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2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3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4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5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6.xml" ContentType="application/vnd.openxmlformats-officedocument.drawing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7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drawings/drawing8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drawings/drawing9.xml" ContentType="application/vnd.openxmlformats-officedocument.drawing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drawings/drawing10.xml" ContentType="application/vnd.openxmlformats-officedocument.drawing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drawings/drawing11.xml" ContentType="application/vnd.openxmlformats-officedocument.drawing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drawings/drawing12.xml" ContentType="application/vnd.openxmlformats-officedocument.drawing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drawings/drawing13.xml" ContentType="application/vnd.openxmlformats-officedocument.drawing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drawings/drawing14.xml" ContentType="application/vnd.openxmlformats-officedocument.drawing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charts/chart248.xml" ContentType="application/vnd.openxmlformats-officedocument.drawingml.chart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charts/chart268.xml" ContentType="application/vnd.openxmlformats-officedocument.drawingml.chart+xml"/>
  <Override PartName="/xl/charts/chart269.xml" ContentType="application/vnd.openxmlformats-officedocument.drawingml.chart+xml"/>
  <Override PartName="/xl/charts/chart270.xml" ContentType="application/vnd.openxmlformats-officedocument.drawingml.chart+xml"/>
  <Override PartName="/xl/charts/chart271.xml" ContentType="application/vnd.openxmlformats-officedocument.drawingml.chart+xml"/>
  <Override PartName="/xl/drawings/drawing15.xml" ContentType="application/vnd.openxmlformats-officedocument.drawing+xml"/>
  <Override PartName="/xl/charts/chart272.xml" ContentType="application/vnd.openxmlformats-officedocument.drawingml.chart+xml"/>
  <Override PartName="/xl/charts/chart273.xml" ContentType="application/vnd.openxmlformats-officedocument.drawingml.chart+xml"/>
  <Override PartName="/xl/charts/chart274.xml" ContentType="application/vnd.openxmlformats-officedocument.drawingml.chart+xml"/>
  <Override PartName="/xl/charts/chart275.xml" ContentType="application/vnd.openxmlformats-officedocument.drawingml.chart+xml"/>
  <Override PartName="/xl/drawings/drawing16.xml" ContentType="application/vnd.openxmlformats-officedocument.drawing+xml"/>
  <Override PartName="/xl/charts/chart276.xml" ContentType="application/vnd.openxmlformats-officedocument.drawingml.chart+xml"/>
  <Override PartName="/xl/charts/chart277.xml" ContentType="application/vnd.openxmlformats-officedocument.drawingml.chart+xml"/>
  <Override PartName="/xl/charts/chart278.xml" ContentType="application/vnd.openxmlformats-officedocument.drawingml.chart+xml"/>
  <Override PartName="/xl/charts/chart279.xml" ContentType="application/vnd.openxmlformats-officedocument.drawingml.chart+xml"/>
  <Override PartName="/xl/charts/chart280.xml" ContentType="application/vnd.openxmlformats-officedocument.drawingml.chart+xml"/>
  <Override PartName="/xl/charts/chart281.xml" ContentType="application/vnd.openxmlformats-officedocument.drawingml.chart+xml"/>
  <Override PartName="/xl/charts/chart282.xml" ContentType="application/vnd.openxmlformats-officedocument.drawingml.chart+xml"/>
  <Override PartName="/xl/charts/chart283.xml" ContentType="application/vnd.openxmlformats-officedocument.drawingml.chart+xml"/>
  <Override PartName="/xl/charts/chart284.xml" ContentType="application/vnd.openxmlformats-officedocument.drawingml.chart+xml"/>
  <Override PartName="/xl/charts/chart285.xml" ContentType="application/vnd.openxmlformats-officedocument.drawingml.chart+xml"/>
  <Override PartName="/xl/charts/chart286.xml" ContentType="application/vnd.openxmlformats-officedocument.drawingml.chart+xml"/>
  <Override PartName="/xl/charts/chart287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/>
  <mc:AlternateContent xmlns:mc="http://schemas.openxmlformats.org/markup-compatibility/2006">
    <mc:Choice Requires="x15">
      <x15ac:absPath xmlns:x15ac="http://schemas.microsoft.com/office/spreadsheetml/2010/11/ac" url="https://365no-my.sharepoint.com/personal/morten_roe_animalia_no/Documents/0020_Midlertidig/DYRESLAG/GEIT/"/>
    </mc:Choice>
  </mc:AlternateContent>
  <xr:revisionPtr revIDLastSave="4" documentId="14_{24215A45-C028-4B37-A98B-2B37686E3264}" xr6:coauthVersionLast="47" xr6:coauthVersionMax="47" xr10:uidLastSave="{7797EED8-2BA7-4861-A19E-4DF12C65524E}"/>
  <bookViews>
    <workbookView xWindow="-108" yWindow="-108" windowWidth="23256" windowHeight="12576" tabRatio="972" firstSheet="1" activeTab="1" xr2:uid="{00000000-000D-0000-FFFF-FFFF00000000}"/>
  </bookViews>
  <sheets>
    <sheet name="Ark1" sheetId="43" state="hidden" r:id="rId1"/>
    <sheet name="År" sheetId="2" r:id="rId2"/>
    <sheet name="Å" sheetId="64" r:id="rId3"/>
    <sheet name="Måned" sheetId="35" r:id="rId4"/>
    <sheet name="M" sheetId="65" r:id="rId5"/>
    <sheet name="Uke" sheetId="1" r:id="rId6"/>
    <sheet name="U" sheetId="63" r:id="rId7"/>
    <sheet name="Regioner" sheetId="6" r:id="rId8"/>
    <sheet name="R" sheetId="69" r:id="rId9"/>
    <sheet name="Organisasjon" sheetId="16" r:id="rId10"/>
    <sheet name="O" sheetId="66" r:id="rId11"/>
    <sheet name="Regorg" sheetId="44" r:id="rId12"/>
    <sheet name="RO" sheetId="74" r:id="rId13"/>
    <sheet name="Bedrifter" sheetId="45" r:id="rId14"/>
    <sheet name="B" sheetId="75" r:id="rId15"/>
    <sheet name="Slakteri" sheetId="46" r:id="rId16"/>
    <sheet name="S" sheetId="71" r:id="rId17"/>
    <sheet name="Klasse" sheetId="48" r:id="rId18"/>
    <sheet name="KL" sheetId="70" r:id="rId19"/>
    <sheet name="Klasse per mnd" sheetId="60" r:id="rId20"/>
    <sheet name="KPM" sheetId="78" r:id="rId21"/>
    <sheet name="RNR" sheetId="81" state="hidden" r:id="rId22"/>
    <sheet name="Klasse_Slakteri" sheetId="62" r:id="rId23"/>
    <sheet name="KLS" sheetId="77" r:id="rId24"/>
    <sheet name="Fettgruppe" sheetId="49" r:id="rId25"/>
    <sheet name="FE" sheetId="73" r:id="rId26"/>
    <sheet name="Fett per mnd" sheetId="61" r:id="rId27"/>
    <sheet name="Vektgrupper" sheetId="50" r:id="rId28"/>
    <sheet name="VK" sheetId="76" r:id="rId29"/>
    <sheet name="Variant" sheetId="47" r:id="rId30"/>
    <sheet name="Fylker" sheetId="51" r:id="rId31"/>
    <sheet name="F" sheetId="68" r:id="rId32"/>
    <sheet name="Komm_nr" sheetId="80" state="hidden" r:id="rId33"/>
    <sheet name="Ark2" sheetId="56" state="hidden" r:id="rId34"/>
  </sheets>
  <externalReferences>
    <externalReference r:id="rId35"/>
    <externalReference r:id="rId36"/>
    <externalReference r:id="rId37"/>
  </externalReferences>
  <definedNames>
    <definedName name="__123Graph_ADIAGRAM1" localSheetId="14" hidden="1">Uke!#REF!</definedName>
    <definedName name="__123Graph_ADIAGRAM1" localSheetId="13" hidden="1">Uke!#REF!</definedName>
    <definedName name="__123Graph_ADIAGRAM1" localSheetId="31" hidden="1">Uke!#REF!</definedName>
    <definedName name="__123Graph_ADIAGRAM1" localSheetId="25" hidden="1">Uke!#REF!</definedName>
    <definedName name="__123Graph_ADIAGRAM1" localSheetId="26" hidden="1">[1]Uke!#REF!</definedName>
    <definedName name="__123Graph_ADIAGRAM1" localSheetId="24" hidden="1">Uke!#REF!</definedName>
    <definedName name="__123Graph_ADIAGRAM1" localSheetId="30" hidden="1">Uke!#REF!</definedName>
    <definedName name="__123Graph_ADIAGRAM1" localSheetId="18" hidden="1">Uke!#REF!</definedName>
    <definedName name="__123Graph_ADIAGRAM1" localSheetId="17" hidden="1">Uke!#REF!</definedName>
    <definedName name="__123Graph_ADIAGRAM1" localSheetId="19" hidden="1">[1]Uke!#REF!</definedName>
    <definedName name="__123Graph_ADIAGRAM1" localSheetId="22" hidden="1">[2]Uke!#REF!</definedName>
    <definedName name="__123Graph_ADIAGRAM1" localSheetId="4" hidden="1">M!#REF!</definedName>
    <definedName name="__123Graph_ADIAGRAM1" localSheetId="3" hidden="1">Måned!#REF!</definedName>
    <definedName name="__123Graph_ADIAGRAM1" localSheetId="10" hidden="1">Uke!#REF!</definedName>
    <definedName name="__123Graph_ADIAGRAM1" localSheetId="8" hidden="1">Uke!#REF!</definedName>
    <definedName name="__123Graph_ADIAGRAM1" localSheetId="11" hidden="1">Uke!#REF!</definedName>
    <definedName name="__123Graph_ADIAGRAM1" localSheetId="12" hidden="1">Uke!#REF!</definedName>
    <definedName name="__123Graph_ADIAGRAM1" localSheetId="16" hidden="1">Uke!#REF!</definedName>
    <definedName name="__123Graph_ADIAGRAM1" localSheetId="15" hidden="1">Uke!#REF!</definedName>
    <definedName name="__123Graph_ADIAGRAM1" localSheetId="6" hidden="1">U!#REF!</definedName>
    <definedName name="__123Graph_ADIAGRAM1" localSheetId="29" hidden="1">Uke!#REF!</definedName>
    <definedName name="__123Graph_ADIAGRAM1" localSheetId="27" hidden="1">Uke!#REF!</definedName>
    <definedName name="__123Graph_ADIAGRAM1" localSheetId="28" hidden="1">Uke!#REF!</definedName>
    <definedName name="__123Graph_ADIAGRAM1" localSheetId="2" hidden="1">Uke!#REF!</definedName>
    <definedName name="__123Graph_ADIAGRAM1" hidden="1">Uke!#REF!</definedName>
    <definedName name="__123Graph_ADIAGRAM2" localSheetId="14" hidden="1">Uke!#REF!</definedName>
    <definedName name="__123Graph_ADIAGRAM2" localSheetId="13" hidden="1">Uke!#REF!</definedName>
    <definedName name="__123Graph_ADIAGRAM2" localSheetId="31" hidden="1">Uke!#REF!</definedName>
    <definedName name="__123Graph_ADIAGRAM2" localSheetId="25" hidden="1">Uke!#REF!</definedName>
    <definedName name="__123Graph_ADIAGRAM2" localSheetId="26" hidden="1">[1]Uke!#REF!</definedName>
    <definedName name="__123Graph_ADIAGRAM2" localSheetId="24" hidden="1">Uke!#REF!</definedName>
    <definedName name="__123Graph_ADIAGRAM2" localSheetId="30" hidden="1">Uke!#REF!</definedName>
    <definedName name="__123Graph_ADIAGRAM2" localSheetId="18" hidden="1">Uke!#REF!</definedName>
    <definedName name="__123Graph_ADIAGRAM2" localSheetId="17" hidden="1">Uke!#REF!</definedName>
    <definedName name="__123Graph_ADIAGRAM2" localSheetId="19" hidden="1">[1]Uke!#REF!</definedName>
    <definedName name="__123Graph_ADIAGRAM2" localSheetId="22" hidden="1">[2]Uke!#REF!</definedName>
    <definedName name="__123Graph_ADIAGRAM2" localSheetId="4" hidden="1">M!#REF!</definedName>
    <definedName name="__123Graph_ADIAGRAM2" localSheetId="3" hidden="1">Måned!#REF!</definedName>
    <definedName name="__123Graph_ADIAGRAM2" localSheetId="10" hidden="1">Uke!#REF!</definedName>
    <definedName name="__123Graph_ADIAGRAM2" localSheetId="8" hidden="1">Uke!#REF!</definedName>
    <definedName name="__123Graph_ADIAGRAM2" localSheetId="11" hidden="1">Uke!#REF!</definedName>
    <definedName name="__123Graph_ADIAGRAM2" localSheetId="12" hidden="1">Uke!#REF!</definedName>
    <definedName name="__123Graph_ADIAGRAM2" localSheetId="16" hidden="1">Uke!#REF!</definedName>
    <definedName name="__123Graph_ADIAGRAM2" localSheetId="15" hidden="1">Uke!#REF!</definedName>
    <definedName name="__123Graph_ADIAGRAM2" localSheetId="6" hidden="1">U!#REF!</definedName>
    <definedName name="__123Graph_ADIAGRAM2" localSheetId="29" hidden="1">Uke!#REF!</definedName>
    <definedName name="__123Graph_ADIAGRAM2" localSheetId="27" hidden="1">Uke!#REF!</definedName>
    <definedName name="__123Graph_ADIAGRAM2" localSheetId="28" hidden="1">Uke!#REF!</definedName>
    <definedName name="__123Graph_ADIAGRAM2" localSheetId="2" hidden="1">Uke!#REF!</definedName>
    <definedName name="__123Graph_ADIAGRAM2" hidden="1">Uke!#REF!</definedName>
    <definedName name="__123Graph_ADIAGRAM3" localSheetId="14" hidden="1">Uke!#REF!</definedName>
    <definedName name="__123Graph_ADIAGRAM3" localSheetId="31" hidden="1">Uke!#REF!</definedName>
    <definedName name="__123Graph_ADIAGRAM3" localSheetId="25" hidden="1">Uke!#REF!</definedName>
    <definedName name="__123Graph_ADIAGRAM3" localSheetId="26" hidden="1">[1]Uke!#REF!</definedName>
    <definedName name="__123Graph_ADIAGRAM3" localSheetId="18" hidden="1">Uke!#REF!</definedName>
    <definedName name="__123Graph_ADIAGRAM3" localSheetId="19" hidden="1">[1]Uke!#REF!</definedName>
    <definedName name="__123Graph_ADIAGRAM3" localSheetId="22" hidden="1">[2]Uke!#REF!</definedName>
    <definedName name="__123Graph_ADIAGRAM3" localSheetId="4" hidden="1">M!#REF!</definedName>
    <definedName name="__123Graph_ADIAGRAM3" localSheetId="3" hidden="1">Måned!#REF!</definedName>
    <definedName name="__123Graph_ADIAGRAM3" localSheetId="10" hidden="1">Uke!#REF!</definedName>
    <definedName name="__123Graph_ADIAGRAM3" localSheetId="8" hidden="1">Uke!#REF!</definedName>
    <definedName name="__123Graph_ADIAGRAM3" localSheetId="12" hidden="1">Uke!#REF!</definedName>
    <definedName name="__123Graph_ADIAGRAM3" localSheetId="16" hidden="1">Uke!#REF!</definedName>
    <definedName name="__123Graph_ADIAGRAM3" localSheetId="6" hidden="1">U!#REF!</definedName>
    <definedName name="__123Graph_ADIAGRAM3" localSheetId="28" hidden="1">Uke!#REF!</definedName>
    <definedName name="__123Graph_ADIAGRAM3" localSheetId="2" hidden="1">Uke!#REF!</definedName>
    <definedName name="__123Graph_ADIAGRAM3" hidden="1">Uke!#REF!</definedName>
    <definedName name="__123Graph_ADIAGRAM4" localSheetId="14" hidden="1">Uke!#REF!</definedName>
    <definedName name="__123Graph_ADIAGRAM4" localSheetId="13" hidden="1">Uke!#REF!</definedName>
    <definedName name="__123Graph_ADIAGRAM4" localSheetId="31" hidden="1">Uke!#REF!</definedName>
    <definedName name="__123Graph_ADIAGRAM4" localSheetId="25" hidden="1">Uke!#REF!</definedName>
    <definedName name="__123Graph_ADIAGRAM4" localSheetId="26" hidden="1">[1]Uke!#REF!</definedName>
    <definedName name="__123Graph_ADIAGRAM4" localSheetId="24" hidden="1">Uke!#REF!</definedName>
    <definedName name="__123Graph_ADIAGRAM4" localSheetId="30" hidden="1">Uke!#REF!</definedName>
    <definedName name="__123Graph_ADIAGRAM4" localSheetId="18" hidden="1">Uke!#REF!</definedName>
    <definedName name="__123Graph_ADIAGRAM4" localSheetId="17" hidden="1">Uke!#REF!</definedName>
    <definedName name="__123Graph_ADIAGRAM4" localSheetId="19" hidden="1">[1]Uke!#REF!</definedName>
    <definedName name="__123Graph_ADIAGRAM4" localSheetId="22" hidden="1">[2]Uke!#REF!</definedName>
    <definedName name="__123Graph_ADIAGRAM4" localSheetId="4" hidden="1">M!#REF!</definedName>
    <definedName name="__123Graph_ADIAGRAM4" localSheetId="3" hidden="1">Måned!#REF!</definedName>
    <definedName name="__123Graph_ADIAGRAM4" localSheetId="10" hidden="1">Uke!#REF!</definedName>
    <definedName name="__123Graph_ADIAGRAM4" localSheetId="8" hidden="1">Uke!#REF!</definedName>
    <definedName name="__123Graph_ADIAGRAM4" localSheetId="11" hidden="1">Uke!#REF!</definedName>
    <definedName name="__123Graph_ADIAGRAM4" localSheetId="12" hidden="1">Uke!#REF!</definedName>
    <definedName name="__123Graph_ADIAGRAM4" localSheetId="16" hidden="1">Uke!#REF!</definedName>
    <definedName name="__123Graph_ADIAGRAM4" localSheetId="15" hidden="1">Uke!#REF!</definedName>
    <definedName name="__123Graph_ADIAGRAM4" localSheetId="6" hidden="1">U!#REF!</definedName>
    <definedName name="__123Graph_ADIAGRAM4" localSheetId="29" hidden="1">Uke!#REF!</definedName>
    <definedName name="__123Graph_ADIAGRAM4" localSheetId="27" hidden="1">Uke!#REF!</definedName>
    <definedName name="__123Graph_ADIAGRAM4" localSheetId="28" hidden="1">Uke!#REF!</definedName>
    <definedName name="__123Graph_ADIAGRAM4" localSheetId="2" hidden="1">Uke!#REF!</definedName>
    <definedName name="__123Graph_ADIAGRAM4" hidden="1">Uke!#REF!</definedName>
    <definedName name="__123Graph_ADIAGRAM5" localSheetId="14" hidden="1">Uke!#REF!</definedName>
    <definedName name="__123Graph_ADIAGRAM5" localSheetId="13" hidden="1">Uke!#REF!</definedName>
    <definedName name="__123Graph_ADIAGRAM5" localSheetId="31" hidden="1">Uke!#REF!</definedName>
    <definedName name="__123Graph_ADIAGRAM5" localSheetId="25" hidden="1">Uke!#REF!</definedName>
    <definedName name="__123Graph_ADIAGRAM5" localSheetId="26" hidden="1">[1]Uke!#REF!</definedName>
    <definedName name="__123Graph_ADIAGRAM5" localSheetId="24" hidden="1">Uke!#REF!</definedName>
    <definedName name="__123Graph_ADIAGRAM5" localSheetId="30" hidden="1">Uke!#REF!</definedName>
    <definedName name="__123Graph_ADIAGRAM5" localSheetId="18" hidden="1">Uke!#REF!</definedName>
    <definedName name="__123Graph_ADIAGRAM5" localSheetId="17" hidden="1">Uke!#REF!</definedName>
    <definedName name="__123Graph_ADIAGRAM5" localSheetId="19" hidden="1">[1]Uke!#REF!</definedName>
    <definedName name="__123Graph_ADIAGRAM5" localSheetId="22" hidden="1">[2]Uke!#REF!</definedName>
    <definedName name="__123Graph_ADIAGRAM5" localSheetId="4" hidden="1">M!#REF!</definedName>
    <definedName name="__123Graph_ADIAGRAM5" localSheetId="3" hidden="1">Måned!#REF!</definedName>
    <definedName name="__123Graph_ADIAGRAM5" localSheetId="10" hidden="1">Uke!#REF!</definedName>
    <definedName name="__123Graph_ADIAGRAM5" localSheetId="8" hidden="1">Uke!#REF!</definedName>
    <definedName name="__123Graph_ADIAGRAM5" localSheetId="11" hidden="1">Uke!#REF!</definedName>
    <definedName name="__123Graph_ADIAGRAM5" localSheetId="12" hidden="1">Uke!#REF!</definedName>
    <definedName name="__123Graph_ADIAGRAM5" localSheetId="16" hidden="1">Uke!#REF!</definedName>
    <definedName name="__123Graph_ADIAGRAM5" localSheetId="15" hidden="1">Uke!#REF!</definedName>
    <definedName name="__123Graph_ADIAGRAM5" localSheetId="6" hidden="1">U!#REF!</definedName>
    <definedName name="__123Graph_ADIAGRAM5" localSheetId="29" hidden="1">Uke!#REF!</definedName>
    <definedName name="__123Graph_ADIAGRAM5" localSheetId="27" hidden="1">Uke!#REF!</definedName>
    <definedName name="__123Graph_ADIAGRAM5" localSheetId="28" hidden="1">Uke!#REF!</definedName>
    <definedName name="__123Graph_ADIAGRAM5" localSheetId="2" hidden="1">Uke!#REF!</definedName>
    <definedName name="__123Graph_ADIAGRAM5" hidden="1">Uke!#REF!</definedName>
    <definedName name="__123Graph_BDIAGRAM1" localSheetId="14" hidden="1">Uke!#REF!</definedName>
    <definedName name="__123Graph_BDIAGRAM1" localSheetId="13" hidden="1">Uke!#REF!</definedName>
    <definedName name="__123Graph_BDIAGRAM1" localSheetId="31" hidden="1">Uke!#REF!</definedName>
    <definedName name="__123Graph_BDIAGRAM1" localSheetId="25" hidden="1">Uke!#REF!</definedName>
    <definedName name="__123Graph_BDIAGRAM1" localSheetId="26" hidden="1">[1]Uke!#REF!</definedName>
    <definedName name="__123Graph_BDIAGRAM1" localSheetId="24" hidden="1">Uke!#REF!</definedName>
    <definedName name="__123Graph_BDIAGRAM1" localSheetId="30" hidden="1">Uke!#REF!</definedName>
    <definedName name="__123Graph_BDIAGRAM1" localSheetId="18" hidden="1">Uke!#REF!</definedName>
    <definedName name="__123Graph_BDIAGRAM1" localSheetId="17" hidden="1">Uke!#REF!</definedName>
    <definedName name="__123Graph_BDIAGRAM1" localSheetId="19" hidden="1">[1]Uke!#REF!</definedName>
    <definedName name="__123Graph_BDIAGRAM1" localSheetId="22" hidden="1">[2]Uke!#REF!</definedName>
    <definedName name="__123Graph_BDIAGRAM1" localSheetId="4" hidden="1">M!#REF!</definedName>
    <definedName name="__123Graph_BDIAGRAM1" localSheetId="3" hidden="1">Måned!#REF!</definedName>
    <definedName name="__123Graph_BDIAGRAM1" localSheetId="10" hidden="1">Uke!#REF!</definedName>
    <definedName name="__123Graph_BDIAGRAM1" localSheetId="8" hidden="1">Uke!#REF!</definedName>
    <definedName name="__123Graph_BDIAGRAM1" localSheetId="11" hidden="1">Uke!#REF!</definedName>
    <definedName name="__123Graph_BDIAGRAM1" localSheetId="12" hidden="1">Uke!#REF!</definedName>
    <definedName name="__123Graph_BDIAGRAM1" localSheetId="16" hidden="1">Uke!#REF!</definedName>
    <definedName name="__123Graph_BDIAGRAM1" localSheetId="15" hidden="1">Uke!#REF!</definedName>
    <definedName name="__123Graph_BDIAGRAM1" localSheetId="6" hidden="1">U!#REF!</definedName>
    <definedName name="__123Graph_BDIAGRAM1" localSheetId="29" hidden="1">Uke!#REF!</definedName>
    <definedName name="__123Graph_BDIAGRAM1" localSheetId="27" hidden="1">Uke!#REF!</definedName>
    <definedName name="__123Graph_BDIAGRAM1" localSheetId="28" hidden="1">Uke!#REF!</definedName>
    <definedName name="__123Graph_BDIAGRAM1" localSheetId="2" hidden="1">Uke!#REF!</definedName>
    <definedName name="__123Graph_BDIAGRAM1" hidden="1">Uke!#REF!</definedName>
    <definedName name="__123Graph_BDIAGRAM2" localSheetId="14" hidden="1">Uke!#REF!</definedName>
    <definedName name="__123Graph_BDIAGRAM2" localSheetId="13" hidden="1">Uke!#REF!</definedName>
    <definedName name="__123Graph_BDIAGRAM2" localSheetId="31" hidden="1">Uke!#REF!</definedName>
    <definedName name="__123Graph_BDIAGRAM2" localSheetId="25" hidden="1">Uke!#REF!</definedName>
    <definedName name="__123Graph_BDIAGRAM2" localSheetId="26" hidden="1">[1]Uke!#REF!</definedName>
    <definedName name="__123Graph_BDIAGRAM2" localSheetId="24" hidden="1">Uke!#REF!</definedName>
    <definedName name="__123Graph_BDIAGRAM2" localSheetId="30" hidden="1">Uke!#REF!</definedName>
    <definedName name="__123Graph_BDIAGRAM2" localSheetId="18" hidden="1">Uke!#REF!</definedName>
    <definedName name="__123Graph_BDIAGRAM2" localSheetId="17" hidden="1">Uke!#REF!</definedName>
    <definedName name="__123Graph_BDIAGRAM2" localSheetId="19" hidden="1">[1]Uke!#REF!</definedName>
    <definedName name="__123Graph_BDIAGRAM2" localSheetId="22" hidden="1">[2]Uke!#REF!</definedName>
    <definedName name="__123Graph_BDIAGRAM2" localSheetId="4" hidden="1">M!#REF!</definedName>
    <definedName name="__123Graph_BDIAGRAM2" localSheetId="3" hidden="1">Måned!#REF!</definedName>
    <definedName name="__123Graph_BDIAGRAM2" localSheetId="10" hidden="1">Uke!#REF!</definedName>
    <definedName name="__123Graph_BDIAGRAM2" localSheetId="8" hidden="1">Uke!#REF!</definedName>
    <definedName name="__123Graph_BDIAGRAM2" localSheetId="11" hidden="1">Uke!#REF!</definedName>
    <definedName name="__123Graph_BDIAGRAM2" localSheetId="12" hidden="1">Uke!#REF!</definedName>
    <definedName name="__123Graph_BDIAGRAM2" localSheetId="16" hidden="1">Uke!#REF!</definedName>
    <definedName name="__123Graph_BDIAGRAM2" localSheetId="15" hidden="1">Uke!#REF!</definedName>
    <definedName name="__123Graph_BDIAGRAM2" localSheetId="6" hidden="1">U!#REF!</definedName>
    <definedName name="__123Graph_BDIAGRAM2" localSheetId="29" hidden="1">Uke!#REF!</definedName>
    <definedName name="__123Graph_BDIAGRAM2" localSheetId="27" hidden="1">Uke!#REF!</definedName>
    <definedName name="__123Graph_BDIAGRAM2" localSheetId="28" hidden="1">Uke!#REF!</definedName>
    <definedName name="__123Graph_BDIAGRAM2" localSheetId="2" hidden="1">Uke!#REF!</definedName>
    <definedName name="__123Graph_BDIAGRAM2" hidden="1">Uke!#REF!</definedName>
    <definedName name="__123Graph_BDIAGRAM3" localSheetId="14" hidden="1">Uke!#REF!</definedName>
    <definedName name="__123Graph_BDIAGRAM3" localSheetId="31" hidden="1">Uke!#REF!</definedName>
    <definedName name="__123Graph_BDIAGRAM3" localSheetId="25" hidden="1">Uke!#REF!</definedName>
    <definedName name="__123Graph_BDIAGRAM3" localSheetId="26" hidden="1">[1]Uke!#REF!</definedName>
    <definedName name="__123Graph_BDIAGRAM3" localSheetId="18" hidden="1">Uke!#REF!</definedName>
    <definedName name="__123Graph_BDIAGRAM3" localSheetId="19" hidden="1">[1]Uke!#REF!</definedName>
    <definedName name="__123Graph_BDIAGRAM3" localSheetId="22" hidden="1">[2]Uke!#REF!</definedName>
    <definedName name="__123Graph_BDIAGRAM3" localSheetId="4" hidden="1">M!#REF!</definedName>
    <definedName name="__123Graph_BDIAGRAM3" localSheetId="3" hidden="1">Måned!#REF!</definedName>
    <definedName name="__123Graph_BDIAGRAM3" localSheetId="10" hidden="1">Uke!#REF!</definedName>
    <definedName name="__123Graph_BDIAGRAM3" localSheetId="8" hidden="1">Uke!#REF!</definedName>
    <definedName name="__123Graph_BDIAGRAM3" localSheetId="12" hidden="1">Uke!#REF!</definedName>
    <definedName name="__123Graph_BDIAGRAM3" localSheetId="16" hidden="1">Uke!#REF!</definedName>
    <definedName name="__123Graph_BDIAGRAM3" localSheetId="6" hidden="1">U!#REF!</definedName>
    <definedName name="__123Graph_BDIAGRAM3" localSheetId="28" hidden="1">Uke!#REF!</definedName>
    <definedName name="__123Graph_BDIAGRAM3" localSheetId="2" hidden="1">Uke!#REF!</definedName>
    <definedName name="__123Graph_BDIAGRAM3" hidden="1">Uke!#REF!</definedName>
    <definedName name="__123Graph_BDIAGRAM4" localSheetId="14" hidden="1">Uke!#REF!</definedName>
    <definedName name="__123Graph_BDIAGRAM4" localSheetId="13" hidden="1">Uke!#REF!</definedName>
    <definedName name="__123Graph_BDIAGRAM4" localSheetId="31" hidden="1">Uke!#REF!</definedName>
    <definedName name="__123Graph_BDIAGRAM4" localSheetId="25" hidden="1">Uke!#REF!</definedName>
    <definedName name="__123Graph_BDIAGRAM4" localSheetId="26" hidden="1">[1]Uke!#REF!</definedName>
    <definedName name="__123Graph_BDIAGRAM4" localSheetId="24" hidden="1">Uke!#REF!</definedName>
    <definedName name="__123Graph_BDIAGRAM4" localSheetId="30" hidden="1">Uke!#REF!</definedName>
    <definedName name="__123Graph_BDIAGRAM4" localSheetId="18" hidden="1">Uke!#REF!</definedName>
    <definedName name="__123Graph_BDIAGRAM4" localSheetId="17" hidden="1">Uke!#REF!</definedName>
    <definedName name="__123Graph_BDIAGRAM4" localSheetId="19" hidden="1">[1]Uke!#REF!</definedName>
    <definedName name="__123Graph_BDIAGRAM4" localSheetId="22" hidden="1">[2]Uke!#REF!</definedName>
    <definedName name="__123Graph_BDIAGRAM4" localSheetId="4" hidden="1">M!#REF!</definedName>
    <definedName name="__123Graph_BDIAGRAM4" localSheetId="3" hidden="1">Måned!#REF!</definedName>
    <definedName name="__123Graph_BDIAGRAM4" localSheetId="10" hidden="1">Uke!#REF!</definedName>
    <definedName name="__123Graph_BDIAGRAM4" localSheetId="8" hidden="1">Uke!#REF!</definedName>
    <definedName name="__123Graph_BDIAGRAM4" localSheetId="11" hidden="1">Uke!#REF!</definedName>
    <definedName name="__123Graph_BDIAGRAM4" localSheetId="12" hidden="1">Uke!#REF!</definedName>
    <definedName name="__123Graph_BDIAGRAM4" localSheetId="16" hidden="1">Uke!#REF!</definedName>
    <definedName name="__123Graph_BDIAGRAM4" localSheetId="15" hidden="1">Uke!#REF!</definedName>
    <definedName name="__123Graph_BDIAGRAM4" localSheetId="6" hidden="1">U!#REF!</definedName>
    <definedName name="__123Graph_BDIAGRAM4" localSheetId="29" hidden="1">Uke!#REF!</definedName>
    <definedName name="__123Graph_BDIAGRAM4" localSheetId="27" hidden="1">Uke!#REF!</definedName>
    <definedName name="__123Graph_BDIAGRAM4" localSheetId="28" hidden="1">Uke!#REF!</definedName>
    <definedName name="__123Graph_BDIAGRAM4" localSheetId="2" hidden="1">Uke!#REF!</definedName>
    <definedName name="__123Graph_BDIAGRAM4" hidden="1">Uke!#REF!</definedName>
    <definedName name="__123Graph_CDIAGRAM5" localSheetId="14" hidden="1">Uke!#REF!</definedName>
    <definedName name="__123Graph_CDIAGRAM5" localSheetId="13" hidden="1">Uke!#REF!</definedName>
    <definedName name="__123Graph_CDIAGRAM5" localSheetId="31" hidden="1">Uke!#REF!</definedName>
    <definedName name="__123Graph_CDIAGRAM5" localSheetId="25" hidden="1">Uke!#REF!</definedName>
    <definedName name="__123Graph_CDIAGRAM5" localSheetId="26" hidden="1">[1]Uke!#REF!</definedName>
    <definedName name="__123Graph_CDIAGRAM5" localSheetId="24" hidden="1">Uke!#REF!</definedName>
    <definedName name="__123Graph_CDIAGRAM5" localSheetId="30" hidden="1">Uke!#REF!</definedName>
    <definedName name="__123Graph_CDIAGRAM5" localSheetId="18" hidden="1">Uke!#REF!</definedName>
    <definedName name="__123Graph_CDIAGRAM5" localSheetId="17" hidden="1">Uke!#REF!</definedName>
    <definedName name="__123Graph_CDIAGRAM5" localSheetId="19" hidden="1">[1]Uke!#REF!</definedName>
    <definedName name="__123Graph_CDIAGRAM5" localSheetId="22" hidden="1">[2]Uke!#REF!</definedName>
    <definedName name="__123Graph_CDIAGRAM5" localSheetId="4" hidden="1">M!#REF!</definedName>
    <definedName name="__123Graph_CDIAGRAM5" localSheetId="3" hidden="1">Måned!#REF!</definedName>
    <definedName name="__123Graph_CDIAGRAM5" localSheetId="10" hidden="1">Uke!#REF!</definedName>
    <definedName name="__123Graph_CDIAGRAM5" localSheetId="8" hidden="1">Uke!#REF!</definedName>
    <definedName name="__123Graph_CDIAGRAM5" localSheetId="11" hidden="1">Uke!#REF!</definedName>
    <definedName name="__123Graph_CDIAGRAM5" localSheetId="12" hidden="1">Uke!#REF!</definedName>
    <definedName name="__123Graph_CDIAGRAM5" localSheetId="16" hidden="1">Uke!#REF!</definedName>
    <definedName name="__123Graph_CDIAGRAM5" localSheetId="15" hidden="1">Uke!#REF!</definedName>
    <definedName name="__123Graph_CDIAGRAM5" localSheetId="6" hidden="1">U!#REF!</definedName>
    <definedName name="__123Graph_CDIAGRAM5" localSheetId="29" hidden="1">Uke!#REF!</definedName>
    <definedName name="__123Graph_CDIAGRAM5" localSheetId="27" hidden="1">Uke!#REF!</definedName>
    <definedName name="__123Graph_CDIAGRAM5" localSheetId="28" hidden="1">Uke!#REF!</definedName>
    <definedName name="__123Graph_CDIAGRAM5" localSheetId="2" hidden="1">Uke!#REF!</definedName>
    <definedName name="__123Graph_CDIAGRAM5" hidden="1">Uke!#REF!</definedName>
    <definedName name="__123Graph_XDIAGRAM1" localSheetId="14" hidden="1">Uke!#REF!</definedName>
    <definedName name="__123Graph_XDIAGRAM1" localSheetId="31" hidden="1">Uke!#REF!</definedName>
    <definedName name="__123Graph_XDIAGRAM1" localSheetId="25" hidden="1">Uke!#REF!</definedName>
    <definedName name="__123Graph_XDIAGRAM1" localSheetId="26" hidden="1">[1]Uke!#REF!</definedName>
    <definedName name="__123Graph_XDIAGRAM1" localSheetId="18" hidden="1">Uke!#REF!</definedName>
    <definedName name="__123Graph_XDIAGRAM1" localSheetId="19" hidden="1">[1]Uke!#REF!</definedName>
    <definedName name="__123Graph_XDIAGRAM1" localSheetId="22" hidden="1">[2]Uke!#REF!</definedName>
    <definedName name="__123Graph_XDIAGRAM1" localSheetId="4" hidden="1">M!#REF!</definedName>
    <definedName name="__123Graph_XDIAGRAM1" localSheetId="3" hidden="1">Måned!#REF!</definedName>
    <definedName name="__123Graph_XDIAGRAM1" localSheetId="10" hidden="1">Uke!#REF!</definedName>
    <definedName name="__123Graph_XDIAGRAM1" localSheetId="8" hidden="1">Uke!#REF!</definedName>
    <definedName name="__123Graph_XDIAGRAM1" localSheetId="12" hidden="1">Uke!#REF!</definedName>
    <definedName name="__123Graph_XDIAGRAM1" localSheetId="16" hidden="1">Uke!#REF!</definedName>
    <definedName name="__123Graph_XDIAGRAM1" localSheetId="6" hidden="1">U!#REF!</definedName>
    <definedName name="__123Graph_XDIAGRAM1" localSheetId="28" hidden="1">Uke!#REF!</definedName>
    <definedName name="__123Graph_XDIAGRAM1" localSheetId="2" hidden="1">Uke!#REF!</definedName>
    <definedName name="__123Graph_XDIAGRAM1" hidden="1">Uke!#REF!</definedName>
    <definedName name="__123Graph_XDIAGRAM2" localSheetId="14" hidden="1">Uke!#REF!</definedName>
    <definedName name="__123Graph_XDIAGRAM2" localSheetId="31" hidden="1">Uke!#REF!</definedName>
    <definedName name="__123Graph_XDIAGRAM2" localSheetId="25" hidden="1">Uke!#REF!</definedName>
    <definedName name="__123Graph_XDIAGRAM2" localSheetId="26" hidden="1">[1]Uke!#REF!</definedName>
    <definedName name="__123Graph_XDIAGRAM2" localSheetId="18" hidden="1">Uke!#REF!</definedName>
    <definedName name="__123Graph_XDIAGRAM2" localSheetId="19" hidden="1">[1]Uke!#REF!</definedName>
    <definedName name="__123Graph_XDIAGRAM2" localSheetId="22" hidden="1">[2]Uke!#REF!</definedName>
    <definedName name="__123Graph_XDIAGRAM2" localSheetId="4" hidden="1">M!#REF!</definedName>
    <definedName name="__123Graph_XDIAGRAM2" localSheetId="3" hidden="1">Måned!#REF!</definedName>
    <definedName name="__123Graph_XDIAGRAM2" localSheetId="10" hidden="1">Uke!#REF!</definedName>
    <definedName name="__123Graph_XDIAGRAM2" localSheetId="8" hidden="1">Uke!#REF!</definedName>
    <definedName name="__123Graph_XDIAGRAM2" localSheetId="12" hidden="1">Uke!#REF!</definedName>
    <definedName name="__123Graph_XDIAGRAM2" localSheetId="16" hidden="1">Uke!#REF!</definedName>
    <definedName name="__123Graph_XDIAGRAM2" localSheetId="6" hidden="1">U!#REF!</definedName>
    <definedName name="__123Graph_XDIAGRAM2" localSheetId="28" hidden="1">Uke!#REF!</definedName>
    <definedName name="__123Graph_XDIAGRAM2" localSheetId="2" hidden="1">Uke!#REF!</definedName>
    <definedName name="__123Graph_XDIAGRAM2" hidden="1">Uke!#REF!</definedName>
    <definedName name="__123Graph_XDIAGRAM3" localSheetId="14" hidden="1">Uke!#REF!</definedName>
    <definedName name="__123Graph_XDIAGRAM3" localSheetId="31" hidden="1">Uke!#REF!</definedName>
    <definedName name="__123Graph_XDIAGRAM3" localSheetId="25" hidden="1">Uke!#REF!</definedName>
    <definedName name="__123Graph_XDIAGRAM3" localSheetId="26" hidden="1">[1]Uke!#REF!</definedName>
    <definedName name="__123Graph_XDIAGRAM3" localSheetId="18" hidden="1">Uke!#REF!</definedName>
    <definedName name="__123Graph_XDIAGRAM3" localSheetId="19" hidden="1">[1]Uke!#REF!</definedName>
    <definedName name="__123Graph_XDIAGRAM3" localSheetId="22" hidden="1">[2]Uke!#REF!</definedName>
    <definedName name="__123Graph_XDIAGRAM3" localSheetId="4" hidden="1">M!#REF!</definedName>
    <definedName name="__123Graph_XDIAGRAM3" localSheetId="3" hidden="1">Måned!#REF!</definedName>
    <definedName name="__123Graph_XDIAGRAM3" localSheetId="10" hidden="1">Uke!#REF!</definedName>
    <definedName name="__123Graph_XDIAGRAM3" localSheetId="8" hidden="1">Uke!#REF!</definedName>
    <definedName name="__123Graph_XDIAGRAM3" localSheetId="12" hidden="1">Uke!#REF!</definedName>
    <definedName name="__123Graph_XDIAGRAM3" localSheetId="16" hidden="1">Uke!#REF!</definedName>
    <definedName name="__123Graph_XDIAGRAM3" localSheetId="6" hidden="1">U!#REF!</definedName>
    <definedName name="__123Graph_XDIAGRAM3" localSheetId="28" hidden="1">Uke!#REF!</definedName>
    <definedName name="__123Graph_XDIAGRAM3" localSheetId="2" hidden="1">Uke!#REF!</definedName>
    <definedName name="__123Graph_XDIAGRAM3" hidden="1">Uke!#REF!</definedName>
    <definedName name="__123Graph_XDIAGRAM4" localSheetId="14" hidden="1">Uke!#REF!</definedName>
    <definedName name="__123Graph_XDIAGRAM4" localSheetId="31" hidden="1">Uke!#REF!</definedName>
    <definedName name="__123Graph_XDIAGRAM4" localSheetId="25" hidden="1">Uke!#REF!</definedName>
    <definedName name="__123Graph_XDIAGRAM4" localSheetId="26" hidden="1">[1]Uke!#REF!</definedName>
    <definedName name="__123Graph_XDIAGRAM4" localSheetId="18" hidden="1">Uke!#REF!</definedName>
    <definedName name="__123Graph_XDIAGRAM4" localSheetId="19" hidden="1">[1]Uke!#REF!</definedName>
    <definedName name="__123Graph_XDIAGRAM4" localSheetId="22" hidden="1">[2]Uke!#REF!</definedName>
    <definedName name="__123Graph_XDIAGRAM4" localSheetId="4" hidden="1">M!#REF!</definedName>
    <definedName name="__123Graph_XDIAGRAM4" localSheetId="3" hidden="1">Måned!#REF!</definedName>
    <definedName name="__123Graph_XDIAGRAM4" localSheetId="10" hidden="1">Uke!#REF!</definedName>
    <definedName name="__123Graph_XDIAGRAM4" localSheetId="8" hidden="1">Uke!#REF!</definedName>
    <definedName name="__123Graph_XDIAGRAM4" localSheetId="12" hidden="1">Uke!#REF!</definedName>
    <definedName name="__123Graph_XDIAGRAM4" localSheetId="16" hidden="1">Uke!#REF!</definedName>
    <definedName name="__123Graph_XDIAGRAM4" localSheetId="6" hidden="1">U!#REF!</definedName>
    <definedName name="__123Graph_XDIAGRAM4" localSheetId="28" hidden="1">Uke!#REF!</definedName>
    <definedName name="__123Graph_XDIAGRAM4" localSheetId="2" hidden="1">Uke!#REF!</definedName>
    <definedName name="__123Graph_XDIAGRAM4" hidden="1">Uke!#REF!</definedName>
    <definedName name="__123Graph_XDIAGRAM5" localSheetId="14" hidden="1">Uke!#REF!</definedName>
    <definedName name="__123Graph_XDIAGRAM5" localSheetId="31" hidden="1">Uke!#REF!</definedName>
    <definedName name="__123Graph_XDIAGRAM5" localSheetId="25" hidden="1">Uke!#REF!</definedName>
    <definedName name="__123Graph_XDIAGRAM5" localSheetId="26" hidden="1">[1]Uke!#REF!</definedName>
    <definedName name="__123Graph_XDIAGRAM5" localSheetId="18" hidden="1">Uke!#REF!</definedName>
    <definedName name="__123Graph_XDIAGRAM5" localSheetId="19" hidden="1">[1]Uke!#REF!</definedName>
    <definedName name="__123Graph_XDIAGRAM5" localSheetId="22" hidden="1">[2]Uke!#REF!</definedName>
    <definedName name="__123Graph_XDIAGRAM5" localSheetId="4" hidden="1">M!#REF!</definedName>
    <definedName name="__123Graph_XDIAGRAM5" localSheetId="3" hidden="1">Måned!#REF!</definedName>
    <definedName name="__123Graph_XDIAGRAM5" localSheetId="10" hidden="1">Uke!#REF!</definedName>
    <definedName name="__123Graph_XDIAGRAM5" localSheetId="8" hidden="1">Uke!#REF!</definedName>
    <definedName name="__123Graph_XDIAGRAM5" localSheetId="12" hidden="1">Uke!#REF!</definedName>
    <definedName name="__123Graph_XDIAGRAM5" localSheetId="16" hidden="1">Uke!#REF!</definedName>
    <definedName name="__123Graph_XDIAGRAM5" localSheetId="6" hidden="1">U!#REF!</definedName>
    <definedName name="__123Graph_XDIAGRAM5" localSheetId="28" hidden="1">Uke!#REF!</definedName>
    <definedName name="__123Graph_XDIAGRAM5" localSheetId="2" hidden="1">Uke!#REF!</definedName>
    <definedName name="__123Graph_XDIAGRAM5" hidden="1">Uke!#REF!</definedName>
    <definedName name="a" localSheetId="14" hidden="1">Uke!#REF!</definedName>
    <definedName name="a" localSheetId="31" hidden="1">Uke!#REF!</definedName>
    <definedName name="a" localSheetId="25" hidden="1">Uke!#REF!</definedName>
    <definedName name="a" localSheetId="26" hidden="1">[1]Uke!#REF!</definedName>
    <definedName name="a" localSheetId="18" hidden="1">Uke!#REF!</definedName>
    <definedName name="a" localSheetId="19" hidden="1">[1]Uke!#REF!</definedName>
    <definedName name="a" localSheetId="22" hidden="1">[2]Uke!#REF!</definedName>
    <definedName name="a" localSheetId="4" hidden="1">Uke!#REF!</definedName>
    <definedName name="a" localSheetId="10" hidden="1">Uke!#REF!</definedName>
    <definedName name="a" localSheetId="8" hidden="1">Uke!#REF!</definedName>
    <definedName name="a" localSheetId="12" hidden="1">Uke!#REF!</definedName>
    <definedName name="a" localSheetId="16" hidden="1">Uke!#REF!</definedName>
    <definedName name="a" localSheetId="6" hidden="1">U!#REF!</definedName>
    <definedName name="a" localSheetId="28" hidden="1">Uke!#REF!</definedName>
    <definedName name="a" localSheetId="2" hidden="1">Uke!#REF!</definedName>
    <definedName name="a" hidden="1">Uke!#REF!</definedName>
    <definedName name="Ark1">'Ark1'!$A$1:$AH$2604</definedName>
    <definedName name="Ark2" localSheetId="26">#REF!</definedName>
    <definedName name="Ark2" localSheetId="19">#REF!</definedName>
    <definedName name="Ark2" localSheetId="22">#REF!</definedName>
    <definedName name="Ark2">'Ark2'!$A$1:$P$22</definedName>
    <definedName name="asdadsa" localSheetId="14" hidden="1">[3]Uke!#REF!</definedName>
    <definedName name="asdadsa" localSheetId="31" hidden="1">[3]Uke!#REF!</definedName>
    <definedName name="asdadsa" localSheetId="25" hidden="1">[3]Uke!#REF!</definedName>
    <definedName name="asdadsa" localSheetId="26" hidden="1">[3]Uke!#REF!</definedName>
    <definedName name="asdadsa" localSheetId="18" hidden="1">[3]Uke!#REF!</definedName>
    <definedName name="asdadsa" localSheetId="19" hidden="1">[3]Uke!#REF!</definedName>
    <definedName name="asdadsa" localSheetId="22" hidden="1">[3]Uke!#REF!</definedName>
    <definedName name="asdadsa" localSheetId="4" hidden="1">[3]Uke!#REF!</definedName>
    <definedName name="asdadsa" localSheetId="10" hidden="1">[3]Uke!#REF!</definedName>
    <definedName name="asdadsa" localSheetId="8" hidden="1">[3]Uke!#REF!</definedName>
    <definedName name="asdadsa" localSheetId="12" hidden="1">[3]Uke!#REF!</definedName>
    <definedName name="asdadsa" localSheetId="16" hidden="1">[3]Uke!#REF!</definedName>
    <definedName name="asdadsa" localSheetId="6" hidden="1">[3]Uke!#REF!</definedName>
    <definedName name="asdadsa" localSheetId="28" hidden="1">[3]Uke!#REF!</definedName>
    <definedName name="asdadsa" localSheetId="2" hidden="1">[3]Uke!#REF!</definedName>
    <definedName name="asdadsa" hidden="1">[3]Uke!#REF!</definedName>
    <definedName name="BBB" localSheetId="14" hidden="1">Uke!#REF!</definedName>
    <definedName name="BBB" localSheetId="31" hidden="1">Uke!#REF!</definedName>
    <definedName name="BBB" localSheetId="25" hidden="1">Uke!#REF!</definedName>
    <definedName name="BBB" localSheetId="26" hidden="1">[1]Uke!#REF!</definedName>
    <definedName name="BBB" localSheetId="24" hidden="1">Uke!#REF!</definedName>
    <definedName name="BBB" localSheetId="30" hidden="1">Uke!#REF!</definedName>
    <definedName name="BBB" localSheetId="18" hidden="1">Uke!#REF!</definedName>
    <definedName name="BBB" localSheetId="19" hidden="1">[1]Uke!#REF!</definedName>
    <definedName name="BBB" localSheetId="22" hidden="1">[2]Uke!#REF!</definedName>
    <definedName name="BBB" localSheetId="4" hidden="1">Uke!#REF!</definedName>
    <definedName name="BBB" localSheetId="10" hidden="1">Uke!#REF!</definedName>
    <definedName name="BBB" localSheetId="8" hidden="1">Uke!#REF!</definedName>
    <definedName name="BBB" localSheetId="12" hidden="1">Uke!#REF!</definedName>
    <definedName name="BBB" localSheetId="16" hidden="1">Uke!#REF!</definedName>
    <definedName name="BBB" localSheetId="6" hidden="1">U!#REF!</definedName>
    <definedName name="BBB" localSheetId="27" hidden="1">Uke!#REF!</definedName>
    <definedName name="BBB" localSheetId="28" hidden="1">Uke!#REF!</definedName>
    <definedName name="BBB" localSheetId="2" hidden="1">Uke!#REF!</definedName>
    <definedName name="BBB" hidden="1">Uke!#REF!</definedName>
    <definedName name="BNM" localSheetId="14" hidden="1">Uke!#REF!</definedName>
    <definedName name="BNM" localSheetId="31" hidden="1">Uke!#REF!</definedName>
    <definedName name="BNM" localSheetId="25" hidden="1">Uke!#REF!</definedName>
    <definedName name="BNM" localSheetId="26" hidden="1">[1]Uke!#REF!</definedName>
    <definedName name="BNM" localSheetId="18" hidden="1">Uke!#REF!</definedName>
    <definedName name="BNM" localSheetId="19" hidden="1">[1]Uke!#REF!</definedName>
    <definedName name="BNM" localSheetId="22" hidden="1">[2]Uke!#REF!</definedName>
    <definedName name="BNM" localSheetId="4" hidden="1">Uke!#REF!</definedName>
    <definedName name="BNM" localSheetId="10" hidden="1">Uke!#REF!</definedName>
    <definedName name="BNM" localSheetId="8" hidden="1">Uke!#REF!</definedName>
    <definedName name="BNM" localSheetId="12" hidden="1">Uke!#REF!</definedName>
    <definedName name="BNM" localSheetId="16" hidden="1">Uke!#REF!</definedName>
    <definedName name="BNM" localSheetId="6" hidden="1">U!#REF!</definedName>
    <definedName name="BNM" localSheetId="28" hidden="1">Uke!#REF!</definedName>
    <definedName name="BNM" localSheetId="2" hidden="1">Uke!#REF!</definedName>
    <definedName name="BNM" hidden="1">Uke!#REF!</definedName>
    <definedName name="bvnbvnbvn" localSheetId="14" hidden="1">[3]Uke!#REF!</definedName>
    <definedName name="bvnbvnbvn" localSheetId="31" hidden="1">[3]Uke!#REF!</definedName>
    <definedName name="bvnbvnbvn" localSheetId="25" hidden="1">[3]Uke!#REF!</definedName>
    <definedName name="bvnbvnbvn" localSheetId="26" hidden="1">[3]Uke!#REF!</definedName>
    <definedName name="bvnbvnbvn" localSheetId="18" hidden="1">[3]Uke!#REF!</definedName>
    <definedName name="bvnbvnbvn" localSheetId="19" hidden="1">[3]Uke!#REF!</definedName>
    <definedName name="bvnbvnbvn" localSheetId="22" hidden="1">[3]Uke!#REF!</definedName>
    <definedName name="bvnbvnbvn" localSheetId="4" hidden="1">[3]Uke!#REF!</definedName>
    <definedName name="bvnbvnbvn" localSheetId="10" hidden="1">[3]Uke!#REF!</definedName>
    <definedName name="bvnbvnbvn" localSheetId="8" hidden="1">[3]Uke!#REF!</definedName>
    <definedName name="bvnbvnbvn" localSheetId="12" hidden="1">[3]Uke!#REF!</definedName>
    <definedName name="bvnbvnbvn" localSheetId="16" hidden="1">[3]Uke!#REF!</definedName>
    <definedName name="bvnbvnbvn" localSheetId="6" hidden="1">[3]Uke!#REF!</definedName>
    <definedName name="bvnbvnbvn" localSheetId="28" hidden="1">[3]Uke!#REF!</definedName>
    <definedName name="bvnbvnbvn" localSheetId="2" hidden="1">[3]Uke!#REF!</definedName>
    <definedName name="bvnbvnbvn" hidden="1">[3]Uke!#REF!</definedName>
    <definedName name="cc" localSheetId="14" hidden="1">Uke!#REF!</definedName>
    <definedName name="cc" localSheetId="31" hidden="1">Uke!#REF!</definedName>
    <definedName name="cc" localSheetId="25" hidden="1">Uke!#REF!</definedName>
    <definedName name="cc" localSheetId="26" hidden="1">[1]Uke!#REF!</definedName>
    <definedName name="cc" localSheetId="18" hidden="1">Uke!#REF!</definedName>
    <definedName name="cc" localSheetId="19" hidden="1">[1]Uke!#REF!</definedName>
    <definedName name="cc" localSheetId="22" hidden="1">[2]Uke!#REF!</definedName>
    <definedName name="cc" localSheetId="4" hidden="1">Uke!#REF!</definedName>
    <definedName name="cc" localSheetId="10" hidden="1">Uke!#REF!</definedName>
    <definedName name="cc" localSheetId="8" hidden="1">Uke!#REF!</definedName>
    <definedName name="cc" localSheetId="12" hidden="1">Uke!#REF!</definedName>
    <definedName name="cc" localSheetId="16" hidden="1">Uke!#REF!</definedName>
    <definedName name="cc" localSheetId="6" hidden="1">U!#REF!</definedName>
    <definedName name="cc" localSheetId="28" hidden="1">Uke!#REF!</definedName>
    <definedName name="cc" localSheetId="2" hidden="1">Uke!#REF!</definedName>
    <definedName name="cc" hidden="1">Uke!#REF!</definedName>
    <definedName name="CFE" localSheetId="14" hidden="1">Uke!#REF!</definedName>
    <definedName name="CFE" localSheetId="31" hidden="1">Uke!#REF!</definedName>
    <definedName name="CFE" localSheetId="25" hidden="1">Uke!#REF!</definedName>
    <definedName name="CFE" localSheetId="26" hidden="1">[1]Uke!#REF!</definedName>
    <definedName name="CFE" localSheetId="30" hidden="1">Uke!#REF!</definedName>
    <definedName name="CFE" localSheetId="18" hidden="1">Uke!#REF!</definedName>
    <definedName name="CFE" localSheetId="19" hidden="1">[1]Uke!#REF!</definedName>
    <definedName name="CFE" localSheetId="22" hidden="1">[2]Uke!#REF!</definedName>
    <definedName name="CFE" localSheetId="4" hidden="1">Uke!#REF!</definedName>
    <definedName name="CFE" localSheetId="10" hidden="1">Uke!#REF!</definedName>
    <definedName name="CFE" localSheetId="8" hidden="1">Uke!#REF!</definedName>
    <definedName name="CFE" localSheetId="12" hidden="1">Uke!#REF!</definedName>
    <definedName name="CFE" localSheetId="16" hidden="1">Uke!#REF!</definedName>
    <definedName name="CFE" localSheetId="6" hidden="1">U!#REF!</definedName>
    <definedName name="CFE" localSheetId="27" hidden="1">Uke!#REF!</definedName>
    <definedName name="CFE" localSheetId="28" hidden="1">Uke!#REF!</definedName>
    <definedName name="CFE" localSheetId="2" hidden="1">Uke!#REF!</definedName>
    <definedName name="CFE" hidden="1">Uke!#REF!</definedName>
    <definedName name="cvxvcxvc" localSheetId="14" hidden="1">[3]Uke!#REF!</definedName>
    <definedName name="cvxvcxvc" localSheetId="31" hidden="1">[3]Uke!#REF!</definedName>
    <definedName name="cvxvcxvc" localSheetId="25" hidden="1">[3]Uke!#REF!</definedName>
    <definedName name="cvxvcxvc" localSheetId="26" hidden="1">[3]Uke!#REF!</definedName>
    <definedName name="cvxvcxvc" localSheetId="18" hidden="1">[3]Uke!#REF!</definedName>
    <definedName name="cvxvcxvc" localSheetId="19" hidden="1">[3]Uke!#REF!</definedName>
    <definedName name="cvxvcxvc" localSheetId="22" hidden="1">[3]Uke!#REF!</definedName>
    <definedName name="cvxvcxvc" localSheetId="4" hidden="1">[3]Uke!#REF!</definedName>
    <definedName name="cvxvcxvc" localSheetId="10" hidden="1">[3]Uke!#REF!</definedName>
    <definedName name="cvxvcxvc" localSheetId="8" hidden="1">[3]Uke!#REF!</definedName>
    <definedName name="cvxvcxvc" localSheetId="12" hidden="1">[3]Uke!#REF!</definedName>
    <definedName name="cvxvcxvc" localSheetId="16" hidden="1">[3]Uke!#REF!</definedName>
    <definedName name="cvxvcxvc" localSheetId="6" hidden="1">[3]Uke!#REF!</definedName>
    <definedName name="cvxvcxvc" localSheetId="28" hidden="1">[3]Uke!#REF!</definedName>
    <definedName name="cvxvcxvc" localSheetId="2" hidden="1">[3]Uke!#REF!</definedName>
    <definedName name="cvxvcxvc" hidden="1">[3]Uke!#REF!</definedName>
    <definedName name="d" localSheetId="14" hidden="1">Uke!#REF!</definedName>
    <definedName name="d" localSheetId="31" hidden="1">Uke!#REF!</definedName>
    <definedName name="d" localSheetId="25" hidden="1">Uke!#REF!</definedName>
    <definedName name="d" localSheetId="26" hidden="1">[1]Uke!#REF!</definedName>
    <definedName name="d" localSheetId="18" hidden="1">Uke!#REF!</definedName>
    <definedName name="d" localSheetId="19" hidden="1">[1]Uke!#REF!</definedName>
    <definedName name="d" localSheetId="22" hidden="1">[2]Uke!#REF!</definedName>
    <definedName name="d" localSheetId="4" hidden="1">Uke!#REF!</definedName>
    <definedName name="d" localSheetId="10" hidden="1">Uke!#REF!</definedName>
    <definedName name="d" localSheetId="8" hidden="1">Uke!#REF!</definedName>
    <definedName name="d" localSheetId="12" hidden="1">Uke!#REF!</definedName>
    <definedName name="d" localSheetId="16" hidden="1">Uke!#REF!</definedName>
    <definedName name="d" localSheetId="6" hidden="1">U!#REF!</definedName>
    <definedName name="d" localSheetId="28" hidden="1">Uke!#REF!</definedName>
    <definedName name="d" localSheetId="2" hidden="1">Uke!#REF!</definedName>
    <definedName name="d" hidden="1">Uke!#REF!</definedName>
    <definedName name="DDD" localSheetId="14" hidden="1">Uke!#REF!</definedName>
    <definedName name="DDD" localSheetId="31" hidden="1">Uke!#REF!</definedName>
    <definedName name="DDD" localSheetId="25" hidden="1">Uke!#REF!</definedName>
    <definedName name="DDD" localSheetId="26" hidden="1">[1]Uke!#REF!</definedName>
    <definedName name="DDD" localSheetId="24" hidden="1">Uke!#REF!</definedName>
    <definedName name="DDD" localSheetId="30" hidden="1">Uke!#REF!</definedName>
    <definedName name="DDD" localSheetId="18" hidden="1">Uke!#REF!</definedName>
    <definedName name="DDD" localSheetId="17" hidden="1">Uke!#REF!</definedName>
    <definedName name="DDD" localSheetId="19" hidden="1">[1]Uke!#REF!</definedName>
    <definedName name="DDD" localSheetId="22" hidden="1">[2]Uke!#REF!</definedName>
    <definedName name="DDD" localSheetId="4" hidden="1">Uke!#REF!</definedName>
    <definedName name="DDD" localSheetId="10" hidden="1">Uke!#REF!</definedName>
    <definedName name="DDD" localSheetId="8" hidden="1">Uke!#REF!</definedName>
    <definedName name="DDD" localSheetId="12" hidden="1">Uke!#REF!</definedName>
    <definedName name="DDD" localSheetId="16" hidden="1">Uke!#REF!</definedName>
    <definedName name="DDD" localSheetId="15" hidden="1">Uke!#REF!</definedName>
    <definedName name="DDD" localSheetId="6" hidden="1">U!#REF!</definedName>
    <definedName name="DDD" localSheetId="29" hidden="1">Uke!#REF!</definedName>
    <definedName name="DDD" localSheetId="27" hidden="1">Uke!#REF!</definedName>
    <definedName name="DDD" localSheetId="28" hidden="1">Uke!#REF!</definedName>
    <definedName name="DDD" localSheetId="2" hidden="1">Uke!#REF!</definedName>
    <definedName name="DDD" hidden="1">Uke!#REF!</definedName>
    <definedName name="dfd" localSheetId="14" hidden="1">[3]Uke!#REF!</definedName>
    <definedName name="dfd" localSheetId="31" hidden="1">[3]Uke!#REF!</definedName>
    <definedName name="dfd" localSheetId="25" hidden="1">[3]Uke!#REF!</definedName>
    <definedName name="dfd" localSheetId="26" hidden="1">[3]Uke!#REF!</definedName>
    <definedName name="dfd" localSheetId="18" hidden="1">[3]Uke!#REF!</definedName>
    <definedName name="dfd" localSheetId="19" hidden="1">[3]Uke!#REF!</definedName>
    <definedName name="dfd" localSheetId="22" hidden="1">[3]Uke!#REF!</definedName>
    <definedName name="dfd" localSheetId="4" hidden="1">[3]Uke!#REF!</definedName>
    <definedName name="dfd" localSheetId="10" hidden="1">[3]Uke!#REF!</definedName>
    <definedName name="dfd" localSheetId="8" hidden="1">[3]Uke!#REF!</definedName>
    <definedName name="dfd" localSheetId="12" hidden="1">[3]Uke!#REF!</definedName>
    <definedName name="dfd" localSheetId="16" hidden="1">[3]Uke!#REF!</definedName>
    <definedName name="dfd" localSheetId="6" hidden="1">[3]Uke!#REF!</definedName>
    <definedName name="dfd" localSheetId="28" hidden="1">[3]Uke!#REF!</definedName>
    <definedName name="dfd" localSheetId="2" hidden="1">[3]Uke!#REF!</definedName>
    <definedName name="dfd" hidden="1">[3]Uke!#REF!</definedName>
    <definedName name="EEE" localSheetId="14" hidden="1">Uke!#REF!</definedName>
    <definedName name="EEE" localSheetId="31" hidden="1">Uke!#REF!</definedName>
    <definedName name="EEE" localSheetId="25" hidden="1">Uke!#REF!</definedName>
    <definedName name="EEE" localSheetId="26" hidden="1">[1]Uke!#REF!</definedName>
    <definedName name="EEE" localSheetId="24" hidden="1">Uke!#REF!</definedName>
    <definedName name="EEE" localSheetId="30" hidden="1">Uke!#REF!</definedName>
    <definedName name="EEE" localSheetId="18" hidden="1">Uke!#REF!</definedName>
    <definedName name="EEE" localSheetId="19" hidden="1">[1]Uke!#REF!</definedName>
    <definedName name="EEE" localSheetId="22" hidden="1">[2]Uke!#REF!</definedName>
    <definedName name="EEE" localSheetId="4" hidden="1">Uke!#REF!</definedName>
    <definedName name="EEE" localSheetId="10" hidden="1">Uke!#REF!</definedName>
    <definedName name="EEE" localSheetId="8" hidden="1">Uke!#REF!</definedName>
    <definedName name="EEE" localSheetId="12" hidden="1">Uke!#REF!</definedName>
    <definedName name="EEE" localSheetId="16" hidden="1">Uke!#REF!</definedName>
    <definedName name="EEE" localSheetId="6" hidden="1">U!#REF!</definedName>
    <definedName name="EEE" localSheetId="27" hidden="1">Uke!#REF!</definedName>
    <definedName name="EEE" localSheetId="28" hidden="1">Uke!#REF!</definedName>
    <definedName name="EEE" localSheetId="2" hidden="1">Uke!#REF!</definedName>
    <definedName name="EEE" hidden="1">Uke!#REF!</definedName>
    <definedName name="f" localSheetId="14" hidden="1">Uke!#REF!</definedName>
    <definedName name="f" localSheetId="31" hidden="1">Uke!#REF!</definedName>
    <definedName name="f" localSheetId="25" hidden="1">Uke!#REF!</definedName>
    <definedName name="f" localSheetId="26" hidden="1">[1]Uke!#REF!</definedName>
    <definedName name="f" localSheetId="18" hidden="1">Uke!#REF!</definedName>
    <definedName name="f" localSheetId="19" hidden="1">[1]Uke!#REF!</definedName>
    <definedName name="f" localSheetId="22" hidden="1">[2]Uke!#REF!</definedName>
    <definedName name="f" localSheetId="4" hidden="1">Uke!#REF!</definedName>
    <definedName name="f" localSheetId="10" hidden="1">Uke!#REF!</definedName>
    <definedName name="f" localSheetId="8" hidden="1">Uke!#REF!</definedName>
    <definedName name="f" localSheetId="12" hidden="1">Uke!#REF!</definedName>
    <definedName name="f" localSheetId="16" hidden="1">Uke!#REF!</definedName>
    <definedName name="f" localSheetId="6" hidden="1">U!#REF!</definedName>
    <definedName name="f" localSheetId="28" hidden="1">Uke!#REF!</definedName>
    <definedName name="f" localSheetId="2" hidden="1">Uke!#REF!</definedName>
    <definedName name="f" hidden="1">Uke!#REF!</definedName>
    <definedName name="fdgfdg" localSheetId="14" hidden="1">[3]Uke!#REF!</definedName>
    <definedName name="fdgfdg" localSheetId="31" hidden="1">[3]Uke!#REF!</definedName>
    <definedName name="fdgfdg" localSheetId="25" hidden="1">[3]Uke!#REF!</definedName>
    <definedName name="fdgfdg" localSheetId="26" hidden="1">[3]Uke!#REF!</definedName>
    <definedName name="fdgfdg" localSheetId="18" hidden="1">[3]Uke!#REF!</definedName>
    <definedName name="fdgfdg" localSheetId="19" hidden="1">[3]Uke!#REF!</definedName>
    <definedName name="fdgfdg" localSheetId="22" hidden="1">[3]Uke!#REF!</definedName>
    <definedName name="fdgfdg" localSheetId="4" hidden="1">[3]Uke!#REF!</definedName>
    <definedName name="fdgfdg" localSheetId="10" hidden="1">[3]Uke!#REF!</definedName>
    <definedName name="fdgfdg" localSheetId="8" hidden="1">[3]Uke!#REF!</definedName>
    <definedName name="fdgfdg" localSheetId="12" hidden="1">[3]Uke!#REF!</definedName>
    <definedName name="fdgfdg" localSheetId="16" hidden="1">[3]Uke!#REF!</definedName>
    <definedName name="fdgfdg" localSheetId="6" hidden="1">[3]Uke!#REF!</definedName>
    <definedName name="fdgfdg" localSheetId="28" hidden="1">[3]Uke!#REF!</definedName>
    <definedName name="fdgfdg" localSheetId="2" hidden="1">[3]Uke!#REF!</definedName>
    <definedName name="fdgfdg" hidden="1">[3]Uke!#REF!</definedName>
    <definedName name="FF" localSheetId="14" hidden="1">Uke!#REF!</definedName>
    <definedName name="FF" localSheetId="31" hidden="1">Uke!#REF!</definedName>
    <definedName name="FF" localSheetId="25" hidden="1">Uke!#REF!</definedName>
    <definedName name="FF" localSheetId="26" hidden="1">[1]Uke!#REF!</definedName>
    <definedName name="FF" localSheetId="18" hidden="1">Uke!#REF!</definedName>
    <definedName name="FF" localSheetId="19" hidden="1">[1]Uke!#REF!</definedName>
    <definedName name="FF" localSheetId="22" hidden="1">[2]Uke!#REF!</definedName>
    <definedName name="FF" localSheetId="4" hidden="1">Uke!#REF!</definedName>
    <definedName name="FF" localSheetId="10" hidden="1">Uke!#REF!</definedName>
    <definedName name="FF" localSheetId="8" hidden="1">Uke!#REF!</definedName>
    <definedName name="FF" localSheetId="12" hidden="1">Uke!#REF!</definedName>
    <definedName name="FF" localSheetId="16" hidden="1">Uke!#REF!</definedName>
    <definedName name="FF" localSheetId="6" hidden="1">U!#REF!</definedName>
    <definedName name="FF" localSheetId="28" hidden="1">Uke!#REF!</definedName>
    <definedName name="FF" localSheetId="2" hidden="1">Uke!#REF!</definedName>
    <definedName name="FF" hidden="1">Uke!#REF!</definedName>
    <definedName name="fff" localSheetId="14" hidden="1">[3]Uke!#REF!</definedName>
    <definedName name="fff" localSheetId="31" hidden="1">[3]Uke!#REF!</definedName>
    <definedName name="fff" localSheetId="25" hidden="1">[3]Uke!#REF!</definedName>
    <definedName name="fff" localSheetId="26" hidden="1">[3]Uke!#REF!</definedName>
    <definedName name="fff" localSheetId="18" hidden="1">[3]Uke!#REF!</definedName>
    <definedName name="fff" localSheetId="19" hidden="1">[3]Uke!#REF!</definedName>
    <definedName name="fff" localSheetId="22" hidden="1">[3]Uke!#REF!</definedName>
    <definedName name="fff" localSheetId="4" hidden="1">[3]Uke!#REF!</definedName>
    <definedName name="fff" localSheetId="10" hidden="1">[3]Uke!#REF!</definedName>
    <definedName name="fff" localSheetId="8" hidden="1">[3]Uke!#REF!</definedName>
    <definedName name="fff" localSheetId="12" hidden="1">[3]Uke!#REF!</definedName>
    <definedName name="fff" localSheetId="16" hidden="1">[3]Uke!#REF!</definedName>
    <definedName name="fff" localSheetId="6" hidden="1">[3]Uke!#REF!</definedName>
    <definedName name="fff" localSheetId="28" hidden="1">[3]Uke!#REF!</definedName>
    <definedName name="fff" localSheetId="2" hidden="1">[3]Uke!#REF!</definedName>
    <definedName name="fff" hidden="1">[3]Uke!#REF!</definedName>
    <definedName name="fgfhg" localSheetId="14" hidden="1">[1]Uke!#REF!</definedName>
    <definedName name="fgfhg" localSheetId="31" hidden="1">[1]Uke!#REF!</definedName>
    <definedName name="fgfhg" localSheetId="25" hidden="1">[1]Uke!#REF!</definedName>
    <definedName name="fgfhg" localSheetId="26" hidden="1">[1]Uke!#REF!</definedName>
    <definedName name="fgfhg" localSheetId="18" hidden="1">[1]Uke!#REF!</definedName>
    <definedName name="fgfhg" localSheetId="19" hidden="1">[1]Uke!#REF!</definedName>
    <definedName name="fgfhg" localSheetId="22" hidden="1">[2]Uke!#REF!</definedName>
    <definedName name="fgfhg" localSheetId="4" hidden="1">[1]Uke!#REF!</definedName>
    <definedName name="fgfhg" localSheetId="10" hidden="1">[1]Uke!#REF!</definedName>
    <definedName name="fgfhg" localSheetId="8" hidden="1">[1]Uke!#REF!</definedName>
    <definedName name="fgfhg" localSheetId="12" hidden="1">[1]Uke!#REF!</definedName>
    <definedName name="fgfhg" localSheetId="16" hidden="1">[1]Uke!#REF!</definedName>
    <definedName name="fgfhg" localSheetId="6" hidden="1">[1]Uke!#REF!</definedName>
    <definedName name="fgfhg" localSheetId="28" hidden="1">[1]Uke!#REF!</definedName>
    <definedName name="fgfhg" localSheetId="2" hidden="1">[1]Uke!#REF!</definedName>
    <definedName name="fgfhg" hidden="1">[1]Uke!#REF!</definedName>
    <definedName name="fhgfhgfhg" localSheetId="14" hidden="1">[3]Uke!#REF!</definedName>
    <definedName name="fhgfhgfhg" localSheetId="31" hidden="1">[3]Uke!#REF!</definedName>
    <definedName name="fhgfhgfhg" localSheetId="25" hidden="1">[3]Uke!#REF!</definedName>
    <definedName name="fhgfhgfhg" localSheetId="26" hidden="1">[3]Uke!#REF!</definedName>
    <definedName name="fhgfhgfhg" localSheetId="18" hidden="1">[3]Uke!#REF!</definedName>
    <definedName name="fhgfhgfhg" localSheetId="19" hidden="1">[3]Uke!#REF!</definedName>
    <definedName name="fhgfhgfhg" localSheetId="22" hidden="1">[3]Uke!#REF!</definedName>
    <definedName name="fhgfhgfhg" localSheetId="4" hidden="1">[3]Uke!#REF!</definedName>
    <definedName name="fhgfhgfhg" localSheetId="10" hidden="1">[3]Uke!#REF!</definedName>
    <definedName name="fhgfhgfhg" localSheetId="8" hidden="1">[3]Uke!#REF!</definedName>
    <definedName name="fhgfhgfhg" localSheetId="12" hidden="1">[3]Uke!#REF!</definedName>
    <definedName name="fhgfhgfhg" localSheetId="16" hidden="1">[3]Uke!#REF!</definedName>
    <definedName name="fhgfhgfhg" localSheetId="6" hidden="1">[3]Uke!#REF!</definedName>
    <definedName name="fhgfhgfhg" localSheetId="28" hidden="1">[3]Uke!#REF!</definedName>
    <definedName name="fhgfhgfhg" localSheetId="2" hidden="1">[3]Uke!#REF!</definedName>
    <definedName name="fhgfhgfhg" hidden="1">[3]Uke!#REF!</definedName>
    <definedName name="GGG" localSheetId="14" hidden="1">Uke!#REF!</definedName>
    <definedName name="GGG" localSheetId="31" hidden="1">Uke!#REF!</definedName>
    <definedName name="GGG" localSheetId="25" hidden="1">Uke!#REF!</definedName>
    <definedName name="GGG" localSheetId="26" hidden="1">[1]Uke!#REF!</definedName>
    <definedName name="GGG" localSheetId="24" hidden="1">Uke!#REF!</definedName>
    <definedName name="GGG" localSheetId="30" hidden="1">Uke!#REF!</definedName>
    <definedName name="GGG" localSheetId="18" hidden="1">Uke!#REF!</definedName>
    <definedName name="GGG" localSheetId="19" hidden="1">[1]Uke!#REF!</definedName>
    <definedName name="GGG" localSheetId="22" hidden="1">[2]Uke!#REF!</definedName>
    <definedName name="GGG" localSheetId="4" hidden="1">Uke!#REF!</definedName>
    <definedName name="GGG" localSheetId="10" hidden="1">Uke!#REF!</definedName>
    <definedName name="GGG" localSheetId="8" hidden="1">Uke!#REF!</definedName>
    <definedName name="GGG" localSheetId="12" hidden="1">Uke!#REF!</definedName>
    <definedName name="GGG" localSheetId="16" hidden="1">Uke!#REF!</definedName>
    <definedName name="GGG" localSheetId="6" hidden="1">U!#REF!</definedName>
    <definedName name="GGG" localSheetId="27" hidden="1">Uke!#REF!</definedName>
    <definedName name="GGG" localSheetId="28" hidden="1">Uke!#REF!</definedName>
    <definedName name="GGG" localSheetId="2" hidden="1">Uke!#REF!</definedName>
    <definedName name="GGG" hidden="1">Uke!#REF!</definedName>
    <definedName name="GH" localSheetId="14" hidden="1">Uke!#REF!</definedName>
    <definedName name="GH" localSheetId="31" hidden="1">Uke!#REF!</definedName>
    <definedName name="GH" localSheetId="25" hidden="1">Uke!#REF!</definedName>
    <definedName name="GH" localSheetId="26" hidden="1">[1]Uke!#REF!</definedName>
    <definedName name="GH" localSheetId="18" hidden="1">Uke!#REF!</definedName>
    <definedName name="GH" localSheetId="19" hidden="1">[1]Uke!#REF!</definedName>
    <definedName name="GH" localSheetId="22" hidden="1">[2]Uke!#REF!</definedName>
    <definedName name="GH" localSheetId="4" hidden="1">Uke!#REF!</definedName>
    <definedName name="GH" localSheetId="10" hidden="1">Uke!#REF!</definedName>
    <definedName name="GH" localSheetId="8" hidden="1">Uke!#REF!</definedName>
    <definedName name="GH" localSheetId="12" hidden="1">Uke!#REF!</definedName>
    <definedName name="GH" localSheetId="16" hidden="1">Uke!#REF!</definedName>
    <definedName name="GH" localSheetId="6" hidden="1">U!#REF!</definedName>
    <definedName name="GH" localSheetId="28" hidden="1">Uke!#REF!</definedName>
    <definedName name="GH" localSheetId="2" hidden="1">Uke!#REF!</definedName>
    <definedName name="GH" hidden="1">Uke!#REF!</definedName>
    <definedName name="ghj" localSheetId="14" hidden="1">[1]Uke!#REF!</definedName>
    <definedName name="ghj" localSheetId="31" hidden="1">[1]Uke!#REF!</definedName>
    <definedName name="ghj" localSheetId="25" hidden="1">[1]Uke!#REF!</definedName>
    <definedName name="ghj" localSheetId="26" hidden="1">[1]Uke!#REF!</definedName>
    <definedName name="ghj" localSheetId="18" hidden="1">[1]Uke!#REF!</definedName>
    <definedName name="ghj" localSheetId="19" hidden="1">[1]Uke!#REF!</definedName>
    <definedName name="ghj" localSheetId="22" hidden="1">[2]Uke!#REF!</definedName>
    <definedName name="ghj" localSheetId="4" hidden="1">[1]Uke!#REF!</definedName>
    <definedName name="ghj" localSheetId="10" hidden="1">[1]Uke!#REF!</definedName>
    <definedName name="ghj" localSheetId="8" hidden="1">[1]Uke!#REF!</definedName>
    <definedName name="ghj" localSheetId="12" hidden="1">[1]Uke!#REF!</definedName>
    <definedName name="ghj" localSheetId="16" hidden="1">[1]Uke!#REF!</definedName>
    <definedName name="ghj" localSheetId="6" hidden="1">[1]Uke!#REF!</definedName>
    <definedName name="ghj" localSheetId="28" hidden="1">[1]Uke!#REF!</definedName>
    <definedName name="ghj" localSheetId="2" hidden="1">[1]Uke!#REF!</definedName>
    <definedName name="ghj" hidden="1">[1]Uke!#REF!</definedName>
    <definedName name="ghjghj" localSheetId="14" hidden="1">[3]Uke!#REF!</definedName>
    <definedName name="ghjghj" localSheetId="31" hidden="1">[3]Uke!#REF!</definedName>
    <definedName name="ghjghj" localSheetId="25" hidden="1">[3]Uke!#REF!</definedName>
    <definedName name="ghjghj" localSheetId="26" hidden="1">[3]Uke!#REF!</definedName>
    <definedName name="ghjghj" localSheetId="18" hidden="1">[3]Uke!#REF!</definedName>
    <definedName name="ghjghj" localSheetId="19" hidden="1">[3]Uke!#REF!</definedName>
    <definedName name="ghjghj" localSheetId="22" hidden="1">[3]Uke!#REF!</definedName>
    <definedName name="ghjghj" localSheetId="4" hidden="1">[3]Uke!#REF!</definedName>
    <definedName name="ghjghj" localSheetId="10" hidden="1">[3]Uke!#REF!</definedName>
    <definedName name="ghjghj" localSheetId="8" hidden="1">[3]Uke!#REF!</definedName>
    <definedName name="ghjghj" localSheetId="12" hidden="1">[3]Uke!#REF!</definedName>
    <definedName name="ghjghj" localSheetId="16" hidden="1">[3]Uke!#REF!</definedName>
    <definedName name="ghjghj" localSheetId="6" hidden="1">[3]Uke!#REF!</definedName>
    <definedName name="ghjghj" localSheetId="28" hidden="1">[3]Uke!#REF!</definedName>
    <definedName name="ghjghj" localSheetId="2" hidden="1">[3]Uke!#REF!</definedName>
    <definedName name="ghjghj" hidden="1">[3]Uke!#REF!</definedName>
    <definedName name="GI" localSheetId="14" hidden="1">Uke!#REF!</definedName>
    <definedName name="GI" localSheetId="31" hidden="1">Uke!#REF!</definedName>
    <definedName name="GI" localSheetId="25" hidden="1">Uke!#REF!</definedName>
    <definedName name="GI" localSheetId="26" hidden="1">[1]Uke!#REF!</definedName>
    <definedName name="GI" localSheetId="18" hidden="1">Uke!#REF!</definedName>
    <definedName name="GI" localSheetId="19" hidden="1">[1]Uke!#REF!</definedName>
    <definedName name="GI" localSheetId="22" hidden="1">[2]Uke!#REF!</definedName>
    <definedName name="GI" localSheetId="4" hidden="1">Uke!#REF!</definedName>
    <definedName name="GI" localSheetId="10" hidden="1">Uke!#REF!</definedName>
    <definedName name="GI" localSheetId="8" hidden="1">Uke!#REF!</definedName>
    <definedName name="GI" localSheetId="12" hidden="1">Uke!#REF!</definedName>
    <definedName name="GI" localSheetId="16" hidden="1">Uke!#REF!</definedName>
    <definedName name="GI" localSheetId="6" hidden="1">U!#REF!</definedName>
    <definedName name="GI" localSheetId="28" hidden="1">Uke!#REF!</definedName>
    <definedName name="GI" localSheetId="2" hidden="1">Uke!#REF!</definedName>
    <definedName name="GI" hidden="1">Uke!#REF!</definedName>
    <definedName name="gjhghj" localSheetId="14" hidden="1">[3]Uke!#REF!</definedName>
    <definedName name="gjhghj" localSheetId="31" hidden="1">[3]Uke!#REF!</definedName>
    <definedName name="gjhghj" localSheetId="25" hidden="1">[3]Uke!#REF!</definedName>
    <definedName name="gjhghj" localSheetId="26" hidden="1">[3]Uke!#REF!</definedName>
    <definedName name="gjhghj" localSheetId="18" hidden="1">[3]Uke!#REF!</definedName>
    <definedName name="gjhghj" localSheetId="19" hidden="1">[3]Uke!#REF!</definedName>
    <definedName name="gjhghj" localSheetId="22" hidden="1">[3]Uke!#REF!</definedName>
    <definedName name="gjhghj" localSheetId="4" hidden="1">[3]Uke!#REF!</definedName>
    <definedName name="gjhghj" localSheetId="10" hidden="1">[3]Uke!#REF!</definedName>
    <definedName name="gjhghj" localSheetId="8" hidden="1">[3]Uke!#REF!</definedName>
    <definedName name="gjhghj" localSheetId="12" hidden="1">[3]Uke!#REF!</definedName>
    <definedName name="gjhghj" localSheetId="16" hidden="1">[3]Uke!#REF!</definedName>
    <definedName name="gjhghj" localSheetId="6" hidden="1">[3]Uke!#REF!</definedName>
    <definedName name="gjhghj" localSheetId="28" hidden="1">[3]Uke!#REF!</definedName>
    <definedName name="gjhghj" localSheetId="2" hidden="1">[3]Uke!#REF!</definedName>
    <definedName name="gjhghj" hidden="1">[3]Uke!#REF!</definedName>
    <definedName name="HG" localSheetId="14" hidden="1">Uke!#REF!</definedName>
    <definedName name="HG" localSheetId="31" hidden="1">Uke!#REF!</definedName>
    <definedName name="HG" localSheetId="25" hidden="1">Uke!#REF!</definedName>
    <definedName name="HG" localSheetId="26" hidden="1">[1]Uke!#REF!</definedName>
    <definedName name="HG" localSheetId="18" hidden="1">Uke!#REF!</definedName>
    <definedName name="HG" localSheetId="19" hidden="1">[1]Uke!#REF!</definedName>
    <definedName name="HG" localSheetId="22" hidden="1">[2]Uke!#REF!</definedName>
    <definedName name="HG" localSheetId="4" hidden="1">Uke!#REF!</definedName>
    <definedName name="HG" localSheetId="10" hidden="1">Uke!#REF!</definedName>
    <definedName name="HG" localSheetId="8" hidden="1">Uke!#REF!</definedName>
    <definedName name="HG" localSheetId="12" hidden="1">Uke!#REF!</definedName>
    <definedName name="HG" localSheetId="16" hidden="1">Uke!#REF!</definedName>
    <definedName name="HG" localSheetId="6" hidden="1">U!#REF!</definedName>
    <definedName name="HG" localSheetId="28" hidden="1">Uke!#REF!</definedName>
    <definedName name="HG" localSheetId="2" hidden="1">Uke!#REF!</definedName>
    <definedName name="HG" hidden="1">Uke!#REF!</definedName>
    <definedName name="hghjg" localSheetId="14" hidden="1">[3]Uke!#REF!</definedName>
    <definedName name="hghjg" localSheetId="31" hidden="1">[3]Uke!#REF!</definedName>
    <definedName name="hghjg" localSheetId="25" hidden="1">[3]Uke!#REF!</definedName>
    <definedName name="hghjg" localSheetId="26" hidden="1">[3]Uke!#REF!</definedName>
    <definedName name="hghjg" localSheetId="18" hidden="1">[3]Uke!#REF!</definedName>
    <definedName name="hghjg" localSheetId="19" hidden="1">[3]Uke!#REF!</definedName>
    <definedName name="hghjg" localSheetId="22" hidden="1">[3]Uke!#REF!</definedName>
    <definedName name="hghjg" localSheetId="4" hidden="1">[3]Uke!#REF!</definedName>
    <definedName name="hghjg" localSheetId="10" hidden="1">[3]Uke!#REF!</definedName>
    <definedName name="hghjg" localSheetId="8" hidden="1">[3]Uke!#REF!</definedName>
    <definedName name="hghjg" localSheetId="12" hidden="1">[3]Uke!#REF!</definedName>
    <definedName name="hghjg" localSheetId="16" hidden="1">[3]Uke!#REF!</definedName>
    <definedName name="hghjg" localSheetId="6" hidden="1">[3]Uke!#REF!</definedName>
    <definedName name="hghjg" localSheetId="28" hidden="1">[3]Uke!#REF!</definedName>
    <definedName name="hghjg" localSheetId="2" hidden="1">[3]Uke!#REF!</definedName>
    <definedName name="hghjg" hidden="1">[3]Uke!#REF!</definedName>
    <definedName name="hjgjhgjh" localSheetId="14" hidden="1">[3]Uke!#REF!</definedName>
    <definedName name="hjgjhgjh" localSheetId="31" hidden="1">[3]Uke!#REF!</definedName>
    <definedName name="hjgjhgjh" localSheetId="25" hidden="1">[3]Uke!#REF!</definedName>
    <definedName name="hjgjhgjh" localSheetId="26" hidden="1">[3]Uke!#REF!</definedName>
    <definedName name="hjgjhgjh" localSheetId="18" hidden="1">[3]Uke!#REF!</definedName>
    <definedName name="hjgjhgjh" localSheetId="19" hidden="1">[3]Uke!#REF!</definedName>
    <definedName name="hjgjhgjh" localSheetId="22" hidden="1">[3]Uke!#REF!</definedName>
    <definedName name="hjgjhgjh" localSheetId="4" hidden="1">[3]Uke!#REF!</definedName>
    <definedName name="hjgjhgjh" localSheetId="10" hidden="1">[3]Uke!#REF!</definedName>
    <definedName name="hjgjhgjh" localSheetId="8" hidden="1">[3]Uke!#REF!</definedName>
    <definedName name="hjgjhgjh" localSheetId="12" hidden="1">[3]Uke!#REF!</definedName>
    <definedName name="hjgjhgjh" localSheetId="16" hidden="1">[3]Uke!#REF!</definedName>
    <definedName name="hjgjhgjh" localSheetId="6" hidden="1">[3]Uke!#REF!</definedName>
    <definedName name="hjgjhgjh" localSheetId="28" hidden="1">[3]Uke!#REF!</definedName>
    <definedName name="hjgjhgjh" localSheetId="2" hidden="1">[3]Uke!#REF!</definedName>
    <definedName name="hjgjhgjh" hidden="1">[3]Uke!#REF!</definedName>
    <definedName name="hkjhkj" localSheetId="14" hidden="1">[3]Uke!#REF!</definedName>
    <definedName name="hkjhkj" localSheetId="31" hidden="1">[3]Uke!#REF!</definedName>
    <definedName name="hkjhkj" localSheetId="25" hidden="1">[3]Uke!#REF!</definedName>
    <definedName name="hkjhkj" localSheetId="26" hidden="1">[3]Uke!#REF!</definedName>
    <definedName name="hkjhkj" localSheetId="18" hidden="1">[3]Uke!#REF!</definedName>
    <definedName name="hkjhkj" localSheetId="19" hidden="1">[3]Uke!#REF!</definedName>
    <definedName name="hkjhkj" localSheetId="22" hidden="1">[3]Uke!#REF!</definedName>
    <definedName name="hkjhkj" localSheetId="4" hidden="1">[3]Uke!#REF!</definedName>
    <definedName name="hkjhkj" localSheetId="10" hidden="1">[3]Uke!#REF!</definedName>
    <definedName name="hkjhkj" localSheetId="8" hidden="1">[3]Uke!#REF!</definedName>
    <definedName name="hkjhkj" localSheetId="12" hidden="1">[3]Uke!#REF!</definedName>
    <definedName name="hkjhkj" localSheetId="16" hidden="1">[3]Uke!#REF!</definedName>
    <definedName name="hkjhkj" localSheetId="6" hidden="1">[3]Uke!#REF!</definedName>
    <definedName name="hkjhkj" localSheetId="28" hidden="1">[3]Uke!#REF!</definedName>
    <definedName name="hkjhkj" localSheetId="2" hidden="1">[3]Uke!#REF!</definedName>
    <definedName name="hkjhkj" hidden="1">[3]Uke!#REF!</definedName>
    <definedName name="hkjhkjh" localSheetId="14" hidden="1">[3]Uke!#REF!</definedName>
    <definedName name="hkjhkjh" localSheetId="31" hidden="1">[3]Uke!#REF!</definedName>
    <definedName name="hkjhkjh" localSheetId="25" hidden="1">[3]Uke!#REF!</definedName>
    <definedName name="HKJHKJH" localSheetId="26" hidden="1">[1]Uke!#REF!</definedName>
    <definedName name="hkjhkjh" localSheetId="18" hidden="1">[3]Uke!#REF!</definedName>
    <definedName name="HKJHKJH" localSheetId="19" hidden="1">[1]Uke!#REF!</definedName>
    <definedName name="HKJHKJH" localSheetId="22" hidden="1">[2]Uke!#REF!</definedName>
    <definedName name="hkjhkjh" localSheetId="4" hidden="1">[3]Uke!#REF!</definedName>
    <definedName name="hkjhkjh" localSheetId="10" hidden="1">[3]Uke!#REF!</definedName>
    <definedName name="hkjhkjh" localSheetId="8" hidden="1">[3]Uke!#REF!</definedName>
    <definedName name="hkjhkjh" localSheetId="12" hidden="1">[3]Uke!#REF!</definedName>
    <definedName name="hkjhkjh" localSheetId="16" hidden="1">[3]Uke!#REF!</definedName>
    <definedName name="hkjhkjh" localSheetId="6" hidden="1">[3]Uke!#REF!</definedName>
    <definedName name="hkjhkjh" localSheetId="28" hidden="1">[3]Uke!#REF!</definedName>
    <definedName name="hkjhkjh" localSheetId="2" hidden="1">[3]Uke!#REF!</definedName>
    <definedName name="hkjhkjh" hidden="1">[3]Uke!#REF!</definedName>
    <definedName name="HT" localSheetId="14" hidden="1">Uke!#REF!</definedName>
    <definedName name="HT" localSheetId="31" hidden="1">Uke!#REF!</definedName>
    <definedName name="HT" localSheetId="25" hidden="1">Uke!#REF!</definedName>
    <definedName name="HT" localSheetId="26" hidden="1">[1]Uke!#REF!</definedName>
    <definedName name="HT" localSheetId="18" hidden="1">Uke!#REF!</definedName>
    <definedName name="HT" localSheetId="19" hidden="1">[1]Uke!#REF!</definedName>
    <definedName name="HT" localSheetId="22" hidden="1">[2]Uke!#REF!</definedName>
    <definedName name="HT" localSheetId="4" hidden="1">Uke!#REF!</definedName>
    <definedName name="HT" localSheetId="10" hidden="1">Uke!#REF!</definedName>
    <definedName name="HT" localSheetId="8" hidden="1">Uke!#REF!</definedName>
    <definedName name="HT" localSheetId="12" hidden="1">Uke!#REF!</definedName>
    <definedName name="HT" localSheetId="16" hidden="1">Uke!#REF!</definedName>
    <definedName name="HT" localSheetId="6" hidden="1">U!#REF!</definedName>
    <definedName name="HT" localSheetId="28" hidden="1">Uke!#REF!</definedName>
    <definedName name="HT" localSheetId="2" hidden="1">Uke!#REF!</definedName>
    <definedName name="HT" hidden="1">Uke!#REF!</definedName>
    <definedName name="htt" localSheetId="14" hidden="1">[3]Uke!#REF!</definedName>
    <definedName name="htt" localSheetId="31" hidden="1">[3]Uke!#REF!</definedName>
    <definedName name="htt" localSheetId="25" hidden="1">[3]Uke!#REF!</definedName>
    <definedName name="htt" localSheetId="26" hidden="1">[3]Uke!#REF!</definedName>
    <definedName name="htt" localSheetId="18" hidden="1">[3]Uke!#REF!</definedName>
    <definedName name="htt" localSheetId="19" hidden="1">[3]Uke!#REF!</definedName>
    <definedName name="htt" localSheetId="22" hidden="1">[3]Uke!#REF!</definedName>
    <definedName name="htt" localSheetId="4" hidden="1">[3]Uke!#REF!</definedName>
    <definedName name="htt" localSheetId="10" hidden="1">[3]Uke!#REF!</definedName>
    <definedName name="htt" localSheetId="8" hidden="1">[3]Uke!#REF!</definedName>
    <definedName name="htt" localSheetId="12" hidden="1">[3]Uke!#REF!</definedName>
    <definedName name="htt" localSheetId="16" hidden="1">[3]Uke!#REF!</definedName>
    <definedName name="htt" localSheetId="6" hidden="1">[3]Uke!#REF!</definedName>
    <definedName name="htt" localSheetId="28" hidden="1">[3]Uke!#REF!</definedName>
    <definedName name="htt" localSheetId="2" hidden="1">[3]Uke!#REF!</definedName>
    <definedName name="htt" hidden="1">[3]Uke!#REF!</definedName>
    <definedName name="JHK" localSheetId="14" hidden="1">Uke!#REF!</definedName>
    <definedName name="JHK" localSheetId="31" hidden="1">Uke!#REF!</definedName>
    <definedName name="JHK" localSheetId="25" hidden="1">Uke!#REF!</definedName>
    <definedName name="JHK" localSheetId="26" hidden="1">[1]Uke!#REF!</definedName>
    <definedName name="JHK" localSheetId="18" hidden="1">Uke!#REF!</definedName>
    <definedName name="JHK" localSheetId="19" hidden="1">[1]Uke!#REF!</definedName>
    <definedName name="JHK" localSheetId="22" hidden="1">[2]Uke!#REF!</definedName>
    <definedName name="JHK" localSheetId="4" hidden="1">Uke!#REF!</definedName>
    <definedName name="JHK" localSheetId="10" hidden="1">Uke!#REF!</definedName>
    <definedName name="JHK" localSheetId="8" hidden="1">Uke!#REF!</definedName>
    <definedName name="JHK" localSheetId="12" hidden="1">Uke!#REF!</definedName>
    <definedName name="JHK" localSheetId="16" hidden="1">Uke!#REF!</definedName>
    <definedName name="JHK" localSheetId="6" hidden="1">U!#REF!</definedName>
    <definedName name="JHK" localSheetId="28" hidden="1">Uke!#REF!</definedName>
    <definedName name="JHK" localSheetId="2" hidden="1">Uke!#REF!</definedName>
    <definedName name="JHK" hidden="1">Uke!#REF!</definedName>
    <definedName name="jhkjhjhjhkjhkj" localSheetId="14" hidden="1">[3]Uke!#REF!</definedName>
    <definedName name="jhkjhjhjhkjhkj" localSheetId="31" hidden="1">[3]Uke!#REF!</definedName>
    <definedName name="jhkjhjhjhkjhkj" localSheetId="25" hidden="1">[3]Uke!#REF!</definedName>
    <definedName name="jhkjhjhjhkjhkj" localSheetId="26" hidden="1">[3]Uke!#REF!</definedName>
    <definedName name="jhkjhjhjhkjhkj" localSheetId="18" hidden="1">[3]Uke!#REF!</definedName>
    <definedName name="jhkjhjhjhkjhkj" localSheetId="19" hidden="1">[3]Uke!#REF!</definedName>
    <definedName name="jhkjhjhjhkjhkj" localSheetId="22" hidden="1">[3]Uke!#REF!</definedName>
    <definedName name="jhkjhjhjhkjhkj" localSheetId="4" hidden="1">[3]Uke!#REF!</definedName>
    <definedName name="jhkjhjhjhkjhkj" localSheetId="10" hidden="1">[3]Uke!#REF!</definedName>
    <definedName name="jhkjhjhjhkjhkj" localSheetId="8" hidden="1">[3]Uke!#REF!</definedName>
    <definedName name="jhkjhjhjhkjhkj" localSheetId="12" hidden="1">[3]Uke!#REF!</definedName>
    <definedName name="jhkjhjhjhkjhkj" localSheetId="16" hidden="1">[3]Uke!#REF!</definedName>
    <definedName name="jhkjhjhjhkjhkj" localSheetId="6" hidden="1">[3]Uke!#REF!</definedName>
    <definedName name="jhkjhjhjhkjhkj" localSheetId="28" hidden="1">[3]Uke!#REF!</definedName>
    <definedName name="jhkjhjhjhkjhkj" localSheetId="2" hidden="1">[3]Uke!#REF!</definedName>
    <definedName name="jhkjhjhjhkjhkj" hidden="1">[3]Uke!#REF!</definedName>
    <definedName name="jhkjhkjh" localSheetId="14" hidden="1">[3]Uke!#REF!</definedName>
    <definedName name="jhkjhkjh" localSheetId="31" hidden="1">[3]Uke!#REF!</definedName>
    <definedName name="jhkjhkjh" localSheetId="25" hidden="1">[3]Uke!#REF!</definedName>
    <definedName name="jhkjhkjh" localSheetId="26" hidden="1">[3]Uke!#REF!</definedName>
    <definedName name="jhkjhkjh" localSheetId="18" hidden="1">[3]Uke!#REF!</definedName>
    <definedName name="jhkjhkjh" localSheetId="19" hidden="1">[3]Uke!#REF!</definedName>
    <definedName name="jhkjhkjh" localSheetId="22" hidden="1">[3]Uke!#REF!</definedName>
    <definedName name="jhkjhkjh" localSheetId="4" hidden="1">[3]Uke!#REF!</definedName>
    <definedName name="jhkjhkjh" localSheetId="10" hidden="1">[3]Uke!#REF!</definedName>
    <definedName name="jhkjhkjh" localSheetId="8" hidden="1">[3]Uke!#REF!</definedName>
    <definedName name="jhkjhkjh" localSheetId="12" hidden="1">[3]Uke!#REF!</definedName>
    <definedName name="jhkjhkjh" localSheetId="16" hidden="1">[3]Uke!#REF!</definedName>
    <definedName name="jhkjhkjh" localSheetId="6" hidden="1">[3]Uke!#REF!</definedName>
    <definedName name="jhkjhkjh" localSheetId="28" hidden="1">[3]Uke!#REF!</definedName>
    <definedName name="jhkjhkjh" localSheetId="2" hidden="1">[3]Uke!#REF!</definedName>
    <definedName name="jhkjhkjh" hidden="1">[3]Uke!#REF!</definedName>
    <definedName name="JK" localSheetId="14" hidden="1">[1]Uke!#REF!</definedName>
    <definedName name="JK" localSheetId="31" hidden="1">[1]Uke!#REF!</definedName>
    <definedName name="JK" localSheetId="25" hidden="1">[1]Uke!#REF!</definedName>
    <definedName name="JK" localSheetId="26" hidden="1">[1]Uke!#REF!</definedName>
    <definedName name="JK" localSheetId="18" hidden="1">[1]Uke!#REF!</definedName>
    <definedName name="JK" localSheetId="19" hidden="1">[1]Uke!#REF!</definedName>
    <definedName name="JK" localSheetId="22" hidden="1">[2]Uke!#REF!</definedName>
    <definedName name="JK" localSheetId="4" hidden="1">[1]Uke!#REF!</definedName>
    <definedName name="JK" localSheetId="10" hidden="1">[1]Uke!#REF!</definedName>
    <definedName name="JK" localSheetId="8" hidden="1">[1]Uke!#REF!</definedName>
    <definedName name="JK" localSheetId="12" hidden="1">[1]Uke!#REF!</definedName>
    <definedName name="JK" localSheetId="16" hidden="1">[1]Uke!#REF!</definedName>
    <definedName name="JK" localSheetId="6" hidden="1">[1]Uke!#REF!</definedName>
    <definedName name="JK" localSheetId="28" hidden="1">[1]Uke!#REF!</definedName>
    <definedName name="JK" localSheetId="2" hidden="1">[1]Uke!#REF!</definedName>
    <definedName name="JK" hidden="1">[1]Uke!#REF!</definedName>
    <definedName name="JLK" localSheetId="14" hidden="1">Uke!#REF!</definedName>
    <definedName name="JLK" localSheetId="31" hidden="1">Uke!#REF!</definedName>
    <definedName name="JLK" localSheetId="25" hidden="1">Uke!#REF!</definedName>
    <definedName name="JLK" localSheetId="26" hidden="1">[1]Uke!#REF!</definedName>
    <definedName name="JLK" localSheetId="18" hidden="1">Uke!#REF!</definedName>
    <definedName name="JLK" localSheetId="19" hidden="1">[1]Uke!#REF!</definedName>
    <definedName name="JLK" localSheetId="22" hidden="1">[2]Uke!#REF!</definedName>
    <definedName name="JLK" localSheetId="4" hidden="1">Uke!#REF!</definedName>
    <definedName name="JLK" localSheetId="10" hidden="1">Uke!#REF!</definedName>
    <definedName name="JLK" localSheetId="8" hidden="1">Uke!#REF!</definedName>
    <definedName name="JLK" localSheetId="12" hidden="1">Uke!#REF!</definedName>
    <definedName name="JLK" localSheetId="16" hidden="1">Uke!#REF!</definedName>
    <definedName name="JLK" localSheetId="6" hidden="1">U!#REF!</definedName>
    <definedName name="JLK" localSheetId="28" hidden="1">Uke!#REF!</definedName>
    <definedName name="JLK" localSheetId="2" hidden="1">Uke!#REF!</definedName>
    <definedName name="JLK" hidden="1">Uke!#REF!</definedName>
    <definedName name="JLKJ" localSheetId="14" hidden="1">Uke!#REF!</definedName>
    <definedName name="JLKJ" localSheetId="31" hidden="1">Uke!#REF!</definedName>
    <definedName name="JLKJ" localSheetId="25" hidden="1">Uke!#REF!</definedName>
    <definedName name="JLKJ" localSheetId="26" hidden="1">[1]Uke!#REF!</definedName>
    <definedName name="JLKJ" localSheetId="18" hidden="1">Uke!#REF!</definedName>
    <definedName name="JLKJ" localSheetId="19" hidden="1">[1]Uke!#REF!</definedName>
    <definedName name="JLKJ" localSheetId="22" hidden="1">[2]Uke!#REF!</definedName>
    <definedName name="JLKJ" localSheetId="4" hidden="1">Uke!#REF!</definedName>
    <definedName name="JLKJ" localSheetId="10" hidden="1">Uke!#REF!</definedName>
    <definedName name="JLKJ" localSheetId="8" hidden="1">Uke!#REF!</definedName>
    <definedName name="JLKJ" localSheetId="12" hidden="1">Uke!#REF!</definedName>
    <definedName name="JLKJ" localSheetId="16" hidden="1">Uke!#REF!</definedName>
    <definedName name="JLKJ" localSheetId="6" hidden="1">U!#REF!</definedName>
    <definedName name="JLKJ" localSheetId="28" hidden="1">Uke!#REF!</definedName>
    <definedName name="JLKJ" localSheetId="2" hidden="1">Uke!#REF!</definedName>
    <definedName name="JLKJ" hidden="1">Uke!#REF!</definedName>
    <definedName name="JLKJL" localSheetId="14" hidden="1">[1]Uke!#REF!</definedName>
    <definedName name="JLKJL" localSheetId="31" hidden="1">[1]Uke!#REF!</definedName>
    <definedName name="JLKJL" localSheetId="25" hidden="1">[1]Uke!#REF!</definedName>
    <definedName name="JLKJL" localSheetId="26" hidden="1">[1]Uke!#REF!</definedName>
    <definedName name="JLKJL" localSheetId="18" hidden="1">[1]Uke!#REF!</definedName>
    <definedName name="JLKJL" localSheetId="19" hidden="1">[1]Uke!#REF!</definedName>
    <definedName name="JLKJL" localSheetId="22" hidden="1">[2]Uke!#REF!</definedName>
    <definedName name="JLKJL" localSheetId="4" hidden="1">[1]Uke!#REF!</definedName>
    <definedName name="JLKJL" localSheetId="10" hidden="1">[1]Uke!#REF!</definedName>
    <definedName name="JLKJL" localSheetId="8" hidden="1">[1]Uke!#REF!</definedName>
    <definedName name="JLKJL" localSheetId="12" hidden="1">[1]Uke!#REF!</definedName>
    <definedName name="JLKJL" localSheetId="16" hidden="1">[1]Uke!#REF!</definedName>
    <definedName name="JLKJL" localSheetId="6" hidden="1">[1]Uke!#REF!</definedName>
    <definedName name="JLKJL" localSheetId="28" hidden="1">[1]Uke!#REF!</definedName>
    <definedName name="JLKJL" localSheetId="2" hidden="1">[1]Uke!#REF!</definedName>
    <definedName name="JLKJL" hidden="1">[1]Uke!#REF!</definedName>
    <definedName name="JLKJLK" localSheetId="14" hidden="1">Uke!#REF!</definedName>
    <definedName name="JLKJLK" localSheetId="31" hidden="1">Uke!#REF!</definedName>
    <definedName name="JLKJLK" localSheetId="25" hidden="1">Uke!#REF!</definedName>
    <definedName name="JLKJLK" localSheetId="26" hidden="1">[1]Uke!#REF!</definedName>
    <definedName name="JLKJLK" localSheetId="18" hidden="1">Uke!#REF!</definedName>
    <definedName name="JLKJLK" localSheetId="19" hidden="1">[1]Uke!#REF!</definedName>
    <definedName name="JLKJLK" localSheetId="22" hidden="1">[2]Uke!#REF!</definedName>
    <definedName name="JLKJLK" localSheetId="4" hidden="1">Uke!#REF!</definedName>
    <definedName name="JLKJLK" localSheetId="10" hidden="1">Uke!#REF!</definedName>
    <definedName name="JLKJLK" localSheetId="8" hidden="1">Uke!#REF!</definedName>
    <definedName name="JLKJLK" localSheetId="12" hidden="1">Uke!#REF!</definedName>
    <definedName name="JLKJLK" localSheetId="16" hidden="1">Uke!#REF!</definedName>
    <definedName name="JLKJLK" localSheetId="6" hidden="1">U!#REF!</definedName>
    <definedName name="JLKJLK" localSheetId="28" hidden="1">Uke!#REF!</definedName>
    <definedName name="JLKJLK" localSheetId="2" hidden="1">Uke!#REF!</definedName>
    <definedName name="JLKJLK" hidden="1">Uke!#REF!</definedName>
    <definedName name="KJH" localSheetId="14" hidden="1">Uke!#REF!</definedName>
    <definedName name="KJH" localSheetId="31" hidden="1">Uke!#REF!</definedName>
    <definedName name="KJH" localSheetId="25" hidden="1">Uke!#REF!</definedName>
    <definedName name="KJH" localSheetId="26" hidden="1">[1]Uke!#REF!</definedName>
    <definedName name="KJH" localSheetId="30" hidden="1">Uke!#REF!</definedName>
    <definedName name="KJH" localSheetId="18" hidden="1">Uke!#REF!</definedName>
    <definedName name="KJH" localSheetId="19" hidden="1">[1]Uke!#REF!</definedName>
    <definedName name="KJH" localSheetId="22" hidden="1">[2]Uke!#REF!</definedName>
    <definedName name="KJH" localSheetId="4" hidden="1">Uke!#REF!</definedName>
    <definedName name="KJH" localSheetId="10" hidden="1">Uke!#REF!</definedName>
    <definedName name="KJH" localSheetId="8" hidden="1">Uke!#REF!</definedName>
    <definedName name="KJH" localSheetId="12" hidden="1">Uke!#REF!</definedName>
    <definedName name="KJH" localSheetId="16" hidden="1">Uke!#REF!</definedName>
    <definedName name="KJH" localSheetId="6" hidden="1">U!#REF!</definedName>
    <definedName name="KJH" localSheetId="27" hidden="1">Uke!#REF!</definedName>
    <definedName name="KJH" localSheetId="28" hidden="1">Uke!#REF!</definedName>
    <definedName name="KJH" localSheetId="2" hidden="1">Uke!#REF!</definedName>
    <definedName name="KJH" hidden="1">Uke!#REF!</definedName>
    <definedName name="KJHK" localSheetId="14" hidden="1">Uke!#REF!</definedName>
    <definedName name="KJHK" localSheetId="31" hidden="1">Uke!#REF!</definedName>
    <definedName name="KJHK" localSheetId="25" hidden="1">Uke!#REF!</definedName>
    <definedName name="KJHK" localSheetId="26" hidden="1">[1]Uke!#REF!</definedName>
    <definedName name="KJHK" localSheetId="18" hidden="1">Uke!#REF!</definedName>
    <definedName name="KJHK" localSheetId="19" hidden="1">[1]Uke!#REF!</definedName>
    <definedName name="KJHK" localSheetId="22" hidden="1">[2]Uke!#REF!</definedName>
    <definedName name="KJHK" localSheetId="4" hidden="1">Uke!#REF!</definedName>
    <definedName name="KJHK" localSheetId="10" hidden="1">Uke!#REF!</definedName>
    <definedName name="KJHK" localSheetId="8" hidden="1">Uke!#REF!</definedName>
    <definedName name="KJHK" localSheetId="12" hidden="1">Uke!#REF!</definedName>
    <definedName name="KJHK" localSheetId="16" hidden="1">Uke!#REF!</definedName>
    <definedName name="KJHK" localSheetId="6" hidden="1">U!#REF!</definedName>
    <definedName name="KJHK" localSheetId="28" hidden="1">Uke!#REF!</definedName>
    <definedName name="KJHK" localSheetId="2" hidden="1">Uke!#REF!</definedName>
    <definedName name="KJHK" hidden="1">Uke!#REF!</definedName>
    <definedName name="KJLKJ" localSheetId="14" hidden="1">[1]Uke!#REF!</definedName>
    <definedName name="KJLKJ" localSheetId="31" hidden="1">[1]Uke!#REF!</definedName>
    <definedName name="KJLKJ" localSheetId="25" hidden="1">[1]Uke!#REF!</definedName>
    <definedName name="KJLKJ" localSheetId="26" hidden="1">[1]Uke!#REF!</definedName>
    <definedName name="KJLKJ" localSheetId="18" hidden="1">[1]Uke!#REF!</definedName>
    <definedName name="KJLKJ" localSheetId="19" hidden="1">[1]Uke!#REF!</definedName>
    <definedName name="KJLKJ" localSheetId="22" hidden="1">[2]Uke!#REF!</definedName>
    <definedName name="KJLKJ" localSheetId="4" hidden="1">[1]Uke!#REF!</definedName>
    <definedName name="KJLKJ" localSheetId="10" hidden="1">[1]Uke!#REF!</definedName>
    <definedName name="KJLKJ" localSheetId="8" hidden="1">[1]Uke!#REF!</definedName>
    <definedName name="KJLKJ" localSheetId="12" hidden="1">[1]Uke!#REF!</definedName>
    <definedName name="KJLKJ" localSheetId="16" hidden="1">[1]Uke!#REF!</definedName>
    <definedName name="KJLKJ" localSheetId="6" hidden="1">[1]Uke!#REF!</definedName>
    <definedName name="KJLKJ" localSheetId="28" hidden="1">[1]Uke!#REF!</definedName>
    <definedName name="KJLKJ" localSheetId="2" hidden="1">[1]Uke!#REF!</definedName>
    <definedName name="KJLKJ" hidden="1">[1]Uke!#REF!</definedName>
    <definedName name="kkk" localSheetId="14" hidden="1">Uke!#REF!</definedName>
    <definedName name="kkk" localSheetId="31" hidden="1">Uke!#REF!</definedName>
    <definedName name="kkk" localSheetId="25" hidden="1">Uke!#REF!</definedName>
    <definedName name="kkk" localSheetId="26" hidden="1">[1]Uke!#REF!</definedName>
    <definedName name="kkk" localSheetId="18" hidden="1">Uke!#REF!</definedName>
    <definedName name="kkk" localSheetId="19" hidden="1">[1]Uke!#REF!</definedName>
    <definedName name="kkk" localSheetId="22" hidden="1">[2]Uke!#REF!</definedName>
    <definedName name="kkk" localSheetId="4" hidden="1">Uke!#REF!</definedName>
    <definedName name="kkk" localSheetId="10" hidden="1">Uke!#REF!</definedName>
    <definedName name="kkk" localSheetId="8" hidden="1">Uke!#REF!</definedName>
    <definedName name="kkk" localSheetId="12" hidden="1">Uke!#REF!</definedName>
    <definedName name="kkk" localSheetId="16" hidden="1">Uke!#REF!</definedName>
    <definedName name="kkk" localSheetId="6" hidden="1">U!#REF!</definedName>
    <definedName name="kkk" localSheetId="28" hidden="1">Uke!#REF!</definedName>
    <definedName name="kkk" localSheetId="2" hidden="1">Uke!#REF!</definedName>
    <definedName name="kkk" hidden="1">Uke!#REF!</definedName>
    <definedName name="LKH" localSheetId="14" hidden="1">Uke!#REF!</definedName>
    <definedName name="LKH" localSheetId="31" hidden="1">Uke!#REF!</definedName>
    <definedName name="LKH" localSheetId="25" hidden="1">Uke!#REF!</definedName>
    <definedName name="LKH" localSheetId="26" hidden="1">[1]Uke!#REF!</definedName>
    <definedName name="LKH" localSheetId="30" hidden="1">Uke!#REF!</definedName>
    <definedName name="LKH" localSheetId="18" hidden="1">Uke!#REF!</definedName>
    <definedName name="LKH" localSheetId="19" hidden="1">[1]Uke!#REF!</definedName>
    <definedName name="LKH" localSheetId="22" hidden="1">[2]Uke!#REF!</definedName>
    <definedName name="LKH" localSheetId="4" hidden="1">Uke!#REF!</definedName>
    <definedName name="LKH" localSheetId="10" hidden="1">Uke!#REF!</definedName>
    <definedName name="LKH" localSheetId="8" hidden="1">Uke!#REF!</definedName>
    <definedName name="LKH" localSheetId="12" hidden="1">Uke!#REF!</definedName>
    <definedName name="LKH" localSheetId="16" hidden="1">Uke!#REF!</definedName>
    <definedName name="LKH" localSheetId="6" hidden="1">U!#REF!</definedName>
    <definedName name="LKH" localSheetId="27" hidden="1">Uke!#REF!</definedName>
    <definedName name="LKH" localSheetId="28" hidden="1">Uke!#REF!</definedName>
    <definedName name="LKH" localSheetId="2" hidden="1">Uke!#REF!</definedName>
    <definedName name="LKH" hidden="1">Uke!#REF!</definedName>
    <definedName name="lll" localSheetId="14" hidden="1">Uke!#REF!</definedName>
    <definedName name="lll" localSheetId="31" hidden="1">Uke!#REF!</definedName>
    <definedName name="lll" localSheetId="25" hidden="1">Uke!#REF!</definedName>
    <definedName name="lll" localSheetId="26" hidden="1">[1]Uke!#REF!</definedName>
    <definedName name="lll" localSheetId="18" hidden="1">Uke!#REF!</definedName>
    <definedName name="lll" localSheetId="19" hidden="1">[1]Uke!#REF!</definedName>
    <definedName name="lll" localSheetId="22" hidden="1">[2]Uke!#REF!</definedName>
    <definedName name="lll" localSheetId="4" hidden="1">Uke!#REF!</definedName>
    <definedName name="lll" localSheetId="10" hidden="1">Uke!#REF!</definedName>
    <definedName name="lll" localSheetId="8" hidden="1">Uke!#REF!</definedName>
    <definedName name="lll" localSheetId="12" hidden="1">Uke!#REF!</definedName>
    <definedName name="lll" localSheetId="16" hidden="1">Uke!#REF!</definedName>
    <definedName name="lll" localSheetId="6" hidden="1">U!#REF!</definedName>
    <definedName name="lll" localSheetId="28" hidden="1">Uke!#REF!</definedName>
    <definedName name="lll" localSheetId="2" hidden="1">Uke!#REF!</definedName>
    <definedName name="lll" hidden="1">Uke!#REF!</definedName>
    <definedName name="MM" localSheetId="14" hidden="1">Uke!#REF!</definedName>
    <definedName name="MM" localSheetId="31" hidden="1">Uke!#REF!</definedName>
    <definedName name="MM" localSheetId="25" hidden="1">Uke!#REF!</definedName>
    <definedName name="MM" localSheetId="26" hidden="1">[1]Uke!#REF!</definedName>
    <definedName name="MM" localSheetId="18" hidden="1">Uke!#REF!</definedName>
    <definedName name="MM" localSheetId="19" hidden="1">[1]Uke!#REF!</definedName>
    <definedName name="MM" localSheetId="22" hidden="1">[2]Uke!#REF!</definedName>
    <definedName name="MM" localSheetId="4" hidden="1">Uke!#REF!</definedName>
    <definedName name="MM" localSheetId="10" hidden="1">Uke!#REF!</definedName>
    <definedName name="MM" localSheetId="8" hidden="1">Uke!#REF!</definedName>
    <definedName name="MM" localSheetId="12" hidden="1">Uke!#REF!</definedName>
    <definedName name="MM" localSheetId="16" hidden="1">Uke!#REF!</definedName>
    <definedName name="MM" localSheetId="6" hidden="1">U!#REF!</definedName>
    <definedName name="MM" localSheetId="28" hidden="1">Uke!#REF!</definedName>
    <definedName name="MM" localSheetId="2" hidden="1">Uke!#REF!</definedName>
    <definedName name="MM" hidden="1">Uke!#REF!</definedName>
    <definedName name="mmm" localSheetId="14" hidden="1">Uke!#REF!</definedName>
    <definedName name="mmm" localSheetId="31" hidden="1">Uke!#REF!</definedName>
    <definedName name="mmm" localSheetId="25" hidden="1">Uke!#REF!</definedName>
    <definedName name="mmm" localSheetId="26" hidden="1">[1]Uke!#REF!</definedName>
    <definedName name="mmm" localSheetId="18" hidden="1">Uke!#REF!</definedName>
    <definedName name="mmm" localSheetId="19" hidden="1">[1]Uke!#REF!</definedName>
    <definedName name="mmm" localSheetId="22" hidden="1">[2]Uke!#REF!</definedName>
    <definedName name="mmm" localSheetId="4" hidden="1">Uke!#REF!</definedName>
    <definedName name="mmm" localSheetId="10" hidden="1">Uke!#REF!</definedName>
    <definedName name="mmm" localSheetId="8" hidden="1">Uke!#REF!</definedName>
    <definedName name="mmm" localSheetId="12" hidden="1">Uke!#REF!</definedName>
    <definedName name="mmm" localSheetId="16" hidden="1">Uke!#REF!</definedName>
    <definedName name="mmm" localSheetId="6" hidden="1">U!#REF!</definedName>
    <definedName name="mmm" localSheetId="28" hidden="1">Uke!#REF!</definedName>
    <definedName name="mmm" localSheetId="2" hidden="1">Uke!#REF!</definedName>
    <definedName name="mmm" hidden="1">Uke!#REF!</definedName>
    <definedName name="nn" localSheetId="14" hidden="1">Uke!#REF!</definedName>
    <definedName name="nn" localSheetId="31" hidden="1">Uke!#REF!</definedName>
    <definedName name="nn" localSheetId="25" hidden="1">Uke!#REF!</definedName>
    <definedName name="nn" localSheetId="26" hidden="1">[1]Uke!#REF!</definedName>
    <definedName name="nn" localSheetId="18" hidden="1">Uke!#REF!</definedName>
    <definedName name="nn" localSheetId="19" hidden="1">[1]Uke!#REF!</definedName>
    <definedName name="nn" localSheetId="22" hidden="1">[2]Uke!#REF!</definedName>
    <definedName name="nn" localSheetId="4" hidden="1">Uke!#REF!</definedName>
    <definedName name="nn" localSheetId="10" hidden="1">Uke!#REF!</definedName>
    <definedName name="nn" localSheetId="8" hidden="1">Uke!#REF!</definedName>
    <definedName name="nn" localSheetId="12" hidden="1">Uke!#REF!</definedName>
    <definedName name="nn" localSheetId="16" hidden="1">Uke!#REF!</definedName>
    <definedName name="nn" localSheetId="6" hidden="1">U!#REF!</definedName>
    <definedName name="nn" localSheetId="28" hidden="1">Uke!#REF!</definedName>
    <definedName name="nn" localSheetId="2" hidden="1">Uke!#REF!</definedName>
    <definedName name="nn" hidden="1">Uke!#REF!</definedName>
    <definedName name="NVN" localSheetId="14" hidden="1">Uke!#REF!</definedName>
    <definedName name="NVN" localSheetId="31" hidden="1">Uke!#REF!</definedName>
    <definedName name="NVN" localSheetId="25" hidden="1">Uke!#REF!</definedName>
    <definedName name="NVN" localSheetId="26" hidden="1">[1]Uke!#REF!</definedName>
    <definedName name="NVN" localSheetId="18" hidden="1">Uke!#REF!</definedName>
    <definedName name="NVN" localSheetId="19" hidden="1">[1]Uke!#REF!</definedName>
    <definedName name="NVN" localSheetId="22" hidden="1">[2]Uke!#REF!</definedName>
    <definedName name="NVN" localSheetId="4" hidden="1">Uke!#REF!</definedName>
    <definedName name="NVN" localSheetId="10" hidden="1">Uke!#REF!</definedName>
    <definedName name="NVN" localSheetId="8" hidden="1">Uke!#REF!</definedName>
    <definedName name="NVN" localSheetId="12" hidden="1">Uke!#REF!</definedName>
    <definedName name="NVN" localSheetId="16" hidden="1">Uke!#REF!</definedName>
    <definedName name="NVN" localSheetId="6" hidden="1">U!#REF!</definedName>
    <definedName name="NVN" localSheetId="28" hidden="1">Uke!#REF!</definedName>
    <definedName name="NVN" localSheetId="2" hidden="1">Uke!#REF!</definedName>
    <definedName name="NVN" hidden="1">Uke!#REF!</definedName>
    <definedName name="q" localSheetId="14" hidden="1">Uke!#REF!</definedName>
    <definedName name="q" localSheetId="31" hidden="1">Uke!#REF!</definedName>
    <definedName name="q" localSheetId="25" hidden="1">Uke!#REF!</definedName>
    <definedName name="q" localSheetId="26" hidden="1">[1]Uke!#REF!</definedName>
    <definedName name="q" localSheetId="18" hidden="1">Uke!#REF!</definedName>
    <definedName name="q" localSheetId="19" hidden="1">[1]Uke!#REF!</definedName>
    <definedName name="q" localSheetId="22" hidden="1">[2]Uke!#REF!</definedName>
    <definedName name="q" localSheetId="4" hidden="1">Uke!#REF!</definedName>
    <definedName name="q" localSheetId="10" hidden="1">Uke!#REF!</definedName>
    <definedName name="q" localSheetId="8" hidden="1">Uke!#REF!</definedName>
    <definedName name="q" localSheetId="12" hidden="1">Uke!#REF!</definedName>
    <definedName name="q" localSheetId="16" hidden="1">Uke!#REF!</definedName>
    <definedName name="q" localSheetId="6" hidden="1">U!#REF!</definedName>
    <definedName name="q" localSheetId="28" hidden="1">Uke!#REF!</definedName>
    <definedName name="q" localSheetId="2" hidden="1">Uke!#REF!</definedName>
    <definedName name="q" hidden="1">Uke!#REF!</definedName>
    <definedName name="reyteyt" localSheetId="14" hidden="1">[3]Uke!#REF!</definedName>
    <definedName name="reyteyt" localSheetId="31" hidden="1">[3]Uke!#REF!</definedName>
    <definedName name="reyteyt" localSheetId="25" hidden="1">[3]Uke!#REF!</definedName>
    <definedName name="reyteyt" localSheetId="26" hidden="1">[3]Uke!#REF!</definedName>
    <definedName name="reyteyt" localSheetId="18" hidden="1">[3]Uke!#REF!</definedName>
    <definedName name="reyteyt" localSheetId="19" hidden="1">[3]Uke!#REF!</definedName>
    <definedName name="reyteyt" localSheetId="22" hidden="1">[3]Uke!#REF!</definedName>
    <definedName name="reyteyt" localSheetId="4" hidden="1">[3]Uke!#REF!</definedName>
    <definedName name="reyteyt" localSheetId="10" hidden="1">[3]Uke!#REF!</definedName>
    <definedName name="reyteyt" localSheetId="8" hidden="1">[3]Uke!#REF!</definedName>
    <definedName name="reyteyt" localSheetId="12" hidden="1">[3]Uke!#REF!</definedName>
    <definedName name="reyteyt" localSheetId="16" hidden="1">[3]Uke!#REF!</definedName>
    <definedName name="reyteyt" localSheetId="6" hidden="1">[3]Uke!#REF!</definedName>
    <definedName name="reyteyt" localSheetId="28" hidden="1">[3]Uke!#REF!</definedName>
    <definedName name="reyteyt" localSheetId="2" hidden="1">[3]Uke!#REF!</definedName>
    <definedName name="reyteyt" hidden="1">[3]Uke!#REF!</definedName>
    <definedName name="rr" localSheetId="14" hidden="1">Uke!#REF!</definedName>
    <definedName name="rr" localSheetId="31" hidden="1">Uke!#REF!</definedName>
    <definedName name="rr" localSheetId="25" hidden="1">Uke!#REF!</definedName>
    <definedName name="rr" localSheetId="26" hidden="1">[1]Uke!#REF!</definedName>
    <definedName name="rr" localSheetId="18" hidden="1">Uke!#REF!</definedName>
    <definedName name="rr" localSheetId="19" hidden="1">[1]Uke!#REF!</definedName>
    <definedName name="rr" localSheetId="22" hidden="1">[2]Uke!#REF!</definedName>
    <definedName name="rr" localSheetId="4" hidden="1">Uke!#REF!</definedName>
    <definedName name="rr" localSheetId="10" hidden="1">Uke!#REF!</definedName>
    <definedName name="rr" localSheetId="8" hidden="1">Uke!#REF!</definedName>
    <definedName name="rr" localSheetId="12" hidden="1">Uke!#REF!</definedName>
    <definedName name="rr" localSheetId="16" hidden="1">Uke!#REF!</definedName>
    <definedName name="rr" localSheetId="6" hidden="1">U!#REF!</definedName>
    <definedName name="rr" localSheetId="28" hidden="1">Uke!#REF!</definedName>
    <definedName name="rr" localSheetId="2" hidden="1">Uke!#REF!</definedName>
    <definedName name="rr" hidden="1">Uke!#REF!</definedName>
    <definedName name="rw" localSheetId="14" hidden="1">[3]Uke!#REF!</definedName>
    <definedName name="rw" localSheetId="31" hidden="1">[3]Uke!#REF!</definedName>
    <definedName name="rw" localSheetId="25" hidden="1">[3]Uke!#REF!</definedName>
    <definedName name="rw" localSheetId="26" hidden="1">[3]Uke!#REF!</definedName>
    <definedName name="rw" localSheetId="18" hidden="1">[3]Uke!#REF!</definedName>
    <definedName name="rw" localSheetId="19" hidden="1">[3]Uke!#REF!</definedName>
    <definedName name="rw" localSheetId="22" hidden="1">[3]Uke!#REF!</definedName>
    <definedName name="rw" localSheetId="4" hidden="1">[3]Uke!#REF!</definedName>
    <definedName name="rw" localSheetId="10" hidden="1">[3]Uke!#REF!</definedName>
    <definedName name="rw" localSheetId="8" hidden="1">[3]Uke!#REF!</definedName>
    <definedName name="rw" localSheetId="12" hidden="1">[3]Uke!#REF!</definedName>
    <definedName name="rw" localSheetId="16" hidden="1">[3]Uke!#REF!</definedName>
    <definedName name="rw" localSheetId="6" hidden="1">[3]Uke!#REF!</definedName>
    <definedName name="rw" localSheetId="28" hidden="1">[3]Uke!#REF!</definedName>
    <definedName name="rw" localSheetId="2" hidden="1">[3]Uke!#REF!</definedName>
    <definedName name="rw" hidden="1">[3]Uke!#REF!</definedName>
    <definedName name="saff" localSheetId="14" hidden="1">[3]Uke!#REF!</definedName>
    <definedName name="saff" localSheetId="31" hidden="1">[3]Uke!#REF!</definedName>
    <definedName name="saff" localSheetId="25" hidden="1">[3]Uke!#REF!</definedName>
    <definedName name="saff" localSheetId="26" hidden="1">[3]Uke!#REF!</definedName>
    <definedName name="saff" localSheetId="18" hidden="1">[3]Uke!#REF!</definedName>
    <definedName name="saff" localSheetId="19" hidden="1">[3]Uke!#REF!</definedName>
    <definedName name="saff" localSheetId="22" hidden="1">[3]Uke!#REF!</definedName>
    <definedName name="saff" localSheetId="4" hidden="1">[3]Uke!#REF!</definedName>
    <definedName name="saff" localSheetId="10" hidden="1">[3]Uke!#REF!</definedName>
    <definedName name="saff" localSheetId="8" hidden="1">[3]Uke!#REF!</definedName>
    <definedName name="saff" localSheetId="12" hidden="1">[3]Uke!#REF!</definedName>
    <definedName name="saff" localSheetId="16" hidden="1">[3]Uke!#REF!</definedName>
    <definedName name="saff" localSheetId="6" hidden="1">[3]Uke!#REF!</definedName>
    <definedName name="saff" localSheetId="28" hidden="1">[3]Uke!#REF!</definedName>
    <definedName name="saff" localSheetId="2" hidden="1">[3]Uke!#REF!</definedName>
    <definedName name="saff" hidden="1">[3]Uke!#REF!</definedName>
    <definedName name="sdf" localSheetId="14" hidden="1">[3]Uke!#REF!</definedName>
    <definedName name="sdf" localSheetId="31" hidden="1">[3]Uke!#REF!</definedName>
    <definedName name="sdf" localSheetId="25" hidden="1">[3]Uke!#REF!</definedName>
    <definedName name="sdf" localSheetId="26" hidden="1">[3]Uke!#REF!</definedName>
    <definedName name="sdf" localSheetId="18" hidden="1">[3]Uke!#REF!</definedName>
    <definedName name="sdf" localSheetId="19" hidden="1">[3]Uke!#REF!</definedName>
    <definedName name="sdf" localSheetId="22" hidden="1">[3]Uke!#REF!</definedName>
    <definedName name="sdf" localSheetId="4" hidden="1">[3]Uke!#REF!</definedName>
    <definedName name="sdf" localSheetId="10" hidden="1">[3]Uke!#REF!</definedName>
    <definedName name="sdf" localSheetId="8" hidden="1">[3]Uke!#REF!</definedName>
    <definedName name="sdf" localSheetId="12" hidden="1">[3]Uke!#REF!</definedName>
    <definedName name="sdf" localSheetId="16" hidden="1">[3]Uke!#REF!</definedName>
    <definedName name="sdf" localSheetId="6" hidden="1">[3]Uke!#REF!</definedName>
    <definedName name="sdf" localSheetId="28" hidden="1">[3]Uke!#REF!</definedName>
    <definedName name="sdf" localSheetId="2" hidden="1">[3]Uke!#REF!</definedName>
    <definedName name="sdf" hidden="1">[3]Uke!#REF!</definedName>
    <definedName name="sdfdsa" localSheetId="14" hidden="1">[3]Uke!#REF!</definedName>
    <definedName name="sdfdsa" localSheetId="31" hidden="1">[3]Uke!#REF!</definedName>
    <definedName name="sdfdsa" localSheetId="25" hidden="1">[3]Uke!#REF!</definedName>
    <definedName name="sdfdsa" localSheetId="26" hidden="1">[3]Uke!#REF!</definedName>
    <definedName name="sdfdsa" localSheetId="18" hidden="1">[3]Uke!#REF!</definedName>
    <definedName name="sdfdsa" localSheetId="19" hidden="1">[3]Uke!#REF!</definedName>
    <definedName name="sdfdsa" localSheetId="22" hidden="1">[3]Uke!#REF!</definedName>
    <definedName name="sdfdsa" localSheetId="4" hidden="1">[3]Uke!#REF!</definedName>
    <definedName name="sdfdsa" localSheetId="10" hidden="1">[3]Uke!#REF!</definedName>
    <definedName name="sdfdsa" localSheetId="8" hidden="1">[3]Uke!#REF!</definedName>
    <definedName name="sdfdsa" localSheetId="12" hidden="1">[3]Uke!#REF!</definedName>
    <definedName name="sdfdsa" localSheetId="16" hidden="1">[3]Uke!#REF!</definedName>
    <definedName name="sdfdsa" localSheetId="6" hidden="1">[3]Uke!#REF!</definedName>
    <definedName name="sdfdsa" localSheetId="28" hidden="1">[3]Uke!#REF!</definedName>
    <definedName name="sdfdsa" localSheetId="2" hidden="1">[3]Uke!#REF!</definedName>
    <definedName name="sdfdsa" hidden="1">[3]Uke!#REF!</definedName>
    <definedName name="sf" localSheetId="14" hidden="1">[3]Uke!#REF!</definedName>
    <definedName name="sf" localSheetId="31" hidden="1">[3]Uke!#REF!</definedName>
    <definedName name="sf" localSheetId="25" hidden="1">[3]Uke!#REF!</definedName>
    <definedName name="sf" localSheetId="26" hidden="1">[3]Uke!#REF!</definedName>
    <definedName name="sf" localSheetId="18" hidden="1">[3]Uke!#REF!</definedName>
    <definedName name="sf" localSheetId="19" hidden="1">[3]Uke!#REF!</definedName>
    <definedName name="sf" localSheetId="22" hidden="1">[3]Uke!#REF!</definedName>
    <definedName name="sf" localSheetId="4" hidden="1">[3]Uke!#REF!</definedName>
    <definedName name="sf" localSheetId="10" hidden="1">[3]Uke!#REF!</definedName>
    <definedName name="sf" localSheetId="8" hidden="1">[3]Uke!#REF!</definedName>
    <definedName name="sf" localSheetId="12" hidden="1">[3]Uke!#REF!</definedName>
    <definedName name="sf" localSheetId="16" hidden="1">[3]Uke!#REF!</definedName>
    <definedName name="sf" localSheetId="6" hidden="1">[3]Uke!#REF!</definedName>
    <definedName name="sf" localSheetId="28" hidden="1">[3]Uke!#REF!</definedName>
    <definedName name="sf" localSheetId="2" hidden="1">[3]Uke!#REF!</definedName>
    <definedName name="sf" hidden="1">[3]Uke!#REF!</definedName>
    <definedName name="sfd" localSheetId="14" hidden="1">[3]Uke!#REF!</definedName>
    <definedName name="sfd" localSheetId="31" hidden="1">[3]Uke!#REF!</definedName>
    <definedName name="sfd" localSheetId="25" hidden="1">[3]Uke!#REF!</definedName>
    <definedName name="sfd" localSheetId="26" hidden="1">[3]Uke!#REF!</definedName>
    <definedName name="sfd" localSheetId="18" hidden="1">[3]Uke!#REF!</definedName>
    <definedName name="sfd" localSheetId="19" hidden="1">[3]Uke!#REF!</definedName>
    <definedName name="sfd" localSheetId="22" hidden="1">[3]Uke!#REF!</definedName>
    <definedName name="sfd" localSheetId="4" hidden="1">[3]Uke!#REF!</definedName>
    <definedName name="sfd" localSheetId="10" hidden="1">[3]Uke!#REF!</definedName>
    <definedName name="sfd" localSheetId="8" hidden="1">[3]Uke!#REF!</definedName>
    <definedName name="sfd" localSheetId="12" hidden="1">[3]Uke!#REF!</definedName>
    <definedName name="sfd" localSheetId="16" hidden="1">[3]Uke!#REF!</definedName>
    <definedName name="sfd" localSheetId="6" hidden="1">[3]Uke!#REF!</definedName>
    <definedName name="sfd" localSheetId="28" hidden="1">[3]Uke!#REF!</definedName>
    <definedName name="sfd" localSheetId="2" hidden="1">[3]Uke!#REF!</definedName>
    <definedName name="sfd" hidden="1">[3]Uke!#REF!</definedName>
    <definedName name="sfdd" localSheetId="14" hidden="1">[3]Uke!#REF!</definedName>
    <definedName name="sfdd" localSheetId="31" hidden="1">[3]Uke!#REF!</definedName>
    <definedName name="sfdd" localSheetId="25" hidden="1">[3]Uke!#REF!</definedName>
    <definedName name="sfdd" localSheetId="26" hidden="1">[3]Uke!#REF!</definedName>
    <definedName name="sfdd" localSheetId="18" hidden="1">[3]Uke!#REF!</definedName>
    <definedName name="sfdd" localSheetId="19" hidden="1">[3]Uke!#REF!</definedName>
    <definedName name="sfdd" localSheetId="22" hidden="1">[3]Uke!#REF!</definedName>
    <definedName name="sfdd" localSheetId="4" hidden="1">[3]Uke!#REF!</definedName>
    <definedName name="sfdd" localSheetId="10" hidden="1">[3]Uke!#REF!</definedName>
    <definedName name="sfdd" localSheetId="8" hidden="1">[3]Uke!#REF!</definedName>
    <definedName name="sfdd" localSheetId="12" hidden="1">[3]Uke!#REF!</definedName>
    <definedName name="sfdd" localSheetId="16" hidden="1">[3]Uke!#REF!</definedName>
    <definedName name="sfdd" localSheetId="6" hidden="1">[3]Uke!#REF!</definedName>
    <definedName name="sfdd" localSheetId="28" hidden="1">[3]Uke!#REF!</definedName>
    <definedName name="sfdd" localSheetId="2" hidden="1">[3]Uke!#REF!</definedName>
    <definedName name="sfdd" hidden="1">[3]Uke!#REF!</definedName>
    <definedName name="SSS" localSheetId="14" hidden="1">Uke!#REF!</definedName>
    <definedName name="SSS" localSheetId="31" hidden="1">Uke!#REF!</definedName>
    <definedName name="SSS" localSheetId="25" hidden="1">Uke!#REF!</definedName>
    <definedName name="SSS" localSheetId="26" hidden="1">[1]Uke!#REF!</definedName>
    <definedName name="SSS" localSheetId="24" hidden="1">Uke!#REF!</definedName>
    <definedName name="SSS" localSheetId="30" hidden="1">Uke!#REF!</definedName>
    <definedName name="SSS" localSheetId="18" hidden="1">Uke!#REF!</definedName>
    <definedName name="SSS" localSheetId="19" hidden="1">[1]Uke!#REF!</definedName>
    <definedName name="SSS" localSheetId="22" hidden="1">[2]Uke!#REF!</definedName>
    <definedName name="SSS" localSheetId="4" hidden="1">Uke!#REF!</definedName>
    <definedName name="SSS" localSheetId="10" hidden="1">Uke!#REF!</definedName>
    <definedName name="SSS" localSheetId="8" hidden="1">Uke!#REF!</definedName>
    <definedName name="SSS" localSheetId="12" hidden="1">Uke!#REF!</definedName>
    <definedName name="SSS" localSheetId="16" hidden="1">Uke!#REF!</definedName>
    <definedName name="SSS" localSheetId="6" hidden="1">U!#REF!</definedName>
    <definedName name="SSS" localSheetId="27" hidden="1">Uke!#REF!</definedName>
    <definedName name="SSS" localSheetId="28" hidden="1">Uke!#REF!</definedName>
    <definedName name="SSS" localSheetId="2" hidden="1">Uke!#REF!</definedName>
    <definedName name="SSS" hidden="1">Uke!#REF!</definedName>
    <definedName name="SSSS" localSheetId="14" hidden="1">Uke!#REF!</definedName>
    <definedName name="SSSS" localSheetId="31" hidden="1">Uke!#REF!</definedName>
    <definedName name="SSSS" localSheetId="25" hidden="1">Uke!#REF!</definedName>
    <definedName name="SSSS" localSheetId="26" hidden="1">[1]Uke!#REF!</definedName>
    <definedName name="SSSS" localSheetId="18" hidden="1">Uke!#REF!</definedName>
    <definedName name="SSSS" localSheetId="19" hidden="1">[1]Uke!#REF!</definedName>
    <definedName name="SSSS" localSheetId="22" hidden="1">[2]Uke!#REF!</definedName>
    <definedName name="SSSS" localSheetId="4" hidden="1">Uke!#REF!</definedName>
    <definedName name="SSSS" localSheetId="10" hidden="1">Uke!#REF!</definedName>
    <definedName name="SSSS" localSheetId="8" hidden="1">Uke!#REF!</definedName>
    <definedName name="SSSS" localSheetId="12" hidden="1">Uke!#REF!</definedName>
    <definedName name="SSSS" localSheetId="16" hidden="1">Uke!#REF!</definedName>
    <definedName name="SSSS" localSheetId="6" hidden="1">U!#REF!</definedName>
    <definedName name="SSSS" localSheetId="28" hidden="1">Uke!#REF!</definedName>
    <definedName name="SSSS" localSheetId="2" hidden="1">Uke!#REF!</definedName>
    <definedName name="SSSS" hidden="1">Uke!#REF!</definedName>
    <definedName name="T" localSheetId="14" hidden="1">Uke!#REF!</definedName>
    <definedName name="T" localSheetId="31" hidden="1">Uke!#REF!</definedName>
    <definedName name="T" localSheetId="25" hidden="1">Uke!#REF!</definedName>
    <definedName name="T" localSheetId="26" hidden="1">[1]Uke!#REF!</definedName>
    <definedName name="T" localSheetId="18" hidden="1">Uke!#REF!</definedName>
    <definedName name="T" localSheetId="19" hidden="1">[1]Uke!#REF!</definedName>
    <definedName name="T" localSheetId="22" hidden="1">[2]Uke!#REF!</definedName>
    <definedName name="T" localSheetId="4" hidden="1">Uke!#REF!</definedName>
    <definedName name="T" localSheetId="10" hidden="1">Uke!#REF!</definedName>
    <definedName name="T" localSheetId="8" hidden="1">Uke!#REF!</definedName>
    <definedName name="T" localSheetId="12" hidden="1">Uke!#REF!</definedName>
    <definedName name="T" localSheetId="16" hidden="1">Uke!#REF!</definedName>
    <definedName name="T" localSheetId="6" hidden="1">U!#REF!</definedName>
    <definedName name="T" localSheetId="28" hidden="1">Uke!#REF!</definedName>
    <definedName name="T" localSheetId="2" hidden="1">Uke!#REF!</definedName>
    <definedName name="T" hidden="1">Uke!#REF!</definedName>
    <definedName name="TT" localSheetId="14" hidden="1">Uke!#REF!</definedName>
    <definedName name="TT" localSheetId="31" hidden="1">Uke!#REF!</definedName>
    <definedName name="TT" localSheetId="25" hidden="1">Uke!#REF!</definedName>
    <definedName name="TT" localSheetId="26" hidden="1">[1]Uke!#REF!</definedName>
    <definedName name="TT" localSheetId="18" hidden="1">Uke!#REF!</definedName>
    <definedName name="TT" localSheetId="19" hidden="1">[1]Uke!#REF!</definedName>
    <definedName name="TT" localSheetId="22" hidden="1">[2]Uke!#REF!</definedName>
    <definedName name="TT" localSheetId="4" hidden="1">Uke!#REF!</definedName>
    <definedName name="TT" localSheetId="10" hidden="1">Uke!#REF!</definedName>
    <definedName name="TT" localSheetId="8" hidden="1">Uke!#REF!</definedName>
    <definedName name="TT" localSheetId="12" hidden="1">Uke!#REF!</definedName>
    <definedName name="TT" localSheetId="16" hidden="1">Uke!#REF!</definedName>
    <definedName name="TT" localSheetId="6" hidden="1">U!#REF!</definedName>
    <definedName name="TT" localSheetId="28" hidden="1">Uke!#REF!</definedName>
    <definedName name="TT" localSheetId="2" hidden="1">Uke!#REF!</definedName>
    <definedName name="TT" hidden="1">Uke!#REF!</definedName>
    <definedName name="TTT" localSheetId="14" hidden="1">Uke!#REF!</definedName>
    <definedName name="TTT" localSheetId="31" hidden="1">Uke!#REF!</definedName>
    <definedName name="TTT" localSheetId="25" hidden="1">Uke!#REF!</definedName>
    <definedName name="TTT" localSheetId="26" hidden="1">[1]Uke!#REF!</definedName>
    <definedName name="TTT" localSheetId="24" hidden="1">Uke!#REF!</definedName>
    <definedName name="TTT" localSheetId="30" hidden="1">Uke!#REF!</definedName>
    <definedName name="TTT" localSheetId="18" hidden="1">Uke!#REF!</definedName>
    <definedName name="TTT" localSheetId="19" hidden="1">[1]Uke!#REF!</definedName>
    <definedName name="TTT" localSheetId="22" hidden="1">[2]Uke!#REF!</definedName>
    <definedName name="TTT" localSheetId="4" hidden="1">Uke!#REF!</definedName>
    <definedName name="TTT" localSheetId="10" hidden="1">Uke!#REF!</definedName>
    <definedName name="TTT" localSheetId="8" hidden="1">Uke!#REF!</definedName>
    <definedName name="TTT" localSheetId="12" hidden="1">Uke!#REF!</definedName>
    <definedName name="TTT" localSheetId="16" hidden="1">Uke!#REF!</definedName>
    <definedName name="TTT" localSheetId="6" hidden="1">U!#REF!</definedName>
    <definedName name="TTT" localSheetId="27" hidden="1">Uke!#REF!</definedName>
    <definedName name="TTT" localSheetId="28" hidden="1">Uke!#REF!</definedName>
    <definedName name="TTT" localSheetId="2" hidden="1">Uke!#REF!</definedName>
    <definedName name="TTT" hidden="1">Uke!#REF!</definedName>
    <definedName name="tttt" localSheetId="14" hidden="1">[3]Uke!#REF!</definedName>
    <definedName name="tttt" localSheetId="31" hidden="1">[3]Uke!#REF!</definedName>
    <definedName name="tttt" localSheetId="25" hidden="1">[3]Uke!#REF!</definedName>
    <definedName name="tttt" localSheetId="26" hidden="1">[3]Uke!#REF!</definedName>
    <definedName name="tttt" localSheetId="18" hidden="1">[3]Uke!#REF!</definedName>
    <definedName name="tttt" localSheetId="19" hidden="1">[3]Uke!#REF!</definedName>
    <definedName name="tttt" localSheetId="22" hidden="1">[3]Uke!#REF!</definedName>
    <definedName name="tttt" localSheetId="4" hidden="1">[3]Uke!#REF!</definedName>
    <definedName name="tttt" localSheetId="10" hidden="1">[3]Uke!#REF!</definedName>
    <definedName name="tttt" localSheetId="8" hidden="1">[3]Uke!#REF!</definedName>
    <definedName name="tttt" localSheetId="12" hidden="1">[3]Uke!#REF!</definedName>
    <definedName name="tttt" localSheetId="16" hidden="1">[3]Uke!#REF!</definedName>
    <definedName name="tttt" localSheetId="6" hidden="1">[3]Uke!#REF!</definedName>
    <definedName name="tttt" localSheetId="28" hidden="1">[3]Uke!#REF!</definedName>
    <definedName name="tttt" localSheetId="2" hidden="1">[3]Uke!#REF!</definedName>
    <definedName name="tttt" hidden="1">[3]Uke!#REF!</definedName>
    <definedName name="ttyrytr" localSheetId="14" hidden="1">[3]Uke!#REF!</definedName>
    <definedName name="ttyrytr" localSheetId="31" hidden="1">[3]Uke!#REF!</definedName>
    <definedName name="ttyrytr" localSheetId="25" hidden="1">[3]Uke!#REF!</definedName>
    <definedName name="ttyrytr" localSheetId="26" hidden="1">[3]Uke!#REF!</definedName>
    <definedName name="ttyrytr" localSheetId="18" hidden="1">[3]Uke!#REF!</definedName>
    <definedName name="ttyrytr" localSheetId="19" hidden="1">[3]Uke!#REF!</definedName>
    <definedName name="ttyrytr" localSheetId="22" hidden="1">[3]Uke!#REF!</definedName>
    <definedName name="ttyrytr" localSheetId="4" hidden="1">[3]Uke!#REF!</definedName>
    <definedName name="ttyrytr" localSheetId="10" hidden="1">[3]Uke!#REF!</definedName>
    <definedName name="ttyrytr" localSheetId="8" hidden="1">[3]Uke!#REF!</definedName>
    <definedName name="ttyrytr" localSheetId="12" hidden="1">[3]Uke!#REF!</definedName>
    <definedName name="ttyrytr" localSheetId="16" hidden="1">[3]Uke!#REF!</definedName>
    <definedName name="ttyrytr" localSheetId="6" hidden="1">[3]Uke!#REF!</definedName>
    <definedName name="ttyrytr" localSheetId="28" hidden="1">[3]Uke!#REF!</definedName>
    <definedName name="ttyrytr" localSheetId="2" hidden="1">[3]Uke!#REF!</definedName>
    <definedName name="ttyrytr" hidden="1">[3]Uke!#REF!</definedName>
    <definedName name="u" localSheetId="14" hidden="1">Uke!#REF!</definedName>
    <definedName name="u" localSheetId="31" hidden="1">Uke!#REF!</definedName>
    <definedName name="u" localSheetId="25" hidden="1">Uke!#REF!</definedName>
    <definedName name="u" localSheetId="26" hidden="1">[1]Uke!#REF!</definedName>
    <definedName name="u" localSheetId="18" hidden="1">Uke!#REF!</definedName>
    <definedName name="u" localSheetId="19" hidden="1">[1]Uke!#REF!</definedName>
    <definedName name="u" localSheetId="22" hidden="1">[2]Uke!#REF!</definedName>
    <definedName name="u" localSheetId="4" hidden="1">Uke!#REF!</definedName>
    <definedName name="u" localSheetId="10" hidden="1">Uke!#REF!</definedName>
    <definedName name="u" localSheetId="8" hidden="1">Uke!#REF!</definedName>
    <definedName name="u" localSheetId="12" hidden="1">Uke!#REF!</definedName>
    <definedName name="u" localSheetId="16" hidden="1">Uke!#REF!</definedName>
    <definedName name="u" localSheetId="6" hidden="1">U!#REF!</definedName>
    <definedName name="u" localSheetId="28" hidden="1">Uke!#REF!</definedName>
    <definedName name="u" localSheetId="2" hidden="1">Uke!#REF!</definedName>
    <definedName name="u" hidden="1">Uke!#REF!</definedName>
    <definedName name="_xlnm.Print_Area" localSheetId="3">Måned!$A$1:$AK$252</definedName>
    <definedName name="_xlnm.Print_Area" localSheetId="2">Å!$A$204:$H$229</definedName>
    <definedName name="_xlnm.Print_Area" localSheetId="1">År!$A$4:$AI$36</definedName>
    <definedName name="v" localSheetId="14" hidden="1">Uke!#REF!</definedName>
    <definedName name="v" localSheetId="31" hidden="1">Uke!#REF!</definedName>
    <definedName name="v" localSheetId="25" hidden="1">Uke!#REF!</definedName>
    <definedName name="v" localSheetId="26" hidden="1">[1]Uke!#REF!</definedName>
    <definedName name="v" localSheetId="18" hidden="1">Uke!#REF!</definedName>
    <definedName name="v" localSheetId="19" hidden="1">[1]Uke!#REF!</definedName>
    <definedName name="v" localSheetId="22" hidden="1">[2]Uke!#REF!</definedName>
    <definedName name="v" localSheetId="4" hidden="1">Uke!#REF!</definedName>
    <definedName name="v" localSheetId="10" hidden="1">Uke!#REF!</definedName>
    <definedName name="v" localSheetId="8" hidden="1">Uke!#REF!</definedName>
    <definedName name="v" localSheetId="12" hidden="1">Uke!#REF!</definedName>
    <definedName name="v" localSheetId="16" hidden="1">Uke!#REF!</definedName>
    <definedName name="v" localSheetId="6" hidden="1">U!#REF!</definedName>
    <definedName name="v" localSheetId="28" hidden="1">Uke!#REF!</definedName>
    <definedName name="v" localSheetId="2" hidden="1">Uke!#REF!</definedName>
    <definedName name="v" hidden="1">Uke!#REF!</definedName>
    <definedName name="vv" localSheetId="14" hidden="1">Uke!#REF!</definedName>
    <definedName name="vv" localSheetId="31" hidden="1">Uke!#REF!</definedName>
    <definedName name="vv" localSheetId="25" hidden="1">Uke!#REF!</definedName>
    <definedName name="vv" localSheetId="26" hidden="1">[1]Uke!#REF!</definedName>
    <definedName name="vv" localSheetId="18" hidden="1">Uke!#REF!</definedName>
    <definedName name="vv" localSheetId="19" hidden="1">[1]Uke!#REF!</definedName>
    <definedName name="vv" localSheetId="22" hidden="1">[2]Uke!#REF!</definedName>
    <definedName name="vv" localSheetId="4" hidden="1">Uke!#REF!</definedName>
    <definedName name="vv" localSheetId="10" hidden="1">Uke!#REF!</definedName>
    <definedName name="vv" localSheetId="8" hidden="1">Uke!#REF!</definedName>
    <definedName name="vv" localSheetId="12" hidden="1">Uke!#REF!</definedName>
    <definedName name="vv" localSheetId="16" hidden="1">Uke!#REF!</definedName>
    <definedName name="vv" localSheetId="6" hidden="1">U!#REF!</definedName>
    <definedName name="vv" localSheetId="28" hidden="1">Uke!#REF!</definedName>
    <definedName name="vv" localSheetId="2" hidden="1">Uke!#REF!</definedName>
    <definedName name="vv" hidden="1">Uke!#REF!</definedName>
    <definedName name="VVV" localSheetId="14" hidden="1">Uke!#REF!</definedName>
    <definedName name="VVV" localSheetId="31" hidden="1">Uke!#REF!</definedName>
    <definedName name="VVV" localSheetId="25" hidden="1">Uke!#REF!</definedName>
    <definedName name="VVV" localSheetId="26" hidden="1">[1]Uke!#REF!</definedName>
    <definedName name="VVV" localSheetId="24" hidden="1">Uke!#REF!</definedName>
    <definedName name="VVV" localSheetId="30" hidden="1">Uke!#REF!</definedName>
    <definedName name="VVV" localSheetId="18" hidden="1">Uke!#REF!</definedName>
    <definedName name="VVV" localSheetId="19" hidden="1">[1]Uke!#REF!</definedName>
    <definedName name="VVV" localSheetId="22" hidden="1">[2]Uke!#REF!</definedName>
    <definedName name="VVV" localSheetId="4" hidden="1">Uke!#REF!</definedName>
    <definedName name="VVV" localSheetId="10" hidden="1">Uke!#REF!</definedName>
    <definedName name="VVV" localSheetId="8" hidden="1">Uke!#REF!</definedName>
    <definedName name="VVV" localSheetId="12" hidden="1">Uke!#REF!</definedName>
    <definedName name="VVV" localSheetId="16" hidden="1">Uke!#REF!</definedName>
    <definedName name="VVV" localSheetId="6" hidden="1">U!#REF!</definedName>
    <definedName name="VVV" localSheetId="27" hidden="1">Uke!#REF!</definedName>
    <definedName name="VVV" localSheetId="28" hidden="1">Uke!#REF!</definedName>
    <definedName name="VVV" localSheetId="2" hidden="1">Uke!#REF!</definedName>
    <definedName name="VVV" hidden="1">Uke!#REF!</definedName>
    <definedName name="w" localSheetId="14" hidden="1">Uke!#REF!</definedName>
    <definedName name="w" localSheetId="31" hidden="1">Uke!#REF!</definedName>
    <definedName name="w" localSheetId="25" hidden="1">Uke!#REF!</definedName>
    <definedName name="w" localSheetId="26" hidden="1">[1]Uke!#REF!</definedName>
    <definedName name="w" localSheetId="18" hidden="1">Uke!#REF!</definedName>
    <definedName name="w" localSheetId="19" hidden="1">[1]Uke!#REF!</definedName>
    <definedName name="w" localSheetId="22" hidden="1">[2]Uke!#REF!</definedName>
    <definedName name="w" localSheetId="4" hidden="1">Uke!#REF!</definedName>
    <definedName name="w" localSheetId="10" hidden="1">Uke!#REF!</definedName>
    <definedName name="w" localSheetId="8" hidden="1">Uke!#REF!</definedName>
    <definedName name="w" localSheetId="12" hidden="1">Uke!#REF!</definedName>
    <definedName name="w" localSheetId="16" hidden="1">Uke!#REF!</definedName>
    <definedName name="w" localSheetId="6" hidden="1">U!#REF!</definedName>
    <definedName name="w" localSheetId="28" hidden="1">Uke!#REF!</definedName>
    <definedName name="w" localSheetId="2" hidden="1">Uke!#REF!</definedName>
    <definedName name="w" hidden="1">Uke!#REF!</definedName>
    <definedName name="XCV" localSheetId="14" hidden="1">Uke!#REF!</definedName>
    <definedName name="XCV" localSheetId="31" hidden="1">Uke!#REF!</definedName>
    <definedName name="XCV" localSheetId="25" hidden="1">Uke!#REF!</definedName>
    <definedName name="XCV" localSheetId="26" hidden="1">[1]Uke!#REF!</definedName>
    <definedName name="XCV" localSheetId="30" hidden="1">Uke!#REF!</definedName>
    <definedName name="XCV" localSheetId="18" hidden="1">Uke!#REF!</definedName>
    <definedName name="XCV" localSheetId="19" hidden="1">[1]Uke!#REF!</definedName>
    <definedName name="XCV" localSheetId="22" hidden="1">[2]Uke!#REF!</definedName>
    <definedName name="XCV" localSheetId="4" hidden="1">Uke!#REF!</definedName>
    <definedName name="XCV" localSheetId="10" hidden="1">Uke!#REF!</definedName>
    <definedName name="XCV" localSheetId="8" hidden="1">Uke!#REF!</definedName>
    <definedName name="XCV" localSheetId="12" hidden="1">Uke!#REF!</definedName>
    <definedName name="XCV" localSheetId="16" hidden="1">Uke!#REF!</definedName>
    <definedName name="XCV" localSheetId="6" hidden="1">U!#REF!</definedName>
    <definedName name="XCV" localSheetId="27" hidden="1">Uke!#REF!</definedName>
    <definedName name="XCV" localSheetId="28" hidden="1">Uke!#REF!</definedName>
    <definedName name="XCV" localSheetId="2" hidden="1">Uke!#REF!</definedName>
    <definedName name="XCV" hidden="1">Uke!#REF!</definedName>
    <definedName name="XGXGF" localSheetId="14" hidden="1">Uke!#REF!</definedName>
    <definedName name="XGXGF" localSheetId="31" hidden="1">Uke!#REF!</definedName>
    <definedName name="XGXGF" localSheetId="25" hidden="1">Uke!#REF!</definedName>
    <definedName name="XGXGF" localSheetId="26" hidden="1">[1]Uke!#REF!</definedName>
    <definedName name="XGXGF" localSheetId="18" hidden="1">Uke!#REF!</definedName>
    <definedName name="XGXGF" localSheetId="19" hidden="1">[1]Uke!#REF!</definedName>
    <definedName name="XGXGF" localSheetId="22" hidden="1">[2]Uke!#REF!</definedName>
    <definedName name="XGXGF" localSheetId="4" hidden="1">Uke!#REF!</definedName>
    <definedName name="XGXGF" localSheetId="10" hidden="1">Uke!#REF!</definedName>
    <definedName name="XGXGF" localSheetId="8" hidden="1">Uke!#REF!</definedName>
    <definedName name="XGXGF" localSheetId="12" hidden="1">Uke!#REF!</definedName>
    <definedName name="XGXGF" localSheetId="16" hidden="1">Uke!#REF!</definedName>
    <definedName name="XGXGF" localSheetId="6" hidden="1">U!#REF!</definedName>
    <definedName name="XGXGF" localSheetId="28" hidden="1">Uke!#REF!</definedName>
    <definedName name="XGXGF" localSheetId="2" hidden="1">Uke!#REF!</definedName>
    <definedName name="XGXGF" hidden="1">Uke!#REF!</definedName>
    <definedName name="XXX" localSheetId="14" hidden="1">Uke!#REF!</definedName>
    <definedName name="XXX" localSheetId="31" hidden="1">Uke!#REF!</definedName>
    <definedName name="XXX" localSheetId="25" hidden="1">Uke!#REF!</definedName>
    <definedName name="XXX" localSheetId="26" hidden="1">[1]Uke!#REF!</definedName>
    <definedName name="XXX" localSheetId="24" hidden="1">Uke!#REF!</definedName>
    <definedName name="XXX" localSheetId="30" hidden="1">Uke!#REF!</definedName>
    <definedName name="XXX" localSheetId="18" hidden="1">Uke!#REF!</definedName>
    <definedName name="XXX" localSheetId="17" hidden="1">Uke!#REF!</definedName>
    <definedName name="XXX" localSheetId="19" hidden="1">[1]Uke!#REF!</definedName>
    <definedName name="XXX" localSheetId="22" hidden="1">[2]Uke!#REF!</definedName>
    <definedName name="XXX" localSheetId="4" hidden="1">Uke!#REF!</definedName>
    <definedName name="XXX" localSheetId="10" hidden="1">Uke!#REF!</definedName>
    <definedName name="XXX" localSheetId="8" hidden="1">Uke!#REF!</definedName>
    <definedName name="XXX" localSheetId="12" hidden="1">Uke!#REF!</definedName>
    <definedName name="XXX" localSheetId="16" hidden="1">Uke!#REF!</definedName>
    <definedName name="XXX" localSheetId="15" hidden="1">Uke!#REF!</definedName>
    <definedName name="XXX" localSheetId="6" hidden="1">U!#REF!</definedName>
    <definedName name="XXX" localSheetId="29" hidden="1">Uke!#REF!</definedName>
    <definedName name="XXX" localSheetId="27" hidden="1">Uke!#REF!</definedName>
    <definedName name="XXX" localSheetId="28" hidden="1">Uke!#REF!</definedName>
    <definedName name="XXX" localSheetId="2" hidden="1">Uke!#REF!</definedName>
    <definedName name="XXX" hidden="1">Uke!#REF!</definedName>
    <definedName name="YUT" localSheetId="14" hidden="1">Uke!#REF!</definedName>
    <definedName name="YUT" localSheetId="31" hidden="1">Uke!#REF!</definedName>
    <definedName name="YUT" localSheetId="25" hidden="1">Uke!#REF!</definedName>
    <definedName name="YUT" localSheetId="26" hidden="1">[1]Uke!#REF!</definedName>
    <definedName name="YUT" localSheetId="18" hidden="1">Uke!#REF!</definedName>
    <definedName name="YUT" localSheetId="19" hidden="1">[1]Uke!#REF!</definedName>
    <definedName name="YUT" localSheetId="22" hidden="1">[2]Uke!#REF!</definedName>
    <definedName name="YUT" localSheetId="4" hidden="1">Uke!#REF!</definedName>
    <definedName name="YUT" localSheetId="10" hidden="1">Uke!#REF!</definedName>
    <definedName name="YUT" localSheetId="8" hidden="1">Uke!#REF!</definedName>
    <definedName name="YUT" localSheetId="12" hidden="1">Uke!#REF!</definedName>
    <definedName name="YUT" localSheetId="16" hidden="1">Uke!#REF!</definedName>
    <definedName name="YUT" localSheetId="6" hidden="1">U!#REF!</definedName>
    <definedName name="YUT" localSheetId="28" hidden="1">Uke!#REF!</definedName>
    <definedName name="YUT" localSheetId="2" hidden="1">Uke!#REF!</definedName>
    <definedName name="YUT" hidden="1">Uke!#REF!</definedName>
    <definedName name="YY" localSheetId="14" hidden="1">Uke!#REF!</definedName>
    <definedName name="YY" localSheetId="31" hidden="1">Uke!#REF!</definedName>
    <definedName name="YY" localSheetId="25" hidden="1">Uke!#REF!</definedName>
    <definedName name="YY" localSheetId="26" hidden="1">[1]Uke!#REF!</definedName>
    <definedName name="YY" localSheetId="18" hidden="1">Uke!#REF!</definedName>
    <definedName name="YY" localSheetId="19" hidden="1">[1]Uke!#REF!</definedName>
    <definedName name="YY" localSheetId="22" hidden="1">[2]Uke!#REF!</definedName>
    <definedName name="YY" localSheetId="4" hidden="1">Uke!#REF!</definedName>
    <definedName name="YY" localSheetId="10" hidden="1">Uke!#REF!</definedName>
    <definedName name="YY" localSheetId="8" hidden="1">Uke!#REF!</definedName>
    <definedName name="YY" localSheetId="12" hidden="1">Uke!#REF!</definedName>
    <definedName name="YY" localSheetId="16" hidden="1">Uke!#REF!</definedName>
    <definedName name="YY" localSheetId="6" hidden="1">U!#REF!</definedName>
    <definedName name="YY" localSheetId="28" hidden="1">Uke!#REF!</definedName>
    <definedName name="YY" localSheetId="2" hidden="1">Uke!#REF!</definedName>
    <definedName name="YY" hidden="1">Uke!#REF!</definedName>
    <definedName name="YYY" localSheetId="14" hidden="1">Uke!#REF!</definedName>
    <definedName name="YYY" localSheetId="31" hidden="1">Uke!#REF!</definedName>
    <definedName name="YYY" localSheetId="25" hidden="1">Uke!#REF!</definedName>
    <definedName name="YYY" localSheetId="26" hidden="1">[1]Uke!#REF!</definedName>
    <definedName name="YYY" localSheetId="18" hidden="1">Uke!#REF!</definedName>
    <definedName name="YYY" localSheetId="19" hidden="1">[1]Uke!#REF!</definedName>
    <definedName name="YYY" localSheetId="22" hidden="1">[2]Uke!#REF!</definedName>
    <definedName name="YYY" localSheetId="4" hidden="1">Uke!#REF!</definedName>
    <definedName name="YYY" localSheetId="10" hidden="1">Uke!#REF!</definedName>
    <definedName name="YYY" localSheetId="8" hidden="1">Uke!#REF!</definedName>
    <definedName name="YYY" localSheetId="12" hidden="1">Uke!#REF!</definedName>
    <definedName name="YYY" localSheetId="16" hidden="1">Uke!#REF!</definedName>
    <definedName name="YYY" localSheetId="6" hidden="1">U!#REF!</definedName>
    <definedName name="YYY" localSheetId="28" hidden="1">Uke!#REF!</definedName>
    <definedName name="YYY" localSheetId="2" hidden="1">Uke!#REF!</definedName>
    <definedName name="YYY" hidden="1">Uke!#REF!</definedName>
    <definedName name="YYYY" localSheetId="14" hidden="1">Uke!#REF!</definedName>
    <definedName name="YYYY" localSheetId="31" hidden="1">Uke!#REF!</definedName>
    <definedName name="YYYY" localSheetId="25" hidden="1">Uke!#REF!</definedName>
    <definedName name="YYYY" localSheetId="26" hidden="1">[1]Uke!#REF!</definedName>
    <definedName name="YYYY" localSheetId="18" hidden="1">Uke!#REF!</definedName>
    <definedName name="YYYY" localSheetId="19" hidden="1">[1]Uke!#REF!</definedName>
    <definedName name="YYYY" localSheetId="22" hidden="1">[2]Uke!#REF!</definedName>
    <definedName name="YYYY" localSheetId="4" hidden="1">Uke!#REF!</definedName>
    <definedName name="YYYY" localSheetId="10" hidden="1">Uke!#REF!</definedName>
    <definedName name="YYYY" localSheetId="8" hidden="1">Uke!#REF!</definedName>
    <definedName name="YYYY" localSheetId="12" hidden="1">Uke!#REF!</definedName>
    <definedName name="YYYY" localSheetId="16" hidden="1">Uke!#REF!</definedName>
    <definedName name="YYYY" localSheetId="6" hidden="1">U!#REF!</definedName>
    <definedName name="YYYY" localSheetId="28" hidden="1">Uke!#REF!</definedName>
    <definedName name="YYYY" localSheetId="2" hidden="1">Uke!#REF!</definedName>
    <definedName name="YYYY" hidden="1">Uke!#REF!</definedName>
    <definedName name="zz" localSheetId="14" hidden="1">Uke!#REF!</definedName>
    <definedName name="zz" localSheetId="31" hidden="1">Uke!#REF!</definedName>
    <definedName name="zz" localSheetId="25" hidden="1">Uke!#REF!</definedName>
    <definedName name="zz" localSheetId="26" hidden="1">[1]Uke!#REF!</definedName>
    <definedName name="zz" localSheetId="18" hidden="1">Uke!#REF!</definedName>
    <definedName name="zz" localSheetId="19" hidden="1">[1]Uke!#REF!</definedName>
    <definedName name="zz" localSheetId="22" hidden="1">[2]Uke!#REF!</definedName>
    <definedName name="zz" localSheetId="4" hidden="1">Uke!#REF!</definedName>
    <definedName name="zz" localSheetId="10" hidden="1">Uke!#REF!</definedName>
    <definedName name="zz" localSheetId="8" hidden="1">Uke!#REF!</definedName>
    <definedName name="zz" localSheetId="12" hidden="1">Uke!#REF!</definedName>
    <definedName name="zz" localSheetId="16" hidden="1">Uke!#REF!</definedName>
    <definedName name="zz" localSheetId="6" hidden="1">U!#REF!</definedName>
    <definedName name="zz" localSheetId="28" hidden="1">Uke!#REF!</definedName>
    <definedName name="zz" localSheetId="2" hidden="1">Uke!#REF!</definedName>
    <definedName name="zz" hidden="1">Uke!#REF!</definedName>
    <definedName name="øøø" localSheetId="14" hidden="1">Uke!#REF!</definedName>
    <definedName name="øøø" localSheetId="31" hidden="1">Uke!#REF!</definedName>
    <definedName name="øøø" localSheetId="25" hidden="1">Uke!#REF!</definedName>
    <definedName name="øøø" localSheetId="26" hidden="1">[1]Uke!#REF!</definedName>
    <definedName name="øøø" localSheetId="18" hidden="1">Uke!#REF!</definedName>
    <definedName name="øøø" localSheetId="19" hidden="1">[1]Uke!#REF!</definedName>
    <definedName name="øøø" localSheetId="22" hidden="1">[2]Uke!#REF!</definedName>
    <definedName name="øøø" localSheetId="4" hidden="1">Uke!#REF!</definedName>
    <definedName name="øøø" localSheetId="10" hidden="1">Uke!#REF!</definedName>
    <definedName name="øøø" localSheetId="8" hidden="1">Uke!#REF!</definedName>
    <definedName name="øøø" localSheetId="12" hidden="1">Uke!#REF!</definedName>
    <definedName name="øøø" localSheetId="16" hidden="1">Uke!#REF!</definedName>
    <definedName name="øøø" localSheetId="6" hidden="1">U!#REF!</definedName>
    <definedName name="øøø" localSheetId="28" hidden="1">Uke!#REF!</definedName>
    <definedName name="øøø" localSheetId="2" hidden="1">Uke!#REF!</definedName>
    <definedName name="øøø" hidden="1">Uke!#REF!</definedName>
    <definedName name="aa" localSheetId="14" hidden="1">Uke!#REF!</definedName>
    <definedName name="aa" localSheetId="31" hidden="1">Uke!#REF!</definedName>
    <definedName name="aa" localSheetId="25" hidden="1">Uke!#REF!</definedName>
    <definedName name="aa" localSheetId="26" hidden="1">[1]Uke!#REF!</definedName>
    <definedName name="aa" localSheetId="24" hidden="1">Uke!#REF!</definedName>
    <definedName name="aa" localSheetId="30" hidden="1">Uke!#REF!</definedName>
    <definedName name="aa" localSheetId="18" hidden="1">Uke!#REF!</definedName>
    <definedName name="aa" localSheetId="17" hidden="1">Uke!#REF!</definedName>
    <definedName name="aa" localSheetId="19" hidden="1">[1]Uke!#REF!</definedName>
    <definedName name="aa" localSheetId="22" hidden="1">[2]Uke!#REF!</definedName>
    <definedName name="aa" localSheetId="4" hidden="1">Uke!#REF!</definedName>
    <definedName name="aa" localSheetId="10" hidden="1">Uke!#REF!</definedName>
    <definedName name="aa" localSheetId="8" hidden="1">Uke!#REF!</definedName>
    <definedName name="aa" localSheetId="12" hidden="1">Uke!#REF!</definedName>
    <definedName name="aa" localSheetId="16" hidden="1">Uke!#REF!</definedName>
    <definedName name="aa" localSheetId="6" hidden="1">U!#REF!</definedName>
    <definedName name="aa" localSheetId="29" hidden="1">Uke!#REF!</definedName>
    <definedName name="aa" localSheetId="27" hidden="1">Uke!#REF!</definedName>
    <definedName name="aa" localSheetId="28" hidden="1">Uke!#REF!</definedName>
    <definedName name="aa" localSheetId="2" hidden="1">Uke!#REF!</definedName>
    <definedName name="aa" hidden="1">Uke!#REF!</definedName>
    <definedName name="aaa" localSheetId="14" hidden="1">Uke!#REF!</definedName>
    <definedName name="aaa" localSheetId="31" hidden="1">Uke!#REF!</definedName>
    <definedName name="aaa" localSheetId="25" hidden="1">Uke!#REF!</definedName>
    <definedName name="aaa" localSheetId="26" hidden="1">[1]Uke!#REF!</definedName>
    <definedName name="aaa" localSheetId="24" hidden="1">Uke!#REF!</definedName>
    <definedName name="aaa" localSheetId="30" hidden="1">Uke!#REF!</definedName>
    <definedName name="aaa" localSheetId="18" hidden="1">Uke!#REF!</definedName>
    <definedName name="aaa" localSheetId="17" hidden="1">Uke!#REF!</definedName>
    <definedName name="aaa" localSheetId="19" hidden="1">[1]Uke!#REF!</definedName>
    <definedName name="aaa" localSheetId="22" hidden="1">[2]Uke!#REF!</definedName>
    <definedName name="aaa" localSheetId="4" hidden="1">Uke!#REF!</definedName>
    <definedName name="aaa" localSheetId="10" hidden="1">Uke!#REF!</definedName>
    <definedName name="aaa" localSheetId="8" hidden="1">Uke!#REF!</definedName>
    <definedName name="aaa" localSheetId="12" hidden="1">Uke!#REF!</definedName>
    <definedName name="aaa" localSheetId="16" hidden="1">Uke!#REF!</definedName>
    <definedName name="aaa" localSheetId="6" hidden="1">U!#REF!</definedName>
    <definedName name="aaa" localSheetId="27" hidden="1">Uke!#REF!</definedName>
    <definedName name="aaa" localSheetId="28" hidden="1">Uke!#REF!</definedName>
    <definedName name="aaa" localSheetId="2" hidden="1">Uke!#REF!</definedName>
    <definedName name="aaa" hidden="1">Uke!#REF!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F25" i="48" l="1"/>
  <c r="AF41" i="48"/>
  <c r="L44" i="60"/>
  <c r="L45" i="60"/>
  <c r="L46" i="60"/>
  <c r="L47" i="60"/>
  <c r="L48" i="60"/>
  <c r="L49" i="60"/>
  <c r="L50" i="60"/>
  <c r="L51" i="60"/>
  <c r="L52" i="60"/>
  <c r="L53" i="60"/>
  <c r="L54" i="60"/>
  <c r="L43" i="60"/>
  <c r="L29" i="60"/>
  <c r="L30" i="60"/>
  <c r="L31" i="60"/>
  <c r="L32" i="60"/>
  <c r="L33" i="60"/>
  <c r="L34" i="60"/>
  <c r="L35" i="60"/>
  <c r="L36" i="60"/>
  <c r="L37" i="60"/>
  <c r="L38" i="60"/>
  <c r="L39" i="60"/>
  <c r="L28" i="60"/>
  <c r="L14" i="60"/>
  <c r="L15" i="60"/>
  <c r="L16" i="60"/>
  <c r="L17" i="60"/>
  <c r="L18" i="60"/>
  <c r="L19" i="60"/>
  <c r="L20" i="60"/>
  <c r="L21" i="60"/>
  <c r="L22" i="60"/>
  <c r="L23" i="60"/>
  <c r="L24" i="60"/>
  <c r="L13" i="60"/>
  <c r="Q72" i="16"/>
  <c r="R72" i="16"/>
  <c r="R73" i="16"/>
  <c r="R11" i="16" s="1"/>
  <c r="R43" i="16"/>
  <c r="R10" i="16"/>
  <c r="Q73" i="16"/>
  <c r="Q11" i="16" s="1"/>
  <c r="Q43" i="16"/>
  <c r="Q10" i="16"/>
  <c r="B419" i="62"/>
  <c r="C419" i="62"/>
  <c r="D419" i="62" s="1"/>
  <c r="D417" i="62" s="1"/>
  <c r="E419" i="62"/>
  <c r="F419" i="62"/>
  <c r="G419" i="62" s="1"/>
  <c r="I419" i="62"/>
  <c r="L419" i="62" s="1"/>
  <c r="B420" i="62"/>
  <c r="C420" i="62"/>
  <c r="D420" i="62" s="1"/>
  <c r="E420" i="62"/>
  <c r="F420" i="62"/>
  <c r="G420" i="62" s="1"/>
  <c r="I420" i="62"/>
  <c r="L420" i="62" s="1"/>
  <c r="B421" i="62"/>
  <c r="C421" i="62"/>
  <c r="D421" i="62" s="1"/>
  <c r="E421" i="62"/>
  <c r="F421" i="62"/>
  <c r="G421" i="62" s="1"/>
  <c r="I421" i="62"/>
  <c r="L421" i="62" s="1"/>
  <c r="B422" i="62"/>
  <c r="C422" i="62"/>
  <c r="D422" i="62" s="1"/>
  <c r="E422" i="62"/>
  <c r="F422" i="62"/>
  <c r="G422" i="62" s="1"/>
  <c r="I422" i="62"/>
  <c r="M422" i="62" s="1"/>
  <c r="B423" i="62"/>
  <c r="C423" i="62"/>
  <c r="D423" i="62" s="1"/>
  <c r="E423" i="62"/>
  <c r="F423" i="62"/>
  <c r="G423" i="62" s="1"/>
  <c r="I423" i="62"/>
  <c r="J423" i="62" s="1"/>
  <c r="B424" i="62"/>
  <c r="C424" i="62"/>
  <c r="D424" i="62" s="1"/>
  <c r="E424" i="62"/>
  <c r="F424" i="62"/>
  <c r="G424" i="62" s="1"/>
  <c r="I424" i="62"/>
  <c r="J424" i="62" s="1"/>
  <c r="B646" i="62"/>
  <c r="C646" i="62"/>
  <c r="D646" i="62" s="1"/>
  <c r="E646" i="62"/>
  <c r="F646" i="62"/>
  <c r="G646" i="62" s="1"/>
  <c r="I646" i="62"/>
  <c r="H646" i="62" s="1"/>
  <c r="B647" i="62"/>
  <c r="C647" i="62"/>
  <c r="D647" i="62" s="1"/>
  <c r="E647" i="62"/>
  <c r="F647" i="62"/>
  <c r="G647" i="62" s="1"/>
  <c r="I647" i="62"/>
  <c r="Q647" i="62" s="1"/>
  <c r="B648" i="62"/>
  <c r="C648" i="62"/>
  <c r="D648" i="62" s="1"/>
  <c r="E648" i="62"/>
  <c r="F648" i="62"/>
  <c r="G648" i="62" s="1"/>
  <c r="I648" i="62"/>
  <c r="O648" i="62" s="1"/>
  <c r="B649" i="62"/>
  <c r="C649" i="62"/>
  <c r="D649" i="62" s="1"/>
  <c r="E649" i="62"/>
  <c r="F649" i="62"/>
  <c r="G649" i="62" s="1"/>
  <c r="I649" i="62"/>
  <c r="J649" i="62" s="1"/>
  <c r="B650" i="62"/>
  <c r="C650" i="62"/>
  <c r="D650" i="62" s="1"/>
  <c r="E650" i="62"/>
  <c r="F650" i="62"/>
  <c r="G650" i="62" s="1"/>
  <c r="I650" i="62"/>
  <c r="L650" i="62" s="1"/>
  <c r="B651" i="62"/>
  <c r="C651" i="62"/>
  <c r="D651" i="62" s="1"/>
  <c r="E651" i="62"/>
  <c r="F651" i="62"/>
  <c r="G651" i="62" s="1"/>
  <c r="I651" i="62"/>
  <c r="B652" i="62"/>
  <c r="C652" i="62"/>
  <c r="D652" i="62" s="1"/>
  <c r="E652" i="62"/>
  <c r="F652" i="62"/>
  <c r="G652" i="62" s="1"/>
  <c r="I652" i="62"/>
  <c r="Q652" i="62" s="1"/>
  <c r="B653" i="62"/>
  <c r="C653" i="62"/>
  <c r="D653" i="62" s="1"/>
  <c r="E653" i="62"/>
  <c r="F653" i="62"/>
  <c r="G653" i="62" s="1"/>
  <c r="I653" i="62"/>
  <c r="J653" i="62" s="1"/>
  <c r="B654" i="62"/>
  <c r="C654" i="62"/>
  <c r="D654" i="62" s="1"/>
  <c r="E654" i="62"/>
  <c r="F654" i="62"/>
  <c r="G654" i="62" s="1"/>
  <c r="I654" i="62"/>
  <c r="L654" i="62" s="1"/>
  <c r="B655" i="62"/>
  <c r="C655" i="62"/>
  <c r="D655" i="62" s="1"/>
  <c r="E655" i="62"/>
  <c r="F655" i="62"/>
  <c r="G655" i="62" s="1"/>
  <c r="I655" i="62"/>
  <c r="L655" i="62" s="1"/>
  <c r="B656" i="62"/>
  <c r="C656" i="62"/>
  <c r="D656" i="62" s="1"/>
  <c r="E656" i="62"/>
  <c r="F656" i="62"/>
  <c r="G656" i="62" s="1"/>
  <c r="I656" i="62"/>
  <c r="R656" i="62" s="1"/>
  <c r="B657" i="62"/>
  <c r="C657" i="62"/>
  <c r="D657" i="62" s="1"/>
  <c r="E657" i="62"/>
  <c r="F657" i="62"/>
  <c r="G657" i="62" s="1"/>
  <c r="I657" i="62"/>
  <c r="B658" i="62"/>
  <c r="C658" i="62"/>
  <c r="D658" i="62" s="1"/>
  <c r="E658" i="62"/>
  <c r="F658" i="62"/>
  <c r="G658" i="62" s="1"/>
  <c r="I658" i="62"/>
  <c r="B659" i="62"/>
  <c r="C659" i="62"/>
  <c r="D659" i="62" s="1"/>
  <c r="E659" i="62"/>
  <c r="F659" i="62"/>
  <c r="G659" i="62" s="1"/>
  <c r="I659" i="62"/>
  <c r="R659" i="62" s="1"/>
  <c r="B660" i="62"/>
  <c r="C660" i="62"/>
  <c r="D660" i="62" s="1"/>
  <c r="E660" i="62"/>
  <c r="F660" i="62"/>
  <c r="G660" i="62" s="1"/>
  <c r="I660" i="62"/>
  <c r="O660" i="62" s="1"/>
  <c r="B661" i="62"/>
  <c r="C661" i="62"/>
  <c r="D661" i="62" s="1"/>
  <c r="E661" i="62"/>
  <c r="F661" i="62"/>
  <c r="G661" i="62" s="1"/>
  <c r="I661" i="62"/>
  <c r="N661" i="62" s="1"/>
  <c r="B662" i="62"/>
  <c r="C662" i="62"/>
  <c r="D662" i="62" s="1"/>
  <c r="E662" i="62"/>
  <c r="F662" i="62"/>
  <c r="G662" i="62" s="1"/>
  <c r="I662" i="62"/>
  <c r="N662" i="62" s="1"/>
  <c r="B663" i="62"/>
  <c r="C663" i="62"/>
  <c r="D663" i="62" s="1"/>
  <c r="E663" i="62"/>
  <c r="F663" i="62"/>
  <c r="G663" i="62" s="1"/>
  <c r="I663" i="62"/>
  <c r="L663" i="62" s="1"/>
  <c r="B664" i="62"/>
  <c r="C664" i="62"/>
  <c r="D664" i="62" s="1"/>
  <c r="E664" i="62"/>
  <c r="F664" i="62"/>
  <c r="G664" i="62" s="1"/>
  <c r="I664" i="62"/>
  <c r="N664" i="62" s="1"/>
  <c r="B665" i="62"/>
  <c r="C665" i="62"/>
  <c r="D665" i="62" s="1"/>
  <c r="E665" i="62"/>
  <c r="F665" i="62"/>
  <c r="G665" i="62" s="1"/>
  <c r="I665" i="62"/>
  <c r="B666" i="62"/>
  <c r="C666" i="62"/>
  <c r="D666" i="62" s="1"/>
  <c r="E666" i="62"/>
  <c r="F666" i="62"/>
  <c r="G666" i="62" s="1"/>
  <c r="I666" i="62"/>
  <c r="N666" i="62" s="1"/>
  <c r="B667" i="62"/>
  <c r="C667" i="62"/>
  <c r="D667" i="62" s="1"/>
  <c r="E667" i="62"/>
  <c r="F667" i="62"/>
  <c r="G667" i="62" s="1"/>
  <c r="I667" i="62"/>
  <c r="B668" i="62"/>
  <c r="C668" i="62"/>
  <c r="D668" i="62" s="1"/>
  <c r="E668" i="62"/>
  <c r="F668" i="62"/>
  <c r="G668" i="62" s="1"/>
  <c r="I668" i="62"/>
  <c r="J668" i="62" s="1"/>
  <c r="B669" i="62"/>
  <c r="C669" i="62"/>
  <c r="D669" i="62" s="1"/>
  <c r="E669" i="62"/>
  <c r="F669" i="62"/>
  <c r="G669" i="62" s="1"/>
  <c r="I669" i="62"/>
  <c r="O669" i="62" s="1"/>
  <c r="B670" i="62"/>
  <c r="C670" i="62"/>
  <c r="D670" i="62" s="1"/>
  <c r="E670" i="62"/>
  <c r="F670" i="62"/>
  <c r="G670" i="62" s="1"/>
  <c r="I670" i="62"/>
  <c r="P670" i="62" s="1"/>
  <c r="B671" i="62"/>
  <c r="C671" i="62"/>
  <c r="D671" i="62" s="1"/>
  <c r="E671" i="62"/>
  <c r="F671" i="62"/>
  <c r="G671" i="62" s="1"/>
  <c r="I671" i="62"/>
  <c r="H671" i="62" s="1"/>
  <c r="B672" i="62"/>
  <c r="C672" i="62"/>
  <c r="D672" i="62" s="1"/>
  <c r="E672" i="62"/>
  <c r="F672" i="62"/>
  <c r="G672" i="62" s="1"/>
  <c r="I672" i="62"/>
  <c r="B673" i="62"/>
  <c r="C673" i="62"/>
  <c r="D673" i="62" s="1"/>
  <c r="E673" i="62"/>
  <c r="F673" i="62"/>
  <c r="G673" i="62" s="1"/>
  <c r="I673" i="62"/>
  <c r="P673" i="62" s="1"/>
  <c r="B674" i="62"/>
  <c r="C674" i="62"/>
  <c r="D674" i="62" s="1"/>
  <c r="E674" i="62"/>
  <c r="F674" i="62"/>
  <c r="G674" i="62" s="1"/>
  <c r="I674" i="62"/>
  <c r="L674" i="62" s="1"/>
  <c r="B675" i="62"/>
  <c r="C675" i="62"/>
  <c r="D675" i="62" s="1"/>
  <c r="E675" i="62"/>
  <c r="F675" i="62"/>
  <c r="G675" i="62" s="1"/>
  <c r="I675" i="62"/>
  <c r="P675" i="62" s="1"/>
  <c r="B676" i="62"/>
  <c r="C676" i="62"/>
  <c r="D676" i="62" s="1"/>
  <c r="E676" i="62"/>
  <c r="F676" i="62"/>
  <c r="G676" i="62" s="1"/>
  <c r="I676" i="62"/>
  <c r="N676" i="62" s="1"/>
  <c r="B677" i="62"/>
  <c r="C677" i="62"/>
  <c r="D677" i="62" s="1"/>
  <c r="E677" i="62"/>
  <c r="F677" i="62"/>
  <c r="G677" i="62" s="1"/>
  <c r="I677" i="62"/>
  <c r="O677" i="62" s="1"/>
  <c r="B678" i="62"/>
  <c r="C678" i="62"/>
  <c r="D678" i="62" s="1"/>
  <c r="E678" i="62"/>
  <c r="F678" i="62"/>
  <c r="G678" i="62" s="1"/>
  <c r="I678" i="62"/>
  <c r="N678" i="62" s="1"/>
  <c r="B679" i="62"/>
  <c r="C679" i="62"/>
  <c r="D679" i="62" s="1"/>
  <c r="E679" i="62"/>
  <c r="F679" i="62"/>
  <c r="G679" i="62" s="1"/>
  <c r="I679" i="62"/>
  <c r="P679" i="62" s="1"/>
  <c r="B680" i="62"/>
  <c r="C680" i="62"/>
  <c r="D680" i="62" s="1"/>
  <c r="E680" i="62"/>
  <c r="F680" i="62"/>
  <c r="G680" i="62" s="1"/>
  <c r="I680" i="62"/>
  <c r="P680" i="62" s="1"/>
  <c r="B681" i="62"/>
  <c r="C681" i="62"/>
  <c r="E681" i="62"/>
  <c r="F681" i="62"/>
  <c r="G681" i="62" s="1"/>
  <c r="I681" i="62"/>
  <c r="L681" i="62" s="1"/>
  <c r="B682" i="62"/>
  <c r="C682" i="62"/>
  <c r="D682" i="62" s="1"/>
  <c r="E682" i="62"/>
  <c r="F682" i="62"/>
  <c r="G682" i="62" s="1"/>
  <c r="I682" i="62"/>
  <c r="Q682" i="62" s="1"/>
  <c r="B683" i="62"/>
  <c r="C683" i="62"/>
  <c r="D683" i="62" s="1"/>
  <c r="E683" i="62"/>
  <c r="F683" i="62"/>
  <c r="G683" i="62" s="1"/>
  <c r="I683" i="62"/>
  <c r="O683" i="62" s="1"/>
  <c r="B684" i="62"/>
  <c r="C684" i="62"/>
  <c r="D684" i="62" s="1"/>
  <c r="E684" i="62"/>
  <c r="F684" i="62"/>
  <c r="G684" i="62" s="1"/>
  <c r="I684" i="62"/>
  <c r="B685" i="62"/>
  <c r="C685" i="62"/>
  <c r="D685" i="62" s="1"/>
  <c r="E685" i="62"/>
  <c r="F685" i="62"/>
  <c r="G685" i="62" s="1"/>
  <c r="I685" i="62"/>
  <c r="U685" i="62" s="1"/>
  <c r="B686" i="62"/>
  <c r="C686" i="62"/>
  <c r="D686" i="62" s="1"/>
  <c r="E686" i="62"/>
  <c r="F686" i="62"/>
  <c r="G686" i="62" s="1"/>
  <c r="I686" i="62"/>
  <c r="Q686" i="62" s="1"/>
  <c r="B687" i="62"/>
  <c r="C687" i="62"/>
  <c r="D687" i="62" s="1"/>
  <c r="E687" i="62"/>
  <c r="F687" i="62"/>
  <c r="G687" i="62" s="1"/>
  <c r="I687" i="62"/>
  <c r="W687" i="62" s="1"/>
  <c r="B688" i="62"/>
  <c r="C688" i="62"/>
  <c r="D688" i="62" s="1"/>
  <c r="E688" i="62"/>
  <c r="F688" i="62"/>
  <c r="G688" i="62" s="1"/>
  <c r="I688" i="62"/>
  <c r="O688" i="62" s="1"/>
  <c r="B689" i="62"/>
  <c r="C689" i="62"/>
  <c r="D689" i="62" s="1"/>
  <c r="E689" i="62"/>
  <c r="F689" i="62"/>
  <c r="G689" i="62" s="1"/>
  <c r="I689" i="62"/>
  <c r="L689" i="62" s="1"/>
  <c r="B690" i="62"/>
  <c r="C690" i="62"/>
  <c r="D690" i="62" s="1"/>
  <c r="E690" i="62"/>
  <c r="F690" i="62"/>
  <c r="G690" i="62" s="1"/>
  <c r="I690" i="62"/>
  <c r="H690" i="62" s="1"/>
  <c r="B691" i="62"/>
  <c r="C691" i="62"/>
  <c r="D691" i="62" s="1"/>
  <c r="E691" i="62"/>
  <c r="F691" i="62"/>
  <c r="G691" i="62" s="1"/>
  <c r="I691" i="62"/>
  <c r="N691" i="62" s="1"/>
  <c r="B692" i="62"/>
  <c r="C692" i="62"/>
  <c r="D692" i="62" s="1"/>
  <c r="E692" i="62"/>
  <c r="F692" i="62"/>
  <c r="G692" i="62" s="1"/>
  <c r="I692" i="62"/>
  <c r="J692" i="62" s="1"/>
  <c r="B693" i="62"/>
  <c r="C693" i="62"/>
  <c r="D693" i="62" s="1"/>
  <c r="E693" i="62"/>
  <c r="F693" i="62"/>
  <c r="G693" i="62" s="1"/>
  <c r="I693" i="62"/>
  <c r="H693" i="62" s="1"/>
  <c r="B694" i="62"/>
  <c r="C694" i="62"/>
  <c r="D694" i="62" s="1"/>
  <c r="E694" i="62"/>
  <c r="F694" i="62"/>
  <c r="G694" i="62" s="1"/>
  <c r="I694" i="62"/>
  <c r="R694" i="62" s="1"/>
  <c r="B695" i="62"/>
  <c r="C695" i="62"/>
  <c r="E695" i="62"/>
  <c r="F695" i="62"/>
  <c r="G695" i="62" s="1"/>
  <c r="I695" i="62"/>
  <c r="O695" i="62" s="1"/>
  <c r="B696" i="62"/>
  <c r="C696" i="62"/>
  <c r="D696" i="62" s="1"/>
  <c r="E696" i="62"/>
  <c r="F696" i="62"/>
  <c r="G696" i="62" s="1"/>
  <c r="I696" i="62"/>
  <c r="H696" i="62" s="1"/>
  <c r="B697" i="62"/>
  <c r="C697" i="62"/>
  <c r="D697" i="62" s="1"/>
  <c r="E697" i="62"/>
  <c r="F697" i="62"/>
  <c r="G697" i="62" s="1"/>
  <c r="I697" i="62"/>
  <c r="B698" i="62"/>
  <c r="C698" i="62"/>
  <c r="D698" i="62" s="1"/>
  <c r="E698" i="62"/>
  <c r="F698" i="62"/>
  <c r="G698" i="62" s="1"/>
  <c r="I698" i="62"/>
  <c r="R698" i="62" s="1"/>
  <c r="B699" i="62"/>
  <c r="C699" i="62"/>
  <c r="D699" i="62" s="1"/>
  <c r="E699" i="62"/>
  <c r="F699" i="62"/>
  <c r="G699" i="62" s="1"/>
  <c r="I699" i="62"/>
  <c r="J699" i="62" s="1"/>
  <c r="B700" i="62"/>
  <c r="C700" i="62"/>
  <c r="D700" i="62" s="1"/>
  <c r="E700" i="62"/>
  <c r="F700" i="62"/>
  <c r="G700" i="62" s="1"/>
  <c r="I700" i="62"/>
  <c r="B701" i="62"/>
  <c r="C701" i="62"/>
  <c r="D701" i="62" s="1"/>
  <c r="E701" i="62"/>
  <c r="F701" i="62"/>
  <c r="G701" i="62" s="1"/>
  <c r="I701" i="62"/>
  <c r="W701" i="62" s="1"/>
  <c r="B702" i="62"/>
  <c r="C702" i="62"/>
  <c r="D702" i="62" s="1"/>
  <c r="E702" i="62"/>
  <c r="F702" i="62"/>
  <c r="G702" i="62" s="1"/>
  <c r="I702" i="62"/>
  <c r="B703" i="62"/>
  <c r="C703" i="62"/>
  <c r="D703" i="62" s="1"/>
  <c r="E703" i="62"/>
  <c r="F703" i="62"/>
  <c r="G703" i="62" s="1"/>
  <c r="I703" i="62"/>
  <c r="N703" i="62" s="1"/>
  <c r="B704" i="62"/>
  <c r="C704" i="62"/>
  <c r="D704" i="62" s="1"/>
  <c r="E704" i="62"/>
  <c r="F704" i="62"/>
  <c r="G704" i="62" s="1"/>
  <c r="I704" i="62"/>
  <c r="L704" i="62" s="1"/>
  <c r="B705" i="62"/>
  <c r="C705" i="62"/>
  <c r="D705" i="62" s="1"/>
  <c r="E705" i="62"/>
  <c r="F705" i="62"/>
  <c r="G705" i="62" s="1"/>
  <c r="I705" i="62"/>
  <c r="J705" i="62" s="1"/>
  <c r="B706" i="62"/>
  <c r="C706" i="62"/>
  <c r="D706" i="62" s="1"/>
  <c r="E706" i="62"/>
  <c r="F706" i="62"/>
  <c r="G706" i="62" s="1"/>
  <c r="I706" i="62"/>
  <c r="H706" i="62" s="1"/>
  <c r="B707" i="62"/>
  <c r="C707" i="62"/>
  <c r="D707" i="62" s="1"/>
  <c r="E707" i="62"/>
  <c r="F707" i="62"/>
  <c r="G707" i="62" s="1"/>
  <c r="I707" i="62"/>
  <c r="B708" i="62"/>
  <c r="C708" i="62"/>
  <c r="D708" i="62" s="1"/>
  <c r="E708" i="62"/>
  <c r="F708" i="62"/>
  <c r="G708" i="62" s="1"/>
  <c r="I708" i="62"/>
  <c r="J708" i="62" s="1"/>
  <c r="B709" i="62"/>
  <c r="C709" i="62"/>
  <c r="D709" i="62" s="1"/>
  <c r="E709" i="62"/>
  <c r="F709" i="62"/>
  <c r="G709" i="62" s="1"/>
  <c r="I709" i="62"/>
  <c r="B710" i="62"/>
  <c r="C710" i="62"/>
  <c r="D710" i="62" s="1"/>
  <c r="E710" i="62"/>
  <c r="F710" i="62"/>
  <c r="G710" i="62" s="1"/>
  <c r="I710" i="62"/>
  <c r="N710" i="62" s="1"/>
  <c r="B711" i="62"/>
  <c r="C711" i="62"/>
  <c r="D711" i="62" s="1"/>
  <c r="E711" i="62"/>
  <c r="F711" i="62"/>
  <c r="G711" i="62" s="1"/>
  <c r="I711" i="62"/>
  <c r="B712" i="62"/>
  <c r="C712" i="62"/>
  <c r="D712" i="62" s="1"/>
  <c r="E712" i="62"/>
  <c r="F712" i="62"/>
  <c r="G712" i="62" s="1"/>
  <c r="I712" i="62"/>
  <c r="S712" i="62" s="1"/>
  <c r="B713" i="62"/>
  <c r="C713" i="62"/>
  <c r="D713" i="62" s="1"/>
  <c r="E713" i="62"/>
  <c r="F713" i="62"/>
  <c r="G713" i="62" s="1"/>
  <c r="I713" i="62"/>
  <c r="B714" i="62"/>
  <c r="C714" i="62"/>
  <c r="D714" i="62" s="1"/>
  <c r="E714" i="62"/>
  <c r="F714" i="62"/>
  <c r="G714" i="62" s="1"/>
  <c r="I714" i="62"/>
  <c r="O714" i="62" s="1"/>
  <c r="B715" i="62"/>
  <c r="C715" i="62"/>
  <c r="D715" i="62" s="1"/>
  <c r="E715" i="62"/>
  <c r="F715" i="62"/>
  <c r="G715" i="62" s="1"/>
  <c r="I715" i="62"/>
  <c r="S715" i="62" s="1"/>
  <c r="B716" i="62"/>
  <c r="C716" i="62"/>
  <c r="D716" i="62" s="1"/>
  <c r="E716" i="62"/>
  <c r="F716" i="62"/>
  <c r="G716" i="62" s="1"/>
  <c r="I716" i="62"/>
  <c r="J716" i="62" s="1"/>
  <c r="B717" i="62"/>
  <c r="C717" i="62"/>
  <c r="D717" i="62" s="1"/>
  <c r="E717" i="62"/>
  <c r="F717" i="62"/>
  <c r="G717" i="62" s="1"/>
  <c r="I717" i="62"/>
  <c r="B718" i="62"/>
  <c r="C718" i="62"/>
  <c r="D718" i="62" s="1"/>
  <c r="E718" i="62"/>
  <c r="F718" i="62"/>
  <c r="G718" i="62" s="1"/>
  <c r="I718" i="62"/>
  <c r="J718" i="62" s="1"/>
  <c r="B719" i="62"/>
  <c r="C719" i="62"/>
  <c r="D719" i="62" s="1"/>
  <c r="E719" i="62"/>
  <c r="F719" i="62"/>
  <c r="G719" i="62" s="1"/>
  <c r="I719" i="62"/>
  <c r="T719" i="62" s="1"/>
  <c r="B720" i="62"/>
  <c r="C720" i="62"/>
  <c r="D720" i="62" s="1"/>
  <c r="E720" i="62"/>
  <c r="F720" i="62"/>
  <c r="G720" i="62" s="1"/>
  <c r="I720" i="62"/>
  <c r="U720" i="62" s="1"/>
  <c r="B721" i="62"/>
  <c r="C721" i="62"/>
  <c r="D721" i="62" s="1"/>
  <c r="E721" i="62"/>
  <c r="F721" i="62"/>
  <c r="G721" i="62" s="1"/>
  <c r="I721" i="62"/>
  <c r="J721" i="62" s="1"/>
  <c r="B722" i="62"/>
  <c r="C722" i="62"/>
  <c r="D722" i="62" s="1"/>
  <c r="E722" i="62"/>
  <c r="F722" i="62"/>
  <c r="G722" i="62" s="1"/>
  <c r="I722" i="62"/>
  <c r="J722" i="62" s="1"/>
  <c r="B723" i="62"/>
  <c r="C723" i="62"/>
  <c r="D723" i="62" s="1"/>
  <c r="E723" i="62"/>
  <c r="F723" i="62"/>
  <c r="G723" i="62" s="1"/>
  <c r="I723" i="62"/>
  <c r="N723" i="62" s="1"/>
  <c r="B724" i="62"/>
  <c r="C724" i="62"/>
  <c r="D724" i="62" s="1"/>
  <c r="E724" i="62"/>
  <c r="F724" i="62"/>
  <c r="G724" i="62" s="1"/>
  <c r="I724" i="62"/>
  <c r="Q724" i="62" s="1"/>
  <c r="B725" i="62"/>
  <c r="C725" i="62"/>
  <c r="D725" i="62" s="1"/>
  <c r="E725" i="62"/>
  <c r="F725" i="62"/>
  <c r="G725" i="62" s="1"/>
  <c r="I725" i="62"/>
  <c r="H725" i="62" s="1"/>
  <c r="B726" i="62"/>
  <c r="C726" i="62"/>
  <c r="D726" i="62" s="1"/>
  <c r="E726" i="62"/>
  <c r="F726" i="62"/>
  <c r="G726" i="62" s="1"/>
  <c r="I726" i="62"/>
  <c r="R726" i="62" s="1"/>
  <c r="B727" i="62"/>
  <c r="C727" i="62"/>
  <c r="D727" i="62" s="1"/>
  <c r="E727" i="62"/>
  <c r="F727" i="62"/>
  <c r="G727" i="62" s="1"/>
  <c r="I727" i="62"/>
  <c r="W727" i="62" s="1"/>
  <c r="B728" i="62"/>
  <c r="C728" i="62"/>
  <c r="D728" i="62" s="1"/>
  <c r="E728" i="62"/>
  <c r="F728" i="62"/>
  <c r="G728" i="62" s="1"/>
  <c r="I728" i="62"/>
  <c r="O728" i="62" s="1"/>
  <c r="B729" i="62"/>
  <c r="C729" i="62"/>
  <c r="D729" i="62" s="1"/>
  <c r="E729" i="62"/>
  <c r="F729" i="62"/>
  <c r="G729" i="62" s="1"/>
  <c r="I729" i="62"/>
  <c r="S729" i="62" s="1"/>
  <c r="B730" i="62"/>
  <c r="C730" i="62"/>
  <c r="D730" i="62" s="1"/>
  <c r="E730" i="62"/>
  <c r="F730" i="62"/>
  <c r="G730" i="62" s="1"/>
  <c r="I730" i="62"/>
  <c r="J730" i="62" s="1"/>
  <c r="B731" i="62"/>
  <c r="C731" i="62"/>
  <c r="D731" i="62" s="1"/>
  <c r="E731" i="62"/>
  <c r="F731" i="62"/>
  <c r="G731" i="62" s="1"/>
  <c r="I731" i="62"/>
  <c r="O731" i="62" s="1"/>
  <c r="B732" i="62"/>
  <c r="C732" i="62"/>
  <c r="D732" i="62" s="1"/>
  <c r="E732" i="62"/>
  <c r="F732" i="62"/>
  <c r="G732" i="62" s="1"/>
  <c r="I732" i="62"/>
  <c r="J732" i="62" s="1"/>
  <c r="B733" i="62"/>
  <c r="C733" i="62"/>
  <c r="D733" i="62" s="1"/>
  <c r="E733" i="62"/>
  <c r="F733" i="62"/>
  <c r="G733" i="62" s="1"/>
  <c r="I733" i="62"/>
  <c r="B734" i="62"/>
  <c r="C734" i="62"/>
  <c r="D734" i="62" s="1"/>
  <c r="E734" i="62"/>
  <c r="F734" i="62"/>
  <c r="G734" i="62" s="1"/>
  <c r="I734" i="62"/>
  <c r="R734" i="62" s="1"/>
  <c r="B735" i="62"/>
  <c r="C735" i="62"/>
  <c r="D735" i="62" s="1"/>
  <c r="E735" i="62"/>
  <c r="F735" i="62"/>
  <c r="G735" i="62" s="1"/>
  <c r="I735" i="62"/>
  <c r="R735" i="62" s="1"/>
  <c r="B736" i="62"/>
  <c r="C736" i="62"/>
  <c r="D736" i="62" s="1"/>
  <c r="E736" i="62"/>
  <c r="F736" i="62"/>
  <c r="G736" i="62" s="1"/>
  <c r="I736" i="62"/>
  <c r="J736" i="62" s="1"/>
  <c r="B737" i="62"/>
  <c r="C737" i="62"/>
  <c r="D737" i="62" s="1"/>
  <c r="E737" i="62"/>
  <c r="F737" i="62"/>
  <c r="G737" i="62" s="1"/>
  <c r="I737" i="62"/>
  <c r="N737" i="62" s="1"/>
  <c r="B738" i="62"/>
  <c r="C738" i="62"/>
  <c r="D738" i="62" s="1"/>
  <c r="E738" i="62"/>
  <c r="F738" i="62"/>
  <c r="G738" i="62" s="1"/>
  <c r="I738" i="62"/>
  <c r="B739" i="62"/>
  <c r="C739" i="62"/>
  <c r="D739" i="62" s="1"/>
  <c r="E739" i="62"/>
  <c r="F739" i="62"/>
  <c r="G739" i="62" s="1"/>
  <c r="I739" i="62"/>
  <c r="B740" i="62"/>
  <c r="C740" i="62"/>
  <c r="D740" i="62" s="1"/>
  <c r="E740" i="62"/>
  <c r="F740" i="62"/>
  <c r="G740" i="62" s="1"/>
  <c r="I740" i="62"/>
  <c r="N740" i="62" s="1"/>
  <c r="B741" i="62"/>
  <c r="C741" i="62"/>
  <c r="D741" i="62" s="1"/>
  <c r="E741" i="62"/>
  <c r="F741" i="62"/>
  <c r="G741" i="62" s="1"/>
  <c r="I741" i="62"/>
  <c r="B742" i="62"/>
  <c r="C742" i="62"/>
  <c r="D742" i="62" s="1"/>
  <c r="E742" i="62"/>
  <c r="F742" i="62"/>
  <c r="G742" i="62" s="1"/>
  <c r="I742" i="62"/>
  <c r="N742" i="62" s="1"/>
  <c r="B743" i="62"/>
  <c r="C743" i="62"/>
  <c r="D743" i="62" s="1"/>
  <c r="E743" i="62"/>
  <c r="F743" i="62"/>
  <c r="G743" i="62" s="1"/>
  <c r="I743" i="62"/>
  <c r="R743" i="62" s="1"/>
  <c r="B744" i="62"/>
  <c r="C744" i="62"/>
  <c r="D744" i="62" s="1"/>
  <c r="E744" i="62"/>
  <c r="F744" i="62"/>
  <c r="G744" i="62" s="1"/>
  <c r="I744" i="62"/>
  <c r="B745" i="62"/>
  <c r="C745" i="62"/>
  <c r="D745" i="62" s="1"/>
  <c r="E745" i="62"/>
  <c r="F745" i="62"/>
  <c r="G745" i="62" s="1"/>
  <c r="I745" i="62"/>
  <c r="B746" i="62"/>
  <c r="C746" i="62"/>
  <c r="D746" i="62" s="1"/>
  <c r="E746" i="62"/>
  <c r="F746" i="62"/>
  <c r="G746" i="62" s="1"/>
  <c r="I746" i="62"/>
  <c r="U746" i="62" s="1"/>
  <c r="B747" i="62"/>
  <c r="C747" i="62"/>
  <c r="D747" i="62" s="1"/>
  <c r="E747" i="62"/>
  <c r="F747" i="62"/>
  <c r="G747" i="62" s="1"/>
  <c r="I747" i="62"/>
  <c r="J747" i="62" s="1"/>
  <c r="B748" i="62"/>
  <c r="C748" i="62"/>
  <c r="D748" i="62" s="1"/>
  <c r="E748" i="62"/>
  <c r="F748" i="62"/>
  <c r="G748" i="62" s="1"/>
  <c r="I748" i="62"/>
  <c r="L748" i="62" s="1"/>
  <c r="B749" i="62"/>
  <c r="C749" i="62"/>
  <c r="D749" i="62" s="1"/>
  <c r="E749" i="62"/>
  <c r="F749" i="62"/>
  <c r="G749" i="62" s="1"/>
  <c r="I749" i="62"/>
  <c r="L749" i="62" s="1"/>
  <c r="B750" i="62"/>
  <c r="C750" i="62"/>
  <c r="D750" i="62" s="1"/>
  <c r="E750" i="62"/>
  <c r="F750" i="62"/>
  <c r="G750" i="62" s="1"/>
  <c r="I750" i="62"/>
  <c r="L750" i="62" s="1"/>
  <c r="B751" i="62"/>
  <c r="C751" i="62"/>
  <c r="D751" i="62" s="1"/>
  <c r="E751" i="62"/>
  <c r="F751" i="62"/>
  <c r="G751" i="62" s="1"/>
  <c r="I751" i="62"/>
  <c r="B752" i="62"/>
  <c r="C752" i="62"/>
  <c r="D752" i="62" s="1"/>
  <c r="E752" i="62"/>
  <c r="F752" i="62"/>
  <c r="G752" i="62" s="1"/>
  <c r="I752" i="62"/>
  <c r="Q752" i="62" s="1"/>
  <c r="B753" i="62"/>
  <c r="C753" i="62"/>
  <c r="D753" i="62" s="1"/>
  <c r="E753" i="62"/>
  <c r="F753" i="62"/>
  <c r="G753" i="62" s="1"/>
  <c r="I753" i="62"/>
  <c r="J753" i="62" s="1"/>
  <c r="B754" i="62"/>
  <c r="C754" i="62"/>
  <c r="D754" i="62" s="1"/>
  <c r="E754" i="62"/>
  <c r="F754" i="62"/>
  <c r="G754" i="62" s="1"/>
  <c r="I754" i="62"/>
  <c r="L754" i="62" s="1"/>
  <c r="B755" i="62"/>
  <c r="C755" i="62"/>
  <c r="D755" i="62" s="1"/>
  <c r="E755" i="62"/>
  <c r="F755" i="62"/>
  <c r="G755" i="62" s="1"/>
  <c r="I755" i="62"/>
  <c r="U755" i="62" s="1"/>
  <c r="B756" i="62"/>
  <c r="C756" i="62"/>
  <c r="D756" i="62" s="1"/>
  <c r="E756" i="62"/>
  <c r="F756" i="62"/>
  <c r="G756" i="62" s="1"/>
  <c r="I756" i="62"/>
  <c r="B757" i="62"/>
  <c r="C757" i="62"/>
  <c r="D757" i="62" s="1"/>
  <c r="E757" i="62"/>
  <c r="F757" i="62"/>
  <c r="G757" i="62" s="1"/>
  <c r="I757" i="62"/>
  <c r="P757" i="62" s="1"/>
  <c r="B758" i="62"/>
  <c r="C758" i="62"/>
  <c r="D758" i="62" s="1"/>
  <c r="E758" i="62"/>
  <c r="F758" i="62"/>
  <c r="G758" i="62" s="1"/>
  <c r="I758" i="62"/>
  <c r="B759" i="62"/>
  <c r="C759" i="62"/>
  <c r="D759" i="62" s="1"/>
  <c r="E759" i="62"/>
  <c r="F759" i="62"/>
  <c r="G759" i="62" s="1"/>
  <c r="I759" i="62"/>
  <c r="L759" i="62" s="1"/>
  <c r="B760" i="62"/>
  <c r="C760" i="62"/>
  <c r="D760" i="62" s="1"/>
  <c r="E760" i="62"/>
  <c r="F760" i="62"/>
  <c r="G760" i="62" s="1"/>
  <c r="I760" i="62"/>
  <c r="R760" i="62" s="1"/>
  <c r="B761" i="62"/>
  <c r="C761" i="62"/>
  <c r="D761" i="62" s="1"/>
  <c r="E761" i="62"/>
  <c r="F761" i="62"/>
  <c r="G761" i="62" s="1"/>
  <c r="I761" i="62"/>
  <c r="L761" i="62" s="1"/>
  <c r="B762" i="62"/>
  <c r="C762" i="62"/>
  <c r="D762" i="62" s="1"/>
  <c r="E762" i="62"/>
  <c r="F762" i="62"/>
  <c r="G762" i="62" s="1"/>
  <c r="I762" i="62"/>
  <c r="B763" i="62"/>
  <c r="C763" i="62"/>
  <c r="D763" i="62" s="1"/>
  <c r="E763" i="62"/>
  <c r="F763" i="62"/>
  <c r="G763" i="62" s="1"/>
  <c r="I763" i="62"/>
  <c r="L763" i="62" s="1"/>
  <c r="B764" i="62"/>
  <c r="C764" i="62"/>
  <c r="D764" i="62" s="1"/>
  <c r="E764" i="62"/>
  <c r="F764" i="62"/>
  <c r="G764" i="62" s="1"/>
  <c r="I764" i="62"/>
  <c r="H764" i="62" s="1"/>
  <c r="B765" i="62"/>
  <c r="C765" i="62"/>
  <c r="D765" i="62" s="1"/>
  <c r="E765" i="62"/>
  <c r="F765" i="62"/>
  <c r="G765" i="62" s="1"/>
  <c r="I765" i="62"/>
  <c r="W765" i="62" s="1"/>
  <c r="B766" i="62"/>
  <c r="C766" i="62"/>
  <c r="D766" i="62" s="1"/>
  <c r="E766" i="62"/>
  <c r="F766" i="62"/>
  <c r="G766" i="62" s="1"/>
  <c r="I766" i="62"/>
  <c r="P766" i="62" s="1"/>
  <c r="B767" i="62"/>
  <c r="C767" i="62"/>
  <c r="D767" i="62" s="1"/>
  <c r="E767" i="62"/>
  <c r="F767" i="62"/>
  <c r="G767" i="62" s="1"/>
  <c r="I767" i="62"/>
  <c r="B768" i="62"/>
  <c r="C768" i="62"/>
  <c r="D768" i="62" s="1"/>
  <c r="E768" i="62"/>
  <c r="F768" i="62"/>
  <c r="G768" i="62" s="1"/>
  <c r="I768" i="62"/>
  <c r="N768" i="62" s="1"/>
  <c r="B769" i="62"/>
  <c r="C769" i="62"/>
  <c r="D769" i="62" s="1"/>
  <c r="E769" i="62"/>
  <c r="F769" i="62"/>
  <c r="G769" i="62" s="1"/>
  <c r="I769" i="62"/>
  <c r="L769" i="62" s="1"/>
  <c r="B770" i="62"/>
  <c r="C770" i="62"/>
  <c r="D770" i="62" s="1"/>
  <c r="E770" i="62"/>
  <c r="F770" i="62"/>
  <c r="G770" i="62" s="1"/>
  <c r="I770" i="62"/>
  <c r="M770" i="62" s="1"/>
  <c r="B771" i="62"/>
  <c r="C771" i="62"/>
  <c r="D771" i="62" s="1"/>
  <c r="E771" i="62"/>
  <c r="F771" i="62"/>
  <c r="G771" i="62" s="1"/>
  <c r="I771" i="62"/>
  <c r="L771" i="62" s="1"/>
  <c r="B772" i="62"/>
  <c r="C772" i="62"/>
  <c r="D772" i="62" s="1"/>
  <c r="E772" i="62"/>
  <c r="F772" i="62"/>
  <c r="G772" i="62" s="1"/>
  <c r="I772" i="62"/>
  <c r="B773" i="62"/>
  <c r="C773" i="62"/>
  <c r="D773" i="62" s="1"/>
  <c r="E773" i="62"/>
  <c r="F773" i="62"/>
  <c r="G773" i="62" s="1"/>
  <c r="I773" i="62"/>
  <c r="B774" i="62"/>
  <c r="C774" i="62"/>
  <c r="D774" i="62" s="1"/>
  <c r="E774" i="62"/>
  <c r="F774" i="62"/>
  <c r="G774" i="62" s="1"/>
  <c r="I774" i="62"/>
  <c r="M774" i="62" s="1"/>
  <c r="B775" i="62"/>
  <c r="C775" i="62"/>
  <c r="D775" i="62" s="1"/>
  <c r="E775" i="62"/>
  <c r="F775" i="62"/>
  <c r="G775" i="62" s="1"/>
  <c r="I775" i="62"/>
  <c r="B776" i="62"/>
  <c r="C776" i="62"/>
  <c r="D776" i="62" s="1"/>
  <c r="E776" i="62"/>
  <c r="F776" i="62"/>
  <c r="G776" i="62" s="1"/>
  <c r="I776" i="62"/>
  <c r="L776" i="62" s="1"/>
  <c r="B777" i="62"/>
  <c r="C777" i="62"/>
  <c r="D777" i="62" s="1"/>
  <c r="E777" i="62"/>
  <c r="F777" i="62"/>
  <c r="G777" i="62" s="1"/>
  <c r="I777" i="62"/>
  <c r="S777" i="62" s="1"/>
  <c r="B778" i="62"/>
  <c r="C778" i="62"/>
  <c r="D778" i="62" s="1"/>
  <c r="E778" i="62"/>
  <c r="F778" i="62"/>
  <c r="G778" i="62" s="1"/>
  <c r="I778" i="62"/>
  <c r="M778" i="62" s="1"/>
  <c r="B779" i="62"/>
  <c r="C779" i="62"/>
  <c r="D779" i="62" s="1"/>
  <c r="E779" i="62"/>
  <c r="F779" i="62"/>
  <c r="G779" i="62" s="1"/>
  <c r="I779" i="62"/>
  <c r="L779" i="62" s="1"/>
  <c r="B780" i="62"/>
  <c r="C780" i="62"/>
  <c r="D780" i="62" s="1"/>
  <c r="E780" i="62"/>
  <c r="F780" i="62"/>
  <c r="G780" i="62" s="1"/>
  <c r="I780" i="62"/>
  <c r="B781" i="62"/>
  <c r="C781" i="62"/>
  <c r="D781" i="62" s="1"/>
  <c r="E781" i="62"/>
  <c r="F781" i="62"/>
  <c r="G781" i="62" s="1"/>
  <c r="I781" i="62"/>
  <c r="B782" i="62"/>
  <c r="C782" i="62"/>
  <c r="D782" i="62" s="1"/>
  <c r="E782" i="62"/>
  <c r="F782" i="62"/>
  <c r="G782" i="62" s="1"/>
  <c r="I782" i="62"/>
  <c r="B783" i="62"/>
  <c r="C783" i="62"/>
  <c r="D783" i="62" s="1"/>
  <c r="E783" i="62"/>
  <c r="F783" i="62"/>
  <c r="G783" i="62" s="1"/>
  <c r="I783" i="62"/>
  <c r="H783" i="62" s="1"/>
  <c r="B784" i="62"/>
  <c r="C784" i="62"/>
  <c r="D784" i="62" s="1"/>
  <c r="E784" i="62"/>
  <c r="F784" i="62"/>
  <c r="G784" i="62" s="1"/>
  <c r="I784" i="62"/>
  <c r="L784" i="62" s="1"/>
  <c r="B785" i="62"/>
  <c r="C785" i="62"/>
  <c r="D785" i="62" s="1"/>
  <c r="E785" i="62"/>
  <c r="F785" i="62"/>
  <c r="G785" i="62" s="1"/>
  <c r="I785" i="62"/>
  <c r="M785" i="62" s="1"/>
  <c r="B786" i="62"/>
  <c r="C786" i="62"/>
  <c r="D786" i="62" s="1"/>
  <c r="E786" i="62"/>
  <c r="F786" i="62"/>
  <c r="G786" i="62" s="1"/>
  <c r="I786" i="62"/>
  <c r="B787" i="62"/>
  <c r="C787" i="62"/>
  <c r="D787" i="62" s="1"/>
  <c r="E787" i="62"/>
  <c r="F787" i="62"/>
  <c r="G787" i="62" s="1"/>
  <c r="I787" i="62"/>
  <c r="L787" i="62" s="1"/>
  <c r="B788" i="62"/>
  <c r="C788" i="62"/>
  <c r="D788" i="62" s="1"/>
  <c r="E788" i="62"/>
  <c r="F788" i="62"/>
  <c r="G788" i="62" s="1"/>
  <c r="I788" i="62"/>
  <c r="J788" i="62" s="1"/>
  <c r="B789" i="62"/>
  <c r="C789" i="62"/>
  <c r="D789" i="62" s="1"/>
  <c r="E789" i="62"/>
  <c r="F789" i="62"/>
  <c r="G789" i="62" s="1"/>
  <c r="I789" i="62"/>
  <c r="N789" i="62" s="1"/>
  <c r="B790" i="62"/>
  <c r="C790" i="62"/>
  <c r="D790" i="62" s="1"/>
  <c r="E790" i="62"/>
  <c r="F790" i="62"/>
  <c r="G790" i="62" s="1"/>
  <c r="I790" i="62"/>
  <c r="J790" i="62" s="1"/>
  <c r="B791" i="62"/>
  <c r="C791" i="62"/>
  <c r="D791" i="62" s="1"/>
  <c r="E791" i="62"/>
  <c r="F791" i="62"/>
  <c r="G791" i="62" s="1"/>
  <c r="I791" i="62"/>
  <c r="S791" i="62" s="1"/>
  <c r="B792" i="62"/>
  <c r="C792" i="62"/>
  <c r="D792" i="62" s="1"/>
  <c r="E792" i="62"/>
  <c r="F792" i="62"/>
  <c r="G792" i="62" s="1"/>
  <c r="I792" i="62"/>
  <c r="N792" i="62" s="1"/>
  <c r="B793" i="62"/>
  <c r="C793" i="62"/>
  <c r="D793" i="62" s="1"/>
  <c r="E793" i="62"/>
  <c r="F793" i="62"/>
  <c r="G793" i="62" s="1"/>
  <c r="I793" i="62"/>
  <c r="B794" i="62"/>
  <c r="C794" i="62"/>
  <c r="D794" i="62" s="1"/>
  <c r="E794" i="62"/>
  <c r="F794" i="62"/>
  <c r="G794" i="62" s="1"/>
  <c r="I794" i="62"/>
  <c r="O794" i="62" s="1"/>
  <c r="B795" i="62"/>
  <c r="C795" i="62"/>
  <c r="D795" i="62" s="1"/>
  <c r="E795" i="62"/>
  <c r="F795" i="62"/>
  <c r="G795" i="62" s="1"/>
  <c r="I795" i="62"/>
  <c r="B796" i="62"/>
  <c r="C796" i="62"/>
  <c r="D796" i="62" s="1"/>
  <c r="E796" i="62"/>
  <c r="F796" i="62"/>
  <c r="G796" i="62" s="1"/>
  <c r="I796" i="62"/>
  <c r="S796" i="62" s="1"/>
  <c r="B797" i="62"/>
  <c r="C797" i="62"/>
  <c r="D797" i="62" s="1"/>
  <c r="E797" i="62"/>
  <c r="F797" i="62"/>
  <c r="G797" i="62" s="1"/>
  <c r="I797" i="62"/>
  <c r="H797" i="62" s="1"/>
  <c r="B798" i="62"/>
  <c r="C798" i="62"/>
  <c r="D798" i="62" s="1"/>
  <c r="E798" i="62"/>
  <c r="F798" i="62"/>
  <c r="G798" i="62" s="1"/>
  <c r="I798" i="62"/>
  <c r="O798" i="62" s="1"/>
  <c r="B799" i="62"/>
  <c r="C799" i="62"/>
  <c r="D799" i="62" s="1"/>
  <c r="E799" i="62"/>
  <c r="F799" i="62"/>
  <c r="G799" i="62" s="1"/>
  <c r="I799" i="62"/>
  <c r="J799" i="62" s="1"/>
  <c r="B425" i="62"/>
  <c r="C425" i="62"/>
  <c r="D425" i="62" s="1"/>
  <c r="E425" i="62"/>
  <c r="F425" i="62"/>
  <c r="G425" i="62" s="1"/>
  <c r="I425" i="62"/>
  <c r="J425" i="62" s="1"/>
  <c r="B426" i="62"/>
  <c r="C426" i="62"/>
  <c r="D426" i="62" s="1"/>
  <c r="E426" i="62"/>
  <c r="F426" i="62"/>
  <c r="G426" i="62" s="1"/>
  <c r="I426" i="62"/>
  <c r="H426" i="62" s="1"/>
  <c r="B427" i="62"/>
  <c r="C427" i="62"/>
  <c r="D427" i="62" s="1"/>
  <c r="E427" i="62"/>
  <c r="F427" i="62"/>
  <c r="G427" i="62" s="1"/>
  <c r="I427" i="62"/>
  <c r="B428" i="62"/>
  <c r="C428" i="62"/>
  <c r="D428" i="62" s="1"/>
  <c r="E428" i="62"/>
  <c r="F428" i="62"/>
  <c r="G428" i="62" s="1"/>
  <c r="I428" i="62"/>
  <c r="B429" i="62"/>
  <c r="C429" i="62"/>
  <c r="D429" i="62" s="1"/>
  <c r="E429" i="62"/>
  <c r="F429" i="62"/>
  <c r="G429" i="62" s="1"/>
  <c r="I429" i="62"/>
  <c r="J429" i="62" s="1"/>
  <c r="B430" i="62"/>
  <c r="C430" i="62"/>
  <c r="D430" i="62" s="1"/>
  <c r="E430" i="62"/>
  <c r="F430" i="62"/>
  <c r="G430" i="62" s="1"/>
  <c r="I430" i="62"/>
  <c r="M430" i="62" s="1"/>
  <c r="B431" i="62"/>
  <c r="C431" i="62"/>
  <c r="D431" i="62" s="1"/>
  <c r="E431" i="62"/>
  <c r="F431" i="62"/>
  <c r="G431" i="62" s="1"/>
  <c r="I431" i="62"/>
  <c r="J431" i="62" s="1"/>
  <c r="B432" i="62"/>
  <c r="C432" i="62"/>
  <c r="D432" i="62" s="1"/>
  <c r="E432" i="62"/>
  <c r="F432" i="62"/>
  <c r="G432" i="62" s="1"/>
  <c r="I432" i="62"/>
  <c r="H432" i="62" s="1"/>
  <c r="B433" i="62"/>
  <c r="C433" i="62"/>
  <c r="D433" i="62" s="1"/>
  <c r="E433" i="62"/>
  <c r="F433" i="62"/>
  <c r="G433" i="62" s="1"/>
  <c r="I433" i="62"/>
  <c r="H433" i="62" s="1"/>
  <c r="B434" i="62"/>
  <c r="C434" i="62"/>
  <c r="D434" i="62" s="1"/>
  <c r="E434" i="62"/>
  <c r="F434" i="62"/>
  <c r="G434" i="62" s="1"/>
  <c r="I434" i="62"/>
  <c r="B435" i="62"/>
  <c r="C435" i="62"/>
  <c r="D435" i="62" s="1"/>
  <c r="E435" i="62"/>
  <c r="F435" i="62"/>
  <c r="G435" i="62" s="1"/>
  <c r="I435" i="62"/>
  <c r="J435" i="62" s="1"/>
  <c r="B436" i="62"/>
  <c r="C436" i="62"/>
  <c r="D436" i="62" s="1"/>
  <c r="E436" i="62"/>
  <c r="F436" i="62"/>
  <c r="G436" i="62" s="1"/>
  <c r="I436" i="62"/>
  <c r="B437" i="62"/>
  <c r="C437" i="62"/>
  <c r="D437" i="62" s="1"/>
  <c r="E437" i="62"/>
  <c r="F437" i="62"/>
  <c r="G437" i="62" s="1"/>
  <c r="I437" i="62"/>
  <c r="H437" i="62" s="1"/>
  <c r="B438" i="62"/>
  <c r="C438" i="62"/>
  <c r="D438" i="62" s="1"/>
  <c r="E438" i="62"/>
  <c r="F438" i="62"/>
  <c r="G438" i="62" s="1"/>
  <c r="I438" i="62"/>
  <c r="H438" i="62" s="1"/>
  <c r="B439" i="62"/>
  <c r="C439" i="62"/>
  <c r="D439" i="62" s="1"/>
  <c r="E439" i="62"/>
  <c r="F439" i="62"/>
  <c r="G439" i="62" s="1"/>
  <c r="I439" i="62"/>
  <c r="B440" i="62"/>
  <c r="C440" i="62"/>
  <c r="D440" i="62" s="1"/>
  <c r="E440" i="62"/>
  <c r="F440" i="62"/>
  <c r="G440" i="62" s="1"/>
  <c r="I440" i="62"/>
  <c r="B441" i="62"/>
  <c r="C441" i="62"/>
  <c r="D441" i="62" s="1"/>
  <c r="E441" i="62"/>
  <c r="F441" i="62"/>
  <c r="G441" i="62" s="1"/>
  <c r="I441" i="62"/>
  <c r="J441" i="62" s="1"/>
  <c r="B442" i="62"/>
  <c r="C442" i="62"/>
  <c r="D442" i="62" s="1"/>
  <c r="E442" i="62"/>
  <c r="F442" i="62"/>
  <c r="G442" i="62" s="1"/>
  <c r="I442" i="62"/>
  <c r="M442" i="62" s="1"/>
  <c r="B446" i="62"/>
  <c r="C446" i="62"/>
  <c r="D446" i="62" s="1"/>
  <c r="D444" i="62" s="1"/>
  <c r="E446" i="62"/>
  <c r="F446" i="62"/>
  <c r="G446" i="62" s="1"/>
  <c r="I446" i="62"/>
  <c r="B447" i="62"/>
  <c r="C447" i="62"/>
  <c r="D447" i="62" s="1"/>
  <c r="E447" i="62"/>
  <c r="F447" i="62"/>
  <c r="G447" i="62" s="1"/>
  <c r="I447" i="62"/>
  <c r="B448" i="62"/>
  <c r="C448" i="62"/>
  <c r="D448" i="62" s="1"/>
  <c r="E448" i="62"/>
  <c r="F448" i="62"/>
  <c r="G448" i="62" s="1"/>
  <c r="I448" i="62"/>
  <c r="J448" i="62" s="1"/>
  <c r="B449" i="62"/>
  <c r="C449" i="62"/>
  <c r="E449" i="62"/>
  <c r="F449" i="62"/>
  <c r="G449" i="62" s="1"/>
  <c r="I449" i="62"/>
  <c r="M449" i="62" s="1"/>
  <c r="B450" i="62"/>
  <c r="C450" i="62"/>
  <c r="D450" i="62" s="1"/>
  <c r="E450" i="62"/>
  <c r="F450" i="62"/>
  <c r="G450" i="62" s="1"/>
  <c r="I450" i="62"/>
  <c r="Q450" i="62" s="1"/>
  <c r="B451" i="62"/>
  <c r="C451" i="62"/>
  <c r="D451" i="62" s="1"/>
  <c r="E451" i="62"/>
  <c r="F451" i="62"/>
  <c r="G451" i="62" s="1"/>
  <c r="I451" i="62"/>
  <c r="M451" i="62" s="1"/>
  <c r="B452" i="62"/>
  <c r="C452" i="62"/>
  <c r="D452" i="62" s="1"/>
  <c r="E452" i="62"/>
  <c r="F452" i="62"/>
  <c r="G452" i="62" s="1"/>
  <c r="I452" i="62"/>
  <c r="B453" i="62"/>
  <c r="C453" i="62"/>
  <c r="D453" i="62" s="1"/>
  <c r="E453" i="62"/>
  <c r="F453" i="62"/>
  <c r="G453" i="62" s="1"/>
  <c r="I453" i="62"/>
  <c r="M453" i="62" s="1"/>
  <c r="B454" i="62"/>
  <c r="C454" i="62"/>
  <c r="D454" i="62" s="1"/>
  <c r="E454" i="62"/>
  <c r="F454" i="62"/>
  <c r="G454" i="62" s="1"/>
  <c r="I454" i="62"/>
  <c r="J454" i="62" s="1"/>
  <c r="B455" i="62"/>
  <c r="C455" i="62"/>
  <c r="D455" i="62" s="1"/>
  <c r="E455" i="62"/>
  <c r="F455" i="62"/>
  <c r="G455" i="62" s="1"/>
  <c r="I455" i="62"/>
  <c r="H455" i="62" s="1"/>
  <c r="B456" i="62"/>
  <c r="C456" i="62"/>
  <c r="D456" i="62" s="1"/>
  <c r="E456" i="62"/>
  <c r="F456" i="62"/>
  <c r="G456" i="62" s="1"/>
  <c r="I456" i="62"/>
  <c r="H456" i="62" s="1"/>
  <c r="B457" i="62"/>
  <c r="C457" i="62"/>
  <c r="D457" i="62" s="1"/>
  <c r="E457" i="62"/>
  <c r="F457" i="62"/>
  <c r="G457" i="62" s="1"/>
  <c r="I457" i="62"/>
  <c r="T457" i="62" s="1"/>
  <c r="B458" i="62"/>
  <c r="C458" i="62"/>
  <c r="D458" i="62" s="1"/>
  <c r="E458" i="62"/>
  <c r="F458" i="62"/>
  <c r="G458" i="62" s="1"/>
  <c r="I458" i="62"/>
  <c r="J458" i="62" s="1"/>
  <c r="B459" i="62"/>
  <c r="C459" i="62"/>
  <c r="D459" i="62" s="1"/>
  <c r="E459" i="62"/>
  <c r="F459" i="62"/>
  <c r="G459" i="62" s="1"/>
  <c r="I459" i="62"/>
  <c r="T459" i="62" s="1"/>
  <c r="B460" i="62"/>
  <c r="C460" i="62"/>
  <c r="D460" i="62" s="1"/>
  <c r="E460" i="62"/>
  <c r="F460" i="62"/>
  <c r="G460" i="62" s="1"/>
  <c r="I460" i="62"/>
  <c r="J460" i="62" s="1"/>
  <c r="B461" i="62"/>
  <c r="C461" i="62"/>
  <c r="D461" i="62" s="1"/>
  <c r="E461" i="62"/>
  <c r="F461" i="62"/>
  <c r="G461" i="62" s="1"/>
  <c r="I461" i="62"/>
  <c r="B462" i="62"/>
  <c r="C462" i="62"/>
  <c r="D462" i="62" s="1"/>
  <c r="E462" i="62"/>
  <c r="F462" i="62"/>
  <c r="G462" i="62" s="1"/>
  <c r="I462" i="62"/>
  <c r="H462" i="62" s="1"/>
  <c r="B463" i="62"/>
  <c r="C463" i="62"/>
  <c r="D463" i="62" s="1"/>
  <c r="E463" i="62"/>
  <c r="F463" i="62"/>
  <c r="G463" i="62" s="1"/>
  <c r="I463" i="62"/>
  <c r="B464" i="62"/>
  <c r="C464" i="62"/>
  <c r="D464" i="62" s="1"/>
  <c r="E464" i="62"/>
  <c r="F464" i="62"/>
  <c r="G464" i="62" s="1"/>
  <c r="I464" i="62"/>
  <c r="N464" i="62" s="1"/>
  <c r="B465" i="62"/>
  <c r="C465" i="62"/>
  <c r="D465" i="62" s="1"/>
  <c r="E465" i="62"/>
  <c r="F465" i="62"/>
  <c r="G465" i="62" s="1"/>
  <c r="I465" i="62"/>
  <c r="B466" i="62"/>
  <c r="C466" i="62"/>
  <c r="D466" i="62" s="1"/>
  <c r="E466" i="62"/>
  <c r="F466" i="62"/>
  <c r="G466" i="62" s="1"/>
  <c r="I466" i="62"/>
  <c r="B467" i="62"/>
  <c r="C467" i="62"/>
  <c r="D467" i="62" s="1"/>
  <c r="E467" i="62"/>
  <c r="F467" i="62"/>
  <c r="G467" i="62" s="1"/>
  <c r="I467" i="62"/>
  <c r="J467" i="62" s="1"/>
  <c r="B468" i="62"/>
  <c r="C468" i="62"/>
  <c r="D468" i="62" s="1"/>
  <c r="E468" i="62"/>
  <c r="F468" i="62"/>
  <c r="G468" i="62" s="1"/>
  <c r="I468" i="62"/>
  <c r="S468" i="62" s="1"/>
  <c r="B469" i="62"/>
  <c r="C469" i="62"/>
  <c r="D469" i="62" s="1"/>
  <c r="E469" i="62"/>
  <c r="F469" i="62"/>
  <c r="G469" i="62" s="1"/>
  <c r="I469" i="62"/>
  <c r="H469" i="62" s="1"/>
  <c r="B473" i="62"/>
  <c r="C473" i="62"/>
  <c r="D473" i="62" s="1"/>
  <c r="D471" i="62" s="1"/>
  <c r="E473" i="62"/>
  <c r="F473" i="62"/>
  <c r="G473" i="62" s="1"/>
  <c r="I473" i="62"/>
  <c r="J473" i="62" s="1"/>
  <c r="B474" i="62"/>
  <c r="C474" i="62"/>
  <c r="D474" i="62" s="1"/>
  <c r="E474" i="62"/>
  <c r="F474" i="62"/>
  <c r="G474" i="62" s="1"/>
  <c r="I474" i="62"/>
  <c r="L474" i="62" s="1"/>
  <c r="B475" i="62"/>
  <c r="C475" i="62"/>
  <c r="D475" i="62" s="1"/>
  <c r="E475" i="62"/>
  <c r="F475" i="62"/>
  <c r="G475" i="62" s="1"/>
  <c r="I475" i="62"/>
  <c r="J475" i="62" s="1"/>
  <c r="B476" i="62"/>
  <c r="C476" i="62"/>
  <c r="D476" i="62" s="1"/>
  <c r="E476" i="62"/>
  <c r="F476" i="62"/>
  <c r="G476" i="62" s="1"/>
  <c r="I476" i="62"/>
  <c r="H476" i="62" s="1"/>
  <c r="W476" i="62" s="1"/>
  <c r="B477" i="62"/>
  <c r="C477" i="62"/>
  <c r="D477" i="62" s="1"/>
  <c r="E477" i="62"/>
  <c r="F477" i="62"/>
  <c r="G477" i="62" s="1"/>
  <c r="I477" i="62"/>
  <c r="J477" i="62" s="1"/>
  <c r="B478" i="62"/>
  <c r="C478" i="62"/>
  <c r="D478" i="62" s="1"/>
  <c r="E478" i="62"/>
  <c r="F478" i="62"/>
  <c r="G478" i="62" s="1"/>
  <c r="I478" i="62"/>
  <c r="H478" i="62" s="1"/>
  <c r="B479" i="62"/>
  <c r="C479" i="62"/>
  <c r="D479" i="62" s="1"/>
  <c r="E479" i="62"/>
  <c r="F479" i="62"/>
  <c r="G479" i="62" s="1"/>
  <c r="I479" i="62"/>
  <c r="R479" i="62" s="1"/>
  <c r="B480" i="62"/>
  <c r="C480" i="62"/>
  <c r="D480" i="62" s="1"/>
  <c r="E480" i="62"/>
  <c r="F480" i="62"/>
  <c r="G480" i="62" s="1"/>
  <c r="I480" i="62"/>
  <c r="H480" i="62" s="1"/>
  <c r="W480" i="62" s="1"/>
  <c r="B481" i="62"/>
  <c r="C481" i="62"/>
  <c r="D481" i="62" s="1"/>
  <c r="E481" i="62"/>
  <c r="F481" i="62"/>
  <c r="G481" i="62" s="1"/>
  <c r="I481" i="62"/>
  <c r="B482" i="62"/>
  <c r="C482" i="62"/>
  <c r="D482" i="62" s="1"/>
  <c r="E482" i="62"/>
  <c r="F482" i="62"/>
  <c r="G482" i="62" s="1"/>
  <c r="I482" i="62"/>
  <c r="W482" i="62" s="1"/>
  <c r="B483" i="62"/>
  <c r="C483" i="62"/>
  <c r="D483" i="62" s="1"/>
  <c r="E483" i="62"/>
  <c r="F483" i="62"/>
  <c r="G483" i="62" s="1"/>
  <c r="I483" i="62"/>
  <c r="J483" i="62" s="1"/>
  <c r="B484" i="62"/>
  <c r="C484" i="62"/>
  <c r="D484" i="62" s="1"/>
  <c r="E484" i="62"/>
  <c r="F484" i="62"/>
  <c r="G484" i="62" s="1"/>
  <c r="I484" i="62"/>
  <c r="B485" i="62"/>
  <c r="C485" i="62"/>
  <c r="D485" i="62" s="1"/>
  <c r="E485" i="62"/>
  <c r="F485" i="62"/>
  <c r="G485" i="62" s="1"/>
  <c r="I485" i="62"/>
  <c r="B486" i="62"/>
  <c r="C486" i="62"/>
  <c r="D486" i="62" s="1"/>
  <c r="E486" i="62"/>
  <c r="F486" i="62"/>
  <c r="G486" i="62" s="1"/>
  <c r="I486" i="62"/>
  <c r="O486" i="62" s="1"/>
  <c r="B487" i="62"/>
  <c r="C487" i="62"/>
  <c r="D487" i="62" s="1"/>
  <c r="E487" i="62"/>
  <c r="F487" i="62"/>
  <c r="G487" i="62" s="1"/>
  <c r="I487" i="62"/>
  <c r="B488" i="62"/>
  <c r="C488" i="62"/>
  <c r="D488" i="62" s="1"/>
  <c r="E488" i="62"/>
  <c r="F488" i="62"/>
  <c r="G488" i="62" s="1"/>
  <c r="I488" i="62"/>
  <c r="H488" i="62" s="1"/>
  <c r="B489" i="62"/>
  <c r="C489" i="62"/>
  <c r="D489" i="62" s="1"/>
  <c r="E489" i="62"/>
  <c r="F489" i="62"/>
  <c r="G489" i="62" s="1"/>
  <c r="I489" i="62"/>
  <c r="J489" i="62" s="1"/>
  <c r="B490" i="62"/>
  <c r="C490" i="62"/>
  <c r="D490" i="62" s="1"/>
  <c r="E490" i="62"/>
  <c r="F490" i="62"/>
  <c r="G490" i="62" s="1"/>
  <c r="I490" i="62"/>
  <c r="T490" i="62" s="1"/>
  <c r="B491" i="62"/>
  <c r="C491" i="62"/>
  <c r="D491" i="62" s="1"/>
  <c r="E491" i="62"/>
  <c r="F491" i="62"/>
  <c r="G491" i="62" s="1"/>
  <c r="I491" i="62"/>
  <c r="B492" i="62"/>
  <c r="C492" i="62"/>
  <c r="D492" i="62" s="1"/>
  <c r="E492" i="62"/>
  <c r="F492" i="62"/>
  <c r="G492" i="62" s="1"/>
  <c r="I492" i="62"/>
  <c r="R492" i="62" s="1"/>
  <c r="B493" i="62"/>
  <c r="C493" i="62"/>
  <c r="D493" i="62" s="1"/>
  <c r="E493" i="62"/>
  <c r="F493" i="62"/>
  <c r="G493" i="62" s="1"/>
  <c r="I493" i="62"/>
  <c r="B494" i="62"/>
  <c r="C494" i="62"/>
  <c r="D494" i="62" s="1"/>
  <c r="E494" i="62"/>
  <c r="F494" i="62"/>
  <c r="G494" i="62" s="1"/>
  <c r="I494" i="62"/>
  <c r="S494" i="62" s="1"/>
  <c r="B495" i="62"/>
  <c r="C495" i="62"/>
  <c r="D495" i="62" s="1"/>
  <c r="E495" i="62"/>
  <c r="F495" i="62"/>
  <c r="G495" i="62" s="1"/>
  <c r="I495" i="62"/>
  <c r="B496" i="62"/>
  <c r="C496" i="62"/>
  <c r="D496" i="62" s="1"/>
  <c r="E496" i="62"/>
  <c r="F496" i="62"/>
  <c r="G496" i="62" s="1"/>
  <c r="I496" i="62"/>
  <c r="R496" i="62" s="1"/>
  <c r="B500" i="62"/>
  <c r="C500" i="62"/>
  <c r="D500" i="62" s="1"/>
  <c r="D498" i="62" s="1"/>
  <c r="E500" i="62"/>
  <c r="F500" i="62"/>
  <c r="G500" i="62" s="1"/>
  <c r="I500" i="62"/>
  <c r="B501" i="62"/>
  <c r="C501" i="62"/>
  <c r="D501" i="62" s="1"/>
  <c r="E501" i="62"/>
  <c r="F501" i="62"/>
  <c r="G501" i="62" s="1"/>
  <c r="I501" i="62"/>
  <c r="H501" i="62" s="1"/>
  <c r="B502" i="62"/>
  <c r="C502" i="62"/>
  <c r="D502" i="62" s="1"/>
  <c r="E502" i="62"/>
  <c r="F502" i="62"/>
  <c r="G502" i="62" s="1"/>
  <c r="I502" i="62"/>
  <c r="J502" i="62" s="1"/>
  <c r="B503" i="62"/>
  <c r="C503" i="62"/>
  <c r="D503" i="62" s="1"/>
  <c r="E503" i="62"/>
  <c r="F503" i="62"/>
  <c r="G503" i="62" s="1"/>
  <c r="I503" i="62"/>
  <c r="J503" i="62" s="1"/>
  <c r="B504" i="62"/>
  <c r="C504" i="62"/>
  <c r="D504" i="62" s="1"/>
  <c r="E504" i="62"/>
  <c r="F504" i="62"/>
  <c r="G504" i="62" s="1"/>
  <c r="I504" i="62"/>
  <c r="B505" i="62"/>
  <c r="C505" i="62"/>
  <c r="D505" i="62" s="1"/>
  <c r="E505" i="62"/>
  <c r="F505" i="62"/>
  <c r="G505" i="62" s="1"/>
  <c r="I505" i="62"/>
  <c r="J505" i="62" s="1"/>
  <c r="B506" i="62"/>
  <c r="C506" i="62"/>
  <c r="D506" i="62" s="1"/>
  <c r="E506" i="62"/>
  <c r="F506" i="62"/>
  <c r="G506" i="62" s="1"/>
  <c r="I506" i="62"/>
  <c r="J506" i="62" s="1"/>
  <c r="B507" i="62"/>
  <c r="C507" i="62"/>
  <c r="D507" i="62" s="1"/>
  <c r="E507" i="62"/>
  <c r="F507" i="62"/>
  <c r="G507" i="62" s="1"/>
  <c r="I507" i="62"/>
  <c r="B508" i="62"/>
  <c r="C508" i="62"/>
  <c r="D508" i="62" s="1"/>
  <c r="E508" i="62"/>
  <c r="F508" i="62"/>
  <c r="G508" i="62" s="1"/>
  <c r="I508" i="62"/>
  <c r="J508" i="62" s="1"/>
  <c r="B509" i="62"/>
  <c r="C509" i="62"/>
  <c r="D509" i="62" s="1"/>
  <c r="E509" i="62"/>
  <c r="F509" i="62"/>
  <c r="G509" i="62" s="1"/>
  <c r="I509" i="62"/>
  <c r="H509" i="62" s="1"/>
  <c r="B510" i="62"/>
  <c r="C510" i="62"/>
  <c r="D510" i="62" s="1"/>
  <c r="E510" i="62"/>
  <c r="F510" i="62"/>
  <c r="G510" i="62" s="1"/>
  <c r="I510" i="62"/>
  <c r="J510" i="62" s="1"/>
  <c r="B511" i="62"/>
  <c r="C511" i="62"/>
  <c r="D511" i="62" s="1"/>
  <c r="E511" i="62"/>
  <c r="F511" i="62"/>
  <c r="G511" i="62" s="1"/>
  <c r="I511" i="62"/>
  <c r="B512" i="62"/>
  <c r="C512" i="62"/>
  <c r="D512" i="62" s="1"/>
  <c r="E512" i="62"/>
  <c r="F512" i="62"/>
  <c r="G512" i="62" s="1"/>
  <c r="I512" i="62"/>
  <c r="J512" i="62" s="1"/>
  <c r="B513" i="62"/>
  <c r="C513" i="62"/>
  <c r="D513" i="62" s="1"/>
  <c r="E513" i="62"/>
  <c r="F513" i="62"/>
  <c r="G513" i="62" s="1"/>
  <c r="I513" i="62"/>
  <c r="H513" i="62" s="1"/>
  <c r="B514" i="62"/>
  <c r="C514" i="62"/>
  <c r="D514" i="62" s="1"/>
  <c r="E514" i="62"/>
  <c r="F514" i="62"/>
  <c r="G514" i="62" s="1"/>
  <c r="I514" i="62"/>
  <c r="B515" i="62"/>
  <c r="C515" i="62"/>
  <c r="D515" i="62" s="1"/>
  <c r="E515" i="62"/>
  <c r="F515" i="62"/>
  <c r="G515" i="62" s="1"/>
  <c r="I515" i="62"/>
  <c r="B516" i="62"/>
  <c r="C516" i="62"/>
  <c r="D516" i="62" s="1"/>
  <c r="E516" i="62"/>
  <c r="F516" i="62"/>
  <c r="G516" i="62" s="1"/>
  <c r="I516" i="62"/>
  <c r="B517" i="62"/>
  <c r="C517" i="62"/>
  <c r="D517" i="62" s="1"/>
  <c r="E517" i="62"/>
  <c r="F517" i="62"/>
  <c r="G517" i="62" s="1"/>
  <c r="I517" i="62"/>
  <c r="B518" i="62"/>
  <c r="C518" i="62"/>
  <c r="D518" i="62" s="1"/>
  <c r="E518" i="62"/>
  <c r="F518" i="62"/>
  <c r="G518" i="62" s="1"/>
  <c r="I518" i="62"/>
  <c r="B519" i="62"/>
  <c r="C519" i="62"/>
  <c r="D519" i="62" s="1"/>
  <c r="E519" i="62"/>
  <c r="F519" i="62"/>
  <c r="G519" i="62" s="1"/>
  <c r="I519" i="62"/>
  <c r="U519" i="62" s="1"/>
  <c r="B520" i="62"/>
  <c r="C520" i="62"/>
  <c r="D520" i="62" s="1"/>
  <c r="E520" i="62"/>
  <c r="F520" i="62"/>
  <c r="G520" i="62" s="1"/>
  <c r="I520" i="62"/>
  <c r="J520" i="62" s="1"/>
  <c r="B521" i="62"/>
  <c r="C521" i="62"/>
  <c r="D521" i="62" s="1"/>
  <c r="E521" i="62"/>
  <c r="F521" i="62"/>
  <c r="G521" i="62" s="1"/>
  <c r="I521" i="62"/>
  <c r="B522" i="62"/>
  <c r="C522" i="62"/>
  <c r="D522" i="62" s="1"/>
  <c r="E522" i="62"/>
  <c r="F522" i="62"/>
  <c r="G522" i="62" s="1"/>
  <c r="I522" i="62"/>
  <c r="B523" i="62"/>
  <c r="C523" i="62"/>
  <c r="D523" i="62" s="1"/>
  <c r="E523" i="62"/>
  <c r="F523" i="62"/>
  <c r="G523" i="62" s="1"/>
  <c r="I523" i="62"/>
  <c r="M523" i="62" s="1"/>
  <c r="B527" i="62"/>
  <c r="C527" i="62"/>
  <c r="D527" i="62" s="1"/>
  <c r="D525" i="62" s="1"/>
  <c r="E527" i="62"/>
  <c r="F527" i="62"/>
  <c r="G527" i="62" s="1"/>
  <c r="I527" i="62"/>
  <c r="S527" i="62" s="1"/>
  <c r="B528" i="62"/>
  <c r="C528" i="62"/>
  <c r="D528" i="62" s="1"/>
  <c r="E528" i="62"/>
  <c r="F528" i="62"/>
  <c r="G528" i="62" s="1"/>
  <c r="I528" i="62"/>
  <c r="N528" i="62" s="1"/>
  <c r="B529" i="62"/>
  <c r="C529" i="62"/>
  <c r="D529" i="62" s="1"/>
  <c r="E529" i="62"/>
  <c r="F529" i="62"/>
  <c r="G529" i="62" s="1"/>
  <c r="I529" i="62"/>
  <c r="J529" i="62" s="1"/>
  <c r="B530" i="62"/>
  <c r="C530" i="62"/>
  <c r="D530" i="62" s="1"/>
  <c r="E530" i="62"/>
  <c r="F530" i="62"/>
  <c r="G530" i="62" s="1"/>
  <c r="I530" i="62"/>
  <c r="R530" i="62" s="1"/>
  <c r="B531" i="62"/>
  <c r="C531" i="62"/>
  <c r="D531" i="62" s="1"/>
  <c r="E531" i="62"/>
  <c r="F531" i="62"/>
  <c r="G531" i="62" s="1"/>
  <c r="I531" i="62"/>
  <c r="B532" i="62"/>
  <c r="C532" i="62"/>
  <c r="E532" i="62"/>
  <c r="F532" i="62"/>
  <c r="G532" i="62" s="1"/>
  <c r="I532" i="62"/>
  <c r="B533" i="62"/>
  <c r="C533" i="62"/>
  <c r="D533" i="62" s="1"/>
  <c r="E533" i="62"/>
  <c r="F533" i="62"/>
  <c r="G533" i="62" s="1"/>
  <c r="I533" i="62"/>
  <c r="N533" i="62" s="1"/>
  <c r="B534" i="62"/>
  <c r="C534" i="62"/>
  <c r="D534" i="62" s="1"/>
  <c r="E534" i="62"/>
  <c r="F534" i="62"/>
  <c r="G534" i="62" s="1"/>
  <c r="I534" i="62"/>
  <c r="L534" i="62" s="1"/>
  <c r="B535" i="62"/>
  <c r="C535" i="62"/>
  <c r="D535" i="62" s="1"/>
  <c r="E535" i="62"/>
  <c r="F535" i="62"/>
  <c r="G535" i="62" s="1"/>
  <c r="I535" i="62"/>
  <c r="B536" i="62"/>
  <c r="C536" i="62"/>
  <c r="D536" i="62" s="1"/>
  <c r="E536" i="62"/>
  <c r="F536" i="62"/>
  <c r="G536" i="62" s="1"/>
  <c r="I536" i="62"/>
  <c r="P536" i="62" s="1"/>
  <c r="B537" i="62"/>
  <c r="C537" i="62"/>
  <c r="D537" i="62" s="1"/>
  <c r="E537" i="62"/>
  <c r="F537" i="62"/>
  <c r="G537" i="62" s="1"/>
  <c r="I537" i="62"/>
  <c r="N537" i="62" s="1"/>
  <c r="B538" i="62"/>
  <c r="C538" i="62"/>
  <c r="D538" i="62" s="1"/>
  <c r="E538" i="62"/>
  <c r="F538" i="62"/>
  <c r="G538" i="62" s="1"/>
  <c r="I538" i="62"/>
  <c r="B539" i="62"/>
  <c r="C539" i="62"/>
  <c r="D539" i="62" s="1"/>
  <c r="E539" i="62"/>
  <c r="F539" i="62"/>
  <c r="G539" i="62" s="1"/>
  <c r="I539" i="62"/>
  <c r="J539" i="62" s="1"/>
  <c r="B540" i="62"/>
  <c r="C540" i="62"/>
  <c r="D540" i="62" s="1"/>
  <c r="E540" i="62"/>
  <c r="F540" i="62"/>
  <c r="G540" i="62" s="1"/>
  <c r="I540" i="62"/>
  <c r="N540" i="62" s="1"/>
  <c r="B541" i="62"/>
  <c r="C541" i="62"/>
  <c r="D541" i="62" s="1"/>
  <c r="E541" i="62"/>
  <c r="F541" i="62"/>
  <c r="G541" i="62" s="1"/>
  <c r="I541" i="62"/>
  <c r="B542" i="62"/>
  <c r="C542" i="62"/>
  <c r="D542" i="62" s="1"/>
  <c r="E542" i="62"/>
  <c r="F542" i="62"/>
  <c r="G542" i="62" s="1"/>
  <c r="I542" i="62"/>
  <c r="J542" i="62" s="1"/>
  <c r="B543" i="62"/>
  <c r="C543" i="62"/>
  <c r="D543" i="62" s="1"/>
  <c r="E543" i="62"/>
  <c r="F543" i="62"/>
  <c r="G543" i="62" s="1"/>
  <c r="I543" i="62"/>
  <c r="R543" i="62" s="1"/>
  <c r="B544" i="62"/>
  <c r="C544" i="62"/>
  <c r="D544" i="62" s="1"/>
  <c r="E544" i="62"/>
  <c r="F544" i="62"/>
  <c r="G544" i="62" s="1"/>
  <c r="I544" i="62"/>
  <c r="V544" i="62" s="1"/>
  <c r="B545" i="62"/>
  <c r="C545" i="62"/>
  <c r="D545" i="62" s="1"/>
  <c r="E545" i="62"/>
  <c r="F545" i="62"/>
  <c r="G545" i="62" s="1"/>
  <c r="I545" i="62"/>
  <c r="R545" i="62" s="1"/>
  <c r="B546" i="62"/>
  <c r="C546" i="62"/>
  <c r="D546" i="62" s="1"/>
  <c r="E546" i="62"/>
  <c r="F546" i="62"/>
  <c r="G546" i="62" s="1"/>
  <c r="I546" i="62"/>
  <c r="P546" i="62" s="1"/>
  <c r="B547" i="62"/>
  <c r="C547" i="62"/>
  <c r="D547" i="62" s="1"/>
  <c r="E547" i="62"/>
  <c r="F547" i="62"/>
  <c r="G547" i="62" s="1"/>
  <c r="I547" i="62"/>
  <c r="S547" i="62" s="1"/>
  <c r="B548" i="62"/>
  <c r="C548" i="62"/>
  <c r="D548" i="62" s="1"/>
  <c r="E548" i="62"/>
  <c r="F548" i="62"/>
  <c r="G548" i="62" s="1"/>
  <c r="I548" i="62"/>
  <c r="J548" i="62" s="1"/>
  <c r="B549" i="62"/>
  <c r="C549" i="62"/>
  <c r="D549" i="62" s="1"/>
  <c r="E549" i="62"/>
  <c r="F549" i="62"/>
  <c r="G549" i="62" s="1"/>
  <c r="I549" i="62"/>
  <c r="J549" i="62" s="1"/>
  <c r="B550" i="62"/>
  <c r="C550" i="62"/>
  <c r="D550" i="62" s="1"/>
  <c r="E550" i="62"/>
  <c r="F550" i="62"/>
  <c r="G550" i="62" s="1"/>
  <c r="I550" i="62"/>
  <c r="B554" i="62"/>
  <c r="C554" i="62"/>
  <c r="D554" i="62" s="1"/>
  <c r="D552" i="62" s="1"/>
  <c r="E554" i="62"/>
  <c r="F554" i="62"/>
  <c r="G554" i="62" s="1"/>
  <c r="I554" i="62"/>
  <c r="J554" i="62" s="1"/>
  <c r="B555" i="62"/>
  <c r="C555" i="62"/>
  <c r="D555" i="62" s="1"/>
  <c r="E555" i="62"/>
  <c r="F555" i="62"/>
  <c r="G555" i="62" s="1"/>
  <c r="I555" i="62"/>
  <c r="J555" i="62" s="1"/>
  <c r="B556" i="62"/>
  <c r="C556" i="62"/>
  <c r="D556" i="62" s="1"/>
  <c r="E556" i="62"/>
  <c r="F556" i="62"/>
  <c r="G556" i="62" s="1"/>
  <c r="I556" i="62"/>
  <c r="J556" i="62" s="1"/>
  <c r="B557" i="62"/>
  <c r="C557" i="62"/>
  <c r="D557" i="62" s="1"/>
  <c r="E557" i="62"/>
  <c r="F557" i="62"/>
  <c r="G557" i="62" s="1"/>
  <c r="I557" i="62"/>
  <c r="P557" i="62" s="1"/>
  <c r="B558" i="62"/>
  <c r="C558" i="62"/>
  <c r="D558" i="62" s="1"/>
  <c r="E558" i="62"/>
  <c r="F558" i="62"/>
  <c r="G558" i="62" s="1"/>
  <c r="I558" i="62"/>
  <c r="R558" i="62" s="1"/>
  <c r="B559" i="62"/>
  <c r="C559" i="62"/>
  <c r="D559" i="62" s="1"/>
  <c r="E559" i="62"/>
  <c r="F559" i="62"/>
  <c r="G559" i="62" s="1"/>
  <c r="I559" i="62"/>
  <c r="B560" i="62"/>
  <c r="C560" i="62"/>
  <c r="D560" i="62" s="1"/>
  <c r="E560" i="62"/>
  <c r="F560" i="62"/>
  <c r="G560" i="62" s="1"/>
  <c r="I560" i="62"/>
  <c r="B561" i="62"/>
  <c r="C561" i="62"/>
  <c r="D561" i="62" s="1"/>
  <c r="E561" i="62"/>
  <c r="F561" i="62"/>
  <c r="G561" i="62" s="1"/>
  <c r="I561" i="62"/>
  <c r="P561" i="62" s="1"/>
  <c r="B562" i="62"/>
  <c r="C562" i="62"/>
  <c r="D562" i="62" s="1"/>
  <c r="E562" i="62"/>
  <c r="F562" i="62"/>
  <c r="G562" i="62" s="1"/>
  <c r="I562" i="62"/>
  <c r="S562" i="62" s="1"/>
  <c r="B563" i="62"/>
  <c r="C563" i="62"/>
  <c r="D563" i="62" s="1"/>
  <c r="E563" i="62"/>
  <c r="F563" i="62"/>
  <c r="G563" i="62" s="1"/>
  <c r="I563" i="62"/>
  <c r="P563" i="62" s="1"/>
  <c r="B564" i="62"/>
  <c r="C564" i="62"/>
  <c r="D564" i="62" s="1"/>
  <c r="E564" i="62"/>
  <c r="F564" i="62"/>
  <c r="G564" i="62" s="1"/>
  <c r="I564" i="62"/>
  <c r="J564" i="62" s="1"/>
  <c r="B565" i="62"/>
  <c r="C565" i="62"/>
  <c r="D565" i="62" s="1"/>
  <c r="E565" i="62"/>
  <c r="F565" i="62"/>
  <c r="G565" i="62" s="1"/>
  <c r="I565" i="62"/>
  <c r="P565" i="62" s="1"/>
  <c r="B566" i="62"/>
  <c r="C566" i="62"/>
  <c r="D566" i="62" s="1"/>
  <c r="E566" i="62"/>
  <c r="F566" i="62"/>
  <c r="G566" i="62" s="1"/>
  <c r="I566" i="62"/>
  <c r="B567" i="62"/>
  <c r="C567" i="62"/>
  <c r="D567" i="62" s="1"/>
  <c r="E567" i="62"/>
  <c r="F567" i="62"/>
  <c r="G567" i="62" s="1"/>
  <c r="I567" i="62"/>
  <c r="B568" i="62"/>
  <c r="C568" i="62"/>
  <c r="D568" i="62" s="1"/>
  <c r="E568" i="62"/>
  <c r="F568" i="62"/>
  <c r="G568" i="62" s="1"/>
  <c r="I568" i="62"/>
  <c r="R568" i="62" s="1"/>
  <c r="B569" i="62"/>
  <c r="C569" i="62"/>
  <c r="D569" i="62" s="1"/>
  <c r="E569" i="62"/>
  <c r="F569" i="62"/>
  <c r="G569" i="62" s="1"/>
  <c r="I569" i="62"/>
  <c r="P569" i="62" s="1"/>
  <c r="B570" i="62"/>
  <c r="C570" i="62"/>
  <c r="D570" i="62" s="1"/>
  <c r="E570" i="62"/>
  <c r="F570" i="62"/>
  <c r="G570" i="62" s="1"/>
  <c r="I570" i="62"/>
  <c r="J570" i="62" s="1"/>
  <c r="B571" i="62"/>
  <c r="C571" i="62"/>
  <c r="D571" i="62" s="1"/>
  <c r="E571" i="62"/>
  <c r="F571" i="62"/>
  <c r="G571" i="62" s="1"/>
  <c r="I571" i="62"/>
  <c r="P571" i="62" s="1"/>
  <c r="B572" i="62"/>
  <c r="C572" i="62"/>
  <c r="D572" i="62" s="1"/>
  <c r="E572" i="62"/>
  <c r="F572" i="62"/>
  <c r="G572" i="62" s="1"/>
  <c r="I572" i="62"/>
  <c r="J572" i="62" s="1"/>
  <c r="B573" i="62"/>
  <c r="C573" i="62"/>
  <c r="D573" i="62" s="1"/>
  <c r="E573" i="62"/>
  <c r="F573" i="62"/>
  <c r="G573" i="62" s="1"/>
  <c r="I573" i="62"/>
  <c r="S573" i="62" s="1"/>
  <c r="B574" i="62"/>
  <c r="C574" i="62"/>
  <c r="D574" i="62" s="1"/>
  <c r="E574" i="62"/>
  <c r="F574" i="62"/>
  <c r="G574" i="62" s="1"/>
  <c r="I574" i="62"/>
  <c r="B575" i="62"/>
  <c r="C575" i="62"/>
  <c r="D575" i="62" s="1"/>
  <c r="E575" i="62"/>
  <c r="F575" i="62"/>
  <c r="G575" i="62" s="1"/>
  <c r="I575" i="62"/>
  <c r="B576" i="62"/>
  <c r="C576" i="62"/>
  <c r="D576" i="62" s="1"/>
  <c r="E576" i="62"/>
  <c r="F576" i="62"/>
  <c r="G576" i="62" s="1"/>
  <c r="I576" i="62"/>
  <c r="J576" i="62" s="1"/>
  <c r="B577" i="62"/>
  <c r="C577" i="62"/>
  <c r="D577" i="62" s="1"/>
  <c r="E577" i="62"/>
  <c r="F577" i="62"/>
  <c r="G577" i="62" s="1"/>
  <c r="I577" i="62"/>
  <c r="W577" i="62" s="1"/>
  <c r="B581" i="62"/>
  <c r="C581" i="62"/>
  <c r="D581" i="62" s="1"/>
  <c r="D579" i="62" s="1"/>
  <c r="E581" i="62"/>
  <c r="F581" i="62"/>
  <c r="G581" i="62" s="1"/>
  <c r="I581" i="62"/>
  <c r="N581" i="62" s="1"/>
  <c r="B582" i="62"/>
  <c r="C582" i="62"/>
  <c r="D582" i="62" s="1"/>
  <c r="E582" i="62"/>
  <c r="F582" i="62"/>
  <c r="G582" i="62" s="1"/>
  <c r="I582" i="62"/>
  <c r="T582" i="62" s="1"/>
  <c r="B583" i="62"/>
  <c r="C583" i="62"/>
  <c r="D583" i="62" s="1"/>
  <c r="E583" i="62"/>
  <c r="F583" i="62"/>
  <c r="G583" i="62" s="1"/>
  <c r="I583" i="62"/>
  <c r="J583" i="62" s="1"/>
  <c r="B584" i="62"/>
  <c r="C584" i="62"/>
  <c r="D584" i="62" s="1"/>
  <c r="E584" i="62"/>
  <c r="F584" i="62"/>
  <c r="G584" i="62" s="1"/>
  <c r="I584" i="62"/>
  <c r="P584" i="62" s="1"/>
  <c r="B585" i="62"/>
  <c r="C585" i="62"/>
  <c r="D585" i="62" s="1"/>
  <c r="E585" i="62"/>
  <c r="F585" i="62"/>
  <c r="G585" i="62" s="1"/>
  <c r="I585" i="62"/>
  <c r="B586" i="62"/>
  <c r="C586" i="62"/>
  <c r="D586" i="62" s="1"/>
  <c r="E586" i="62"/>
  <c r="F586" i="62"/>
  <c r="G586" i="62" s="1"/>
  <c r="I586" i="62"/>
  <c r="M586" i="62" s="1"/>
  <c r="B587" i="62"/>
  <c r="C587" i="62"/>
  <c r="D587" i="62" s="1"/>
  <c r="E587" i="62"/>
  <c r="F587" i="62"/>
  <c r="G587" i="62" s="1"/>
  <c r="I587" i="62"/>
  <c r="S587" i="62" s="1"/>
  <c r="B588" i="62"/>
  <c r="C588" i="62"/>
  <c r="D588" i="62" s="1"/>
  <c r="E588" i="62"/>
  <c r="F588" i="62"/>
  <c r="G588" i="62" s="1"/>
  <c r="I588" i="62"/>
  <c r="L588" i="62" s="1"/>
  <c r="B589" i="62"/>
  <c r="C589" i="62"/>
  <c r="D589" i="62" s="1"/>
  <c r="E589" i="62"/>
  <c r="F589" i="62"/>
  <c r="G589" i="62" s="1"/>
  <c r="I589" i="62"/>
  <c r="L589" i="62" s="1"/>
  <c r="B590" i="62"/>
  <c r="C590" i="62"/>
  <c r="D590" i="62" s="1"/>
  <c r="E590" i="62"/>
  <c r="F590" i="62"/>
  <c r="G590" i="62" s="1"/>
  <c r="I590" i="62"/>
  <c r="J590" i="62" s="1"/>
  <c r="B591" i="62"/>
  <c r="C591" i="62"/>
  <c r="D591" i="62" s="1"/>
  <c r="E591" i="62"/>
  <c r="F591" i="62"/>
  <c r="G591" i="62" s="1"/>
  <c r="I591" i="62"/>
  <c r="Q591" i="62" s="1"/>
  <c r="B592" i="62"/>
  <c r="C592" i="62"/>
  <c r="D592" i="62" s="1"/>
  <c r="E592" i="62"/>
  <c r="F592" i="62"/>
  <c r="G592" i="62" s="1"/>
  <c r="I592" i="62"/>
  <c r="J592" i="62" s="1"/>
  <c r="B593" i="62"/>
  <c r="C593" i="62"/>
  <c r="D593" i="62" s="1"/>
  <c r="E593" i="62"/>
  <c r="F593" i="62"/>
  <c r="G593" i="62" s="1"/>
  <c r="I593" i="62"/>
  <c r="J593" i="62" s="1"/>
  <c r="B594" i="62"/>
  <c r="C594" i="62"/>
  <c r="D594" i="62" s="1"/>
  <c r="E594" i="62"/>
  <c r="F594" i="62"/>
  <c r="G594" i="62" s="1"/>
  <c r="I594" i="62"/>
  <c r="J594" i="62" s="1"/>
  <c r="B595" i="62"/>
  <c r="C595" i="62"/>
  <c r="D595" i="62" s="1"/>
  <c r="E595" i="62"/>
  <c r="F595" i="62"/>
  <c r="G595" i="62" s="1"/>
  <c r="I595" i="62"/>
  <c r="N595" i="62" s="1"/>
  <c r="B596" i="62"/>
  <c r="C596" i="62"/>
  <c r="D596" i="62" s="1"/>
  <c r="E596" i="62"/>
  <c r="F596" i="62"/>
  <c r="G596" i="62" s="1"/>
  <c r="I596" i="62"/>
  <c r="J596" i="62" s="1"/>
  <c r="B597" i="62"/>
  <c r="C597" i="62"/>
  <c r="D597" i="62" s="1"/>
  <c r="E597" i="62"/>
  <c r="F597" i="62"/>
  <c r="G597" i="62" s="1"/>
  <c r="I597" i="62"/>
  <c r="N597" i="62" s="1"/>
  <c r="B598" i="62"/>
  <c r="C598" i="62"/>
  <c r="D598" i="62" s="1"/>
  <c r="E598" i="62"/>
  <c r="F598" i="62"/>
  <c r="G598" i="62" s="1"/>
  <c r="I598" i="62"/>
  <c r="L598" i="62" s="1"/>
  <c r="B599" i="62"/>
  <c r="C599" i="62"/>
  <c r="D599" i="62" s="1"/>
  <c r="E599" i="62"/>
  <c r="F599" i="62"/>
  <c r="G599" i="62" s="1"/>
  <c r="I599" i="62"/>
  <c r="N599" i="62" s="1"/>
  <c r="B600" i="62"/>
  <c r="C600" i="62"/>
  <c r="D600" i="62" s="1"/>
  <c r="E600" i="62"/>
  <c r="F600" i="62"/>
  <c r="G600" i="62" s="1"/>
  <c r="I600" i="62"/>
  <c r="H600" i="62" s="1"/>
  <c r="B601" i="62"/>
  <c r="C601" i="62"/>
  <c r="D601" i="62" s="1"/>
  <c r="E601" i="62"/>
  <c r="F601" i="62"/>
  <c r="G601" i="62" s="1"/>
  <c r="I601" i="62"/>
  <c r="N601" i="62" s="1"/>
  <c r="B602" i="62"/>
  <c r="C602" i="62"/>
  <c r="D602" i="62" s="1"/>
  <c r="E602" i="62"/>
  <c r="F602" i="62"/>
  <c r="G602" i="62" s="1"/>
  <c r="I602" i="62"/>
  <c r="O602" i="62" s="1"/>
  <c r="B603" i="62"/>
  <c r="C603" i="62"/>
  <c r="D603" i="62" s="1"/>
  <c r="E603" i="62"/>
  <c r="F603" i="62"/>
  <c r="G603" i="62" s="1"/>
  <c r="I603" i="62"/>
  <c r="N603" i="62" s="1"/>
  <c r="B604" i="62"/>
  <c r="C604" i="62"/>
  <c r="D604" i="62" s="1"/>
  <c r="E604" i="62"/>
  <c r="F604" i="62"/>
  <c r="G604" i="62" s="1"/>
  <c r="I604" i="62"/>
  <c r="O604" i="62" s="1"/>
  <c r="B608" i="62"/>
  <c r="C608" i="62"/>
  <c r="D608" i="62" s="1"/>
  <c r="D606" i="62" s="1"/>
  <c r="E608" i="62"/>
  <c r="F608" i="62"/>
  <c r="G608" i="62" s="1"/>
  <c r="I608" i="62"/>
  <c r="O608" i="62" s="1"/>
  <c r="B609" i="62"/>
  <c r="C609" i="62"/>
  <c r="D609" i="62" s="1"/>
  <c r="E609" i="62"/>
  <c r="F609" i="62"/>
  <c r="G609" i="62" s="1"/>
  <c r="I609" i="62"/>
  <c r="O609" i="62" s="1"/>
  <c r="B610" i="62"/>
  <c r="C610" i="62"/>
  <c r="D610" i="62" s="1"/>
  <c r="E610" i="62"/>
  <c r="F610" i="62"/>
  <c r="G610" i="62" s="1"/>
  <c r="I610" i="62"/>
  <c r="O610" i="62" s="1"/>
  <c r="B611" i="62"/>
  <c r="C611" i="62"/>
  <c r="D611" i="62" s="1"/>
  <c r="E611" i="62"/>
  <c r="F611" i="62"/>
  <c r="G611" i="62" s="1"/>
  <c r="I611" i="62"/>
  <c r="P611" i="62" s="1"/>
  <c r="B612" i="62"/>
  <c r="C612" i="62"/>
  <c r="D612" i="62" s="1"/>
  <c r="E612" i="62"/>
  <c r="F612" i="62"/>
  <c r="G612" i="62" s="1"/>
  <c r="I612" i="62"/>
  <c r="O612" i="62" s="1"/>
  <c r="B613" i="62"/>
  <c r="C613" i="62"/>
  <c r="D613" i="62" s="1"/>
  <c r="E613" i="62"/>
  <c r="F613" i="62"/>
  <c r="G613" i="62" s="1"/>
  <c r="I613" i="62"/>
  <c r="M613" i="62" s="1"/>
  <c r="B614" i="62"/>
  <c r="C614" i="62"/>
  <c r="D614" i="62" s="1"/>
  <c r="E614" i="62"/>
  <c r="F614" i="62"/>
  <c r="G614" i="62" s="1"/>
  <c r="I614" i="62"/>
  <c r="O614" i="62" s="1"/>
  <c r="B615" i="62"/>
  <c r="C615" i="62"/>
  <c r="D615" i="62" s="1"/>
  <c r="E615" i="62"/>
  <c r="F615" i="62"/>
  <c r="G615" i="62" s="1"/>
  <c r="I615" i="62"/>
  <c r="M615" i="62" s="1"/>
  <c r="B616" i="62"/>
  <c r="C616" i="62"/>
  <c r="D616" i="62" s="1"/>
  <c r="E616" i="62"/>
  <c r="F616" i="62"/>
  <c r="G616" i="62" s="1"/>
  <c r="I616" i="62"/>
  <c r="O616" i="62" s="1"/>
  <c r="B617" i="62"/>
  <c r="C617" i="62"/>
  <c r="D617" i="62" s="1"/>
  <c r="E617" i="62"/>
  <c r="F617" i="62"/>
  <c r="G617" i="62" s="1"/>
  <c r="I617" i="62"/>
  <c r="M617" i="62" s="1"/>
  <c r="B618" i="62"/>
  <c r="C618" i="62"/>
  <c r="D618" i="62" s="1"/>
  <c r="E618" i="62"/>
  <c r="F618" i="62"/>
  <c r="G618" i="62" s="1"/>
  <c r="I618" i="62"/>
  <c r="O618" i="62" s="1"/>
  <c r="B619" i="62"/>
  <c r="C619" i="62"/>
  <c r="D619" i="62" s="1"/>
  <c r="E619" i="62"/>
  <c r="F619" i="62"/>
  <c r="G619" i="62" s="1"/>
  <c r="I619" i="62"/>
  <c r="M619" i="62" s="1"/>
  <c r="B620" i="62"/>
  <c r="C620" i="62"/>
  <c r="D620" i="62" s="1"/>
  <c r="E620" i="62"/>
  <c r="F620" i="62"/>
  <c r="G620" i="62" s="1"/>
  <c r="I620" i="62"/>
  <c r="O620" i="62" s="1"/>
  <c r="B621" i="62"/>
  <c r="C621" i="62"/>
  <c r="D621" i="62" s="1"/>
  <c r="E621" i="62"/>
  <c r="F621" i="62"/>
  <c r="G621" i="62" s="1"/>
  <c r="I621" i="62"/>
  <c r="R621" i="62" s="1"/>
  <c r="B622" i="62"/>
  <c r="C622" i="62"/>
  <c r="D622" i="62" s="1"/>
  <c r="E622" i="62"/>
  <c r="F622" i="62"/>
  <c r="G622" i="62" s="1"/>
  <c r="I622" i="62"/>
  <c r="O622" i="62" s="1"/>
  <c r="B623" i="62"/>
  <c r="C623" i="62"/>
  <c r="D623" i="62" s="1"/>
  <c r="E623" i="62"/>
  <c r="F623" i="62"/>
  <c r="G623" i="62" s="1"/>
  <c r="I623" i="62"/>
  <c r="M623" i="62" s="1"/>
  <c r="B624" i="62"/>
  <c r="C624" i="62"/>
  <c r="D624" i="62" s="1"/>
  <c r="E624" i="62"/>
  <c r="F624" i="62"/>
  <c r="G624" i="62" s="1"/>
  <c r="I624" i="62"/>
  <c r="O624" i="62" s="1"/>
  <c r="B625" i="62"/>
  <c r="C625" i="62"/>
  <c r="D625" i="62" s="1"/>
  <c r="E625" i="62"/>
  <c r="F625" i="62"/>
  <c r="G625" i="62" s="1"/>
  <c r="I625" i="62"/>
  <c r="U625" i="62" s="1"/>
  <c r="B626" i="62"/>
  <c r="C626" i="62"/>
  <c r="D626" i="62" s="1"/>
  <c r="E626" i="62"/>
  <c r="F626" i="62"/>
  <c r="G626" i="62" s="1"/>
  <c r="I626" i="62"/>
  <c r="O626" i="62" s="1"/>
  <c r="B627" i="62"/>
  <c r="C627" i="62"/>
  <c r="D627" i="62" s="1"/>
  <c r="E627" i="62"/>
  <c r="F627" i="62"/>
  <c r="G627" i="62" s="1"/>
  <c r="I627" i="62"/>
  <c r="M627" i="62" s="1"/>
  <c r="B628" i="62"/>
  <c r="C628" i="62"/>
  <c r="D628" i="62" s="1"/>
  <c r="E628" i="62"/>
  <c r="F628" i="62"/>
  <c r="G628" i="62" s="1"/>
  <c r="I628" i="62"/>
  <c r="O628" i="62" s="1"/>
  <c r="B629" i="62"/>
  <c r="C629" i="62"/>
  <c r="D629" i="62" s="1"/>
  <c r="E629" i="62"/>
  <c r="F629" i="62"/>
  <c r="G629" i="62" s="1"/>
  <c r="I629" i="62"/>
  <c r="M629" i="62" s="1"/>
  <c r="B630" i="62"/>
  <c r="C630" i="62"/>
  <c r="D630" i="62" s="1"/>
  <c r="E630" i="62"/>
  <c r="F630" i="62"/>
  <c r="G630" i="62" s="1"/>
  <c r="I630" i="62"/>
  <c r="O630" i="62" s="1"/>
  <c r="B631" i="62"/>
  <c r="C631" i="62"/>
  <c r="D631" i="62" s="1"/>
  <c r="E631" i="62"/>
  <c r="F631" i="62"/>
  <c r="G631" i="62" s="1"/>
  <c r="I631" i="62"/>
  <c r="O631" i="62" s="1"/>
  <c r="B632" i="62"/>
  <c r="C632" i="62"/>
  <c r="D632" i="62" s="1"/>
  <c r="E632" i="62"/>
  <c r="F632" i="62"/>
  <c r="G632" i="62" s="1"/>
  <c r="I632" i="62"/>
  <c r="Q632" i="62" s="1"/>
  <c r="B633" i="62"/>
  <c r="C633" i="62"/>
  <c r="D633" i="62" s="1"/>
  <c r="E633" i="62"/>
  <c r="F633" i="62"/>
  <c r="G633" i="62" s="1"/>
  <c r="I633" i="62"/>
  <c r="H633" i="62" s="1"/>
  <c r="B634" i="62"/>
  <c r="C634" i="62"/>
  <c r="D634" i="62" s="1"/>
  <c r="E634" i="62"/>
  <c r="F634" i="62"/>
  <c r="G634" i="62" s="1"/>
  <c r="I634" i="62"/>
  <c r="Q634" i="62" s="1"/>
  <c r="B635" i="62"/>
  <c r="C635" i="62"/>
  <c r="D635" i="62" s="1"/>
  <c r="E635" i="62"/>
  <c r="F635" i="62"/>
  <c r="G635" i="62" s="1"/>
  <c r="I635" i="62"/>
  <c r="M635" i="62" s="1"/>
  <c r="B636" i="62"/>
  <c r="C636" i="62"/>
  <c r="D636" i="62" s="1"/>
  <c r="E636" i="62"/>
  <c r="F636" i="62"/>
  <c r="G636" i="62" s="1"/>
  <c r="I636" i="62"/>
  <c r="Q636" i="62" s="1"/>
  <c r="B637" i="62"/>
  <c r="C637" i="62"/>
  <c r="D637" i="62" s="1"/>
  <c r="E637" i="62"/>
  <c r="F637" i="62"/>
  <c r="G637" i="62" s="1"/>
  <c r="I637" i="62"/>
  <c r="M637" i="62" s="1"/>
  <c r="B638" i="62"/>
  <c r="C638" i="62"/>
  <c r="D638" i="62" s="1"/>
  <c r="E638" i="62"/>
  <c r="F638" i="62"/>
  <c r="G638" i="62" s="1"/>
  <c r="I638" i="62"/>
  <c r="T638" i="62" s="1"/>
  <c r="B639" i="62"/>
  <c r="C639" i="62"/>
  <c r="D639" i="62" s="1"/>
  <c r="E639" i="62"/>
  <c r="F639" i="62"/>
  <c r="G639" i="62" s="1"/>
  <c r="I639" i="62"/>
  <c r="O639" i="62" s="1"/>
  <c r="B640" i="62"/>
  <c r="C640" i="62"/>
  <c r="D640" i="62" s="1"/>
  <c r="E640" i="62"/>
  <c r="F640" i="62"/>
  <c r="G640" i="62" s="1"/>
  <c r="I640" i="62"/>
  <c r="J640" i="62" s="1"/>
  <c r="B641" i="62"/>
  <c r="C641" i="62"/>
  <c r="D641" i="62" s="1"/>
  <c r="E641" i="62"/>
  <c r="F641" i="62"/>
  <c r="G641" i="62" s="1"/>
  <c r="I641" i="62"/>
  <c r="O641" i="62" s="1"/>
  <c r="B642" i="62"/>
  <c r="C642" i="62"/>
  <c r="D642" i="62" s="1"/>
  <c r="E642" i="62"/>
  <c r="F642" i="62"/>
  <c r="G642" i="62" s="1"/>
  <c r="I642" i="62"/>
  <c r="J642" i="62" s="1"/>
  <c r="B643" i="62"/>
  <c r="C643" i="62"/>
  <c r="D643" i="62" s="1"/>
  <c r="E643" i="62"/>
  <c r="F643" i="62"/>
  <c r="G643" i="62" s="1"/>
  <c r="I643" i="62"/>
  <c r="O643" i="62" s="1"/>
  <c r="B644" i="62"/>
  <c r="C644" i="62"/>
  <c r="D644" i="62" s="1"/>
  <c r="E644" i="62"/>
  <c r="F644" i="62"/>
  <c r="G644" i="62" s="1"/>
  <c r="I644" i="62"/>
  <c r="J644" i="62" s="1"/>
  <c r="B645" i="62"/>
  <c r="C645" i="62"/>
  <c r="D645" i="62" s="1"/>
  <c r="E645" i="62"/>
  <c r="F645" i="62"/>
  <c r="G645" i="62" s="1"/>
  <c r="I645" i="62"/>
  <c r="O645" i="62" s="1"/>
  <c r="Z133" i="6"/>
  <c r="Z132" i="6"/>
  <c r="Z131" i="6"/>
  <c r="Z130" i="6"/>
  <c r="Z128" i="6"/>
  <c r="Z127" i="6"/>
  <c r="Z126" i="6"/>
  <c r="Z125" i="6"/>
  <c r="Z123" i="6"/>
  <c r="Z122" i="6"/>
  <c r="Z121" i="6"/>
  <c r="Z120" i="6"/>
  <c r="Z118" i="6"/>
  <c r="Z117" i="6"/>
  <c r="Z116" i="6"/>
  <c r="Z115" i="6"/>
  <c r="Z113" i="6"/>
  <c r="Z112" i="6"/>
  <c r="Z111" i="6"/>
  <c r="Z110" i="6"/>
  <c r="Z108" i="6"/>
  <c r="Z107" i="6"/>
  <c r="Z106" i="6"/>
  <c r="Z105" i="6"/>
  <c r="Z103" i="6"/>
  <c r="Z102" i="6"/>
  <c r="Z101" i="6"/>
  <c r="Z100" i="6"/>
  <c r="Z98" i="6"/>
  <c r="Z97" i="6"/>
  <c r="Z96" i="6"/>
  <c r="Z95" i="6"/>
  <c r="Z93" i="6"/>
  <c r="Z92" i="6"/>
  <c r="Z91" i="6"/>
  <c r="Z90" i="6"/>
  <c r="Z88" i="6"/>
  <c r="Z87" i="6"/>
  <c r="Z86" i="6"/>
  <c r="Z85" i="6"/>
  <c r="Z83" i="6"/>
  <c r="Z82" i="6"/>
  <c r="Z81" i="6"/>
  <c r="Z80" i="6"/>
  <c r="Z78" i="6"/>
  <c r="Z77" i="6"/>
  <c r="Z76" i="6"/>
  <c r="Z75" i="6"/>
  <c r="Z73" i="6"/>
  <c r="Z72" i="6"/>
  <c r="Z71" i="6"/>
  <c r="Z70" i="6"/>
  <c r="Z68" i="6"/>
  <c r="Z67" i="6"/>
  <c r="Z66" i="6"/>
  <c r="Z65" i="6"/>
  <c r="Z63" i="6"/>
  <c r="Z62" i="6"/>
  <c r="Z61" i="6"/>
  <c r="Z60" i="6"/>
  <c r="Z58" i="6"/>
  <c r="Z57" i="6"/>
  <c r="Z56" i="6"/>
  <c r="Z55" i="6"/>
  <c r="Z53" i="6"/>
  <c r="Z52" i="6"/>
  <c r="Z51" i="6"/>
  <c r="Z50" i="6"/>
  <c r="Z48" i="6"/>
  <c r="Z47" i="6"/>
  <c r="Z46" i="6"/>
  <c r="Z45" i="6"/>
  <c r="Z43" i="6"/>
  <c r="Z42" i="6"/>
  <c r="Z41" i="6"/>
  <c r="Z40" i="6"/>
  <c r="Z38" i="6"/>
  <c r="Z37" i="6"/>
  <c r="Z36" i="6"/>
  <c r="Z35" i="6"/>
  <c r="Z33" i="6"/>
  <c r="Z32" i="6"/>
  <c r="Z31" i="6"/>
  <c r="Z30" i="6"/>
  <c r="Z28" i="6"/>
  <c r="Z27" i="6"/>
  <c r="Z26" i="6"/>
  <c r="Z25" i="6"/>
  <c r="Z23" i="6"/>
  <c r="Z22" i="6"/>
  <c r="Z21" i="6"/>
  <c r="Z20" i="6"/>
  <c r="Z18" i="6"/>
  <c r="Z17" i="6"/>
  <c r="Z16" i="6"/>
  <c r="Z15" i="6"/>
  <c r="Z13" i="6"/>
  <c r="Z12" i="6"/>
  <c r="Z11" i="6"/>
  <c r="Z10" i="6"/>
  <c r="AD221" i="1"/>
  <c r="AD220" i="1"/>
  <c r="AD219" i="1"/>
  <c r="AD218" i="1"/>
  <c r="AD217" i="1"/>
  <c r="AD216" i="1"/>
  <c r="AD215" i="1"/>
  <c r="AD214" i="1"/>
  <c r="AD213" i="1"/>
  <c r="AD212" i="1"/>
  <c r="AD211" i="1"/>
  <c r="AD210" i="1"/>
  <c r="AD209" i="1"/>
  <c r="AD208" i="1"/>
  <c r="AD207" i="1"/>
  <c r="AD206" i="1"/>
  <c r="AD205" i="1"/>
  <c r="AD204" i="1"/>
  <c r="AD203" i="1"/>
  <c r="AD202" i="1"/>
  <c r="AD201" i="1"/>
  <c r="AD200" i="1"/>
  <c r="AD199" i="1"/>
  <c r="AD198" i="1"/>
  <c r="AD197" i="1"/>
  <c r="AD196" i="1"/>
  <c r="AD195" i="1"/>
  <c r="AD194" i="1"/>
  <c r="AD193" i="1"/>
  <c r="AD192" i="1"/>
  <c r="AD191" i="1"/>
  <c r="AD190" i="1"/>
  <c r="AD189" i="1"/>
  <c r="AD188" i="1"/>
  <c r="AD187" i="1"/>
  <c r="AD186" i="1"/>
  <c r="AD185" i="1"/>
  <c r="AD184" i="1"/>
  <c r="AD183" i="1"/>
  <c r="AD182" i="1"/>
  <c r="AD181" i="1"/>
  <c r="AD180" i="1"/>
  <c r="AD179" i="1"/>
  <c r="AD178" i="1"/>
  <c r="AD177" i="1"/>
  <c r="AD176" i="1"/>
  <c r="AD175" i="1"/>
  <c r="AD174" i="1"/>
  <c r="AD173" i="1"/>
  <c r="AD172" i="1"/>
  <c r="AD171" i="1"/>
  <c r="AD170" i="1"/>
  <c r="AD169" i="1"/>
  <c r="AD168" i="1"/>
  <c r="AD167" i="1"/>
  <c r="AD166" i="1"/>
  <c r="AD165" i="1"/>
  <c r="AD164" i="1"/>
  <c r="AD163" i="1"/>
  <c r="AD162" i="1"/>
  <c r="AD161" i="1"/>
  <c r="AD160" i="1"/>
  <c r="AD159" i="1"/>
  <c r="AD158" i="1"/>
  <c r="AD157" i="1"/>
  <c r="AD156" i="1"/>
  <c r="AD155" i="1"/>
  <c r="AD154" i="1"/>
  <c r="AD153" i="1"/>
  <c r="AD152" i="1"/>
  <c r="AD151" i="1"/>
  <c r="AD150" i="1"/>
  <c r="AD149" i="1"/>
  <c r="AD148" i="1"/>
  <c r="AD147" i="1"/>
  <c r="AD146" i="1"/>
  <c r="AD145" i="1"/>
  <c r="AD144" i="1"/>
  <c r="AD143" i="1"/>
  <c r="AD142" i="1"/>
  <c r="AD141" i="1"/>
  <c r="AD140" i="1"/>
  <c r="AD139" i="1"/>
  <c r="AD138" i="1"/>
  <c r="AD137" i="1"/>
  <c r="AD136" i="1"/>
  <c r="AD135" i="1"/>
  <c r="AD134" i="1"/>
  <c r="AD133" i="1"/>
  <c r="AD132" i="1"/>
  <c r="AD131" i="1"/>
  <c r="AD130" i="1"/>
  <c r="AD129" i="1"/>
  <c r="AD128" i="1"/>
  <c r="AD127" i="1"/>
  <c r="AD126" i="1"/>
  <c r="AD125" i="1"/>
  <c r="AD124" i="1"/>
  <c r="AD123" i="1"/>
  <c r="AD122" i="1"/>
  <c r="AD121" i="1"/>
  <c r="AD120" i="1"/>
  <c r="AD119" i="1"/>
  <c r="AD118" i="1"/>
  <c r="AE11" i="44"/>
  <c r="AF11" i="44"/>
  <c r="AG11" i="44"/>
  <c r="AE12" i="44"/>
  <c r="AF12" i="44"/>
  <c r="AG12" i="44"/>
  <c r="AE13" i="44"/>
  <c r="AF13" i="44"/>
  <c r="AG13" i="44"/>
  <c r="AE14" i="44"/>
  <c r="AF14" i="44"/>
  <c r="AG14" i="44"/>
  <c r="AE15" i="44"/>
  <c r="AF15" i="44"/>
  <c r="AG15" i="44"/>
  <c r="AE16" i="44"/>
  <c r="AF16" i="44"/>
  <c r="AG16" i="44"/>
  <c r="AE17" i="44"/>
  <c r="AF17" i="44"/>
  <c r="AG17" i="44"/>
  <c r="AF10" i="44"/>
  <c r="AG10" i="44"/>
  <c r="AE10" i="44"/>
  <c r="Q19" i="44"/>
  <c r="R19" i="44"/>
  <c r="Q20" i="44"/>
  <c r="R20" i="44"/>
  <c r="Q21" i="44"/>
  <c r="R21" i="44"/>
  <c r="Q22" i="44"/>
  <c r="R22" i="44"/>
  <c r="Q23" i="44"/>
  <c r="R23" i="44"/>
  <c r="Q24" i="44"/>
  <c r="R24" i="44"/>
  <c r="Q25" i="44"/>
  <c r="R25" i="44"/>
  <c r="Q26" i="44"/>
  <c r="R26" i="44"/>
  <c r="O20" i="44"/>
  <c r="O21" i="44"/>
  <c r="O22" i="44"/>
  <c r="O23" i="44"/>
  <c r="O24" i="44"/>
  <c r="O25" i="44"/>
  <c r="O26" i="44"/>
  <c r="O19" i="44"/>
  <c r="Q11" i="44"/>
  <c r="R11" i="44"/>
  <c r="Q12" i="44"/>
  <c r="R12" i="44"/>
  <c r="Q13" i="44"/>
  <c r="R13" i="44"/>
  <c r="Q14" i="44"/>
  <c r="R14" i="44"/>
  <c r="Q15" i="44"/>
  <c r="R15" i="44"/>
  <c r="Q16" i="44"/>
  <c r="R16" i="44"/>
  <c r="Q17" i="44"/>
  <c r="R17" i="44"/>
  <c r="O11" i="44"/>
  <c r="O12" i="44"/>
  <c r="O13" i="44"/>
  <c r="O14" i="44"/>
  <c r="O15" i="44"/>
  <c r="O16" i="44"/>
  <c r="O17" i="44"/>
  <c r="Q10" i="44"/>
  <c r="R10" i="44"/>
  <c r="O10" i="44"/>
  <c r="O10" i="46"/>
  <c r="P10" i="46"/>
  <c r="O11" i="46"/>
  <c r="P11" i="46"/>
  <c r="O12" i="46"/>
  <c r="P12" i="46"/>
  <c r="O13" i="46"/>
  <c r="P13" i="46"/>
  <c r="O14" i="46"/>
  <c r="P14" i="46"/>
  <c r="O15" i="46"/>
  <c r="P15" i="46"/>
  <c r="O16" i="46"/>
  <c r="P16" i="46"/>
  <c r="O17" i="46"/>
  <c r="P17" i="46"/>
  <c r="O18" i="46"/>
  <c r="P18" i="46"/>
  <c r="O19" i="46"/>
  <c r="P19" i="46"/>
  <c r="O20" i="46"/>
  <c r="P20" i="46"/>
  <c r="O21" i="46"/>
  <c r="P21" i="46"/>
  <c r="O22" i="46"/>
  <c r="P22" i="46"/>
  <c r="O23" i="46"/>
  <c r="P23" i="46"/>
  <c r="O24" i="46"/>
  <c r="P24" i="46"/>
  <c r="O25" i="46"/>
  <c r="P25" i="46"/>
  <c r="O26" i="46"/>
  <c r="P26" i="46"/>
  <c r="O27" i="46"/>
  <c r="P27" i="46"/>
  <c r="O28" i="46"/>
  <c r="P28" i="46"/>
  <c r="O29" i="46"/>
  <c r="P29" i="46"/>
  <c r="O30" i="46"/>
  <c r="P30" i="46"/>
  <c r="O31" i="46"/>
  <c r="P31" i="46"/>
  <c r="O32" i="46"/>
  <c r="P32" i="46"/>
  <c r="O33" i="46"/>
  <c r="P33" i="46"/>
  <c r="O34" i="46"/>
  <c r="P34" i="46"/>
  <c r="M14" i="16"/>
  <c r="M15" i="16"/>
  <c r="M13" i="16"/>
  <c r="M42" i="16"/>
  <c r="M43" i="16"/>
  <c r="M10" i="16" s="1"/>
  <c r="M72" i="16"/>
  <c r="M73" i="16"/>
  <c r="M11" i="16" s="1"/>
  <c r="L11" i="60" l="1"/>
  <c r="L41" i="60"/>
  <c r="L26" i="60"/>
  <c r="J421" i="62"/>
  <c r="U420" i="62"/>
  <c r="J422" i="62"/>
  <c r="P420" i="62"/>
  <c r="W422" i="62"/>
  <c r="Q422" i="62"/>
  <c r="O422" i="62"/>
  <c r="S420" i="62"/>
  <c r="N422" i="62"/>
  <c r="J420" i="62"/>
  <c r="V422" i="62"/>
  <c r="I444" i="62"/>
  <c r="T422" i="62"/>
  <c r="W730" i="62"/>
  <c r="S422" i="62"/>
  <c r="L792" i="62"/>
  <c r="R644" i="62"/>
  <c r="P421" i="62"/>
  <c r="H627" i="62"/>
  <c r="W627" i="62" s="1"/>
  <c r="U530" i="62"/>
  <c r="P422" i="62"/>
  <c r="N420" i="62"/>
  <c r="I417" i="62"/>
  <c r="L422" i="62"/>
  <c r="T420" i="62"/>
  <c r="I471" i="62"/>
  <c r="I525" i="62"/>
  <c r="R420" i="62"/>
  <c r="I552" i="62"/>
  <c r="R422" i="62"/>
  <c r="H422" i="62"/>
  <c r="Q420" i="62"/>
  <c r="H616" i="62"/>
  <c r="W616" i="62" s="1"/>
  <c r="H705" i="62"/>
  <c r="N423" i="62"/>
  <c r="V423" i="62" s="1"/>
  <c r="U422" i="62"/>
  <c r="V420" i="62"/>
  <c r="M420" i="62"/>
  <c r="S419" i="62"/>
  <c r="I498" i="62"/>
  <c r="R571" i="62"/>
  <c r="T761" i="62"/>
  <c r="W588" i="62"/>
  <c r="U792" i="62"/>
  <c r="W791" i="62"/>
  <c r="Q710" i="62"/>
  <c r="H420" i="62"/>
  <c r="I606" i="62"/>
  <c r="S616" i="62"/>
  <c r="R792" i="62"/>
  <c r="V690" i="62"/>
  <c r="H676" i="62"/>
  <c r="L423" i="62"/>
  <c r="N421" i="62"/>
  <c r="V421" i="62" s="1"/>
  <c r="W420" i="62"/>
  <c r="O420" i="62"/>
  <c r="T423" i="62"/>
  <c r="H423" i="62"/>
  <c r="W423" i="62" s="1"/>
  <c r="V582" i="62"/>
  <c r="O557" i="62"/>
  <c r="M478" i="62"/>
  <c r="W469" i="62"/>
  <c r="R423" i="62"/>
  <c r="T421" i="62"/>
  <c r="H421" i="62"/>
  <c r="Q423" i="62"/>
  <c r="S421" i="62"/>
  <c r="J419" i="62"/>
  <c r="P423" i="62"/>
  <c r="R421" i="62"/>
  <c r="I579" i="62"/>
  <c r="S476" i="62"/>
  <c r="P799" i="62"/>
  <c r="O423" i="62"/>
  <c r="Q421" i="62"/>
  <c r="R424" i="62"/>
  <c r="H424" i="62"/>
  <c r="P424" i="62"/>
  <c r="U423" i="62"/>
  <c r="M423" i="62"/>
  <c r="W421" i="62"/>
  <c r="O421" i="62"/>
  <c r="Q419" i="62"/>
  <c r="H419" i="62"/>
  <c r="W424" i="62"/>
  <c r="O424" i="62"/>
  <c r="P419" i="62"/>
  <c r="Q424" i="62"/>
  <c r="R419" i="62"/>
  <c r="V424" i="62"/>
  <c r="N424" i="62"/>
  <c r="S423" i="62"/>
  <c r="U421" i="62"/>
  <c r="M421" i="62"/>
  <c r="W419" i="62"/>
  <c r="O419" i="62"/>
  <c r="U424" i="62"/>
  <c r="M424" i="62"/>
  <c r="V419" i="62"/>
  <c r="N419" i="62"/>
  <c r="T424" i="62"/>
  <c r="L424" i="62"/>
  <c r="U419" i="62"/>
  <c r="M419" i="62"/>
  <c r="S424" i="62"/>
  <c r="T419" i="62"/>
  <c r="H615" i="62"/>
  <c r="W615" i="62" s="1"/>
  <c r="P488" i="62"/>
  <c r="O588" i="62"/>
  <c r="S480" i="62"/>
  <c r="V776" i="62"/>
  <c r="P765" i="62"/>
  <c r="H689" i="62"/>
  <c r="J588" i="62"/>
  <c r="R688" i="62"/>
  <c r="R600" i="62"/>
  <c r="H768" i="62"/>
  <c r="H737" i="62"/>
  <c r="V688" i="62"/>
  <c r="U646" i="62"/>
  <c r="U639" i="62"/>
  <c r="N600" i="62"/>
  <c r="P530" i="62"/>
  <c r="S646" i="62"/>
  <c r="R639" i="62"/>
  <c r="J468" i="62"/>
  <c r="W757" i="62"/>
  <c r="V754" i="62"/>
  <c r="U737" i="62"/>
  <c r="W710" i="62"/>
  <c r="V706" i="62"/>
  <c r="V639" i="62"/>
  <c r="M639" i="62"/>
  <c r="N478" i="62"/>
  <c r="V478" i="62" s="1"/>
  <c r="R799" i="62"/>
  <c r="Q754" i="62"/>
  <c r="Q743" i="62"/>
  <c r="T737" i="62"/>
  <c r="T710" i="62"/>
  <c r="Q683" i="62"/>
  <c r="S680" i="62"/>
  <c r="S737" i="62"/>
  <c r="T628" i="62"/>
  <c r="H639" i="62"/>
  <c r="Q628" i="62"/>
  <c r="H619" i="62"/>
  <c r="W619" i="62" s="1"/>
  <c r="P438" i="62"/>
  <c r="W768" i="62"/>
  <c r="M761" i="62"/>
  <c r="Q737" i="62"/>
  <c r="R736" i="62"/>
  <c r="M710" i="62"/>
  <c r="S648" i="62"/>
  <c r="O768" i="62"/>
  <c r="J737" i="62"/>
  <c r="V645" i="62"/>
  <c r="N628" i="62"/>
  <c r="V628" i="62" s="1"/>
  <c r="W600" i="62"/>
  <c r="R573" i="62"/>
  <c r="P480" i="62"/>
  <c r="M476" i="62"/>
  <c r="Q792" i="62"/>
  <c r="T768" i="62"/>
  <c r="V761" i="62"/>
  <c r="W755" i="62"/>
  <c r="U690" i="62"/>
  <c r="L688" i="62"/>
  <c r="U666" i="62"/>
  <c r="T663" i="62"/>
  <c r="Q660" i="62"/>
  <c r="R646" i="62"/>
  <c r="N645" i="62"/>
  <c r="W639" i="62"/>
  <c r="T616" i="62"/>
  <c r="J612" i="62"/>
  <c r="V600" i="62"/>
  <c r="T596" i="62"/>
  <c r="L595" i="62"/>
  <c r="J573" i="62"/>
  <c r="P792" i="62"/>
  <c r="V787" i="62"/>
  <c r="P784" i="62"/>
  <c r="R769" i="62"/>
  <c r="S768" i="62"/>
  <c r="U761" i="62"/>
  <c r="S760" i="62"/>
  <c r="L755" i="62"/>
  <c r="O742" i="62"/>
  <c r="W722" i="62"/>
  <c r="S703" i="62"/>
  <c r="J694" i="62"/>
  <c r="S691" i="62"/>
  <c r="P690" i="62"/>
  <c r="O676" i="62"/>
  <c r="R671" i="62"/>
  <c r="W668" i="62"/>
  <c r="P646" i="62"/>
  <c r="S596" i="62"/>
  <c r="U577" i="62"/>
  <c r="N722" i="62"/>
  <c r="V716" i="62"/>
  <c r="W705" i="62"/>
  <c r="J690" i="62"/>
  <c r="W673" i="62"/>
  <c r="U668" i="62"/>
  <c r="W649" i="62"/>
  <c r="N646" i="62"/>
  <c r="P600" i="62"/>
  <c r="L596" i="62"/>
  <c r="O577" i="62"/>
  <c r="S570" i="62"/>
  <c r="R468" i="62"/>
  <c r="J792" i="62"/>
  <c r="O791" i="62"/>
  <c r="U776" i="62"/>
  <c r="H760" i="62"/>
  <c r="U757" i="62"/>
  <c r="U716" i="62"/>
  <c r="U705" i="62"/>
  <c r="V673" i="62"/>
  <c r="T668" i="62"/>
  <c r="Q649" i="62"/>
  <c r="S431" i="62"/>
  <c r="M776" i="62"/>
  <c r="Q757" i="62"/>
  <c r="P740" i="62"/>
  <c r="Q716" i="62"/>
  <c r="M705" i="62"/>
  <c r="S673" i="62"/>
  <c r="P668" i="62"/>
  <c r="W653" i="62"/>
  <c r="P649" i="62"/>
  <c r="O621" i="62"/>
  <c r="O571" i="62"/>
  <c r="T792" i="62"/>
  <c r="H792" i="62"/>
  <c r="J735" i="62"/>
  <c r="L716" i="62"/>
  <c r="L705" i="62"/>
  <c r="S696" i="62"/>
  <c r="Q673" i="62"/>
  <c r="L668" i="62"/>
  <c r="Q653" i="62"/>
  <c r="O649" i="62"/>
  <c r="M621" i="62"/>
  <c r="T608" i="62"/>
  <c r="U591" i="62"/>
  <c r="N546" i="62"/>
  <c r="V546" i="62" s="1"/>
  <c r="R432" i="62"/>
  <c r="S792" i="62"/>
  <c r="M789" i="62"/>
  <c r="H776" i="62"/>
  <c r="H757" i="62"/>
  <c r="O753" i="62"/>
  <c r="P696" i="62"/>
  <c r="R687" i="62"/>
  <c r="J678" i="62"/>
  <c r="M673" i="62"/>
  <c r="O600" i="62"/>
  <c r="Q595" i="62"/>
  <c r="R570" i="62"/>
  <c r="N561" i="62"/>
  <c r="V561" i="62" s="1"/>
  <c r="J558" i="62"/>
  <c r="N557" i="62"/>
  <c r="V557" i="62" s="1"/>
  <c r="R494" i="62"/>
  <c r="W488" i="62"/>
  <c r="T469" i="62"/>
  <c r="R438" i="62"/>
  <c r="H794" i="62"/>
  <c r="S776" i="62"/>
  <c r="P768" i="62"/>
  <c r="R757" i="62"/>
  <c r="N755" i="62"/>
  <c r="U754" i="62"/>
  <c r="Q753" i="62"/>
  <c r="R737" i="62"/>
  <c r="U730" i="62"/>
  <c r="T728" i="62"/>
  <c r="P726" i="62"/>
  <c r="T716" i="62"/>
  <c r="T714" i="62"/>
  <c r="O710" i="62"/>
  <c r="S706" i="62"/>
  <c r="Q705" i="62"/>
  <c r="R703" i="62"/>
  <c r="H703" i="62"/>
  <c r="N696" i="62"/>
  <c r="J691" i="62"/>
  <c r="T690" i="62"/>
  <c r="J688" i="62"/>
  <c r="O687" i="62"/>
  <c r="P683" i="62"/>
  <c r="T676" i="62"/>
  <c r="N673" i="62"/>
  <c r="O668" i="62"/>
  <c r="T660" i="62"/>
  <c r="O646" i="62"/>
  <c r="T730" i="62"/>
  <c r="S728" i="62"/>
  <c r="W704" i="62"/>
  <c r="Q703" i="62"/>
  <c r="W669" i="62"/>
  <c r="U637" i="62"/>
  <c r="R588" i="62"/>
  <c r="W584" i="62"/>
  <c r="H583" i="62"/>
  <c r="M530" i="62"/>
  <c r="S513" i="62"/>
  <c r="U501" i="62"/>
  <c r="N488" i="62"/>
  <c r="V488" i="62" s="1"/>
  <c r="T478" i="62"/>
  <c r="S458" i="62"/>
  <c r="U457" i="62"/>
  <c r="O438" i="62"/>
  <c r="P432" i="62"/>
  <c r="S797" i="62"/>
  <c r="S787" i="62"/>
  <c r="J776" i="62"/>
  <c r="M768" i="62"/>
  <c r="O757" i="62"/>
  <c r="M754" i="62"/>
  <c r="U740" i="62"/>
  <c r="P737" i="62"/>
  <c r="O730" i="62"/>
  <c r="R729" i="62"/>
  <c r="R728" i="62"/>
  <c r="W723" i="62"/>
  <c r="T722" i="62"/>
  <c r="P716" i="62"/>
  <c r="T704" i="62"/>
  <c r="P703" i="62"/>
  <c r="O690" i="62"/>
  <c r="U688" i="62"/>
  <c r="H683" i="62"/>
  <c r="O680" i="62"/>
  <c r="V669" i="62"/>
  <c r="P661" i="62"/>
  <c r="W646" i="62"/>
  <c r="M646" i="62"/>
  <c r="R637" i="62"/>
  <c r="Q588" i="62"/>
  <c r="T584" i="62"/>
  <c r="S576" i="62"/>
  <c r="S565" i="62"/>
  <c r="W555" i="62"/>
  <c r="S546" i="62"/>
  <c r="N513" i="62"/>
  <c r="V513" i="62" s="1"/>
  <c r="N501" i="62"/>
  <c r="L488" i="62"/>
  <c r="O478" i="62"/>
  <c r="R458" i="62"/>
  <c r="O432" i="62"/>
  <c r="W426" i="62"/>
  <c r="W794" i="62"/>
  <c r="J787" i="62"/>
  <c r="T784" i="62"/>
  <c r="U765" i="62"/>
  <c r="W764" i="62"/>
  <c r="M757" i="62"/>
  <c r="T740" i="62"/>
  <c r="M737" i="62"/>
  <c r="S735" i="62"/>
  <c r="N730" i="62"/>
  <c r="N728" i="62"/>
  <c r="S723" i="62"/>
  <c r="P722" i="62"/>
  <c r="R718" i="62"/>
  <c r="O716" i="62"/>
  <c r="S704" i="62"/>
  <c r="O703" i="62"/>
  <c r="S694" i="62"/>
  <c r="R693" i="62"/>
  <c r="N690" i="62"/>
  <c r="T688" i="62"/>
  <c r="J670" i="62"/>
  <c r="U669" i="62"/>
  <c r="U662" i="62"/>
  <c r="W655" i="62"/>
  <c r="V646" i="62"/>
  <c r="J646" i="62"/>
  <c r="W637" i="62"/>
  <c r="Q637" i="62"/>
  <c r="U628" i="62"/>
  <c r="U612" i="62"/>
  <c r="S598" i="62"/>
  <c r="U593" i="62"/>
  <c r="O546" i="62"/>
  <c r="M513" i="62"/>
  <c r="V474" i="62"/>
  <c r="Q458" i="62"/>
  <c r="V794" i="62"/>
  <c r="T789" i="62"/>
  <c r="R784" i="62"/>
  <c r="S765" i="62"/>
  <c r="M764" i="62"/>
  <c r="R747" i="62"/>
  <c r="Q740" i="62"/>
  <c r="L737" i="62"/>
  <c r="S736" i="62"/>
  <c r="L730" i="62"/>
  <c r="J728" i="62"/>
  <c r="T724" i="62"/>
  <c r="O722" i="62"/>
  <c r="M716" i="62"/>
  <c r="U708" i="62"/>
  <c r="O704" i="62"/>
  <c r="W703" i="62"/>
  <c r="M703" i="62"/>
  <c r="W696" i="62"/>
  <c r="M694" i="62"/>
  <c r="L690" i="62"/>
  <c r="S688" i="62"/>
  <c r="S671" i="62"/>
  <c r="N669" i="62"/>
  <c r="J662" i="62"/>
  <c r="R655" i="62"/>
  <c r="N704" i="62"/>
  <c r="U703" i="62"/>
  <c r="L703" i="62"/>
  <c r="U674" i="62"/>
  <c r="M669" i="62"/>
  <c r="O637" i="62"/>
  <c r="V620" i="62"/>
  <c r="R593" i="62"/>
  <c r="N794" i="62"/>
  <c r="S748" i="62"/>
  <c r="N637" i="62"/>
  <c r="R628" i="62"/>
  <c r="L624" i="62"/>
  <c r="U620" i="62"/>
  <c r="H598" i="62"/>
  <c r="S557" i="62"/>
  <c r="O455" i="62"/>
  <c r="M794" i="62"/>
  <c r="N748" i="62"/>
  <c r="H728" i="62"/>
  <c r="J704" i="62"/>
  <c r="T703" i="62"/>
  <c r="J703" i="62"/>
  <c r="R696" i="62"/>
  <c r="V691" i="62"/>
  <c r="M688" i="62"/>
  <c r="R683" i="62"/>
  <c r="S674" i="62"/>
  <c r="L669" i="62"/>
  <c r="H655" i="62"/>
  <c r="T587" i="62"/>
  <c r="H575" i="62"/>
  <c r="W575" i="62" s="1"/>
  <c r="P575" i="62"/>
  <c r="R575" i="62"/>
  <c r="O517" i="62"/>
  <c r="T517" i="62"/>
  <c r="H793" i="62"/>
  <c r="U793" i="62"/>
  <c r="R702" i="62"/>
  <c r="J702" i="62"/>
  <c r="L702" i="62"/>
  <c r="P702" i="62"/>
  <c r="S702" i="62"/>
  <c r="T702" i="62"/>
  <c r="H702" i="62"/>
  <c r="J651" i="62"/>
  <c r="S651" i="62"/>
  <c r="L651" i="62"/>
  <c r="T651" i="62"/>
  <c r="M651" i="62"/>
  <c r="U651" i="62"/>
  <c r="N651" i="62"/>
  <c r="V651" i="62"/>
  <c r="O651" i="62"/>
  <c r="W651" i="62"/>
  <c r="P651" i="62"/>
  <c r="H651" i="62"/>
  <c r="Q651" i="62"/>
  <c r="U645" i="62"/>
  <c r="P637" i="62"/>
  <c r="M633" i="62"/>
  <c r="U616" i="62"/>
  <c r="N593" i="62"/>
  <c r="M593" i="62"/>
  <c r="Q593" i="62"/>
  <c r="J577" i="62"/>
  <c r="N577" i="62"/>
  <c r="V577" i="62"/>
  <c r="H511" i="62"/>
  <c r="W511" i="62" s="1"/>
  <c r="O511" i="62"/>
  <c r="R511" i="62"/>
  <c r="S511" i="62"/>
  <c r="J795" i="62"/>
  <c r="R795" i="62"/>
  <c r="S795" i="62"/>
  <c r="V795" i="62"/>
  <c r="N719" i="62"/>
  <c r="J719" i="62"/>
  <c r="U719" i="62"/>
  <c r="L719" i="62"/>
  <c r="V719" i="62"/>
  <c r="M719" i="62"/>
  <c r="W719" i="62"/>
  <c r="O719" i="62"/>
  <c r="Q719" i="62"/>
  <c r="R719" i="62"/>
  <c r="H719" i="62"/>
  <c r="S719" i="62"/>
  <c r="O713" i="62"/>
  <c r="N713" i="62"/>
  <c r="P713" i="62"/>
  <c r="Q713" i="62"/>
  <c r="R713" i="62"/>
  <c r="V713" i="62"/>
  <c r="H713" i="62"/>
  <c r="L745" i="62"/>
  <c r="Q745" i="62"/>
  <c r="T745" i="62"/>
  <c r="U745" i="62"/>
  <c r="R782" i="62"/>
  <c r="H782" i="62"/>
  <c r="T620" i="62"/>
  <c r="R616" i="62"/>
  <c r="T614" i="62"/>
  <c r="R598" i="62"/>
  <c r="T591" i="62"/>
  <c r="Q584" i="62"/>
  <c r="O582" i="62"/>
  <c r="N582" i="62"/>
  <c r="R582" i="62"/>
  <c r="J545" i="62"/>
  <c r="S545" i="62"/>
  <c r="H796" i="62"/>
  <c r="J796" i="62"/>
  <c r="T796" i="62"/>
  <c r="L796" i="62"/>
  <c r="U796" i="62"/>
  <c r="M796" i="62"/>
  <c r="V796" i="62"/>
  <c r="N796" i="62"/>
  <c r="W796" i="62"/>
  <c r="O796" i="62"/>
  <c r="P796" i="62"/>
  <c r="R796" i="62"/>
  <c r="O786" i="62"/>
  <c r="N786" i="62"/>
  <c r="P786" i="62"/>
  <c r="Q786" i="62"/>
  <c r="U786" i="62"/>
  <c r="N684" i="62"/>
  <c r="J684" i="62"/>
  <c r="L684" i="62"/>
  <c r="M684" i="62"/>
  <c r="O684" i="62"/>
  <c r="S684" i="62"/>
  <c r="T684" i="62"/>
  <c r="W684" i="62"/>
  <c r="N657" i="62"/>
  <c r="Q657" i="62"/>
  <c r="T657" i="62"/>
  <c r="J762" i="62"/>
  <c r="M762" i="62"/>
  <c r="V637" i="62"/>
  <c r="H637" i="62"/>
  <c r="U626" i="62"/>
  <c r="M625" i="62"/>
  <c r="L620" i="62"/>
  <c r="R619" i="62"/>
  <c r="M618" i="62"/>
  <c r="N616" i="62"/>
  <c r="V616" i="62" s="1"/>
  <c r="O615" i="62"/>
  <c r="R614" i="62"/>
  <c r="M609" i="62"/>
  <c r="V602" i="62"/>
  <c r="U601" i="62"/>
  <c r="Q598" i="62"/>
  <c r="S575" i="62"/>
  <c r="P573" i="62"/>
  <c r="N573" i="62"/>
  <c r="V573" i="62" s="1"/>
  <c r="O573" i="62"/>
  <c r="R522" i="62"/>
  <c r="J522" i="62"/>
  <c r="H519" i="62"/>
  <c r="W519" i="62" s="1"/>
  <c r="M519" i="62"/>
  <c r="T519" i="62"/>
  <c r="L780" i="62"/>
  <c r="J780" i="62"/>
  <c r="Q780" i="62"/>
  <c r="R780" i="62"/>
  <c r="S780" i="62"/>
  <c r="V780" i="62"/>
  <c r="J707" i="62"/>
  <c r="P707" i="62"/>
  <c r="R707" i="62"/>
  <c r="U707" i="62"/>
  <c r="V707" i="62"/>
  <c r="N587" i="62"/>
  <c r="L587" i="62"/>
  <c r="M587" i="62"/>
  <c r="U587" i="62"/>
  <c r="J544" i="62"/>
  <c r="O544" i="62"/>
  <c r="H587" i="62"/>
  <c r="M772" i="62"/>
  <c r="L772" i="62"/>
  <c r="T772" i="62"/>
  <c r="T643" i="62"/>
  <c r="P627" i="62"/>
  <c r="L626" i="62"/>
  <c r="J620" i="62"/>
  <c r="P619" i="62"/>
  <c r="J618" i="62"/>
  <c r="M616" i="62"/>
  <c r="Q614" i="62"/>
  <c r="Q610" i="62"/>
  <c r="R603" i="62"/>
  <c r="T602" i="62"/>
  <c r="N591" i="62"/>
  <c r="R591" i="62"/>
  <c r="S591" i="62"/>
  <c r="J584" i="62"/>
  <c r="L584" i="62"/>
  <c r="O584" i="62"/>
  <c r="R584" i="62"/>
  <c r="O575" i="62"/>
  <c r="H482" i="62"/>
  <c r="J482" i="62"/>
  <c r="N482" i="62"/>
  <c r="O482" i="62"/>
  <c r="P482" i="62"/>
  <c r="R482" i="62"/>
  <c r="S482" i="62"/>
  <c r="T482" i="62"/>
  <c r="O773" i="62"/>
  <c r="Q773" i="62"/>
  <c r="S773" i="62"/>
  <c r="T773" i="62"/>
  <c r="H773" i="62"/>
  <c r="M521" i="62"/>
  <c r="T521" i="62"/>
  <c r="H465" i="62"/>
  <c r="W465" i="62" s="1"/>
  <c r="N465" i="62"/>
  <c r="V465" i="62" s="1"/>
  <c r="O465" i="62"/>
  <c r="P465" i="62"/>
  <c r="T465" i="62"/>
  <c r="L643" i="62"/>
  <c r="J626" i="62"/>
  <c r="N614" i="62"/>
  <c r="V614" i="62" s="1"/>
  <c r="J610" i="62"/>
  <c r="J603" i="62"/>
  <c r="R602" i="62"/>
  <c r="J598" i="62"/>
  <c r="T598" i="62"/>
  <c r="P598" i="62"/>
  <c r="H591" i="62"/>
  <c r="H584" i="62"/>
  <c r="N575" i="62"/>
  <c r="V575" i="62" s="1"/>
  <c r="V540" i="62"/>
  <c r="S517" i="62"/>
  <c r="J514" i="62"/>
  <c r="S514" i="62"/>
  <c r="J744" i="62"/>
  <c r="P744" i="62"/>
  <c r="S744" i="62"/>
  <c r="L658" i="62"/>
  <c r="R658" i="62"/>
  <c r="W658" i="62"/>
  <c r="H658" i="62"/>
  <c r="R651" i="62"/>
  <c r="S571" i="62"/>
  <c r="R546" i="62"/>
  <c r="W509" i="62"/>
  <c r="S477" i="62"/>
  <c r="S469" i="62"/>
  <c r="N458" i="62"/>
  <c r="O799" i="62"/>
  <c r="R776" i="62"/>
  <c r="P769" i="62"/>
  <c r="U768" i="62"/>
  <c r="L768" i="62"/>
  <c r="T763" i="62"/>
  <c r="S755" i="62"/>
  <c r="W754" i="62"/>
  <c r="J754" i="62"/>
  <c r="M748" i="62"/>
  <c r="P747" i="62"/>
  <c r="Q728" i="62"/>
  <c r="J724" i="62"/>
  <c r="R723" i="62"/>
  <c r="V722" i="62"/>
  <c r="M722" i="62"/>
  <c r="T721" i="62"/>
  <c r="W716" i="62"/>
  <c r="N716" i="62"/>
  <c r="S714" i="62"/>
  <c r="V710" i="62"/>
  <c r="L710" i="62"/>
  <c r="R706" i="62"/>
  <c r="W693" i="62"/>
  <c r="T691" i="62"/>
  <c r="W690" i="62"/>
  <c r="M690" i="62"/>
  <c r="R689" i="62"/>
  <c r="N683" i="62"/>
  <c r="O673" i="62"/>
  <c r="T671" i="62"/>
  <c r="S666" i="62"/>
  <c r="R653" i="62"/>
  <c r="N509" i="62"/>
  <c r="J479" i="62"/>
  <c r="R469" i="62"/>
  <c r="S460" i="62"/>
  <c r="R437" i="62"/>
  <c r="L799" i="62"/>
  <c r="M769" i="62"/>
  <c r="J748" i="62"/>
  <c r="U734" i="62"/>
  <c r="P728" i="62"/>
  <c r="M723" i="62"/>
  <c r="U722" i="62"/>
  <c r="L722" i="62"/>
  <c r="P714" i="62"/>
  <c r="U710" i="62"/>
  <c r="J710" i="62"/>
  <c r="Q706" i="62"/>
  <c r="S693" i="62"/>
  <c r="J666" i="62"/>
  <c r="P469" i="62"/>
  <c r="U731" i="62"/>
  <c r="N714" i="62"/>
  <c r="O706" i="62"/>
  <c r="P653" i="62"/>
  <c r="R592" i="62"/>
  <c r="R586" i="62"/>
  <c r="R576" i="62"/>
  <c r="J571" i="62"/>
  <c r="R501" i="62"/>
  <c r="U488" i="62"/>
  <c r="N469" i="62"/>
  <c r="R455" i="62"/>
  <c r="W799" i="62"/>
  <c r="H799" i="62"/>
  <c r="R791" i="62"/>
  <c r="V790" i="62"/>
  <c r="Q789" i="62"/>
  <c r="R787" i="62"/>
  <c r="H778" i="62"/>
  <c r="R768" i="62"/>
  <c r="S754" i="62"/>
  <c r="V748" i="62"/>
  <c r="T742" i="62"/>
  <c r="R731" i="62"/>
  <c r="V728" i="62"/>
  <c r="M728" i="62"/>
  <c r="R722" i="62"/>
  <c r="H722" i="62"/>
  <c r="M714" i="62"/>
  <c r="S710" i="62"/>
  <c r="H710" i="62"/>
  <c r="M706" i="62"/>
  <c r="P693" i="62"/>
  <c r="U677" i="62"/>
  <c r="S676" i="62"/>
  <c r="U673" i="62"/>
  <c r="L673" i="62"/>
  <c r="Q671" i="62"/>
  <c r="R663" i="62"/>
  <c r="T662" i="62"/>
  <c r="O653" i="62"/>
  <c r="S652" i="62"/>
  <c r="T649" i="62"/>
  <c r="U647" i="62"/>
  <c r="W513" i="62"/>
  <c r="P501" i="62"/>
  <c r="S488" i="62"/>
  <c r="L469" i="62"/>
  <c r="T458" i="62"/>
  <c r="P455" i="62"/>
  <c r="W442" i="62"/>
  <c r="S435" i="62"/>
  <c r="T799" i="62"/>
  <c r="P791" i="62"/>
  <c r="N790" i="62"/>
  <c r="P789" i="62"/>
  <c r="Q787" i="62"/>
  <c r="P779" i="62"/>
  <c r="Q768" i="62"/>
  <c r="R754" i="62"/>
  <c r="U748" i="62"/>
  <c r="P742" i="62"/>
  <c r="S732" i="62"/>
  <c r="M731" i="62"/>
  <c r="U728" i="62"/>
  <c r="L728" i="62"/>
  <c r="H726" i="62"/>
  <c r="Q722" i="62"/>
  <c r="R716" i="62"/>
  <c r="H716" i="62"/>
  <c r="J714" i="62"/>
  <c r="R710" i="62"/>
  <c r="W706" i="62"/>
  <c r="L706" i="62"/>
  <c r="N693" i="62"/>
  <c r="S690" i="62"/>
  <c r="N688" i="62"/>
  <c r="V683" i="62"/>
  <c r="R677" i="62"/>
  <c r="R676" i="62"/>
  <c r="R675" i="62"/>
  <c r="T673" i="62"/>
  <c r="J673" i="62"/>
  <c r="J671" i="62"/>
  <c r="T669" i="62"/>
  <c r="S664" i="62"/>
  <c r="N663" i="62"/>
  <c r="Q662" i="62"/>
  <c r="M653" i="62"/>
  <c r="O652" i="62"/>
  <c r="R649" i="62"/>
  <c r="S647" i="62"/>
  <c r="U469" i="62"/>
  <c r="Q799" i="62"/>
  <c r="T769" i="62"/>
  <c r="N754" i="62"/>
  <c r="R748" i="62"/>
  <c r="V714" i="62"/>
  <c r="U706" i="62"/>
  <c r="R673" i="62"/>
  <c r="H673" i="62"/>
  <c r="W666" i="62"/>
  <c r="H653" i="62"/>
  <c r="H594" i="62"/>
  <c r="U589" i="62"/>
  <c r="H589" i="62"/>
  <c r="N585" i="62"/>
  <c r="S585" i="62"/>
  <c r="U585" i="62"/>
  <c r="P559" i="62"/>
  <c r="N559" i="62"/>
  <c r="V559" i="62" s="1"/>
  <c r="O559" i="62"/>
  <c r="S559" i="62"/>
  <c r="R554" i="62"/>
  <c r="S554" i="62"/>
  <c r="P535" i="62"/>
  <c r="T535" i="62"/>
  <c r="H523" i="62"/>
  <c r="P523" i="62"/>
  <c r="T523" i="62"/>
  <c r="U523" i="62"/>
  <c r="W523" i="62"/>
  <c r="J456" i="62"/>
  <c r="N456" i="62"/>
  <c r="V456" i="62" s="1"/>
  <c r="Q456" i="62"/>
  <c r="R456" i="62"/>
  <c r="S456" i="62"/>
  <c r="T456" i="62"/>
  <c r="S452" i="62"/>
  <c r="Q452" i="62"/>
  <c r="R452" i="62"/>
  <c r="T452" i="62"/>
  <c r="R797" i="62"/>
  <c r="N788" i="62"/>
  <c r="P788" i="62"/>
  <c r="S788" i="62"/>
  <c r="V788" i="62"/>
  <c r="W788" i="62"/>
  <c r="O782" i="62"/>
  <c r="L782" i="62"/>
  <c r="V782" i="62"/>
  <c r="M782" i="62"/>
  <c r="N782" i="62"/>
  <c r="P782" i="62"/>
  <c r="Q782" i="62"/>
  <c r="J749" i="62"/>
  <c r="H749" i="62"/>
  <c r="V749" i="62"/>
  <c r="M749" i="62"/>
  <c r="O749" i="62"/>
  <c r="R749" i="62"/>
  <c r="S749" i="62"/>
  <c r="T749" i="62"/>
  <c r="W749" i="62"/>
  <c r="J656" i="62"/>
  <c r="S656" i="62"/>
  <c r="L656" i="62"/>
  <c r="T656" i="62"/>
  <c r="M656" i="62"/>
  <c r="U656" i="62"/>
  <c r="N656" i="62"/>
  <c r="V656" i="62"/>
  <c r="O656" i="62"/>
  <c r="W656" i="62"/>
  <c r="P656" i="62"/>
  <c r="H656" i="62"/>
  <c r="Q656" i="62"/>
  <c r="S604" i="62"/>
  <c r="H507" i="62"/>
  <c r="W507" i="62" s="1"/>
  <c r="N507" i="62"/>
  <c r="V507" i="62" s="1"/>
  <c r="P507" i="62"/>
  <c r="R507" i="62"/>
  <c r="S507" i="62"/>
  <c r="T507" i="62"/>
  <c r="R596" i="62"/>
  <c r="R594" i="62"/>
  <c r="J798" i="62"/>
  <c r="P798" i="62"/>
  <c r="R798" i="62"/>
  <c r="T798" i="62"/>
  <c r="N762" i="62"/>
  <c r="O762" i="62"/>
  <c r="R762" i="62"/>
  <c r="S762" i="62"/>
  <c r="T762" i="62"/>
  <c r="H762" i="62"/>
  <c r="W762" i="62"/>
  <c r="Q639" i="62"/>
  <c r="V633" i="62"/>
  <c r="V631" i="62"/>
  <c r="T630" i="62"/>
  <c r="R629" i="62"/>
  <c r="M628" i="62"/>
  <c r="S626" i="62"/>
  <c r="H626" i="62"/>
  <c r="W626" i="62" s="1"/>
  <c r="T622" i="62"/>
  <c r="H621" i="62"/>
  <c r="W621" i="62" s="1"/>
  <c r="S620" i="62"/>
  <c r="H620" i="62"/>
  <c r="O619" i="62"/>
  <c r="U618" i="62"/>
  <c r="L616" i="62"/>
  <c r="U615" i="62"/>
  <c r="M614" i="62"/>
  <c r="S612" i="62"/>
  <c r="H610" i="62"/>
  <c r="W610" i="62" s="1"/>
  <c r="P604" i="62"/>
  <c r="H603" i="62"/>
  <c r="N602" i="62"/>
  <c r="L601" i="62"/>
  <c r="U600" i="62"/>
  <c r="M600" i="62"/>
  <c r="W598" i="62"/>
  <c r="O598" i="62"/>
  <c r="Q596" i="62"/>
  <c r="Q594" i="62"/>
  <c r="L591" i="62"/>
  <c r="S590" i="62"/>
  <c r="S589" i="62"/>
  <c r="U583" i="62"/>
  <c r="P555" i="62"/>
  <c r="N555" i="62"/>
  <c r="O555" i="62"/>
  <c r="R555" i="62"/>
  <c r="S555" i="62"/>
  <c r="V555" i="62"/>
  <c r="O528" i="62"/>
  <c r="H486" i="62"/>
  <c r="W486" i="62" s="1"/>
  <c r="P486" i="62"/>
  <c r="S486" i="62"/>
  <c r="U474" i="62"/>
  <c r="N442" i="62"/>
  <c r="J750" i="62"/>
  <c r="V750" i="62"/>
  <c r="P750" i="62"/>
  <c r="Q750" i="62"/>
  <c r="R750" i="62"/>
  <c r="H750" i="62"/>
  <c r="S750" i="62"/>
  <c r="N750" i="62"/>
  <c r="T750" i="62"/>
  <c r="W750" i="62"/>
  <c r="J733" i="62"/>
  <c r="S733" i="62"/>
  <c r="N733" i="62"/>
  <c r="V733" i="62"/>
  <c r="O733" i="62"/>
  <c r="W733" i="62"/>
  <c r="P733" i="62"/>
  <c r="H733" i="62"/>
  <c r="Q733" i="62"/>
  <c r="L733" i="62"/>
  <c r="M733" i="62"/>
  <c r="R733" i="62"/>
  <c r="T733" i="62"/>
  <c r="U733" i="62"/>
  <c r="J665" i="62"/>
  <c r="N665" i="62"/>
  <c r="P665" i="62"/>
  <c r="Q665" i="62"/>
  <c r="R665" i="62"/>
  <c r="V665" i="62"/>
  <c r="H665" i="62"/>
  <c r="J781" i="62"/>
  <c r="S781" i="62"/>
  <c r="W781" i="62"/>
  <c r="W633" i="62"/>
  <c r="T626" i="62"/>
  <c r="H596" i="62"/>
  <c r="J462" i="62"/>
  <c r="N462" i="62"/>
  <c r="V462" i="62" s="1"/>
  <c r="Q462" i="62"/>
  <c r="S462" i="62"/>
  <c r="L746" i="62"/>
  <c r="V746" i="62"/>
  <c r="M746" i="62"/>
  <c r="N746" i="62"/>
  <c r="Q746" i="62"/>
  <c r="T746" i="62"/>
  <c r="H746" i="62"/>
  <c r="M641" i="62"/>
  <c r="P639" i="62"/>
  <c r="R633" i="62"/>
  <c r="N631" i="62"/>
  <c r="L630" i="62"/>
  <c r="Q629" i="62"/>
  <c r="J628" i="62"/>
  <c r="R626" i="62"/>
  <c r="S622" i="62"/>
  <c r="R620" i="62"/>
  <c r="T618" i="62"/>
  <c r="J616" i="62"/>
  <c r="R615" i="62"/>
  <c r="L614" i="62"/>
  <c r="R612" i="62"/>
  <c r="W604" i="62"/>
  <c r="N604" i="62"/>
  <c r="L602" i="62"/>
  <c r="T600" i="62"/>
  <c r="L600" i="62"/>
  <c r="Q599" i="62"/>
  <c r="V598" i="62"/>
  <c r="N598" i="62"/>
  <c r="P596" i="62"/>
  <c r="P594" i="62"/>
  <c r="J591" i="62"/>
  <c r="R589" i="62"/>
  <c r="J560" i="62"/>
  <c r="R560" i="62"/>
  <c r="J543" i="62"/>
  <c r="O536" i="62"/>
  <c r="P529" i="62"/>
  <c r="O777" i="62"/>
  <c r="O774" i="62"/>
  <c r="R766" i="62"/>
  <c r="J709" i="62"/>
  <c r="R709" i="62"/>
  <c r="S709" i="62"/>
  <c r="N699" i="62"/>
  <c r="H699" i="62"/>
  <c r="R699" i="62"/>
  <c r="L699" i="62"/>
  <c r="U699" i="62"/>
  <c r="M699" i="62"/>
  <c r="W699" i="62"/>
  <c r="O699" i="62"/>
  <c r="P699" i="62"/>
  <c r="Q699" i="62"/>
  <c r="S699" i="62"/>
  <c r="T699" i="62"/>
  <c r="H447" i="62"/>
  <c r="O447" i="62"/>
  <c r="P447" i="62"/>
  <c r="U447" i="62"/>
  <c r="W447" i="62"/>
  <c r="H604" i="62"/>
  <c r="T612" i="62"/>
  <c r="H612" i="62"/>
  <c r="W612" i="62" s="1"/>
  <c r="Q604" i="62"/>
  <c r="T589" i="62"/>
  <c r="O797" i="62"/>
  <c r="L797" i="62"/>
  <c r="U797" i="62"/>
  <c r="M797" i="62"/>
  <c r="V797" i="62"/>
  <c r="N797" i="62"/>
  <c r="P797" i="62"/>
  <c r="Q797" i="62"/>
  <c r="N639" i="62"/>
  <c r="Q633" i="62"/>
  <c r="P629" i="62"/>
  <c r="Q626" i="62"/>
  <c r="R622" i="62"/>
  <c r="Q620" i="62"/>
  <c r="R618" i="62"/>
  <c r="P615" i="62"/>
  <c r="U614" i="62"/>
  <c r="J614" i="62"/>
  <c r="Q612" i="62"/>
  <c r="U610" i="62"/>
  <c r="V604" i="62"/>
  <c r="M604" i="62"/>
  <c r="S600" i="62"/>
  <c r="J600" i="62"/>
  <c r="L599" i="62"/>
  <c r="U598" i="62"/>
  <c r="M598" i="62"/>
  <c r="U597" i="62"/>
  <c r="W596" i="62"/>
  <c r="O596" i="62"/>
  <c r="O594" i="62"/>
  <c r="Q589" i="62"/>
  <c r="N583" i="62"/>
  <c r="R583" i="62"/>
  <c r="T583" i="62"/>
  <c r="R561" i="62"/>
  <c r="T537" i="62"/>
  <c r="J533" i="62"/>
  <c r="P533" i="62"/>
  <c r="T533" i="62"/>
  <c r="R528" i="62"/>
  <c r="U528" i="62"/>
  <c r="S512" i="62"/>
  <c r="U507" i="62"/>
  <c r="H484" i="62"/>
  <c r="W484" i="62" s="1"/>
  <c r="O484" i="62"/>
  <c r="P484" i="62"/>
  <c r="S484" i="62"/>
  <c r="H474" i="62"/>
  <c r="M474" i="62"/>
  <c r="O474" i="62"/>
  <c r="R474" i="62"/>
  <c r="S474" i="62"/>
  <c r="T474" i="62"/>
  <c r="H449" i="62"/>
  <c r="W449" i="62" s="1"/>
  <c r="N449" i="62"/>
  <c r="V449" i="62" s="1"/>
  <c r="O449" i="62"/>
  <c r="P449" i="62"/>
  <c r="R449" i="62"/>
  <c r="U449" i="62"/>
  <c r="H442" i="62"/>
  <c r="O442" i="62"/>
  <c r="P442" i="62"/>
  <c r="R442" i="62"/>
  <c r="U442" i="62"/>
  <c r="V442" i="62"/>
  <c r="J777" i="62"/>
  <c r="N751" i="62"/>
  <c r="J751" i="62"/>
  <c r="T751" i="62"/>
  <c r="O751" i="62"/>
  <c r="W751" i="62"/>
  <c r="P751" i="62"/>
  <c r="Q751" i="62"/>
  <c r="H751" i="62"/>
  <c r="R751" i="62"/>
  <c r="L751" i="62"/>
  <c r="M751" i="62"/>
  <c r="S751" i="62"/>
  <c r="U751" i="62"/>
  <c r="V751" i="62"/>
  <c r="P739" i="62"/>
  <c r="J739" i="62"/>
  <c r="R739" i="62"/>
  <c r="S739" i="62"/>
  <c r="V739" i="62"/>
  <c r="W739" i="62"/>
  <c r="N739" i="62"/>
  <c r="O739" i="62"/>
  <c r="N550" i="62"/>
  <c r="S550" i="62"/>
  <c r="W550" i="62"/>
  <c r="J485" i="62"/>
  <c r="R485" i="62"/>
  <c r="T461" i="62"/>
  <c r="U461" i="62"/>
  <c r="N783" i="62"/>
  <c r="M783" i="62"/>
  <c r="O783" i="62"/>
  <c r="R783" i="62"/>
  <c r="S783" i="62"/>
  <c r="T783" i="62"/>
  <c r="R604" i="62"/>
  <c r="P633" i="62"/>
  <c r="O629" i="62"/>
  <c r="N626" i="62"/>
  <c r="V626" i="62" s="1"/>
  <c r="T624" i="62"/>
  <c r="Q622" i="62"/>
  <c r="Q621" i="62"/>
  <c r="N620" i="62"/>
  <c r="Q618" i="62"/>
  <c r="N612" i="62"/>
  <c r="V612" i="62" s="1"/>
  <c r="T610" i="62"/>
  <c r="U604" i="62"/>
  <c r="L604" i="62"/>
  <c r="U603" i="62"/>
  <c r="Q597" i="62"/>
  <c r="V596" i="62"/>
  <c r="N596" i="62"/>
  <c r="M594" i="62"/>
  <c r="J574" i="62"/>
  <c r="S574" i="62"/>
  <c r="P567" i="62"/>
  <c r="J567" i="62"/>
  <c r="S567" i="62"/>
  <c r="O550" i="62"/>
  <c r="L507" i="62"/>
  <c r="S506" i="62"/>
  <c r="R506" i="62"/>
  <c r="S490" i="62"/>
  <c r="H428" i="62"/>
  <c r="O428" i="62"/>
  <c r="P428" i="62"/>
  <c r="U428" i="62"/>
  <c r="W428" i="62"/>
  <c r="W783" i="62"/>
  <c r="U782" i="62"/>
  <c r="O778" i="62"/>
  <c r="Q778" i="62"/>
  <c r="R778" i="62"/>
  <c r="U778" i="62"/>
  <c r="W778" i="62"/>
  <c r="Q774" i="62"/>
  <c r="R774" i="62"/>
  <c r="U774" i="62"/>
  <c r="H774" i="62"/>
  <c r="L766" i="62"/>
  <c r="U766" i="62"/>
  <c r="O711" i="62"/>
  <c r="N711" i="62"/>
  <c r="R711" i="62"/>
  <c r="U711" i="62"/>
  <c r="V711" i="62"/>
  <c r="M711" i="62"/>
  <c r="H700" i="62"/>
  <c r="S700" i="62"/>
  <c r="M700" i="62"/>
  <c r="V700" i="62"/>
  <c r="N700" i="62"/>
  <c r="W700" i="62"/>
  <c r="O700" i="62"/>
  <c r="P700" i="62"/>
  <c r="L700" i="62"/>
  <c r="R700" i="62"/>
  <c r="T700" i="62"/>
  <c r="U700" i="62"/>
  <c r="U594" i="62"/>
  <c r="N589" i="62"/>
  <c r="M589" i="62"/>
  <c r="H629" i="62"/>
  <c r="W629" i="62" s="1"/>
  <c r="H622" i="62"/>
  <c r="W622" i="62" s="1"/>
  <c r="T594" i="62"/>
  <c r="V643" i="62"/>
  <c r="V635" i="62"/>
  <c r="O633" i="62"/>
  <c r="M626" i="62"/>
  <c r="N624" i="62"/>
  <c r="V624" i="62" s="1"/>
  <c r="M622" i="62"/>
  <c r="P621" i="62"/>
  <c r="M620" i="62"/>
  <c r="N618" i="62"/>
  <c r="V618" i="62" s="1"/>
  <c r="S614" i="62"/>
  <c r="H614" i="62"/>
  <c r="W614" i="62" s="1"/>
  <c r="L612" i="62"/>
  <c r="O611" i="62"/>
  <c r="S610" i="62"/>
  <c r="T604" i="62"/>
  <c r="J604" i="62"/>
  <c r="T603" i="62"/>
  <c r="Q600" i="62"/>
  <c r="L597" i="62"/>
  <c r="U596" i="62"/>
  <c r="M596" i="62"/>
  <c r="U595" i="62"/>
  <c r="W594" i="62"/>
  <c r="L594" i="62"/>
  <c r="J589" i="62"/>
  <c r="J550" i="62"/>
  <c r="J547" i="62"/>
  <c r="M534" i="62"/>
  <c r="O534" i="62"/>
  <c r="P534" i="62"/>
  <c r="U534" i="62"/>
  <c r="N523" i="62"/>
  <c r="J507" i="62"/>
  <c r="J490" i="62"/>
  <c r="H436" i="62"/>
  <c r="N436" i="62"/>
  <c r="O436" i="62"/>
  <c r="R436" i="62"/>
  <c r="V436" i="62"/>
  <c r="W436" i="62"/>
  <c r="T797" i="62"/>
  <c r="J783" i="62"/>
  <c r="T782" i="62"/>
  <c r="Q781" i="62"/>
  <c r="L775" i="62"/>
  <c r="O775" i="62"/>
  <c r="S775" i="62"/>
  <c r="N717" i="62"/>
  <c r="J717" i="62"/>
  <c r="U717" i="62"/>
  <c r="O717" i="62"/>
  <c r="Q717" i="62"/>
  <c r="R717" i="62"/>
  <c r="H717" i="62"/>
  <c r="S717" i="62"/>
  <c r="L717" i="62"/>
  <c r="M717" i="62"/>
  <c r="T717" i="62"/>
  <c r="V717" i="62"/>
  <c r="W717" i="62"/>
  <c r="V584" i="62"/>
  <c r="N584" i="62"/>
  <c r="L582" i="62"/>
  <c r="J565" i="62"/>
  <c r="S556" i="62"/>
  <c r="J546" i="62"/>
  <c r="P519" i="62"/>
  <c r="M511" i="62"/>
  <c r="V509" i="62"/>
  <c r="L501" i="62"/>
  <c r="J488" i="62"/>
  <c r="V482" i="62"/>
  <c r="M482" i="62"/>
  <c r="N480" i="62"/>
  <c r="V480" i="62" s="1"/>
  <c r="S479" i="62"/>
  <c r="W478" i="62"/>
  <c r="L478" i="62"/>
  <c r="R477" i="62"/>
  <c r="P476" i="62"/>
  <c r="J469" i="62"/>
  <c r="M465" i="62"/>
  <c r="N455" i="62"/>
  <c r="V455" i="62" s="1"/>
  <c r="N438" i="62"/>
  <c r="Q437" i="62"/>
  <c r="N432" i="62"/>
  <c r="V432" i="62" s="1"/>
  <c r="U426" i="62"/>
  <c r="V799" i="62"/>
  <c r="N799" i="62"/>
  <c r="R794" i="62"/>
  <c r="O792" i="62"/>
  <c r="N791" i="62"/>
  <c r="S790" i="62"/>
  <c r="V789" i="62"/>
  <c r="L789" i="62"/>
  <c r="N787" i="62"/>
  <c r="M786" i="62"/>
  <c r="M784" i="62"/>
  <c r="N780" i="62"/>
  <c r="Q776" i="62"/>
  <c r="P772" i="62"/>
  <c r="W771" i="62"/>
  <c r="J768" i="62"/>
  <c r="O765" i="62"/>
  <c r="R764" i="62"/>
  <c r="Q761" i="62"/>
  <c r="L756" i="62"/>
  <c r="P756" i="62"/>
  <c r="R756" i="62"/>
  <c r="T756" i="62"/>
  <c r="M743" i="62"/>
  <c r="N743" i="62"/>
  <c r="V743" i="62"/>
  <c r="H743" i="62"/>
  <c r="P736" i="62"/>
  <c r="T734" i="62"/>
  <c r="T726" i="62"/>
  <c r="S724" i="62"/>
  <c r="P687" i="62"/>
  <c r="H687" i="62"/>
  <c r="Q687" i="62"/>
  <c r="J687" i="62"/>
  <c r="S687" i="62"/>
  <c r="L687" i="62"/>
  <c r="T687" i="62"/>
  <c r="M687" i="62"/>
  <c r="U687" i="62"/>
  <c r="N687" i="62"/>
  <c r="V687" i="62"/>
  <c r="H588" i="62"/>
  <c r="R587" i="62"/>
  <c r="U584" i="62"/>
  <c r="M584" i="62"/>
  <c r="S572" i="62"/>
  <c r="R556" i="62"/>
  <c r="N519" i="62"/>
  <c r="V519" i="62" s="1"/>
  <c r="L511" i="62"/>
  <c r="S509" i="62"/>
  <c r="S508" i="62"/>
  <c r="W501" i="62"/>
  <c r="J501" i="62"/>
  <c r="U482" i="62"/>
  <c r="L482" i="62"/>
  <c r="M480" i="62"/>
  <c r="U478" i="62"/>
  <c r="J478" i="62"/>
  <c r="N476" i="62"/>
  <c r="V476" i="62" s="1"/>
  <c r="U465" i="62"/>
  <c r="J465" i="62"/>
  <c r="M455" i="62"/>
  <c r="M438" i="62"/>
  <c r="J437" i="62"/>
  <c r="M432" i="62"/>
  <c r="H431" i="62"/>
  <c r="R426" i="62"/>
  <c r="U799" i="62"/>
  <c r="M799" i="62"/>
  <c r="Q796" i="62"/>
  <c r="W792" i="62"/>
  <c r="M792" i="62"/>
  <c r="J791" i="62"/>
  <c r="Q790" i="62"/>
  <c r="U789" i="62"/>
  <c r="J789" i="62"/>
  <c r="M787" i="62"/>
  <c r="V786" i="62"/>
  <c r="L786" i="62"/>
  <c r="M780" i="62"/>
  <c r="S779" i="62"/>
  <c r="N776" i="62"/>
  <c r="U771" i="62"/>
  <c r="L765" i="62"/>
  <c r="O764" i="62"/>
  <c r="U763" i="62"/>
  <c r="P761" i="62"/>
  <c r="W760" i="62"/>
  <c r="J745" i="62"/>
  <c r="H745" i="62"/>
  <c r="R745" i="62"/>
  <c r="M745" i="62"/>
  <c r="V745" i="62"/>
  <c r="N745" i="62"/>
  <c r="W745" i="62"/>
  <c r="O745" i="62"/>
  <c r="P745" i="62"/>
  <c r="R725" i="62"/>
  <c r="S725" i="62"/>
  <c r="S718" i="62"/>
  <c r="M667" i="62"/>
  <c r="L667" i="62"/>
  <c r="N667" i="62"/>
  <c r="V667" i="62"/>
  <c r="W667" i="62"/>
  <c r="J659" i="62"/>
  <c r="S659" i="62"/>
  <c r="L659" i="62"/>
  <c r="T659" i="62"/>
  <c r="M659" i="62"/>
  <c r="U659" i="62"/>
  <c r="N659" i="62"/>
  <c r="V659" i="62"/>
  <c r="O659" i="62"/>
  <c r="W659" i="62"/>
  <c r="P659" i="62"/>
  <c r="H659" i="62"/>
  <c r="Q659" i="62"/>
  <c r="H446" i="62"/>
  <c r="W446" i="62" s="1"/>
  <c r="H736" i="62"/>
  <c r="Q736" i="62"/>
  <c r="L736" i="62"/>
  <c r="T736" i="62"/>
  <c r="M736" i="62"/>
  <c r="U736" i="62"/>
  <c r="N736" i="62"/>
  <c r="V736" i="62"/>
  <c r="O736" i="62"/>
  <c r="W736" i="62"/>
  <c r="N734" i="62"/>
  <c r="S734" i="62"/>
  <c r="J734" i="62"/>
  <c r="V734" i="62"/>
  <c r="L734" i="62"/>
  <c r="M734" i="62"/>
  <c r="Q734" i="62"/>
  <c r="O720" i="62"/>
  <c r="V720" i="62"/>
  <c r="M720" i="62"/>
  <c r="N720" i="62"/>
  <c r="Q720" i="62"/>
  <c r="R720" i="62"/>
  <c r="L692" i="62"/>
  <c r="H692" i="62"/>
  <c r="P692" i="62"/>
  <c r="Q692" i="62"/>
  <c r="R692" i="62"/>
  <c r="S692" i="62"/>
  <c r="S588" i="62"/>
  <c r="S584" i="62"/>
  <c r="J575" i="62"/>
  <c r="M509" i="62"/>
  <c r="S505" i="62"/>
  <c r="T501" i="62"/>
  <c r="T488" i="62"/>
  <c r="S478" i="62"/>
  <c r="S465" i="62"/>
  <c r="R460" i="62"/>
  <c r="W455" i="62"/>
  <c r="W438" i="62"/>
  <c r="R435" i="62"/>
  <c r="S799" i="62"/>
  <c r="V791" i="62"/>
  <c r="S789" i="62"/>
  <c r="H789" i="62"/>
  <c r="T786" i="62"/>
  <c r="H786" i="62"/>
  <c r="H734" i="62"/>
  <c r="N727" i="62"/>
  <c r="M727" i="62"/>
  <c r="O727" i="62"/>
  <c r="R727" i="62"/>
  <c r="S727" i="62"/>
  <c r="J726" i="62"/>
  <c r="Q726" i="62"/>
  <c r="L726" i="62"/>
  <c r="U726" i="62"/>
  <c r="M726" i="62"/>
  <c r="V726" i="62"/>
  <c r="N726" i="62"/>
  <c r="W726" i="62"/>
  <c r="O726" i="62"/>
  <c r="O724" i="62"/>
  <c r="H724" i="62"/>
  <c r="R724" i="62"/>
  <c r="L724" i="62"/>
  <c r="U724" i="62"/>
  <c r="M724" i="62"/>
  <c r="V724" i="62"/>
  <c r="N724" i="62"/>
  <c r="P724" i="62"/>
  <c r="H720" i="62"/>
  <c r="T708" i="62"/>
  <c r="N685" i="62"/>
  <c r="J685" i="62"/>
  <c r="M685" i="62"/>
  <c r="R685" i="62"/>
  <c r="S685" i="62"/>
  <c r="U511" i="62"/>
  <c r="S501" i="62"/>
  <c r="R478" i="62"/>
  <c r="R465" i="62"/>
  <c r="H458" i="62"/>
  <c r="V438" i="62"/>
  <c r="W432" i="62"/>
  <c r="R789" i="62"/>
  <c r="U787" i="62"/>
  <c r="H787" i="62"/>
  <c r="R786" i="62"/>
  <c r="U780" i="62"/>
  <c r="H780" i="62"/>
  <c r="O761" i="62"/>
  <c r="N761" i="62"/>
  <c r="R761" i="62"/>
  <c r="H761" i="62"/>
  <c r="N760" i="62"/>
  <c r="M760" i="62"/>
  <c r="P760" i="62"/>
  <c r="J698" i="62"/>
  <c r="S698" i="62"/>
  <c r="U713" i="62"/>
  <c r="M713" i="62"/>
  <c r="V696" i="62"/>
  <c r="M696" i="62"/>
  <c r="V693" i="62"/>
  <c r="M693" i="62"/>
  <c r="Q689" i="62"/>
  <c r="U683" i="62"/>
  <c r="M683" i="62"/>
  <c r="T681" i="62"/>
  <c r="N680" i="62"/>
  <c r="V680" i="62" s="1"/>
  <c r="T678" i="62"/>
  <c r="N677" i="62"/>
  <c r="M676" i="62"/>
  <c r="V670" i="62"/>
  <c r="Q666" i="62"/>
  <c r="R664" i="62"/>
  <c r="P662" i="62"/>
  <c r="N660" i="62"/>
  <c r="Q658" i="62"/>
  <c r="O657" i="62"/>
  <c r="Q655" i="62"/>
  <c r="U650" i="62"/>
  <c r="M649" i="62"/>
  <c r="Q648" i="62"/>
  <c r="L647" i="62"/>
  <c r="H754" i="62"/>
  <c r="Q748" i="62"/>
  <c r="H748" i="62"/>
  <c r="J742" i="62"/>
  <c r="L740" i="62"/>
  <c r="R730" i="62"/>
  <c r="H730" i="62"/>
  <c r="H729" i="62"/>
  <c r="H723" i="62"/>
  <c r="P719" i="62"/>
  <c r="S716" i="62"/>
  <c r="R714" i="62"/>
  <c r="H714" i="62"/>
  <c r="T713" i="62"/>
  <c r="L713" i="62"/>
  <c r="R712" i="62"/>
  <c r="P710" i="62"/>
  <c r="M707" i="62"/>
  <c r="S705" i="62"/>
  <c r="U696" i="62"/>
  <c r="L696" i="62"/>
  <c r="U693" i="62"/>
  <c r="L693" i="62"/>
  <c r="P689" i="62"/>
  <c r="T683" i="62"/>
  <c r="L683" i="62"/>
  <c r="S682" i="62"/>
  <c r="R681" i="62"/>
  <c r="M680" i="62"/>
  <c r="S678" i="62"/>
  <c r="M677" i="62"/>
  <c r="W676" i="62"/>
  <c r="L676" i="62"/>
  <c r="T670" i="62"/>
  <c r="P666" i="62"/>
  <c r="P664" i="62"/>
  <c r="O662" i="62"/>
  <c r="M660" i="62"/>
  <c r="O658" i="62"/>
  <c r="W657" i="62"/>
  <c r="M657" i="62"/>
  <c r="O655" i="62"/>
  <c r="V654" i="62"/>
  <c r="S650" i="62"/>
  <c r="P754" i="62"/>
  <c r="P748" i="62"/>
  <c r="J740" i="62"/>
  <c r="Q730" i="62"/>
  <c r="Q714" i="62"/>
  <c r="S713" i="62"/>
  <c r="J713" i="62"/>
  <c r="J712" i="62"/>
  <c r="L707" i="62"/>
  <c r="R705" i="62"/>
  <c r="T696" i="62"/>
  <c r="J696" i="62"/>
  <c r="T693" i="62"/>
  <c r="J693" i="62"/>
  <c r="R690" i="62"/>
  <c r="J689" i="62"/>
  <c r="U684" i="62"/>
  <c r="S683" i="62"/>
  <c r="J683" i="62"/>
  <c r="U680" i="62"/>
  <c r="L680" i="62"/>
  <c r="R679" i="62"/>
  <c r="R678" i="62"/>
  <c r="L677" i="62"/>
  <c r="U676" i="62"/>
  <c r="J676" i="62"/>
  <c r="S670" i="62"/>
  <c r="O666" i="62"/>
  <c r="L664" i="62"/>
  <c r="V663" i="62"/>
  <c r="M662" i="62"/>
  <c r="V661" i="62"/>
  <c r="V660" i="62"/>
  <c r="L660" i="62"/>
  <c r="J658" i="62"/>
  <c r="V657" i="62"/>
  <c r="L657" i="62"/>
  <c r="J655" i="62"/>
  <c r="T654" i="62"/>
  <c r="U653" i="62"/>
  <c r="O650" i="62"/>
  <c r="U649" i="62"/>
  <c r="H649" i="62"/>
  <c r="O754" i="62"/>
  <c r="W748" i="62"/>
  <c r="O748" i="62"/>
  <c r="V731" i="62"/>
  <c r="P730" i="62"/>
  <c r="T680" i="62"/>
  <c r="J680" i="62"/>
  <c r="Q678" i="62"/>
  <c r="V677" i="62"/>
  <c r="J677" i="62"/>
  <c r="M670" i="62"/>
  <c r="M666" i="62"/>
  <c r="J664" i="62"/>
  <c r="W662" i="62"/>
  <c r="L662" i="62"/>
  <c r="R661" i="62"/>
  <c r="U660" i="62"/>
  <c r="J660" i="62"/>
  <c r="U657" i="62"/>
  <c r="J657" i="62"/>
  <c r="R654" i="62"/>
  <c r="R680" i="62"/>
  <c r="H680" i="62"/>
  <c r="W680" i="62" s="1"/>
  <c r="T677" i="62"/>
  <c r="U664" i="62"/>
  <c r="H664" i="62"/>
  <c r="S660" i="62"/>
  <c r="H660" i="62"/>
  <c r="S657" i="62"/>
  <c r="H657" i="62"/>
  <c r="T754" i="62"/>
  <c r="S753" i="62"/>
  <c r="T748" i="62"/>
  <c r="V747" i="62"/>
  <c r="S742" i="62"/>
  <c r="S740" i="62"/>
  <c r="N731" i="62"/>
  <c r="V730" i="62"/>
  <c r="M730" i="62"/>
  <c r="O723" i="62"/>
  <c r="U714" i="62"/>
  <c r="L714" i="62"/>
  <c r="W713" i="62"/>
  <c r="S707" i="62"/>
  <c r="O696" i="62"/>
  <c r="O693" i="62"/>
  <c r="M691" i="62"/>
  <c r="S689" i="62"/>
  <c r="W683" i="62"/>
  <c r="Q680" i="62"/>
  <c r="H678" i="62"/>
  <c r="S677" i="62"/>
  <c r="P676" i="62"/>
  <c r="T666" i="62"/>
  <c r="T664" i="62"/>
  <c r="S662" i="62"/>
  <c r="R660" i="62"/>
  <c r="S658" i="62"/>
  <c r="R657" i="62"/>
  <c r="S655" i="62"/>
  <c r="L586" i="62"/>
  <c r="T586" i="62"/>
  <c r="L581" i="62"/>
  <c r="N563" i="62"/>
  <c r="V563" i="62" s="1"/>
  <c r="R562" i="62"/>
  <c r="N548" i="62"/>
  <c r="V548" i="62" s="1"/>
  <c r="O542" i="62"/>
  <c r="J541" i="62"/>
  <c r="R541" i="62"/>
  <c r="J538" i="62"/>
  <c r="O538" i="62"/>
  <c r="H532" i="62"/>
  <c r="W532" i="62" s="1"/>
  <c r="P532" i="62"/>
  <c r="T532" i="62"/>
  <c r="L532" i="62"/>
  <c r="M532" i="62"/>
  <c r="H515" i="62"/>
  <c r="W515" i="62" s="1"/>
  <c r="O515" i="62"/>
  <c r="P515" i="62"/>
  <c r="R515" i="62"/>
  <c r="J515" i="62"/>
  <c r="T515" i="62"/>
  <c r="L515" i="62"/>
  <c r="U515" i="62"/>
  <c r="T463" i="62"/>
  <c r="U463" i="62"/>
  <c r="H440" i="62"/>
  <c r="N440" i="62"/>
  <c r="O440" i="62"/>
  <c r="P440" i="62"/>
  <c r="R440" i="62"/>
  <c r="U440" i="62"/>
  <c r="V440" i="62"/>
  <c r="L641" i="62"/>
  <c r="T636" i="62"/>
  <c r="U635" i="62"/>
  <c r="H635" i="62"/>
  <c r="W631" i="62"/>
  <c r="M631" i="62"/>
  <c r="U630" i="62"/>
  <c r="J630" i="62"/>
  <c r="M624" i="62"/>
  <c r="H623" i="62"/>
  <c r="W623" i="62" s="1"/>
  <c r="M611" i="62"/>
  <c r="S608" i="62"/>
  <c r="H608" i="62"/>
  <c r="W608" i="62" s="1"/>
  <c r="U602" i="62"/>
  <c r="M602" i="62"/>
  <c r="J601" i="62"/>
  <c r="M599" i="62"/>
  <c r="M597" i="62"/>
  <c r="M595" i="62"/>
  <c r="Q592" i="62"/>
  <c r="H592" i="62"/>
  <c r="R590" i="62"/>
  <c r="H590" i="62"/>
  <c r="S586" i="62"/>
  <c r="J586" i="62"/>
  <c r="T585" i="62"/>
  <c r="H585" i="62"/>
  <c r="U582" i="62"/>
  <c r="M582" i="62"/>
  <c r="J581" i="62"/>
  <c r="J563" i="62"/>
  <c r="J562" i="62"/>
  <c r="O561" i="62"/>
  <c r="S560" i="62"/>
  <c r="S544" i="62"/>
  <c r="P540" i="62"/>
  <c r="R540" i="62"/>
  <c r="J540" i="62"/>
  <c r="T505" i="62"/>
  <c r="J504" i="62"/>
  <c r="R504" i="62"/>
  <c r="H503" i="62"/>
  <c r="W503" i="62" s="1"/>
  <c r="L503" i="62"/>
  <c r="U503" i="62"/>
  <c r="M503" i="62"/>
  <c r="N503" i="62"/>
  <c r="V503" i="62" s="1"/>
  <c r="O503" i="62"/>
  <c r="P503" i="62"/>
  <c r="R503" i="62"/>
  <c r="H496" i="62"/>
  <c r="J496" i="62"/>
  <c r="T496" i="62"/>
  <c r="L496" i="62"/>
  <c r="U496" i="62"/>
  <c r="M496" i="62"/>
  <c r="V496" i="62"/>
  <c r="N496" i="62"/>
  <c r="W496" i="62"/>
  <c r="O496" i="62"/>
  <c r="P496" i="62"/>
  <c r="H492" i="62"/>
  <c r="W492" i="62" s="1"/>
  <c r="J492" i="62"/>
  <c r="T492" i="62"/>
  <c r="L492" i="62"/>
  <c r="U492" i="62"/>
  <c r="M492" i="62"/>
  <c r="N492" i="62"/>
  <c r="V492" i="62" s="1"/>
  <c r="O492" i="62"/>
  <c r="P492" i="62"/>
  <c r="H467" i="62"/>
  <c r="W467" i="62" s="1"/>
  <c r="L467" i="62"/>
  <c r="U467" i="62"/>
  <c r="M467" i="62"/>
  <c r="N467" i="62"/>
  <c r="V467" i="62" s="1"/>
  <c r="O467" i="62"/>
  <c r="P467" i="62"/>
  <c r="R467" i="62"/>
  <c r="H453" i="62"/>
  <c r="W453" i="62" s="1"/>
  <c r="N453" i="62"/>
  <c r="V453" i="62" s="1"/>
  <c r="O453" i="62"/>
  <c r="P453" i="62"/>
  <c r="R453" i="62"/>
  <c r="U453" i="62"/>
  <c r="H430" i="62"/>
  <c r="N430" i="62"/>
  <c r="O430" i="62"/>
  <c r="P430" i="62"/>
  <c r="R430" i="62"/>
  <c r="U430" i="62"/>
  <c r="V430" i="62"/>
  <c r="N701" i="62"/>
  <c r="O701" i="62"/>
  <c r="P701" i="62"/>
  <c r="Q701" i="62"/>
  <c r="J701" i="62"/>
  <c r="L701" i="62"/>
  <c r="M701" i="62"/>
  <c r="R701" i="62"/>
  <c r="S701" i="62"/>
  <c r="T701" i="62"/>
  <c r="H701" i="62"/>
  <c r="U701" i="62"/>
  <c r="U623" i="62"/>
  <c r="J493" i="62"/>
  <c r="R493" i="62"/>
  <c r="S493" i="62"/>
  <c r="H434" i="62"/>
  <c r="W434" i="62" s="1"/>
  <c r="M434" i="62"/>
  <c r="N434" i="62"/>
  <c r="V434" i="62" s="1"/>
  <c r="O434" i="62"/>
  <c r="P434" i="62"/>
  <c r="R434" i="62"/>
  <c r="U434" i="62"/>
  <c r="N758" i="62"/>
  <c r="M758" i="62"/>
  <c r="V758" i="62"/>
  <c r="P758" i="62"/>
  <c r="Q758" i="62"/>
  <c r="H758" i="62"/>
  <c r="R758" i="62"/>
  <c r="J758" i="62"/>
  <c r="T758" i="62"/>
  <c r="L758" i="62"/>
  <c r="O758" i="62"/>
  <c r="S758" i="62"/>
  <c r="U758" i="62"/>
  <c r="W758" i="62"/>
  <c r="P752" i="62"/>
  <c r="J752" i="62"/>
  <c r="T752" i="62"/>
  <c r="L752" i="62"/>
  <c r="U752" i="62"/>
  <c r="M752" i="62"/>
  <c r="V752" i="62"/>
  <c r="N752" i="62"/>
  <c r="W752" i="62"/>
  <c r="O752" i="62"/>
  <c r="H752" i="62"/>
  <c r="R752" i="62"/>
  <c r="S752" i="62"/>
  <c r="T645" i="62"/>
  <c r="U643" i="62"/>
  <c r="V641" i="62"/>
  <c r="Q635" i="62"/>
  <c r="N633" i="62"/>
  <c r="T632" i="62"/>
  <c r="U631" i="62"/>
  <c r="H631" i="62"/>
  <c r="S630" i="62"/>
  <c r="H630" i="62"/>
  <c r="W630" i="62" s="1"/>
  <c r="L628" i="62"/>
  <c r="R627" i="62"/>
  <c r="U624" i="62"/>
  <c r="J624" i="62"/>
  <c r="R623" i="62"/>
  <c r="N622" i="62"/>
  <c r="V622" i="62" s="1"/>
  <c r="L618" i="62"/>
  <c r="Q615" i="62"/>
  <c r="M612" i="62"/>
  <c r="H611" i="62"/>
  <c r="W611" i="62" s="1"/>
  <c r="R610" i="62"/>
  <c r="Q608" i="62"/>
  <c r="S603" i="62"/>
  <c r="S602" i="62"/>
  <c r="J602" i="62"/>
  <c r="T601" i="62"/>
  <c r="H601" i="62"/>
  <c r="J599" i="62"/>
  <c r="J597" i="62"/>
  <c r="J595" i="62"/>
  <c r="V594" i="62"/>
  <c r="N594" i="62"/>
  <c r="L593" i="62"/>
  <c r="W592" i="62"/>
  <c r="O592" i="62"/>
  <c r="M591" i="62"/>
  <c r="P590" i="62"/>
  <c r="P588" i="62"/>
  <c r="Q587" i="62"/>
  <c r="Q586" i="62"/>
  <c r="H586" i="62"/>
  <c r="R585" i="62"/>
  <c r="S583" i="62"/>
  <c r="S582" i="62"/>
  <c r="J582" i="62"/>
  <c r="T581" i="62"/>
  <c r="H581" i="62"/>
  <c r="T576" i="62"/>
  <c r="N571" i="62"/>
  <c r="S569" i="62"/>
  <c r="J561" i="62"/>
  <c r="R559" i="62"/>
  <c r="R557" i="62"/>
  <c r="U521" i="62"/>
  <c r="H517" i="62"/>
  <c r="L517" i="62"/>
  <c r="U517" i="62"/>
  <c r="M517" i="62"/>
  <c r="V517" i="62"/>
  <c r="N517" i="62"/>
  <c r="W517" i="62"/>
  <c r="P517" i="62"/>
  <c r="R517" i="62"/>
  <c r="S473" i="62"/>
  <c r="J464" i="62"/>
  <c r="Q464" i="62"/>
  <c r="R464" i="62"/>
  <c r="S464" i="62"/>
  <c r="T464" i="62"/>
  <c r="H464" i="62"/>
  <c r="W464" i="62" s="1"/>
  <c r="R635" i="62"/>
  <c r="P770" i="62"/>
  <c r="J770" i="62"/>
  <c r="S770" i="62"/>
  <c r="L770" i="62"/>
  <c r="T770" i="62"/>
  <c r="N770" i="62"/>
  <c r="V770" i="62"/>
  <c r="O770" i="62"/>
  <c r="Q770" i="62"/>
  <c r="R770" i="62"/>
  <c r="U770" i="62"/>
  <c r="W770" i="62"/>
  <c r="H770" i="62"/>
  <c r="N767" i="62"/>
  <c r="Q767" i="62"/>
  <c r="J767" i="62"/>
  <c r="T767" i="62"/>
  <c r="L767" i="62"/>
  <c r="U767" i="62"/>
  <c r="O767" i="62"/>
  <c r="W767" i="62"/>
  <c r="M767" i="62"/>
  <c r="P767" i="62"/>
  <c r="R767" i="62"/>
  <c r="S767" i="62"/>
  <c r="V767" i="62"/>
  <c r="P592" i="62"/>
  <c r="Q590" i="62"/>
  <c r="P635" i="62"/>
  <c r="R631" i="62"/>
  <c r="U613" i="62"/>
  <c r="S601" i="62"/>
  <c r="U599" i="62"/>
  <c r="V592" i="62"/>
  <c r="R569" i="62"/>
  <c r="J527" i="62"/>
  <c r="R527" i="62"/>
  <c r="M645" i="62"/>
  <c r="R643" i="62"/>
  <c r="T641" i="62"/>
  <c r="O635" i="62"/>
  <c r="Q631" i="62"/>
  <c r="Q630" i="62"/>
  <c r="O627" i="62"/>
  <c r="S624" i="62"/>
  <c r="H624" i="62"/>
  <c r="W624" i="62" s="1"/>
  <c r="P623" i="62"/>
  <c r="L622" i="62"/>
  <c r="R613" i="62"/>
  <c r="R611" i="62"/>
  <c r="N610" i="62"/>
  <c r="V610" i="62" s="1"/>
  <c r="M608" i="62"/>
  <c r="Q603" i="62"/>
  <c r="Q602" i="62"/>
  <c r="H602" i="62"/>
  <c r="R601" i="62"/>
  <c r="T599" i="62"/>
  <c r="H599" i="62"/>
  <c r="T597" i="62"/>
  <c r="H597" i="62"/>
  <c r="T595" i="62"/>
  <c r="H595" i="62"/>
  <c r="U592" i="62"/>
  <c r="M592" i="62"/>
  <c r="V590" i="62"/>
  <c r="N590" i="62"/>
  <c r="V588" i="62"/>
  <c r="N588" i="62"/>
  <c r="W586" i="62"/>
  <c r="O586" i="62"/>
  <c r="M585" i="62"/>
  <c r="Q583" i="62"/>
  <c r="Q582" i="62"/>
  <c r="H582" i="62"/>
  <c r="R581" i="62"/>
  <c r="O569" i="62"/>
  <c r="R567" i="62"/>
  <c r="R565" i="62"/>
  <c r="S563" i="62"/>
  <c r="P550" i="62"/>
  <c r="R550" i="62"/>
  <c r="V550" i="62"/>
  <c r="R532" i="62"/>
  <c r="O521" i="62"/>
  <c r="S515" i="62"/>
  <c r="H494" i="62"/>
  <c r="W494" i="62" s="1"/>
  <c r="J494" i="62"/>
  <c r="T494" i="62"/>
  <c r="L494" i="62"/>
  <c r="U494" i="62"/>
  <c r="M494" i="62"/>
  <c r="N494" i="62"/>
  <c r="V494" i="62" s="1"/>
  <c r="O494" i="62"/>
  <c r="P494" i="62"/>
  <c r="J439" i="62"/>
  <c r="Q439" i="62"/>
  <c r="H767" i="62"/>
  <c r="U581" i="62"/>
  <c r="U641" i="62"/>
  <c r="R630" i="62"/>
  <c r="W590" i="62"/>
  <c r="U532" i="62"/>
  <c r="R489" i="62"/>
  <c r="S489" i="62"/>
  <c r="L645" i="62"/>
  <c r="N643" i="62"/>
  <c r="R641" i="62"/>
  <c r="N635" i="62"/>
  <c r="T634" i="62"/>
  <c r="U633" i="62"/>
  <c r="P631" i="62"/>
  <c r="N630" i="62"/>
  <c r="V630" i="62" s="1"/>
  <c r="S628" i="62"/>
  <c r="H628" i="62"/>
  <c r="W628" i="62" s="1"/>
  <c r="R624" i="62"/>
  <c r="O623" i="62"/>
  <c r="U622" i="62"/>
  <c r="J622" i="62"/>
  <c r="S618" i="62"/>
  <c r="H618" i="62"/>
  <c r="W618" i="62" s="1"/>
  <c r="Q616" i="62"/>
  <c r="Q613" i="62"/>
  <c r="Q611" i="62"/>
  <c r="M610" i="62"/>
  <c r="L608" i="62"/>
  <c r="M603" i="62"/>
  <c r="P602" i="62"/>
  <c r="Q601" i="62"/>
  <c r="S599" i="62"/>
  <c r="S597" i="62"/>
  <c r="S595" i="62"/>
  <c r="S594" i="62"/>
  <c r="T593" i="62"/>
  <c r="H593" i="62"/>
  <c r="T592" i="62"/>
  <c r="L592" i="62"/>
  <c r="U590" i="62"/>
  <c r="M590" i="62"/>
  <c r="U588" i="62"/>
  <c r="M588" i="62"/>
  <c r="J587" i="62"/>
  <c r="V586" i="62"/>
  <c r="N586" i="62"/>
  <c r="L585" i="62"/>
  <c r="M583" i="62"/>
  <c r="P582" i="62"/>
  <c r="Q581" i="62"/>
  <c r="O576" i="62"/>
  <c r="W571" i="62"/>
  <c r="N569" i="62"/>
  <c r="V569" i="62" s="1"/>
  <c r="O567" i="62"/>
  <c r="O565" i="62"/>
  <c r="R563" i="62"/>
  <c r="J559" i="62"/>
  <c r="J557" i="62"/>
  <c r="S540" i="62"/>
  <c r="S539" i="62"/>
  <c r="S538" i="62"/>
  <c r="J535" i="62"/>
  <c r="N535" i="62"/>
  <c r="V535" i="62" s="1"/>
  <c r="O532" i="62"/>
  <c r="H530" i="62"/>
  <c r="W530" i="62" s="1"/>
  <c r="T530" i="62"/>
  <c r="L530" i="62"/>
  <c r="N530" i="62"/>
  <c r="V530" i="62" s="1"/>
  <c r="O530" i="62"/>
  <c r="H528" i="62"/>
  <c r="W528" i="62" s="1"/>
  <c r="P528" i="62"/>
  <c r="T528" i="62"/>
  <c r="L528" i="62"/>
  <c r="V528" i="62"/>
  <c r="M528" i="62"/>
  <c r="N515" i="62"/>
  <c r="V515" i="62" s="1"/>
  <c r="T503" i="62"/>
  <c r="J495" i="62"/>
  <c r="R495" i="62"/>
  <c r="S495" i="62"/>
  <c r="J491" i="62"/>
  <c r="R491" i="62"/>
  <c r="S491" i="62"/>
  <c r="H490" i="62"/>
  <c r="L490" i="62"/>
  <c r="U490" i="62"/>
  <c r="M490" i="62"/>
  <c r="V490" i="62"/>
  <c r="N490" i="62"/>
  <c r="W490" i="62"/>
  <c r="O490" i="62"/>
  <c r="P490" i="62"/>
  <c r="R490" i="62"/>
  <c r="T467" i="62"/>
  <c r="J466" i="62"/>
  <c r="R466" i="62"/>
  <c r="J450" i="62"/>
  <c r="S450" i="62"/>
  <c r="H450" i="62"/>
  <c r="W450" i="62" s="1"/>
  <c r="W440" i="62"/>
  <c r="J793" i="62"/>
  <c r="S793" i="62"/>
  <c r="N793" i="62"/>
  <c r="V793" i="62"/>
  <c r="O793" i="62"/>
  <c r="W793" i="62"/>
  <c r="L793" i="62"/>
  <c r="M793" i="62"/>
  <c r="P793" i="62"/>
  <c r="Q793" i="62"/>
  <c r="R793" i="62"/>
  <c r="T793" i="62"/>
  <c r="R608" i="62"/>
  <c r="P548" i="62"/>
  <c r="O548" i="62"/>
  <c r="S548" i="62"/>
  <c r="P542" i="62"/>
  <c r="N542" i="62"/>
  <c r="V542" i="62" s="1"/>
  <c r="R542" i="62"/>
  <c r="Q623" i="62"/>
  <c r="N608" i="62"/>
  <c r="V608" i="62" s="1"/>
  <c r="N592" i="62"/>
  <c r="O590" i="62"/>
  <c r="P586" i="62"/>
  <c r="Q585" i="62"/>
  <c r="S581" i="62"/>
  <c r="P544" i="62"/>
  <c r="N544" i="62"/>
  <c r="R544" i="62"/>
  <c r="W544" i="62"/>
  <c r="H505" i="62"/>
  <c r="W505" i="62" s="1"/>
  <c r="L505" i="62"/>
  <c r="U505" i="62"/>
  <c r="M505" i="62"/>
  <c r="N505" i="62"/>
  <c r="V505" i="62" s="1"/>
  <c r="O505" i="62"/>
  <c r="P505" i="62"/>
  <c r="R505" i="62"/>
  <c r="N785" i="62"/>
  <c r="Q785" i="62"/>
  <c r="J785" i="62"/>
  <c r="T785" i="62"/>
  <c r="L785" i="62"/>
  <c r="U785" i="62"/>
  <c r="O785" i="62"/>
  <c r="P785" i="62"/>
  <c r="R785" i="62"/>
  <c r="S785" i="62"/>
  <c r="W785" i="62"/>
  <c r="H785" i="62"/>
  <c r="M643" i="62"/>
  <c r="N641" i="62"/>
  <c r="R640" i="62"/>
  <c r="W635" i="62"/>
  <c r="M630" i="62"/>
  <c r="Q624" i="62"/>
  <c r="O613" i="62"/>
  <c r="L610" i="62"/>
  <c r="U608" i="62"/>
  <c r="J608" i="62"/>
  <c r="L603" i="62"/>
  <c r="W602" i="62"/>
  <c r="M601" i="62"/>
  <c r="R599" i="62"/>
  <c r="R597" i="62"/>
  <c r="R595" i="62"/>
  <c r="S593" i="62"/>
  <c r="S592" i="62"/>
  <c r="T590" i="62"/>
  <c r="L590" i="62"/>
  <c r="T588" i="62"/>
  <c r="U586" i="62"/>
  <c r="J585" i="62"/>
  <c r="L583" i="62"/>
  <c r="W582" i="62"/>
  <c r="M581" i="62"/>
  <c r="V571" i="62"/>
  <c r="J569" i="62"/>
  <c r="N567" i="62"/>
  <c r="V567" i="62" s="1"/>
  <c r="N565" i="62"/>
  <c r="V565" i="62" s="1"/>
  <c r="O563" i="62"/>
  <c r="S561" i="62"/>
  <c r="R548" i="62"/>
  <c r="R547" i="62"/>
  <c r="S542" i="62"/>
  <c r="S541" i="62"/>
  <c r="O540" i="62"/>
  <c r="R539" i="62"/>
  <c r="N538" i="62"/>
  <c r="V538" i="62" s="1"/>
  <c r="J537" i="62"/>
  <c r="P537" i="62"/>
  <c r="M536" i="62"/>
  <c r="L536" i="62"/>
  <c r="U536" i="62"/>
  <c r="N532" i="62"/>
  <c r="V532" i="62" s="1"/>
  <c r="H521" i="62"/>
  <c r="W521" i="62" s="1"/>
  <c r="L521" i="62"/>
  <c r="N521" i="62"/>
  <c r="V521" i="62" s="1"/>
  <c r="P521" i="62"/>
  <c r="R521" i="62"/>
  <c r="M515" i="62"/>
  <c r="S503" i="62"/>
  <c r="R502" i="62"/>
  <c r="S502" i="62"/>
  <c r="S496" i="62"/>
  <c r="S492" i="62"/>
  <c r="S467" i="62"/>
  <c r="H451" i="62"/>
  <c r="W451" i="62" s="1"/>
  <c r="N451" i="62"/>
  <c r="V451" i="62" s="1"/>
  <c r="O451" i="62"/>
  <c r="P451" i="62"/>
  <c r="R451" i="62"/>
  <c r="U451" i="62"/>
  <c r="M440" i="62"/>
  <c r="Q433" i="62"/>
  <c r="J433" i="62"/>
  <c r="R433" i="62"/>
  <c r="S433" i="62"/>
  <c r="W430" i="62"/>
  <c r="V523" i="62"/>
  <c r="L523" i="62"/>
  <c r="L519" i="62"/>
  <c r="R514" i="62"/>
  <c r="U513" i="62"/>
  <c r="L513" i="62"/>
  <c r="R512" i="62"/>
  <c r="T511" i="62"/>
  <c r="J511" i="62"/>
  <c r="U509" i="62"/>
  <c r="L509" i="62"/>
  <c r="N486" i="62"/>
  <c r="V486" i="62" s="1"/>
  <c r="N484" i="62"/>
  <c r="V484" i="62" s="1"/>
  <c r="U480" i="62"/>
  <c r="L480" i="62"/>
  <c r="U476" i="62"/>
  <c r="L476" i="62"/>
  <c r="J474" i="62"/>
  <c r="Q460" i="62"/>
  <c r="U459" i="62"/>
  <c r="L454" i="62"/>
  <c r="L452" i="62"/>
  <c r="N447" i="62"/>
  <c r="M436" i="62"/>
  <c r="Q435" i="62"/>
  <c r="N428" i="62"/>
  <c r="P426" i="62"/>
  <c r="W798" i="62"/>
  <c r="M798" i="62"/>
  <c r="O795" i="62"/>
  <c r="M790" i="62"/>
  <c r="H788" i="62"/>
  <c r="Q788" i="62"/>
  <c r="L788" i="62"/>
  <c r="T788" i="62"/>
  <c r="M788" i="62"/>
  <c r="U788" i="62"/>
  <c r="O781" i="62"/>
  <c r="O779" i="62"/>
  <c r="N777" i="62"/>
  <c r="H777" i="62"/>
  <c r="R777" i="62"/>
  <c r="L777" i="62"/>
  <c r="U777" i="62"/>
  <c r="M777" i="62"/>
  <c r="W777" i="62"/>
  <c r="P777" i="62"/>
  <c r="N775" i="62"/>
  <c r="M775" i="62"/>
  <c r="W775" i="62"/>
  <c r="Q775" i="62"/>
  <c r="H775" i="62"/>
  <c r="R775" i="62"/>
  <c r="J775" i="62"/>
  <c r="T775" i="62"/>
  <c r="S771" i="62"/>
  <c r="M766" i="62"/>
  <c r="P764" i="62"/>
  <c r="J764" i="62"/>
  <c r="S764" i="62"/>
  <c r="L764" i="62"/>
  <c r="T764" i="62"/>
  <c r="N764" i="62"/>
  <c r="V764" i="62"/>
  <c r="R763" i="62"/>
  <c r="T759" i="62"/>
  <c r="J741" i="62"/>
  <c r="S741" i="62"/>
  <c r="L741" i="62"/>
  <c r="T741" i="62"/>
  <c r="M741" i="62"/>
  <c r="U741" i="62"/>
  <c r="O741" i="62"/>
  <c r="W741" i="62"/>
  <c r="P741" i="62"/>
  <c r="N741" i="62"/>
  <c r="Q741" i="62"/>
  <c r="R741" i="62"/>
  <c r="V741" i="62"/>
  <c r="H741" i="62"/>
  <c r="T513" i="62"/>
  <c r="J513" i="62"/>
  <c r="T509" i="62"/>
  <c r="J509" i="62"/>
  <c r="R488" i="62"/>
  <c r="M486" i="62"/>
  <c r="M484" i="62"/>
  <c r="S483" i="62"/>
  <c r="T480" i="62"/>
  <c r="J480" i="62"/>
  <c r="T476" i="62"/>
  <c r="J476" i="62"/>
  <c r="N460" i="62"/>
  <c r="V460" i="62" s="1"/>
  <c r="J452" i="62"/>
  <c r="D449" i="62"/>
  <c r="M447" i="62"/>
  <c r="M428" i="62"/>
  <c r="O426" i="62"/>
  <c r="V798" i="62"/>
  <c r="N795" i="62"/>
  <c r="P794" i="62"/>
  <c r="J794" i="62"/>
  <c r="S794" i="62"/>
  <c r="L794" i="62"/>
  <c r="T794" i="62"/>
  <c r="J772" i="62"/>
  <c r="S772" i="62"/>
  <c r="N772" i="62"/>
  <c r="V772" i="62"/>
  <c r="O772" i="62"/>
  <c r="W772" i="62"/>
  <c r="H772" i="62"/>
  <c r="Q772" i="62"/>
  <c r="P771" i="62"/>
  <c r="P763" i="62"/>
  <c r="R759" i="62"/>
  <c r="U486" i="62"/>
  <c r="L486" i="62"/>
  <c r="U484" i="62"/>
  <c r="L484" i="62"/>
  <c r="R483" i="62"/>
  <c r="N426" i="62"/>
  <c r="V426" i="62" s="1"/>
  <c r="N798" i="62"/>
  <c r="L798" i="62"/>
  <c r="U798" i="62"/>
  <c r="L795" i="62"/>
  <c r="L790" i="62"/>
  <c r="T790" i="62"/>
  <c r="O790" i="62"/>
  <c r="W790" i="62"/>
  <c r="P790" i="62"/>
  <c r="N781" i="62"/>
  <c r="H781" i="62"/>
  <c r="R781" i="62"/>
  <c r="L781" i="62"/>
  <c r="U781" i="62"/>
  <c r="M781" i="62"/>
  <c r="V781" i="62"/>
  <c r="P781" i="62"/>
  <c r="N779" i="62"/>
  <c r="M779" i="62"/>
  <c r="W779" i="62"/>
  <c r="Q779" i="62"/>
  <c r="H779" i="62"/>
  <c r="R779" i="62"/>
  <c r="J779" i="62"/>
  <c r="T779" i="62"/>
  <c r="O771" i="62"/>
  <c r="J766" i="62"/>
  <c r="S766" i="62"/>
  <c r="N766" i="62"/>
  <c r="V766" i="62"/>
  <c r="O766" i="62"/>
  <c r="W766" i="62"/>
  <c r="H766" i="62"/>
  <c r="Q766" i="62"/>
  <c r="M763" i="62"/>
  <c r="P759" i="62"/>
  <c r="N715" i="62"/>
  <c r="J715" i="62"/>
  <c r="T715" i="62"/>
  <c r="L715" i="62"/>
  <c r="U715" i="62"/>
  <c r="M715" i="62"/>
  <c r="V715" i="62"/>
  <c r="O715" i="62"/>
  <c r="W715" i="62"/>
  <c r="P715" i="62"/>
  <c r="Q715" i="62"/>
  <c r="H715" i="62"/>
  <c r="R715" i="62"/>
  <c r="R523" i="62"/>
  <c r="R519" i="62"/>
  <c r="R513" i="62"/>
  <c r="P511" i="62"/>
  <c r="R509" i="62"/>
  <c r="O507" i="62"/>
  <c r="O501" i="62"/>
  <c r="O488" i="62"/>
  <c r="T486" i="62"/>
  <c r="J486" i="62"/>
  <c r="T484" i="62"/>
  <c r="J484" i="62"/>
  <c r="R480" i="62"/>
  <c r="R476" i="62"/>
  <c r="P474" i="62"/>
  <c r="O469" i="62"/>
  <c r="T462" i="62"/>
  <c r="H460" i="62"/>
  <c r="W460" i="62" s="1"/>
  <c r="H452" i="62"/>
  <c r="W452" i="62" s="1"/>
  <c r="R448" i="62"/>
  <c r="V447" i="62"/>
  <c r="U436" i="62"/>
  <c r="V428" i="62"/>
  <c r="M426" i="62"/>
  <c r="S798" i="62"/>
  <c r="H798" i="62"/>
  <c r="W795" i="62"/>
  <c r="U794" i="62"/>
  <c r="U790" i="62"/>
  <c r="H790" i="62"/>
  <c r="R788" i="62"/>
  <c r="J784" i="62"/>
  <c r="S784" i="62"/>
  <c r="N784" i="62"/>
  <c r="V784" i="62"/>
  <c r="O784" i="62"/>
  <c r="W784" i="62"/>
  <c r="H784" i="62"/>
  <c r="Q784" i="62"/>
  <c r="T777" i="62"/>
  <c r="U775" i="62"/>
  <c r="P774" i="62"/>
  <c r="J774" i="62"/>
  <c r="S774" i="62"/>
  <c r="L774" i="62"/>
  <c r="T774" i="62"/>
  <c r="N774" i="62"/>
  <c r="V774" i="62"/>
  <c r="U772" i="62"/>
  <c r="J769" i="62"/>
  <c r="S769" i="62"/>
  <c r="N769" i="62"/>
  <c r="V769" i="62"/>
  <c r="O769" i="62"/>
  <c r="W769" i="62"/>
  <c r="H769" i="62"/>
  <c r="Q769" i="62"/>
  <c r="U764" i="62"/>
  <c r="J756" i="62"/>
  <c r="S756" i="62"/>
  <c r="M756" i="62"/>
  <c r="U756" i="62"/>
  <c r="N756" i="62"/>
  <c r="V756" i="62"/>
  <c r="O756" i="62"/>
  <c r="W756" i="62"/>
  <c r="H756" i="62"/>
  <c r="Q756" i="62"/>
  <c r="P513" i="62"/>
  <c r="P509" i="62"/>
  <c r="M795" i="62"/>
  <c r="U795" i="62"/>
  <c r="P795" i="62"/>
  <c r="H795" i="62"/>
  <c r="Q795" i="62"/>
  <c r="N771" i="62"/>
  <c r="M771" i="62"/>
  <c r="V771" i="62"/>
  <c r="Q771" i="62"/>
  <c r="H771" i="62"/>
  <c r="R771" i="62"/>
  <c r="J771" i="62"/>
  <c r="T771" i="62"/>
  <c r="J763" i="62"/>
  <c r="S763" i="62"/>
  <c r="N763" i="62"/>
  <c r="V763" i="62"/>
  <c r="O763" i="62"/>
  <c r="W763" i="62"/>
  <c r="H763" i="62"/>
  <c r="Q763" i="62"/>
  <c r="J759" i="62"/>
  <c r="S759" i="62"/>
  <c r="M759" i="62"/>
  <c r="U759" i="62"/>
  <c r="N759" i="62"/>
  <c r="V759" i="62"/>
  <c r="O759" i="62"/>
  <c r="W759" i="62"/>
  <c r="H759" i="62"/>
  <c r="Q759" i="62"/>
  <c r="N697" i="62"/>
  <c r="O697" i="62"/>
  <c r="P697" i="62"/>
  <c r="Q697" i="62"/>
  <c r="H697" i="62"/>
  <c r="R697" i="62"/>
  <c r="L697" i="62"/>
  <c r="U697" i="62"/>
  <c r="J697" i="62"/>
  <c r="M697" i="62"/>
  <c r="S697" i="62"/>
  <c r="T697" i="62"/>
  <c r="W697" i="62"/>
  <c r="D532" i="62"/>
  <c r="O523" i="62"/>
  <c r="O519" i="62"/>
  <c r="O513" i="62"/>
  <c r="N511" i="62"/>
  <c r="V511" i="62" s="1"/>
  <c r="O509" i="62"/>
  <c r="M507" i="62"/>
  <c r="V501" i="62"/>
  <c r="M501" i="62"/>
  <c r="M488" i="62"/>
  <c r="R486" i="62"/>
  <c r="R484" i="62"/>
  <c r="O480" i="62"/>
  <c r="P478" i="62"/>
  <c r="O476" i="62"/>
  <c r="W474" i="62"/>
  <c r="N474" i="62"/>
  <c r="V469" i="62"/>
  <c r="M469" i="62"/>
  <c r="R462" i="62"/>
  <c r="T460" i="62"/>
  <c r="U455" i="62"/>
  <c r="H448" i="62"/>
  <c r="W448" i="62" s="1"/>
  <c r="R447" i="62"/>
  <c r="U438" i="62"/>
  <c r="P436" i="62"/>
  <c r="U432" i="62"/>
  <c r="H429" i="62"/>
  <c r="W429" i="62" s="1"/>
  <c r="R428" i="62"/>
  <c r="Q798" i="62"/>
  <c r="T795" i="62"/>
  <c r="Q794" i="62"/>
  <c r="H791" i="62"/>
  <c r="Q791" i="62"/>
  <c r="L791" i="62"/>
  <c r="T791" i="62"/>
  <c r="M791" i="62"/>
  <c r="U791" i="62"/>
  <c r="R790" i="62"/>
  <c r="O788" i="62"/>
  <c r="U784" i="62"/>
  <c r="T781" i="62"/>
  <c r="U779" i="62"/>
  <c r="P778" i="62"/>
  <c r="J778" i="62"/>
  <c r="S778" i="62"/>
  <c r="L778" i="62"/>
  <c r="T778" i="62"/>
  <c r="N778" i="62"/>
  <c r="V778" i="62"/>
  <c r="Q777" i="62"/>
  <c r="P775" i="62"/>
  <c r="W774" i="62"/>
  <c r="J773" i="62"/>
  <c r="R773" i="62"/>
  <c r="L773" i="62"/>
  <c r="U773" i="62"/>
  <c r="M773" i="62"/>
  <c r="W773" i="62"/>
  <c r="P773" i="62"/>
  <c r="R772" i="62"/>
  <c r="U769" i="62"/>
  <c r="T766" i="62"/>
  <c r="N765" i="62"/>
  <c r="M765" i="62"/>
  <c r="V765" i="62"/>
  <c r="Q765" i="62"/>
  <c r="H765" i="62"/>
  <c r="R765" i="62"/>
  <c r="J765" i="62"/>
  <c r="T765" i="62"/>
  <c r="Q764" i="62"/>
  <c r="O755" i="62"/>
  <c r="M755" i="62"/>
  <c r="V755" i="62"/>
  <c r="P755" i="62"/>
  <c r="Q755" i="62"/>
  <c r="H755" i="62"/>
  <c r="R755" i="62"/>
  <c r="J755" i="62"/>
  <c r="T755" i="62"/>
  <c r="J738" i="62"/>
  <c r="S738" i="62"/>
  <c r="L738" i="62"/>
  <c r="T738" i="62"/>
  <c r="M738" i="62"/>
  <c r="U738" i="62"/>
  <c r="N738" i="62"/>
  <c r="V738" i="62"/>
  <c r="O738" i="62"/>
  <c r="W738" i="62"/>
  <c r="P738" i="62"/>
  <c r="Q738" i="62"/>
  <c r="R738" i="62"/>
  <c r="H738" i="62"/>
  <c r="O760" i="62"/>
  <c r="V757" i="62"/>
  <c r="N757" i="62"/>
  <c r="P753" i="62"/>
  <c r="Q747" i="62"/>
  <c r="N744" i="62"/>
  <c r="L744" i="62"/>
  <c r="U744" i="62"/>
  <c r="M744" i="62"/>
  <c r="V744" i="62"/>
  <c r="Q744" i="62"/>
  <c r="H744" i="62"/>
  <c r="R744" i="62"/>
  <c r="N721" i="62"/>
  <c r="L721" i="62"/>
  <c r="U721" i="62"/>
  <c r="M721" i="62"/>
  <c r="V721" i="62"/>
  <c r="O721" i="62"/>
  <c r="W721" i="62"/>
  <c r="P721" i="62"/>
  <c r="Q721" i="62"/>
  <c r="H721" i="62"/>
  <c r="R721" i="62"/>
  <c r="J797" i="62"/>
  <c r="P787" i="62"/>
  <c r="S786" i="62"/>
  <c r="J786" i="62"/>
  <c r="Q783" i="62"/>
  <c r="S782" i="62"/>
  <c r="J782" i="62"/>
  <c r="P780" i="62"/>
  <c r="P776" i="62"/>
  <c r="Q762" i="62"/>
  <c r="S761" i="62"/>
  <c r="J761" i="62"/>
  <c r="U760" i="62"/>
  <c r="L760" i="62"/>
  <c r="T757" i="62"/>
  <c r="L757" i="62"/>
  <c r="W753" i="62"/>
  <c r="N753" i="62"/>
  <c r="M750" i="62"/>
  <c r="U750" i="62"/>
  <c r="U749" i="62"/>
  <c r="O747" i="62"/>
  <c r="W744" i="62"/>
  <c r="L735" i="62"/>
  <c r="T735" i="62"/>
  <c r="M735" i="62"/>
  <c r="U735" i="62"/>
  <c r="N735" i="62"/>
  <c r="V735" i="62"/>
  <c r="O735" i="62"/>
  <c r="W735" i="62"/>
  <c r="P735" i="62"/>
  <c r="H735" i="62"/>
  <c r="Q735" i="62"/>
  <c r="R732" i="62"/>
  <c r="N725" i="62"/>
  <c r="J725" i="62"/>
  <c r="T725" i="62"/>
  <c r="L725" i="62"/>
  <c r="U725" i="62"/>
  <c r="M725" i="62"/>
  <c r="W725" i="62"/>
  <c r="O725" i="62"/>
  <c r="P725" i="62"/>
  <c r="Q725" i="62"/>
  <c r="L709" i="62"/>
  <c r="T709" i="62"/>
  <c r="M709" i="62"/>
  <c r="U709" i="62"/>
  <c r="N709" i="62"/>
  <c r="V709" i="62"/>
  <c r="O709" i="62"/>
  <c r="W709" i="62"/>
  <c r="P709" i="62"/>
  <c r="H709" i="62"/>
  <c r="Q709" i="62"/>
  <c r="N708" i="62"/>
  <c r="O708" i="62"/>
  <c r="W708" i="62"/>
  <c r="L708" i="62"/>
  <c r="V708" i="62"/>
  <c r="M708" i="62"/>
  <c r="P708" i="62"/>
  <c r="Q708" i="62"/>
  <c r="R708" i="62"/>
  <c r="H708" i="62"/>
  <c r="S708" i="62"/>
  <c r="W787" i="62"/>
  <c r="O787" i="62"/>
  <c r="P783" i="62"/>
  <c r="W780" i="62"/>
  <c r="O780" i="62"/>
  <c r="W776" i="62"/>
  <c r="O776" i="62"/>
  <c r="P762" i="62"/>
  <c r="T760" i="62"/>
  <c r="J760" i="62"/>
  <c r="S757" i="62"/>
  <c r="J757" i="62"/>
  <c r="V753" i="62"/>
  <c r="L753" i="62"/>
  <c r="N749" i="62"/>
  <c r="P749" i="62"/>
  <c r="N747" i="62"/>
  <c r="O746" i="62"/>
  <c r="W746" i="62"/>
  <c r="P746" i="62"/>
  <c r="J746" i="62"/>
  <c r="S746" i="62"/>
  <c r="T744" i="62"/>
  <c r="O743" i="62"/>
  <c r="W743" i="62"/>
  <c r="P743" i="62"/>
  <c r="J743" i="62"/>
  <c r="S743" i="62"/>
  <c r="L743" i="62"/>
  <c r="T743" i="62"/>
  <c r="T753" i="62"/>
  <c r="W747" i="62"/>
  <c r="L732" i="62"/>
  <c r="T732" i="62"/>
  <c r="M732" i="62"/>
  <c r="U732" i="62"/>
  <c r="N732" i="62"/>
  <c r="V732" i="62"/>
  <c r="O732" i="62"/>
  <c r="W732" i="62"/>
  <c r="P732" i="62"/>
  <c r="H732" i="62"/>
  <c r="Q732" i="62"/>
  <c r="M753" i="62"/>
  <c r="U753" i="62"/>
  <c r="L747" i="62"/>
  <c r="T747" i="62"/>
  <c r="M747" i="62"/>
  <c r="U747" i="62"/>
  <c r="J672" i="62"/>
  <c r="S672" i="62"/>
  <c r="L672" i="62"/>
  <c r="T672" i="62"/>
  <c r="M672" i="62"/>
  <c r="U672" i="62"/>
  <c r="N672" i="62"/>
  <c r="V672" i="62"/>
  <c r="O672" i="62"/>
  <c r="W672" i="62"/>
  <c r="H672" i="62"/>
  <c r="Q672" i="62"/>
  <c r="P672" i="62"/>
  <c r="R672" i="62"/>
  <c r="W797" i="62"/>
  <c r="V792" i="62"/>
  <c r="W789" i="62"/>
  <c r="O789" i="62"/>
  <c r="T787" i="62"/>
  <c r="W786" i="62"/>
  <c r="U783" i="62"/>
  <c r="L783" i="62"/>
  <c r="W782" i="62"/>
  <c r="T780" i="62"/>
  <c r="T776" i="62"/>
  <c r="V768" i="62"/>
  <c r="U762" i="62"/>
  <c r="L762" i="62"/>
  <c r="W761" i="62"/>
  <c r="Q760" i="62"/>
  <c r="R753" i="62"/>
  <c r="H753" i="62"/>
  <c r="O750" i="62"/>
  <c r="Q749" i="62"/>
  <c r="S747" i="62"/>
  <c r="H747" i="62"/>
  <c r="R746" i="62"/>
  <c r="O744" i="62"/>
  <c r="U743" i="62"/>
  <c r="N729" i="62"/>
  <c r="J729" i="62"/>
  <c r="T729" i="62"/>
  <c r="L729" i="62"/>
  <c r="U729" i="62"/>
  <c r="M729" i="62"/>
  <c r="W729" i="62"/>
  <c r="O729" i="62"/>
  <c r="P729" i="62"/>
  <c r="Q729" i="62"/>
  <c r="S721" i="62"/>
  <c r="L718" i="62"/>
  <c r="T718" i="62"/>
  <c r="M718" i="62"/>
  <c r="U718" i="62"/>
  <c r="N718" i="62"/>
  <c r="V718" i="62"/>
  <c r="O718" i="62"/>
  <c r="W718" i="62"/>
  <c r="P718" i="62"/>
  <c r="H718" i="62"/>
  <c r="Q718" i="62"/>
  <c r="L712" i="62"/>
  <c r="T712" i="62"/>
  <c r="M712" i="62"/>
  <c r="U712" i="62"/>
  <c r="N712" i="62"/>
  <c r="V712" i="62"/>
  <c r="O712" i="62"/>
  <c r="W712" i="62"/>
  <c r="P712" i="62"/>
  <c r="H712" i="62"/>
  <c r="Q712" i="62"/>
  <c r="J695" i="62"/>
  <c r="S695" i="62"/>
  <c r="L695" i="62"/>
  <c r="T695" i="62"/>
  <c r="M695" i="62"/>
  <c r="U695" i="62"/>
  <c r="N695" i="62"/>
  <c r="V695" i="62" s="1"/>
  <c r="H695" i="62"/>
  <c r="W695" i="62" s="1"/>
  <c r="Q695" i="62"/>
  <c r="P695" i="62"/>
  <c r="R695" i="62"/>
  <c r="W742" i="62"/>
  <c r="M742" i="62"/>
  <c r="U739" i="62"/>
  <c r="M739" i="62"/>
  <c r="T731" i="62"/>
  <c r="L731" i="62"/>
  <c r="U727" i="62"/>
  <c r="L727" i="62"/>
  <c r="U723" i="62"/>
  <c r="L723" i="62"/>
  <c r="T720" i="62"/>
  <c r="L720" i="62"/>
  <c r="T711" i="62"/>
  <c r="L711" i="62"/>
  <c r="T707" i="62"/>
  <c r="N706" i="62"/>
  <c r="J706" i="62"/>
  <c r="T706" i="62"/>
  <c r="T705" i="62"/>
  <c r="V704" i="62"/>
  <c r="M704" i="62"/>
  <c r="M702" i="62"/>
  <c r="U702" i="62"/>
  <c r="N702" i="62"/>
  <c r="V702" i="62"/>
  <c r="O702" i="62"/>
  <c r="W702" i="62"/>
  <c r="Q698" i="62"/>
  <c r="U742" i="62"/>
  <c r="L742" i="62"/>
  <c r="R740" i="62"/>
  <c r="H740" i="62"/>
  <c r="T739" i="62"/>
  <c r="L739" i="62"/>
  <c r="S731" i="62"/>
  <c r="J731" i="62"/>
  <c r="T727" i="62"/>
  <c r="J727" i="62"/>
  <c r="T723" i="62"/>
  <c r="J723" i="62"/>
  <c r="S720" i="62"/>
  <c r="J720" i="62"/>
  <c r="S711" i="62"/>
  <c r="J711" i="62"/>
  <c r="H707" i="62"/>
  <c r="Q707" i="62"/>
  <c r="N705" i="62"/>
  <c r="V705" i="62"/>
  <c r="U704" i="62"/>
  <c r="L698" i="62"/>
  <c r="N694" i="62"/>
  <c r="V694" i="62"/>
  <c r="O694" i="62"/>
  <c r="W694" i="62"/>
  <c r="P694" i="62"/>
  <c r="H694" i="62"/>
  <c r="Q694" i="62"/>
  <c r="L694" i="62"/>
  <c r="T694" i="62"/>
  <c r="S686" i="62"/>
  <c r="Q731" i="62"/>
  <c r="H731" i="62"/>
  <c r="H727" i="62"/>
  <c r="Q711" i="62"/>
  <c r="H711" i="62"/>
  <c r="H704" i="62"/>
  <c r="Q704" i="62"/>
  <c r="M698" i="62"/>
  <c r="U698" i="62"/>
  <c r="N698" i="62"/>
  <c r="V698" i="62" s="1"/>
  <c r="O698" i="62"/>
  <c r="P698" i="62"/>
  <c r="N686" i="62"/>
  <c r="J686" i="62"/>
  <c r="T686" i="62"/>
  <c r="L686" i="62"/>
  <c r="U686" i="62"/>
  <c r="M686" i="62"/>
  <c r="W686" i="62"/>
  <c r="O686" i="62"/>
  <c r="P686" i="62"/>
  <c r="H686" i="62"/>
  <c r="R686" i="62"/>
  <c r="S745" i="62"/>
  <c r="R742" i="62"/>
  <c r="H742" i="62"/>
  <c r="W740" i="62"/>
  <c r="O740" i="62"/>
  <c r="Q739" i="62"/>
  <c r="H739" i="62"/>
  <c r="W737" i="62"/>
  <c r="O737" i="62"/>
  <c r="P734" i="62"/>
  <c r="P731" i="62"/>
  <c r="S730" i="62"/>
  <c r="W728" i="62"/>
  <c r="Q727" i="62"/>
  <c r="S726" i="62"/>
  <c r="W724" i="62"/>
  <c r="Q723" i="62"/>
  <c r="S722" i="62"/>
  <c r="P720" i="62"/>
  <c r="P717" i="62"/>
  <c r="W714" i="62"/>
  <c r="P711" i="62"/>
  <c r="O707" i="62"/>
  <c r="P706" i="62"/>
  <c r="P705" i="62"/>
  <c r="R704" i="62"/>
  <c r="Q702" i="62"/>
  <c r="H698" i="62"/>
  <c r="W698" i="62" s="1"/>
  <c r="U694" i="62"/>
  <c r="N682" i="62"/>
  <c r="J682" i="62"/>
  <c r="T682" i="62"/>
  <c r="L682" i="62"/>
  <c r="U682" i="62"/>
  <c r="M682" i="62"/>
  <c r="W682" i="62"/>
  <c r="O682" i="62"/>
  <c r="P682" i="62"/>
  <c r="H682" i="62"/>
  <c r="R682" i="62"/>
  <c r="M681" i="62"/>
  <c r="U681" i="62"/>
  <c r="N681" i="62"/>
  <c r="V681" i="62" s="1"/>
  <c r="O681" i="62"/>
  <c r="P681" i="62"/>
  <c r="H681" i="62"/>
  <c r="W681" i="62" s="1"/>
  <c r="Q681" i="62"/>
  <c r="J681" i="62"/>
  <c r="S681" i="62"/>
  <c r="Q742" i="62"/>
  <c r="V740" i="62"/>
  <c r="M740" i="62"/>
  <c r="V737" i="62"/>
  <c r="W734" i="62"/>
  <c r="O734" i="62"/>
  <c r="W731" i="62"/>
  <c r="P727" i="62"/>
  <c r="P723" i="62"/>
  <c r="W720" i="62"/>
  <c r="W711" i="62"/>
  <c r="W707" i="62"/>
  <c r="N707" i="62"/>
  <c r="O705" i="62"/>
  <c r="P704" i="62"/>
  <c r="T698" i="62"/>
  <c r="J679" i="62"/>
  <c r="S679" i="62"/>
  <c r="L679" i="62"/>
  <c r="T679" i="62"/>
  <c r="M679" i="62"/>
  <c r="U679" i="62"/>
  <c r="N679" i="62"/>
  <c r="V679" i="62"/>
  <c r="O679" i="62"/>
  <c r="W679" i="62"/>
  <c r="H679" i="62"/>
  <c r="Q679" i="62"/>
  <c r="J675" i="62"/>
  <c r="S675" i="62"/>
  <c r="L675" i="62"/>
  <c r="T675" i="62"/>
  <c r="M675" i="62"/>
  <c r="U675" i="62"/>
  <c r="N675" i="62"/>
  <c r="V675" i="62"/>
  <c r="O675" i="62"/>
  <c r="W675" i="62"/>
  <c r="H675" i="62"/>
  <c r="Q675" i="62"/>
  <c r="N674" i="62"/>
  <c r="M674" i="62"/>
  <c r="V674" i="62"/>
  <c r="O674" i="62"/>
  <c r="W674" i="62"/>
  <c r="P674" i="62"/>
  <c r="Q674" i="62"/>
  <c r="H674" i="62"/>
  <c r="R674" i="62"/>
  <c r="J674" i="62"/>
  <c r="T674" i="62"/>
  <c r="U691" i="62"/>
  <c r="L691" i="62"/>
  <c r="T685" i="62"/>
  <c r="L685" i="62"/>
  <c r="M671" i="62"/>
  <c r="U671" i="62"/>
  <c r="U670" i="62"/>
  <c r="L670" i="62"/>
  <c r="P667" i="62"/>
  <c r="H667" i="62"/>
  <c r="Q667" i="62"/>
  <c r="J667" i="62"/>
  <c r="S667" i="62"/>
  <c r="N652" i="62"/>
  <c r="H652" i="62"/>
  <c r="R652" i="62"/>
  <c r="J652" i="62"/>
  <c r="T652" i="62"/>
  <c r="L652" i="62"/>
  <c r="U652" i="62"/>
  <c r="M652" i="62"/>
  <c r="W652" i="62"/>
  <c r="P652" i="62"/>
  <c r="D695" i="62"/>
  <c r="W692" i="62"/>
  <c r="O692" i="62"/>
  <c r="R691" i="62"/>
  <c r="H691" i="62"/>
  <c r="W689" i="62"/>
  <c r="O689" i="62"/>
  <c r="Q685" i="62"/>
  <c r="H685" i="62"/>
  <c r="P678" i="62"/>
  <c r="P671" i="62"/>
  <c r="R670" i="62"/>
  <c r="H670" i="62"/>
  <c r="J669" i="62"/>
  <c r="S669" i="62"/>
  <c r="N668" i="62"/>
  <c r="M668" i="62"/>
  <c r="V668" i="62"/>
  <c r="U667" i="62"/>
  <c r="N654" i="62"/>
  <c r="J700" i="62"/>
  <c r="V692" i="62"/>
  <c r="N692" i="62"/>
  <c r="Q691" i="62"/>
  <c r="N689" i="62"/>
  <c r="V689" i="62" s="1"/>
  <c r="Q688" i="62"/>
  <c r="H688" i="62"/>
  <c r="P685" i="62"/>
  <c r="R684" i="62"/>
  <c r="H684" i="62"/>
  <c r="O678" i="62"/>
  <c r="Q677" i="62"/>
  <c r="H677" i="62"/>
  <c r="O671" i="62"/>
  <c r="Q670" i="62"/>
  <c r="R669" i="62"/>
  <c r="H669" i="62"/>
  <c r="S668" i="62"/>
  <c r="H668" i="62"/>
  <c r="T667" i="62"/>
  <c r="L665" i="62"/>
  <c r="T665" i="62"/>
  <c r="M665" i="62"/>
  <c r="U665" i="62"/>
  <c r="O665" i="62"/>
  <c r="W665" i="62"/>
  <c r="M663" i="62"/>
  <c r="U663" i="62"/>
  <c r="O663" i="62"/>
  <c r="W663" i="62"/>
  <c r="P663" i="62"/>
  <c r="H663" i="62"/>
  <c r="Q663" i="62"/>
  <c r="J663" i="62"/>
  <c r="S663" i="62"/>
  <c r="H661" i="62"/>
  <c r="Q661" i="62"/>
  <c r="J661" i="62"/>
  <c r="S661" i="62"/>
  <c r="L661" i="62"/>
  <c r="T661" i="62"/>
  <c r="M661" i="62"/>
  <c r="U661" i="62"/>
  <c r="O661" i="62"/>
  <c r="W661" i="62"/>
  <c r="N648" i="62"/>
  <c r="H648" i="62"/>
  <c r="R648" i="62"/>
  <c r="J648" i="62"/>
  <c r="T648" i="62"/>
  <c r="L648" i="62"/>
  <c r="U648" i="62"/>
  <c r="M648" i="62"/>
  <c r="W648" i="62"/>
  <c r="P648" i="62"/>
  <c r="U692" i="62"/>
  <c r="M692" i="62"/>
  <c r="P691" i="62"/>
  <c r="U689" i="62"/>
  <c r="M689" i="62"/>
  <c r="P688" i="62"/>
  <c r="W685" i="62"/>
  <c r="O685" i="62"/>
  <c r="Q684" i="62"/>
  <c r="W678" i="62"/>
  <c r="M678" i="62"/>
  <c r="P677" i="62"/>
  <c r="W671" i="62"/>
  <c r="N671" i="62"/>
  <c r="O670" i="62"/>
  <c r="Q669" i="62"/>
  <c r="R668" i="62"/>
  <c r="R667" i="62"/>
  <c r="M654" i="62"/>
  <c r="U654" i="62"/>
  <c r="O654" i="62"/>
  <c r="W654" i="62"/>
  <c r="P654" i="62"/>
  <c r="H654" i="62"/>
  <c r="Q654" i="62"/>
  <c r="J654" i="62"/>
  <c r="S654" i="62"/>
  <c r="N647" i="62"/>
  <c r="J647" i="62"/>
  <c r="T647" i="62"/>
  <c r="M647" i="62"/>
  <c r="V647" i="62"/>
  <c r="O647" i="62"/>
  <c r="W647" i="62"/>
  <c r="P647" i="62"/>
  <c r="H647" i="62"/>
  <c r="R647" i="62"/>
  <c r="Q700" i="62"/>
  <c r="Q696" i="62"/>
  <c r="Q693" i="62"/>
  <c r="T692" i="62"/>
  <c r="W691" i="62"/>
  <c r="O691" i="62"/>
  <c r="Q690" i="62"/>
  <c r="T689" i="62"/>
  <c r="W688" i="62"/>
  <c r="V685" i="62"/>
  <c r="P684" i="62"/>
  <c r="U678" i="62"/>
  <c r="L678" i="62"/>
  <c r="W677" i="62"/>
  <c r="Q676" i="62"/>
  <c r="V671" i="62"/>
  <c r="L671" i="62"/>
  <c r="W670" i="62"/>
  <c r="N670" i="62"/>
  <c r="P669" i="62"/>
  <c r="Q668" i="62"/>
  <c r="O667" i="62"/>
  <c r="S665" i="62"/>
  <c r="N650" i="62"/>
  <c r="M650" i="62"/>
  <c r="W650" i="62"/>
  <c r="P650" i="62"/>
  <c r="Q650" i="62"/>
  <c r="H650" i="62"/>
  <c r="R650" i="62"/>
  <c r="J650" i="62"/>
  <c r="T650" i="62"/>
  <c r="D681" i="62"/>
  <c r="L666" i="62"/>
  <c r="Q664" i="62"/>
  <c r="P658" i="62"/>
  <c r="P655" i="62"/>
  <c r="V653" i="62"/>
  <c r="N653" i="62"/>
  <c r="V649" i="62"/>
  <c r="N649" i="62"/>
  <c r="T646" i="62"/>
  <c r="L646" i="62"/>
  <c r="O664" i="62"/>
  <c r="P660" i="62"/>
  <c r="V658" i="62"/>
  <c r="N658" i="62"/>
  <c r="V655" i="62"/>
  <c r="N655" i="62"/>
  <c r="T653" i="62"/>
  <c r="L653" i="62"/>
  <c r="L649" i="62"/>
  <c r="R666" i="62"/>
  <c r="H666" i="62"/>
  <c r="W664" i="62"/>
  <c r="M664" i="62"/>
  <c r="R662" i="62"/>
  <c r="H662" i="62"/>
  <c r="W660" i="62"/>
  <c r="U658" i="62"/>
  <c r="M658" i="62"/>
  <c r="P657" i="62"/>
  <c r="U655" i="62"/>
  <c r="M655" i="62"/>
  <c r="S653" i="62"/>
  <c r="S649" i="62"/>
  <c r="Q646" i="62"/>
  <c r="T658" i="62"/>
  <c r="T655" i="62"/>
  <c r="V785" i="62"/>
  <c r="V783" i="62"/>
  <c r="V779" i="62"/>
  <c r="V777" i="62"/>
  <c r="V775" i="62"/>
  <c r="V773" i="62"/>
  <c r="N773" i="62"/>
  <c r="V729" i="62"/>
  <c r="V727" i="62"/>
  <c r="V725" i="62"/>
  <c r="V723" i="62"/>
  <c r="V703" i="62"/>
  <c r="V701" i="62"/>
  <c r="V699" i="62"/>
  <c r="V697" i="62"/>
  <c r="V762" i="62"/>
  <c r="V760" i="62"/>
  <c r="V742" i="62"/>
  <c r="V686" i="62"/>
  <c r="V684" i="62"/>
  <c r="V682" i="62"/>
  <c r="V678" i="62"/>
  <c r="V676" i="62"/>
  <c r="V666" i="62"/>
  <c r="V664" i="62"/>
  <c r="V662" i="62"/>
  <c r="V652" i="62"/>
  <c r="V650" i="62"/>
  <c r="V648" i="62"/>
  <c r="O638" i="62"/>
  <c r="W638" i="62"/>
  <c r="P638" i="62"/>
  <c r="Q644" i="62"/>
  <c r="H640" i="62"/>
  <c r="H636" i="62"/>
  <c r="S634" i="62"/>
  <c r="S632" i="62"/>
  <c r="J617" i="62"/>
  <c r="S617" i="62"/>
  <c r="L617" i="62"/>
  <c r="T617" i="62"/>
  <c r="N617" i="62"/>
  <c r="V617" i="62" s="1"/>
  <c r="L427" i="62"/>
  <c r="T427" i="62"/>
  <c r="M427" i="62"/>
  <c r="U427" i="62"/>
  <c r="N427" i="62"/>
  <c r="V427" i="62" s="1"/>
  <c r="O427" i="62"/>
  <c r="P427" i="62"/>
  <c r="J427" i="62"/>
  <c r="Q427" i="62"/>
  <c r="R427" i="62"/>
  <c r="S427" i="62"/>
  <c r="H427" i="62"/>
  <c r="W427" i="62" s="1"/>
  <c r="P640" i="62"/>
  <c r="R634" i="62"/>
  <c r="R632" i="62"/>
  <c r="W625" i="62"/>
  <c r="H617" i="62"/>
  <c r="W617" i="62" s="1"/>
  <c r="H609" i="62"/>
  <c r="W609" i="62" s="1"/>
  <c r="Q609" i="62"/>
  <c r="J609" i="62"/>
  <c r="S609" i="62"/>
  <c r="L609" i="62"/>
  <c r="T609" i="62"/>
  <c r="N609" i="62"/>
  <c r="V609" i="62" s="1"/>
  <c r="L566" i="62"/>
  <c r="T566" i="62"/>
  <c r="M566" i="62"/>
  <c r="U566" i="62"/>
  <c r="N566" i="62"/>
  <c r="V566" i="62"/>
  <c r="O566" i="62"/>
  <c r="W566" i="62"/>
  <c r="P566" i="62"/>
  <c r="H566" i="62"/>
  <c r="Q566" i="62"/>
  <c r="J566" i="62"/>
  <c r="R566" i="62"/>
  <c r="S566" i="62"/>
  <c r="S645" i="62"/>
  <c r="J645" i="62"/>
  <c r="W644" i="62"/>
  <c r="O644" i="62"/>
  <c r="S643" i="62"/>
  <c r="J643" i="62"/>
  <c r="W642" i="62"/>
  <c r="O642" i="62"/>
  <c r="S641" i="62"/>
  <c r="J641" i="62"/>
  <c r="W640" i="62"/>
  <c r="O640" i="62"/>
  <c r="Q638" i="62"/>
  <c r="J627" i="62"/>
  <c r="S627" i="62"/>
  <c r="L627" i="62"/>
  <c r="T627" i="62"/>
  <c r="N627" i="62"/>
  <c r="V627" i="62" s="1"/>
  <c r="J619" i="62"/>
  <c r="S619" i="62"/>
  <c r="L619" i="62"/>
  <c r="T619" i="62"/>
  <c r="N619" i="62"/>
  <c r="V619" i="62" s="1"/>
  <c r="U617" i="62"/>
  <c r="P613" i="62"/>
  <c r="J625" i="62"/>
  <c r="S625" i="62"/>
  <c r="L625" i="62"/>
  <c r="T625" i="62"/>
  <c r="N625" i="62"/>
  <c r="V625" i="62"/>
  <c r="O636" i="62"/>
  <c r="W636" i="62"/>
  <c r="P636" i="62"/>
  <c r="O634" i="62"/>
  <c r="W634" i="62"/>
  <c r="P634" i="62"/>
  <c r="O632" i="62"/>
  <c r="W632" i="62"/>
  <c r="P632" i="62"/>
  <c r="H644" i="62"/>
  <c r="Q642" i="62"/>
  <c r="S638" i="62"/>
  <c r="R638" i="62"/>
  <c r="R636" i="62"/>
  <c r="V644" i="62"/>
  <c r="V642" i="62"/>
  <c r="N642" i="62"/>
  <c r="V640" i="62"/>
  <c r="N638" i="62"/>
  <c r="N634" i="62"/>
  <c r="R617" i="62"/>
  <c r="Q645" i="62"/>
  <c r="H645" i="62"/>
  <c r="U644" i="62"/>
  <c r="M644" i="62"/>
  <c r="Q643" i="62"/>
  <c r="H643" i="62"/>
  <c r="U642" i="62"/>
  <c r="M642" i="62"/>
  <c r="Q641" i="62"/>
  <c r="H641" i="62"/>
  <c r="U640" i="62"/>
  <c r="M640" i="62"/>
  <c r="M638" i="62"/>
  <c r="M636" i="62"/>
  <c r="M634" i="62"/>
  <c r="M632" i="62"/>
  <c r="J629" i="62"/>
  <c r="S629" i="62"/>
  <c r="L629" i="62"/>
  <c r="T629" i="62"/>
  <c r="N629" i="62"/>
  <c r="V629" i="62" s="1"/>
  <c r="U627" i="62"/>
  <c r="Q625" i="62"/>
  <c r="J621" i="62"/>
  <c r="S621" i="62"/>
  <c r="L621" i="62"/>
  <c r="T621" i="62"/>
  <c r="N621" i="62"/>
  <c r="V621" i="62" s="1"/>
  <c r="U619" i="62"/>
  <c r="Q617" i="62"/>
  <c r="J611" i="62"/>
  <c r="S611" i="62"/>
  <c r="L611" i="62"/>
  <c r="T611" i="62"/>
  <c r="N611" i="62"/>
  <c r="V611" i="62" s="1"/>
  <c r="U609" i="62"/>
  <c r="Q640" i="62"/>
  <c r="H638" i="62"/>
  <c r="S636" i="62"/>
  <c r="H634" i="62"/>
  <c r="P644" i="62"/>
  <c r="P642" i="62"/>
  <c r="P645" i="62"/>
  <c r="T644" i="62"/>
  <c r="L644" i="62"/>
  <c r="P643" i="62"/>
  <c r="T642" i="62"/>
  <c r="L642" i="62"/>
  <c r="P641" i="62"/>
  <c r="T640" i="62"/>
  <c r="L640" i="62"/>
  <c r="V638" i="62"/>
  <c r="L638" i="62"/>
  <c r="V636" i="62"/>
  <c r="L636" i="62"/>
  <c r="V634" i="62"/>
  <c r="L634" i="62"/>
  <c r="V632" i="62"/>
  <c r="L632" i="62"/>
  <c r="P625" i="62"/>
  <c r="P617" i="62"/>
  <c r="J613" i="62"/>
  <c r="S613" i="62"/>
  <c r="L613" i="62"/>
  <c r="T613" i="62"/>
  <c r="N613" i="62"/>
  <c r="V613" i="62" s="1"/>
  <c r="R609" i="62"/>
  <c r="R642" i="62"/>
  <c r="H642" i="62"/>
  <c r="H632" i="62"/>
  <c r="H625" i="62"/>
  <c r="R645" i="62"/>
  <c r="N644" i="62"/>
  <c r="N640" i="62"/>
  <c r="N636" i="62"/>
  <c r="N632" i="62"/>
  <c r="R625" i="62"/>
  <c r="L531" i="62"/>
  <c r="M531" i="62"/>
  <c r="U531" i="62"/>
  <c r="N531" i="62"/>
  <c r="V531" i="62" s="1"/>
  <c r="O531" i="62"/>
  <c r="H531" i="62"/>
  <c r="W531" i="62" s="1"/>
  <c r="Q531" i="62"/>
  <c r="J531" i="62"/>
  <c r="P531" i="62"/>
  <c r="R531" i="62"/>
  <c r="S531" i="62"/>
  <c r="T531" i="62"/>
  <c r="L516" i="62"/>
  <c r="T516" i="62"/>
  <c r="M516" i="62"/>
  <c r="U516" i="62"/>
  <c r="N516" i="62"/>
  <c r="V516" i="62" s="1"/>
  <c r="O516" i="62"/>
  <c r="P516" i="62"/>
  <c r="H516" i="62"/>
  <c r="W516" i="62" s="1"/>
  <c r="Q516" i="62"/>
  <c r="J516" i="62"/>
  <c r="R516" i="62"/>
  <c r="S516" i="62"/>
  <c r="L500" i="62"/>
  <c r="T500" i="62"/>
  <c r="M500" i="62"/>
  <c r="U500" i="62"/>
  <c r="N500" i="62"/>
  <c r="V500" i="62" s="1"/>
  <c r="O500" i="62"/>
  <c r="P500" i="62"/>
  <c r="H500" i="62"/>
  <c r="W500" i="62" s="1"/>
  <c r="Q500" i="62"/>
  <c r="J500" i="62"/>
  <c r="R500" i="62"/>
  <c r="S500" i="62"/>
  <c r="W645" i="62"/>
  <c r="S644" i="62"/>
  <c r="W643" i="62"/>
  <c r="S642" i="62"/>
  <c r="W641" i="62"/>
  <c r="S640" i="62"/>
  <c r="J639" i="62"/>
  <c r="S639" i="62"/>
  <c r="L639" i="62"/>
  <c r="T639" i="62"/>
  <c r="U638" i="62"/>
  <c r="J638" i="62"/>
  <c r="J637" i="62"/>
  <c r="S637" i="62"/>
  <c r="L637" i="62"/>
  <c r="T637" i="62"/>
  <c r="U636" i="62"/>
  <c r="J636" i="62"/>
  <c r="J635" i="62"/>
  <c r="S635" i="62"/>
  <c r="L635" i="62"/>
  <c r="T635" i="62"/>
  <c r="U634" i="62"/>
  <c r="J634" i="62"/>
  <c r="J633" i="62"/>
  <c r="S633" i="62"/>
  <c r="L633" i="62"/>
  <c r="T633" i="62"/>
  <c r="U632" i="62"/>
  <c r="J632" i="62"/>
  <c r="J631" i="62"/>
  <c r="S631" i="62"/>
  <c r="L631" i="62"/>
  <c r="T631" i="62"/>
  <c r="U629" i="62"/>
  <c r="Q627" i="62"/>
  <c r="O625" i="62"/>
  <c r="J623" i="62"/>
  <c r="S623" i="62"/>
  <c r="L623" i="62"/>
  <c r="T623" i="62"/>
  <c r="N623" i="62"/>
  <c r="V623" i="62" s="1"/>
  <c r="U621" i="62"/>
  <c r="Q619" i="62"/>
  <c r="O617" i="62"/>
  <c r="J615" i="62"/>
  <c r="S615" i="62"/>
  <c r="L615" i="62"/>
  <c r="T615" i="62"/>
  <c r="N615" i="62"/>
  <c r="V615" i="62" s="1"/>
  <c r="H613" i="62"/>
  <c r="W613" i="62" s="1"/>
  <c r="U611" i="62"/>
  <c r="P609" i="62"/>
  <c r="L568" i="62"/>
  <c r="T568" i="62"/>
  <c r="M568" i="62"/>
  <c r="U568" i="62"/>
  <c r="N568" i="62"/>
  <c r="V568" i="62" s="1"/>
  <c r="O568" i="62"/>
  <c r="P568" i="62"/>
  <c r="H568" i="62"/>
  <c r="W568" i="62" s="1"/>
  <c r="Q568" i="62"/>
  <c r="S568" i="62"/>
  <c r="J568" i="62"/>
  <c r="H577" i="62"/>
  <c r="Q577" i="62"/>
  <c r="L577" i="62"/>
  <c r="T577" i="62"/>
  <c r="M577" i="62"/>
  <c r="L560" i="62"/>
  <c r="T560" i="62"/>
  <c r="M560" i="62"/>
  <c r="U560" i="62"/>
  <c r="N560" i="62"/>
  <c r="V560" i="62" s="1"/>
  <c r="O560" i="62"/>
  <c r="P560" i="62"/>
  <c r="H560" i="62"/>
  <c r="W560" i="62" s="1"/>
  <c r="Q560" i="62"/>
  <c r="L554" i="62"/>
  <c r="T554" i="62"/>
  <c r="M554" i="62"/>
  <c r="U554" i="62"/>
  <c r="N554" i="62"/>
  <c r="V554" i="62" s="1"/>
  <c r="O554" i="62"/>
  <c r="P554" i="62"/>
  <c r="H554" i="62"/>
  <c r="W554" i="62" s="1"/>
  <c r="Q554" i="62"/>
  <c r="L545" i="62"/>
  <c r="T545" i="62"/>
  <c r="M545" i="62"/>
  <c r="U545" i="62"/>
  <c r="N545" i="62"/>
  <c r="V545" i="62" s="1"/>
  <c r="O545" i="62"/>
  <c r="P545" i="62"/>
  <c r="H545" i="62"/>
  <c r="W545" i="62" s="1"/>
  <c r="Q545" i="62"/>
  <c r="L475" i="62"/>
  <c r="T475" i="62"/>
  <c r="M475" i="62"/>
  <c r="U475" i="62"/>
  <c r="N475" i="62"/>
  <c r="V475" i="62" s="1"/>
  <c r="O475" i="62"/>
  <c r="P475" i="62"/>
  <c r="H475" i="62"/>
  <c r="W475" i="62" s="1"/>
  <c r="Q475" i="62"/>
  <c r="R475" i="62"/>
  <c r="S475" i="62"/>
  <c r="P630" i="62"/>
  <c r="P628" i="62"/>
  <c r="P626" i="62"/>
  <c r="P624" i="62"/>
  <c r="P622" i="62"/>
  <c r="P620" i="62"/>
  <c r="P618" i="62"/>
  <c r="P616" i="62"/>
  <c r="P614" i="62"/>
  <c r="P612" i="62"/>
  <c r="P610" i="62"/>
  <c r="P608" i="62"/>
  <c r="P603" i="62"/>
  <c r="P601" i="62"/>
  <c r="P599" i="62"/>
  <c r="P597" i="62"/>
  <c r="P595" i="62"/>
  <c r="P593" i="62"/>
  <c r="P591" i="62"/>
  <c r="P589" i="62"/>
  <c r="P587" i="62"/>
  <c r="P585" i="62"/>
  <c r="P583" i="62"/>
  <c r="P581" i="62"/>
  <c r="S577" i="62"/>
  <c r="R574" i="62"/>
  <c r="R572" i="62"/>
  <c r="S564" i="62"/>
  <c r="S549" i="62"/>
  <c r="L547" i="62"/>
  <c r="T547" i="62"/>
  <c r="M547" i="62"/>
  <c r="U547" i="62"/>
  <c r="N547" i="62"/>
  <c r="V547" i="62" s="1"/>
  <c r="O547" i="62"/>
  <c r="P547" i="62"/>
  <c r="H547" i="62"/>
  <c r="W547" i="62" s="1"/>
  <c r="Q547" i="62"/>
  <c r="L539" i="62"/>
  <c r="T539" i="62"/>
  <c r="M539" i="62"/>
  <c r="U539" i="62"/>
  <c r="N539" i="62"/>
  <c r="V539" i="62"/>
  <c r="O539" i="62"/>
  <c r="W539" i="62"/>
  <c r="P539" i="62"/>
  <c r="H539" i="62"/>
  <c r="Q539" i="62"/>
  <c r="L520" i="62"/>
  <c r="T520" i="62"/>
  <c r="M520" i="62"/>
  <c r="U520" i="62"/>
  <c r="N520" i="62"/>
  <c r="V520" i="62" s="1"/>
  <c r="O520" i="62"/>
  <c r="P520" i="62"/>
  <c r="H520" i="62"/>
  <c r="W520" i="62" s="1"/>
  <c r="Q520" i="62"/>
  <c r="R520" i="62"/>
  <c r="S520" i="62"/>
  <c r="W620" i="62"/>
  <c r="W603" i="62"/>
  <c r="O603" i="62"/>
  <c r="W601" i="62"/>
  <c r="O601" i="62"/>
  <c r="W599" i="62"/>
  <c r="O599" i="62"/>
  <c r="W597" i="62"/>
  <c r="O597" i="62"/>
  <c r="W595" i="62"/>
  <c r="O595" i="62"/>
  <c r="W593" i="62"/>
  <c r="O593" i="62"/>
  <c r="W591" i="62"/>
  <c r="O591" i="62"/>
  <c r="W589" i="62"/>
  <c r="O589" i="62"/>
  <c r="W587" i="62"/>
  <c r="O587" i="62"/>
  <c r="W585" i="62"/>
  <c r="O585" i="62"/>
  <c r="W583" i="62"/>
  <c r="O583" i="62"/>
  <c r="W581" i="62"/>
  <c r="O581" i="62"/>
  <c r="R577" i="62"/>
  <c r="O574" i="62"/>
  <c r="O572" i="62"/>
  <c r="L570" i="62"/>
  <c r="T570" i="62"/>
  <c r="M570" i="62"/>
  <c r="U570" i="62"/>
  <c r="N570" i="62"/>
  <c r="V570" i="62" s="1"/>
  <c r="O570" i="62"/>
  <c r="P570" i="62"/>
  <c r="H570" i="62"/>
  <c r="W570" i="62" s="1"/>
  <c r="Q570" i="62"/>
  <c r="R564" i="62"/>
  <c r="L562" i="62"/>
  <c r="T562" i="62"/>
  <c r="M562" i="62"/>
  <c r="U562" i="62"/>
  <c r="N562" i="62"/>
  <c r="V562" i="62" s="1"/>
  <c r="O562" i="62"/>
  <c r="P562" i="62"/>
  <c r="H562" i="62"/>
  <c r="W562" i="62" s="1"/>
  <c r="Q562" i="62"/>
  <c r="S558" i="62"/>
  <c r="L556" i="62"/>
  <c r="T556" i="62"/>
  <c r="M556" i="62"/>
  <c r="U556" i="62"/>
  <c r="N556" i="62"/>
  <c r="V556" i="62" s="1"/>
  <c r="O556" i="62"/>
  <c r="P556" i="62"/>
  <c r="H556" i="62"/>
  <c r="W556" i="62" s="1"/>
  <c r="Q556" i="62"/>
  <c r="R549" i="62"/>
  <c r="S543" i="62"/>
  <c r="L510" i="62"/>
  <c r="T510" i="62"/>
  <c r="M510" i="62"/>
  <c r="U510" i="62"/>
  <c r="N510" i="62"/>
  <c r="V510" i="62" s="1"/>
  <c r="O510" i="62"/>
  <c r="P510" i="62"/>
  <c r="H510" i="62"/>
  <c r="W510" i="62" s="1"/>
  <c r="Q510" i="62"/>
  <c r="R510" i="62"/>
  <c r="S510" i="62"/>
  <c r="V603" i="62"/>
  <c r="V601" i="62"/>
  <c r="V599" i="62"/>
  <c r="V597" i="62"/>
  <c r="V595" i="62"/>
  <c r="V593" i="62"/>
  <c r="V591" i="62"/>
  <c r="V589" i="62"/>
  <c r="V587" i="62"/>
  <c r="V585" i="62"/>
  <c r="V583" i="62"/>
  <c r="V581" i="62"/>
  <c r="P577" i="62"/>
  <c r="L576" i="62"/>
  <c r="M576" i="62"/>
  <c r="U576" i="62"/>
  <c r="N576" i="62"/>
  <c r="V576" i="62" s="1"/>
  <c r="P576" i="62"/>
  <c r="H576" i="62"/>
  <c r="W576" i="62" s="1"/>
  <c r="Q576" i="62"/>
  <c r="L541" i="62"/>
  <c r="T541" i="62"/>
  <c r="M541" i="62"/>
  <c r="U541" i="62"/>
  <c r="N541" i="62"/>
  <c r="V541" i="62" s="1"/>
  <c r="O541" i="62"/>
  <c r="P541" i="62"/>
  <c r="H541" i="62"/>
  <c r="W541" i="62" s="1"/>
  <c r="Q541" i="62"/>
  <c r="L518" i="62"/>
  <c r="T518" i="62"/>
  <c r="M518" i="62"/>
  <c r="U518" i="62"/>
  <c r="N518" i="62"/>
  <c r="V518" i="62" s="1"/>
  <c r="O518" i="62"/>
  <c r="P518" i="62"/>
  <c r="H518" i="62"/>
  <c r="W518" i="62" s="1"/>
  <c r="Q518" i="62"/>
  <c r="J518" i="62"/>
  <c r="R518" i="62"/>
  <c r="S518" i="62"/>
  <c r="L487" i="62"/>
  <c r="T487" i="62"/>
  <c r="M487" i="62"/>
  <c r="U487" i="62"/>
  <c r="N487" i="62"/>
  <c r="V487" i="62" s="1"/>
  <c r="O487" i="62"/>
  <c r="P487" i="62"/>
  <c r="H487" i="62"/>
  <c r="W487" i="62" s="1"/>
  <c r="Q487" i="62"/>
  <c r="J487" i="62"/>
  <c r="R487" i="62"/>
  <c r="S487" i="62"/>
  <c r="L574" i="62"/>
  <c r="T574" i="62"/>
  <c r="M574" i="62"/>
  <c r="U574" i="62"/>
  <c r="N574" i="62"/>
  <c r="V574" i="62" s="1"/>
  <c r="P574" i="62"/>
  <c r="H574" i="62"/>
  <c r="W574" i="62" s="1"/>
  <c r="Q574" i="62"/>
  <c r="L572" i="62"/>
  <c r="T572" i="62"/>
  <c r="M572" i="62"/>
  <c r="U572" i="62"/>
  <c r="N572" i="62"/>
  <c r="V572" i="62" s="1"/>
  <c r="P572" i="62"/>
  <c r="H572" i="62"/>
  <c r="W572" i="62" s="1"/>
  <c r="Q572" i="62"/>
  <c r="L564" i="62"/>
  <c r="T564" i="62"/>
  <c r="M564" i="62"/>
  <c r="U564" i="62"/>
  <c r="N564" i="62"/>
  <c r="V564" i="62" s="1"/>
  <c r="O564" i="62"/>
  <c r="P564" i="62"/>
  <c r="H564" i="62"/>
  <c r="W564" i="62" s="1"/>
  <c r="Q564" i="62"/>
  <c r="L549" i="62"/>
  <c r="T549" i="62"/>
  <c r="M549" i="62"/>
  <c r="U549" i="62"/>
  <c r="N549" i="62"/>
  <c r="V549" i="62" s="1"/>
  <c r="O549" i="62"/>
  <c r="P549" i="62"/>
  <c r="H549" i="62"/>
  <c r="W549" i="62" s="1"/>
  <c r="Q549" i="62"/>
  <c r="L558" i="62"/>
  <c r="T558" i="62"/>
  <c r="M558" i="62"/>
  <c r="U558" i="62"/>
  <c r="N558" i="62"/>
  <c r="V558" i="62" s="1"/>
  <c r="O558" i="62"/>
  <c r="P558" i="62"/>
  <c r="H558" i="62"/>
  <c r="W558" i="62" s="1"/>
  <c r="Q558" i="62"/>
  <c r="L543" i="62"/>
  <c r="T543" i="62"/>
  <c r="M543" i="62"/>
  <c r="U543" i="62"/>
  <c r="N543" i="62"/>
  <c r="V543" i="62" s="1"/>
  <c r="O543" i="62"/>
  <c r="P543" i="62"/>
  <c r="H543" i="62"/>
  <c r="W543" i="62" s="1"/>
  <c r="Q543" i="62"/>
  <c r="L481" i="62"/>
  <c r="T481" i="62"/>
  <c r="M481" i="62"/>
  <c r="U481" i="62"/>
  <c r="N481" i="62"/>
  <c r="V481" i="62" s="1"/>
  <c r="O481" i="62"/>
  <c r="P481" i="62"/>
  <c r="H481" i="62"/>
  <c r="W481" i="62" s="1"/>
  <c r="Q481" i="62"/>
  <c r="J481" i="62"/>
  <c r="R481" i="62"/>
  <c r="S481" i="62"/>
  <c r="U575" i="62"/>
  <c r="M575" i="62"/>
  <c r="U573" i="62"/>
  <c r="M573" i="62"/>
  <c r="U571" i="62"/>
  <c r="M571" i="62"/>
  <c r="U569" i="62"/>
  <c r="M569" i="62"/>
  <c r="U567" i="62"/>
  <c r="M567" i="62"/>
  <c r="U565" i="62"/>
  <c r="M565" i="62"/>
  <c r="U563" i="62"/>
  <c r="M563" i="62"/>
  <c r="U561" i="62"/>
  <c r="M561" i="62"/>
  <c r="U559" i="62"/>
  <c r="M559" i="62"/>
  <c r="U557" i="62"/>
  <c r="M557" i="62"/>
  <c r="U555" i="62"/>
  <c r="M555" i="62"/>
  <c r="U550" i="62"/>
  <c r="M550" i="62"/>
  <c r="U548" i="62"/>
  <c r="M548" i="62"/>
  <c r="U546" i="62"/>
  <c r="M546" i="62"/>
  <c r="U544" i="62"/>
  <c r="M544" i="62"/>
  <c r="U542" i="62"/>
  <c r="M542" i="62"/>
  <c r="U540" i="62"/>
  <c r="M540" i="62"/>
  <c r="U538" i="62"/>
  <c r="M538" i="62"/>
  <c r="L537" i="62"/>
  <c r="N536" i="62"/>
  <c r="V536" i="62" s="1"/>
  <c r="L535" i="62"/>
  <c r="N534" i="62"/>
  <c r="V534" i="62" s="1"/>
  <c r="L533" i="62"/>
  <c r="L529" i="62"/>
  <c r="T529" i="62"/>
  <c r="M529" i="62"/>
  <c r="U529" i="62"/>
  <c r="N529" i="62"/>
  <c r="V529" i="62" s="1"/>
  <c r="O529" i="62"/>
  <c r="H529" i="62"/>
  <c r="W529" i="62" s="1"/>
  <c r="Q529" i="62"/>
  <c r="L522" i="62"/>
  <c r="T522" i="62"/>
  <c r="M522" i="62"/>
  <c r="U522" i="62"/>
  <c r="N522" i="62"/>
  <c r="V522" i="62" s="1"/>
  <c r="O522" i="62"/>
  <c r="P522" i="62"/>
  <c r="H522" i="62"/>
  <c r="W522" i="62" s="1"/>
  <c r="Q522" i="62"/>
  <c r="R508" i="62"/>
  <c r="L504" i="62"/>
  <c r="T504" i="62"/>
  <c r="M504" i="62"/>
  <c r="U504" i="62"/>
  <c r="N504" i="62"/>
  <c r="V504" i="62" s="1"/>
  <c r="O504" i="62"/>
  <c r="P504" i="62"/>
  <c r="H504" i="62"/>
  <c r="W504" i="62" s="1"/>
  <c r="Q504" i="62"/>
  <c r="L485" i="62"/>
  <c r="T485" i="62"/>
  <c r="M485" i="62"/>
  <c r="U485" i="62"/>
  <c r="N485" i="62"/>
  <c r="V485" i="62"/>
  <c r="O485" i="62"/>
  <c r="W485" i="62"/>
  <c r="P485" i="62"/>
  <c r="H485" i="62"/>
  <c r="Q485" i="62"/>
  <c r="R473" i="62"/>
  <c r="L466" i="62"/>
  <c r="T466" i="62"/>
  <c r="M466" i="62"/>
  <c r="U466" i="62"/>
  <c r="N466" i="62"/>
  <c r="V466" i="62" s="1"/>
  <c r="O466" i="62"/>
  <c r="P466" i="62"/>
  <c r="H466" i="62"/>
  <c r="W466" i="62" s="1"/>
  <c r="Q466" i="62"/>
  <c r="T575" i="62"/>
  <c r="L575" i="62"/>
  <c r="T573" i="62"/>
  <c r="L573" i="62"/>
  <c r="T571" i="62"/>
  <c r="L571" i="62"/>
  <c r="T569" i="62"/>
  <c r="L569" i="62"/>
  <c r="T567" i="62"/>
  <c r="L567" i="62"/>
  <c r="T565" i="62"/>
  <c r="L565" i="62"/>
  <c r="T563" i="62"/>
  <c r="L563" i="62"/>
  <c r="T561" i="62"/>
  <c r="L561" i="62"/>
  <c r="T559" i="62"/>
  <c r="L559" i="62"/>
  <c r="T557" i="62"/>
  <c r="L557" i="62"/>
  <c r="T555" i="62"/>
  <c r="L555" i="62"/>
  <c r="T550" i="62"/>
  <c r="L550" i="62"/>
  <c r="T548" i="62"/>
  <c r="L548" i="62"/>
  <c r="T546" i="62"/>
  <c r="L546" i="62"/>
  <c r="T544" i="62"/>
  <c r="L544" i="62"/>
  <c r="T542" i="62"/>
  <c r="L542" i="62"/>
  <c r="T540" i="62"/>
  <c r="L540" i="62"/>
  <c r="T538" i="62"/>
  <c r="L538" i="62"/>
  <c r="V537" i="62"/>
  <c r="V533" i="62"/>
  <c r="L527" i="62"/>
  <c r="T527" i="62"/>
  <c r="M527" i="62"/>
  <c r="U527" i="62"/>
  <c r="N527" i="62"/>
  <c r="V527" i="62" s="1"/>
  <c r="O527" i="62"/>
  <c r="P527" i="62"/>
  <c r="H527" i="62"/>
  <c r="W527" i="62" s="1"/>
  <c r="Q527" i="62"/>
  <c r="L514" i="62"/>
  <c r="T514" i="62"/>
  <c r="M514" i="62"/>
  <c r="U514" i="62"/>
  <c r="N514" i="62"/>
  <c r="V514" i="62" s="1"/>
  <c r="O514" i="62"/>
  <c r="P514" i="62"/>
  <c r="H514" i="62"/>
  <c r="W514" i="62" s="1"/>
  <c r="Q514" i="62"/>
  <c r="L495" i="62"/>
  <c r="T495" i="62"/>
  <c r="M495" i="62"/>
  <c r="U495" i="62"/>
  <c r="N495" i="62"/>
  <c r="V495" i="62"/>
  <c r="O495" i="62"/>
  <c r="W495" i="62"/>
  <c r="P495" i="62"/>
  <c r="H495" i="62"/>
  <c r="Q495" i="62"/>
  <c r="L479" i="62"/>
  <c r="T479" i="62"/>
  <c r="M479" i="62"/>
  <c r="U479" i="62"/>
  <c r="N479" i="62"/>
  <c r="V479" i="62" s="1"/>
  <c r="O479" i="62"/>
  <c r="P479" i="62"/>
  <c r="H479" i="62"/>
  <c r="W479" i="62" s="1"/>
  <c r="Q479" i="62"/>
  <c r="H461" i="62"/>
  <c r="W461" i="62" s="1"/>
  <c r="Q461" i="62"/>
  <c r="J461" i="62"/>
  <c r="S461" i="62"/>
  <c r="L461" i="62"/>
  <c r="M461" i="62"/>
  <c r="N461" i="62"/>
  <c r="V461" i="62" s="1"/>
  <c r="O461" i="62"/>
  <c r="P461" i="62"/>
  <c r="R461" i="62"/>
  <c r="H457" i="62"/>
  <c r="W457" i="62" s="1"/>
  <c r="Q457" i="62"/>
  <c r="J457" i="62"/>
  <c r="S457" i="62"/>
  <c r="L457" i="62"/>
  <c r="M457" i="62"/>
  <c r="N457" i="62"/>
  <c r="V457" i="62" s="1"/>
  <c r="O457" i="62"/>
  <c r="P457" i="62"/>
  <c r="R457" i="62"/>
  <c r="M537" i="62"/>
  <c r="U537" i="62"/>
  <c r="O537" i="62"/>
  <c r="M535" i="62"/>
  <c r="U535" i="62"/>
  <c r="O535" i="62"/>
  <c r="M533" i="62"/>
  <c r="U533" i="62"/>
  <c r="O533" i="62"/>
  <c r="L508" i="62"/>
  <c r="T508" i="62"/>
  <c r="M508" i="62"/>
  <c r="U508" i="62"/>
  <c r="N508" i="62"/>
  <c r="V508" i="62" s="1"/>
  <c r="O508" i="62"/>
  <c r="P508" i="62"/>
  <c r="H508" i="62"/>
  <c r="W508" i="62" s="1"/>
  <c r="Q508" i="62"/>
  <c r="L473" i="62"/>
  <c r="T473" i="62"/>
  <c r="M473" i="62"/>
  <c r="U473" i="62"/>
  <c r="N473" i="62"/>
  <c r="V473" i="62" s="1"/>
  <c r="O473" i="62"/>
  <c r="P473" i="62"/>
  <c r="H473" i="62"/>
  <c r="W473" i="62" s="1"/>
  <c r="Q473" i="62"/>
  <c r="R538" i="62"/>
  <c r="H538" i="62"/>
  <c r="W538" i="62" s="1"/>
  <c r="S537" i="62"/>
  <c r="H537" i="62"/>
  <c r="W537" i="62" s="1"/>
  <c r="H536" i="62"/>
  <c r="W536" i="62" s="1"/>
  <c r="Q536" i="62"/>
  <c r="J536" i="62"/>
  <c r="S536" i="62"/>
  <c r="S535" i="62"/>
  <c r="H535" i="62"/>
  <c r="W535" i="62" s="1"/>
  <c r="H534" i="62"/>
  <c r="W534" i="62" s="1"/>
  <c r="Q534" i="62"/>
  <c r="J534" i="62"/>
  <c r="S534" i="62"/>
  <c r="S533" i="62"/>
  <c r="H533" i="62"/>
  <c r="W533" i="62" s="1"/>
  <c r="L502" i="62"/>
  <c r="T502" i="62"/>
  <c r="M502" i="62"/>
  <c r="U502" i="62"/>
  <c r="N502" i="62"/>
  <c r="V502" i="62" s="1"/>
  <c r="O502" i="62"/>
  <c r="P502" i="62"/>
  <c r="H502" i="62"/>
  <c r="W502" i="62" s="1"/>
  <c r="Q502" i="62"/>
  <c r="L493" i="62"/>
  <c r="T493" i="62"/>
  <c r="M493" i="62"/>
  <c r="U493" i="62"/>
  <c r="N493" i="62"/>
  <c r="V493" i="62" s="1"/>
  <c r="O493" i="62"/>
  <c r="P493" i="62"/>
  <c r="H493" i="62"/>
  <c r="W493" i="62" s="1"/>
  <c r="Q493" i="62"/>
  <c r="L483" i="62"/>
  <c r="T483" i="62"/>
  <c r="M483" i="62"/>
  <c r="U483" i="62"/>
  <c r="N483" i="62"/>
  <c r="V483" i="62" s="1"/>
  <c r="O483" i="62"/>
  <c r="P483" i="62"/>
  <c r="H483" i="62"/>
  <c r="W483" i="62" s="1"/>
  <c r="Q483" i="62"/>
  <c r="L441" i="62"/>
  <c r="T441" i="62"/>
  <c r="M441" i="62"/>
  <c r="U441" i="62"/>
  <c r="N441" i="62"/>
  <c r="V441" i="62"/>
  <c r="O441" i="62"/>
  <c r="W441" i="62"/>
  <c r="P441" i="62"/>
  <c r="Q441" i="62"/>
  <c r="R441" i="62"/>
  <c r="S441" i="62"/>
  <c r="H441" i="62"/>
  <c r="Q575" i="62"/>
  <c r="Q573" i="62"/>
  <c r="H573" i="62"/>
  <c r="W573" i="62" s="1"/>
  <c r="Q571" i="62"/>
  <c r="H571" i="62"/>
  <c r="Q569" i="62"/>
  <c r="H569" i="62"/>
  <c r="W569" i="62" s="1"/>
  <c r="Q567" i="62"/>
  <c r="H567" i="62"/>
  <c r="W567" i="62" s="1"/>
  <c r="Q565" i="62"/>
  <c r="H565" i="62"/>
  <c r="W565" i="62" s="1"/>
  <c r="Q563" i="62"/>
  <c r="H563" i="62"/>
  <c r="W563" i="62" s="1"/>
  <c r="Q561" i="62"/>
  <c r="H561" i="62"/>
  <c r="W561" i="62" s="1"/>
  <c r="Q559" i="62"/>
  <c r="H559" i="62"/>
  <c r="W559" i="62" s="1"/>
  <c r="Q557" i="62"/>
  <c r="H557" i="62"/>
  <c r="W557" i="62" s="1"/>
  <c r="Q555" i="62"/>
  <c r="H555" i="62"/>
  <c r="Q550" i="62"/>
  <c r="H550" i="62"/>
  <c r="Q548" i="62"/>
  <c r="H548" i="62"/>
  <c r="W548" i="62" s="1"/>
  <c r="Q546" i="62"/>
  <c r="H546" i="62"/>
  <c r="W546" i="62" s="1"/>
  <c r="Q544" i="62"/>
  <c r="H544" i="62"/>
  <c r="Q542" i="62"/>
  <c r="H542" i="62"/>
  <c r="W542" i="62" s="1"/>
  <c r="Q540" i="62"/>
  <c r="H540" i="62"/>
  <c r="W540" i="62" s="1"/>
  <c r="Q538" i="62"/>
  <c r="R537" i="62"/>
  <c r="T536" i="62"/>
  <c r="R535" i="62"/>
  <c r="T534" i="62"/>
  <c r="R533" i="62"/>
  <c r="S529" i="62"/>
  <c r="L512" i="62"/>
  <c r="T512" i="62"/>
  <c r="M512" i="62"/>
  <c r="U512" i="62"/>
  <c r="N512" i="62"/>
  <c r="V512" i="62"/>
  <c r="O512" i="62"/>
  <c r="W512" i="62"/>
  <c r="P512" i="62"/>
  <c r="H512" i="62"/>
  <c r="Q512" i="62"/>
  <c r="L491" i="62"/>
  <c r="T491" i="62"/>
  <c r="M491" i="62"/>
  <c r="U491" i="62"/>
  <c r="N491" i="62"/>
  <c r="V491" i="62" s="1"/>
  <c r="O491" i="62"/>
  <c r="P491" i="62"/>
  <c r="H491" i="62"/>
  <c r="W491" i="62" s="1"/>
  <c r="Q491" i="62"/>
  <c r="L477" i="62"/>
  <c r="T477" i="62"/>
  <c r="M477" i="62"/>
  <c r="U477" i="62"/>
  <c r="N477" i="62"/>
  <c r="V477" i="62" s="1"/>
  <c r="O477" i="62"/>
  <c r="P477" i="62"/>
  <c r="H477" i="62"/>
  <c r="W477" i="62" s="1"/>
  <c r="Q477" i="62"/>
  <c r="L425" i="62"/>
  <c r="T425" i="62"/>
  <c r="M425" i="62"/>
  <c r="U425" i="62"/>
  <c r="N425" i="62"/>
  <c r="V425" i="62" s="1"/>
  <c r="O425" i="62"/>
  <c r="P425" i="62"/>
  <c r="Q425" i="62"/>
  <c r="R425" i="62"/>
  <c r="S425" i="62"/>
  <c r="H425" i="62"/>
  <c r="W425" i="62" s="1"/>
  <c r="P538" i="62"/>
  <c r="Q537" i="62"/>
  <c r="R536" i="62"/>
  <c r="Q535" i="62"/>
  <c r="R534" i="62"/>
  <c r="Q533" i="62"/>
  <c r="R529" i="62"/>
  <c r="S522" i="62"/>
  <c r="L506" i="62"/>
  <c r="T506" i="62"/>
  <c r="M506" i="62"/>
  <c r="U506" i="62"/>
  <c r="N506" i="62"/>
  <c r="V506" i="62" s="1"/>
  <c r="O506" i="62"/>
  <c r="P506" i="62"/>
  <c r="H506" i="62"/>
  <c r="W506" i="62" s="1"/>
  <c r="Q506" i="62"/>
  <c r="S504" i="62"/>
  <c r="L489" i="62"/>
  <c r="T489" i="62"/>
  <c r="M489" i="62"/>
  <c r="U489" i="62"/>
  <c r="N489" i="62"/>
  <c r="V489" i="62" s="1"/>
  <c r="O489" i="62"/>
  <c r="P489" i="62"/>
  <c r="H489" i="62"/>
  <c r="W489" i="62" s="1"/>
  <c r="Q489" i="62"/>
  <c r="S485" i="62"/>
  <c r="L468" i="62"/>
  <c r="T468" i="62"/>
  <c r="M468" i="62"/>
  <c r="U468" i="62"/>
  <c r="N468" i="62"/>
  <c r="V468" i="62" s="1"/>
  <c r="O468" i="62"/>
  <c r="P468" i="62"/>
  <c r="H468" i="62"/>
  <c r="W468" i="62" s="1"/>
  <c r="Q468" i="62"/>
  <c r="S466" i="62"/>
  <c r="H463" i="62"/>
  <c r="Q463" i="62"/>
  <c r="J463" i="62"/>
  <c r="S463" i="62"/>
  <c r="L463" i="62"/>
  <c r="V463" i="62"/>
  <c r="M463" i="62"/>
  <c r="W463" i="62"/>
  <c r="N463" i="62"/>
  <c r="O463" i="62"/>
  <c r="P463" i="62"/>
  <c r="R463" i="62"/>
  <c r="H459" i="62"/>
  <c r="W459" i="62" s="1"/>
  <c r="Q459" i="62"/>
  <c r="J459" i="62"/>
  <c r="S459" i="62"/>
  <c r="L459" i="62"/>
  <c r="M459" i="62"/>
  <c r="N459" i="62"/>
  <c r="V459" i="62" s="1"/>
  <c r="O459" i="62"/>
  <c r="P459" i="62"/>
  <c r="R459" i="62"/>
  <c r="L446" i="62"/>
  <c r="T446" i="62"/>
  <c r="M446" i="62"/>
  <c r="U446" i="62"/>
  <c r="N446" i="62"/>
  <c r="V446" i="62" s="1"/>
  <c r="O446" i="62"/>
  <c r="P446" i="62"/>
  <c r="J446" i="62"/>
  <c r="Q446" i="62"/>
  <c r="R446" i="62"/>
  <c r="S446" i="62"/>
  <c r="M454" i="62"/>
  <c r="U454" i="62"/>
  <c r="N454" i="62"/>
  <c r="V454" i="62" s="1"/>
  <c r="O454" i="62"/>
  <c r="P454" i="62"/>
  <c r="L439" i="62"/>
  <c r="T439" i="62"/>
  <c r="M439" i="62"/>
  <c r="U439" i="62"/>
  <c r="N439" i="62"/>
  <c r="V439" i="62"/>
  <c r="O439" i="62"/>
  <c r="W439" i="62"/>
  <c r="P439" i="62"/>
  <c r="L465" i="62"/>
  <c r="P464" i="62"/>
  <c r="P462" i="62"/>
  <c r="P460" i="62"/>
  <c r="P458" i="62"/>
  <c r="P456" i="62"/>
  <c r="H454" i="62"/>
  <c r="W454" i="62" s="1"/>
  <c r="R450" i="62"/>
  <c r="S448" i="62"/>
  <c r="H439" i="62"/>
  <c r="L437" i="62"/>
  <c r="T437" i="62"/>
  <c r="M437" i="62"/>
  <c r="U437" i="62"/>
  <c r="N437" i="62"/>
  <c r="V437" i="62" s="1"/>
  <c r="O437" i="62"/>
  <c r="W437" i="62"/>
  <c r="P437" i="62"/>
  <c r="R431" i="62"/>
  <c r="S429" i="62"/>
  <c r="S532" i="62"/>
  <c r="J532" i="62"/>
  <c r="S530" i="62"/>
  <c r="J530" i="62"/>
  <c r="S528" i="62"/>
  <c r="J528" i="62"/>
  <c r="S523" i="62"/>
  <c r="J523" i="62"/>
  <c r="S521" i="62"/>
  <c r="J521" i="62"/>
  <c r="S519" i="62"/>
  <c r="J519" i="62"/>
  <c r="J517" i="62"/>
  <c r="T454" i="62"/>
  <c r="L435" i="62"/>
  <c r="T435" i="62"/>
  <c r="M435" i="62"/>
  <c r="U435" i="62"/>
  <c r="N435" i="62"/>
  <c r="V435" i="62"/>
  <c r="O435" i="62"/>
  <c r="W435" i="62"/>
  <c r="P435" i="62"/>
  <c r="Q431" i="62"/>
  <c r="R429" i="62"/>
  <c r="V464" i="62"/>
  <c r="L464" i="62"/>
  <c r="L462" i="62"/>
  <c r="L460" i="62"/>
  <c r="L458" i="62"/>
  <c r="L456" i="62"/>
  <c r="S454" i="62"/>
  <c r="M452" i="62"/>
  <c r="U452" i="62"/>
  <c r="N452" i="62"/>
  <c r="V452" i="62" s="1"/>
  <c r="O452" i="62"/>
  <c r="P452" i="62"/>
  <c r="Q448" i="62"/>
  <c r="H435" i="62"/>
  <c r="L433" i="62"/>
  <c r="T433" i="62"/>
  <c r="M433" i="62"/>
  <c r="U433" i="62"/>
  <c r="N433" i="62"/>
  <c r="V433" i="62"/>
  <c r="O433" i="62"/>
  <c r="W433" i="62"/>
  <c r="P433" i="62"/>
  <c r="Q429" i="62"/>
  <c r="Q532" i="62"/>
  <c r="Q530" i="62"/>
  <c r="Q528" i="62"/>
  <c r="Q523" i="62"/>
  <c r="Q521" i="62"/>
  <c r="Q519" i="62"/>
  <c r="Q517" i="62"/>
  <c r="Q515" i="62"/>
  <c r="Q513" i="62"/>
  <c r="Q511" i="62"/>
  <c r="Q509" i="62"/>
  <c r="Q507" i="62"/>
  <c r="Q505" i="62"/>
  <c r="Q503" i="62"/>
  <c r="Q501" i="62"/>
  <c r="Q496" i="62"/>
  <c r="Q494" i="62"/>
  <c r="Q492" i="62"/>
  <c r="Q490" i="62"/>
  <c r="Q488" i="62"/>
  <c r="Q486" i="62"/>
  <c r="Q484" i="62"/>
  <c r="Q482" i="62"/>
  <c r="Q480" i="62"/>
  <c r="Q478" i="62"/>
  <c r="Q476" i="62"/>
  <c r="Q474" i="62"/>
  <c r="Q469" i="62"/>
  <c r="Q467" i="62"/>
  <c r="Q465" i="62"/>
  <c r="U464" i="62"/>
  <c r="V458" i="62"/>
  <c r="R454" i="62"/>
  <c r="L450" i="62"/>
  <c r="T450" i="62"/>
  <c r="M450" i="62"/>
  <c r="U450" i="62"/>
  <c r="N450" i="62"/>
  <c r="V450" i="62" s="1"/>
  <c r="O450" i="62"/>
  <c r="P450" i="62"/>
  <c r="S439" i="62"/>
  <c r="L431" i="62"/>
  <c r="T431" i="62"/>
  <c r="M431" i="62"/>
  <c r="U431" i="62"/>
  <c r="N431" i="62"/>
  <c r="V431" i="62"/>
  <c r="O431" i="62"/>
  <c r="W431" i="62"/>
  <c r="P431" i="62"/>
  <c r="M464" i="62"/>
  <c r="O464" i="62"/>
  <c r="M462" i="62"/>
  <c r="U462" i="62"/>
  <c r="O462" i="62"/>
  <c r="W462" i="62"/>
  <c r="M460" i="62"/>
  <c r="U460" i="62"/>
  <c r="O460" i="62"/>
  <c r="M458" i="62"/>
  <c r="U458" i="62"/>
  <c r="O458" i="62"/>
  <c r="W458" i="62"/>
  <c r="M456" i="62"/>
  <c r="U456" i="62"/>
  <c r="O456" i="62"/>
  <c r="W456" i="62"/>
  <c r="Q454" i="62"/>
  <c r="L448" i="62"/>
  <c r="T448" i="62"/>
  <c r="M448" i="62"/>
  <c r="U448" i="62"/>
  <c r="N448" i="62"/>
  <c r="V448" i="62" s="1"/>
  <c r="O448" i="62"/>
  <c r="P448" i="62"/>
  <c r="R439" i="62"/>
  <c r="S437" i="62"/>
  <c r="L429" i="62"/>
  <c r="T429" i="62"/>
  <c r="M429" i="62"/>
  <c r="U429" i="62"/>
  <c r="N429" i="62"/>
  <c r="V429" i="62" s="1"/>
  <c r="O429" i="62"/>
  <c r="P429" i="62"/>
  <c r="T455" i="62"/>
  <c r="L455" i="62"/>
  <c r="T453" i="62"/>
  <c r="L453" i="62"/>
  <c r="T451" i="62"/>
  <c r="L451" i="62"/>
  <c r="T449" i="62"/>
  <c r="L449" i="62"/>
  <c r="T447" i="62"/>
  <c r="L447" i="62"/>
  <c r="T442" i="62"/>
  <c r="L442" i="62"/>
  <c r="T440" i="62"/>
  <c r="L440" i="62"/>
  <c r="T438" i="62"/>
  <c r="L438" i="62"/>
  <c r="T436" i="62"/>
  <c r="L436" i="62"/>
  <c r="T434" i="62"/>
  <c r="L434" i="62"/>
  <c r="T432" i="62"/>
  <c r="L432" i="62"/>
  <c r="T430" i="62"/>
  <c r="L430" i="62"/>
  <c r="T428" i="62"/>
  <c r="L428" i="62"/>
  <c r="T426" i="62"/>
  <c r="L426" i="62"/>
  <c r="S455" i="62"/>
  <c r="J455" i="62"/>
  <c r="S453" i="62"/>
  <c r="J453" i="62"/>
  <c r="S451" i="62"/>
  <c r="J451" i="62"/>
  <c r="S449" i="62"/>
  <c r="J449" i="62"/>
  <c r="S447" i="62"/>
  <c r="J447" i="62"/>
  <c r="S442" i="62"/>
  <c r="J442" i="62"/>
  <c r="S440" i="62"/>
  <c r="J440" i="62"/>
  <c r="S438" i="62"/>
  <c r="J438" i="62"/>
  <c r="S436" i="62"/>
  <c r="J436" i="62"/>
  <c r="S434" i="62"/>
  <c r="J434" i="62"/>
  <c r="S432" i="62"/>
  <c r="J432" i="62"/>
  <c r="S430" i="62"/>
  <c r="J430" i="62"/>
  <c r="S428" i="62"/>
  <c r="J428" i="62"/>
  <c r="S426" i="62"/>
  <c r="J426" i="62"/>
  <c r="Q455" i="62"/>
  <c r="Q453" i="62"/>
  <c r="Q451" i="62"/>
  <c r="Q449" i="62"/>
  <c r="Q447" i="62"/>
  <c r="Q442" i="62"/>
  <c r="Q440" i="62"/>
  <c r="Q438" i="62"/>
  <c r="Q436" i="62"/>
  <c r="Q434" i="62"/>
  <c r="Q432" i="62"/>
  <c r="Q430" i="62"/>
  <c r="Q428" i="62"/>
  <c r="Q426" i="62"/>
  <c r="V106" i="51"/>
  <c r="V105" i="51"/>
  <c r="V104" i="51"/>
  <c r="V103" i="51"/>
  <c r="V102" i="51"/>
  <c r="V101" i="51"/>
  <c r="V100" i="51"/>
  <c r="V99" i="51"/>
  <c r="V98" i="51"/>
  <c r="V97" i="51"/>
  <c r="V95" i="51"/>
  <c r="V94" i="51"/>
  <c r="V93" i="51"/>
  <c r="V92" i="51"/>
  <c r="V91" i="51"/>
  <c r="V90" i="51"/>
  <c r="V89" i="51"/>
  <c r="V88" i="51"/>
  <c r="V87" i="51"/>
  <c r="V86" i="51"/>
  <c r="V84" i="51"/>
  <c r="V83" i="51"/>
  <c r="V82" i="51"/>
  <c r="V81" i="51"/>
  <c r="V80" i="51"/>
  <c r="V79" i="51"/>
  <c r="V78" i="51"/>
  <c r="V77" i="51"/>
  <c r="V76" i="51"/>
  <c r="V75" i="51"/>
  <c r="V73" i="51"/>
  <c r="V72" i="51"/>
  <c r="V71" i="51"/>
  <c r="V70" i="51"/>
  <c r="V69" i="51"/>
  <c r="V68" i="51"/>
  <c r="V67" i="51"/>
  <c r="V66" i="51"/>
  <c r="V65" i="51"/>
  <c r="V64" i="51"/>
  <c r="V62" i="51"/>
  <c r="V61" i="51"/>
  <c r="V60" i="51"/>
  <c r="V59" i="51"/>
  <c r="V58" i="51"/>
  <c r="V57" i="51"/>
  <c r="V56" i="51"/>
  <c r="V55" i="51"/>
  <c r="V54" i="51"/>
  <c r="V53" i="51"/>
  <c r="V51" i="51"/>
  <c r="V50" i="51"/>
  <c r="V49" i="51"/>
  <c r="V48" i="51"/>
  <c r="V47" i="51"/>
  <c r="V46" i="51"/>
  <c r="V45" i="51"/>
  <c r="V44" i="51"/>
  <c r="V43" i="51"/>
  <c r="V42" i="51"/>
  <c r="V40" i="51"/>
  <c r="V39" i="51"/>
  <c r="V38" i="51"/>
  <c r="V37" i="51"/>
  <c r="V36" i="51"/>
  <c r="V35" i="51"/>
  <c r="V34" i="51"/>
  <c r="V33" i="51"/>
  <c r="V32" i="51"/>
  <c r="V31" i="51"/>
  <c r="V29" i="51"/>
  <c r="V28" i="51"/>
  <c r="V27" i="51"/>
  <c r="V26" i="51"/>
  <c r="V25" i="51"/>
  <c r="V24" i="51"/>
  <c r="V23" i="51"/>
  <c r="V22" i="51"/>
  <c r="V21" i="51"/>
  <c r="V20" i="51"/>
  <c r="V18" i="51"/>
  <c r="V17" i="51"/>
  <c r="V16" i="51"/>
  <c r="V15" i="51"/>
  <c r="V14" i="51"/>
  <c r="V13" i="51"/>
  <c r="V12" i="51"/>
  <c r="V11" i="51"/>
  <c r="V10" i="51"/>
  <c r="V9" i="51"/>
  <c r="W106" i="51"/>
  <c r="W105" i="51"/>
  <c r="W104" i="51"/>
  <c r="W103" i="51"/>
  <c r="W102" i="51"/>
  <c r="W101" i="51"/>
  <c r="W100" i="51"/>
  <c r="W99" i="51"/>
  <c r="W98" i="51"/>
  <c r="W97" i="51"/>
  <c r="W95" i="51"/>
  <c r="W94" i="51"/>
  <c r="W93" i="51"/>
  <c r="W92" i="51"/>
  <c r="W91" i="51"/>
  <c r="W90" i="51"/>
  <c r="W89" i="51"/>
  <c r="W88" i="51"/>
  <c r="W87" i="51"/>
  <c r="W86" i="51"/>
  <c r="W84" i="51"/>
  <c r="W83" i="51"/>
  <c r="W82" i="51"/>
  <c r="W81" i="51"/>
  <c r="W80" i="51"/>
  <c r="W79" i="51"/>
  <c r="W78" i="51"/>
  <c r="W77" i="51"/>
  <c r="W76" i="51"/>
  <c r="W75" i="51"/>
  <c r="W73" i="51"/>
  <c r="W72" i="51"/>
  <c r="W71" i="51"/>
  <c r="W70" i="51"/>
  <c r="W69" i="51"/>
  <c r="W68" i="51"/>
  <c r="W67" i="51"/>
  <c r="W66" i="51"/>
  <c r="W65" i="51"/>
  <c r="W64" i="51"/>
  <c r="W62" i="51"/>
  <c r="W61" i="51"/>
  <c r="W60" i="51"/>
  <c r="W59" i="51"/>
  <c r="W58" i="51"/>
  <c r="W57" i="51"/>
  <c r="W56" i="51"/>
  <c r="W55" i="51"/>
  <c r="W54" i="51"/>
  <c r="W53" i="51"/>
  <c r="W51" i="51"/>
  <c r="W50" i="51"/>
  <c r="W49" i="51"/>
  <c r="W48" i="51"/>
  <c r="W47" i="51"/>
  <c r="W46" i="51"/>
  <c r="W45" i="51"/>
  <c r="W44" i="51"/>
  <c r="W43" i="51"/>
  <c r="W42" i="51"/>
  <c r="W40" i="51"/>
  <c r="W39" i="51"/>
  <c r="W38" i="51"/>
  <c r="W37" i="51"/>
  <c r="W36" i="51"/>
  <c r="W35" i="51"/>
  <c r="W34" i="51"/>
  <c r="W33" i="51"/>
  <c r="W32" i="51"/>
  <c r="W31" i="51"/>
  <c r="W29" i="51"/>
  <c r="W28" i="51"/>
  <c r="W27" i="51"/>
  <c r="W26" i="51"/>
  <c r="W25" i="51"/>
  <c r="W24" i="51"/>
  <c r="W23" i="51"/>
  <c r="W22" i="51"/>
  <c r="W21" i="51"/>
  <c r="W20" i="51"/>
  <c r="W18" i="51"/>
  <c r="W17" i="51"/>
  <c r="W16" i="51"/>
  <c r="W15" i="51"/>
  <c r="W14" i="51"/>
  <c r="W13" i="51"/>
  <c r="W12" i="51"/>
  <c r="W11" i="51"/>
  <c r="W10" i="51"/>
  <c r="W9" i="51"/>
  <c r="S156" i="50"/>
  <c r="S155" i="50"/>
  <c r="S154" i="50"/>
  <c r="S153" i="50"/>
  <c r="S152" i="50"/>
  <c r="S151" i="50"/>
  <c r="S150" i="50"/>
  <c r="S149" i="50"/>
  <c r="S148" i="50"/>
  <c r="S147" i="50"/>
  <c r="S146" i="50"/>
  <c r="S145" i="50"/>
  <c r="S144" i="50"/>
  <c r="S143" i="50"/>
  <c r="S142" i="50"/>
  <c r="S141" i="50"/>
  <c r="S140" i="50"/>
  <c r="S139" i="50"/>
  <c r="S138" i="50"/>
  <c r="S137" i="50"/>
  <c r="S136" i="50"/>
  <c r="S135" i="50"/>
  <c r="S134" i="50"/>
  <c r="S133" i="50"/>
  <c r="S132" i="50"/>
  <c r="S131" i="50"/>
  <c r="S130" i="50"/>
  <c r="S129" i="50"/>
  <c r="S128" i="50"/>
  <c r="S127" i="50"/>
  <c r="S126" i="50"/>
  <c r="S125" i="50"/>
  <c r="S124" i="50"/>
  <c r="S123" i="50"/>
  <c r="S122" i="50"/>
  <c r="S121" i="50"/>
  <c r="S120" i="50"/>
  <c r="S119" i="50"/>
  <c r="S118" i="50"/>
  <c r="S117" i="50"/>
  <c r="S116" i="50"/>
  <c r="S115" i="50"/>
  <c r="S114" i="50"/>
  <c r="S113" i="50"/>
  <c r="S112" i="50"/>
  <c r="S111" i="50"/>
  <c r="S110" i="50"/>
  <c r="S109" i="50"/>
  <c r="S108" i="50"/>
  <c r="S107" i="50"/>
  <c r="S106" i="50"/>
  <c r="S105" i="50"/>
  <c r="S104" i="50"/>
  <c r="S103" i="50"/>
  <c r="S102" i="50"/>
  <c r="S101" i="50"/>
  <c r="S100" i="50"/>
  <c r="S99" i="50"/>
  <c r="S98" i="50"/>
  <c r="S97" i="50"/>
  <c r="S96" i="50"/>
  <c r="S95" i="50"/>
  <c r="S94" i="50"/>
  <c r="S93" i="50"/>
  <c r="S92" i="50"/>
  <c r="S91" i="50"/>
  <c r="S90" i="50"/>
  <c r="S89" i="50"/>
  <c r="S88" i="50"/>
  <c r="S87" i="50"/>
  <c r="S86" i="50"/>
  <c r="S85" i="50"/>
  <c r="S84" i="50"/>
  <c r="S83" i="50"/>
  <c r="S82" i="50"/>
  <c r="S81" i="50"/>
  <c r="S80" i="50"/>
  <c r="S79" i="50"/>
  <c r="S78" i="50"/>
  <c r="S77" i="50"/>
  <c r="S76" i="50"/>
  <c r="S75" i="50"/>
  <c r="S74" i="50"/>
  <c r="S73" i="50"/>
  <c r="S72" i="50"/>
  <c r="S71" i="50"/>
  <c r="S70" i="50"/>
  <c r="S69" i="50"/>
  <c r="S68" i="50"/>
  <c r="S67" i="50"/>
  <c r="S66" i="50"/>
  <c r="S65" i="50"/>
  <c r="S64" i="50"/>
  <c r="S63" i="50"/>
  <c r="S62" i="50"/>
  <c r="S61" i="50"/>
  <c r="S60" i="50"/>
  <c r="S59" i="50"/>
  <c r="S58" i="50"/>
  <c r="S57" i="50"/>
  <c r="S56" i="50"/>
  <c r="S55" i="50"/>
  <c r="S54" i="50"/>
  <c r="S53" i="50"/>
  <c r="S52" i="50"/>
  <c r="S51" i="50"/>
  <c r="S50" i="50"/>
  <c r="S49" i="50"/>
  <c r="S48" i="50"/>
  <c r="S47" i="50"/>
  <c r="S46" i="50"/>
  <c r="S45" i="50"/>
  <c r="S43" i="50"/>
  <c r="S42" i="50"/>
  <c r="S41" i="50"/>
  <c r="S40" i="50"/>
  <c r="S39" i="50"/>
  <c r="S38" i="50"/>
  <c r="S37" i="50"/>
  <c r="S36" i="50"/>
  <c r="S35" i="50"/>
  <c r="S34" i="50"/>
  <c r="S33" i="50"/>
  <c r="S32" i="50"/>
  <c r="S31" i="50"/>
  <c r="S30" i="50"/>
  <c r="S29" i="50"/>
  <c r="S28" i="50"/>
  <c r="S26" i="50"/>
  <c r="S25" i="50"/>
  <c r="S24" i="50"/>
  <c r="S23" i="50"/>
  <c r="S22" i="50"/>
  <c r="S21" i="50"/>
  <c r="S20" i="50"/>
  <c r="S19" i="50"/>
  <c r="S18" i="50"/>
  <c r="S17" i="50"/>
  <c r="S16" i="50"/>
  <c r="S15" i="50"/>
  <c r="S14" i="50"/>
  <c r="S13" i="50"/>
  <c r="S12" i="50"/>
  <c r="S11" i="50"/>
  <c r="AE146" i="48"/>
  <c r="AE145" i="48"/>
  <c r="AE144" i="48"/>
  <c r="AE143" i="48"/>
  <c r="AE142" i="48"/>
  <c r="AE141" i="48"/>
  <c r="AE140" i="48"/>
  <c r="AE139" i="48"/>
  <c r="AE138" i="48"/>
  <c r="AE137" i="48"/>
  <c r="AE136" i="48"/>
  <c r="AE135" i="48"/>
  <c r="AE134" i="48"/>
  <c r="AE133" i="48"/>
  <c r="AE132" i="48"/>
  <c r="AE131" i="48"/>
  <c r="AE130" i="48"/>
  <c r="AE129" i="48"/>
  <c r="AE128" i="48"/>
  <c r="AE127" i="48"/>
  <c r="AE126" i="48"/>
  <c r="AE125" i="48"/>
  <c r="AE124" i="48"/>
  <c r="AE123" i="48"/>
  <c r="AE122" i="48"/>
  <c r="AE121" i="48"/>
  <c r="AE120" i="48"/>
  <c r="AE119" i="48"/>
  <c r="AE118" i="48"/>
  <c r="AE117" i="48"/>
  <c r="AE116" i="48"/>
  <c r="AE115" i="48"/>
  <c r="AE114" i="48"/>
  <c r="AE113" i="48"/>
  <c r="AE112" i="48"/>
  <c r="AE111" i="48"/>
  <c r="AE110" i="48"/>
  <c r="AE109" i="48"/>
  <c r="AE108" i="48"/>
  <c r="AE107" i="48"/>
  <c r="AE106" i="48"/>
  <c r="AE105" i="48"/>
  <c r="AE104" i="48"/>
  <c r="AE103" i="48"/>
  <c r="AE102" i="48"/>
  <c r="AE101" i="48"/>
  <c r="AE100" i="48"/>
  <c r="AE99" i="48"/>
  <c r="AE98" i="48"/>
  <c r="AE97" i="48"/>
  <c r="AE96" i="48"/>
  <c r="AE95" i="48"/>
  <c r="AE94" i="48"/>
  <c r="AE93" i="48"/>
  <c r="AE92" i="48"/>
  <c r="AE91" i="48"/>
  <c r="AE90" i="48"/>
  <c r="AE89" i="48"/>
  <c r="AE88" i="48"/>
  <c r="AE87" i="48"/>
  <c r="AE86" i="48"/>
  <c r="AE85" i="48"/>
  <c r="AE84" i="48"/>
  <c r="AE83" i="48"/>
  <c r="AE82" i="48"/>
  <c r="AE81" i="48"/>
  <c r="AE80" i="48"/>
  <c r="AE79" i="48"/>
  <c r="AE78" i="48"/>
  <c r="AE77" i="48"/>
  <c r="AE76" i="48"/>
  <c r="AE75" i="48"/>
  <c r="AE74" i="48"/>
  <c r="AE73" i="48"/>
  <c r="AE72" i="48"/>
  <c r="AE71" i="48"/>
  <c r="AE70" i="48"/>
  <c r="AE69" i="48"/>
  <c r="AE68" i="48"/>
  <c r="AE67" i="48"/>
  <c r="AE66" i="48"/>
  <c r="AE65" i="48"/>
  <c r="AE64" i="48"/>
  <c r="AE63" i="48"/>
  <c r="AE62" i="48"/>
  <c r="AE61" i="48"/>
  <c r="AE60" i="48"/>
  <c r="AE59" i="48"/>
  <c r="AE58" i="48"/>
  <c r="AE57" i="48"/>
  <c r="AE56" i="48"/>
  <c r="AE55" i="48"/>
  <c r="AE54" i="48"/>
  <c r="AE53" i="48"/>
  <c r="AE52" i="48"/>
  <c r="AE51" i="48"/>
  <c r="AE50" i="48"/>
  <c r="AE49" i="48"/>
  <c r="AE48" i="48"/>
  <c r="AE47" i="48"/>
  <c r="AE46" i="48"/>
  <c r="AE45" i="48"/>
  <c r="AE44" i="48"/>
  <c r="AE43" i="48"/>
  <c r="AE42" i="48"/>
  <c r="AE40" i="48"/>
  <c r="AE39" i="48"/>
  <c r="AE38" i="48"/>
  <c r="AE37" i="48"/>
  <c r="AE36" i="48"/>
  <c r="AE35" i="48"/>
  <c r="AE34" i="48"/>
  <c r="AE33" i="48"/>
  <c r="AE32" i="48"/>
  <c r="AE31" i="48"/>
  <c r="AE30" i="48"/>
  <c r="AE29" i="48"/>
  <c r="AE28" i="48"/>
  <c r="AE27" i="48"/>
  <c r="AE26" i="48"/>
  <c r="AE24" i="48"/>
  <c r="AE23" i="48"/>
  <c r="AE22" i="48"/>
  <c r="AE21" i="48"/>
  <c r="AE20" i="48"/>
  <c r="AE19" i="48"/>
  <c r="AE18" i="48"/>
  <c r="AE17" i="48"/>
  <c r="AE16" i="48"/>
  <c r="AE15" i="48"/>
  <c r="AE14" i="48"/>
  <c r="AE13" i="48"/>
  <c r="AE12" i="48"/>
  <c r="AE11" i="48"/>
  <c r="AE10" i="48"/>
  <c r="AA66" i="45"/>
  <c r="AA65" i="45"/>
  <c r="AA64" i="45"/>
  <c r="AA63" i="45"/>
  <c r="AA62" i="45"/>
  <c r="AA61" i="45"/>
  <c r="AA60" i="45"/>
  <c r="AA59" i="45"/>
  <c r="AA58" i="45"/>
  <c r="AA57" i="45"/>
  <c r="AA56" i="45"/>
  <c r="AA55" i="45"/>
  <c r="AA54" i="45"/>
  <c r="AA53" i="45"/>
  <c r="AA52" i="45"/>
  <c r="AA51" i="45"/>
  <c r="AA50" i="45"/>
  <c r="AA49" i="45"/>
  <c r="AA48" i="45"/>
  <c r="AA47" i="45"/>
  <c r="AA46" i="45"/>
  <c r="AA45" i="45"/>
  <c r="AA44" i="45"/>
  <c r="AA43" i="45"/>
  <c r="AA42" i="45"/>
  <c r="AA41" i="45"/>
  <c r="AA40" i="45"/>
  <c r="AA39" i="45"/>
  <c r="AA38" i="45"/>
  <c r="AA37" i="45"/>
  <c r="AA36" i="45"/>
  <c r="AA35" i="45"/>
  <c r="AA34" i="45"/>
  <c r="AA33" i="45"/>
  <c r="AA32" i="45"/>
  <c r="AA31" i="45"/>
  <c r="AA30" i="45"/>
  <c r="AA29" i="45"/>
  <c r="AA28" i="45"/>
  <c r="AA27" i="45"/>
  <c r="AA26" i="45"/>
  <c r="AA25" i="45"/>
  <c r="AA23" i="45"/>
  <c r="AA22" i="45"/>
  <c r="AA21" i="45"/>
  <c r="AA20" i="45"/>
  <c r="AA19" i="45"/>
  <c r="AA18" i="45"/>
  <c r="AA16" i="45"/>
  <c r="AA15" i="45"/>
  <c r="AA14" i="45"/>
  <c r="AA13" i="45"/>
  <c r="AA12" i="45"/>
  <c r="AA11" i="45"/>
  <c r="AG84" i="44"/>
  <c r="AG83" i="44"/>
  <c r="AG82" i="44"/>
  <c r="AG81" i="44"/>
  <c r="AG80" i="44"/>
  <c r="AG79" i="44"/>
  <c r="AG78" i="44"/>
  <c r="AG77" i="44"/>
  <c r="AG75" i="44"/>
  <c r="AG74" i="44"/>
  <c r="AG73" i="44"/>
  <c r="AG72" i="44"/>
  <c r="AG71" i="44"/>
  <c r="AG70" i="44"/>
  <c r="AG69" i="44"/>
  <c r="AG68" i="44"/>
  <c r="AG67" i="44"/>
  <c r="AG66" i="44"/>
  <c r="AG65" i="44"/>
  <c r="AG64" i="44"/>
  <c r="AG63" i="44"/>
  <c r="AG62" i="44"/>
  <c r="AG61" i="44"/>
  <c r="AG60" i="44"/>
  <c r="AG59" i="44"/>
  <c r="AG58" i="44"/>
  <c r="AG57" i="44"/>
  <c r="AG56" i="44"/>
  <c r="AG55" i="44"/>
  <c r="AG54" i="44"/>
  <c r="AG53" i="44"/>
  <c r="AG52" i="44"/>
  <c r="AG51" i="44"/>
  <c r="AG50" i="44"/>
  <c r="AG49" i="44"/>
  <c r="AG48" i="44"/>
  <c r="AG47" i="44"/>
  <c r="AG46" i="44"/>
  <c r="AG45" i="44"/>
  <c r="AG44" i="44"/>
  <c r="AG43" i="44"/>
  <c r="AG42" i="44"/>
  <c r="AG41" i="44"/>
  <c r="AG40" i="44"/>
  <c r="AG39" i="44"/>
  <c r="AG38" i="44"/>
  <c r="AG37" i="44"/>
  <c r="AG36" i="44"/>
  <c r="AG35" i="44"/>
  <c r="AG34" i="44"/>
  <c r="AG33" i="44"/>
  <c r="AG32" i="44"/>
  <c r="AG31" i="44"/>
  <c r="AG30" i="44"/>
  <c r="AG29" i="44"/>
  <c r="AG28" i="44"/>
  <c r="AG26" i="44"/>
  <c r="AG25" i="44"/>
  <c r="AG24" i="44"/>
  <c r="AG23" i="44"/>
  <c r="AG22" i="44"/>
  <c r="AG21" i="44"/>
  <c r="AG20" i="44"/>
  <c r="AG19" i="44"/>
  <c r="AD73" i="16"/>
  <c r="AD72" i="16"/>
  <c r="AD71" i="16"/>
  <c r="AD70" i="16"/>
  <c r="AD69" i="16"/>
  <c r="AD68" i="16"/>
  <c r="AD67" i="16"/>
  <c r="AD66" i="16"/>
  <c r="AD65" i="16"/>
  <c r="AD64" i="16"/>
  <c r="AD63" i="16"/>
  <c r="AD62" i="16"/>
  <c r="AD61" i="16"/>
  <c r="AD60" i="16"/>
  <c r="AD59" i="16"/>
  <c r="AD58" i="16"/>
  <c r="AD57" i="16"/>
  <c r="AD56" i="16"/>
  <c r="AD55" i="16"/>
  <c r="AD54" i="16"/>
  <c r="AD53" i="16"/>
  <c r="AD52" i="16"/>
  <c r="AD51" i="16"/>
  <c r="AD50" i="16"/>
  <c r="AD49" i="16"/>
  <c r="AD48" i="16"/>
  <c r="AD47" i="16"/>
  <c r="AD46" i="16"/>
  <c r="AD43" i="16"/>
  <c r="AD42" i="16"/>
  <c r="AD41" i="16"/>
  <c r="AD40" i="16"/>
  <c r="AD39" i="16"/>
  <c r="AD38" i="16"/>
  <c r="AD37" i="16"/>
  <c r="AD36" i="16"/>
  <c r="AD35" i="16"/>
  <c r="AD34" i="16"/>
  <c r="AD33" i="16"/>
  <c r="AD32" i="16"/>
  <c r="AD31" i="16"/>
  <c r="AD30" i="16"/>
  <c r="AD29" i="16"/>
  <c r="AD28" i="16"/>
  <c r="AD27" i="16"/>
  <c r="AD26" i="16"/>
  <c r="AD25" i="16"/>
  <c r="AD24" i="16"/>
  <c r="AD23" i="16"/>
  <c r="AD22" i="16"/>
  <c r="AD21" i="16"/>
  <c r="AD20" i="16"/>
  <c r="AD19" i="16"/>
  <c r="AD18" i="16"/>
  <c r="AD17" i="16"/>
  <c r="AD16" i="16"/>
  <c r="AD10" i="16"/>
  <c r="AB133" i="6"/>
  <c r="AB132" i="6"/>
  <c r="AB131" i="6"/>
  <c r="AB130" i="6"/>
  <c r="AB128" i="6"/>
  <c r="AB127" i="6"/>
  <c r="AB126" i="6"/>
  <c r="AB125" i="6"/>
  <c r="AB123" i="6"/>
  <c r="AB122" i="6"/>
  <c r="AB121" i="6"/>
  <c r="AB120" i="6"/>
  <c r="AB118" i="6"/>
  <c r="AB117" i="6"/>
  <c r="AB116" i="6"/>
  <c r="AB115" i="6"/>
  <c r="AB113" i="6"/>
  <c r="AB112" i="6"/>
  <c r="AB111" i="6"/>
  <c r="AB110" i="6"/>
  <c r="AB108" i="6"/>
  <c r="AB107" i="6"/>
  <c r="AB106" i="6"/>
  <c r="AB105" i="6"/>
  <c r="AB103" i="6"/>
  <c r="AB102" i="6"/>
  <c r="AB101" i="6"/>
  <c r="AB100" i="6"/>
  <c r="AB98" i="6"/>
  <c r="AB97" i="6"/>
  <c r="AB96" i="6"/>
  <c r="AB95" i="6"/>
  <c r="AB93" i="6"/>
  <c r="AB92" i="6"/>
  <c r="AB91" i="6"/>
  <c r="AB90" i="6"/>
  <c r="AB88" i="6"/>
  <c r="AB87" i="6"/>
  <c r="AB86" i="6"/>
  <c r="AB85" i="6"/>
  <c r="AB83" i="6"/>
  <c r="AB82" i="6"/>
  <c r="AB81" i="6"/>
  <c r="AB80" i="6"/>
  <c r="AB78" i="6"/>
  <c r="AB77" i="6"/>
  <c r="AB76" i="6"/>
  <c r="AB75" i="6"/>
  <c r="AB73" i="6"/>
  <c r="AB72" i="6"/>
  <c r="AB71" i="6"/>
  <c r="AB70" i="6"/>
  <c r="AB68" i="6"/>
  <c r="AB67" i="6"/>
  <c r="AB66" i="6"/>
  <c r="AB65" i="6"/>
  <c r="AB63" i="6"/>
  <c r="AB62" i="6"/>
  <c r="AB61" i="6"/>
  <c r="AB60" i="6"/>
  <c r="AB58" i="6"/>
  <c r="AB57" i="6"/>
  <c r="AB56" i="6"/>
  <c r="AB55" i="6"/>
  <c r="AB53" i="6"/>
  <c r="AB52" i="6"/>
  <c r="AB51" i="6"/>
  <c r="AB50" i="6"/>
  <c r="AB48" i="6"/>
  <c r="AB47" i="6"/>
  <c r="AB46" i="6"/>
  <c r="AB45" i="6"/>
  <c r="AB43" i="6"/>
  <c r="AB42" i="6"/>
  <c r="AB41" i="6"/>
  <c r="AB40" i="6"/>
  <c r="AB38" i="6"/>
  <c r="AB37" i="6"/>
  <c r="AB36" i="6"/>
  <c r="AB35" i="6"/>
  <c r="AB33" i="6"/>
  <c r="AB32" i="6"/>
  <c r="AB31" i="6"/>
  <c r="AB30" i="6"/>
  <c r="AB28" i="6"/>
  <c r="AB27" i="6"/>
  <c r="AB26" i="6"/>
  <c r="AB25" i="6"/>
  <c r="AB23" i="6"/>
  <c r="AB22" i="6"/>
  <c r="AB21" i="6"/>
  <c r="AB20" i="6"/>
  <c r="AB18" i="6"/>
  <c r="AB17" i="6"/>
  <c r="AB16" i="6"/>
  <c r="AB15" i="6"/>
  <c r="AB13" i="6"/>
  <c r="AB12" i="6"/>
  <c r="AB11" i="6"/>
  <c r="AB10" i="6"/>
  <c r="AF221" i="1"/>
  <c r="AF220" i="1"/>
  <c r="AF219" i="1"/>
  <c r="AF218" i="1"/>
  <c r="AF217" i="1"/>
  <c r="AF216" i="1"/>
  <c r="AF215" i="1"/>
  <c r="AF214" i="1"/>
  <c r="AF213" i="1"/>
  <c r="AF212" i="1"/>
  <c r="AF211" i="1"/>
  <c r="AF210" i="1"/>
  <c r="AF209" i="1"/>
  <c r="AF208" i="1"/>
  <c r="AF207" i="1"/>
  <c r="AF206" i="1"/>
  <c r="AF205" i="1"/>
  <c r="AF204" i="1"/>
  <c r="AF203" i="1"/>
  <c r="AF202" i="1"/>
  <c r="AF201" i="1"/>
  <c r="AF200" i="1"/>
  <c r="AF199" i="1"/>
  <c r="AF198" i="1"/>
  <c r="AF197" i="1"/>
  <c r="AF196" i="1"/>
  <c r="AF195" i="1"/>
  <c r="AF194" i="1"/>
  <c r="AF193" i="1"/>
  <c r="AF192" i="1"/>
  <c r="AF191" i="1"/>
  <c r="AF190" i="1"/>
  <c r="AF189" i="1"/>
  <c r="AF188" i="1"/>
  <c r="AF187" i="1"/>
  <c r="AF186" i="1"/>
  <c r="AF185" i="1"/>
  <c r="AF184" i="1"/>
  <c r="AF183" i="1"/>
  <c r="AF182" i="1"/>
  <c r="AF181" i="1"/>
  <c r="AF180" i="1"/>
  <c r="AF179" i="1"/>
  <c r="AF178" i="1"/>
  <c r="AF177" i="1"/>
  <c r="AF176" i="1"/>
  <c r="AF175" i="1"/>
  <c r="AF174" i="1"/>
  <c r="AF173" i="1"/>
  <c r="AF172" i="1"/>
  <c r="AF171" i="1"/>
  <c r="AF170" i="1"/>
  <c r="AF169" i="1"/>
  <c r="AF168" i="1"/>
  <c r="AF167" i="1"/>
  <c r="AF166" i="1"/>
  <c r="AF165" i="1"/>
  <c r="AF164" i="1"/>
  <c r="AF163" i="1"/>
  <c r="AF162" i="1"/>
  <c r="AF161" i="1"/>
  <c r="AF160" i="1"/>
  <c r="AF159" i="1"/>
  <c r="AF158" i="1"/>
  <c r="AF157" i="1"/>
  <c r="AF156" i="1"/>
  <c r="AF155" i="1"/>
  <c r="AF154" i="1"/>
  <c r="AF153" i="1"/>
  <c r="AF152" i="1"/>
  <c r="AF151" i="1"/>
  <c r="AF150" i="1"/>
  <c r="AF149" i="1"/>
  <c r="AF148" i="1"/>
  <c r="AF147" i="1"/>
  <c r="AF146" i="1"/>
  <c r="AF145" i="1"/>
  <c r="AF144" i="1"/>
  <c r="AF143" i="1"/>
  <c r="AF142" i="1"/>
  <c r="AF141" i="1"/>
  <c r="AF140" i="1"/>
  <c r="AF139" i="1"/>
  <c r="AF138" i="1"/>
  <c r="AF137" i="1"/>
  <c r="AF136" i="1"/>
  <c r="AF135" i="1"/>
  <c r="AF134" i="1"/>
  <c r="AF133" i="1"/>
  <c r="AF132" i="1"/>
  <c r="AF131" i="1"/>
  <c r="AF130" i="1"/>
  <c r="AF129" i="1"/>
  <c r="AF128" i="1"/>
  <c r="AF127" i="1"/>
  <c r="AF126" i="1"/>
  <c r="AF125" i="1"/>
  <c r="AF124" i="1"/>
  <c r="AF123" i="1"/>
  <c r="AF122" i="1"/>
  <c r="AF121" i="1"/>
  <c r="AF120" i="1"/>
  <c r="AF119" i="1"/>
  <c r="AF118" i="1"/>
  <c r="Z66" i="45"/>
  <c r="Z65" i="45"/>
  <c r="Z64" i="45"/>
  <c r="Z63" i="45"/>
  <c r="Z62" i="45"/>
  <c r="Z61" i="45"/>
  <c r="Z60" i="45"/>
  <c r="Z59" i="45"/>
  <c r="Z58" i="45"/>
  <c r="Z57" i="45"/>
  <c r="Z56" i="45"/>
  <c r="Z55" i="45"/>
  <c r="Z54" i="45"/>
  <c r="Z53" i="45"/>
  <c r="Z52" i="45"/>
  <c r="Z51" i="45"/>
  <c r="Z50" i="45"/>
  <c r="Z49" i="45"/>
  <c r="Z48" i="45"/>
  <c r="Z47" i="45"/>
  <c r="Z46" i="45"/>
  <c r="Z45" i="45"/>
  <c r="Z44" i="45"/>
  <c r="Z43" i="45"/>
  <c r="Z42" i="45"/>
  <c r="Z41" i="45"/>
  <c r="Z40" i="45"/>
  <c r="Z39" i="45"/>
  <c r="Z38" i="45"/>
  <c r="Z37" i="45"/>
  <c r="Z36" i="45"/>
  <c r="Z35" i="45"/>
  <c r="Z34" i="45"/>
  <c r="Z33" i="45"/>
  <c r="Z32" i="45"/>
  <c r="Z31" i="45"/>
  <c r="Z30" i="45"/>
  <c r="Z29" i="45"/>
  <c r="Z28" i="45"/>
  <c r="Z27" i="45"/>
  <c r="Z26" i="45"/>
  <c r="Z25" i="45"/>
  <c r="Z23" i="45"/>
  <c r="Z22" i="45"/>
  <c r="Z21" i="45"/>
  <c r="Z20" i="45"/>
  <c r="Z19" i="45"/>
  <c r="Z18" i="45"/>
  <c r="Z16" i="45"/>
  <c r="Z15" i="45"/>
  <c r="Z14" i="45"/>
  <c r="Z13" i="45"/>
  <c r="Z12" i="45"/>
  <c r="Z11" i="45"/>
  <c r="AF84" i="44"/>
  <c r="AF83" i="44"/>
  <c r="AF82" i="44"/>
  <c r="AF81" i="44"/>
  <c r="AF80" i="44"/>
  <c r="AF79" i="44"/>
  <c r="AF78" i="44"/>
  <c r="AF77" i="44"/>
  <c r="AF75" i="44"/>
  <c r="AF74" i="44"/>
  <c r="AF73" i="44"/>
  <c r="AF72" i="44"/>
  <c r="AF71" i="44"/>
  <c r="AF70" i="44"/>
  <c r="AF69" i="44"/>
  <c r="AF68" i="44"/>
  <c r="AF67" i="44"/>
  <c r="AF66" i="44"/>
  <c r="AF65" i="44"/>
  <c r="AF64" i="44"/>
  <c r="AF63" i="44"/>
  <c r="AF62" i="44"/>
  <c r="AF61" i="44"/>
  <c r="AF60" i="44"/>
  <c r="AF59" i="44"/>
  <c r="AF58" i="44"/>
  <c r="AF57" i="44"/>
  <c r="AF56" i="44"/>
  <c r="AF55" i="44"/>
  <c r="AF54" i="44"/>
  <c r="AF53" i="44"/>
  <c r="AF52" i="44"/>
  <c r="AF51" i="44"/>
  <c r="AF50" i="44"/>
  <c r="AF49" i="44"/>
  <c r="AF48" i="44"/>
  <c r="AF47" i="44"/>
  <c r="AF46" i="44"/>
  <c r="AF45" i="44"/>
  <c r="AF44" i="44"/>
  <c r="AF43" i="44"/>
  <c r="AF42" i="44"/>
  <c r="AF41" i="44"/>
  <c r="AF40" i="44"/>
  <c r="AF39" i="44"/>
  <c r="AF38" i="44"/>
  <c r="AF37" i="44"/>
  <c r="AF36" i="44"/>
  <c r="AF35" i="44"/>
  <c r="AF34" i="44"/>
  <c r="AF33" i="44"/>
  <c r="AF32" i="44"/>
  <c r="AF31" i="44"/>
  <c r="AF30" i="44"/>
  <c r="AF29" i="44"/>
  <c r="AF28" i="44"/>
  <c r="AF26" i="44"/>
  <c r="AF25" i="44"/>
  <c r="AF24" i="44"/>
  <c r="AF23" i="44"/>
  <c r="AF22" i="44"/>
  <c r="AF21" i="44"/>
  <c r="AF20" i="44"/>
  <c r="AF19" i="44"/>
  <c r="AC73" i="16"/>
  <c r="AC72" i="16"/>
  <c r="AC71" i="16"/>
  <c r="AC70" i="16"/>
  <c r="AC69" i="16"/>
  <c r="AC68" i="16"/>
  <c r="AC67" i="16"/>
  <c r="AC66" i="16"/>
  <c r="AC65" i="16"/>
  <c r="AC64" i="16"/>
  <c r="AC63" i="16"/>
  <c r="AC62" i="16"/>
  <c r="AC61" i="16"/>
  <c r="AC60" i="16"/>
  <c r="AC59" i="16"/>
  <c r="AC58" i="16"/>
  <c r="AC57" i="16"/>
  <c r="AC56" i="16"/>
  <c r="AC55" i="16"/>
  <c r="AC54" i="16"/>
  <c r="AC53" i="16"/>
  <c r="AC52" i="16"/>
  <c r="AC51" i="16"/>
  <c r="AC50" i="16"/>
  <c r="AC49" i="16"/>
  <c r="AC48" i="16"/>
  <c r="AC47" i="16"/>
  <c r="AC46" i="16"/>
  <c r="AC43" i="16"/>
  <c r="AC42" i="16"/>
  <c r="AC41" i="16"/>
  <c r="AC40" i="16"/>
  <c r="AC39" i="16"/>
  <c r="AC38" i="16"/>
  <c r="AC37" i="16"/>
  <c r="AC36" i="16"/>
  <c r="AC35" i="16"/>
  <c r="AC34" i="16"/>
  <c r="AC33" i="16"/>
  <c r="AC32" i="16"/>
  <c r="AC31" i="16"/>
  <c r="AC30" i="16"/>
  <c r="AC29" i="16"/>
  <c r="AC28" i="16"/>
  <c r="AC27" i="16"/>
  <c r="AC26" i="16"/>
  <c r="AC25" i="16"/>
  <c r="AC24" i="16"/>
  <c r="AC23" i="16"/>
  <c r="AC22" i="16"/>
  <c r="AC21" i="16"/>
  <c r="AC20" i="16"/>
  <c r="AC19" i="16"/>
  <c r="AC18" i="16"/>
  <c r="AC17" i="16"/>
  <c r="AC16" i="16"/>
  <c r="AC10" i="16"/>
  <c r="AA133" i="6"/>
  <c r="AA132" i="6"/>
  <c r="AA131" i="6"/>
  <c r="AA130" i="6"/>
  <c r="AA128" i="6"/>
  <c r="AA127" i="6"/>
  <c r="AA126" i="6"/>
  <c r="AA125" i="6"/>
  <c r="AA123" i="6"/>
  <c r="AA122" i="6"/>
  <c r="AA121" i="6"/>
  <c r="AA120" i="6"/>
  <c r="AA118" i="6"/>
  <c r="AA117" i="6"/>
  <c r="AA116" i="6"/>
  <c r="AA115" i="6"/>
  <c r="AA113" i="6"/>
  <c r="AA112" i="6"/>
  <c r="AA111" i="6"/>
  <c r="AA110" i="6"/>
  <c r="AA108" i="6"/>
  <c r="AA107" i="6"/>
  <c r="AA106" i="6"/>
  <c r="AA105" i="6"/>
  <c r="AA103" i="6"/>
  <c r="AA102" i="6"/>
  <c r="AA101" i="6"/>
  <c r="AA100" i="6"/>
  <c r="AA98" i="6"/>
  <c r="AA97" i="6"/>
  <c r="AA96" i="6"/>
  <c r="AA95" i="6"/>
  <c r="AA93" i="6"/>
  <c r="AA92" i="6"/>
  <c r="AA91" i="6"/>
  <c r="AA90" i="6"/>
  <c r="AA88" i="6"/>
  <c r="AA87" i="6"/>
  <c r="AA86" i="6"/>
  <c r="AA85" i="6"/>
  <c r="AA83" i="6"/>
  <c r="AA82" i="6"/>
  <c r="AA81" i="6"/>
  <c r="AA80" i="6"/>
  <c r="AA78" i="6"/>
  <c r="AA77" i="6"/>
  <c r="AA76" i="6"/>
  <c r="AA75" i="6"/>
  <c r="AA73" i="6"/>
  <c r="AA72" i="6"/>
  <c r="AA71" i="6"/>
  <c r="AA70" i="6"/>
  <c r="AA68" i="6"/>
  <c r="AA67" i="6"/>
  <c r="AA66" i="6"/>
  <c r="AA65" i="6"/>
  <c r="AA63" i="6"/>
  <c r="AA62" i="6"/>
  <c r="AA61" i="6"/>
  <c r="AA60" i="6"/>
  <c r="AA58" i="6"/>
  <c r="AA57" i="6"/>
  <c r="AA56" i="6"/>
  <c r="AA55" i="6"/>
  <c r="AA53" i="6"/>
  <c r="AA52" i="6"/>
  <c r="AA51" i="6"/>
  <c r="AA50" i="6"/>
  <c r="AA48" i="6"/>
  <c r="AA47" i="6"/>
  <c r="AA46" i="6"/>
  <c r="AA45" i="6"/>
  <c r="AA43" i="6"/>
  <c r="AA42" i="6"/>
  <c r="AA41" i="6"/>
  <c r="AA40" i="6"/>
  <c r="AA38" i="6"/>
  <c r="AA37" i="6"/>
  <c r="AA36" i="6"/>
  <c r="AA35" i="6"/>
  <c r="AA33" i="6"/>
  <c r="AA32" i="6"/>
  <c r="AA31" i="6"/>
  <c r="AA30" i="6"/>
  <c r="AA28" i="6"/>
  <c r="AA27" i="6"/>
  <c r="AA26" i="6"/>
  <c r="AA25" i="6"/>
  <c r="AA23" i="6"/>
  <c r="AA22" i="6"/>
  <c r="AA21" i="6"/>
  <c r="AA20" i="6"/>
  <c r="AA18" i="6"/>
  <c r="AA17" i="6"/>
  <c r="AA16" i="6"/>
  <c r="AA15" i="6"/>
  <c r="AA13" i="6"/>
  <c r="AA12" i="6"/>
  <c r="AA11" i="6"/>
  <c r="AA10" i="6"/>
  <c r="AE221" i="1"/>
  <c r="AE220" i="1"/>
  <c r="AE219" i="1"/>
  <c r="AE218" i="1"/>
  <c r="AE217" i="1"/>
  <c r="AE216" i="1"/>
  <c r="AE215" i="1"/>
  <c r="AE214" i="1"/>
  <c r="AE213" i="1"/>
  <c r="AE212" i="1"/>
  <c r="AE211" i="1"/>
  <c r="AE210" i="1"/>
  <c r="AE209" i="1"/>
  <c r="AE208" i="1"/>
  <c r="AE207" i="1"/>
  <c r="AE206" i="1"/>
  <c r="AE205" i="1"/>
  <c r="AE204" i="1"/>
  <c r="AE203" i="1"/>
  <c r="AE202" i="1"/>
  <c r="AE201" i="1"/>
  <c r="AE200" i="1"/>
  <c r="AE199" i="1"/>
  <c r="AE198" i="1"/>
  <c r="AE197" i="1"/>
  <c r="AE196" i="1"/>
  <c r="AE195" i="1"/>
  <c r="AE194" i="1"/>
  <c r="AE193" i="1"/>
  <c r="AE192" i="1"/>
  <c r="AE191" i="1"/>
  <c r="AE190" i="1"/>
  <c r="AE189" i="1"/>
  <c r="AE188" i="1"/>
  <c r="AE187" i="1"/>
  <c r="AE186" i="1"/>
  <c r="AE185" i="1"/>
  <c r="AE184" i="1"/>
  <c r="AE183" i="1"/>
  <c r="AE182" i="1"/>
  <c r="AE181" i="1"/>
  <c r="AE180" i="1"/>
  <c r="AE179" i="1"/>
  <c r="AE178" i="1"/>
  <c r="AE177" i="1"/>
  <c r="AE176" i="1"/>
  <c r="AE175" i="1"/>
  <c r="AE174" i="1"/>
  <c r="AE173" i="1"/>
  <c r="AE172" i="1"/>
  <c r="AE171" i="1"/>
  <c r="AE170" i="1"/>
  <c r="AE169" i="1"/>
  <c r="AE168" i="1"/>
  <c r="AE167" i="1"/>
  <c r="AE166" i="1"/>
  <c r="AE165" i="1"/>
  <c r="AE164" i="1"/>
  <c r="AE163" i="1"/>
  <c r="AE162" i="1"/>
  <c r="AE161" i="1"/>
  <c r="AE160" i="1"/>
  <c r="AE159" i="1"/>
  <c r="AE158" i="1"/>
  <c r="AE157" i="1"/>
  <c r="AE156" i="1"/>
  <c r="AE155" i="1"/>
  <c r="AE154" i="1"/>
  <c r="AE153" i="1"/>
  <c r="AE152" i="1"/>
  <c r="AE151" i="1"/>
  <c r="AE150" i="1"/>
  <c r="AE149" i="1"/>
  <c r="AE148" i="1"/>
  <c r="AE147" i="1"/>
  <c r="AE146" i="1"/>
  <c r="AE145" i="1"/>
  <c r="AE144" i="1"/>
  <c r="AE143" i="1"/>
  <c r="AE142" i="1"/>
  <c r="AE141" i="1"/>
  <c r="AE140" i="1"/>
  <c r="AE139" i="1"/>
  <c r="AE138" i="1"/>
  <c r="AE137" i="1"/>
  <c r="AE136" i="1"/>
  <c r="AE135" i="1"/>
  <c r="AE134" i="1"/>
  <c r="AE133" i="1"/>
  <c r="AE132" i="1"/>
  <c r="AE131" i="1"/>
  <c r="AE130" i="1"/>
  <c r="AE129" i="1"/>
  <c r="AE128" i="1"/>
  <c r="AE127" i="1"/>
  <c r="AE126" i="1"/>
  <c r="AE125" i="1"/>
  <c r="AE124" i="1"/>
  <c r="AE123" i="1"/>
  <c r="AE122" i="1"/>
  <c r="AE121" i="1"/>
  <c r="AE120" i="1"/>
  <c r="AE119" i="1"/>
  <c r="AE118" i="1"/>
  <c r="Q156" i="50"/>
  <c r="Q155" i="50"/>
  <c r="Q154" i="50"/>
  <c r="Q153" i="50"/>
  <c r="Q152" i="50"/>
  <c r="Q151" i="50"/>
  <c r="Q150" i="50"/>
  <c r="Q149" i="50"/>
  <c r="Q148" i="50"/>
  <c r="Q147" i="50"/>
  <c r="Q146" i="50"/>
  <c r="Q145" i="50"/>
  <c r="Q144" i="50"/>
  <c r="Q143" i="50"/>
  <c r="Q142" i="50"/>
  <c r="Q141" i="50"/>
  <c r="Q140" i="50"/>
  <c r="Q139" i="50"/>
  <c r="Q138" i="50"/>
  <c r="Q137" i="50"/>
  <c r="Q136" i="50"/>
  <c r="Q135" i="50"/>
  <c r="Q134" i="50"/>
  <c r="Q133" i="50"/>
  <c r="Q132" i="50"/>
  <c r="Q131" i="50"/>
  <c r="Q130" i="50"/>
  <c r="Q129" i="50"/>
  <c r="Q128" i="50"/>
  <c r="Q127" i="50"/>
  <c r="Q126" i="50"/>
  <c r="Q125" i="50"/>
  <c r="Q124" i="50"/>
  <c r="Q123" i="50"/>
  <c r="Q122" i="50"/>
  <c r="Q121" i="50"/>
  <c r="Q120" i="50"/>
  <c r="Q119" i="50"/>
  <c r="Q118" i="50"/>
  <c r="Q117" i="50"/>
  <c r="Q116" i="50"/>
  <c r="Q115" i="50"/>
  <c r="Q114" i="50"/>
  <c r="Q113" i="50"/>
  <c r="Q112" i="50"/>
  <c r="Q111" i="50"/>
  <c r="Q110" i="50"/>
  <c r="Q109" i="50"/>
  <c r="Q108" i="50"/>
  <c r="Q107" i="50"/>
  <c r="Q106" i="50"/>
  <c r="Q105" i="50"/>
  <c r="Q104" i="50"/>
  <c r="Q103" i="50"/>
  <c r="Q102" i="50"/>
  <c r="Q101" i="50"/>
  <c r="Q100" i="50"/>
  <c r="Q99" i="50"/>
  <c r="Q98" i="50"/>
  <c r="Q97" i="50"/>
  <c r="Q96" i="50"/>
  <c r="Q95" i="50"/>
  <c r="Q94" i="50"/>
  <c r="Q93" i="50"/>
  <c r="Q92" i="50"/>
  <c r="Q91" i="50"/>
  <c r="Q90" i="50"/>
  <c r="Q89" i="50"/>
  <c r="Q88" i="50"/>
  <c r="Q87" i="50"/>
  <c r="Q86" i="50"/>
  <c r="Q85" i="50"/>
  <c r="Q84" i="50"/>
  <c r="Q83" i="50"/>
  <c r="Q82" i="50"/>
  <c r="Q81" i="50"/>
  <c r="Q80" i="50"/>
  <c r="Q79" i="50"/>
  <c r="Q78" i="50"/>
  <c r="Q77" i="50"/>
  <c r="Q76" i="50"/>
  <c r="Q75" i="50"/>
  <c r="Q74" i="50"/>
  <c r="Q73" i="50"/>
  <c r="Q72" i="50"/>
  <c r="Q71" i="50"/>
  <c r="Q70" i="50"/>
  <c r="Q69" i="50"/>
  <c r="Q68" i="50"/>
  <c r="Q67" i="50"/>
  <c r="Q66" i="50"/>
  <c r="Q65" i="50"/>
  <c r="Q64" i="50"/>
  <c r="Q63" i="50"/>
  <c r="Q62" i="50"/>
  <c r="Q61" i="50"/>
  <c r="Q60" i="50"/>
  <c r="Q59" i="50"/>
  <c r="Q58" i="50"/>
  <c r="Q57" i="50"/>
  <c r="Q56" i="50"/>
  <c r="Q55" i="50"/>
  <c r="Q54" i="50"/>
  <c r="Q53" i="50"/>
  <c r="Q52" i="50"/>
  <c r="Q51" i="50"/>
  <c r="Q50" i="50"/>
  <c r="Q49" i="50"/>
  <c r="Q48" i="50"/>
  <c r="Q47" i="50"/>
  <c r="Q46" i="50"/>
  <c r="Q45" i="50"/>
  <c r="Q43" i="50"/>
  <c r="Q42" i="50"/>
  <c r="Q41" i="50"/>
  <c r="Q40" i="50"/>
  <c r="Q39" i="50"/>
  <c r="Q38" i="50"/>
  <c r="Q37" i="50"/>
  <c r="Q36" i="50"/>
  <c r="Q35" i="50"/>
  <c r="Q34" i="50"/>
  <c r="Q33" i="50"/>
  <c r="Q32" i="50"/>
  <c r="Q31" i="50"/>
  <c r="Q30" i="50"/>
  <c r="Q29" i="50"/>
  <c r="Q28" i="50"/>
  <c r="Q26" i="50"/>
  <c r="Q25" i="50"/>
  <c r="Q24" i="50"/>
  <c r="Q23" i="50"/>
  <c r="Q22" i="50"/>
  <c r="Q21" i="50"/>
  <c r="Q20" i="50"/>
  <c r="Q19" i="50"/>
  <c r="Q18" i="50"/>
  <c r="Q17" i="50"/>
  <c r="Q16" i="50"/>
  <c r="Q15" i="50"/>
  <c r="Q14" i="50"/>
  <c r="Q13" i="50"/>
  <c r="Q12" i="50"/>
  <c r="Q11" i="50"/>
  <c r="U106" i="51"/>
  <c r="U105" i="51"/>
  <c r="U104" i="51"/>
  <c r="U103" i="51"/>
  <c r="U102" i="51"/>
  <c r="U101" i="51"/>
  <c r="U100" i="51"/>
  <c r="U99" i="51"/>
  <c r="U98" i="51"/>
  <c r="U97" i="51"/>
  <c r="U95" i="51"/>
  <c r="U94" i="51"/>
  <c r="U93" i="51"/>
  <c r="U92" i="51"/>
  <c r="U91" i="51"/>
  <c r="U90" i="51"/>
  <c r="U89" i="51"/>
  <c r="U88" i="51"/>
  <c r="U87" i="51"/>
  <c r="U86" i="51"/>
  <c r="U84" i="51"/>
  <c r="U83" i="51"/>
  <c r="U82" i="51"/>
  <c r="U81" i="51"/>
  <c r="U80" i="51"/>
  <c r="U79" i="51"/>
  <c r="U78" i="51"/>
  <c r="U77" i="51"/>
  <c r="U76" i="51"/>
  <c r="U75" i="51"/>
  <c r="U73" i="51"/>
  <c r="U72" i="51"/>
  <c r="U71" i="51"/>
  <c r="U70" i="51"/>
  <c r="U69" i="51"/>
  <c r="U68" i="51"/>
  <c r="U67" i="51"/>
  <c r="U66" i="51"/>
  <c r="U65" i="51"/>
  <c r="U64" i="51"/>
  <c r="U62" i="51"/>
  <c r="U61" i="51"/>
  <c r="U60" i="51"/>
  <c r="U59" i="51"/>
  <c r="U58" i="51"/>
  <c r="U57" i="51"/>
  <c r="U56" i="51"/>
  <c r="U55" i="51"/>
  <c r="U54" i="51"/>
  <c r="U53" i="51"/>
  <c r="U51" i="51"/>
  <c r="U50" i="51"/>
  <c r="U49" i="51"/>
  <c r="U48" i="51"/>
  <c r="U47" i="51"/>
  <c r="U46" i="51"/>
  <c r="U45" i="51"/>
  <c r="U44" i="51"/>
  <c r="U43" i="51"/>
  <c r="U42" i="51"/>
  <c r="U40" i="51"/>
  <c r="U39" i="51"/>
  <c r="U38" i="51"/>
  <c r="U37" i="51"/>
  <c r="U36" i="51"/>
  <c r="U35" i="51"/>
  <c r="U34" i="51"/>
  <c r="U33" i="51"/>
  <c r="U32" i="51"/>
  <c r="U31" i="51"/>
  <c r="U29" i="51"/>
  <c r="U28" i="51"/>
  <c r="U27" i="51"/>
  <c r="U26" i="51"/>
  <c r="U25" i="51"/>
  <c r="U24" i="51"/>
  <c r="U23" i="51"/>
  <c r="U22" i="51"/>
  <c r="U21" i="51"/>
  <c r="U20" i="51"/>
  <c r="U18" i="51"/>
  <c r="U17" i="51"/>
  <c r="U16" i="51"/>
  <c r="U15" i="51"/>
  <c r="U14" i="51"/>
  <c r="U13" i="51"/>
  <c r="U12" i="51"/>
  <c r="U11" i="51"/>
  <c r="U10" i="51"/>
  <c r="U9" i="51"/>
  <c r="R149" i="49"/>
  <c r="R148" i="49"/>
  <c r="R147" i="49"/>
  <c r="R146" i="49"/>
  <c r="R145" i="49"/>
  <c r="R144" i="49"/>
  <c r="R143" i="49"/>
  <c r="R142" i="49"/>
  <c r="R141" i="49"/>
  <c r="R140" i="49"/>
  <c r="R139" i="49"/>
  <c r="R138" i="49"/>
  <c r="R137" i="49"/>
  <c r="R136" i="49"/>
  <c r="R135" i="49"/>
  <c r="R133" i="49"/>
  <c r="R132" i="49"/>
  <c r="R131" i="49"/>
  <c r="R130" i="49"/>
  <c r="R129" i="49"/>
  <c r="R128" i="49"/>
  <c r="R127" i="49"/>
  <c r="R126" i="49"/>
  <c r="R125" i="49"/>
  <c r="R124" i="49"/>
  <c r="R123" i="49"/>
  <c r="R122" i="49"/>
  <c r="R121" i="49"/>
  <c r="R120" i="49"/>
  <c r="R119" i="49"/>
  <c r="R118" i="49"/>
  <c r="R117" i="49"/>
  <c r="R116" i="49"/>
  <c r="R115" i="49"/>
  <c r="R114" i="49"/>
  <c r="R113" i="49"/>
  <c r="R112" i="49"/>
  <c r="R111" i="49"/>
  <c r="R110" i="49"/>
  <c r="R109" i="49"/>
  <c r="R108" i="49"/>
  <c r="R107" i="49"/>
  <c r="R106" i="49"/>
  <c r="R105" i="49"/>
  <c r="R104" i="49"/>
  <c r="R103" i="49"/>
  <c r="R102" i="49"/>
  <c r="R101" i="49"/>
  <c r="R100" i="49"/>
  <c r="R99" i="49"/>
  <c r="R98" i="49"/>
  <c r="R97" i="49"/>
  <c r="R96" i="49"/>
  <c r="R95" i="49"/>
  <c r="R94" i="49"/>
  <c r="R93" i="49"/>
  <c r="R92" i="49"/>
  <c r="R91" i="49"/>
  <c r="R90" i="49"/>
  <c r="R89" i="49"/>
  <c r="R88" i="49"/>
  <c r="R87" i="49"/>
  <c r="R86" i="49"/>
  <c r="R85" i="49"/>
  <c r="R84" i="49"/>
  <c r="R83" i="49"/>
  <c r="R82" i="49"/>
  <c r="R81" i="49"/>
  <c r="R80" i="49"/>
  <c r="R79" i="49"/>
  <c r="R78" i="49"/>
  <c r="R77" i="49"/>
  <c r="R76" i="49"/>
  <c r="R75" i="49"/>
  <c r="R74" i="49"/>
  <c r="R73" i="49"/>
  <c r="R72" i="49"/>
  <c r="R71" i="49"/>
  <c r="R70" i="49"/>
  <c r="R69" i="49"/>
  <c r="R68" i="49"/>
  <c r="R67" i="49"/>
  <c r="R66" i="49"/>
  <c r="R65" i="49"/>
  <c r="R64" i="49"/>
  <c r="R63" i="49"/>
  <c r="R62" i="49"/>
  <c r="R61" i="49"/>
  <c r="R60" i="49"/>
  <c r="R59" i="49"/>
  <c r="R57" i="49"/>
  <c r="R56" i="49"/>
  <c r="R55" i="49"/>
  <c r="R54" i="49"/>
  <c r="R53" i="49"/>
  <c r="R52" i="49"/>
  <c r="R51" i="49"/>
  <c r="R50" i="49"/>
  <c r="R49" i="49"/>
  <c r="R48" i="49"/>
  <c r="R47" i="49"/>
  <c r="R46" i="49"/>
  <c r="R45" i="49"/>
  <c r="R44" i="49"/>
  <c r="R43" i="49"/>
  <c r="R41" i="49"/>
  <c r="R40" i="49"/>
  <c r="R39" i="49"/>
  <c r="R38" i="49"/>
  <c r="R37" i="49"/>
  <c r="R36" i="49"/>
  <c r="R35" i="49"/>
  <c r="R34" i="49"/>
  <c r="R33" i="49"/>
  <c r="R32" i="49"/>
  <c r="R31" i="49"/>
  <c r="R30" i="49"/>
  <c r="R29" i="49"/>
  <c r="R28" i="49"/>
  <c r="R27" i="49"/>
  <c r="R25" i="49"/>
  <c r="R24" i="49"/>
  <c r="R23" i="49"/>
  <c r="R22" i="49"/>
  <c r="R21" i="49"/>
  <c r="R20" i="49"/>
  <c r="R19" i="49"/>
  <c r="R18" i="49"/>
  <c r="R17" i="49"/>
  <c r="R16" i="49"/>
  <c r="R15" i="49"/>
  <c r="R14" i="49"/>
  <c r="R13" i="49"/>
  <c r="R12" i="49"/>
  <c r="R11" i="49"/>
  <c r="AD146" i="48"/>
  <c r="AD145" i="48"/>
  <c r="AD144" i="48"/>
  <c r="AD143" i="48"/>
  <c r="AD142" i="48"/>
  <c r="AD141" i="48"/>
  <c r="AD140" i="48"/>
  <c r="AD139" i="48"/>
  <c r="AD138" i="48"/>
  <c r="AD137" i="48"/>
  <c r="AD136" i="48"/>
  <c r="AD135" i="48"/>
  <c r="AD134" i="48"/>
  <c r="AD133" i="48"/>
  <c r="AD132" i="48"/>
  <c r="AD131" i="48"/>
  <c r="AD130" i="48"/>
  <c r="AD129" i="48"/>
  <c r="AD128" i="48"/>
  <c r="AD127" i="48"/>
  <c r="AD126" i="48"/>
  <c r="AD125" i="48"/>
  <c r="AD124" i="48"/>
  <c r="AD123" i="48"/>
  <c r="AD122" i="48"/>
  <c r="AD121" i="48"/>
  <c r="AD120" i="48"/>
  <c r="AD119" i="48"/>
  <c r="AD118" i="48"/>
  <c r="AD117" i="48"/>
  <c r="AD116" i="48"/>
  <c r="AD115" i="48"/>
  <c r="AD114" i="48"/>
  <c r="AD113" i="48"/>
  <c r="AD112" i="48"/>
  <c r="AD111" i="48"/>
  <c r="AD110" i="48"/>
  <c r="AD109" i="48"/>
  <c r="AD108" i="48"/>
  <c r="AD107" i="48"/>
  <c r="AD106" i="48"/>
  <c r="AD105" i="48"/>
  <c r="AD104" i="48"/>
  <c r="AD103" i="48"/>
  <c r="AD102" i="48"/>
  <c r="AD101" i="48"/>
  <c r="AD100" i="48"/>
  <c r="AD99" i="48"/>
  <c r="AD98" i="48"/>
  <c r="AD97" i="48"/>
  <c r="AD96" i="48"/>
  <c r="AD95" i="48"/>
  <c r="AD94" i="48"/>
  <c r="AD93" i="48"/>
  <c r="AD92" i="48"/>
  <c r="AD91" i="48"/>
  <c r="AD90" i="48"/>
  <c r="AD89" i="48"/>
  <c r="AD88" i="48"/>
  <c r="AD87" i="48"/>
  <c r="AD86" i="48"/>
  <c r="AD85" i="48"/>
  <c r="AD84" i="48"/>
  <c r="AD83" i="48"/>
  <c r="AD82" i="48"/>
  <c r="AD81" i="48"/>
  <c r="AD80" i="48"/>
  <c r="AD79" i="48"/>
  <c r="AD78" i="48"/>
  <c r="AD77" i="48"/>
  <c r="AD76" i="48"/>
  <c r="AD75" i="48"/>
  <c r="AD74" i="48"/>
  <c r="AD73" i="48"/>
  <c r="AD72" i="48"/>
  <c r="AD71" i="48"/>
  <c r="AD70" i="48"/>
  <c r="AD69" i="48"/>
  <c r="AD68" i="48"/>
  <c r="AD67" i="48"/>
  <c r="AD66" i="48"/>
  <c r="AD65" i="48"/>
  <c r="AD64" i="48"/>
  <c r="AD63" i="48"/>
  <c r="AD62" i="48"/>
  <c r="AD61" i="48"/>
  <c r="AD60" i="48"/>
  <c r="AD59" i="48"/>
  <c r="AD58" i="48"/>
  <c r="AD57" i="48"/>
  <c r="AD56" i="48"/>
  <c r="AD55" i="48"/>
  <c r="AD54" i="48"/>
  <c r="AD53" i="48"/>
  <c r="AD52" i="48"/>
  <c r="AD51" i="48"/>
  <c r="AD50" i="48"/>
  <c r="AD49" i="48"/>
  <c r="AD48" i="48"/>
  <c r="AD47" i="48"/>
  <c r="AD46" i="48"/>
  <c r="AD45" i="48"/>
  <c r="AD44" i="48"/>
  <c r="AD43" i="48"/>
  <c r="AD42" i="48"/>
  <c r="AD40" i="48"/>
  <c r="AD39" i="48"/>
  <c r="AD38" i="48"/>
  <c r="AD37" i="48"/>
  <c r="AD36" i="48"/>
  <c r="AD35" i="48"/>
  <c r="AD34" i="48"/>
  <c r="AD33" i="48"/>
  <c r="AD32" i="48"/>
  <c r="AD31" i="48"/>
  <c r="AD30" i="48"/>
  <c r="AD29" i="48"/>
  <c r="AD28" i="48"/>
  <c r="AD27" i="48"/>
  <c r="AD26" i="48"/>
  <c r="AD24" i="48"/>
  <c r="AD23" i="48"/>
  <c r="AD22" i="48"/>
  <c r="AD21" i="48"/>
  <c r="AD20" i="48"/>
  <c r="AD19" i="48"/>
  <c r="AD18" i="48"/>
  <c r="AD17" i="48"/>
  <c r="AD16" i="48"/>
  <c r="AD15" i="48"/>
  <c r="AD14" i="48"/>
  <c r="AD13" i="48"/>
  <c r="AD12" i="48"/>
  <c r="AD11" i="48"/>
  <c r="AD10" i="48"/>
  <c r="AB73" i="16"/>
  <c r="AB72" i="16"/>
  <c r="AB71" i="16"/>
  <c r="AB70" i="16"/>
  <c r="AB69" i="16"/>
  <c r="AB68" i="16"/>
  <c r="AB67" i="16"/>
  <c r="AB66" i="16"/>
  <c r="AB65" i="16"/>
  <c r="AB64" i="16"/>
  <c r="AB63" i="16"/>
  <c r="AB62" i="16"/>
  <c r="AB61" i="16"/>
  <c r="AB60" i="16"/>
  <c r="AB59" i="16"/>
  <c r="AB58" i="16"/>
  <c r="AB57" i="16"/>
  <c r="AB56" i="16"/>
  <c r="AB55" i="16"/>
  <c r="AB54" i="16"/>
  <c r="AB53" i="16"/>
  <c r="AB52" i="16"/>
  <c r="AB51" i="16"/>
  <c r="AB50" i="16"/>
  <c r="AB49" i="16"/>
  <c r="AB48" i="16"/>
  <c r="AB47" i="16"/>
  <c r="AB46" i="16"/>
  <c r="AB43" i="16"/>
  <c r="AB42" i="16"/>
  <c r="AB41" i="16"/>
  <c r="AB40" i="16"/>
  <c r="AB39" i="16"/>
  <c r="AB38" i="16"/>
  <c r="AB37" i="16"/>
  <c r="AB36" i="16"/>
  <c r="AB35" i="16"/>
  <c r="AB34" i="16"/>
  <c r="AB33" i="16"/>
  <c r="AB32" i="16"/>
  <c r="AB31" i="16"/>
  <c r="AB30" i="16"/>
  <c r="AB29" i="16"/>
  <c r="AB28" i="16"/>
  <c r="AB27" i="16"/>
  <c r="AB26" i="16"/>
  <c r="AB25" i="16"/>
  <c r="AB24" i="16"/>
  <c r="AB23" i="16"/>
  <c r="AB22" i="16"/>
  <c r="AB21" i="16"/>
  <c r="AB20" i="16"/>
  <c r="AB19" i="16"/>
  <c r="AB18" i="16"/>
  <c r="AB17" i="16"/>
  <c r="AB16" i="16"/>
  <c r="AB10" i="16"/>
  <c r="G156" i="50" l="1"/>
  <c r="G155" i="50"/>
  <c r="G154" i="50"/>
  <c r="G153" i="50"/>
  <c r="G152" i="50"/>
  <c r="G151" i="50"/>
  <c r="G150" i="50"/>
  <c r="G149" i="50"/>
  <c r="G148" i="50"/>
  <c r="G147" i="50"/>
  <c r="G146" i="50"/>
  <c r="G145" i="50"/>
  <c r="G144" i="50"/>
  <c r="G143" i="50"/>
  <c r="G142" i="50"/>
  <c r="G141" i="50"/>
  <c r="G140" i="50"/>
  <c r="G139" i="50"/>
  <c r="G138" i="50"/>
  <c r="G137" i="50"/>
  <c r="G136" i="50"/>
  <c r="G135" i="50"/>
  <c r="G134" i="50"/>
  <c r="G133" i="50"/>
  <c r="G132" i="50"/>
  <c r="G131" i="50"/>
  <c r="G130" i="50"/>
  <c r="G129" i="50"/>
  <c r="G128" i="50"/>
  <c r="G127" i="50"/>
  <c r="G126" i="50"/>
  <c r="G125" i="50"/>
  <c r="G124" i="50"/>
  <c r="G123" i="50"/>
  <c r="G122" i="50"/>
  <c r="G121" i="50"/>
  <c r="G120" i="50"/>
  <c r="G119" i="50"/>
  <c r="G118" i="50"/>
  <c r="G117" i="50"/>
  <c r="G116" i="50"/>
  <c r="G115" i="50"/>
  <c r="G114" i="50"/>
  <c r="G113" i="50"/>
  <c r="G112" i="50"/>
  <c r="G111" i="50"/>
  <c r="G110" i="50"/>
  <c r="G109" i="50"/>
  <c r="G108" i="50"/>
  <c r="G107" i="50"/>
  <c r="G106" i="50"/>
  <c r="G105" i="50"/>
  <c r="G104" i="50"/>
  <c r="G103" i="50"/>
  <c r="G102" i="50"/>
  <c r="G101" i="50"/>
  <c r="G100" i="50"/>
  <c r="G99" i="50"/>
  <c r="G98" i="50"/>
  <c r="G97" i="50"/>
  <c r="G96" i="50"/>
  <c r="G95" i="50"/>
  <c r="G94" i="50"/>
  <c r="G93" i="50"/>
  <c r="G92" i="50"/>
  <c r="G91" i="50"/>
  <c r="G90" i="50"/>
  <c r="G89" i="50"/>
  <c r="G88" i="50"/>
  <c r="G87" i="50"/>
  <c r="G86" i="50"/>
  <c r="G85" i="50"/>
  <c r="G84" i="50"/>
  <c r="G83" i="50"/>
  <c r="G82" i="50"/>
  <c r="G81" i="50"/>
  <c r="G80" i="50"/>
  <c r="G79" i="50"/>
  <c r="G78" i="50"/>
  <c r="G77" i="50"/>
  <c r="G76" i="50"/>
  <c r="G75" i="50"/>
  <c r="G74" i="50"/>
  <c r="G73" i="50"/>
  <c r="G72" i="50"/>
  <c r="G71" i="50"/>
  <c r="G70" i="50"/>
  <c r="G69" i="50"/>
  <c r="G68" i="50"/>
  <c r="G67" i="50"/>
  <c r="G66" i="50"/>
  <c r="G65" i="50"/>
  <c r="G64" i="50"/>
  <c r="G63" i="50"/>
  <c r="G62" i="50"/>
  <c r="G61" i="50"/>
  <c r="G60" i="50"/>
  <c r="G59" i="50"/>
  <c r="G58" i="50"/>
  <c r="G57" i="50"/>
  <c r="G56" i="50"/>
  <c r="G55" i="50"/>
  <c r="G54" i="50"/>
  <c r="G53" i="50"/>
  <c r="G52" i="50"/>
  <c r="G51" i="50"/>
  <c r="G50" i="50"/>
  <c r="G49" i="50"/>
  <c r="G48" i="50"/>
  <c r="G47" i="50"/>
  <c r="G46" i="50"/>
  <c r="G45" i="50"/>
  <c r="G43" i="50"/>
  <c r="G42" i="50"/>
  <c r="G41" i="50"/>
  <c r="G40" i="50"/>
  <c r="G39" i="50"/>
  <c r="G38" i="50"/>
  <c r="G37" i="50"/>
  <c r="G36" i="50"/>
  <c r="G35" i="50"/>
  <c r="G34" i="50"/>
  <c r="G33" i="50"/>
  <c r="G32" i="50"/>
  <c r="G31" i="50"/>
  <c r="G30" i="50"/>
  <c r="G29" i="50"/>
  <c r="G28" i="50"/>
  <c r="G26" i="50"/>
  <c r="G25" i="50"/>
  <c r="G24" i="50"/>
  <c r="G23" i="50"/>
  <c r="G22" i="50"/>
  <c r="G21" i="50"/>
  <c r="G20" i="50"/>
  <c r="G19" i="50"/>
  <c r="G18" i="50"/>
  <c r="G17" i="50"/>
  <c r="G16" i="50"/>
  <c r="G15" i="50"/>
  <c r="G14" i="50"/>
  <c r="G13" i="50"/>
  <c r="G12" i="50"/>
  <c r="G11" i="50"/>
  <c r="I156" i="50"/>
  <c r="I155" i="50"/>
  <c r="I154" i="50"/>
  <c r="I153" i="50"/>
  <c r="I152" i="50"/>
  <c r="I151" i="50"/>
  <c r="I150" i="50"/>
  <c r="I149" i="50"/>
  <c r="I148" i="50"/>
  <c r="I147" i="50"/>
  <c r="I146" i="50"/>
  <c r="I145" i="50"/>
  <c r="I144" i="50"/>
  <c r="I143" i="50"/>
  <c r="I142" i="50"/>
  <c r="I141" i="50"/>
  <c r="I140" i="50"/>
  <c r="I139" i="50"/>
  <c r="I138" i="50"/>
  <c r="I137" i="50"/>
  <c r="I136" i="50"/>
  <c r="I135" i="50"/>
  <c r="I134" i="50"/>
  <c r="I133" i="50"/>
  <c r="I132" i="50"/>
  <c r="I131" i="50"/>
  <c r="I130" i="50"/>
  <c r="I129" i="50"/>
  <c r="I128" i="50"/>
  <c r="I127" i="50"/>
  <c r="I126" i="50"/>
  <c r="I125" i="50"/>
  <c r="I124" i="50"/>
  <c r="I123" i="50"/>
  <c r="I122" i="50"/>
  <c r="I121" i="50"/>
  <c r="I120" i="50"/>
  <c r="I119" i="50"/>
  <c r="I118" i="50"/>
  <c r="I117" i="50"/>
  <c r="I116" i="50"/>
  <c r="I115" i="50"/>
  <c r="I114" i="50"/>
  <c r="I113" i="50"/>
  <c r="I112" i="50"/>
  <c r="I111" i="50"/>
  <c r="I110" i="50"/>
  <c r="I109" i="50"/>
  <c r="I108" i="50"/>
  <c r="I107" i="50"/>
  <c r="I106" i="50"/>
  <c r="I105" i="50"/>
  <c r="I104" i="50"/>
  <c r="I103" i="50"/>
  <c r="I102" i="50"/>
  <c r="I101" i="50"/>
  <c r="I100" i="50"/>
  <c r="I99" i="50"/>
  <c r="I98" i="50"/>
  <c r="I97" i="50"/>
  <c r="I96" i="50"/>
  <c r="I95" i="50"/>
  <c r="I94" i="50"/>
  <c r="I93" i="50"/>
  <c r="I92" i="50"/>
  <c r="I91" i="50"/>
  <c r="I90" i="50"/>
  <c r="I89" i="50"/>
  <c r="I88" i="50"/>
  <c r="I87" i="50"/>
  <c r="I86" i="50"/>
  <c r="I85" i="50"/>
  <c r="I84" i="50"/>
  <c r="I83" i="50"/>
  <c r="I82" i="50"/>
  <c r="I81" i="50"/>
  <c r="I80" i="50"/>
  <c r="I79" i="50"/>
  <c r="I78" i="50"/>
  <c r="I77" i="50"/>
  <c r="I76" i="50"/>
  <c r="I75" i="50"/>
  <c r="I74" i="50"/>
  <c r="I73" i="50"/>
  <c r="I72" i="50"/>
  <c r="I71" i="50"/>
  <c r="I70" i="50"/>
  <c r="I69" i="50"/>
  <c r="I68" i="50"/>
  <c r="I67" i="50"/>
  <c r="I66" i="50"/>
  <c r="I65" i="50"/>
  <c r="I64" i="50"/>
  <c r="I63" i="50"/>
  <c r="I62" i="50"/>
  <c r="I61" i="50"/>
  <c r="I60" i="50"/>
  <c r="I59" i="50"/>
  <c r="I58" i="50"/>
  <c r="I57" i="50"/>
  <c r="I56" i="50"/>
  <c r="I55" i="50"/>
  <c r="I54" i="50"/>
  <c r="I53" i="50"/>
  <c r="I52" i="50"/>
  <c r="I51" i="50"/>
  <c r="I50" i="50"/>
  <c r="I49" i="50"/>
  <c r="I48" i="50"/>
  <c r="I47" i="50"/>
  <c r="I46" i="50"/>
  <c r="I45" i="50"/>
  <c r="I43" i="50"/>
  <c r="I42" i="50"/>
  <c r="I41" i="50"/>
  <c r="I40" i="50"/>
  <c r="I39" i="50"/>
  <c r="I38" i="50"/>
  <c r="I37" i="50"/>
  <c r="I36" i="50"/>
  <c r="I35" i="50"/>
  <c r="I34" i="50"/>
  <c r="I33" i="50"/>
  <c r="I32" i="50"/>
  <c r="I31" i="50"/>
  <c r="I30" i="50"/>
  <c r="I29" i="50"/>
  <c r="I28" i="50"/>
  <c r="I26" i="50"/>
  <c r="I25" i="50"/>
  <c r="I24" i="50"/>
  <c r="I23" i="50"/>
  <c r="I22" i="50"/>
  <c r="I21" i="50"/>
  <c r="I20" i="50"/>
  <c r="I19" i="50"/>
  <c r="I18" i="50"/>
  <c r="I17" i="50"/>
  <c r="I16" i="50"/>
  <c r="I15" i="50"/>
  <c r="I14" i="50"/>
  <c r="I13" i="50"/>
  <c r="I12" i="50"/>
  <c r="I11" i="50"/>
  <c r="I106" i="51"/>
  <c r="I105" i="51"/>
  <c r="I104" i="51"/>
  <c r="I103" i="51"/>
  <c r="I102" i="51"/>
  <c r="I101" i="51"/>
  <c r="I100" i="51"/>
  <c r="I99" i="51"/>
  <c r="I98" i="51"/>
  <c r="I97" i="51"/>
  <c r="I95" i="51"/>
  <c r="I94" i="51"/>
  <c r="I93" i="51"/>
  <c r="I92" i="51"/>
  <c r="I91" i="51"/>
  <c r="I90" i="51"/>
  <c r="I89" i="51"/>
  <c r="I88" i="51"/>
  <c r="I87" i="51"/>
  <c r="I86" i="51"/>
  <c r="I84" i="51"/>
  <c r="I83" i="51"/>
  <c r="I82" i="51"/>
  <c r="I81" i="51"/>
  <c r="I80" i="51"/>
  <c r="I79" i="51"/>
  <c r="I78" i="51"/>
  <c r="I77" i="51"/>
  <c r="I76" i="51"/>
  <c r="I75" i="51"/>
  <c r="I73" i="51"/>
  <c r="I72" i="51"/>
  <c r="I71" i="51"/>
  <c r="I70" i="51"/>
  <c r="I69" i="51"/>
  <c r="I68" i="51"/>
  <c r="I67" i="51"/>
  <c r="I66" i="51"/>
  <c r="I65" i="51"/>
  <c r="I64" i="51"/>
  <c r="I62" i="51"/>
  <c r="I61" i="51"/>
  <c r="I60" i="51"/>
  <c r="I59" i="51"/>
  <c r="I58" i="51"/>
  <c r="I57" i="51"/>
  <c r="I56" i="51"/>
  <c r="I55" i="51"/>
  <c r="I54" i="51"/>
  <c r="I53" i="51"/>
  <c r="I51" i="51"/>
  <c r="I50" i="51"/>
  <c r="I49" i="51"/>
  <c r="I48" i="51"/>
  <c r="I47" i="51"/>
  <c r="I46" i="51"/>
  <c r="I45" i="51"/>
  <c r="I44" i="51"/>
  <c r="I43" i="51"/>
  <c r="I42" i="51"/>
  <c r="I40" i="51"/>
  <c r="I39" i="51"/>
  <c r="I38" i="51"/>
  <c r="I37" i="51"/>
  <c r="I36" i="51"/>
  <c r="I35" i="51"/>
  <c r="I34" i="51"/>
  <c r="I33" i="51"/>
  <c r="I32" i="51"/>
  <c r="I31" i="51"/>
  <c r="I29" i="51"/>
  <c r="I28" i="51"/>
  <c r="I27" i="51"/>
  <c r="I26" i="51"/>
  <c r="I25" i="51"/>
  <c r="I24" i="51"/>
  <c r="I23" i="51"/>
  <c r="I22" i="51"/>
  <c r="I21" i="51"/>
  <c r="I20" i="51"/>
  <c r="I18" i="51"/>
  <c r="I17" i="51"/>
  <c r="I16" i="51"/>
  <c r="I15" i="51"/>
  <c r="I14" i="51"/>
  <c r="I13" i="51"/>
  <c r="I12" i="51"/>
  <c r="I11" i="51"/>
  <c r="I10" i="51"/>
  <c r="I9" i="51"/>
  <c r="K106" i="51"/>
  <c r="K105" i="51"/>
  <c r="K104" i="51"/>
  <c r="K103" i="51"/>
  <c r="K102" i="51"/>
  <c r="K101" i="51"/>
  <c r="K100" i="51"/>
  <c r="K99" i="51"/>
  <c r="K98" i="51"/>
  <c r="K97" i="51"/>
  <c r="K95" i="51"/>
  <c r="K94" i="51"/>
  <c r="K93" i="51"/>
  <c r="K92" i="51"/>
  <c r="K91" i="51"/>
  <c r="K90" i="51"/>
  <c r="K89" i="51"/>
  <c r="K88" i="51"/>
  <c r="K87" i="51"/>
  <c r="K86" i="51"/>
  <c r="K84" i="51"/>
  <c r="K83" i="51"/>
  <c r="K82" i="51"/>
  <c r="K81" i="51"/>
  <c r="K80" i="51"/>
  <c r="K79" i="51"/>
  <c r="K78" i="51"/>
  <c r="K77" i="51"/>
  <c r="K76" i="51"/>
  <c r="K75" i="51"/>
  <c r="K73" i="51"/>
  <c r="K72" i="51"/>
  <c r="K71" i="51"/>
  <c r="K70" i="51"/>
  <c r="K69" i="51"/>
  <c r="K68" i="51"/>
  <c r="K67" i="51"/>
  <c r="K66" i="51"/>
  <c r="K65" i="51"/>
  <c r="K64" i="51"/>
  <c r="K62" i="51"/>
  <c r="K61" i="51"/>
  <c r="K60" i="51"/>
  <c r="K59" i="51"/>
  <c r="K58" i="51"/>
  <c r="K57" i="51"/>
  <c r="K56" i="51"/>
  <c r="K55" i="51"/>
  <c r="K54" i="51"/>
  <c r="K53" i="51"/>
  <c r="K51" i="51"/>
  <c r="K50" i="51"/>
  <c r="K49" i="51"/>
  <c r="K48" i="51"/>
  <c r="K47" i="51"/>
  <c r="K46" i="51"/>
  <c r="K45" i="51"/>
  <c r="K44" i="51"/>
  <c r="K43" i="51"/>
  <c r="K42" i="51"/>
  <c r="K40" i="51"/>
  <c r="K39" i="51"/>
  <c r="K38" i="51"/>
  <c r="K37" i="51"/>
  <c r="K36" i="51"/>
  <c r="K35" i="51"/>
  <c r="K34" i="51"/>
  <c r="K33" i="51"/>
  <c r="K32" i="51"/>
  <c r="K31" i="51"/>
  <c r="K29" i="51"/>
  <c r="K28" i="51"/>
  <c r="K27" i="51"/>
  <c r="K26" i="51"/>
  <c r="K25" i="51"/>
  <c r="K24" i="51"/>
  <c r="K23" i="51"/>
  <c r="K22" i="51"/>
  <c r="K21" i="51"/>
  <c r="K20" i="51"/>
  <c r="K18" i="51"/>
  <c r="K17" i="51"/>
  <c r="K16" i="51"/>
  <c r="K15" i="51"/>
  <c r="K14" i="51"/>
  <c r="K13" i="51"/>
  <c r="K12" i="51"/>
  <c r="K11" i="51"/>
  <c r="K10" i="51"/>
  <c r="K9" i="51"/>
  <c r="B11" i="47"/>
  <c r="C11" i="47"/>
  <c r="F11" i="47"/>
  <c r="B30" i="47"/>
  <c r="C30" i="47"/>
  <c r="F30" i="47"/>
  <c r="B31" i="47"/>
  <c r="C31" i="47"/>
  <c r="F31" i="47"/>
  <c r="B28" i="47"/>
  <c r="C28" i="47"/>
  <c r="F28" i="47"/>
  <c r="B29" i="47"/>
  <c r="C29" i="47"/>
  <c r="F29" i="47"/>
  <c r="B20" i="47"/>
  <c r="C20" i="47"/>
  <c r="F20" i="47"/>
  <c r="B22" i="47"/>
  <c r="C22" i="47"/>
  <c r="F22" i="47"/>
  <c r="X22" i="47" s="1"/>
  <c r="B23" i="47"/>
  <c r="C23" i="47"/>
  <c r="F23" i="47"/>
  <c r="B24" i="47"/>
  <c r="C24" i="47"/>
  <c r="F24" i="47"/>
  <c r="B25" i="47"/>
  <c r="C25" i="47"/>
  <c r="F25" i="47"/>
  <c r="Y25" i="47" s="1"/>
  <c r="B26" i="47"/>
  <c r="C26" i="47"/>
  <c r="F26" i="47"/>
  <c r="B27" i="47"/>
  <c r="C27" i="47"/>
  <c r="F27" i="47"/>
  <c r="B14" i="47"/>
  <c r="C14" i="47"/>
  <c r="F14" i="47"/>
  <c r="B16" i="47"/>
  <c r="C16" i="47"/>
  <c r="F16" i="47"/>
  <c r="B17" i="47"/>
  <c r="C17" i="47"/>
  <c r="F17" i="47"/>
  <c r="B19" i="47"/>
  <c r="C19" i="47"/>
  <c r="F19" i="47"/>
  <c r="P19" i="47" s="1"/>
  <c r="I149" i="49"/>
  <c r="I148" i="49"/>
  <c r="I147" i="49"/>
  <c r="I146" i="49"/>
  <c r="I145" i="49"/>
  <c r="I144" i="49"/>
  <c r="I143" i="49"/>
  <c r="I142" i="49"/>
  <c r="I141" i="49"/>
  <c r="I140" i="49"/>
  <c r="I139" i="49"/>
  <c r="I138" i="49"/>
  <c r="I137" i="49"/>
  <c r="I136" i="49"/>
  <c r="I135" i="49"/>
  <c r="I133" i="49"/>
  <c r="I132" i="49"/>
  <c r="I131" i="49"/>
  <c r="I130" i="49"/>
  <c r="I129" i="49"/>
  <c r="I128" i="49"/>
  <c r="I127" i="49"/>
  <c r="I126" i="49"/>
  <c r="I125" i="49"/>
  <c r="I124" i="49"/>
  <c r="I123" i="49"/>
  <c r="I122" i="49"/>
  <c r="I121" i="49"/>
  <c r="I120" i="49"/>
  <c r="I119" i="49"/>
  <c r="I118" i="49"/>
  <c r="I117" i="49"/>
  <c r="I116" i="49"/>
  <c r="I115" i="49"/>
  <c r="I114" i="49"/>
  <c r="I113" i="49"/>
  <c r="I112" i="49"/>
  <c r="I111" i="49"/>
  <c r="I110" i="49"/>
  <c r="I109" i="49"/>
  <c r="I108" i="49"/>
  <c r="I107" i="49"/>
  <c r="I106" i="49"/>
  <c r="I105" i="49"/>
  <c r="I104" i="49"/>
  <c r="I103" i="49"/>
  <c r="I102" i="49"/>
  <c r="I101" i="49"/>
  <c r="I100" i="49"/>
  <c r="I99" i="49"/>
  <c r="I98" i="49"/>
  <c r="I97" i="49"/>
  <c r="I96" i="49"/>
  <c r="I95" i="49"/>
  <c r="I94" i="49"/>
  <c r="I93" i="49"/>
  <c r="I92" i="49"/>
  <c r="I91" i="49"/>
  <c r="I90" i="49"/>
  <c r="I89" i="49"/>
  <c r="I88" i="49"/>
  <c r="I87" i="49"/>
  <c r="I86" i="49"/>
  <c r="I85" i="49"/>
  <c r="I84" i="49"/>
  <c r="I83" i="49"/>
  <c r="I82" i="49"/>
  <c r="I81" i="49"/>
  <c r="I80" i="49"/>
  <c r="I79" i="49"/>
  <c r="I78" i="49"/>
  <c r="I77" i="49"/>
  <c r="I76" i="49"/>
  <c r="I75" i="49"/>
  <c r="I74" i="49"/>
  <c r="I73" i="49"/>
  <c r="I72" i="49"/>
  <c r="I71" i="49"/>
  <c r="I70" i="49"/>
  <c r="I69" i="49"/>
  <c r="I68" i="49"/>
  <c r="I67" i="49"/>
  <c r="I66" i="49"/>
  <c r="I65" i="49"/>
  <c r="I64" i="49"/>
  <c r="I63" i="49"/>
  <c r="I62" i="49"/>
  <c r="I61" i="49"/>
  <c r="I60" i="49"/>
  <c r="I59" i="49"/>
  <c r="I57" i="49"/>
  <c r="I56" i="49"/>
  <c r="I55" i="49"/>
  <c r="I54" i="49"/>
  <c r="I53" i="49"/>
  <c r="I52" i="49"/>
  <c r="I51" i="49"/>
  <c r="I50" i="49"/>
  <c r="I49" i="49"/>
  <c r="I48" i="49"/>
  <c r="I47" i="49"/>
  <c r="I46" i="49"/>
  <c r="I45" i="49"/>
  <c r="I44" i="49"/>
  <c r="I43" i="49"/>
  <c r="I41" i="49"/>
  <c r="I40" i="49"/>
  <c r="I39" i="49"/>
  <c r="I38" i="49"/>
  <c r="I37" i="49"/>
  <c r="I36" i="49"/>
  <c r="I35" i="49"/>
  <c r="I34" i="49"/>
  <c r="I33" i="49"/>
  <c r="I32" i="49"/>
  <c r="I31" i="49"/>
  <c r="I30" i="49"/>
  <c r="I29" i="49"/>
  <c r="I28" i="49"/>
  <c r="I27" i="49"/>
  <c r="I25" i="49"/>
  <c r="I24" i="49"/>
  <c r="I23" i="49"/>
  <c r="I22" i="49"/>
  <c r="I21" i="49"/>
  <c r="I20" i="49"/>
  <c r="I19" i="49"/>
  <c r="I18" i="49"/>
  <c r="I17" i="49"/>
  <c r="I16" i="49"/>
  <c r="I15" i="49"/>
  <c r="I14" i="49"/>
  <c r="I13" i="49"/>
  <c r="I12" i="49"/>
  <c r="I11" i="49"/>
  <c r="G149" i="49"/>
  <c r="G148" i="49"/>
  <c r="G147" i="49"/>
  <c r="G146" i="49"/>
  <c r="G145" i="49"/>
  <c r="G144" i="49"/>
  <c r="G143" i="49"/>
  <c r="G142" i="49"/>
  <c r="G141" i="49"/>
  <c r="G140" i="49"/>
  <c r="G139" i="49"/>
  <c r="G138" i="49"/>
  <c r="G137" i="49"/>
  <c r="G136" i="49"/>
  <c r="G135" i="49"/>
  <c r="G133" i="49"/>
  <c r="G132" i="49"/>
  <c r="G131" i="49"/>
  <c r="G130" i="49"/>
  <c r="G129" i="49"/>
  <c r="G128" i="49"/>
  <c r="G127" i="49"/>
  <c r="G126" i="49"/>
  <c r="G125" i="49"/>
  <c r="G124" i="49"/>
  <c r="G123" i="49"/>
  <c r="G122" i="49"/>
  <c r="G121" i="49"/>
  <c r="G120" i="49"/>
  <c r="G119" i="49"/>
  <c r="G118" i="49"/>
  <c r="G117" i="49"/>
  <c r="G116" i="49"/>
  <c r="G115" i="49"/>
  <c r="G114" i="49"/>
  <c r="G113" i="49"/>
  <c r="G112" i="49"/>
  <c r="G111" i="49"/>
  <c r="G110" i="49"/>
  <c r="G109" i="49"/>
  <c r="G108" i="49"/>
  <c r="G107" i="49"/>
  <c r="G106" i="49"/>
  <c r="G105" i="49"/>
  <c r="G104" i="49"/>
  <c r="G103" i="49"/>
  <c r="G102" i="49"/>
  <c r="G101" i="49"/>
  <c r="G100" i="49"/>
  <c r="G99" i="49"/>
  <c r="G98" i="49"/>
  <c r="G97" i="49"/>
  <c r="G96" i="49"/>
  <c r="G95" i="49"/>
  <c r="G94" i="49"/>
  <c r="G93" i="49"/>
  <c r="G92" i="49"/>
  <c r="G91" i="49"/>
  <c r="G90" i="49"/>
  <c r="G89" i="49"/>
  <c r="G88" i="49"/>
  <c r="G87" i="49"/>
  <c r="G86" i="49"/>
  <c r="G85" i="49"/>
  <c r="G84" i="49"/>
  <c r="G83" i="49"/>
  <c r="G82" i="49"/>
  <c r="G81" i="49"/>
  <c r="G80" i="49"/>
  <c r="G79" i="49"/>
  <c r="G78" i="49"/>
  <c r="G77" i="49"/>
  <c r="G76" i="49"/>
  <c r="G75" i="49"/>
  <c r="G74" i="49"/>
  <c r="G73" i="49"/>
  <c r="G72" i="49"/>
  <c r="G71" i="49"/>
  <c r="G70" i="49"/>
  <c r="G69" i="49"/>
  <c r="G68" i="49"/>
  <c r="G67" i="49"/>
  <c r="G66" i="49"/>
  <c r="G65" i="49"/>
  <c r="G64" i="49"/>
  <c r="G63" i="49"/>
  <c r="G62" i="49"/>
  <c r="G61" i="49"/>
  <c r="G60" i="49"/>
  <c r="G59" i="49"/>
  <c r="G41" i="49"/>
  <c r="G40" i="49"/>
  <c r="G39" i="49"/>
  <c r="G38" i="49"/>
  <c r="G37" i="49"/>
  <c r="G36" i="49"/>
  <c r="G35" i="49"/>
  <c r="G34" i="49"/>
  <c r="G33" i="49"/>
  <c r="G32" i="49"/>
  <c r="G31" i="49"/>
  <c r="G30" i="49"/>
  <c r="G29" i="49"/>
  <c r="G28" i="49"/>
  <c r="G27" i="49"/>
  <c r="G25" i="49"/>
  <c r="G24" i="49"/>
  <c r="G23" i="49"/>
  <c r="G22" i="49"/>
  <c r="G21" i="49"/>
  <c r="G20" i="49"/>
  <c r="G19" i="49"/>
  <c r="G18" i="49"/>
  <c r="G17" i="49"/>
  <c r="G16" i="49"/>
  <c r="G15" i="49"/>
  <c r="G14" i="49"/>
  <c r="G13" i="49"/>
  <c r="G12" i="49"/>
  <c r="G11" i="49"/>
  <c r="I146" i="48"/>
  <c r="I145" i="48"/>
  <c r="I144" i="48"/>
  <c r="I143" i="48"/>
  <c r="I142" i="48"/>
  <c r="I141" i="48"/>
  <c r="I140" i="48"/>
  <c r="I139" i="48"/>
  <c r="I138" i="48"/>
  <c r="I137" i="48"/>
  <c r="I136" i="48"/>
  <c r="I135" i="48"/>
  <c r="I134" i="48"/>
  <c r="I133" i="48"/>
  <c r="I132" i="48"/>
  <c r="I131" i="48"/>
  <c r="I130" i="48"/>
  <c r="I129" i="48"/>
  <c r="I128" i="48"/>
  <c r="I127" i="48"/>
  <c r="I126" i="48"/>
  <c r="I125" i="48"/>
  <c r="I124" i="48"/>
  <c r="I123" i="48"/>
  <c r="I122" i="48"/>
  <c r="I121" i="48"/>
  <c r="I120" i="48"/>
  <c r="I119" i="48"/>
  <c r="I118" i="48"/>
  <c r="I117" i="48"/>
  <c r="I116" i="48"/>
  <c r="I115" i="48"/>
  <c r="I114" i="48"/>
  <c r="I113" i="48"/>
  <c r="I112" i="48"/>
  <c r="I111" i="48"/>
  <c r="I110" i="48"/>
  <c r="I109" i="48"/>
  <c r="I108" i="48"/>
  <c r="I107" i="48"/>
  <c r="I106" i="48"/>
  <c r="I105" i="48"/>
  <c r="I104" i="48"/>
  <c r="I103" i="48"/>
  <c r="I102" i="48"/>
  <c r="I101" i="48"/>
  <c r="I100" i="48"/>
  <c r="I99" i="48"/>
  <c r="I98" i="48"/>
  <c r="I97" i="48"/>
  <c r="I96" i="48"/>
  <c r="I95" i="48"/>
  <c r="I94" i="48"/>
  <c r="I93" i="48"/>
  <c r="I92" i="48"/>
  <c r="I91" i="48"/>
  <c r="I90" i="48"/>
  <c r="I89" i="48"/>
  <c r="I88" i="48"/>
  <c r="I87" i="48"/>
  <c r="I86" i="48"/>
  <c r="I85" i="48"/>
  <c r="I84" i="48"/>
  <c r="I83" i="48"/>
  <c r="I82" i="48"/>
  <c r="I81" i="48"/>
  <c r="I80" i="48"/>
  <c r="I79" i="48"/>
  <c r="I78" i="48"/>
  <c r="I77" i="48"/>
  <c r="I76" i="48"/>
  <c r="I75" i="48"/>
  <c r="I74" i="48"/>
  <c r="I73" i="48"/>
  <c r="I72" i="48"/>
  <c r="I71" i="48"/>
  <c r="I70" i="48"/>
  <c r="I69" i="48"/>
  <c r="I68" i="48"/>
  <c r="I67" i="48"/>
  <c r="I66" i="48"/>
  <c r="I65" i="48"/>
  <c r="I64" i="48"/>
  <c r="I63" i="48"/>
  <c r="I62" i="48"/>
  <c r="I61" i="48"/>
  <c r="I60" i="48"/>
  <c r="I59" i="48"/>
  <c r="I58" i="48"/>
  <c r="I57" i="48"/>
  <c r="I56" i="48"/>
  <c r="I55" i="48"/>
  <c r="I54" i="48"/>
  <c r="I53" i="48"/>
  <c r="I52" i="48"/>
  <c r="I51" i="48"/>
  <c r="I50" i="48"/>
  <c r="I49" i="48"/>
  <c r="I48" i="48"/>
  <c r="I47" i="48"/>
  <c r="I46" i="48"/>
  <c r="I45" i="48"/>
  <c r="I44" i="48"/>
  <c r="I43" i="48"/>
  <c r="I42" i="48"/>
  <c r="I40" i="48"/>
  <c r="I39" i="48"/>
  <c r="I38" i="48"/>
  <c r="I37" i="48"/>
  <c r="I36" i="48"/>
  <c r="I35" i="48"/>
  <c r="I34" i="48"/>
  <c r="I33" i="48"/>
  <c r="I32" i="48"/>
  <c r="I31" i="48"/>
  <c r="I30" i="48"/>
  <c r="I29" i="48"/>
  <c r="I28" i="48"/>
  <c r="I27" i="48"/>
  <c r="I26" i="48"/>
  <c r="I24" i="48"/>
  <c r="I23" i="48"/>
  <c r="I22" i="48"/>
  <c r="I21" i="48"/>
  <c r="I20" i="48"/>
  <c r="I19" i="48"/>
  <c r="I18" i="48"/>
  <c r="I17" i="48"/>
  <c r="I16" i="48"/>
  <c r="I15" i="48"/>
  <c r="I14" i="48"/>
  <c r="I13" i="48"/>
  <c r="I12" i="48"/>
  <c r="I11" i="48"/>
  <c r="I10" i="48"/>
  <c r="G146" i="48"/>
  <c r="G145" i="48"/>
  <c r="G144" i="48"/>
  <c r="G143" i="48"/>
  <c r="G142" i="48"/>
  <c r="G141" i="48"/>
  <c r="G140" i="48"/>
  <c r="G139" i="48"/>
  <c r="G138" i="48"/>
  <c r="G137" i="48"/>
  <c r="G136" i="48"/>
  <c r="G135" i="48"/>
  <c r="G134" i="48"/>
  <c r="G133" i="48"/>
  <c r="G132" i="48"/>
  <c r="G131" i="48"/>
  <c r="G130" i="48"/>
  <c r="G129" i="48"/>
  <c r="G128" i="48"/>
  <c r="G127" i="48"/>
  <c r="G126" i="48"/>
  <c r="G125" i="48"/>
  <c r="G124" i="48"/>
  <c r="G123" i="48"/>
  <c r="G122" i="48"/>
  <c r="G121" i="48"/>
  <c r="G120" i="48"/>
  <c r="G119" i="48"/>
  <c r="G118" i="48"/>
  <c r="G117" i="48"/>
  <c r="G116" i="48"/>
  <c r="G115" i="48"/>
  <c r="G114" i="48"/>
  <c r="G113" i="48"/>
  <c r="G112" i="48"/>
  <c r="G111" i="48"/>
  <c r="G110" i="48"/>
  <c r="G109" i="48"/>
  <c r="G108" i="48"/>
  <c r="G107" i="48"/>
  <c r="G106" i="48"/>
  <c r="G105" i="48"/>
  <c r="G104" i="48"/>
  <c r="G103" i="48"/>
  <c r="G102" i="48"/>
  <c r="G101" i="48"/>
  <c r="G100" i="48"/>
  <c r="G99" i="48"/>
  <c r="G98" i="48"/>
  <c r="G97" i="48"/>
  <c r="G96" i="48"/>
  <c r="G95" i="48"/>
  <c r="G94" i="48"/>
  <c r="G93" i="48"/>
  <c r="G92" i="48"/>
  <c r="G91" i="48"/>
  <c r="G90" i="48"/>
  <c r="G89" i="48"/>
  <c r="G88" i="48"/>
  <c r="G87" i="48"/>
  <c r="G86" i="48"/>
  <c r="G85" i="48"/>
  <c r="G84" i="48"/>
  <c r="G83" i="48"/>
  <c r="G82" i="48"/>
  <c r="G81" i="48"/>
  <c r="G80" i="48"/>
  <c r="G79" i="48"/>
  <c r="G78" i="48"/>
  <c r="G77" i="48"/>
  <c r="G76" i="48"/>
  <c r="G75" i="48"/>
  <c r="G74" i="48"/>
  <c r="G73" i="48"/>
  <c r="G72" i="48"/>
  <c r="G71" i="48"/>
  <c r="G70" i="48"/>
  <c r="G69" i="48"/>
  <c r="G68" i="48"/>
  <c r="G67" i="48"/>
  <c r="G66" i="48"/>
  <c r="G65" i="48"/>
  <c r="G64" i="48"/>
  <c r="G63" i="48"/>
  <c r="G62" i="48"/>
  <c r="G61" i="48"/>
  <c r="G60" i="48"/>
  <c r="G59" i="48"/>
  <c r="G58" i="48"/>
  <c r="G57" i="48"/>
  <c r="G56" i="48"/>
  <c r="G55" i="48"/>
  <c r="G54" i="48"/>
  <c r="G53" i="48"/>
  <c r="G52" i="48"/>
  <c r="G51" i="48"/>
  <c r="G50" i="48"/>
  <c r="G49" i="48"/>
  <c r="G48" i="48"/>
  <c r="G47" i="48"/>
  <c r="G46" i="48"/>
  <c r="G45" i="48"/>
  <c r="G44" i="48"/>
  <c r="G43" i="48"/>
  <c r="G42" i="48"/>
  <c r="G40" i="48"/>
  <c r="G39" i="48"/>
  <c r="G38" i="48"/>
  <c r="G37" i="48"/>
  <c r="G36" i="48"/>
  <c r="G35" i="48"/>
  <c r="G34" i="48"/>
  <c r="G33" i="48"/>
  <c r="G32" i="48"/>
  <c r="G31" i="48"/>
  <c r="G30" i="48"/>
  <c r="G29" i="48"/>
  <c r="G28" i="48"/>
  <c r="G27" i="48"/>
  <c r="G26" i="48"/>
  <c r="G24" i="48"/>
  <c r="G23" i="48"/>
  <c r="G22" i="48"/>
  <c r="G21" i="48"/>
  <c r="G20" i="48"/>
  <c r="G19" i="48"/>
  <c r="G18" i="48"/>
  <c r="G17" i="48"/>
  <c r="G16" i="48"/>
  <c r="G15" i="48"/>
  <c r="G14" i="48"/>
  <c r="G13" i="48"/>
  <c r="G12" i="48"/>
  <c r="G11" i="48"/>
  <c r="G10" i="48"/>
  <c r="K84" i="44"/>
  <c r="K83" i="44"/>
  <c r="K82" i="44"/>
  <c r="K81" i="44"/>
  <c r="K80" i="44"/>
  <c r="K79" i="44"/>
  <c r="K78" i="44"/>
  <c r="K77" i="44"/>
  <c r="K75" i="44"/>
  <c r="K74" i="44"/>
  <c r="K73" i="44"/>
  <c r="K72" i="44"/>
  <c r="K71" i="44"/>
  <c r="K70" i="44"/>
  <c r="K69" i="44"/>
  <c r="K68" i="44"/>
  <c r="K67" i="44"/>
  <c r="K66" i="44"/>
  <c r="K65" i="44"/>
  <c r="K64" i="44"/>
  <c r="K63" i="44"/>
  <c r="K62" i="44"/>
  <c r="K61" i="44"/>
  <c r="K60" i="44"/>
  <c r="K59" i="44"/>
  <c r="K58" i="44"/>
  <c r="K57" i="44"/>
  <c r="K56" i="44"/>
  <c r="K55" i="44"/>
  <c r="K54" i="44"/>
  <c r="K53" i="44"/>
  <c r="K52" i="44"/>
  <c r="K51" i="44"/>
  <c r="K50" i="44"/>
  <c r="K49" i="44"/>
  <c r="K48" i="44"/>
  <c r="K47" i="44"/>
  <c r="K46" i="44"/>
  <c r="K45" i="44"/>
  <c r="K44" i="44"/>
  <c r="K43" i="44"/>
  <c r="K42" i="44"/>
  <c r="K41" i="44"/>
  <c r="K40" i="44"/>
  <c r="K39" i="44"/>
  <c r="K38" i="44"/>
  <c r="K37" i="44"/>
  <c r="K36" i="44"/>
  <c r="K35" i="44"/>
  <c r="K34" i="44"/>
  <c r="K33" i="44"/>
  <c r="K32" i="44"/>
  <c r="K31" i="44"/>
  <c r="K30" i="44"/>
  <c r="K29" i="44"/>
  <c r="K28" i="44"/>
  <c r="K26" i="44"/>
  <c r="K25" i="44"/>
  <c r="K24" i="44"/>
  <c r="K23" i="44"/>
  <c r="K22" i="44"/>
  <c r="K21" i="44"/>
  <c r="K20" i="44"/>
  <c r="K19" i="44"/>
  <c r="K17" i="44"/>
  <c r="K16" i="44"/>
  <c r="K15" i="44"/>
  <c r="K14" i="44"/>
  <c r="K13" i="44"/>
  <c r="K12" i="44"/>
  <c r="K11" i="44"/>
  <c r="K10" i="44"/>
  <c r="M84" i="44"/>
  <c r="M83" i="44"/>
  <c r="M82" i="44"/>
  <c r="M81" i="44"/>
  <c r="M80" i="44"/>
  <c r="M79" i="44"/>
  <c r="M78" i="44"/>
  <c r="M77" i="44"/>
  <c r="M75" i="44"/>
  <c r="M74" i="44"/>
  <c r="M73" i="44"/>
  <c r="M72" i="44"/>
  <c r="M71" i="44"/>
  <c r="M70" i="44"/>
  <c r="M69" i="44"/>
  <c r="M68" i="44"/>
  <c r="M67" i="44"/>
  <c r="M66" i="44"/>
  <c r="M65" i="44"/>
  <c r="M64" i="44"/>
  <c r="M63" i="44"/>
  <c r="M62" i="44"/>
  <c r="M61" i="44"/>
  <c r="M60" i="44"/>
  <c r="M59" i="44"/>
  <c r="M58" i="44"/>
  <c r="M57" i="44"/>
  <c r="M56" i="44"/>
  <c r="M55" i="44"/>
  <c r="M54" i="44"/>
  <c r="M53" i="44"/>
  <c r="M52" i="44"/>
  <c r="M51" i="44"/>
  <c r="M50" i="44"/>
  <c r="M49" i="44"/>
  <c r="M48" i="44"/>
  <c r="M47" i="44"/>
  <c r="M46" i="44"/>
  <c r="M45" i="44"/>
  <c r="M44" i="44"/>
  <c r="M43" i="44"/>
  <c r="M42" i="44"/>
  <c r="M41" i="44"/>
  <c r="M40" i="44"/>
  <c r="M39" i="44"/>
  <c r="M38" i="44"/>
  <c r="M37" i="44"/>
  <c r="M36" i="44"/>
  <c r="M35" i="44"/>
  <c r="M34" i="44"/>
  <c r="M33" i="44"/>
  <c r="M32" i="44"/>
  <c r="M31" i="44"/>
  <c r="M30" i="44"/>
  <c r="M29" i="44"/>
  <c r="M28" i="44"/>
  <c r="M26" i="44"/>
  <c r="M25" i="44"/>
  <c r="M24" i="44"/>
  <c r="M23" i="44"/>
  <c r="M22" i="44"/>
  <c r="M21" i="44"/>
  <c r="M20" i="44"/>
  <c r="M19" i="44"/>
  <c r="M17" i="44"/>
  <c r="M16" i="44"/>
  <c r="M15" i="44"/>
  <c r="M14" i="44"/>
  <c r="M13" i="44"/>
  <c r="M12" i="44"/>
  <c r="M11" i="44"/>
  <c r="M10" i="44"/>
  <c r="L66" i="45"/>
  <c r="L65" i="45"/>
  <c r="L64" i="45"/>
  <c r="L63" i="45"/>
  <c r="L62" i="45"/>
  <c r="L61" i="45"/>
  <c r="L60" i="45"/>
  <c r="L59" i="45"/>
  <c r="L58" i="45"/>
  <c r="L57" i="45"/>
  <c r="L56" i="45"/>
  <c r="L55" i="45"/>
  <c r="L54" i="45"/>
  <c r="L53" i="45"/>
  <c r="L52" i="45"/>
  <c r="L51" i="45"/>
  <c r="L50" i="45"/>
  <c r="L49" i="45"/>
  <c r="L48" i="45"/>
  <c r="L47" i="45"/>
  <c r="L46" i="45"/>
  <c r="L45" i="45"/>
  <c r="L44" i="45"/>
  <c r="L43" i="45"/>
  <c r="L42" i="45"/>
  <c r="L41" i="45"/>
  <c r="L40" i="45"/>
  <c r="L39" i="45"/>
  <c r="L38" i="45"/>
  <c r="L37" i="45"/>
  <c r="L36" i="45"/>
  <c r="L35" i="45"/>
  <c r="L34" i="45"/>
  <c r="L33" i="45"/>
  <c r="L32" i="45"/>
  <c r="L31" i="45"/>
  <c r="L30" i="45"/>
  <c r="L29" i="45"/>
  <c r="L28" i="45"/>
  <c r="L27" i="45"/>
  <c r="L26" i="45"/>
  <c r="L25" i="45"/>
  <c r="L23" i="45"/>
  <c r="L22" i="45"/>
  <c r="L21" i="45"/>
  <c r="L20" i="45"/>
  <c r="L19" i="45"/>
  <c r="L18" i="45"/>
  <c r="L16" i="45"/>
  <c r="L15" i="45"/>
  <c r="L14" i="45"/>
  <c r="L13" i="45"/>
  <c r="L12" i="45"/>
  <c r="L11" i="45"/>
  <c r="J66" i="45"/>
  <c r="J65" i="45"/>
  <c r="J64" i="45"/>
  <c r="J63" i="45"/>
  <c r="J62" i="45"/>
  <c r="J61" i="45"/>
  <c r="J60" i="45"/>
  <c r="J59" i="45"/>
  <c r="J58" i="45"/>
  <c r="J57" i="45"/>
  <c r="J56" i="45"/>
  <c r="J55" i="45"/>
  <c r="J54" i="45"/>
  <c r="J53" i="45"/>
  <c r="J52" i="45"/>
  <c r="J51" i="45"/>
  <c r="J50" i="45"/>
  <c r="J49" i="45"/>
  <c r="J48" i="45"/>
  <c r="J47" i="45"/>
  <c r="J46" i="45"/>
  <c r="J45" i="45"/>
  <c r="J44" i="45"/>
  <c r="J43" i="45"/>
  <c r="J42" i="45"/>
  <c r="J41" i="45"/>
  <c r="J40" i="45"/>
  <c r="J39" i="45"/>
  <c r="J38" i="45"/>
  <c r="J37" i="45"/>
  <c r="J36" i="45"/>
  <c r="J35" i="45"/>
  <c r="J34" i="45"/>
  <c r="J33" i="45"/>
  <c r="J32" i="45"/>
  <c r="J31" i="45"/>
  <c r="J30" i="45"/>
  <c r="J29" i="45"/>
  <c r="J28" i="45"/>
  <c r="J27" i="45"/>
  <c r="J26" i="45"/>
  <c r="J25" i="45"/>
  <c r="J23" i="45"/>
  <c r="J22" i="45"/>
  <c r="J21" i="45"/>
  <c r="J20" i="45"/>
  <c r="J19" i="45"/>
  <c r="J18" i="45"/>
  <c r="J16" i="45"/>
  <c r="J15" i="45"/>
  <c r="J14" i="45"/>
  <c r="J13" i="45"/>
  <c r="J12" i="45"/>
  <c r="J11" i="45"/>
  <c r="U19" i="47" l="1"/>
  <c r="M26" i="47"/>
  <c r="V26" i="47"/>
  <c r="T26" i="47"/>
  <c r="O11" i="47"/>
  <c r="V11" i="47"/>
  <c r="T11" i="47"/>
  <c r="E19" i="47"/>
  <c r="AA19" i="47" s="1"/>
  <c r="T19" i="47"/>
  <c r="V19" i="47"/>
  <c r="E20" i="47"/>
  <c r="V20" i="47"/>
  <c r="T20" i="47"/>
  <c r="P14" i="47"/>
  <c r="V14" i="47"/>
  <c r="T14" i="47"/>
  <c r="E23" i="47"/>
  <c r="AA23" i="47" s="1"/>
  <c r="V23" i="47"/>
  <c r="T23" i="47"/>
  <c r="L31" i="47"/>
  <c r="V31" i="47"/>
  <c r="T31" i="47"/>
  <c r="V16" i="47"/>
  <c r="T16" i="47"/>
  <c r="E17" i="47"/>
  <c r="AA17" i="47" s="1"/>
  <c r="V17" i="47"/>
  <c r="T17" i="47"/>
  <c r="I25" i="47"/>
  <c r="V25" i="47"/>
  <c r="T25" i="47"/>
  <c r="K29" i="47"/>
  <c r="V29" i="47"/>
  <c r="T29" i="47"/>
  <c r="E24" i="47"/>
  <c r="AA24" i="47" s="1"/>
  <c r="V24" i="47"/>
  <c r="T24" i="47"/>
  <c r="K27" i="47"/>
  <c r="V27" i="47"/>
  <c r="T27" i="47"/>
  <c r="V30" i="47"/>
  <c r="T30" i="47"/>
  <c r="K28" i="47"/>
  <c r="T28" i="47"/>
  <c r="V28" i="47"/>
  <c r="M22" i="47"/>
  <c r="V22" i="47"/>
  <c r="T22" i="47"/>
  <c r="S19" i="47"/>
  <c r="G25" i="47"/>
  <c r="G30" i="47"/>
  <c r="O19" i="47"/>
  <c r="S25" i="47"/>
  <c r="G31" i="47"/>
  <c r="X19" i="47"/>
  <c r="N19" i="47"/>
  <c r="I19" i="47"/>
  <c r="W19" i="47"/>
  <c r="M19" i="47"/>
  <c r="I23" i="47"/>
  <c r="K19" i="47"/>
  <c r="I28" i="47"/>
  <c r="G22" i="47"/>
  <c r="I29" i="47"/>
  <c r="G23" i="47"/>
  <c r="I31" i="47"/>
  <c r="G11" i="47"/>
  <c r="I20" i="47"/>
  <c r="G24" i="47"/>
  <c r="I22" i="47"/>
  <c r="I30" i="47"/>
  <c r="G14" i="47"/>
  <c r="I11" i="47"/>
  <c r="G16" i="47"/>
  <c r="G26" i="47"/>
  <c r="I24" i="47"/>
  <c r="X14" i="47"/>
  <c r="G17" i="47"/>
  <c r="G27" i="47"/>
  <c r="I14" i="47"/>
  <c r="W14" i="47"/>
  <c r="G19" i="47"/>
  <c r="G28" i="47"/>
  <c r="I16" i="47"/>
  <c r="I26" i="47"/>
  <c r="G20" i="47"/>
  <c r="G29" i="47"/>
  <c r="I17" i="47"/>
  <c r="I27" i="47"/>
  <c r="R23" i="47"/>
  <c r="Q23" i="47"/>
  <c r="AA20" i="47"/>
  <c r="O20" i="47"/>
  <c r="Y26" i="47"/>
  <c r="P23" i="47"/>
  <c r="Q25" i="47"/>
  <c r="Y23" i="47"/>
  <c r="X20" i="47"/>
  <c r="M25" i="47"/>
  <c r="X23" i="47"/>
  <c r="X25" i="47"/>
  <c r="S23" i="47"/>
  <c r="O22" i="47"/>
  <c r="W25" i="47"/>
  <c r="W11" i="47"/>
  <c r="W23" i="47"/>
  <c r="N23" i="47"/>
  <c r="U23" i="47"/>
  <c r="Y20" i="47"/>
  <c r="W30" i="47"/>
  <c r="P17" i="47"/>
  <c r="X17" i="47"/>
  <c r="N17" i="47"/>
  <c r="Q20" i="47"/>
  <c r="M17" i="47"/>
  <c r="K17" i="47"/>
  <c r="R25" i="47"/>
  <c r="R22" i="47"/>
  <c r="K20" i="47"/>
  <c r="W17" i="47"/>
  <c r="S22" i="47"/>
  <c r="U17" i="47"/>
  <c r="Y22" i="47"/>
  <c r="Q22" i="47"/>
  <c r="S17" i="47"/>
  <c r="O23" i="47"/>
  <c r="W22" i="47"/>
  <c r="W20" i="47"/>
  <c r="O17" i="47"/>
  <c r="U16" i="47"/>
  <c r="M14" i="47"/>
  <c r="U26" i="47"/>
  <c r="U25" i="47"/>
  <c r="M23" i="47"/>
  <c r="U22" i="47"/>
  <c r="S20" i="47"/>
  <c r="E16" i="47"/>
  <c r="AA16" i="47" s="1"/>
  <c r="X28" i="47"/>
  <c r="S14" i="47"/>
  <c r="P20" i="47"/>
  <c r="M31" i="47"/>
  <c r="S16" i="47"/>
  <c r="W28" i="47"/>
  <c r="P16" i="47"/>
  <c r="Q26" i="47"/>
  <c r="S28" i="47"/>
  <c r="W31" i="47"/>
  <c r="O16" i="47"/>
  <c r="P28" i="47"/>
  <c r="U31" i="47"/>
  <c r="U30" i="47"/>
  <c r="X16" i="47"/>
  <c r="N16" i="47"/>
  <c r="R27" i="47"/>
  <c r="S24" i="47"/>
  <c r="O28" i="47"/>
  <c r="R31" i="47"/>
  <c r="R30" i="47"/>
  <c r="W16" i="47"/>
  <c r="M16" i="47"/>
  <c r="O31" i="47"/>
  <c r="O30" i="47"/>
  <c r="U11" i="47"/>
  <c r="M11" i="47"/>
  <c r="S11" i="47"/>
  <c r="K11" i="47"/>
  <c r="Y11" i="47"/>
  <c r="Q11" i="47"/>
  <c r="R11" i="47"/>
  <c r="X11" i="47"/>
  <c r="P11" i="47"/>
  <c r="N11" i="47"/>
  <c r="E11" i="47"/>
  <c r="AA11" i="47" s="1"/>
  <c r="N14" i="47"/>
  <c r="S27" i="47"/>
  <c r="N26" i="47"/>
  <c r="K16" i="47"/>
  <c r="Y27" i="47"/>
  <c r="Q27" i="47"/>
  <c r="K26" i="47"/>
  <c r="P25" i="47"/>
  <c r="R24" i="47"/>
  <c r="K23" i="47"/>
  <c r="M20" i="47"/>
  <c r="X29" i="47"/>
  <c r="U14" i="47"/>
  <c r="K14" i="47"/>
  <c r="X27" i="47"/>
  <c r="P27" i="47"/>
  <c r="S26" i="47"/>
  <c r="O25" i="47"/>
  <c r="Y24" i="47"/>
  <c r="Q24" i="47"/>
  <c r="U20" i="47"/>
  <c r="W29" i="47"/>
  <c r="M30" i="47"/>
  <c r="W27" i="47"/>
  <c r="O27" i="47"/>
  <c r="R26" i="47"/>
  <c r="N25" i="47"/>
  <c r="X24" i="47"/>
  <c r="P24" i="47"/>
  <c r="S29" i="47"/>
  <c r="N27" i="47"/>
  <c r="W24" i="47"/>
  <c r="O24" i="47"/>
  <c r="P29" i="47"/>
  <c r="E14" i="47"/>
  <c r="AA14" i="47" s="1"/>
  <c r="U27" i="47"/>
  <c r="M27" i="47"/>
  <c r="X26" i="47"/>
  <c r="P26" i="47"/>
  <c r="K25" i="47"/>
  <c r="N24" i="47"/>
  <c r="R20" i="47"/>
  <c r="O29" i="47"/>
  <c r="O14" i="47"/>
  <c r="W26" i="47"/>
  <c r="O26" i="47"/>
  <c r="U24" i="47"/>
  <c r="M24" i="47"/>
  <c r="L29" i="47"/>
  <c r="H30" i="47"/>
  <c r="L30" i="47"/>
  <c r="S31" i="47"/>
  <c r="K31" i="47"/>
  <c r="S30" i="47"/>
  <c r="K30" i="47"/>
  <c r="Q31" i="47"/>
  <c r="H31" i="47"/>
  <c r="Y30" i="47"/>
  <c r="Q30" i="47"/>
  <c r="Y31" i="47"/>
  <c r="X31" i="47"/>
  <c r="P31" i="47"/>
  <c r="X30" i="47"/>
  <c r="P30" i="47"/>
  <c r="N31" i="47"/>
  <c r="E31" i="47"/>
  <c r="AA31" i="47" s="1"/>
  <c r="N30" i="47"/>
  <c r="E30" i="47"/>
  <c r="AA30" i="47" s="1"/>
  <c r="R29" i="47"/>
  <c r="R28" i="47"/>
  <c r="Y29" i="47"/>
  <c r="Q29" i="47"/>
  <c r="H29" i="47"/>
  <c r="Y28" i="47"/>
  <c r="Q28" i="47"/>
  <c r="N29" i="47"/>
  <c r="E29" i="47"/>
  <c r="AA29" i="47" s="1"/>
  <c r="N28" i="47"/>
  <c r="Z28" i="47" s="1"/>
  <c r="E28" i="47"/>
  <c r="AA28" i="47" s="1"/>
  <c r="U29" i="47"/>
  <c r="M29" i="47"/>
  <c r="U28" i="47"/>
  <c r="M28" i="47"/>
  <c r="K24" i="47"/>
  <c r="K22" i="47"/>
  <c r="P22" i="47"/>
  <c r="E27" i="47"/>
  <c r="AA27" i="47" s="1"/>
  <c r="E26" i="47"/>
  <c r="AA26" i="47" s="1"/>
  <c r="E25" i="47"/>
  <c r="AA25" i="47" s="1"/>
  <c r="N22" i="47"/>
  <c r="E22" i="47"/>
  <c r="AA22" i="47" s="1"/>
  <c r="N20" i="47"/>
  <c r="R19" i="47"/>
  <c r="R17" i="47"/>
  <c r="R16" i="47"/>
  <c r="R14" i="47"/>
  <c r="Y19" i="47"/>
  <c r="Q19" i="47"/>
  <c r="Y17" i="47"/>
  <c r="Q17" i="47"/>
  <c r="Y16" i="47"/>
  <c r="Q16" i="47"/>
  <c r="Y14" i="47"/>
  <c r="Q14" i="47"/>
  <c r="K26" i="48"/>
  <c r="R26" i="48" s="1"/>
  <c r="K27" i="48"/>
  <c r="R27" i="48" s="1"/>
  <c r="K28" i="48"/>
  <c r="R28" i="48" s="1"/>
  <c r="K29" i="48"/>
  <c r="T29" i="48" s="1"/>
  <c r="K30" i="48"/>
  <c r="R30" i="48" s="1"/>
  <c r="K31" i="48"/>
  <c r="R31" i="48" s="1"/>
  <c r="K32" i="48"/>
  <c r="R32" i="48" s="1"/>
  <c r="K33" i="48"/>
  <c r="T33" i="48" s="1"/>
  <c r="K34" i="48"/>
  <c r="R34" i="48" s="1"/>
  <c r="K35" i="48"/>
  <c r="R35" i="48" s="1"/>
  <c r="K36" i="48"/>
  <c r="R36" i="48" s="1"/>
  <c r="K37" i="48"/>
  <c r="T37" i="48" s="1"/>
  <c r="K38" i="48"/>
  <c r="R38" i="48" s="1"/>
  <c r="K39" i="48"/>
  <c r="R39" i="48" s="1"/>
  <c r="K40" i="48"/>
  <c r="R40" i="48" s="1"/>
  <c r="M36" i="46"/>
  <c r="M37" i="46"/>
  <c r="M38" i="46"/>
  <c r="M39" i="46"/>
  <c r="M40" i="46"/>
  <c r="M41" i="46"/>
  <c r="M42" i="46"/>
  <c r="M43" i="46"/>
  <c r="M44" i="46"/>
  <c r="M45" i="46"/>
  <c r="M46" i="46"/>
  <c r="M47" i="46"/>
  <c r="M48" i="46"/>
  <c r="M49" i="46"/>
  <c r="M50" i="46"/>
  <c r="M51" i="46"/>
  <c r="M52" i="46"/>
  <c r="M53" i="46"/>
  <c r="M54" i="46"/>
  <c r="M55" i="46"/>
  <c r="M56" i="46"/>
  <c r="M57" i="46"/>
  <c r="M58" i="46"/>
  <c r="M59" i="46"/>
  <c r="M60" i="46"/>
  <c r="L11" i="35"/>
  <c r="L12" i="35"/>
  <c r="L13" i="35"/>
  <c r="L14" i="35"/>
  <c r="L15" i="35"/>
  <c r="L16" i="35"/>
  <c r="L17" i="35"/>
  <c r="L18" i="35"/>
  <c r="L19" i="35"/>
  <c r="L20" i="35"/>
  <c r="L21" i="35"/>
  <c r="L23" i="35"/>
  <c r="L24" i="35"/>
  <c r="L25" i="35"/>
  <c r="L26" i="35"/>
  <c r="L27" i="35"/>
  <c r="L28" i="35"/>
  <c r="L29" i="35"/>
  <c r="L30" i="35"/>
  <c r="L31" i="35"/>
  <c r="L32" i="35"/>
  <c r="L33" i="35"/>
  <c r="L34" i="35"/>
  <c r="L10" i="35"/>
  <c r="L25" i="47" l="1"/>
  <c r="L27" i="47"/>
  <c r="L28" i="47"/>
  <c r="L16" i="47"/>
  <c r="H16" i="47"/>
  <c r="H20" i="47"/>
  <c r="Z27" i="47"/>
  <c r="Z20" i="47"/>
  <c r="L24" i="47"/>
  <c r="L20" i="47"/>
  <c r="Z29" i="47"/>
  <c r="L14" i="47"/>
  <c r="Z19" i="47"/>
  <c r="Z30" i="47"/>
  <c r="H14" i="47"/>
  <c r="S28" i="35"/>
  <c r="U28" i="35"/>
  <c r="U29" i="35"/>
  <c r="S29" i="35"/>
  <c r="S27" i="35"/>
  <c r="U27" i="35"/>
  <c r="U30" i="35"/>
  <c r="S30" i="35"/>
  <c r="S34" i="35"/>
  <c r="U34" i="35"/>
  <c r="S26" i="35"/>
  <c r="U26" i="35"/>
  <c r="U33" i="35"/>
  <c r="S33" i="35"/>
  <c r="S25" i="35"/>
  <c r="U25" i="35"/>
  <c r="S32" i="35"/>
  <c r="U32" i="35"/>
  <c r="S24" i="35"/>
  <c r="U24" i="35"/>
  <c r="S31" i="35"/>
  <c r="U31" i="35"/>
  <c r="S23" i="35"/>
  <c r="U23" i="35"/>
  <c r="S20" i="35"/>
  <c r="U20" i="35"/>
  <c r="S12" i="35"/>
  <c r="U12" i="35"/>
  <c r="S19" i="35"/>
  <c r="U19" i="35"/>
  <c r="S11" i="35"/>
  <c r="U11" i="35"/>
  <c r="S10" i="35"/>
  <c r="U10" i="35"/>
  <c r="U18" i="35"/>
  <c r="S18" i="35"/>
  <c r="S13" i="35"/>
  <c r="U13" i="35"/>
  <c r="S17" i="35"/>
  <c r="U17" i="35"/>
  <c r="S21" i="35"/>
  <c r="U21" i="35"/>
  <c r="S16" i="35"/>
  <c r="U16" i="35"/>
  <c r="S15" i="35"/>
  <c r="U15" i="35"/>
  <c r="U14" i="35"/>
  <c r="S14" i="35"/>
  <c r="Z23" i="47"/>
  <c r="Z17" i="47"/>
  <c r="Z16" i="47"/>
  <c r="Z11" i="47"/>
  <c r="L23" i="47"/>
  <c r="H19" i="47"/>
  <c r="H25" i="47"/>
  <c r="L17" i="47"/>
  <c r="L11" i="47"/>
  <c r="H11" i="47"/>
  <c r="L19" i="47"/>
  <c r="Z22" i="47"/>
  <c r="H26" i="47"/>
  <c r="H28" i="47"/>
  <c r="Z26" i="47"/>
  <c r="Z14" i="47"/>
  <c r="H23" i="47"/>
  <c r="H22" i="47"/>
  <c r="L26" i="47"/>
  <c r="Z25" i="47"/>
  <c r="Z31" i="47"/>
  <c r="Z24" i="47"/>
  <c r="H27" i="47"/>
  <c r="H24" i="47"/>
  <c r="H17" i="47"/>
  <c r="L22" i="47"/>
  <c r="R37" i="48"/>
  <c r="R33" i="48"/>
  <c r="R29" i="48"/>
  <c r="T40" i="48"/>
  <c r="T36" i="48"/>
  <c r="T32" i="48"/>
  <c r="T28" i="48"/>
  <c r="T39" i="48"/>
  <c r="T35" i="48"/>
  <c r="T31" i="48"/>
  <c r="T27" i="48"/>
  <c r="T38" i="48"/>
  <c r="T34" i="48"/>
  <c r="T30" i="48"/>
  <c r="T26" i="48"/>
  <c r="M11" i="46"/>
  <c r="M12" i="46"/>
  <c r="M13" i="46"/>
  <c r="M14" i="46"/>
  <c r="M15" i="46"/>
  <c r="M16" i="46"/>
  <c r="M17" i="46"/>
  <c r="M18" i="46"/>
  <c r="M19" i="46"/>
  <c r="M20" i="46"/>
  <c r="M21" i="46"/>
  <c r="M22" i="46"/>
  <c r="M23" i="46"/>
  <c r="M24" i="46"/>
  <c r="M25" i="46"/>
  <c r="M26" i="46"/>
  <c r="M27" i="46"/>
  <c r="M28" i="46"/>
  <c r="M29" i="46"/>
  <c r="M30" i="46"/>
  <c r="M31" i="46"/>
  <c r="M32" i="46"/>
  <c r="M33" i="46"/>
  <c r="M34" i="46"/>
  <c r="M10" i="46"/>
  <c r="AP11" i="35"/>
  <c r="AP12" i="35" s="1"/>
  <c r="AP13" i="35" s="1"/>
  <c r="AP14" i="35" s="1"/>
  <c r="AP15" i="35" s="1"/>
  <c r="AP16" i="35" s="1"/>
  <c r="AP17" i="35" s="1"/>
  <c r="AP18" i="35" s="1"/>
  <c r="AP19" i="35" s="1"/>
  <c r="AP20" i="35" s="1"/>
  <c r="AP21" i="35" s="1"/>
  <c r="F20" i="1" l="1"/>
  <c r="AD20" i="1" s="1"/>
  <c r="D20" i="1" l="1"/>
  <c r="AE20" i="1"/>
  <c r="AF20" i="1"/>
  <c r="X20" i="1"/>
  <c r="J20" i="1"/>
  <c r="V20" i="1"/>
  <c r="H20" i="1"/>
  <c r="T20" i="1"/>
  <c r="L20" i="1"/>
  <c r="AB20" i="1"/>
  <c r="AA20" i="1"/>
  <c r="Y20" i="1"/>
  <c r="N20" i="1"/>
  <c r="M10" i="6"/>
  <c r="M11" i="6"/>
  <c r="M12" i="6"/>
  <c r="M13" i="6"/>
  <c r="M15" i="6"/>
  <c r="M16" i="6"/>
  <c r="M17" i="6"/>
  <c r="M18" i="6"/>
  <c r="Q20" i="1" l="1"/>
  <c r="S20" i="1"/>
  <c r="AG20" i="1"/>
  <c r="K11" i="48"/>
  <c r="R11" i="48" s="1"/>
  <c r="K12" i="48"/>
  <c r="R12" i="48" s="1"/>
  <c r="K13" i="48"/>
  <c r="R13" i="48" s="1"/>
  <c r="K14" i="48"/>
  <c r="T14" i="48" s="1"/>
  <c r="P71" i="60" s="1"/>
  <c r="K15" i="48"/>
  <c r="R15" i="48" s="1"/>
  <c r="N86" i="60" s="1"/>
  <c r="K16" i="48"/>
  <c r="R16" i="48" s="1"/>
  <c r="K17" i="48"/>
  <c r="R17" i="48" s="1"/>
  <c r="K18" i="48"/>
  <c r="T18" i="48" s="1"/>
  <c r="K19" i="48"/>
  <c r="R19" i="48" s="1"/>
  <c r="K20" i="48"/>
  <c r="R20" i="48" s="1"/>
  <c r="K21" i="48"/>
  <c r="R21" i="48" s="1"/>
  <c r="K22" i="48"/>
  <c r="T22" i="48" s="1"/>
  <c r="K23" i="48"/>
  <c r="R23" i="48" s="1"/>
  <c r="K24" i="48"/>
  <c r="R24" i="48" s="1"/>
  <c r="K10" i="48"/>
  <c r="T10" i="48" l="1"/>
  <c r="K6" i="48"/>
  <c r="R22" i="48"/>
  <c r="R18" i="48"/>
  <c r="R14" i="48"/>
  <c r="N71" i="60" s="1"/>
  <c r="R10" i="48"/>
  <c r="T21" i="48"/>
  <c r="T17" i="48"/>
  <c r="T13" i="48"/>
  <c r="T24" i="48"/>
  <c r="T20" i="48"/>
  <c r="T16" i="48"/>
  <c r="T12" i="48"/>
  <c r="T23" i="48"/>
  <c r="T19" i="48"/>
  <c r="T15" i="48"/>
  <c r="P86" i="60" s="1"/>
  <c r="T11" i="48"/>
  <c r="G34" i="2"/>
  <c r="G35" i="2"/>
  <c r="P35" i="2" l="1"/>
  <c r="N35" i="2"/>
  <c r="P34" i="2"/>
  <c r="N34" i="2"/>
  <c r="B392" i="62"/>
  <c r="C392" i="62"/>
  <c r="E392" i="62"/>
  <c r="F392" i="62"/>
  <c r="I392" i="62"/>
  <c r="B393" i="62"/>
  <c r="C393" i="62"/>
  <c r="E393" i="62"/>
  <c r="F393" i="62"/>
  <c r="I393" i="62"/>
  <c r="J393" i="62" s="1"/>
  <c r="B394" i="62"/>
  <c r="C394" i="62"/>
  <c r="E394" i="62"/>
  <c r="F394" i="62"/>
  <c r="I394" i="62"/>
  <c r="B395" i="62"/>
  <c r="C395" i="62"/>
  <c r="E395" i="62"/>
  <c r="F395" i="62"/>
  <c r="I395" i="62"/>
  <c r="B396" i="62"/>
  <c r="C396" i="62"/>
  <c r="E396" i="62"/>
  <c r="F396" i="62"/>
  <c r="I396" i="62"/>
  <c r="B397" i="62"/>
  <c r="C397" i="62"/>
  <c r="E397" i="62"/>
  <c r="F397" i="62"/>
  <c r="I397" i="62"/>
  <c r="B398" i="62"/>
  <c r="C398" i="62"/>
  <c r="E398" i="62"/>
  <c r="F398" i="62"/>
  <c r="I398" i="62"/>
  <c r="B399" i="62"/>
  <c r="C399" i="62"/>
  <c r="E399" i="62"/>
  <c r="F399" i="62"/>
  <c r="I399" i="62"/>
  <c r="B400" i="62"/>
  <c r="C400" i="62"/>
  <c r="E400" i="62"/>
  <c r="F400" i="62"/>
  <c r="I400" i="62"/>
  <c r="B401" i="62"/>
  <c r="C401" i="62"/>
  <c r="E401" i="62"/>
  <c r="F401" i="62"/>
  <c r="I401" i="62"/>
  <c r="B402" i="62"/>
  <c r="C402" i="62"/>
  <c r="E402" i="62"/>
  <c r="F402" i="62"/>
  <c r="I402" i="62"/>
  <c r="B403" i="62"/>
  <c r="C403" i="62"/>
  <c r="E403" i="62"/>
  <c r="F403" i="62"/>
  <c r="I403" i="62"/>
  <c r="B404" i="62"/>
  <c r="C404" i="62"/>
  <c r="E404" i="62"/>
  <c r="F404" i="62"/>
  <c r="I404" i="62"/>
  <c r="B405" i="62"/>
  <c r="C405" i="62"/>
  <c r="E405" i="62"/>
  <c r="F405" i="62"/>
  <c r="I405" i="62"/>
  <c r="B406" i="62"/>
  <c r="C406" i="62"/>
  <c r="E406" i="62"/>
  <c r="F406" i="62"/>
  <c r="I406" i="62"/>
  <c r="B407" i="62"/>
  <c r="C407" i="62"/>
  <c r="E407" i="62"/>
  <c r="F407" i="62"/>
  <c r="I407" i="62"/>
  <c r="B408" i="62"/>
  <c r="C408" i="62"/>
  <c r="E408" i="62"/>
  <c r="F408" i="62"/>
  <c r="I408" i="62"/>
  <c r="B409" i="62"/>
  <c r="C409" i="62"/>
  <c r="E409" i="62"/>
  <c r="F409" i="62"/>
  <c r="I409" i="62"/>
  <c r="B410" i="62"/>
  <c r="C410" i="62"/>
  <c r="E410" i="62"/>
  <c r="F410" i="62"/>
  <c r="I410" i="62"/>
  <c r="B411" i="62"/>
  <c r="C411" i="62"/>
  <c r="E411" i="62"/>
  <c r="F411" i="62"/>
  <c r="I411" i="62"/>
  <c r="B412" i="62"/>
  <c r="C412" i="62"/>
  <c r="E412" i="62"/>
  <c r="F412" i="62"/>
  <c r="I412" i="62"/>
  <c r="B413" i="62"/>
  <c r="C413" i="62"/>
  <c r="E413" i="62"/>
  <c r="F413" i="62"/>
  <c r="I413" i="62"/>
  <c r="B414" i="62"/>
  <c r="C414" i="62"/>
  <c r="E414" i="62"/>
  <c r="F414" i="62"/>
  <c r="I414" i="62"/>
  <c r="I391" i="62"/>
  <c r="F391" i="62"/>
  <c r="E391" i="62"/>
  <c r="C391" i="62"/>
  <c r="B391" i="62"/>
  <c r="B365" i="62"/>
  <c r="C365" i="62"/>
  <c r="E365" i="62"/>
  <c r="F365" i="62"/>
  <c r="I365" i="62"/>
  <c r="B366" i="62"/>
  <c r="C366" i="62"/>
  <c r="E366" i="62"/>
  <c r="F366" i="62"/>
  <c r="I366" i="62"/>
  <c r="B367" i="62"/>
  <c r="C367" i="62"/>
  <c r="E367" i="62"/>
  <c r="F367" i="62"/>
  <c r="I367" i="62"/>
  <c r="B368" i="62"/>
  <c r="C368" i="62"/>
  <c r="E368" i="62"/>
  <c r="F368" i="62"/>
  <c r="I368" i="62"/>
  <c r="B369" i="62"/>
  <c r="C369" i="62"/>
  <c r="E369" i="62"/>
  <c r="F369" i="62"/>
  <c r="I369" i="62"/>
  <c r="B370" i="62"/>
  <c r="C370" i="62"/>
  <c r="E370" i="62"/>
  <c r="F370" i="62"/>
  <c r="I370" i="62"/>
  <c r="B371" i="62"/>
  <c r="C371" i="62"/>
  <c r="E371" i="62"/>
  <c r="F371" i="62"/>
  <c r="I371" i="62"/>
  <c r="B372" i="62"/>
  <c r="C372" i="62"/>
  <c r="E372" i="62"/>
  <c r="F372" i="62"/>
  <c r="I372" i="62"/>
  <c r="B373" i="62"/>
  <c r="C373" i="62"/>
  <c r="E373" i="62"/>
  <c r="F373" i="62"/>
  <c r="I373" i="62"/>
  <c r="B374" i="62"/>
  <c r="C374" i="62"/>
  <c r="E374" i="62"/>
  <c r="F374" i="62"/>
  <c r="I374" i="62"/>
  <c r="B375" i="62"/>
  <c r="C375" i="62"/>
  <c r="E375" i="62"/>
  <c r="F375" i="62"/>
  <c r="I375" i="62"/>
  <c r="B376" i="62"/>
  <c r="C376" i="62"/>
  <c r="E376" i="62"/>
  <c r="F376" i="62"/>
  <c r="I376" i="62"/>
  <c r="B377" i="62"/>
  <c r="C377" i="62"/>
  <c r="E377" i="62"/>
  <c r="F377" i="62"/>
  <c r="I377" i="62"/>
  <c r="B378" i="62"/>
  <c r="C378" i="62"/>
  <c r="E378" i="62"/>
  <c r="F378" i="62"/>
  <c r="I378" i="62"/>
  <c r="B379" i="62"/>
  <c r="C379" i="62"/>
  <c r="E379" i="62"/>
  <c r="F379" i="62"/>
  <c r="I379" i="62"/>
  <c r="B380" i="62"/>
  <c r="C380" i="62"/>
  <c r="E380" i="62"/>
  <c r="F380" i="62"/>
  <c r="I380" i="62"/>
  <c r="B381" i="62"/>
  <c r="C381" i="62"/>
  <c r="E381" i="62"/>
  <c r="F381" i="62"/>
  <c r="I381" i="62"/>
  <c r="B382" i="62"/>
  <c r="C382" i="62"/>
  <c r="E382" i="62"/>
  <c r="F382" i="62"/>
  <c r="I382" i="62"/>
  <c r="B383" i="62"/>
  <c r="C383" i="62"/>
  <c r="E383" i="62"/>
  <c r="F383" i="62"/>
  <c r="I383" i="62"/>
  <c r="B384" i="62"/>
  <c r="C384" i="62"/>
  <c r="E384" i="62"/>
  <c r="F384" i="62"/>
  <c r="I384" i="62"/>
  <c r="B385" i="62"/>
  <c r="C385" i="62"/>
  <c r="E385" i="62"/>
  <c r="F385" i="62"/>
  <c r="I385" i="62"/>
  <c r="B386" i="62"/>
  <c r="C386" i="62"/>
  <c r="E386" i="62"/>
  <c r="F386" i="62"/>
  <c r="I386" i="62"/>
  <c r="B387" i="62"/>
  <c r="C387" i="62"/>
  <c r="E387" i="62"/>
  <c r="F387" i="62"/>
  <c r="I387" i="62"/>
  <c r="I364" i="62"/>
  <c r="F364" i="62"/>
  <c r="E364" i="62"/>
  <c r="C364" i="62"/>
  <c r="B364" i="62"/>
  <c r="B338" i="62"/>
  <c r="C338" i="62"/>
  <c r="E338" i="62"/>
  <c r="F338" i="62"/>
  <c r="I338" i="62"/>
  <c r="B339" i="62"/>
  <c r="C339" i="62"/>
  <c r="E339" i="62"/>
  <c r="F339" i="62"/>
  <c r="I339" i="62"/>
  <c r="B340" i="62"/>
  <c r="C340" i="62"/>
  <c r="E340" i="62"/>
  <c r="F340" i="62"/>
  <c r="I340" i="62"/>
  <c r="B341" i="62"/>
  <c r="C341" i="62"/>
  <c r="E341" i="62"/>
  <c r="F341" i="62"/>
  <c r="I341" i="62"/>
  <c r="B342" i="62"/>
  <c r="C342" i="62"/>
  <c r="E342" i="62"/>
  <c r="F342" i="62"/>
  <c r="I342" i="62"/>
  <c r="B343" i="62"/>
  <c r="C343" i="62"/>
  <c r="E343" i="62"/>
  <c r="F343" i="62"/>
  <c r="I343" i="62"/>
  <c r="B344" i="62"/>
  <c r="C344" i="62"/>
  <c r="E344" i="62"/>
  <c r="F344" i="62"/>
  <c r="I344" i="62"/>
  <c r="B345" i="62"/>
  <c r="C345" i="62"/>
  <c r="E345" i="62"/>
  <c r="F345" i="62"/>
  <c r="I345" i="62"/>
  <c r="B346" i="62"/>
  <c r="C346" i="62"/>
  <c r="E346" i="62"/>
  <c r="F346" i="62"/>
  <c r="I346" i="62"/>
  <c r="B347" i="62"/>
  <c r="C347" i="62"/>
  <c r="E347" i="62"/>
  <c r="F347" i="62"/>
  <c r="I347" i="62"/>
  <c r="B348" i="62"/>
  <c r="C348" i="62"/>
  <c r="E348" i="62"/>
  <c r="F348" i="62"/>
  <c r="I348" i="62"/>
  <c r="B349" i="62"/>
  <c r="C349" i="62"/>
  <c r="E349" i="62"/>
  <c r="F349" i="62"/>
  <c r="I349" i="62"/>
  <c r="B350" i="62"/>
  <c r="C350" i="62"/>
  <c r="E350" i="62"/>
  <c r="F350" i="62"/>
  <c r="I350" i="62"/>
  <c r="B351" i="62"/>
  <c r="C351" i="62"/>
  <c r="E351" i="62"/>
  <c r="F351" i="62"/>
  <c r="I351" i="62"/>
  <c r="B352" i="62"/>
  <c r="C352" i="62"/>
  <c r="E352" i="62"/>
  <c r="F352" i="62"/>
  <c r="I352" i="62"/>
  <c r="B353" i="62"/>
  <c r="C353" i="62"/>
  <c r="E353" i="62"/>
  <c r="F353" i="62"/>
  <c r="I353" i="62"/>
  <c r="B354" i="62"/>
  <c r="C354" i="62"/>
  <c r="E354" i="62"/>
  <c r="F354" i="62"/>
  <c r="I354" i="62"/>
  <c r="B355" i="62"/>
  <c r="C355" i="62"/>
  <c r="E355" i="62"/>
  <c r="F355" i="62"/>
  <c r="I355" i="62"/>
  <c r="B356" i="62"/>
  <c r="C356" i="62"/>
  <c r="E356" i="62"/>
  <c r="F356" i="62"/>
  <c r="I356" i="62"/>
  <c r="B357" i="62"/>
  <c r="C357" i="62"/>
  <c r="E357" i="62"/>
  <c r="F357" i="62"/>
  <c r="I357" i="62"/>
  <c r="B358" i="62"/>
  <c r="C358" i="62"/>
  <c r="E358" i="62"/>
  <c r="F358" i="62"/>
  <c r="I358" i="62"/>
  <c r="B359" i="62"/>
  <c r="C359" i="62"/>
  <c r="E359" i="62"/>
  <c r="F359" i="62"/>
  <c r="I359" i="62"/>
  <c r="B360" i="62"/>
  <c r="C360" i="62"/>
  <c r="E360" i="62"/>
  <c r="F360" i="62"/>
  <c r="I360" i="62"/>
  <c r="I337" i="62"/>
  <c r="F337" i="62"/>
  <c r="E337" i="62"/>
  <c r="C337" i="62"/>
  <c r="B337" i="62"/>
  <c r="B311" i="62"/>
  <c r="C311" i="62"/>
  <c r="E311" i="62"/>
  <c r="F311" i="62"/>
  <c r="I311" i="62"/>
  <c r="B312" i="62"/>
  <c r="C312" i="62"/>
  <c r="E312" i="62"/>
  <c r="F312" i="62"/>
  <c r="I312" i="62"/>
  <c r="B313" i="62"/>
  <c r="C313" i="62"/>
  <c r="E313" i="62"/>
  <c r="F313" i="62"/>
  <c r="I313" i="62"/>
  <c r="B314" i="62"/>
  <c r="C314" i="62"/>
  <c r="E314" i="62"/>
  <c r="F314" i="62"/>
  <c r="I314" i="62"/>
  <c r="B315" i="62"/>
  <c r="C315" i="62"/>
  <c r="E315" i="62"/>
  <c r="F315" i="62"/>
  <c r="I315" i="62"/>
  <c r="B316" i="62"/>
  <c r="C316" i="62"/>
  <c r="E316" i="62"/>
  <c r="F316" i="62"/>
  <c r="I316" i="62"/>
  <c r="B317" i="62"/>
  <c r="C317" i="62"/>
  <c r="E317" i="62"/>
  <c r="F317" i="62"/>
  <c r="I317" i="62"/>
  <c r="B318" i="62"/>
  <c r="C318" i="62"/>
  <c r="E318" i="62"/>
  <c r="F318" i="62"/>
  <c r="I318" i="62"/>
  <c r="B319" i="62"/>
  <c r="C319" i="62"/>
  <c r="E319" i="62"/>
  <c r="F319" i="62"/>
  <c r="I319" i="62"/>
  <c r="B320" i="62"/>
  <c r="C320" i="62"/>
  <c r="E320" i="62"/>
  <c r="F320" i="62"/>
  <c r="I320" i="62"/>
  <c r="B321" i="62"/>
  <c r="C321" i="62"/>
  <c r="E321" i="62"/>
  <c r="F321" i="62"/>
  <c r="I321" i="62"/>
  <c r="B322" i="62"/>
  <c r="C322" i="62"/>
  <c r="E322" i="62"/>
  <c r="F322" i="62"/>
  <c r="I322" i="62"/>
  <c r="B323" i="62"/>
  <c r="C323" i="62"/>
  <c r="E323" i="62"/>
  <c r="F323" i="62"/>
  <c r="I323" i="62"/>
  <c r="B324" i="62"/>
  <c r="C324" i="62"/>
  <c r="E324" i="62"/>
  <c r="F324" i="62"/>
  <c r="I324" i="62"/>
  <c r="B325" i="62"/>
  <c r="C325" i="62"/>
  <c r="E325" i="62"/>
  <c r="F325" i="62"/>
  <c r="I325" i="62"/>
  <c r="B326" i="62"/>
  <c r="C326" i="62"/>
  <c r="E326" i="62"/>
  <c r="F326" i="62"/>
  <c r="I326" i="62"/>
  <c r="B327" i="62"/>
  <c r="C327" i="62"/>
  <c r="E327" i="62"/>
  <c r="F327" i="62"/>
  <c r="I327" i="62"/>
  <c r="B328" i="62"/>
  <c r="C328" i="62"/>
  <c r="E328" i="62"/>
  <c r="F328" i="62"/>
  <c r="I328" i="62"/>
  <c r="B329" i="62"/>
  <c r="C329" i="62"/>
  <c r="E329" i="62"/>
  <c r="F329" i="62"/>
  <c r="I329" i="62"/>
  <c r="B330" i="62"/>
  <c r="C330" i="62"/>
  <c r="E330" i="62"/>
  <c r="F330" i="62"/>
  <c r="I330" i="62"/>
  <c r="B331" i="62"/>
  <c r="C331" i="62"/>
  <c r="E331" i="62"/>
  <c r="F331" i="62"/>
  <c r="I331" i="62"/>
  <c r="B332" i="62"/>
  <c r="C332" i="62"/>
  <c r="E332" i="62"/>
  <c r="F332" i="62"/>
  <c r="I332" i="62"/>
  <c r="B333" i="62"/>
  <c r="C333" i="62"/>
  <c r="E333" i="62"/>
  <c r="F333" i="62"/>
  <c r="I333" i="62"/>
  <c r="I310" i="62"/>
  <c r="F310" i="62"/>
  <c r="E310" i="62"/>
  <c r="C310" i="62"/>
  <c r="B310" i="62"/>
  <c r="B284" i="62"/>
  <c r="C284" i="62"/>
  <c r="E284" i="62"/>
  <c r="F284" i="62"/>
  <c r="I284" i="62"/>
  <c r="B285" i="62"/>
  <c r="C285" i="62"/>
  <c r="E285" i="62"/>
  <c r="F285" i="62"/>
  <c r="I285" i="62"/>
  <c r="B286" i="62"/>
  <c r="C286" i="62"/>
  <c r="E286" i="62"/>
  <c r="F286" i="62"/>
  <c r="I286" i="62"/>
  <c r="B287" i="62"/>
  <c r="C287" i="62"/>
  <c r="E287" i="62"/>
  <c r="F287" i="62"/>
  <c r="I287" i="62"/>
  <c r="B288" i="62"/>
  <c r="C288" i="62"/>
  <c r="E288" i="62"/>
  <c r="F288" i="62"/>
  <c r="I288" i="62"/>
  <c r="B289" i="62"/>
  <c r="C289" i="62"/>
  <c r="E289" i="62"/>
  <c r="F289" i="62"/>
  <c r="I289" i="62"/>
  <c r="B290" i="62"/>
  <c r="C290" i="62"/>
  <c r="E290" i="62"/>
  <c r="F290" i="62"/>
  <c r="I290" i="62"/>
  <c r="B291" i="62"/>
  <c r="C291" i="62"/>
  <c r="E291" i="62"/>
  <c r="F291" i="62"/>
  <c r="I291" i="62"/>
  <c r="B292" i="62"/>
  <c r="C292" i="62"/>
  <c r="E292" i="62"/>
  <c r="F292" i="62"/>
  <c r="I292" i="62"/>
  <c r="B293" i="62"/>
  <c r="C293" i="62"/>
  <c r="E293" i="62"/>
  <c r="F293" i="62"/>
  <c r="I293" i="62"/>
  <c r="B294" i="62"/>
  <c r="C294" i="62"/>
  <c r="E294" i="62"/>
  <c r="F294" i="62"/>
  <c r="I294" i="62"/>
  <c r="B295" i="62"/>
  <c r="C295" i="62"/>
  <c r="E295" i="62"/>
  <c r="F295" i="62"/>
  <c r="I295" i="62"/>
  <c r="B296" i="62"/>
  <c r="C296" i="62"/>
  <c r="E296" i="62"/>
  <c r="F296" i="62"/>
  <c r="I296" i="62"/>
  <c r="B297" i="62"/>
  <c r="C297" i="62"/>
  <c r="E297" i="62"/>
  <c r="F297" i="62"/>
  <c r="I297" i="62"/>
  <c r="B298" i="62"/>
  <c r="C298" i="62"/>
  <c r="E298" i="62"/>
  <c r="F298" i="62"/>
  <c r="I298" i="62"/>
  <c r="B299" i="62"/>
  <c r="C299" i="62"/>
  <c r="E299" i="62"/>
  <c r="F299" i="62"/>
  <c r="I299" i="62"/>
  <c r="B300" i="62"/>
  <c r="C300" i="62"/>
  <c r="E300" i="62"/>
  <c r="F300" i="62"/>
  <c r="I300" i="62"/>
  <c r="B301" i="62"/>
  <c r="C301" i="62"/>
  <c r="E301" i="62"/>
  <c r="F301" i="62"/>
  <c r="I301" i="62"/>
  <c r="B302" i="62"/>
  <c r="C302" i="62"/>
  <c r="E302" i="62"/>
  <c r="F302" i="62"/>
  <c r="I302" i="62"/>
  <c r="B303" i="62"/>
  <c r="C303" i="62"/>
  <c r="E303" i="62"/>
  <c r="F303" i="62"/>
  <c r="I303" i="62"/>
  <c r="B304" i="62"/>
  <c r="C304" i="62"/>
  <c r="E304" i="62"/>
  <c r="F304" i="62"/>
  <c r="I304" i="62"/>
  <c r="B305" i="62"/>
  <c r="C305" i="62"/>
  <c r="E305" i="62"/>
  <c r="F305" i="62"/>
  <c r="I305" i="62"/>
  <c r="B306" i="62"/>
  <c r="C306" i="62"/>
  <c r="E306" i="62"/>
  <c r="F306" i="62"/>
  <c r="I306" i="62"/>
  <c r="I283" i="62"/>
  <c r="F283" i="62"/>
  <c r="E283" i="62"/>
  <c r="C283" i="62"/>
  <c r="B283" i="62"/>
  <c r="B257" i="62"/>
  <c r="C257" i="62"/>
  <c r="E257" i="62"/>
  <c r="F257" i="62"/>
  <c r="I257" i="62"/>
  <c r="B258" i="62"/>
  <c r="C258" i="62"/>
  <c r="E258" i="62"/>
  <c r="F258" i="62"/>
  <c r="I258" i="62"/>
  <c r="B259" i="62"/>
  <c r="C259" i="62"/>
  <c r="E259" i="62"/>
  <c r="F259" i="62"/>
  <c r="I259" i="62"/>
  <c r="B260" i="62"/>
  <c r="C260" i="62"/>
  <c r="E260" i="62"/>
  <c r="F260" i="62"/>
  <c r="I260" i="62"/>
  <c r="B261" i="62"/>
  <c r="C261" i="62"/>
  <c r="E261" i="62"/>
  <c r="F261" i="62"/>
  <c r="I261" i="62"/>
  <c r="B262" i="62"/>
  <c r="C262" i="62"/>
  <c r="E262" i="62"/>
  <c r="F262" i="62"/>
  <c r="I262" i="62"/>
  <c r="B263" i="62"/>
  <c r="C263" i="62"/>
  <c r="E263" i="62"/>
  <c r="F263" i="62"/>
  <c r="I263" i="62"/>
  <c r="B264" i="62"/>
  <c r="C264" i="62"/>
  <c r="E264" i="62"/>
  <c r="F264" i="62"/>
  <c r="I264" i="62"/>
  <c r="B265" i="62"/>
  <c r="C265" i="62"/>
  <c r="E265" i="62"/>
  <c r="F265" i="62"/>
  <c r="I265" i="62"/>
  <c r="B266" i="62"/>
  <c r="C266" i="62"/>
  <c r="E266" i="62"/>
  <c r="F266" i="62"/>
  <c r="I266" i="62"/>
  <c r="B267" i="62"/>
  <c r="C267" i="62"/>
  <c r="E267" i="62"/>
  <c r="F267" i="62"/>
  <c r="I267" i="62"/>
  <c r="B268" i="62"/>
  <c r="C268" i="62"/>
  <c r="E268" i="62"/>
  <c r="F268" i="62"/>
  <c r="I268" i="62"/>
  <c r="B269" i="62"/>
  <c r="C269" i="62"/>
  <c r="E269" i="62"/>
  <c r="F269" i="62"/>
  <c r="I269" i="62"/>
  <c r="B270" i="62"/>
  <c r="C270" i="62"/>
  <c r="E270" i="62"/>
  <c r="F270" i="62"/>
  <c r="I270" i="62"/>
  <c r="B271" i="62"/>
  <c r="C271" i="62"/>
  <c r="E271" i="62"/>
  <c r="F271" i="62"/>
  <c r="I271" i="62"/>
  <c r="B272" i="62"/>
  <c r="C272" i="62"/>
  <c r="E272" i="62"/>
  <c r="F272" i="62"/>
  <c r="I272" i="62"/>
  <c r="B273" i="62"/>
  <c r="C273" i="62"/>
  <c r="E273" i="62"/>
  <c r="F273" i="62"/>
  <c r="I273" i="62"/>
  <c r="B274" i="62"/>
  <c r="C274" i="62"/>
  <c r="E274" i="62"/>
  <c r="F274" i="62"/>
  <c r="I274" i="62"/>
  <c r="B275" i="62"/>
  <c r="C275" i="62"/>
  <c r="E275" i="62"/>
  <c r="F275" i="62"/>
  <c r="I275" i="62"/>
  <c r="B276" i="62"/>
  <c r="C276" i="62"/>
  <c r="E276" i="62"/>
  <c r="F276" i="62"/>
  <c r="I276" i="62"/>
  <c r="B277" i="62"/>
  <c r="C277" i="62"/>
  <c r="E277" i="62"/>
  <c r="F277" i="62"/>
  <c r="I277" i="62"/>
  <c r="B278" i="62"/>
  <c r="C278" i="62"/>
  <c r="E278" i="62"/>
  <c r="F278" i="62"/>
  <c r="I278" i="62"/>
  <c r="B279" i="62"/>
  <c r="C279" i="62"/>
  <c r="E279" i="62"/>
  <c r="F279" i="62"/>
  <c r="I279" i="62"/>
  <c r="I256" i="62"/>
  <c r="F256" i="62"/>
  <c r="E256" i="62"/>
  <c r="C256" i="62"/>
  <c r="B256" i="62"/>
  <c r="B230" i="62"/>
  <c r="C230" i="62"/>
  <c r="E230" i="62"/>
  <c r="F230" i="62"/>
  <c r="I230" i="62"/>
  <c r="B231" i="62"/>
  <c r="C231" i="62"/>
  <c r="E231" i="62"/>
  <c r="F231" i="62"/>
  <c r="I231" i="62"/>
  <c r="B232" i="62"/>
  <c r="C232" i="62"/>
  <c r="E232" i="62"/>
  <c r="F232" i="62"/>
  <c r="I232" i="62"/>
  <c r="B233" i="62"/>
  <c r="C233" i="62"/>
  <c r="E233" i="62"/>
  <c r="F233" i="62"/>
  <c r="I233" i="62"/>
  <c r="B234" i="62"/>
  <c r="C234" i="62"/>
  <c r="E234" i="62"/>
  <c r="F234" i="62"/>
  <c r="I234" i="62"/>
  <c r="B235" i="62"/>
  <c r="C235" i="62"/>
  <c r="E235" i="62"/>
  <c r="F235" i="62"/>
  <c r="I235" i="62"/>
  <c r="B236" i="62"/>
  <c r="C236" i="62"/>
  <c r="E236" i="62"/>
  <c r="F236" i="62"/>
  <c r="I236" i="62"/>
  <c r="B237" i="62"/>
  <c r="C237" i="62"/>
  <c r="E237" i="62"/>
  <c r="F237" i="62"/>
  <c r="I237" i="62"/>
  <c r="B238" i="62"/>
  <c r="C238" i="62"/>
  <c r="E238" i="62"/>
  <c r="F238" i="62"/>
  <c r="I238" i="62"/>
  <c r="B239" i="62"/>
  <c r="C239" i="62"/>
  <c r="E239" i="62"/>
  <c r="F239" i="62"/>
  <c r="I239" i="62"/>
  <c r="B240" i="62"/>
  <c r="C240" i="62"/>
  <c r="E240" i="62"/>
  <c r="F240" i="62"/>
  <c r="I240" i="62"/>
  <c r="B241" i="62"/>
  <c r="C241" i="62"/>
  <c r="E241" i="62"/>
  <c r="F241" i="62"/>
  <c r="I241" i="62"/>
  <c r="B242" i="62"/>
  <c r="C242" i="62"/>
  <c r="E242" i="62"/>
  <c r="F242" i="62"/>
  <c r="I242" i="62"/>
  <c r="B243" i="62"/>
  <c r="C243" i="62"/>
  <c r="E243" i="62"/>
  <c r="F243" i="62"/>
  <c r="I243" i="62"/>
  <c r="B244" i="62"/>
  <c r="C244" i="62"/>
  <c r="E244" i="62"/>
  <c r="F244" i="62"/>
  <c r="I244" i="62"/>
  <c r="B245" i="62"/>
  <c r="C245" i="62"/>
  <c r="E245" i="62"/>
  <c r="F245" i="62"/>
  <c r="I245" i="62"/>
  <c r="B246" i="62"/>
  <c r="C246" i="62"/>
  <c r="E246" i="62"/>
  <c r="F246" i="62"/>
  <c r="I246" i="62"/>
  <c r="B247" i="62"/>
  <c r="C247" i="62"/>
  <c r="E247" i="62"/>
  <c r="F247" i="62"/>
  <c r="I247" i="62"/>
  <c r="B248" i="62"/>
  <c r="C248" i="62"/>
  <c r="E248" i="62"/>
  <c r="F248" i="62"/>
  <c r="I248" i="62"/>
  <c r="B249" i="62"/>
  <c r="C249" i="62"/>
  <c r="E249" i="62"/>
  <c r="F249" i="62"/>
  <c r="I249" i="62"/>
  <c r="B250" i="62"/>
  <c r="C250" i="62"/>
  <c r="E250" i="62"/>
  <c r="F250" i="62"/>
  <c r="I250" i="62"/>
  <c r="B251" i="62"/>
  <c r="C251" i="62"/>
  <c r="E251" i="62"/>
  <c r="F251" i="62"/>
  <c r="I251" i="62"/>
  <c r="B252" i="62"/>
  <c r="C252" i="62"/>
  <c r="E252" i="62"/>
  <c r="F252" i="62"/>
  <c r="I252" i="62"/>
  <c r="I229" i="62"/>
  <c r="F229" i="62"/>
  <c r="E229" i="62"/>
  <c r="C229" i="62"/>
  <c r="B229" i="62"/>
  <c r="B203" i="62"/>
  <c r="C203" i="62"/>
  <c r="E203" i="62"/>
  <c r="F203" i="62"/>
  <c r="I203" i="62"/>
  <c r="B204" i="62"/>
  <c r="C204" i="62"/>
  <c r="E204" i="62"/>
  <c r="F204" i="62"/>
  <c r="I204" i="62"/>
  <c r="B205" i="62"/>
  <c r="C205" i="62"/>
  <c r="E205" i="62"/>
  <c r="F205" i="62"/>
  <c r="I205" i="62"/>
  <c r="B206" i="62"/>
  <c r="C206" i="62"/>
  <c r="E206" i="62"/>
  <c r="F206" i="62"/>
  <c r="I206" i="62"/>
  <c r="B207" i="62"/>
  <c r="C207" i="62"/>
  <c r="E207" i="62"/>
  <c r="F207" i="62"/>
  <c r="I207" i="62"/>
  <c r="B208" i="62"/>
  <c r="C208" i="62"/>
  <c r="E208" i="62"/>
  <c r="F208" i="62"/>
  <c r="I208" i="62"/>
  <c r="B209" i="62"/>
  <c r="C209" i="62"/>
  <c r="E209" i="62"/>
  <c r="F209" i="62"/>
  <c r="I209" i="62"/>
  <c r="B210" i="62"/>
  <c r="C210" i="62"/>
  <c r="E210" i="62"/>
  <c r="F210" i="62"/>
  <c r="I210" i="62"/>
  <c r="B211" i="62"/>
  <c r="C211" i="62"/>
  <c r="E211" i="62"/>
  <c r="F211" i="62"/>
  <c r="I211" i="62"/>
  <c r="B212" i="62"/>
  <c r="C212" i="62"/>
  <c r="E212" i="62"/>
  <c r="F212" i="62"/>
  <c r="I212" i="62"/>
  <c r="B213" i="62"/>
  <c r="C213" i="62"/>
  <c r="E213" i="62"/>
  <c r="F213" i="62"/>
  <c r="I213" i="62"/>
  <c r="B214" i="62"/>
  <c r="C214" i="62"/>
  <c r="E214" i="62"/>
  <c r="F214" i="62"/>
  <c r="I214" i="62"/>
  <c r="B215" i="62"/>
  <c r="C215" i="62"/>
  <c r="E215" i="62"/>
  <c r="F215" i="62"/>
  <c r="I215" i="62"/>
  <c r="B216" i="62"/>
  <c r="C216" i="62"/>
  <c r="E216" i="62"/>
  <c r="F216" i="62"/>
  <c r="I216" i="62"/>
  <c r="B217" i="62"/>
  <c r="C217" i="62"/>
  <c r="E217" i="62"/>
  <c r="F217" i="62"/>
  <c r="I217" i="62"/>
  <c r="B218" i="62"/>
  <c r="C218" i="62"/>
  <c r="E218" i="62"/>
  <c r="F218" i="62"/>
  <c r="I218" i="62"/>
  <c r="B219" i="62"/>
  <c r="C219" i="62"/>
  <c r="E219" i="62"/>
  <c r="F219" i="62"/>
  <c r="I219" i="62"/>
  <c r="B220" i="62"/>
  <c r="C220" i="62"/>
  <c r="E220" i="62"/>
  <c r="F220" i="62"/>
  <c r="I220" i="62"/>
  <c r="B221" i="62"/>
  <c r="C221" i="62"/>
  <c r="E221" i="62"/>
  <c r="F221" i="62"/>
  <c r="I221" i="62"/>
  <c r="B222" i="62"/>
  <c r="C222" i="62"/>
  <c r="E222" i="62"/>
  <c r="F222" i="62"/>
  <c r="I222" i="62"/>
  <c r="B223" i="62"/>
  <c r="C223" i="62"/>
  <c r="E223" i="62"/>
  <c r="F223" i="62"/>
  <c r="I223" i="62"/>
  <c r="B224" i="62"/>
  <c r="C224" i="62"/>
  <c r="E224" i="62"/>
  <c r="F224" i="62"/>
  <c r="I224" i="62"/>
  <c r="B225" i="62"/>
  <c r="C225" i="62"/>
  <c r="E225" i="62"/>
  <c r="F225" i="62"/>
  <c r="I225" i="62"/>
  <c r="I202" i="62"/>
  <c r="F202" i="62"/>
  <c r="E202" i="62"/>
  <c r="C202" i="62"/>
  <c r="B202" i="62"/>
  <c r="B176" i="62"/>
  <c r="C176" i="62"/>
  <c r="E176" i="62"/>
  <c r="F176" i="62"/>
  <c r="I176" i="62"/>
  <c r="B177" i="62"/>
  <c r="C177" i="62"/>
  <c r="E177" i="62"/>
  <c r="F177" i="62"/>
  <c r="I177" i="62"/>
  <c r="B178" i="62"/>
  <c r="C178" i="62"/>
  <c r="E178" i="62"/>
  <c r="F178" i="62"/>
  <c r="I178" i="62"/>
  <c r="B179" i="62"/>
  <c r="C179" i="62"/>
  <c r="E179" i="62"/>
  <c r="F179" i="62"/>
  <c r="I179" i="62"/>
  <c r="B180" i="62"/>
  <c r="C180" i="62"/>
  <c r="E180" i="62"/>
  <c r="F180" i="62"/>
  <c r="I180" i="62"/>
  <c r="B181" i="62"/>
  <c r="C181" i="62"/>
  <c r="E181" i="62"/>
  <c r="F181" i="62"/>
  <c r="I181" i="62"/>
  <c r="B182" i="62"/>
  <c r="C182" i="62"/>
  <c r="E182" i="62"/>
  <c r="F182" i="62"/>
  <c r="I182" i="62"/>
  <c r="B183" i="62"/>
  <c r="C183" i="62"/>
  <c r="E183" i="62"/>
  <c r="F183" i="62"/>
  <c r="I183" i="62"/>
  <c r="B184" i="62"/>
  <c r="C184" i="62"/>
  <c r="E184" i="62"/>
  <c r="F184" i="62"/>
  <c r="I184" i="62"/>
  <c r="B185" i="62"/>
  <c r="C185" i="62"/>
  <c r="E185" i="62"/>
  <c r="F185" i="62"/>
  <c r="I185" i="62"/>
  <c r="B186" i="62"/>
  <c r="C186" i="62"/>
  <c r="E186" i="62"/>
  <c r="F186" i="62"/>
  <c r="I186" i="62"/>
  <c r="B187" i="62"/>
  <c r="C187" i="62"/>
  <c r="E187" i="62"/>
  <c r="F187" i="62"/>
  <c r="I187" i="62"/>
  <c r="B188" i="62"/>
  <c r="C188" i="62"/>
  <c r="E188" i="62"/>
  <c r="F188" i="62"/>
  <c r="I188" i="62"/>
  <c r="B189" i="62"/>
  <c r="C189" i="62"/>
  <c r="E189" i="62"/>
  <c r="F189" i="62"/>
  <c r="I189" i="62"/>
  <c r="B190" i="62"/>
  <c r="C190" i="62"/>
  <c r="E190" i="62"/>
  <c r="F190" i="62"/>
  <c r="I190" i="62"/>
  <c r="B191" i="62"/>
  <c r="C191" i="62"/>
  <c r="E191" i="62"/>
  <c r="F191" i="62"/>
  <c r="I191" i="62"/>
  <c r="B192" i="62"/>
  <c r="C192" i="62"/>
  <c r="E192" i="62"/>
  <c r="F192" i="62"/>
  <c r="I192" i="62"/>
  <c r="B193" i="62"/>
  <c r="C193" i="62"/>
  <c r="E193" i="62"/>
  <c r="F193" i="62"/>
  <c r="I193" i="62"/>
  <c r="B194" i="62"/>
  <c r="C194" i="62"/>
  <c r="E194" i="62"/>
  <c r="F194" i="62"/>
  <c r="I194" i="62"/>
  <c r="B195" i="62"/>
  <c r="C195" i="62"/>
  <c r="E195" i="62"/>
  <c r="F195" i="62"/>
  <c r="I195" i="62"/>
  <c r="B196" i="62"/>
  <c r="C196" i="62"/>
  <c r="E196" i="62"/>
  <c r="F196" i="62"/>
  <c r="I196" i="62"/>
  <c r="B197" i="62"/>
  <c r="C197" i="62"/>
  <c r="E197" i="62"/>
  <c r="F197" i="62"/>
  <c r="I197" i="62"/>
  <c r="B198" i="62"/>
  <c r="C198" i="62"/>
  <c r="E198" i="62"/>
  <c r="F198" i="62"/>
  <c r="I198" i="62"/>
  <c r="I175" i="62"/>
  <c r="F175" i="62"/>
  <c r="E175" i="62"/>
  <c r="C175" i="62"/>
  <c r="B175" i="62"/>
  <c r="B149" i="62"/>
  <c r="C149" i="62"/>
  <c r="E149" i="62"/>
  <c r="F149" i="62"/>
  <c r="I149" i="62"/>
  <c r="B150" i="62"/>
  <c r="C150" i="62"/>
  <c r="E150" i="62"/>
  <c r="F150" i="62"/>
  <c r="I150" i="62"/>
  <c r="B151" i="62"/>
  <c r="C151" i="62"/>
  <c r="E151" i="62"/>
  <c r="F151" i="62"/>
  <c r="I151" i="62"/>
  <c r="B152" i="62"/>
  <c r="C152" i="62"/>
  <c r="E152" i="62"/>
  <c r="F152" i="62"/>
  <c r="I152" i="62"/>
  <c r="B153" i="62"/>
  <c r="C153" i="62"/>
  <c r="E153" i="62"/>
  <c r="F153" i="62"/>
  <c r="I153" i="62"/>
  <c r="B154" i="62"/>
  <c r="C154" i="62"/>
  <c r="E154" i="62"/>
  <c r="F154" i="62"/>
  <c r="I154" i="62"/>
  <c r="B155" i="62"/>
  <c r="C155" i="62"/>
  <c r="E155" i="62"/>
  <c r="F155" i="62"/>
  <c r="I155" i="62"/>
  <c r="B156" i="62"/>
  <c r="C156" i="62"/>
  <c r="E156" i="62"/>
  <c r="F156" i="62"/>
  <c r="I156" i="62"/>
  <c r="B157" i="62"/>
  <c r="C157" i="62"/>
  <c r="E157" i="62"/>
  <c r="F157" i="62"/>
  <c r="I157" i="62"/>
  <c r="B158" i="62"/>
  <c r="C158" i="62"/>
  <c r="E158" i="62"/>
  <c r="F158" i="62"/>
  <c r="I158" i="62"/>
  <c r="B159" i="62"/>
  <c r="C159" i="62"/>
  <c r="E159" i="62"/>
  <c r="F159" i="62"/>
  <c r="I159" i="62"/>
  <c r="B160" i="62"/>
  <c r="C160" i="62"/>
  <c r="E160" i="62"/>
  <c r="F160" i="62"/>
  <c r="I160" i="62"/>
  <c r="B161" i="62"/>
  <c r="C161" i="62"/>
  <c r="E161" i="62"/>
  <c r="F161" i="62"/>
  <c r="I161" i="62"/>
  <c r="B162" i="62"/>
  <c r="C162" i="62"/>
  <c r="E162" i="62"/>
  <c r="F162" i="62"/>
  <c r="I162" i="62"/>
  <c r="B163" i="62"/>
  <c r="C163" i="62"/>
  <c r="E163" i="62"/>
  <c r="F163" i="62"/>
  <c r="I163" i="62"/>
  <c r="B164" i="62"/>
  <c r="C164" i="62"/>
  <c r="E164" i="62"/>
  <c r="F164" i="62"/>
  <c r="I164" i="62"/>
  <c r="B165" i="62"/>
  <c r="C165" i="62"/>
  <c r="E165" i="62"/>
  <c r="F165" i="62"/>
  <c r="I165" i="62"/>
  <c r="B166" i="62"/>
  <c r="C166" i="62"/>
  <c r="E166" i="62"/>
  <c r="F166" i="62"/>
  <c r="I166" i="62"/>
  <c r="B167" i="62"/>
  <c r="C167" i="62"/>
  <c r="E167" i="62"/>
  <c r="F167" i="62"/>
  <c r="I167" i="62"/>
  <c r="B168" i="62"/>
  <c r="C168" i="62"/>
  <c r="E168" i="62"/>
  <c r="F168" i="62"/>
  <c r="I168" i="62"/>
  <c r="B169" i="62"/>
  <c r="C169" i="62"/>
  <c r="E169" i="62"/>
  <c r="F169" i="62"/>
  <c r="I169" i="62"/>
  <c r="B170" i="62"/>
  <c r="C170" i="62"/>
  <c r="E170" i="62"/>
  <c r="F170" i="62"/>
  <c r="I170" i="62"/>
  <c r="B171" i="62"/>
  <c r="C171" i="62"/>
  <c r="E171" i="62"/>
  <c r="F171" i="62"/>
  <c r="I171" i="62"/>
  <c r="I148" i="62"/>
  <c r="F148" i="62"/>
  <c r="E148" i="62"/>
  <c r="C148" i="62"/>
  <c r="B148" i="62"/>
  <c r="B122" i="62"/>
  <c r="C122" i="62"/>
  <c r="E122" i="62"/>
  <c r="F122" i="62"/>
  <c r="I122" i="62"/>
  <c r="B123" i="62"/>
  <c r="C123" i="62"/>
  <c r="E123" i="62"/>
  <c r="F123" i="62"/>
  <c r="I123" i="62"/>
  <c r="B124" i="62"/>
  <c r="C124" i="62"/>
  <c r="E124" i="62"/>
  <c r="F124" i="62"/>
  <c r="I124" i="62"/>
  <c r="B125" i="62"/>
  <c r="C125" i="62"/>
  <c r="E125" i="62"/>
  <c r="F125" i="62"/>
  <c r="I125" i="62"/>
  <c r="B126" i="62"/>
  <c r="C126" i="62"/>
  <c r="E126" i="62"/>
  <c r="F126" i="62"/>
  <c r="I126" i="62"/>
  <c r="B127" i="62"/>
  <c r="C127" i="62"/>
  <c r="E127" i="62"/>
  <c r="F127" i="62"/>
  <c r="I127" i="62"/>
  <c r="B128" i="62"/>
  <c r="C128" i="62"/>
  <c r="E128" i="62"/>
  <c r="F128" i="62"/>
  <c r="I128" i="62"/>
  <c r="B129" i="62"/>
  <c r="C129" i="62"/>
  <c r="E129" i="62"/>
  <c r="F129" i="62"/>
  <c r="I129" i="62"/>
  <c r="B130" i="62"/>
  <c r="C130" i="62"/>
  <c r="E130" i="62"/>
  <c r="F130" i="62"/>
  <c r="I130" i="62"/>
  <c r="B131" i="62"/>
  <c r="C131" i="62"/>
  <c r="E131" i="62"/>
  <c r="F131" i="62"/>
  <c r="I131" i="62"/>
  <c r="B132" i="62"/>
  <c r="C132" i="62"/>
  <c r="E132" i="62"/>
  <c r="F132" i="62"/>
  <c r="I132" i="62"/>
  <c r="B133" i="62"/>
  <c r="C133" i="62"/>
  <c r="E133" i="62"/>
  <c r="F133" i="62"/>
  <c r="I133" i="62"/>
  <c r="B134" i="62"/>
  <c r="C134" i="62"/>
  <c r="E134" i="62"/>
  <c r="F134" i="62"/>
  <c r="I134" i="62"/>
  <c r="B135" i="62"/>
  <c r="C135" i="62"/>
  <c r="E135" i="62"/>
  <c r="F135" i="62"/>
  <c r="I135" i="62"/>
  <c r="B136" i="62"/>
  <c r="C136" i="62"/>
  <c r="E136" i="62"/>
  <c r="F136" i="62"/>
  <c r="I136" i="62"/>
  <c r="B137" i="62"/>
  <c r="C137" i="62"/>
  <c r="E137" i="62"/>
  <c r="F137" i="62"/>
  <c r="I137" i="62"/>
  <c r="B138" i="62"/>
  <c r="C138" i="62"/>
  <c r="E138" i="62"/>
  <c r="F138" i="62"/>
  <c r="I138" i="62"/>
  <c r="B139" i="62"/>
  <c r="C139" i="62"/>
  <c r="E139" i="62"/>
  <c r="F139" i="62"/>
  <c r="I139" i="62"/>
  <c r="B140" i="62"/>
  <c r="C140" i="62"/>
  <c r="E140" i="62"/>
  <c r="F140" i="62"/>
  <c r="I140" i="62"/>
  <c r="B141" i="62"/>
  <c r="C141" i="62"/>
  <c r="E141" i="62"/>
  <c r="F141" i="62"/>
  <c r="I141" i="62"/>
  <c r="B142" i="62"/>
  <c r="C142" i="62"/>
  <c r="E142" i="62"/>
  <c r="F142" i="62"/>
  <c r="I142" i="62"/>
  <c r="B143" i="62"/>
  <c r="C143" i="62"/>
  <c r="E143" i="62"/>
  <c r="F143" i="62"/>
  <c r="I143" i="62"/>
  <c r="B144" i="62"/>
  <c r="C144" i="62"/>
  <c r="E144" i="62"/>
  <c r="F144" i="62"/>
  <c r="I144" i="62"/>
  <c r="I121" i="62"/>
  <c r="F121" i="62"/>
  <c r="E121" i="62"/>
  <c r="C121" i="62"/>
  <c r="B121" i="62"/>
  <c r="B95" i="62"/>
  <c r="B96" i="62"/>
  <c r="B97" i="62"/>
  <c r="B98" i="62"/>
  <c r="B99" i="62"/>
  <c r="B100" i="62"/>
  <c r="B101" i="62"/>
  <c r="B102" i="62"/>
  <c r="B103" i="62"/>
  <c r="B104" i="62"/>
  <c r="B105" i="62"/>
  <c r="B106" i="62"/>
  <c r="B107" i="62"/>
  <c r="B108" i="62"/>
  <c r="B109" i="62"/>
  <c r="B110" i="62"/>
  <c r="B111" i="62"/>
  <c r="B112" i="62"/>
  <c r="B113" i="62"/>
  <c r="B114" i="62"/>
  <c r="B115" i="62"/>
  <c r="B116" i="62"/>
  <c r="B117" i="62"/>
  <c r="B94" i="62"/>
  <c r="C94" i="62"/>
  <c r="E94" i="62"/>
  <c r="F94" i="62"/>
  <c r="G94" i="62" s="1"/>
  <c r="I94" i="62"/>
  <c r="C95" i="62"/>
  <c r="E95" i="62"/>
  <c r="F95" i="62"/>
  <c r="G95" i="62" s="1"/>
  <c r="G122" i="62" s="1"/>
  <c r="G149" i="62" s="1"/>
  <c r="G176" i="62" s="1"/>
  <c r="G203" i="62" s="1"/>
  <c r="G230" i="62" s="1"/>
  <c r="G257" i="62" s="1"/>
  <c r="G284" i="62" s="1"/>
  <c r="G311" i="62" s="1"/>
  <c r="G338" i="62" s="1"/>
  <c r="G365" i="62" s="1"/>
  <c r="G392" i="62" s="1"/>
  <c r="I95" i="62"/>
  <c r="C96" i="62"/>
  <c r="E96" i="62"/>
  <c r="F96" i="62"/>
  <c r="G96" i="62" s="1"/>
  <c r="G123" i="62" s="1"/>
  <c r="G150" i="62" s="1"/>
  <c r="G177" i="62" s="1"/>
  <c r="G204" i="62" s="1"/>
  <c r="G231" i="62" s="1"/>
  <c r="G258" i="62" s="1"/>
  <c r="G285" i="62" s="1"/>
  <c r="G312" i="62" s="1"/>
  <c r="G339" i="62" s="1"/>
  <c r="G366" i="62" s="1"/>
  <c r="G393" i="62" s="1"/>
  <c r="I96" i="62"/>
  <c r="C97" i="62"/>
  <c r="E97" i="62"/>
  <c r="F97" i="62"/>
  <c r="G97" i="62" s="1"/>
  <c r="G124" i="62" s="1"/>
  <c r="G151" i="62" s="1"/>
  <c r="G178" i="62" s="1"/>
  <c r="G205" i="62" s="1"/>
  <c r="G232" i="62" s="1"/>
  <c r="G259" i="62" s="1"/>
  <c r="G286" i="62" s="1"/>
  <c r="G313" i="62" s="1"/>
  <c r="G340" i="62" s="1"/>
  <c r="G367" i="62" s="1"/>
  <c r="G394" i="62" s="1"/>
  <c r="I97" i="62"/>
  <c r="C98" i="62"/>
  <c r="E98" i="62"/>
  <c r="F98" i="62"/>
  <c r="G98" i="62" s="1"/>
  <c r="G125" i="62" s="1"/>
  <c r="G152" i="62" s="1"/>
  <c r="G179" i="62" s="1"/>
  <c r="G206" i="62" s="1"/>
  <c r="G233" i="62" s="1"/>
  <c r="G260" i="62" s="1"/>
  <c r="G287" i="62" s="1"/>
  <c r="G314" i="62" s="1"/>
  <c r="G341" i="62" s="1"/>
  <c r="G368" i="62" s="1"/>
  <c r="G395" i="62" s="1"/>
  <c r="I98" i="62"/>
  <c r="C99" i="62"/>
  <c r="E99" i="62"/>
  <c r="F99" i="62"/>
  <c r="G99" i="62" s="1"/>
  <c r="G126" i="62" s="1"/>
  <c r="G153" i="62" s="1"/>
  <c r="G180" i="62" s="1"/>
  <c r="G207" i="62" s="1"/>
  <c r="G234" i="62" s="1"/>
  <c r="G261" i="62" s="1"/>
  <c r="G288" i="62" s="1"/>
  <c r="G315" i="62" s="1"/>
  <c r="G342" i="62" s="1"/>
  <c r="G369" i="62" s="1"/>
  <c r="G396" i="62" s="1"/>
  <c r="I99" i="62"/>
  <c r="C100" i="62"/>
  <c r="E100" i="62"/>
  <c r="F100" i="62"/>
  <c r="G100" i="62" s="1"/>
  <c r="G127" i="62" s="1"/>
  <c r="G154" i="62" s="1"/>
  <c r="G181" i="62" s="1"/>
  <c r="G208" i="62" s="1"/>
  <c r="G235" i="62" s="1"/>
  <c r="G262" i="62" s="1"/>
  <c r="G289" i="62" s="1"/>
  <c r="G316" i="62" s="1"/>
  <c r="G343" i="62" s="1"/>
  <c r="G370" i="62" s="1"/>
  <c r="G397" i="62" s="1"/>
  <c r="I100" i="62"/>
  <c r="C101" i="62"/>
  <c r="E101" i="62"/>
  <c r="F101" i="62"/>
  <c r="G101" i="62" s="1"/>
  <c r="G128" i="62" s="1"/>
  <c r="G155" i="62" s="1"/>
  <c r="G182" i="62" s="1"/>
  <c r="G209" i="62" s="1"/>
  <c r="G236" i="62" s="1"/>
  <c r="G263" i="62" s="1"/>
  <c r="G290" i="62" s="1"/>
  <c r="G317" i="62" s="1"/>
  <c r="G344" i="62" s="1"/>
  <c r="G371" i="62" s="1"/>
  <c r="G398" i="62" s="1"/>
  <c r="I101" i="62"/>
  <c r="C102" i="62"/>
  <c r="E102" i="62"/>
  <c r="F102" i="62"/>
  <c r="G102" i="62" s="1"/>
  <c r="G129" i="62" s="1"/>
  <c r="G156" i="62" s="1"/>
  <c r="G183" i="62" s="1"/>
  <c r="G210" i="62" s="1"/>
  <c r="G237" i="62" s="1"/>
  <c r="G264" i="62" s="1"/>
  <c r="G291" i="62" s="1"/>
  <c r="G318" i="62" s="1"/>
  <c r="G345" i="62" s="1"/>
  <c r="G372" i="62" s="1"/>
  <c r="G399" i="62" s="1"/>
  <c r="I102" i="62"/>
  <c r="B67" i="62"/>
  <c r="C67" i="62"/>
  <c r="E67" i="62"/>
  <c r="F67" i="62"/>
  <c r="G67" i="62" s="1"/>
  <c r="I67" i="62"/>
  <c r="B68" i="62"/>
  <c r="C68" i="62"/>
  <c r="E68" i="62"/>
  <c r="F68" i="62"/>
  <c r="G68" i="62" s="1"/>
  <c r="I68" i="62"/>
  <c r="B69" i="62"/>
  <c r="C69" i="62"/>
  <c r="E69" i="62"/>
  <c r="F69" i="62"/>
  <c r="G69" i="62" s="1"/>
  <c r="I69" i="62"/>
  <c r="B70" i="62"/>
  <c r="C70" i="62"/>
  <c r="E70" i="62"/>
  <c r="F70" i="62"/>
  <c r="G70" i="62" s="1"/>
  <c r="I70" i="62"/>
  <c r="B71" i="62"/>
  <c r="C71" i="62"/>
  <c r="E71" i="62"/>
  <c r="F71" i="62"/>
  <c r="G71" i="62" s="1"/>
  <c r="I71" i="62"/>
  <c r="B72" i="62"/>
  <c r="C72" i="62"/>
  <c r="E72" i="62"/>
  <c r="F72" i="62"/>
  <c r="G72" i="62" s="1"/>
  <c r="I72" i="62"/>
  <c r="B73" i="62"/>
  <c r="B74" i="62"/>
  <c r="B75" i="62"/>
  <c r="B76" i="62"/>
  <c r="B77" i="62"/>
  <c r="B78" i="62"/>
  <c r="B79" i="62"/>
  <c r="B80" i="62"/>
  <c r="B81" i="62"/>
  <c r="B82" i="62"/>
  <c r="B83" i="62"/>
  <c r="B84" i="62"/>
  <c r="B85" i="62"/>
  <c r="B86" i="62"/>
  <c r="B87" i="62"/>
  <c r="B88" i="62"/>
  <c r="B89" i="62"/>
  <c r="B90" i="62"/>
  <c r="B40" i="62"/>
  <c r="C40" i="62"/>
  <c r="E40" i="62"/>
  <c r="F40" i="62"/>
  <c r="G40" i="62" s="1"/>
  <c r="I40" i="62"/>
  <c r="B41" i="62"/>
  <c r="C41" i="62"/>
  <c r="E41" i="62"/>
  <c r="F41" i="62"/>
  <c r="G41" i="62" s="1"/>
  <c r="I41" i="62"/>
  <c r="B42" i="62"/>
  <c r="C42" i="62"/>
  <c r="E42" i="62"/>
  <c r="F42" i="62"/>
  <c r="G42" i="62" s="1"/>
  <c r="I42" i="62"/>
  <c r="B14" i="62"/>
  <c r="C14" i="62"/>
  <c r="E14" i="62"/>
  <c r="F14" i="62"/>
  <c r="G14" i="62" s="1"/>
  <c r="I14" i="62"/>
  <c r="B15" i="62"/>
  <c r="C15" i="62"/>
  <c r="E15" i="62"/>
  <c r="F15" i="62"/>
  <c r="G15" i="62" s="1"/>
  <c r="I15" i="62"/>
  <c r="B16" i="62"/>
  <c r="C16" i="62"/>
  <c r="E16" i="62"/>
  <c r="F16" i="62"/>
  <c r="G16" i="62" s="1"/>
  <c r="I16" i="62"/>
  <c r="B17" i="62"/>
  <c r="C17" i="62"/>
  <c r="E17" i="62"/>
  <c r="F17" i="62"/>
  <c r="G17" i="62" s="1"/>
  <c r="I17" i="62"/>
  <c r="B18" i="62"/>
  <c r="C18" i="62"/>
  <c r="E18" i="62"/>
  <c r="F18" i="62"/>
  <c r="G18" i="62" s="1"/>
  <c r="I18" i="62"/>
  <c r="B19" i="62"/>
  <c r="C19" i="62"/>
  <c r="E19" i="62"/>
  <c r="F19" i="62"/>
  <c r="G19" i="62" s="1"/>
  <c r="I19" i="62"/>
  <c r="B20" i="62"/>
  <c r="C20" i="62"/>
  <c r="E20" i="62"/>
  <c r="F20" i="62"/>
  <c r="G20" i="62" s="1"/>
  <c r="I20" i="62"/>
  <c r="B21" i="62"/>
  <c r="C21" i="62"/>
  <c r="E21" i="62"/>
  <c r="F21" i="62"/>
  <c r="G21" i="62" s="1"/>
  <c r="I21" i="62"/>
  <c r="B22" i="62"/>
  <c r="C22" i="62"/>
  <c r="E22" i="62"/>
  <c r="F22" i="62"/>
  <c r="G22" i="62" s="1"/>
  <c r="I22" i="62"/>
  <c r="B23" i="62"/>
  <c r="C23" i="62"/>
  <c r="E23" i="62"/>
  <c r="F23" i="62"/>
  <c r="G23" i="62" s="1"/>
  <c r="I23" i="62"/>
  <c r="B24" i="62"/>
  <c r="C24" i="62"/>
  <c r="E24" i="62"/>
  <c r="F24" i="62"/>
  <c r="G24" i="62" s="1"/>
  <c r="I24" i="62"/>
  <c r="B25" i="62"/>
  <c r="C25" i="62"/>
  <c r="E25" i="62"/>
  <c r="F25" i="62"/>
  <c r="G25" i="62" s="1"/>
  <c r="I25" i="62"/>
  <c r="B26" i="62"/>
  <c r="C26" i="62"/>
  <c r="E26" i="62"/>
  <c r="F26" i="62"/>
  <c r="G26" i="62" s="1"/>
  <c r="I26" i="62"/>
  <c r="B27" i="62"/>
  <c r="C27" i="62"/>
  <c r="E27" i="62"/>
  <c r="F27" i="62"/>
  <c r="G27" i="62" s="1"/>
  <c r="I27" i="62"/>
  <c r="B28" i="62"/>
  <c r="C28" i="62"/>
  <c r="E28" i="62"/>
  <c r="F28" i="62"/>
  <c r="G28" i="62" s="1"/>
  <c r="I28" i="62"/>
  <c r="B29" i="62"/>
  <c r="C29" i="62"/>
  <c r="E29" i="62"/>
  <c r="F29" i="62"/>
  <c r="G29" i="62" s="1"/>
  <c r="I29" i="62"/>
  <c r="B30" i="62"/>
  <c r="C30" i="62"/>
  <c r="E30" i="62"/>
  <c r="F30" i="62"/>
  <c r="G30" i="62" s="1"/>
  <c r="I30" i="62"/>
  <c r="B31" i="62"/>
  <c r="C31" i="62"/>
  <c r="E31" i="62"/>
  <c r="F31" i="62"/>
  <c r="G31" i="62" s="1"/>
  <c r="I31" i="62"/>
  <c r="B32" i="62"/>
  <c r="C32" i="62"/>
  <c r="E32" i="62"/>
  <c r="F32" i="62"/>
  <c r="G32" i="62" s="1"/>
  <c r="I32" i="62"/>
  <c r="B33" i="62"/>
  <c r="C33" i="62"/>
  <c r="E33" i="62"/>
  <c r="F33" i="62"/>
  <c r="G33" i="62" s="1"/>
  <c r="I33" i="62"/>
  <c r="B34" i="62"/>
  <c r="C34" i="62"/>
  <c r="E34" i="62"/>
  <c r="F34" i="62"/>
  <c r="G34" i="62" s="1"/>
  <c r="I34" i="62"/>
  <c r="B35" i="62"/>
  <c r="C35" i="62"/>
  <c r="E35" i="62"/>
  <c r="F35" i="62"/>
  <c r="G35" i="62" s="1"/>
  <c r="I35" i="62"/>
  <c r="B36" i="62"/>
  <c r="C36" i="62"/>
  <c r="E36" i="62"/>
  <c r="F36" i="62"/>
  <c r="G36" i="62" s="1"/>
  <c r="I36" i="62"/>
  <c r="B453" i="60"/>
  <c r="C453" i="60"/>
  <c r="D453" i="60"/>
  <c r="E453" i="60"/>
  <c r="G453" i="60"/>
  <c r="H453" i="60"/>
  <c r="B454" i="60"/>
  <c r="C454" i="60"/>
  <c r="D454" i="60"/>
  <c r="E454" i="60"/>
  <c r="G454" i="60"/>
  <c r="H454" i="60"/>
  <c r="B455" i="60"/>
  <c r="C455" i="60"/>
  <c r="D455" i="60"/>
  <c r="E455" i="60"/>
  <c r="G455" i="60"/>
  <c r="H455" i="60"/>
  <c r="B456" i="60"/>
  <c r="C456" i="60"/>
  <c r="D456" i="60"/>
  <c r="E456" i="60"/>
  <c r="G456" i="60"/>
  <c r="H456" i="60"/>
  <c r="B457" i="60"/>
  <c r="C457" i="60"/>
  <c r="D457" i="60"/>
  <c r="E457" i="60"/>
  <c r="G457" i="60"/>
  <c r="H457" i="60"/>
  <c r="B458" i="60"/>
  <c r="C458" i="60"/>
  <c r="D458" i="60"/>
  <c r="E458" i="60"/>
  <c r="G458" i="60"/>
  <c r="H458" i="60"/>
  <c r="B442" i="60"/>
  <c r="C442" i="60"/>
  <c r="D442" i="60"/>
  <c r="E442" i="60"/>
  <c r="G442" i="60"/>
  <c r="H442" i="60"/>
  <c r="B443" i="60"/>
  <c r="C443" i="60"/>
  <c r="D443" i="60"/>
  <c r="E443" i="60"/>
  <c r="G443" i="60"/>
  <c r="H443" i="60"/>
  <c r="B418" i="60"/>
  <c r="C418" i="60"/>
  <c r="D418" i="60"/>
  <c r="E418" i="60"/>
  <c r="G418" i="60"/>
  <c r="H418" i="60"/>
  <c r="B419" i="60"/>
  <c r="C419" i="60"/>
  <c r="D419" i="60"/>
  <c r="E419" i="60"/>
  <c r="G419" i="60"/>
  <c r="H419" i="60"/>
  <c r="B420" i="60"/>
  <c r="C420" i="60"/>
  <c r="D420" i="60"/>
  <c r="E420" i="60"/>
  <c r="G420" i="60"/>
  <c r="H420" i="60"/>
  <c r="B421" i="60"/>
  <c r="C421" i="60"/>
  <c r="D421" i="60"/>
  <c r="E421" i="60"/>
  <c r="G421" i="60"/>
  <c r="H421" i="60"/>
  <c r="B422" i="60"/>
  <c r="C422" i="60"/>
  <c r="D422" i="60"/>
  <c r="E422" i="60"/>
  <c r="G422" i="60"/>
  <c r="H422" i="60"/>
  <c r="B423" i="60"/>
  <c r="C423" i="60"/>
  <c r="D423" i="60"/>
  <c r="E423" i="60"/>
  <c r="G423" i="60"/>
  <c r="H423" i="60"/>
  <c r="B424" i="60"/>
  <c r="C424" i="60"/>
  <c r="D424" i="60"/>
  <c r="E424" i="60"/>
  <c r="G424" i="60"/>
  <c r="H424" i="60"/>
  <c r="B425" i="60"/>
  <c r="C425" i="60"/>
  <c r="D425" i="60"/>
  <c r="E425" i="60"/>
  <c r="G425" i="60"/>
  <c r="H425" i="60"/>
  <c r="B426" i="60"/>
  <c r="C426" i="60"/>
  <c r="D426" i="60"/>
  <c r="E426" i="60"/>
  <c r="G426" i="60"/>
  <c r="H426" i="60"/>
  <c r="B427" i="60"/>
  <c r="C427" i="60"/>
  <c r="D427" i="60"/>
  <c r="E427" i="60"/>
  <c r="G427" i="60"/>
  <c r="H427" i="60"/>
  <c r="B428" i="60"/>
  <c r="C428" i="60"/>
  <c r="D428" i="60"/>
  <c r="E428" i="60"/>
  <c r="G428" i="60"/>
  <c r="H428" i="60"/>
  <c r="B403" i="60"/>
  <c r="C403" i="60"/>
  <c r="D403" i="60"/>
  <c r="E403" i="60"/>
  <c r="G403" i="60"/>
  <c r="H403" i="60"/>
  <c r="B404" i="60"/>
  <c r="C404" i="60"/>
  <c r="D404" i="60"/>
  <c r="E404" i="60"/>
  <c r="G404" i="60"/>
  <c r="H404" i="60"/>
  <c r="B405" i="60"/>
  <c r="C405" i="60"/>
  <c r="D405" i="60"/>
  <c r="E405" i="60"/>
  <c r="G405" i="60"/>
  <c r="H405" i="60"/>
  <c r="B406" i="60"/>
  <c r="C406" i="60"/>
  <c r="D406" i="60"/>
  <c r="E406" i="60"/>
  <c r="G406" i="60"/>
  <c r="H406" i="60"/>
  <c r="B407" i="60"/>
  <c r="C407" i="60"/>
  <c r="D407" i="60"/>
  <c r="E407" i="60"/>
  <c r="G407" i="60"/>
  <c r="H407" i="60"/>
  <c r="B408" i="60"/>
  <c r="C408" i="60"/>
  <c r="D408" i="60"/>
  <c r="E408" i="60"/>
  <c r="G408" i="60"/>
  <c r="H408" i="60"/>
  <c r="B409" i="60"/>
  <c r="C409" i="60"/>
  <c r="D409" i="60"/>
  <c r="E409" i="60"/>
  <c r="G409" i="60"/>
  <c r="H409" i="60"/>
  <c r="B410" i="60"/>
  <c r="C410" i="60"/>
  <c r="D410" i="60"/>
  <c r="E410" i="60"/>
  <c r="G410" i="60"/>
  <c r="H410" i="60"/>
  <c r="B411" i="60"/>
  <c r="C411" i="60"/>
  <c r="D411" i="60"/>
  <c r="E411" i="60"/>
  <c r="G411" i="60"/>
  <c r="H411" i="60"/>
  <c r="B412" i="60"/>
  <c r="C412" i="60"/>
  <c r="D412" i="60"/>
  <c r="E412" i="60"/>
  <c r="G412" i="60"/>
  <c r="H412" i="60"/>
  <c r="B413" i="60"/>
  <c r="C413" i="60"/>
  <c r="D413" i="60"/>
  <c r="E413" i="60"/>
  <c r="G413" i="60"/>
  <c r="H413" i="60"/>
  <c r="B388" i="60"/>
  <c r="C388" i="60"/>
  <c r="D388" i="60"/>
  <c r="E388" i="60"/>
  <c r="G388" i="60"/>
  <c r="H388" i="60"/>
  <c r="B389" i="60"/>
  <c r="C389" i="60"/>
  <c r="D389" i="60"/>
  <c r="E389" i="60"/>
  <c r="G389" i="60"/>
  <c r="H389" i="60"/>
  <c r="B390" i="60"/>
  <c r="C390" i="60"/>
  <c r="D390" i="60"/>
  <c r="E390" i="60"/>
  <c r="G390" i="60"/>
  <c r="H390" i="60"/>
  <c r="B391" i="60"/>
  <c r="C391" i="60"/>
  <c r="D391" i="60"/>
  <c r="E391" i="60"/>
  <c r="G391" i="60"/>
  <c r="H391" i="60"/>
  <c r="B392" i="60"/>
  <c r="C392" i="60"/>
  <c r="D392" i="60"/>
  <c r="E392" i="60"/>
  <c r="G392" i="60"/>
  <c r="H392" i="60"/>
  <c r="B393" i="60"/>
  <c r="C393" i="60"/>
  <c r="D393" i="60"/>
  <c r="E393" i="60"/>
  <c r="G393" i="60"/>
  <c r="H393" i="60"/>
  <c r="B394" i="60"/>
  <c r="C394" i="60"/>
  <c r="D394" i="60"/>
  <c r="E394" i="60"/>
  <c r="G394" i="60"/>
  <c r="H394" i="60"/>
  <c r="B395" i="60"/>
  <c r="C395" i="60"/>
  <c r="D395" i="60"/>
  <c r="E395" i="60"/>
  <c r="G395" i="60"/>
  <c r="H395" i="60"/>
  <c r="B396" i="60"/>
  <c r="C396" i="60"/>
  <c r="D396" i="60"/>
  <c r="E396" i="60"/>
  <c r="G396" i="60"/>
  <c r="H396" i="60"/>
  <c r="B397" i="60"/>
  <c r="C397" i="60"/>
  <c r="D397" i="60"/>
  <c r="E397" i="60"/>
  <c r="G397" i="60"/>
  <c r="H397" i="60"/>
  <c r="B398" i="60"/>
  <c r="C398" i="60"/>
  <c r="D398" i="60"/>
  <c r="E398" i="60"/>
  <c r="G398" i="60"/>
  <c r="H398" i="60"/>
  <c r="B373" i="60"/>
  <c r="C373" i="60"/>
  <c r="D373" i="60"/>
  <c r="E373" i="60"/>
  <c r="G373" i="60"/>
  <c r="H373" i="60"/>
  <c r="B374" i="60"/>
  <c r="C374" i="60"/>
  <c r="D374" i="60"/>
  <c r="E374" i="60"/>
  <c r="G374" i="60"/>
  <c r="H374" i="60"/>
  <c r="B375" i="60"/>
  <c r="C375" i="60"/>
  <c r="D375" i="60"/>
  <c r="E375" i="60"/>
  <c r="G375" i="60"/>
  <c r="H375" i="60"/>
  <c r="B376" i="60"/>
  <c r="C376" i="60"/>
  <c r="D376" i="60"/>
  <c r="E376" i="60"/>
  <c r="G376" i="60"/>
  <c r="H376" i="60"/>
  <c r="B377" i="60"/>
  <c r="C377" i="60"/>
  <c r="D377" i="60"/>
  <c r="E377" i="60"/>
  <c r="G377" i="60"/>
  <c r="H377" i="60"/>
  <c r="B378" i="60"/>
  <c r="C378" i="60"/>
  <c r="D378" i="60"/>
  <c r="E378" i="60"/>
  <c r="G378" i="60"/>
  <c r="H378" i="60"/>
  <c r="B379" i="60"/>
  <c r="C379" i="60"/>
  <c r="D379" i="60"/>
  <c r="E379" i="60"/>
  <c r="G379" i="60"/>
  <c r="H379" i="60"/>
  <c r="B380" i="60"/>
  <c r="C380" i="60"/>
  <c r="D380" i="60"/>
  <c r="E380" i="60"/>
  <c r="G380" i="60"/>
  <c r="H380" i="60"/>
  <c r="B381" i="60"/>
  <c r="C381" i="60"/>
  <c r="D381" i="60"/>
  <c r="E381" i="60"/>
  <c r="G381" i="60"/>
  <c r="H381" i="60"/>
  <c r="B382" i="60"/>
  <c r="C382" i="60"/>
  <c r="D382" i="60"/>
  <c r="E382" i="60"/>
  <c r="G382" i="60"/>
  <c r="H382" i="60"/>
  <c r="B383" i="60"/>
  <c r="C383" i="60"/>
  <c r="D383" i="60"/>
  <c r="E383" i="60"/>
  <c r="G383" i="60"/>
  <c r="H383" i="60"/>
  <c r="B366" i="60"/>
  <c r="C366" i="60"/>
  <c r="D366" i="60"/>
  <c r="E366" i="60"/>
  <c r="G366" i="60"/>
  <c r="H366" i="60"/>
  <c r="B367" i="60"/>
  <c r="C367" i="60"/>
  <c r="D367" i="60"/>
  <c r="E367" i="60"/>
  <c r="G367" i="60"/>
  <c r="H367" i="60"/>
  <c r="B368" i="60"/>
  <c r="C368" i="60"/>
  <c r="D368" i="60"/>
  <c r="E368" i="60"/>
  <c r="G368" i="60"/>
  <c r="H368" i="60"/>
  <c r="B343" i="60"/>
  <c r="C343" i="60"/>
  <c r="D343" i="60"/>
  <c r="E343" i="60"/>
  <c r="G343" i="60"/>
  <c r="H343" i="60"/>
  <c r="B344" i="60"/>
  <c r="C344" i="60"/>
  <c r="D344" i="60"/>
  <c r="E344" i="60"/>
  <c r="G344" i="60"/>
  <c r="H344" i="60"/>
  <c r="B345" i="60"/>
  <c r="C345" i="60"/>
  <c r="D345" i="60"/>
  <c r="E345" i="60"/>
  <c r="G345" i="60"/>
  <c r="H345" i="60"/>
  <c r="B346" i="60"/>
  <c r="C346" i="60"/>
  <c r="D346" i="60"/>
  <c r="E346" i="60"/>
  <c r="G346" i="60"/>
  <c r="H346" i="60"/>
  <c r="B347" i="60"/>
  <c r="C347" i="60"/>
  <c r="D347" i="60"/>
  <c r="E347" i="60"/>
  <c r="G347" i="60"/>
  <c r="H347" i="60"/>
  <c r="B348" i="60"/>
  <c r="C348" i="60"/>
  <c r="D348" i="60"/>
  <c r="E348" i="60"/>
  <c r="G348" i="60"/>
  <c r="H348" i="60"/>
  <c r="B349" i="60"/>
  <c r="C349" i="60"/>
  <c r="D349" i="60"/>
  <c r="E349" i="60"/>
  <c r="G349" i="60"/>
  <c r="H349" i="60"/>
  <c r="B350" i="60"/>
  <c r="C350" i="60"/>
  <c r="D350" i="60"/>
  <c r="E350" i="60"/>
  <c r="G350" i="60"/>
  <c r="H350" i="60"/>
  <c r="B351" i="60"/>
  <c r="C351" i="60"/>
  <c r="D351" i="60"/>
  <c r="E351" i="60"/>
  <c r="G351" i="60"/>
  <c r="H351" i="60"/>
  <c r="B352" i="60"/>
  <c r="C352" i="60"/>
  <c r="D352" i="60"/>
  <c r="E352" i="60"/>
  <c r="G352" i="60"/>
  <c r="H352" i="60"/>
  <c r="B353" i="60"/>
  <c r="C353" i="60"/>
  <c r="D353" i="60"/>
  <c r="E353" i="60"/>
  <c r="G353" i="60"/>
  <c r="H353" i="60"/>
  <c r="B337" i="60"/>
  <c r="C337" i="60"/>
  <c r="D337" i="60"/>
  <c r="E337" i="60"/>
  <c r="G337" i="60"/>
  <c r="H337" i="60"/>
  <c r="B338" i="60"/>
  <c r="C338" i="60"/>
  <c r="D338" i="60"/>
  <c r="E338" i="60"/>
  <c r="G338" i="60"/>
  <c r="H338" i="60"/>
  <c r="B294" i="60"/>
  <c r="C294" i="60"/>
  <c r="D294" i="60"/>
  <c r="E294" i="60"/>
  <c r="G294" i="60"/>
  <c r="H294" i="60"/>
  <c r="B295" i="60"/>
  <c r="C295" i="60"/>
  <c r="D295" i="60"/>
  <c r="E295" i="60"/>
  <c r="G295" i="60"/>
  <c r="H295" i="60"/>
  <c r="B274" i="60"/>
  <c r="C274" i="60"/>
  <c r="D274" i="60"/>
  <c r="E274" i="60"/>
  <c r="G274" i="60"/>
  <c r="H274" i="60"/>
  <c r="B275" i="60"/>
  <c r="C275" i="60"/>
  <c r="D275" i="60"/>
  <c r="E275" i="60"/>
  <c r="G275" i="60"/>
  <c r="H275" i="60"/>
  <c r="B276" i="60"/>
  <c r="C276" i="60"/>
  <c r="D276" i="60"/>
  <c r="E276" i="60"/>
  <c r="G276" i="60"/>
  <c r="H276" i="60"/>
  <c r="B277" i="60"/>
  <c r="C277" i="60"/>
  <c r="D277" i="60"/>
  <c r="E277" i="60"/>
  <c r="G277" i="60"/>
  <c r="H277" i="60"/>
  <c r="B278" i="60"/>
  <c r="C278" i="60"/>
  <c r="D278" i="60"/>
  <c r="E278" i="60"/>
  <c r="G278" i="60"/>
  <c r="H278" i="60"/>
  <c r="B279" i="60"/>
  <c r="C279" i="60"/>
  <c r="D279" i="60"/>
  <c r="E279" i="60"/>
  <c r="G279" i="60"/>
  <c r="H279" i="60"/>
  <c r="B280" i="60"/>
  <c r="C280" i="60"/>
  <c r="D280" i="60"/>
  <c r="E280" i="60"/>
  <c r="G280" i="60"/>
  <c r="H280" i="60"/>
  <c r="B263" i="60"/>
  <c r="C263" i="60"/>
  <c r="D263" i="60"/>
  <c r="E263" i="60"/>
  <c r="G263" i="60"/>
  <c r="H263" i="60"/>
  <c r="B264" i="60"/>
  <c r="C264" i="60"/>
  <c r="D264" i="60"/>
  <c r="E264" i="60"/>
  <c r="G264" i="60"/>
  <c r="H264" i="60"/>
  <c r="B265" i="60"/>
  <c r="C265" i="60"/>
  <c r="D265" i="60"/>
  <c r="E265" i="60"/>
  <c r="G265" i="60"/>
  <c r="H265" i="60"/>
  <c r="B240" i="60"/>
  <c r="C240" i="60"/>
  <c r="D240" i="60"/>
  <c r="E240" i="60"/>
  <c r="F240" i="60" s="1"/>
  <c r="G240" i="60"/>
  <c r="H240" i="60"/>
  <c r="B241" i="60"/>
  <c r="C241" i="60"/>
  <c r="D241" i="60"/>
  <c r="E241" i="60"/>
  <c r="F241" i="60" s="1"/>
  <c r="G241" i="60"/>
  <c r="H241" i="60"/>
  <c r="B242" i="60"/>
  <c r="C242" i="60"/>
  <c r="D242" i="60"/>
  <c r="E242" i="60"/>
  <c r="F242" i="60" s="1"/>
  <c r="G242" i="60"/>
  <c r="H242" i="60"/>
  <c r="B243" i="60"/>
  <c r="C243" i="60"/>
  <c r="D243" i="60"/>
  <c r="E243" i="60"/>
  <c r="F243" i="60" s="1"/>
  <c r="G243" i="60"/>
  <c r="H243" i="60"/>
  <c r="B244" i="60"/>
  <c r="C244" i="60"/>
  <c r="D244" i="60"/>
  <c r="E244" i="60"/>
  <c r="F244" i="60" s="1"/>
  <c r="G244" i="60"/>
  <c r="H244" i="60"/>
  <c r="B245" i="60"/>
  <c r="C245" i="60"/>
  <c r="D245" i="60"/>
  <c r="E245" i="60"/>
  <c r="F245" i="60" s="1"/>
  <c r="G245" i="60"/>
  <c r="H245" i="60"/>
  <c r="B246" i="60"/>
  <c r="C246" i="60"/>
  <c r="D246" i="60"/>
  <c r="E246" i="60"/>
  <c r="F246" i="60" s="1"/>
  <c r="G246" i="60"/>
  <c r="H246" i="60"/>
  <c r="B247" i="60"/>
  <c r="C247" i="60"/>
  <c r="D247" i="60"/>
  <c r="E247" i="60"/>
  <c r="F247" i="60" s="1"/>
  <c r="G247" i="60"/>
  <c r="H247" i="60"/>
  <c r="B248" i="60"/>
  <c r="C248" i="60"/>
  <c r="D248" i="60"/>
  <c r="E248" i="60"/>
  <c r="F248" i="60" s="1"/>
  <c r="F263" i="60" s="1"/>
  <c r="F278" i="60" s="1"/>
  <c r="G248" i="60"/>
  <c r="H248" i="60"/>
  <c r="B249" i="60"/>
  <c r="C249" i="60"/>
  <c r="D249" i="60"/>
  <c r="E249" i="60"/>
  <c r="F249" i="60" s="1"/>
  <c r="F264" i="60" s="1"/>
  <c r="F279" i="60" s="1"/>
  <c r="F294" i="60" s="1"/>
  <c r="G249" i="60"/>
  <c r="H249" i="60"/>
  <c r="B250" i="60"/>
  <c r="C250" i="60"/>
  <c r="D250" i="60"/>
  <c r="E250" i="60"/>
  <c r="F250" i="60" s="1"/>
  <c r="F265" i="60" s="1"/>
  <c r="F280" i="60" s="1"/>
  <c r="F295" i="60" s="1"/>
  <c r="G250" i="60"/>
  <c r="H250" i="60"/>
  <c r="B233" i="60"/>
  <c r="C233" i="60"/>
  <c r="E233" i="60"/>
  <c r="G233" i="60"/>
  <c r="H233" i="60"/>
  <c r="B234" i="60"/>
  <c r="C234" i="60"/>
  <c r="E234" i="60"/>
  <c r="G234" i="60"/>
  <c r="H234" i="60"/>
  <c r="E221" i="60"/>
  <c r="B209" i="60"/>
  <c r="C209" i="60"/>
  <c r="E209" i="60"/>
  <c r="G209" i="60"/>
  <c r="H209" i="60"/>
  <c r="B210" i="60"/>
  <c r="C210" i="60"/>
  <c r="E210" i="60"/>
  <c r="G210" i="60"/>
  <c r="H210" i="60"/>
  <c r="B211" i="60"/>
  <c r="C211" i="60"/>
  <c r="E211" i="60"/>
  <c r="G211" i="60"/>
  <c r="H211" i="60"/>
  <c r="B212" i="60"/>
  <c r="C212" i="60"/>
  <c r="E212" i="60"/>
  <c r="G212" i="60"/>
  <c r="H212" i="60"/>
  <c r="B213" i="60"/>
  <c r="C213" i="60"/>
  <c r="E213" i="60"/>
  <c r="G213" i="60"/>
  <c r="H213" i="60"/>
  <c r="B214" i="60"/>
  <c r="C214" i="60"/>
  <c r="E214" i="60"/>
  <c r="G214" i="60"/>
  <c r="H214" i="60"/>
  <c r="B215" i="60"/>
  <c r="C215" i="60"/>
  <c r="E215" i="60"/>
  <c r="G215" i="60"/>
  <c r="H215" i="60"/>
  <c r="B216" i="60"/>
  <c r="C216" i="60"/>
  <c r="E216" i="60"/>
  <c r="G216" i="60"/>
  <c r="H216" i="60"/>
  <c r="B217" i="60"/>
  <c r="C217" i="60"/>
  <c r="E217" i="60"/>
  <c r="G217" i="60"/>
  <c r="H217" i="60"/>
  <c r="B218" i="60"/>
  <c r="C218" i="60"/>
  <c r="E218" i="60"/>
  <c r="G218" i="60"/>
  <c r="H218" i="60"/>
  <c r="B219" i="60"/>
  <c r="C219" i="60"/>
  <c r="E219" i="60"/>
  <c r="G219" i="60"/>
  <c r="H219" i="60"/>
  <c r="E206" i="60"/>
  <c r="E191" i="60"/>
  <c r="B200" i="60"/>
  <c r="C200" i="60"/>
  <c r="E200" i="60"/>
  <c r="G200" i="60"/>
  <c r="H200" i="60"/>
  <c r="B201" i="60"/>
  <c r="C201" i="60"/>
  <c r="E201" i="60"/>
  <c r="G201" i="60"/>
  <c r="H201" i="60"/>
  <c r="B202" i="60"/>
  <c r="C202" i="60"/>
  <c r="E202" i="60"/>
  <c r="G202" i="60"/>
  <c r="H202" i="60"/>
  <c r="B203" i="60"/>
  <c r="C203" i="60"/>
  <c r="E203" i="60"/>
  <c r="G203" i="60"/>
  <c r="H203" i="60"/>
  <c r="B204" i="60"/>
  <c r="C204" i="60"/>
  <c r="E204" i="60"/>
  <c r="G204" i="60"/>
  <c r="H204" i="60"/>
  <c r="B188" i="60"/>
  <c r="C188" i="60"/>
  <c r="E188" i="60"/>
  <c r="G188" i="60"/>
  <c r="H188" i="60"/>
  <c r="B189" i="60"/>
  <c r="C189" i="60"/>
  <c r="E189" i="60"/>
  <c r="G189" i="60"/>
  <c r="H189" i="60"/>
  <c r="E176" i="60"/>
  <c r="E161" i="60"/>
  <c r="B164" i="60"/>
  <c r="C164" i="60"/>
  <c r="E164" i="60"/>
  <c r="G164" i="60"/>
  <c r="H164" i="60"/>
  <c r="B165" i="60"/>
  <c r="C165" i="60"/>
  <c r="E165" i="60"/>
  <c r="G165" i="60"/>
  <c r="H165" i="60"/>
  <c r="B166" i="60"/>
  <c r="C166" i="60"/>
  <c r="E166" i="60"/>
  <c r="G166" i="60"/>
  <c r="H166" i="60"/>
  <c r="B167" i="60"/>
  <c r="C167" i="60"/>
  <c r="E167" i="60"/>
  <c r="G167" i="60"/>
  <c r="H167" i="60"/>
  <c r="B168" i="60"/>
  <c r="C168" i="60"/>
  <c r="E168" i="60"/>
  <c r="G168" i="60"/>
  <c r="H168" i="60"/>
  <c r="B169" i="60"/>
  <c r="C169" i="60"/>
  <c r="E169" i="60"/>
  <c r="G169" i="60"/>
  <c r="H169" i="60"/>
  <c r="B170" i="60"/>
  <c r="C170" i="60"/>
  <c r="E170" i="60"/>
  <c r="G170" i="60"/>
  <c r="H170" i="60"/>
  <c r="B171" i="60"/>
  <c r="C171" i="60"/>
  <c r="E171" i="60"/>
  <c r="G171" i="60"/>
  <c r="H171" i="60"/>
  <c r="B172" i="60"/>
  <c r="C172" i="60"/>
  <c r="E172" i="60"/>
  <c r="G172" i="60"/>
  <c r="H172" i="60"/>
  <c r="B173" i="60"/>
  <c r="C173" i="60"/>
  <c r="E173" i="60"/>
  <c r="G173" i="60"/>
  <c r="H173" i="60"/>
  <c r="B174" i="60"/>
  <c r="C174" i="60"/>
  <c r="E174" i="60"/>
  <c r="G174" i="60"/>
  <c r="H174" i="60"/>
  <c r="E146" i="60"/>
  <c r="B149" i="60"/>
  <c r="C149" i="60"/>
  <c r="E149" i="60"/>
  <c r="G149" i="60"/>
  <c r="H149" i="60"/>
  <c r="B150" i="60"/>
  <c r="C150" i="60"/>
  <c r="E150" i="60"/>
  <c r="G150" i="60"/>
  <c r="H150" i="60"/>
  <c r="B151" i="60"/>
  <c r="C151" i="60"/>
  <c r="E151" i="60"/>
  <c r="G151" i="60"/>
  <c r="H151" i="60"/>
  <c r="B152" i="60"/>
  <c r="C152" i="60"/>
  <c r="E152" i="60"/>
  <c r="G152" i="60"/>
  <c r="H152" i="60"/>
  <c r="B153" i="60"/>
  <c r="C153" i="60"/>
  <c r="E153" i="60"/>
  <c r="G153" i="60"/>
  <c r="H153" i="60"/>
  <c r="B154" i="60"/>
  <c r="C154" i="60"/>
  <c r="E154" i="60"/>
  <c r="G154" i="60"/>
  <c r="H154" i="60"/>
  <c r="B155" i="60"/>
  <c r="C155" i="60"/>
  <c r="E155" i="60"/>
  <c r="G155" i="60"/>
  <c r="H155" i="60"/>
  <c r="B156" i="60"/>
  <c r="C156" i="60"/>
  <c r="E156" i="60"/>
  <c r="G156" i="60"/>
  <c r="H156" i="60"/>
  <c r="B157" i="60"/>
  <c r="C157" i="60"/>
  <c r="E157" i="60"/>
  <c r="G157" i="60"/>
  <c r="H157" i="60"/>
  <c r="B158" i="60"/>
  <c r="C158" i="60"/>
  <c r="E158" i="60"/>
  <c r="G158" i="60"/>
  <c r="H158" i="60"/>
  <c r="B159" i="60"/>
  <c r="C159" i="60"/>
  <c r="E159" i="60"/>
  <c r="G159" i="60"/>
  <c r="H159" i="60"/>
  <c r="E131" i="60"/>
  <c r="B143" i="60"/>
  <c r="C143" i="60"/>
  <c r="E143" i="60"/>
  <c r="G143" i="60"/>
  <c r="H143" i="60"/>
  <c r="B144" i="60"/>
  <c r="C144" i="60"/>
  <c r="E144" i="60"/>
  <c r="G144" i="60"/>
  <c r="H144" i="60"/>
  <c r="E116" i="60"/>
  <c r="B126" i="60"/>
  <c r="C126" i="60"/>
  <c r="E126" i="60"/>
  <c r="G126" i="60"/>
  <c r="H126" i="60"/>
  <c r="B127" i="60"/>
  <c r="C127" i="60"/>
  <c r="E127" i="60"/>
  <c r="G127" i="60"/>
  <c r="H127" i="60"/>
  <c r="B128" i="60"/>
  <c r="C128" i="60"/>
  <c r="E128" i="60"/>
  <c r="G128" i="60"/>
  <c r="H128" i="60"/>
  <c r="B129" i="60"/>
  <c r="C129" i="60"/>
  <c r="E129" i="60"/>
  <c r="G129" i="60"/>
  <c r="H129" i="60"/>
  <c r="E101" i="60"/>
  <c r="B98" i="60"/>
  <c r="C98" i="60"/>
  <c r="E98" i="60"/>
  <c r="G98" i="60"/>
  <c r="H98" i="60"/>
  <c r="L98" i="60" s="1"/>
  <c r="B99" i="60"/>
  <c r="C99" i="60"/>
  <c r="E99" i="60"/>
  <c r="G99" i="60"/>
  <c r="H99" i="60"/>
  <c r="L99" i="60" s="1"/>
  <c r="B104" i="60"/>
  <c r="C104" i="60"/>
  <c r="E104" i="60"/>
  <c r="G104" i="60"/>
  <c r="H104" i="60"/>
  <c r="B105" i="60"/>
  <c r="C105" i="60"/>
  <c r="E105" i="60"/>
  <c r="G105" i="60"/>
  <c r="H105" i="60"/>
  <c r="B106" i="60"/>
  <c r="C106" i="60"/>
  <c r="E106" i="60"/>
  <c r="G106" i="60"/>
  <c r="H106" i="60"/>
  <c r="B107" i="60"/>
  <c r="C107" i="60"/>
  <c r="E107" i="60"/>
  <c r="G107" i="60"/>
  <c r="H107" i="60"/>
  <c r="B108" i="60"/>
  <c r="C108" i="60"/>
  <c r="E108" i="60"/>
  <c r="G108" i="60"/>
  <c r="H108" i="60"/>
  <c r="B109" i="60"/>
  <c r="C109" i="60"/>
  <c r="E109" i="60"/>
  <c r="G109" i="60"/>
  <c r="H109" i="60"/>
  <c r="B110" i="60"/>
  <c r="C110" i="60"/>
  <c r="E110" i="60"/>
  <c r="G110" i="60"/>
  <c r="H110" i="60"/>
  <c r="B111" i="60"/>
  <c r="C111" i="60"/>
  <c r="E111" i="60"/>
  <c r="G111" i="60"/>
  <c r="H111" i="60"/>
  <c r="B112" i="60"/>
  <c r="C112" i="60"/>
  <c r="E112" i="60"/>
  <c r="G112" i="60"/>
  <c r="H112" i="60"/>
  <c r="B113" i="60"/>
  <c r="C113" i="60"/>
  <c r="E113" i="60"/>
  <c r="G113" i="60"/>
  <c r="H113" i="60"/>
  <c r="B114" i="60"/>
  <c r="C114" i="60"/>
  <c r="E114" i="60"/>
  <c r="G114" i="60"/>
  <c r="H114" i="60"/>
  <c r="E86" i="60"/>
  <c r="B74" i="60"/>
  <c r="C74" i="60"/>
  <c r="E74" i="60"/>
  <c r="G74" i="60"/>
  <c r="H74" i="60"/>
  <c r="L74" i="60" s="1"/>
  <c r="B75" i="60"/>
  <c r="C75" i="60"/>
  <c r="E75" i="60"/>
  <c r="G75" i="60"/>
  <c r="H75" i="60"/>
  <c r="L75" i="60" s="1"/>
  <c r="B76" i="60"/>
  <c r="C76" i="60"/>
  <c r="E76" i="60"/>
  <c r="G76" i="60"/>
  <c r="H76" i="60"/>
  <c r="L76" i="60" s="1"/>
  <c r="B77" i="60"/>
  <c r="C77" i="60"/>
  <c r="E77" i="60"/>
  <c r="G77" i="60"/>
  <c r="H77" i="60"/>
  <c r="L77" i="60" s="1"/>
  <c r="B78" i="60"/>
  <c r="C78" i="60"/>
  <c r="E78" i="60"/>
  <c r="G78" i="60"/>
  <c r="H78" i="60"/>
  <c r="L78" i="60" s="1"/>
  <c r="B79" i="60"/>
  <c r="C79" i="60"/>
  <c r="E79" i="60"/>
  <c r="G79" i="60"/>
  <c r="H79" i="60"/>
  <c r="L79" i="60" s="1"/>
  <c r="B80" i="60"/>
  <c r="C80" i="60"/>
  <c r="E80" i="60"/>
  <c r="G80" i="60"/>
  <c r="H80" i="60"/>
  <c r="L80" i="60" s="1"/>
  <c r="B81" i="60"/>
  <c r="C81" i="60"/>
  <c r="E81" i="60"/>
  <c r="G81" i="60"/>
  <c r="H81" i="60"/>
  <c r="L81" i="60" s="1"/>
  <c r="B82" i="60"/>
  <c r="C82" i="60"/>
  <c r="E82" i="60"/>
  <c r="G82" i="60"/>
  <c r="H82" i="60"/>
  <c r="L82" i="60" s="1"/>
  <c r="B83" i="60"/>
  <c r="C83" i="60"/>
  <c r="E83" i="60"/>
  <c r="G83" i="60"/>
  <c r="H83" i="60"/>
  <c r="L83" i="60" s="1"/>
  <c r="B84" i="60"/>
  <c r="C84" i="60"/>
  <c r="E84" i="60"/>
  <c r="G84" i="60"/>
  <c r="H84" i="60"/>
  <c r="L84" i="60" s="1"/>
  <c r="E71" i="60"/>
  <c r="B59" i="60"/>
  <c r="C59" i="60"/>
  <c r="E59" i="60"/>
  <c r="G59" i="60"/>
  <c r="H59" i="60"/>
  <c r="B60" i="60"/>
  <c r="C60" i="60"/>
  <c r="E60" i="60"/>
  <c r="G60" i="60"/>
  <c r="H60" i="60"/>
  <c r="B61" i="60"/>
  <c r="C61" i="60"/>
  <c r="E61" i="60"/>
  <c r="G61" i="60"/>
  <c r="H61" i="60"/>
  <c r="B62" i="60"/>
  <c r="C62" i="60"/>
  <c r="E62" i="60"/>
  <c r="G62" i="60"/>
  <c r="H62" i="60"/>
  <c r="B63" i="60"/>
  <c r="C63" i="60"/>
  <c r="E63" i="60"/>
  <c r="G63" i="60"/>
  <c r="H63" i="60"/>
  <c r="B64" i="60"/>
  <c r="C64" i="60"/>
  <c r="E64" i="60"/>
  <c r="G64" i="60"/>
  <c r="H64" i="60"/>
  <c r="B65" i="60"/>
  <c r="C65" i="60"/>
  <c r="E65" i="60"/>
  <c r="G65" i="60"/>
  <c r="H65" i="60"/>
  <c r="B66" i="60"/>
  <c r="C66" i="60"/>
  <c r="E66" i="60"/>
  <c r="G66" i="60"/>
  <c r="H66" i="60"/>
  <c r="B67" i="60"/>
  <c r="C67" i="60"/>
  <c r="E67" i="60"/>
  <c r="G67" i="60"/>
  <c r="H67" i="60"/>
  <c r="B68" i="60"/>
  <c r="C68" i="60"/>
  <c r="E68" i="60"/>
  <c r="G68" i="60"/>
  <c r="H68" i="60"/>
  <c r="B69" i="60"/>
  <c r="C69" i="60"/>
  <c r="E69" i="60"/>
  <c r="G69" i="60"/>
  <c r="H69" i="60"/>
  <c r="E56" i="60"/>
  <c r="E26" i="60"/>
  <c r="E41" i="60"/>
  <c r="B44" i="60"/>
  <c r="C44" i="60"/>
  <c r="E44" i="60"/>
  <c r="G44" i="60"/>
  <c r="H44" i="60"/>
  <c r="B45" i="60"/>
  <c r="C45" i="60"/>
  <c r="E45" i="60"/>
  <c r="G45" i="60"/>
  <c r="H45" i="60"/>
  <c r="B46" i="60"/>
  <c r="C46" i="60"/>
  <c r="E46" i="60"/>
  <c r="G46" i="60"/>
  <c r="H46" i="60"/>
  <c r="B47" i="60"/>
  <c r="C47" i="60"/>
  <c r="E47" i="60"/>
  <c r="G47" i="60"/>
  <c r="H47" i="60"/>
  <c r="B48" i="60"/>
  <c r="C48" i="60"/>
  <c r="E48" i="60"/>
  <c r="G48" i="60"/>
  <c r="H48" i="60"/>
  <c r="B49" i="60"/>
  <c r="C49" i="60"/>
  <c r="E49" i="60"/>
  <c r="G49" i="60"/>
  <c r="H49" i="60"/>
  <c r="B50" i="60"/>
  <c r="C50" i="60"/>
  <c r="E50" i="60"/>
  <c r="G50" i="60"/>
  <c r="H50" i="60"/>
  <c r="B51" i="60"/>
  <c r="C51" i="60"/>
  <c r="E51" i="60"/>
  <c r="G51" i="60"/>
  <c r="H51" i="60"/>
  <c r="B52" i="60"/>
  <c r="C52" i="60"/>
  <c r="E52" i="60"/>
  <c r="G52" i="60"/>
  <c r="H52" i="60"/>
  <c r="B53" i="60"/>
  <c r="C53" i="60"/>
  <c r="E53" i="60"/>
  <c r="G53" i="60"/>
  <c r="H53" i="60"/>
  <c r="B54" i="60"/>
  <c r="C54" i="60"/>
  <c r="E54" i="60"/>
  <c r="G54" i="60"/>
  <c r="H54" i="60"/>
  <c r="B29" i="60"/>
  <c r="C29" i="60"/>
  <c r="E29" i="60"/>
  <c r="G29" i="60"/>
  <c r="H29" i="60"/>
  <c r="B30" i="60"/>
  <c r="C30" i="60"/>
  <c r="E30" i="60"/>
  <c r="G30" i="60"/>
  <c r="H30" i="60"/>
  <c r="B31" i="60"/>
  <c r="C31" i="60"/>
  <c r="E31" i="60"/>
  <c r="G31" i="60"/>
  <c r="H31" i="60"/>
  <c r="B32" i="60"/>
  <c r="C32" i="60"/>
  <c r="E32" i="60"/>
  <c r="G32" i="60"/>
  <c r="H32" i="60"/>
  <c r="B33" i="60"/>
  <c r="C33" i="60"/>
  <c r="E33" i="60"/>
  <c r="G33" i="60"/>
  <c r="H33" i="60"/>
  <c r="B34" i="60"/>
  <c r="C34" i="60"/>
  <c r="E34" i="60"/>
  <c r="G34" i="60"/>
  <c r="H34" i="60"/>
  <c r="B35" i="60"/>
  <c r="C35" i="60"/>
  <c r="E35" i="60"/>
  <c r="G35" i="60"/>
  <c r="H35" i="60"/>
  <c r="B36" i="60"/>
  <c r="C36" i="60"/>
  <c r="E36" i="60"/>
  <c r="G36" i="60"/>
  <c r="H36" i="60"/>
  <c r="B37" i="60"/>
  <c r="C37" i="60"/>
  <c r="E37" i="60"/>
  <c r="G37" i="60"/>
  <c r="H37" i="60"/>
  <c r="B38" i="60"/>
  <c r="C38" i="60"/>
  <c r="E38" i="60"/>
  <c r="G38" i="60"/>
  <c r="H38" i="60"/>
  <c r="B39" i="60"/>
  <c r="C39" i="60"/>
  <c r="E39" i="60"/>
  <c r="G39" i="60"/>
  <c r="H39" i="60"/>
  <c r="E11" i="60"/>
  <c r="B23" i="60"/>
  <c r="C23" i="60"/>
  <c r="E23" i="60"/>
  <c r="F23" i="60" s="1"/>
  <c r="F38" i="60" s="1"/>
  <c r="F53" i="60" s="1"/>
  <c r="F68" i="60" s="1"/>
  <c r="F83" i="60" s="1"/>
  <c r="F98" i="60" s="1"/>
  <c r="F113" i="60" s="1"/>
  <c r="F128" i="60" s="1"/>
  <c r="F143" i="60" s="1"/>
  <c r="F158" i="60" s="1"/>
  <c r="F173" i="60" s="1"/>
  <c r="F188" i="60" s="1"/>
  <c r="F203" i="60" s="1"/>
  <c r="F218" i="60" s="1"/>
  <c r="F233" i="60" s="1"/>
  <c r="G23" i="60"/>
  <c r="H23" i="60"/>
  <c r="B24" i="60"/>
  <c r="C24" i="60"/>
  <c r="E24" i="60"/>
  <c r="F24" i="60" s="1"/>
  <c r="F39" i="60" s="1"/>
  <c r="F54" i="60" s="1"/>
  <c r="F69" i="60" s="1"/>
  <c r="F84" i="60" s="1"/>
  <c r="F99" i="60" s="1"/>
  <c r="F114" i="60" s="1"/>
  <c r="F129" i="60" s="1"/>
  <c r="F144" i="60" s="1"/>
  <c r="F159" i="60" s="1"/>
  <c r="F174" i="60" s="1"/>
  <c r="F189" i="60" s="1"/>
  <c r="F204" i="60" s="1"/>
  <c r="F219" i="60" s="1"/>
  <c r="F234" i="60" s="1"/>
  <c r="G24" i="60"/>
  <c r="H24" i="60"/>
  <c r="B36" i="46"/>
  <c r="C36" i="46"/>
  <c r="D36" i="46" s="1"/>
  <c r="G36" i="46"/>
  <c r="K36" i="46"/>
  <c r="R36" i="46"/>
  <c r="T36" i="46"/>
  <c r="V36" i="46"/>
  <c r="B37" i="46"/>
  <c r="C37" i="46"/>
  <c r="D37" i="46" s="1"/>
  <c r="G37" i="46"/>
  <c r="K37" i="46"/>
  <c r="R37" i="46"/>
  <c r="T37" i="46"/>
  <c r="V37" i="46"/>
  <c r="B38" i="46"/>
  <c r="C38" i="46"/>
  <c r="D38" i="46" s="1"/>
  <c r="G38" i="46"/>
  <c r="K38" i="46"/>
  <c r="R38" i="46"/>
  <c r="T38" i="46"/>
  <c r="V38" i="46"/>
  <c r="B39" i="46"/>
  <c r="C39" i="46"/>
  <c r="D39" i="46" s="1"/>
  <c r="G39" i="46"/>
  <c r="K39" i="46"/>
  <c r="R39" i="46"/>
  <c r="T39" i="46"/>
  <c r="V39" i="46"/>
  <c r="B70" i="16"/>
  <c r="C70" i="16"/>
  <c r="E70" i="16"/>
  <c r="G70" i="16"/>
  <c r="I70" i="16"/>
  <c r="K70" i="16"/>
  <c r="O70" i="16"/>
  <c r="T70" i="16"/>
  <c r="V70" i="16"/>
  <c r="X70" i="16"/>
  <c r="Y70" i="16"/>
  <c r="Z70" i="16"/>
  <c r="AA70" i="16"/>
  <c r="AE70" i="16"/>
  <c r="AF70" i="16"/>
  <c r="AG70" i="16"/>
  <c r="B71" i="16"/>
  <c r="C71" i="16"/>
  <c r="E71" i="16"/>
  <c r="G71" i="16"/>
  <c r="I71" i="16"/>
  <c r="K71" i="16"/>
  <c r="O71" i="16"/>
  <c r="T71" i="16"/>
  <c r="V71" i="16"/>
  <c r="X71" i="16"/>
  <c r="Y71" i="16"/>
  <c r="Z71" i="16"/>
  <c r="AA71" i="16"/>
  <c r="AE71" i="16"/>
  <c r="AF71" i="16"/>
  <c r="AG71" i="16"/>
  <c r="B72" i="16"/>
  <c r="C72" i="16"/>
  <c r="E72" i="16"/>
  <c r="G72" i="16"/>
  <c r="I72" i="16"/>
  <c r="K72" i="16"/>
  <c r="O72" i="16"/>
  <c r="T72" i="16"/>
  <c r="V72" i="16"/>
  <c r="X72" i="16"/>
  <c r="Y72" i="16"/>
  <c r="Z72" i="16"/>
  <c r="AA72" i="16"/>
  <c r="AE72" i="16"/>
  <c r="AF72" i="16"/>
  <c r="AG72" i="16"/>
  <c r="B73" i="16"/>
  <c r="C73" i="16"/>
  <c r="E73" i="16"/>
  <c r="G73" i="16"/>
  <c r="I73" i="16"/>
  <c r="K73" i="16"/>
  <c r="O73" i="16"/>
  <c r="T73" i="16"/>
  <c r="V73" i="16"/>
  <c r="X73" i="16"/>
  <c r="Y73" i="16"/>
  <c r="Z73" i="16"/>
  <c r="AA73" i="16"/>
  <c r="AE73" i="16"/>
  <c r="AF73" i="16"/>
  <c r="AG73" i="16"/>
  <c r="B42" i="16"/>
  <c r="C42" i="16"/>
  <c r="E42" i="16"/>
  <c r="G42" i="16"/>
  <c r="I42" i="16"/>
  <c r="K42" i="16"/>
  <c r="O42" i="16"/>
  <c r="T42" i="16"/>
  <c r="V42" i="16"/>
  <c r="X42" i="16"/>
  <c r="Y42" i="16"/>
  <c r="Z42" i="16"/>
  <c r="AA42" i="16"/>
  <c r="AE42" i="16"/>
  <c r="AF42" i="16"/>
  <c r="AG42" i="16"/>
  <c r="B43" i="16"/>
  <c r="C43" i="16"/>
  <c r="E43" i="16"/>
  <c r="G43" i="16"/>
  <c r="I43" i="16"/>
  <c r="K43" i="16"/>
  <c r="O43" i="16"/>
  <c r="T43" i="16"/>
  <c r="V43" i="16"/>
  <c r="X43" i="16"/>
  <c r="Y43" i="16"/>
  <c r="Z43" i="16"/>
  <c r="AA43" i="16"/>
  <c r="AE43" i="16"/>
  <c r="AF43" i="16"/>
  <c r="AG43" i="16"/>
  <c r="B34" i="2"/>
  <c r="C39" i="2" s="1"/>
  <c r="I34" i="2"/>
  <c r="K34" i="2"/>
  <c r="R34" i="2"/>
  <c r="T34" i="2"/>
  <c r="V34" i="2"/>
  <c r="X34" i="2"/>
  <c r="Y34" i="2"/>
  <c r="Z34" i="2"/>
  <c r="AA34" i="2"/>
  <c r="AE34" i="2"/>
  <c r="B35" i="2"/>
  <c r="C40" i="2" s="1"/>
  <c r="I35" i="2"/>
  <c r="K35" i="2"/>
  <c r="AS10" i="35" s="1"/>
  <c r="AS11" i="35" s="1"/>
  <c r="AS12" i="35" s="1"/>
  <c r="AS13" i="35" s="1"/>
  <c r="AS14" i="35" s="1"/>
  <c r="AS15" i="35" s="1"/>
  <c r="AS16" i="35" s="1"/>
  <c r="AS17" i="35" s="1"/>
  <c r="AS18" i="35" s="1"/>
  <c r="AS19" i="35" s="1"/>
  <c r="AS20" i="35" s="1"/>
  <c r="AS21" i="35" s="1"/>
  <c r="R35" i="2"/>
  <c r="AT10" i="35" s="1"/>
  <c r="AT11" i="35" s="1"/>
  <c r="AT12" i="35" s="1"/>
  <c r="AT13" i="35" s="1"/>
  <c r="AT14" i="35" s="1"/>
  <c r="AT15" i="35" s="1"/>
  <c r="AT16" i="35" s="1"/>
  <c r="AT17" i="35" s="1"/>
  <c r="AT18" i="35" s="1"/>
  <c r="AT19" i="35" s="1"/>
  <c r="AT20" i="35" s="1"/>
  <c r="AT21" i="35" s="1"/>
  <c r="T35" i="2"/>
  <c r="V35" i="2"/>
  <c r="X35" i="2"/>
  <c r="Y35" i="2"/>
  <c r="Z35" i="2"/>
  <c r="AA35" i="2"/>
  <c r="X249" i="64" s="1"/>
  <c r="AE35" i="2"/>
  <c r="N84" i="60" l="1"/>
  <c r="P84" i="60"/>
  <c r="N76" i="60"/>
  <c r="P76" i="60"/>
  <c r="N78" i="60"/>
  <c r="P78" i="60"/>
  <c r="N79" i="60"/>
  <c r="P79" i="60"/>
  <c r="N74" i="60"/>
  <c r="P74" i="60"/>
  <c r="N77" i="60"/>
  <c r="P77" i="60"/>
  <c r="N81" i="60"/>
  <c r="P81" i="60"/>
  <c r="N82" i="60"/>
  <c r="P82" i="60"/>
  <c r="N80" i="60"/>
  <c r="P80" i="60"/>
  <c r="N83" i="60"/>
  <c r="P83" i="60"/>
  <c r="N75" i="60"/>
  <c r="P75" i="60"/>
  <c r="P99" i="60"/>
  <c r="N99" i="60"/>
  <c r="P98" i="60"/>
  <c r="N98" i="60"/>
  <c r="R44" i="60"/>
  <c r="Z44" i="60"/>
  <c r="Y44" i="60"/>
  <c r="W76" i="60"/>
  <c r="Z76" i="60"/>
  <c r="Y76" i="60"/>
  <c r="U219" i="60"/>
  <c r="Z219" i="60"/>
  <c r="Y219" i="60"/>
  <c r="U211" i="60"/>
  <c r="Z211" i="60"/>
  <c r="Y211" i="60"/>
  <c r="V245" i="60"/>
  <c r="Z245" i="60"/>
  <c r="Y245" i="60"/>
  <c r="N144" i="62"/>
  <c r="T144" i="62"/>
  <c r="S144" i="62"/>
  <c r="N236" i="62"/>
  <c r="T236" i="62"/>
  <c r="S236" i="62"/>
  <c r="J279" i="62"/>
  <c r="T279" i="62"/>
  <c r="S279" i="62"/>
  <c r="N306" i="62"/>
  <c r="T306" i="62"/>
  <c r="S306" i="62"/>
  <c r="N290" i="62"/>
  <c r="T290" i="62"/>
  <c r="S290" i="62"/>
  <c r="H333" i="62"/>
  <c r="T333" i="62"/>
  <c r="S333" i="62"/>
  <c r="N352" i="62"/>
  <c r="T352" i="62"/>
  <c r="S352" i="62"/>
  <c r="M344" i="62"/>
  <c r="T344" i="62"/>
  <c r="S344" i="62"/>
  <c r="H379" i="62"/>
  <c r="T379" i="62"/>
  <c r="S379" i="62"/>
  <c r="H414" i="62"/>
  <c r="T414" i="62"/>
  <c r="S414" i="62"/>
  <c r="X36" i="46"/>
  <c r="AG36" i="46"/>
  <c r="AE36" i="46"/>
  <c r="AF36" i="46"/>
  <c r="R23" i="60"/>
  <c r="Z23" i="60"/>
  <c r="Y23" i="60"/>
  <c r="S37" i="60"/>
  <c r="Z37" i="60"/>
  <c r="Y37" i="60"/>
  <c r="R29" i="60"/>
  <c r="Z29" i="60"/>
  <c r="Y29" i="60"/>
  <c r="J47" i="60"/>
  <c r="Z47" i="60"/>
  <c r="Y47" i="60"/>
  <c r="I64" i="60"/>
  <c r="Z64" i="60"/>
  <c r="Y64" i="60"/>
  <c r="V79" i="60"/>
  <c r="Z79" i="60"/>
  <c r="Y79" i="60"/>
  <c r="V109" i="60"/>
  <c r="Z109" i="60"/>
  <c r="Y109" i="60"/>
  <c r="U126" i="60"/>
  <c r="Z126" i="60"/>
  <c r="Y126" i="60"/>
  <c r="R156" i="60"/>
  <c r="Z156" i="60"/>
  <c r="Y156" i="60"/>
  <c r="J171" i="60"/>
  <c r="Z171" i="60"/>
  <c r="Y171" i="60"/>
  <c r="J200" i="60"/>
  <c r="Z200" i="60"/>
  <c r="Y200" i="60"/>
  <c r="S214" i="60"/>
  <c r="Z214" i="60"/>
  <c r="Y214" i="60"/>
  <c r="H32" i="62"/>
  <c r="T32" i="62"/>
  <c r="S32" i="62"/>
  <c r="H24" i="62"/>
  <c r="T24" i="62"/>
  <c r="S24" i="62"/>
  <c r="H16" i="62"/>
  <c r="T16" i="62"/>
  <c r="S16" i="62"/>
  <c r="M72" i="62"/>
  <c r="T72" i="62"/>
  <c r="S72" i="62"/>
  <c r="J139" i="62"/>
  <c r="T139" i="62"/>
  <c r="S139" i="62"/>
  <c r="J131" i="62"/>
  <c r="T131" i="62"/>
  <c r="S131" i="62"/>
  <c r="H123" i="62"/>
  <c r="W123" i="62" s="1"/>
  <c r="T123" i="62"/>
  <c r="S123" i="62"/>
  <c r="J166" i="62"/>
  <c r="T166" i="62"/>
  <c r="S166" i="62"/>
  <c r="M158" i="62"/>
  <c r="T158" i="62"/>
  <c r="S158" i="62"/>
  <c r="H150" i="62"/>
  <c r="W150" i="62" s="1"/>
  <c r="T150" i="62"/>
  <c r="S150" i="62"/>
  <c r="L193" i="62"/>
  <c r="T193" i="62"/>
  <c r="S193" i="62"/>
  <c r="T185" i="62"/>
  <c r="S185" i="62"/>
  <c r="H177" i="62"/>
  <c r="T177" i="62"/>
  <c r="S177" i="62"/>
  <c r="T220" i="62"/>
  <c r="S220" i="62"/>
  <c r="T212" i="62"/>
  <c r="S212" i="62"/>
  <c r="T204" i="62"/>
  <c r="S204" i="62"/>
  <c r="L247" i="62"/>
  <c r="T247" i="62"/>
  <c r="S247" i="62"/>
  <c r="L239" i="62"/>
  <c r="T239" i="62"/>
  <c r="S239" i="62"/>
  <c r="L231" i="62"/>
  <c r="T231" i="62"/>
  <c r="S231" i="62"/>
  <c r="T274" i="62"/>
  <c r="S274" i="62"/>
  <c r="T266" i="62"/>
  <c r="S266" i="62"/>
  <c r="T258" i="62"/>
  <c r="S258" i="62"/>
  <c r="T301" i="62"/>
  <c r="S301" i="62"/>
  <c r="T293" i="62"/>
  <c r="S293" i="62"/>
  <c r="T285" i="62"/>
  <c r="S285" i="62"/>
  <c r="J328" i="62"/>
  <c r="T328" i="62"/>
  <c r="S328" i="62"/>
  <c r="J320" i="62"/>
  <c r="T320" i="62"/>
  <c r="S320" i="62"/>
  <c r="T312" i="62"/>
  <c r="S312" i="62"/>
  <c r="T355" i="62"/>
  <c r="S355" i="62"/>
  <c r="T347" i="62"/>
  <c r="S347" i="62"/>
  <c r="T339" i="62"/>
  <c r="S339" i="62"/>
  <c r="T382" i="62"/>
  <c r="S382" i="62"/>
  <c r="J374" i="62"/>
  <c r="T374" i="62"/>
  <c r="S374" i="62"/>
  <c r="H366" i="62"/>
  <c r="T366" i="62"/>
  <c r="S366" i="62"/>
  <c r="J409" i="62"/>
  <c r="T409" i="62"/>
  <c r="S409" i="62"/>
  <c r="N401" i="62"/>
  <c r="T401" i="62"/>
  <c r="S401" i="62"/>
  <c r="I61" i="60"/>
  <c r="Z61" i="60"/>
  <c r="Y61" i="60"/>
  <c r="I168" i="60"/>
  <c r="Z168" i="60"/>
  <c r="Y168" i="60"/>
  <c r="J367" i="60"/>
  <c r="Y367" i="60"/>
  <c r="Z367" i="60"/>
  <c r="V427" i="60"/>
  <c r="Y427" i="60"/>
  <c r="Z427" i="60"/>
  <c r="V419" i="60"/>
  <c r="Y419" i="60"/>
  <c r="Z419" i="60"/>
  <c r="W454" i="60"/>
  <c r="Z454" i="60"/>
  <c r="Y454" i="60"/>
  <c r="M190" i="62"/>
  <c r="T190" i="62"/>
  <c r="S190" i="62"/>
  <c r="T225" i="62"/>
  <c r="S225" i="62"/>
  <c r="T252" i="62"/>
  <c r="S252" i="62"/>
  <c r="L317" i="62"/>
  <c r="T317" i="62"/>
  <c r="S317" i="62"/>
  <c r="M360" i="62"/>
  <c r="T360" i="62"/>
  <c r="S360" i="62"/>
  <c r="H387" i="62"/>
  <c r="T387" i="62"/>
  <c r="S387" i="62"/>
  <c r="T371" i="62"/>
  <c r="S371" i="62"/>
  <c r="H406" i="62"/>
  <c r="T406" i="62"/>
  <c r="S406" i="62"/>
  <c r="AE37" i="46"/>
  <c r="AF37" i="46"/>
  <c r="AG37" i="46"/>
  <c r="J32" i="60"/>
  <c r="Z32" i="60"/>
  <c r="Y32" i="60"/>
  <c r="I50" i="60"/>
  <c r="Z50" i="60"/>
  <c r="Y50" i="60"/>
  <c r="W67" i="60"/>
  <c r="Z67" i="60"/>
  <c r="Y67" i="60"/>
  <c r="J59" i="60"/>
  <c r="Z59" i="60"/>
  <c r="Y59" i="60"/>
  <c r="R82" i="60"/>
  <c r="Z82" i="60"/>
  <c r="Y82" i="60"/>
  <c r="R74" i="60"/>
  <c r="Y74" i="60"/>
  <c r="Z74" i="60"/>
  <c r="I112" i="60"/>
  <c r="Z112" i="60"/>
  <c r="Y112" i="60"/>
  <c r="I104" i="60"/>
  <c r="Z104" i="60"/>
  <c r="Y104" i="60"/>
  <c r="AA129" i="60"/>
  <c r="Z129" i="60"/>
  <c r="Y129" i="60"/>
  <c r="W159" i="60"/>
  <c r="Z159" i="60"/>
  <c r="Y159" i="60"/>
  <c r="W151" i="60"/>
  <c r="Z151" i="60"/>
  <c r="Y151" i="60"/>
  <c r="U174" i="60"/>
  <c r="Z174" i="60"/>
  <c r="Y174" i="60"/>
  <c r="U166" i="60"/>
  <c r="Z166" i="60"/>
  <c r="Y166" i="60"/>
  <c r="J203" i="60"/>
  <c r="Z203" i="60"/>
  <c r="Y203" i="60"/>
  <c r="J217" i="60"/>
  <c r="Z217" i="60"/>
  <c r="Y217" i="60"/>
  <c r="R209" i="60"/>
  <c r="Z209" i="60"/>
  <c r="Y209" i="60"/>
  <c r="J250" i="60"/>
  <c r="Z250" i="60"/>
  <c r="Y250" i="60"/>
  <c r="J246" i="60"/>
  <c r="Z246" i="60"/>
  <c r="Y246" i="60"/>
  <c r="J242" i="60"/>
  <c r="Z242" i="60"/>
  <c r="Y242" i="60"/>
  <c r="I264" i="60"/>
  <c r="Z264" i="60"/>
  <c r="Y264" i="60"/>
  <c r="J278" i="60"/>
  <c r="Z278" i="60"/>
  <c r="Y278" i="60"/>
  <c r="J274" i="60"/>
  <c r="Z274" i="60"/>
  <c r="Y274" i="60"/>
  <c r="J337" i="60"/>
  <c r="Y337" i="60"/>
  <c r="Z337" i="60"/>
  <c r="V350" i="60"/>
  <c r="Z350" i="60"/>
  <c r="Y350" i="60"/>
  <c r="V346" i="60"/>
  <c r="Z346" i="60"/>
  <c r="Y346" i="60"/>
  <c r="S368" i="60"/>
  <c r="Z368" i="60"/>
  <c r="Y368" i="60"/>
  <c r="V382" i="60"/>
  <c r="Z382" i="60"/>
  <c r="Y382" i="60"/>
  <c r="V378" i="60"/>
  <c r="Z378" i="60"/>
  <c r="Y378" i="60"/>
  <c r="I374" i="60"/>
  <c r="Z374" i="60"/>
  <c r="Y374" i="60"/>
  <c r="J396" i="60"/>
  <c r="Z396" i="60"/>
  <c r="Y396" i="60"/>
  <c r="J392" i="60"/>
  <c r="Z392" i="60"/>
  <c r="Y392" i="60"/>
  <c r="J388" i="60"/>
  <c r="Z388" i="60"/>
  <c r="Y388" i="60"/>
  <c r="V410" i="60"/>
  <c r="Z410" i="60"/>
  <c r="Y410" i="60"/>
  <c r="V406" i="60"/>
  <c r="Z406" i="60"/>
  <c r="Y406" i="60"/>
  <c r="J428" i="60"/>
  <c r="Z428" i="60"/>
  <c r="Y428" i="60"/>
  <c r="J424" i="60"/>
  <c r="Z424" i="60"/>
  <c r="Y424" i="60"/>
  <c r="J420" i="60"/>
  <c r="Z420" i="60"/>
  <c r="Y420" i="60"/>
  <c r="J442" i="60"/>
  <c r="Z442" i="60"/>
  <c r="Y442" i="60"/>
  <c r="J455" i="60"/>
  <c r="Z455" i="60"/>
  <c r="Y455" i="60"/>
  <c r="M35" i="62"/>
  <c r="T35" i="62"/>
  <c r="S35" i="62"/>
  <c r="M27" i="62"/>
  <c r="T27" i="62"/>
  <c r="S27" i="62"/>
  <c r="N19" i="62"/>
  <c r="T19" i="62"/>
  <c r="S19" i="62"/>
  <c r="T40" i="62"/>
  <c r="S40" i="62"/>
  <c r="L67" i="62"/>
  <c r="T67" i="62"/>
  <c r="S67" i="62"/>
  <c r="J142" i="62"/>
  <c r="T142" i="62"/>
  <c r="S142" i="62"/>
  <c r="J134" i="62"/>
  <c r="T134" i="62"/>
  <c r="S134" i="62"/>
  <c r="J126" i="62"/>
  <c r="T126" i="62"/>
  <c r="S126" i="62"/>
  <c r="O169" i="62"/>
  <c r="T169" i="62"/>
  <c r="S169" i="62"/>
  <c r="O161" i="62"/>
  <c r="T161" i="62"/>
  <c r="S161" i="62"/>
  <c r="H153" i="62"/>
  <c r="W153" i="62" s="1"/>
  <c r="T153" i="62"/>
  <c r="S153" i="62"/>
  <c r="H196" i="62"/>
  <c r="T196" i="62"/>
  <c r="S196" i="62"/>
  <c r="H188" i="62"/>
  <c r="T188" i="62"/>
  <c r="S188" i="62"/>
  <c r="H180" i="62"/>
  <c r="T180" i="62"/>
  <c r="S180" i="62"/>
  <c r="J223" i="62"/>
  <c r="T223" i="62"/>
  <c r="S223" i="62"/>
  <c r="J215" i="62"/>
  <c r="T215" i="62"/>
  <c r="S215" i="62"/>
  <c r="O207" i="62"/>
  <c r="T207" i="62"/>
  <c r="S207" i="62"/>
  <c r="O250" i="62"/>
  <c r="T250" i="62"/>
  <c r="S250" i="62"/>
  <c r="O242" i="62"/>
  <c r="T242" i="62"/>
  <c r="S242" i="62"/>
  <c r="O234" i="62"/>
  <c r="T234" i="62"/>
  <c r="S234" i="62"/>
  <c r="O277" i="62"/>
  <c r="T277" i="62"/>
  <c r="S277" i="62"/>
  <c r="O269" i="62"/>
  <c r="T269" i="62"/>
  <c r="S269" i="62"/>
  <c r="O261" i="62"/>
  <c r="T261" i="62"/>
  <c r="S261" i="62"/>
  <c r="H304" i="62"/>
  <c r="T304" i="62"/>
  <c r="S304" i="62"/>
  <c r="J296" i="62"/>
  <c r="T296" i="62"/>
  <c r="S296" i="62"/>
  <c r="H288" i="62"/>
  <c r="T288" i="62"/>
  <c r="S288" i="62"/>
  <c r="O331" i="62"/>
  <c r="T331" i="62"/>
  <c r="S331" i="62"/>
  <c r="O323" i="62"/>
  <c r="T323" i="62"/>
  <c r="S323" i="62"/>
  <c r="L315" i="62"/>
  <c r="T315" i="62"/>
  <c r="S315" i="62"/>
  <c r="L358" i="62"/>
  <c r="T358" i="62"/>
  <c r="S358" i="62"/>
  <c r="O350" i="62"/>
  <c r="T350" i="62"/>
  <c r="S350" i="62"/>
  <c r="O342" i="62"/>
  <c r="T342" i="62"/>
  <c r="S342" i="62"/>
  <c r="H385" i="62"/>
  <c r="T385" i="62"/>
  <c r="S385" i="62"/>
  <c r="H377" i="62"/>
  <c r="T377" i="62"/>
  <c r="S377" i="62"/>
  <c r="H369" i="62"/>
  <c r="T369" i="62"/>
  <c r="S369" i="62"/>
  <c r="J412" i="62"/>
  <c r="T412" i="62"/>
  <c r="S412" i="62"/>
  <c r="J404" i="62"/>
  <c r="T404" i="62"/>
  <c r="S404" i="62"/>
  <c r="L396" i="62"/>
  <c r="T396" i="62"/>
  <c r="S396" i="62"/>
  <c r="H393" i="62"/>
  <c r="T393" i="62"/>
  <c r="S393" i="62"/>
  <c r="S84" i="60"/>
  <c r="AB84" i="60" s="1"/>
  <c r="Z84" i="60"/>
  <c r="Y84" i="60"/>
  <c r="J234" i="60"/>
  <c r="Z234" i="60"/>
  <c r="Y234" i="60"/>
  <c r="V249" i="60"/>
  <c r="Z249" i="60"/>
  <c r="Y249" i="60"/>
  <c r="J263" i="60"/>
  <c r="Z263" i="60"/>
  <c r="Y263" i="60"/>
  <c r="J349" i="60"/>
  <c r="Z349" i="60"/>
  <c r="Y349" i="60"/>
  <c r="J345" i="60"/>
  <c r="Z345" i="60"/>
  <c r="Y345" i="60"/>
  <c r="J377" i="60"/>
  <c r="Z377" i="60"/>
  <c r="Y377" i="60"/>
  <c r="J373" i="60"/>
  <c r="Z373" i="60"/>
  <c r="Y373" i="60"/>
  <c r="V395" i="60"/>
  <c r="Z395" i="60"/>
  <c r="Y395" i="60"/>
  <c r="V391" i="60"/>
  <c r="Z391" i="60"/>
  <c r="Y391" i="60"/>
  <c r="J413" i="60"/>
  <c r="Z413" i="60"/>
  <c r="Y413" i="60"/>
  <c r="V423" i="60"/>
  <c r="Z423" i="60"/>
  <c r="Y423" i="60"/>
  <c r="V458" i="60"/>
  <c r="Z458" i="60"/>
  <c r="Y458" i="60"/>
  <c r="J29" i="62"/>
  <c r="T29" i="62"/>
  <c r="S29" i="62"/>
  <c r="J21" i="62"/>
  <c r="T21" i="62"/>
  <c r="S21" i="62"/>
  <c r="T42" i="62"/>
  <c r="S42" i="62"/>
  <c r="T155" i="62"/>
  <c r="S155" i="62"/>
  <c r="H182" i="62"/>
  <c r="T182" i="62"/>
  <c r="S182" i="62"/>
  <c r="N209" i="62"/>
  <c r="T209" i="62"/>
  <c r="S209" i="62"/>
  <c r="H325" i="62"/>
  <c r="T325" i="62"/>
  <c r="S325" i="62"/>
  <c r="AF38" i="46"/>
  <c r="AG38" i="46"/>
  <c r="AE38" i="46"/>
  <c r="I35" i="60"/>
  <c r="Z35" i="60"/>
  <c r="Y35" i="60"/>
  <c r="I53" i="60"/>
  <c r="Z53" i="60"/>
  <c r="Y53" i="60"/>
  <c r="R45" i="60"/>
  <c r="Z45" i="60"/>
  <c r="Y45" i="60"/>
  <c r="J62" i="60"/>
  <c r="Z62" i="60"/>
  <c r="Y62" i="60"/>
  <c r="J77" i="60"/>
  <c r="Z77" i="60"/>
  <c r="Y77" i="60"/>
  <c r="S107" i="60"/>
  <c r="Z107" i="60"/>
  <c r="Y107" i="60"/>
  <c r="V154" i="60"/>
  <c r="Z154" i="60"/>
  <c r="Y154" i="60"/>
  <c r="I169" i="60"/>
  <c r="Z169" i="60"/>
  <c r="Y169" i="60"/>
  <c r="I189" i="60"/>
  <c r="Z189" i="60"/>
  <c r="Y189" i="60"/>
  <c r="J212" i="60"/>
  <c r="Z212" i="60"/>
  <c r="Y212" i="60"/>
  <c r="L30" i="62"/>
  <c r="T30" i="62"/>
  <c r="S30" i="62"/>
  <c r="M22" i="62"/>
  <c r="T22" i="62"/>
  <c r="S22" i="62"/>
  <c r="J14" i="62"/>
  <c r="T14" i="62"/>
  <c r="S14" i="62"/>
  <c r="M70" i="62"/>
  <c r="T70" i="62"/>
  <c r="S70" i="62"/>
  <c r="H101" i="62"/>
  <c r="W101" i="62" s="1"/>
  <c r="T101" i="62"/>
  <c r="S101" i="62"/>
  <c r="J99" i="62"/>
  <c r="T99" i="62"/>
  <c r="S99" i="62"/>
  <c r="M97" i="62"/>
  <c r="T97" i="62"/>
  <c r="S97" i="62"/>
  <c r="H95" i="62"/>
  <c r="W95" i="62" s="1"/>
  <c r="T95" i="62"/>
  <c r="S95" i="62"/>
  <c r="H137" i="62"/>
  <c r="W137" i="62" s="1"/>
  <c r="T137" i="62"/>
  <c r="S137" i="62"/>
  <c r="H129" i="62"/>
  <c r="T129" i="62"/>
  <c r="S129" i="62"/>
  <c r="L164" i="62"/>
  <c r="T164" i="62"/>
  <c r="S164" i="62"/>
  <c r="J156" i="62"/>
  <c r="T156" i="62"/>
  <c r="S156" i="62"/>
  <c r="J191" i="62"/>
  <c r="T191" i="62"/>
  <c r="S191" i="62"/>
  <c r="M183" i="62"/>
  <c r="T183" i="62"/>
  <c r="S183" i="62"/>
  <c r="H218" i="62"/>
  <c r="W218" i="62" s="1"/>
  <c r="T218" i="62"/>
  <c r="S218" i="62"/>
  <c r="H210" i="62"/>
  <c r="W210" i="62" s="1"/>
  <c r="T210" i="62"/>
  <c r="S210" i="62"/>
  <c r="L245" i="62"/>
  <c r="T245" i="62"/>
  <c r="S245" i="62"/>
  <c r="N237" i="62"/>
  <c r="T237" i="62"/>
  <c r="S237" i="62"/>
  <c r="H272" i="62"/>
  <c r="T272" i="62"/>
  <c r="S272" i="62"/>
  <c r="H264" i="62"/>
  <c r="T264" i="62"/>
  <c r="S264" i="62"/>
  <c r="H299" i="62"/>
  <c r="T299" i="62"/>
  <c r="S299" i="62"/>
  <c r="H291" i="62"/>
  <c r="T291" i="62"/>
  <c r="S291" i="62"/>
  <c r="M326" i="62"/>
  <c r="T326" i="62"/>
  <c r="S326" i="62"/>
  <c r="M318" i="62"/>
  <c r="T318" i="62"/>
  <c r="S318" i="62"/>
  <c r="H353" i="62"/>
  <c r="T353" i="62"/>
  <c r="S353" i="62"/>
  <c r="H345" i="62"/>
  <c r="T345" i="62"/>
  <c r="S345" i="62"/>
  <c r="H380" i="62"/>
  <c r="T380" i="62"/>
  <c r="S380" i="62"/>
  <c r="O372" i="62"/>
  <c r="T372" i="62"/>
  <c r="S372" i="62"/>
  <c r="H407" i="62"/>
  <c r="T407" i="62"/>
  <c r="S407" i="62"/>
  <c r="H399" i="62"/>
  <c r="T399" i="62"/>
  <c r="S399" i="62"/>
  <c r="S52" i="60"/>
  <c r="AB52" i="60" s="1"/>
  <c r="Z52" i="60"/>
  <c r="Y52" i="60"/>
  <c r="N136" i="62"/>
  <c r="V136" i="62" s="1"/>
  <c r="T136" i="62"/>
  <c r="S136" i="62"/>
  <c r="N271" i="62"/>
  <c r="T271" i="62"/>
  <c r="S271" i="62"/>
  <c r="I48" i="60"/>
  <c r="Z48" i="60"/>
  <c r="Y48" i="60"/>
  <c r="R80" i="60"/>
  <c r="Z80" i="60"/>
  <c r="Y80" i="60"/>
  <c r="I110" i="60"/>
  <c r="Z110" i="60"/>
  <c r="Y110" i="60"/>
  <c r="R98" i="60"/>
  <c r="Z98" i="60"/>
  <c r="Y98" i="60"/>
  <c r="J127" i="60"/>
  <c r="Z127" i="60"/>
  <c r="Y127" i="60"/>
  <c r="I143" i="60"/>
  <c r="Z143" i="60"/>
  <c r="Y143" i="60"/>
  <c r="I157" i="60"/>
  <c r="Z157" i="60"/>
  <c r="Y157" i="60"/>
  <c r="I149" i="60"/>
  <c r="Z149" i="60"/>
  <c r="Y149" i="60"/>
  <c r="R172" i="60"/>
  <c r="Z172" i="60"/>
  <c r="Y172" i="60"/>
  <c r="R164" i="60"/>
  <c r="Z164" i="60"/>
  <c r="Y164" i="60"/>
  <c r="I201" i="60"/>
  <c r="Z201" i="60"/>
  <c r="Y201" i="60"/>
  <c r="I215" i="60"/>
  <c r="Z215" i="60"/>
  <c r="Y215" i="60"/>
  <c r="V247" i="60"/>
  <c r="Z247" i="60"/>
  <c r="Y247" i="60"/>
  <c r="V243" i="60"/>
  <c r="Z243" i="60"/>
  <c r="Y243" i="60"/>
  <c r="Z265" i="60"/>
  <c r="Y265" i="60"/>
  <c r="I279" i="60"/>
  <c r="Z279" i="60"/>
  <c r="Y279" i="60"/>
  <c r="I275" i="60"/>
  <c r="Z275" i="60"/>
  <c r="Y275" i="60"/>
  <c r="V338" i="60"/>
  <c r="Z338" i="60"/>
  <c r="Y338" i="60"/>
  <c r="J351" i="60"/>
  <c r="Z351" i="60"/>
  <c r="Y351" i="60"/>
  <c r="J347" i="60"/>
  <c r="Z347" i="60"/>
  <c r="Y347" i="60"/>
  <c r="J343" i="60"/>
  <c r="Z343" i="60"/>
  <c r="Y343" i="60"/>
  <c r="J383" i="60"/>
  <c r="Z383" i="60"/>
  <c r="Y383" i="60"/>
  <c r="J379" i="60"/>
  <c r="Z379" i="60"/>
  <c r="Y379" i="60"/>
  <c r="J375" i="60"/>
  <c r="Z375" i="60"/>
  <c r="Y375" i="60"/>
  <c r="V397" i="60"/>
  <c r="Z397" i="60"/>
  <c r="Y397" i="60"/>
  <c r="V393" i="60"/>
  <c r="Z393" i="60"/>
  <c r="Y393" i="60"/>
  <c r="V389" i="60"/>
  <c r="Z389" i="60"/>
  <c r="Y389" i="60"/>
  <c r="J411" i="60"/>
  <c r="Z411" i="60"/>
  <c r="Y411" i="60"/>
  <c r="J407" i="60"/>
  <c r="Z407" i="60"/>
  <c r="Y407" i="60"/>
  <c r="J403" i="60"/>
  <c r="Z403" i="60"/>
  <c r="Y403" i="60"/>
  <c r="V425" i="60"/>
  <c r="Z425" i="60"/>
  <c r="Y425" i="60"/>
  <c r="V421" i="60"/>
  <c r="Z421" i="60"/>
  <c r="Y421" i="60"/>
  <c r="W443" i="60"/>
  <c r="Z443" i="60"/>
  <c r="Y443" i="60"/>
  <c r="V456" i="60"/>
  <c r="Z456" i="60"/>
  <c r="Y456" i="60"/>
  <c r="J33" i="62"/>
  <c r="T33" i="62"/>
  <c r="S33" i="62"/>
  <c r="J25" i="62"/>
  <c r="T25" i="62"/>
  <c r="S25" i="62"/>
  <c r="J17" i="62"/>
  <c r="T17" i="62"/>
  <c r="S17" i="62"/>
  <c r="M140" i="62"/>
  <c r="T140" i="62"/>
  <c r="S140" i="62"/>
  <c r="M132" i="62"/>
  <c r="T132" i="62"/>
  <c r="S132" i="62"/>
  <c r="L124" i="62"/>
  <c r="T124" i="62"/>
  <c r="S124" i="62"/>
  <c r="J167" i="62"/>
  <c r="T167" i="62"/>
  <c r="S167" i="62"/>
  <c r="J159" i="62"/>
  <c r="T159" i="62"/>
  <c r="S159" i="62"/>
  <c r="J151" i="62"/>
  <c r="T151" i="62"/>
  <c r="S151" i="62"/>
  <c r="J194" i="62"/>
  <c r="T194" i="62"/>
  <c r="S194" i="62"/>
  <c r="N186" i="62"/>
  <c r="T186" i="62"/>
  <c r="S186" i="62"/>
  <c r="J178" i="62"/>
  <c r="T178" i="62"/>
  <c r="S178" i="62"/>
  <c r="L221" i="62"/>
  <c r="T221" i="62"/>
  <c r="S221" i="62"/>
  <c r="M213" i="62"/>
  <c r="T213" i="62"/>
  <c r="S213" i="62"/>
  <c r="T205" i="62"/>
  <c r="S205" i="62"/>
  <c r="J248" i="62"/>
  <c r="T248" i="62"/>
  <c r="S248" i="62"/>
  <c r="J240" i="62"/>
  <c r="T240" i="62"/>
  <c r="S240" i="62"/>
  <c r="M232" i="62"/>
  <c r="T232" i="62"/>
  <c r="S232" i="62"/>
  <c r="T275" i="62"/>
  <c r="S275" i="62"/>
  <c r="T267" i="62"/>
  <c r="S267" i="62"/>
  <c r="T259" i="62"/>
  <c r="S259" i="62"/>
  <c r="J302" i="62"/>
  <c r="T302" i="62"/>
  <c r="S302" i="62"/>
  <c r="M294" i="62"/>
  <c r="T294" i="62"/>
  <c r="S294" i="62"/>
  <c r="L286" i="62"/>
  <c r="T286" i="62"/>
  <c r="S286" i="62"/>
  <c r="N329" i="62"/>
  <c r="T329" i="62"/>
  <c r="S329" i="62"/>
  <c r="J321" i="62"/>
  <c r="T321" i="62"/>
  <c r="S321" i="62"/>
  <c r="H313" i="62"/>
  <c r="T313" i="62"/>
  <c r="S313" i="62"/>
  <c r="J356" i="62"/>
  <c r="T356" i="62"/>
  <c r="S356" i="62"/>
  <c r="L348" i="62"/>
  <c r="T348" i="62"/>
  <c r="S348" i="62"/>
  <c r="H340" i="62"/>
  <c r="T340" i="62"/>
  <c r="S340" i="62"/>
  <c r="M383" i="62"/>
  <c r="T383" i="62"/>
  <c r="S383" i="62"/>
  <c r="H375" i="62"/>
  <c r="T375" i="62"/>
  <c r="S375" i="62"/>
  <c r="M367" i="62"/>
  <c r="T367" i="62"/>
  <c r="S367" i="62"/>
  <c r="M410" i="62"/>
  <c r="T410" i="62"/>
  <c r="S410" i="62"/>
  <c r="M402" i="62"/>
  <c r="T402" i="62"/>
  <c r="S402" i="62"/>
  <c r="M394" i="62"/>
  <c r="T394" i="62"/>
  <c r="S394" i="62"/>
  <c r="S188" i="60"/>
  <c r="Z188" i="60"/>
  <c r="Y188" i="60"/>
  <c r="J381" i="60"/>
  <c r="Z381" i="60"/>
  <c r="Y381" i="60"/>
  <c r="M163" i="62"/>
  <c r="T163" i="62"/>
  <c r="S163" i="62"/>
  <c r="J263" i="62"/>
  <c r="T263" i="62"/>
  <c r="S263" i="62"/>
  <c r="AF39" i="46"/>
  <c r="AG39" i="46"/>
  <c r="AE39" i="46"/>
  <c r="S24" i="60"/>
  <c r="Z24" i="60"/>
  <c r="Y24" i="60"/>
  <c r="V30" i="60"/>
  <c r="Z30" i="60"/>
  <c r="Y30" i="60"/>
  <c r="I65" i="60"/>
  <c r="Z65" i="60"/>
  <c r="Y65" i="60"/>
  <c r="W33" i="60"/>
  <c r="Z33" i="60"/>
  <c r="Y33" i="60"/>
  <c r="W51" i="60"/>
  <c r="Z51" i="60"/>
  <c r="Y51" i="60"/>
  <c r="I68" i="60"/>
  <c r="Z68" i="60"/>
  <c r="Y68" i="60"/>
  <c r="I60" i="60"/>
  <c r="Z60" i="60"/>
  <c r="Y60" i="60"/>
  <c r="J83" i="60"/>
  <c r="Z83" i="60"/>
  <c r="Y83" i="60"/>
  <c r="J75" i="60"/>
  <c r="Z75" i="60"/>
  <c r="Y75" i="60"/>
  <c r="I113" i="60"/>
  <c r="Z113" i="60"/>
  <c r="Y113" i="60"/>
  <c r="I105" i="60"/>
  <c r="Z105" i="60"/>
  <c r="Y105" i="60"/>
  <c r="J152" i="60"/>
  <c r="Z152" i="60"/>
  <c r="Y152" i="60"/>
  <c r="J167" i="60"/>
  <c r="Z167" i="60"/>
  <c r="Y167" i="60"/>
  <c r="W204" i="60"/>
  <c r="Z204" i="60"/>
  <c r="Y204" i="60"/>
  <c r="I218" i="60"/>
  <c r="Z218" i="60"/>
  <c r="Y218" i="60"/>
  <c r="I210" i="60"/>
  <c r="Z210" i="60"/>
  <c r="Y210" i="60"/>
  <c r="AB233" i="60"/>
  <c r="Z233" i="60"/>
  <c r="Y233" i="60"/>
  <c r="H36" i="62"/>
  <c r="T36" i="62"/>
  <c r="S36" i="62"/>
  <c r="H28" i="62"/>
  <c r="W28" i="62" s="1"/>
  <c r="T28" i="62"/>
  <c r="S28" i="62"/>
  <c r="J20" i="62"/>
  <c r="T20" i="62"/>
  <c r="S20" i="62"/>
  <c r="M41" i="62"/>
  <c r="T41" i="62"/>
  <c r="S41" i="62"/>
  <c r="H68" i="62"/>
  <c r="W68" i="62" s="1"/>
  <c r="T68" i="62"/>
  <c r="S68" i="62"/>
  <c r="J143" i="62"/>
  <c r="T143" i="62"/>
  <c r="S143" i="62"/>
  <c r="J135" i="62"/>
  <c r="T135" i="62"/>
  <c r="S135" i="62"/>
  <c r="J127" i="62"/>
  <c r="T127" i="62"/>
  <c r="S127" i="62"/>
  <c r="J170" i="62"/>
  <c r="T170" i="62"/>
  <c r="S170" i="62"/>
  <c r="O162" i="62"/>
  <c r="T162" i="62"/>
  <c r="S162" i="62"/>
  <c r="N154" i="62"/>
  <c r="T154" i="62"/>
  <c r="S154" i="62"/>
  <c r="M197" i="62"/>
  <c r="T197" i="62"/>
  <c r="S197" i="62"/>
  <c r="L189" i="62"/>
  <c r="S189" i="62"/>
  <c r="T189" i="62"/>
  <c r="N181" i="62"/>
  <c r="T181" i="62"/>
  <c r="S181" i="62"/>
  <c r="J224" i="62"/>
  <c r="T224" i="62"/>
  <c r="S224" i="62"/>
  <c r="J216" i="62"/>
  <c r="T216" i="62"/>
  <c r="S216" i="62"/>
  <c r="J208" i="62"/>
  <c r="T208" i="62"/>
  <c r="S208" i="62"/>
  <c r="J251" i="62"/>
  <c r="T251" i="62"/>
  <c r="S251" i="62"/>
  <c r="J243" i="62"/>
  <c r="T243" i="62"/>
  <c r="S243" i="62"/>
  <c r="J235" i="62"/>
  <c r="T235" i="62"/>
  <c r="S235" i="62"/>
  <c r="J278" i="62"/>
  <c r="T278" i="62"/>
  <c r="S278" i="62"/>
  <c r="J270" i="62"/>
  <c r="T270" i="62"/>
  <c r="S270" i="62"/>
  <c r="J262" i="62"/>
  <c r="T262" i="62"/>
  <c r="S262" i="62"/>
  <c r="J305" i="62"/>
  <c r="T305" i="62"/>
  <c r="S305" i="62"/>
  <c r="J297" i="62"/>
  <c r="T297" i="62"/>
  <c r="S297" i="62"/>
  <c r="J289" i="62"/>
  <c r="T289" i="62"/>
  <c r="S289" i="62"/>
  <c r="T332" i="62"/>
  <c r="S332" i="62"/>
  <c r="T324" i="62"/>
  <c r="S324" i="62"/>
  <c r="L316" i="62"/>
  <c r="T316" i="62"/>
  <c r="S316" i="62"/>
  <c r="J359" i="62"/>
  <c r="T359" i="62"/>
  <c r="S359" i="62"/>
  <c r="N351" i="62"/>
  <c r="T351" i="62"/>
  <c r="S351" i="62"/>
  <c r="J343" i="62"/>
  <c r="T343" i="62"/>
  <c r="S343" i="62"/>
  <c r="L386" i="62"/>
  <c r="T386" i="62"/>
  <c r="S386" i="62"/>
  <c r="J378" i="62"/>
  <c r="T378" i="62"/>
  <c r="S378" i="62"/>
  <c r="L370" i="62"/>
  <c r="T370" i="62"/>
  <c r="S370" i="62"/>
  <c r="T413" i="62"/>
  <c r="S413" i="62"/>
  <c r="J405" i="62"/>
  <c r="T405" i="62"/>
  <c r="S405" i="62"/>
  <c r="T397" i="62"/>
  <c r="S397" i="62"/>
  <c r="W114" i="60"/>
  <c r="Z114" i="60"/>
  <c r="Y114" i="60"/>
  <c r="W106" i="60"/>
  <c r="Z106" i="60"/>
  <c r="Y106" i="60"/>
  <c r="H171" i="62"/>
  <c r="T171" i="62"/>
  <c r="S171" i="62"/>
  <c r="T198" i="62"/>
  <c r="S198" i="62"/>
  <c r="O298" i="62"/>
  <c r="T298" i="62"/>
  <c r="S298" i="62"/>
  <c r="J398" i="62"/>
  <c r="T398" i="62"/>
  <c r="S398" i="62"/>
  <c r="I38" i="60"/>
  <c r="Z38" i="60"/>
  <c r="Y38" i="60"/>
  <c r="W36" i="60"/>
  <c r="Z36" i="60"/>
  <c r="Y36" i="60"/>
  <c r="I54" i="60"/>
  <c r="Z54" i="60"/>
  <c r="Y54" i="60"/>
  <c r="I46" i="60"/>
  <c r="Z46" i="60"/>
  <c r="Y46" i="60"/>
  <c r="I63" i="60"/>
  <c r="Z63" i="60"/>
  <c r="Y63" i="60"/>
  <c r="W78" i="60"/>
  <c r="Z78" i="60"/>
  <c r="Y78" i="60"/>
  <c r="I108" i="60"/>
  <c r="Z108" i="60"/>
  <c r="Y108" i="60"/>
  <c r="R155" i="60"/>
  <c r="Z155" i="60"/>
  <c r="Y155" i="60"/>
  <c r="I170" i="60"/>
  <c r="Z170" i="60"/>
  <c r="Y170" i="60"/>
  <c r="W213" i="60"/>
  <c r="Z213" i="60"/>
  <c r="Y213" i="60"/>
  <c r="J248" i="60"/>
  <c r="Z248" i="60"/>
  <c r="Y248" i="60"/>
  <c r="J244" i="60"/>
  <c r="Z244" i="60"/>
  <c r="Y244" i="60"/>
  <c r="J240" i="60"/>
  <c r="Z240" i="60"/>
  <c r="Y240" i="60"/>
  <c r="J280" i="60"/>
  <c r="Z280" i="60"/>
  <c r="Y280" i="60"/>
  <c r="J276" i="60"/>
  <c r="Z276" i="60"/>
  <c r="Y276" i="60"/>
  <c r="Z294" i="60"/>
  <c r="Y294" i="60"/>
  <c r="V352" i="60"/>
  <c r="Z352" i="60"/>
  <c r="Y352" i="60"/>
  <c r="V348" i="60"/>
  <c r="Y348" i="60"/>
  <c r="Z348" i="60"/>
  <c r="V344" i="60"/>
  <c r="Z344" i="60"/>
  <c r="Y344" i="60"/>
  <c r="AA366" i="60"/>
  <c r="Z366" i="60"/>
  <c r="Y366" i="60"/>
  <c r="V380" i="60"/>
  <c r="Z380" i="60"/>
  <c r="Y380" i="60"/>
  <c r="I376" i="60"/>
  <c r="Z376" i="60"/>
  <c r="Y376" i="60"/>
  <c r="J398" i="60"/>
  <c r="Z398" i="60"/>
  <c r="Y398" i="60"/>
  <c r="J394" i="60"/>
  <c r="Z394" i="60"/>
  <c r="Y394" i="60"/>
  <c r="J390" i="60"/>
  <c r="Z390" i="60"/>
  <c r="Y390" i="60"/>
  <c r="V412" i="60"/>
  <c r="Z412" i="60"/>
  <c r="Y412" i="60"/>
  <c r="V408" i="60"/>
  <c r="Z408" i="60"/>
  <c r="Y408" i="60"/>
  <c r="V404" i="60"/>
  <c r="Z404" i="60"/>
  <c r="Y404" i="60"/>
  <c r="J426" i="60"/>
  <c r="Z426" i="60"/>
  <c r="Y426" i="60"/>
  <c r="J422" i="60"/>
  <c r="Z422" i="60"/>
  <c r="Y422" i="60"/>
  <c r="J418" i="60"/>
  <c r="Z418" i="60"/>
  <c r="Y418" i="60"/>
  <c r="J457" i="60"/>
  <c r="Z457" i="60"/>
  <c r="Y457" i="60"/>
  <c r="J453" i="60"/>
  <c r="Z453" i="60"/>
  <c r="Y453" i="60"/>
  <c r="M31" i="62"/>
  <c r="T31" i="62"/>
  <c r="S31" i="62"/>
  <c r="N23" i="62"/>
  <c r="V23" i="62" s="1"/>
  <c r="T23" i="62"/>
  <c r="S23" i="62"/>
  <c r="T15" i="62"/>
  <c r="S15" i="62"/>
  <c r="J71" i="62"/>
  <c r="T71" i="62"/>
  <c r="S71" i="62"/>
  <c r="L138" i="62"/>
  <c r="T138" i="62"/>
  <c r="S138" i="62"/>
  <c r="L130" i="62"/>
  <c r="T130" i="62"/>
  <c r="S130" i="62"/>
  <c r="L122" i="62"/>
  <c r="T122" i="62"/>
  <c r="S122" i="62"/>
  <c r="L165" i="62"/>
  <c r="T165" i="62"/>
  <c r="S165" i="62"/>
  <c r="L157" i="62"/>
  <c r="T157" i="62"/>
  <c r="S157" i="62"/>
  <c r="L149" i="62"/>
  <c r="T149" i="62"/>
  <c r="S149" i="62"/>
  <c r="L192" i="62"/>
  <c r="T192" i="62"/>
  <c r="S192" i="62"/>
  <c r="L184" i="62"/>
  <c r="T184" i="62"/>
  <c r="S184" i="62"/>
  <c r="L176" i="62"/>
  <c r="T176" i="62"/>
  <c r="S176" i="62"/>
  <c r="H219" i="62"/>
  <c r="T219" i="62"/>
  <c r="S219" i="62"/>
  <c r="L211" i="62"/>
  <c r="T211" i="62"/>
  <c r="S211" i="62"/>
  <c r="H203" i="62"/>
  <c r="W203" i="62" s="1"/>
  <c r="T203" i="62"/>
  <c r="S203" i="62"/>
  <c r="H246" i="62"/>
  <c r="T246" i="62"/>
  <c r="S246" i="62"/>
  <c r="H238" i="62"/>
  <c r="T238" i="62"/>
  <c r="S238" i="62"/>
  <c r="H230" i="62"/>
  <c r="T230" i="62"/>
  <c r="S230" i="62"/>
  <c r="H273" i="62"/>
  <c r="T273" i="62"/>
  <c r="S273" i="62"/>
  <c r="H265" i="62"/>
  <c r="T265" i="62"/>
  <c r="S265" i="62"/>
  <c r="H257" i="62"/>
  <c r="T257" i="62"/>
  <c r="S257" i="62"/>
  <c r="L300" i="62"/>
  <c r="T300" i="62"/>
  <c r="S300" i="62"/>
  <c r="L292" i="62"/>
  <c r="T292" i="62"/>
  <c r="S292" i="62"/>
  <c r="L284" i="62"/>
  <c r="T284" i="62"/>
  <c r="S284" i="62"/>
  <c r="L327" i="62"/>
  <c r="T327" i="62"/>
  <c r="S327" i="62"/>
  <c r="L319" i="62"/>
  <c r="T319" i="62"/>
  <c r="S319" i="62"/>
  <c r="L311" i="62"/>
  <c r="T311" i="62"/>
  <c r="S311" i="62"/>
  <c r="L354" i="62"/>
  <c r="T354" i="62"/>
  <c r="S354" i="62"/>
  <c r="L346" i="62"/>
  <c r="T346" i="62"/>
  <c r="S346" i="62"/>
  <c r="L338" i="62"/>
  <c r="T338" i="62"/>
  <c r="S338" i="62"/>
  <c r="L381" i="62"/>
  <c r="T381" i="62"/>
  <c r="S381" i="62"/>
  <c r="L373" i="62"/>
  <c r="T373" i="62"/>
  <c r="S373" i="62"/>
  <c r="L365" i="62"/>
  <c r="T365" i="62"/>
  <c r="S365" i="62"/>
  <c r="L408" i="62"/>
  <c r="T408" i="62"/>
  <c r="S408" i="62"/>
  <c r="L400" i="62"/>
  <c r="T400" i="62"/>
  <c r="S400" i="62"/>
  <c r="S34" i="60"/>
  <c r="AB34" i="60" s="1"/>
  <c r="Z34" i="60"/>
  <c r="Y34" i="60"/>
  <c r="I69" i="60"/>
  <c r="Z69" i="60"/>
  <c r="Y69" i="60"/>
  <c r="I153" i="60"/>
  <c r="Z153" i="60"/>
  <c r="Y153" i="60"/>
  <c r="V241" i="60"/>
  <c r="Z241" i="60"/>
  <c r="Y241" i="60"/>
  <c r="I277" i="60"/>
  <c r="Y277" i="60"/>
  <c r="Z277" i="60"/>
  <c r="J295" i="60"/>
  <c r="Z295" i="60"/>
  <c r="Y295" i="60"/>
  <c r="W353" i="60"/>
  <c r="Z353" i="60"/>
  <c r="Y353" i="60"/>
  <c r="J409" i="60"/>
  <c r="Z409" i="60"/>
  <c r="Y409" i="60"/>
  <c r="J405" i="60"/>
  <c r="Z405" i="60"/>
  <c r="Y405" i="60"/>
  <c r="J69" i="62"/>
  <c r="T69" i="62"/>
  <c r="S69" i="62"/>
  <c r="J128" i="62"/>
  <c r="T128" i="62"/>
  <c r="S128" i="62"/>
  <c r="J217" i="62"/>
  <c r="T217" i="62"/>
  <c r="S217" i="62"/>
  <c r="N244" i="62"/>
  <c r="T244" i="62"/>
  <c r="S244" i="62"/>
  <c r="V39" i="60"/>
  <c r="Z39" i="60"/>
  <c r="Y39" i="60"/>
  <c r="U31" i="60"/>
  <c r="Z31" i="60"/>
  <c r="Y31" i="60"/>
  <c r="U49" i="60"/>
  <c r="Z49" i="60"/>
  <c r="Y49" i="60"/>
  <c r="V66" i="60"/>
  <c r="Z66" i="60"/>
  <c r="Y66" i="60"/>
  <c r="I81" i="60"/>
  <c r="Z81" i="60"/>
  <c r="Y81" i="60"/>
  <c r="R111" i="60"/>
  <c r="Z111" i="60"/>
  <c r="Y111" i="60"/>
  <c r="I99" i="60"/>
  <c r="Z99" i="60"/>
  <c r="Y99" i="60"/>
  <c r="W128" i="60"/>
  <c r="Z128" i="60"/>
  <c r="Y128" i="60"/>
  <c r="R144" i="60"/>
  <c r="Z144" i="60"/>
  <c r="Y144" i="60"/>
  <c r="J158" i="60"/>
  <c r="Z158" i="60"/>
  <c r="Y158" i="60"/>
  <c r="J150" i="60"/>
  <c r="Z150" i="60"/>
  <c r="Y150" i="60"/>
  <c r="I173" i="60"/>
  <c r="Z173" i="60"/>
  <c r="Y173" i="60"/>
  <c r="I165" i="60"/>
  <c r="Z165" i="60"/>
  <c r="Y165" i="60"/>
  <c r="S202" i="60"/>
  <c r="Z202" i="60"/>
  <c r="Y202" i="60"/>
  <c r="R216" i="60"/>
  <c r="Z216" i="60"/>
  <c r="Y216" i="60"/>
  <c r="L34" i="62"/>
  <c r="T34" i="62"/>
  <c r="S34" i="62"/>
  <c r="L26" i="62"/>
  <c r="T26" i="62"/>
  <c r="S26" i="62"/>
  <c r="M18" i="62"/>
  <c r="T18" i="62"/>
  <c r="S18" i="62"/>
  <c r="L102" i="62"/>
  <c r="T102" i="62"/>
  <c r="S102" i="62"/>
  <c r="O100" i="62"/>
  <c r="T100" i="62"/>
  <c r="S100" i="62"/>
  <c r="J98" i="62"/>
  <c r="T98" i="62"/>
  <c r="S98" i="62"/>
  <c r="L96" i="62"/>
  <c r="T96" i="62"/>
  <c r="S96" i="62"/>
  <c r="L94" i="62"/>
  <c r="T94" i="62"/>
  <c r="S94" i="62"/>
  <c r="U121" i="62"/>
  <c r="T121" i="62"/>
  <c r="S121" i="62"/>
  <c r="M141" i="62"/>
  <c r="T141" i="62"/>
  <c r="S141" i="62"/>
  <c r="M133" i="62"/>
  <c r="T133" i="62"/>
  <c r="S133" i="62"/>
  <c r="M125" i="62"/>
  <c r="T125" i="62"/>
  <c r="S125" i="62"/>
  <c r="U148" i="62"/>
  <c r="T148" i="62"/>
  <c r="S148" i="62"/>
  <c r="H168" i="62"/>
  <c r="W168" i="62" s="1"/>
  <c r="T168" i="62"/>
  <c r="S168" i="62"/>
  <c r="M160" i="62"/>
  <c r="T160" i="62"/>
  <c r="S160" i="62"/>
  <c r="T152" i="62"/>
  <c r="S152" i="62"/>
  <c r="U175" i="62"/>
  <c r="T175" i="62"/>
  <c r="S175" i="62"/>
  <c r="M195" i="62"/>
  <c r="T195" i="62"/>
  <c r="S195" i="62"/>
  <c r="H187" i="62"/>
  <c r="T187" i="62"/>
  <c r="S187" i="62"/>
  <c r="M179" i="62"/>
  <c r="T179" i="62"/>
  <c r="S179" i="62"/>
  <c r="U202" i="62"/>
  <c r="T202" i="62"/>
  <c r="S202" i="62"/>
  <c r="M222" i="62"/>
  <c r="T222" i="62"/>
  <c r="S222" i="62"/>
  <c r="M214" i="62"/>
  <c r="T214" i="62"/>
  <c r="S214" i="62"/>
  <c r="M206" i="62"/>
  <c r="T206" i="62"/>
  <c r="S206" i="62"/>
  <c r="T229" i="62"/>
  <c r="S229" i="62"/>
  <c r="J249" i="62"/>
  <c r="T249" i="62"/>
  <c r="S249" i="62"/>
  <c r="J241" i="62"/>
  <c r="T241" i="62"/>
  <c r="S241" i="62"/>
  <c r="O233" i="62"/>
  <c r="T233" i="62"/>
  <c r="S233" i="62"/>
  <c r="U256" i="62"/>
  <c r="T256" i="62"/>
  <c r="S256" i="62"/>
  <c r="J276" i="62"/>
  <c r="T276" i="62"/>
  <c r="S276" i="62"/>
  <c r="O268" i="62"/>
  <c r="T268" i="62"/>
  <c r="S268" i="62"/>
  <c r="H260" i="62"/>
  <c r="T260" i="62"/>
  <c r="S260" i="62"/>
  <c r="U283" i="62"/>
  <c r="T283" i="62"/>
  <c r="S283" i="62"/>
  <c r="M303" i="62"/>
  <c r="T303" i="62"/>
  <c r="S303" i="62"/>
  <c r="M295" i="62"/>
  <c r="T295" i="62"/>
  <c r="S295" i="62"/>
  <c r="M287" i="62"/>
  <c r="T287" i="62"/>
  <c r="S287" i="62"/>
  <c r="U310" i="62"/>
  <c r="T310" i="62"/>
  <c r="S310" i="62"/>
  <c r="H330" i="62"/>
  <c r="T330" i="62"/>
  <c r="S330" i="62"/>
  <c r="M322" i="62"/>
  <c r="T322" i="62"/>
  <c r="S322" i="62"/>
  <c r="M314" i="62"/>
  <c r="T314" i="62"/>
  <c r="S314" i="62"/>
  <c r="U337" i="62"/>
  <c r="T337" i="62"/>
  <c r="S337" i="62"/>
  <c r="N357" i="62"/>
  <c r="T357" i="62"/>
  <c r="S357" i="62"/>
  <c r="H349" i="62"/>
  <c r="T349" i="62"/>
  <c r="S349" i="62"/>
  <c r="M341" i="62"/>
  <c r="T341" i="62"/>
  <c r="S341" i="62"/>
  <c r="U364" i="62"/>
  <c r="T364" i="62"/>
  <c r="S364" i="62"/>
  <c r="M384" i="62"/>
  <c r="T384" i="62"/>
  <c r="S384" i="62"/>
  <c r="H376" i="62"/>
  <c r="T376" i="62"/>
  <c r="S376" i="62"/>
  <c r="J368" i="62"/>
  <c r="T368" i="62"/>
  <c r="S368" i="62"/>
  <c r="T391" i="62"/>
  <c r="S391" i="62"/>
  <c r="M411" i="62"/>
  <c r="T411" i="62"/>
  <c r="S411" i="62"/>
  <c r="M403" i="62"/>
  <c r="T403" i="62"/>
  <c r="S403" i="62"/>
  <c r="M395" i="62"/>
  <c r="T395" i="62"/>
  <c r="S395" i="62"/>
  <c r="L392" i="62"/>
  <c r="T392" i="62"/>
  <c r="S392" i="62"/>
  <c r="Q376" i="62"/>
  <c r="P84" i="65"/>
  <c r="A298" i="64" s="1" a="1"/>
  <c r="A298" i="64" s="1"/>
  <c r="AR10" i="35"/>
  <c r="AR11" i="35" s="1"/>
  <c r="AR12" i="35" s="1"/>
  <c r="AR13" i="35" s="1"/>
  <c r="AR14" i="35" s="1"/>
  <c r="AR15" i="35" s="1"/>
  <c r="AR16" i="35" s="1"/>
  <c r="AR17" i="35" s="1"/>
  <c r="AR18" i="35" s="1"/>
  <c r="AR19" i="35" s="1"/>
  <c r="AR20" i="35" s="1"/>
  <c r="AR21" i="35" s="1"/>
  <c r="U406" i="62"/>
  <c r="J73" i="16"/>
  <c r="U72" i="16"/>
  <c r="H43" i="16"/>
  <c r="U409" i="62"/>
  <c r="R376" i="62"/>
  <c r="Q413" i="62"/>
  <c r="N413" i="62"/>
  <c r="W398" i="62"/>
  <c r="AI73" i="16"/>
  <c r="Q383" i="62"/>
  <c r="V407" i="62"/>
  <c r="AI70" i="16"/>
  <c r="H73" i="16"/>
  <c r="V375" i="62"/>
  <c r="Q372" i="62"/>
  <c r="R401" i="62"/>
  <c r="F71" i="16"/>
  <c r="H71" i="16"/>
  <c r="AC458" i="60"/>
  <c r="V356" i="62"/>
  <c r="O413" i="62"/>
  <c r="S456" i="60"/>
  <c r="Q401" i="62"/>
  <c r="AH70" i="16"/>
  <c r="Q350" i="62"/>
  <c r="J71" i="16"/>
  <c r="N331" i="62"/>
  <c r="V409" i="62"/>
  <c r="M409" i="62"/>
  <c r="N405" i="62"/>
  <c r="J395" i="62"/>
  <c r="N394" i="62"/>
  <c r="AH42" i="16"/>
  <c r="H409" i="62"/>
  <c r="V406" i="62"/>
  <c r="W405" i="62"/>
  <c r="H405" i="62"/>
  <c r="P401" i="62"/>
  <c r="L393" i="62"/>
  <c r="N350" i="62"/>
  <c r="Q409" i="62"/>
  <c r="U405" i="62"/>
  <c r="P409" i="62"/>
  <c r="O409" i="62"/>
  <c r="Q405" i="62"/>
  <c r="H401" i="62"/>
  <c r="U395" i="62"/>
  <c r="W413" i="62"/>
  <c r="O405" i="62"/>
  <c r="W401" i="62"/>
  <c r="Q395" i="62"/>
  <c r="O394" i="62"/>
  <c r="W393" i="62"/>
  <c r="U331" i="62"/>
  <c r="W412" i="62"/>
  <c r="W409" i="62"/>
  <c r="N409" i="62"/>
  <c r="V399" i="62"/>
  <c r="N395" i="62"/>
  <c r="V393" i="62"/>
  <c r="I37" i="46"/>
  <c r="AI39" i="46"/>
  <c r="AB38" i="46"/>
  <c r="AC38" i="46"/>
  <c r="AB39" i="46"/>
  <c r="AI37" i="46"/>
  <c r="AC34" i="2"/>
  <c r="S35" i="2"/>
  <c r="AI71" i="16"/>
  <c r="U285" i="62"/>
  <c r="W349" i="62"/>
  <c r="P387" i="62"/>
  <c r="L382" i="62"/>
  <c r="V371" i="62"/>
  <c r="AB35" i="2"/>
  <c r="J35" i="2"/>
  <c r="J72" i="16"/>
  <c r="W71" i="16"/>
  <c r="AB37" i="46"/>
  <c r="AC382" i="60"/>
  <c r="AB458" i="60"/>
  <c r="Q317" i="62"/>
  <c r="W387" i="62"/>
  <c r="W382" i="62"/>
  <c r="P376" i="62"/>
  <c r="V369" i="62"/>
  <c r="O391" i="62"/>
  <c r="M413" i="62"/>
  <c r="U412" i="62"/>
  <c r="V405" i="62"/>
  <c r="M405" i="62"/>
  <c r="Q399" i="62"/>
  <c r="V398" i="62"/>
  <c r="E35" i="2"/>
  <c r="W73" i="16"/>
  <c r="AC39" i="46"/>
  <c r="I39" i="46"/>
  <c r="AA37" i="46"/>
  <c r="J458" i="60"/>
  <c r="V387" i="62"/>
  <c r="U382" i="62"/>
  <c r="J376" i="62"/>
  <c r="V414" i="62"/>
  <c r="L413" i="62"/>
  <c r="N406" i="62"/>
  <c r="U397" i="62"/>
  <c r="W394" i="62"/>
  <c r="F72" i="16"/>
  <c r="P71" i="16"/>
  <c r="H357" i="62"/>
  <c r="U387" i="62"/>
  <c r="M398" i="62"/>
  <c r="R396" i="62"/>
  <c r="V394" i="62"/>
  <c r="AH73" i="16"/>
  <c r="AA39" i="46"/>
  <c r="R414" i="62"/>
  <c r="U413" i="62"/>
  <c r="U394" i="62"/>
  <c r="AD34" i="2"/>
  <c r="AH72" i="16"/>
  <c r="X39" i="46"/>
  <c r="N382" i="62"/>
  <c r="Q414" i="62"/>
  <c r="P405" i="62"/>
  <c r="H398" i="62"/>
  <c r="R397" i="62"/>
  <c r="P394" i="62"/>
  <c r="AH71" i="16"/>
  <c r="AB454" i="60"/>
  <c r="R410" i="62"/>
  <c r="J406" i="62"/>
  <c r="Q396" i="62"/>
  <c r="H396" i="62"/>
  <c r="J394" i="62"/>
  <c r="W72" i="16"/>
  <c r="AC36" i="46"/>
  <c r="P396" i="62"/>
  <c r="U73" i="16"/>
  <c r="AF35" i="2"/>
  <c r="F73" i="16"/>
  <c r="H72" i="16"/>
  <c r="AB36" i="46"/>
  <c r="X454" i="60"/>
  <c r="R312" i="62"/>
  <c r="R349" i="62"/>
  <c r="R382" i="62"/>
  <c r="W376" i="62"/>
  <c r="O376" i="62"/>
  <c r="R366" i="62"/>
  <c r="P412" i="62"/>
  <c r="L409" i="62"/>
  <c r="R406" i="62"/>
  <c r="L405" i="62"/>
  <c r="W404" i="62"/>
  <c r="V401" i="62"/>
  <c r="M401" i="62"/>
  <c r="P397" i="62"/>
  <c r="W396" i="62"/>
  <c r="O396" i="62"/>
  <c r="R393" i="62"/>
  <c r="P73" i="16"/>
  <c r="V454" i="60"/>
  <c r="R333" i="62"/>
  <c r="Q312" i="62"/>
  <c r="W360" i="62"/>
  <c r="H350" i="62"/>
  <c r="O349" i="62"/>
  <c r="Q382" i="62"/>
  <c r="V376" i="62"/>
  <c r="W374" i="62"/>
  <c r="P366" i="62"/>
  <c r="N391" i="62"/>
  <c r="L414" i="62"/>
  <c r="O412" i="62"/>
  <c r="R409" i="62"/>
  <c r="Q406" i="62"/>
  <c r="R405" i="62"/>
  <c r="U401" i="62"/>
  <c r="L401" i="62"/>
  <c r="Q398" i="62"/>
  <c r="L397" i="62"/>
  <c r="V396" i="62"/>
  <c r="R394" i="62"/>
  <c r="Q393" i="62"/>
  <c r="Q392" i="62"/>
  <c r="AC454" i="60"/>
  <c r="U454" i="60"/>
  <c r="P382" i="62"/>
  <c r="Q378" i="62"/>
  <c r="U376" i="62"/>
  <c r="N376" i="62"/>
  <c r="R374" i="62"/>
  <c r="N412" i="62"/>
  <c r="P406" i="62"/>
  <c r="P404" i="62"/>
  <c r="U403" i="62"/>
  <c r="J401" i="62"/>
  <c r="P398" i="62"/>
  <c r="J397" i="62"/>
  <c r="U396" i="62"/>
  <c r="N396" i="62"/>
  <c r="AD35" i="2"/>
  <c r="P72" i="16"/>
  <c r="U71" i="16"/>
  <c r="AI36" i="46"/>
  <c r="S454" i="60"/>
  <c r="O378" i="62"/>
  <c r="M376" i="62"/>
  <c r="Q374" i="62"/>
  <c r="W406" i="62"/>
  <c r="O406" i="62"/>
  <c r="N404" i="62"/>
  <c r="R403" i="62"/>
  <c r="O398" i="62"/>
  <c r="M396" i="62"/>
  <c r="AC35" i="2"/>
  <c r="AI72" i="16"/>
  <c r="J454" i="60"/>
  <c r="U317" i="62"/>
  <c r="V382" i="62"/>
  <c r="M382" i="62"/>
  <c r="L376" i="62"/>
  <c r="P374" i="62"/>
  <c r="M404" i="62"/>
  <c r="N403" i="62"/>
  <c r="J396" i="62"/>
  <c r="R241" i="62"/>
  <c r="R257" i="62"/>
  <c r="Q324" i="62"/>
  <c r="J379" i="62"/>
  <c r="W375" i="62"/>
  <c r="W371" i="62"/>
  <c r="Q366" i="62"/>
  <c r="O404" i="62"/>
  <c r="J402" i="62"/>
  <c r="M397" i="62"/>
  <c r="M393" i="62"/>
  <c r="R379" i="62"/>
  <c r="U375" i="62"/>
  <c r="U371" i="62"/>
  <c r="U369" i="62"/>
  <c r="W368" i="62"/>
  <c r="W366" i="62"/>
  <c r="O366" i="62"/>
  <c r="O414" i="62"/>
  <c r="R413" i="62"/>
  <c r="J413" i="62"/>
  <c r="M412" i="62"/>
  <c r="U411" i="62"/>
  <c r="Q410" i="62"/>
  <c r="U407" i="62"/>
  <c r="R402" i="62"/>
  <c r="Q331" i="62"/>
  <c r="Q379" i="62"/>
  <c r="V368" i="62"/>
  <c r="V366" i="62"/>
  <c r="U391" i="62"/>
  <c r="R411" i="62"/>
  <c r="O410" i="62"/>
  <c r="Q407" i="62"/>
  <c r="Q402" i="62"/>
  <c r="W317" i="62"/>
  <c r="R387" i="62"/>
  <c r="P379" i="62"/>
  <c r="R371" i="62"/>
  <c r="U368" i="62"/>
  <c r="U366" i="62"/>
  <c r="N366" i="62"/>
  <c r="W414" i="62"/>
  <c r="N414" i="62"/>
  <c r="P413" i="62"/>
  <c r="H413" i="62"/>
  <c r="H412" i="62"/>
  <c r="Q411" i="62"/>
  <c r="U404" i="62"/>
  <c r="H404" i="62"/>
  <c r="Q403" i="62"/>
  <c r="O402" i="62"/>
  <c r="U398" i="62"/>
  <c r="N398" i="62"/>
  <c r="Q397" i="62"/>
  <c r="H397" i="62"/>
  <c r="L394" i="62"/>
  <c r="P393" i="62"/>
  <c r="W379" i="62"/>
  <c r="O379" i="62"/>
  <c r="Q375" i="62"/>
  <c r="P371" i="62"/>
  <c r="M366" i="62"/>
  <c r="N411" i="62"/>
  <c r="W410" i="62"/>
  <c r="N410" i="62"/>
  <c r="W402" i="62"/>
  <c r="O393" i="62"/>
  <c r="P358" i="62"/>
  <c r="R364" i="62"/>
  <c r="O387" i="62"/>
  <c r="V379" i="62"/>
  <c r="N379" i="62"/>
  <c r="W378" i="62"/>
  <c r="O371" i="62"/>
  <c r="Q368" i="62"/>
  <c r="J366" i="62"/>
  <c r="M391" i="62"/>
  <c r="U414" i="62"/>
  <c r="J414" i="62"/>
  <c r="V413" i="62"/>
  <c r="Q412" i="62"/>
  <c r="J411" i="62"/>
  <c r="V410" i="62"/>
  <c r="L410" i="62"/>
  <c r="L406" i="62"/>
  <c r="Q404" i="62"/>
  <c r="J403" i="62"/>
  <c r="V402" i="62"/>
  <c r="N402" i="62"/>
  <c r="L398" i="62"/>
  <c r="O397" i="62"/>
  <c r="N387" i="62"/>
  <c r="U384" i="62"/>
  <c r="U379" i="62"/>
  <c r="L379" i="62"/>
  <c r="U410" i="62"/>
  <c r="J410" i="62"/>
  <c r="U402" i="62"/>
  <c r="L402" i="62"/>
  <c r="O401" i="62"/>
  <c r="R398" i="62"/>
  <c r="W397" i="62"/>
  <c r="N397" i="62"/>
  <c r="R395" i="62"/>
  <c r="Q394" i="62"/>
  <c r="H394" i="62"/>
  <c r="U393" i="62"/>
  <c r="N393" i="62"/>
  <c r="Q400" i="62"/>
  <c r="M414" i="62"/>
  <c r="V412" i="62"/>
  <c r="L411" i="62"/>
  <c r="P410" i="62"/>
  <c r="H410" i="62"/>
  <c r="R408" i="62"/>
  <c r="J408" i="62"/>
  <c r="W407" i="62"/>
  <c r="O407" i="62"/>
  <c r="M406" i="62"/>
  <c r="V404" i="62"/>
  <c r="L403" i="62"/>
  <c r="P402" i="62"/>
  <c r="H402" i="62"/>
  <c r="R400" i="62"/>
  <c r="J400" i="62"/>
  <c r="W399" i="62"/>
  <c r="O399" i="62"/>
  <c r="L395" i="62"/>
  <c r="R392" i="62"/>
  <c r="J392" i="62"/>
  <c r="Q408" i="62"/>
  <c r="P408" i="62"/>
  <c r="H408" i="62"/>
  <c r="N407" i="62"/>
  <c r="P400" i="62"/>
  <c r="H400" i="62"/>
  <c r="U399" i="62"/>
  <c r="N399" i="62"/>
  <c r="P392" i="62"/>
  <c r="H392" i="62"/>
  <c r="L412" i="62"/>
  <c r="P411" i="62"/>
  <c r="H411" i="62"/>
  <c r="W408" i="62"/>
  <c r="O408" i="62"/>
  <c r="M407" i="62"/>
  <c r="L404" i="62"/>
  <c r="P403" i="62"/>
  <c r="H403" i="62"/>
  <c r="W400" i="62"/>
  <c r="O400" i="62"/>
  <c r="M399" i="62"/>
  <c r="V397" i="62"/>
  <c r="P395" i="62"/>
  <c r="H395" i="62"/>
  <c r="W392" i="62"/>
  <c r="O392" i="62"/>
  <c r="P414" i="62"/>
  <c r="R412" i="62"/>
  <c r="W411" i="62"/>
  <c r="O411" i="62"/>
  <c r="V408" i="62"/>
  <c r="L407" i="62"/>
  <c r="R404" i="62"/>
  <c r="W403" i="62"/>
  <c r="O403" i="62"/>
  <c r="V400" i="62"/>
  <c r="L399" i="62"/>
  <c r="W395" i="62"/>
  <c r="O395" i="62"/>
  <c r="V392" i="62"/>
  <c r="V411" i="62"/>
  <c r="U408" i="62"/>
  <c r="N408" i="62"/>
  <c r="R407" i="62"/>
  <c r="J407" i="62"/>
  <c r="V403" i="62"/>
  <c r="U400" i="62"/>
  <c r="N400" i="62"/>
  <c r="R399" i="62"/>
  <c r="J399" i="62"/>
  <c r="V395" i="62"/>
  <c r="U392" i="62"/>
  <c r="N392" i="62"/>
  <c r="M408" i="62"/>
  <c r="M400" i="62"/>
  <c r="M392" i="62"/>
  <c r="P407" i="62"/>
  <c r="P399" i="62"/>
  <c r="H391" i="62"/>
  <c r="P391" i="62"/>
  <c r="Q391" i="62"/>
  <c r="J391" i="62"/>
  <c r="R391" i="62"/>
  <c r="L391" i="62"/>
  <c r="J312" i="62"/>
  <c r="W339" i="62"/>
  <c r="W380" i="62"/>
  <c r="V351" i="62"/>
  <c r="R339" i="62"/>
  <c r="L387" i="62"/>
  <c r="U351" i="62"/>
  <c r="Q339" i="62"/>
  <c r="J387" i="62"/>
  <c r="R383" i="62"/>
  <c r="Q381" i="62"/>
  <c r="O374" i="62"/>
  <c r="V322" i="62"/>
  <c r="J358" i="62"/>
  <c r="L351" i="62"/>
  <c r="O339" i="62"/>
  <c r="M339" i="62"/>
  <c r="Q387" i="62"/>
  <c r="J384" i="62"/>
  <c r="P383" i="62"/>
  <c r="H374" i="62"/>
  <c r="R322" i="62"/>
  <c r="J339" i="62"/>
  <c r="W385" i="62"/>
  <c r="W369" i="62"/>
  <c r="R384" i="62"/>
  <c r="L375" i="62"/>
  <c r="V372" i="62"/>
  <c r="R368" i="62"/>
  <c r="U304" i="62"/>
  <c r="Q384" i="62"/>
  <c r="P378" i="62"/>
  <c r="R375" i="62"/>
  <c r="J375" i="62"/>
  <c r="U372" i="62"/>
  <c r="N372" i="62"/>
  <c r="R369" i="62"/>
  <c r="M372" i="62"/>
  <c r="Q369" i="62"/>
  <c r="P368" i="62"/>
  <c r="W343" i="62"/>
  <c r="P375" i="62"/>
  <c r="L372" i="62"/>
  <c r="P369" i="62"/>
  <c r="O368" i="62"/>
  <c r="R351" i="62"/>
  <c r="V343" i="62"/>
  <c r="O375" i="62"/>
  <c r="R372" i="62"/>
  <c r="J372" i="62"/>
  <c r="O369" i="62"/>
  <c r="U313" i="62"/>
  <c r="P351" i="62"/>
  <c r="U350" i="62"/>
  <c r="U343" i="62"/>
  <c r="U342" i="62"/>
  <c r="V384" i="62"/>
  <c r="H378" i="62"/>
  <c r="N369" i="62"/>
  <c r="H368" i="62"/>
  <c r="L353" i="62"/>
  <c r="W345" i="62"/>
  <c r="R342" i="62"/>
  <c r="N375" i="62"/>
  <c r="P372" i="62"/>
  <c r="H372" i="62"/>
  <c r="Q345" i="62"/>
  <c r="Q343" i="62"/>
  <c r="J342" i="62"/>
  <c r="U385" i="62"/>
  <c r="V378" i="62"/>
  <c r="M375" i="62"/>
  <c r="W372" i="62"/>
  <c r="M356" i="62"/>
  <c r="U340" i="62"/>
  <c r="N340" i="62"/>
  <c r="R386" i="62"/>
  <c r="J386" i="62"/>
  <c r="L377" i="62"/>
  <c r="R370" i="62"/>
  <c r="J370" i="62"/>
  <c r="U367" i="62"/>
  <c r="J367" i="62"/>
  <c r="V325" i="62"/>
  <c r="U356" i="62"/>
  <c r="H356" i="62"/>
  <c r="Q353" i="62"/>
  <c r="V352" i="62"/>
  <c r="J350" i="62"/>
  <c r="P386" i="62"/>
  <c r="H386" i="62"/>
  <c r="W383" i="62"/>
  <c r="O383" i="62"/>
  <c r="J382" i="62"/>
  <c r="V380" i="62"/>
  <c r="U378" i="62"/>
  <c r="N378" i="62"/>
  <c r="R377" i="62"/>
  <c r="V374" i="62"/>
  <c r="N371" i="62"/>
  <c r="P370" i="62"/>
  <c r="H370" i="62"/>
  <c r="J369" i="62"/>
  <c r="Q386" i="62"/>
  <c r="U352" i="62"/>
  <c r="R340" i="62"/>
  <c r="W386" i="62"/>
  <c r="O386" i="62"/>
  <c r="Q385" i="62"/>
  <c r="V383" i="62"/>
  <c r="R380" i="62"/>
  <c r="M378" i="62"/>
  <c r="Q377" i="62"/>
  <c r="U374" i="62"/>
  <c r="N374" i="62"/>
  <c r="L371" i="62"/>
  <c r="W370" i="62"/>
  <c r="O370" i="62"/>
  <c r="N368" i="62"/>
  <c r="R367" i="62"/>
  <c r="Q370" i="62"/>
  <c r="R356" i="62"/>
  <c r="Q340" i="62"/>
  <c r="J364" i="62"/>
  <c r="V386" i="62"/>
  <c r="P385" i="62"/>
  <c r="U383" i="62"/>
  <c r="N383" i="62"/>
  <c r="H382" i="62"/>
  <c r="Q380" i="62"/>
  <c r="L378" i="62"/>
  <c r="P377" i="62"/>
  <c r="M374" i="62"/>
  <c r="J371" i="62"/>
  <c r="V370" i="62"/>
  <c r="M368" i="62"/>
  <c r="Q367" i="62"/>
  <c r="Q356" i="62"/>
  <c r="H352" i="62"/>
  <c r="P340" i="62"/>
  <c r="U386" i="62"/>
  <c r="N386" i="62"/>
  <c r="O385" i="62"/>
  <c r="L383" i="62"/>
  <c r="O382" i="62"/>
  <c r="O380" i="62"/>
  <c r="R378" i="62"/>
  <c r="W377" i="62"/>
  <c r="O377" i="62"/>
  <c r="L374" i="62"/>
  <c r="U370" i="62"/>
  <c r="N370" i="62"/>
  <c r="L368" i="62"/>
  <c r="O367" i="62"/>
  <c r="P356" i="62"/>
  <c r="Q351" i="62"/>
  <c r="W340" i="62"/>
  <c r="O340" i="62"/>
  <c r="O364" i="62"/>
  <c r="M386" i="62"/>
  <c r="N385" i="62"/>
  <c r="J383" i="62"/>
  <c r="V377" i="62"/>
  <c r="M370" i="62"/>
  <c r="W367" i="62"/>
  <c r="N367" i="62"/>
  <c r="R300" i="62"/>
  <c r="N356" i="62"/>
  <c r="Q355" i="62"/>
  <c r="V340" i="62"/>
  <c r="M385" i="62"/>
  <c r="U377" i="62"/>
  <c r="N377" i="62"/>
  <c r="Q371" i="62"/>
  <c r="V367" i="62"/>
  <c r="L367" i="62"/>
  <c r="M387" i="62"/>
  <c r="V385" i="62"/>
  <c r="L384" i="62"/>
  <c r="H383" i="62"/>
  <c r="R381" i="62"/>
  <c r="J381" i="62"/>
  <c r="M379" i="62"/>
  <c r="R373" i="62"/>
  <c r="J373" i="62"/>
  <c r="M371" i="62"/>
  <c r="P367" i="62"/>
  <c r="H367" i="62"/>
  <c r="R365" i="62"/>
  <c r="J365" i="62"/>
  <c r="P381" i="62"/>
  <c r="H381" i="62"/>
  <c r="U380" i="62"/>
  <c r="N380" i="62"/>
  <c r="M377" i="62"/>
  <c r="P373" i="62"/>
  <c r="H373" i="62"/>
  <c r="M369" i="62"/>
  <c r="L366" i="62"/>
  <c r="P365" i="62"/>
  <c r="H365" i="62"/>
  <c r="Q365" i="62"/>
  <c r="L385" i="62"/>
  <c r="P384" i="62"/>
  <c r="H384" i="62"/>
  <c r="W381" i="62"/>
  <c r="O381" i="62"/>
  <c r="M380" i="62"/>
  <c r="W373" i="62"/>
  <c r="O373" i="62"/>
  <c r="L369" i="62"/>
  <c r="W365" i="62"/>
  <c r="O365" i="62"/>
  <c r="Q373" i="62"/>
  <c r="R385" i="62"/>
  <c r="J385" i="62"/>
  <c r="W384" i="62"/>
  <c r="O384" i="62"/>
  <c r="V381" i="62"/>
  <c r="L380" i="62"/>
  <c r="J377" i="62"/>
  <c r="V373" i="62"/>
  <c r="H371" i="62"/>
  <c r="V365" i="62"/>
  <c r="U381" i="62"/>
  <c r="N381" i="62"/>
  <c r="J380" i="62"/>
  <c r="U373" i="62"/>
  <c r="N373" i="62"/>
  <c r="U365" i="62"/>
  <c r="N365" i="62"/>
  <c r="N384" i="62"/>
  <c r="M381" i="62"/>
  <c r="M373" i="62"/>
  <c r="M365" i="62"/>
  <c r="P380" i="62"/>
  <c r="H364" i="62"/>
  <c r="P364" i="62"/>
  <c r="Q364" i="62"/>
  <c r="L364" i="62"/>
  <c r="M364" i="62"/>
  <c r="N364" i="62"/>
  <c r="M288" i="62"/>
  <c r="O325" i="62"/>
  <c r="W318" i="62"/>
  <c r="O317" i="62"/>
  <c r="V316" i="62"/>
  <c r="V318" i="62"/>
  <c r="N317" i="62"/>
  <c r="U316" i="62"/>
  <c r="R360" i="62"/>
  <c r="O344" i="62"/>
  <c r="U318" i="62"/>
  <c r="Q360" i="62"/>
  <c r="O310" i="62"/>
  <c r="U326" i="62"/>
  <c r="W325" i="62"/>
  <c r="O360" i="62"/>
  <c r="W358" i="62"/>
  <c r="V353" i="62"/>
  <c r="R326" i="62"/>
  <c r="R318" i="62"/>
  <c r="R316" i="62"/>
  <c r="Q358" i="62"/>
  <c r="M351" i="62"/>
  <c r="R350" i="62"/>
  <c r="P343" i="62"/>
  <c r="P326" i="62"/>
  <c r="U325" i="62"/>
  <c r="Q318" i="62"/>
  <c r="N316" i="62"/>
  <c r="N360" i="62"/>
  <c r="P350" i="62"/>
  <c r="L299" i="62"/>
  <c r="Q325" i="62"/>
  <c r="W316" i="62"/>
  <c r="V360" i="62"/>
  <c r="H360" i="62"/>
  <c r="W344" i="62"/>
  <c r="U288" i="62"/>
  <c r="W287" i="62"/>
  <c r="L285" i="62"/>
  <c r="Q333" i="62"/>
  <c r="O326" i="62"/>
  <c r="Q322" i="62"/>
  <c r="O312" i="62"/>
  <c r="P360" i="62"/>
  <c r="R359" i="62"/>
  <c r="O358" i="62"/>
  <c r="W357" i="62"/>
  <c r="L356" i="62"/>
  <c r="M355" i="62"/>
  <c r="J351" i="62"/>
  <c r="Q349" i="62"/>
  <c r="W347" i="62"/>
  <c r="H347" i="62"/>
  <c r="L345" i="62"/>
  <c r="V344" i="62"/>
  <c r="M343" i="62"/>
  <c r="Q342" i="62"/>
  <c r="M340" i="62"/>
  <c r="V189" i="62"/>
  <c r="N288" i="62"/>
  <c r="U287" i="62"/>
  <c r="J285" i="62"/>
  <c r="P333" i="62"/>
  <c r="W324" i="62"/>
  <c r="M312" i="62"/>
  <c r="Q359" i="62"/>
  <c r="N358" i="62"/>
  <c r="Q352" i="62"/>
  <c r="P349" i="62"/>
  <c r="U347" i="62"/>
  <c r="J345" i="62"/>
  <c r="U344" i="62"/>
  <c r="L344" i="62"/>
  <c r="N342" i="62"/>
  <c r="W333" i="62"/>
  <c r="O333" i="62"/>
  <c r="R313" i="62"/>
  <c r="O359" i="62"/>
  <c r="Q357" i="62"/>
  <c r="P352" i="62"/>
  <c r="U298" i="62"/>
  <c r="V333" i="62"/>
  <c r="U320" i="62"/>
  <c r="Q313" i="62"/>
  <c r="W359" i="62"/>
  <c r="N359" i="62"/>
  <c r="P357" i="62"/>
  <c r="O352" i="62"/>
  <c r="V349" i="62"/>
  <c r="Q347" i="62"/>
  <c r="V345" i="62"/>
  <c r="Q298" i="62"/>
  <c r="U333" i="62"/>
  <c r="N333" i="62"/>
  <c r="N320" i="62"/>
  <c r="P313" i="62"/>
  <c r="W312" i="62"/>
  <c r="U360" i="62"/>
  <c r="J360" i="62"/>
  <c r="V359" i="62"/>
  <c r="M359" i="62"/>
  <c r="U358" i="62"/>
  <c r="O357" i="62"/>
  <c r="W356" i="62"/>
  <c r="O356" i="62"/>
  <c r="W351" i="62"/>
  <c r="O351" i="62"/>
  <c r="U349" i="62"/>
  <c r="M349" i="62"/>
  <c r="P347" i="62"/>
  <c r="R344" i="62"/>
  <c r="M333" i="62"/>
  <c r="W313" i="62"/>
  <c r="U359" i="62"/>
  <c r="L359" i="62"/>
  <c r="R358" i="62"/>
  <c r="L357" i="62"/>
  <c r="W352" i="62"/>
  <c r="L352" i="62"/>
  <c r="L349" i="62"/>
  <c r="O347" i="62"/>
  <c r="R345" i="62"/>
  <c r="Q344" i="62"/>
  <c r="R343" i="62"/>
  <c r="J333" i="62"/>
  <c r="V313" i="62"/>
  <c r="L313" i="62"/>
  <c r="M347" i="62"/>
  <c r="P344" i="62"/>
  <c r="M329" i="62"/>
  <c r="R320" i="62"/>
  <c r="H337" i="62"/>
  <c r="L360" i="62"/>
  <c r="P359" i="62"/>
  <c r="H359" i="62"/>
  <c r="M357" i="62"/>
  <c r="N349" i="62"/>
  <c r="R348" i="62"/>
  <c r="J348" i="62"/>
  <c r="H344" i="62"/>
  <c r="N343" i="62"/>
  <c r="J341" i="62"/>
  <c r="O318" i="62"/>
  <c r="M337" i="62"/>
  <c r="R357" i="62"/>
  <c r="J357" i="62"/>
  <c r="O355" i="62"/>
  <c r="Q354" i="62"/>
  <c r="P348" i="62"/>
  <c r="H348" i="62"/>
  <c r="L343" i="62"/>
  <c r="Q341" i="62"/>
  <c r="H341" i="62"/>
  <c r="J318" i="62"/>
  <c r="O337" i="62"/>
  <c r="H351" i="62"/>
  <c r="J349" i="62"/>
  <c r="W348" i="62"/>
  <c r="O348" i="62"/>
  <c r="P341" i="62"/>
  <c r="Q348" i="62"/>
  <c r="J322" i="62"/>
  <c r="P337" i="62"/>
  <c r="V348" i="62"/>
  <c r="N344" i="62"/>
  <c r="H343" i="62"/>
  <c r="O341" i="62"/>
  <c r="L340" i="62"/>
  <c r="U348" i="62"/>
  <c r="N348" i="62"/>
  <c r="W341" i="62"/>
  <c r="J340" i="62"/>
  <c r="W329" i="62"/>
  <c r="V357" i="62"/>
  <c r="M348" i="62"/>
  <c r="J344" i="62"/>
  <c r="O343" i="62"/>
  <c r="V341" i="62"/>
  <c r="N341" i="62"/>
  <c r="R341" i="62"/>
  <c r="O329" i="62"/>
  <c r="H358" i="62"/>
  <c r="U357" i="62"/>
  <c r="W355" i="62"/>
  <c r="U341" i="62"/>
  <c r="L341" i="62"/>
  <c r="V358" i="62"/>
  <c r="U355" i="62"/>
  <c r="N355" i="62"/>
  <c r="R354" i="62"/>
  <c r="J354" i="62"/>
  <c r="W353" i="62"/>
  <c r="O353" i="62"/>
  <c r="M352" i="62"/>
  <c r="V350" i="62"/>
  <c r="N347" i="62"/>
  <c r="R346" i="62"/>
  <c r="J346" i="62"/>
  <c r="O345" i="62"/>
  <c r="V342" i="62"/>
  <c r="U339" i="62"/>
  <c r="N339" i="62"/>
  <c r="R338" i="62"/>
  <c r="J338" i="62"/>
  <c r="M358" i="62"/>
  <c r="L355" i="62"/>
  <c r="P354" i="62"/>
  <c r="H354" i="62"/>
  <c r="U353" i="62"/>
  <c r="N353" i="62"/>
  <c r="R352" i="62"/>
  <c r="J352" i="62"/>
  <c r="M350" i="62"/>
  <c r="L347" i="62"/>
  <c r="P346" i="62"/>
  <c r="H346" i="62"/>
  <c r="U345" i="62"/>
  <c r="N345" i="62"/>
  <c r="M342" i="62"/>
  <c r="L339" i="62"/>
  <c r="P338" i="62"/>
  <c r="H338" i="62"/>
  <c r="Q338" i="62"/>
  <c r="R355" i="62"/>
  <c r="J355" i="62"/>
  <c r="W354" i="62"/>
  <c r="O354" i="62"/>
  <c r="M353" i="62"/>
  <c r="L350" i="62"/>
  <c r="R347" i="62"/>
  <c r="J347" i="62"/>
  <c r="W346" i="62"/>
  <c r="O346" i="62"/>
  <c r="M345" i="62"/>
  <c r="L342" i="62"/>
  <c r="W338" i="62"/>
  <c r="O338" i="62"/>
  <c r="V354" i="62"/>
  <c r="V346" i="62"/>
  <c r="V338" i="62"/>
  <c r="Q346" i="62"/>
  <c r="P355" i="62"/>
  <c r="H355" i="62"/>
  <c r="U354" i="62"/>
  <c r="N354" i="62"/>
  <c r="R353" i="62"/>
  <c r="J353" i="62"/>
  <c r="U346" i="62"/>
  <c r="N346" i="62"/>
  <c r="P339" i="62"/>
  <c r="H339" i="62"/>
  <c r="U338" i="62"/>
  <c r="N338" i="62"/>
  <c r="M354" i="62"/>
  <c r="M346" i="62"/>
  <c r="P342" i="62"/>
  <c r="H342" i="62"/>
  <c r="M338" i="62"/>
  <c r="V355" i="62"/>
  <c r="P353" i="62"/>
  <c r="W350" i="62"/>
  <c r="V347" i="62"/>
  <c r="P345" i="62"/>
  <c r="W342" i="62"/>
  <c r="V339" i="62"/>
  <c r="Q337" i="62"/>
  <c r="J337" i="62"/>
  <c r="R337" i="62"/>
  <c r="L337" i="62"/>
  <c r="N337" i="62"/>
  <c r="W263" i="62"/>
  <c r="J315" i="62"/>
  <c r="U314" i="62"/>
  <c r="P325" i="62"/>
  <c r="Q323" i="62"/>
  <c r="Q315" i="62"/>
  <c r="H315" i="62"/>
  <c r="N314" i="62"/>
  <c r="J300" i="62"/>
  <c r="P315" i="62"/>
  <c r="V329" i="62"/>
  <c r="L318" i="62"/>
  <c r="W315" i="62"/>
  <c r="O315" i="62"/>
  <c r="U330" i="62"/>
  <c r="W328" i="62"/>
  <c r="N325" i="62"/>
  <c r="V315" i="62"/>
  <c r="R315" i="62"/>
  <c r="U315" i="62"/>
  <c r="N315" i="62"/>
  <c r="P302" i="62"/>
  <c r="Q328" i="62"/>
  <c r="H318" i="62"/>
  <c r="M315" i="62"/>
  <c r="W314" i="62"/>
  <c r="O302" i="62"/>
  <c r="R284" i="62"/>
  <c r="H332" i="62"/>
  <c r="R329" i="62"/>
  <c r="P324" i="62"/>
  <c r="M320" i="62"/>
  <c r="J317" i="62"/>
  <c r="J316" i="62"/>
  <c r="L294" i="62"/>
  <c r="J284" i="62"/>
  <c r="L333" i="62"/>
  <c r="W332" i="62"/>
  <c r="R330" i="62"/>
  <c r="Q329" i="62"/>
  <c r="O324" i="62"/>
  <c r="L320" i="62"/>
  <c r="Q269" i="62"/>
  <c r="V302" i="62"/>
  <c r="R332" i="62"/>
  <c r="O330" i="62"/>
  <c r="M325" i="62"/>
  <c r="U324" i="62"/>
  <c r="Q320" i="62"/>
  <c r="H320" i="62"/>
  <c r="P318" i="62"/>
  <c r="R317" i="62"/>
  <c r="O313" i="62"/>
  <c r="U219" i="62"/>
  <c r="U302" i="62"/>
  <c r="Q332" i="62"/>
  <c r="L329" i="62"/>
  <c r="L325" i="62"/>
  <c r="P320" i="62"/>
  <c r="Q316" i="62"/>
  <c r="P219" i="62"/>
  <c r="N332" i="62"/>
  <c r="W330" i="62"/>
  <c r="N330" i="62"/>
  <c r="W320" i="62"/>
  <c r="O320" i="62"/>
  <c r="P317" i="62"/>
  <c r="P316" i="62"/>
  <c r="N313" i="62"/>
  <c r="Q330" i="62"/>
  <c r="W267" i="62"/>
  <c r="Q302" i="62"/>
  <c r="U290" i="62"/>
  <c r="L332" i="62"/>
  <c r="V330" i="62"/>
  <c r="M330" i="62"/>
  <c r="R324" i="62"/>
  <c r="V320" i="62"/>
  <c r="N318" i="62"/>
  <c r="O316" i="62"/>
  <c r="M313" i="62"/>
  <c r="P332" i="62"/>
  <c r="J330" i="62"/>
  <c r="J329" i="62"/>
  <c r="V328" i="62"/>
  <c r="M328" i="62"/>
  <c r="W326" i="62"/>
  <c r="R325" i="62"/>
  <c r="J325" i="62"/>
  <c r="N324" i="62"/>
  <c r="W321" i="62"/>
  <c r="J314" i="62"/>
  <c r="U271" i="62"/>
  <c r="O332" i="62"/>
  <c r="U328" i="62"/>
  <c r="L328" i="62"/>
  <c r="Q327" i="62"/>
  <c r="V326" i="62"/>
  <c r="N326" i="62"/>
  <c r="M324" i="62"/>
  <c r="V321" i="62"/>
  <c r="H317" i="62"/>
  <c r="L326" i="62"/>
  <c r="L324" i="62"/>
  <c r="R314" i="62"/>
  <c r="H314" i="62"/>
  <c r="Q304" i="62"/>
  <c r="U332" i="62"/>
  <c r="M332" i="62"/>
  <c r="H328" i="62"/>
  <c r="J326" i="62"/>
  <c r="J324" i="62"/>
  <c r="U323" i="62"/>
  <c r="Q321" i="62"/>
  <c r="V317" i="62"/>
  <c r="H316" i="62"/>
  <c r="Q314" i="62"/>
  <c r="O321" i="62"/>
  <c r="P314" i="62"/>
  <c r="N266" i="62"/>
  <c r="M302" i="62"/>
  <c r="V294" i="62"/>
  <c r="J332" i="62"/>
  <c r="P328" i="62"/>
  <c r="Q326" i="62"/>
  <c r="H326" i="62"/>
  <c r="H324" i="62"/>
  <c r="N323" i="62"/>
  <c r="M317" i="62"/>
  <c r="O314" i="62"/>
  <c r="J313" i="62"/>
  <c r="Q294" i="62"/>
  <c r="O328" i="62"/>
  <c r="L321" i="62"/>
  <c r="V314" i="62"/>
  <c r="V331" i="62"/>
  <c r="L330" i="62"/>
  <c r="P329" i="62"/>
  <c r="H329" i="62"/>
  <c r="N328" i="62"/>
  <c r="R327" i="62"/>
  <c r="J327" i="62"/>
  <c r="V323" i="62"/>
  <c r="L322" i="62"/>
  <c r="P321" i="62"/>
  <c r="H321" i="62"/>
  <c r="R319" i="62"/>
  <c r="J319" i="62"/>
  <c r="L314" i="62"/>
  <c r="U312" i="62"/>
  <c r="N312" i="62"/>
  <c r="R311" i="62"/>
  <c r="J311" i="62"/>
  <c r="M331" i="62"/>
  <c r="P327" i="62"/>
  <c r="H327" i="62"/>
  <c r="M323" i="62"/>
  <c r="P319" i="62"/>
  <c r="H319" i="62"/>
  <c r="L312" i="62"/>
  <c r="P311" i="62"/>
  <c r="H311" i="62"/>
  <c r="Q311" i="62"/>
  <c r="V332" i="62"/>
  <c r="L331" i="62"/>
  <c r="P330" i="62"/>
  <c r="U329" i="62"/>
  <c r="R328" i="62"/>
  <c r="W327" i="62"/>
  <c r="O327" i="62"/>
  <c r="V324" i="62"/>
  <c r="L323" i="62"/>
  <c r="P322" i="62"/>
  <c r="H322" i="62"/>
  <c r="U321" i="62"/>
  <c r="N321" i="62"/>
  <c r="W319" i="62"/>
  <c r="O319" i="62"/>
  <c r="W311" i="62"/>
  <c r="O311" i="62"/>
  <c r="R331" i="62"/>
  <c r="J331" i="62"/>
  <c r="V327" i="62"/>
  <c r="R323" i="62"/>
  <c r="J323" i="62"/>
  <c r="W322" i="62"/>
  <c r="O322" i="62"/>
  <c r="M321" i="62"/>
  <c r="V319" i="62"/>
  <c r="V311" i="62"/>
  <c r="U327" i="62"/>
  <c r="N327" i="62"/>
  <c r="U319" i="62"/>
  <c r="N319" i="62"/>
  <c r="M316" i="62"/>
  <c r="P312" i="62"/>
  <c r="H312" i="62"/>
  <c r="U311" i="62"/>
  <c r="N311" i="62"/>
  <c r="P331" i="62"/>
  <c r="H331" i="62"/>
  <c r="M327" i="62"/>
  <c r="P323" i="62"/>
  <c r="H323" i="62"/>
  <c r="U322" i="62"/>
  <c r="N322" i="62"/>
  <c r="R321" i="62"/>
  <c r="M319" i="62"/>
  <c r="M311" i="62"/>
  <c r="Q319" i="62"/>
  <c r="W331" i="62"/>
  <c r="W323" i="62"/>
  <c r="V312" i="62"/>
  <c r="H310" i="62"/>
  <c r="P310" i="62"/>
  <c r="Q310" i="62"/>
  <c r="J310" i="62"/>
  <c r="R310" i="62"/>
  <c r="L310" i="62"/>
  <c r="M310" i="62"/>
  <c r="N310" i="62"/>
  <c r="W261" i="62"/>
  <c r="U258" i="62"/>
  <c r="J306" i="62"/>
  <c r="L303" i="62"/>
  <c r="V288" i="62"/>
  <c r="U306" i="62"/>
  <c r="N298" i="62"/>
  <c r="V298" i="62" s="1"/>
  <c r="J294" i="62"/>
  <c r="U291" i="62"/>
  <c r="R287" i="62"/>
  <c r="R306" i="62"/>
  <c r="W303" i="62"/>
  <c r="V306" i="62"/>
  <c r="M306" i="62"/>
  <c r="R303" i="62"/>
  <c r="W302" i="62"/>
  <c r="N302" i="62"/>
  <c r="L306" i="62"/>
  <c r="N304" i="62"/>
  <c r="O303" i="62"/>
  <c r="W288" i="62"/>
  <c r="Q286" i="62"/>
  <c r="U268" i="62"/>
  <c r="W306" i="62"/>
  <c r="O306" i="62"/>
  <c r="V304" i="62"/>
  <c r="J295" i="62"/>
  <c r="R294" i="62"/>
  <c r="J286" i="62"/>
  <c r="O256" i="62"/>
  <c r="V273" i="62"/>
  <c r="N268" i="62"/>
  <c r="P263" i="62"/>
  <c r="N301" i="62"/>
  <c r="V301" i="62" s="1"/>
  <c r="P286" i="62"/>
  <c r="R286" i="62"/>
  <c r="L273" i="62"/>
  <c r="M268" i="62"/>
  <c r="O267" i="62"/>
  <c r="M301" i="62"/>
  <c r="Q287" i="62"/>
  <c r="O286" i="62"/>
  <c r="H286" i="62"/>
  <c r="H306" i="62"/>
  <c r="R295" i="62"/>
  <c r="L290" i="62"/>
  <c r="O287" i="62"/>
  <c r="W286" i="62"/>
  <c r="H274" i="62"/>
  <c r="Q306" i="62"/>
  <c r="Q295" i="62"/>
  <c r="J290" i="62"/>
  <c r="Q288" i="62"/>
  <c r="N287" i="62"/>
  <c r="V286" i="62"/>
  <c r="N286" i="62"/>
  <c r="R258" i="62"/>
  <c r="P306" i="62"/>
  <c r="W304" i="62"/>
  <c r="O295" i="62"/>
  <c r="O288" i="62"/>
  <c r="L287" i="62"/>
  <c r="U286" i="62"/>
  <c r="M286" i="62"/>
  <c r="H276" i="62"/>
  <c r="H296" i="62"/>
  <c r="P241" i="62"/>
  <c r="U273" i="62"/>
  <c r="H283" i="62"/>
  <c r="M304" i="62"/>
  <c r="J303" i="62"/>
  <c r="U301" i="62"/>
  <c r="R299" i="62"/>
  <c r="M298" i="62"/>
  <c r="W296" i="62"/>
  <c r="O296" i="62"/>
  <c r="R291" i="62"/>
  <c r="W241" i="62"/>
  <c r="O241" i="62"/>
  <c r="W271" i="62"/>
  <c r="L304" i="62"/>
  <c r="Q299" i="62"/>
  <c r="L298" i="62"/>
  <c r="V296" i="62"/>
  <c r="P294" i="62"/>
  <c r="H294" i="62"/>
  <c r="Q291" i="62"/>
  <c r="R290" i="62"/>
  <c r="H290" i="62"/>
  <c r="L288" i="62"/>
  <c r="R285" i="62"/>
  <c r="V242" i="62"/>
  <c r="V241" i="62"/>
  <c r="R273" i="62"/>
  <c r="O263" i="62"/>
  <c r="O283" i="62"/>
  <c r="R304" i="62"/>
  <c r="J304" i="62"/>
  <c r="H302" i="62"/>
  <c r="Q301" i="62"/>
  <c r="P299" i="62"/>
  <c r="R298" i="62"/>
  <c r="J298" i="62"/>
  <c r="U296" i="62"/>
  <c r="N296" i="62"/>
  <c r="L295" i="62"/>
  <c r="W294" i="62"/>
  <c r="O294" i="62"/>
  <c r="Q293" i="62"/>
  <c r="O291" i="62"/>
  <c r="Q290" i="62"/>
  <c r="R288" i="62"/>
  <c r="J288" i="62"/>
  <c r="J287" i="62"/>
  <c r="Q285" i="62"/>
  <c r="Q241" i="62"/>
  <c r="U241" i="62"/>
  <c r="N241" i="62"/>
  <c r="Q276" i="62"/>
  <c r="Q273" i="62"/>
  <c r="P283" i="62"/>
  <c r="W299" i="62"/>
  <c r="O299" i="62"/>
  <c r="M296" i="62"/>
  <c r="N293" i="62"/>
  <c r="V293" i="62" s="1"/>
  <c r="P290" i="62"/>
  <c r="O285" i="62"/>
  <c r="Q296" i="62"/>
  <c r="H241" i="62"/>
  <c r="P296" i="62"/>
  <c r="U293" i="62"/>
  <c r="M241" i="62"/>
  <c r="R232" i="62"/>
  <c r="P276" i="62"/>
  <c r="N273" i="62"/>
  <c r="P304" i="62"/>
  <c r="Q303" i="62"/>
  <c r="V299" i="62"/>
  <c r="P298" i="62"/>
  <c r="H298" i="62"/>
  <c r="W298" i="62" s="1"/>
  <c r="L296" i="62"/>
  <c r="U294" i="62"/>
  <c r="N294" i="62"/>
  <c r="M293" i="62"/>
  <c r="R292" i="62"/>
  <c r="W291" i="62"/>
  <c r="N291" i="62"/>
  <c r="W290" i="62"/>
  <c r="P288" i="62"/>
  <c r="W285" i="62"/>
  <c r="N285" i="62"/>
  <c r="L241" i="62"/>
  <c r="Q232" i="62"/>
  <c r="L276" i="62"/>
  <c r="M273" i="62"/>
  <c r="W257" i="62"/>
  <c r="O304" i="62"/>
  <c r="P303" i="62"/>
  <c r="U299" i="62"/>
  <c r="N299" i="62"/>
  <c r="R296" i="62"/>
  <c r="W295" i="62"/>
  <c r="L293" i="62"/>
  <c r="J292" i="62"/>
  <c r="V291" i="62"/>
  <c r="L291" i="62"/>
  <c r="V290" i="62"/>
  <c r="M290" i="62"/>
  <c r="V285" i="62"/>
  <c r="M285" i="62"/>
  <c r="Q305" i="62"/>
  <c r="Q289" i="62"/>
  <c r="Q292" i="62"/>
  <c r="P289" i="62"/>
  <c r="W305" i="62"/>
  <c r="O305" i="62"/>
  <c r="L301" i="62"/>
  <c r="P300" i="62"/>
  <c r="H300" i="62"/>
  <c r="W297" i="62"/>
  <c r="O297" i="62"/>
  <c r="P292" i="62"/>
  <c r="H292" i="62"/>
  <c r="W292" i="62" s="1"/>
  <c r="W289" i="62"/>
  <c r="O289" i="62"/>
  <c r="P284" i="62"/>
  <c r="H284" i="62"/>
  <c r="W284" i="62" s="1"/>
  <c r="Q297" i="62"/>
  <c r="P305" i="62"/>
  <c r="Q300" i="62"/>
  <c r="P297" i="62"/>
  <c r="H289" i="62"/>
  <c r="Q284" i="62"/>
  <c r="V305" i="62"/>
  <c r="H303" i="62"/>
  <c r="R301" i="62"/>
  <c r="J301" i="62"/>
  <c r="W300" i="62"/>
  <c r="O300" i="62"/>
  <c r="M299" i="62"/>
  <c r="V297" i="62"/>
  <c r="P295" i="62"/>
  <c r="H295" i="62"/>
  <c r="R293" i="62"/>
  <c r="J293" i="62"/>
  <c r="O292" i="62"/>
  <c r="M291" i="62"/>
  <c r="V289" i="62"/>
  <c r="P287" i="62"/>
  <c r="H287" i="62"/>
  <c r="O284" i="62"/>
  <c r="U305" i="62"/>
  <c r="N305" i="62"/>
  <c r="V300" i="62"/>
  <c r="U297" i="62"/>
  <c r="N297" i="62"/>
  <c r="U289" i="62"/>
  <c r="N289" i="62"/>
  <c r="M305" i="62"/>
  <c r="V303" i="62"/>
  <c r="L302" i="62"/>
  <c r="P301" i="62"/>
  <c r="H301" i="62"/>
  <c r="W301" i="62" s="1"/>
  <c r="U300" i="62"/>
  <c r="N300" i="62"/>
  <c r="J299" i="62"/>
  <c r="M297" i="62"/>
  <c r="V295" i="62"/>
  <c r="P293" i="62"/>
  <c r="H293" i="62"/>
  <c r="W293" i="62" s="1"/>
  <c r="U292" i="62"/>
  <c r="N292" i="62"/>
  <c r="V292" i="62" s="1"/>
  <c r="J291" i="62"/>
  <c r="O290" i="62"/>
  <c r="M289" i="62"/>
  <c r="V287" i="62"/>
  <c r="P285" i="62"/>
  <c r="H285" i="62"/>
  <c r="U284" i="62"/>
  <c r="N284" i="62"/>
  <c r="V284" i="62" s="1"/>
  <c r="H305" i="62"/>
  <c r="H297" i="62"/>
  <c r="L305" i="62"/>
  <c r="U303" i="62"/>
  <c r="N303" i="62"/>
  <c r="R302" i="62"/>
  <c r="O301" i="62"/>
  <c r="M300" i="62"/>
  <c r="L297" i="62"/>
  <c r="U295" i="62"/>
  <c r="N295" i="62"/>
  <c r="O293" i="62"/>
  <c r="M292" i="62"/>
  <c r="L289" i="62"/>
  <c r="M284" i="62"/>
  <c r="R305" i="62"/>
  <c r="R297" i="62"/>
  <c r="P291" i="62"/>
  <c r="R289" i="62"/>
  <c r="Q283" i="62"/>
  <c r="J283" i="62"/>
  <c r="R283" i="62"/>
  <c r="L283" i="62"/>
  <c r="M283" i="62"/>
  <c r="N283" i="62"/>
  <c r="O272" i="62"/>
  <c r="M260" i="62"/>
  <c r="P259" i="62"/>
  <c r="J273" i="62"/>
  <c r="V268" i="62"/>
  <c r="L268" i="62"/>
  <c r="R267" i="62"/>
  <c r="Q258" i="62"/>
  <c r="Q257" i="62"/>
  <c r="P267" i="62"/>
  <c r="W260" i="62"/>
  <c r="W274" i="62"/>
  <c r="O273" i="62"/>
  <c r="N267" i="62"/>
  <c r="V260" i="62"/>
  <c r="U162" i="62"/>
  <c r="V277" i="62"/>
  <c r="V274" i="62"/>
  <c r="W273" i="62"/>
  <c r="Q268" i="62"/>
  <c r="L267" i="62"/>
  <c r="J261" i="62"/>
  <c r="U260" i="62"/>
  <c r="R259" i="62"/>
  <c r="W258" i="62"/>
  <c r="N162" i="62"/>
  <c r="V162" i="62" s="1"/>
  <c r="Q277" i="62"/>
  <c r="O274" i="62"/>
  <c r="O264" i="62"/>
  <c r="N260" i="62"/>
  <c r="Q259" i="62"/>
  <c r="V258" i="62"/>
  <c r="V279" i="62"/>
  <c r="L232" i="62"/>
  <c r="U279" i="62"/>
  <c r="H266" i="62"/>
  <c r="L257" i="62"/>
  <c r="Q279" i="62"/>
  <c r="W266" i="62"/>
  <c r="Q238" i="62"/>
  <c r="O279" i="62"/>
  <c r="R268" i="62"/>
  <c r="J268" i="62"/>
  <c r="J267" i="62"/>
  <c r="U266" i="62"/>
  <c r="N263" i="62"/>
  <c r="Q260" i="62"/>
  <c r="H259" i="62"/>
  <c r="V257" i="62"/>
  <c r="U232" i="62"/>
  <c r="Q266" i="62"/>
  <c r="P260" i="62"/>
  <c r="U257" i="62"/>
  <c r="W279" i="62"/>
  <c r="N279" i="62"/>
  <c r="P268" i="62"/>
  <c r="H268" i="62"/>
  <c r="H267" i="62"/>
  <c r="P266" i="62"/>
  <c r="R264" i="62"/>
  <c r="H263" i="62"/>
  <c r="O260" i="62"/>
  <c r="W219" i="62"/>
  <c r="U233" i="62"/>
  <c r="M279" i="62"/>
  <c r="H271" i="62"/>
  <c r="W268" i="62"/>
  <c r="Q267" i="62"/>
  <c r="O266" i="62"/>
  <c r="Q265" i="62"/>
  <c r="Q264" i="62"/>
  <c r="U263" i="62"/>
  <c r="Q203" i="62"/>
  <c r="H233" i="62"/>
  <c r="W276" i="62"/>
  <c r="O276" i="62"/>
  <c r="R275" i="62"/>
  <c r="H275" i="62"/>
  <c r="U274" i="62"/>
  <c r="W272" i="62"/>
  <c r="P265" i="62"/>
  <c r="J257" i="62"/>
  <c r="N220" i="62"/>
  <c r="V220" i="62" s="1"/>
  <c r="P203" i="62"/>
  <c r="W244" i="62"/>
  <c r="V239" i="62"/>
  <c r="V276" i="62"/>
  <c r="Q275" i="62"/>
  <c r="R274" i="62"/>
  <c r="Q271" i="62"/>
  <c r="W265" i="62"/>
  <c r="O265" i="62"/>
  <c r="P211" i="62"/>
  <c r="O203" i="62"/>
  <c r="U244" i="62"/>
  <c r="U239" i="62"/>
  <c r="R233" i="62"/>
  <c r="U276" i="62"/>
  <c r="N276" i="62"/>
  <c r="P275" i="62"/>
  <c r="Q274" i="62"/>
  <c r="R272" i="62"/>
  <c r="P271" i="62"/>
  <c r="U267" i="62"/>
  <c r="M267" i="62"/>
  <c r="V265" i="62"/>
  <c r="J264" i="62"/>
  <c r="V263" i="62"/>
  <c r="M263" i="62"/>
  <c r="Q262" i="62"/>
  <c r="V261" i="62"/>
  <c r="L260" i="62"/>
  <c r="N259" i="62"/>
  <c r="P258" i="62"/>
  <c r="P257" i="62"/>
  <c r="Q224" i="62"/>
  <c r="N203" i="62"/>
  <c r="V203" i="62" s="1"/>
  <c r="N240" i="62"/>
  <c r="Q233" i="62"/>
  <c r="H279" i="62"/>
  <c r="M276" i="62"/>
  <c r="N275" i="62"/>
  <c r="P274" i="62"/>
  <c r="Q272" i="62"/>
  <c r="O271" i="62"/>
  <c r="V269" i="62"/>
  <c r="U265" i="62"/>
  <c r="N265" i="62"/>
  <c r="R261" i="62"/>
  <c r="R260" i="62"/>
  <c r="J260" i="62"/>
  <c r="W259" i="62"/>
  <c r="M259" i="62"/>
  <c r="O258" i="62"/>
  <c r="O257" i="62"/>
  <c r="V177" i="62"/>
  <c r="Q244" i="62"/>
  <c r="N233" i="62"/>
  <c r="M275" i="62"/>
  <c r="M265" i="62"/>
  <c r="Q261" i="62"/>
  <c r="U259" i="62"/>
  <c r="L259" i="62"/>
  <c r="N258" i="62"/>
  <c r="Q177" i="62"/>
  <c r="O244" i="62"/>
  <c r="M233" i="62"/>
  <c r="P279" i="62"/>
  <c r="R276" i="62"/>
  <c r="U275" i="62"/>
  <c r="L275" i="62"/>
  <c r="N274" i="62"/>
  <c r="J272" i="62"/>
  <c r="V271" i="62"/>
  <c r="M271" i="62"/>
  <c r="L265" i="62"/>
  <c r="W264" i="62"/>
  <c r="Q263" i="62"/>
  <c r="P261" i="62"/>
  <c r="J259" i="62"/>
  <c r="N257" i="62"/>
  <c r="Q209" i="62"/>
  <c r="U203" i="62"/>
  <c r="U246" i="62"/>
  <c r="M244" i="62"/>
  <c r="O236" i="62"/>
  <c r="V233" i="62"/>
  <c r="J233" i="62"/>
  <c r="J275" i="62"/>
  <c r="R265" i="62"/>
  <c r="J265" i="62"/>
  <c r="M257" i="62"/>
  <c r="Q270" i="62"/>
  <c r="L279" i="62"/>
  <c r="P278" i="62"/>
  <c r="H278" i="62"/>
  <c r="U277" i="62"/>
  <c r="N277" i="62"/>
  <c r="W275" i="62"/>
  <c r="O275" i="62"/>
  <c r="M274" i="62"/>
  <c r="V272" i="62"/>
  <c r="L271" i="62"/>
  <c r="P270" i="62"/>
  <c r="H270" i="62"/>
  <c r="U269" i="62"/>
  <c r="N269" i="62"/>
  <c r="M266" i="62"/>
  <c r="V264" i="62"/>
  <c r="L263" i="62"/>
  <c r="P262" i="62"/>
  <c r="H262" i="62"/>
  <c r="U261" i="62"/>
  <c r="N261" i="62"/>
  <c r="O259" i="62"/>
  <c r="M258" i="62"/>
  <c r="R279" i="62"/>
  <c r="W278" i="62"/>
  <c r="O278" i="62"/>
  <c r="M277" i="62"/>
  <c r="V275" i="62"/>
  <c r="L274" i="62"/>
  <c r="P273" i="62"/>
  <c r="U272" i="62"/>
  <c r="N272" i="62"/>
  <c r="R271" i="62"/>
  <c r="J271" i="62"/>
  <c r="W270" i="62"/>
  <c r="O270" i="62"/>
  <c r="M269" i="62"/>
  <c r="V267" i="62"/>
  <c r="L266" i="62"/>
  <c r="U264" i="62"/>
  <c r="N264" i="62"/>
  <c r="R263" i="62"/>
  <c r="W262" i="62"/>
  <c r="O262" i="62"/>
  <c r="M261" i="62"/>
  <c r="V259" i="62"/>
  <c r="L258" i="62"/>
  <c r="V278" i="62"/>
  <c r="L277" i="62"/>
  <c r="J274" i="62"/>
  <c r="M272" i="62"/>
  <c r="V270" i="62"/>
  <c r="L269" i="62"/>
  <c r="R266" i="62"/>
  <c r="J266" i="62"/>
  <c r="M264" i="62"/>
  <c r="V262" i="62"/>
  <c r="L261" i="62"/>
  <c r="J258" i="62"/>
  <c r="U278" i="62"/>
  <c r="N278" i="62"/>
  <c r="R277" i="62"/>
  <c r="J277" i="62"/>
  <c r="L272" i="62"/>
  <c r="U270" i="62"/>
  <c r="N270" i="62"/>
  <c r="R269" i="62"/>
  <c r="J269" i="62"/>
  <c r="L264" i="62"/>
  <c r="U262" i="62"/>
  <c r="N262" i="62"/>
  <c r="M278" i="62"/>
  <c r="M270" i="62"/>
  <c r="M262" i="62"/>
  <c r="H258" i="62"/>
  <c r="L278" i="62"/>
  <c r="P277" i="62"/>
  <c r="H277" i="62"/>
  <c r="L270" i="62"/>
  <c r="P269" i="62"/>
  <c r="H269" i="62"/>
  <c r="L262" i="62"/>
  <c r="H261" i="62"/>
  <c r="Q278" i="62"/>
  <c r="R278" i="62"/>
  <c r="W277" i="62"/>
  <c r="P272" i="62"/>
  <c r="R270" i="62"/>
  <c r="W269" i="62"/>
  <c r="V266" i="62"/>
  <c r="P264" i="62"/>
  <c r="R262" i="62"/>
  <c r="H256" i="62"/>
  <c r="P256" i="62"/>
  <c r="Q256" i="62"/>
  <c r="J256" i="62"/>
  <c r="R256" i="62"/>
  <c r="L256" i="62"/>
  <c r="M256" i="62"/>
  <c r="N256" i="62"/>
  <c r="R249" i="62"/>
  <c r="H249" i="62"/>
  <c r="Q249" i="62"/>
  <c r="L233" i="62"/>
  <c r="Q217" i="62"/>
  <c r="P249" i="62"/>
  <c r="V247" i="62"/>
  <c r="Q245" i="62"/>
  <c r="W249" i="62"/>
  <c r="O249" i="62"/>
  <c r="U247" i="62"/>
  <c r="P245" i="62"/>
  <c r="V219" i="62"/>
  <c r="U214" i="62"/>
  <c r="V249" i="62"/>
  <c r="N249" i="62"/>
  <c r="O247" i="62"/>
  <c r="M245" i="62"/>
  <c r="U249" i="62"/>
  <c r="M249" i="62"/>
  <c r="U215" i="62"/>
  <c r="L249" i="62"/>
  <c r="J247" i="62"/>
  <c r="U236" i="62"/>
  <c r="P233" i="62"/>
  <c r="N232" i="62"/>
  <c r="J229" i="62"/>
  <c r="Q230" i="62"/>
  <c r="O231" i="62"/>
  <c r="R198" i="62"/>
  <c r="J181" i="62"/>
  <c r="U205" i="62"/>
  <c r="U204" i="62"/>
  <c r="N229" i="62"/>
  <c r="V250" i="62"/>
  <c r="W247" i="62"/>
  <c r="N247" i="62"/>
  <c r="W246" i="62"/>
  <c r="O245" i="62"/>
  <c r="Q242" i="62"/>
  <c r="Q236" i="62"/>
  <c r="P232" i="62"/>
  <c r="N231" i="62"/>
  <c r="L230" i="62"/>
  <c r="W252" i="62"/>
  <c r="W231" i="62"/>
  <c r="R247" i="62"/>
  <c r="H247" i="62"/>
  <c r="Q246" i="62"/>
  <c r="W245" i="62"/>
  <c r="J239" i="62"/>
  <c r="J232" i="62"/>
  <c r="U231" i="62"/>
  <c r="O252" i="62"/>
  <c r="Q247" i="62"/>
  <c r="O246" i="62"/>
  <c r="Q231" i="62"/>
  <c r="O123" i="62"/>
  <c r="U212" i="62"/>
  <c r="R211" i="62"/>
  <c r="H229" i="62"/>
  <c r="M252" i="62"/>
  <c r="P247" i="62"/>
  <c r="L246" i="62"/>
  <c r="R245" i="62"/>
  <c r="W236" i="62"/>
  <c r="H232" i="62"/>
  <c r="P231" i="62"/>
  <c r="Q150" i="62"/>
  <c r="Q211" i="62"/>
  <c r="M229" i="62"/>
  <c r="U252" i="62"/>
  <c r="H248" i="62"/>
  <c r="V246" i="62"/>
  <c r="L240" i="62"/>
  <c r="W239" i="62"/>
  <c r="N239" i="62"/>
  <c r="P238" i="62"/>
  <c r="R237" i="62"/>
  <c r="H237" i="62"/>
  <c r="W234" i="62"/>
  <c r="R230" i="62"/>
  <c r="J230" i="62"/>
  <c r="O202" i="62"/>
  <c r="M209" i="62"/>
  <c r="U248" i="62"/>
  <c r="N246" i="62"/>
  <c r="W238" i="62"/>
  <c r="O238" i="62"/>
  <c r="Q237" i="62"/>
  <c r="V234" i="62"/>
  <c r="V225" i="62"/>
  <c r="R219" i="62"/>
  <c r="M211" i="62"/>
  <c r="L209" i="62"/>
  <c r="Q252" i="62"/>
  <c r="M246" i="62"/>
  <c r="J245" i="62"/>
  <c r="U240" i="62"/>
  <c r="H240" i="62"/>
  <c r="V238" i="62"/>
  <c r="P237" i="62"/>
  <c r="P230" i="62"/>
  <c r="P225" i="62"/>
  <c r="P229" i="62"/>
  <c r="Q248" i="62"/>
  <c r="R239" i="62"/>
  <c r="H239" i="62"/>
  <c r="U238" i="62"/>
  <c r="N238" i="62"/>
  <c r="O237" i="62"/>
  <c r="M236" i="62"/>
  <c r="R234" i="62"/>
  <c r="V231" i="62"/>
  <c r="J231" i="62"/>
  <c r="W230" i="62"/>
  <c r="O230" i="62"/>
  <c r="O219" i="62"/>
  <c r="R229" i="62"/>
  <c r="N252" i="62"/>
  <c r="Q251" i="62"/>
  <c r="Q250" i="62"/>
  <c r="P248" i="62"/>
  <c r="R246" i="62"/>
  <c r="J246" i="62"/>
  <c r="H245" i="62"/>
  <c r="R240" i="62"/>
  <c r="Q239" i="62"/>
  <c r="M238" i="62"/>
  <c r="M237" i="62"/>
  <c r="Q234" i="62"/>
  <c r="V230" i="62"/>
  <c r="N219" i="62"/>
  <c r="N248" i="62"/>
  <c r="Q240" i="62"/>
  <c r="P239" i="62"/>
  <c r="L238" i="62"/>
  <c r="W237" i="62"/>
  <c r="L237" i="62"/>
  <c r="W233" i="62"/>
  <c r="R231" i="62"/>
  <c r="H231" i="62"/>
  <c r="U230" i="62"/>
  <c r="N230" i="62"/>
  <c r="U229" i="62"/>
  <c r="L248" i="62"/>
  <c r="P246" i="62"/>
  <c r="Q243" i="62"/>
  <c r="P240" i="62"/>
  <c r="O239" i="62"/>
  <c r="R238" i="62"/>
  <c r="J238" i="62"/>
  <c r="J237" i="62"/>
  <c r="J234" i="62"/>
  <c r="M230" i="62"/>
  <c r="Q235" i="62"/>
  <c r="L252" i="62"/>
  <c r="P251" i="62"/>
  <c r="H251" i="62"/>
  <c r="U250" i="62"/>
  <c r="N250" i="62"/>
  <c r="W248" i="62"/>
  <c r="O248" i="62"/>
  <c r="M247" i="62"/>
  <c r="V245" i="62"/>
  <c r="L244" i="62"/>
  <c r="P243" i="62"/>
  <c r="H243" i="62"/>
  <c r="U242" i="62"/>
  <c r="N242" i="62"/>
  <c r="W240" i="62"/>
  <c r="O240" i="62"/>
  <c r="M239" i="62"/>
  <c r="V237" i="62"/>
  <c r="L236" i="62"/>
  <c r="P235" i="62"/>
  <c r="H235" i="62"/>
  <c r="U234" i="62"/>
  <c r="N234" i="62"/>
  <c r="W232" i="62"/>
  <c r="O232" i="62"/>
  <c r="M231" i="62"/>
  <c r="R252" i="62"/>
  <c r="J252" i="62"/>
  <c r="W251" i="62"/>
  <c r="O251" i="62"/>
  <c r="M250" i="62"/>
  <c r="V248" i="62"/>
  <c r="U245" i="62"/>
  <c r="N245" i="62"/>
  <c r="R244" i="62"/>
  <c r="J244" i="62"/>
  <c r="W243" i="62"/>
  <c r="O243" i="62"/>
  <c r="M242" i="62"/>
  <c r="V240" i="62"/>
  <c r="U237" i="62"/>
  <c r="R236" i="62"/>
  <c r="J236" i="62"/>
  <c r="W235" i="62"/>
  <c r="O235" i="62"/>
  <c r="M234" i="62"/>
  <c r="V232" i="62"/>
  <c r="V251" i="62"/>
  <c r="L250" i="62"/>
  <c r="V243" i="62"/>
  <c r="L242" i="62"/>
  <c r="V235" i="62"/>
  <c r="L234" i="62"/>
  <c r="P252" i="62"/>
  <c r="H252" i="62"/>
  <c r="U251" i="62"/>
  <c r="N251" i="62"/>
  <c r="R250" i="62"/>
  <c r="J250" i="62"/>
  <c r="M248" i="62"/>
  <c r="P244" i="62"/>
  <c r="H244" i="62"/>
  <c r="U243" i="62"/>
  <c r="N243" i="62"/>
  <c r="R242" i="62"/>
  <c r="J242" i="62"/>
  <c r="M240" i="62"/>
  <c r="P236" i="62"/>
  <c r="H236" i="62"/>
  <c r="U235" i="62"/>
  <c r="N235" i="62"/>
  <c r="M251" i="62"/>
  <c r="M243" i="62"/>
  <c r="M235" i="62"/>
  <c r="V252" i="62"/>
  <c r="L251" i="62"/>
  <c r="P250" i="62"/>
  <c r="H250" i="62"/>
  <c r="R248" i="62"/>
  <c r="V244" i="62"/>
  <c r="L243" i="62"/>
  <c r="P242" i="62"/>
  <c r="H242" i="62"/>
  <c r="V236" i="62"/>
  <c r="L235" i="62"/>
  <c r="P234" i="62"/>
  <c r="H234" i="62"/>
  <c r="R251" i="62"/>
  <c r="W250" i="62"/>
  <c r="R243" i="62"/>
  <c r="W242" i="62"/>
  <c r="R235" i="62"/>
  <c r="O229" i="62"/>
  <c r="Q229" i="62"/>
  <c r="L229" i="62"/>
  <c r="P205" i="62"/>
  <c r="R209" i="62"/>
  <c r="J209" i="62"/>
  <c r="N205" i="62"/>
  <c r="V205" i="62" s="1"/>
  <c r="W194" i="62"/>
  <c r="N178" i="62"/>
  <c r="U194" i="62"/>
  <c r="M219" i="62"/>
  <c r="P209" i="62"/>
  <c r="H209" i="62"/>
  <c r="W209" i="62" s="1"/>
  <c r="H205" i="62"/>
  <c r="W205" i="62" s="1"/>
  <c r="L219" i="62"/>
  <c r="O209" i="62"/>
  <c r="R204" i="62"/>
  <c r="N225" i="62"/>
  <c r="N204" i="62"/>
  <c r="V204" i="62" s="1"/>
  <c r="J180" i="62"/>
  <c r="Q219" i="62"/>
  <c r="H215" i="62"/>
  <c r="W215" i="62" s="1"/>
  <c r="U209" i="62"/>
  <c r="Q191" i="62"/>
  <c r="U225" i="62"/>
  <c r="R215" i="62"/>
  <c r="R213" i="62"/>
  <c r="U210" i="62"/>
  <c r="M203" i="62"/>
  <c r="W196" i="62"/>
  <c r="P191" i="62"/>
  <c r="R225" i="62"/>
  <c r="Q223" i="62"/>
  <c r="Q215" i="62"/>
  <c r="Q213" i="62"/>
  <c r="L203" i="62"/>
  <c r="N191" i="62"/>
  <c r="Q225" i="62"/>
  <c r="P215" i="62"/>
  <c r="O213" i="62"/>
  <c r="U211" i="62"/>
  <c r="H211" i="62"/>
  <c r="W211" i="62" s="1"/>
  <c r="R210" i="62"/>
  <c r="Q205" i="62"/>
  <c r="R203" i="62"/>
  <c r="J203" i="62"/>
  <c r="W197" i="62"/>
  <c r="M191" i="62"/>
  <c r="O215" i="62"/>
  <c r="O210" i="62"/>
  <c r="N213" i="62"/>
  <c r="V213" i="62" s="1"/>
  <c r="N210" i="62"/>
  <c r="V210" i="62" s="1"/>
  <c r="W191" i="62"/>
  <c r="O188" i="62"/>
  <c r="Q221" i="62"/>
  <c r="N215" i="62"/>
  <c r="V215" i="62" s="1"/>
  <c r="R214" i="62"/>
  <c r="U213" i="62"/>
  <c r="L213" i="62"/>
  <c r="L210" i="62"/>
  <c r="Q207" i="62"/>
  <c r="V191" i="62"/>
  <c r="M185" i="62"/>
  <c r="W225" i="62"/>
  <c r="H225" i="62"/>
  <c r="M221" i="62"/>
  <c r="J213" i="62"/>
  <c r="J210" i="62"/>
  <c r="U197" i="62"/>
  <c r="U186" i="62"/>
  <c r="W178" i="62"/>
  <c r="M225" i="62"/>
  <c r="P223" i="62"/>
  <c r="H223" i="62"/>
  <c r="W223" i="62" s="1"/>
  <c r="Q222" i="62"/>
  <c r="J221" i="62"/>
  <c r="U220" i="62"/>
  <c r="J219" i="62"/>
  <c r="U218" i="62"/>
  <c r="P217" i="62"/>
  <c r="H217" i="62"/>
  <c r="W217" i="62" s="1"/>
  <c r="M215" i="62"/>
  <c r="Q214" i="62"/>
  <c r="Q212" i="62"/>
  <c r="U207" i="62"/>
  <c r="N207" i="62"/>
  <c r="V207" i="62" s="1"/>
  <c r="Q206" i="62"/>
  <c r="H206" i="62"/>
  <c r="W206" i="62" s="1"/>
  <c r="M205" i="62"/>
  <c r="Q204" i="62"/>
  <c r="N198" i="62"/>
  <c r="O194" i="62"/>
  <c r="V185" i="62"/>
  <c r="L225" i="62"/>
  <c r="O223" i="62"/>
  <c r="O222" i="62"/>
  <c r="O217" i="62"/>
  <c r="L215" i="62"/>
  <c r="O214" i="62"/>
  <c r="P213" i="62"/>
  <c r="H213" i="62"/>
  <c r="W213" i="62" s="1"/>
  <c r="O212" i="62"/>
  <c r="O211" i="62"/>
  <c r="Q210" i="62"/>
  <c r="M207" i="62"/>
  <c r="P206" i="62"/>
  <c r="L205" i="62"/>
  <c r="P204" i="62"/>
  <c r="R206" i="62"/>
  <c r="R186" i="62"/>
  <c r="J225" i="62"/>
  <c r="N222" i="62"/>
  <c r="V222" i="62" s="1"/>
  <c r="H221" i="62"/>
  <c r="W221" i="62" s="1"/>
  <c r="Q220" i="62"/>
  <c r="Q218" i="62"/>
  <c r="W214" i="62"/>
  <c r="N214" i="62"/>
  <c r="N212" i="62"/>
  <c r="V212" i="62" s="1"/>
  <c r="L207" i="62"/>
  <c r="O206" i="62"/>
  <c r="R205" i="62"/>
  <c r="J205" i="62"/>
  <c r="O204" i="62"/>
  <c r="R197" i="62"/>
  <c r="W188" i="62"/>
  <c r="J186" i="62"/>
  <c r="P178" i="62"/>
  <c r="U223" i="62"/>
  <c r="N223" i="62"/>
  <c r="V223" i="62" s="1"/>
  <c r="L222" i="62"/>
  <c r="R221" i="62"/>
  <c r="O220" i="62"/>
  <c r="O218" i="62"/>
  <c r="U217" i="62"/>
  <c r="N217" i="62"/>
  <c r="V217" i="62" s="1"/>
  <c r="V214" i="62"/>
  <c r="L214" i="62"/>
  <c r="N211" i="62"/>
  <c r="V211" i="62" s="1"/>
  <c r="R207" i="62"/>
  <c r="J207" i="62"/>
  <c r="P197" i="62"/>
  <c r="M223" i="62"/>
  <c r="M217" i="62"/>
  <c r="N206" i="62"/>
  <c r="V206" i="62" s="1"/>
  <c r="M175" i="62"/>
  <c r="O197" i="62"/>
  <c r="U190" i="62"/>
  <c r="O225" i="62"/>
  <c r="L223" i="62"/>
  <c r="P221" i="62"/>
  <c r="L217" i="62"/>
  <c r="J211" i="62"/>
  <c r="P207" i="62"/>
  <c r="H207" i="62"/>
  <c r="W207" i="62" s="1"/>
  <c r="U206" i="62"/>
  <c r="L206" i="62"/>
  <c r="O205" i="62"/>
  <c r="Q136" i="62"/>
  <c r="W198" i="62"/>
  <c r="J197" i="62"/>
  <c r="N190" i="62"/>
  <c r="R223" i="62"/>
  <c r="U222" i="62"/>
  <c r="R217" i="62"/>
  <c r="Q216" i="62"/>
  <c r="V209" i="62"/>
  <c r="J206" i="62"/>
  <c r="P224" i="62"/>
  <c r="H224" i="62"/>
  <c r="R222" i="62"/>
  <c r="J222" i="62"/>
  <c r="O221" i="62"/>
  <c r="M220" i="62"/>
  <c r="P216" i="62"/>
  <c r="H216" i="62"/>
  <c r="W216" i="62" s="1"/>
  <c r="J214" i="62"/>
  <c r="M212" i="62"/>
  <c r="P208" i="62"/>
  <c r="H208" i="62"/>
  <c r="W208" i="62" s="1"/>
  <c r="M204" i="62"/>
  <c r="W224" i="62"/>
  <c r="O224" i="62"/>
  <c r="L220" i="62"/>
  <c r="N218" i="62"/>
  <c r="V218" i="62" s="1"/>
  <c r="O216" i="62"/>
  <c r="L212" i="62"/>
  <c r="O208" i="62"/>
  <c r="L204" i="62"/>
  <c r="V224" i="62"/>
  <c r="P222" i="62"/>
  <c r="H222" i="62"/>
  <c r="W222" i="62" s="1"/>
  <c r="U221" i="62"/>
  <c r="N221" i="62"/>
  <c r="V221" i="62" s="1"/>
  <c r="R220" i="62"/>
  <c r="J220" i="62"/>
  <c r="M218" i="62"/>
  <c r="P214" i="62"/>
  <c r="H214" i="62"/>
  <c r="R212" i="62"/>
  <c r="J212" i="62"/>
  <c r="M210" i="62"/>
  <c r="J204" i="62"/>
  <c r="U224" i="62"/>
  <c r="N224" i="62"/>
  <c r="L218" i="62"/>
  <c r="U216" i="62"/>
  <c r="N216" i="62"/>
  <c r="V216" i="62" s="1"/>
  <c r="U208" i="62"/>
  <c r="N208" i="62"/>
  <c r="V208" i="62" s="1"/>
  <c r="M224" i="62"/>
  <c r="P220" i="62"/>
  <c r="H220" i="62"/>
  <c r="W220" i="62" s="1"/>
  <c r="R218" i="62"/>
  <c r="J218" i="62"/>
  <c r="M216" i="62"/>
  <c r="P212" i="62"/>
  <c r="H212" i="62"/>
  <c r="W212" i="62" s="1"/>
  <c r="M208" i="62"/>
  <c r="H204" i="62"/>
  <c r="W204" i="62" s="1"/>
  <c r="L224" i="62"/>
  <c r="L216" i="62"/>
  <c r="L208" i="62"/>
  <c r="Q208" i="62"/>
  <c r="R224" i="62"/>
  <c r="P218" i="62"/>
  <c r="R216" i="62"/>
  <c r="P210" i="62"/>
  <c r="R208" i="62"/>
  <c r="H202" i="62"/>
  <c r="P202" i="62"/>
  <c r="Q202" i="62"/>
  <c r="J202" i="62"/>
  <c r="R202" i="62"/>
  <c r="L202" i="62"/>
  <c r="M202" i="62"/>
  <c r="N202" i="62"/>
  <c r="P166" i="62"/>
  <c r="U198" i="62"/>
  <c r="Q197" i="62"/>
  <c r="Q194" i="62"/>
  <c r="O191" i="62"/>
  <c r="R178" i="62"/>
  <c r="W177" i="62"/>
  <c r="O177" i="62"/>
  <c r="U177" i="62"/>
  <c r="N177" i="62"/>
  <c r="Q164" i="62"/>
  <c r="Q152" i="62"/>
  <c r="Q198" i="62"/>
  <c r="V197" i="62"/>
  <c r="L197" i="62"/>
  <c r="U191" i="62"/>
  <c r="L191" i="62"/>
  <c r="R190" i="62"/>
  <c r="O189" i="62"/>
  <c r="U188" i="62"/>
  <c r="O187" i="62"/>
  <c r="V182" i="62"/>
  <c r="V181" i="62"/>
  <c r="M177" i="62"/>
  <c r="U182" i="62"/>
  <c r="W180" i="62"/>
  <c r="V179" i="62"/>
  <c r="V178" i="62"/>
  <c r="L177" i="62"/>
  <c r="Q123" i="62"/>
  <c r="M168" i="62"/>
  <c r="H191" i="62"/>
  <c r="Q182" i="62"/>
  <c r="L181" i="62"/>
  <c r="Q180" i="62"/>
  <c r="R179" i="62"/>
  <c r="U178" i="62"/>
  <c r="R177" i="62"/>
  <c r="J177" i="62"/>
  <c r="P177" i="62"/>
  <c r="M178" i="62"/>
  <c r="J189" i="62"/>
  <c r="Q188" i="62"/>
  <c r="R166" i="62"/>
  <c r="L175" i="62"/>
  <c r="H197" i="62"/>
  <c r="M196" i="62"/>
  <c r="U181" i="62"/>
  <c r="Q190" i="62"/>
  <c r="W189" i="62"/>
  <c r="N188" i="62"/>
  <c r="Q186" i="62"/>
  <c r="U185" i="62"/>
  <c r="N182" i="62"/>
  <c r="Q178" i="62"/>
  <c r="Q170" i="62"/>
  <c r="L198" i="62"/>
  <c r="R181" i="62"/>
  <c r="J198" i="62"/>
  <c r="N197" i="62"/>
  <c r="J190" i="62"/>
  <c r="R189" i="62"/>
  <c r="R185" i="62"/>
  <c r="Q181" i="62"/>
  <c r="O178" i="62"/>
  <c r="Q189" i="62"/>
  <c r="Q185" i="62"/>
  <c r="R183" i="62"/>
  <c r="L167" i="62"/>
  <c r="P162" i="62"/>
  <c r="Q158" i="62"/>
  <c r="O175" i="62"/>
  <c r="O198" i="62"/>
  <c r="U196" i="62"/>
  <c r="J195" i="62"/>
  <c r="V194" i="62"/>
  <c r="R193" i="62"/>
  <c r="J193" i="62"/>
  <c r="Q192" i="62"/>
  <c r="L190" i="62"/>
  <c r="P189" i="62"/>
  <c r="H189" i="62"/>
  <c r="R188" i="62"/>
  <c r="Q187" i="62"/>
  <c r="H185" i="62"/>
  <c r="J183" i="62"/>
  <c r="W182" i="62"/>
  <c r="O182" i="62"/>
  <c r="M181" i="62"/>
  <c r="N180" i="62"/>
  <c r="W179" i="62"/>
  <c r="Q193" i="62"/>
  <c r="P193" i="62"/>
  <c r="H193" i="62"/>
  <c r="Q183" i="62"/>
  <c r="H183" i="62"/>
  <c r="H162" i="62"/>
  <c r="W162" i="62" s="1"/>
  <c r="Q196" i="62"/>
  <c r="W193" i="62"/>
  <c r="O193" i="62"/>
  <c r="P190" i="62"/>
  <c r="H190" i="62"/>
  <c r="U189" i="62"/>
  <c r="N189" i="62"/>
  <c r="W187" i="62"/>
  <c r="N187" i="62"/>
  <c r="O186" i="62"/>
  <c r="P183" i="62"/>
  <c r="M182" i="62"/>
  <c r="U180" i="62"/>
  <c r="Q179" i="62"/>
  <c r="O196" i="62"/>
  <c r="V193" i="62"/>
  <c r="R191" i="62"/>
  <c r="W190" i="62"/>
  <c r="O190" i="62"/>
  <c r="M189" i="62"/>
  <c r="J188" i="62"/>
  <c r="V187" i="62"/>
  <c r="M187" i="62"/>
  <c r="W186" i="62"/>
  <c r="M186" i="62"/>
  <c r="P185" i="62"/>
  <c r="W183" i="62"/>
  <c r="O183" i="62"/>
  <c r="L182" i="62"/>
  <c r="P181" i="62"/>
  <c r="H181" i="62"/>
  <c r="O179" i="62"/>
  <c r="N142" i="62"/>
  <c r="V142" i="62" s="1"/>
  <c r="P171" i="62"/>
  <c r="P154" i="62"/>
  <c r="U150" i="62"/>
  <c r="N196" i="62"/>
  <c r="U193" i="62"/>
  <c r="N193" i="62"/>
  <c r="V190" i="62"/>
  <c r="U187" i="62"/>
  <c r="J187" i="62"/>
  <c r="V186" i="62"/>
  <c r="L186" i="62"/>
  <c r="W185" i="62"/>
  <c r="O185" i="62"/>
  <c r="V183" i="62"/>
  <c r="R182" i="62"/>
  <c r="J182" i="62"/>
  <c r="W181" i="62"/>
  <c r="O181" i="62"/>
  <c r="R180" i="62"/>
  <c r="J179" i="62"/>
  <c r="Q167" i="62"/>
  <c r="R195" i="62"/>
  <c r="M193" i="62"/>
  <c r="U183" i="62"/>
  <c r="N183" i="62"/>
  <c r="O167" i="62"/>
  <c r="R158" i="62"/>
  <c r="Q195" i="62"/>
  <c r="R187" i="62"/>
  <c r="L183" i="62"/>
  <c r="P182" i="62"/>
  <c r="O180" i="62"/>
  <c r="M198" i="62"/>
  <c r="V196" i="62"/>
  <c r="L195" i="62"/>
  <c r="P194" i="62"/>
  <c r="H194" i="62"/>
  <c r="R192" i="62"/>
  <c r="J192" i="62"/>
  <c r="V188" i="62"/>
  <c r="L187" i="62"/>
  <c r="P186" i="62"/>
  <c r="H186" i="62"/>
  <c r="N185" i="62"/>
  <c r="R184" i="62"/>
  <c r="J184" i="62"/>
  <c r="V180" i="62"/>
  <c r="L179" i="62"/>
  <c r="H178" i="62"/>
  <c r="R176" i="62"/>
  <c r="J176" i="62"/>
  <c r="Q184" i="62"/>
  <c r="Q176" i="62"/>
  <c r="P192" i="62"/>
  <c r="H192" i="62"/>
  <c r="M188" i="62"/>
  <c r="L185" i="62"/>
  <c r="P184" i="62"/>
  <c r="H184" i="62"/>
  <c r="M180" i="62"/>
  <c r="P176" i="62"/>
  <c r="H176" i="62"/>
  <c r="L196" i="62"/>
  <c r="P195" i="62"/>
  <c r="H195" i="62"/>
  <c r="N194" i="62"/>
  <c r="W192" i="62"/>
  <c r="O192" i="62"/>
  <c r="L188" i="62"/>
  <c r="P187" i="62"/>
  <c r="J185" i="62"/>
  <c r="W184" i="62"/>
  <c r="O184" i="62"/>
  <c r="L180" i="62"/>
  <c r="P179" i="62"/>
  <c r="H179" i="62"/>
  <c r="W176" i="62"/>
  <c r="O176" i="62"/>
  <c r="P198" i="62"/>
  <c r="H198" i="62"/>
  <c r="R196" i="62"/>
  <c r="J196" i="62"/>
  <c r="W195" i="62"/>
  <c r="O195" i="62"/>
  <c r="M194" i="62"/>
  <c r="V192" i="62"/>
  <c r="V184" i="62"/>
  <c r="V176" i="62"/>
  <c r="V195" i="62"/>
  <c r="L194" i="62"/>
  <c r="U192" i="62"/>
  <c r="N192" i="62"/>
  <c r="U184" i="62"/>
  <c r="N184" i="62"/>
  <c r="L178" i="62"/>
  <c r="U176" i="62"/>
  <c r="N176" i="62"/>
  <c r="V198" i="62"/>
  <c r="P196" i="62"/>
  <c r="U195" i="62"/>
  <c r="N195" i="62"/>
  <c r="R194" i="62"/>
  <c r="M192" i="62"/>
  <c r="P188" i="62"/>
  <c r="M184" i="62"/>
  <c r="P180" i="62"/>
  <c r="U179" i="62"/>
  <c r="N179" i="62"/>
  <c r="M176" i="62"/>
  <c r="H175" i="62"/>
  <c r="P175" i="62"/>
  <c r="Q175" i="62"/>
  <c r="J175" i="62"/>
  <c r="R175" i="62"/>
  <c r="N175" i="62"/>
  <c r="M162" i="62"/>
  <c r="J158" i="62"/>
  <c r="R150" i="62"/>
  <c r="O148" i="62"/>
  <c r="Q169" i="62"/>
  <c r="N150" i="62"/>
  <c r="V150" i="62" s="1"/>
  <c r="L163" i="62"/>
  <c r="Q162" i="62"/>
  <c r="Q154" i="62"/>
  <c r="M150" i="62"/>
  <c r="R171" i="62"/>
  <c r="N163" i="62"/>
  <c r="V163" i="62" s="1"/>
  <c r="J160" i="62"/>
  <c r="L159" i="62"/>
  <c r="L158" i="62"/>
  <c r="R154" i="62"/>
  <c r="N153" i="62"/>
  <c r="V153" i="62" s="1"/>
  <c r="U152" i="62"/>
  <c r="O150" i="62"/>
  <c r="V160" i="62"/>
  <c r="L171" i="62"/>
  <c r="L162" i="62"/>
  <c r="U160" i="62"/>
  <c r="P158" i="62"/>
  <c r="H158" i="62"/>
  <c r="W158" i="62" s="1"/>
  <c r="P152" i="62"/>
  <c r="U163" i="62"/>
  <c r="R162" i="62"/>
  <c r="J162" i="62"/>
  <c r="Q161" i="62"/>
  <c r="O158" i="62"/>
  <c r="M154" i="62"/>
  <c r="U153" i="62"/>
  <c r="O152" i="62"/>
  <c r="O151" i="62"/>
  <c r="L150" i="62"/>
  <c r="V171" i="62"/>
  <c r="R160" i="62"/>
  <c r="J154" i="62"/>
  <c r="N152" i="62"/>
  <c r="V152" i="62" s="1"/>
  <c r="J150" i="62"/>
  <c r="R168" i="62"/>
  <c r="Q163" i="62"/>
  <c r="Q160" i="62"/>
  <c r="R159" i="62"/>
  <c r="U158" i="62"/>
  <c r="N158" i="62"/>
  <c r="V158" i="62" s="1"/>
  <c r="V154" i="62"/>
  <c r="Q168" i="62"/>
  <c r="O163" i="62"/>
  <c r="O159" i="62"/>
  <c r="H154" i="62"/>
  <c r="W154" i="62" s="1"/>
  <c r="Q153" i="62"/>
  <c r="P150" i="62"/>
  <c r="O136" i="62"/>
  <c r="H128" i="62"/>
  <c r="W128" i="62" s="1"/>
  <c r="U171" i="62"/>
  <c r="N171" i="62"/>
  <c r="P170" i="62"/>
  <c r="H170" i="62"/>
  <c r="N169" i="62"/>
  <c r="V169" i="62" s="1"/>
  <c r="U168" i="62"/>
  <c r="J168" i="62"/>
  <c r="O166" i="62"/>
  <c r="P164" i="62"/>
  <c r="R163" i="62"/>
  <c r="J163" i="62"/>
  <c r="N161" i="62"/>
  <c r="V161" i="62" s="1"/>
  <c r="P156" i="62"/>
  <c r="H156" i="62"/>
  <c r="W156" i="62" s="1"/>
  <c r="R155" i="62"/>
  <c r="L154" i="62"/>
  <c r="M153" i="62"/>
  <c r="N151" i="62"/>
  <c r="V151" i="62" s="1"/>
  <c r="R139" i="62"/>
  <c r="M136" i="62"/>
  <c r="U123" i="62"/>
  <c r="N123" i="62"/>
  <c r="V123" i="62" s="1"/>
  <c r="W170" i="62"/>
  <c r="O170" i="62"/>
  <c r="O164" i="62"/>
  <c r="O156" i="62"/>
  <c r="Q155" i="62"/>
  <c r="L153" i="62"/>
  <c r="Q144" i="62"/>
  <c r="Q139" i="62"/>
  <c r="M123" i="62"/>
  <c r="J171" i="62"/>
  <c r="V170" i="62"/>
  <c r="U166" i="62"/>
  <c r="N166" i="62"/>
  <c r="V166" i="62" s="1"/>
  <c r="P163" i="62"/>
  <c r="H163" i="62"/>
  <c r="W163" i="62" s="1"/>
  <c r="P155" i="62"/>
  <c r="J153" i="62"/>
  <c r="Q156" i="62"/>
  <c r="O139" i="62"/>
  <c r="L123" i="62"/>
  <c r="U170" i="62"/>
  <c r="N170" i="62"/>
  <c r="M166" i="62"/>
  <c r="N164" i="62"/>
  <c r="V164" i="62" s="1"/>
  <c r="U156" i="62"/>
  <c r="N156" i="62"/>
  <c r="V156" i="62" s="1"/>
  <c r="O155" i="62"/>
  <c r="M152" i="62"/>
  <c r="N139" i="62"/>
  <c r="V139" i="62" s="1"/>
  <c r="U134" i="62"/>
  <c r="R123" i="62"/>
  <c r="J123" i="62"/>
  <c r="Q171" i="62"/>
  <c r="M170" i="62"/>
  <c r="O168" i="62"/>
  <c r="L166" i="62"/>
  <c r="Q165" i="62"/>
  <c r="U164" i="62"/>
  <c r="J164" i="62"/>
  <c r="M156" i="62"/>
  <c r="N155" i="62"/>
  <c r="V155" i="62" s="1"/>
  <c r="O154" i="62"/>
  <c r="R153" i="62"/>
  <c r="J152" i="62"/>
  <c r="U151" i="62"/>
  <c r="O131" i="62"/>
  <c r="L170" i="62"/>
  <c r="L156" i="62"/>
  <c r="L155" i="62"/>
  <c r="R151" i="62"/>
  <c r="U139" i="62"/>
  <c r="H139" i="62"/>
  <c r="W139" i="62" s="1"/>
  <c r="P128" i="62"/>
  <c r="P123" i="62"/>
  <c r="W171" i="62"/>
  <c r="O171" i="62"/>
  <c r="R170" i="62"/>
  <c r="U169" i="62"/>
  <c r="N168" i="62"/>
  <c r="V168" i="62" s="1"/>
  <c r="Q166" i="62"/>
  <c r="H166" i="62"/>
  <c r="W166" i="62" s="1"/>
  <c r="R164" i="62"/>
  <c r="H164" i="62"/>
  <c r="W164" i="62" s="1"/>
  <c r="U161" i="62"/>
  <c r="Q159" i="62"/>
  <c r="R156" i="62"/>
  <c r="U155" i="62"/>
  <c r="J155" i="62"/>
  <c r="U154" i="62"/>
  <c r="O153" i="62"/>
  <c r="R152" i="62"/>
  <c r="H152" i="62"/>
  <c r="W152" i="62" s="1"/>
  <c r="Q151" i="62"/>
  <c r="M171" i="62"/>
  <c r="L168" i="62"/>
  <c r="P167" i="62"/>
  <c r="H167" i="62"/>
  <c r="W167" i="62" s="1"/>
  <c r="R165" i="62"/>
  <c r="J165" i="62"/>
  <c r="L160" i="62"/>
  <c r="P159" i="62"/>
  <c r="H159" i="62"/>
  <c r="W159" i="62" s="1"/>
  <c r="R157" i="62"/>
  <c r="J157" i="62"/>
  <c r="M155" i="62"/>
  <c r="L152" i="62"/>
  <c r="P151" i="62"/>
  <c r="H151" i="62"/>
  <c r="W151" i="62" s="1"/>
  <c r="R149" i="62"/>
  <c r="J149" i="62"/>
  <c r="Q149" i="62"/>
  <c r="M169" i="62"/>
  <c r="P165" i="62"/>
  <c r="H165" i="62"/>
  <c r="M161" i="62"/>
  <c r="P157" i="62"/>
  <c r="H157" i="62"/>
  <c r="W157" i="62" s="1"/>
  <c r="P149" i="62"/>
  <c r="H149" i="62"/>
  <c r="L169" i="62"/>
  <c r="P168" i="62"/>
  <c r="U167" i="62"/>
  <c r="N167" i="62"/>
  <c r="V167" i="62" s="1"/>
  <c r="W165" i="62"/>
  <c r="O165" i="62"/>
  <c r="M164" i="62"/>
  <c r="L161" i="62"/>
  <c r="P160" i="62"/>
  <c r="H160" i="62"/>
  <c r="U159" i="62"/>
  <c r="N159" i="62"/>
  <c r="V159" i="62" s="1"/>
  <c r="O157" i="62"/>
  <c r="W149" i="62"/>
  <c r="O149" i="62"/>
  <c r="R169" i="62"/>
  <c r="J169" i="62"/>
  <c r="M167" i="62"/>
  <c r="V165" i="62"/>
  <c r="R161" i="62"/>
  <c r="J161" i="62"/>
  <c r="W160" i="62"/>
  <c r="O160" i="62"/>
  <c r="M159" i="62"/>
  <c r="H155" i="62"/>
  <c r="W155" i="62" s="1"/>
  <c r="M151" i="62"/>
  <c r="V149" i="62"/>
  <c r="U165" i="62"/>
  <c r="N165" i="62"/>
  <c r="U157" i="62"/>
  <c r="N157" i="62"/>
  <c r="V157" i="62" s="1"/>
  <c r="L151" i="62"/>
  <c r="U149" i="62"/>
  <c r="N149" i="62"/>
  <c r="Q157" i="62"/>
  <c r="P169" i="62"/>
  <c r="H169" i="62"/>
  <c r="W169" i="62" s="1"/>
  <c r="R167" i="62"/>
  <c r="M165" i="62"/>
  <c r="P161" i="62"/>
  <c r="H161" i="62"/>
  <c r="W161" i="62" s="1"/>
  <c r="N160" i="62"/>
  <c r="M157" i="62"/>
  <c r="P153" i="62"/>
  <c r="M149" i="62"/>
  <c r="H148" i="62"/>
  <c r="P148" i="62"/>
  <c r="Q148" i="62"/>
  <c r="J148" i="62"/>
  <c r="R148" i="62"/>
  <c r="L148" i="62"/>
  <c r="M148" i="62"/>
  <c r="N148" i="62"/>
  <c r="L144" i="62"/>
  <c r="P134" i="62"/>
  <c r="U68" i="62"/>
  <c r="R142" i="62"/>
  <c r="P139" i="62"/>
  <c r="L136" i="62"/>
  <c r="P127" i="62"/>
  <c r="W129" i="62"/>
  <c r="P129" i="62"/>
  <c r="R129" i="62"/>
  <c r="R136" i="62"/>
  <c r="J136" i="62"/>
  <c r="P135" i="62"/>
  <c r="Q134" i="62"/>
  <c r="Q129" i="62"/>
  <c r="Q128" i="62"/>
  <c r="Q127" i="62"/>
  <c r="U142" i="62"/>
  <c r="P136" i="62"/>
  <c r="H136" i="62"/>
  <c r="W136" i="62" s="1"/>
  <c r="H135" i="62"/>
  <c r="W135" i="62" s="1"/>
  <c r="N129" i="62"/>
  <c r="V129" i="62" s="1"/>
  <c r="O127" i="62"/>
  <c r="P142" i="62"/>
  <c r="L140" i="62"/>
  <c r="L139" i="62"/>
  <c r="H127" i="62"/>
  <c r="W127" i="62" s="1"/>
  <c r="M144" i="62"/>
  <c r="O142" i="62"/>
  <c r="U136" i="62"/>
  <c r="O121" i="62"/>
  <c r="H132" i="62"/>
  <c r="W132" i="62" s="1"/>
  <c r="P126" i="62"/>
  <c r="H126" i="62"/>
  <c r="W126" i="62" s="1"/>
  <c r="O134" i="62"/>
  <c r="R132" i="62"/>
  <c r="M131" i="62"/>
  <c r="O129" i="62"/>
  <c r="O126" i="62"/>
  <c r="M68" i="62"/>
  <c r="N134" i="62"/>
  <c r="V134" i="62" s="1"/>
  <c r="P132" i="62"/>
  <c r="Q143" i="62"/>
  <c r="H142" i="62"/>
  <c r="W142" i="62" s="1"/>
  <c r="O132" i="62"/>
  <c r="U126" i="62"/>
  <c r="N126" i="62"/>
  <c r="V126" i="62" s="1"/>
  <c r="U124" i="62"/>
  <c r="Q126" i="62"/>
  <c r="O143" i="62"/>
  <c r="H134" i="62"/>
  <c r="W134" i="62" s="1"/>
  <c r="M126" i="62"/>
  <c r="L132" i="62"/>
  <c r="U129" i="62"/>
  <c r="L126" i="62"/>
  <c r="H121" i="62"/>
  <c r="H143" i="62"/>
  <c r="Q142" i="62"/>
  <c r="U140" i="62"/>
  <c r="R134" i="62"/>
  <c r="U132" i="62"/>
  <c r="J132" i="62"/>
  <c r="R131" i="62"/>
  <c r="R126" i="62"/>
  <c r="N101" i="62"/>
  <c r="V101" i="62" s="1"/>
  <c r="J141" i="62"/>
  <c r="N137" i="62"/>
  <c r="V137" i="62" s="1"/>
  <c r="J133" i="62"/>
  <c r="J125" i="62"/>
  <c r="J124" i="62"/>
  <c r="U98" i="62"/>
  <c r="R144" i="62"/>
  <c r="J144" i="62"/>
  <c r="W143" i="62"/>
  <c r="J140" i="62"/>
  <c r="U131" i="62"/>
  <c r="N131" i="62"/>
  <c r="V131" i="62" s="1"/>
  <c r="O128" i="62"/>
  <c r="R124" i="62"/>
  <c r="H124" i="62"/>
  <c r="W124" i="62" s="1"/>
  <c r="Q124" i="62"/>
  <c r="Q98" i="62"/>
  <c r="L95" i="62"/>
  <c r="P121" i="62"/>
  <c r="P144" i="62"/>
  <c r="H144" i="62"/>
  <c r="P143" i="62"/>
  <c r="R140" i="62"/>
  <c r="H140" i="62"/>
  <c r="W140" i="62" s="1"/>
  <c r="M139" i="62"/>
  <c r="U137" i="62"/>
  <c r="Q135" i="62"/>
  <c r="Q132" i="62"/>
  <c r="L131" i="62"/>
  <c r="Q130" i="62"/>
  <c r="J129" i="62"/>
  <c r="U128" i="62"/>
  <c r="N128" i="62"/>
  <c r="V128" i="62" s="1"/>
  <c r="P124" i="62"/>
  <c r="P98" i="62"/>
  <c r="W144" i="62"/>
  <c r="O144" i="62"/>
  <c r="Q140" i="62"/>
  <c r="Q137" i="62"/>
  <c r="M128" i="62"/>
  <c r="O124" i="62"/>
  <c r="Q101" i="62"/>
  <c r="N98" i="62"/>
  <c r="V98" i="62" s="1"/>
  <c r="V144" i="62"/>
  <c r="M142" i="62"/>
  <c r="R141" i="62"/>
  <c r="P140" i="62"/>
  <c r="O137" i="62"/>
  <c r="O135" i="62"/>
  <c r="M134" i="62"/>
  <c r="R133" i="62"/>
  <c r="Q131" i="62"/>
  <c r="H131" i="62"/>
  <c r="W131" i="62" s="1"/>
  <c r="L128" i="62"/>
  <c r="R125" i="62"/>
  <c r="Q100" i="62"/>
  <c r="M98" i="62"/>
  <c r="U144" i="62"/>
  <c r="Q141" i="62"/>
  <c r="O140" i="62"/>
  <c r="Q133" i="62"/>
  <c r="P131" i="62"/>
  <c r="R128" i="62"/>
  <c r="Q125" i="62"/>
  <c r="N124" i="62"/>
  <c r="V124" i="62" s="1"/>
  <c r="Q138" i="62"/>
  <c r="Q122" i="62"/>
  <c r="L141" i="62"/>
  <c r="R138" i="62"/>
  <c r="J138" i="62"/>
  <c r="L133" i="62"/>
  <c r="R130" i="62"/>
  <c r="J130" i="62"/>
  <c r="L125" i="62"/>
  <c r="R122" i="62"/>
  <c r="J122" i="62"/>
  <c r="P138" i="62"/>
  <c r="H138" i="62"/>
  <c r="P130" i="62"/>
  <c r="H130" i="62"/>
  <c r="W130" i="62" s="1"/>
  <c r="P122" i="62"/>
  <c r="H122" i="62"/>
  <c r="W122" i="62" s="1"/>
  <c r="V143" i="62"/>
  <c r="L142" i="62"/>
  <c r="P141" i="62"/>
  <c r="H141" i="62"/>
  <c r="W141" i="62" s="1"/>
  <c r="N140" i="62"/>
  <c r="V140" i="62" s="1"/>
  <c r="W138" i="62"/>
  <c r="O138" i="62"/>
  <c r="M137" i="62"/>
  <c r="L134" i="62"/>
  <c r="P133" i="62"/>
  <c r="H133" i="62"/>
  <c r="W133" i="62" s="1"/>
  <c r="N132" i="62"/>
  <c r="V132" i="62" s="1"/>
  <c r="O130" i="62"/>
  <c r="M129" i="62"/>
  <c r="P125" i="62"/>
  <c r="H125" i="62"/>
  <c r="W125" i="62" s="1"/>
  <c r="O122" i="62"/>
  <c r="U143" i="62"/>
  <c r="N143" i="62"/>
  <c r="O141" i="62"/>
  <c r="V138" i="62"/>
  <c r="L137" i="62"/>
  <c r="U135" i="62"/>
  <c r="N135" i="62"/>
  <c r="V135" i="62" s="1"/>
  <c r="O133" i="62"/>
  <c r="L129" i="62"/>
  <c r="U127" i="62"/>
  <c r="N127" i="62"/>
  <c r="V127" i="62" s="1"/>
  <c r="O125" i="62"/>
  <c r="M124" i="62"/>
  <c r="M143" i="62"/>
  <c r="U138" i="62"/>
  <c r="N138" i="62"/>
  <c r="R137" i="62"/>
  <c r="J137" i="62"/>
  <c r="M135" i="62"/>
  <c r="U130" i="62"/>
  <c r="N130" i="62"/>
  <c r="V130" i="62" s="1"/>
  <c r="M127" i="62"/>
  <c r="U122" i="62"/>
  <c r="N122" i="62"/>
  <c r="V122" i="62" s="1"/>
  <c r="L143" i="62"/>
  <c r="U141" i="62"/>
  <c r="N141" i="62"/>
  <c r="V141" i="62" s="1"/>
  <c r="M138" i="62"/>
  <c r="L135" i="62"/>
  <c r="U133" i="62"/>
  <c r="N133" i="62"/>
  <c r="V133" i="62" s="1"/>
  <c r="M130" i="62"/>
  <c r="L127" i="62"/>
  <c r="U125" i="62"/>
  <c r="N125" i="62"/>
  <c r="V125" i="62" s="1"/>
  <c r="M122" i="62"/>
  <c r="R143" i="62"/>
  <c r="P137" i="62"/>
  <c r="R135" i="62"/>
  <c r="R127" i="62"/>
  <c r="Q121" i="62"/>
  <c r="J121" i="62"/>
  <c r="R121" i="62"/>
  <c r="L121" i="62"/>
  <c r="M121" i="62"/>
  <c r="N121" i="62"/>
  <c r="W30" i="62"/>
  <c r="M100" i="62"/>
  <c r="Q99" i="62"/>
  <c r="L98" i="62"/>
  <c r="U97" i="62"/>
  <c r="R102" i="62"/>
  <c r="L100" i="62"/>
  <c r="U95" i="62"/>
  <c r="Q102" i="62"/>
  <c r="U100" i="62"/>
  <c r="J100" i="62"/>
  <c r="R98" i="62"/>
  <c r="H98" i="62"/>
  <c r="W98" i="62" s="1"/>
  <c r="R97" i="62"/>
  <c r="J102" i="62"/>
  <c r="O97" i="62"/>
  <c r="L97" i="62"/>
  <c r="Q94" i="62"/>
  <c r="R100" i="62"/>
  <c r="J97" i="62"/>
  <c r="M95" i="62"/>
  <c r="J94" i="62"/>
  <c r="J42" i="62"/>
  <c r="P41" i="62"/>
  <c r="J72" i="62"/>
  <c r="L71" i="62"/>
  <c r="N68" i="62"/>
  <c r="V68" i="62" s="1"/>
  <c r="O101" i="62"/>
  <c r="N100" i="62"/>
  <c r="V100" i="62" s="1"/>
  <c r="O98" i="62"/>
  <c r="Q97" i="62"/>
  <c r="J96" i="62"/>
  <c r="N95" i="62"/>
  <c r="V95" i="62" s="1"/>
  <c r="R94" i="62"/>
  <c r="H41" i="62"/>
  <c r="W41" i="62" s="1"/>
  <c r="R71" i="62"/>
  <c r="H96" i="62"/>
  <c r="W96" i="62" s="1"/>
  <c r="Q71" i="62"/>
  <c r="L101" i="62"/>
  <c r="R96" i="62"/>
  <c r="P71" i="62"/>
  <c r="Q96" i="62"/>
  <c r="R95" i="62"/>
  <c r="R68" i="62"/>
  <c r="U101" i="62"/>
  <c r="H100" i="62"/>
  <c r="W100" i="62" s="1"/>
  <c r="P96" i="62"/>
  <c r="Q95" i="62"/>
  <c r="N71" i="62"/>
  <c r="V71" i="62" s="1"/>
  <c r="Q68" i="62"/>
  <c r="P100" i="62"/>
  <c r="O96" i="62"/>
  <c r="O95" i="62"/>
  <c r="U96" i="62"/>
  <c r="U42" i="62"/>
  <c r="U71" i="62"/>
  <c r="M71" i="62"/>
  <c r="P99" i="62"/>
  <c r="H99" i="62"/>
  <c r="W99" i="62" s="1"/>
  <c r="P102" i="62"/>
  <c r="H102" i="62"/>
  <c r="W102" i="62" s="1"/>
  <c r="O99" i="62"/>
  <c r="P94" i="62"/>
  <c r="H94" i="62"/>
  <c r="W94" i="62" s="1"/>
  <c r="O102" i="62"/>
  <c r="M101" i="62"/>
  <c r="P97" i="62"/>
  <c r="H97" i="62"/>
  <c r="W97" i="62" s="1"/>
  <c r="N96" i="62"/>
  <c r="V96" i="62" s="1"/>
  <c r="J95" i="62"/>
  <c r="O94" i="62"/>
  <c r="U99" i="62"/>
  <c r="N99" i="62"/>
  <c r="V99" i="62" s="1"/>
  <c r="M96" i="62"/>
  <c r="U102" i="62"/>
  <c r="N102" i="62"/>
  <c r="V102" i="62" s="1"/>
  <c r="R101" i="62"/>
  <c r="J101" i="62"/>
  <c r="M99" i="62"/>
  <c r="P95" i="62"/>
  <c r="U94" i="62"/>
  <c r="N94" i="62"/>
  <c r="V94" i="62" s="1"/>
  <c r="M102" i="62"/>
  <c r="L99" i="62"/>
  <c r="N97" i="62"/>
  <c r="V97" i="62" s="1"/>
  <c r="M94" i="62"/>
  <c r="P101" i="62"/>
  <c r="R99" i="62"/>
  <c r="L28" i="62"/>
  <c r="V16" i="62"/>
  <c r="L23" i="62"/>
  <c r="L20" i="62"/>
  <c r="H71" i="62"/>
  <c r="W71" i="62" s="1"/>
  <c r="U69" i="62"/>
  <c r="R69" i="62"/>
  <c r="O28" i="62"/>
  <c r="Q69" i="62"/>
  <c r="W14" i="62"/>
  <c r="O69" i="62"/>
  <c r="R14" i="62"/>
  <c r="Q14" i="62"/>
  <c r="N69" i="62"/>
  <c r="V69" i="62" s="1"/>
  <c r="M19" i="62"/>
  <c r="W16" i="62"/>
  <c r="Q19" i="62"/>
  <c r="L72" i="62"/>
  <c r="O71" i="62"/>
  <c r="P69" i="62"/>
  <c r="O68" i="62"/>
  <c r="V30" i="62"/>
  <c r="H72" i="62"/>
  <c r="W72" i="62" s="1"/>
  <c r="R72" i="62"/>
  <c r="R70" i="62"/>
  <c r="L68" i="62"/>
  <c r="O16" i="62"/>
  <c r="Q72" i="62"/>
  <c r="Q70" i="62"/>
  <c r="J68" i="62"/>
  <c r="P32" i="62"/>
  <c r="P72" i="62"/>
  <c r="J70" i="62"/>
  <c r="O72" i="62"/>
  <c r="L70" i="62"/>
  <c r="H69" i="62"/>
  <c r="W69" i="62" s="1"/>
  <c r="R67" i="62"/>
  <c r="J67" i="62"/>
  <c r="Q67" i="62"/>
  <c r="P67" i="62"/>
  <c r="H67" i="62"/>
  <c r="W67" i="62" s="1"/>
  <c r="P70" i="62"/>
  <c r="H70" i="62"/>
  <c r="W70" i="62" s="1"/>
  <c r="O67" i="62"/>
  <c r="U72" i="62"/>
  <c r="N72" i="62"/>
  <c r="V72" i="62" s="1"/>
  <c r="O70" i="62"/>
  <c r="M69" i="62"/>
  <c r="L69" i="62"/>
  <c r="P68" i="62"/>
  <c r="U67" i="62"/>
  <c r="N67" i="62"/>
  <c r="V67" i="62" s="1"/>
  <c r="U70" i="62"/>
  <c r="N70" i="62"/>
  <c r="V70" i="62" s="1"/>
  <c r="M67" i="62"/>
  <c r="N22" i="62"/>
  <c r="N20" i="62"/>
  <c r="V20" i="62" s="1"/>
  <c r="P16" i="62"/>
  <c r="M42" i="62"/>
  <c r="H22" i="62"/>
  <c r="P14" i="62"/>
  <c r="Q26" i="62"/>
  <c r="W22" i="62"/>
  <c r="U16" i="62"/>
  <c r="R42" i="62"/>
  <c r="P27" i="62"/>
  <c r="U22" i="62"/>
  <c r="U20" i="62"/>
  <c r="Q42" i="62"/>
  <c r="V14" i="62"/>
  <c r="P42" i="62"/>
  <c r="U24" i="62"/>
  <c r="Q22" i="62"/>
  <c r="P21" i="62"/>
  <c r="Q20" i="62"/>
  <c r="Q16" i="62"/>
  <c r="U14" i="62"/>
  <c r="N42" i="62"/>
  <c r="V42" i="62" s="1"/>
  <c r="L27" i="62"/>
  <c r="H21" i="62"/>
  <c r="W21" i="62" s="1"/>
  <c r="N16" i="62"/>
  <c r="W33" i="62"/>
  <c r="R20" i="62"/>
  <c r="R41" i="62"/>
  <c r="L32" i="62"/>
  <c r="P31" i="62"/>
  <c r="W24" i="62"/>
  <c r="O20" i="62"/>
  <c r="O41" i="62"/>
  <c r="L41" i="62"/>
  <c r="R28" i="62"/>
  <c r="O25" i="62"/>
  <c r="R22" i="62"/>
  <c r="M20" i="62"/>
  <c r="U32" i="62"/>
  <c r="Q40" i="62"/>
  <c r="J40" i="62"/>
  <c r="L42" i="62"/>
  <c r="Q41" i="62"/>
  <c r="J41" i="62"/>
  <c r="O40" i="62"/>
  <c r="H40" i="62"/>
  <c r="W40" i="62" s="1"/>
  <c r="P40" i="62"/>
  <c r="U40" i="62"/>
  <c r="N40" i="62"/>
  <c r="V40" i="62" s="1"/>
  <c r="M40" i="62"/>
  <c r="O42" i="62"/>
  <c r="H42" i="62"/>
  <c r="W42" i="62" s="1"/>
  <c r="U41" i="62"/>
  <c r="N41" i="62"/>
  <c r="V41" i="62" s="1"/>
  <c r="L40" i="62"/>
  <c r="R40" i="62"/>
  <c r="O34" i="62"/>
  <c r="O29" i="62"/>
  <c r="O24" i="62"/>
  <c r="V22" i="62"/>
  <c r="P20" i="62"/>
  <c r="H20" i="62"/>
  <c r="W20" i="62" s="1"/>
  <c r="P19" i="62"/>
  <c r="J18" i="62"/>
  <c r="R16" i="62"/>
  <c r="O14" i="62"/>
  <c r="J34" i="62"/>
  <c r="P33" i="62"/>
  <c r="Q28" i="62"/>
  <c r="P25" i="62"/>
  <c r="V24" i="62"/>
  <c r="L24" i="62"/>
  <c r="L22" i="62"/>
  <c r="O21" i="62"/>
  <c r="L19" i="62"/>
  <c r="R18" i="62"/>
  <c r="H34" i="62"/>
  <c r="W34" i="62" s="1"/>
  <c r="H33" i="62"/>
  <c r="Q18" i="62"/>
  <c r="W29" i="62"/>
  <c r="P18" i="62"/>
  <c r="L35" i="62"/>
  <c r="R34" i="62"/>
  <c r="L31" i="62"/>
  <c r="Q30" i="62"/>
  <c r="U29" i="62"/>
  <c r="R24" i="62"/>
  <c r="P22" i="62"/>
  <c r="O18" i="62"/>
  <c r="M16" i="62"/>
  <c r="P34" i="62"/>
  <c r="J30" i="62"/>
  <c r="P24" i="62"/>
  <c r="O22" i="62"/>
  <c r="N18" i="62"/>
  <c r="V18" i="62" s="1"/>
  <c r="R15" i="62"/>
  <c r="L36" i="62"/>
  <c r="P35" i="62"/>
  <c r="R32" i="62"/>
  <c r="R30" i="62"/>
  <c r="P29" i="62"/>
  <c r="P28" i="62"/>
  <c r="R26" i="62"/>
  <c r="M24" i="62"/>
  <c r="O17" i="62"/>
  <c r="J15" i="62"/>
  <c r="Q36" i="62"/>
  <c r="O33" i="62"/>
  <c r="P30" i="62"/>
  <c r="P26" i="62"/>
  <c r="P23" i="62"/>
  <c r="H17" i="62"/>
  <c r="Q15" i="62"/>
  <c r="H15" i="62"/>
  <c r="W15" i="62" s="1"/>
  <c r="R36" i="62"/>
  <c r="P36" i="62"/>
  <c r="Q34" i="62"/>
  <c r="M33" i="62"/>
  <c r="W32" i="62"/>
  <c r="N32" i="62"/>
  <c r="O30" i="62"/>
  <c r="H29" i="62"/>
  <c r="U28" i="62"/>
  <c r="N28" i="62"/>
  <c r="V28" i="62" s="1"/>
  <c r="W25" i="62"/>
  <c r="Q24" i="62"/>
  <c r="M23" i="62"/>
  <c r="P15" i="62"/>
  <c r="W36" i="62"/>
  <c r="O36" i="62"/>
  <c r="V32" i="62"/>
  <c r="M32" i="62"/>
  <c r="M28" i="62"/>
  <c r="J26" i="62"/>
  <c r="U18" i="62"/>
  <c r="L18" i="62"/>
  <c r="L16" i="62"/>
  <c r="O15" i="62"/>
  <c r="V36" i="62"/>
  <c r="W17" i="62"/>
  <c r="J16" i="62"/>
  <c r="N15" i="62"/>
  <c r="V15" i="62" s="1"/>
  <c r="U36" i="62"/>
  <c r="N36" i="62"/>
  <c r="U17" i="62"/>
  <c r="U15" i="62"/>
  <c r="M15" i="62"/>
  <c r="M36" i="62"/>
  <c r="H30" i="62"/>
  <c r="H25" i="62"/>
  <c r="N24" i="62"/>
  <c r="J22" i="62"/>
  <c r="H18" i="62"/>
  <c r="W18" i="62" s="1"/>
  <c r="P17" i="62"/>
  <c r="L15" i="62"/>
  <c r="R35" i="62"/>
  <c r="V33" i="62"/>
  <c r="R31" i="62"/>
  <c r="V29" i="62"/>
  <c r="R27" i="62"/>
  <c r="V25" i="62"/>
  <c r="R23" i="62"/>
  <c r="R19" i="62"/>
  <c r="V17" i="62"/>
  <c r="Q35" i="62"/>
  <c r="J35" i="62"/>
  <c r="U33" i="62"/>
  <c r="N33" i="62"/>
  <c r="Q31" i="62"/>
  <c r="J31" i="62"/>
  <c r="N29" i="62"/>
  <c r="Q27" i="62"/>
  <c r="J27" i="62"/>
  <c r="O26" i="62"/>
  <c r="H26" i="62"/>
  <c r="W26" i="62" s="1"/>
  <c r="U25" i="62"/>
  <c r="N25" i="62"/>
  <c r="Q23" i="62"/>
  <c r="J23" i="62"/>
  <c r="U21" i="62"/>
  <c r="N21" i="62"/>
  <c r="V21" i="62" s="1"/>
  <c r="J19" i="62"/>
  <c r="N17" i="62"/>
  <c r="H14" i="62"/>
  <c r="M29" i="62"/>
  <c r="M25" i="62"/>
  <c r="M21" i="62"/>
  <c r="M17" i="62"/>
  <c r="J36" i="62"/>
  <c r="W35" i="62"/>
  <c r="O35" i="62"/>
  <c r="H35" i="62"/>
  <c r="U34" i="62"/>
  <c r="N34" i="62"/>
  <c r="V34" i="62" s="1"/>
  <c r="L33" i="62"/>
  <c r="Q32" i="62"/>
  <c r="J32" i="62"/>
  <c r="O31" i="62"/>
  <c r="H31" i="62"/>
  <c r="W31" i="62" s="1"/>
  <c r="U30" i="62"/>
  <c r="N30" i="62"/>
  <c r="L29" i="62"/>
  <c r="J28" i="62"/>
  <c r="W27" i="62"/>
  <c r="O27" i="62"/>
  <c r="H27" i="62"/>
  <c r="U26" i="62"/>
  <c r="N26" i="62"/>
  <c r="V26" i="62" s="1"/>
  <c r="L25" i="62"/>
  <c r="J24" i="62"/>
  <c r="O23" i="62"/>
  <c r="H23" i="62"/>
  <c r="W23" i="62" s="1"/>
  <c r="L21" i="62"/>
  <c r="O19" i="62"/>
  <c r="H19" i="62"/>
  <c r="W19" i="62" s="1"/>
  <c r="L17" i="62"/>
  <c r="N14" i="62"/>
  <c r="V35" i="62"/>
  <c r="M34" i="62"/>
  <c r="R33" i="62"/>
  <c r="M30" i="62"/>
  <c r="R29" i="62"/>
  <c r="V27" i="62"/>
  <c r="M26" i="62"/>
  <c r="R25" i="62"/>
  <c r="R21" i="62"/>
  <c r="V19" i="62"/>
  <c r="R17" i="62"/>
  <c r="M14" i="62"/>
  <c r="U35" i="62"/>
  <c r="N35" i="62"/>
  <c r="Q33" i="62"/>
  <c r="O32" i="62"/>
  <c r="U31" i="62"/>
  <c r="N31" i="62"/>
  <c r="V31" i="62" s="1"/>
  <c r="Q29" i="62"/>
  <c r="U27" i="62"/>
  <c r="N27" i="62"/>
  <c r="Q25" i="62"/>
  <c r="U23" i="62"/>
  <c r="Q21" i="62"/>
  <c r="U19" i="62"/>
  <c r="Q17" i="62"/>
  <c r="L14" i="62"/>
  <c r="AC456" i="60"/>
  <c r="AB456" i="60"/>
  <c r="AB443" i="60"/>
  <c r="X456" i="60"/>
  <c r="J443" i="60"/>
  <c r="U456" i="60"/>
  <c r="J456" i="60"/>
  <c r="X458" i="60"/>
  <c r="U458" i="60"/>
  <c r="S458" i="60"/>
  <c r="X457" i="60"/>
  <c r="I457" i="60"/>
  <c r="I455" i="60"/>
  <c r="I453" i="60"/>
  <c r="AA458" i="60"/>
  <c r="R458" i="60"/>
  <c r="W457" i="60"/>
  <c r="AA456" i="60"/>
  <c r="R456" i="60"/>
  <c r="W455" i="60"/>
  <c r="AA454" i="60"/>
  <c r="R454" i="60"/>
  <c r="W453" i="60"/>
  <c r="X453" i="60"/>
  <c r="V457" i="60"/>
  <c r="V455" i="60"/>
  <c r="V453" i="60"/>
  <c r="I458" i="60"/>
  <c r="AC457" i="60"/>
  <c r="U457" i="60"/>
  <c r="I456" i="60"/>
  <c r="AC455" i="60"/>
  <c r="U455" i="60"/>
  <c r="I454" i="60"/>
  <c r="AC453" i="60"/>
  <c r="U453" i="60"/>
  <c r="AB457" i="60"/>
  <c r="S457" i="60"/>
  <c r="AB455" i="60"/>
  <c r="S455" i="60"/>
  <c r="AB453" i="60"/>
  <c r="S453" i="60"/>
  <c r="W458" i="60"/>
  <c r="AA457" i="60"/>
  <c r="R457" i="60"/>
  <c r="W456" i="60"/>
  <c r="AA455" i="60"/>
  <c r="R455" i="60"/>
  <c r="AA453" i="60"/>
  <c r="R453" i="60"/>
  <c r="X455" i="60"/>
  <c r="AB393" i="60"/>
  <c r="AA382" i="60"/>
  <c r="S408" i="60"/>
  <c r="X382" i="60"/>
  <c r="R443" i="60"/>
  <c r="AB374" i="60"/>
  <c r="AA443" i="60"/>
  <c r="X443" i="60"/>
  <c r="V443" i="60"/>
  <c r="S443" i="60"/>
  <c r="AC443" i="60"/>
  <c r="U443" i="60"/>
  <c r="I442" i="60"/>
  <c r="X442" i="60"/>
  <c r="V442" i="60"/>
  <c r="I443" i="60"/>
  <c r="AC442" i="60"/>
  <c r="U442" i="60"/>
  <c r="W442" i="60"/>
  <c r="AB442" i="60"/>
  <c r="S442" i="60"/>
  <c r="AA442" i="60"/>
  <c r="R442" i="60"/>
  <c r="W397" i="60"/>
  <c r="X389" i="60"/>
  <c r="S380" i="60"/>
  <c r="X422" i="60"/>
  <c r="U380" i="60"/>
  <c r="S421" i="60"/>
  <c r="AC380" i="60"/>
  <c r="S397" i="60"/>
  <c r="AB397" i="60" s="1"/>
  <c r="X413" i="60"/>
  <c r="X419" i="60"/>
  <c r="AB380" i="60"/>
  <c r="R397" i="60"/>
  <c r="S419" i="60"/>
  <c r="AA380" i="60"/>
  <c r="X380" i="60"/>
  <c r="AB427" i="60"/>
  <c r="W380" i="60"/>
  <c r="X427" i="60"/>
  <c r="S427" i="60"/>
  <c r="S382" i="60"/>
  <c r="AB425" i="60"/>
  <c r="X425" i="60"/>
  <c r="S425" i="60"/>
  <c r="X424" i="60"/>
  <c r="AB423" i="60"/>
  <c r="X423" i="60"/>
  <c r="R380" i="60"/>
  <c r="R406" i="60"/>
  <c r="I405" i="60"/>
  <c r="S423" i="60"/>
  <c r="AB421" i="60"/>
  <c r="X412" i="60"/>
  <c r="X421" i="60"/>
  <c r="AB419" i="60"/>
  <c r="I428" i="60"/>
  <c r="AC427" i="60"/>
  <c r="U427" i="60"/>
  <c r="I426" i="60"/>
  <c r="AC425" i="60"/>
  <c r="U425" i="60"/>
  <c r="I424" i="60"/>
  <c r="AC423" i="60"/>
  <c r="U423" i="60"/>
  <c r="I422" i="60"/>
  <c r="AC421" i="60"/>
  <c r="U421" i="60"/>
  <c r="I420" i="60"/>
  <c r="AC419" i="60"/>
  <c r="U419" i="60"/>
  <c r="I418" i="60"/>
  <c r="W428" i="60"/>
  <c r="AA427" i="60"/>
  <c r="R427" i="60"/>
  <c r="W426" i="60"/>
  <c r="AA425" i="60"/>
  <c r="R425" i="60"/>
  <c r="W424" i="60"/>
  <c r="AA423" i="60"/>
  <c r="R423" i="60"/>
  <c r="W422" i="60"/>
  <c r="AA421" i="60"/>
  <c r="R421" i="60"/>
  <c r="W420" i="60"/>
  <c r="AA419" i="60"/>
  <c r="R419" i="60"/>
  <c r="W418" i="60"/>
  <c r="X418" i="60"/>
  <c r="V428" i="60"/>
  <c r="J427" i="60"/>
  <c r="V426" i="60"/>
  <c r="J425" i="60"/>
  <c r="V424" i="60"/>
  <c r="J423" i="60"/>
  <c r="V422" i="60"/>
  <c r="J421" i="60"/>
  <c r="V420" i="60"/>
  <c r="J419" i="60"/>
  <c r="V418" i="60"/>
  <c r="AC428" i="60"/>
  <c r="U428" i="60"/>
  <c r="I427" i="60"/>
  <c r="AC426" i="60"/>
  <c r="U426" i="60"/>
  <c r="I425" i="60"/>
  <c r="AC424" i="60"/>
  <c r="U424" i="60"/>
  <c r="I423" i="60"/>
  <c r="AC422" i="60"/>
  <c r="U422" i="60"/>
  <c r="I421" i="60"/>
  <c r="AC420" i="60"/>
  <c r="U420" i="60"/>
  <c r="I419" i="60"/>
  <c r="AC418" i="60"/>
  <c r="U418" i="60"/>
  <c r="AB428" i="60"/>
  <c r="S428" i="60"/>
  <c r="AB426" i="60"/>
  <c r="S426" i="60"/>
  <c r="AB424" i="60"/>
  <c r="S424" i="60"/>
  <c r="AB422" i="60"/>
  <c r="S422" i="60"/>
  <c r="AB420" i="60"/>
  <c r="S420" i="60"/>
  <c r="AB418" i="60"/>
  <c r="S418" i="60"/>
  <c r="AA428" i="60"/>
  <c r="R428" i="60"/>
  <c r="W427" i="60"/>
  <c r="AA426" i="60"/>
  <c r="R426" i="60"/>
  <c r="W425" i="60"/>
  <c r="AA424" i="60"/>
  <c r="R424" i="60"/>
  <c r="W423" i="60"/>
  <c r="AA422" i="60"/>
  <c r="R422" i="60"/>
  <c r="W421" i="60"/>
  <c r="AA420" i="60"/>
  <c r="R420" i="60"/>
  <c r="W419" i="60"/>
  <c r="AA418" i="60"/>
  <c r="R418" i="60"/>
  <c r="X428" i="60"/>
  <c r="X426" i="60"/>
  <c r="X420" i="60"/>
  <c r="X377" i="60"/>
  <c r="X376" i="60"/>
  <c r="AB410" i="60"/>
  <c r="AB412" i="60"/>
  <c r="I383" i="60"/>
  <c r="AC376" i="60"/>
  <c r="S376" i="60"/>
  <c r="X383" i="60"/>
  <c r="R376" i="60"/>
  <c r="I403" i="60"/>
  <c r="AC378" i="60"/>
  <c r="I377" i="60"/>
  <c r="AB376" i="60"/>
  <c r="S410" i="60"/>
  <c r="X409" i="60"/>
  <c r="R408" i="60"/>
  <c r="I407" i="60"/>
  <c r="V376" i="60"/>
  <c r="S393" i="60"/>
  <c r="I413" i="60"/>
  <c r="I379" i="60"/>
  <c r="AA376" i="60"/>
  <c r="AC412" i="60"/>
  <c r="W376" i="60"/>
  <c r="X397" i="60"/>
  <c r="W389" i="60"/>
  <c r="AA412" i="60"/>
  <c r="X396" i="60"/>
  <c r="X395" i="60"/>
  <c r="AA393" i="60"/>
  <c r="U412" i="60"/>
  <c r="W374" i="60"/>
  <c r="W395" i="60"/>
  <c r="X393" i="60"/>
  <c r="S412" i="60"/>
  <c r="R410" i="60"/>
  <c r="V374" i="60"/>
  <c r="R395" i="60"/>
  <c r="W393" i="60"/>
  <c r="X392" i="60"/>
  <c r="R412" i="60"/>
  <c r="W382" i="60"/>
  <c r="AA378" i="60"/>
  <c r="X375" i="60"/>
  <c r="U374" i="60"/>
  <c r="AA395" i="60"/>
  <c r="R393" i="60"/>
  <c r="S389" i="60"/>
  <c r="AC406" i="60"/>
  <c r="AB404" i="60"/>
  <c r="U382" i="60"/>
  <c r="X378" i="60"/>
  <c r="I375" i="60"/>
  <c r="AC374" i="60"/>
  <c r="S374" i="60"/>
  <c r="AA391" i="60"/>
  <c r="R389" i="60"/>
  <c r="I411" i="60"/>
  <c r="AC410" i="60"/>
  <c r="I409" i="60"/>
  <c r="AC408" i="60"/>
  <c r="AB406" i="60"/>
  <c r="AA404" i="60"/>
  <c r="W378" i="60"/>
  <c r="X373" i="60"/>
  <c r="X391" i="60"/>
  <c r="AB408" i="60"/>
  <c r="AA406" i="60"/>
  <c r="X404" i="60"/>
  <c r="AB378" i="60"/>
  <c r="R382" i="60"/>
  <c r="U378" i="60"/>
  <c r="AA374" i="60"/>
  <c r="I373" i="60"/>
  <c r="AA397" i="60"/>
  <c r="S395" i="60"/>
  <c r="AB395" i="60" s="1"/>
  <c r="W391" i="60"/>
  <c r="AA410" i="60"/>
  <c r="AA408" i="60"/>
  <c r="X406" i="60"/>
  <c r="U404" i="60"/>
  <c r="X381" i="60"/>
  <c r="S378" i="60"/>
  <c r="S391" i="60"/>
  <c r="AB391" i="60" s="1"/>
  <c r="AB389" i="60"/>
  <c r="X410" i="60"/>
  <c r="X408" i="60"/>
  <c r="U406" i="60"/>
  <c r="S404" i="60"/>
  <c r="AC404" i="60"/>
  <c r="AB382" i="60"/>
  <c r="I381" i="60"/>
  <c r="X379" i="60"/>
  <c r="R378" i="60"/>
  <c r="U376" i="60"/>
  <c r="X374" i="60"/>
  <c r="R391" i="60"/>
  <c r="AA389" i="60"/>
  <c r="U410" i="60"/>
  <c r="U408" i="60"/>
  <c r="S406" i="60"/>
  <c r="R404" i="60"/>
  <c r="X411" i="60"/>
  <c r="X405" i="60"/>
  <c r="W405" i="60"/>
  <c r="V413" i="60"/>
  <c r="J412" i="60"/>
  <c r="V411" i="60"/>
  <c r="J410" i="60"/>
  <c r="V409" i="60"/>
  <c r="J408" i="60"/>
  <c r="V407" i="60"/>
  <c r="J406" i="60"/>
  <c r="V405" i="60"/>
  <c r="J404" i="60"/>
  <c r="V403" i="60"/>
  <c r="AC413" i="60"/>
  <c r="U413" i="60"/>
  <c r="I412" i="60"/>
  <c r="AC411" i="60"/>
  <c r="U411" i="60"/>
  <c r="I410" i="60"/>
  <c r="AC409" i="60"/>
  <c r="U409" i="60"/>
  <c r="I408" i="60"/>
  <c r="AC407" i="60"/>
  <c r="U407" i="60"/>
  <c r="I406" i="60"/>
  <c r="AC405" i="60"/>
  <c r="U405" i="60"/>
  <c r="I404" i="60"/>
  <c r="AC403" i="60"/>
  <c r="U403" i="60"/>
  <c r="X407" i="60"/>
  <c r="W411" i="60"/>
  <c r="W409" i="60"/>
  <c r="W403" i="60"/>
  <c r="AB413" i="60"/>
  <c r="S413" i="60"/>
  <c r="AB411" i="60"/>
  <c r="S411" i="60"/>
  <c r="AB409" i="60"/>
  <c r="S409" i="60"/>
  <c r="AB407" i="60"/>
  <c r="S407" i="60"/>
  <c r="AB405" i="60"/>
  <c r="S405" i="60"/>
  <c r="AB403" i="60"/>
  <c r="S403" i="60"/>
  <c r="X403" i="60"/>
  <c r="W407" i="60"/>
  <c r="AA413" i="60"/>
  <c r="R413" i="60"/>
  <c r="W412" i="60"/>
  <c r="AA411" i="60"/>
  <c r="R411" i="60"/>
  <c r="W410" i="60"/>
  <c r="AA409" i="60"/>
  <c r="R409" i="60"/>
  <c r="W408" i="60"/>
  <c r="AA407" i="60"/>
  <c r="R407" i="60"/>
  <c r="W406" i="60"/>
  <c r="AA405" i="60"/>
  <c r="R405" i="60"/>
  <c r="W404" i="60"/>
  <c r="AA403" i="60"/>
  <c r="R403" i="60"/>
  <c r="W413" i="60"/>
  <c r="I398" i="60"/>
  <c r="AC397" i="60"/>
  <c r="U397" i="60"/>
  <c r="I396" i="60"/>
  <c r="AC395" i="60"/>
  <c r="U395" i="60"/>
  <c r="I394" i="60"/>
  <c r="AC393" i="60"/>
  <c r="U393" i="60"/>
  <c r="I392" i="60"/>
  <c r="AC391" i="60"/>
  <c r="U391" i="60"/>
  <c r="I390" i="60"/>
  <c r="AC389" i="60"/>
  <c r="U389" i="60"/>
  <c r="I388" i="60"/>
  <c r="X390" i="60"/>
  <c r="X388" i="60"/>
  <c r="V398" i="60"/>
  <c r="J397" i="60"/>
  <c r="V396" i="60"/>
  <c r="J395" i="60"/>
  <c r="V394" i="60"/>
  <c r="J393" i="60"/>
  <c r="V392" i="60"/>
  <c r="J391" i="60"/>
  <c r="V390" i="60"/>
  <c r="J389" i="60"/>
  <c r="V388" i="60"/>
  <c r="W390" i="60"/>
  <c r="W388" i="60"/>
  <c r="AC398" i="60"/>
  <c r="U398" i="60"/>
  <c r="I397" i="60"/>
  <c r="AC396" i="60"/>
  <c r="U396" i="60"/>
  <c r="I395" i="60"/>
  <c r="AC394" i="60"/>
  <c r="U394" i="60"/>
  <c r="I393" i="60"/>
  <c r="AC392" i="60"/>
  <c r="U392" i="60"/>
  <c r="I391" i="60"/>
  <c r="AC390" i="60"/>
  <c r="U390" i="60"/>
  <c r="I389" i="60"/>
  <c r="AC388" i="60"/>
  <c r="U388" i="60"/>
  <c r="AB398" i="60"/>
  <c r="S398" i="60"/>
  <c r="S396" i="60"/>
  <c r="AB396" i="60" s="1"/>
  <c r="S394" i="60"/>
  <c r="AB394" i="60" s="1"/>
  <c r="S392" i="60"/>
  <c r="AB392" i="60" s="1"/>
  <c r="AB390" i="60"/>
  <c r="S390" i="60"/>
  <c r="S388" i="60"/>
  <c r="AB388" i="60" s="1"/>
  <c r="W398" i="60"/>
  <c r="AA398" i="60"/>
  <c r="R398" i="60"/>
  <c r="AA396" i="60"/>
  <c r="R396" i="60"/>
  <c r="AA394" i="60"/>
  <c r="R394" i="60"/>
  <c r="AA392" i="60"/>
  <c r="R392" i="60"/>
  <c r="AA390" i="60"/>
  <c r="R390" i="60"/>
  <c r="AA388" i="60"/>
  <c r="R388" i="60"/>
  <c r="X398" i="60"/>
  <c r="X394" i="60"/>
  <c r="W396" i="60"/>
  <c r="W394" i="60"/>
  <c r="W392" i="60"/>
  <c r="W383" i="60"/>
  <c r="W381" i="60"/>
  <c r="W379" i="60"/>
  <c r="W377" i="60"/>
  <c r="W375" i="60"/>
  <c r="R374" i="60"/>
  <c r="W373" i="60"/>
  <c r="V383" i="60"/>
  <c r="J382" i="60"/>
  <c r="V381" i="60"/>
  <c r="J380" i="60"/>
  <c r="V379" i="60"/>
  <c r="J378" i="60"/>
  <c r="V377" i="60"/>
  <c r="J376" i="60"/>
  <c r="V375" i="60"/>
  <c r="J374" i="60"/>
  <c r="V373" i="60"/>
  <c r="AC383" i="60"/>
  <c r="U383" i="60"/>
  <c r="I382" i="60"/>
  <c r="AC381" i="60"/>
  <c r="U381" i="60"/>
  <c r="I380" i="60"/>
  <c r="AC379" i="60"/>
  <c r="U379" i="60"/>
  <c r="I378" i="60"/>
  <c r="AC377" i="60"/>
  <c r="U377" i="60"/>
  <c r="AC375" i="60"/>
  <c r="U375" i="60"/>
  <c r="AC373" i="60"/>
  <c r="U373" i="60"/>
  <c r="AB383" i="60"/>
  <c r="S383" i="60"/>
  <c r="AB381" i="60"/>
  <c r="S381" i="60"/>
  <c r="AB379" i="60"/>
  <c r="S379" i="60"/>
  <c r="AB377" i="60"/>
  <c r="S377" i="60"/>
  <c r="AB375" i="60"/>
  <c r="S375" i="60"/>
  <c r="AB373" i="60"/>
  <c r="S373" i="60"/>
  <c r="AA383" i="60"/>
  <c r="R383" i="60"/>
  <c r="AA381" i="60"/>
  <c r="R381" i="60"/>
  <c r="AA379" i="60"/>
  <c r="R379" i="60"/>
  <c r="AA377" i="60"/>
  <c r="R377" i="60"/>
  <c r="AA375" i="60"/>
  <c r="R375" i="60"/>
  <c r="AA373" i="60"/>
  <c r="R373" i="60"/>
  <c r="V353" i="60"/>
  <c r="X367" i="60"/>
  <c r="AC343" i="60"/>
  <c r="X352" i="60"/>
  <c r="X343" i="60"/>
  <c r="I343" i="60"/>
  <c r="I367" i="60"/>
  <c r="X366" i="60"/>
  <c r="W367" i="60"/>
  <c r="U343" i="60"/>
  <c r="V367" i="60"/>
  <c r="S343" i="60"/>
  <c r="AB343" i="60" s="1"/>
  <c r="AC367" i="60"/>
  <c r="U367" i="60"/>
  <c r="AB367" i="60"/>
  <c r="S367" i="60"/>
  <c r="AA367" i="60"/>
  <c r="R367" i="60"/>
  <c r="AA343" i="60"/>
  <c r="AA368" i="60"/>
  <c r="R368" i="60"/>
  <c r="R366" i="60"/>
  <c r="J368" i="60"/>
  <c r="J366" i="60"/>
  <c r="I368" i="60"/>
  <c r="I366" i="60"/>
  <c r="X368" i="60"/>
  <c r="W368" i="60"/>
  <c r="W366" i="60"/>
  <c r="V368" i="60"/>
  <c r="V366" i="60"/>
  <c r="AC368" i="60"/>
  <c r="U368" i="60"/>
  <c r="AC366" i="60"/>
  <c r="U366" i="60"/>
  <c r="AB368" i="60"/>
  <c r="AB366" i="60"/>
  <c r="S366" i="60"/>
  <c r="AC353" i="60"/>
  <c r="AA353" i="60"/>
  <c r="I350" i="60"/>
  <c r="S345" i="60"/>
  <c r="AB345" i="60" s="1"/>
  <c r="X353" i="60"/>
  <c r="U353" i="60"/>
  <c r="R343" i="60"/>
  <c r="AC350" i="60"/>
  <c r="X350" i="60"/>
  <c r="AC348" i="60"/>
  <c r="W343" i="60"/>
  <c r="I353" i="60"/>
  <c r="I352" i="60"/>
  <c r="W350" i="60"/>
  <c r="U350" i="60"/>
  <c r="W348" i="60"/>
  <c r="I351" i="60"/>
  <c r="I349" i="60"/>
  <c r="U344" i="60"/>
  <c r="S353" i="60"/>
  <c r="AB353" i="60" s="1"/>
  <c r="X351" i="60"/>
  <c r="U348" i="60"/>
  <c r="AA347" i="60"/>
  <c r="R353" i="60"/>
  <c r="W351" i="60"/>
  <c r="AC349" i="60"/>
  <c r="J353" i="60"/>
  <c r="AC352" i="60"/>
  <c r="V351" i="60"/>
  <c r="AA349" i="60"/>
  <c r="X347" i="60"/>
  <c r="AC351" i="60"/>
  <c r="U351" i="60"/>
  <c r="U347" i="60"/>
  <c r="AA345" i="60"/>
  <c r="AC344" i="60"/>
  <c r="V343" i="60"/>
  <c r="S351" i="60"/>
  <c r="AB351" i="60" s="1"/>
  <c r="W349" i="60"/>
  <c r="S347" i="60"/>
  <c r="AB347" i="60" s="1"/>
  <c r="AA351" i="60"/>
  <c r="R351" i="60"/>
  <c r="V349" i="60"/>
  <c r="R347" i="60"/>
  <c r="X344" i="60"/>
  <c r="F352" i="60"/>
  <c r="F367" i="60" s="1"/>
  <c r="F382" i="60" s="1"/>
  <c r="F397" i="60" s="1"/>
  <c r="F412" i="60" s="1"/>
  <c r="F427" i="60" s="1"/>
  <c r="F442" i="60" s="1"/>
  <c r="F457" i="60" s="1"/>
  <c r="U346" i="60"/>
  <c r="R345" i="60"/>
  <c r="X349" i="60"/>
  <c r="X348" i="60"/>
  <c r="I346" i="60"/>
  <c r="AC345" i="60"/>
  <c r="I345" i="60"/>
  <c r="F353" i="60"/>
  <c r="F368" i="60" s="1"/>
  <c r="F383" i="60" s="1"/>
  <c r="F398" i="60" s="1"/>
  <c r="F413" i="60" s="1"/>
  <c r="F428" i="60" s="1"/>
  <c r="F443" i="60" s="1"/>
  <c r="F458" i="60" s="1"/>
  <c r="W352" i="60"/>
  <c r="U352" i="60"/>
  <c r="U349" i="60"/>
  <c r="I348" i="60"/>
  <c r="AC347" i="60"/>
  <c r="I347" i="60"/>
  <c r="AC346" i="60"/>
  <c r="W344" i="60"/>
  <c r="S349" i="60"/>
  <c r="AB349" i="60" s="1"/>
  <c r="X345" i="60"/>
  <c r="R349" i="60"/>
  <c r="X346" i="60"/>
  <c r="U345" i="60"/>
  <c r="I344" i="60"/>
  <c r="W346" i="60"/>
  <c r="S352" i="60"/>
  <c r="AB352" i="60" s="1"/>
  <c r="S350" i="60"/>
  <c r="AB350" i="60" s="1"/>
  <c r="S348" i="60"/>
  <c r="AB348" i="60" s="1"/>
  <c r="S346" i="60"/>
  <c r="AB346" i="60" s="1"/>
  <c r="S344" i="60"/>
  <c r="AB344" i="60" s="1"/>
  <c r="AA352" i="60"/>
  <c r="R352" i="60"/>
  <c r="AA350" i="60"/>
  <c r="R350" i="60"/>
  <c r="AA348" i="60"/>
  <c r="R348" i="60"/>
  <c r="W347" i="60"/>
  <c r="AA346" i="60"/>
  <c r="R346" i="60"/>
  <c r="W345" i="60"/>
  <c r="AA344" i="60"/>
  <c r="R344" i="60"/>
  <c r="J352" i="60"/>
  <c r="J350" i="60"/>
  <c r="J348" i="60"/>
  <c r="V347" i="60"/>
  <c r="J346" i="60"/>
  <c r="V345" i="60"/>
  <c r="J344" i="60"/>
  <c r="I337" i="60"/>
  <c r="X295" i="60"/>
  <c r="V295" i="60"/>
  <c r="F338" i="60"/>
  <c r="AC338" i="60"/>
  <c r="F337" i="60"/>
  <c r="AB338" i="60"/>
  <c r="X338" i="60"/>
  <c r="U338" i="60"/>
  <c r="S338" i="60"/>
  <c r="AA338" i="60"/>
  <c r="R338" i="60"/>
  <c r="W337" i="60"/>
  <c r="X337" i="60"/>
  <c r="J338" i="60"/>
  <c r="V337" i="60"/>
  <c r="I338" i="60"/>
  <c r="AC337" i="60"/>
  <c r="U337" i="60"/>
  <c r="AB337" i="60"/>
  <c r="S337" i="60"/>
  <c r="W338" i="60"/>
  <c r="AA337" i="60"/>
  <c r="R337" i="60"/>
  <c r="V279" i="60"/>
  <c r="AA295" i="60"/>
  <c r="J275" i="60"/>
  <c r="R294" i="60"/>
  <c r="W295" i="60"/>
  <c r="R279" i="60"/>
  <c r="S295" i="60"/>
  <c r="AB295" i="60" s="1"/>
  <c r="J279" i="60"/>
  <c r="R295" i="60"/>
  <c r="W275" i="60"/>
  <c r="I295" i="60"/>
  <c r="AA294" i="60"/>
  <c r="R275" i="60"/>
  <c r="X294" i="60"/>
  <c r="J294" i="60"/>
  <c r="AC295" i="60"/>
  <c r="U295" i="60"/>
  <c r="I294" i="60"/>
  <c r="W294" i="60"/>
  <c r="V294" i="60"/>
  <c r="AC294" i="60"/>
  <c r="U294" i="60"/>
  <c r="S294" i="60"/>
  <c r="AB294" i="60" s="1"/>
  <c r="S279" i="60"/>
  <c r="AB279" i="60" s="1"/>
  <c r="R277" i="60"/>
  <c r="V275" i="60"/>
  <c r="X248" i="60"/>
  <c r="AA279" i="60"/>
  <c r="AA275" i="60"/>
  <c r="AA277" i="60"/>
  <c r="X279" i="60"/>
  <c r="W264" i="60"/>
  <c r="W279" i="60"/>
  <c r="S264" i="60"/>
  <c r="AB264" i="60" s="1"/>
  <c r="J277" i="60"/>
  <c r="AC245" i="60"/>
  <c r="X245" i="60"/>
  <c r="X277" i="60"/>
  <c r="W277" i="60"/>
  <c r="V277" i="60"/>
  <c r="AA264" i="60"/>
  <c r="S277" i="60"/>
  <c r="AB277" i="60" s="1"/>
  <c r="X242" i="60"/>
  <c r="S242" i="60"/>
  <c r="AB242" i="60" s="1"/>
  <c r="I242" i="60"/>
  <c r="X280" i="60"/>
  <c r="X275" i="60"/>
  <c r="I202" i="60"/>
  <c r="S275" i="60"/>
  <c r="AB275" i="60" s="1"/>
  <c r="I280" i="60"/>
  <c r="AC279" i="60"/>
  <c r="U279" i="60"/>
  <c r="I278" i="60"/>
  <c r="AC277" i="60"/>
  <c r="U277" i="60"/>
  <c r="I276" i="60"/>
  <c r="AC275" i="60"/>
  <c r="U275" i="60"/>
  <c r="I274" i="60"/>
  <c r="W280" i="60"/>
  <c r="W278" i="60"/>
  <c r="W276" i="60"/>
  <c r="W274" i="60"/>
  <c r="X274" i="60"/>
  <c r="V280" i="60"/>
  <c r="V278" i="60"/>
  <c r="V276" i="60"/>
  <c r="V274" i="60"/>
  <c r="AC280" i="60"/>
  <c r="U280" i="60"/>
  <c r="AC278" i="60"/>
  <c r="U278" i="60"/>
  <c r="AC276" i="60"/>
  <c r="U276" i="60"/>
  <c r="AC274" i="60"/>
  <c r="U274" i="60"/>
  <c r="S280" i="60"/>
  <c r="AB280" i="60" s="1"/>
  <c r="S278" i="60"/>
  <c r="AB278" i="60" s="1"/>
  <c r="S276" i="60"/>
  <c r="AB276" i="60" s="1"/>
  <c r="S274" i="60"/>
  <c r="AB274" i="60" s="1"/>
  <c r="X278" i="60"/>
  <c r="AA280" i="60"/>
  <c r="R280" i="60"/>
  <c r="AA278" i="60"/>
  <c r="R278" i="60"/>
  <c r="AA276" i="60"/>
  <c r="R276" i="60"/>
  <c r="AA274" i="60"/>
  <c r="R274" i="60"/>
  <c r="X276" i="60"/>
  <c r="X250" i="60"/>
  <c r="I250" i="60"/>
  <c r="S244" i="60"/>
  <c r="AB244" i="60" s="1"/>
  <c r="S250" i="60"/>
  <c r="AB250" i="60" s="1"/>
  <c r="U245" i="60"/>
  <c r="R264" i="60"/>
  <c r="X263" i="60"/>
  <c r="X244" i="60"/>
  <c r="W244" i="60"/>
  <c r="AC241" i="60"/>
  <c r="X265" i="60"/>
  <c r="I244" i="60"/>
  <c r="AA241" i="60"/>
  <c r="X264" i="60"/>
  <c r="X246" i="60"/>
  <c r="V264" i="60"/>
  <c r="J265" i="60"/>
  <c r="I265" i="60"/>
  <c r="AC264" i="60"/>
  <c r="U264" i="60"/>
  <c r="I263" i="60"/>
  <c r="W265" i="60"/>
  <c r="V265" i="60"/>
  <c r="J264" i="60"/>
  <c r="V263" i="60"/>
  <c r="AC265" i="60"/>
  <c r="U265" i="60"/>
  <c r="AC263" i="60"/>
  <c r="U263" i="60"/>
  <c r="W263" i="60"/>
  <c r="S265" i="60"/>
  <c r="AB265" i="60" s="1"/>
  <c r="S263" i="60"/>
  <c r="AB263" i="60" s="1"/>
  <c r="AA265" i="60"/>
  <c r="R265" i="60"/>
  <c r="AA263" i="60"/>
  <c r="R263" i="60"/>
  <c r="AA201" i="60"/>
  <c r="W242" i="60"/>
  <c r="I240" i="60"/>
  <c r="AC243" i="60"/>
  <c r="S248" i="60"/>
  <c r="AB248" i="60" s="1"/>
  <c r="AB240" i="60"/>
  <c r="I248" i="60"/>
  <c r="S246" i="60"/>
  <c r="AB246" i="60" s="1"/>
  <c r="AA243" i="60"/>
  <c r="U241" i="60"/>
  <c r="I246" i="60"/>
  <c r="U243" i="60"/>
  <c r="X240" i="60"/>
  <c r="S243" i="60"/>
  <c r="AB243" i="60" s="1"/>
  <c r="W240" i="60"/>
  <c r="S240" i="60"/>
  <c r="AC249" i="60"/>
  <c r="AB218" i="60"/>
  <c r="X217" i="60"/>
  <c r="AB210" i="60"/>
  <c r="X249" i="60"/>
  <c r="X218" i="60"/>
  <c r="W217" i="60"/>
  <c r="AA210" i="60"/>
  <c r="U249" i="60"/>
  <c r="AA245" i="60"/>
  <c r="X243" i="60"/>
  <c r="X241" i="60"/>
  <c r="R204" i="60"/>
  <c r="AB219" i="60"/>
  <c r="W218" i="60"/>
  <c r="V217" i="60"/>
  <c r="R214" i="60"/>
  <c r="X210" i="60"/>
  <c r="AC247" i="60"/>
  <c r="S241" i="60"/>
  <c r="AB241" i="60" s="1"/>
  <c r="W210" i="60"/>
  <c r="X247" i="60"/>
  <c r="R210" i="60"/>
  <c r="U247" i="60"/>
  <c r="S249" i="60"/>
  <c r="AB249" i="60" s="1"/>
  <c r="S247" i="60"/>
  <c r="AB247" i="60" s="1"/>
  <c r="S245" i="60"/>
  <c r="AB245" i="60" s="1"/>
  <c r="W250" i="60"/>
  <c r="AA249" i="60"/>
  <c r="R249" i="60"/>
  <c r="W248" i="60"/>
  <c r="AA247" i="60"/>
  <c r="R247" i="60"/>
  <c r="W246" i="60"/>
  <c r="R245" i="60"/>
  <c r="R243" i="60"/>
  <c r="R241" i="60"/>
  <c r="V250" i="60"/>
  <c r="J249" i="60"/>
  <c r="V248" i="60"/>
  <c r="J247" i="60"/>
  <c r="V246" i="60"/>
  <c r="J245" i="60"/>
  <c r="V244" i="60"/>
  <c r="J243" i="60"/>
  <c r="V242" i="60"/>
  <c r="J241" i="60"/>
  <c r="V240" i="60"/>
  <c r="AC250" i="60"/>
  <c r="U250" i="60"/>
  <c r="I249" i="60"/>
  <c r="AC248" i="60"/>
  <c r="U248" i="60"/>
  <c r="I247" i="60"/>
  <c r="AC246" i="60"/>
  <c r="U246" i="60"/>
  <c r="I245" i="60"/>
  <c r="AC244" i="60"/>
  <c r="U244" i="60"/>
  <c r="I243" i="60"/>
  <c r="AC242" i="60"/>
  <c r="U242" i="60"/>
  <c r="I241" i="60"/>
  <c r="AC240" i="60"/>
  <c r="U240" i="60"/>
  <c r="AA250" i="60"/>
  <c r="R250" i="60"/>
  <c r="W249" i="60"/>
  <c r="AA248" i="60"/>
  <c r="R248" i="60"/>
  <c r="W247" i="60"/>
  <c r="AA246" i="60"/>
  <c r="R246" i="60"/>
  <c r="W245" i="60"/>
  <c r="AA244" i="60"/>
  <c r="R244" i="60"/>
  <c r="W243" i="60"/>
  <c r="AA242" i="60"/>
  <c r="R242" i="60"/>
  <c r="W241" i="60"/>
  <c r="AA240" i="60"/>
  <c r="R240" i="60"/>
  <c r="X214" i="60"/>
  <c r="AA234" i="60"/>
  <c r="I233" i="60"/>
  <c r="AA216" i="60"/>
  <c r="AA214" i="60"/>
  <c r="X233" i="60"/>
  <c r="W209" i="60"/>
  <c r="AB234" i="60"/>
  <c r="I234" i="60"/>
  <c r="AC209" i="60"/>
  <c r="AC213" i="60"/>
  <c r="X212" i="60"/>
  <c r="AB209" i="60"/>
  <c r="X234" i="60"/>
  <c r="R213" i="60"/>
  <c r="I212" i="60"/>
  <c r="AA209" i="60"/>
  <c r="V234" i="60"/>
  <c r="U234" i="60"/>
  <c r="S234" i="60"/>
  <c r="X209" i="60"/>
  <c r="AC234" i="60"/>
  <c r="R234" i="60"/>
  <c r="S233" i="60"/>
  <c r="AA233" i="60"/>
  <c r="R233" i="60"/>
  <c r="W234" i="60"/>
  <c r="J233" i="60"/>
  <c r="W233" i="60"/>
  <c r="V233" i="60"/>
  <c r="AC233" i="60"/>
  <c r="U233" i="60"/>
  <c r="AA219" i="60"/>
  <c r="AA218" i="60"/>
  <c r="AB211" i="60"/>
  <c r="X201" i="60"/>
  <c r="AA211" i="60"/>
  <c r="V218" i="60"/>
  <c r="AC201" i="60"/>
  <c r="I216" i="60"/>
  <c r="AB201" i="60"/>
  <c r="I217" i="60"/>
  <c r="AB216" i="60"/>
  <c r="S216" i="60"/>
  <c r="U213" i="60"/>
  <c r="I211" i="60"/>
  <c r="J209" i="60"/>
  <c r="J216" i="60"/>
  <c r="X215" i="60"/>
  <c r="I209" i="60"/>
  <c r="J213" i="60"/>
  <c r="X219" i="60"/>
  <c r="S218" i="60"/>
  <c r="AC217" i="60"/>
  <c r="U217" i="60"/>
  <c r="X216" i="60"/>
  <c r="J214" i="60"/>
  <c r="AA213" i="60"/>
  <c r="V210" i="60"/>
  <c r="V209" i="60"/>
  <c r="S219" i="60"/>
  <c r="R218" i="60"/>
  <c r="AB217" i="60"/>
  <c r="S217" i="60"/>
  <c r="W216" i="60"/>
  <c r="X211" i="60"/>
  <c r="S210" i="60"/>
  <c r="U209" i="60"/>
  <c r="AC202" i="60"/>
  <c r="R219" i="60"/>
  <c r="AA217" i="60"/>
  <c r="R217" i="60"/>
  <c r="V216" i="60"/>
  <c r="X213" i="60"/>
  <c r="S211" i="60"/>
  <c r="S209" i="60"/>
  <c r="I219" i="60"/>
  <c r="AC216" i="60"/>
  <c r="U216" i="60"/>
  <c r="V213" i="60"/>
  <c r="R211" i="60"/>
  <c r="J219" i="60"/>
  <c r="AC218" i="60"/>
  <c r="U218" i="60"/>
  <c r="V215" i="60"/>
  <c r="I214" i="60"/>
  <c r="AB213" i="60"/>
  <c r="S213" i="60"/>
  <c r="W212" i="60"/>
  <c r="J211" i="60"/>
  <c r="AC210" i="60"/>
  <c r="U210" i="60"/>
  <c r="AC215" i="60"/>
  <c r="U215" i="60"/>
  <c r="V212" i="60"/>
  <c r="AB215" i="60"/>
  <c r="S215" i="60"/>
  <c r="W214" i="60"/>
  <c r="AC212" i="60"/>
  <c r="U212" i="60"/>
  <c r="W219" i="60"/>
  <c r="J218" i="60"/>
  <c r="AA215" i="60"/>
  <c r="R215" i="60"/>
  <c r="V214" i="60"/>
  <c r="I213" i="60"/>
  <c r="AB212" i="60"/>
  <c r="S212" i="60"/>
  <c r="W211" i="60"/>
  <c r="J210" i="60"/>
  <c r="V219" i="60"/>
  <c r="J215" i="60"/>
  <c r="AC214" i="60"/>
  <c r="U214" i="60"/>
  <c r="AA212" i="60"/>
  <c r="R212" i="60"/>
  <c r="V211" i="60"/>
  <c r="W215" i="60"/>
  <c r="AC219" i="60"/>
  <c r="AB214" i="60"/>
  <c r="AC211" i="60"/>
  <c r="W200" i="60"/>
  <c r="V200" i="60"/>
  <c r="X200" i="60"/>
  <c r="AC200" i="60"/>
  <c r="U200" i="60"/>
  <c r="V201" i="60"/>
  <c r="AB200" i="60"/>
  <c r="S200" i="60"/>
  <c r="AA169" i="60"/>
  <c r="U201" i="60"/>
  <c r="AA200" i="60"/>
  <c r="R200" i="60"/>
  <c r="I200" i="60"/>
  <c r="AC204" i="60"/>
  <c r="X202" i="60"/>
  <c r="AB204" i="60"/>
  <c r="W202" i="60"/>
  <c r="X151" i="60"/>
  <c r="AA204" i="60"/>
  <c r="V202" i="60"/>
  <c r="V151" i="60"/>
  <c r="AA189" i="60"/>
  <c r="X204" i="60"/>
  <c r="U202" i="60"/>
  <c r="AC168" i="60"/>
  <c r="X189" i="60"/>
  <c r="U204" i="60"/>
  <c r="R202" i="60"/>
  <c r="X168" i="60"/>
  <c r="V189" i="60"/>
  <c r="S204" i="60"/>
  <c r="X203" i="60"/>
  <c r="AA202" i="60"/>
  <c r="J202" i="60"/>
  <c r="V204" i="60"/>
  <c r="I203" i="60"/>
  <c r="AB202" i="60"/>
  <c r="W201" i="60"/>
  <c r="W203" i="60"/>
  <c r="V203" i="60"/>
  <c r="S201" i="60"/>
  <c r="J204" i="60"/>
  <c r="AC203" i="60"/>
  <c r="U203" i="60"/>
  <c r="R201" i="60"/>
  <c r="I204" i="60"/>
  <c r="AB203" i="60"/>
  <c r="S203" i="60"/>
  <c r="J201" i="60"/>
  <c r="AA203" i="60"/>
  <c r="R203" i="60"/>
  <c r="U151" i="60"/>
  <c r="AA188" i="60"/>
  <c r="I188" i="60"/>
  <c r="AA152" i="60"/>
  <c r="W152" i="60"/>
  <c r="AC151" i="60"/>
  <c r="V152" i="60"/>
  <c r="R152" i="60"/>
  <c r="X144" i="60"/>
  <c r="AB166" i="60"/>
  <c r="R188" i="60"/>
  <c r="X171" i="60"/>
  <c r="U156" i="60"/>
  <c r="J172" i="60"/>
  <c r="X188" i="60"/>
  <c r="X174" i="60"/>
  <c r="V188" i="60"/>
  <c r="W189" i="60"/>
  <c r="J188" i="60"/>
  <c r="AC189" i="60"/>
  <c r="U189" i="60"/>
  <c r="AB189" i="60"/>
  <c r="S189" i="60"/>
  <c r="W188" i="60"/>
  <c r="R189" i="60"/>
  <c r="J189" i="60"/>
  <c r="AC188" i="60"/>
  <c r="U188" i="60"/>
  <c r="AB188" i="60"/>
  <c r="I127" i="60"/>
  <c r="R157" i="60"/>
  <c r="AB169" i="60"/>
  <c r="R169" i="60"/>
  <c r="AC154" i="60"/>
  <c r="AA172" i="60"/>
  <c r="W171" i="60"/>
  <c r="W168" i="60"/>
  <c r="V171" i="60"/>
  <c r="U168" i="60"/>
  <c r="AB155" i="60"/>
  <c r="I151" i="60"/>
  <c r="S171" i="60"/>
  <c r="AB171" i="60" s="1"/>
  <c r="X169" i="60"/>
  <c r="S168" i="60"/>
  <c r="AB168" i="60" s="1"/>
  <c r="X167" i="60"/>
  <c r="X166" i="60"/>
  <c r="X127" i="60"/>
  <c r="X143" i="60"/>
  <c r="X172" i="60"/>
  <c r="AC171" i="60"/>
  <c r="R171" i="60"/>
  <c r="W169" i="60"/>
  <c r="J168" i="60"/>
  <c r="I167" i="60"/>
  <c r="S166" i="60"/>
  <c r="V127" i="60"/>
  <c r="V169" i="60"/>
  <c r="R127" i="60"/>
  <c r="AC157" i="60"/>
  <c r="S174" i="60"/>
  <c r="AB174" i="60" s="1"/>
  <c r="I172" i="60"/>
  <c r="AA171" i="60"/>
  <c r="S169" i="60"/>
  <c r="AC156" i="60"/>
  <c r="X152" i="60"/>
  <c r="R174" i="60"/>
  <c r="AA173" i="60"/>
  <c r="V172" i="60"/>
  <c r="U171" i="60"/>
  <c r="AC169" i="60"/>
  <c r="U169" i="60"/>
  <c r="V168" i="60"/>
  <c r="R166" i="60"/>
  <c r="AA165" i="60"/>
  <c r="AC165" i="60"/>
  <c r="X173" i="60"/>
  <c r="X164" i="60"/>
  <c r="AC149" i="60"/>
  <c r="W173" i="60"/>
  <c r="X165" i="60"/>
  <c r="V164" i="60"/>
  <c r="AA164" i="60"/>
  <c r="X156" i="60"/>
  <c r="U154" i="60"/>
  <c r="U152" i="60"/>
  <c r="AB149" i="60"/>
  <c r="V173" i="60"/>
  <c r="I171" i="60"/>
  <c r="J169" i="60"/>
  <c r="AC166" i="60"/>
  <c r="W165" i="60"/>
  <c r="S164" i="60"/>
  <c r="AB164" i="60" s="1"/>
  <c r="AC173" i="60"/>
  <c r="W156" i="60"/>
  <c r="W149" i="60"/>
  <c r="U173" i="60"/>
  <c r="V165" i="60"/>
  <c r="AC164" i="60"/>
  <c r="J164" i="60"/>
  <c r="V156" i="60"/>
  <c r="S149" i="60"/>
  <c r="AA174" i="60"/>
  <c r="R173" i="60"/>
  <c r="AA166" i="60"/>
  <c r="R165" i="60"/>
  <c r="I164" i="60"/>
  <c r="J174" i="60"/>
  <c r="V170" i="60"/>
  <c r="W167" i="60"/>
  <c r="J166" i="60"/>
  <c r="U165" i="60"/>
  <c r="I174" i="60"/>
  <c r="S173" i="60"/>
  <c r="AB173" i="60" s="1"/>
  <c r="W172" i="60"/>
  <c r="AC170" i="60"/>
  <c r="U170" i="60"/>
  <c r="AA168" i="60"/>
  <c r="R168" i="60"/>
  <c r="V167" i="60"/>
  <c r="I166" i="60"/>
  <c r="S165" i="60"/>
  <c r="AB165" i="60" s="1"/>
  <c r="W164" i="60"/>
  <c r="S170" i="60"/>
  <c r="AB170" i="60" s="1"/>
  <c r="AC167" i="60"/>
  <c r="U167" i="60"/>
  <c r="W174" i="60"/>
  <c r="J173" i="60"/>
  <c r="AC172" i="60"/>
  <c r="U172" i="60"/>
  <c r="AA170" i="60"/>
  <c r="R170" i="60"/>
  <c r="AB167" i="60"/>
  <c r="S167" i="60"/>
  <c r="W166" i="60"/>
  <c r="J165" i="60"/>
  <c r="U164" i="60"/>
  <c r="X170" i="60"/>
  <c r="W170" i="60"/>
  <c r="V174" i="60"/>
  <c r="S172" i="60"/>
  <c r="AB172" i="60" s="1"/>
  <c r="J170" i="60"/>
  <c r="AA167" i="60"/>
  <c r="R167" i="60"/>
  <c r="V166" i="60"/>
  <c r="AC174" i="60"/>
  <c r="J149" i="60"/>
  <c r="V98" i="60"/>
  <c r="AB144" i="60"/>
  <c r="AA157" i="60"/>
  <c r="I156" i="60"/>
  <c r="AC152" i="60"/>
  <c r="I152" i="60"/>
  <c r="AA149" i="60"/>
  <c r="AC143" i="60"/>
  <c r="U157" i="60"/>
  <c r="X149" i="60"/>
  <c r="S143" i="60"/>
  <c r="V159" i="60"/>
  <c r="V149" i="60"/>
  <c r="U159" i="60"/>
  <c r="AB158" i="60"/>
  <c r="X157" i="60"/>
  <c r="X155" i="60"/>
  <c r="I159" i="60"/>
  <c r="W157" i="60"/>
  <c r="U155" i="60"/>
  <c r="X158" i="60"/>
  <c r="V157" i="60"/>
  <c r="S155" i="60"/>
  <c r="AB150" i="60"/>
  <c r="S158" i="60"/>
  <c r="J155" i="60"/>
  <c r="W143" i="60"/>
  <c r="AC159" i="60"/>
  <c r="I158" i="60"/>
  <c r="AB157" i="60"/>
  <c r="S157" i="60"/>
  <c r="J156" i="60"/>
  <c r="AC155" i="60"/>
  <c r="I155" i="60"/>
  <c r="X154" i="60"/>
  <c r="X153" i="60"/>
  <c r="AB152" i="60"/>
  <c r="S152" i="60"/>
  <c r="X150" i="60"/>
  <c r="U149" i="60"/>
  <c r="S150" i="60"/>
  <c r="X159" i="60"/>
  <c r="J157" i="60"/>
  <c r="I150" i="60"/>
  <c r="R149" i="60"/>
  <c r="AB154" i="60"/>
  <c r="S154" i="60"/>
  <c r="W153" i="60"/>
  <c r="AB159" i="60"/>
  <c r="S159" i="60"/>
  <c r="W158" i="60"/>
  <c r="AA154" i="60"/>
  <c r="V153" i="60"/>
  <c r="S151" i="60"/>
  <c r="AA159" i="60"/>
  <c r="R159" i="60"/>
  <c r="V158" i="60"/>
  <c r="AB156" i="60"/>
  <c r="S156" i="60"/>
  <c r="W155" i="60"/>
  <c r="J154" i="60"/>
  <c r="AC153" i="60"/>
  <c r="U153" i="60"/>
  <c r="AA151" i="60"/>
  <c r="R151" i="60"/>
  <c r="V150" i="60"/>
  <c r="R154" i="60"/>
  <c r="AB151" i="60"/>
  <c r="W150" i="60"/>
  <c r="J159" i="60"/>
  <c r="AC158" i="60"/>
  <c r="U158" i="60"/>
  <c r="AA156" i="60"/>
  <c r="V155" i="60"/>
  <c r="I154" i="60"/>
  <c r="AB153" i="60"/>
  <c r="S153" i="60"/>
  <c r="J151" i="60"/>
  <c r="AC150" i="60"/>
  <c r="U150" i="60"/>
  <c r="AA153" i="60"/>
  <c r="R153" i="60"/>
  <c r="AA158" i="60"/>
  <c r="R158" i="60"/>
  <c r="W154" i="60"/>
  <c r="J153" i="60"/>
  <c r="AA150" i="60"/>
  <c r="R150" i="60"/>
  <c r="AA155" i="60"/>
  <c r="U143" i="60"/>
  <c r="R128" i="60"/>
  <c r="AB112" i="60"/>
  <c r="W144" i="60"/>
  <c r="V143" i="60"/>
  <c r="J144" i="60"/>
  <c r="AB143" i="60"/>
  <c r="R143" i="60"/>
  <c r="AA127" i="60"/>
  <c r="I144" i="60"/>
  <c r="AA143" i="60"/>
  <c r="J143" i="60"/>
  <c r="V144" i="60"/>
  <c r="AC144" i="60"/>
  <c r="U144" i="60"/>
  <c r="S144" i="60"/>
  <c r="AA144" i="60"/>
  <c r="AC98" i="60"/>
  <c r="AC104" i="60"/>
  <c r="AA98" i="60"/>
  <c r="AA104" i="60"/>
  <c r="AA99" i="60"/>
  <c r="AA128" i="60"/>
  <c r="X98" i="60"/>
  <c r="X128" i="60"/>
  <c r="S104" i="60"/>
  <c r="W98" i="60"/>
  <c r="X129" i="60"/>
  <c r="V128" i="60"/>
  <c r="AA112" i="60"/>
  <c r="AA126" i="60"/>
  <c r="AA59" i="60"/>
  <c r="X112" i="60"/>
  <c r="X126" i="60"/>
  <c r="W112" i="60"/>
  <c r="V126" i="60"/>
  <c r="V112" i="60"/>
  <c r="S126" i="60"/>
  <c r="AB126" i="60" s="1"/>
  <c r="X83" i="60"/>
  <c r="U112" i="60"/>
  <c r="R126" i="60"/>
  <c r="X69" i="60"/>
  <c r="V83" i="60"/>
  <c r="AC112" i="60"/>
  <c r="J112" i="60"/>
  <c r="I126" i="60"/>
  <c r="R129" i="60"/>
  <c r="J129" i="60"/>
  <c r="AC128" i="60"/>
  <c r="U128" i="60"/>
  <c r="I129" i="60"/>
  <c r="S128" i="60"/>
  <c r="AB128" i="60" s="1"/>
  <c r="W127" i="60"/>
  <c r="J126" i="60"/>
  <c r="W129" i="60"/>
  <c r="J128" i="60"/>
  <c r="AC127" i="60"/>
  <c r="U127" i="60"/>
  <c r="V129" i="60"/>
  <c r="I128" i="60"/>
  <c r="S127" i="60"/>
  <c r="AB127" i="60" s="1"/>
  <c r="W126" i="60"/>
  <c r="U129" i="60"/>
  <c r="AC129" i="60"/>
  <c r="S129" i="60"/>
  <c r="AB129" i="60" s="1"/>
  <c r="AC126" i="60"/>
  <c r="U83" i="60"/>
  <c r="W104" i="60"/>
  <c r="U98" i="60"/>
  <c r="I83" i="60"/>
  <c r="V104" i="60"/>
  <c r="AC99" i="60"/>
  <c r="AA67" i="60"/>
  <c r="X67" i="60"/>
  <c r="R112" i="60"/>
  <c r="J104" i="60"/>
  <c r="W99" i="60"/>
  <c r="V67" i="60"/>
  <c r="AC83" i="60"/>
  <c r="AA81" i="60"/>
  <c r="V99" i="60"/>
  <c r="I67" i="60"/>
  <c r="J64" i="60"/>
  <c r="X113" i="60"/>
  <c r="AC84" i="60"/>
  <c r="J80" i="60"/>
  <c r="U114" i="60"/>
  <c r="R109" i="60"/>
  <c r="J107" i="60"/>
  <c r="S106" i="60"/>
  <c r="AC109" i="60"/>
  <c r="U104" i="60"/>
  <c r="U99" i="60"/>
  <c r="J34" i="60"/>
  <c r="X80" i="60"/>
  <c r="AB109" i="60"/>
  <c r="AC107" i="60"/>
  <c r="S99" i="60"/>
  <c r="AB99" i="60" s="1"/>
  <c r="W80" i="60"/>
  <c r="S112" i="60"/>
  <c r="AA109" i="60"/>
  <c r="AA107" i="60"/>
  <c r="AB104" i="60"/>
  <c r="R104" i="60"/>
  <c r="J99" i="60"/>
  <c r="I98" i="60"/>
  <c r="V80" i="60"/>
  <c r="X111" i="60"/>
  <c r="X109" i="60"/>
  <c r="U80" i="60"/>
  <c r="AC114" i="60"/>
  <c r="U111" i="60"/>
  <c r="W109" i="60"/>
  <c r="X107" i="60"/>
  <c r="AC106" i="60"/>
  <c r="AC80" i="60"/>
  <c r="S80" i="60"/>
  <c r="AB80" i="60" s="1"/>
  <c r="V114" i="60"/>
  <c r="J111" i="60"/>
  <c r="S109" i="60"/>
  <c r="R107" i="60"/>
  <c r="X106" i="60"/>
  <c r="X104" i="60"/>
  <c r="X99" i="60"/>
  <c r="J98" i="60"/>
  <c r="R99" i="60"/>
  <c r="S98" i="60"/>
  <c r="AB98" i="60" s="1"/>
  <c r="U67" i="60"/>
  <c r="W105" i="60"/>
  <c r="S114" i="60"/>
  <c r="W113" i="60"/>
  <c r="AC111" i="60"/>
  <c r="I111" i="60"/>
  <c r="I107" i="60"/>
  <c r="AB106" i="60"/>
  <c r="AC59" i="60"/>
  <c r="U109" i="60"/>
  <c r="W107" i="60"/>
  <c r="V106" i="60"/>
  <c r="X108" i="60"/>
  <c r="V107" i="60"/>
  <c r="U106" i="60"/>
  <c r="AA105" i="60"/>
  <c r="S59" i="60"/>
  <c r="AB59" i="60" s="1"/>
  <c r="V84" i="60"/>
  <c r="J81" i="60"/>
  <c r="I80" i="60"/>
  <c r="AB114" i="60"/>
  <c r="W111" i="60"/>
  <c r="W108" i="60"/>
  <c r="U107" i="60"/>
  <c r="X114" i="60"/>
  <c r="V111" i="60"/>
  <c r="V108" i="60"/>
  <c r="AB107" i="60"/>
  <c r="X105" i="60"/>
  <c r="AA114" i="60"/>
  <c r="R114" i="60"/>
  <c r="V113" i="60"/>
  <c r="S111" i="60"/>
  <c r="AB111" i="60" s="1"/>
  <c r="W110" i="60"/>
  <c r="J109" i="60"/>
  <c r="AC108" i="60"/>
  <c r="U108" i="60"/>
  <c r="AA106" i="60"/>
  <c r="R106" i="60"/>
  <c r="V105" i="60"/>
  <c r="X110" i="60"/>
  <c r="J114" i="60"/>
  <c r="AC113" i="60"/>
  <c r="U113" i="60"/>
  <c r="AA111" i="60"/>
  <c r="V110" i="60"/>
  <c r="I109" i="60"/>
  <c r="AB108" i="60"/>
  <c r="S108" i="60"/>
  <c r="J106" i="60"/>
  <c r="AC105" i="60"/>
  <c r="U105" i="60"/>
  <c r="I114" i="60"/>
  <c r="AB113" i="60"/>
  <c r="S113" i="60"/>
  <c r="AC110" i="60"/>
  <c r="U110" i="60"/>
  <c r="AA108" i="60"/>
  <c r="R108" i="60"/>
  <c r="I106" i="60"/>
  <c r="AB105" i="60"/>
  <c r="S105" i="60"/>
  <c r="AA113" i="60"/>
  <c r="R113" i="60"/>
  <c r="AB110" i="60"/>
  <c r="S110" i="60"/>
  <c r="J108" i="60"/>
  <c r="R105" i="60"/>
  <c r="J113" i="60"/>
  <c r="AA110" i="60"/>
  <c r="R110" i="60"/>
  <c r="J105" i="60"/>
  <c r="J110" i="60"/>
  <c r="X65" i="60"/>
  <c r="R81" i="60"/>
  <c r="X81" i="60"/>
  <c r="W81" i="60"/>
  <c r="V81" i="60"/>
  <c r="S81" i="60"/>
  <c r="AB81" i="60" s="1"/>
  <c r="X63" i="60"/>
  <c r="R76" i="60"/>
  <c r="S74" i="60"/>
  <c r="AB74" i="60" s="1"/>
  <c r="AC61" i="60"/>
  <c r="R59" i="60"/>
  <c r="AA84" i="60"/>
  <c r="X78" i="60"/>
  <c r="AA52" i="60"/>
  <c r="V61" i="60"/>
  <c r="U78" i="60"/>
  <c r="W52" i="60"/>
  <c r="J68" i="60"/>
  <c r="X84" i="60"/>
  <c r="S79" i="60"/>
  <c r="AB79" i="60" s="1"/>
  <c r="AC63" i="60"/>
  <c r="J84" i="60"/>
  <c r="X75" i="60"/>
  <c r="X74" i="60"/>
  <c r="AC64" i="60"/>
  <c r="AA61" i="60"/>
  <c r="U84" i="60"/>
  <c r="I82" i="60"/>
  <c r="AA80" i="60"/>
  <c r="J79" i="60"/>
  <c r="AC78" i="60"/>
  <c r="AC76" i="60"/>
  <c r="J76" i="60"/>
  <c r="AC75" i="60"/>
  <c r="I74" i="60"/>
  <c r="X47" i="60"/>
  <c r="X61" i="60"/>
  <c r="R84" i="60"/>
  <c r="AC79" i="60"/>
  <c r="I79" i="60"/>
  <c r="X77" i="60"/>
  <c r="AA76" i="60"/>
  <c r="I76" i="60"/>
  <c r="AA54" i="60"/>
  <c r="W69" i="60"/>
  <c r="X66" i="60"/>
  <c r="V64" i="60"/>
  <c r="U61" i="60"/>
  <c r="I84" i="60"/>
  <c r="V75" i="60"/>
  <c r="S66" i="60"/>
  <c r="AB66" i="60" s="1"/>
  <c r="X76" i="60"/>
  <c r="U75" i="60"/>
  <c r="X79" i="60"/>
  <c r="V76" i="60"/>
  <c r="I75" i="60"/>
  <c r="W84" i="60"/>
  <c r="U79" i="60"/>
  <c r="U76" i="60"/>
  <c r="AA82" i="60"/>
  <c r="W83" i="60"/>
  <c r="J82" i="60"/>
  <c r="AC81" i="60"/>
  <c r="U81" i="60"/>
  <c r="AA79" i="60"/>
  <c r="R79" i="60"/>
  <c r="V78" i="60"/>
  <c r="I77" i="60"/>
  <c r="S76" i="60"/>
  <c r="AB76" i="60" s="1"/>
  <c r="W75" i="60"/>
  <c r="J74" i="60"/>
  <c r="X82" i="60"/>
  <c r="S78" i="60"/>
  <c r="AB78" i="60" s="1"/>
  <c r="W77" i="60"/>
  <c r="AA78" i="60"/>
  <c r="R78" i="60"/>
  <c r="V77" i="60"/>
  <c r="S75" i="60"/>
  <c r="AB75" i="60" s="1"/>
  <c r="W74" i="60"/>
  <c r="S83" i="60"/>
  <c r="AB83" i="60" s="1"/>
  <c r="W82" i="60"/>
  <c r="AA83" i="60"/>
  <c r="R83" i="60"/>
  <c r="V82" i="60"/>
  <c r="W79" i="60"/>
  <c r="J78" i="60"/>
  <c r="AC77" i="60"/>
  <c r="U77" i="60"/>
  <c r="AA75" i="60"/>
  <c r="R75" i="60"/>
  <c r="V74" i="60"/>
  <c r="AC82" i="60"/>
  <c r="U82" i="60"/>
  <c r="I78" i="60"/>
  <c r="S77" i="60"/>
  <c r="AB77" i="60" s="1"/>
  <c r="AC74" i="60"/>
  <c r="U74" i="60"/>
  <c r="S82" i="60"/>
  <c r="AB82" i="60" s="1"/>
  <c r="AA77" i="60"/>
  <c r="R77" i="60"/>
  <c r="AA74" i="60"/>
  <c r="R51" i="60"/>
  <c r="AA48" i="60"/>
  <c r="AA69" i="60"/>
  <c r="U59" i="60"/>
  <c r="AC51" i="60"/>
  <c r="AA51" i="60"/>
  <c r="V69" i="60"/>
  <c r="U69" i="60"/>
  <c r="X51" i="60"/>
  <c r="X59" i="60"/>
  <c r="U23" i="60"/>
  <c r="V54" i="60"/>
  <c r="V51" i="60"/>
  <c r="W63" i="60"/>
  <c r="R61" i="60"/>
  <c r="W59" i="60"/>
  <c r="R54" i="60"/>
  <c r="U51" i="60"/>
  <c r="AC69" i="60"/>
  <c r="V59" i="60"/>
  <c r="X54" i="60"/>
  <c r="R69" i="60"/>
  <c r="X68" i="60"/>
  <c r="S67" i="60"/>
  <c r="AB67" i="60" s="1"/>
  <c r="W65" i="60"/>
  <c r="X64" i="60"/>
  <c r="U63" i="60"/>
  <c r="W61" i="60"/>
  <c r="I59" i="60"/>
  <c r="AC30" i="60"/>
  <c r="W54" i="60"/>
  <c r="W53" i="60"/>
  <c r="V68" i="60"/>
  <c r="AC67" i="60"/>
  <c r="R67" i="60"/>
  <c r="V65" i="60"/>
  <c r="W64" i="60"/>
  <c r="AC65" i="60"/>
  <c r="U65" i="60"/>
  <c r="AA60" i="60"/>
  <c r="U30" i="60"/>
  <c r="X45" i="60"/>
  <c r="S65" i="60"/>
  <c r="AB65" i="60" s="1"/>
  <c r="U64" i="60"/>
  <c r="S30" i="60"/>
  <c r="AB30" i="60" s="1"/>
  <c r="S46" i="60"/>
  <c r="AB46" i="60" s="1"/>
  <c r="W45" i="60"/>
  <c r="AA65" i="60"/>
  <c r="R65" i="60"/>
  <c r="S64" i="60"/>
  <c r="AB64" i="60" s="1"/>
  <c r="J65" i="60"/>
  <c r="X60" i="60"/>
  <c r="V60" i="60"/>
  <c r="S69" i="60"/>
  <c r="AB69" i="60" s="1"/>
  <c r="W68" i="60"/>
  <c r="J67" i="60"/>
  <c r="AC66" i="60"/>
  <c r="U66" i="60"/>
  <c r="AA64" i="60"/>
  <c r="R64" i="60"/>
  <c r="V63" i="60"/>
  <c r="I62" i="60"/>
  <c r="S61" i="60"/>
  <c r="AB61" i="60" s="1"/>
  <c r="W60" i="60"/>
  <c r="J69" i="60"/>
  <c r="AC68" i="60"/>
  <c r="U68" i="60"/>
  <c r="AA66" i="60"/>
  <c r="R66" i="60"/>
  <c r="S63" i="60"/>
  <c r="AB63" i="60" s="1"/>
  <c r="W62" i="60"/>
  <c r="J61" i="60"/>
  <c r="AC60" i="60"/>
  <c r="U60" i="60"/>
  <c r="S68" i="60"/>
  <c r="AB68" i="60" s="1"/>
  <c r="J66" i="60"/>
  <c r="AA63" i="60"/>
  <c r="R63" i="60"/>
  <c r="V62" i="60"/>
  <c r="S60" i="60"/>
  <c r="AB60" i="60" s="1"/>
  <c r="AA68" i="60"/>
  <c r="R68" i="60"/>
  <c r="I66" i="60"/>
  <c r="J63" i="60"/>
  <c r="AC62" i="60"/>
  <c r="U62" i="60"/>
  <c r="R60" i="60"/>
  <c r="S62" i="60"/>
  <c r="AB62" i="60" s="1"/>
  <c r="J60" i="60"/>
  <c r="X62" i="60"/>
  <c r="W66" i="60"/>
  <c r="AA62" i="60"/>
  <c r="R62" i="60"/>
  <c r="U39" i="60"/>
  <c r="J52" i="60"/>
  <c r="J49" i="60"/>
  <c r="R48" i="60"/>
  <c r="I47" i="60"/>
  <c r="X46" i="60"/>
  <c r="W46" i="60"/>
  <c r="V46" i="60"/>
  <c r="AC44" i="60"/>
  <c r="I37" i="60"/>
  <c r="R34" i="60"/>
  <c r="J29" i="60"/>
  <c r="U46" i="60"/>
  <c r="AA44" i="60"/>
  <c r="X52" i="60"/>
  <c r="AC46" i="60"/>
  <c r="X39" i="60"/>
  <c r="J33" i="60"/>
  <c r="R49" i="60"/>
  <c r="AC48" i="60"/>
  <c r="S48" i="60"/>
  <c r="AB48" i="60" s="1"/>
  <c r="AA30" i="60"/>
  <c r="AC54" i="60"/>
  <c r="U54" i="60"/>
  <c r="AA46" i="60"/>
  <c r="R46" i="60"/>
  <c r="V45" i="60"/>
  <c r="X44" i="60"/>
  <c r="X30" i="60"/>
  <c r="S54" i="60"/>
  <c r="AB54" i="60" s="1"/>
  <c r="R52" i="60"/>
  <c r="S51" i="60"/>
  <c r="AB51" i="60" s="1"/>
  <c r="AA49" i="60"/>
  <c r="X48" i="60"/>
  <c r="J46" i="60"/>
  <c r="AC45" i="60"/>
  <c r="U45" i="60"/>
  <c r="W44" i="60"/>
  <c r="AA33" i="60"/>
  <c r="W48" i="60"/>
  <c r="S45" i="60"/>
  <c r="AB45" i="60" s="1"/>
  <c r="V44" i="60"/>
  <c r="J54" i="60"/>
  <c r="X53" i="60"/>
  <c r="AC52" i="60"/>
  <c r="I52" i="60"/>
  <c r="J51" i="60"/>
  <c r="X49" i="60"/>
  <c r="V48" i="60"/>
  <c r="AA45" i="60"/>
  <c r="J45" i="60"/>
  <c r="J44" i="60"/>
  <c r="R33" i="60"/>
  <c r="R30" i="60"/>
  <c r="S49" i="60"/>
  <c r="AB49" i="60" s="1"/>
  <c r="U48" i="60"/>
  <c r="I45" i="60"/>
  <c r="I44" i="60"/>
  <c r="AC53" i="60"/>
  <c r="U53" i="60"/>
  <c r="V50" i="60"/>
  <c r="I49" i="60"/>
  <c r="W47" i="60"/>
  <c r="S53" i="60"/>
  <c r="AB53" i="60" s="1"/>
  <c r="AC50" i="60"/>
  <c r="U50" i="60"/>
  <c r="V47" i="60"/>
  <c r="AA53" i="60"/>
  <c r="R53" i="60"/>
  <c r="V52" i="60"/>
  <c r="I51" i="60"/>
  <c r="S50" i="60"/>
  <c r="AB50" i="60" s="1"/>
  <c r="W49" i="60"/>
  <c r="J48" i="60"/>
  <c r="AC47" i="60"/>
  <c r="U47" i="60"/>
  <c r="X50" i="60"/>
  <c r="J53" i="60"/>
  <c r="U52" i="60"/>
  <c r="AA50" i="60"/>
  <c r="R50" i="60"/>
  <c r="V49" i="60"/>
  <c r="S47" i="60"/>
  <c r="AB47" i="60" s="1"/>
  <c r="U44" i="60"/>
  <c r="V53" i="60"/>
  <c r="W50" i="60"/>
  <c r="J50" i="60"/>
  <c r="AC49" i="60"/>
  <c r="AA47" i="60"/>
  <c r="R47" i="60"/>
  <c r="S44" i="60"/>
  <c r="AB44" i="60" s="1"/>
  <c r="S39" i="60"/>
  <c r="I33" i="60"/>
  <c r="I29" i="60"/>
  <c r="X33" i="60"/>
  <c r="I36" i="60"/>
  <c r="V33" i="60"/>
  <c r="U33" i="60"/>
  <c r="R31" i="60"/>
  <c r="AB39" i="60"/>
  <c r="AC33" i="60"/>
  <c r="S33" i="60"/>
  <c r="AB33" i="60" s="1"/>
  <c r="I31" i="60"/>
  <c r="X37" i="60"/>
  <c r="R39" i="60"/>
  <c r="W37" i="60"/>
  <c r="X36" i="60"/>
  <c r="X32" i="60"/>
  <c r="J30" i="60"/>
  <c r="AC39" i="60"/>
  <c r="I39" i="60"/>
  <c r="X38" i="60"/>
  <c r="V37" i="60"/>
  <c r="V36" i="60"/>
  <c r="I32" i="60"/>
  <c r="AA31" i="60"/>
  <c r="I30" i="60"/>
  <c r="W38" i="60"/>
  <c r="U37" i="60"/>
  <c r="U36" i="60"/>
  <c r="X29" i="60"/>
  <c r="AA39" i="60"/>
  <c r="V38" i="60"/>
  <c r="AC37" i="60"/>
  <c r="R37" i="60"/>
  <c r="S36" i="60"/>
  <c r="AB36" i="60" s="1"/>
  <c r="AA34" i="60"/>
  <c r="X31" i="60"/>
  <c r="W30" i="60"/>
  <c r="W29" i="60"/>
  <c r="S38" i="60"/>
  <c r="AB38" i="60" s="1"/>
  <c r="AA37" i="60"/>
  <c r="J37" i="60"/>
  <c r="AC36" i="60"/>
  <c r="J36" i="60"/>
  <c r="X35" i="60"/>
  <c r="S31" i="60"/>
  <c r="AB31" i="60" s="1"/>
  <c r="V29" i="60"/>
  <c r="J39" i="60"/>
  <c r="AC38" i="60"/>
  <c r="U38" i="60"/>
  <c r="AA36" i="60"/>
  <c r="R36" i="60"/>
  <c r="V35" i="60"/>
  <c r="I34" i="60"/>
  <c r="W32" i="60"/>
  <c r="J31" i="60"/>
  <c r="U35" i="60"/>
  <c r="AA38" i="60"/>
  <c r="R38" i="60"/>
  <c r="S35" i="60"/>
  <c r="AB35" i="60" s="1"/>
  <c r="W34" i="60"/>
  <c r="AC32" i="60"/>
  <c r="U32" i="60"/>
  <c r="AC35" i="60"/>
  <c r="W39" i="60"/>
  <c r="J38" i="60"/>
  <c r="AA35" i="60"/>
  <c r="R35" i="60"/>
  <c r="V34" i="60"/>
  <c r="S32" i="60"/>
  <c r="AB32" i="60" s="1"/>
  <c r="W31" i="60"/>
  <c r="AC29" i="60"/>
  <c r="U29" i="60"/>
  <c r="X34" i="60"/>
  <c r="V32" i="60"/>
  <c r="AB37" i="60"/>
  <c r="J35" i="60"/>
  <c r="AC34" i="60"/>
  <c r="U34" i="60"/>
  <c r="AA32" i="60"/>
  <c r="R32" i="60"/>
  <c r="V31" i="60"/>
  <c r="S29" i="60"/>
  <c r="AB29" i="60" s="1"/>
  <c r="W35" i="60"/>
  <c r="AC31" i="60"/>
  <c r="AA29" i="60"/>
  <c r="S23" i="60"/>
  <c r="AB23" i="60" s="1"/>
  <c r="AC23" i="60"/>
  <c r="X23" i="60"/>
  <c r="W23" i="60"/>
  <c r="V23" i="60"/>
  <c r="AA24" i="60"/>
  <c r="X24" i="60"/>
  <c r="J23" i="60"/>
  <c r="R24" i="60"/>
  <c r="I23" i="60"/>
  <c r="J24" i="60"/>
  <c r="I24" i="60"/>
  <c r="AA23" i="60"/>
  <c r="W24" i="60"/>
  <c r="V24" i="60"/>
  <c r="AC24" i="60"/>
  <c r="U24" i="60"/>
  <c r="AB24" i="60"/>
  <c r="AI38" i="46"/>
  <c r="I38" i="46"/>
  <c r="AC37" i="46"/>
  <c r="X38" i="46"/>
  <c r="Y37" i="46"/>
  <c r="E37" i="46"/>
  <c r="AJ37" i="46" s="1"/>
  <c r="Y39" i="46"/>
  <c r="E39" i="46"/>
  <c r="AJ39" i="46" s="1"/>
  <c r="X37" i="46"/>
  <c r="AA36" i="46"/>
  <c r="I36" i="46"/>
  <c r="AA38" i="46"/>
  <c r="Y38" i="46"/>
  <c r="E38" i="46"/>
  <c r="AJ38" i="46" s="1"/>
  <c r="Y36" i="46"/>
  <c r="E36" i="46"/>
  <c r="AJ36" i="46" s="1"/>
  <c r="U43" i="16"/>
  <c r="F43" i="16"/>
  <c r="AH43" i="16"/>
  <c r="J43" i="16"/>
  <c r="AI42" i="16"/>
  <c r="AI43" i="16"/>
  <c r="P43" i="16"/>
  <c r="W43" i="16"/>
  <c r="C35" i="2"/>
  <c r="L35" i="2"/>
  <c r="AF34" i="2"/>
  <c r="W9" i="46"/>
  <c r="AG35" i="2" l="1"/>
  <c r="BH268" i="60"/>
  <c r="BI268" i="60" s="1"/>
  <c r="BJ268" i="60" s="1"/>
  <c r="BK268" i="60" s="1"/>
  <c r="BL268" i="60" s="1"/>
  <c r="BM268" i="60" s="1"/>
  <c r="BN268" i="60" s="1"/>
  <c r="BO268" i="60" s="1"/>
  <c r="BP268" i="60" s="1"/>
  <c r="BQ268" i="60" s="1"/>
  <c r="BR268" i="60" s="1"/>
  <c r="BF268" i="60"/>
  <c r="BH253" i="60"/>
  <c r="BI253" i="60" s="1"/>
  <c r="BJ253" i="60" s="1"/>
  <c r="BK253" i="60" s="1"/>
  <c r="BL253" i="60" s="1"/>
  <c r="BM253" i="60" s="1"/>
  <c r="BN253" i="60" s="1"/>
  <c r="BO253" i="60" s="1"/>
  <c r="BP253" i="60" s="1"/>
  <c r="BQ253" i="60" s="1"/>
  <c r="BR253" i="60" s="1"/>
  <c r="BF253" i="60"/>
  <c r="W2" i="60" l="1"/>
  <c r="B43" i="62" l="1"/>
  <c r="B44" i="62"/>
  <c r="B45" i="62"/>
  <c r="B46" i="62"/>
  <c r="B47" i="62"/>
  <c r="B48" i="62"/>
  <c r="B49" i="62"/>
  <c r="B50" i="62"/>
  <c r="B51" i="62"/>
  <c r="B52" i="62"/>
  <c r="B53" i="62"/>
  <c r="B54" i="62"/>
  <c r="B55" i="62"/>
  <c r="B56" i="62"/>
  <c r="B57" i="62"/>
  <c r="B58" i="62"/>
  <c r="B59" i="62"/>
  <c r="B60" i="62"/>
  <c r="B61" i="62"/>
  <c r="B62" i="62"/>
  <c r="B63" i="62"/>
  <c r="H4" i="60"/>
  <c r="A37" i="46" l="1"/>
  <c r="A40" i="46" s="1"/>
  <c r="A41" i="46" s="1"/>
  <c r="A42" i="46" s="1"/>
  <c r="A43" i="46" s="1"/>
  <c r="A44" i="46" s="1"/>
  <c r="A45" i="46" s="1"/>
  <c r="A46" i="46" s="1"/>
  <c r="A47" i="46" s="1"/>
  <c r="A48" i="46" s="1"/>
  <c r="A49" i="46" s="1"/>
  <c r="A50" i="46" s="1"/>
  <c r="A51" i="46" s="1"/>
  <c r="A52" i="46" s="1"/>
  <c r="A53" i="46" s="1"/>
  <c r="A54" i="46" s="1"/>
  <c r="A55" i="46" s="1"/>
  <c r="A56" i="46" s="1"/>
  <c r="A57" i="46" s="1"/>
  <c r="A58" i="46" s="1"/>
  <c r="A59" i="46" s="1"/>
  <c r="A60" i="46" s="1"/>
  <c r="B68" i="16" l="1"/>
  <c r="C68" i="16"/>
  <c r="E68" i="16"/>
  <c r="G68" i="16"/>
  <c r="I68" i="16"/>
  <c r="K68" i="16"/>
  <c r="O68" i="16"/>
  <c r="T68" i="16"/>
  <c r="V68" i="16"/>
  <c r="X68" i="16"/>
  <c r="Y68" i="16"/>
  <c r="Z68" i="16"/>
  <c r="AA68" i="16"/>
  <c r="AE68" i="16"/>
  <c r="AF68" i="16"/>
  <c r="AG68" i="16"/>
  <c r="B69" i="16"/>
  <c r="C69" i="16"/>
  <c r="E69" i="16"/>
  <c r="F70" i="16" s="1"/>
  <c r="G69" i="16"/>
  <c r="H70" i="16" s="1"/>
  <c r="I69" i="16"/>
  <c r="J70" i="16" s="1"/>
  <c r="K69" i="16"/>
  <c r="O69" i="16"/>
  <c r="P70" i="16" s="1"/>
  <c r="T69" i="16"/>
  <c r="U70" i="16" s="1"/>
  <c r="V69" i="16"/>
  <c r="W70" i="16" s="1"/>
  <c r="X69" i="16"/>
  <c r="Y69" i="16"/>
  <c r="Z69" i="16"/>
  <c r="AA69" i="16"/>
  <c r="AE69" i="16"/>
  <c r="AF69" i="16"/>
  <c r="AG69" i="16"/>
  <c r="B41" i="16"/>
  <c r="C41" i="16"/>
  <c r="E41" i="16"/>
  <c r="F42" i="16" s="1"/>
  <c r="G41" i="16"/>
  <c r="H42" i="16" s="1"/>
  <c r="I41" i="16"/>
  <c r="J42" i="16" s="1"/>
  <c r="K41" i="16"/>
  <c r="O41" i="16"/>
  <c r="P42" i="16" s="1"/>
  <c r="T41" i="16"/>
  <c r="U42" i="16" s="1"/>
  <c r="V41" i="16"/>
  <c r="W42" i="16" s="1"/>
  <c r="X41" i="16"/>
  <c r="Y41" i="16"/>
  <c r="Z41" i="16"/>
  <c r="AA41" i="16"/>
  <c r="AE41" i="16"/>
  <c r="AF41" i="16"/>
  <c r="AG41" i="16"/>
  <c r="B21" i="6"/>
  <c r="C21" i="6"/>
  <c r="D21" i="6" s="1"/>
  <c r="E21" i="6"/>
  <c r="G21" i="6"/>
  <c r="I21" i="6"/>
  <c r="K21" i="6"/>
  <c r="O21" i="6"/>
  <c r="Q21" i="6"/>
  <c r="S21" i="6"/>
  <c r="U21" i="6"/>
  <c r="W21" i="6"/>
  <c r="X21" i="6"/>
  <c r="Y21" i="6"/>
  <c r="B22" i="6"/>
  <c r="C22" i="6"/>
  <c r="D22" i="6" s="1"/>
  <c r="E22" i="6"/>
  <c r="G22" i="6"/>
  <c r="I22" i="6"/>
  <c r="K22" i="6"/>
  <c r="O22" i="6"/>
  <c r="Q22" i="6"/>
  <c r="S22" i="6"/>
  <c r="U22" i="6"/>
  <c r="W22" i="6"/>
  <c r="X22" i="6"/>
  <c r="Y22" i="6"/>
  <c r="B23" i="6"/>
  <c r="C23" i="6"/>
  <c r="D23" i="6" s="1"/>
  <c r="E23" i="6"/>
  <c r="G23" i="6"/>
  <c r="I23" i="6"/>
  <c r="K23" i="6"/>
  <c r="O23" i="6"/>
  <c r="Q23" i="6"/>
  <c r="S23" i="6"/>
  <c r="U23" i="6"/>
  <c r="W23" i="6"/>
  <c r="X23" i="6"/>
  <c r="Y23" i="6"/>
  <c r="Y20" i="6"/>
  <c r="X20" i="6"/>
  <c r="W20" i="6"/>
  <c r="U20" i="6"/>
  <c r="S20" i="6"/>
  <c r="Q20" i="6"/>
  <c r="O20" i="6"/>
  <c r="K20" i="6"/>
  <c r="I20" i="6"/>
  <c r="G20" i="6"/>
  <c r="E20" i="6"/>
  <c r="C20" i="6"/>
  <c r="B20" i="6"/>
  <c r="B16" i="6"/>
  <c r="C16" i="6"/>
  <c r="D16" i="6" s="1"/>
  <c r="E16" i="6"/>
  <c r="G16" i="6"/>
  <c r="I16" i="6"/>
  <c r="K16" i="6"/>
  <c r="O16" i="6"/>
  <c r="Q16" i="6"/>
  <c r="S16" i="6"/>
  <c r="U16" i="6"/>
  <c r="W16" i="6"/>
  <c r="X16" i="6"/>
  <c r="Y16" i="6"/>
  <c r="B17" i="6"/>
  <c r="C17" i="6"/>
  <c r="D17" i="6" s="1"/>
  <c r="E17" i="6"/>
  <c r="G17" i="6"/>
  <c r="I17" i="6"/>
  <c r="K17" i="6"/>
  <c r="O17" i="6"/>
  <c r="Q17" i="6"/>
  <c r="S17" i="6"/>
  <c r="U17" i="6"/>
  <c r="W17" i="6"/>
  <c r="X17" i="6"/>
  <c r="Y17" i="6"/>
  <c r="B18" i="6"/>
  <c r="C18" i="6"/>
  <c r="D18" i="6" s="1"/>
  <c r="E18" i="6"/>
  <c r="G18" i="6"/>
  <c r="I18" i="6"/>
  <c r="K18" i="6"/>
  <c r="O18" i="6"/>
  <c r="Q18" i="6"/>
  <c r="S18" i="6"/>
  <c r="U18" i="6"/>
  <c r="W18" i="6"/>
  <c r="X18" i="6"/>
  <c r="Y18" i="6"/>
  <c r="Y15" i="6"/>
  <c r="X15" i="6"/>
  <c r="W15" i="6"/>
  <c r="U15" i="6"/>
  <c r="S15" i="6"/>
  <c r="Q15" i="6"/>
  <c r="O15" i="6"/>
  <c r="K15" i="6"/>
  <c r="I15" i="6"/>
  <c r="G15" i="6"/>
  <c r="E15" i="6"/>
  <c r="C15" i="6"/>
  <c r="B15" i="6"/>
  <c r="B11" i="6"/>
  <c r="C11" i="6"/>
  <c r="D11" i="6" s="1"/>
  <c r="E11" i="6"/>
  <c r="G11" i="6"/>
  <c r="I11" i="6"/>
  <c r="K11" i="6"/>
  <c r="O11" i="6"/>
  <c r="Q11" i="6"/>
  <c r="S11" i="6"/>
  <c r="U11" i="6"/>
  <c r="W11" i="6"/>
  <c r="X11" i="6"/>
  <c r="Y11" i="6"/>
  <c r="B12" i="6"/>
  <c r="C12" i="6"/>
  <c r="D12" i="6" s="1"/>
  <c r="E12" i="6"/>
  <c r="G12" i="6"/>
  <c r="I12" i="6"/>
  <c r="K12" i="6"/>
  <c r="O12" i="6"/>
  <c r="Q12" i="6"/>
  <c r="S12" i="6"/>
  <c r="U12" i="6"/>
  <c r="W12" i="6"/>
  <c r="X12" i="6"/>
  <c r="Y12" i="6"/>
  <c r="B13" i="6"/>
  <c r="C13" i="6"/>
  <c r="D13" i="6" s="1"/>
  <c r="E13" i="6"/>
  <c r="G13" i="6"/>
  <c r="I13" i="6"/>
  <c r="K13" i="6"/>
  <c r="O13" i="6"/>
  <c r="Q13" i="6"/>
  <c r="S13" i="6"/>
  <c r="U13" i="6"/>
  <c r="W13" i="6"/>
  <c r="X13" i="6"/>
  <c r="Y13" i="6"/>
  <c r="Y10" i="6"/>
  <c r="X10" i="6"/>
  <c r="W10" i="6"/>
  <c r="U10" i="6"/>
  <c r="S10" i="6"/>
  <c r="Q10" i="6"/>
  <c r="O10" i="6"/>
  <c r="K10" i="6"/>
  <c r="I10" i="6"/>
  <c r="G10" i="6"/>
  <c r="E10" i="6"/>
  <c r="C10" i="6"/>
  <c r="B10" i="6"/>
  <c r="H16" i="6" l="1"/>
  <c r="R17" i="6"/>
  <c r="J13" i="6"/>
  <c r="F16" i="6"/>
  <c r="T16" i="6"/>
  <c r="J12" i="6"/>
  <c r="H12" i="6"/>
  <c r="R16" i="6"/>
  <c r="V13" i="6"/>
  <c r="AC16" i="6"/>
  <c r="F12" i="6"/>
  <c r="V12" i="6"/>
  <c r="T12" i="6"/>
  <c r="AI41" i="16"/>
  <c r="U69" i="16"/>
  <c r="P18" i="6"/>
  <c r="AD13" i="6"/>
  <c r="AC13" i="6"/>
  <c r="J69" i="16"/>
  <c r="R13" i="6"/>
  <c r="H69" i="16"/>
  <c r="J11" i="6"/>
  <c r="AH41" i="16"/>
  <c r="F69" i="16"/>
  <c r="V17" i="6"/>
  <c r="J17" i="6"/>
  <c r="P12" i="6"/>
  <c r="R18" i="6"/>
  <c r="V16" i="6"/>
  <c r="AD21" i="6"/>
  <c r="AD22" i="6"/>
  <c r="H11" i="6"/>
  <c r="H18" i="6"/>
  <c r="R12" i="6"/>
  <c r="T11" i="6"/>
  <c r="H17" i="6"/>
  <c r="AH69" i="16"/>
  <c r="AC12" i="6"/>
  <c r="T17" i="6"/>
  <c r="J16" i="6"/>
  <c r="P69" i="16"/>
  <c r="AI68" i="16"/>
  <c r="AI69" i="16"/>
  <c r="AH68" i="16"/>
  <c r="AD16" i="6"/>
  <c r="W69" i="16"/>
  <c r="AD11" i="6"/>
  <c r="AD17" i="6"/>
  <c r="P11" i="6"/>
  <c r="J18" i="6"/>
  <c r="AC11" i="6"/>
  <c r="F18" i="6"/>
  <c r="AC17" i="6"/>
  <c r="AD23" i="6"/>
  <c r="V11" i="6"/>
  <c r="R11" i="6"/>
  <c r="AC18" i="6"/>
  <c r="T18" i="6"/>
  <c r="AC23" i="6"/>
  <c r="AC22" i="6"/>
  <c r="V18" i="6"/>
  <c r="AC21" i="6"/>
  <c r="AD18" i="6"/>
  <c r="T13" i="6"/>
  <c r="H13" i="6"/>
  <c r="P17" i="6"/>
  <c r="F17" i="6"/>
  <c r="F13" i="6"/>
  <c r="P13" i="6"/>
  <c r="F11" i="6"/>
  <c r="P16" i="6"/>
  <c r="AD12" i="6"/>
  <c r="B33" i="2"/>
  <c r="I33" i="2"/>
  <c r="J34" i="2" s="1"/>
  <c r="K33" i="2"/>
  <c r="L34" i="2" s="1"/>
  <c r="R33" i="2"/>
  <c r="S34" i="2" s="1"/>
  <c r="T33" i="2"/>
  <c r="V33" i="2"/>
  <c r="X33" i="2"/>
  <c r="Y33" i="2"/>
  <c r="Z33" i="2"/>
  <c r="AA33" i="2"/>
  <c r="AB34" i="2" s="1"/>
  <c r="AE33" i="2"/>
  <c r="E34" i="2" l="1"/>
  <c r="C34" i="2"/>
  <c r="AD33" i="2"/>
  <c r="AF33" i="2"/>
  <c r="AG34" i="2" s="1"/>
  <c r="AC33" i="2"/>
  <c r="B45" i="61"/>
  <c r="B46" i="61"/>
  <c r="B47" i="61"/>
  <c r="B48" i="61"/>
  <c r="B49" i="61"/>
  <c r="B50" i="61"/>
  <c r="B51" i="61"/>
  <c r="B52" i="61"/>
  <c r="B53" i="61"/>
  <c r="B54" i="61"/>
  <c r="B55" i="61"/>
  <c r="B44" i="61"/>
  <c r="B30" i="61"/>
  <c r="B31" i="61"/>
  <c r="B32" i="61"/>
  <c r="B33" i="61"/>
  <c r="B34" i="61"/>
  <c r="B35" i="61"/>
  <c r="B36" i="61"/>
  <c r="B37" i="61"/>
  <c r="B38" i="61"/>
  <c r="B39" i="61"/>
  <c r="B40" i="61"/>
  <c r="B29" i="61"/>
  <c r="B15" i="61"/>
  <c r="B16" i="61"/>
  <c r="B17" i="61"/>
  <c r="B18" i="61"/>
  <c r="B19" i="61"/>
  <c r="B20" i="61"/>
  <c r="B21" i="61"/>
  <c r="B22" i="61"/>
  <c r="B23" i="61"/>
  <c r="B24" i="61"/>
  <c r="B25" i="61"/>
  <c r="B14" i="61"/>
  <c r="B223" i="60" l="1"/>
  <c r="B224" i="60"/>
  <c r="B225" i="60"/>
  <c r="B226" i="60"/>
  <c r="B227" i="60"/>
  <c r="B228" i="60"/>
  <c r="B229" i="60"/>
  <c r="B230" i="60"/>
  <c r="B231" i="60"/>
  <c r="B232" i="60"/>
  <c r="B208" i="60"/>
  <c r="B193" i="60"/>
  <c r="B194" i="60"/>
  <c r="B195" i="60"/>
  <c r="B196" i="60"/>
  <c r="B197" i="60"/>
  <c r="B198" i="60"/>
  <c r="B199" i="60"/>
  <c r="B178" i="60"/>
  <c r="B179" i="60"/>
  <c r="B180" i="60"/>
  <c r="B181" i="60"/>
  <c r="B182" i="60"/>
  <c r="B183" i="60"/>
  <c r="B184" i="60"/>
  <c r="B185" i="60"/>
  <c r="B186" i="60"/>
  <c r="B187" i="60"/>
  <c r="B163" i="60"/>
  <c r="B148" i="60"/>
  <c r="B133" i="60"/>
  <c r="B134" i="60"/>
  <c r="B135" i="60"/>
  <c r="B136" i="60"/>
  <c r="B137" i="60"/>
  <c r="B138" i="60"/>
  <c r="B139" i="60"/>
  <c r="B140" i="60"/>
  <c r="B141" i="60"/>
  <c r="B142" i="60"/>
  <c r="B118" i="60"/>
  <c r="B119" i="60"/>
  <c r="B120" i="60"/>
  <c r="B121" i="60"/>
  <c r="B122" i="60"/>
  <c r="B123" i="60"/>
  <c r="B124" i="60"/>
  <c r="B125" i="60"/>
  <c r="B103" i="60"/>
  <c r="B88" i="60"/>
  <c r="B89" i="60"/>
  <c r="B90" i="60"/>
  <c r="B91" i="60"/>
  <c r="B92" i="60"/>
  <c r="B93" i="60"/>
  <c r="B94" i="60"/>
  <c r="B95" i="60"/>
  <c r="B96" i="60"/>
  <c r="B97" i="60"/>
  <c r="B73" i="60"/>
  <c r="BH238" i="60"/>
  <c r="BI238" i="60" s="1"/>
  <c r="BJ238" i="60" s="1"/>
  <c r="BK238" i="60" s="1"/>
  <c r="BL238" i="60" s="1"/>
  <c r="BM238" i="60" s="1"/>
  <c r="BN238" i="60" s="1"/>
  <c r="BO238" i="60" s="1"/>
  <c r="BP238" i="60" s="1"/>
  <c r="BQ238" i="60" s="1"/>
  <c r="BR238" i="60" s="1"/>
  <c r="BF238" i="60"/>
  <c r="BH222" i="60"/>
  <c r="BI222" i="60" s="1"/>
  <c r="BJ222" i="60" s="1"/>
  <c r="BK222" i="60" s="1"/>
  <c r="BL222" i="60" s="1"/>
  <c r="BM222" i="60" s="1"/>
  <c r="BN222" i="60" s="1"/>
  <c r="BO222" i="60" s="1"/>
  <c r="BP222" i="60" s="1"/>
  <c r="BQ222" i="60" s="1"/>
  <c r="BR222" i="60" s="1"/>
  <c r="BF222" i="60"/>
  <c r="BH207" i="60"/>
  <c r="BI207" i="60" s="1"/>
  <c r="BJ207" i="60" s="1"/>
  <c r="BK207" i="60" s="1"/>
  <c r="BL207" i="60" s="1"/>
  <c r="BM207" i="60" s="1"/>
  <c r="BN207" i="60" s="1"/>
  <c r="BO207" i="60" s="1"/>
  <c r="BP207" i="60" s="1"/>
  <c r="BQ207" i="60" s="1"/>
  <c r="BR207" i="60" s="1"/>
  <c r="BF207" i="60"/>
  <c r="BH192" i="60"/>
  <c r="BI192" i="60" s="1"/>
  <c r="BJ192" i="60" s="1"/>
  <c r="BK192" i="60" s="1"/>
  <c r="BL192" i="60" s="1"/>
  <c r="BM192" i="60" s="1"/>
  <c r="BN192" i="60" s="1"/>
  <c r="BO192" i="60" s="1"/>
  <c r="BP192" i="60" s="1"/>
  <c r="BQ192" i="60" s="1"/>
  <c r="BR192" i="60" s="1"/>
  <c r="BF192" i="60"/>
  <c r="BH177" i="60"/>
  <c r="BI177" i="60" s="1"/>
  <c r="BJ177" i="60" s="1"/>
  <c r="BK177" i="60" s="1"/>
  <c r="BL177" i="60" s="1"/>
  <c r="BM177" i="60" s="1"/>
  <c r="BN177" i="60" s="1"/>
  <c r="BO177" i="60" s="1"/>
  <c r="BP177" i="60" s="1"/>
  <c r="BQ177" i="60" s="1"/>
  <c r="BR177" i="60" s="1"/>
  <c r="BF177" i="60"/>
  <c r="BH162" i="60"/>
  <c r="BI162" i="60" s="1"/>
  <c r="BJ162" i="60" s="1"/>
  <c r="BK162" i="60" s="1"/>
  <c r="BL162" i="60" s="1"/>
  <c r="BM162" i="60" s="1"/>
  <c r="BN162" i="60" s="1"/>
  <c r="BO162" i="60" s="1"/>
  <c r="BP162" i="60" s="1"/>
  <c r="BQ162" i="60" s="1"/>
  <c r="BR162" i="60" s="1"/>
  <c r="BF162" i="60"/>
  <c r="BH147" i="60"/>
  <c r="BI147" i="60" s="1"/>
  <c r="BJ147" i="60" s="1"/>
  <c r="BK147" i="60" s="1"/>
  <c r="BL147" i="60" s="1"/>
  <c r="BM147" i="60" s="1"/>
  <c r="BN147" i="60" s="1"/>
  <c r="BO147" i="60" s="1"/>
  <c r="BP147" i="60" s="1"/>
  <c r="BQ147" i="60" s="1"/>
  <c r="BR147" i="60" s="1"/>
  <c r="BF147" i="60"/>
  <c r="BH132" i="60"/>
  <c r="BI132" i="60" s="1"/>
  <c r="BJ132" i="60" s="1"/>
  <c r="BK132" i="60" s="1"/>
  <c r="BL132" i="60" s="1"/>
  <c r="BM132" i="60" s="1"/>
  <c r="BN132" i="60" s="1"/>
  <c r="BO132" i="60" s="1"/>
  <c r="BP132" i="60" s="1"/>
  <c r="BQ132" i="60" s="1"/>
  <c r="BR132" i="60" s="1"/>
  <c r="BF132" i="60"/>
  <c r="BH117" i="60"/>
  <c r="BI117" i="60" s="1"/>
  <c r="BJ117" i="60" s="1"/>
  <c r="BK117" i="60" s="1"/>
  <c r="BL117" i="60" s="1"/>
  <c r="BM117" i="60" s="1"/>
  <c r="BN117" i="60" s="1"/>
  <c r="BO117" i="60" s="1"/>
  <c r="BP117" i="60" s="1"/>
  <c r="BQ117" i="60" s="1"/>
  <c r="BR117" i="60" s="1"/>
  <c r="BF117" i="60"/>
  <c r="BH102" i="60"/>
  <c r="BI102" i="60" s="1"/>
  <c r="BJ102" i="60" s="1"/>
  <c r="BK102" i="60" s="1"/>
  <c r="BL102" i="60" s="1"/>
  <c r="BM102" i="60" s="1"/>
  <c r="BN102" i="60" s="1"/>
  <c r="BO102" i="60" s="1"/>
  <c r="BP102" i="60" s="1"/>
  <c r="BQ102" i="60" s="1"/>
  <c r="BR102" i="60" s="1"/>
  <c r="BF102" i="60"/>
  <c r="BH87" i="60"/>
  <c r="BI87" i="60" s="1"/>
  <c r="BJ87" i="60" s="1"/>
  <c r="BK87" i="60" s="1"/>
  <c r="BL87" i="60" s="1"/>
  <c r="BM87" i="60" s="1"/>
  <c r="BN87" i="60" s="1"/>
  <c r="BO87" i="60" s="1"/>
  <c r="BP87" i="60" s="1"/>
  <c r="BQ87" i="60" s="1"/>
  <c r="BR87" i="60" s="1"/>
  <c r="BF87" i="60"/>
  <c r="B58" i="60"/>
  <c r="BH72" i="60"/>
  <c r="BI72" i="60" s="1"/>
  <c r="BJ72" i="60" s="1"/>
  <c r="BK72" i="60" s="1"/>
  <c r="BL72" i="60" s="1"/>
  <c r="BM72" i="60" s="1"/>
  <c r="BN72" i="60" s="1"/>
  <c r="BO72" i="60" s="1"/>
  <c r="BP72" i="60" s="1"/>
  <c r="BQ72" i="60" s="1"/>
  <c r="BR72" i="60" s="1"/>
  <c r="BF72" i="60"/>
  <c r="B43" i="60"/>
  <c r="J2" i="46" l="1"/>
  <c r="B39" i="16" l="1"/>
  <c r="C39" i="16"/>
  <c r="E39" i="16"/>
  <c r="G39" i="16"/>
  <c r="I39" i="16"/>
  <c r="K39" i="16"/>
  <c r="O39" i="16"/>
  <c r="T39" i="16"/>
  <c r="V39" i="16"/>
  <c r="X39" i="16"/>
  <c r="Y39" i="16"/>
  <c r="Z39" i="16"/>
  <c r="AA39" i="16"/>
  <c r="AE39" i="16"/>
  <c r="AF39" i="16"/>
  <c r="AG39" i="16"/>
  <c r="B40" i="16"/>
  <c r="C40" i="16"/>
  <c r="E40" i="16"/>
  <c r="F41" i="16" s="1"/>
  <c r="G40" i="16"/>
  <c r="H41" i="16" s="1"/>
  <c r="I40" i="16"/>
  <c r="J41" i="16" s="1"/>
  <c r="K40" i="16"/>
  <c r="O40" i="16"/>
  <c r="P41" i="16" s="1"/>
  <c r="T40" i="16"/>
  <c r="U41" i="16" s="1"/>
  <c r="V40" i="16"/>
  <c r="W41" i="16" s="1"/>
  <c r="X40" i="16"/>
  <c r="Y40" i="16"/>
  <c r="Z40" i="16"/>
  <c r="AA40" i="16"/>
  <c r="AE40" i="16"/>
  <c r="AF40" i="16"/>
  <c r="AG40" i="16"/>
  <c r="B66" i="16"/>
  <c r="C66" i="16"/>
  <c r="E66" i="16"/>
  <c r="G66" i="16"/>
  <c r="I66" i="16"/>
  <c r="K66" i="16"/>
  <c r="O66" i="16"/>
  <c r="T66" i="16"/>
  <c r="V66" i="16"/>
  <c r="X66" i="16"/>
  <c r="Y66" i="16"/>
  <c r="Z66" i="16"/>
  <c r="AA66" i="16"/>
  <c r="AE66" i="16"/>
  <c r="AF66" i="16"/>
  <c r="AG66" i="16"/>
  <c r="B67" i="16"/>
  <c r="C67" i="16"/>
  <c r="E67" i="16"/>
  <c r="F68" i="16" s="1"/>
  <c r="G67" i="16"/>
  <c r="H68" i="16" s="1"/>
  <c r="I67" i="16"/>
  <c r="J68" i="16" s="1"/>
  <c r="K67" i="16"/>
  <c r="O67" i="16"/>
  <c r="P68" i="16" s="1"/>
  <c r="T67" i="16"/>
  <c r="U68" i="16" s="1"/>
  <c r="V67" i="16"/>
  <c r="W68" i="16" s="1"/>
  <c r="X67" i="16"/>
  <c r="Y67" i="16"/>
  <c r="Z67" i="16"/>
  <c r="AA67" i="16"/>
  <c r="AE67" i="16"/>
  <c r="AF67" i="16"/>
  <c r="AG67" i="16"/>
  <c r="B32" i="2"/>
  <c r="I32" i="2"/>
  <c r="J33" i="2" s="1"/>
  <c r="K32" i="2"/>
  <c r="L33" i="2" s="1"/>
  <c r="R32" i="2"/>
  <c r="S33" i="2" s="1"/>
  <c r="T32" i="2"/>
  <c r="V32" i="2"/>
  <c r="X32" i="2"/>
  <c r="Y32" i="2"/>
  <c r="Z32" i="2"/>
  <c r="AA32" i="2"/>
  <c r="AB33" i="2" s="1"/>
  <c r="AE32" i="2"/>
  <c r="Y22" i="64"/>
  <c r="X99" i="64"/>
  <c r="W195" i="64"/>
  <c r="C33" i="2" l="1"/>
  <c r="E33" i="2"/>
  <c r="X159" i="64"/>
  <c r="X120" i="64"/>
  <c r="Y52" i="64"/>
  <c r="AP8" i="2"/>
  <c r="AP9" i="2" s="1"/>
  <c r="AP10" i="2" s="1"/>
  <c r="AP11" i="2" s="1"/>
  <c r="AP12" i="2" s="1"/>
  <c r="AP13" i="2" s="1"/>
  <c r="AP14" i="2" s="1"/>
  <c r="AP15" i="2" s="1"/>
  <c r="AP16" i="2" s="1"/>
  <c r="AP17" i="2" s="1"/>
  <c r="AP18" i="2" s="1"/>
  <c r="AP19" i="2" s="1"/>
  <c r="AP20" i="2" s="1"/>
  <c r="AP21" i="2" s="1"/>
  <c r="AP22" i="2" s="1"/>
  <c r="AP23" i="2" s="1"/>
  <c r="AP24" i="2" s="1"/>
  <c r="AP25" i="2" s="1"/>
  <c r="AP26" i="2" s="1"/>
  <c r="AP27" i="2" s="1"/>
  <c r="AP28" i="2" s="1"/>
  <c r="AP29" i="2" s="1"/>
  <c r="AP30" i="2" s="1"/>
  <c r="AP31" i="2" s="1"/>
  <c r="AP32" i="2" s="1"/>
  <c r="AP33" i="2" s="1"/>
  <c r="AP34" i="2" s="1"/>
  <c r="AP35" i="2" s="1"/>
  <c r="J40" i="16"/>
  <c r="AH39" i="16"/>
  <c r="F40" i="16"/>
  <c r="W40" i="16"/>
  <c r="AI39" i="16"/>
  <c r="P40" i="16"/>
  <c r="W67" i="16"/>
  <c r="J67" i="16"/>
  <c r="U40" i="16"/>
  <c r="AF32" i="2"/>
  <c r="AG33" i="2" s="1"/>
  <c r="H67" i="16"/>
  <c r="P67" i="16"/>
  <c r="AI66" i="16"/>
  <c r="AI67" i="16"/>
  <c r="AH40" i="16"/>
  <c r="H40" i="16"/>
  <c r="AH67" i="16"/>
  <c r="AD32" i="2"/>
  <c r="F67" i="16"/>
  <c r="AI40" i="16"/>
  <c r="U67" i="16"/>
  <c r="AO8" i="2"/>
  <c r="AC32" i="2"/>
  <c r="AH66" i="16"/>
  <c r="F51" i="1"/>
  <c r="AD51" i="1" s="1"/>
  <c r="F52" i="1"/>
  <c r="AD52" i="1" s="1"/>
  <c r="F53" i="1"/>
  <c r="AD53" i="1" s="1"/>
  <c r="F54" i="1"/>
  <c r="AD54" i="1" s="1"/>
  <c r="F55" i="1"/>
  <c r="AD55" i="1" s="1"/>
  <c r="F56" i="1"/>
  <c r="AD56" i="1" s="1"/>
  <c r="F57" i="1"/>
  <c r="AD57" i="1" s="1"/>
  <c r="F58" i="1"/>
  <c r="AD58" i="1" s="1"/>
  <c r="F59" i="1"/>
  <c r="AD59" i="1" s="1"/>
  <c r="F60" i="1"/>
  <c r="AD60" i="1" s="1"/>
  <c r="F61" i="1"/>
  <c r="AD61" i="1" s="1"/>
  <c r="AF57" i="1" l="1"/>
  <c r="AE57" i="1"/>
  <c r="AF55" i="1"/>
  <c r="AE55" i="1"/>
  <c r="AF56" i="1"/>
  <c r="AE56" i="1"/>
  <c r="AE54" i="1"/>
  <c r="AF54" i="1"/>
  <c r="AE61" i="1"/>
  <c r="AF61" i="1"/>
  <c r="AE53" i="1"/>
  <c r="AF53" i="1"/>
  <c r="AE60" i="1"/>
  <c r="AF60" i="1"/>
  <c r="AE52" i="1"/>
  <c r="AF52" i="1"/>
  <c r="L58" i="1"/>
  <c r="S58" i="1" s="1"/>
  <c r="AE58" i="1"/>
  <c r="AF58" i="1"/>
  <c r="AE59" i="1"/>
  <c r="AF59" i="1"/>
  <c r="AE51" i="1"/>
  <c r="AF51" i="1"/>
  <c r="H57" i="1"/>
  <c r="L57" i="1"/>
  <c r="H56" i="1"/>
  <c r="L56" i="1"/>
  <c r="X59" i="1"/>
  <c r="L59" i="1"/>
  <c r="J54" i="1"/>
  <c r="L54" i="1"/>
  <c r="I61" i="1"/>
  <c r="L61" i="1"/>
  <c r="X53" i="1"/>
  <c r="L53" i="1"/>
  <c r="J51" i="1"/>
  <c r="L51" i="1"/>
  <c r="J55" i="1"/>
  <c r="L55" i="1"/>
  <c r="T60" i="1"/>
  <c r="L60" i="1"/>
  <c r="T52" i="1"/>
  <c r="L52" i="1"/>
  <c r="Y53" i="1"/>
  <c r="AA61" i="1"/>
  <c r="Z61" i="1"/>
  <c r="N53" i="1"/>
  <c r="X61" i="1"/>
  <c r="J53" i="1"/>
  <c r="U61" i="1"/>
  <c r="O61" i="1"/>
  <c r="N61" i="1"/>
  <c r="AA60" i="1"/>
  <c r="X60" i="1"/>
  <c r="J60" i="1"/>
  <c r="G61" i="1"/>
  <c r="AA57" i="1"/>
  <c r="H60" i="1"/>
  <c r="AA59" i="1"/>
  <c r="Y57" i="1"/>
  <c r="T59" i="1"/>
  <c r="T57" i="1"/>
  <c r="AA55" i="1"/>
  <c r="W61" i="1"/>
  <c r="H61" i="1"/>
  <c r="J59" i="1"/>
  <c r="N57" i="1"/>
  <c r="X55" i="1"/>
  <c r="X57" i="1"/>
  <c r="J57" i="1"/>
  <c r="T55" i="1"/>
  <c r="AA51" i="1"/>
  <c r="AB61" i="1"/>
  <c r="Y61" i="1"/>
  <c r="V61" i="1"/>
  <c r="J61" i="1"/>
  <c r="AB57" i="1"/>
  <c r="V57" i="1"/>
  <c r="X56" i="1"/>
  <c r="X51" i="1"/>
  <c r="T56" i="1"/>
  <c r="X52" i="1"/>
  <c r="J56" i="1"/>
  <c r="AB53" i="1"/>
  <c r="V53" i="1"/>
  <c r="H53" i="1"/>
  <c r="T51" i="1"/>
  <c r="T61" i="1"/>
  <c r="AA56" i="1"/>
  <c r="AA53" i="1"/>
  <c r="T53" i="1"/>
  <c r="J52" i="1"/>
  <c r="J58" i="1"/>
  <c r="AA52" i="1"/>
  <c r="H52" i="1"/>
  <c r="AB60" i="1"/>
  <c r="Y60" i="1"/>
  <c r="V60" i="1"/>
  <c r="N60" i="1"/>
  <c r="H59" i="1"/>
  <c r="AA58" i="1"/>
  <c r="X58" i="1"/>
  <c r="T58" i="1"/>
  <c r="AB56" i="1"/>
  <c r="Y56" i="1"/>
  <c r="V56" i="1"/>
  <c r="N56" i="1"/>
  <c r="H55" i="1"/>
  <c r="AA54" i="1"/>
  <c r="X54" i="1"/>
  <c r="T54" i="1"/>
  <c r="AB52" i="1"/>
  <c r="Y52" i="1"/>
  <c r="V52" i="1"/>
  <c r="N52" i="1"/>
  <c r="H51" i="1"/>
  <c r="AB59" i="1"/>
  <c r="Y59" i="1"/>
  <c r="V59" i="1"/>
  <c r="N59" i="1"/>
  <c r="H58" i="1"/>
  <c r="AB55" i="1"/>
  <c r="Y55" i="1"/>
  <c r="V55" i="1"/>
  <c r="N55" i="1"/>
  <c r="H54" i="1"/>
  <c r="AB51" i="1"/>
  <c r="Y51" i="1"/>
  <c r="V51" i="1"/>
  <c r="N51" i="1"/>
  <c r="AB58" i="1"/>
  <c r="Y58" i="1"/>
  <c r="V58" i="1"/>
  <c r="N58" i="1"/>
  <c r="AB54" i="1"/>
  <c r="Y54" i="1"/>
  <c r="V54" i="1"/>
  <c r="N54" i="1"/>
  <c r="V10" i="2"/>
  <c r="V11" i="2"/>
  <c r="V12" i="2"/>
  <c r="V13" i="2"/>
  <c r="V14" i="2"/>
  <c r="V15" i="2"/>
  <c r="V16" i="2"/>
  <c r="V17" i="2"/>
  <c r="V18" i="2"/>
  <c r="V19" i="2"/>
  <c r="V20" i="2"/>
  <c r="V21" i="2"/>
  <c r="V22" i="2"/>
  <c r="V23" i="2"/>
  <c r="V24" i="2"/>
  <c r="V25" i="2"/>
  <c r="V26" i="2"/>
  <c r="V27" i="2"/>
  <c r="V28" i="2"/>
  <c r="V29" i="2"/>
  <c r="V30" i="2"/>
  <c r="V31" i="2"/>
  <c r="Q58" i="1" l="1"/>
  <c r="Q51" i="1"/>
  <c r="S51" i="1"/>
  <c r="Q52" i="1"/>
  <c r="S52" i="1"/>
  <c r="Q53" i="1"/>
  <c r="S53" i="1"/>
  <c r="Q56" i="1"/>
  <c r="S56" i="1"/>
  <c r="Q60" i="1"/>
  <c r="S60" i="1"/>
  <c r="Q61" i="1"/>
  <c r="S61" i="1"/>
  <c r="Q57" i="1"/>
  <c r="S57" i="1"/>
  <c r="Q59" i="1"/>
  <c r="S59" i="1"/>
  <c r="Q55" i="1"/>
  <c r="S55" i="1"/>
  <c r="S54" i="1"/>
  <c r="Q54" i="1"/>
  <c r="E76" i="6"/>
  <c r="G76" i="6"/>
  <c r="I76" i="6"/>
  <c r="K76" i="6"/>
  <c r="O76" i="6"/>
  <c r="Q76" i="6"/>
  <c r="S76" i="6"/>
  <c r="U76" i="6"/>
  <c r="W76" i="6"/>
  <c r="X76" i="6"/>
  <c r="Y76" i="6"/>
  <c r="E77" i="6"/>
  <c r="G77" i="6"/>
  <c r="I77" i="6"/>
  <c r="K77" i="6"/>
  <c r="O77" i="6"/>
  <c r="Q77" i="6"/>
  <c r="S77" i="6"/>
  <c r="U77" i="6"/>
  <c r="W77" i="6"/>
  <c r="X77" i="6"/>
  <c r="Y77" i="6"/>
  <c r="E78" i="6"/>
  <c r="G78" i="6"/>
  <c r="I78" i="6"/>
  <c r="K78" i="6"/>
  <c r="O78" i="6"/>
  <c r="Q78" i="6"/>
  <c r="S78" i="6"/>
  <c r="U78" i="6"/>
  <c r="W78" i="6"/>
  <c r="X78" i="6"/>
  <c r="Y78" i="6"/>
  <c r="E80" i="6"/>
  <c r="G80" i="6"/>
  <c r="I80" i="6"/>
  <c r="K80" i="6"/>
  <c r="O80" i="6"/>
  <c r="Q80" i="6"/>
  <c r="S80" i="6"/>
  <c r="U80" i="6"/>
  <c r="W80" i="6"/>
  <c r="X80" i="6"/>
  <c r="Y80" i="6"/>
  <c r="E81" i="6"/>
  <c r="G81" i="6"/>
  <c r="I81" i="6"/>
  <c r="K81" i="6"/>
  <c r="O81" i="6"/>
  <c r="Q81" i="6"/>
  <c r="S81" i="6"/>
  <c r="U81" i="6"/>
  <c r="W81" i="6"/>
  <c r="X81" i="6"/>
  <c r="Y81" i="6"/>
  <c r="E82" i="6"/>
  <c r="G82" i="6"/>
  <c r="I82" i="6"/>
  <c r="K82" i="6"/>
  <c r="O82" i="6"/>
  <c r="Q82" i="6"/>
  <c r="S82" i="6"/>
  <c r="U82" i="6"/>
  <c r="W82" i="6"/>
  <c r="X82" i="6"/>
  <c r="Y82" i="6"/>
  <c r="E83" i="6"/>
  <c r="G83" i="6"/>
  <c r="I83" i="6"/>
  <c r="K83" i="6"/>
  <c r="O83" i="6"/>
  <c r="Q83" i="6"/>
  <c r="S83" i="6"/>
  <c r="U83" i="6"/>
  <c r="W83" i="6"/>
  <c r="X83" i="6"/>
  <c r="Y83" i="6"/>
  <c r="E85" i="6"/>
  <c r="G85" i="6"/>
  <c r="I85" i="6"/>
  <c r="K85" i="6"/>
  <c r="O85" i="6"/>
  <c r="Q85" i="6"/>
  <c r="S85" i="6"/>
  <c r="U85" i="6"/>
  <c r="W85" i="6"/>
  <c r="X85" i="6"/>
  <c r="Y85" i="6"/>
  <c r="E86" i="6"/>
  <c r="G86" i="6"/>
  <c r="I86" i="6"/>
  <c r="K86" i="6"/>
  <c r="O86" i="6"/>
  <c r="Q86" i="6"/>
  <c r="S86" i="6"/>
  <c r="U86" i="6"/>
  <c r="W86" i="6"/>
  <c r="X86" i="6"/>
  <c r="Y86" i="6"/>
  <c r="E87" i="6"/>
  <c r="G87" i="6"/>
  <c r="I87" i="6"/>
  <c r="K87" i="6"/>
  <c r="O87" i="6"/>
  <c r="Q87" i="6"/>
  <c r="S87" i="6"/>
  <c r="U87" i="6"/>
  <c r="W87" i="6"/>
  <c r="X87" i="6"/>
  <c r="Y87" i="6"/>
  <c r="E88" i="6"/>
  <c r="G88" i="6"/>
  <c r="I88" i="6"/>
  <c r="K88" i="6"/>
  <c r="O88" i="6"/>
  <c r="Q88" i="6"/>
  <c r="S88" i="6"/>
  <c r="U88" i="6"/>
  <c r="W88" i="6"/>
  <c r="X88" i="6"/>
  <c r="Y88" i="6"/>
  <c r="E90" i="6"/>
  <c r="G90" i="6"/>
  <c r="I90" i="6"/>
  <c r="K90" i="6"/>
  <c r="O90" i="6"/>
  <c r="Q90" i="6"/>
  <c r="S90" i="6"/>
  <c r="U90" i="6"/>
  <c r="W90" i="6"/>
  <c r="X90" i="6"/>
  <c r="Y90" i="6"/>
  <c r="E91" i="6"/>
  <c r="G91" i="6"/>
  <c r="I91" i="6"/>
  <c r="K91" i="6"/>
  <c r="O91" i="6"/>
  <c r="Q91" i="6"/>
  <c r="S91" i="6"/>
  <c r="U91" i="6"/>
  <c r="W91" i="6"/>
  <c r="X91" i="6"/>
  <c r="Y91" i="6"/>
  <c r="E92" i="6"/>
  <c r="G92" i="6"/>
  <c r="I92" i="6"/>
  <c r="K92" i="6"/>
  <c r="O92" i="6"/>
  <c r="Q92" i="6"/>
  <c r="S92" i="6"/>
  <c r="U92" i="6"/>
  <c r="W92" i="6"/>
  <c r="X92" i="6"/>
  <c r="Y92" i="6"/>
  <c r="E93" i="6"/>
  <c r="G93" i="6"/>
  <c r="I93" i="6"/>
  <c r="K93" i="6"/>
  <c r="O93" i="6"/>
  <c r="Q93" i="6"/>
  <c r="S93" i="6"/>
  <c r="U93" i="6"/>
  <c r="W93" i="6"/>
  <c r="X93" i="6"/>
  <c r="Y93" i="6"/>
  <c r="E95" i="6"/>
  <c r="G95" i="6"/>
  <c r="I95" i="6"/>
  <c r="K95" i="6"/>
  <c r="O95" i="6"/>
  <c r="Q95" i="6"/>
  <c r="S95" i="6"/>
  <c r="U95" i="6"/>
  <c r="W95" i="6"/>
  <c r="X95" i="6"/>
  <c r="Y95" i="6"/>
  <c r="E96" i="6"/>
  <c r="G96" i="6"/>
  <c r="I96" i="6"/>
  <c r="K96" i="6"/>
  <c r="O96" i="6"/>
  <c r="Q96" i="6"/>
  <c r="S96" i="6"/>
  <c r="U96" i="6"/>
  <c r="W96" i="6"/>
  <c r="X96" i="6"/>
  <c r="Y96" i="6"/>
  <c r="E97" i="6"/>
  <c r="G97" i="6"/>
  <c r="I97" i="6"/>
  <c r="K97" i="6"/>
  <c r="O97" i="6"/>
  <c r="Q97" i="6"/>
  <c r="S97" i="6"/>
  <c r="U97" i="6"/>
  <c r="W97" i="6"/>
  <c r="X97" i="6"/>
  <c r="Y97" i="6"/>
  <c r="E98" i="6"/>
  <c r="G98" i="6"/>
  <c r="I98" i="6"/>
  <c r="K98" i="6"/>
  <c r="O98" i="6"/>
  <c r="Q98" i="6"/>
  <c r="S98" i="6"/>
  <c r="U98" i="6"/>
  <c r="W98" i="6"/>
  <c r="X98" i="6"/>
  <c r="Y98" i="6"/>
  <c r="E100" i="6"/>
  <c r="G100" i="6"/>
  <c r="I100" i="6"/>
  <c r="K100" i="6"/>
  <c r="O100" i="6"/>
  <c r="Q100" i="6"/>
  <c r="S100" i="6"/>
  <c r="U100" i="6"/>
  <c r="W100" i="6"/>
  <c r="X100" i="6"/>
  <c r="Y100" i="6"/>
  <c r="E101" i="6"/>
  <c r="G101" i="6"/>
  <c r="I101" i="6"/>
  <c r="K101" i="6"/>
  <c r="O101" i="6"/>
  <c r="Q101" i="6"/>
  <c r="S101" i="6"/>
  <c r="U101" i="6"/>
  <c r="W101" i="6"/>
  <c r="X101" i="6"/>
  <c r="Y101" i="6"/>
  <c r="E102" i="6"/>
  <c r="G102" i="6"/>
  <c r="I102" i="6"/>
  <c r="K102" i="6"/>
  <c r="O102" i="6"/>
  <c r="Q102" i="6"/>
  <c r="S102" i="6"/>
  <c r="U102" i="6"/>
  <c r="W102" i="6"/>
  <c r="X102" i="6"/>
  <c r="Y102" i="6"/>
  <c r="E103" i="6"/>
  <c r="G103" i="6"/>
  <c r="I103" i="6"/>
  <c r="K103" i="6"/>
  <c r="O103" i="6"/>
  <c r="Q103" i="6"/>
  <c r="S103" i="6"/>
  <c r="U103" i="6"/>
  <c r="W103" i="6"/>
  <c r="X103" i="6"/>
  <c r="Y103" i="6"/>
  <c r="E105" i="6"/>
  <c r="G105" i="6"/>
  <c r="I105" i="6"/>
  <c r="K105" i="6"/>
  <c r="O105" i="6"/>
  <c r="Q105" i="6"/>
  <c r="S105" i="6"/>
  <c r="U105" i="6"/>
  <c r="W105" i="6"/>
  <c r="X105" i="6"/>
  <c r="Y105" i="6"/>
  <c r="E106" i="6"/>
  <c r="G106" i="6"/>
  <c r="I106" i="6"/>
  <c r="K106" i="6"/>
  <c r="O106" i="6"/>
  <c r="Q106" i="6"/>
  <c r="S106" i="6"/>
  <c r="U106" i="6"/>
  <c r="W106" i="6"/>
  <c r="X106" i="6"/>
  <c r="Y106" i="6"/>
  <c r="E107" i="6"/>
  <c r="G107" i="6"/>
  <c r="I107" i="6"/>
  <c r="K107" i="6"/>
  <c r="O107" i="6"/>
  <c r="Q107" i="6"/>
  <c r="S107" i="6"/>
  <c r="U107" i="6"/>
  <c r="W107" i="6"/>
  <c r="X107" i="6"/>
  <c r="Y107" i="6"/>
  <c r="E108" i="6"/>
  <c r="G108" i="6"/>
  <c r="I108" i="6"/>
  <c r="K108" i="6"/>
  <c r="O108" i="6"/>
  <c r="Q108" i="6"/>
  <c r="S108" i="6"/>
  <c r="U108" i="6"/>
  <c r="W108" i="6"/>
  <c r="X108" i="6"/>
  <c r="Y108" i="6"/>
  <c r="E110" i="6"/>
  <c r="G110" i="6"/>
  <c r="I110" i="6"/>
  <c r="K110" i="6"/>
  <c r="O110" i="6"/>
  <c r="Q110" i="6"/>
  <c r="S110" i="6"/>
  <c r="U110" i="6"/>
  <c r="W110" i="6"/>
  <c r="X110" i="6"/>
  <c r="Y110" i="6"/>
  <c r="E111" i="6"/>
  <c r="G111" i="6"/>
  <c r="I111" i="6"/>
  <c r="K111" i="6"/>
  <c r="O111" i="6"/>
  <c r="Q111" i="6"/>
  <c r="S111" i="6"/>
  <c r="U111" i="6"/>
  <c r="W111" i="6"/>
  <c r="X111" i="6"/>
  <c r="Y111" i="6"/>
  <c r="E112" i="6"/>
  <c r="G112" i="6"/>
  <c r="I112" i="6"/>
  <c r="K112" i="6"/>
  <c r="O112" i="6"/>
  <c r="Q112" i="6"/>
  <c r="S112" i="6"/>
  <c r="U112" i="6"/>
  <c r="W112" i="6"/>
  <c r="X112" i="6"/>
  <c r="Y112" i="6"/>
  <c r="E113" i="6"/>
  <c r="G113" i="6"/>
  <c r="I113" i="6"/>
  <c r="K113" i="6"/>
  <c r="O113" i="6"/>
  <c r="Q113" i="6"/>
  <c r="S113" i="6"/>
  <c r="U113" i="6"/>
  <c r="W113" i="6"/>
  <c r="X113" i="6"/>
  <c r="Y113" i="6"/>
  <c r="E115" i="6"/>
  <c r="G115" i="6"/>
  <c r="I115" i="6"/>
  <c r="K115" i="6"/>
  <c r="O115" i="6"/>
  <c r="Q115" i="6"/>
  <c r="S115" i="6"/>
  <c r="U115" i="6"/>
  <c r="W115" i="6"/>
  <c r="X115" i="6"/>
  <c r="Y115" i="6"/>
  <c r="E116" i="6"/>
  <c r="G116" i="6"/>
  <c r="I116" i="6"/>
  <c r="K116" i="6"/>
  <c r="O116" i="6"/>
  <c r="Q116" i="6"/>
  <c r="S116" i="6"/>
  <c r="U116" i="6"/>
  <c r="W116" i="6"/>
  <c r="X116" i="6"/>
  <c r="Y116" i="6"/>
  <c r="E117" i="6"/>
  <c r="G117" i="6"/>
  <c r="I117" i="6"/>
  <c r="K117" i="6"/>
  <c r="O117" i="6"/>
  <c r="Q117" i="6"/>
  <c r="S117" i="6"/>
  <c r="U117" i="6"/>
  <c r="W117" i="6"/>
  <c r="X117" i="6"/>
  <c r="Y117" i="6"/>
  <c r="E118" i="6"/>
  <c r="G118" i="6"/>
  <c r="I118" i="6"/>
  <c r="K118" i="6"/>
  <c r="O118" i="6"/>
  <c r="Q118" i="6"/>
  <c r="S118" i="6"/>
  <c r="U118" i="6"/>
  <c r="W118" i="6"/>
  <c r="X118" i="6"/>
  <c r="Y118" i="6"/>
  <c r="E120" i="6"/>
  <c r="G120" i="6"/>
  <c r="I120" i="6"/>
  <c r="K120" i="6"/>
  <c r="O120" i="6"/>
  <c r="Q120" i="6"/>
  <c r="S120" i="6"/>
  <c r="U120" i="6"/>
  <c r="W120" i="6"/>
  <c r="X120" i="6"/>
  <c r="Y120" i="6"/>
  <c r="E121" i="6"/>
  <c r="G121" i="6"/>
  <c r="I121" i="6"/>
  <c r="K121" i="6"/>
  <c r="O121" i="6"/>
  <c r="Q121" i="6"/>
  <c r="S121" i="6"/>
  <c r="U121" i="6"/>
  <c r="W121" i="6"/>
  <c r="X121" i="6"/>
  <c r="Y121" i="6"/>
  <c r="E122" i="6"/>
  <c r="G122" i="6"/>
  <c r="I122" i="6"/>
  <c r="K122" i="6"/>
  <c r="O122" i="6"/>
  <c r="Q122" i="6"/>
  <c r="S122" i="6"/>
  <c r="U122" i="6"/>
  <c r="W122" i="6"/>
  <c r="X122" i="6"/>
  <c r="Y122" i="6"/>
  <c r="E123" i="6"/>
  <c r="G123" i="6"/>
  <c r="I123" i="6"/>
  <c r="K123" i="6"/>
  <c r="O123" i="6"/>
  <c r="Q123" i="6"/>
  <c r="S123" i="6"/>
  <c r="U123" i="6"/>
  <c r="W123" i="6"/>
  <c r="X123" i="6"/>
  <c r="Y123" i="6"/>
  <c r="E125" i="6"/>
  <c r="G125" i="6"/>
  <c r="I125" i="6"/>
  <c r="K125" i="6"/>
  <c r="O125" i="6"/>
  <c r="Q125" i="6"/>
  <c r="S125" i="6"/>
  <c r="U125" i="6"/>
  <c r="W125" i="6"/>
  <c r="X125" i="6"/>
  <c r="Y125" i="6"/>
  <c r="E126" i="6"/>
  <c r="G126" i="6"/>
  <c r="I126" i="6"/>
  <c r="K126" i="6"/>
  <c r="O126" i="6"/>
  <c r="Q126" i="6"/>
  <c r="S126" i="6"/>
  <c r="U126" i="6"/>
  <c r="W126" i="6"/>
  <c r="X126" i="6"/>
  <c r="Y126" i="6"/>
  <c r="E127" i="6"/>
  <c r="G127" i="6"/>
  <c r="I127" i="6"/>
  <c r="K127" i="6"/>
  <c r="O127" i="6"/>
  <c r="Q127" i="6"/>
  <c r="S127" i="6"/>
  <c r="U127" i="6"/>
  <c r="W127" i="6"/>
  <c r="X127" i="6"/>
  <c r="Y127" i="6"/>
  <c r="E128" i="6"/>
  <c r="G128" i="6"/>
  <c r="I128" i="6"/>
  <c r="K128" i="6"/>
  <c r="O128" i="6"/>
  <c r="Q128" i="6"/>
  <c r="S128" i="6"/>
  <c r="U128" i="6"/>
  <c r="W128" i="6"/>
  <c r="X128" i="6"/>
  <c r="Y128" i="6"/>
  <c r="E130" i="6"/>
  <c r="G130" i="6"/>
  <c r="I130" i="6"/>
  <c r="K130" i="6"/>
  <c r="O130" i="6"/>
  <c r="Q130" i="6"/>
  <c r="S130" i="6"/>
  <c r="U130" i="6"/>
  <c r="W130" i="6"/>
  <c r="X130" i="6"/>
  <c r="Y130" i="6"/>
  <c r="E131" i="6"/>
  <c r="G131" i="6"/>
  <c r="I131" i="6"/>
  <c r="K131" i="6"/>
  <c r="O131" i="6"/>
  <c r="Q131" i="6"/>
  <c r="S131" i="6"/>
  <c r="U131" i="6"/>
  <c r="W131" i="6"/>
  <c r="X131" i="6"/>
  <c r="Y131" i="6"/>
  <c r="E132" i="6"/>
  <c r="G132" i="6"/>
  <c r="I132" i="6"/>
  <c r="K132" i="6"/>
  <c r="O132" i="6"/>
  <c r="Q132" i="6"/>
  <c r="S132" i="6"/>
  <c r="U132" i="6"/>
  <c r="W132" i="6"/>
  <c r="X132" i="6"/>
  <c r="Y132" i="6"/>
  <c r="E133" i="6"/>
  <c r="G133" i="6"/>
  <c r="I133" i="6"/>
  <c r="K133" i="6"/>
  <c r="O133" i="6"/>
  <c r="Q133" i="6"/>
  <c r="S133" i="6"/>
  <c r="U133" i="6"/>
  <c r="W133" i="6"/>
  <c r="X133" i="6"/>
  <c r="Y133" i="6"/>
  <c r="U75" i="6"/>
  <c r="S75" i="6"/>
  <c r="Q75" i="6"/>
  <c r="O75" i="6"/>
  <c r="K75" i="6"/>
  <c r="I75" i="6"/>
  <c r="G75" i="6"/>
  <c r="G71" i="6"/>
  <c r="I71" i="6"/>
  <c r="K71" i="6"/>
  <c r="O71" i="6"/>
  <c r="Q71" i="6"/>
  <c r="S71" i="6"/>
  <c r="U71" i="6"/>
  <c r="W71" i="6"/>
  <c r="X71" i="6"/>
  <c r="Y71" i="6"/>
  <c r="G72" i="6"/>
  <c r="I72" i="6"/>
  <c r="K72" i="6"/>
  <c r="O72" i="6"/>
  <c r="Q72" i="6"/>
  <c r="S72" i="6"/>
  <c r="U72" i="6"/>
  <c r="W72" i="6"/>
  <c r="X72" i="6"/>
  <c r="Y72" i="6"/>
  <c r="G73" i="6"/>
  <c r="I73" i="6"/>
  <c r="K73" i="6"/>
  <c r="O73" i="6"/>
  <c r="Q73" i="6"/>
  <c r="S73" i="6"/>
  <c r="U73" i="6"/>
  <c r="W73" i="6"/>
  <c r="X73" i="6"/>
  <c r="Y73" i="6"/>
  <c r="U70" i="6"/>
  <c r="S70" i="6"/>
  <c r="Q70" i="6"/>
  <c r="O70" i="6"/>
  <c r="K70" i="6"/>
  <c r="I70" i="6"/>
  <c r="G70" i="6"/>
  <c r="G66" i="6"/>
  <c r="I66" i="6"/>
  <c r="K66" i="6"/>
  <c r="O66" i="6"/>
  <c r="Q66" i="6"/>
  <c r="S66" i="6"/>
  <c r="U66" i="6"/>
  <c r="W66" i="6"/>
  <c r="X66" i="6"/>
  <c r="Y66" i="6"/>
  <c r="G67" i="6"/>
  <c r="I67" i="6"/>
  <c r="K67" i="6"/>
  <c r="O67" i="6"/>
  <c r="Q67" i="6"/>
  <c r="S67" i="6"/>
  <c r="U67" i="6"/>
  <c r="W67" i="6"/>
  <c r="X67" i="6"/>
  <c r="Y67" i="6"/>
  <c r="G68" i="6"/>
  <c r="I68" i="6"/>
  <c r="K68" i="6"/>
  <c r="O68" i="6"/>
  <c r="Q68" i="6"/>
  <c r="S68" i="6"/>
  <c r="U68" i="6"/>
  <c r="W68" i="6"/>
  <c r="X68" i="6"/>
  <c r="Y68" i="6"/>
  <c r="U65" i="6"/>
  <c r="S65" i="6"/>
  <c r="Q65" i="6"/>
  <c r="O65" i="6"/>
  <c r="K65" i="6"/>
  <c r="I65" i="6"/>
  <c r="G65" i="6"/>
  <c r="V105" i="6" l="1"/>
  <c r="H107" i="6"/>
  <c r="H105" i="6"/>
  <c r="P71" i="6"/>
  <c r="V108" i="6"/>
  <c r="H101" i="6"/>
  <c r="R71" i="6"/>
  <c r="T122" i="6"/>
  <c r="H103" i="6"/>
  <c r="H112" i="6"/>
  <c r="R107" i="6"/>
  <c r="H108" i="6"/>
  <c r="V106" i="6"/>
  <c r="R103" i="6"/>
  <c r="H98" i="6"/>
  <c r="R125" i="6"/>
  <c r="R115" i="6"/>
  <c r="H110" i="6"/>
  <c r="R105" i="6"/>
  <c r="R111" i="6"/>
  <c r="H106" i="6"/>
  <c r="H71" i="6"/>
  <c r="V100" i="6"/>
  <c r="R108" i="6"/>
  <c r="T71" i="6"/>
  <c r="H102" i="6"/>
  <c r="H115" i="6"/>
  <c r="V103" i="6"/>
  <c r="R118" i="6"/>
  <c r="J125" i="6"/>
  <c r="H111" i="6"/>
  <c r="V80" i="6"/>
  <c r="V107" i="6"/>
  <c r="R106" i="6"/>
  <c r="R110" i="6"/>
  <c r="V111" i="6"/>
  <c r="V113" i="6"/>
  <c r="H77" i="6"/>
  <c r="AD76" i="6"/>
  <c r="V110" i="6"/>
  <c r="H72" i="6"/>
  <c r="V73" i="6"/>
  <c r="AC123" i="6"/>
  <c r="AC97" i="6"/>
  <c r="AC92" i="6"/>
  <c r="J71" i="6"/>
  <c r="P72" i="6"/>
  <c r="T73" i="6"/>
  <c r="J73" i="6"/>
  <c r="AC76" i="6"/>
  <c r="V76" i="6"/>
  <c r="AD77" i="6"/>
  <c r="AC81" i="6"/>
  <c r="AC80" i="6"/>
  <c r="AC78" i="6"/>
  <c r="AC77" i="6"/>
  <c r="H73" i="6"/>
  <c r="AC68" i="6"/>
  <c r="R102" i="6"/>
  <c r="AD97" i="6"/>
  <c r="R90" i="6"/>
  <c r="H90" i="6"/>
  <c r="AD87" i="6"/>
  <c r="AD102" i="6"/>
  <c r="V77" i="6"/>
  <c r="AC93" i="6"/>
  <c r="R91" i="6"/>
  <c r="H91" i="6"/>
  <c r="V90" i="6"/>
  <c r="AD93" i="6"/>
  <c r="AD80" i="6"/>
  <c r="AD92" i="6"/>
  <c r="AC85" i="6"/>
  <c r="AC83" i="6"/>
  <c r="AC82" i="6"/>
  <c r="AD130" i="6"/>
  <c r="AD86" i="6"/>
  <c r="P120" i="6"/>
  <c r="V128" i="6"/>
  <c r="R127" i="6"/>
  <c r="H127" i="6"/>
  <c r="AD83" i="6"/>
  <c r="P122" i="6"/>
  <c r="T128" i="6"/>
  <c r="J128" i="6"/>
  <c r="AC101" i="6"/>
  <c r="AC100" i="6"/>
  <c r="AC87" i="6"/>
  <c r="V86" i="6"/>
  <c r="J123" i="6"/>
  <c r="R122" i="6"/>
  <c r="V121" i="6"/>
  <c r="V101" i="6"/>
  <c r="AD91" i="6"/>
  <c r="V87" i="6"/>
  <c r="AD81" i="6"/>
  <c r="P73" i="6"/>
  <c r="F123" i="6"/>
  <c r="R121" i="6"/>
  <c r="AC98" i="6"/>
  <c r="V96" i="6"/>
  <c r="V91" i="6"/>
  <c r="V88" i="6"/>
  <c r="AC86" i="6"/>
  <c r="R85" i="6"/>
  <c r="H80" i="6"/>
  <c r="V78" i="6"/>
  <c r="AC67" i="6"/>
  <c r="AC73" i="6"/>
  <c r="P128" i="6"/>
  <c r="P125" i="6"/>
  <c r="P127" i="6"/>
  <c r="AD127" i="6"/>
  <c r="AC126" i="6"/>
  <c r="V123" i="6"/>
  <c r="F118" i="6"/>
  <c r="AD101" i="6"/>
  <c r="H93" i="6"/>
  <c r="H82" i="6"/>
  <c r="R86" i="6"/>
  <c r="H81" i="6"/>
  <c r="V83" i="6"/>
  <c r="AD82" i="6"/>
  <c r="V81" i="6"/>
  <c r="V72" i="6"/>
  <c r="AC71" i="6"/>
  <c r="R123" i="6"/>
  <c r="AD128" i="6"/>
  <c r="V97" i="6"/>
  <c r="AD88" i="6"/>
  <c r="V85" i="6"/>
  <c r="J82" i="6"/>
  <c r="R78" i="6"/>
  <c r="AD78" i="6"/>
  <c r="T72" i="6"/>
  <c r="AC132" i="6"/>
  <c r="H125" i="6"/>
  <c r="P123" i="6"/>
  <c r="V122" i="6"/>
  <c r="H122" i="6"/>
  <c r="AD121" i="6"/>
  <c r="V115" i="6"/>
  <c r="R112" i="6"/>
  <c r="H117" i="6"/>
  <c r="R100" i="6"/>
  <c r="H95" i="6"/>
  <c r="AC96" i="6"/>
  <c r="AC95" i="6"/>
  <c r="R88" i="6"/>
  <c r="H88" i="6"/>
  <c r="R87" i="6"/>
  <c r="H87" i="6"/>
  <c r="AD85" i="6"/>
  <c r="R83" i="6"/>
  <c r="H78" i="6"/>
  <c r="R82" i="6"/>
  <c r="R77" i="6"/>
  <c r="R73" i="6"/>
  <c r="J127" i="6"/>
  <c r="H126" i="6"/>
  <c r="V118" i="6"/>
  <c r="F122" i="6"/>
  <c r="AD120" i="6"/>
  <c r="V98" i="6"/>
  <c r="AD96" i="6"/>
  <c r="AC91" i="6"/>
  <c r="AC90" i="6"/>
  <c r="J86" i="6"/>
  <c r="R81" i="6"/>
  <c r="R76" i="6"/>
  <c r="H76" i="6"/>
  <c r="V71" i="6"/>
  <c r="V126" i="6"/>
  <c r="AC125" i="6"/>
  <c r="AC122" i="6"/>
  <c r="H120" i="6"/>
  <c r="R113" i="6"/>
  <c r="H113" i="6"/>
  <c r="V112" i="6"/>
  <c r="H97" i="6"/>
  <c r="H96" i="6"/>
  <c r="AD98" i="6"/>
  <c r="V93" i="6"/>
  <c r="V92" i="6"/>
  <c r="AD90" i="6"/>
  <c r="J85" i="6"/>
  <c r="R80" i="6"/>
  <c r="J105" i="6"/>
  <c r="J88" i="6"/>
  <c r="T127" i="6"/>
  <c r="R126" i="6"/>
  <c r="F126" i="6"/>
  <c r="V125" i="6"/>
  <c r="AD123" i="6"/>
  <c r="H121" i="6"/>
  <c r="H100" i="6"/>
  <c r="T102" i="6"/>
  <c r="J102" i="6"/>
  <c r="AD100" i="6"/>
  <c r="R98" i="6"/>
  <c r="AD95" i="6"/>
  <c r="V95" i="6"/>
  <c r="P90" i="6"/>
  <c r="F90" i="6"/>
  <c r="T87" i="6"/>
  <c r="J87" i="6"/>
  <c r="P86" i="6"/>
  <c r="H86" i="6"/>
  <c r="P85" i="6"/>
  <c r="H85" i="6"/>
  <c r="P83" i="6"/>
  <c r="H83" i="6"/>
  <c r="P82" i="6"/>
  <c r="P81" i="6"/>
  <c r="P80" i="6"/>
  <c r="P78" i="6"/>
  <c r="P77" i="6"/>
  <c r="P76" i="6"/>
  <c r="J122" i="6"/>
  <c r="F103" i="6"/>
  <c r="F91" i="6"/>
  <c r="V82" i="6"/>
  <c r="J77" i="6"/>
  <c r="J76" i="6"/>
  <c r="R72" i="6"/>
  <c r="H128" i="6"/>
  <c r="J72" i="6"/>
  <c r="V127" i="6"/>
  <c r="AC131" i="6"/>
  <c r="F125" i="6"/>
  <c r="AC127" i="6"/>
  <c r="F127" i="6"/>
  <c r="J126" i="6"/>
  <c r="AD125" i="6"/>
  <c r="T123" i="6"/>
  <c r="R120" i="6"/>
  <c r="H118" i="6"/>
  <c r="R117" i="6"/>
  <c r="AD117" i="6"/>
  <c r="J113" i="6"/>
  <c r="P112" i="6"/>
  <c r="P105" i="6"/>
  <c r="F105" i="6"/>
  <c r="T103" i="6"/>
  <c r="J103" i="6"/>
  <c r="R97" i="6"/>
  <c r="T91" i="6"/>
  <c r="J91" i="6"/>
  <c r="P88" i="6"/>
  <c r="F88" i="6"/>
  <c r="T86" i="6"/>
  <c r="T85" i="6"/>
  <c r="T83" i="6"/>
  <c r="T82" i="6"/>
  <c r="T81" i="6"/>
  <c r="T80" i="6"/>
  <c r="T78" i="6"/>
  <c r="T77" i="6"/>
  <c r="T76" i="6"/>
  <c r="H123" i="6"/>
  <c r="T105" i="6"/>
  <c r="P103" i="6"/>
  <c r="P91" i="6"/>
  <c r="T88" i="6"/>
  <c r="J83" i="6"/>
  <c r="J81" i="6"/>
  <c r="J80" i="6"/>
  <c r="J78" i="6"/>
  <c r="AC130" i="6"/>
  <c r="R128" i="6"/>
  <c r="F128" i="6"/>
  <c r="AC128" i="6"/>
  <c r="P126" i="6"/>
  <c r="V120" i="6"/>
  <c r="V117" i="6"/>
  <c r="V102" i="6"/>
  <c r="P102" i="6"/>
  <c r="R101" i="6"/>
  <c r="T90" i="6"/>
  <c r="J90" i="6"/>
  <c r="AC88" i="6"/>
  <c r="P87" i="6"/>
  <c r="F87" i="6"/>
  <c r="F86" i="6"/>
  <c r="F85" i="6"/>
  <c r="F83" i="6"/>
  <c r="F82" i="6"/>
  <c r="F81" i="6"/>
  <c r="F80" i="6"/>
  <c r="F78" i="6"/>
  <c r="F77" i="6"/>
  <c r="F76" i="6"/>
  <c r="J117" i="6"/>
  <c r="AD133" i="6"/>
  <c r="AD132" i="6"/>
  <c r="AD131" i="6"/>
  <c r="AD126" i="6"/>
  <c r="T125" i="6"/>
  <c r="T121" i="6"/>
  <c r="AC121" i="6"/>
  <c r="F120" i="6"/>
  <c r="J118" i="6"/>
  <c r="P117" i="6"/>
  <c r="P116" i="6"/>
  <c r="F116" i="6"/>
  <c r="AD116" i="6"/>
  <c r="T115" i="6"/>
  <c r="AC115" i="6"/>
  <c r="J115" i="6"/>
  <c r="P113" i="6"/>
  <c r="F113" i="6"/>
  <c r="AD113" i="6"/>
  <c r="T112" i="6"/>
  <c r="AC112" i="6"/>
  <c r="J112" i="6"/>
  <c r="P111" i="6"/>
  <c r="F111" i="6"/>
  <c r="AD111" i="6"/>
  <c r="T110" i="6"/>
  <c r="J110" i="6"/>
  <c r="P108" i="6"/>
  <c r="F108" i="6"/>
  <c r="T107" i="6"/>
  <c r="J107" i="6"/>
  <c r="P106" i="6"/>
  <c r="F106" i="6"/>
  <c r="T120" i="6"/>
  <c r="AC120" i="6"/>
  <c r="AC133" i="6"/>
  <c r="T126" i="6"/>
  <c r="AD122" i="6"/>
  <c r="F121" i="6"/>
  <c r="J120" i="6"/>
  <c r="AD118" i="6"/>
  <c r="P118" i="6"/>
  <c r="T117" i="6"/>
  <c r="AC117" i="6"/>
  <c r="J121" i="6"/>
  <c r="T118" i="6"/>
  <c r="AC118" i="6"/>
  <c r="F117" i="6"/>
  <c r="T116" i="6"/>
  <c r="AC116" i="6"/>
  <c r="J116" i="6"/>
  <c r="P115" i="6"/>
  <c r="F115" i="6"/>
  <c r="AD115" i="6"/>
  <c r="T113" i="6"/>
  <c r="AC113" i="6"/>
  <c r="F112" i="6"/>
  <c r="AD112" i="6"/>
  <c r="T111" i="6"/>
  <c r="AC111" i="6"/>
  <c r="J111" i="6"/>
  <c r="P110" i="6"/>
  <c r="F110" i="6"/>
  <c r="T108" i="6"/>
  <c r="J108" i="6"/>
  <c r="P107" i="6"/>
  <c r="F107" i="6"/>
  <c r="T106" i="6"/>
  <c r="J106" i="6"/>
  <c r="P121" i="6"/>
  <c r="J101" i="6"/>
  <c r="J100" i="6"/>
  <c r="J98" i="6"/>
  <c r="J97" i="6"/>
  <c r="J96" i="6"/>
  <c r="J95" i="6"/>
  <c r="J93" i="6"/>
  <c r="J92" i="6"/>
  <c r="V116" i="6"/>
  <c r="R116" i="6"/>
  <c r="H116" i="6"/>
  <c r="AD110" i="6"/>
  <c r="AD108" i="6"/>
  <c r="AD107" i="6"/>
  <c r="AD106" i="6"/>
  <c r="AD105" i="6"/>
  <c r="AD103" i="6"/>
  <c r="P101" i="6"/>
  <c r="P100" i="6"/>
  <c r="P98" i="6"/>
  <c r="P97" i="6"/>
  <c r="P96" i="6"/>
  <c r="P95" i="6"/>
  <c r="P93" i="6"/>
  <c r="P92" i="6"/>
  <c r="H92" i="6"/>
  <c r="AC110" i="6"/>
  <c r="AC108" i="6"/>
  <c r="AC107" i="6"/>
  <c r="AC106" i="6"/>
  <c r="AC105" i="6"/>
  <c r="AC103" i="6"/>
  <c r="AC102" i="6"/>
  <c r="T101" i="6"/>
  <c r="T100" i="6"/>
  <c r="T98" i="6"/>
  <c r="T97" i="6"/>
  <c r="T96" i="6"/>
  <c r="T95" i="6"/>
  <c r="T93" i="6"/>
  <c r="T92" i="6"/>
  <c r="F102" i="6"/>
  <c r="F101" i="6"/>
  <c r="F100" i="6"/>
  <c r="F98" i="6"/>
  <c r="F97" i="6"/>
  <c r="R96" i="6"/>
  <c r="F96" i="6"/>
  <c r="R95" i="6"/>
  <c r="F95" i="6"/>
  <c r="R93" i="6"/>
  <c r="F93" i="6"/>
  <c r="R92" i="6"/>
  <c r="F92" i="6"/>
  <c r="AC72" i="6"/>
  <c r="AC66" i="6"/>
  <c r="E66" i="6"/>
  <c r="AD66" i="6" s="1"/>
  <c r="E67" i="6"/>
  <c r="AD67" i="6" s="1"/>
  <c r="E68" i="6"/>
  <c r="AD68" i="6" s="1"/>
  <c r="G61" i="6" l="1"/>
  <c r="I61" i="6"/>
  <c r="K61" i="6"/>
  <c r="O61" i="6"/>
  <c r="Q61" i="6"/>
  <c r="S61" i="6"/>
  <c r="U61" i="6"/>
  <c r="W61" i="6"/>
  <c r="X61" i="6"/>
  <c r="Y61" i="6"/>
  <c r="G62" i="6"/>
  <c r="I62" i="6"/>
  <c r="K62" i="6"/>
  <c r="O62" i="6"/>
  <c r="Q62" i="6"/>
  <c r="S62" i="6"/>
  <c r="U62" i="6"/>
  <c r="W62" i="6"/>
  <c r="X62" i="6"/>
  <c r="Y62" i="6"/>
  <c r="G63" i="6"/>
  <c r="I63" i="6"/>
  <c r="K63" i="6"/>
  <c r="O63" i="6"/>
  <c r="Q63" i="6"/>
  <c r="S63" i="6"/>
  <c r="U63" i="6"/>
  <c r="W63" i="6"/>
  <c r="X63" i="6"/>
  <c r="Y63" i="6"/>
  <c r="U60" i="6"/>
  <c r="S60" i="6"/>
  <c r="Q60" i="6"/>
  <c r="O60" i="6"/>
  <c r="K60" i="6"/>
  <c r="I60" i="6"/>
  <c r="G60" i="6"/>
  <c r="G56" i="6"/>
  <c r="I56" i="6"/>
  <c r="K56" i="6"/>
  <c r="O56" i="6"/>
  <c r="Q56" i="6"/>
  <c r="S56" i="6"/>
  <c r="U56" i="6"/>
  <c r="W56" i="6"/>
  <c r="X56" i="6"/>
  <c r="Y56" i="6"/>
  <c r="G57" i="6"/>
  <c r="I57" i="6"/>
  <c r="K57" i="6"/>
  <c r="O57" i="6"/>
  <c r="Q57" i="6"/>
  <c r="S57" i="6"/>
  <c r="U57" i="6"/>
  <c r="W57" i="6"/>
  <c r="X57" i="6"/>
  <c r="Y57" i="6"/>
  <c r="G58" i="6"/>
  <c r="I58" i="6"/>
  <c r="K58" i="6"/>
  <c r="O58" i="6"/>
  <c r="Q58" i="6"/>
  <c r="S58" i="6"/>
  <c r="U58" i="6"/>
  <c r="W58" i="6"/>
  <c r="X58" i="6"/>
  <c r="Y58" i="6"/>
  <c r="U55" i="6"/>
  <c r="S55" i="6"/>
  <c r="Q55" i="6"/>
  <c r="O55" i="6"/>
  <c r="K55" i="6"/>
  <c r="I55" i="6"/>
  <c r="G55" i="6"/>
  <c r="B51" i="6"/>
  <c r="C51" i="6"/>
  <c r="D51" i="6" s="1"/>
  <c r="E51" i="6"/>
  <c r="G51" i="6"/>
  <c r="I51" i="6"/>
  <c r="K51" i="6"/>
  <c r="O51" i="6"/>
  <c r="Q51" i="6"/>
  <c r="S51" i="6"/>
  <c r="U51" i="6"/>
  <c r="W51" i="6"/>
  <c r="X51" i="6"/>
  <c r="Y51" i="6"/>
  <c r="B52" i="6"/>
  <c r="C52" i="6"/>
  <c r="D52" i="6" s="1"/>
  <c r="E52" i="6"/>
  <c r="G52" i="6"/>
  <c r="I52" i="6"/>
  <c r="K52" i="6"/>
  <c r="O52" i="6"/>
  <c r="Q52" i="6"/>
  <c r="S52" i="6"/>
  <c r="U52" i="6"/>
  <c r="W52" i="6"/>
  <c r="X52" i="6"/>
  <c r="Y52" i="6"/>
  <c r="B53" i="6"/>
  <c r="C53" i="6"/>
  <c r="D53" i="6" s="1"/>
  <c r="E53" i="6"/>
  <c r="G53" i="6"/>
  <c r="I53" i="6"/>
  <c r="K53" i="6"/>
  <c r="O53" i="6"/>
  <c r="Q53" i="6"/>
  <c r="S53" i="6"/>
  <c r="U53" i="6"/>
  <c r="W53" i="6"/>
  <c r="X53" i="6"/>
  <c r="Y53" i="6"/>
  <c r="U50" i="6"/>
  <c r="S50" i="6"/>
  <c r="Q50" i="6"/>
  <c r="O50" i="6"/>
  <c r="K50" i="6"/>
  <c r="I50" i="6"/>
  <c r="G50" i="6"/>
  <c r="G46" i="6"/>
  <c r="I46" i="6"/>
  <c r="K46" i="6"/>
  <c r="O46" i="6"/>
  <c r="Q46" i="6"/>
  <c r="S46" i="6"/>
  <c r="U46" i="6"/>
  <c r="W46" i="6"/>
  <c r="X46" i="6"/>
  <c r="Y46" i="6"/>
  <c r="G47" i="6"/>
  <c r="I47" i="6"/>
  <c r="K47" i="6"/>
  <c r="O47" i="6"/>
  <c r="Q47" i="6"/>
  <c r="S47" i="6"/>
  <c r="U47" i="6"/>
  <c r="W47" i="6"/>
  <c r="X47" i="6"/>
  <c r="Y47" i="6"/>
  <c r="G48" i="6"/>
  <c r="I48" i="6"/>
  <c r="K48" i="6"/>
  <c r="O48" i="6"/>
  <c r="Q48" i="6"/>
  <c r="S48" i="6"/>
  <c r="U48" i="6"/>
  <c r="W48" i="6"/>
  <c r="X48" i="6"/>
  <c r="Y48" i="6"/>
  <c r="U45" i="6"/>
  <c r="S45" i="6"/>
  <c r="Q45" i="6"/>
  <c r="O45" i="6"/>
  <c r="K45" i="6"/>
  <c r="I45" i="6"/>
  <c r="G45" i="6"/>
  <c r="G41" i="6"/>
  <c r="I41" i="6"/>
  <c r="K41" i="6"/>
  <c r="O41" i="6"/>
  <c r="Q41" i="6"/>
  <c r="S41" i="6"/>
  <c r="U41" i="6"/>
  <c r="W41" i="6"/>
  <c r="X41" i="6"/>
  <c r="Y41" i="6"/>
  <c r="G42" i="6"/>
  <c r="I42" i="6"/>
  <c r="K42" i="6"/>
  <c r="O42" i="6"/>
  <c r="Q42" i="6"/>
  <c r="S42" i="6"/>
  <c r="U42" i="6"/>
  <c r="W42" i="6"/>
  <c r="X42" i="6"/>
  <c r="Y42" i="6"/>
  <c r="G43" i="6"/>
  <c r="I43" i="6"/>
  <c r="K43" i="6"/>
  <c r="O43" i="6"/>
  <c r="Q43" i="6"/>
  <c r="S43" i="6"/>
  <c r="U43" i="6"/>
  <c r="W43" i="6"/>
  <c r="X43" i="6"/>
  <c r="Y43" i="6"/>
  <c r="U40" i="6"/>
  <c r="S40" i="6"/>
  <c r="Q40" i="6"/>
  <c r="O40" i="6"/>
  <c r="K40" i="6"/>
  <c r="I40" i="6"/>
  <c r="G40" i="6"/>
  <c r="E36" i="6"/>
  <c r="G36" i="6"/>
  <c r="I36" i="6"/>
  <c r="K36" i="6"/>
  <c r="O36" i="6"/>
  <c r="Q36" i="6"/>
  <c r="S36" i="6"/>
  <c r="U36" i="6"/>
  <c r="W36" i="6"/>
  <c r="X36" i="6"/>
  <c r="Y36" i="6"/>
  <c r="E37" i="6"/>
  <c r="G37" i="6"/>
  <c r="I37" i="6"/>
  <c r="K37" i="6"/>
  <c r="O37" i="6"/>
  <c r="Q37" i="6"/>
  <c r="S37" i="6"/>
  <c r="U37" i="6"/>
  <c r="W37" i="6"/>
  <c r="X37" i="6"/>
  <c r="Y37" i="6"/>
  <c r="E38" i="6"/>
  <c r="G38" i="6"/>
  <c r="I38" i="6"/>
  <c r="K38" i="6"/>
  <c r="O38" i="6"/>
  <c r="Q38" i="6"/>
  <c r="S38" i="6"/>
  <c r="U38" i="6"/>
  <c r="W38" i="6"/>
  <c r="X38" i="6"/>
  <c r="Y38" i="6"/>
  <c r="U35" i="6"/>
  <c r="S35" i="6"/>
  <c r="Q35" i="6"/>
  <c r="O35" i="6"/>
  <c r="K35" i="6"/>
  <c r="I35" i="6"/>
  <c r="G35" i="6"/>
  <c r="G31" i="6"/>
  <c r="I31" i="6"/>
  <c r="K31" i="6"/>
  <c r="O31" i="6"/>
  <c r="Q31" i="6"/>
  <c r="S31" i="6"/>
  <c r="U31" i="6"/>
  <c r="W31" i="6"/>
  <c r="X31" i="6"/>
  <c r="Y31" i="6"/>
  <c r="G32" i="6"/>
  <c r="I32" i="6"/>
  <c r="K32" i="6"/>
  <c r="O32" i="6"/>
  <c r="Q32" i="6"/>
  <c r="S32" i="6"/>
  <c r="U32" i="6"/>
  <c r="W32" i="6"/>
  <c r="X32" i="6"/>
  <c r="Y32" i="6"/>
  <c r="G33" i="6"/>
  <c r="I33" i="6"/>
  <c r="K33" i="6"/>
  <c r="O33" i="6"/>
  <c r="Q33" i="6"/>
  <c r="S33" i="6"/>
  <c r="U33" i="6"/>
  <c r="W33" i="6"/>
  <c r="X33" i="6"/>
  <c r="Y33" i="6"/>
  <c r="U30" i="6"/>
  <c r="S30" i="6"/>
  <c r="Q30" i="6"/>
  <c r="O30" i="6"/>
  <c r="K30" i="6"/>
  <c r="I30" i="6"/>
  <c r="G30" i="6"/>
  <c r="G26" i="6"/>
  <c r="H21" i="6" s="1"/>
  <c r="I26" i="6"/>
  <c r="J21" i="6" s="1"/>
  <c r="K26" i="6"/>
  <c r="O26" i="6"/>
  <c r="P21" i="6" s="1"/>
  <c r="Q26" i="6"/>
  <c r="R21" i="6" s="1"/>
  <c r="S26" i="6"/>
  <c r="T21" i="6" s="1"/>
  <c r="U26" i="6"/>
  <c r="V21" i="6" s="1"/>
  <c r="W26" i="6"/>
  <c r="X26" i="6"/>
  <c r="Y26" i="6"/>
  <c r="G27" i="6"/>
  <c r="H22" i="6" s="1"/>
  <c r="I27" i="6"/>
  <c r="J22" i="6" s="1"/>
  <c r="K27" i="6"/>
  <c r="O27" i="6"/>
  <c r="P22" i="6" s="1"/>
  <c r="Q27" i="6"/>
  <c r="R22" i="6" s="1"/>
  <c r="S27" i="6"/>
  <c r="T22" i="6" s="1"/>
  <c r="U27" i="6"/>
  <c r="V22" i="6" s="1"/>
  <c r="W27" i="6"/>
  <c r="X27" i="6"/>
  <c r="Y27" i="6"/>
  <c r="G28" i="6"/>
  <c r="H23" i="6" s="1"/>
  <c r="I28" i="6"/>
  <c r="J23" i="6" s="1"/>
  <c r="K28" i="6"/>
  <c r="O28" i="6"/>
  <c r="P23" i="6" s="1"/>
  <c r="Q28" i="6"/>
  <c r="R23" i="6" s="1"/>
  <c r="S28" i="6"/>
  <c r="T23" i="6" s="1"/>
  <c r="U28" i="6"/>
  <c r="V23" i="6" s="1"/>
  <c r="W28" i="6"/>
  <c r="X28" i="6"/>
  <c r="Y28" i="6"/>
  <c r="U25" i="6"/>
  <c r="S25" i="6"/>
  <c r="Q25" i="6"/>
  <c r="O25" i="6"/>
  <c r="K25" i="6"/>
  <c r="I25" i="6"/>
  <c r="G25" i="6"/>
  <c r="J31" i="6" l="1"/>
  <c r="H31" i="6"/>
  <c r="H37" i="6"/>
  <c r="H46" i="6"/>
  <c r="AC61" i="6"/>
  <c r="J32" i="6"/>
  <c r="V27" i="6"/>
  <c r="AC26" i="6"/>
  <c r="AC56" i="6"/>
  <c r="P48" i="6"/>
  <c r="T27" i="6"/>
  <c r="J27" i="6"/>
  <c r="P28" i="6"/>
  <c r="R27" i="6"/>
  <c r="P32" i="6"/>
  <c r="AC63" i="6"/>
  <c r="R46" i="6"/>
  <c r="V32" i="6"/>
  <c r="AC31" i="6"/>
  <c r="AC46" i="6"/>
  <c r="AC58" i="6"/>
  <c r="J48" i="6"/>
  <c r="H27" i="6"/>
  <c r="V33" i="6"/>
  <c r="T38" i="6"/>
  <c r="H41" i="6"/>
  <c r="AC52" i="6"/>
  <c r="AD52" i="6"/>
  <c r="P33" i="6"/>
  <c r="V36" i="6"/>
  <c r="T48" i="6"/>
  <c r="R28" i="6"/>
  <c r="H28" i="6"/>
  <c r="R47" i="6"/>
  <c r="H47" i="6"/>
  <c r="J33" i="6"/>
  <c r="AC27" i="6"/>
  <c r="H36" i="6"/>
  <c r="J43" i="6"/>
  <c r="P41" i="6"/>
  <c r="AC53" i="6"/>
  <c r="T33" i="6"/>
  <c r="R48" i="6"/>
  <c r="V38" i="6"/>
  <c r="R37" i="6"/>
  <c r="H43" i="6"/>
  <c r="J42" i="6"/>
  <c r="P47" i="6"/>
  <c r="T26" i="6"/>
  <c r="P27" i="6"/>
  <c r="J26" i="6"/>
  <c r="J38" i="6"/>
  <c r="P43" i="6"/>
  <c r="V28" i="6"/>
  <c r="R38" i="6"/>
  <c r="AD37" i="6"/>
  <c r="H42" i="6"/>
  <c r="T41" i="6"/>
  <c r="J41" i="6"/>
  <c r="AC28" i="6"/>
  <c r="T28" i="6"/>
  <c r="J28" i="6"/>
  <c r="P26" i="6"/>
  <c r="R32" i="6"/>
  <c r="H32" i="6"/>
  <c r="V31" i="6"/>
  <c r="T43" i="6"/>
  <c r="T47" i="6"/>
  <c r="V26" i="6"/>
  <c r="T37" i="6"/>
  <c r="T36" i="6"/>
  <c r="R42" i="6"/>
  <c r="R26" i="6"/>
  <c r="H26" i="6"/>
  <c r="H33" i="6"/>
  <c r="P37" i="6"/>
  <c r="V42" i="6"/>
  <c r="AC41" i="6"/>
  <c r="AC62" i="6"/>
  <c r="AC33" i="6"/>
  <c r="R33" i="6"/>
  <c r="T32" i="6"/>
  <c r="AD36" i="6"/>
  <c r="AC43" i="6"/>
  <c r="V46" i="6"/>
  <c r="T31" i="6"/>
  <c r="H38" i="6"/>
  <c r="V37" i="6"/>
  <c r="R36" i="6"/>
  <c r="J36" i="6"/>
  <c r="AC57" i="6"/>
  <c r="J47" i="6"/>
  <c r="R31" i="6"/>
  <c r="AD38" i="6"/>
  <c r="P38" i="6"/>
  <c r="V47" i="6"/>
  <c r="J37" i="6"/>
  <c r="P36" i="6"/>
  <c r="P42" i="6"/>
  <c r="AC48" i="6"/>
  <c r="AC47" i="6"/>
  <c r="V48" i="6"/>
  <c r="J46" i="6"/>
  <c r="AD51" i="6"/>
  <c r="H48" i="6"/>
  <c r="P46" i="6"/>
  <c r="AC51" i="6"/>
  <c r="T46" i="6"/>
  <c r="AD53" i="6"/>
  <c r="R43" i="6"/>
  <c r="T42" i="6"/>
  <c r="R41" i="6"/>
  <c r="V43" i="6"/>
  <c r="V41" i="6"/>
  <c r="AC42" i="6"/>
  <c r="P31" i="6"/>
  <c r="AC38" i="6"/>
  <c r="AC37" i="6"/>
  <c r="AC36" i="6"/>
  <c r="AC32" i="6"/>
  <c r="I21" i="2"/>
  <c r="J50" i="6" l="1"/>
  <c r="P50" i="6"/>
  <c r="R50" i="6"/>
  <c r="T50" i="6"/>
  <c r="H51" i="6"/>
  <c r="J51" i="6"/>
  <c r="P51" i="6"/>
  <c r="R51" i="6"/>
  <c r="T51" i="6"/>
  <c r="V51" i="6"/>
  <c r="H52" i="6"/>
  <c r="J52" i="6"/>
  <c r="P52" i="6"/>
  <c r="R52" i="6"/>
  <c r="T52" i="6"/>
  <c r="V52" i="6"/>
  <c r="H53" i="6"/>
  <c r="J53" i="6"/>
  <c r="P53" i="6"/>
  <c r="R53" i="6"/>
  <c r="T53" i="6"/>
  <c r="V53" i="6"/>
  <c r="J55" i="6"/>
  <c r="P55" i="6"/>
  <c r="R55" i="6"/>
  <c r="H56" i="6"/>
  <c r="J56" i="6"/>
  <c r="P56" i="6"/>
  <c r="R56" i="6"/>
  <c r="T56" i="6"/>
  <c r="V56" i="6"/>
  <c r="H57" i="6"/>
  <c r="J57" i="6"/>
  <c r="P57" i="6"/>
  <c r="R57" i="6"/>
  <c r="T57" i="6"/>
  <c r="V57" i="6"/>
  <c r="H58" i="6"/>
  <c r="J58" i="6"/>
  <c r="P58" i="6"/>
  <c r="R58" i="6"/>
  <c r="T58" i="6"/>
  <c r="V58" i="6"/>
  <c r="H61" i="6"/>
  <c r="J61" i="6"/>
  <c r="P61" i="6"/>
  <c r="R61" i="6"/>
  <c r="T61" i="6"/>
  <c r="V61" i="6"/>
  <c r="H62" i="6"/>
  <c r="J62" i="6"/>
  <c r="P62" i="6"/>
  <c r="R62" i="6"/>
  <c r="T62" i="6"/>
  <c r="V62" i="6"/>
  <c r="H63" i="6"/>
  <c r="J63" i="6"/>
  <c r="P63" i="6"/>
  <c r="R63" i="6"/>
  <c r="T63" i="6"/>
  <c r="V63" i="6"/>
  <c r="H65" i="6"/>
  <c r="R65" i="6"/>
  <c r="V65" i="6"/>
  <c r="H66" i="6"/>
  <c r="J66" i="6"/>
  <c r="P66" i="6"/>
  <c r="R66" i="6"/>
  <c r="T66" i="6"/>
  <c r="V66" i="6"/>
  <c r="H67" i="6"/>
  <c r="J67" i="6"/>
  <c r="P67" i="6"/>
  <c r="R67" i="6"/>
  <c r="T67" i="6"/>
  <c r="V67" i="6"/>
  <c r="H68" i="6"/>
  <c r="J68" i="6"/>
  <c r="P68" i="6"/>
  <c r="R68" i="6"/>
  <c r="T68" i="6"/>
  <c r="V68" i="6"/>
  <c r="H70" i="6"/>
  <c r="J70" i="6"/>
  <c r="R70" i="6"/>
  <c r="T70" i="6"/>
  <c r="V70" i="6"/>
  <c r="H75" i="6"/>
  <c r="J75" i="6"/>
  <c r="R75" i="6"/>
  <c r="V75" i="6"/>
  <c r="J15" i="6"/>
  <c r="P15" i="6"/>
  <c r="T15" i="6"/>
  <c r="J35" i="6"/>
  <c r="V45" i="6"/>
  <c r="T55" i="6" l="1"/>
  <c r="T45" i="6"/>
  <c r="J45" i="6"/>
  <c r="P75" i="6"/>
  <c r="R45" i="6"/>
  <c r="H45" i="6"/>
  <c r="P40" i="6"/>
  <c r="P45" i="6"/>
  <c r="V40" i="6"/>
  <c r="V60" i="6"/>
  <c r="V55" i="6"/>
  <c r="T40" i="6"/>
  <c r="T65" i="6"/>
  <c r="J65" i="6"/>
  <c r="P65" i="6"/>
  <c r="R40" i="6"/>
  <c r="H40" i="6"/>
  <c r="T75" i="6"/>
  <c r="P70" i="6"/>
  <c r="H60" i="6"/>
  <c r="H50" i="6"/>
  <c r="H55" i="6"/>
  <c r="V30" i="6"/>
  <c r="R60" i="6"/>
  <c r="J40" i="6"/>
  <c r="V50" i="6"/>
  <c r="H25" i="6"/>
  <c r="T60" i="6"/>
  <c r="P60" i="6"/>
  <c r="J60" i="6"/>
  <c r="T35" i="6"/>
  <c r="V25" i="6"/>
  <c r="P20" i="6"/>
  <c r="P35" i="6"/>
  <c r="R30" i="6"/>
  <c r="H30" i="6"/>
  <c r="R25" i="6"/>
  <c r="T20" i="6"/>
  <c r="J20" i="6"/>
  <c r="R20" i="6"/>
  <c r="R15" i="6"/>
  <c r="H20" i="6"/>
  <c r="H15" i="6"/>
  <c r="R35" i="6"/>
  <c r="H35" i="6"/>
  <c r="T30" i="6"/>
  <c r="T25" i="6"/>
  <c r="J30" i="6"/>
  <c r="J25" i="6"/>
  <c r="V20" i="6"/>
  <c r="V15" i="6"/>
  <c r="V35" i="6"/>
  <c r="P30" i="6"/>
  <c r="P25" i="6"/>
  <c r="K2" i="16"/>
  <c r="H2" i="6"/>
  <c r="U2" i="1"/>
  <c r="W2" i="35"/>
  <c r="G10" i="51" l="1"/>
  <c r="L10" i="51"/>
  <c r="N10" i="51"/>
  <c r="O10" i="51"/>
  <c r="G11" i="51"/>
  <c r="L11" i="51"/>
  <c r="N11" i="51"/>
  <c r="O11" i="51"/>
  <c r="G12" i="51"/>
  <c r="L12" i="51"/>
  <c r="N12" i="51"/>
  <c r="O12" i="51"/>
  <c r="G13" i="51"/>
  <c r="L13" i="51"/>
  <c r="N13" i="51"/>
  <c r="O13" i="51"/>
  <c r="G14" i="51"/>
  <c r="L14" i="51"/>
  <c r="N14" i="51"/>
  <c r="O14" i="51"/>
  <c r="G15" i="51"/>
  <c r="L15" i="51"/>
  <c r="N15" i="51"/>
  <c r="O15" i="51"/>
  <c r="G16" i="51"/>
  <c r="L16" i="51"/>
  <c r="N16" i="51"/>
  <c r="O16" i="51"/>
  <c r="G17" i="51"/>
  <c r="L17" i="51"/>
  <c r="N17" i="51"/>
  <c r="O17" i="51"/>
  <c r="G18" i="51"/>
  <c r="L18" i="51"/>
  <c r="N18" i="51"/>
  <c r="O18" i="51"/>
  <c r="B27" i="51" l="1"/>
  <c r="B28" i="51"/>
  <c r="B29" i="51"/>
  <c r="B31" i="51"/>
  <c r="B32" i="51"/>
  <c r="B33" i="51"/>
  <c r="B34" i="51"/>
  <c r="B35" i="51"/>
  <c r="B36" i="51"/>
  <c r="B37" i="51"/>
  <c r="D11" i="16"/>
  <c r="B58" i="16"/>
  <c r="C58" i="16"/>
  <c r="E58" i="16"/>
  <c r="G58" i="16"/>
  <c r="I58" i="16"/>
  <c r="K58" i="16"/>
  <c r="O58" i="16"/>
  <c r="T58" i="16"/>
  <c r="V58" i="16"/>
  <c r="X58" i="16"/>
  <c r="Y58" i="16"/>
  <c r="Z58" i="16"/>
  <c r="AA58" i="16"/>
  <c r="AE58" i="16"/>
  <c r="AF58" i="16"/>
  <c r="AG58" i="16"/>
  <c r="B59" i="16"/>
  <c r="C59" i="16"/>
  <c r="E59" i="16"/>
  <c r="G59" i="16"/>
  <c r="I59" i="16"/>
  <c r="K59" i="16"/>
  <c r="O59" i="16"/>
  <c r="T59" i="16"/>
  <c r="V59" i="16"/>
  <c r="X59" i="16"/>
  <c r="Y59" i="16"/>
  <c r="Z59" i="16"/>
  <c r="AA59" i="16"/>
  <c r="AE59" i="16"/>
  <c r="AF59" i="16"/>
  <c r="AG59" i="16"/>
  <c r="B60" i="16"/>
  <c r="C60" i="16"/>
  <c r="E60" i="16"/>
  <c r="G60" i="16"/>
  <c r="I60" i="16"/>
  <c r="K60" i="16"/>
  <c r="O60" i="16"/>
  <c r="T60" i="16"/>
  <c r="V60" i="16"/>
  <c r="X60" i="16"/>
  <c r="Y60" i="16"/>
  <c r="Z60" i="16"/>
  <c r="AA60" i="16"/>
  <c r="AE60" i="16"/>
  <c r="AF60" i="16"/>
  <c r="AG60" i="16"/>
  <c r="B61" i="16"/>
  <c r="C61" i="16"/>
  <c r="E61" i="16"/>
  <c r="G61" i="16"/>
  <c r="I61" i="16"/>
  <c r="K61" i="16"/>
  <c r="O61" i="16"/>
  <c r="T61" i="16"/>
  <c r="V61" i="16"/>
  <c r="X61" i="16"/>
  <c r="Y61" i="16"/>
  <c r="Z61" i="16"/>
  <c r="AA61" i="16"/>
  <c r="AE61" i="16"/>
  <c r="AF61" i="16"/>
  <c r="AG61" i="16"/>
  <c r="B62" i="16"/>
  <c r="C62" i="16"/>
  <c r="E62" i="16"/>
  <c r="G62" i="16"/>
  <c r="I62" i="16"/>
  <c r="K62" i="16"/>
  <c r="O62" i="16"/>
  <c r="T62" i="16"/>
  <c r="V62" i="16"/>
  <c r="X62" i="16"/>
  <c r="Y62" i="16"/>
  <c r="Z62" i="16"/>
  <c r="AA62" i="16"/>
  <c r="AE62" i="16"/>
  <c r="AF62" i="16"/>
  <c r="AG62" i="16"/>
  <c r="B63" i="16"/>
  <c r="C63" i="16"/>
  <c r="E63" i="16"/>
  <c r="G63" i="16"/>
  <c r="I63" i="16"/>
  <c r="K63" i="16"/>
  <c r="O63" i="16"/>
  <c r="T63" i="16"/>
  <c r="V63" i="16"/>
  <c r="X63" i="16"/>
  <c r="Y63" i="16"/>
  <c r="Z63" i="16"/>
  <c r="AA63" i="16"/>
  <c r="AE63" i="16"/>
  <c r="AF63" i="16"/>
  <c r="AG63" i="16"/>
  <c r="B64" i="16"/>
  <c r="C64" i="16"/>
  <c r="E64" i="16"/>
  <c r="G64" i="16"/>
  <c r="I64" i="16"/>
  <c r="K64" i="16"/>
  <c r="O64" i="16"/>
  <c r="T64" i="16"/>
  <c r="V64" i="16"/>
  <c r="X64" i="16"/>
  <c r="Y64" i="16"/>
  <c r="Z64" i="16"/>
  <c r="AA64" i="16"/>
  <c r="AE64" i="16"/>
  <c r="AF64" i="16"/>
  <c r="AG64" i="16"/>
  <c r="B65" i="16"/>
  <c r="C65" i="16"/>
  <c r="E65" i="16"/>
  <c r="F66" i="16" s="1"/>
  <c r="G65" i="16"/>
  <c r="H66" i="16" s="1"/>
  <c r="I65" i="16"/>
  <c r="J66" i="16" s="1"/>
  <c r="K65" i="16"/>
  <c r="O65" i="16"/>
  <c r="P66" i="16" s="1"/>
  <c r="T65" i="16"/>
  <c r="U66" i="16" s="1"/>
  <c r="V65" i="16"/>
  <c r="W66" i="16" s="1"/>
  <c r="X65" i="16"/>
  <c r="Y65" i="16"/>
  <c r="Z65" i="16"/>
  <c r="AA65" i="16"/>
  <c r="AE65" i="16"/>
  <c r="AF65" i="16"/>
  <c r="AG65" i="16"/>
  <c r="B48" i="16"/>
  <c r="C48" i="16"/>
  <c r="E48" i="16"/>
  <c r="G48" i="16"/>
  <c r="I48" i="16"/>
  <c r="K48" i="16"/>
  <c r="O48" i="16"/>
  <c r="T48" i="16"/>
  <c r="V48" i="16"/>
  <c r="X48" i="16"/>
  <c r="Y48" i="16"/>
  <c r="Z48" i="16"/>
  <c r="AA48" i="16"/>
  <c r="AE48" i="16"/>
  <c r="AF48" i="16"/>
  <c r="AG48" i="16"/>
  <c r="B49" i="16"/>
  <c r="C49" i="16"/>
  <c r="E49" i="16"/>
  <c r="G49" i="16"/>
  <c r="I49" i="16"/>
  <c r="K49" i="16"/>
  <c r="O49" i="16"/>
  <c r="T49" i="16"/>
  <c r="V49" i="16"/>
  <c r="X49" i="16"/>
  <c r="Y49" i="16"/>
  <c r="Z49" i="16"/>
  <c r="AA49" i="16"/>
  <c r="AE49" i="16"/>
  <c r="AF49" i="16"/>
  <c r="AG49" i="16"/>
  <c r="B50" i="16"/>
  <c r="C50" i="16"/>
  <c r="E50" i="16"/>
  <c r="G50" i="16"/>
  <c r="I50" i="16"/>
  <c r="K50" i="16"/>
  <c r="O50" i="16"/>
  <c r="T50" i="16"/>
  <c r="V50" i="16"/>
  <c r="X50" i="16"/>
  <c r="Y50" i="16"/>
  <c r="Z50" i="16"/>
  <c r="AA50" i="16"/>
  <c r="AE50" i="16"/>
  <c r="AF50" i="16"/>
  <c r="AG50" i="16"/>
  <c r="B51" i="16"/>
  <c r="C51" i="16"/>
  <c r="E51" i="16"/>
  <c r="G51" i="16"/>
  <c r="I51" i="16"/>
  <c r="K51" i="16"/>
  <c r="O51" i="16"/>
  <c r="T51" i="16"/>
  <c r="V51" i="16"/>
  <c r="X51" i="16"/>
  <c r="Y51" i="16"/>
  <c r="Z51" i="16"/>
  <c r="AA51" i="16"/>
  <c r="AE51" i="16"/>
  <c r="AF51" i="16"/>
  <c r="AG51" i="16"/>
  <c r="B52" i="16"/>
  <c r="C52" i="16"/>
  <c r="E52" i="16"/>
  <c r="G52" i="16"/>
  <c r="I52" i="16"/>
  <c r="K52" i="16"/>
  <c r="O52" i="16"/>
  <c r="T52" i="16"/>
  <c r="V52" i="16"/>
  <c r="X52" i="16"/>
  <c r="Y52" i="16"/>
  <c r="Z52" i="16"/>
  <c r="AA52" i="16"/>
  <c r="AE52" i="16"/>
  <c r="AF52" i="16"/>
  <c r="AG52" i="16"/>
  <c r="B53" i="16"/>
  <c r="C53" i="16"/>
  <c r="E53" i="16"/>
  <c r="G53" i="16"/>
  <c r="I53" i="16"/>
  <c r="K53" i="16"/>
  <c r="O53" i="16"/>
  <c r="T53" i="16"/>
  <c r="V53" i="16"/>
  <c r="X53" i="16"/>
  <c r="Y53" i="16"/>
  <c r="Z53" i="16"/>
  <c r="AA53" i="16"/>
  <c r="AE53" i="16"/>
  <c r="AF53" i="16"/>
  <c r="AG53" i="16"/>
  <c r="B54" i="16"/>
  <c r="C54" i="16"/>
  <c r="E54" i="16"/>
  <c r="G54" i="16"/>
  <c r="I54" i="16"/>
  <c r="K54" i="16"/>
  <c r="O54" i="16"/>
  <c r="T54" i="16"/>
  <c r="V54" i="16"/>
  <c r="X54" i="16"/>
  <c r="Y54" i="16"/>
  <c r="Z54" i="16"/>
  <c r="AA54" i="16"/>
  <c r="AE54" i="16"/>
  <c r="AF54" i="16"/>
  <c r="AG54" i="16"/>
  <c r="B55" i="16"/>
  <c r="C55" i="16"/>
  <c r="E55" i="16"/>
  <c r="G55" i="16"/>
  <c r="I55" i="16"/>
  <c r="K55" i="16"/>
  <c r="O55" i="16"/>
  <c r="T55" i="16"/>
  <c r="V55" i="16"/>
  <c r="X55" i="16"/>
  <c r="Y55" i="16"/>
  <c r="Z55" i="16"/>
  <c r="AA55" i="16"/>
  <c r="AE55" i="16"/>
  <c r="AF55" i="16"/>
  <c r="AG55" i="16"/>
  <c r="B56" i="16"/>
  <c r="C56" i="16"/>
  <c r="E56" i="16"/>
  <c r="G56" i="16"/>
  <c r="I56" i="16"/>
  <c r="K56" i="16"/>
  <c r="O56" i="16"/>
  <c r="T56" i="16"/>
  <c r="V56" i="16"/>
  <c r="X56" i="16"/>
  <c r="Y56" i="16"/>
  <c r="Z56" i="16"/>
  <c r="AA56" i="16"/>
  <c r="AE56" i="16"/>
  <c r="AF56" i="16"/>
  <c r="AG56" i="16"/>
  <c r="B57" i="16"/>
  <c r="C57" i="16"/>
  <c r="E57" i="16"/>
  <c r="G57" i="16"/>
  <c r="I57" i="16"/>
  <c r="K57" i="16"/>
  <c r="O57" i="16"/>
  <c r="T57" i="16"/>
  <c r="V57" i="16"/>
  <c r="X57" i="16"/>
  <c r="Y57" i="16"/>
  <c r="Z57" i="16"/>
  <c r="AA57" i="16"/>
  <c r="AE57" i="16"/>
  <c r="AF57" i="16"/>
  <c r="AG57" i="16"/>
  <c r="B36" i="16"/>
  <c r="C36" i="16"/>
  <c r="E36" i="16"/>
  <c r="G36" i="16"/>
  <c r="I36" i="16"/>
  <c r="K36" i="16"/>
  <c r="O36" i="16"/>
  <c r="T36" i="16"/>
  <c r="V36" i="16"/>
  <c r="X36" i="16"/>
  <c r="Y36" i="16"/>
  <c r="Z36" i="16"/>
  <c r="AA36" i="16"/>
  <c r="AE36" i="16"/>
  <c r="AF36" i="16"/>
  <c r="AG36" i="16"/>
  <c r="B37" i="16"/>
  <c r="C37" i="16"/>
  <c r="E37" i="16"/>
  <c r="G37" i="16"/>
  <c r="I37" i="16"/>
  <c r="K37" i="16"/>
  <c r="O37" i="16"/>
  <c r="T37" i="16"/>
  <c r="V37" i="16"/>
  <c r="X37" i="16"/>
  <c r="Y37" i="16"/>
  <c r="Z37" i="16"/>
  <c r="AA37" i="16"/>
  <c r="AE37" i="16"/>
  <c r="AF37" i="16"/>
  <c r="AG37" i="16"/>
  <c r="B38" i="16"/>
  <c r="C38" i="16"/>
  <c r="E38" i="16"/>
  <c r="F39" i="16" s="1"/>
  <c r="G38" i="16"/>
  <c r="H39" i="16" s="1"/>
  <c r="I38" i="16"/>
  <c r="J39" i="16" s="1"/>
  <c r="K38" i="16"/>
  <c r="O38" i="16"/>
  <c r="P39" i="16" s="1"/>
  <c r="T38" i="16"/>
  <c r="U39" i="16" s="1"/>
  <c r="V38" i="16"/>
  <c r="W39" i="16" s="1"/>
  <c r="X38" i="16"/>
  <c r="Y38" i="16"/>
  <c r="Z38" i="16"/>
  <c r="AA38" i="16"/>
  <c r="AE38" i="16"/>
  <c r="AF38" i="16"/>
  <c r="AG38" i="16"/>
  <c r="B122" i="6"/>
  <c r="C122" i="6"/>
  <c r="D122" i="6" s="1"/>
  <c r="B123" i="6"/>
  <c r="C123" i="6"/>
  <c r="D123" i="6" s="1"/>
  <c r="B125" i="6"/>
  <c r="C125" i="6"/>
  <c r="D125" i="6" s="1"/>
  <c r="B126" i="6"/>
  <c r="C126" i="6"/>
  <c r="D126" i="6" s="1"/>
  <c r="B127" i="6"/>
  <c r="C127" i="6"/>
  <c r="D127" i="6" s="1"/>
  <c r="B128" i="6"/>
  <c r="C128" i="6"/>
  <c r="D128" i="6" s="1"/>
  <c r="B130" i="6"/>
  <c r="C130" i="6"/>
  <c r="D130" i="6" s="1"/>
  <c r="B131" i="6"/>
  <c r="C131" i="6"/>
  <c r="D131" i="6" s="1"/>
  <c r="B132" i="6"/>
  <c r="C132" i="6"/>
  <c r="D132" i="6" s="1"/>
  <c r="B133" i="6"/>
  <c r="C133" i="6"/>
  <c r="D133" i="6" s="1"/>
  <c r="D15" i="6"/>
  <c r="D20" i="6"/>
  <c r="B25" i="6"/>
  <c r="C25" i="6"/>
  <c r="D25" i="6" s="1"/>
  <c r="E25" i="6"/>
  <c r="W25" i="6"/>
  <c r="X25" i="6"/>
  <c r="Y25" i="6"/>
  <c r="B26" i="6"/>
  <c r="C26" i="6"/>
  <c r="D26" i="6" s="1"/>
  <c r="E26" i="6"/>
  <c r="B27" i="6"/>
  <c r="C27" i="6"/>
  <c r="D27" i="6" s="1"/>
  <c r="E27" i="6"/>
  <c r="B28" i="6"/>
  <c r="C28" i="6"/>
  <c r="D28" i="6" s="1"/>
  <c r="E28" i="6"/>
  <c r="B30" i="6"/>
  <c r="C30" i="6"/>
  <c r="D30" i="6" s="1"/>
  <c r="E30" i="6"/>
  <c r="W30" i="6"/>
  <c r="X30" i="6"/>
  <c r="Y30" i="6"/>
  <c r="B31" i="6"/>
  <c r="C31" i="6"/>
  <c r="D31" i="6" s="1"/>
  <c r="E31" i="6"/>
  <c r="AD31" i="6" s="1"/>
  <c r="B32" i="6"/>
  <c r="C32" i="6"/>
  <c r="D32" i="6" s="1"/>
  <c r="E32" i="6"/>
  <c r="AD32" i="6" s="1"/>
  <c r="B33" i="6"/>
  <c r="C33" i="6"/>
  <c r="D33" i="6" s="1"/>
  <c r="E33" i="6"/>
  <c r="AD33" i="6" s="1"/>
  <c r="B35" i="6"/>
  <c r="C35" i="6"/>
  <c r="D35" i="6" s="1"/>
  <c r="E35" i="6"/>
  <c r="W35" i="6"/>
  <c r="X35" i="6"/>
  <c r="Y35" i="6"/>
  <c r="B36" i="6"/>
  <c r="C36" i="6"/>
  <c r="D36" i="6" s="1"/>
  <c r="B37" i="6"/>
  <c r="C37" i="6"/>
  <c r="D37" i="6" s="1"/>
  <c r="B38" i="6"/>
  <c r="C38" i="6"/>
  <c r="D38" i="6" s="1"/>
  <c r="B40" i="6"/>
  <c r="C40" i="6"/>
  <c r="D40" i="6" s="1"/>
  <c r="E40" i="6"/>
  <c r="W40" i="6"/>
  <c r="X40" i="6"/>
  <c r="Y40" i="6"/>
  <c r="B41" i="6"/>
  <c r="C41" i="6"/>
  <c r="D41" i="6" s="1"/>
  <c r="E41" i="6"/>
  <c r="B42" i="6"/>
  <c r="C42" i="6"/>
  <c r="D42" i="6" s="1"/>
  <c r="E42" i="6"/>
  <c r="B43" i="6"/>
  <c r="C43" i="6"/>
  <c r="D43" i="6" s="1"/>
  <c r="E43" i="6"/>
  <c r="B45" i="6"/>
  <c r="C45" i="6"/>
  <c r="D45" i="6" s="1"/>
  <c r="E45" i="6"/>
  <c r="W45" i="6"/>
  <c r="X45" i="6"/>
  <c r="Y45" i="6"/>
  <c r="B46" i="6"/>
  <c r="C46" i="6"/>
  <c r="D46" i="6" s="1"/>
  <c r="E46" i="6"/>
  <c r="AD46" i="6" s="1"/>
  <c r="B47" i="6"/>
  <c r="C47" i="6"/>
  <c r="D47" i="6" s="1"/>
  <c r="E47" i="6"/>
  <c r="AD47" i="6" s="1"/>
  <c r="B48" i="6"/>
  <c r="C48" i="6"/>
  <c r="D48" i="6" s="1"/>
  <c r="E48" i="6"/>
  <c r="AD48" i="6" s="1"/>
  <c r="B50" i="6"/>
  <c r="C50" i="6"/>
  <c r="D50" i="6" s="1"/>
  <c r="E50" i="6"/>
  <c r="W50" i="6"/>
  <c r="X50" i="6"/>
  <c r="Y50" i="6"/>
  <c r="B55" i="6"/>
  <c r="C55" i="6"/>
  <c r="D55" i="6" s="1"/>
  <c r="E55" i="6"/>
  <c r="W55" i="6"/>
  <c r="X55" i="6"/>
  <c r="Y55" i="6"/>
  <c r="B56" i="6"/>
  <c r="C56" i="6"/>
  <c r="D56" i="6" s="1"/>
  <c r="E56" i="6"/>
  <c r="B57" i="6"/>
  <c r="C57" i="6"/>
  <c r="D57" i="6" s="1"/>
  <c r="E57" i="6"/>
  <c r="B58" i="6"/>
  <c r="C58" i="6"/>
  <c r="D58" i="6" s="1"/>
  <c r="E58" i="6"/>
  <c r="B60" i="6"/>
  <c r="C60" i="6"/>
  <c r="D60" i="6" s="1"/>
  <c r="E60" i="6"/>
  <c r="W60" i="6"/>
  <c r="X60" i="6"/>
  <c r="Y60" i="6"/>
  <c r="B61" i="6"/>
  <c r="C61" i="6"/>
  <c r="D61" i="6" s="1"/>
  <c r="E61" i="6"/>
  <c r="AD61" i="6" s="1"/>
  <c r="B62" i="6"/>
  <c r="C62" i="6"/>
  <c r="D62" i="6" s="1"/>
  <c r="E62" i="6"/>
  <c r="AD62" i="6" s="1"/>
  <c r="B63" i="6"/>
  <c r="C63" i="6"/>
  <c r="D63" i="6" s="1"/>
  <c r="E63" i="6"/>
  <c r="AD63" i="6" s="1"/>
  <c r="B65" i="6"/>
  <c r="C65" i="6"/>
  <c r="D65" i="6" s="1"/>
  <c r="E65" i="6"/>
  <c r="W65" i="6"/>
  <c r="X65" i="6"/>
  <c r="Y65" i="6"/>
  <c r="B66" i="6"/>
  <c r="C66" i="6"/>
  <c r="D66" i="6" s="1"/>
  <c r="B67" i="6"/>
  <c r="C67" i="6"/>
  <c r="D67" i="6" s="1"/>
  <c r="B68" i="6"/>
  <c r="C68" i="6"/>
  <c r="D68" i="6" s="1"/>
  <c r="B70" i="6"/>
  <c r="C70" i="6"/>
  <c r="D70" i="6" s="1"/>
  <c r="E70" i="6"/>
  <c r="W70" i="6"/>
  <c r="X70" i="6"/>
  <c r="Y70" i="6"/>
  <c r="B71" i="6"/>
  <c r="C71" i="6"/>
  <c r="D71" i="6" s="1"/>
  <c r="E71" i="6"/>
  <c r="AD71" i="6" s="1"/>
  <c r="B72" i="6"/>
  <c r="C72" i="6"/>
  <c r="D72" i="6" s="1"/>
  <c r="E72" i="6"/>
  <c r="AD72" i="6" s="1"/>
  <c r="B73" i="6"/>
  <c r="C73" i="6"/>
  <c r="D73" i="6" s="1"/>
  <c r="E73" i="6"/>
  <c r="AD73" i="6" s="1"/>
  <c r="B75" i="6"/>
  <c r="C75" i="6"/>
  <c r="D75" i="6" s="1"/>
  <c r="E75" i="6"/>
  <c r="W75" i="6"/>
  <c r="X75" i="6"/>
  <c r="Y75" i="6"/>
  <c r="B76" i="6"/>
  <c r="C76" i="6"/>
  <c r="D76" i="6" s="1"/>
  <c r="B77" i="6"/>
  <c r="C77" i="6"/>
  <c r="D77" i="6" s="1"/>
  <c r="B78" i="6"/>
  <c r="C78" i="6"/>
  <c r="D78" i="6" s="1"/>
  <c r="B80" i="6"/>
  <c r="C80" i="6"/>
  <c r="D80" i="6" s="1"/>
  <c r="B81" i="6"/>
  <c r="C81" i="6"/>
  <c r="D81" i="6" s="1"/>
  <c r="B82" i="6"/>
  <c r="C82" i="6"/>
  <c r="D82" i="6" s="1"/>
  <c r="B83" i="6"/>
  <c r="C83" i="6"/>
  <c r="D83" i="6" s="1"/>
  <c r="B85" i="6"/>
  <c r="C85" i="6"/>
  <c r="D85" i="6" s="1"/>
  <c r="B86" i="6"/>
  <c r="C86" i="6"/>
  <c r="D86" i="6" s="1"/>
  <c r="B87" i="6"/>
  <c r="C87" i="6"/>
  <c r="D87" i="6" s="1"/>
  <c r="B88" i="6"/>
  <c r="C88" i="6"/>
  <c r="D88" i="6" s="1"/>
  <c r="B90" i="6"/>
  <c r="C90" i="6"/>
  <c r="D90" i="6" s="1"/>
  <c r="B91" i="6"/>
  <c r="C91" i="6"/>
  <c r="D91" i="6" s="1"/>
  <c r="B92" i="6"/>
  <c r="C92" i="6"/>
  <c r="D92" i="6" s="1"/>
  <c r="B93" i="6"/>
  <c r="C93" i="6"/>
  <c r="D93" i="6" s="1"/>
  <c r="B95" i="6"/>
  <c r="C95" i="6"/>
  <c r="D95" i="6" s="1"/>
  <c r="B96" i="6"/>
  <c r="C96" i="6"/>
  <c r="D96" i="6" s="1"/>
  <c r="B97" i="6"/>
  <c r="C97" i="6"/>
  <c r="D97" i="6" s="1"/>
  <c r="B98" i="6"/>
  <c r="C98" i="6"/>
  <c r="D98" i="6" s="1"/>
  <c r="B100" i="6"/>
  <c r="C100" i="6"/>
  <c r="D100" i="6" s="1"/>
  <c r="B101" i="6"/>
  <c r="C101" i="6"/>
  <c r="D101" i="6" s="1"/>
  <c r="B102" i="6"/>
  <c r="C102" i="6"/>
  <c r="D102" i="6" s="1"/>
  <c r="B103" i="6"/>
  <c r="C103" i="6"/>
  <c r="D103" i="6" s="1"/>
  <c r="B105" i="6"/>
  <c r="C105" i="6"/>
  <c r="D105" i="6" s="1"/>
  <c r="B106" i="6"/>
  <c r="C106" i="6"/>
  <c r="D106" i="6" s="1"/>
  <c r="B107" i="6"/>
  <c r="C107" i="6"/>
  <c r="D107" i="6" s="1"/>
  <c r="B108" i="6"/>
  <c r="C108" i="6"/>
  <c r="D108" i="6" s="1"/>
  <c r="B110" i="6"/>
  <c r="C110" i="6"/>
  <c r="D110" i="6" s="1"/>
  <c r="B111" i="6"/>
  <c r="C111" i="6"/>
  <c r="D111" i="6" s="1"/>
  <c r="B112" i="6"/>
  <c r="C112" i="6"/>
  <c r="D112" i="6" s="1"/>
  <c r="B113" i="6"/>
  <c r="C113" i="6"/>
  <c r="D113" i="6" s="1"/>
  <c r="B115" i="6"/>
  <c r="C115" i="6"/>
  <c r="D115" i="6" s="1"/>
  <c r="B116" i="6"/>
  <c r="C116" i="6"/>
  <c r="D116" i="6" s="1"/>
  <c r="B117" i="6"/>
  <c r="C117" i="6"/>
  <c r="D117" i="6" s="1"/>
  <c r="B118" i="6"/>
  <c r="C118" i="6"/>
  <c r="D118" i="6" s="1"/>
  <c r="B120" i="6"/>
  <c r="C120" i="6"/>
  <c r="D120" i="6" s="1"/>
  <c r="B121" i="6"/>
  <c r="C121" i="6"/>
  <c r="D121" i="6" s="1"/>
  <c r="V10" i="6"/>
  <c r="T10" i="6"/>
  <c r="R10" i="6"/>
  <c r="P10" i="6"/>
  <c r="J10" i="6"/>
  <c r="H10" i="6"/>
  <c r="D10" i="6"/>
  <c r="AE31" i="2"/>
  <c r="AA31" i="2"/>
  <c r="AB32" i="2" s="1"/>
  <c r="Z31" i="2"/>
  <c r="Y31" i="2"/>
  <c r="X31" i="2"/>
  <c r="T31" i="2"/>
  <c r="R31" i="2"/>
  <c r="S32" i="2" s="1"/>
  <c r="K31" i="2"/>
  <c r="L32" i="2" s="1"/>
  <c r="I31" i="2"/>
  <c r="J32" i="2" s="1"/>
  <c r="B31" i="2"/>
  <c r="AE30" i="2"/>
  <c r="AA30" i="2"/>
  <c r="Z30" i="2"/>
  <c r="Y30" i="2"/>
  <c r="X30" i="2"/>
  <c r="T30" i="2"/>
  <c r="R30" i="2"/>
  <c r="K30" i="2"/>
  <c r="I30" i="2"/>
  <c r="B30" i="2"/>
  <c r="AE29" i="2"/>
  <c r="AA29" i="2"/>
  <c r="Z29" i="2"/>
  <c r="Y29" i="2"/>
  <c r="X29" i="2"/>
  <c r="T29" i="2"/>
  <c r="R29" i="2"/>
  <c r="K29" i="2"/>
  <c r="I29" i="2"/>
  <c r="B29" i="2"/>
  <c r="AE28" i="2"/>
  <c r="AA28" i="2"/>
  <c r="Z28" i="2"/>
  <c r="Y28" i="2"/>
  <c r="X28" i="2"/>
  <c r="T28" i="2"/>
  <c r="R28" i="2"/>
  <c r="K28" i="2"/>
  <c r="I28" i="2"/>
  <c r="B28" i="2"/>
  <c r="AD27" i="6" l="1"/>
  <c r="F22" i="6"/>
  <c r="AD26" i="6"/>
  <c r="F21" i="6"/>
  <c r="AD28" i="6"/>
  <c r="F23" i="6"/>
  <c r="AC28" i="2"/>
  <c r="F61" i="16"/>
  <c r="P61" i="16"/>
  <c r="E32" i="2"/>
  <c r="C32" i="2"/>
  <c r="H61" i="16"/>
  <c r="AI60" i="16"/>
  <c r="AO9" i="2"/>
  <c r="AO10" i="2" s="1"/>
  <c r="AO11" i="2" s="1"/>
  <c r="AO12" i="2" s="1"/>
  <c r="AO13" i="2" s="1"/>
  <c r="AO14" i="2" s="1"/>
  <c r="AO15" i="2" s="1"/>
  <c r="AO16" i="2" s="1"/>
  <c r="AO17" i="2" s="1"/>
  <c r="AO18" i="2" s="1"/>
  <c r="AO19" i="2" s="1"/>
  <c r="AO20" i="2" s="1"/>
  <c r="AO21" i="2" s="1"/>
  <c r="AO22" i="2" s="1"/>
  <c r="AO23" i="2" s="1"/>
  <c r="AO24" i="2" s="1"/>
  <c r="AO25" i="2" s="1"/>
  <c r="AO26" i="2" s="1"/>
  <c r="AO27" i="2" s="1"/>
  <c r="AO28" i="2" s="1"/>
  <c r="AO29" i="2" s="1"/>
  <c r="AO30" i="2" s="1"/>
  <c r="AO31" i="2" s="1"/>
  <c r="AO32" i="2" s="1"/>
  <c r="AO33" i="2" s="1"/>
  <c r="AO34" i="2" s="1"/>
  <c r="AO35" i="2" s="1"/>
  <c r="U60" i="16"/>
  <c r="H60" i="16"/>
  <c r="P60" i="16"/>
  <c r="U59" i="16"/>
  <c r="F10" i="6"/>
  <c r="J65" i="16"/>
  <c r="AI58" i="16"/>
  <c r="F51" i="6"/>
  <c r="AD56" i="6"/>
  <c r="F52" i="6"/>
  <c r="AD57" i="6"/>
  <c r="F53" i="6"/>
  <c r="AD58" i="6"/>
  <c r="F36" i="6"/>
  <c r="AD41" i="6"/>
  <c r="F38" i="6"/>
  <c r="AD43" i="6"/>
  <c r="F37" i="6"/>
  <c r="AD42" i="6"/>
  <c r="J52" i="16"/>
  <c r="U51" i="16"/>
  <c r="P50" i="16"/>
  <c r="P57" i="16"/>
  <c r="F57" i="16"/>
  <c r="J63" i="16"/>
  <c r="U62" i="16"/>
  <c r="U63" i="16"/>
  <c r="H57" i="16"/>
  <c r="AI56" i="16"/>
  <c r="W54" i="16"/>
  <c r="P52" i="16"/>
  <c r="F47" i="6"/>
  <c r="F71" i="6"/>
  <c r="F66" i="6"/>
  <c r="F61" i="6"/>
  <c r="F56" i="6"/>
  <c r="F46" i="6"/>
  <c r="F41" i="6"/>
  <c r="F72" i="6"/>
  <c r="F67" i="6"/>
  <c r="F57" i="6"/>
  <c r="F42" i="6"/>
  <c r="F75" i="6"/>
  <c r="F70" i="6"/>
  <c r="F65" i="6"/>
  <c r="F60" i="6"/>
  <c r="F55" i="6"/>
  <c r="F50" i="6"/>
  <c r="F45" i="6"/>
  <c r="F40" i="6"/>
  <c r="F62" i="6"/>
  <c r="F73" i="6"/>
  <c r="F68" i="6"/>
  <c r="F63" i="6"/>
  <c r="F58" i="6"/>
  <c r="F48" i="6"/>
  <c r="F43" i="6"/>
  <c r="F27" i="6"/>
  <c r="F35" i="6"/>
  <c r="F30" i="6"/>
  <c r="F25" i="6"/>
  <c r="F20" i="6"/>
  <c r="F15" i="6"/>
  <c r="F32" i="6"/>
  <c r="F31" i="6"/>
  <c r="F26" i="6"/>
  <c r="F33" i="6"/>
  <c r="F28" i="6"/>
  <c r="U54" i="16"/>
  <c r="P53" i="16"/>
  <c r="F53" i="16"/>
  <c r="AD20" i="6"/>
  <c r="P55" i="16"/>
  <c r="F55" i="16"/>
  <c r="W53" i="16"/>
  <c r="U52" i="16"/>
  <c r="H52" i="16"/>
  <c r="AI62" i="16"/>
  <c r="F49" i="16"/>
  <c r="J54" i="16"/>
  <c r="AH49" i="16"/>
  <c r="W58" i="16"/>
  <c r="AH52" i="16"/>
  <c r="W56" i="16"/>
  <c r="J56" i="16"/>
  <c r="H55" i="16"/>
  <c r="AI54" i="16"/>
  <c r="J50" i="16"/>
  <c r="P49" i="16"/>
  <c r="AI48" i="16"/>
  <c r="S30" i="2"/>
  <c r="W50" i="16"/>
  <c r="AH55" i="16"/>
  <c r="W51" i="16"/>
  <c r="J51" i="16"/>
  <c r="U50" i="16"/>
  <c r="AH48" i="16"/>
  <c r="J49" i="16"/>
  <c r="AH64" i="16"/>
  <c r="J62" i="16"/>
  <c r="F52" i="16"/>
  <c r="F50" i="16"/>
  <c r="P63" i="16"/>
  <c r="P37" i="16"/>
  <c r="AH56" i="16"/>
  <c r="AH54" i="16"/>
  <c r="AH51" i="16"/>
  <c r="J59" i="16"/>
  <c r="AF29" i="2"/>
  <c r="AD65" i="6"/>
  <c r="AC55" i="6"/>
  <c r="F38" i="16"/>
  <c r="W57" i="16"/>
  <c r="P56" i="16"/>
  <c r="U55" i="16"/>
  <c r="J55" i="16"/>
  <c r="F54" i="16"/>
  <c r="AI53" i="16"/>
  <c r="J53" i="16"/>
  <c r="P51" i="16"/>
  <c r="AH50" i="16"/>
  <c r="U65" i="16"/>
  <c r="AC29" i="2"/>
  <c r="AC60" i="6"/>
  <c r="H56" i="16"/>
  <c r="AB30" i="2"/>
  <c r="W37" i="16"/>
  <c r="J37" i="16"/>
  <c r="AI57" i="16"/>
  <c r="U53" i="16"/>
  <c r="H53" i="16"/>
  <c r="AI52" i="16"/>
  <c r="W52" i="16"/>
  <c r="F51" i="16"/>
  <c r="U49" i="16"/>
  <c r="F59" i="16"/>
  <c r="AD30" i="2"/>
  <c r="S31" i="2"/>
  <c r="AC15" i="6"/>
  <c r="AH57" i="16"/>
  <c r="AH53" i="16"/>
  <c r="W49" i="16"/>
  <c r="W65" i="16"/>
  <c r="U64" i="16"/>
  <c r="F63" i="16"/>
  <c r="U61" i="16"/>
  <c r="AH58" i="16"/>
  <c r="J57" i="16"/>
  <c r="F56" i="16"/>
  <c r="AI55" i="16"/>
  <c r="W55" i="16"/>
  <c r="P54" i="16"/>
  <c r="P62" i="16"/>
  <c r="J61" i="16"/>
  <c r="P58" i="16"/>
  <c r="L29" i="2"/>
  <c r="P64" i="16"/>
  <c r="AI64" i="16"/>
  <c r="F62" i="16"/>
  <c r="H49" i="16"/>
  <c r="AI49" i="16"/>
  <c r="W62" i="16"/>
  <c r="AH62" i="16"/>
  <c r="W38" i="16"/>
  <c r="H51" i="16"/>
  <c r="AI51" i="16"/>
  <c r="H50" i="16"/>
  <c r="AI50" i="16"/>
  <c r="AI63" i="16"/>
  <c r="H63" i="16"/>
  <c r="AD28" i="2"/>
  <c r="L30" i="2"/>
  <c r="U57" i="16"/>
  <c r="U58" i="16"/>
  <c r="W63" i="16"/>
  <c r="AH63" i="16"/>
  <c r="W61" i="16"/>
  <c r="AH61" i="16"/>
  <c r="W59" i="16"/>
  <c r="AH59" i="16"/>
  <c r="AC31" i="2"/>
  <c r="C31" i="2"/>
  <c r="W60" i="16"/>
  <c r="AH60" i="16"/>
  <c r="H58" i="16"/>
  <c r="U37" i="16"/>
  <c r="AF30" i="2"/>
  <c r="U56" i="16"/>
  <c r="H54" i="16"/>
  <c r="H64" i="16"/>
  <c r="H62" i="16"/>
  <c r="AI61" i="16"/>
  <c r="AI59" i="16"/>
  <c r="C30" i="2"/>
  <c r="AB31" i="2"/>
  <c r="AH65" i="16"/>
  <c r="H65" i="16"/>
  <c r="F64" i="16"/>
  <c r="J60" i="16"/>
  <c r="H59" i="16"/>
  <c r="F58" i="16"/>
  <c r="W64" i="16"/>
  <c r="F60" i="16"/>
  <c r="E29" i="2"/>
  <c r="AB29" i="2"/>
  <c r="E30" i="2"/>
  <c r="AD31" i="2"/>
  <c r="AD55" i="6"/>
  <c r="P65" i="16"/>
  <c r="F65" i="16"/>
  <c r="J64" i="16"/>
  <c r="P59" i="16"/>
  <c r="J58" i="16"/>
  <c r="AI65" i="16"/>
  <c r="J38" i="16"/>
  <c r="F37" i="16"/>
  <c r="U38" i="16"/>
  <c r="H37" i="16"/>
  <c r="P38" i="16"/>
  <c r="AI38" i="16"/>
  <c r="AI37" i="16"/>
  <c r="AI36" i="16"/>
  <c r="AH37" i="16"/>
  <c r="AH38" i="16"/>
  <c r="AH36" i="16"/>
  <c r="H38" i="16"/>
  <c r="AC25" i="6"/>
  <c r="AC50" i="6"/>
  <c r="AC45" i="6"/>
  <c r="AD40" i="6"/>
  <c r="AD30" i="6"/>
  <c r="AD70" i="6"/>
  <c r="AC40" i="6"/>
  <c r="AD50" i="6"/>
  <c r="AD15" i="6"/>
  <c r="AC65" i="6"/>
  <c r="AD35" i="6"/>
  <c r="AC35" i="6"/>
  <c r="AC70" i="6"/>
  <c r="AD45" i="6"/>
  <c r="AC75" i="6"/>
  <c r="AC20" i="6"/>
  <c r="AD60" i="6"/>
  <c r="AD75" i="6"/>
  <c r="AD25" i="6"/>
  <c r="AC30" i="6"/>
  <c r="J29" i="2"/>
  <c r="S29" i="2"/>
  <c r="AD29" i="2"/>
  <c r="AC30" i="2"/>
  <c r="E31" i="2"/>
  <c r="L31" i="2"/>
  <c r="AF31" i="2"/>
  <c r="AG32" i="2" s="1"/>
  <c r="AF28" i="2"/>
  <c r="C29" i="2"/>
  <c r="J30" i="2"/>
  <c r="J31" i="2"/>
  <c r="AG30" i="2" l="1"/>
  <c r="AG31" i="2"/>
  <c r="AG29" i="2"/>
  <c r="B116" i="1" l="1"/>
  <c r="C116" i="1"/>
  <c r="F116" i="1"/>
  <c r="AD116" i="1" l="1"/>
  <c r="L116" i="1"/>
  <c r="N116" i="1"/>
  <c r="J116" i="1"/>
  <c r="AF116" i="1"/>
  <c r="AE116" i="1"/>
  <c r="AA116" i="1"/>
  <c r="X116" i="1"/>
  <c r="T116" i="1"/>
  <c r="I116" i="1"/>
  <c r="E116" i="1"/>
  <c r="AB116" i="1"/>
  <c r="Y116" i="1"/>
  <c r="V116" i="1"/>
  <c r="U116" i="1"/>
  <c r="AG116" i="1"/>
  <c r="Z116" i="1"/>
  <c r="W116" i="1"/>
  <c r="H116" i="1"/>
  <c r="D116" i="1"/>
  <c r="Q116" i="1" l="1"/>
  <c r="S116" i="1"/>
  <c r="B11" i="16"/>
  <c r="C11" i="16"/>
  <c r="E11" i="16"/>
  <c r="G11" i="16"/>
  <c r="I11" i="16"/>
  <c r="K11" i="16"/>
  <c r="O11" i="16"/>
  <c r="T11" i="16"/>
  <c r="V11" i="16"/>
  <c r="X11" i="16"/>
  <c r="Y11" i="16"/>
  <c r="Z11" i="16"/>
  <c r="AA11" i="16"/>
  <c r="AB11" i="16"/>
  <c r="AC11" i="16"/>
  <c r="AD11" i="16"/>
  <c r="AE11" i="16"/>
  <c r="AF11" i="16"/>
  <c r="AG11" i="16"/>
  <c r="B10" i="16"/>
  <c r="C10" i="16"/>
  <c r="E10" i="16"/>
  <c r="G10" i="16"/>
  <c r="I10" i="16"/>
  <c r="K10" i="16"/>
  <c r="O10" i="16"/>
  <c r="T10" i="16"/>
  <c r="V10" i="16"/>
  <c r="AH11" i="16" l="1"/>
  <c r="AC5" i="16"/>
  <c r="W10" i="16"/>
  <c r="AI11" i="16"/>
  <c r="H11" i="16"/>
  <c r="F10" i="16"/>
  <c r="U11" i="16"/>
  <c r="J10" i="16"/>
  <c r="W11" i="16"/>
  <c r="P11" i="16"/>
  <c r="J11" i="16"/>
  <c r="F11" i="16"/>
  <c r="P10" i="16"/>
  <c r="U10" i="16"/>
  <c r="H10" i="16"/>
  <c r="D299" i="60" l="1"/>
  <c r="D297" i="60" s="1"/>
  <c r="D300" i="60"/>
  <c r="D301" i="60"/>
  <c r="D302" i="60"/>
  <c r="D303" i="60"/>
  <c r="D304" i="60"/>
  <c r="D305" i="60"/>
  <c r="D306" i="60"/>
  <c r="D307" i="60"/>
  <c r="D308" i="60"/>
  <c r="D309" i="60"/>
  <c r="D313" i="60"/>
  <c r="D311" i="60" s="1"/>
  <c r="D314" i="60"/>
  <c r="D315" i="60"/>
  <c r="D316" i="60"/>
  <c r="D317" i="60"/>
  <c r="D318" i="60"/>
  <c r="D319" i="60"/>
  <c r="D320" i="60"/>
  <c r="D321" i="60"/>
  <c r="D322" i="60"/>
  <c r="D323" i="60"/>
  <c r="D327" i="60"/>
  <c r="D325" i="60" s="1"/>
  <c r="D328" i="60"/>
  <c r="D329" i="60"/>
  <c r="D330" i="60"/>
  <c r="D331" i="60"/>
  <c r="D332" i="60"/>
  <c r="D333" i="60"/>
  <c r="D334" i="60"/>
  <c r="D335" i="60"/>
  <c r="D336" i="60"/>
  <c r="D342" i="60"/>
  <c r="D340" i="60" s="1"/>
  <c r="D357" i="60"/>
  <c r="D355" i="60" s="1"/>
  <c r="D358" i="60"/>
  <c r="D359" i="60"/>
  <c r="D360" i="60"/>
  <c r="D361" i="60"/>
  <c r="D362" i="60"/>
  <c r="D363" i="60"/>
  <c r="D364" i="60"/>
  <c r="D365" i="60"/>
  <c r="D372" i="60"/>
  <c r="D370" i="60" s="1"/>
  <c r="D387" i="60"/>
  <c r="D385" i="60" s="1"/>
  <c r="D402" i="60"/>
  <c r="D400" i="60" s="1"/>
  <c r="D417" i="60"/>
  <c r="D415" i="60" s="1"/>
  <c r="D432" i="60"/>
  <c r="D430" i="60" s="1"/>
  <c r="D433" i="60"/>
  <c r="D434" i="60"/>
  <c r="D435" i="60"/>
  <c r="D436" i="60"/>
  <c r="D437" i="60"/>
  <c r="D438" i="60"/>
  <c r="D439" i="60"/>
  <c r="D440" i="60"/>
  <c r="D441" i="60"/>
  <c r="D447" i="60"/>
  <c r="D445" i="60" s="1"/>
  <c r="D448" i="60"/>
  <c r="D449" i="60"/>
  <c r="D450" i="60"/>
  <c r="D451" i="60"/>
  <c r="D452" i="60"/>
  <c r="D284" i="60"/>
  <c r="D282" i="60" s="1"/>
  <c r="D285" i="60"/>
  <c r="D286" i="60"/>
  <c r="D287" i="60"/>
  <c r="D288" i="60"/>
  <c r="D289" i="60"/>
  <c r="D290" i="60"/>
  <c r="D291" i="60"/>
  <c r="D292" i="60"/>
  <c r="D293" i="60"/>
  <c r="D269" i="60"/>
  <c r="E267" i="60" s="1"/>
  <c r="D270" i="60"/>
  <c r="D271" i="60"/>
  <c r="D272" i="60"/>
  <c r="D273" i="60"/>
  <c r="B450" i="60"/>
  <c r="C450" i="60"/>
  <c r="E450" i="60"/>
  <c r="G450" i="60"/>
  <c r="H450" i="60"/>
  <c r="B451" i="60"/>
  <c r="C451" i="60"/>
  <c r="E451" i="60"/>
  <c r="G451" i="60"/>
  <c r="H451" i="60"/>
  <c r="B452" i="60"/>
  <c r="C452" i="60"/>
  <c r="E452" i="60"/>
  <c r="G452" i="60"/>
  <c r="H452" i="60"/>
  <c r="B434" i="60"/>
  <c r="C434" i="60"/>
  <c r="E434" i="60"/>
  <c r="G434" i="60"/>
  <c r="H434" i="60"/>
  <c r="B435" i="60"/>
  <c r="C435" i="60"/>
  <c r="E435" i="60"/>
  <c r="G435" i="60"/>
  <c r="H435" i="60"/>
  <c r="B436" i="60"/>
  <c r="C436" i="60"/>
  <c r="E436" i="60"/>
  <c r="G436" i="60"/>
  <c r="H436" i="60"/>
  <c r="B437" i="60"/>
  <c r="C437" i="60"/>
  <c r="E437" i="60"/>
  <c r="G437" i="60"/>
  <c r="H437" i="60"/>
  <c r="B438" i="60"/>
  <c r="C438" i="60"/>
  <c r="E438" i="60"/>
  <c r="G438" i="60"/>
  <c r="H438" i="60"/>
  <c r="B439" i="60"/>
  <c r="C439" i="60"/>
  <c r="E439" i="60"/>
  <c r="G439" i="60"/>
  <c r="H439" i="60"/>
  <c r="B440" i="60"/>
  <c r="C440" i="60"/>
  <c r="E440" i="60"/>
  <c r="G440" i="60"/>
  <c r="H440" i="60"/>
  <c r="B441" i="60"/>
  <c r="C441" i="60"/>
  <c r="E441" i="60"/>
  <c r="G441" i="60"/>
  <c r="H441" i="60"/>
  <c r="B447" i="60"/>
  <c r="C447" i="60"/>
  <c r="E447" i="60"/>
  <c r="G447" i="60"/>
  <c r="H447" i="60"/>
  <c r="B448" i="60"/>
  <c r="C448" i="60"/>
  <c r="E448" i="60"/>
  <c r="G448" i="60"/>
  <c r="H448" i="60"/>
  <c r="B449" i="60"/>
  <c r="C449" i="60"/>
  <c r="E449" i="60"/>
  <c r="G449" i="60"/>
  <c r="H449" i="60"/>
  <c r="B402" i="60"/>
  <c r="C402" i="60"/>
  <c r="E402" i="60"/>
  <c r="G402" i="60"/>
  <c r="H402" i="60"/>
  <c r="B417" i="60"/>
  <c r="C417" i="60"/>
  <c r="E417" i="60"/>
  <c r="G417" i="60"/>
  <c r="H417" i="60"/>
  <c r="B432" i="60"/>
  <c r="C432" i="60"/>
  <c r="E432" i="60"/>
  <c r="G432" i="60"/>
  <c r="H432" i="60"/>
  <c r="B433" i="60"/>
  <c r="C433" i="60"/>
  <c r="E433" i="60"/>
  <c r="G433" i="60"/>
  <c r="H433" i="60"/>
  <c r="B357" i="60"/>
  <c r="C357" i="60"/>
  <c r="E357" i="60"/>
  <c r="G357" i="60"/>
  <c r="H357" i="60"/>
  <c r="B358" i="60"/>
  <c r="C358" i="60"/>
  <c r="E358" i="60"/>
  <c r="G358" i="60"/>
  <c r="H358" i="60"/>
  <c r="B359" i="60"/>
  <c r="C359" i="60"/>
  <c r="E359" i="60"/>
  <c r="G359" i="60"/>
  <c r="H359" i="60"/>
  <c r="B360" i="60"/>
  <c r="C360" i="60"/>
  <c r="E360" i="60"/>
  <c r="G360" i="60"/>
  <c r="H360" i="60"/>
  <c r="B361" i="60"/>
  <c r="C361" i="60"/>
  <c r="E361" i="60"/>
  <c r="G361" i="60"/>
  <c r="H361" i="60"/>
  <c r="B362" i="60"/>
  <c r="C362" i="60"/>
  <c r="E362" i="60"/>
  <c r="G362" i="60"/>
  <c r="H362" i="60"/>
  <c r="B363" i="60"/>
  <c r="C363" i="60"/>
  <c r="E363" i="60"/>
  <c r="G363" i="60"/>
  <c r="H363" i="60"/>
  <c r="B364" i="60"/>
  <c r="C364" i="60"/>
  <c r="E364" i="60"/>
  <c r="G364" i="60"/>
  <c r="H364" i="60"/>
  <c r="B365" i="60"/>
  <c r="C365" i="60"/>
  <c r="E365" i="60"/>
  <c r="G365" i="60"/>
  <c r="H365" i="60"/>
  <c r="B372" i="60"/>
  <c r="C372" i="60"/>
  <c r="E372" i="60"/>
  <c r="G372" i="60"/>
  <c r="H372" i="60"/>
  <c r="B387" i="60"/>
  <c r="C387" i="60"/>
  <c r="E387" i="60"/>
  <c r="G387" i="60"/>
  <c r="H387" i="60"/>
  <c r="B239" i="60"/>
  <c r="C239" i="60"/>
  <c r="D239" i="60"/>
  <c r="E237" i="60" s="1"/>
  <c r="E239" i="60"/>
  <c r="F239" i="60" s="1"/>
  <c r="G239" i="60"/>
  <c r="H239" i="60"/>
  <c r="B254" i="60"/>
  <c r="C254" i="60"/>
  <c r="E254" i="60"/>
  <c r="G254" i="60"/>
  <c r="H254" i="60"/>
  <c r="B255" i="60"/>
  <c r="C255" i="60"/>
  <c r="E255" i="60"/>
  <c r="G255" i="60"/>
  <c r="H255" i="60"/>
  <c r="B256" i="60"/>
  <c r="C256" i="60"/>
  <c r="E256" i="60"/>
  <c r="G256" i="60"/>
  <c r="H256" i="60"/>
  <c r="B257" i="60"/>
  <c r="C257" i="60"/>
  <c r="E257" i="60"/>
  <c r="G257" i="60"/>
  <c r="H257" i="60"/>
  <c r="B258" i="60"/>
  <c r="C258" i="60"/>
  <c r="E258" i="60"/>
  <c r="G258" i="60"/>
  <c r="H258" i="60"/>
  <c r="B259" i="60"/>
  <c r="C259" i="60"/>
  <c r="E259" i="60"/>
  <c r="G259" i="60"/>
  <c r="H259" i="60"/>
  <c r="B260" i="60"/>
  <c r="C260" i="60"/>
  <c r="E260" i="60"/>
  <c r="G260" i="60"/>
  <c r="H260" i="60"/>
  <c r="B261" i="60"/>
  <c r="C261" i="60"/>
  <c r="E261" i="60"/>
  <c r="G261" i="60"/>
  <c r="H261" i="60"/>
  <c r="B262" i="60"/>
  <c r="C262" i="60"/>
  <c r="E262" i="60"/>
  <c r="G262" i="60"/>
  <c r="H262" i="60"/>
  <c r="B269" i="60"/>
  <c r="C269" i="60"/>
  <c r="E269" i="60"/>
  <c r="G269" i="60"/>
  <c r="H269" i="60"/>
  <c r="B270" i="60"/>
  <c r="C270" i="60"/>
  <c r="E270" i="60"/>
  <c r="G270" i="60"/>
  <c r="H270" i="60"/>
  <c r="B271" i="60"/>
  <c r="C271" i="60"/>
  <c r="E271" i="60"/>
  <c r="G271" i="60"/>
  <c r="H271" i="60"/>
  <c r="B272" i="60"/>
  <c r="C272" i="60"/>
  <c r="E272" i="60"/>
  <c r="G272" i="60"/>
  <c r="H272" i="60"/>
  <c r="B273" i="60"/>
  <c r="C273" i="60"/>
  <c r="E273" i="60"/>
  <c r="G273" i="60"/>
  <c r="H273" i="60"/>
  <c r="B284" i="60"/>
  <c r="C284" i="60"/>
  <c r="E284" i="60"/>
  <c r="G284" i="60"/>
  <c r="H284" i="60"/>
  <c r="B285" i="60"/>
  <c r="C285" i="60"/>
  <c r="E285" i="60"/>
  <c r="G285" i="60"/>
  <c r="H285" i="60"/>
  <c r="B286" i="60"/>
  <c r="C286" i="60"/>
  <c r="E286" i="60"/>
  <c r="G286" i="60"/>
  <c r="H286" i="60"/>
  <c r="B287" i="60"/>
  <c r="C287" i="60"/>
  <c r="E287" i="60"/>
  <c r="G287" i="60"/>
  <c r="H287" i="60"/>
  <c r="B288" i="60"/>
  <c r="C288" i="60"/>
  <c r="E288" i="60"/>
  <c r="G288" i="60"/>
  <c r="H288" i="60"/>
  <c r="B289" i="60"/>
  <c r="C289" i="60"/>
  <c r="E289" i="60"/>
  <c r="G289" i="60"/>
  <c r="H289" i="60"/>
  <c r="B290" i="60"/>
  <c r="C290" i="60"/>
  <c r="E290" i="60"/>
  <c r="G290" i="60"/>
  <c r="H290" i="60"/>
  <c r="B291" i="60"/>
  <c r="C291" i="60"/>
  <c r="E291" i="60"/>
  <c r="G291" i="60"/>
  <c r="H291" i="60"/>
  <c r="B292" i="60"/>
  <c r="C292" i="60"/>
  <c r="E292" i="60"/>
  <c r="G292" i="60"/>
  <c r="H292" i="60"/>
  <c r="B293" i="60"/>
  <c r="C293" i="60"/>
  <c r="E293" i="60"/>
  <c r="G293" i="60"/>
  <c r="H293" i="60"/>
  <c r="B299" i="60"/>
  <c r="C299" i="60"/>
  <c r="E299" i="60"/>
  <c r="G299" i="60"/>
  <c r="H299" i="60"/>
  <c r="B300" i="60"/>
  <c r="C300" i="60"/>
  <c r="E300" i="60"/>
  <c r="G300" i="60"/>
  <c r="H300" i="60"/>
  <c r="B301" i="60"/>
  <c r="C301" i="60"/>
  <c r="E301" i="60"/>
  <c r="G301" i="60"/>
  <c r="H301" i="60"/>
  <c r="B302" i="60"/>
  <c r="C302" i="60"/>
  <c r="E302" i="60"/>
  <c r="G302" i="60"/>
  <c r="H302" i="60"/>
  <c r="B303" i="60"/>
  <c r="C303" i="60"/>
  <c r="E303" i="60"/>
  <c r="G303" i="60"/>
  <c r="H303" i="60"/>
  <c r="B304" i="60"/>
  <c r="C304" i="60"/>
  <c r="E304" i="60"/>
  <c r="G304" i="60"/>
  <c r="H304" i="60"/>
  <c r="B305" i="60"/>
  <c r="C305" i="60"/>
  <c r="E305" i="60"/>
  <c r="G305" i="60"/>
  <c r="H305" i="60"/>
  <c r="B306" i="60"/>
  <c r="C306" i="60"/>
  <c r="E306" i="60"/>
  <c r="G306" i="60"/>
  <c r="H306" i="60"/>
  <c r="B307" i="60"/>
  <c r="C307" i="60"/>
  <c r="E307" i="60"/>
  <c r="G307" i="60"/>
  <c r="H307" i="60"/>
  <c r="B308" i="60"/>
  <c r="C308" i="60"/>
  <c r="E308" i="60"/>
  <c r="G308" i="60"/>
  <c r="H308" i="60"/>
  <c r="B309" i="60"/>
  <c r="C309" i="60"/>
  <c r="E309" i="60"/>
  <c r="G309" i="60"/>
  <c r="H309" i="60"/>
  <c r="B313" i="60"/>
  <c r="C313" i="60"/>
  <c r="E313" i="60"/>
  <c r="G313" i="60"/>
  <c r="H313" i="60"/>
  <c r="B314" i="60"/>
  <c r="C314" i="60"/>
  <c r="E314" i="60"/>
  <c r="G314" i="60"/>
  <c r="H314" i="60"/>
  <c r="B315" i="60"/>
  <c r="C315" i="60"/>
  <c r="E315" i="60"/>
  <c r="G315" i="60"/>
  <c r="H315" i="60"/>
  <c r="B316" i="60"/>
  <c r="C316" i="60"/>
  <c r="E316" i="60"/>
  <c r="G316" i="60"/>
  <c r="H316" i="60"/>
  <c r="B317" i="60"/>
  <c r="C317" i="60"/>
  <c r="E317" i="60"/>
  <c r="G317" i="60"/>
  <c r="H317" i="60"/>
  <c r="B318" i="60"/>
  <c r="C318" i="60"/>
  <c r="E318" i="60"/>
  <c r="G318" i="60"/>
  <c r="H318" i="60"/>
  <c r="B319" i="60"/>
  <c r="C319" i="60"/>
  <c r="E319" i="60"/>
  <c r="G319" i="60"/>
  <c r="H319" i="60"/>
  <c r="B320" i="60"/>
  <c r="C320" i="60"/>
  <c r="E320" i="60"/>
  <c r="G320" i="60"/>
  <c r="H320" i="60"/>
  <c r="B321" i="60"/>
  <c r="C321" i="60"/>
  <c r="E321" i="60"/>
  <c r="G321" i="60"/>
  <c r="H321" i="60"/>
  <c r="B322" i="60"/>
  <c r="C322" i="60"/>
  <c r="E322" i="60"/>
  <c r="G322" i="60"/>
  <c r="H322" i="60"/>
  <c r="B323" i="60"/>
  <c r="C323" i="60"/>
  <c r="E323" i="60"/>
  <c r="G323" i="60"/>
  <c r="H323" i="60"/>
  <c r="B327" i="60"/>
  <c r="C327" i="60"/>
  <c r="E327" i="60"/>
  <c r="G327" i="60"/>
  <c r="H327" i="60"/>
  <c r="B328" i="60"/>
  <c r="C328" i="60"/>
  <c r="E328" i="60"/>
  <c r="G328" i="60"/>
  <c r="H328" i="60"/>
  <c r="B329" i="60"/>
  <c r="C329" i="60"/>
  <c r="E329" i="60"/>
  <c r="G329" i="60"/>
  <c r="H329" i="60"/>
  <c r="B330" i="60"/>
  <c r="C330" i="60"/>
  <c r="E330" i="60"/>
  <c r="G330" i="60"/>
  <c r="H330" i="60"/>
  <c r="B331" i="60"/>
  <c r="C331" i="60"/>
  <c r="E331" i="60"/>
  <c r="G331" i="60"/>
  <c r="H331" i="60"/>
  <c r="B332" i="60"/>
  <c r="C332" i="60"/>
  <c r="E332" i="60"/>
  <c r="G332" i="60"/>
  <c r="H332" i="60"/>
  <c r="B333" i="60"/>
  <c r="C333" i="60"/>
  <c r="E333" i="60"/>
  <c r="G333" i="60"/>
  <c r="H333" i="60"/>
  <c r="B334" i="60"/>
  <c r="C334" i="60"/>
  <c r="E334" i="60"/>
  <c r="G334" i="60"/>
  <c r="H334" i="60"/>
  <c r="B335" i="60"/>
  <c r="C335" i="60"/>
  <c r="E335" i="60"/>
  <c r="G335" i="60"/>
  <c r="H335" i="60"/>
  <c r="B336" i="60"/>
  <c r="C336" i="60"/>
  <c r="E336" i="60"/>
  <c r="G336" i="60"/>
  <c r="H336" i="60"/>
  <c r="B342" i="60"/>
  <c r="C342" i="60"/>
  <c r="E342" i="60"/>
  <c r="G342" i="60"/>
  <c r="H342" i="60"/>
  <c r="D52" i="44"/>
  <c r="D61" i="44" s="1"/>
  <c r="D69" i="44" s="1"/>
  <c r="D59" i="44"/>
  <c r="D58" i="44"/>
  <c r="D67" i="44" s="1"/>
  <c r="D75" i="44" s="1"/>
  <c r="D57" i="44"/>
  <c r="D66" i="44" s="1"/>
  <c r="D74" i="44" s="1"/>
  <c r="D56" i="44"/>
  <c r="D65" i="44" s="1"/>
  <c r="D73" i="44" s="1"/>
  <c r="D55" i="44"/>
  <c r="D64" i="44" s="1"/>
  <c r="D72" i="44" s="1"/>
  <c r="D54" i="44"/>
  <c r="D63" i="44" s="1"/>
  <c r="D71" i="44" s="1"/>
  <c r="D53" i="44"/>
  <c r="D62" i="44" s="1"/>
  <c r="D70" i="44" s="1"/>
  <c r="D60" i="44"/>
  <c r="D68" i="44" s="1"/>
  <c r="Y359" i="60" l="1"/>
  <c r="Z359" i="60"/>
  <c r="J332" i="60"/>
  <c r="Z332" i="60"/>
  <c r="Y332" i="60"/>
  <c r="S321" i="60"/>
  <c r="AB321" i="60" s="1"/>
  <c r="Z321" i="60"/>
  <c r="Y321" i="60"/>
  <c r="J313" i="60"/>
  <c r="Z313" i="60"/>
  <c r="Y313" i="60"/>
  <c r="W302" i="60"/>
  <c r="Z302" i="60"/>
  <c r="Y302" i="60"/>
  <c r="J289" i="60"/>
  <c r="Z289" i="60"/>
  <c r="Y289" i="60"/>
  <c r="I271" i="60"/>
  <c r="Z271" i="60"/>
  <c r="Y271" i="60"/>
  <c r="Z257" i="60"/>
  <c r="Y257" i="60"/>
  <c r="Z361" i="60"/>
  <c r="Y361" i="60"/>
  <c r="R402" i="60"/>
  <c r="Z402" i="60"/>
  <c r="Y402" i="60"/>
  <c r="Z437" i="60"/>
  <c r="Y437" i="60"/>
  <c r="Z255" i="60"/>
  <c r="Y255" i="60"/>
  <c r="R335" i="60"/>
  <c r="Z335" i="60"/>
  <c r="Y335" i="60"/>
  <c r="R327" i="60"/>
  <c r="Z327" i="60"/>
  <c r="Y327" i="60"/>
  <c r="W316" i="60"/>
  <c r="Z316" i="60"/>
  <c r="Y316" i="60"/>
  <c r="I305" i="60"/>
  <c r="Z305" i="60"/>
  <c r="Y305" i="60"/>
  <c r="Z292" i="60"/>
  <c r="Y292" i="60"/>
  <c r="I284" i="60"/>
  <c r="Z284" i="60"/>
  <c r="Y284" i="60"/>
  <c r="I260" i="60"/>
  <c r="Z260" i="60"/>
  <c r="Y260" i="60"/>
  <c r="Z364" i="60"/>
  <c r="Y364" i="60"/>
  <c r="W433" i="60"/>
  <c r="Z433" i="60"/>
  <c r="Y433" i="60"/>
  <c r="I440" i="60"/>
  <c r="Z440" i="60"/>
  <c r="Y440" i="60"/>
  <c r="J451" i="60"/>
  <c r="Z451" i="60"/>
  <c r="Y451" i="60"/>
  <c r="S333" i="60"/>
  <c r="Z333" i="60"/>
  <c r="Y333" i="60"/>
  <c r="J322" i="60"/>
  <c r="Z322" i="60"/>
  <c r="Y322" i="60"/>
  <c r="J314" i="60"/>
  <c r="Z314" i="60"/>
  <c r="Y314" i="60"/>
  <c r="Z303" i="60"/>
  <c r="Y303" i="60"/>
  <c r="I290" i="60"/>
  <c r="Z290" i="60"/>
  <c r="Y290" i="60"/>
  <c r="R272" i="60"/>
  <c r="Z272" i="60"/>
  <c r="Y272" i="60"/>
  <c r="Y258" i="60"/>
  <c r="Z258" i="60"/>
  <c r="R362" i="60"/>
  <c r="Z362" i="60"/>
  <c r="Y362" i="60"/>
  <c r="Z417" i="60"/>
  <c r="Y417" i="60"/>
  <c r="Y438" i="60"/>
  <c r="Z438" i="60"/>
  <c r="R330" i="60"/>
  <c r="Z330" i="60"/>
  <c r="Y330" i="60"/>
  <c r="I319" i="60"/>
  <c r="Z319" i="60"/>
  <c r="Y319" i="60"/>
  <c r="J308" i="60"/>
  <c r="Z308" i="60"/>
  <c r="Y308" i="60"/>
  <c r="J336" i="60"/>
  <c r="Z336" i="60"/>
  <c r="Y336" i="60"/>
  <c r="J328" i="60"/>
  <c r="Z328" i="60"/>
  <c r="Y328" i="60"/>
  <c r="J317" i="60"/>
  <c r="Z317" i="60"/>
  <c r="Y317" i="60"/>
  <c r="Z306" i="60"/>
  <c r="Y306" i="60"/>
  <c r="J293" i="60"/>
  <c r="Z293" i="60"/>
  <c r="Y293" i="60"/>
  <c r="Z285" i="60"/>
  <c r="Y285" i="60"/>
  <c r="AA261" i="60"/>
  <c r="Z261" i="60"/>
  <c r="Y261" i="60"/>
  <c r="Z239" i="60"/>
  <c r="Y239" i="60"/>
  <c r="I365" i="60"/>
  <c r="Z365" i="60"/>
  <c r="Y365" i="60"/>
  <c r="I357" i="60"/>
  <c r="Z357" i="60"/>
  <c r="Y357" i="60"/>
  <c r="I441" i="60"/>
  <c r="Z441" i="60"/>
  <c r="Y441" i="60"/>
  <c r="AC452" i="60"/>
  <c r="Z452" i="60"/>
  <c r="Y452" i="60"/>
  <c r="Z287" i="60"/>
  <c r="Y287" i="60"/>
  <c r="R331" i="60"/>
  <c r="Z331" i="60"/>
  <c r="Y331" i="60"/>
  <c r="I320" i="60"/>
  <c r="Z320" i="60"/>
  <c r="Y320" i="60"/>
  <c r="I309" i="60"/>
  <c r="Z309" i="60"/>
  <c r="Y309" i="60"/>
  <c r="I301" i="60"/>
  <c r="Z301" i="60"/>
  <c r="Y301" i="60"/>
  <c r="AA288" i="60"/>
  <c r="Y288" i="60"/>
  <c r="Z288" i="60"/>
  <c r="Z270" i="60"/>
  <c r="Y270" i="60"/>
  <c r="S256" i="60"/>
  <c r="AB256" i="60" s="1"/>
  <c r="Z256" i="60"/>
  <c r="Y256" i="60"/>
  <c r="Z360" i="60"/>
  <c r="Y360" i="60"/>
  <c r="W449" i="60"/>
  <c r="Y449" i="60"/>
  <c r="Z449" i="60"/>
  <c r="W436" i="60"/>
  <c r="Z436" i="60"/>
  <c r="Y436" i="60"/>
  <c r="Z300" i="60"/>
  <c r="Y300" i="60"/>
  <c r="J269" i="60"/>
  <c r="Y269" i="60"/>
  <c r="Z269" i="60"/>
  <c r="R387" i="60"/>
  <c r="Z387" i="60"/>
  <c r="Y387" i="60"/>
  <c r="S435" i="60"/>
  <c r="Z435" i="60"/>
  <c r="Y435" i="60"/>
  <c r="I334" i="60"/>
  <c r="Z334" i="60"/>
  <c r="Y334" i="60"/>
  <c r="Z323" i="60"/>
  <c r="Y323" i="60"/>
  <c r="J315" i="60"/>
  <c r="Z315" i="60"/>
  <c r="Y315" i="60"/>
  <c r="Z304" i="60"/>
  <c r="Y304" i="60"/>
  <c r="R291" i="60"/>
  <c r="Z291" i="60"/>
  <c r="Y291" i="60"/>
  <c r="Z273" i="60"/>
  <c r="Y273" i="60"/>
  <c r="I259" i="60"/>
  <c r="Z259" i="60"/>
  <c r="Y259" i="60"/>
  <c r="R363" i="60"/>
  <c r="Z363" i="60"/>
  <c r="Y363" i="60"/>
  <c r="Z432" i="60"/>
  <c r="Y432" i="60"/>
  <c r="R439" i="60"/>
  <c r="Z439" i="60"/>
  <c r="Y439" i="60"/>
  <c r="W450" i="60"/>
  <c r="Z450" i="60"/>
  <c r="Y450" i="60"/>
  <c r="W448" i="60"/>
  <c r="Z448" i="60"/>
  <c r="Y448" i="60"/>
  <c r="R342" i="60"/>
  <c r="Z342" i="60"/>
  <c r="Y342" i="60"/>
  <c r="S329" i="60"/>
  <c r="Z329" i="60"/>
  <c r="Y329" i="60"/>
  <c r="I318" i="60"/>
  <c r="Z318" i="60"/>
  <c r="Y318" i="60"/>
  <c r="AA307" i="60"/>
  <c r="Z307" i="60"/>
  <c r="Y307" i="60"/>
  <c r="AA299" i="60"/>
  <c r="Z299" i="60"/>
  <c r="Y299" i="60"/>
  <c r="I286" i="60"/>
  <c r="Z286" i="60"/>
  <c r="Y286" i="60"/>
  <c r="Z262" i="60"/>
  <c r="Y262" i="60"/>
  <c r="Z254" i="60"/>
  <c r="Y254" i="60"/>
  <c r="W372" i="60"/>
  <c r="Z372" i="60"/>
  <c r="Y372" i="60"/>
  <c r="W358" i="60"/>
  <c r="Z358" i="60"/>
  <c r="Y358" i="60"/>
  <c r="W447" i="60"/>
  <c r="Z447" i="60"/>
  <c r="Y447" i="60"/>
  <c r="Z434" i="60"/>
  <c r="Y434" i="60"/>
  <c r="H267" i="60"/>
  <c r="H252" i="60"/>
  <c r="H237" i="60"/>
  <c r="AA435" i="60"/>
  <c r="X330" i="60"/>
  <c r="V286" i="60"/>
  <c r="W319" i="60"/>
  <c r="AA286" i="60"/>
  <c r="AC327" i="60"/>
  <c r="W317" i="60"/>
  <c r="W330" i="60"/>
  <c r="AA330" i="60"/>
  <c r="S330" i="60"/>
  <c r="AB330" i="60" s="1"/>
  <c r="X319" i="60"/>
  <c r="S319" i="60"/>
  <c r="AB319" i="60" s="1"/>
  <c r="U286" i="60"/>
  <c r="AA319" i="60"/>
  <c r="V319" i="60"/>
  <c r="W286" i="60"/>
  <c r="AC286" i="60"/>
  <c r="W259" i="60"/>
  <c r="AA331" i="60"/>
  <c r="AC259" i="60"/>
  <c r="U259" i="60"/>
  <c r="U331" i="60"/>
  <c r="AA259" i="60"/>
  <c r="S259" i="60"/>
  <c r="AB259" i="60" s="1"/>
  <c r="X256" i="60"/>
  <c r="AC331" i="60"/>
  <c r="AC320" i="60"/>
  <c r="W320" i="60"/>
  <c r="X331" i="60"/>
  <c r="J331" i="60"/>
  <c r="AC321" i="60"/>
  <c r="AA320" i="60"/>
  <c r="V320" i="60"/>
  <c r="AA301" i="60"/>
  <c r="W331" i="60"/>
  <c r="I331" i="60"/>
  <c r="U320" i="60"/>
  <c r="S301" i="60"/>
  <c r="AB301" i="60" s="1"/>
  <c r="AA334" i="60"/>
  <c r="U317" i="60"/>
  <c r="U291" i="60"/>
  <c r="AA260" i="60"/>
  <c r="U256" i="60"/>
  <c r="AC363" i="60"/>
  <c r="W363" i="60"/>
  <c r="W441" i="60"/>
  <c r="U363" i="60"/>
  <c r="W334" i="60"/>
  <c r="S334" i="60"/>
  <c r="AB334" i="60" s="1"/>
  <c r="AA317" i="60"/>
  <c r="AC317" i="60"/>
  <c r="U255" i="60"/>
  <c r="AA363" i="60"/>
  <c r="S363" i="60"/>
  <c r="AB363" i="60" s="1"/>
  <c r="AA440" i="60"/>
  <c r="S439" i="60"/>
  <c r="AB439" i="60" s="1"/>
  <c r="U335" i="60"/>
  <c r="S316" i="60"/>
  <c r="AB316" i="60" s="1"/>
  <c r="AA291" i="60"/>
  <c r="W291" i="60"/>
  <c r="J291" i="60"/>
  <c r="AA336" i="60"/>
  <c r="AC291" i="60"/>
  <c r="R286" i="60"/>
  <c r="W271" i="60"/>
  <c r="AA358" i="60"/>
  <c r="AC441" i="60"/>
  <c r="V441" i="60"/>
  <c r="S440" i="60"/>
  <c r="AB440" i="60" s="1"/>
  <c r="X439" i="60"/>
  <c r="R320" i="60"/>
  <c r="V293" i="60"/>
  <c r="X291" i="60"/>
  <c r="S291" i="60"/>
  <c r="AB291" i="60" s="1"/>
  <c r="J286" i="60"/>
  <c r="S358" i="60"/>
  <c r="AB358" i="60" s="1"/>
  <c r="AA402" i="60"/>
  <c r="AA441" i="60"/>
  <c r="S441" i="60"/>
  <c r="AB441" i="60" s="1"/>
  <c r="U439" i="60"/>
  <c r="W327" i="60"/>
  <c r="AA316" i="60"/>
  <c r="W309" i="60"/>
  <c r="W305" i="60"/>
  <c r="W301" i="60"/>
  <c r="AA293" i="60"/>
  <c r="AA357" i="60"/>
  <c r="W269" i="60"/>
  <c r="W365" i="60"/>
  <c r="AA362" i="60"/>
  <c r="S357" i="60"/>
  <c r="AB357" i="60" s="1"/>
  <c r="I330" i="60"/>
  <c r="J327" i="60"/>
  <c r="AC309" i="60"/>
  <c r="AA305" i="60"/>
  <c r="I291" i="60"/>
  <c r="U290" i="60"/>
  <c r="J363" i="60"/>
  <c r="AC357" i="60"/>
  <c r="W451" i="60"/>
  <c r="U342" i="60"/>
  <c r="R432" i="60"/>
  <c r="J432" i="60"/>
  <c r="J417" i="60"/>
  <c r="U417" i="60"/>
  <c r="I417" i="60"/>
  <c r="AA417" i="60"/>
  <c r="W303" i="60"/>
  <c r="S303" i="60"/>
  <c r="AB303" i="60" s="1"/>
  <c r="I287" i="60"/>
  <c r="X287" i="60"/>
  <c r="S287" i="60"/>
  <c r="AB287" i="60" s="1"/>
  <c r="AA287" i="60"/>
  <c r="S438" i="60"/>
  <c r="AB438" i="60" s="1"/>
  <c r="W438" i="60"/>
  <c r="J438" i="60"/>
  <c r="AC438" i="60"/>
  <c r="U438" i="60"/>
  <c r="X336" i="60"/>
  <c r="AA335" i="60"/>
  <c r="V334" i="60"/>
  <c r="R334" i="60"/>
  <c r="W332" i="60"/>
  <c r="X328" i="60"/>
  <c r="AA327" i="60"/>
  <c r="U327" i="60"/>
  <c r="I327" i="60"/>
  <c r="AA321" i="60"/>
  <c r="J304" i="60"/>
  <c r="I270" i="60"/>
  <c r="W270" i="60"/>
  <c r="R270" i="60"/>
  <c r="V270" i="60"/>
  <c r="S254" i="60"/>
  <c r="AB254" i="60" s="1"/>
  <c r="W254" i="60"/>
  <c r="J360" i="60"/>
  <c r="S360" i="60"/>
  <c r="AB360" i="60" s="1"/>
  <c r="X360" i="60"/>
  <c r="I360" i="60"/>
  <c r="V360" i="60"/>
  <c r="AA360" i="60"/>
  <c r="R360" i="60"/>
  <c r="W360" i="60"/>
  <c r="U449" i="60"/>
  <c r="AC449" i="60"/>
  <c r="J449" i="60"/>
  <c r="S449" i="60"/>
  <c r="AB449" i="60" s="1"/>
  <c r="AA449" i="60"/>
  <c r="R435" i="60"/>
  <c r="V435" i="60"/>
  <c r="I435" i="60"/>
  <c r="X435" i="60"/>
  <c r="AB435" i="60"/>
  <c r="J435" i="60"/>
  <c r="U435" i="60"/>
  <c r="J342" i="60"/>
  <c r="U334" i="60"/>
  <c r="J364" i="60"/>
  <c r="W364" i="60"/>
  <c r="R364" i="60"/>
  <c r="J300" i="60"/>
  <c r="S300" i="60"/>
  <c r="AB300" i="60" s="1"/>
  <c r="X300" i="60"/>
  <c r="I300" i="60"/>
  <c r="V300" i="60"/>
  <c r="AA300" i="60"/>
  <c r="R300" i="60"/>
  <c r="W300" i="60"/>
  <c r="X342" i="60"/>
  <c r="J335" i="60"/>
  <c r="AC334" i="60"/>
  <c r="J334" i="60"/>
  <c r="R321" i="60"/>
  <c r="J321" i="60"/>
  <c r="W321" i="60"/>
  <c r="I321" i="60"/>
  <c r="U321" i="60"/>
  <c r="S285" i="60"/>
  <c r="AB285" i="60" s="1"/>
  <c r="AA258" i="60"/>
  <c r="S258" i="60"/>
  <c r="AB258" i="60" s="1"/>
  <c r="AC342" i="60"/>
  <c r="V342" i="60"/>
  <c r="I342" i="60"/>
  <c r="W335" i="60"/>
  <c r="I335" i="60"/>
  <c r="X334" i="60"/>
  <c r="X327" i="60"/>
  <c r="S327" i="60"/>
  <c r="AB327" i="60" s="1"/>
  <c r="X321" i="60"/>
  <c r="R316" i="60"/>
  <c r="V316" i="60"/>
  <c r="I316" i="60"/>
  <c r="X316" i="60"/>
  <c r="J316" i="60"/>
  <c r="U316" i="60"/>
  <c r="R306" i="60"/>
  <c r="W306" i="60"/>
  <c r="AA306" i="60"/>
  <c r="J302" i="60"/>
  <c r="V302" i="60"/>
  <c r="R302" i="60"/>
  <c r="S302" i="60"/>
  <c r="AB302" i="60" s="1"/>
  <c r="AA302" i="60"/>
  <c r="S292" i="60"/>
  <c r="AB292" i="60" s="1"/>
  <c r="W292" i="60"/>
  <c r="W287" i="60"/>
  <c r="R257" i="60"/>
  <c r="AA257" i="60"/>
  <c r="S257" i="60"/>
  <c r="AB257" i="60" s="1"/>
  <c r="W257" i="60"/>
  <c r="R359" i="60"/>
  <c r="U359" i="60"/>
  <c r="W417" i="60"/>
  <c r="W435" i="60"/>
  <c r="R434" i="60"/>
  <c r="U434" i="60"/>
  <c r="AC305" i="60"/>
  <c r="S305" i="60"/>
  <c r="AB305" i="60" s="1"/>
  <c r="W289" i="60"/>
  <c r="W272" i="60"/>
  <c r="I256" i="60"/>
  <c r="S362" i="60"/>
  <c r="AB362" i="60" s="1"/>
  <c r="S402" i="60"/>
  <c r="AB402" i="60" s="1"/>
  <c r="S437" i="60"/>
  <c r="AB437" i="60" s="1"/>
  <c r="R319" i="60"/>
  <c r="S317" i="60"/>
  <c r="AB317" i="60" s="1"/>
  <c r="AC316" i="60"/>
  <c r="U309" i="60"/>
  <c r="U305" i="60"/>
  <c r="AC302" i="60"/>
  <c r="U260" i="60"/>
  <c r="AC256" i="60"/>
  <c r="W362" i="60"/>
  <c r="W402" i="60"/>
  <c r="R441" i="60"/>
  <c r="AC435" i="60"/>
  <c r="S314" i="60"/>
  <c r="AB314" i="60" s="1"/>
  <c r="X306" i="60"/>
  <c r="J301" i="60"/>
  <c r="V291" i="60"/>
  <c r="S290" i="60"/>
  <c r="AB290" i="60" s="1"/>
  <c r="X272" i="60"/>
  <c r="I272" i="60"/>
  <c r="AA365" i="60"/>
  <c r="J362" i="60"/>
  <c r="AC359" i="60"/>
  <c r="J359" i="60"/>
  <c r="J402" i="60"/>
  <c r="AA439" i="60"/>
  <c r="W439" i="60"/>
  <c r="I439" i="60"/>
  <c r="AA438" i="60"/>
  <c r="W434" i="60"/>
  <c r="U452" i="60"/>
  <c r="U451" i="60"/>
  <c r="S450" i="60"/>
  <c r="AB450" i="60" s="1"/>
  <c r="W328" i="60"/>
  <c r="J320" i="60"/>
  <c r="V271" i="60"/>
  <c r="V259" i="60"/>
  <c r="R259" i="60"/>
  <c r="X257" i="60"/>
  <c r="I257" i="60"/>
  <c r="AA322" i="60"/>
  <c r="X314" i="60"/>
  <c r="S306" i="60"/>
  <c r="AB306" i="60" s="1"/>
  <c r="X304" i="60"/>
  <c r="AC301" i="60"/>
  <c r="U301" i="60"/>
  <c r="S299" i="60"/>
  <c r="AB299" i="60" s="1"/>
  <c r="AA271" i="60"/>
  <c r="S271" i="60"/>
  <c r="AB271" i="60" s="1"/>
  <c r="AA270" i="60"/>
  <c r="S270" i="60"/>
  <c r="AB270" i="60" s="1"/>
  <c r="S269" i="60"/>
  <c r="AB269" i="60" s="1"/>
  <c r="J259" i="60"/>
  <c r="S365" i="60"/>
  <c r="AB365" i="60" s="1"/>
  <c r="AC362" i="60"/>
  <c r="U362" i="60"/>
  <c r="W359" i="60"/>
  <c r="AC402" i="60"/>
  <c r="U402" i="60"/>
  <c r="AC439" i="60"/>
  <c r="AC434" i="60"/>
  <c r="J434" i="60"/>
  <c r="X322" i="60"/>
  <c r="S320" i="60"/>
  <c r="AB320" i="60" s="1"/>
  <c r="AA272" i="60"/>
  <c r="S272" i="60"/>
  <c r="AB272" i="60" s="1"/>
  <c r="R271" i="60"/>
  <c r="X259" i="60"/>
  <c r="W432" i="60"/>
  <c r="AA342" i="60"/>
  <c r="W342" i="60"/>
  <c r="S342" i="60"/>
  <c r="AB342" i="60" s="1"/>
  <c r="AC335" i="60"/>
  <c r="X335" i="60"/>
  <c r="S335" i="60"/>
  <c r="AB335" i="60" s="1"/>
  <c r="X332" i="60"/>
  <c r="I332" i="60"/>
  <c r="S331" i="60"/>
  <c r="AB331" i="60" s="1"/>
  <c r="U330" i="60"/>
  <c r="J330" i="60"/>
  <c r="AA328" i="60"/>
  <c r="I328" i="60"/>
  <c r="I322" i="60"/>
  <c r="AA314" i="60"/>
  <c r="V314" i="60"/>
  <c r="I314" i="60"/>
  <c r="W313" i="60"/>
  <c r="J309" i="60"/>
  <c r="W308" i="60"/>
  <c r="R308" i="60"/>
  <c r="AC306" i="60"/>
  <c r="U306" i="60"/>
  <c r="J306" i="60"/>
  <c r="AA304" i="60"/>
  <c r="V304" i="60"/>
  <c r="I304" i="60"/>
  <c r="X302" i="60"/>
  <c r="I302" i="60"/>
  <c r="W293" i="60"/>
  <c r="R293" i="60"/>
  <c r="AA290" i="60"/>
  <c r="V290" i="60"/>
  <c r="J290" i="60"/>
  <c r="AA289" i="60"/>
  <c r="S289" i="60"/>
  <c r="AB289" i="60" s="1"/>
  <c r="J287" i="60"/>
  <c r="U287" i="60"/>
  <c r="AC287" i="60"/>
  <c r="R287" i="60"/>
  <c r="V287" i="60"/>
  <c r="J285" i="60"/>
  <c r="U285" i="60"/>
  <c r="R261" i="60"/>
  <c r="I261" i="60"/>
  <c r="X261" i="60"/>
  <c r="S261" i="60"/>
  <c r="AB261" i="60" s="1"/>
  <c r="W261" i="60"/>
  <c r="I336" i="60"/>
  <c r="AA308" i="60"/>
  <c r="V308" i="60"/>
  <c r="I308" i="60"/>
  <c r="S307" i="60"/>
  <c r="AB307" i="60" s="1"/>
  <c r="I306" i="60"/>
  <c r="I293" i="60"/>
  <c r="R289" i="60"/>
  <c r="J262" i="60"/>
  <c r="AA262" i="60"/>
  <c r="S262" i="60"/>
  <c r="AB262" i="60" s="1"/>
  <c r="W262" i="60"/>
  <c r="S304" i="60"/>
  <c r="AB304" i="60" s="1"/>
  <c r="R288" i="60"/>
  <c r="S288" i="60"/>
  <c r="AB288" i="60" s="1"/>
  <c r="W288" i="60"/>
  <c r="J273" i="60"/>
  <c r="S273" i="60"/>
  <c r="AB273" i="60" s="1"/>
  <c r="W273" i="60"/>
  <c r="AA273" i="60"/>
  <c r="I255" i="60"/>
  <c r="X255" i="60"/>
  <c r="J255" i="60"/>
  <c r="V255" i="60"/>
  <c r="AA255" i="60"/>
  <c r="R255" i="60"/>
  <c r="W255" i="60"/>
  <c r="S255" i="60"/>
  <c r="AB255" i="60" s="1"/>
  <c r="W336" i="60"/>
  <c r="AA332" i="60"/>
  <c r="S332" i="60"/>
  <c r="AB332" i="60" s="1"/>
  <c r="V330" i="60"/>
  <c r="AC330" i="60"/>
  <c r="X320" i="60"/>
  <c r="AC319" i="60"/>
  <c r="U319" i="60"/>
  <c r="J319" i="60"/>
  <c r="W314" i="60"/>
  <c r="R314" i="60"/>
  <c r="AA309" i="60"/>
  <c r="S309" i="60"/>
  <c r="AB309" i="60" s="1"/>
  <c r="X308" i="60"/>
  <c r="S308" i="60"/>
  <c r="AB308" i="60" s="1"/>
  <c r="V306" i="60"/>
  <c r="J305" i="60"/>
  <c r="W304" i="60"/>
  <c r="R304" i="60"/>
  <c r="U302" i="60"/>
  <c r="X293" i="60"/>
  <c r="S293" i="60"/>
  <c r="AB293" i="60" s="1"/>
  <c r="AC290" i="60"/>
  <c r="W290" i="60"/>
  <c r="R290" i="60"/>
  <c r="V289" i="60"/>
  <c r="R239" i="60"/>
  <c r="S239" i="60"/>
  <c r="AB239" i="60" s="1"/>
  <c r="AA239" i="60"/>
  <c r="J239" i="60"/>
  <c r="AC239" i="60"/>
  <c r="U239" i="60"/>
  <c r="W239" i="60"/>
  <c r="I361" i="60"/>
  <c r="S361" i="60"/>
  <c r="AB361" i="60" s="1"/>
  <c r="W361" i="60"/>
  <c r="AA361" i="60"/>
  <c r="AC271" i="60"/>
  <c r="U271" i="60"/>
  <c r="J271" i="60"/>
  <c r="U270" i="60"/>
  <c r="J270" i="60"/>
  <c r="J260" i="60"/>
  <c r="J258" i="60"/>
  <c r="W258" i="60"/>
  <c r="R256" i="60"/>
  <c r="J256" i="60"/>
  <c r="W256" i="60"/>
  <c r="AC255" i="60"/>
  <c r="J254" i="60"/>
  <c r="AA254" i="60"/>
  <c r="S387" i="60"/>
  <c r="AB387" i="60" s="1"/>
  <c r="AA387" i="60"/>
  <c r="J433" i="60"/>
  <c r="I433" i="60"/>
  <c r="X433" i="60"/>
  <c r="S433" i="60"/>
  <c r="AB433" i="60" s="1"/>
  <c r="AA433" i="60"/>
  <c r="S286" i="60"/>
  <c r="AB286" i="60" s="1"/>
  <c r="X271" i="60"/>
  <c r="AC270" i="60"/>
  <c r="X270" i="60"/>
  <c r="AA269" i="60"/>
  <c r="W260" i="60"/>
  <c r="AA256" i="60"/>
  <c r="W387" i="60"/>
  <c r="I372" i="60"/>
  <c r="AA372" i="60"/>
  <c r="S372" i="60"/>
  <c r="AB372" i="60" s="1"/>
  <c r="R260" i="60"/>
  <c r="S260" i="60"/>
  <c r="AB260" i="60" s="1"/>
  <c r="X260" i="60"/>
  <c r="AC260" i="60"/>
  <c r="V387" i="60"/>
  <c r="I358" i="60"/>
  <c r="X358" i="60"/>
  <c r="J358" i="60"/>
  <c r="U358" i="60"/>
  <c r="AC358" i="60"/>
  <c r="R358" i="60"/>
  <c r="V358" i="60"/>
  <c r="AA364" i="60"/>
  <c r="V364" i="60"/>
  <c r="I364" i="60"/>
  <c r="X362" i="60"/>
  <c r="I362" i="60"/>
  <c r="AA359" i="60"/>
  <c r="S359" i="60"/>
  <c r="AB359" i="60" s="1"/>
  <c r="W357" i="60"/>
  <c r="AA432" i="60"/>
  <c r="U432" i="60"/>
  <c r="I432" i="60"/>
  <c r="AA447" i="60"/>
  <c r="I437" i="60"/>
  <c r="R437" i="60"/>
  <c r="AC437" i="60"/>
  <c r="V437" i="60"/>
  <c r="AA437" i="60"/>
  <c r="I436" i="60"/>
  <c r="AA436" i="60"/>
  <c r="S436" i="60"/>
  <c r="AB436" i="60" s="1"/>
  <c r="AA451" i="60"/>
  <c r="S451" i="60"/>
  <c r="AB451" i="60" s="1"/>
  <c r="R450" i="60"/>
  <c r="J450" i="60"/>
  <c r="U450" i="60"/>
  <c r="AC450" i="60"/>
  <c r="R449" i="60"/>
  <c r="V449" i="60"/>
  <c r="I449" i="60"/>
  <c r="X449" i="60"/>
  <c r="R448" i="60"/>
  <c r="S448" i="60"/>
  <c r="AB448" i="60" s="1"/>
  <c r="AA448" i="60"/>
  <c r="I438" i="60"/>
  <c r="X438" i="60"/>
  <c r="R438" i="60"/>
  <c r="V438" i="60"/>
  <c r="I452" i="60"/>
  <c r="W452" i="60"/>
  <c r="S452" i="60"/>
  <c r="AA452" i="60"/>
  <c r="AA450" i="60"/>
  <c r="X364" i="60"/>
  <c r="S364" i="60"/>
  <c r="AB364" i="60" s="1"/>
  <c r="V362" i="60"/>
  <c r="AC432" i="60"/>
  <c r="X432" i="60"/>
  <c r="S432" i="60"/>
  <c r="AB432" i="60" s="1"/>
  <c r="R417" i="60"/>
  <c r="S417" i="60"/>
  <c r="AB417" i="60" s="1"/>
  <c r="X417" i="60"/>
  <c r="AC417" i="60"/>
  <c r="I447" i="60"/>
  <c r="S447" i="60"/>
  <c r="AB447" i="60" s="1"/>
  <c r="X447" i="60"/>
  <c r="W437" i="60"/>
  <c r="R451" i="60"/>
  <c r="V451" i="60"/>
  <c r="I451" i="60"/>
  <c r="X451" i="60"/>
  <c r="W440" i="60"/>
  <c r="V439" i="60"/>
  <c r="J439" i="60"/>
  <c r="AA434" i="60"/>
  <c r="S434" i="60"/>
  <c r="AB434" i="60" s="1"/>
  <c r="AC451" i="60"/>
  <c r="V452" i="60"/>
  <c r="R452" i="60"/>
  <c r="X450" i="60"/>
  <c r="I450" i="60"/>
  <c r="J452" i="60"/>
  <c r="AB452" i="60"/>
  <c r="X452" i="60"/>
  <c r="V450" i="60"/>
  <c r="AC448" i="60"/>
  <c r="U448" i="60"/>
  <c r="J448" i="60"/>
  <c r="V447" i="60"/>
  <c r="R447" i="60"/>
  <c r="U441" i="60"/>
  <c r="J441" i="60"/>
  <c r="V440" i="60"/>
  <c r="R440" i="60"/>
  <c r="U437" i="60"/>
  <c r="J437" i="60"/>
  <c r="V436" i="60"/>
  <c r="R436" i="60"/>
  <c r="X434" i="60"/>
  <c r="I434" i="60"/>
  <c r="X448" i="60"/>
  <c r="I448" i="60"/>
  <c r="AC447" i="60"/>
  <c r="U447" i="60"/>
  <c r="J447" i="60"/>
  <c r="X441" i="60"/>
  <c r="AC440" i="60"/>
  <c r="U440" i="60"/>
  <c r="J440" i="60"/>
  <c r="X437" i="60"/>
  <c r="AC436" i="60"/>
  <c r="U436" i="60"/>
  <c r="J436" i="60"/>
  <c r="X440" i="60"/>
  <c r="X436" i="60"/>
  <c r="V434" i="60"/>
  <c r="V448" i="60"/>
  <c r="X402" i="60"/>
  <c r="I402" i="60"/>
  <c r="V433" i="60"/>
  <c r="R433" i="60"/>
  <c r="AC433" i="60"/>
  <c r="U433" i="60"/>
  <c r="V432" i="60"/>
  <c r="V417" i="60"/>
  <c r="V402" i="60"/>
  <c r="I387" i="60"/>
  <c r="X387" i="60"/>
  <c r="J387" i="60"/>
  <c r="U387" i="60"/>
  <c r="AC387" i="60"/>
  <c r="V372" i="60"/>
  <c r="R372" i="60"/>
  <c r="V365" i="60"/>
  <c r="R365" i="60"/>
  <c r="X363" i="60"/>
  <c r="I363" i="60"/>
  <c r="V361" i="60"/>
  <c r="R361" i="60"/>
  <c r="X359" i="60"/>
  <c r="I359" i="60"/>
  <c r="V357" i="60"/>
  <c r="R357" i="60"/>
  <c r="AC372" i="60"/>
  <c r="U372" i="60"/>
  <c r="J372" i="60"/>
  <c r="AC365" i="60"/>
  <c r="U365" i="60"/>
  <c r="J365" i="60"/>
  <c r="AC361" i="60"/>
  <c r="U361" i="60"/>
  <c r="J361" i="60"/>
  <c r="U357" i="60"/>
  <c r="J357" i="60"/>
  <c r="X372" i="60"/>
  <c r="X365" i="60"/>
  <c r="AC364" i="60"/>
  <c r="U364" i="60"/>
  <c r="V363" i="60"/>
  <c r="X361" i="60"/>
  <c r="AC360" i="60"/>
  <c r="U360" i="60"/>
  <c r="V359" i="60"/>
  <c r="X357" i="60"/>
  <c r="V323" i="60"/>
  <c r="I323" i="60"/>
  <c r="X323" i="60"/>
  <c r="R323" i="60"/>
  <c r="J323" i="60"/>
  <c r="U323" i="60"/>
  <c r="AC323" i="60"/>
  <c r="I333" i="60"/>
  <c r="X333" i="60"/>
  <c r="AB333" i="60"/>
  <c r="J333" i="60"/>
  <c r="U333" i="60"/>
  <c r="AC333" i="60"/>
  <c r="R333" i="60"/>
  <c r="V333" i="60"/>
  <c r="R329" i="60"/>
  <c r="I329" i="60"/>
  <c r="X329" i="60"/>
  <c r="AB329" i="60"/>
  <c r="J329" i="60"/>
  <c r="U329" i="60"/>
  <c r="AC329" i="60"/>
  <c r="V329" i="60"/>
  <c r="AA333" i="60"/>
  <c r="AA329" i="60"/>
  <c r="W323" i="60"/>
  <c r="AA323" i="60"/>
  <c r="W333" i="60"/>
  <c r="W329" i="60"/>
  <c r="S323" i="60"/>
  <c r="AB323" i="60" s="1"/>
  <c r="S336" i="60"/>
  <c r="AB336" i="60" s="1"/>
  <c r="S322" i="60"/>
  <c r="AB322" i="60" s="1"/>
  <c r="X318" i="60"/>
  <c r="S318" i="60"/>
  <c r="AB318" i="60" s="1"/>
  <c r="I315" i="60"/>
  <c r="X315" i="60"/>
  <c r="R315" i="60"/>
  <c r="V315" i="60"/>
  <c r="U313" i="60"/>
  <c r="V336" i="60"/>
  <c r="R336" i="60"/>
  <c r="V332" i="60"/>
  <c r="R332" i="60"/>
  <c r="V328" i="60"/>
  <c r="R328" i="60"/>
  <c r="V322" i="60"/>
  <c r="R322" i="60"/>
  <c r="W318" i="60"/>
  <c r="R318" i="60"/>
  <c r="AC315" i="60"/>
  <c r="U315" i="60"/>
  <c r="AA313" i="60"/>
  <c r="S313" i="60"/>
  <c r="AB313" i="60" s="1"/>
  <c r="R303" i="60"/>
  <c r="V303" i="60"/>
  <c r="I303" i="60"/>
  <c r="X303" i="60"/>
  <c r="J303" i="60"/>
  <c r="U303" i="60"/>
  <c r="AC303" i="60"/>
  <c r="R292" i="60"/>
  <c r="V292" i="60"/>
  <c r="I292" i="60"/>
  <c r="X292" i="60"/>
  <c r="J292" i="60"/>
  <c r="U292" i="60"/>
  <c r="AC292" i="60"/>
  <c r="S328" i="60"/>
  <c r="AB328" i="60" s="1"/>
  <c r="W322" i="60"/>
  <c r="W315" i="60"/>
  <c r="R307" i="60"/>
  <c r="V307" i="60"/>
  <c r="I307" i="60"/>
  <c r="X307" i="60"/>
  <c r="J307" i="60"/>
  <c r="U307" i="60"/>
  <c r="AC307" i="60"/>
  <c r="R299" i="60"/>
  <c r="V299" i="60"/>
  <c r="I299" i="60"/>
  <c r="X299" i="60"/>
  <c r="J299" i="60"/>
  <c r="U299" i="60"/>
  <c r="AC299" i="60"/>
  <c r="AC336" i="60"/>
  <c r="U336" i="60"/>
  <c r="V335" i="60"/>
  <c r="AC332" i="60"/>
  <c r="U332" i="60"/>
  <c r="V331" i="60"/>
  <c r="AC328" i="60"/>
  <c r="U328" i="60"/>
  <c r="V327" i="60"/>
  <c r="AC322" i="60"/>
  <c r="U322" i="60"/>
  <c r="V321" i="60"/>
  <c r="AA318" i="60"/>
  <c r="V318" i="60"/>
  <c r="R317" i="60"/>
  <c r="V317" i="60"/>
  <c r="I317" i="60"/>
  <c r="X317" i="60"/>
  <c r="AA315" i="60"/>
  <c r="S315" i="60"/>
  <c r="AB315" i="60" s="1"/>
  <c r="W307" i="60"/>
  <c r="AA303" i="60"/>
  <c r="W299" i="60"/>
  <c r="AA292" i="60"/>
  <c r="J318" i="60"/>
  <c r="U318" i="60"/>
  <c r="AC318" i="60"/>
  <c r="R313" i="60"/>
  <c r="V313" i="60"/>
  <c r="I313" i="60"/>
  <c r="X313" i="60"/>
  <c r="AC313" i="60"/>
  <c r="X289" i="60"/>
  <c r="I289" i="60"/>
  <c r="AC288" i="60"/>
  <c r="U288" i="60"/>
  <c r="J288" i="60"/>
  <c r="AA285" i="60"/>
  <c r="V285" i="60"/>
  <c r="W284" i="60"/>
  <c r="R284" i="60"/>
  <c r="V309" i="60"/>
  <c r="R309" i="60"/>
  <c r="V305" i="60"/>
  <c r="R305" i="60"/>
  <c r="V301" i="60"/>
  <c r="R301" i="60"/>
  <c r="X288" i="60"/>
  <c r="I288" i="60"/>
  <c r="I285" i="60"/>
  <c r="X285" i="60"/>
  <c r="AA284" i="60"/>
  <c r="V284" i="60"/>
  <c r="J284" i="60"/>
  <c r="U284" i="60"/>
  <c r="AC284" i="60"/>
  <c r="AC314" i="60"/>
  <c r="U314" i="60"/>
  <c r="X309" i="60"/>
  <c r="AC308" i="60"/>
  <c r="U308" i="60"/>
  <c r="X305" i="60"/>
  <c r="AC304" i="60"/>
  <c r="U304" i="60"/>
  <c r="X301" i="60"/>
  <c r="AC300" i="60"/>
  <c r="U300" i="60"/>
  <c r="AC293" i="60"/>
  <c r="U293" i="60"/>
  <c r="X290" i="60"/>
  <c r="AC289" i="60"/>
  <c r="U289" i="60"/>
  <c r="V288" i="60"/>
  <c r="X286" i="60"/>
  <c r="AC285" i="60"/>
  <c r="W285" i="60"/>
  <c r="R285" i="60"/>
  <c r="X284" i="60"/>
  <c r="S284" i="60"/>
  <c r="AB284" i="60" s="1"/>
  <c r="X273" i="60"/>
  <c r="I273" i="60"/>
  <c r="AC272" i="60"/>
  <c r="U272" i="60"/>
  <c r="J272" i="60"/>
  <c r="X269" i="60"/>
  <c r="I269" i="60"/>
  <c r="X262" i="60"/>
  <c r="I262" i="60"/>
  <c r="AC261" i="60"/>
  <c r="U261" i="60"/>
  <c r="J261" i="60"/>
  <c r="V260" i="60"/>
  <c r="X258" i="60"/>
  <c r="I258" i="60"/>
  <c r="AC257" i="60"/>
  <c r="U257" i="60"/>
  <c r="J257" i="60"/>
  <c r="V256" i="60"/>
  <c r="X254" i="60"/>
  <c r="I254" i="60"/>
  <c r="X239" i="60"/>
  <c r="I239" i="60"/>
  <c r="V273" i="60"/>
  <c r="R273" i="60"/>
  <c r="V269" i="60"/>
  <c r="R269" i="60"/>
  <c r="V262" i="60"/>
  <c r="R262" i="60"/>
  <c r="V258" i="60"/>
  <c r="R258" i="60"/>
  <c r="V254" i="60"/>
  <c r="R254" i="60"/>
  <c r="V239" i="60"/>
  <c r="AC273" i="60"/>
  <c r="U273" i="60"/>
  <c r="V272" i="60"/>
  <c r="AC269" i="60"/>
  <c r="U269" i="60"/>
  <c r="AC262" i="60"/>
  <c r="U262" i="60"/>
  <c r="V261" i="60"/>
  <c r="AC258" i="60"/>
  <c r="U258" i="60"/>
  <c r="V257" i="60"/>
  <c r="AC254" i="60"/>
  <c r="U254" i="60"/>
  <c r="D20" i="44" l="1"/>
  <c r="D29" i="44" s="1"/>
  <c r="D37" i="44" s="1"/>
  <c r="D21" i="44"/>
  <c r="D30" i="44" s="1"/>
  <c r="D38" i="44" s="1"/>
  <c r="D22" i="44"/>
  <c r="D31" i="44" s="1"/>
  <c r="D39" i="44" s="1"/>
  <c r="D23" i="44"/>
  <c r="D32" i="44" s="1"/>
  <c r="D40" i="44" s="1"/>
  <c r="D24" i="44"/>
  <c r="D33" i="44" s="1"/>
  <c r="D41" i="44" s="1"/>
  <c r="D25" i="44"/>
  <c r="D34" i="44" s="1"/>
  <c r="D42" i="44" s="1"/>
  <c r="D26" i="44"/>
  <c r="D35" i="44" s="1"/>
  <c r="D43" i="44" s="1"/>
  <c r="D19" i="44"/>
  <c r="D28" i="44" s="1"/>
  <c r="D36" i="44" s="1"/>
  <c r="G11" i="46" l="1"/>
  <c r="K11" i="46"/>
  <c r="G12" i="46"/>
  <c r="K12" i="46"/>
  <c r="G13" i="46"/>
  <c r="K13" i="46"/>
  <c r="G14" i="46"/>
  <c r="K14" i="46"/>
  <c r="G15" i="46"/>
  <c r="K15" i="46"/>
  <c r="G16" i="46"/>
  <c r="K16" i="46"/>
  <c r="G17" i="46"/>
  <c r="K17" i="46"/>
  <c r="G18" i="46"/>
  <c r="K18" i="46"/>
  <c r="G19" i="46"/>
  <c r="K19" i="46"/>
  <c r="G20" i="46"/>
  <c r="K20" i="46"/>
  <c r="G21" i="46"/>
  <c r="K21" i="46"/>
  <c r="G22" i="46"/>
  <c r="K22" i="46"/>
  <c r="G23" i="46"/>
  <c r="K23" i="46"/>
  <c r="G24" i="46"/>
  <c r="K24" i="46"/>
  <c r="G25" i="46"/>
  <c r="K25" i="46"/>
  <c r="G26" i="46"/>
  <c r="K26" i="46"/>
  <c r="G27" i="46"/>
  <c r="K27" i="46"/>
  <c r="G28" i="46"/>
  <c r="K28" i="46"/>
  <c r="G29" i="46"/>
  <c r="K29" i="46"/>
  <c r="G30" i="46"/>
  <c r="K30" i="46"/>
  <c r="G31" i="46"/>
  <c r="K31" i="46"/>
  <c r="G32" i="46"/>
  <c r="K32" i="46"/>
  <c r="G33" i="46"/>
  <c r="K33" i="46"/>
  <c r="G34" i="46"/>
  <c r="K34" i="46"/>
  <c r="B59" i="46"/>
  <c r="C59" i="46"/>
  <c r="D59" i="46" s="1"/>
  <c r="G59" i="46"/>
  <c r="K59" i="46"/>
  <c r="R59" i="46"/>
  <c r="T59" i="46"/>
  <c r="V59" i="46"/>
  <c r="B60" i="46"/>
  <c r="C60" i="46"/>
  <c r="D60" i="46" s="1"/>
  <c r="G60" i="46"/>
  <c r="K60" i="46"/>
  <c r="R60" i="46"/>
  <c r="T60" i="46"/>
  <c r="V60" i="46"/>
  <c r="B32" i="46"/>
  <c r="C32" i="46"/>
  <c r="D32" i="46" s="1"/>
  <c r="B33" i="46"/>
  <c r="C33" i="46"/>
  <c r="D33" i="46" s="1"/>
  <c r="B34" i="46"/>
  <c r="C34" i="46"/>
  <c r="D34" i="46" s="1"/>
  <c r="AG34" i="46" l="1"/>
  <c r="AE34" i="46"/>
  <c r="AF34" i="46"/>
  <c r="AF30" i="46"/>
  <c r="AG30" i="46"/>
  <c r="AE30" i="46"/>
  <c r="AG26" i="46"/>
  <c r="AE26" i="46"/>
  <c r="AF26" i="46"/>
  <c r="AF22" i="46"/>
  <c r="AG22" i="46"/>
  <c r="AE22" i="46"/>
  <c r="AG18" i="46"/>
  <c r="AE18" i="46"/>
  <c r="AF18" i="46"/>
  <c r="AF14" i="46"/>
  <c r="AG14" i="46"/>
  <c r="AE14" i="46"/>
  <c r="I60" i="46"/>
  <c r="AG60" i="46"/>
  <c r="AE60" i="46"/>
  <c r="AF60" i="46"/>
  <c r="AG33" i="46"/>
  <c r="AE33" i="46"/>
  <c r="AF33" i="46"/>
  <c r="AF29" i="46"/>
  <c r="AG29" i="46"/>
  <c r="AE29" i="46"/>
  <c r="AG25" i="46"/>
  <c r="AE25" i="46"/>
  <c r="AF25" i="46"/>
  <c r="AF21" i="46"/>
  <c r="AG21" i="46"/>
  <c r="AE21" i="46"/>
  <c r="AG17" i="46"/>
  <c r="AE17" i="46"/>
  <c r="AF17" i="46"/>
  <c r="AF13" i="46"/>
  <c r="AG13" i="46"/>
  <c r="AE13" i="46"/>
  <c r="AC59" i="46"/>
  <c r="AG59" i="46"/>
  <c r="AE59" i="46"/>
  <c r="AF59" i="46"/>
  <c r="AF32" i="46"/>
  <c r="AG32" i="46"/>
  <c r="AE32" i="46"/>
  <c r="AE28" i="46"/>
  <c r="AF28" i="46"/>
  <c r="AG28" i="46"/>
  <c r="AF24" i="46"/>
  <c r="AG24" i="46"/>
  <c r="AE24" i="46"/>
  <c r="AE20" i="46"/>
  <c r="AF20" i="46"/>
  <c r="AG20" i="46"/>
  <c r="AF16" i="46"/>
  <c r="AG16" i="46"/>
  <c r="AE16" i="46"/>
  <c r="AE12" i="46"/>
  <c r="AF12" i="46"/>
  <c r="AG12" i="46"/>
  <c r="AF31" i="46"/>
  <c r="AG31" i="46"/>
  <c r="AE31" i="46"/>
  <c r="AG27" i="46"/>
  <c r="AE27" i="46"/>
  <c r="AF27" i="46"/>
  <c r="AF23" i="46"/>
  <c r="AG23" i="46"/>
  <c r="AE23" i="46"/>
  <c r="AG19" i="46"/>
  <c r="AE19" i="46"/>
  <c r="AF19" i="46"/>
  <c r="AF15" i="46"/>
  <c r="AG15" i="46"/>
  <c r="AE15" i="46"/>
  <c r="AG11" i="46"/>
  <c r="AE11" i="46"/>
  <c r="AF11" i="46"/>
  <c r="W34" i="46"/>
  <c r="U34" i="46"/>
  <c r="S34" i="46"/>
  <c r="J34" i="46"/>
  <c r="H34" i="46"/>
  <c r="U33" i="46"/>
  <c r="S33" i="46"/>
  <c r="J33" i="46"/>
  <c r="W33" i="46"/>
  <c r="H33" i="46"/>
  <c r="H13" i="46"/>
  <c r="W28" i="46"/>
  <c r="U28" i="46"/>
  <c r="S28" i="46"/>
  <c r="J28" i="46"/>
  <c r="H12" i="46"/>
  <c r="W27" i="46"/>
  <c r="U27" i="46"/>
  <c r="S27" i="46"/>
  <c r="J27" i="46"/>
  <c r="H11" i="46"/>
  <c r="I33" i="46"/>
  <c r="V33" i="46"/>
  <c r="T33" i="46"/>
  <c r="R33" i="46"/>
  <c r="E27" i="46"/>
  <c r="AJ27" i="46" s="1"/>
  <c r="V27" i="46"/>
  <c r="T27" i="46"/>
  <c r="R27" i="46"/>
  <c r="I25" i="46"/>
  <c r="V25" i="46"/>
  <c r="T25" i="46"/>
  <c r="R25" i="46"/>
  <c r="V21" i="46"/>
  <c r="T21" i="46"/>
  <c r="R21" i="46"/>
  <c r="X17" i="46"/>
  <c r="V17" i="46"/>
  <c r="T17" i="46"/>
  <c r="R17" i="46"/>
  <c r="V15" i="46"/>
  <c r="T15" i="46"/>
  <c r="R15" i="46"/>
  <c r="V13" i="46"/>
  <c r="W13" i="46" s="1"/>
  <c r="T13" i="46"/>
  <c r="U13" i="46" s="1"/>
  <c r="R13" i="46"/>
  <c r="S13" i="46" s="1"/>
  <c r="E11" i="46"/>
  <c r="AJ11" i="46" s="1"/>
  <c r="V11" i="46"/>
  <c r="W11" i="46" s="1"/>
  <c r="T11" i="46"/>
  <c r="U11" i="46" s="1"/>
  <c r="R11" i="46"/>
  <c r="S11" i="46" s="1"/>
  <c r="AA34" i="46"/>
  <c r="R34" i="46"/>
  <c r="V34" i="46"/>
  <c r="T34" i="46"/>
  <c r="E32" i="46"/>
  <c r="AJ32" i="46" s="1"/>
  <c r="R32" i="46"/>
  <c r="V32" i="46"/>
  <c r="T32" i="46"/>
  <c r="E30" i="46"/>
  <c r="AJ30" i="46" s="1"/>
  <c r="R30" i="46"/>
  <c r="V30" i="46"/>
  <c r="T30" i="46"/>
  <c r="E28" i="46"/>
  <c r="AJ28" i="46" s="1"/>
  <c r="T28" i="46"/>
  <c r="V28" i="46"/>
  <c r="R28" i="46"/>
  <c r="E26" i="46"/>
  <c r="AJ26" i="46" s="1"/>
  <c r="R26" i="46"/>
  <c r="V26" i="46"/>
  <c r="T26" i="46"/>
  <c r="E24" i="46"/>
  <c r="AJ24" i="46" s="1"/>
  <c r="R24" i="46"/>
  <c r="V24" i="46"/>
  <c r="T24" i="46"/>
  <c r="E22" i="46"/>
  <c r="AJ22" i="46" s="1"/>
  <c r="R22" i="46"/>
  <c r="V22" i="46"/>
  <c r="T22" i="46"/>
  <c r="AC20" i="46"/>
  <c r="V20" i="46"/>
  <c r="T20" i="46"/>
  <c r="R20" i="46"/>
  <c r="E18" i="46"/>
  <c r="AJ18" i="46" s="1"/>
  <c r="R18" i="46"/>
  <c r="V18" i="46"/>
  <c r="T18" i="46"/>
  <c r="E16" i="46"/>
  <c r="AJ16" i="46" s="1"/>
  <c r="T16" i="46"/>
  <c r="R16" i="46"/>
  <c r="V16" i="46"/>
  <c r="I14" i="46"/>
  <c r="R14" i="46"/>
  <c r="V14" i="46"/>
  <c r="T14" i="46"/>
  <c r="E12" i="46"/>
  <c r="AJ12" i="46" s="1"/>
  <c r="V12" i="46"/>
  <c r="W12" i="46" s="1"/>
  <c r="T12" i="46"/>
  <c r="U12" i="46" s="1"/>
  <c r="R12" i="46"/>
  <c r="S12" i="46" s="1"/>
  <c r="X31" i="46"/>
  <c r="V31" i="46"/>
  <c r="T31" i="46"/>
  <c r="R31" i="46"/>
  <c r="E29" i="46"/>
  <c r="AJ29" i="46" s="1"/>
  <c r="V29" i="46"/>
  <c r="T29" i="46"/>
  <c r="R29" i="46"/>
  <c r="I23" i="46"/>
  <c r="V23" i="46"/>
  <c r="T23" i="46"/>
  <c r="R23" i="46"/>
  <c r="I19" i="46"/>
  <c r="V19" i="46"/>
  <c r="T19" i="46"/>
  <c r="R19" i="46"/>
  <c r="AC31" i="46"/>
  <c r="AC14" i="46"/>
  <c r="X20" i="46"/>
  <c r="AA14" i="46"/>
  <c r="X26" i="46"/>
  <c r="Y22" i="46"/>
  <c r="AA16" i="46"/>
  <c r="Y16" i="46"/>
  <c r="AC16" i="46"/>
  <c r="X16" i="46"/>
  <c r="AB16" i="46"/>
  <c r="I16" i="46"/>
  <c r="AA60" i="46"/>
  <c r="AB33" i="46"/>
  <c r="AC29" i="46"/>
  <c r="AB22" i="46"/>
  <c r="AC22" i="46"/>
  <c r="X19" i="46"/>
  <c r="X18" i="46"/>
  <c r="E14" i="46"/>
  <c r="AJ14" i="46" s="1"/>
  <c r="X11" i="46"/>
  <c r="AC28" i="46"/>
  <c r="AC19" i="46"/>
  <c r="E19" i="46"/>
  <c r="AJ19" i="46" s="1"/>
  <c r="AB18" i="46"/>
  <c r="AA19" i="46"/>
  <c r="Y18" i="46"/>
  <c r="AC11" i="46"/>
  <c r="AA33" i="46"/>
  <c r="AC30" i="46"/>
  <c r="AB29" i="46"/>
  <c r="AC23" i="46"/>
  <c r="AC12" i="46"/>
  <c r="Y33" i="46"/>
  <c r="AB30" i="46"/>
  <c r="X29" i="46"/>
  <c r="Y12" i="46"/>
  <c r="AA30" i="46"/>
  <c r="AC24" i="46"/>
  <c r="X12" i="46"/>
  <c r="X30" i="46"/>
  <c r="I29" i="46"/>
  <c r="AB26" i="46"/>
  <c r="AC25" i="46"/>
  <c r="AB24" i="46"/>
  <c r="AA23" i="46"/>
  <c r="E23" i="46"/>
  <c r="AJ23" i="46" s="1"/>
  <c r="X22" i="46"/>
  <c r="AB14" i="46"/>
  <c r="Y24" i="46"/>
  <c r="X23" i="46"/>
  <c r="AI60" i="46"/>
  <c r="AB60" i="46"/>
  <c r="AC34" i="46"/>
  <c r="X24" i="46"/>
  <c r="AC17" i="46"/>
  <c r="AB34" i="46"/>
  <c r="AA32" i="46"/>
  <c r="AB28" i="46"/>
  <c r="X14" i="46"/>
  <c r="AC32" i="46"/>
  <c r="Y32" i="46"/>
  <c r="Y28" i="46"/>
  <c r="AC27" i="46"/>
  <c r="X32" i="46"/>
  <c r="X28" i="46"/>
  <c r="X27" i="46"/>
  <c r="X13" i="46"/>
  <c r="AC13" i="46"/>
  <c r="X60" i="46"/>
  <c r="E34" i="46"/>
  <c r="F34" i="46" s="1"/>
  <c r="I34" i="46"/>
  <c r="X34" i="46"/>
  <c r="X33" i="46"/>
  <c r="AC33" i="46"/>
  <c r="AC21" i="46"/>
  <c r="X21" i="46"/>
  <c r="Y20" i="46"/>
  <c r="E20" i="46"/>
  <c r="AJ20" i="46" s="1"/>
  <c r="I20" i="46"/>
  <c r="AA20" i="46"/>
  <c r="AB20" i="46"/>
  <c r="I59" i="46"/>
  <c r="AB59" i="46"/>
  <c r="AI59" i="46"/>
  <c r="I15" i="46"/>
  <c r="X15" i="46"/>
  <c r="E15" i="46"/>
  <c r="AJ15" i="46" s="1"/>
  <c r="AA15" i="46"/>
  <c r="AC60" i="46"/>
  <c r="AA59" i="46"/>
  <c r="E33" i="46"/>
  <c r="AJ33" i="46" s="1"/>
  <c r="E60" i="46"/>
  <c r="AJ60" i="46" s="1"/>
  <c r="Y60" i="46"/>
  <c r="X59" i="46"/>
  <c r="AC15" i="46"/>
  <c r="AA28" i="46"/>
  <c r="I28" i="46"/>
  <c r="I27" i="46"/>
  <c r="AC26" i="46"/>
  <c r="AA24" i="46"/>
  <c r="I24" i="46"/>
  <c r="AC18" i="46"/>
  <c r="Y14" i="46"/>
  <c r="AB12" i="46"/>
  <c r="AA11" i="46"/>
  <c r="AA12" i="46"/>
  <c r="AA27" i="46"/>
  <c r="Y26" i="46"/>
  <c r="Y34" i="46"/>
  <c r="AB32" i="46"/>
  <c r="AA31" i="46"/>
  <c r="I31" i="46"/>
  <c r="E31" i="46"/>
  <c r="AJ31" i="46" s="1"/>
  <c r="Y30" i="46"/>
  <c r="AA29" i="46"/>
  <c r="X25" i="46"/>
  <c r="I32" i="46"/>
  <c r="Y31" i="46"/>
  <c r="Y17" i="46"/>
  <c r="E17" i="46"/>
  <c r="AJ17" i="46" s="1"/>
  <c r="I17" i="46"/>
  <c r="AA17" i="46"/>
  <c r="AB17" i="46"/>
  <c r="Y29" i="46"/>
  <c r="Y25" i="46"/>
  <c r="AB25" i="46"/>
  <c r="Y21" i="46"/>
  <c r="E21" i="46"/>
  <c r="AJ21" i="46" s="1"/>
  <c r="I21" i="46"/>
  <c r="AA21" i="46"/>
  <c r="AB21" i="46"/>
  <c r="AB31" i="46"/>
  <c r="I30" i="46"/>
  <c r="AB27" i="46"/>
  <c r="Y27" i="46"/>
  <c r="AA25" i="46"/>
  <c r="E25" i="46"/>
  <c r="AJ25" i="46" s="1"/>
  <c r="Y23" i="46"/>
  <c r="Y19" i="46"/>
  <c r="Y15" i="46"/>
  <c r="AB13" i="46"/>
  <c r="I12" i="46"/>
  <c r="J12" i="46" s="1"/>
  <c r="Y11" i="46"/>
  <c r="AA13" i="46"/>
  <c r="I13" i="46"/>
  <c r="J13" i="46" s="1"/>
  <c r="E13" i="46"/>
  <c r="AJ13" i="46" s="1"/>
  <c r="AA26" i="46"/>
  <c r="I26" i="46"/>
  <c r="AB23" i="46"/>
  <c r="AA22" i="46"/>
  <c r="I22" i="46"/>
  <c r="AB19" i="46"/>
  <c r="AA18" i="46"/>
  <c r="I18" i="46"/>
  <c r="AB15" i="46"/>
  <c r="Y13" i="46"/>
  <c r="AB11" i="46"/>
  <c r="I11" i="46"/>
  <c r="J11" i="46" s="1"/>
  <c r="Y59" i="46"/>
  <c r="E59" i="46"/>
  <c r="AJ59" i="46" s="1"/>
  <c r="E192" i="61"/>
  <c r="E174" i="61"/>
  <c r="E156" i="61"/>
  <c r="E138" i="61"/>
  <c r="E120" i="61"/>
  <c r="E102" i="61"/>
  <c r="E87" i="61"/>
  <c r="E72" i="61"/>
  <c r="E57" i="61"/>
  <c r="H252" i="61"/>
  <c r="I252" i="61"/>
  <c r="S252" i="61" s="1"/>
  <c r="U252" i="61"/>
  <c r="H253" i="61"/>
  <c r="I253" i="61"/>
  <c r="S253" i="61" s="1"/>
  <c r="U253" i="61"/>
  <c r="H254" i="61"/>
  <c r="I254" i="61"/>
  <c r="S254" i="61" s="1"/>
  <c r="U254" i="61"/>
  <c r="H255" i="61"/>
  <c r="I255" i="61"/>
  <c r="S255" i="61" s="1"/>
  <c r="U255" i="61"/>
  <c r="H256" i="61"/>
  <c r="I256" i="61"/>
  <c r="S256" i="61" s="1"/>
  <c r="U256" i="61"/>
  <c r="H257" i="61"/>
  <c r="I257" i="61"/>
  <c r="S257" i="61" s="1"/>
  <c r="U257" i="61"/>
  <c r="H258" i="61"/>
  <c r="I258" i="61"/>
  <c r="S258" i="61" s="1"/>
  <c r="U258" i="61"/>
  <c r="H259" i="61"/>
  <c r="I259" i="61"/>
  <c r="S259" i="61" s="1"/>
  <c r="U259" i="61"/>
  <c r="H260" i="61"/>
  <c r="I260" i="61"/>
  <c r="S260" i="61" s="1"/>
  <c r="U260" i="61"/>
  <c r="H261" i="61"/>
  <c r="I261" i="61"/>
  <c r="S261" i="61" s="1"/>
  <c r="U261" i="61"/>
  <c r="H262" i="61"/>
  <c r="I262" i="61"/>
  <c r="S262" i="61" s="1"/>
  <c r="U262" i="61"/>
  <c r="U251" i="61"/>
  <c r="I251" i="61"/>
  <c r="S251" i="61" s="1"/>
  <c r="H251" i="61"/>
  <c r="D252" i="61"/>
  <c r="F252" i="61"/>
  <c r="D253" i="61"/>
  <c r="F253" i="61"/>
  <c r="D254" i="61"/>
  <c r="F254" i="61"/>
  <c r="D255" i="61"/>
  <c r="F255" i="61"/>
  <c r="D256" i="61"/>
  <c r="F256" i="61"/>
  <c r="D257" i="61"/>
  <c r="F257" i="61"/>
  <c r="D258" i="61"/>
  <c r="F258" i="61"/>
  <c r="D259" i="61"/>
  <c r="F259" i="61"/>
  <c r="D260" i="61"/>
  <c r="F260" i="61"/>
  <c r="D261" i="61"/>
  <c r="F261" i="61"/>
  <c r="D262" i="61"/>
  <c r="F262" i="61"/>
  <c r="F251" i="61"/>
  <c r="E246" i="61"/>
  <c r="H234" i="61"/>
  <c r="I234" i="61"/>
  <c r="S234" i="61" s="1"/>
  <c r="U234" i="61"/>
  <c r="H235" i="61"/>
  <c r="I235" i="61"/>
  <c r="S235" i="61" s="1"/>
  <c r="U235" i="61"/>
  <c r="H236" i="61"/>
  <c r="I236" i="61"/>
  <c r="S236" i="61" s="1"/>
  <c r="U236" i="61"/>
  <c r="H237" i="61"/>
  <c r="I237" i="61"/>
  <c r="S237" i="61" s="1"/>
  <c r="U237" i="61"/>
  <c r="H238" i="61"/>
  <c r="I238" i="61"/>
  <c r="S238" i="61" s="1"/>
  <c r="U238" i="61"/>
  <c r="H239" i="61"/>
  <c r="I239" i="61"/>
  <c r="S239" i="61" s="1"/>
  <c r="U239" i="61"/>
  <c r="H240" i="61"/>
  <c r="I240" i="61"/>
  <c r="S240" i="61" s="1"/>
  <c r="U240" i="61"/>
  <c r="H241" i="61"/>
  <c r="I241" i="61"/>
  <c r="S241" i="61" s="1"/>
  <c r="U241" i="61"/>
  <c r="H242" i="61"/>
  <c r="I242" i="61"/>
  <c r="S242" i="61" s="1"/>
  <c r="U242" i="61"/>
  <c r="H243" i="61"/>
  <c r="I243" i="61"/>
  <c r="S243" i="61" s="1"/>
  <c r="U243" i="61"/>
  <c r="H244" i="61"/>
  <c r="I244" i="61"/>
  <c r="S244" i="61" s="1"/>
  <c r="U244" i="61"/>
  <c r="U233" i="61"/>
  <c r="I233" i="61"/>
  <c r="S233" i="61" s="1"/>
  <c r="H233" i="61"/>
  <c r="D234" i="61"/>
  <c r="F234" i="61"/>
  <c r="D235" i="61"/>
  <c r="F235" i="61"/>
  <c r="D236" i="61"/>
  <c r="F236" i="61"/>
  <c r="D237" i="61"/>
  <c r="F237" i="61"/>
  <c r="D238" i="61"/>
  <c r="F238" i="61"/>
  <c r="D239" i="61"/>
  <c r="F239" i="61"/>
  <c r="D240" i="61"/>
  <c r="F240" i="61"/>
  <c r="D241" i="61"/>
  <c r="F241" i="61"/>
  <c r="D242" i="61"/>
  <c r="F242" i="61"/>
  <c r="D243" i="61"/>
  <c r="F243" i="61"/>
  <c r="D244" i="61"/>
  <c r="F244" i="61"/>
  <c r="F233" i="61"/>
  <c r="E228" i="61"/>
  <c r="H216" i="61"/>
  <c r="I216" i="61"/>
  <c r="S216" i="61" s="1"/>
  <c r="U216" i="61"/>
  <c r="H217" i="61"/>
  <c r="I217" i="61"/>
  <c r="S217" i="61" s="1"/>
  <c r="U217" i="61"/>
  <c r="H218" i="61"/>
  <c r="I218" i="61"/>
  <c r="S218" i="61" s="1"/>
  <c r="U218" i="61"/>
  <c r="H219" i="61"/>
  <c r="I219" i="61"/>
  <c r="S219" i="61" s="1"/>
  <c r="U219" i="61"/>
  <c r="H220" i="61"/>
  <c r="I220" i="61"/>
  <c r="S220" i="61" s="1"/>
  <c r="U220" i="61"/>
  <c r="H221" i="61"/>
  <c r="I221" i="61"/>
  <c r="S221" i="61" s="1"/>
  <c r="U221" i="61"/>
  <c r="H222" i="61"/>
  <c r="I222" i="61"/>
  <c r="S222" i="61" s="1"/>
  <c r="U222" i="61"/>
  <c r="H223" i="61"/>
  <c r="I223" i="61"/>
  <c r="S223" i="61" s="1"/>
  <c r="U223" i="61"/>
  <c r="H224" i="61"/>
  <c r="I224" i="61"/>
  <c r="S224" i="61" s="1"/>
  <c r="U224" i="61"/>
  <c r="H225" i="61"/>
  <c r="I225" i="61"/>
  <c r="S225" i="61" s="1"/>
  <c r="U225" i="61"/>
  <c r="H226" i="61"/>
  <c r="I226" i="61"/>
  <c r="S226" i="61" s="1"/>
  <c r="U226" i="61"/>
  <c r="U215" i="61"/>
  <c r="I215" i="61"/>
  <c r="S215" i="61" s="1"/>
  <c r="H215" i="61"/>
  <c r="D216" i="61"/>
  <c r="F216" i="61"/>
  <c r="D217" i="61"/>
  <c r="F217" i="61"/>
  <c r="D218" i="61"/>
  <c r="F218" i="61"/>
  <c r="D219" i="61"/>
  <c r="F219" i="61"/>
  <c r="D220" i="61"/>
  <c r="F220" i="61"/>
  <c r="D221" i="61"/>
  <c r="F221" i="61"/>
  <c r="D222" i="61"/>
  <c r="F222" i="61"/>
  <c r="D223" i="61"/>
  <c r="F223" i="61"/>
  <c r="D224" i="61"/>
  <c r="F224" i="61"/>
  <c r="D225" i="61"/>
  <c r="F225" i="61"/>
  <c r="D226" i="61"/>
  <c r="F226" i="61"/>
  <c r="F215" i="61"/>
  <c r="E210" i="61"/>
  <c r="J218" i="61" l="1"/>
  <c r="K218" i="61"/>
  <c r="J220" i="61"/>
  <c r="K220" i="61"/>
  <c r="P242" i="61"/>
  <c r="K242" i="61"/>
  <c r="J242" i="61"/>
  <c r="J234" i="61"/>
  <c r="K234" i="61"/>
  <c r="K256" i="61"/>
  <c r="J256" i="61"/>
  <c r="P226" i="61"/>
  <c r="J226" i="61"/>
  <c r="K226" i="61"/>
  <c r="J254" i="61"/>
  <c r="K254" i="61"/>
  <c r="L225" i="61"/>
  <c r="J225" i="61"/>
  <c r="K225" i="61"/>
  <c r="J217" i="61"/>
  <c r="K217" i="61"/>
  <c r="L239" i="61"/>
  <c r="J239" i="61"/>
  <c r="K239" i="61"/>
  <c r="J261" i="61"/>
  <c r="K261" i="61"/>
  <c r="J253" i="61"/>
  <c r="K253" i="61"/>
  <c r="J222" i="61"/>
  <c r="K222" i="61"/>
  <c r="P244" i="61"/>
  <c r="K244" i="61"/>
  <c r="J244" i="61"/>
  <c r="J236" i="61"/>
  <c r="K236" i="61"/>
  <c r="K258" i="61"/>
  <c r="J258" i="61"/>
  <c r="T215" i="61"/>
  <c r="K215" i="61"/>
  <c r="J215" i="61"/>
  <c r="J219" i="61"/>
  <c r="K219" i="61"/>
  <c r="M241" i="61"/>
  <c r="J241" i="61"/>
  <c r="K241" i="61"/>
  <c r="K251" i="61"/>
  <c r="J251" i="61"/>
  <c r="J255" i="61"/>
  <c r="K255" i="61"/>
  <c r="P224" i="61"/>
  <c r="J224" i="61"/>
  <c r="K224" i="61"/>
  <c r="J216" i="61"/>
  <c r="K216" i="61"/>
  <c r="P238" i="61"/>
  <c r="J238" i="61"/>
  <c r="K238" i="61"/>
  <c r="J260" i="61"/>
  <c r="K260" i="61"/>
  <c r="J252" i="61"/>
  <c r="K252" i="61"/>
  <c r="L240" i="61"/>
  <c r="J240" i="61"/>
  <c r="K240" i="61"/>
  <c r="T262" i="61"/>
  <c r="J262" i="61"/>
  <c r="K262" i="61"/>
  <c r="L221" i="61"/>
  <c r="J221" i="61"/>
  <c r="K221" i="61"/>
  <c r="L243" i="61"/>
  <c r="K243" i="61"/>
  <c r="J243" i="61"/>
  <c r="J235" i="61"/>
  <c r="K235" i="61"/>
  <c r="K257" i="61"/>
  <c r="J257" i="61"/>
  <c r="M223" i="61"/>
  <c r="K223" i="61"/>
  <c r="J223" i="61"/>
  <c r="J233" i="61"/>
  <c r="K233" i="61"/>
  <c r="K237" i="61"/>
  <c r="J237" i="61"/>
  <c r="K259" i="61"/>
  <c r="J259" i="61"/>
  <c r="AI15" i="46"/>
  <c r="AI12" i="46"/>
  <c r="AI29" i="46"/>
  <c r="AI24" i="46"/>
  <c r="F32" i="46"/>
  <c r="AI21" i="46"/>
  <c r="AI11" i="46"/>
  <c r="AI27" i="46"/>
  <c r="AI33" i="46"/>
  <c r="AI13" i="46"/>
  <c r="AI26" i="46"/>
  <c r="AI30" i="46"/>
  <c r="AI34" i="46"/>
  <c r="AI23" i="46"/>
  <c r="AI31" i="46"/>
  <c r="AI32" i="46"/>
  <c r="AI20" i="46"/>
  <c r="AI16" i="46"/>
  <c r="AI18" i="46"/>
  <c r="AI22" i="46"/>
  <c r="AI28" i="46"/>
  <c r="AI17" i="46"/>
  <c r="AI25" i="46"/>
  <c r="AI14" i="46"/>
  <c r="AI19" i="46"/>
  <c r="AJ34" i="46"/>
  <c r="F33" i="46"/>
  <c r="L251" i="61"/>
  <c r="Q239" i="61"/>
  <c r="Q244" i="61"/>
  <c r="Q259" i="61"/>
  <c r="Q218" i="61"/>
  <c r="T234" i="61"/>
  <c r="Q220" i="61"/>
  <c r="M218" i="61"/>
  <c r="T217" i="61"/>
  <c r="Q257" i="61"/>
  <c r="Q221" i="61"/>
  <c r="Q234" i="61"/>
  <c r="M259" i="61"/>
  <c r="Q258" i="61"/>
  <c r="Q262" i="61"/>
  <c r="M258" i="61"/>
  <c r="M252" i="61"/>
  <c r="L233" i="61"/>
  <c r="M239" i="61"/>
  <c r="T238" i="61"/>
  <c r="Q237" i="61"/>
  <c r="T236" i="61"/>
  <c r="P234" i="61"/>
  <c r="P251" i="61"/>
  <c r="Q261" i="61"/>
  <c r="Q216" i="61"/>
  <c r="Q236" i="61"/>
  <c r="T235" i="61"/>
  <c r="L234" i="61"/>
  <c r="T251" i="61"/>
  <c r="M261" i="61"/>
  <c r="Q260" i="61"/>
  <c r="M257" i="61"/>
  <c r="Q256" i="61"/>
  <c r="Q253" i="61"/>
  <c r="M224" i="61"/>
  <c r="Q223" i="61"/>
  <c r="P216" i="61"/>
  <c r="Q235" i="61"/>
  <c r="M260" i="61"/>
  <c r="M256" i="61"/>
  <c r="Q255" i="61"/>
  <c r="M253" i="61"/>
  <c r="Q252" i="61"/>
  <c r="P262" i="61"/>
  <c r="L262" i="61"/>
  <c r="T261" i="61"/>
  <c r="P260" i="61"/>
  <c r="P259" i="61"/>
  <c r="L259" i="61"/>
  <c r="T258" i="61"/>
  <c r="P258" i="61"/>
  <c r="L258" i="61"/>
  <c r="T257" i="61"/>
  <c r="P257" i="61"/>
  <c r="L257" i="61"/>
  <c r="T256" i="61"/>
  <c r="L256" i="61"/>
  <c r="L253" i="61"/>
  <c r="W262" i="61"/>
  <c r="O262" i="61"/>
  <c r="W261" i="61"/>
  <c r="O261" i="61"/>
  <c r="W260" i="61"/>
  <c r="O260" i="61"/>
  <c r="W259" i="61"/>
  <c r="O259" i="61"/>
  <c r="W258" i="61"/>
  <c r="O258" i="61"/>
  <c r="W257" i="61"/>
  <c r="O257" i="61"/>
  <c r="W256" i="61"/>
  <c r="O256" i="61"/>
  <c r="W255" i="61"/>
  <c r="O255" i="61"/>
  <c r="W254" i="61"/>
  <c r="O254" i="61"/>
  <c r="W253" i="61"/>
  <c r="O253" i="61"/>
  <c r="W252" i="61"/>
  <c r="O252" i="61"/>
  <c r="M255" i="61"/>
  <c r="Q254" i="61"/>
  <c r="M254" i="61"/>
  <c r="P261" i="61"/>
  <c r="L261" i="61"/>
  <c r="T260" i="61"/>
  <c r="L260" i="61"/>
  <c r="T259" i="61"/>
  <c r="P256" i="61"/>
  <c r="T255" i="61"/>
  <c r="P255" i="61"/>
  <c r="L255" i="61"/>
  <c r="T254" i="61"/>
  <c r="P254" i="61"/>
  <c r="L254" i="61"/>
  <c r="T253" i="61"/>
  <c r="P253" i="61"/>
  <c r="T252" i="61"/>
  <c r="P252" i="61"/>
  <c r="L252" i="61"/>
  <c r="V262" i="61"/>
  <c r="R262" i="61"/>
  <c r="N262" i="61"/>
  <c r="V261" i="61"/>
  <c r="R261" i="61"/>
  <c r="N261" i="61"/>
  <c r="V260" i="61"/>
  <c r="R260" i="61"/>
  <c r="N260" i="61"/>
  <c r="V259" i="61"/>
  <c r="R259" i="61"/>
  <c r="N259" i="61"/>
  <c r="V258" i="61"/>
  <c r="R258" i="61"/>
  <c r="N258" i="61"/>
  <c r="V257" i="61"/>
  <c r="R257" i="61"/>
  <c r="N257" i="61"/>
  <c r="V256" i="61"/>
  <c r="R256" i="61"/>
  <c r="N256" i="61"/>
  <c r="V255" i="61"/>
  <c r="R255" i="61"/>
  <c r="N255" i="61"/>
  <c r="V254" i="61"/>
  <c r="R254" i="61"/>
  <c r="N254" i="61"/>
  <c r="V253" i="61"/>
  <c r="R253" i="61"/>
  <c r="N253" i="61"/>
  <c r="V252" i="61"/>
  <c r="R252" i="61"/>
  <c r="N252" i="61"/>
  <c r="M262" i="61"/>
  <c r="M251" i="61"/>
  <c r="Q251" i="61"/>
  <c r="N251" i="61"/>
  <c r="R251" i="61"/>
  <c r="O251" i="61"/>
  <c r="M219" i="61"/>
  <c r="T218" i="61"/>
  <c r="M217" i="61"/>
  <c r="T216" i="61"/>
  <c r="L216" i="61"/>
  <c r="T233" i="61"/>
  <c r="M244" i="61"/>
  <c r="Q243" i="61"/>
  <c r="Q240" i="61"/>
  <c r="M238" i="61"/>
  <c r="M237" i="61"/>
  <c r="M236" i="61"/>
  <c r="M235" i="61"/>
  <c r="M234" i="61"/>
  <c r="M243" i="61"/>
  <c r="Q242" i="61"/>
  <c r="M240" i="61"/>
  <c r="L238" i="61"/>
  <c r="T237" i="61"/>
  <c r="L237" i="61"/>
  <c r="L236" i="61"/>
  <c r="L235" i="61"/>
  <c r="M221" i="61"/>
  <c r="Q219" i="61"/>
  <c r="Q217" i="61"/>
  <c r="M216" i="61"/>
  <c r="P233" i="61"/>
  <c r="Q238" i="61"/>
  <c r="P237" i="61"/>
  <c r="P236" i="61"/>
  <c r="P235" i="61"/>
  <c r="T244" i="61"/>
  <c r="L244" i="61"/>
  <c r="P241" i="61"/>
  <c r="L241" i="61"/>
  <c r="P239" i="61"/>
  <c r="W244" i="61"/>
  <c r="O244" i="61"/>
  <c r="W243" i="61"/>
  <c r="O243" i="61"/>
  <c r="W242" i="61"/>
  <c r="O242" i="61"/>
  <c r="W241" i="61"/>
  <c r="O241" i="61"/>
  <c r="W240" i="61"/>
  <c r="O240" i="61"/>
  <c r="W239" i="61"/>
  <c r="O239" i="61"/>
  <c r="W238" i="61"/>
  <c r="O238" i="61"/>
  <c r="W237" i="61"/>
  <c r="O237" i="61"/>
  <c r="W236" i="61"/>
  <c r="O236" i="61"/>
  <c r="W235" i="61"/>
  <c r="O235" i="61"/>
  <c r="W234" i="61"/>
  <c r="O234" i="61"/>
  <c r="P243" i="61"/>
  <c r="T242" i="61"/>
  <c r="L242" i="61"/>
  <c r="T241" i="61"/>
  <c r="T240" i="61"/>
  <c r="V244" i="61"/>
  <c r="R244" i="61"/>
  <c r="N244" i="61"/>
  <c r="V243" i="61"/>
  <c r="R243" i="61"/>
  <c r="N243" i="61"/>
  <c r="V242" i="61"/>
  <c r="R242" i="61"/>
  <c r="N242" i="61"/>
  <c r="V241" i="61"/>
  <c r="R241" i="61"/>
  <c r="N241" i="61"/>
  <c r="V240" i="61"/>
  <c r="R240" i="61"/>
  <c r="N240" i="61"/>
  <c r="V239" i="61"/>
  <c r="R239" i="61"/>
  <c r="N239" i="61"/>
  <c r="V238" i="61"/>
  <c r="R238" i="61"/>
  <c r="N238" i="61"/>
  <c r="V237" i="61"/>
  <c r="R237" i="61"/>
  <c r="N237" i="61"/>
  <c r="V236" i="61"/>
  <c r="R236" i="61"/>
  <c r="N236" i="61"/>
  <c r="V235" i="61"/>
  <c r="R235" i="61"/>
  <c r="N235" i="61"/>
  <c r="V234" i="61"/>
  <c r="R234" i="61"/>
  <c r="N234" i="61"/>
  <c r="Q241" i="61"/>
  <c r="M242" i="61"/>
  <c r="T243" i="61"/>
  <c r="P240" i="61"/>
  <c r="T239" i="61"/>
  <c r="N233" i="61"/>
  <c r="R233" i="61"/>
  <c r="M233" i="61"/>
  <c r="Q233" i="61"/>
  <c r="O233" i="61"/>
  <c r="Q225" i="61"/>
  <c r="Q224" i="61"/>
  <c r="M220" i="61"/>
  <c r="T219" i="61"/>
  <c r="L219" i="61"/>
  <c r="L218" i="61"/>
  <c r="L217" i="61"/>
  <c r="Q222" i="61"/>
  <c r="M222" i="61"/>
  <c r="P219" i="61"/>
  <c r="P218" i="61"/>
  <c r="P217" i="61"/>
  <c r="Q226" i="61"/>
  <c r="M226" i="61"/>
  <c r="T226" i="61"/>
  <c r="L226" i="61"/>
  <c r="P223" i="61"/>
  <c r="L223" i="61"/>
  <c r="T222" i="61"/>
  <c r="L222" i="61"/>
  <c r="T221" i="61"/>
  <c r="P221" i="61"/>
  <c r="T220" i="61"/>
  <c r="W226" i="61"/>
  <c r="O226" i="61"/>
  <c r="W225" i="61"/>
  <c r="O225" i="61"/>
  <c r="W224" i="61"/>
  <c r="O224" i="61"/>
  <c r="W223" i="61"/>
  <c r="O223" i="61"/>
  <c r="W222" i="61"/>
  <c r="O222" i="61"/>
  <c r="W221" i="61"/>
  <c r="O221" i="61"/>
  <c r="W220" i="61"/>
  <c r="O220" i="61"/>
  <c r="W219" i="61"/>
  <c r="O219" i="61"/>
  <c r="W218" i="61"/>
  <c r="O218" i="61"/>
  <c r="W217" i="61"/>
  <c r="O217" i="61"/>
  <c r="W216" i="61"/>
  <c r="O216" i="61"/>
  <c r="M225" i="61"/>
  <c r="P225" i="61"/>
  <c r="T224" i="61"/>
  <c r="L224" i="61"/>
  <c r="T223" i="61"/>
  <c r="P222" i="61"/>
  <c r="P220" i="61"/>
  <c r="L220" i="61"/>
  <c r="V226" i="61"/>
  <c r="R226" i="61"/>
  <c r="N226" i="61"/>
  <c r="V225" i="61"/>
  <c r="R225" i="61"/>
  <c r="N225" i="61"/>
  <c r="V224" i="61"/>
  <c r="R224" i="61"/>
  <c r="N224" i="61"/>
  <c r="V223" i="61"/>
  <c r="R223" i="61"/>
  <c r="N223" i="61"/>
  <c r="V222" i="61"/>
  <c r="R222" i="61"/>
  <c r="N222" i="61"/>
  <c r="V221" i="61"/>
  <c r="R221" i="61"/>
  <c r="N221" i="61"/>
  <c r="V220" i="61"/>
  <c r="R220" i="61"/>
  <c r="N220" i="61"/>
  <c r="V219" i="61"/>
  <c r="R219" i="61"/>
  <c r="N219" i="61"/>
  <c r="V218" i="61"/>
  <c r="R218" i="61"/>
  <c r="N218" i="61"/>
  <c r="V217" i="61"/>
  <c r="R217" i="61"/>
  <c r="N217" i="61"/>
  <c r="V216" i="61"/>
  <c r="R216" i="61"/>
  <c r="N216" i="61"/>
  <c r="T225" i="61"/>
  <c r="Q215" i="61"/>
  <c r="N215" i="61"/>
  <c r="R215" i="61"/>
  <c r="M215" i="61"/>
  <c r="O215" i="61"/>
  <c r="L215" i="61"/>
  <c r="P215" i="61"/>
  <c r="E42" i="61"/>
  <c r="E27" i="61"/>
  <c r="X46" i="16"/>
  <c r="Y46" i="16"/>
  <c r="Z46" i="16"/>
  <c r="AA46" i="16"/>
  <c r="AE46" i="16"/>
  <c r="AF46" i="16"/>
  <c r="AG46" i="16"/>
  <c r="X47" i="16"/>
  <c r="Y47" i="16"/>
  <c r="Z47" i="16"/>
  <c r="AA47" i="16"/>
  <c r="AE47" i="16"/>
  <c r="AF47" i="16"/>
  <c r="AG47" i="16"/>
  <c r="AG10" i="16"/>
  <c r="AF10" i="16"/>
  <c r="AE10" i="16"/>
  <c r="AA10" i="16"/>
  <c r="Z10" i="16"/>
  <c r="Y10" i="16"/>
  <c r="X10" i="16"/>
  <c r="X17" i="16"/>
  <c r="Y17" i="16"/>
  <c r="Z17" i="16"/>
  <c r="AA17" i="16"/>
  <c r="AE17" i="16"/>
  <c r="AF17" i="16"/>
  <c r="AG17" i="16"/>
  <c r="X18" i="16"/>
  <c r="Y18" i="16"/>
  <c r="Z18" i="16"/>
  <c r="AA18" i="16"/>
  <c r="AE18" i="16"/>
  <c r="AF18" i="16"/>
  <c r="AG18" i="16"/>
  <c r="X19" i="16"/>
  <c r="Y19" i="16"/>
  <c r="Z19" i="16"/>
  <c r="AA19" i="16"/>
  <c r="AE19" i="16"/>
  <c r="AF19" i="16"/>
  <c r="AG19" i="16"/>
  <c r="X20" i="16"/>
  <c r="Y20" i="16"/>
  <c r="Z20" i="16"/>
  <c r="AA20" i="16"/>
  <c r="AE20" i="16"/>
  <c r="AF20" i="16"/>
  <c r="AG20" i="16"/>
  <c r="X21" i="16"/>
  <c r="Y21" i="16"/>
  <c r="Z21" i="16"/>
  <c r="AA21" i="16"/>
  <c r="AE21" i="16"/>
  <c r="AF21" i="16"/>
  <c r="AG21" i="16"/>
  <c r="X22" i="16"/>
  <c r="Y22" i="16"/>
  <c r="Z22" i="16"/>
  <c r="AA22" i="16"/>
  <c r="AE22" i="16"/>
  <c r="AF22" i="16"/>
  <c r="AG22" i="16"/>
  <c r="X23" i="16"/>
  <c r="Y23" i="16"/>
  <c r="Z23" i="16"/>
  <c r="AA23" i="16"/>
  <c r="AE23" i="16"/>
  <c r="AF23" i="16"/>
  <c r="AG23" i="16"/>
  <c r="X24" i="16"/>
  <c r="Y24" i="16"/>
  <c r="Z24" i="16"/>
  <c r="AA24" i="16"/>
  <c r="AE24" i="16"/>
  <c r="AF24" i="16"/>
  <c r="AG24" i="16"/>
  <c r="X25" i="16"/>
  <c r="Y25" i="16"/>
  <c r="Z25" i="16"/>
  <c r="AA25" i="16"/>
  <c r="AE25" i="16"/>
  <c r="AF25" i="16"/>
  <c r="AG25" i="16"/>
  <c r="X26" i="16"/>
  <c r="Y26" i="16"/>
  <c r="Z26" i="16"/>
  <c r="AA26" i="16"/>
  <c r="AE26" i="16"/>
  <c r="AF26" i="16"/>
  <c r="AG26" i="16"/>
  <c r="X27" i="16"/>
  <c r="Y27" i="16"/>
  <c r="Z27" i="16"/>
  <c r="AA27" i="16"/>
  <c r="AE27" i="16"/>
  <c r="AF27" i="16"/>
  <c r="AG27" i="16"/>
  <c r="X28" i="16"/>
  <c r="Y28" i="16"/>
  <c r="Z28" i="16"/>
  <c r="AA28" i="16"/>
  <c r="AE28" i="16"/>
  <c r="AF28" i="16"/>
  <c r="AG28" i="16"/>
  <c r="X29" i="16"/>
  <c r="Y29" i="16"/>
  <c r="Z29" i="16"/>
  <c r="AA29" i="16"/>
  <c r="AE29" i="16"/>
  <c r="AF29" i="16"/>
  <c r="AG29" i="16"/>
  <c r="X30" i="16"/>
  <c r="Y30" i="16"/>
  <c r="Z30" i="16"/>
  <c r="AA30" i="16"/>
  <c r="AE30" i="16"/>
  <c r="AF30" i="16"/>
  <c r="AG30" i="16"/>
  <c r="X31" i="16"/>
  <c r="Y31" i="16"/>
  <c r="Z31" i="16"/>
  <c r="AA31" i="16"/>
  <c r="AE31" i="16"/>
  <c r="AF31" i="16"/>
  <c r="AG31" i="16"/>
  <c r="X32" i="16"/>
  <c r="Y32" i="16"/>
  <c r="Z32" i="16"/>
  <c r="AA32" i="16"/>
  <c r="AE32" i="16"/>
  <c r="AF32" i="16"/>
  <c r="AG32" i="16"/>
  <c r="X33" i="16"/>
  <c r="Y33" i="16"/>
  <c r="Z33" i="16"/>
  <c r="AA33" i="16"/>
  <c r="AE33" i="16"/>
  <c r="AF33" i="16"/>
  <c r="AG33" i="16"/>
  <c r="X34" i="16"/>
  <c r="Y34" i="16"/>
  <c r="Z34" i="16"/>
  <c r="AA34" i="16"/>
  <c r="AE34" i="16"/>
  <c r="AF34" i="16"/>
  <c r="AG34" i="16"/>
  <c r="X35" i="16"/>
  <c r="Y35" i="16"/>
  <c r="Z35" i="16"/>
  <c r="AA35" i="16"/>
  <c r="AE35" i="16"/>
  <c r="AF35" i="16"/>
  <c r="AG35" i="16"/>
  <c r="AG16" i="16"/>
  <c r="AF16" i="16"/>
  <c r="AE16" i="16"/>
  <c r="AA16" i="16"/>
  <c r="Z16" i="16"/>
  <c r="Y16" i="16"/>
  <c r="X16" i="16"/>
  <c r="V17" i="16"/>
  <c r="V18" i="16"/>
  <c r="V19" i="16"/>
  <c r="V20" i="16"/>
  <c r="V21" i="16"/>
  <c r="V22" i="16"/>
  <c r="V23" i="16"/>
  <c r="V24" i="16"/>
  <c r="V25" i="16"/>
  <c r="V26" i="16"/>
  <c r="V27" i="16"/>
  <c r="V28" i="16"/>
  <c r="V29" i="16"/>
  <c r="V30" i="16"/>
  <c r="V31" i="16"/>
  <c r="V32" i="16"/>
  <c r="V33" i="16"/>
  <c r="V34" i="16"/>
  <c r="V35" i="16"/>
  <c r="W36" i="16" s="1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U36" i="16" s="1"/>
  <c r="V16" i="16"/>
  <c r="T16" i="16"/>
  <c r="V46" i="16"/>
  <c r="V47" i="16"/>
  <c r="W48" i="16" s="1"/>
  <c r="T46" i="16"/>
  <c r="T47" i="16"/>
  <c r="U48" i="16" s="1"/>
  <c r="D131" i="48" l="1"/>
  <c r="D130" i="48"/>
  <c r="D129" i="48"/>
  <c r="D128" i="48"/>
  <c r="D127" i="48"/>
  <c r="D126" i="48"/>
  <c r="D125" i="48"/>
  <c r="D124" i="48"/>
  <c r="D123" i="48"/>
  <c r="D122" i="48"/>
  <c r="D121" i="48"/>
  <c r="D120" i="48"/>
  <c r="D119" i="48"/>
  <c r="D118" i="48"/>
  <c r="D117" i="48"/>
  <c r="D101" i="48"/>
  <c r="D100" i="48"/>
  <c r="D99" i="48"/>
  <c r="D98" i="48"/>
  <c r="D97" i="48"/>
  <c r="D96" i="48"/>
  <c r="D95" i="48"/>
  <c r="D94" i="48"/>
  <c r="D93" i="48"/>
  <c r="D92" i="48"/>
  <c r="D91" i="48"/>
  <c r="D90" i="48"/>
  <c r="D89" i="48"/>
  <c r="D88" i="48"/>
  <c r="D87" i="48"/>
  <c r="D71" i="48"/>
  <c r="D70" i="48"/>
  <c r="D69" i="48"/>
  <c r="D68" i="48"/>
  <c r="D67" i="48"/>
  <c r="D66" i="48"/>
  <c r="D65" i="48"/>
  <c r="D64" i="48"/>
  <c r="D63" i="48"/>
  <c r="D62" i="48"/>
  <c r="D61" i="48"/>
  <c r="D60" i="48"/>
  <c r="D59" i="48"/>
  <c r="D58" i="48"/>
  <c r="D57" i="48"/>
  <c r="D27" i="48"/>
  <c r="D28" i="48"/>
  <c r="D29" i="48"/>
  <c r="D30" i="48"/>
  <c r="D31" i="48"/>
  <c r="D32" i="48"/>
  <c r="D33" i="48"/>
  <c r="D34" i="48"/>
  <c r="D35" i="48"/>
  <c r="D36" i="48"/>
  <c r="D37" i="48"/>
  <c r="D38" i="48"/>
  <c r="D39" i="48"/>
  <c r="D40" i="48"/>
  <c r="D26" i="48"/>
  <c r="B13" i="62" l="1"/>
  <c r="BH57" i="60" l="1"/>
  <c r="BI57" i="60" s="1"/>
  <c r="BJ57" i="60" s="1"/>
  <c r="BK57" i="60" s="1"/>
  <c r="BL57" i="60" s="1"/>
  <c r="BM57" i="60" s="1"/>
  <c r="BN57" i="60" s="1"/>
  <c r="BO57" i="60" s="1"/>
  <c r="BP57" i="60" s="1"/>
  <c r="BQ57" i="60" s="1"/>
  <c r="BR57" i="60" s="1"/>
  <c r="BF57" i="60"/>
  <c r="C58" i="60"/>
  <c r="E58" i="60"/>
  <c r="G58" i="60"/>
  <c r="H58" i="60"/>
  <c r="B28" i="60"/>
  <c r="B13" i="60"/>
  <c r="B14" i="60"/>
  <c r="B15" i="60"/>
  <c r="B16" i="60"/>
  <c r="B17" i="60"/>
  <c r="B18" i="60"/>
  <c r="B19" i="60"/>
  <c r="B20" i="60"/>
  <c r="B21" i="60"/>
  <c r="B22" i="60"/>
  <c r="I58" i="60" l="1"/>
  <c r="Z58" i="60"/>
  <c r="Y58" i="60"/>
  <c r="AA58" i="60"/>
  <c r="S58" i="60"/>
  <c r="AB58" i="60" s="1"/>
  <c r="W58" i="60"/>
  <c r="V58" i="60"/>
  <c r="R58" i="60"/>
  <c r="AC58" i="60"/>
  <c r="U58" i="60"/>
  <c r="J58" i="60"/>
  <c r="X58" i="60"/>
  <c r="C11" i="46"/>
  <c r="D11" i="46" s="1"/>
  <c r="C12" i="46"/>
  <c r="D12" i="46" s="1"/>
  <c r="C13" i="46"/>
  <c r="D13" i="46" s="1"/>
  <c r="C14" i="46"/>
  <c r="D14" i="46" s="1"/>
  <c r="C15" i="46"/>
  <c r="D15" i="46" s="1"/>
  <c r="C16" i="46"/>
  <c r="D16" i="46" s="1"/>
  <c r="C17" i="46"/>
  <c r="D17" i="46" s="1"/>
  <c r="C18" i="46"/>
  <c r="D18" i="46" s="1"/>
  <c r="C19" i="46"/>
  <c r="D19" i="46" s="1"/>
  <c r="C20" i="46"/>
  <c r="D20" i="46" s="1"/>
  <c r="C21" i="46"/>
  <c r="D21" i="46" s="1"/>
  <c r="C22" i="46"/>
  <c r="D22" i="46" s="1"/>
  <c r="C23" i="46"/>
  <c r="D23" i="46" s="1"/>
  <c r="C24" i="46"/>
  <c r="D24" i="46" s="1"/>
  <c r="C25" i="46"/>
  <c r="D25" i="46" s="1"/>
  <c r="C26" i="46"/>
  <c r="D26" i="46" s="1"/>
  <c r="C27" i="46"/>
  <c r="D27" i="46" s="1"/>
  <c r="C28" i="46"/>
  <c r="D28" i="46" s="1"/>
  <c r="C29" i="46"/>
  <c r="D29" i="46" s="1"/>
  <c r="C30" i="46"/>
  <c r="D30" i="46" s="1"/>
  <c r="C31" i="46"/>
  <c r="D31" i="46" s="1"/>
  <c r="C10" i="46"/>
  <c r="D10" i="46" s="1"/>
  <c r="D251" i="61" l="1"/>
  <c r="D233" i="61"/>
  <c r="D215" i="61"/>
  <c r="U208" i="61"/>
  <c r="I208" i="61"/>
  <c r="S208" i="61" s="1"/>
  <c r="H208" i="61"/>
  <c r="F208" i="61"/>
  <c r="D208" i="61"/>
  <c r="U207" i="61"/>
  <c r="I207" i="61"/>
  <c r="S207" i="61" s="1"/>
  <c r="H207" i="61"/>
  <c r="F207" i="61"/>
  <c r="D207" i="61"/>
  <c r="U206" i="61"/>
  <c r="I206" i="61"/>
  <c r="S206" i="61" s="1"/>
  <c r="H206" i="61"/>
  <c r="F206" i="61"/>
  <c r="D206" i="61"/>
  <c r="U205" i="61"/>
  <c r="I205" i="61"/>
  <c r="S205" i="61" s="1"/>
  <c r="H205" i="61"/>
  <c r="F205" i="61"/>
  <c r="D205" i="61"/>
  <c r="U204" i="61"/>
  <c r="I204" i="61"/>
  <c r="S204" i="61" s="1"/>
  <c r="H204" i="61"/>
  <c r="F204" i="61"/>
  <c r="D204" i="61"/>
  <c r="U203" i="61"/>
  <c r="I203" i="61"/>
  <c r="S203" i="61" s="1"/>
  <c r="H203" i="61"/>
  <c r="F203" i="61"/>
  <c r="D203" i="61"/>
  <c r="U202" i="61"/>
  <c r="I202" i="61"/>
  <c r="S202" i="61" s="1"/>
  <c r="H202" i="61"/>
  <c r="F202" i="61"/>
  <c r="D202" i="61"/>
  <c r="U201" i="61"/>
  <c r="I201" i="61"/>
  <c r="S201" i="61" s="1"/>
  <c r="H201" i="61"/>
  <c r="F201" i="61"/>
  <c r="D201" i="61"/>
  <c r="U200" i="61"/>
  <c r="I200" i="61"/>
  <c r="S200" i="61" s="1"/>
  <c r="H200" i="61"/>
  <c r="F200" i="61"/>
  <c r="D200" i="61"/>
  <c r="U199" i="61"/>
  <c r="I199" i="61"/>
  <c r="S199" i="61" s="1"/>
  <c r="H199" i="61"/>
  <c r="F199" i="61"/>
  <c r="D199" i="61"/>
  <c r="U198" i="61"/>
  <c r="I198" i="61"/>
  <c r="S198" i="61" s="1"/>
  <c r="H198" i="61"/>
  <c r="F198" i="61"/>
  <c r="D198" i="61"/>
  <c r="U197" i="61"/>
  <c r="I197" i="61"/>
  <c r="S197" i="61" s="1"/>
  <c r="H197" i="61"/>
  <c r="F197" i="61"/>
  <c r="D197" i="61"/>
  <c r="U190" i="61"/>
  <c r="I190" i="61"/>
  <c r="S190" i="61" s="1"/>
  <c r="H190" i="61"/>
  <c r="F190" i="61"/>
  <c r="D190" i="61"/>
  <c r="U189" i="61"/>
  <c r="I189" i="61"/>
  <c r="S189" i="61" s="1"/>
  <c r="H189" i="61"/>
  <c r="F189" i="61"/>
  <c r="D189" i="61"/>
  <c r="U188" i="61"/>
  <c r="I188" i="61"/>
  <c r="S188" i="61" s="1"/>
  <c r="H188" i="61"/>
  <c r="F188" i="61"/>
  <c r="D188" i="61"/>
  <c r="U187" i="61"/>
  <c r="I187" i="61"/>
  <c r="S187" i="61" s="1"/>
  <c r="H187" i="61"/>
  <c r="F187" i="61"/>
  <c r="D187" i="61"/>
  <c r="U186" i="61"/>
  <c r="I186" i="61"/>
  <c r="S186" i="61" s="1"/>
  <c r="H186" i="61"/>
  <c r="F186" i="61"/>
  <c r="D186" i="61"/>
  <c r="U185" i="61"/>
  <c r="I185" i="61"/>
  <c r="S185" i="61" s="1"/>
  <c r="H185" i="61"/>
  <c r="F185" i="61"/>
  <c r="D185" i="61"/>
  <c r="U184" i="61"/>
  <c r="I184" i="61"/>
  <c r="S184" i="61" s="1"/>
  <c r="H184" i="61"/>
  <c r="F184" i="61"/>
  <c r="D184" i="61"/>
  <c r="U183" i="61"/>
  <c r="I183" i="61"/>
  <c r="S183" i="61" s="1"/>
  <c r="H183" i="61"/>
  <c r="F183" i="61"/>
  <c r="D183" i="61"/>
  <c r="U182" i="61"/>
  <c r="I182" i="61"/>
  <c r="S182" i="61" s="1"/>
  <c r="H182" i="61"/>
  <c r="F182" i="61"/>
  <c r="D182" i="61"/>
  <c r="U181" i="61"/>
  <c r="I181" i="61"/>
  <c r="S181" i="61" s="1"/>
  <c r="H181" i="61"/>
  <c r="F181" i="61"/>
  <c r="D181" i="61"/>
  <c r="U180" i="61"/>
  <c r="I180" i="61"/>
  <c r="S180" i="61" s="1"/>
  <c r="H180" i="61"/>
  <c r="F180" i="61"/>
  <c r="D180" i="61"/>
  <c r="U179" i="61"/>
  <c r="I179" i="61"/>
  <c r="S179" i="61" s="1"/>
  <c r="H179" i="61"/>
  <c r="F179" i="61"/>
  <c r="D179" i="61"/>
  <c r="U172" i="61"/>
  <c r="I172" i="61"/>
  <c r="S172" i="61" s="1"/>
  <c r="H172" i="61"/>
  <c r="F172" i="61"/>
  <c r="D172" i="61"/>
  <c r="U171" i="61"/>
  <c r="I171" i="61"/>
  <c r="S171" i="61" s="1"/>
  <c r="H171" i="61"/>
  <c r="F171" i="61"/>
  <c r="D171" i="61"/>
  <c r="U170" i="61"/>
  <c r="I170" i="61"/>
  <c r="S170" i="61" s="1"/>
  <c r="H170" i="61"/>
  <c r="F170" i="61"/>
  <c r="D170" i="61"/>
  <c r="U169" i="61"/>
  <c r="I169" i="61"/>
  <c r="S169" i="61" s="1"/>
  <c r="H169" i="61"/>
  <c r="F169" i="61"/>
  <c r="D169" i="61"/>
  <c r="U168" i="61"/>
  <c r="I168" i="61"/>
  <c r="S168" i="61" s="1"/>
  <c r="H168" i="61"/>
  <c r="F168" i="61"/>
  <c r="D168" i="61"/>
  <c r="U167" i="61"/>
  <c r="I167" i="61"/>
  <c r="S167" i="61" s="1"/>
  <c r="H167" i="61"/>
  <c r="F167" i="61"/>
  <c r="D167" i="61"/>
  <c r="U166" i="61"/>
  <c r="I166" i="61"/>
  <c r="S166" i="61" s="1"/>
  <c r="H166" i="61"/>
  <c r="F166" i="61"/>
  <c r="D166" i="61"/>
  <c r="U165" i="61"/>
  <c r="I165" i="61"/>
  <c r="S165" i="61" s="1"/>
  <c r="H165" i="61"/>
  <c r="F165" i="61"/>
  <c r="D165" i="61"/>
  <c r="U164" i="61"/>
  <c r="I164" i="61"/>
  <c r="S164" i="61" s="1"/>
  <c r="H164" i="61"/>
  <c r="F164" i="61"/>
  <c r="D164" i="61"/>
  <c r="U163" i="61"/>
  <c r="I163" i="61"/>
  <c r="S163" i="61" s="1"/>
  <c r="H163" i="61"/>
  <c r="F163" i="61"/>
  <c r="D163" i="61"/>
  <c r="U162" i="61"/>
  <c r="I162" i="61"/>
  <c r="S162" i="61" s="1"/>
  <c r="H162" i="61"/>
  <c r="F162" i="61"/>
  <c r="D162" i="61"/>
  <c r="U161" i="61"/>
  <c r="I161" i="61"/>
  <c r="S161" i="61" s="1"/>
  <c r="H161" i="61"/>
  <c r="F161" i="61"/>
  <c r="D161" i="61"/>
  <c r="U154" i="61"/>
  <c r="I154" i="61"/>
  <c r="S154" i="61" s="1"/>
  <c r="H154" i="61"/>
  <c r="F154" i="61"/>
  <c r="D154" i="61"/>
  <c r="U153" i="61"/>
  <c r="I153" i="61"/>
  <c r="S153" i="61" s="1"/>
  <c r="H153" i="61"/>
  <c r="F153" i="61"/>
  <c r="D153" i="61"/>
  <c r="U152" i="61"/>
  <c r="I152" i="61"/>
  <c r="S152" i="61" s="1"/>
  <c r="H152" i="61"/>
  <c r="F152" i="61"/>
  <c r="D152" i="61"/>
  <c r="U151" i="61"/>
  <c r="I151" i="61"/>
  <c r="S151" i="61" s="1"/>
  <c r="H151" i="61"/>
  <c r="F151" i="61"/>
  <c r="D151" i="61"/>
  <c r="U150" i="61"/>
  <c r="I150" i="61"/>
  <c r="S150" i="61" s="1"/>
  <c r="H150" i="61"/>
  <c r="F150" i="61"/>
  <c r="D150" i="61"/>
  <c r="U149" i="61"/>
  <c r="I149" i="61"/>
  <c r="S149" i="61" s="1"/>
  <c r="H149" i="61"/>
  <c r="F149" i="61"/>
  <c r="D149" i="61"/>
  <c r="U148" i="61"/>
  <c r="I148" i="61"/>
  <c r="S148" i="61" s="1"/>
  <c r="H148" i="61"/>
  <c r="F148" i="61"/>
  <c r="D148" i="61"/>
  <c r="U147" i="61"/>
  <c r="I147" i="61"/>
  <c r="S147" i="61" s="1"/>
  <c r="H147" i="61"/>
  <c r="F147" i="61"/>
  <c r="D147" i="61"/>
  <c r="U146" i="61"/>
  <c r="I146" i="61"/>
  <c r="S146" i="61" s="1"/>
  <c r="H146" i="61"/>
  <c r="F146" i="61"/>
  <c r="D146" i="61"/>
  <c r="U145" i="61"/>
  <c r="I145" i="61"/>
  <c r="S145" i="61" s="1"/>
  <c r="H145" i="61"/>
  <c r="F145" i="61"/>
  <c r="D145" i="61"/>
  <c r="U144" i="61"/>
  <c r="I144" i="61"/>
  <c r="S144" i="61" s="1"/>
  <c r="H144" i="61"/>
  <c r="F144" i="61"/>
  <c r="D144" i="61"/>
  <c r="U143" i="61"/>
  <c r="I143" i="61"/>
  <c r="S143" i="61" s="1"/>
  <c r="H143" i="61"/>
  <c r="F143" i="61"/>
  <c r="D143" i="61"/>
  <c r="U136" i="61"/>
  <c r="I136" i="61"/>
  <c r="S136" i="61" s="1"/>
  <c r="H136" i="61"/>
  <c r="F136" i="61"/>
  <c r="D136" i="61"/>
  <c r="U135" i="61"/>
  <c r="I135" i="61"/>
  <c r="S135" i="61" s="1"/>
  <c r="H135" i="61"/>
  <c r="F135" i="61"/>
  <c r="D135" i="61"/>
  <c r="U134" i="61"/>
  <c r="I134" i="61"/>
  <c r="S134" i="61" s="1"/>
  <c r="H134" i="61"/>
  <c r="F134" i="61"/>
  <c r="D134" i="61"/>
  <c r="U133" i="61"/>
  <c r="I133" i="61"/>
  <c r="S133" i="61" s="1"/>
  <c r="H133" i="61"/>
  <c r="F133" i="61"/>
  <c r="D133" i="61"/>
  <c r="U132" i="61"/>
  <c r="I132" i="61"/>
  <c r="S132" i="61" s="1"/>
  <c r="H132" i="61"/>
  <c r="F132" i="61"/>
  <c r="D132" i="61"/>
  <c r="U131" i="61"/>
  <c r="I131" i="61"/>
  <c r="S131" i="61" s="1"/>
  <c r="H131" i="61"/>
  <c r="F131" i="61"/>
  <c r="D131" i="61"/>
  <c r="U130" i="61"/>
  <c r="I130" i="61"/>
  <c r="S130" i="61" s="1"/>
  <c r="H130" i="61"/>
  <c r="F130" i="61"/>
  <c r="D130" i="61"/>
  <c r="U129" i="61"/>
  <c r="I129" i="61"/>
  <c r="S129" i="61" s="1"/>
  <c r="H129" i="61"/>
  <c r="F129" i="61"/>
  <c r="D129" i="61"/>
  <c r="U128" i="61"/>
  <c r="I128" i="61"/>
  <c r="S128" i="61" s="1"/>
  <c r="H128" i="61"/>
  <c r="F128" i="61"/>
  <c r="D128" i="61"/>
  <c r="U127" i="61"/>
  <c r="I127" i="61"/>
  <c r="S127" i="61" s="1"/>
  <c r="H127" i="61"/>
  <c r="F127" i="61"/>
  <c r="D127" i="61"/>
  <c r="U126" i="61"/>
  <c r="I126" i="61"/>
  <c r="S126" i="61" s="1"/>
  <c r="H126" i="61"/>
  <c r="F126" i="61"/>
  <c r="D126" i="61"/>
  <c r="U125" i="61"/>
  <c r="I125" i="61"/>
  <c r="S125" i="61" s="1"/>
  <c r="H125" i="61"/>
  <c r="F125" i="61"/>
  <c r="D125" i="61"/>
  <c r="F107" i="61"/>
  <c r="H107" i="61"/>
  <c r="I107" i="61"/>
  <c r="S107" i="61" s="1"/>
  <c r="U107" i="61"/>
  <c r="F108" i="61"/>
  <c r="H108" i="61"/>
  <c r="I108" i="61"/>
  <c r="S108" i="61" s="1"/>
  <c r="U108" i="61"/>
  <c r="F109" i="61"/>
  <c r="H109" i="61"/>
  <c r="I109" i="61"/>
  <c r="S109" i="61" s="1"/>
  <c r="U109" i="61"/>
  <c r="F110" i="61"/>
  <c r="H110" i="61"/>
  <c r="I110" i="61"/>
  <c r="S110" i="61" s="1"/>
  <c r="U110" i="61"/>
  <c r="F111" i="61"/>
  <c r="H111" i="61"/>
  <c r="I111" i="61"/>
  <c r="S111" i="61" s="1"/>
  <c r="U111" i="61"/>
  <c r="F112" i="61"/>
  <c r="H112" i="61"/>
  <c r="I112" i="61"/>
  <c r="S112" i="61" s="1"/>
  <c r="U112" i="61"/>
  <c r="F113" i="61"/>
  <c r="H113" i="61"/>
  <c r="I113" i="61"/>
  <c r="S113" i="61" s="1"/>
  <c r="U113" i="61"/>
  <c r="F114" i="61"/>
  <c r="H114" i="61"/>
  <c r="I114" i="61"/>
  <c r="S114" i="61" s="1"/>
  <c r="U114" i="61"/>
  <c r="F115" i="61"/>
  <c r="H115" i="61"/>
  <c r="I115" i="61"/>
  <c r="S115" i="61" s="1"/>
  <c r="U115" i="61"/>
  <c r="F116" i="61"/>
  <c r="H116" i="61"/>
  <c r="I116" i="61"/>
  <c r="S116" i="61" s="1"/>
  <c r="U116" i="61"/>
  <c r="F117" i="61"/>
  <c r="H117" i="61"/>
  <c r="I117" i="61"/>
  <c r="S117" i="61" s="1"/>
  <c r="U117" i="61"/>
  <c r="F118" i="61"/>
  <c r="H118" i="61"/>
  <c r="I118" i="61"/>
  <c r="S118" i="61" s="1"/>
  <c r="U118" i="61"/>
  <c r="D118" i="61"/>
  <c r="D117" i="61"/>
  <c r="D116" i="61"/>
  <c r="D115" i="61"/>
  <c r="D114" i="61"/>
  <c r="D113" i="61"/>
  <c r="D112" i="61"/>
  <c r="D111" i="61"/>
  <c r="D110" i="61"/>
  <c r="D109" i="61"/>
  <c r="D108" i="61"/>
  <c r="D107" i="61"/>
  <c r="U100" i="61"/>
  <c r="I100" i="61"/>
  <c r="S100" i="61" s="1"/>
  <c r="H100" i="61"/>
  <c r="F100" i="61"/>
  <c r="D100" i="61"/>
  <c r="U99" i="61"/>
  <c r="I99" i="61"/>
  <c r="S99" i="61" s="1"/>
  <c r="H99" i="61"/>
  <c r="F99" i="61"/>
  <c r="D99" i="61"/>
  <c r="U98" i="61"/>
  <c r="I98" i="61"/>
  <c r="S98" i="61" s="1"/>
  <c r="H98" i="61"/>
  <c r="F98" i="61"/>
  <c r="D98" i="61"/>
  <c r="U97" i="61"/>
  <c r="I97" i="61"/>
  <c r="S97" i="61" s="1"/>
  <c r="H97" i="61"/>
  <c r="F97" i="61"/>
  <c r="D97" i="61"/>
  <c r="U96" i="61"/>
  <c r="I96" i="61"/>
  <c r="S96" i="61" s="1"/>
  <c r="H96" i="61"/>
  <c r="F96" i="61"/>
  <c r="D96" i="61"/>
  <c r="U95" i="61"/>
  <c r="I95" i="61"/>
  <c r="S95" i="61" s="1"/>
  <c r="H95" i="61"/>
  <c r="F95" i="61"/>
  <c r="D95" i="61"/>
  <c r="U94" i="61"/>
  <c r="I94" i="61"/>
  <c r="S94" i="61" s="1"/>
  <c r="H94" i="61"/>
  <c r="F94" i="61"/>
  <c r="D94" i="61"/>
  <c r="U93" i="61"/>
  <c r="I93" i="61"/>
  <c r="S93" i="61" s="1"/>
  <c r="H93" i="61"/>
  <c r="F93" i="61"/>
  <c r="D93" i="61"/>
  <c r="U92" i="61"/>
  <c r="I92" i="61"/>
  <c r="S92" i="61" s="1"/>
  <c r="H92" i="61"/>
  <c r="F92" i="61"/>
  <c r="D92" i="61"/>
  <c r="U91" i="61"/>
  <c r="I91" i="61"/>
  <c r="S91" i="61" s="1"/>
  <c r="H91" i="61"/>
  <c r="F91" i="61"/>
  <c r="D91" i="61"/>
  <c r="U90" i="61"/>
  <c r="I90" i="61"/>
  <c r="S90" i="61" s="1"/>
  <c r="H90" i="61"/>
  <c r="F90" i="61"/>
  <c r="D90" i="61"/>
  <c r="U89" i="61"/>
  <c r="I89" i="61"/>
  <c r="S89" i="61" s="1"/>
  <c r="H89" i="61"/>
  <c r="F89" i="61"/>
  <c r="D89" i="61"/>
  <c r="U85" i="61"/>
  <c r="I85" i="61"/>
  <c r="S85" i="61" s="1"/>
  <c r="H85" i="61"/>
  <c r="F85" i="61"/>
  <c r="D85" i="61"/>
  <c r="U84" i="61"/>
  <c r="I84" i="61"/>
  <c r="S84" i="61" s="1"/>
  <c r="H84" i="61"/>
  <c r="F84" i="61"/>
  <c r="D84" i="61"/>
  <c r="U83" i="61"/>
  <c r="I83" i="61"/>
  <c r="S83" i="61" s="1"/>
  <c r="H83" i="61"/>
  <c r="F83" i="61"/>
  <c r="D83" i="61"/>
  <c r="U82" i="61"/>
  <c r="I82" i="61"/>
  <c r="S82" i="61" s="1"/>
  <c r="H82" i="61"/>
  <c r="F82" i="61"/>
  <c r="D82" i="61"/>
  <c r="U81" i="61"/>
  <c r="I81" i="61"/>
  <c r="S81" i="61" s="1"/>
  <c r="H81" i="61"/>
  <c r="F81" i="61"/>
  <c r="D81" i="61"/>
  <c r="U80" i="61"/>
  <c r="I80" i="61"/>
  <c r="S80" i="61" s="1"/>
  <c r="H80" i="61"/>
  <c r="F80" i="61"/>
  <c r="D80" i="61"/>
  <c r="U79" i="61"/>
  <c r="I79" i="61"/>
  <c r="S79" i="61" s="1"/>
  <c r="H79" i="61"/>
  <c r="F79" i="61"/>
  <c r="D79" i="61"/>
  <c r="U78" i="61"/>
  <c r="I78" i="61"/>
  <c r="S78" i="61" s="1"/>
  <c r="H78" i="61"/>
  <c r="F78" i="61"/>
  <c r="D78" i="61"/>
  <c r="U77" i="61"/>
  <c r="I77" i="61"/>
  <c r="S77" i="61" s="1"/>
  <c r="H77" i="61"/>
  <c r="F77" i="61"/>
  <c r="D77" i="61"/>
  <c r="U76" i="61"/>
  <c r="I76" i="61"/>
  <c r="S76" i="61" s="1"/>
  <c r="H76" i="61"/>
  <c r="F76" i="61"/>
  <c r="D76" i="61"/>
  <c r="U75" i="61"/>
  <c r="I75" i="61"/>
  <c r="S75" i="61" s="1"/>
  <c r="H75" i="61"/>
  <c r="F75" i="61"/>
  <c r="D75" i="61"/>
  <c r="U74" i="61"/>
  <c r="I74" i="61"/>
  <c r="S74" i="61" s="1"/>
  <c r="H74" i="61"/>
  <c r="F74" i="61"/>
  <c r="D74" i="61"/>
  <c r="U70" i="61"/>
  <c r="I70" i="61"/>
  <c r="S70" i="61" s="1"/>
  <c r="H70" i="61"/>
  <c r="F70" i="61"/>
  <c r="D70" i="61"/>
  <c r="U69" i="61"/>
  <c r="I69" i="61"/>
  <c r="S69" i="61" s="1"/>
  <c r="H69" i="61"/>
  <c r="F69" i="61"/>
  <c r="D69" i="61"/>
  <c r="U68" i="61"/>
  <c r="I68" i="61"/>
  <c r="S68" i="61" s="1"/>
  <c r="H68" i="61"/>
  <c r="F68" i="61"/>
  <c r="D68" i="61"/>
  <c r="U67" i="61"/>
  <c r="I67" i="61"/>
  <c r="S67" i="61" s="1"/>
  <c r="H67" i="61"/>
  <c r="F67" i="61"/>
  <c r="D67" i="61"/>
  <c r="U66" i="61"/>
  <c r="I66" i="61"/>
  <c r="S66" i="61" s="1"/>
  <c r="H66" i="61"/>
  <c r="F66" i="61"/>
  <c r="D66" i="61"/>
  <c r="U65" i="61"/>
  <c r="I65" i="61"/>
  <c r="S65" i="61" s="1"/>
  <c r="H65" i="61"/>
  <c r="F65" i="61"/>
  <c r="D65" i="61"/>
  <c r="U64" i="61"/>
  <c r="I64" i="61"/>
  <c r="S64" i="61" s="1"/>
  <c r="H64" i="61"/>
  <c r="F64" i="61"/>
  <c r="D64" i="61"/>
  <c r="U63" i="61"/>
  <c r="I63" i="61"/>
  <c r="S63" i="61" s="1"/>
  <c r="H63" i="61"/>
  <c r="F63" i="61"/>
  <c r="D63" i="61"/>
  <c r="U62" i="61"/>
  <c r="I62" i="61"/>
  <c r="S62" i="61" s="1"/>
  <c r="H62" i="61"/>
  <c r="F62" i="61"/>
  <c r="D62" i="61"/>
  <c r="U61" i="61"/>
  <c r="I61" i="61"/>
  <c r="S61" i="61" s="1"/>
  <c r="H61" i="61"/>
  <c r="F61" i="61"/>
  <c r="D61" i="61"/>
  <c r="U60" i="61"/>
  <c r="I60" i="61"/>
  <c r="S60" i="61" s="1"/>
  <c r="H60" i="61"/>
  <c r="F60" i="61"/>
  <c r="D60" i="61"/>
  <c r="U59" i="61"/>
  <c r="I59" i="61"/>
  <c r="S59" i="61" s="1"/>
  <c r="H59" i="61"/>
  <c r="F59" i="61"/>
  <c r="D59" i="61"/>
  <c r="U55" i="61"/>
  <c r="I55" i="61"/>
  <c r="S55" i="61" s="1"/>
  <c r="H55" i="61"/>
  <c r="F55" i="61"/>
  <c r="D55" i="61"/>
  <c r="U54" i="61"/>
  <c r="I54" i="61"/>
  <c r="S54" i="61" s="1"/>
  <c r="H54" i="61"/>
  <c r="F54" i="61"/>
  <c r="D54" i="61"/>
  <c r="U53" i="61"/>
  <c r="I53" i="61"/>
  <c r="S53" i="61" s="1"/>
  <c r="H53" i="61"/>
  <c r="F53" i="61"/>
  <c r="D53" i="61"/>
  <c r="U52" i="61"/>
  <c r="I52" i="61"/>
  <c r="S52" i="61" s="1"/>
  <c r="H52" i="61"/>
  <c r="F52" i="61"/>
  <c r="D52" i="61"/>
  <c r="U51" i="61"/>
  <c r="I51" i="61"/>
  <c r="S51" i="61" s="1"/>
  <c r="H51" i="61"/>
  <c r="F51" i="61"/>
  <c r="D51" i="61"/>
  <c r="U50" i="61"/>
  <c r="I50" i="61"/>
  <c r="S50" i="61" s="1"/>
  <c r="H50" i="61"/>
  <c r="F50" i="61"/>
  <c r="D50" i="61"/>
  <c r="U49" i="61"/>
  <c r="I49" i="61"/>
  <c r="S49" i="61" s="1"/>
  <c r="H49" i="61"/>
  <c r="F49" i="61"/>
  <c r="D49" i="61"/>
  <c r="U48" i="61"/>
  <c r="I48" i="61"/>
  <c r="S48" i="61" s="1"/>
  <c r="H48" i="61"/>
  <c r="F48" i="61"/>
  <c r="D48" i="61"/>
  <c r="U47" i="61"/>
  <c r="I47" i="61"/>
  <c r="S47" i="61" s="1"/>
  <c r="H47" i="61"/>
  <c r="F47" i="61"/>
  <c r="D47" i="61"/>
  <c r="U46" i="61"/>
  <c r="I46" i="61"/>
  <c r="S46" i="61" s="1"/>
  <c r="H46" i="61"/>
  <c r="F46" i="61"/>
  <c r="D46" i="61"/>
  <c r="U45" i="61"/>
  <c r="I45" i="61"/>
  <c r="S45" i="61" s="1"/>
  <c r="H45" i="61"/>
  <c r="F45" i="61"/>
  <c r="D45" i="61"/>
  <c r="U44" i="61"/>
  <c r="I44" i="61"/>
  <c r="S44" i="61" s="1"/>
  <c r="H44" i="61"/>
  <c r="F44" i="61"/>
  <c r="D44" i="61"/>
  <c r="U40" i="61"/>
  <c r="I40" i="61"/>
  <c r="S40" i="61" s="1"/>
  <c r="H40" i="61"/>
  <c r="F40" i="61"/>
  <c r="D40" i="61"/>
  <c r="U39" i="61"/>
  <c r="I39" i="61"/>
  <c r="S39" i="61" s="1"/>
  <c r="H39" i="61"/>
  <c r="F39" i="61"/>
  <c r="D39" i="61"/>
  <c r="U38" i="61"/>
  <c r="I38" i="61"/>
  <c r="S38" i="61" s="1"/>
  <c r="H38" i="61"/>
  <c r="F38" i="61"/>
  <c r="D38" i="61"/>
  <c r="U37" i="61"/>
  <c r="I37" i="61"/>
  <c r="S37" i="61" s="1"/>
  <c r="H37" i="61"/>
  <c r="F37" i="61"/>
  <c r="D37" i="61"/>
  <c r="U36" i="61"/>
  <c r="I36" i="61"/>
  <c r="S36" i="61" s="1"/>
  <c r="H36" i="61"/>
  <c r="F36" i="61"/>
  <c r="D36" i="61"/>
  <c r="U35" i="61"/>
  <c r="I35" i="61"/>
  <c r="S35" i="61" s="1"/>
  <c r="H35" i="61"/>
  <c r="F35" i="61"/>
  <c r="D35" i="61"/>
  <c r="U34" i="61"/>
  <c r="I34" i="61"/>
  <c r="S34" i="61" s="1"/>
  <c r="H34" i="61"/>
  <c r="F34" i="61"/>
  <c r="D34" i="61"/>
  <c r="U33" i="61"/>
  <c r="I33" i="61"/>
  <c r="S33" i="61" s="1"/>
  <c r="H33" i="61"/>
  <c r="F33" i="61"/>
  <c r="D33" i="61"/>
  <c r="U32" i="61"/>
  <c r="I32" i="61"/>
  <c r="S32" i="61" s="1"/>
  <c r="H32" i="61"/>
  <c r="F32" i="61"/>
  <c r="D32" i="61"/>
  <c r="U31" i="61"/>
  <c r="I31" i="61"/>
  <c r="S31" i="61" s="1"/>
  <c r="H31" i="61"/>
  <c r="F31" i="61"/>
  <c r="D31" i="61"/>
  <c r="U30" i="61"/>
  <c r="I30" i="61"/>
  <c r="S30" i="61" s="1"/>
  <c r="H30" i="61"/>
  <c r="F30" i="61"/>
  <c r="D30" i="61"/>
  <c r="U29" i="61"/>
  <c r="I29" i="61"/>
  <c r="S29" i="61" s="1"/>
  <c r="H29" i="61"/>
  <c r="F29" i="61"/>
  <c r="D29" i="61"/>
  <c r="D15" i="61"/>
  <c r="F15" i="61"/>
  <c r="H15" i="61"/>
  <c r="I15" i="61"/>
  <c r="S15" i="61" s="1"/>
  <c r="U15" i="61"/>
  <c r="D16" i="61"/>
  <c r="F16" i="61"/>
  <c r="H16" i="61"/>
  <c r="I16" i="61"/>
  <c r="S16" i="61" s="1"/>
  <c r="U16" i="61"/>
  <c r="D17" i="61"/>
  <c r="F17" i="61"/>
  <c r="H17" i="61"/>
  <c r="I17" i="61"/>
  <c r="S17" i="61" s="1"/>
  <c r="U17" i="61"/>
  <c r="D18" i="61"/>
  <c r="F18" i="61"/>
  <c r="H18" i="61"/>
  <c r="I18" i="61"/>
  <c r="S18" i="61" s="1"/>
  <c r="U18" i="61"/>
  <c r="D19" i="61"/>
  <c r="F19" i="61"/>
  <c r="H19" i="61"/>
  <c r="I19" i="61"/>
  <c r="S19" i="61" s="1"/>
  <c r="U19" i="61"/>
  <c r="D20" i="61"/>
  <c r="F20" i="61"/>
  <c r="H20" i="61"/>
  <c r="I20" i="61"/>
  <c r="S20" i="61" s="1"/>
  <c r="U20" i="61"/>
  <c r="D21" i="61"/>
  <c r="F21" i="61"/>
  <c r="H21" i="61"/>
  <c r="I21" i="61"/>
  <c r="S21" i="61" s="1"/>
  <c r="U21" i="61"/>
  <c r="D22" i="61"/>
  <c r="F22" i="61"/>
  <c r="H22" i="61"/>
  <c r="I22" i="61"/>
  <c r="S22" i="61" s="1"/>
  <c r="U22" i="61"/>
  <c r="D23" i="61"/>
  <c r="F23" i="61"/>
  <c r="H23" i="61"/>
  <c r="I23" i="61"/>
  <c r="S23" i="61" s="1"/>
  <c r="U23" i="61"/>
  <c r="D24" i="61"/>
  <c r="F24" i="61"/>
  <c r="H24" i="61"/>
  <c r="I24" i="61"/>
  <c r="S24" i="61" s="1"/>
  <c r="U24" i="61"/>
  <c r="D25" i="61"/>
  <c r="F25" i="61"/>
  <c r="H25" i="61"/>
  <c r="I25" i="61"/>
  <c r="S25" i="61" s="1"/>
  <c r="U25" i="61"/>
  <c r="U14" i="61"/>
  <c r="I14" i="61"/>
  <c r="S14" i="61" s="1"/>
  <c r="H14" i="61"/>
  <c r="F14" i="61"/>
  <c r="D14" i="61"/>
  <c r="BH42" i="60"/>
  <c r="BI42" i="60" s="1"/>
  <c r="BJ42" i="60" s="1"/>
  <c r="BK42" i="60" s="1"/>
  <c r="BL42" i="60" s="1"/>
  <c r="BM42" i="60" s="1"/>
  <c r="BN42" i="60" s="1"/>
  <c r="BO42" i="60" s="1"/>
  <c r="BP42" i="60" s="1"/>
  <c r="BQ42" i="60" s="1"/>
  <c r="BR42" i="60" s="1"/>
  <c r="BF42" i="60"/>
  <c r="J29" i="61" l="1"/>
  <c r="K29" i="61"/>
  <c r="J37" i="61"/>
  <c r="K37" i="61"/>
  <c r="Q48" i="61"/>
  <c r="J48" i="61"/>
  <c r="K48" i="61"/>
  <c r="J14" i="61"/>
  <c r="K14" i="61"/>
  <c r="J24" i="61"/>
  <c r="K24" i="61"/>
  <c r="J16" i="61"/>
  <c r="K16" i="61"/>
  <c r="K33" i="61"/>
  <c r="J33" i="61"/>
  <c r="J44" i="61"/>
  <c r="K44" i="61"/>
  <c r="Q52" i="61"/>
  <c r="K52" i="61"/>
  <c r="J52" i="61"/>
  <c r="O63" i="61"/>
  <c r="K63" i="61"/>
  <c r="J63" i="61"/>
  <c r="J74" i="61"/>
  <c r="K74" i="61"/>
  <c r="Q82" i="61"/>
  <c r="K82" i="61"/>
  <c r="J82" i="61"/>
  <c r="T93" i="61"/>
  <c r="J93" i="61"/>
  <c r="K93" i="61"/>
  <c r="Q129" i="61"/>
  <c r="J129" i="61"/>
  <c r="K129" i="61"/>
  <c r="J143" i="61"/>
  <c r="K143" i="61"/>
  <c r="Q151" i="61"/>
  <c r="K151" i="61"/>
  <c r="J151" i="61"/>
  <c r="Q165" i="61"/>
  <c r="J165" i="61"/>
  <c r="K165" i="61"/>
  <c r="K179" i="61"/>
  <c r="J179" i="61"/>
  <c r="Q187" i="61"/>
  <c r="J187" i="61"/>
  <c r="K187" i="61"/>
  <c r="Q201" i="61"/>
  <c r="J201" i="61"/>
  <c r="K201" i="61"/>
  <c r="J20" i="61"/>
  <c r="K20" i="61"/>
  <c r="J19" i="61"/>
  <c r="K19" i="61"/>
  <c r="T30" i="61"/>
  <c r="J30" i="61"/>
  <c r="K30" i="61"/>
  <c r="J38" i="61"/>
  <c r="K38" i="61"/>
  <c r="J49" i="61"/>
  <c r="K49" i="61"/>
  <c r="P60" i="61"/>
  <c r="J60" i="61"/>
  <c r="K60" i="61"/>
  <c r="J68" i="61"/>
  <c r="K68" i="61"/>
  <c r="J79" i="61"/>
  <c r="K79" i="61"/>
  <c r="J90" i="61"/>
  <c r="K90" i="61"/>
  <c r="J98" i="61"/>
  <c r="K98" i="61"/>
  <c r="J126" i="61"/>
  <c r="K126" i="61"/>
  <c r="J134" i="61"/>
  <c r="K134" i="61"/>
  <c r="J148" i="61"/>
  <c r="K148" i="61"/>
  <c r="T162" i="61"/>
  <c r="J162" i="61"/>
  <c r="K162" i="61"/>
  <c r="J170" i="61"/>
  <c r="K170" i="61"/>
  <c r="J184" i="61"/>
  <c r="K184" i="61"/>
  <c r="J198" i="61"/>
  <c r="K198" i="61"/>
  <c r="J206" i="61"/>
  <c r="K206" i="61"/>
  <c r="J22" i="61"/>
  <c r="K22" i="61"/>
  <c r="Q35" i="61"/>
  <c r="J35" i="61"/>
  <c r="K35" i="61"/>
  <c r="J46" i="61"/>
  <c r="K46" i="61"/>
  <c r="Q54" i="61"/>
  <c r="J54" i="61"/>
  <c r="K54" i="61"/>
  <c r="Q65" i="61"/>
  <c r="J65" i="61"/>
  <c r="K65" i="61"/>
  <c r="J76" i="61"/>
  <c r="K76" i="61"/>
  <c r="J84" i="61"/>
  <c r="K84" i="61"/>
  <c r="T95" i="61"/>
  <c r="J95" i="61"/>
  <c r="K95" i="61"/>
  <c r="R118" i="61"/>
  <c r="J118" i="61"/>
  <c r="K118" i="61"/>
  <c r="J116" i="61"/>
  <c r="K116" i="61"/>
  <c r="J114" i="61"/>
  <c r="K114" i="61"/>
  <c r="J112" i="61"/>
  <c r="K112" i="61"/>
  <c r="R110" i="61"/>
  <c r="J110" i="61"/>
  <c r="K110" i="61"/>
  <c r="J108" i="61"/>
  <c r="K108" i="61"/>
  <c r="J131" i="61"/>
  <c r="K131" i="61"/>
  <c r="O145" i="61"/>
  <c r="J145" i="61"/>
  <c r="K145" i="61"/>
  <c r="O153" i="61"/>
  <c r="J153" i="61"/>
  <c r="K153" i="61"/>
  <c r="Q167" i="61"/>
  <c r="J167" i="61"/>
  <c r="K167" i="61"/>
  <c r="Q181" i="61"/>
  <c r="J181" i="61"/>
  <c r="K181" i="61"/>
  <c r="J189" i="61"/>
  <c r="K189" i="61"/>
  <c r="Q203" i="61"/>
  <c r="J203" i="61"/>
  <c r="K203" i="61"/>
  <c r="J25" i="61"/>
  <c r="K25" i="61"/>
  <c r="J17" i="61"/>
  <c r="K17" i="61"/>
  <c r="J32" i="61"/>
  <c r="K32" i="61"/>
  <c r="P40" i="61"/>
  <c r="J40" i="61"/>
  <c r="K40" i="61"/>
  <c r="J51" i="61"/>
  <c r="K51" i="61"/>
  <c r="J62" i="61"/>
  <c r="K62" i="61"/>
  <c r="J70" i="61"/>
  <c r="K70" i="61"/>
  <c r="J81" i="61"/>
  <c r="K81" i="61"/>
  <c r="J92" i="61"/>
  <c r="K92" i="61"/>
  <c r="J100" i="61"/>
  <c r="K100" i="61"/>
  <c r="J128" i="61"/>
  <c r="K128" i="61"/>
  <c r="J136" i="61"/>
  <c r="K136" i="61"/>
  <c r="J150" i="61"/>
  <c r="K150" i="61"/>
  <c r="J164" i="61"/>
  <c r="K164" i="61"/>
  <c r="J172" i="61"/>
  <c r="K172" i="61"/>
  <c r="J186" i="61"/>
  <c r="K186" i="61"/>
  <c r="J200" i="61"/>
  <c r="K200" i="61"/>
  <c r="J208" i="61"/>
  <c r="K208" i="61"/>
  <c r="Q67" i="61"/>
  <c r="J67" i="61"/>
  <c r="K67" i="61"/>
  <c r="Q78" i="61"/>
  <c r="J78" i="61"/>
  <c r="K78" i="61"/>
  <c r="J89" i="61"/>
  <c r="K89" i="61"/>
  <c r="T97" i="61"/>
  <c r="J97" i="61"/>
  <c r="K97" i="61"/>
  <c r="J125" i="61"/>
  <c r="K125" i="61"/>
  <c r="Q133" i="61"/>
  <c r="J133" i="61"/>
  <c r="K133" i="61"/>
  <c r="Q147" i="61"/>
  <c r="J147" i="61"/>
  <c r="K147" i="61"/>
  <c r="J161" i="61"/>
  <c r="K161" i="61"/>
  <c r="O169" i="61"/>
  <c r="J169" i="61"/>
  <c r="K169" i="61"/>
  <c r="Q183" i="61"/>
  <c r="J183" i="61"/>
  <c r="K183" i="61"/>
  <c r="J197" i="61"/>
  <c r="K197" i="61"/>
  <c r="J205" i="61"/>
  <c r="K205" i="61"/>
  <c r="J23" i="61"/>
  <c r="K23" i="61"/>
  <c r="J15" i="61"/>
  <c r="K15" i="61"/>
  <c r="J34" i="61"/>
  <c r="K34" i="61"/>
  <c r="J45" i="61"/>
  <c r="K45" i="61"/>
  <c r="J53" i="61"/>
  <c r="K53" i="61"/>
  <c r="J64" i="61"/>
  <c r="K64" i="61"/>
  <c r="R75" i="61"/>
  <c r="J75" i="61"/>
  <c r="K75" i="61"/>
  <c r="J83" i="61"/>
  <c r="K83" i="61"/>
  <c r="J94" i="61"/>
  <c r="K94" i="61"/>
  <c r="P130" i="61"/>
  <c r="J130" i="61"/>
  <c r="K130" i="61"/>
  <c r="J144" i="61"/>
  <c r="K144" i="61"/>
  <c r="J152" i="61"/>
  <c r="K152" i="61"/>
  <c r="J166" i="61"/>
  <c r="K166" i="61"/>
  <c r="J180" i="61"/>
  <c r="K180" i="61"/>
  <c r="J188" i="61"/>
  <c r="K188" i="61"/>
  <c r="J202" i="61"/>
  <c r="K202" i="61"/>
  <c r="J59" i="61"/>
  <c r="K59" i="61"/>
  <c r="L18" i="61"/>
  <c r="J18" i="61"/>
  <c r="K18" i="61"/>
  <c r="Q31" i="61"/>
  <c r="K31" i="61"/>
  <c r="J31" i="61"/>
  <c r="Q39" i="61"/>
  <c r="J39" i="61"/>
  <c r="K39" i="61"/>
  <c r="O50" i="61"/>
  <c r="J50" i="61"/>
  <c r="K50" i="61"/>
  <c r="Q61" i="61"/>
  <c r="J61" i="61"/>
  <c r="K61" i="61"/>
  <c r="Q69" i="61"/>
  <c r="J69" i="61"/>
  <c r="K69" i="61"/>
  <c r="Q80" i="61"/>
  <c r="J80" i="61"/>
  <c r="K80" i="61"/>
  <c r="T91" i="61"/>
  <c r="J91" i="61"/>
  <c r="K91" i="61"/>
  <c r="T99" i="61"/>
  <c r="J99" i="61"/>
  <c r="K99" i="61"/>
  <c r="J117" i="61"/>
  <c r="K117" i="61"/>
  <c r="K115" i="61"/>
  <c r="J115" i="61"/>
  <c r="K113" i="61"/>
  <c r="J113" i="61"/>
  <c r="Q111" i="61"/>
  <c r="J111" i="61"/>
  <c r="K111" i="61"/>
  <c r="P109" i="61"/>
  <c r="J109" i="61"/>
  <c r="K109" i="61"/>
  <c r="J107" i="61"/>
  <c r="K107" i="61"/>
  <c r="J127" i="61"/>
  <c r="K127" i="61"/>
  <c r="J135" i="61"/>
  <c r="K135" i="61"/>
  <c r="Q149" i="61"/>
  <c r="J149" i="61"/>
  <c r="K149" i="61"/>
  <c r="Q163" i="61"/>
  <c r="J163" i="61"/>
  <c r="K163" i="61"/>
  <c r="Q171" i="61"/>
  <c r="J171" i="61"/>
  <c r="K171" i="61"/>
  <c r="J185" i="61"/>
  <c r="K185" i="61"/>
  <c r="Q199" i="61"/>
  <c r="J199" i="61"/>
  <c r="K199" i="61"/>
  <c r="Q207" i="61"/>
  <c r="J207" i="61"/>
  <c r="K207" i="61"/>
  <c r="J21" i="61"/>
  <c r="K21" i="61"/>
  <c r="P36" i="61"/>
  <c r="J36" i="61"/>
  <c r="K36" i="61"/>
  <c r="J47" i="61"/>
  <c r="K47" i="61"/>
  <c r="J55" i="61"/>
  <c r="K55" i="61"/>
  <c r="J66" i="61"/>
  <c r="K66" i="61"/>
  <c r="J77" i="61"/>
  <c r="K77" i="61"/>
  <c r="J85" i="61"/>
  <c r="K85" i="61"/>
  <c r="J96" i="61"/>
  <c r="K96" i="61"/>
  <c r="J132" i="61"/>
  <c r="K132" i="61"/>
  <c r="J146" i="61"/>
  <c r="K146" i="61"/>
  <c r="J154" i="61"/>
  <c r="K154" i="61"/>
  <c r="J168" i="61"/>
  <c r="K168" i="61"/>
  <c r="J182" i="61"/>
  <c r="K182" i="61"/>
  <c r="J190" i="61"/>
  <c r="K190" i="61"/>
  <c r="J204" i="61"/>
  <c r="K204" i="61"/>
  <c r="V135" i="61"/>
  <c r="W154" i="61"/>
  <c r="W172" i="61"/>
  <c r="W208" i="61"/>
  <c r="W190" i="61"/>
  <c r="W55" i="61"/>
  <c r="W100" i="61"/>
  <c r="W84" i="61"/>
  <c r="W38" i="61"/>
  <c r="W53" i="61"/>
  <c r="W68" i="61"/>
  <c r="W83" i="61"/>
  <c r="V98" i="61"/>
  <c r="W170" i="61"/>
  <c r="W188" i="61"/>
  <c r="W206" i="61"/>
  <c r="V205" i="61"/>
  <c r="W51" i="61"/>
  <c r="W66" i="61"/>
  <c r="W81" i="61"/>
  <c r="V96" i="61"/>
  <c r="W132" i="61"/>
  <c r="W150" i="61"/>
  <c r="V186" i="61"/>
  <c r="W34" i="61"/>
  <c r="W79" i="61"/>
  <c r="W148" i="61"/>
  <c r="W166" i="61"/>
  <c r="W184" i="61"/>
  <c r="W202" i="61"/>
  <c r="W64" i="61"/>
  <c r="W94" i="61"/>
  <c r="Q197" i="61"/>
  <c r="I192" i="61"/>
  <c r="Q179" i="61"/>
  <c r="I174" i="61"/>
  <c r="Q161" i="61"/>
  <c r="I156" i="61"/>
  <c r="O143" i="61"/>
  <c r="I138" i="61"/>
  <c r="O125" i="61"/>
  <c r="I120" i="61"/>
  <c r="M107" i="61"/>
  <c r="I102" i="61"/>
  <c r="T89" i="61"/>
  <c r="I87" i="61"/>
  <c r="P74" i="61"/>
  <c r="I72" i="61"/>
  <c r="Q59" i="61"/>
  <c r="I57" i="61"/>
  <c r="V92" i="61"/>
  <c r="V182" i="61"/>
  <c r="Q14" i="61"/>
  <c r="I42" i="61"/>
  <c r="Q29" i="61"/>
  <c r="I27" i="61"/>
  <c r="W32" i="61"/>
  <c r="W47" i="61"/>
  <c r="W128" i="61"/>
  <c r="W146" i="61"/>
  <c r="W164" i="61"/>
  <c r="W200" i="61"/>
  <c r="V18" i="61"/>
  <c r="N163" i="61"/>
  <c r="W143" i="61"/>
  <c r="L32" i="61"/>
  <c r="W76" i="61"/>
  <c r="Q24" i="61"/>
  <c r="Q16" i="61"/>
  <c r="N18" i="61"/>
  <c r="Q18" i="61"/>
  <c r="M16" i="61"/>
  <c r="R59" i="61"/>
  <c r="R187" i="61"/>
  <c r="Q117" i="61"/>
  <c r="T115" i="61"/>
  <c r="R197" i="61"/>
  <c r="R115" i="61"/>
  <c r="M117" i="61"/>
  <c r="V115" i="61"/>
  <c r="Q115" i="61"/>
  <c r="L182" i="61"/>
  <c r="T55" i="61"/>
  <c r="T80" i="61"/>
  <c r="L115" i="61"/>
  <c r="Q25" i="61"/>
  <c r="N118" i="61"/>
  <c r="M111" i="61"/>
  <c r="V110" i="61"/>
  <c r="M22" i="61"/>
  <c r="Q20" i="61"/>
  <c r="O18" i="61"/>
  <c r="R16" i="61"/>
  <c r="P34" i="61"/>
  <c r="L38" i="61"/>
  <c r="T68" i="61"/>
  <c r="O96" i="61"/>
  <c r="T117" i="61"/>
  <c r="L117" i="61"/>
  <c r="O135" i="61"/>
  <c r="W203" i="61"/>
  <c r="Q23" i="61"/>
  <c r="V63" i="61"/>
  <c r="V169" i="61"/>
  <c r="N179" i="61"/>
  <c r="L202" i="61"/>
  <c r="M23" i="61"/>
  <c r="Q21" i="61"/>
  <c r="W18" i="61"/>
  <c r="R18" i="61"/>
  <c r="M18" i="61"/>
  <c r="V16" i="61"/>
  <c r="N16" i="61"/>
  <c r="N29" i="61"/>
  <c r="N39" i="61"/>
  <c r="N69" i="61"/>
  <c r="P117" i="61"/>
  <c r="Q107" i="61"/>
  <c r="V180" i="61"/>
  <c r="P202" i="61"/>
  <c r="P24" i="61"/>
  <c r="M20" i="61"/>
  <c r="L30" i="61"/>
  <c r="T38" i="61"/>
  <c r="R39" i="61"/>
  <c r="L51" i="61"/>
  <c r="R79" i="61"/>
  <c r="T109" i="61"/>
  <c r="R129" i="61"/>
  <c r="O186" i="61"/>
  <c r="L190" i="61"/>
  <c r="W207" i="61"/>
  <c r="R14" i="61"/>
  <c r="M24" i="61"/>
  <c r="P30" i="61"/>
  <c r="P51" i="61"/>
  <c r="W69" i="61"/>
  <c r="O78" i="61"/>
  <c r="V118" i="61"/>
  <c r="N115" i="61"/>
  <c r="T113" i="61"/>
  <c r="N110" i="61"/>
  <c r="W109" i="61"/>
  <c r="P150" i="61"/>
  <c r="N151" i="61"/>
  <c r="W163" i="61"/>
  <c r="O182" i="61"/>
  <c r="L188" i="61"/>
  <c r="T190" i="61"/>
  <c r="T202" i="61"/>
  <c r="N203" i="61"/>
  <c r="W151" i="61"/>
  <c r="T24" i="61"/>
  <c r="L24" i="61"/>
  <c r="L34" i="61"/>
  <c r="W52" i="61"/>
  <c r="P68" i="61"/>
  <c r="L80" i="61"/>
  <c r="V90" i="61"/>
  <c r="M115" i="61"/>
  <c r="V109" i="61"/>
  <c r="Q109" i="61"/>
  <c r="T128" i="61"/>
  <c r="V145" i="61"/>
  <c r="T150" i="61"/>
  <c r="V153" i="61"/>
  <c r="T182" i="61"/>
  <c r="N207" i="61"/>
  <c r="R29" i="61"/>
  <c r="O37" i="61"/>
  <c r="W44" i="61"/>
  <c r="W48" i="61"/>
  <c r="W61" i="61"/>
  <c r="W65" i="61"/>
  <c r="V75" i="61"/>
  <c r="V83" i="61"/>
  <c r="L98" i="61"/>
  <c r="Q114" i="61"/>
  <c r="Q113" i="61"/>
  <c r="O127" i="61"/>
  <c r="V131" i="61"/>
  <c r="W133" i="61"/>
  <c r="W147" i="61"/>
  <c r="V161" i="61"/>
  <c r="L162" i="61"/>
  <c r="P164" i="61"/>
  <c r="W167" i="61"/>
  <c r="W171" i="61"/>
  <c r="N181" i="61"/>
  <c r="V183" i="61"/>
  <c r="W198" i="61"/>
  <c r="W199" i="61"/>
  <c r="L206" i="61"/>
  <c r="P208" i="61"/>
  <c r="T16" i="61"/>
  <c r="P16" i="61"/>
  <c r="L16" i="61"/>
  <c r="V29" i="61"/>
  <c r="N31" i="61"/>
  <c r="W31" i="61"/>
  <c r="T34" i="61"/>
  <c r="N35" i="61"/>
  <c r="W35" i="61"/>
  <c r="L47" i="61"/>
  <c r="N48" i="61"/>
  <c r="T51" i="61"/>
  <c r="N52" i="61"/>
  <c r="P53" i="61"/>
  <c r="V59" i="61"/>
  <c r="L60" i="61"/>
  <c r="N61" i="61"/>
  <c r="L64" i="61"/>
  <c r="N65" i="61"/>
  <c r="P66" i="61"/>
  <c r="R69" i="61"/>
  <c r="N75" i="61"/>
  <c r="O82" i="61"/>
  <c r="N83" i="61"/>
  <c r="P84" i="61"/>
  <c r="L90" i="61"/>
  <c r="T96" i="61"/>
  <c r="T98" i="61"/>
  <c r="O100" i="61"/>
  <c r="P115" i="61"/>
  <c r="W114" i="61"/>
  <c r="O114" i="61"/>
  <c r="P113" i="61"/>
  <c r="L109" i="61"/>
  <c r="W107" i="61"/>
  <c r="O107" i="61"/>
  <c r="W129" i="61"/>
  <c r="O131" i="61"/>
  <c r="L132" i="61"/>
  <c r="N133" i="61"/>
  <c r="L146" i="61"/>
  <c r="N147" i="61"/>
  <c r="P148" i="61"/>
  <c r="R151" i="61"/>
  <c r="L154" i="61"/>
  <c r="N161" i="61"/>
  <c r="R163" i="61"/>
  <c r="L166" i="61"/>
  <c r="N167" i="61"/>
  <c r="L170" i="61"/>
  <c r="N171" i="61"/>
  <c r="P172" i="61"/>
  <c r="L180" i="61"/>
  <c r="N183" i="61"/>
  <c r="V197" i="61"/>
  <c r="L198" i="61"/>
  <c r="N199" i="61"/>
  <c r="P200" i="61"/>
  <c r="R203" i="61"/>
  <c r="T206" i="61"/>
  <c r="R207" i="61"/>
  <c r="Q22" i="61"/>
  <c r="W16" i="61"/>
  <c r="O16" i="61"/>
  <c r="R31" i="61"/>
  <c r="V33" i="61"/>
  <c r="R35" i="61"/>
  <c r="W39" i="61"/>
  <c r="T47" i="61"/>
  <c r="R48" i="61"/>
  <c r="R52" i="61"/>
  <c r="L55" i="61"/>
  <c r="N59" i="61"/>
  <c r="T60" i="61"/>
  <c r="R61" i="61"/>
  <c r="T64" i="61"/>
  <c r="R65" i="61"/>
  <c r="L68" i="61"/>
  <c r="V79" i="61"/>
  <c r="N81" i="61"/>
  <c r="R83" i="61"/>
  <c r="T90" i="61"/>
  <c r="O92" i="61"/>
  <c r="L96" i="61"/>
  <c r="L114" i="61"/>
  <c r="L113" i="61"/>
  <c r="W125" i="61"/>
  <c r="L128" i="61"/>
  <c r="N129" i="61"/>
  <c r="T132" i="61"/>
  <c r="R133" i="61"/>
  <c r="T146" i="61"/>
  <c r="R147" i="61"/>
  <c r="L150" i="61"/>
  <c r="T154" i="61"/>
  <c r="R161" i="61"/>
  <c r="T166" i="61"/>
  <c r="R167" i="61"/>
  <c r="T170" i="61"/>
  <c r="R171" i="61"/>
  <c r="T180" i="61"/>
  <c r="R183" i="61"/>
  <c r="V187" i="61"/>
  <c r="N197" i="61"/>
  <c r="T198" i="61"/>
  <c r="R199" i="61"/>
  <c r="L14" i="61"/>
  <c r="T14" i="61"/>
  <c r="W24" i="61"/>
  <c r="O24" i="61"/>
  <c r="T22" i="61"/>
  <c r="P22" i="61"/>
  <c r="L22" i="61"/>
  <c r="T20" i="61"/>
  <c r="P20" i="61"/>
  <c r="L20" i="61"/>
  <c r="Q19" i="61"/>
  <c r="P32" i="61"/>
  <c r="O33" i="61"/>
  <c r="Q37" i="61"/>
  <c r="N37" i="61"/>
  <c r="W37" i="61"/>
  <c r="R37" i="61"/>
  <c r="W45" i="61"/>
  <c r="L45" i="61"/>
  <c r="T45" i="61"/>
  <c r="O46" i="61"/>
  <c r="W62" i="61"/>
  <c r="T62" i="61"/>
  <c r="P62" i="61"/>
  <c r="L62" i="61"/>
  <c r="W70" i="61"/>
  <c r="T70" i="61"/>
  <c r="P70" i="61"/>
  <c r="L70" i="61"/>
  <c r="Q76" i="61"/>
  <c r="O76" i="61"/>
  <c r="T76" i="61"/>
  <c r="L76" i="61"/>
  <c r="V94" i="61"/>
  <c r="O94" i="61"/>
  <c r="T94" i="61"/>
  <c r="L94" i="61"/>
  <c r="O118" i="61"/>
  <c r="W118" i="61"/>
  <c r="L118" i="61"/>
  <c r="P118" i="61"/>
  <c r="T118" i="61"/>
  <c r="M118" i="61"/>
  <c r="Q118" i="61"/>
  <c r="O110" i="61"/>
  <c r="W110" i="61"/>
  <c r="L110" i="61"/>
  <c r="P110" i="61"/>
  <c r="T110" i="61"/>
  <c r="M110" i="61"/>
  <c r="Q110" i="61"/>
  <c r="Q189" i="61"/>
  <c r="R189" i="61"/>
  <c r="N189" i="61"/>
  <c r="V189" i="61"/>
  <c r="W204" i="61"/>
  <c r="T204" i="61"/>
  <c r="P204" i="61"/>
  <c r="L204" i="61"/>
  <c r="Q44" i="61"/>
  <c r="R44" i="61"/>
  <c r="N44" i="61"/>
  <c r="W77" i="61"/>
  <c r="R77" i="61"/>
  <c r="N77" i="61"/>
  <c r="V77" i="61"/>
  <c r="N14" i="61"/>
  <c r="V24" i="61"/>
  <c r="R24" i="61"/>
  <c r="N24" i="61"/>
  <c r="W22" i="61"/>
  <c r="O22" i="61"/>
  <c r="W20" i="61"/>
  <c r="O20" i="61"/>
  <c r="M19" i="61"/>
  <c r="T18" i="61"/>
  <c r="P18" i="61"/>
  <c r="Q17" i="61"/>
  <c r="O29" i="61"/>
  <c r="W29" i="61"/>
  <c r="W30" i="61"/>
  <c r="O31" i="61"/>
  <c r="V31" i="61"/>
  <c r="T32" i="61"/>
  <c r="V37" i="61"/>
  <c r="W40" i="61"/>
  <c r="L40" i="61"/>
  <c r="T40" i="61"/>
  <c r="O44" i="61"/>
  <c r="P45" i="61"/>
  <c r="Q63" i="61"/>
  <c r="N63" i="61"/>
  <c r="W63" i="61"/>
  <c r="R63" i="61"/>
  <c r="Q74" i="61"/>
  <c r="O74" i="61"/>
  <c r="T74" i="61"/>
  <c r="L74" i="61"/>
  <c r="P76" i="61"/>
  <c r="W85" i="61"/>
  <c r="R85" i="61"/>
  <c r="N85" i="61"/>
  <c r="V85" i="61"/>
  <c r="P94" i="61"/>
  <c r="N111" i="61"/>
  <c r="R111" i="61"/>
  <c r="V111" i="61"/>
  <c r="O111" i="61"/>
  <c r="W111" i="61"/>
  <c r="L111" i="61"/>
  <c r="P111" i="61"/>
  <c r="T111" i="61"/>
  <c r="Q50" i="61"/>
  <c r="N50" i="61"/>
  <c r="W50" i="61"/>
  <c r="R50" i="61"/>
  <c r="P14" i="61"/>
  <c r="V22" i="61"/>
  <c r="R22" i="61"/>
  <c r="N22" i="61"/>
  <c r="V20" i="61"/>
  <c r="R20" i="61"/>
  <c r="N20" i="61"/>
  <c r="M17" i="61"/>
  <c r="Q33" i="61"/>
  <c r="W33" i="61"/>
  <c r="R33" i="61"/>
  <c r="N33" i="61"/>
  <c r="W36" i="61"/>
  <c r="T36" i="61"/>
  <c r="L36" i="61"/>
  <c r="Q46" i="61"/>
  <c r="W46" i="61"/>
  <c r="R46" i="61"/>
  <c r="V46" i="61"/>
  <c r="N46" i="61"/>
  <c r="W49" i="61"/>
  <c r="T49" i="61"/>
  <c r="P49" i="61"/>
  <c r="L49" i="61"/>
  <c r="V50" i="61"/>
  <c r="Q84" i="61"/>
  <c r="O84" i="61"/>
  <c r="T84" i="61"/>
  <c r="L84" i="61"/>
  <c r="W126" i="61"/>
  <c r="T126" i="61"/>
  <c r="L126" i="61"/>
  <c r="P126" i="61"/>
  <c r="O39" i="61"/>
  <c r="V39" i="61"/>
  <c r="P47" i="61"/>
  <c r="O52" i="61"/>
  <c r="V52" i="61"/>
  <c r="T53" i="61"/>
  <c r="N54" i="61"/>
  <c r="P55" i="61"/>
  <c r="O65" i="61"/>
  <c r="V65" i="61"/>
  <c r="T66" i="61"/>
  <c r="N67" i="61"/>
  <c r="P78" i="61"/>
  <c r="W78" i="61"/>
  <c r="O80" i="61"/>
  <c r="R81" i="61"/>
  <c r="L82" i="61"/>
  <c r="T82" i="61"/>
  <c r="O90" i="61"/>
  <c r="L92" i="61"/>
  <c r="T92" i="61"/>
  <c r="P96" i="61"/>
  <c r="W96" i="61"/>
  <c r="O98" i="61"/>
  <c r="L100" i="61"/>
  <c r="T100" i="61"/>
  <c r="Q116" i="61"/>
  <c r="W115" i="61"/>
  <c r="O115" i="61"/>
  <c r="T114" i="61"/>
  <c r="P114" i="61"/>
  <c r="M113" i="61"/>
  <c r="L107" i="61"/>
  <c r="P107" i="61"/>
  <c r="T107" i="61"/>
  <c r="N107" i="61"/>
  <c r="R107" i="61"/>
  <c r="V107" i="61"/>
  <c r="Q131" i="61"/>
  <c r="W131" i="61"/>
  <c r="R131" i="61"/>
  <c r="N131" i="61"/>
  <c r="Q185" i="61"/>
  <c r="R185" i="61"/>
  <c r="N185" i="61"/>
  <c r="V185" i="61"/>
  <c r="Q205" i="61"/>
  <c r="N205" i="61"/>
  <c r="W205" i="61"/>
  <c r="R205" i="61"/>
  <c r="O54" i="61"/>
  <c r="V54" i="61"/>
  <c r="O67" i="61"/>
  <c r="V67" i="61"/>
  <c r="P80" i="61"/>
  <c r="W80" i="61"/>
  <c r="P90" i="61"/>
  <c r="W90" i="61"/>
  <c r="P98" i="61"/>
  <c r="W98" i="61"/>
  <c r="Q127" i="61"/>
  <c r="N127" i="61"/>
  <c r="W127" i="61"/>
  <c r="R127" i="61"/>
  <c r="W134" i="61"/>
  <c r="T134" i="61"/>
  <c r="P134" i="61"/>
  <c r="L134" i="61"/>
  <c r="W136" i="61"/>
  <c r="T136" i="61"/>
  <c r="P136" i="61"/>
  <c r="L136" i="61"/>
  <c r="W144" i="61"/>
  <c r="T144" i="61"/>
  <c r="P144" i="61"/>
  <c r="L144" i="61"/>
  <c r="W152" i="61"/>
  <c r="T152" i="61"/>
  <c r="P152" i="61"/>
  <c r="L152" i="61"/>
  <c r="W168" i="61"/>
  <c r="T168" i="61"/>
  <c r="P168" i="61"/>
  <c r="L168" i="61"/>
  <c r="V184" i="61"/>
  <c r="O184" i="61"/>
  <c r="T184" i="61"/>
  <c r="L184" i="61"/>
  <c r="O205" i="61"/>
  <c r="O35" i="61"/>
  <c r="V35" i="61"/>
  <c r="P38" i="61"/>
  <c r="V44" i="61"/>
  <c r="O48" i="61"/>
  <c r="V48" i="61"/>
  <c r="L53" i="61"/>
  <c r="R54" i="61"/>
  <c r="W54" i="61"/>
  <c r="O59" i="61"/>
  <c r="W59" i="61"/>
  <c r="W60" i="61"/>
  <c r="O61" i="61"/>
  <c r="V61" i="61"/>
  <c r="P64" i="61"/>
  <c r="L66" i="61"/>
  <c r="R67" i="61"/>
  <c r="W67" i="61"/>
  <c r="O69" i="61"/>
  <c r="V69" i="61"/>
  <c r="W74" i="61"/>
  <c r="W75" i="61"/>
  <c r="L78" i="61"/>
  <c r="T78" i="61"/>
  <c r="N79" i="61"/>
  <c r="V81" i="61"/>
  <c r="P82" i="61"/>
  <c r="W82" i="61"/>
  <c r="P92" i="61"/>
  <c r="W92" i="61"/>
  <c r="P100" i="61"/>
  <c r="V114" i="61"/>
  <c r="R114" i="61"/>
  <c r="M114" i="61"/>
  <c r="M109" i="61"/>
  <c r="Q125" i="61"/>
  <c r="N125" i="61"/>
  <c r="R125" i="61"/>
  <c r="V127" i="61"/>
  <c r="W130" i="61"/>
  <c r="L130" i="61"/>
  <c r="T130" i="61"/>
  <c r="Q135" i="61"/>
  <c r="N135" i="61"/>
  <c r="R135" i="61"/>
  <c r="Q143" i="61"/>
  <c r="N143" i="61"/>
  <c r="R143" i="61"/>
  <c r="Q145" i="61"/>
  <c r="N145" i="61"/>
  <c r="W145" i="61"/>
  <c r="R145" i="61"/>
  <c r="Q153" i="61"/>
  <c r="N153" i="61"/>
  <c r="W153" i="61"/>
  <c r="R153" i="61"/>
  <c r="Q169" i="61"/>
  <c r="N169" i="61"/>
  <c r="W169" i="61"/>
  <c r="R169" i="61"/>
  <c r="P184" i="61"/>
  <c r="V125" i="61"/>
  <c r="O129" i="61"/>
  <c r="V129" i="61"/>
  <c r="P132" i="61"/>
  <c r="V143" i="61"/>
  <c r="O147" i="61"/>
  <c r="V147" i="61"/>
  <c r="T148" i="61"/>
  <c r="N149" i="61"/>
  <c r="O161" i="61"/>
  <c r="W161" i="61"/>
  <c r="W162" i="61"/>
  <c r="O163" i="61"/>
  <c r="V163" i="61"/>
  <c r="T164" i="61"/>
  <c r="N165" i="61"/>
  <c r="P166" i="61"/>
  <c r="O171" i="61"/>
  <c r="V171" i="61"/>
  <c r="T172" i="61"/>
  <c r="R179" i="61"/>
  <c r="O180" i="61"/>
  <c r="R181" i="61"/>
  <c r="P186" i="61"/>
  <c r="W186" i="61"/>
  <c r="O188" i="61"/>
  <c r="O197" i="61"/>
  <c r="W197" i="61"/>
  <c r="O199" i="61"/>
  <c r="V199" i="61"/>
  <c r="T200" i="61"/>
  <c r="N201" i="61"/>
  <c r="O207" i="61"/>
  <c r="V207" i="61"/>
  <c r="T208" i="61"/>
  <c r="O149" i="61"/>
  <c r="V149" i="61"/>
  <c r="O165" i="61"/>
  <c r="V165" i="61"/>
  <c r="P180" i="61"/>
  <c r="W180" i="61"/>
  <c r="P188" i="61"/>
  <c r="O201" i="61"/>
  <c r="V201" i="61"/>
  <c r="P128" i="61"/>
  <c r="O133" i="61"/>
  <c r="V133" i="61"/>
  <c r="P146" i="61"/>
  <c r="L148" i="61"/>
  <c r="R149" i="61"/>
  <c r="W149" i="61"/>
  <c r="O151" i="61"/>
  <c r="V151" i="61"/>
  <c r="P154" i="61"/>
  <c r="P162" i="61"/>
  <c r="L164" i="61"/>
  <c r="R165" i="61"/>
  <c r="W165" i="61"/>
  <c r="O167" i="61"/>
  <c r="V167" i="61"/>
  <c r="P170" i="61"/>
  <c r="L172" i="61"/>
  <c r="V179" i="61"/>
  <c r="V181" i="61"/>
  <c r="P182" i="61"/>
  <c r="W182" i="61"/>
  <c r="L186" i="61"/>
  <c r="T186" i="61"/>
  <c r="N187" i="61"/>
  <c r="T188" i="61"/>
  <c r="P190" i="61"/>
  <c r="P198" i="61"/>
  <c r="L200" i="61"/>
  <c r="R201" i="61"/>
  <c r="W201" i="61"/>
  <c r="O203" i="61"/>
  <c r="V203" i="61"/>
  <c r="P206" i="61"/>
  <c r="L208" i="61"/>
  <c r="M198" i="61"/>
  <c r="Q198" i="61"/>
  <c r="M200" i="61"/>
  <c r="Q200" i="61"/>
  <c r="M202" i="61"/>
  <c r="Q202" i="61"/>
  <c r="M204" i="61"/>
  <c r="Q204" i="61"/>
  <c r="M206" i="61"/>
  <c r="Q206" i="61"/>
  <c r="M208" i="61"/>
  <c r="Q208" i="61"/>
  <c r="L197" i="61"/>
  <c r="P197" i="61"/>
  <c r="T197" i="61"/>
  <c r="N198" i="61"/>
  <c r="R198" i="61"/>
  <c r="V198" i="61"/>
  <c r="L199" i="61"/>
  <c r="P199" i="61"/>
  <c r="T199" i="61"/>
  <c r="N200" i="61"/>
  <c r="R200" i="61"/>
  <c r="V200" i="61"/>
  <c r="L201" i="61"/>
  <c r="P201" i="61"/>
  <c r="T201" i="61"/>
  <c r="N202" i="61"/>
  <c r="R202" i="61"/>
  <c r="V202" i="61"/>
  <c r="L203" i="61"/>
  <c r="P203" i="61"/>
  <c r="T203" i="61"/>
  <c r="N204" i="61"/>
  <c r="R204" i="61"/>
  <c r="V204" i="61"/>
  <c r="L205" i="61"/>
  <c r="P205" i="61"/>
  <c r="T205" i="61"/>
  <c r="N206" i="61"/>
  <c r="R206" i="61"/>
  <c r="V206" i="61"/>
  <c r="L207" i="61"/>
  <c r="P207" i="61"/>
  <c r="T207" i="61"/>
  <c r="N208" i="61"/>
  <c r="R208" i="61"/>
  <c r="V208" i="61"/>
  <c r="M197" i="61"/>
  <c r="O198" i="61"/>
  <c r="M199" i="61"/>
  <c r="O200" i="61"/>
  <c r="M201" i="61"/>
  <c r="O202" i="61"/>
  <c r="M203" i="61"/>
  <c r="O204" i="61"/>
  <c r="M205" i="61"/>
  <c r="O206" i="61"/>
  <c r="M207" i="61"/>
  <c r="O208" i="61"/>
  <c r="O179" i="61"/>
  <c r="W179" i="61"/>
  <c r="M180" i="61"/>
  <c r="Q180" i="61"/>
  <c r="O181" i="61"/>
  <c r="W181" i="61"/>
  <c r="M182" i="61"/>
  <c r="Q182" i="61"/>
  <c r="O183" i="61"/>
  <c r="W183" i="61"/>
  <c r="M184" i="61"/>
  <c r="Q184" i="61"/>
  <c r="O185" i="61"/>
  <c r="W185" i="61"/>
  <c r="M186" i="61"/>
  <c r="Q186" i="61"/>
  <c r="O187" i="61"/>
  <c r="W187" i="61"/>
  <c r="M188" i="61"/>
  <c r="Q188" i="61"/>
  <c r="O189" i="61"/>
  <c r="W189" i="61"/>
  <c r="M190" i="61"/>
  <c r="Q190" i="61"/>
  <c r="L179" i="61"/>
  <c r="P179" i="61"/>
  <c r="T179" i="61"/>
  <c r="N180" i="61"/>
  <c r="R180" i="61"/>
  <c r="L181" i="61"/>
  <c r="P181" i="61"/>
  <c r="T181" i="61"/>
  <c r="N182" i="61"/>
  <c r="R182" i="61"/>
  <c r="L183" i="61"/>
  <c r="P183" i="61"/>
  <c r="T183" i="61"/>
  <c r="N184" i="61"/>
  <c r="R184" i="61"/>
  <c r="L185" i="61"/>
  <c r="P185" i="61"/>
  <c r="T185" i="61"/>
  <c r="N186" i="61"/>
  <c r="R186" i="61"/>
  <c r="L187" i="61"/>
  <c r="P187" i="61"/>
  <c r="T187" i="61"/>
  <c r="N188" i="61"/>
  <c r="R188" i="61"/>
  <c r="V188" i="61"/>
  <c r="L189" i="61"/>
  <c r="P189" i="61"/>
  <c r="T189" i="61"/>
  <c r="N190" i="61"/>
  <c r="R190" i="61"/>
  <c r="V190" i="61"/>
  <c r="M179" i="61"/>
  <c r="M181" i="61"/>
  <c r="M183" i="61"/>
  <c r="M185" i="61"/>
  <c r="M187" i="61"/>
  <c r="M189" i="61"/>
  <c r="O190" i="61"/>
  <c r="M162" i="61"/>
  <c r="Q162" i="61"/>
  <c r="M164" i="61"/>
  <c r="Q164" i="61"/>
  <c r="M166" i="61"/>
  <c r="Q166" i="61"/>
  <c r="M168" i="61"/>
  <c r="Q168" i="61"/>
  <c r="M170" i="61"/>
  <c r="Q170" i="61"/>
  <c r="M172" i="61"/>
  <c r="Q172" i="61"/>
  <c r="L161" i="61"/>
  <c r="P161" i="61"/>
  <c r="T161" i="61"/>
  <c r="N162" i="61"/>
  <c r="R162" i="61"/>
  <c r="V162" i="61"/>
  <c r="L163" i="61"/>
  <c r="P163" i="61"/>
  <c r="T163" i="61"/>
  <c r="N164" i="61"/>
  <c r="R164" i="61"/>
  <c r="V164" i="61"/>
  <c r="L165" i="61"/>
  <c r="P165" i="61"/>
  <c r="T165" i="61"/>
  <c r="N166" i="61"/>
  <c r="R166" i="61"/>
  <c r="V166" i="61"/>
  <c r="L167" i="61"/>
  <c r="P167" i="61"/>
  <c r="T167" i="61"/>
  <c r="N168" i="61"/>
  <c r="R168" i="61"/>
  <c r="V168" i="61"/>
  <c r="L169" i="61"/>
  <c r="P169" i="61"/>
  <c r="T169" i="61"/>
  <c r="N170" i="61"/>
  <c r="R170" i="61"/>
  <c r="V170" i="61"/>
  <c r="L171" i="61"/>
  <c r="P171" i="61"/>
  <c r="T171" i="61"/>
  <c r="N172" i="61"/>
  <c r="R172" i="61"/>
  <c r="V172" i="61"/>
  <c r="M161" i="61"/>
  <c r="O162" i="61"/>
  <c r="M163" i="61"/>
  <c r="O164" i="61"/>
  <c r="M165" i="61"/>
  <c r="O166" i="61"/>
  <c r="M167" i="61"/>
  <c r="O168" i="61"/>
  <c r="M169" i="61"/>
  <c r="O170" i="61"/>
  <c r="M171" i="61"/>
  <c r="O172" i="61"/>
  <c r="L143" i="61"/>
  <c r="P143" i="61"/>
  <c r="T143" i="61"/>
  <c r="N144" i="61"/>
  <c r="R144" i="61"/>
  <c r="V144" i="61"/>
  <c r="L145" i="61"/>
  <c r="P145" i="61"/>
  <c r="T145" i="61"/>
  <c r="N146" i="61"/>
  <c r="R146" i="61"/>
  <c r="V146" i="61"/>
  <c r="L147" i="61"/>
  <c r="P147" i="61"/>
  <c r="T147" i="61"/>
  <c r="N148" i="61"/>
  <c r="R148" i="61"/>
  <c r="V148" i="61"/>
  <c r="L149" i="61"/>
  <c r="P149" i="61"/>
  <c r="T149" i="61"/>
  <c r="N150" i="61"/>
  <c r="R150" i="61"/>
  <c r="V150" i="61"/>
  <c r="L151" i="61"/>
  <c r="P151" i="61"/>
  <c r="T151" i="61"/>
  <c r="N152" i="61"/>
  <c r="R152" i="61"/>
  <c r="V152" i="61"/>
  <c r="L153" i="61"/>
  <c r="P153" i="61"/>
  <c r="T153" i="61"/>
  <c r="N154" i="61"/>
  <c r="R154" i="61"/>
  <c r="V154" i="61"/>
  <c r="M144" i="61"/>
  <c r="Q144" i="61"/>
  <c r="M146" i="61"/>
  <c r="Q146" i="61"/>
  <c r="M148" i="61"/>
  <c r="Q148" i="61"/>
  <c r="M150" i="61"/>
  <c r="Q150" i="61"/>
  <c r="M152" i="61"/>
  <c r="Q152" i="61"/>
  <c r="M154" i="61"/>
  <c r="Q154" i="61"/>
  <c r="M143" i="61"/>
  <c r="O144" i="61"/>
  <c r="M145" i="61"/>
  <c r="O146" i="61"/>
  <c r="M147" i="61"/>
  <c r="O148" i="61"/>
  <c r="M149" i="61"/>
  <c r="O150" i="61"/>
  <c r="M151" i="61"/>
  <c r="O152" i="61"/>
  <c r="M153" i="61"/>
  <c r="O154" i="61"/>
  <c r="M126" i="61"/>
  <c r="Q126" i="61"/>
  <c r="M128" i="61"/>
  <c r="Q128" i="61"/>
  <c r="M130" i="61"/>
  <c r="Q130" i="61"/>
  <c r="M132" i="61"/>
  <c r="Q132" i="61"/>
  <c r="M134" i="61"/>
  <c r="Q134" i="61"/>
  <c r="W135" i="61"/>
  <c r="M136" i="61"/>
  <c r="Q136" i="61"/>
  <c r="L125" i="61"/>
  <c r="P125" i="61"/>
  <c r="T125" i="61"/>
  <c r="N126" i="61"/>
  <c r="R126" i="61"/>
  <c r="V126" i="61"/>
  <c r="L127" i="61"/>
  <c r="P127" i="61"/>
  <c r="T127" i="61"/>
  <c r="N128" i="61"/>
  <c r="R128" i="61"/>
  <c r="V128" i="61"/>
  <c r="L129" i="61"/>
  <c r="P129" i="61"/>
  <c r="T129" i="61"/>
  <c r="N130" i="61"/>
  <c r="R130" i="61"/>
  <c r="V130" i="61"/>
  <c r="L131" i="61"/>
  <c r="P131" i="61"/>
  <c r="T131" i="61"/>
  <c r="N132" i="61"/>
  <c r="R132" i="61"/>
  <c r="V132" i="61"/>
  <c r="L133" i="61"/>
  <c r="P133" i="61"/>
  <c r="T133" i="61"/>
  <c r="N134" i="61"/>
  <c r="R134" i="61"/>
  <c r="V134" i="61"/>
  <c r="L135" i="61"/>
  <c r="P135" i="61"/>
  <c r="T135" i="61"/>
  <c r="N136" i="61"/>
  <c r="R136" i="61"/>
  <c r="V136" i="61"/>
  <c r="M125" i="61"/>
  <c r="O126" i="61"/>
  <c r="M127" i="61"/>
  <c r="O128" i="61"/>
  <c r="M129" i="61"/>
  <c r="O130" i="61"/>
  <c r="M131" i="61"/>
  <c r="O132" i="61"/>
  <c r="M133" i="61"/>
  <c r="O134" i="61"/>
  <c r="M135" i="61"/>
  <c r="O136" i="61"/>
  <c r="M116" i="61"/>
  <c r="Q112" i="61"/>
  <c r="Q108" i="61"/>
  <c r="M108" i="61"/>
  <c r="W117" i="61"/>
  <c r="O117" i="61"/>
  <c r="T116" i="61"/>
  <c r="P116" i="61"/>
  <c r="L116" i="61"/>
  <c r="N114" i="61"/>
  <c r="W113" i="61"/>
  <c r="O113" i="61"/>
  <c r="T112" i="61"/>
  <c r="P112" i="61"/>
  <c r="L112" i="61"/>
  <c r="O109" i="61"/>
  <c r="T108" i="61"/>
  <c r="P108" i="61"/>
  <c r="L108" i="61"/>
  <c r="M112" i="61"/>
  <c r="V117" i="61"/>
  <c r="R117" i="61"/>
  <c r="N117" i="61"/>
  <c r="W116" i="61"/>
  <c r="O116" i="61"/>
  <c r="V113" i="61"/>
  <c r="R113" i="61"/>
  <c r="N113" i="61"/>
  <c r="W112" i="61"/>
  <c r="O112" i="61"/>
  <c r="R109" i="61"/>
  <c r="N109" i="61"/>
  <c r="W108" i="61"/>
  <c r="O108" i="61"/>
  <c r="V116" i="61"/>
  <c r="R116" i="61"/>
  <c r="N116" i="61"/>
  <c r="V112" i="61"/>
  <c r="R112" i="61"/>
  <c r="N112" i="61"/>
  <c r="V108" i="61"/>
  <c r="R108" i="61"/>
  <c r="N108" i="61"/>
  <c r="M89" i="61"/>
  <c r="M93" i="61"/>
  <c r="Q95" i="61"/>
  <c r="M97" i="61"/>
  <c r="Q97" i="61"/>
  <c r="Q99" i="61"/>
  <c r="N89" i="61"/>
  <c r="V89" i="61"/>
  <c r="R91" i="61"/>
  <c r="V91" i="61"/>
  <c r="N93" i="61"/>
  <c r="V93" i="61"/>
  <c r="N97" i="61"/>
  <c r="V97" i="61"/>
  <c r="N99" i="61"/>
  <c r="V99" i="61"/>
  <c r="O89" i="61"/>
  <c r="W89" i="61"/>
  <c r="M90" i="61"/>
  <c r="Q90" i="61"/>
  <c r="O91" i="61"/>
  <c r="W91" i="61"/>
  <c r="M92" i="61"/>
  <c r="Q92" i="61"/>
  <c r="O93" i="61"/>
  <c r="W93" i="61"/>
  <c r="M94" i="61"/>
  <c r="Q94" i="61"/>
  <c r="O95" i="61"/>
  <c r="W95" i="61"/>
  <c r="M96" i="61"/>
  <c r="Q96" i="61"/>
  <c r="O97" i="61"/>
  <c r="W97" i="61"/>
  <c r="M98" i="61"/>
  <c r="Q98" i="61"/>
  <c r="O99" i="61"/>
  <c r="W99" i="61"/>
  <c r="M100" i="61"/>
  <c r="Q100" i="61"/>
  <c r="Q89" i="61"/>
  <c r="M91" i="61"/>
  <c r="Q91" i="61"/>
  <c r="Q93" i="61"/>
  <c r="M95" i="61"/>
  <c r="M99" i="61"/>
  <c r="R89" i="61"/>
  <c r="N91" i="61"/>
  <c r="R93" i="61"/>
  <c r="N95" i="61"/>
  <c r="R95" i="61"/>
  <c r="V95" i="61"/>
  <c r="R97" i="61"/>
  <c r="R99" i="61"/>
  <c r="L89" i="61"/>
  <c r="P89" i="61"/>
  <c r="N90" i="61"/>
  <c r="R90" i="61"/>
  <c r="L91" i="61"/>
  <c r="P91" i="61"/>
  <c r="N92" i="61"/>
  <c r="R92" i="61"/>
  <c r="L93" i="61"/>
  <c r="P93" i="61"/>
  <c r="N94" i="61"/>
  <c r="R94" i="61"/>
  <c r="L95" i="61"/>
  <c r="P95" i="61"/>
  <c r="N96" i="61"/>
  <c r="R96" i="61"/>
  <c r="L97" i="61"/>
  <c r="P97" i="61"/>
  <c r="N98" i="61"/>
  <c r="R98" i="61"/>
  <c r="L99" i="61"/>
  <c r="P99" i="61"/>
  <c r="N100" i="61"/>
  <c r="R100" i="61"/>
  <c r="V100" i="61"/>
  <c r="N74" i="61"/>
  <c r="R74" i="61"/>
  <c r="V74" i="61"/>
  <c r="L75" i="61"/>
  <c r="P75" i="61"/>
  <c r="T75" i="61"/>
  <c r="N76" i="61"/>
  <c r="R76" i="61"/>
  <c r="V76" i="61"/>
  <c r="L77" i="61"/>
  <c r="P77" i="61"/>
  <c r="T77" i="61"/>
  <c r="N78" i="61"/>
  <c r="R78" i="61"/>
  <c r="V78" i="61"/>
  <c r="L79" i="61"/>
  <c r="P79" i="61"/>
  <c r="T79" i="61"/>
  <c r="N80" i="61"/>
  <c r="R80" i="61"/>
  <c r="V80" i="61"/>
  <c r="L81" i="61"/>
  <c r="P81" i="61"/>
  <c r="T81" i="61"/>
  <c r="N82" i="61"/>
  <c r="R82" i="61"/>
  <c r="V82" i="61"/>
  <c r="L83" i="61"/>
  <c r="P83" i="61"/>
  <c r="T83" i="61"/>
  <c r="N84" i="61"/>
  <c r="R84" i="61"/>
  <c r="V84" i="61"/>
  <c r="L85" i="61"/>
  <c r="P85" i="61"/>
  <c r="T85" i="61"/>
  <c r="M75" i="61"/>
  <c r="Q75" i="61"/>
  <c r="M77" i="61"/>
  <c r="Q77" i="61"/>
  <c r="M79" i="61"/>
  <c r="Q79" i="61"/>
  <c r="M81" i="61"/>
  <c r="Q81" i="61"/>
  <c r="M83" i="61"/>
  <c r="Q83" i="61"/>
  <c r="M85" i="61"/>
  <c r="Q85" i="61"/>
  <c r="M74" i="61"/>
  <c r="O75" i="61"/>
  <c r="M76" i="61"/>
  <c r="O77" i="61"/>
  <c r="M78" i="61"/>
  <c r="O79" i="61"/>
  <c r="M80" i="61"/>
  <c r="O81" i="61"/>
  <c r="M82" i="61"/>
  <c r="O83" i="61"/>
  <c r="M84" i="61"/>
  <c r="O85" i="61"/>
  <c r="M60" i="61"/>
  <c r="Q60" i="61"/>
  <c r="M62" i="61"/>
  <c r="Q62" i="61"/>
  <c r="M64" i="61"/>
  <c r="Q64" i="61"/>
  <c r="M66" i="61"/>
  <c r="Q66" i="61"/>
  <c r="M68" i="61"/>
  <c r="Q68" i="61"/>
  <c r="M70" i="61"/>
  <c r="Q70" i="61"/>
  <c r="L59" i="61"/>
  <c r="P59" i="61"/>
  <c r="T59" i="61"/>
  <c r="N60" i="61"/>
  <c r="R60" i="61"/>
  <c r="V60" i="61"/>
  <c r="L61" i="61"/>
  <c r="P61" i="61"/>
  <c r="T61" i="61"/>
  <c r="N62" i="61"/>
  <c r="R62" i="61"/>
  <c r="V62" i="61"/>
  <c r="L63" i="61"/>
  <c r="P63" i="61"/>
  <c r="T63" i="61"/>
  <c r="N64" i="61"/>
  <c r="R64" i="61"/>
  <c r="V64" i="61"/>
  <c r="L65" i="61"/>
  <c r="P65" i="61"/>
  <c r="T65" i="61"/>
  <c r="N66" i="61"/>
  <c r="R66" i="61"/>
  <c r="V66" i="61"/>
  <c r="L67" i="61"/>
  <c r="P67" i="61"/>
  <c r="T67" i="61"/>
  <c r="N68" i="61"/>
  <c r="R68" i="61"/>
  <c r="V68" i="61"/>
  <c r="L69" i="61"/>
  <c r="P69" i="61"/>
  <c r="T69" i="61"/>
  <c r="N70" i="61"/>
  <c r="R70" i="61"/>
  <c r="V70" i="61"/>
  <c r="M59" i="61"/>
  <c r="O60" i="61"/>
  <c r="M61" i="61"/>
  <c r="O62" i="61"/>
  <c r="M63" i="61"/>
  <c r="O64" i="61"/>
  <c r="M65" i="61"/>
  <c r="O66" i="61"/>
  <c r="M67" i="61"/>
  <c r="O68" i="61"/>
  <c r="M69" i="61"/>
  <c r="O70" i="61"/>
  <c r="M45" i="61"/>
  <c r="Q45" i="61"/>
  <c r="M47" i="61"/>
  <c r="Q47" i="61"/>
  <c r="M49" i="61"/>
  <c r="Q49" i="61"/>
  <c r="M51" i="61"/>
  <c r="Q51" i="61"/>
  <c r="M53" i="61"/>
  <c r="Q53" i="61"/>
  <c r="M55" i="61"/>
  <c r="Q55" i="61"/>
  <c r="L44" i="61"/>
  <c r="P44" i="61"/>
  <c r="T44" i="61"/>
  <c r="N45" i="61"/>
  <c r="R45" i="61"/>
  <c r="V45" i="61"/>
  <c r="L46" i="61"/>
  <c r="P46" i="61"/>
  <c r="T46" i="61"/>
  <c r="N47" i="61"/>
  <c r="R47" i="61"/>
  <c r="V47" i="61"/>
  <c r="L48" i="61"/>
  <c r="P48" i="61"/>
  <c r="T48" i="61"/>
  <c r="N49" i="61"/>
  <c r="R49" i="61"/>
  <c r="V49" i="61"/>
  <c r="L50" i="61"/>
  <c r="P50" i="61"/>
  <c r="T50" i="61"/>
  <c r="N51" i="61"/>
  <c r="R51" i="61"/>
  <c r="V51" i="61"/>
  <c r="L52" i="61"/>
  <c r="P52" i="61"/>
  <c r="T52" i="61"/>
  <c r="N53" i="61"/>
  <c r="R53" i="61"/>
  <c r="V53" i="61"/>
  <c r="L54" i="61"/>
  <c r="P54" i="61"/>
  <c r="T54" i="61"/>
  <c r="N55" i="61"/>
  <c r="R55" i="61"/>
  <c r="V55" i="61"/>
  <c r="M44" i="61"/>
  <c r="O45" i="61"/>
  <c r="M46" i="61"/>
  <c r="O47" i="61"/>
  <c r="M48" i="61"/>
  <c r="O49" i="61"/>
  <c r="M50" i="61"/>
  <c r="O51" i="61"/>
  <c r="M52" i="61"/>
  <c r="O53" i="61"/>
  <c r="M54" i="61"/>
  <c r="O55" i="61"/>
  <c r="M30" i="61"/>
  <c r="M32" i="61"/>
  <c r="Q34" i="61"/>
  <c r="M36" i="61"/>
  <c r="M38" i="61"/>
  <c r="L29" i="61"/>
  <c r="P29" i="61"/>
  <c r="T29" i="61"/>
  <c r="N30" i="61"/>
  <c r="R30" i="61"/>
  <c r="V30" i="61"/>
  <c r="L31" i="61"/>
  <c r="P31" i="61"/>
  <c r="T31" i="61"/>
  <c r="N32" i="61"/>
  <c r="R32" i="61"/>
  <c r="V32" i="61"/>
  <c r="L33" i="61"/>
  <c r="P33" i="61"/>
  <c r="T33" i="61"/>
  <c r="N34" i="61"/>
  <c r="R34" i="61"/>
  <c r="V34" i="61"/>
  <c r="L35" i="61"/>
  <c r="P35" i="61"/>
  <c r="T35" i="61"/>
  <c r="N36" i="61"/>
  <c r="R36" i="61"/>
  <c r="V36" i="61"/>
  <c r="L37" i="61"/>
  <c r="P37" i="61"/>
  <c r="T37" i="61"/>
  <c r="N38" i="61"/>
  <c r="R38" i="61"/>
  <c r="V38" i="61"/>
  <c r="L39" i="61"/>
  <c r="P39" i="61"/>
  <c r="T39" i="61"/>
  <c r="N40" i="61"/>
  <c r="R40" i="61"/>
  <c r="V40" i="61"/>
  <c r="Q30" i="61"/>
  <c r="Q32" i="61"/>
  <c r="M34" i="61"/>
  <c r="Q36" i="61"/>
  <c r="Q38" i="61"/>
  <c r="M40" i="61"/>
  <c r="Q40" i="61"/>
  <c r="M29" i="61"/>
  <c r="O30" i="61"/>
  <c r="M31" i="61"/>
  <c r="O32" i="61"/>
  <c r="M33" i="61"/>
  <c r="O34" i="61"/>
  <c r="M35" i="61"/>
  <c r="O36" i="61"/>
  <c r="M37" i="61"/>
  <c r="O38" i="61"/>
  <c r="M39" i="61"/>
  <c r="O40" i="61"/>
  <c r="T25" i="61"/>
  <c r="P25" i="61"/>
  <c r="L25" i="61"/>
  <c r="T23" i="61"/>
  <c r="P23" i="61"/>
  <c r="L23" i="61"/>
  <c r="T21" i="61"/>
  <c r="P21" i="61"/>
  <c r="L21" i="61"/>
  <c r="T19" i="61"/>
  <c r="P19" i="61"/>
  <c r="L19" i="61"/>
  <c r="T17" i="61"/>
  <c r="P17" i="61"/>
  <c r="L17" i="61"/>
  <c r="T15" i="61"/>
  <c r="P15" i="61"/>
  <c r="L15" i="61"/>
  <c r="Q15" i="61"/>
  <c r="W25" i="61"/>
  <c r="O25" i="61"/>
  <c r="W23" i="61"/>
  <c r="O23" i="61"/>
  <c r="W21" i="61"/>
  <c r="O21" i="61"/>
  <c r="W19" i="61"/>
  <c r="O19" i="61"/>
  <c r="W17" i="61"/>
  <c r="O17" i="61"/>
  <c r="W15" i="61"/>
  <c r="O15" i="61"/>
  <c r="M25" i="61"/>
  <c r="M21" i="61"/>
  <c r="M15" i="61"/>
  <c r="V25" i="61"/>
  <c r="R25" i="61"/>
  <c r="N25" i="61"/>
  <c r="V23" i="61"/>
  <c r="R23" i="61"/>
  <c r="N23" i="61"/>
  <c r="V21" i="61"/>
  <c r="R21" i="61"/>
  <c r="N21" i="61"/>
  <c r="V19" i="61"/>
  <c r="R19" i="61"/>
  <c r="N19" i="61"/>
  <c r="V17" i="61"/>
  <c r="R17" i="61"/>
  <c r="N17" i="61"/>
  <c r="V15" i="61"/>
  <c r="R15" i="61"/>
  <c r="N15" i="61"/>
  <c r="O14" i="61"/>
  <c r="M14" i="61"/>
  <c r="Z106" i="51" l="1"/>
  <c r="Y106" i="51"/>
  <c r="X106" i="51"/>
  <c r="T106" i="51"/>
  <c r="S106" i="51"/>
  <c r="R106" i="51"/>
  <c r="Q106" i="51"/>
  <c r="O106" i="51"/>
  <c r="N106" i="51"/>
  <c r="L106" i="51"/>
  <c r="G106" i="51"/>
  <c r="E106" i="51"/>
  <c r="C106" i="51"/>
  <c r="D106" i="51" s="1"/>
  <c r="B106" i="51"/>
  <c r="Z105" i="51"/>
  <c r="Y105" i="51"/>
  <c r="X105" i="51"/>
  <c r="T105" i="51"/>
  <c r="S105" i="51"/>
  <c r="R105" i="51"/>
  <c r="Q105" i="51"/>
  <c r="O105" i="51"/>
  <c r="N105" i="51"/>
  <c r="L105" i="51"/>
  <c r="G105" i="51"/>
  <c r="E105" i="51"/>
  <c r="C105" i="51"/>
  <c r="D105" i="51" s="1"/>
  <c r="B105" i="51"/>
  <c r="Z104" i="51"/>
  <c r="Y104" i="51"/>
  <c r="X104" i="51"/>
  <c r="T104" i="51"/>
  <c r="S104" i="51"/>
  <c r="R104" i="51"/>
  <c r="Q104" i="51"/>
  <c r="O104" i="51"/>
  <c r="N104" i="51"/>
  <c r="L104" i="51"/>
  <c r="G104" i="51"/>
  <c r="E104" i="51"/>
  <c r="C104" i="51"/>
  <c r="D104" i="51" s="1"/>
  <c r="B104" i="51"/>
  <c r="Z103" i="51"/>
  <c r="Y103" i="51"/>
  <c r="X103" i="51"/>
  <c r="T103" i="51"/>
  <c r="S103" i="51"/>
  <c r="R103" i="51"/>
  <c r="Q103" i="51"/>
  <c r="O103" i="51"/>
  <c r="N103" i="51"/>
  <c r="L103" i="51"/>
  <c r="G103" i="51"/>
  <c r="E103" i="51"/>
  <c r="C103" i="51"/>
  <c r="D103" i="51" s="1"/>
  <c r="B103" i="51"/>
  <c r="Z102" i="51"/>
  <c r="Y102" i="51"/>
  <c r="X102" i="51"/>
  <c r="T102" i="51"/>
  <c r="S102" i="51"/>
  <c r="R102" i="51"/>
  <c r="Q102" i="51"/>
  <c r="O102" i="51"/>
  <c r="N102" i="51"/>
  <c r="L102" i="51"/>
  <c r="G102" i="51"/>
  <c r="E102" i="51"/>
  <c r="C102" i="51"/>
  <c r="D102" i="51" s="1"/>
  <c r="B102" i="51"/>
  <c r="Z101" i="51"/>
  <c r="Y101" i="51"/>
  <c r="X101" i="51"/>
  <c r="T101" i="51"/>
  <c r="S101" i="51"/>
  <c r="R101" i="51"/>
  <c r="Q101" i="51"/>
  <c r="O101" i="51"/>
  <c r="N101" i="51"/>
  <c r="L101" i="51"/>
  <c r="G101" i="51"/>
  <c r="E101" i="51"/>
  <c r="C101" i="51"/>
  <c r="D101" i="51" s="1"/>
  <c r="B101" i="51"/>
  <c r="Z100" i="51"/>
  <c r="Y100" i="51"/>
  <c r="X100" i="51"/>
  <c r="T100" i="51"/>
  <c r="S100" i="51"/>
  <c r="R100" i="51"/>
  <c r="Q100" i="51"/>
  <c r="O100" i="51"/>
  <c r="N100" i="51"/>
  <c r="L100" i="51"/>
  <c r="G100" i="51"/>
  <c r="E100" i="51"/>
  <c r="C100" i="51"/>
  <c r="D100" i="51" s="1"/>
  <c r="B100" i="51"/>
  <c r="Z99" i="51"/>
  <c r="Y99" i="51"/>
  <c r="X99" i="51"/>
  <c r="T99" i="51"/>
  <c r="S99" i="51"/>
  <c r="R99" i="51"/>
  <c r="Q99" i="51"/>
  <c r="O99" i="51"/>
  <c r="N99" i="51"/>
  <c r="L99" i="51"/>
  <c r="G99" i="51"/>
  <c r="E99" i="51"/>
  <c r="C99" i="51"/>
  <c r="D99" i="51" s="1"/>
  <c r="B99" i="51"/>
  <c r="Z98" i="51"/>
  <c r="Y98" i="51"/>
  <c r="X98" i="51"/>
  <c r="T98" i="51"/>
  <c r="S98" i="51"/>
  <c r="R98" i="51"/>
  <c r="Q98" i="51"/>
  <c r="O98" i="51"/>
  <c r="N98" i="51"/>
  <c r="L98" i="51"/>
  <c r="G98" i="51"/>
  <c r="E98" i="51"/>
  <c r="C98" i="51"/>
  <c r="D98" i="51" s="1"/>
  <c r="B98" i="51"/>
  <c r="Z97" i="51"/>
  <c r="Y97" i="51"/>
  <c r="X97" i="51"/>
  <c r="T97" i="51"/>
  <c r="S97" i="51"/>
  <c r="R97" i="51"/>
  <c r="Q97" i="51"/>
  <c r="O97" i="51"/>
  <c r="N97" i="51"/>
  <c r="L97" i="51"/>
  <c r="G97" i="51"/>
  <c r="E97" i="51"/>
  <c r="C97" i="51"/>
  <c r="D97" i="51" s="1"/>
  <c r="B97" i="51"/>
  <c r="Z95" i="51"/>
  <c r="Y95" i="51"/>
  <c r="X95" i="51"/>
  <c r="T95" i="51"/>
  <c r="S95" i="51"/>
  <c r="R95" i="51"/>
  <c r="Q95" i="51"/>
  <c r="O95" i="51"/>
  <c r="N95" i="51"/>
  <c r="L95" i="51"/>
  <c r="G95" i="51"/>
  <c r="E95" i="51"/>
  <c r="C95" i="51"/>
  <c r="D95" i="51" s="1"/>
  <c r="B95" i="51"/>
  <c r="Z94" i="51"/>
  <c r="Y94" i="51"/>
  <c r="X94" i="51"/>
  <c r="T94" i="51"/>
  <c r="S94" i="51"/>
  <c r="R94" i="51"/>
  <c r="Q94" i="51"/>
  <c r="O94" i="51"/>
  <c r="N94" i="51"/>
  <c r="L94" i="51"/>
  <c r="G94" i="51"/>
  <c r="E94" i="51"/>
  <c r="C94" i="51"/>
  <c r="D94" i="51" s="1"/>
  <c r="B94" i="51"/>
  <c r="Z93" i="51"/>
  <c r="Y93" i="51"/>
  <c r="X93" i="51"/>
  <c r="T93" i="51"/>
  <c r="S93" i="51"/>
  <c r="R93" i="51"/>
  <c r="Q93" i="51"/>
  <c r="O93" i="51"/>
  <c r="N93" i="51"/>
  <c r="L93" i="51"/>
  <c r="G93" i="51"/>
  <c r="E93" i="51"/>
  <c r="C93" i="51"/>
  <c r="D93" i="51" s="1"/>
  <c r="B93" i="51"/>
  <c r="Z92" i="51"/>
  <c r="Y92" i="51"/>
  <c r="X92" i="51"/>
  <c r="T92" i="51"/>
  <c r="S92" i="51"/>
  <c r="R92" i="51"/>
  <c r="Q92" i="51"/>
  <c r="O92" i="51"/>
  <c r="N92" i="51"/>
  <c r="L92" i="51"/>
  <c r="G92" i="51"/>
  <c r="E92" i="51"/>
  <c r="C92" i="51"/>
  <c r="D92" i="51" s="1"/>
  <c r="B92" i="51"/>
  <c r="Z91" i="51"/>
  <c r="Y91" i="51"/>
  <c r="X91" i="51"/>
  <c r="T91" i="51"/>
  <c r="S91" i="51"/>
  <c r="R91" i="51"/>
  <c r="Q91" i="51"/>
  <c r="O91" i="51"/>
  <c r="N91" i="51"/>
  <c r="L91" i="51"/>
  <c r="G91" i="51"/>
  <c r="E91" i="51"/>
  <c r="C91" i="51"/>
  <c r="D91" i="51" s="1"/>
  <c r="B91" i="51"/>
  <c r="Z90" i="51"/>
  <c r="Y90" i="51"/>
  <c r="X90" i="51"/>
  <c r="T90" i="51"/>
  <c r="S90" i="51"/>
  <c r="R90" i="51"/>
  <c r="Q90" i="51"/>
  <c r="O90" i="51"/>
  <c r="N90" i="51"/>
  <c r="L90" i="51"/>
  <c r="G90" i="51"/>
  <c r="E90" i="51"/>
  <c r="C90" i="51"/>
  <c r="D90" i="51" s="1"/>
  <c r="B90" i="51"/>
  <c r="Z89" i="51"/>
  <c r="Y89" i="51"/>
  <c r="X89" i="51"/>
  <c r="T89" i="51"/>
  <c r="S89" i="51"/>
  <c r="R89" i="51"/>
  <c r="Q89" i="51"/>
  <c r="O89" i="51"/>
  <c r="N89" i="51"/>
  <c r="L89" i="51"/>
  <c r="G89" i="51"/>
  <c r="E89" i="51"/>
  <c r="C89" i="51"/>
  <c r="D89" i="51" s="1"/>
  <c r="B89" i="51"/>
  <c r="Z88" i="51"/>
  <c r="Y88" i="51"/>
  <c r="X88" i="51"/>
  <c r="T88" i="51"/>
  <c r="S88" i="51"/>
  <c r="R88" i="51"/>
  <c r="Q88" i="51"/>
  <c r="O88" i="51"/>
  <c r="N88" i="51"/>
  <c r="L88" i="51"/>
  <c r="G88" i="51"/>
  <c r="E88" i="51"/>
  <c r="C88" i="51"/>
  <c r="D88" i="51" s="1"/>
  <c r="B88" i="51"/>
  <c r="Z87" i="51"/>
  <c r="Y87" i="51"/>
  <c r="X87" i="51"/>
  <c r="T87" i="51"/>
  <c r="S87" i="51"/>
  <c r="R87" i="51"/>
  <c r="Q87" i="51"/>
  <c r="O87" i="51"/>
  <c r="N87" i="51"/>
  <c r="L87" i="51"/>
  <c r="G87" i="51"/>
  <c r="E87" i="51"/>
  <c r="C87" i="51"/>
  <c r="D87" i="51" s="1"/>
  <c r="B87" i="51"/>
  <c r="Z86" i="51"/>
  <c r="Y86" i="51"/>
  <c r="X86" i="51"/>
  <c r="T86" i="51"/>
  <c r="S86" i="51"/>
  <c r="R86" i="51"/>
  <c r="Q86" i="51"/>
  <c r="O86" i="51"/>
  <c r="N86" i="51"/>
  <c r="L86" i="51"/>
  <c r="G86" i="51"/>
  <c r="E86" i="51"/>
  <c r="C86" i="51"/>
  <c r="D86" i="51" s="1"/>
  <c r="B86" i="51"/>
  <c r="Z84" i="51"/>
  <c r="Y84" i="51"/>
  <c r="X84" i="51"/>
  <c r="T84" i="51"/>
  <c r="S84" i="51"/>
  <c r="R84" i="51"/>
  <c r="Q84" i="51"/>
  <c r="O84" i="51"/>
  <c r="N84" i="51"/>
  <c r="L84" i="51"/>
  <c r="G84" i="51"/>
  <c r="E84" i="51"/>
  <c r="C84" i="51"/>
  <c r="D84" i="51" s="1"/>
  <c r="B84" i="51"/>
  <c r="Z83" i="51"/>
  <c r="Y83" i="51"/>
  <c r="X83" i="51"/>
  <c r="T83" i="51"/>
  <c r="S83" i="51"/>
  <c r="R83" i="51"/>
  <c r="Q83" i="51"/>
  <c r="O83" i="51"/>
  <c r="N83" i="51"/>
  <c r="L83" i="51"/>
  <c r="G83" i="51"/>
  <c r="E83" i="51"/>
  <c r="C83" i="51"/>
  <c r="D83" i="51" s="1"/>
  <c r="B83" i="51"/>
  <c r="Z82" i="51"/>
  <c r="Y82" i="51"/>
  <c r="X82" i="51"/>
  <c r="T82" i="51"/>
  <c r="S82" i="51"/>
  <c r="R82" i="51"/>
  <c r="Q82" i="51"/>
  <c r="O82" i="51"/>
  <c r="N82" i="51"/>
  <c r="L82" i="51"/>
  <c r="G82" i="51"/>
  <c r="E82" i="51"/>
  <c r="C82" i="51"/>
  <c r="D82" i="51" s="1"/>
  <c r="B82" i="51"/>
  <c r="Z81" i="51"/>
  <c r="Y81" i="51"/>
  <c r="X81" i="51"/>
  <c r="T81" i="51"/>
  <c r="S81" i="51"/>
  <c r="R81" i="51"/>
  <c r="Q81" i="51"/>
  <c r="O81" i="51"/>
  <c r="N81" i="51"/>
  <c r="L81" i="51"/>
  <c r="G81" i="51"/>
  <c r="E81" i="51"/>
  <c r="C81" i="51"/>
  <c r="D81" i="51" s="1"/>
  <c r="B81" i="51"/>
  <c r="Z80" i="51"/>
  <c r="Y80" i="51"/>
  <c r="X80" i="51"/>
  <c r="T80" i="51"/>
  <c r="S80" i="51"/>
  <c r="R80" i="51"/>
  <c r="Q80" i="51"/>
  <c r="O80" i="51"/>
  <c r="N80" i="51"/>
  <c r="L80" i="51"/>
  <c r="G80" i="51"/>
  <c r="E80" i="51"/>
  <c r="C80" i="51"/>
  <c r="D80" i="51" s="1"/>
  <c r="B80" i="51"/>
  <c r="Z79" i="51"/>
  <c r="Y79" i="51"/>
  <c r="X79" i="51"/>
  <c r="T79" i="51"/>
  <c r="S79" i="51"/>
  <c r="R79" i="51"/>
  <c r="Q79" i="51"/>
  <c r="O79" i="51"/>
  <c r="N79" i="51"/>
  <c r="L79" i="51"/>
  <c r="G79" i="51"/>
  <c r="E79" i="51"/>
  <c r="C79" i="51"/>
  <c r="D79" i="51" s="1"/>
  <c r="B79" i="51"/>
  <c r="Z78" i="51"/>
  <c r="Y78" i="51"/>
  <c r="X78" i="51"/>
  <c r="T78" i="51"/>
  <c r="S78" i="51"/>
  <c r="R78" i="51"/>
  <c r="Q78" i="51"/>
  <c r="O78" i="51"/>
  <c r="N78" i="51"/>
  <c r="L78" i="51"/>
  <c r="G78" i="51"/>
  <c r="E78" i="51"/>
  <c r="C78" i="51"/>
  <c r="D78" i="51" s="1"/>
  <c r="B78" i="51"/>
  <c r="Z77" i="51"/>
  <c r="Y77" i="51"/>
  <c r="X77" i="51"/>
  <c r="T77" i="51"/>
  <c r="S77" i="51"/>
  <c r="R77" i="51"/>
  <c r="Q77" i="51"/>
  <c r="O77" i="51"/>
  <c r="N77" i="51"/>
  <c r="L77" i="51"/>
  <c r="G77" i="51"/>
  <c r="E77" i="51"/>
  <c r="C77" i="51"/>
  <c r="D77" i="51" s="1"/>
  <c r="B77" i="51"/>
  <c r="Z76" i="51"/>
  <c r="Y76" i="51"/>
  <c r="X76" i="51"/>
  <c r="T76" i="51"/>
  <c r="S76" i="51"/>
  <c r="R76" i="51"/>
  <c r="Q76" i="51"/>
  <c r="O76" i="51"/>
  <c r="N76" i="51"/>
  <c r="L76" i="51"/>
  <c r="G76" i="51"/>
  <c r="E76" i="51"/>
  <c r="C76" i="51"/>
  <c r="D76" i="51" s="1"/>
  <c r="B76" i="51"/>
  <c r="Z75" i="51"/>
  <c r="Y75" i="51"/>
  <c r="X75" i="51"/>
  <c r="T75" i="51"/>
  <c r="S75" i="51"/>
  <c r="R75" i="51"/>
  <c r="Q75" i="51"/>
  <c r="O75" i="51"/>
  <c r="N75" i="51"/>
  <c r="L75" i="51"/>
  <c r="G75" i="51"/>
  <c r="E75" i="51"/>
  <c r="C75" i="51"/>
  <c r="D75" i="51" s="1"/>
  <c r="B75" i="51"/>
  <c r="Z73" i="51"/>
  <c r="Y73" i="51"/>
  <c r="X73" i="51"/>
  <c r="T73" i="51"/>
  <c r="S73" i="51"/>
  <c r="R73" i="51"/>
  <c r="Q73" i="51"/>
  <c r="O73" i="51"/>
  <c r="N73" i="51"/>
  <c r="L73" i="51"/>
  <c r="G73" i="51"/>
  <c r="E73" i="51"/>
  <c r="C73" i="51"/>
  <c r="D73" i="51" s="1"/>
  <c r="B73" i="51"/>
  <c r="Z72" i="51"/>
  <c r="Y72" i="51"/>
  <c r="X72" i="51"/>
  <c r="T72" i="51"/>
  <c r="S72" i="51"/>
  <c r="R72" i="51"/>
  <c r="Q72" i="51"/>
  <c r="O72" i="51"/>
  <c r="N72" i="51"/>
  <c r="L72" i="51"/>
  <c r="G72" i="51"/>
  <c r="E72" i="51"/>
  <c r="C72" i="51"/>
  <c r="D72" i="51" s="1"/>
  <c r="B72" i="51"/>
  <c r="Z71" i="51"/>
  <c r="Y71" i="51"/>
  <c r="X71" i="51"/>
  <c r="T71" i="51"/>
  <c r="S71" i="51"/>
  <c r="R71" i="51"/>
  <c r="Q71" i="51"/>
  <c r="O71" i="51"/>
  <c r="N71" i="51"/>
  <c r="L71" i="51"/>
  <c r="G71" i="51"/>
  <c r="E71" i="51"/>
  <c r="C71" i="51"/>
  <c r="D71" i="51" s="1"/>
  <c r="B71" i="51"/>
  <c r="Z70" i="51"/>
  <c r="Y70" i="51"/>
  <c r="X70" i="51"/>
  <c r="T70" i="51"/>
  <c r="S70" i="51"/>
  <c r="R70" i="51"/>
  <c r="Q70" i="51"/>
  <c r="O70" i="51"/>
  <c r="N70" i="51"/>
  <c r="L70" i="51"/>
  <c r="G70" i="51"/>
  <c r="E70" i="51"/>
  <c r="C70" i="51"/>
  <c r="D70" i="51" s="1"/>
  <c r="B70" i="51"/>
  <c r="Z69" i="51"/>
  <c r="Y69" i="51"/>
  <c r="X69" i="51"/>
  <c r="T69" i="51"/>
  <c r="S69" i="51"/>
  <c r="R69" i="51"/>
  <c r="Q69" i="51"/>
  <c r="O69" i="51"/>
  <c r="N69" i="51"/>
  <c r="L69" i="51"/>
  <c r="G69" i="51"/>
  <c r="E69" i="51"/>
  <c r="C69" i="51"/>
  <c r="D69" i="51" s="1"/>
  <c r="B69" i="51"/>
  <c r="Z68" i="51"/>
  <c r="Y68" i="51"/>
  <c r="X68" i="51"/>
  <c r="T68" i="51"/>
  <c r="S68" i="51"/>
  <c r="R68" i="51"/>
  <c r="Q68" i="51"/>
  <c r="O68" i="51"/>
  <c r="N68" i="51"/>
  <c r="L68" i="51"/>
  <c r="G68" i="51"/>
  <c r="E68" i="51"/>
  <c r="C68" i="51"/>
  <c r="D68" i="51" s="1"/>
  <c r="B68" i="51"/>
  <c r="Z67" i="51"/>
  <c r="Y67" i="51"/>
  <c r="X67" i="51"/>
  <c r="T67" i="51"/>
  <c r="S67" i="51"/>
  <c r="R67" i="51"/>
  <c r="Q67" i="51"/>
  <c r="O67" i="51"/>
  <c r="N67" i="51"/>
  <c r="L67" i="51"/>
  <c r="G67" i="51"/>
  <c r="E67" i="51"/>
  <c r="C67" i="51"/>
  <c r="D67" i="51" s="1"/>
  <c r="B67" i="51"/>
  <c r="Z66" i="51"/>
  <c r="Y66" i="51"/>
  <c r="X66" i="51"/>
  <c r="T66" i="51"/>
  <c r="S66" i="51"/>
  <c r="R66" i="51"/>
  <c r="Q66" i="51"/>
  <c r="O66" i="51"/>
  <c r="N66" i="51"/>
  <c r="L66" i="51"/>
  <c r="G66" i="51"/>
  <c r="E66" i="51"/>
  <c r="C66" i="51"/>
  <c r="D66" i="51" s="1"/>
  <c r="B66" i="51"/>
  <c r="Z65" i="51"/>
  <c r="Y65" i="51"/>
  <c r="X65" i="51"/>
  <c r="T65" i="51"/>
  <c r="S65" i="51"/>
  <c r="R65" i="51"/>
  <c r="Q65" i="51"/>
  <c r="O65" i="51"/>
  <c r="N65" i="51"/>
  <c r="L65" i="51"/>
  <c r="G65" i="51"/>
  <c r="E65" i="51"/>
  <c r="C65" i="51"/>
  <c r="D65" i="51" s="1"/>
  <c r="B65" i="51"/>
  <c r="Z64" i="51"/>
  <c r="Y64" i="51"/>
  <c r="X64" i="51"/>
  <c r="T64" i="51"/>
  <c r="S64" i="51"/>
  <c r="R64" i="51"/>
  <c r="Q64" i="51"/>
  <c r="O64" i="51"/>
  <c r="N64" i="51"/>
  <c r="L64" i="51"/>
  <c r="G64" i="51"/>
  <c r="E64" i="51"/>
  <c r="C64" i="51"/>
  <c r="D64" i="51" s="1"/>
  <c r="B64" i="51"/>
  <c r="Z62" i="51"/>
  <c r="Y62" i="51"/>
  <c r="X62" i="51"/>
  <c r="T62" i="51"/>
  <c r="S62" i="51"/>
  <c r="R62" i="51"/>
  <c r="Q62" i="51"/>
  <c r="O62" i="51"/>
  <c r="N62" i="51"/>
  <c r="L62" i="51"/>
  <c r="G62" i="51"/>
  <c r="E62" i="51"/>
  <c r="C62" i="51"/>
  <c r="D62" i="51" s="1"/>
  <c r="B62" i="51"/>
  <c r="Z61" i="51"/>
  <c r="Y61" i="51"/>
  <c r="X61" i="51"/>
  <c r="T61" i="51"/>
  <c r="S61" i="51"/>
  <c r="R61" i="51"/>
  <c r="Q61" i="51"/>
  <c r="O61" i="51"/>
  <c r="N61" i="51"/>
  <c r="L61" i="51"/>
  <c r="G61" i="51"/>
  <c r="E61" i="51"/>
  <c r="C61" i="51"/>
  <c r="D61" i="51" s="1"/>
  <c r="B61" i="51"/>
  <c r="Z60" i="51"/>
  <c r="Y60" i="51"/>
  <c r="X60" i="51"/>
  <c r="T60" i="51"/>
  <c r="S60" i="51"/>
  <c r="R60" i="51"/>
  <c r="Q60" i="51"/>
  <c r="O60" i="51"/>
  <c r="N60" i="51"/>
  <c r="L60" i="51"/>
  <c r="G60" i="51"/>
  <c r="E60" i="51"/>
  <c r="C60" i="51"/>
  <c r="D60" i="51" s="1"/>
  <c r="B60" i="51"/>
  <c r="Z59" i="51"/>
  <c r="Y59" i="51"/>
  <c r="X59" i="51"/>
  <c r="T59" i="51"/>
  <c r="S59" i="51"/>
  <c r="R59" i="51"/>
  <c r="Q59" i="51"/>
  <c r="O59" i="51"/>
  <c r="N59" i="51"/>
  <c r="L59" i="51"/>
  <c r="G59" i="51"/>
  <c r="E59" i="51"/>
  <c r="C59" i="51"/>
  <c r="D59" i="51" s="1"/>
  <c r="B59" i="51"/>
  <c r="Z58" i="51"/>
  <c r="Y58" i="51"/>
  <c r="X58" i="51"/>
  <c r="T58" i="51"/>
  <c r="S58" i="51"/>
  <c r="R58" i="51"/>
  <c r="Q58" i="51"/>
  <c r="O58" i="51"/>
  <c r="N58" i="51"/>
  <c r="L58" i="51"/>
  <c r="G58" i="51"/>
  <c r="E58" i="51"/>
  <c r="C58" i="51"/>
  <c r="D58" i="51" s="1"/>
  <c r="B58" i="51"/>
  <c r="Z57" i="51"/>
  <c r="Y57" i="51"/>
  <c r="X57" i="51"/>
  <c r="T57" i="51"/>
  <c r="S57" i="51"/>
  <c r="R57" i="51"/>
  <c r="Q57" i="51"/>
  <c r="O57" i="51"/>
  <c r="N57" i="51"/>
  <c r="L57" i="51"/>
  <c r="G57" i="51"/>
  <c r="E57" i="51"/>
  <c r="C57" i="51"/>
  <c r="D57" i="51" s="1"/>
  <c r="B57" i="51"/>
  <c r="Z56" i="51"/>
  <c r="Y56" i="51"/>
  <c r="X56" i="51"/>
  <c r="T56" i="51"/>
  <c r="S56" i="51"/>
  <c r="R56" i="51"/>
  <c r="Q56" i="51"/>
  <c r="O56" i="51"/>
  <c r="N56" i="51"/>
  <c r="L56" i="51"/>
  <c r="G56" i="51"/>
  <c r="E56" i="51"/>
  <c r="C56" i="51"/>
  <c r="D56" i="51" s="1"/>
  <c r="B56" i="51"/>
  <c r="Z55" i="51"/>
  <c r="Y55" i="51"/>
  <c r="X55" i="51"/>
  <c r="T55" i="51"/>
  <c r="S55" i="51"/>
  <c r="R55" i="51"/>
  <c r="Q55" i="51"/>
  <c r="O55" i="51"/>
  <c r="N55" i="51"/>
  <c r="L55" i="51"/>
  <c r="G55" i="51"/>
  <c r="E55" i="51"/>
  <c r="C55" i="51"/>
  <c r="D55" i="51" s="1"/>
  <c r="B55" i="51"/>
  <c r="Z54" i="51"/>
  <c r="Y54" i="51"/>
  <c r="X54" i="51"/>
  <c r="T54" i="51"/>
  <c r="S54" i="51"/>
  <c r="R54" i="51"/>
  <c r="Q54" i="51"/>
  <c r="O54" i="51"/>
  <c r="N54" i="51"/>
  <c r="L54" i="51"/>
  <c r="G54" i="51"/>
  <c r="E54" i="51"/>
  <c r="C54" i="51"/>
  <c r="D54" i="51" s="1"/>
  <c r="B54" i="51"/>
  <c r="Z53" i="51"/>
  <c r="Y53" i="51"/>
  <c r="X53" i="51"/>
  <c r="T53" i="51"/>
  <c r="S53" i="51"/>
  <c r="R53" i="51"/>
  <c r="Q53" i="51"/>
  <c r="O53" i="51"/>
  <c r="N53" i="51"/>
  <c r="L53" i="51"/>
  <c r="G53" i="51"/>
  <c r="E53" i="51"/>
  <c r="C53" i="51"/>
  <c r="D53" i="51" s="1"/>
  <c r="B53" i="51"/>
  <c r="Z51" i="51"/>
  <c r="Y51" i="51"/>
  <c r="X51" i="51"/>
  <c r="T51" i="51"/>
  <c r="S51" i="51"/>
  <c r="R51" i="51"/>
  <c r="Q51" i="51"/>
  <c r="O51" i="51"/>
  <c r="N51" i="51"/>
  <c r="L51" i="51"/>
  <c r="G51" i="51"/>
  <c r="E51" i="51"/>
  <c r="C51" i="51"/>
  <c r="D51" i="51" s="1"/>
  <c r="B51" i="51"/>
  <c r="Z50" i="51"/>
  <c r="Y50" i="51"/>
  <c r="X50" i="51"/>
  <c r="T50" i="51"/>
  <c r="S50" i="51"/>
  <c r="R50" i="51"/>
  <c r="Q50" i="51"/>
  <c r="O50" i="51"/>
  <c r="N50" i="51"/>
  <c r="L50" i="51"/>
  <c r="G50" i="51"/>
  <c r="E50" i="51"/>
  <c r="C50" i="51"/>
  <c r="D50" i="51" s="1"/>
  <c r="B50" i="51"/>
  <c r="Z49" i="51"/>
  <c r="Y49" i="51"/>
  <c r="X49" i="51"/>
  <c r="T49" i="51"/>
  <c r="S49" i="51"/>
  <c r="R49" i="51"/>
  <c r="Q49" i="51"/>
  <c r="O49" i="51"/>
  <c r="N49" i="51"/>
  <c r="L49" i="51"/>
  <c r="G49" i="51"/>
  <c r="E49" i="51"/>
  <c r="C49" i="51"/>
  <c r="D49" i="51" s="1"/>
  <c r="B49" i="51"/>
  <c r="Z48" i="51"/>
  <c r="Y48" i="51"/>
  <c r="X48" i="51"/>
  <c r="T48" i="51"/>
  <c r="S48" i="51"/>
  <c r="R48" i="51"/>
  <c r="Q48" i="51"/>
  <c r="O48" i="51"/>
  <c r="N48" i="51"/>
  <c r="L48" i="51"/>
  <c r="G48" i="51"/>
  <c r="E48" i="51"/>
  <c r="C48" i="51"/>
  <c r="D48" i="51" s="1"/>
  <c r="B48" i="51"/>
  <c r="Z47" i="51"/>
  <c r="Y47" i="51"/>
  <c r="X47" i="51"/>
  <c r="T47" i="51"/>
  <c r="S47" i="51"/>
  <c r="R47" i="51"/>
  <c r="Q47" i="51"/>
  <c r="O47" i="51"/>
  <c r="N47" i="51"/>
  <c r="L47" i="51"/>
  <c r="G47" i="51"/>
  <c r="E47" i="51"/>
  <c r="C47" i="51"/>
  <c r="D47" i="51" s="1"/>
  <c r="B47" i="51"/>
  <c r="Z46" i="51"/>
  <c r="Y46" i="51"/>
  <c r="X46" i="51"/>
  <c r="T46" i="51"/>
  <c r="S46" i="51"/>
  <c r="R46" i="51"/>
  <c r="Q46" i="51"/>
  <c r="O46" i="51"/>
  <c r="N46" i="51"/>
  <c r="L46" i="51"/>
  <c r="G46" i="51"/>
  <c r="E46" i="51"/>
  <c r="C46" i="51"/>
  <c r="D46" i="51" s="1"/>
  <c r="B46" i="51"/>
  <c r="Z45" i="51"/>
  <c r="Y45" i="51"/>
  <c r="X45" i="51"/>
  <c r="T45" i="51"/>
  <c r="S45" i="51"/>
  <c r="R45" i="51"/>
  <c r="Q45" i="51"/>
  <c r="O45" i="51"/>
  <c r="N45" i="51"/>
  <c r="L45" i="51"/>
  <c r="G45" i="51"/>
  <c r="E45" i="51"/>
  <c r="C45" i="51"/>
  <c r="D45" i="51" s="1"/>
  <c r="B45" i="51"/>
  <c r="Z44" i="51"/>
  <c r="Y44" i="51"/>
  <c r="X44" i="51"/>
  <c r="T44" i="51"/>
  <c r="S44" i="51"/>
  <c r="R44" i="51"/>
  <c r="Q44" i="51"/>
  <c r="O44" i="51"/>
  <c r="N44" i="51"/>
  <c r="L44" i="51"/>
  <c r="G44" i="51"/>
  <c r="E44" i="51"/>
  <c r="C44" i="51"/>
  <c r="D44" i="51" s="1"/>
  <c r="B44" i="51"/>
  <c r="Z43" i="51"/>
  <c r="Y43" i="51"/>
  <c r="X43" i="51"/>
  <c r="T43" i="51"/>
  <c r="S43" i="51"/>
  <c r="R43" i="51"/>
  <c r="Q43" i="51"/>
  <c r="O43" i="51"/>
  <c r="N43" i="51"/>
  <c r="L43" i="51"/>
  <c r="G43" i="51"/>
  <c r="E43" i="51"/>
  <c r="C43" i="51"/>
  <c r="D43" i="51" s="1"/>
  <c r="B43" i="51"/>
  <c r="Z42" i="51"/>
  <c r="Y42" i="51"/>
  <c r="X42" i="51"/>
  <c r="T42" i="51"/>
  <c r="S42" i="51"/>
  <c r="R42" i="51"/>
  <c r="Q42" i="51"/>
  <c r="O42" i="51"/>
  <c r="N42" i="51"/>
  <c r="L42" i="51"/>
  <c r="G42" i="51"/>
  <c r="E42" i="51"/>
  <c r="C42" i="51"/>
  <c r="D42" i="51" s="1"/>
  <c r="B42" i="51"/>
  <c r="Z40" i="51"/>
  <c r="Y40" i="51"/>
  <c r="X40" i="51"/>
  <c r="T40" i="51"/>
  <c r="S40" i="51"/>
  <c r="R40" i="51"/>
  <c r="Q40" i="51"/>
  <c r="O40" i="51"/>
  <c r="N40" i="51"/>
  <c r="L40" i="51"/>
  <c r="G40" i="51"/>
  <c r="E40" i="51"/>
  <c r="C40" i="51"/>
  <c r="D40" i="51" s="1"/>
  <c r="B40" i="51"/>
  <c r="Z39" i="51"/>
  <c r="Y39" i="51"/>
  <c r="X39" i="51"/>
  <c r="T39" i="51"/>
  <c r="S39" i="51"/>
  <c r="R39" i="51"/>
  <c r="Q39" i="51"/>
  <c r="O39" i="51"/>
  <c r="N39" i="51"/>
  <c r="L39" i="51"/>
  <c r="G39" i="51"/>
  <c r="E39" i="51"/>
  <c r="C39" i="51"/>
  <c r="D39" i="51" s="1"/>
  <c r="B39" i="51"/>
  <c r="Z38" i="51"/>
  <c r="Y38" i="51"/>
  <c r="X38" i="51"/>
  <c r="T38" i="51"/>
  <c r="S38" i="51"/>
  <c r="R38" i="51"/>
  <c r="Q38" i="51"/>
  <c r="O38" i="51"/>
  <c r="N38" i="51"/>
  <c r="L38" i="51"/>
  <c r="G38" i="51"/>
  <c r="E38" i="51"/>
  <c r="C38" i="51"/>
  <c r="D38" i="51" s="1"/>
  <c r="B38" i="51"/>
  <c r="Z37" i="51"/>
  <c r="Y37" i="51"/>
  <c r="X37" i="51"/>
  <c r="T37" i="51"/>
  <c r="S37" i="51"/>
  <c r="R37" i="51"/>
  <c r="Q37" i="51"/>
  <c r="O37" i="51"/>
  <c r="N37" i="51"/>
  <c r="L37" i="51"/>
  <c r="G37" i="51"/>
  <c r="E37" i="51"/>
  <c r="C37" i="51"/>
  <c r="D37" i="51" s="1"/>
  <c r="Z36" i="51"/>
  <c r="Y36" i="51"/>
  <c r="X36" i="51"/>
  <c r="T36" i="51"/>
  <c r="S36" i="51"/>
  <c r="R36" i="51"/>
  <c r="Q36" i="51"/>
  <c r="O36" i="51"/>
  <c r="N36" i="51"/>
  <c r="L36" i="51"/>
  <c r="G36" i="51"/>
  <c r="E36" i="51"/>
  <c r="C36" i="51"/>
  <c r="D36" i="51" s="1"/>
  <c r="Z35" i="51"/>
  <c r="Y35" i="51"/>
  <c r="X35" i="51"/>
  <c r="T35" i="51"/>
  <c r="S35" i="51"/>
  <c r="R35" i="51"/>
  <c r="Q35" i="51"/>
  <c r="O35" i="51"/>
  <c r="N35" i="51"/>
  <c r="L35" i="51"/>
  <c r="G35" i="51"/>
  <c r="E35" i="51"/>
  <c r="C35" i="51"/>
  <c r="D35" i="51" s="1"/>
  <c r="Z34" i="51"/>
  <c r="Y34" i="51"/>
  <c r="X34" i="51"/>
  <c r="T34" i="51"/>
  <c r="S34" i="51"/>
  <c r="R34" i="51"/>
  <c r="Q34" i="51"/>
  <c r="O34" i="51"/>
  <c r="N34" i="51"/>
  <c r="L34" i="51"/>
  <c r="G34" i="51"/>
  <c r="E34" i="51"/>
  <c r="C34" i="51"/>
  <c r="D34" i="51" s="1"/>
  <c r="Z33" i="51"/>
  <c r="Y33" i="51"/>
  <c r="X33" i="51"/>
  <c r="T33" i="51"/>
  <c r="S33" i="51"/>
  <c r="R33" i="51"/>
  <c r="Q33" i="51"/>
  <c r="O33" i="51"/>
  <c r="N33" i="51"/>
  <c r="L33" i="51"/>
  <c r="G33" i="51"/>
  <c r="E33" i="51"/>
  <c r="C33" i="51"/>
  <c r="D33" i="51" s="1"/>
  <c r="Z32" i="51"/>
  <c r="Y32" i="51"/>
  <c r="X32" i="51"/>
  <c r="T32" i="51"/>
  <c r="S32" i="51"/>
  <c r="R32" i="51"/>
  <c r="Q32" i="51"/>
  <c r="O32" i="51"/>
  <c r="N32" i="51"/>
  <c r="L32" i="51"/>
  <c r="G32" i="51"/>
  <c r="E32" i="51"/>
  <c r="C32" i="51"/>
  <c r="D32" i="51" s="1"/>
  <c r="Z31" i="51"/>
  <c r="Y31" i="51"/>
  <c r="X31" i="51"/>
  <c r="T31" i="51"/>
  <c r="S31" i="51"/>
  <c r="R31" i="51"/>
  <c r="Q31" i="51"/>
  <c r="O31" i="51"/>
  <c r="N31" i="51"/>
  <c r="L31" i="51"/>
  <c r="G31" i="51"/>
  <c r="E31" i="51"/>
  <c r="C31" i="51"/>
  <c r="D31" i="51" s="1"/>
  <c r="Z29" i="51"/>
  <c r="Y29" i="51"/>
  <c r="X29" i="51"/>
  <c r="T29" i="51"/>
  <c r="S29" i="51"/>
  <c r="R29" i="51"/>
  <c r="Q29" i="51"/>
  <c r="O29" i="51"/>
  <c r="P18" i="51" s="1"/>
  <c r="N29" i="51"/>
  <c r="L29" i="51"/>
  <c r="M18" i="51" s="1"/>
  <c r="J18" i="51"/>
  <c r="G29" i="51"/>
  <c r="H18" i="51" s="1"/>
  <c r="E29" i="51"/>
  <c r="C29" i="51"/>
  <c r="D29" i="51" s="1"/>
  <c r="Z28" i="51"/>
  <c r="Y28" i="51"/>
  <c r="X28" i="51"/>
  <c r="T28" i="51"/>
  <c r="S28" i="51"/>
  <c r="R28" i="51"/>
  <c r="Q28" i="51"/>
  <c r="O28" i="51"/>
  <c r="P17" i="51" s="1"/>
  <c r="N28" i="51"/>
  <c r="L28" i="51"/>
  <c r="M17" i="51" s="1"/>
  <c r="J17" i="51"/>
  <c r="G28" i="51"/>
  <c r="H17" i="51" s="1"/>
  <c r="E28" i="51"/>
  <c r="C28" i="51"/>
  <c r="D28" i="51" s="1"/>
  <c r="Z27" i="51"/>
  <c r="Y27" i="51"/>
  <c r="X27" i="51"/>
  <c r="T27" i="51"/>
  <c r="S27" i="51"/>
  <c r="R27" i="51"/>
  <c r="Q27" i="51"/>
  <c r="O27" i="51"/>
  <c r="P16" i="51" s="1"/>
  <c r="N27" i="51"/>
  <c r="L27" i="51"/>
  <c r="M16" i="51" s="1"/>
  <c r="J16" i="51"/>
  <c r="G27" i="51"/>
  <c r="H16" i="51" s="1"/>
  <c r="E27" i="51"/>
  <c r="C27" i="51"/>
  <c r="D27" i="51" s="1"/>
  <c r="AB104" i="51" l="1"/>
  <c r="AB102" i="51"/>
  <c r="AB38" i="51"/>
  <c r="AB61" i="51"/>
  <c r="AA65" i="51"/>
  <c r="AA67" i="51"/>
  <c r="AA69" i="51"/>
  <c r="AA71" i="51"/>
  <c r="AA76" i="51"/>
  <c r="AB79" i="51"/>
  <c r="AA80" i="51"/>
  <c r="AA89" i="51"/>
  <c r="AA98" i="51"/>
  <c r="AA106" i="51"/>
  <c r="AA105" i="51"/>
  <c r="AB40" i="51"/>
  <c r="AB45" i="51"/>
  <c r="AB86" i="51"/>
  <c r="AB94" i="51"/>
  <c r="AA102" i="51"/>
  <c r="AA104" i="51"/>
  <c r="AA86" i="51"/>
  <c r="AA90" i="51"/>
  <c r="AA94" i="51"/>
  <c r="AA99" i="51"/>
  <c r="AB53" i="51"/>
  <c r="AB83" i="51"/>
  <c r="AA84" i="51"/>
  <c r="AB92" i="51"/>
  <c r="AA93" i="51"/>
  <c r="AB97" i="51"/>
  <c r="AB101" i="51"/>
  <c r="AA103" i="51"/>
  <c r="AB106" i="51"/>
  <c r="AB28" i="51"/>
  <c r="AB33" i="51"/>
  <c r="AB47" i="51"/>
  <c r="AB56" i="51"/>
  <c r="AB60" i="51"/>
  <c r="AA66" i="51"/>
  <c r="AB69" i="51"/>
  <c r="AA70" i="51"/>
  <c r="AB73" i="51"/>
  <c r="AA75" i="51"/>
  <c r="AA79" i="51"/>
  <c r="AB82" i="51"/>
  <c r="AA83" i="51"/>
  <c r="AA88" i="51"/>
  <c r="AA92" i="51"/>
  <c r="AA97" i="51"/>
  <c r="AB100" i="51"/>
  <c r="AA101" i="51"/>
  <c r="AB103" i="51"/>
  <c r="AA37" i="51"/>
  <c r="AA82" i="51"/>
  <c r="AA87" i="51"/>
  <c r="AA91" i="51"/>
  <c r="AA95" i="51"/>
  <c r="AA100" i="51"/>
  <c r="AB29" i="51"/>
  <c r="AB67" i="51"/>
  <c r="AB89" i="51"/>
  <c r="AB93" i="51"/>
  <c r="AB105" i="51"/>
  <c r="AB65" i="51"/>
  <c r="AB88" i="51"/>
  <c r="AB50" i="51"/>
  <c r="AB55" i="51"/>
  <c r="AB59" i="51"/>
  <c r="AB64" i="51"/>
  <c r="AB68" i="51"/>
  <c r="AB72" i="51"/>
  <c r="AA73" i="51"/>
  <c r="AB77" i="51"/>
  <c r="AA78" i="51"/>
  <c r="AB81" i="51"/>
  <c r="AB84" i="51"/>
  <c r="AB98" i="51"/>
  <c r="AA50" i="51"/>
  <c r="AA68" i="51"/>
  <c r="AA72" i="51"/>
  <c r="AA77" i="51"/>
  <c r="AA81" i="51"/>
  <c r="AB90" i="51"/>
  <c r="AB99" i="51"/>
  <c r="AB87" i="51"/>
  <c r="AB91" i="51"/>
  <c r="AB95" i="51"/>
  <c r="AB31" i="51"/>
  <c r="AA32" i="51"/>
  <c r="AB78" i="51"/>
  <c r="AB43" i="51"/>
  <c r="AB48" i="51"/>
  <c r="AB54" i="51"/>
  <c r="AA55" i="51"/>
  <c r="AA64" i="51"/>
  <c r="AB66" i="51"/>
  <c r="AB70" i="51"/>
  <c r="AB75" i="51"/>
  <c r="AA48" i="51"/>
  <c r="AA54" i="51"/>
  <c r="AA58" i="51"/>
  <c r="AA62" i="51"/>
  <c r="AB71" i="51"/>
  <c r="AB76" i="51"/>
  <c r="AB80" i="51"/>
  <c r="AB35" i="51"/>
  <c r="AA36" i="51"/>
  <c r="AB39" i="51"/>
  <c r="AB44" i="51"/>
  <c r="AA46" i="51"/>
  <c r="AB46" i="51"/>
  <c r="AA49" i="51"/>
  <c r="AB51" i="51"/>
  <c r="AA59" i="51"/>
  <c r="AB27" i="51"/>
  <c r="AA29" i="51"/>
  <c r="AA53" i="51"/>
  <c r="AB57" i="51"/>
  <c r="AA33" i="51"/>
  <c r="AB42" i="51"/>
  <c r="AB49" i="51"/>
  <c r="AB58" i="51"/>
  <c r="AB62" i="51"/>
  <c r="AA57" i="51"/>
  <c r="AA61" i="51"/>
  <c r="AA47" i="51"/>
  <c r="AA51" i="51"/>
  <c r="AA56" i="51"/>
  <c r="AA60" i="51"/>
  <c r="AB36" i="51"/>
  <c r="AA40" i="51"/>
  <c r="AA44" i="51"/>
  <c r="AA27" i="51"/>
  <c r="AA28" i="51"/>
  <c r="AB32" i="51"/>
  <c r="AB34" i="51"/>
  <c r="AA34" i="51"/>
  <c r="AB37" i="51"/>
  <c r="AA31" i="51"/>
  <c r="AA35" i="51"/>
  <c r="AA39" i="51"/>
  <c r="AA43" i="51"/>
  <c r="AA38" i="51"/>
  <c r="AA42" i="51"/>
  <c r="AA45" i="51"/>
  <c r="A14" i="2" l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H10" i="16" l="1"/>
  <c r="AI10" i="16"/>
  <c r="L9" i="51" l="1"/>
  <c r="BH27" i="60" l="1"/>
  <c r="BI27" i="60" s="1"/>
  <c r="BJ27" i="60" s="1"/>
  <c r="BK27" i="60" s="1"/>
  <c r="BL27" i="60" s="1"/>
  <c r="BM27" i="60" s="1"/>
  <c r="BN27" i="60" s="1"/>
  <c r="BO27" i="60" s="1"/>
  <c r="BP27" i="60" s="1"/>
  <c r="BQ27" i="60" s="1"/>
  <c r="BR27" i="60" s="1"/>
  <c r="BF27" i="60"/>
  <c r="C28" i="60"/>
  <c r="D254" i="60"/>
  <c r="E252" i="60" s="1"/>
  <c r="E28" i="60"/>
  <c r="G28" i="60"/>
  <c r="H28" i="60"/>
  <c r="I28" i="60" l="1"/>
  <c r="Z28" i="60"/>
  <c r="Y28" i="60"/>
  <c r="D255" i="60"/>
  <c r="W28" i="60"/>
  <c r="S28" i="60"/>
  <c r="AB28" i="60" s="1"/>
  <c r="AA28" i="60"/>
  <c r="V28" i="60"/>
  <c r="R28" i="60"/>
  <c r="AC28" i="60"/>
  <c r="U28" i="60"/>
  <c r="J28" i="60"/>
  <c r="X28" i="60"/>
  <c r="E12" i="61"/>
  <c r="B24" i="35"/>
  <c r="B37" i="35" s="1"/>
  <c r="B49" i="35" s="1"/>
  <c r="B61" i="35" s="1"/>
  <c r="B73" i="35" s="1"/>
  <c r="B25" i="35"/>
  <c r="B38" i="35" s="1"/>
  <c r="B50" i="35" s="1"/>
  <c r="B62" i="35" s="1"/>
  <c r="B74" i="35" s="1"/>
  <c r="B26" i="35"/>
  <c r="B39" i="35" s="1"/>
  <c r="B51" i="35" s="1"/>
  <c r="B63" i="35" s="1"/>
  <c r="B75" i="35" s="1"/>
  <c r="B27" i="35"/>
  <c r="B40" i="35" s="1"/>
  <c r="B52" i="35" s="1"/>
  <c r="B64" i="35" s="1"/>
  <c r="B76" i="35" s="1"/>
  <c r="B28" i="35"/>
  <c r="B41" i="35" s="1"/>
  <c r="B53" i="35" s="1"/>
  <c r="B65" i="35" s="1"/>
  <c r="B77" i="35" s="1"/>
  <c r="B29" i="35"/>
  <c r="B42" i="35" s="1"/>
  <c r="B54" i="35" s="1"/>
  <c r="B66" i="35" s="1"/>
  <c r="B78" i="35" s="1"/>
  <c r="B30" i="35"/>
  <c r="B43" i="35" s="1"/>
  <c r="B55" i="35" s="1"/>
  <c r="B67" i="35" s="1"/>
  <c r="B79" i="35" s="1"/>
  <c r="B31" i="35"/>
  <c r="B44" i="35" s="1"/>
  <c r="B56" i="35" s="1"/>
  <c r="B68" i="35" s="1"/>
  <c r="B80" i="35" s="1"/>
  <c r="B32" i="35"/>
  <c r="B45" i="35" s="1"/>
  <c r="B57" i="35" s="1"/>
  <c r="B69" i="35" s="1"/>
  <c r="B81" i="35" s="1"/>
  <c r="B33" i="35"/>
  <c r="B46" i="35" s="1"/>
  <c r="B58" i="35" s="1"/>
  <c r="B70" i="35" s="1"/>
  <c r="B82" i="35" s="1"/>
  <c r="B34" i="35"/>
  <c r="B47" i="35" s="1"/>
  <c r="B59" i="35" s="1"/>
  <c r="B71" i="35" s="1"/>
  <c r="B83" i="35" s="1"/>
  <c r="B23" i="35"/>
  <c r="B36" i="35" s="1"/>
  <c r="B48" i="35" s="1"/>
  <c r="B60" i="35" s="1"/>
  <c r="B72" i="35" s="1"/>
  <c r="D256" i="60" l="1"/>
  <c r="D257" i="60" l="1"/>
  <c r="I4" i="62"/>
  <c r="I117" i="62"/>
  <c r="F117" i="62"/>
  <c r="G117" i="62" s="1"/>
  <c r="G144" i="62" s="1"/>
  <c r="G171" i="62" s="1"/>
  <c r="G198" i="62" s="1"/>
  <c r="G225" i="62" s="1"/>
  <c r="G252" i="62" s="1"/>
  <c r="G279" i="62" s="1"/>
  <c r="G306" i="62" s="1"/>
  <c r="G333" i="62" s="1"/>
  <c r="G360" i="62" s="1"/>
  <c r="E117" i="62"/>
  <c r="C117" i="62"/>
  <c r="I116" i="62"/>
  <c r="F116" i="62"/>
  <c r="G116" i="62" s="1"/>
  <c r="G143" i="62" s="1"/>
  <c r="G170" i="62" s="1"/>
  <c r="G197" i="62" s="1"/>
  <c r="E116" i="62"/>
  <c r="C116" i="62"/>
  <c r="I115" i="62"/>
  <c r="F115" i="62"/>
  <c r="G115" i="62" s="1"/>
  <c r="G142" i="62" s="1"/>
  <c r="G169" i="62" s="1"/>
  <c r="G196" i="62" s="1"/>
  <c r="G223" i="62" s="1"/>
  <c r="G250" i="62" s="1"/>
  <c r="G277" i="62" s="1"/>
  <c r="G304" i="62" s="1"/>
  <c r="G331" i="62" s="1"/>
  <c r="G358" i="62" s="1"/>
  <c r="G385" i="62" s="1"/>
  <c r="G412" i="62" s="1"/>
  <c r="E115" i="62"/>
  <c r="C115" i="62"/>
  <c r="I114" i="62"/>
  <c r="F114" i="62"/>
  <c r="G114" i="62" s="1"/>
  <c r="G141" i="62" s="1"/>
  <c r="G168" i="62" s="1"/>
  <c r="G195" i="62" s="1"/>
  <c r="G222" i="62" s="1"/>
  <c r="G249" i="62" s="1"/>
  <c r="G276" i="62" s="1"/>
  <c r="G303" i="62" s="1"/>
  <c r="G330" i="62" s="1"/>
  <c r="G357" i="62" s="1"/>
  <c r="G384" i="62" s="1"/>
  <c r="G411" i="62" s="1"/>
  <c r="E114" i="62"/>
  <c r="C114" i="62"/>
  <c r="I113" i="62"/>
  <c r="F113" i="62"/>
  <c r="G113" i="62" s="1"/>
  <c r="G140" i="62" s="1"/>
  <c r="G167" i="62" s="1"/>
  <c r="G194" i="62" s="1"/>
  <c r="G221" i="62" s="1"/>
  <c r="G248" i="62" s="1"/>
  <c r="G275" i="62" s="1"/>
  <c r="G302" i="62" s="1"/>
  <c r="G329" i="62" s="1"/>
  <c r="G356" i="62" s="1"/>
  <c r="G383" i="62" s="1"/>
  <c r="G410" i="62" s="1"/>
  <c r="E113" i="62"/>
  <c r="C113" i="62"/>
  <c r="I112" i="62"/>
  <c r="F112" i="62"/>
  <c r="G112" i="62" s="1"/>
  <c r="G139" i="62" s="1"/>
  <c r="G166" i="62" s="1"/>
  <c r="G193" i="62" s="1"/>
  <c r="G220" i="62" s="1"/>
  <c r="G247" i="62" s="1"/>
  <c r="G274" i="62" s="1"/>
  <c r="G301" i="62" s="1"/>
  <c r="G328" i="62" s="1"/>
  <c r="G355" i="62" s="1"/>
  <c r="G382" i="62" s="1"/>
  <c r="G409" i="62" s="1"/>
  <c r="E112" i="62"/>
  <c r="C112" i="62"/>
  <c r="I111" i="62"/>
  <c r="F111" i="62"/>
  <c r="G111" i="62" s="1"/>
  <c r="G138" i="62" s="1"/>
  <c r="G165" i="62" s="1"/>
  <c r="G192" i="62" s="1"/>
  <c r="G219" i="62" s="1"/>
  <c r="G246" i="62" s="1"/>
  <c r="G273" i="62" s="1"/>
  <c r="G300" i="62" s="1"/>
  <c r="G327" i="62" s="1"/>
  <c r="G354" i="62" s="1"/>
  <c r="G381" i="62" s="1"/>
  <c r="G408" i="62" s="1"/>
  <c r="E111" i="62"/>
  <c r="C111" i="62"/>
  <c r="I110" i="62"/>
  <c r="F110" i="62"/>
  <c r="G110" i="62" s="1"/>
  <c r="G137" i="62" s="1"/>
  <c r="G164" i="62" s="1"/>
  <c r="G191" i="62" s="1"/>
  <c r="G218" i="62" s="1"/>
  <c r="G245" i="62" s="1"/>
  <c r="G272" i="62" s="1"/>
  <c r="G299" i="62" s="1"/>
  <c r="G326" i="62" s="1"/>
  <c r="G353" i="62" s="1"/>
  <c r="G380" i="62" s="1"/>
  <c r="G407" i="62" s="1"/>
  <c r="E110" i="62"/>
  <c r="C110" i="62"/>
  <c r="I109" i="62"/>
  <c r="F109" i="62"/>
  <c r="G109" i="62" s="1"/>
  <c r="G136" i="62" s="1"/>
  <c r="G163" i="62" s="1"/>
  <c r="G190" i="62" s="1"/>
  <c r="G217" i="62" s="1"/>
  <c r="G244" i="62" s="1"/>
  <c r="G271" i="62" s="1"/>
  <c r="G298" i="62" s="1"/>
  <c r="G325" i="62" s="1"/>
  <c r="G352" i="62" s="1"/>
  <c r="G379" i="62" s="1"/>
  <c r="G406" i="62" s="1"/>
  <c r="E109" i="62"/>
  <c r="C109" i="62"/>
  <c r="I108" i="62"/>
  <c r="F108" i="62"/>
  <c r="G108" i="62" s="1"/>
  <c r="G135" i="62" s="1"/>
  <c r="G162" i="62" s="1"/>
  <c r="G189" i="62" s="1"/>
  <c r="G216" i="62" s="1"/>
  <c r="G243" i="62" s="1"/>
  <c r="G270" i="62" s="1"/>
  <c r="G297" i="62" s="1"/>
  <c r="G324" i="62" s="1"/>
  <c r="G351" i="62" s="1"/>
  <c r="G378" i="62" s="1"/>
  <c r="G405" i="62" s="1"/>
  <c r="E108" i="62"/>
  <c r="C108" i="62"/>
  <c r="I107" i="62"/>
  <c r="F107" i="62"/>
  <c r="G107" i="62" s="1"/>
  <c r="G134" i="62" s="1"/>
  <c r="G161" i="62" s="1"/>
  <c r="G188" i="62" s="1"/>
  <c r="G215" i="62" s="1"/>
  <c r="G242" i="62" s="1"/>
  <c r="G269" i="62" s="1"/>
  <c r="G296" i="62" s="1"/>
  <c r="G323" i="62" s="1"/>
  <c r="G350" i="62" s="1"/>
  <c r="G377" i="62" s="1"/>
  <c r="G404" i="62" s="1"/>
  <c r="E107" i="62"/>
  <c r="C107" i="62"/>
  <c r="I106" i="62"/>
  <c r="F106" i="62"/>
  <c r="G106" i="62" s="1"/>
  <c r="G133" i="62" s="1"/>
  <c r="G160" i="62" s="1"/>
  <c r="G187" i="62" s="1"/>
  <c r="G214" i="62" s="1"/>
  <c r="G241" i="62" s="1"/>
  <c r="G268" i="62" s="1"/>
  <c r="G295" i="62" s="1"/>
  <c r="G322" i="62" s="1"/>
  <c r="G349" i="62" s="1"/>
  <c r="G376" i="62" s="1"/>
  <c r="G403" i="62" s="1"/>
  <c r="E106" i="62"/>
  <c r="C106" i="62"/>
  <c r="I105" i="62"/>
  <c r="F105" i="62"/>
  <c r="G105" i="62" s="1"/>
  <c r="G132" i="62" s="1"/>
  <c r="G159" i="62" s="1"/>
  <c r="G186" i="62" s="1"/>
  <c r="G213" i="62" s="1"/>
  <c r="G240" i="62" s="1"/>
  <c r="G267" i="62" s="1"/>
  <c r="G294" i="62" s="1"/>
  <c r="G321" i="62" s="1"/>
  <c r="G348" i="62" s="1"/>
  <c r="G375" i="62" s="1"/>
  <c r="G402" i="62" s="1"/>
  <c r="E105" i="62"/>
  <c r="C105" i="62"/>
  <c r="I104" i="62"/>
  <c r="F104" i="62"/>
  <c r="G104" i="62" s="1"/>
  <c r="G131" i="62" s="1"/>
  <c r="G158" i="62" s="1"/>
  <c r="G185" i="62" s="1"/>
  <c r="G212" i="62" s="1"/>
  <c r="G239" i="62" s="1"/>
  <c r="G266" i="62" s="1"/>
  <c r="G293" i="62" s="1"/>
  <c r="G320" i="62" s="1"/>
  <c r="G347" i="62" s="1"/>
  <c r="G374" i="62" s="1"/>
  <c r="G401" i="62" s="1"/>
  <c r="E104" i="62"/>
  <c r="C104" i="62"/>
  <c r="I103" i="62"/>
  <c r="F103" i="62"/>
  <c r="G103" i="62" s="1"/>
  <c r="G130" i="62" s="1"/>
  <c r="G157" i="62" s="1"/>
  <c r="G184" i="62" s="1"/>
  <c r="G211" i="62" s="1"/>
  <c r="G238" i="62" s="1"/>
  <c r="G265" i="62" s="1"/>
  <c r="G292" i="62" s="1"/>
  <c r="G319" i="62" s="1"/>
  <c r="G346" i="62" s="1"/>
  <c r="G373" i="62" s="1"/>
  <c r="G400" i="62" s="1"/>
  <c r="E103" i="62"/>
  <c r="C103" i="62"/>
  <c r="I90" i="62"/>
  <c r="F90" i="62"/>
  <c r="G90" i="62" s="1"/>
  <c r="E90" i="62"/>
  <c r="C90" i="62"/>
  <c r="I89" i="62"/>
  <c r="F89" i="62"/>
  <c r="G89" i="62" s="1"/>
  <c r="E89" i="62"/>
  <c r="C89" i="62"/>
  <c r="I88" i="62"/>
  <c r="F88" i="62"/>
  <c r="G88" i="62" s="1"/>
  <c r="E88" i="62"/>
  <c r="C88" i="62"/>
  <c r="I87" i="62"/>
  <c r="F87" i="62"/>
  <c r="G87" i="62" s="1"/>
  <c r="E87" i="62"/>
  <c r="C87" i="62"/>
  <c r="I86" i="62"/>
  <c r="F86" i="62"/>
  <c r="G86" i="62" s="1"/>
  <c r="E86" i="62"/>
  <c r="C86" i="62"/>
  <c r="I85" i="62"/>
  <c r="F85" i="62"/>
  <c r="G85" i="62" s="1"/>
  <c r="E85" i="62"/>
  <c r="C85" i="62"/>
  <c r="I84" i="62"/>
  <c r="F84" i="62"/>
  <c r="G84" i="62" s="1"/>
  <c r="E84" i="62"/>
  <c r="C84" i="62"/>
  <c r="I83" i="62"/>
  <c r="F83" i="62"/>
  <c r="G83" i="62" s="1"/>
  <c r="E83" i="62"/>
  <c r="C83" i="62"/>
  <c r="I82" i="62"/>
  <c r="F82" i="62"/>
  <c r="G82" i="62" s="1"/>
  <c r="E82" i="62"/>
  <c r="C82" i="62"/>
  <c r="I81" i="62"/>
  <c r="F81" i="62"/>
  <c r="G81" i="62" s="1"/>
  <c r="E81" i="62"/>
  <c r="C81" i="62"/>
  <c r="I80" i="62"/>
  <c r="F80" i="62"/>
  <c r="G80" i="62" s="1"/>
  <c r="E80" i="62"/>
  <c r="C80" i="62"/>
  <c r="I79" i="62"/>
  <c r="F79" i="62"/>
  <c r="G79" i="62" s="1"/>
  <c r="E79" i="62"/>
  <c r="C79" i="62"/>
  <c r="I78" i="62"/>
  <c r="F78" i="62"/>
  <c r="G78" i="62" s="1"/>
  <c r="E78" i="62"/>
  <c r="C78" i="62"/>
  <c r="I77" i="62"/>
  <c r="F77" i="62"/>
  <c r="G77" i="62" s="1"/>
  <c r="E77" i="62"/>
  <c r="C77" i="62"/>
  <c r="I76" i="62"/>
  <c r="F76" i="62"/>
  <c r="G76" i="62" s="1"/>
  <c r="E76" i="62"/>
  <c r="C76" i="62"/>
  <c r="I75" i="62"/>
  <c r="F75" i="62"/>
  <c r="G75" i="62" s="1"/>
  <c r="E75" i="62"/>
  <c r="C75" i="62"/>
  <c r="I74" i="62"/>
  <c r="F74" i="62"/>
  <c r="G74" i="62" s="1"/>
  <c r="E74" i="62"/>
  <c r="C74" i="62"/>
  <c r="I73" i="62"/>
  <c r="F73" i="62"/>
  <c r="G73" i="62" s="1"/>
  <c r="E73" i="62"/>
  <c r="C73" i="62"/>
  <c r="I63" i="62"/>
  <c r="F63" i="62"/>
  <c r="G63" i="62" s="1"/>
  <c r="E63" i="62"/>
  <c r="C63" i="62"/>
  <c r="I62" i="62"/>
  <c r="F62" i="62"/>
  <c r="G62" i="62" s="1"/>
  <c r="E62" i="62"/>
  <c r="C62" i="62"/>
  <c r="I61" i="62"/>
  <c r="F61" i="62"/>
  <c r="G61" i="62" s="1"/>
  <c r="E61" i="62"/>
  <c r="C61" i="62"/>
  <c r="I60" i="62"/>
  <c r="F60" i="62"/>
  <c r="G60" i="62" s="1"/>
  <c r="E60" i="62"/>
  <c r="C60" i="62"/>
  <c r="I59" i="62"/>
  <c r="F59" i="62"/>
  <c r="G59" i="62" s="1"/>
  <c r="E59" i="62"/>
  <c r="C59" i="62"/>
  <c r="I58" i="62"/>
  <c r="F58" i="62"/>
  <c r="G58" i="62" s="1"/>
  <c r="E58" i="62"/>
  <c r="C58" i="62"/>
  <c r="I57" i="62"/>
  <c r="F57" i="62"/>
  <c r="G57" i="62" s="1"/>
  <c r="E57" i="62"/>
  <c r="C57" i="62"/>
  <c r="I56" i="62"/>
  <c r="F56" i="62"/>
  <c r="G56" i="62" s="1"/>
  <c r="E56" i="62"/>
  <c r="C56" i="62"/>
  <c r="I55" i="62"/>
  <c r="F55" i="62"/>
  <c r="G55" i="62" s="1"/>
  <c r="E55" i="62"/>
  <c r="C55" i="62"/>
  <c r="I54" i="62"/>
  <c r="F54" i="62"/>
  <c r="G54" i="62" s="1"/>
  <c r="E54" i="62"/>
  <c r="C54" i="62"/>
  <c r="I53" i="62"/>
  <c r="F53" i="62"/>
  <c r="G53" i="62" s="1"/>
  <c r="E53" i="62"/>
  <c r="C53" i="62"/>
  <c r="I52" i="62"/>
  <c r="F52" i="62"/>
  <c r="G52" i="62" s="1"/>
  <c r="E52" i="62"/>
  <c r="C52" i="62"/>
  <c r="I51" i="62"/>
  <c r="F51" i="62"/>
  <c r="G51" i="62" s="1"/>
  <c r="E51" i="62"/>
  <c r="C51" i="62"/>
  <c r="I50" i="62"/>
  <c r="F50" i="62"/>
  <c r="G50" i="62" s="1"/>
  <c r="E50" i="62"/>
  <c r="C50" i="62"/>
  <c r="I49" i="62"/>
  <c r="F49" i="62"/>
  <c r="G49" i="62" s="1"/>
  <c r="E49" i="62"/>
  <c r="C49" i="62"/>
  <c r="I48" i="62"/>
  <c r="F48" i="62"/>
  <c r="G48" i="62" s="1"/>
  <c r="E48" i="62"/>
  <c r="C48" i="62"/>
  <c r="I47" i="62"/>
  <c r="F47" i="62"/>
  <c r="G47" i="62" s="1"/>
  <c r="E47" i="62"/>
  <c r="C47" i="62"/>
  <c r="I46" i="62"/>
  <c r="F46" i="62"/>
  <c r="G46" i="62" s="1"/>
  <c r="E46" i="62"/>
  <c r="C46" i="62"/>
  <c r="I45" i="62"/>
  <c r="F45" i="62"/>
  <c r="G45" i="62" s="1"/>
  <c r="E45" i="62"/>
  <c r="C45" i="62"/>
  <c r="I44" i="62"/>
  <c r="F44" i="62"/>
  <c r="G44" i="62" s="1"/>
  <c r="E44" i="62"/>
  <c r="C44" i="62"/>
  <c r="I43" i="62"/>
  <c r="F43" i="62"/>
  <c r="G43" i="62" s="1"/>
  <c r="E43" i="62"/>
  <c r="C43" i="62"/>
  <c r="I13" i="62"/>
  <c r="F13" i="62"/>
  <c r="G13" i="62" s="1"/>
  <c r="E13" i="62"/>
  <c r="C13" i="62"/>
  <c r="D389" i="62"/>
  <c r="D362" i="62"/>
  <c r="D335" i="62"/>
  <c r="D308" i="62"/>
  <c r="D281" i="62"/>
  <c r="D254" i="62"/>
  <c r="D227" i="62"/>
  <c r="D200" i="62"/>
  <c r="D146" i="62"/>
  <c r="D119" i="62"/>
  <c r="D92" i="62"/>
  <c r="D65" i="62"/>
  <c r="D38" i="62"/>
  <c r="D11" i="62"/>
  <c r="T43" i="62" l="1"/>
  <c r="S43" i="62"/>
  <c r="T45" i="62"/>
  <c r="S45" i="62"/>
  <c r="T47" i="62"/>
  <c r="S47" i="62"/>
  <c r="J49" i="62"/>
  <c r="T49" i="62"/>
  <c r="S49" i="62"/>
  <c r="T51" i="62"/>
  <c r="S51" i="62"/>
  <c r="T53" i="62"/>
  <c r="S53" i="62"/>
  <c r="T55" i="62"/>
  <c r="S55" i="62"/>
  <c r="M57" i="62"/>
  <c r="T57" i="62"/>
  <c r="S57" i="62"/>
  <c r="T59" i="62"/>
  <c r="S59" i="62"/>
  <c r="T61" i="62"/>
  <c r="S61" i="62"/>
  <c r="T63" i="62"/>
  <c r="S63" i="62"/>
  <c r="O74" i="62"/>
  <c r="T74" i="62"/>
  <c r="S74" i="62"/>
  <c r="T76" i="62"/>
  <c r="S76" i="62"/>
  <c r="N78" i="62"/>
  <c r="V78" i="62" s="1"/>
  <c r="T78" i="62"/>
  <c r="S78" i="62"/>
  <c r="O80" i="62"/>
  <c r="T80" i="62"/>
  <c r="S80" i="62"/>
  <c r="O82" i="62"/>
  <c r="T82" i="62"/>
  <c r="S82" i="62"/>
  <c r="N84" i="62"/>
  <c r="T84" i="62"/>
  <c r="S84" i="62"/>
  <c r="N86" i="62"/>
  <c r="T86" i="62"/>
  <c r="S86" i="62"/>
  <c r="O88" i="62"/>
  <c r="T88" i="62"/>
  <c r="S88" i="62"/>
  <c r="O90" i="62"/>
  <c r="T90" i="62"/>
  <c r="S90" i="62"/>
  <c r="R104" i="62"/>
  <c r="T104" i="62"/>
  <c r="S104" i="62"/>
  <c r="T106" i="62"/>
  <c r="S106" i="62"/>
  <c r="M108" i="62"/>
  <c r="T108" i="62"/>
  <c r="S108" i="62"/>
  <c r="P110" i="62"/>
  <c r="T110" i="62"/>
  <c r="S110" i="62"/>
  <c r="R112" i="62"/>
  <c r="T112" i="62"/>
  <c r="S112" i="62"/>
  <c r="T114" i="62"/>
  <c r="S114" i="62"/>
  <c r="U116" i="62"/>
  <c r="T116" i="62"/>
  <c r="S116" i="62"/>
  <c r="T13" i="62"/>
  <c r="S13" i="62"/>
  <c r="T44" i="62"/>
  <c r="S44" i="62"/>
  <c r="T46" i="62"/>
  <c r="S46" i="62"/>
  <c r="T48" i="62"/>
  <c r="S48" i="62"/>
  <c r="T50" i="62"/>
  <c r="S50" i="62"/>
  <c r="T52" i="62"/>
  <c r="S52" i="62"/>
  <c r="T54" i="62"/>
  <c r="S54" i="62"/>
  <c r="T56" i="62"/>
  <c r="S56" i="62"/>
  <c r="T58" i="62"/>
  <c r="S58" i="62"/>
  <c r="T60" i="62"/>
  <c r="S60" i="62"/>
  <c r="T62" i="62"/>
  <c r="S62" i="62"/>
  <c r="H73" i="62"/>
  <c r="W73" i="62" s="1"/>
  <c r="T73" i="62"/>
  <c r="S73" i="62"/>
  <c r="P75" i="62"/>
  <c r="T75" i="62"/>
  <c r="S75" i="62"/>
  <c r="T77" i="62"/>
  <c r="S77" i="62"/>
  <c r="T79" i="62"/>
  <c r="S79" i="62"/>
  <c r="M81" i="62"/>
  <c r="T81" i="62"/>
  <c r="S81" i="62"/>
  <c r="P83" i="62"/>
  <c r="T83" i="62"/>
  <c r="S83" i="62"/>
  <c r="T85" i="62"/>
  <c r="S85" i="62"/>
  <c r="J87" i="62"/>
  <c r="T87" i="62"/>
  <c r="S87" i="62"/>
  <c r="T89" i="62"/>
  <c r="S89" i="62"/>
  <c r="N103" i="62"/>
  <c r="T103" i="62"/>
  <c r="S103" i="62"/>
  <c r="N105" i="62"/>
  <c r="V105" i="62" s="1"/>
  <c r="T105" i="62"/>
  <c r="S105" i="62"/>
  <c r="O107" i="62"/>
  <c r="T107" i="62"/>
  <c r="S107" i="62"/>
  <c r="T109" i="62"/>
  <c r="S109" i="62"/>
  <c r="O111" i="62"/>
  <c r="T111" i="62"/>
  <c r="S111" i="62"/>
  <c r="O113" i="62"/>
  <c r="T113" i="62"/>
  <c r="S113" i="62"/>
  <c r="N115" i="62"/>
  <c r="V115" i="62" s="1"/>
  <c r="T115" i="62"/>
  <c r="S115" i="62"/>
  <c r="T117" i="62"/>
  <c r="S117" i="62"/>
  <c r="G387" i="62"/>
  <c r="G414" i="62" s="1"/>
  <c r="G224" i="62"/>
  <c r="D258" i="60"/>
  <c r="H104" i="62"/>
  <c r="W104" i="62" s="1"/>
  <c r="O57" i="62"/>
  <c r="H57" i="62"/>
  <c r="W57" i="62" s="1"/>
  <c r="M106" i="62"/>
  <c r="J57" i="62"/>
  <c r="R45" i="62"/>
  <c r="L88" i="62"/>
  <c r="J116" i="62"/>
  <c r="J45" i="62"/>
  <c r="U103" i="62"/>
  <c r="L80" i="62"/>
  <c r="J106" i="62"/>
  <c r="M116" i="62"/>
  <c r="V84" i="62"/>
  <c r="O104" i="62"/>
  <c r="L107" i="62"/>
  <c r="J61" i="62"/>
  <c r="N76" i="62"/>
  <c r="V76" i="62" s="1"/>
  <c r="M49" i="62"/>
  <c r="R53" i="62"/>
  <c r="U89" i="62"/>
  <c r="H89" i="62"/>
  <c r="W89" i="62" s="1"/>
  <c r="J89" i="62"/>
  <c r="J114" i="62"/>
  <c r="H49" i="62"/>
  <c r="W49" i="62" s="1"/>
  <c r="O49" i="62"/>
  <c r="M89" i="62"/>
  <c r="M110" i="62"/>
  <c r="O115" i="62"/>
  <c r="L115" i="62"/>
  <c r="U112" i="62"/>
  <c r="J112" i="62"/>
  <c r="P112" i="62"/>
  <c r="J53" i="62"/>
  <c r="R61" i="62"/>
  <c r="R73" i="62"/>
  <c r="U81" i="62"/>
  <c r="J81" i="62"/>
  <c r="H81" i="62"/>
  <c r="W81" i="62" s="1"/>
  <c r="U108" i="62"/>
  <c r="O108" i="62"/>
  <c r="H108" i="62"/>
  <c r="W108" i="62" s="1"/>
  <c r="J108" i="62"/>
  <c r="L112" i="62"/>
  <c r="W364" i="62"/>
  <c r="M77" i="62"/>
  <c r="R79" i="62"/>
  <c r="H79" i="62"/>
  <c r="W79" i="62" s="1"/>
  <c r="I173" i="62"/>
  <c r="J79" i="62"/>
  <c r="R48" i="62"/>
  <c r="R56" i="62"/>
  <c r="M85" i="62"/>
  <c r="R87" i="62"/>
  <c r="H87" i="62"/>
  <c r="W87" i="62" s="1"/>
  <c r="U104" i="62"/>
  <c r="M104" i="62"/>
  <c r="J104" i="62"/>
  <c r="I119" i="62"/>
  <c r="R13" i="62"/>
  <c r="U45" i="62"/>
  <c r="O45" i="62"/>
  <c r="H45" i="62"/>
  <c r="W45" i="62" s="1"/>
  <c r="M45" i="62"/>
  <c r="U53" i="62"/>
  <c r="O53" i="62"/>
  <c r="H53" i="62"/>
  <c r="W53" i="62" s="1"/>
  <c r="M53" i="62"/>
  <c r="U61" i="62"/>
  <c r="O61" i="62"/>
  <c r="H61" i="62"/>
  <c r="W61" i="62" s="1"/>
  <c r="M61" i="62"/>
  <c r="U73" i="62"/>
  <c r="M73" i="62"/>
  <c r="J73" i="62"/>
  <c r="U49" i="62"/>
  <c r="R49" i="62"/>
  <c r="U57" i="62"/>
  <c r="R57" i="62"/>
  <c r="R81" i="62"/>
  <c r="R89" i="62"/>
  <c r="H106" i="62"/>
  <c r="W106" i="62" s="1"/>
  <c r="R108" i="62"/>
  <c r="H112" i="62"/>
  <c r="W112" i="62" s="1"/>
  <c r="M112" i="62"/>
  <c r="H114" i="62"/>
  <c r="W114" i="62" s="1"/>
  <c r="R114" i="62"/>
  <c r="U115" i="62"/>
  <c r="H116" i="62"/>
  <c r="W116" i="62" s="1"/>
  <c r="O116" i="62"/>
  <c r="W175" i="62"/>
  <c r="V310" i="62"/>
  <c r="R44" i="62"/>
  <c r="R52" i="62"/>
  <c r="R60" i="62"/>
  <c r="R106" i="62"/>
  <c r="O112" i="62"/>
  <c r="R116" i="62"/>
  <c r="I362" i="62"/>
  <c r="M43" i="62"/>
  <c r="O46" i="62"/>
  <c r="M47" i="62"/>
  <c r="O50" i="62"/>
  <c r="M51" i="62"/>
  <c r="O54" i="62"/>
  <c r="M55" i="62"/>
  <c r="O58" i="62"/>
  <c r="M59" i="62"/>
  <c r="O62" i="62"/>
  <c r="M63" i="62"/>
  <c r="R75" i="62"/>
  <c r="J75" i="62"/>
  <c r="H75" i="62"/>
  <c r="W75" i="62" s="1"/>
  <c r="H83" i="62"/>
  <c r="W83" i="62" s="1"/>
  <c r="R83" i="62"/>
  <c r="J83" i="62"/>
  <c r="U117" i="62"/>
  <c r="L117" i="62"/>
  <c r="O117" i="62"/>
  <c r="V229" i="62"/>
  <c r="H43" i="62"/>
  <c r="W43" i="62" s="1"/>
  <c r="H47" i="62"/>
  <c r="W47" i="62" s="1"/>
  <c r="H51" i="62"/>
  <c r="W51" i="62" s="1"/>
  <c r="H55" i="62"/>
  <c r="W55" i="62" s="1"/>
  <c r="H59" i="62"/>
  <c r="W59" i="62" s="1"/>
  <c r="H63" i="62"/>
  <c r="W63" i="62" s="1"/>
  <c r="M75" i="62"/>
  <c r="U77" i="62"/>
  <c r="R77" i="62"/>
  <c r="J77" i="62"/>
  <c r="H77" i="62"/>
  <c r="W77" i="62" s="1"/>
  <c r="U78" i="62"/>
  <c r="M83" i="62"/>
  <c r="U85" i="62"/>
  <c r="H85" i="62"/>
  <c r="W85" i="62" s="1"/>
  <c r="R85" i="62"/>
  <c r="J85" i="62"/>
  <c r="U86" i="62"/>
  <c r="U105" i="62"/>
  <c r="N117" i="62"/>
  <c r="V117" i="62" s="1"/>
  <c r="P43" i="62"/>
  <c r="P47" i="62"/>
  <c r="P51" i="62"/>
  <c r="P55" i="62"/>
  <c r="P59" i="62"/>
  <c r="P63" i="62"/>
  <c r="L109" i="62"/>
  <c r="W148" i="62"/>
  <c r="J43" i="62"/>
  <c r="R43" i="62"/>
  <c r="L45" i="62"/>
  <c r="P45" i="62"/>
  <c r="L46" i="62"/>
  <c r="J47" i="62"/>
  <c r="R47" i="62"/>
  <c r="L49" i="62"/>
  <c r="P49" i="62"/>
  <c r="L50" i="62"/>
  <c r="J51" i="62"/>
  <c r="R51" i="62"/>
  <c r="L53" i="62"/>
  <c r="P53" i="62"/>
  <c r="L54" i="62"/>
  <c r="J55" i="62"/>
  <c r="R55" i="62"/>
  <c r="L57" i="62"/>
  <c r="P57" i="62"/>
  <c r="L58" i="62"/>
  <c r="J59" i="62"/>
  <c r="R59" i="62"/>
  <c r="L61" i="62"/>
  <c r="P61" i="62"/>
  <c r="L62" i="62"/>
  <c r="J63" i="62"/>
  <c r="R63" i="62"/>
  <c r="O76" i="62"/>
  <c r="U76" i="62"/>
  <c r="L76" i="62"/>
  <c r="P77" i="62"/>
  <c r="U84" i="62"/>
  <c r="L84" i="62"/>
  <c r="O84" i="62"/>
  <c r="P85" i="62"/>
  <c r="O109" i="62"/>
  <c r="H110" i="62"/>
  <c r="W110" i="62" s="1"/>
  <c r="R110" i="62"/>
  <c r="J110" i="62"/>
  <c r="W121" i="62"/>
  <c r="V283" i="62"/>
  <c r="M79" i="62"/>
  <c r="P81" i="62"/>
  <c r="P87" i="62"/>
  <c r="P106" i="62"/>
  <c r="L108" i="62"/>
  <c r="P108" i="62"/>
  <c r="P114" i="62"/>
  <c r="P73" i="62"/>
  <c r="P79" i="62"/>
  <c r="M87" i="62"/>
  <c r="P89" i="62"/>
  <c r="L104" i="62"/>
  <c r="P104" i="62"/>
  <c r="M114" i="62"/>
  <c r="L116" i="62"/>
  <c r="P116" i="62"/>
  <c r="L13" i="62"/>
  <c r="O13" i="62"/>
  <c r="L44" i="62"/>
  <c r="O44" i="62"/>
  <c r="N46" i="62"/>
  <c r="V46" i="62" s="1"/>
  <c r="Q46" i="62"/>
  <c r="U46" i="62"/>
  <c r="L48" i="62"/>
  <c r="O48" i="62"/>
  <c r="N50" i="62"/>
  <c r="V50" i="62" s="1"/>
  <c r="Q50" i="62"/>
  <c r="U50" i="62"/>
  <c r="L52" i="62"/>
  <c r="O52" i="62"/>
  <c r="N54" i="62"/>
  <c r="V54" i="62" s="1"/>
  <c r="Q54" i="62"/>
  <c r="U54" i="62"/>
  <c r="L56" i="62"/>
  <c r="O56" i="62"/>
  <c r="N58" i="62"/>
  <c r="V58" i="62" s="1"/>
  <c r="Q58" i="62"/>
  <c r="U58" i="62"/>
  <c r="L60" i="62"/>
  <c r="O60" i="62"/>
  <c r="N62" i="62"/>
  <c r="V62" i="62" s="1"/>
  <c r="Q62" i="62"/>
  <c r="U62" i="62"/>
  <c r="N74" i="62"/>
  <c r="V74" i="62" s="1"/>
  <c r="U74" i="62"/>
  <c r="P78" i="62"/>
  <c r="M78" i="62"/>
  <c r="H78" i="62"/>
  <c r="W78" i="62" s="1"/>
  <c r="R78" i="62"/>
  <c r="J78" i="62"/>
  <c r="Q78" i="62"/>
  <c r="N82" i="62"/>
  <c r="V82" i="62" s="1"/>
  <c r="U82" i="62"/>
  <c r="P86" i="62"/>
  <c r="M86" i="62"/>
  <c r="H86" i="62"/>
  <c r="W86" i="62" s="1"/>
  <c r="R86" i="62"/>
  <c r="J86" i="62"/>
  <c r="Q86" i="62"/>
  <c r="N90" i="62"/>
  <c r="V90" i="62" s="1"/>
  <c r="U90" i="62"/>
  <c r="R103" i="62"/>
  <c r="J103" i="62"/>
  <c r="P103" i="62"/>
  <c r="M103" i="62"/>
  <c r="H103" i="62"/>
  <c r="W103" i="62" s="1"/>
  <c r="Q103" i="62"/>
  <c r="P105" i="62"/>
  <c r="M105" i="62"/>
  <c r="H105" i="62"/>
  <c r="W105" i="62" s="1"/>
  <c r="R105" i="62"/>
  <c r="J105" i="62"/>
  <c r="Q105" i="62"/>
  <c r="N111" i="62"/>
  <c r="V111" i="62" s="1"/>
  <c r="U111" i="62"/>
  <c r="N113" i="62"/>
  <c r="V113" i="62" s="1"/>
  <c r="U113" i="62"/>
  <c r="W202" i="62"/>
  <c r="I92" i="62"/>
  <c r="H13" i="62"/>
  <c r="W13" i="62" s="1"/>
  <c r="M13" i="62"/>
  <c r="P13" i="62"/>
  <c r="N43" i="62"/>
  <c r="V43" i="62" s="1"/>
  <c r="Q43" i="62"/>
  <c r="U43" i="62"/>
  <c r="H44" i="62"/>
  <c r="W44" i="62" s="1"/>
  <c r="M44" i="62"/>
  <c r="P44" i="62"/>
  <c r="J46" i="62"/>
  <c r="R46" i="62"/>
  <c r="N47" i="62"/>
  <c r="V47" i="62" s="1"/>
  <c r="Q47" i="62"/>
  <c r="U47" i="62"/>
  <c r="H48" i="62"/>
  <c r="W48" i="62" s="1"/>
  <c r="M48" i="62"/>
  <c r="P48" i="62"/>
  <c r="J50" i="62"/>
  <c r="R50" i="62"/>
  <c r="N51" i="62"/>
  <c r="V51" i="62" s="1"/>
  <c r="Q51" i="62"/>
  <c r="U51" i="62"/>
  <c r="H52" i="62"/>
  <c r="W52" i="62" s="1"/>
  <c r="M52" i="62"/>
  <c r="P52" i="62"/>
  <c r="J54" i="62"/>
  <c r="R54" i="62"/>
  <c r="N55" i="62"/>
  <c r="V55" i="62" s="1"/>
  <c r="Q55" i="62"/>
  <c r="U55" i="62"/>
  <c r="H56" i="62"/>
  <c r="W56" i="62" s="1"/>
  <c r="M56" i="62"/>
  <c r="P56" i="62"/>
  <c r="J58" i="62"/>
  <c r="R58" i="62"/>
  <c r="N59" i="62"/>
  <c r="V59" i="62" s="1"/>
  <c r="Q59" i="62"/>
  <c r="U59" i="62"/>
  <c r="H60" i="62"/>
  <c r="W60" i="62" s="1"/>
  <c r="M60" i="62"/>
  <c r="P60" i="62"/>
  <c r="J62" i="62"/>
  <c r="R62" i="62"/>
  <c r="N63" i="62"/>
  <c r="V63" i="62" s="1"/>
  <c r="Q63" i="62"/>
  <c r="U63" i="62"/>
  <c r="L78" i="62"/>
  <c r="R80" i="62"/>
  <c r="J80" i="62"/>
  <c r="P80" i="62"/>
  <c r="M80" i="62"/>
  <c r="H80" i="62"/>
  <c r="W80" i="62" s="1"/>
  <c r="Q80" i="62"/>
  <c r="L86" i="62"/>
  <c r="R88" i="62"/>
  <c r="J88" i="62"/>
  <c r="P88" i="62"/>
  <c r="M88" i="62"/>
  <c r="H88" i="62"/>
  <c r="W88" i="62" s="1"/>
  <c r="Q88" i="62"/>
  <c r="L103" i="62"/>
  <c r="L105" i="62"/>
  <c r="R107" i="62"/>
  <c r="J107" i="62"/>
  <c r="P107" i="62"/>
  <c r="M107" i="62"/>
  <c r="H107" i="62"/>
  <c r="W107" i="62" s="1"/>
  <c r="Q107" i="62"/>
  <c r="P109" i="62"/>
  <c r="M109" i="62"/>
  <c r="H109" i="62"/>
  <c r="W109" i="62" s="1"/>
  <c r="R109" i="62"/>
  <c r="J109" i="62"/>
  <c r="Q109" i="62"/>
  <c r="V202" i="62"/>
  <c r="N13" i="62"/>
  <c r="V13" i="62" s="1"/>
  <c r="Q13" i="62"/>
  <c r="U13" i="62"/>
  <c r="N44" i="62"/>
  <c r="V44" i="62" s="1"/>
  <c r="Q44" i="62"/>
  <c r="U44" i="62"/>
  <c r="N48" i="62"/>
  <c r="V48" i="62" s="1"/>
  <c r="Q48" i="62"/>
  <c r="U48" i="62"/>
  <c r="N52" i="62"/>
  <c r="V52" i="62" s="1"/>
  <c r="Q52" i="62"/>
  <c r="U52" i="62"/>
  <c r="N56" i="62"/>
  <c r="V56" i="62" s="1"/>
  <c r="Q56" i="62"/>
  <c r="U56" i="62"/>
  <c r="N60" i="62"/>
  <c r="V60" i="62" s="1"/>
  <c r="Q60" i="62"/>
  <c r="U60" i="62"/>
  <c r="P74" i="62"/>
  <c r="M74" i="62"/>
  <c r="H74" i="62"/>
  <c r="W74" i="62" s="1"/>
  <c r="R74" i="62"/>
  <c r="J74" i="62"/>
  <c r="Q74" i="62"/>
  <c r="P82" i="62"/>
  <c r="M82" i="62"/>
  <c r="H82" i="62"/>
  <c r="W82" i="62" s="1"/>
  <c r="R82" i="62"/>
  <c r="J82" i="62"/>
  <c r="Q82" i="62"/>
  <c r="P90" i="62"/>
  <c r="M90" i="62"/>
  <c r="H90" i="62"/>
  <c r="W90" i="62" s="1"/>
  <c r="R90" i="62"/>
  <c r="J90" i="62"/>
  <c r="Q90" i="62"/>
  <c r="R111" i="62"/>
  <c r="J111" i="62"/>
  <c r="P111" i="62"/>
  <c r="M111" i="62"/>
  <c r="H111" i="62"/>
  <c r="W111" i="62" s="1"/>
  <c r="Q111" i="62"/>
  <c r="P113" i="62"/>
  <c r="M113" i="62"/>
  <c r="H113" i="62"/>
  <c r="W113" i="62" s="1"/>
  <c r="R113" i="62"/>
  <c r="J113" i="62"/>
  <c r="Q113" i="62"/>
  <c r="W256" i="62"/>
  <c r="I11" i="62"/>
  <c r="J13" i="62"/>
  <c r="L43" i="62"/>
  <c r="O43" i="62"/>
  <c r="J44" i="62"/>
  <c r="N45" i="62"/>
  <c r="V45" i="62" s="1"/>
  <c r="Q45" i="62"/>
  <c r="H46" i="62"/>
  <c r="W46" i="62" s="1"/>
  <c r="M46" i="62"/>
  <c r="P46" i="62"/>
  <c r="L47" i="62"/>
  <c r="O47" i="62"/>
  <c r="J48" i="62"/>
  <c r="N49" i="62"/>
  <c r="V49" i="62" s="1"/>
  <c r="Q49" i="62"/>
  <c r="H50" i="62"/>
  <c r="W50" i="62" s="1"/>
  <c r="M50" i="62"/>
  <c r="P50" i="62"/>
  <c r="L51" i="62"/>
  <c r="O51" i="62"/>
  <c r="J52" i="62"/>
  <c r="N53" i="62"/>
  <c r="V53" i="62" s="1"/>
  <c r="Q53" i="62"/>
  <c r="H54" i="62"/>
  <c r="W54" i="62" s="1"/>
  <c r="M54" i="62"/>
  <c r="P54" i="62"/>
  <c r="L55" i="62"/>
  <c r="O55" i="62"/>
  <c r="J56" i="62"/>
  <c r="N57" i="62"/>
  <c r="V57" i="62" s="1"/>
  <c r="Q57" i="62"/>
  <c r="H58" i="62"/>
  <c r="W58" i="62" s="1"/>
  <c r="M58" i="62"/>
  <c r="P58" i="62"/>
  <c r="L59" i="62"/>
  <c r="O59" i="62"/>
  <c r="J60" i="62"/>
  <c r="N61" i="62"/>
  <c r="V61" i="62" s="1"/>
  <c r="Q61" i="62"/>
  <c r="H62" i="62"/>
  <c r="W62" i="62" s="1"/>
  <c r="M62" i="62"/>
  <c r="P62" i="62"/>
  <c r="L63" i="62"/>
  <c r="O63" i="62"/>
  <c r="L74" i="62"/>
  <c r="R76" i="62"/>
  <c r="J76" i="62"/>
  <c r="P76" i="62"/>
  <c r="M76" i="62"/>
  <c r="H76" i="62"/>
  <c r="W76" i="62" s="1"/>
  <c r="Q76" i="62"/>
  <c r="O78" i="62"/>
  <c r="N80" i="62"/>
  <c r="V80" i="62" s="1"/>
  <c r="U80" i="62"/>
  <c r="L82" i="62"/>
  <c r="R84" i="62"/>
  <c r="J84" i="62"/>
  <c r="P84" i="62"/>
  <c r="M84" i="62"/>
  <c r="H84" i="62"/>
  <c r="W84" i="62" s="1"/>
  <c r="Q84" i="62"/>
  <c r="O86" i="62"/>
  <c r="N88" i="62"/>
  <c r="V88" i="62" s="1"/>
  <c r="U88" i="62"/>
  <c r="L90" i="62"/>
  <c r="O103" i="62"/>
  <c r="O105" i="62"/>
  <c r="N107" i="62"/>
  <c r="V107" i="62" s="1"/>
  <c r="U107" i="62"/>
  <c r="N109" i="62"/>
  <c r="V109" i="62" s="1"/>
  <c r="U109" i="62"/>
  <c r="L111" i="62"/>
  <c r="L113" i="62"/>
  <c r="R115" i="62"/>
  <c r="J115" i="62"/>
  <c r="P115" i="62"/>
  <c r="M115" i="62"/>
  <c r="H115" i="62"/>
  <c r="W115" i="62" s="1"/>
  <c r="Q115" i="62"/>
  <c r="P117" i="62"/>
  <c r="M117" i="62"/>
  <c r="H117" i="62"/>
  <c r="W117" i="62" s="1"/>
  <c r="R117" i="62"/>
  <c r="J117" i="62"/>
  <c r="Q117" i="62"/>
  <c r="V256" i="62"/>
  <c r="L73" i="62"/>
  <c r="O73" i="62"/>
  <c r="N75" i="62"/>
  <c r="V75" i="62" s="1"/>
  <c r="Q75" i="62"/>
  <c r="U75" i="62"/>
  <c r="L77" i="62"/>
  <c r="O77" i="62"/>
  <c r="N79" i="62"/>
  <c r="V79" i="62" s="1"/>
  <c r="Q79" i="62"/>
  <c r="U79" i="62"/>
  <c r="L81" i="62"/>
  <c r="O81" i="62"/>
  <c r="N83" i="62"/>
  <c r="V83" i="62" s="1"/>
  <c r="Q83" i="62"/>
  <c r="U83" i="62"/>
  <c r="L85" i="62"/>
  <c r="O85" i="62"/>
  <c r="N87" i="62"/>
  <c r="V87" i="62" s="1"/>
  <c r="Q87" i="62"/>
  <c r="U87" i="62"/>
  <c r="L89" i="62"/>
  <c r="O89" i="62"/>
  <c r="N106" i="62"/>
  <c r="V106" i="62" s="1"/>
  <c r="Q106" i="62"/>
  <c r="U106" i="62"/>
  <c r="N110" i="62"/>
  <c r="V110" i="62" s="1"/>
  <c r="Q110" i="62"/>
  <c r="U110" i="62"/>
  <c r="N114" i="62"/>
  <c r="V114" i="62" s="1"/>
  <c r="Q114" i="62"/>
  <c r="U114" i="62"/>
  <c r="V121" i="62"/>
  <c r="V175" i="62"/>
  <c r="W310" i="62"/>
  <c r="N73" i="62"/>
  <c r="V73" i="62" s="1"/>
  <c r="Q73" i="62"/>
  <c r="L75" i="62"/>
  <c r="O75" i="62"/>
  <c r="N77" i="62"/>
  <c r="V77" i="62" s="1"/>
  <c r="Q77" i="62"/>
  <c r="L79" i="62"/>
  <c r="O79" i="62"/>
  <c r="N81" i="62"/>
  <c r="V81" i="62" s="1"/>
  <c r="Q81" i="62"/>
  <c r="L83" i="62"/>
  <c r="O83" i="62"/>
  <c r="N85" i="62"/>
  <c r="V85" i="62" s="1"/>
  <c r="Q85" i="62"/>
  <c r="L87" i="62"/>
  <c r="O87" i="62"/>
  <c r="N89" i="62"/>
  <c r="V89" i="62" s="1"/>
  <c r="Q89" i="62"/>
  <c r="N104" i="62"/>
  <c r="V104" i="62" s="1"/>
  <c r="Q104" i="62"/>
  <c r="L106" i="62"/>
  <c r="O106" i="62"/>
  <c r="N108" i="62"/>
  <c r="V108" i="62" s="1"/>
  <c r="Q108" i="62"/>
  <c r="L110" i="62"/>
  <c r="O110" i="62"/>
  <c r="N112" i="62"/>
  <c r="V112" i="62" s="1"/>
  <c r="Q112" i="62"/>
  <c r="L114" i="62"/>
  <c r="O114" i="62"/>
  <c r="N116" i="62"/>
  <c r="V116" i="62" s="1"/>
  <c r="Q116" i="62"/>
  <c r="V148" i="62"/>
  <c r="W229" i="62"/>
  <c r="W337" i="62"/>
  <c r="W283" i="62"/>
  <c r="V337" i="62"/>
  <c r="V364" i="62"/>
  <c r="I38" i="62"/>
  <c r="I65" i="62"/>
  <c r="V86" i="62"/>
  <c r="I281" i="62"/>
  <c r="I146" i="62"/>
  <c r="I254" i="62"/>
  <c r="V103" i="62"/>
  <c r="I227" i="62"/>
  <c r="I308" i="62"/>
  <c r="I335" i="62"/>
  <c r="I200" i="62"/>
  <c r="W391" i="62"/>
  <c r="V391" i="62"/>
  <c r="I389" i="62"/>
  <c r="I246" i="61"/>
  <c r="I228" i="61"/>
  <c r="I210" i="61"/>
  <c r="G217" i="61"/>
  <c r="G235" i="61" s="1"/>
  <c r="G253" i="61" s="1"/>
  <c r="G226" i="61"/>
  <c r="G244" i="61" s="1"/>
  <c r="G262" i="61" s="1"/>
  <c r="G225" i="61"/>
  <c r="G243" i="61" s="1"/>
  <c r="G261" i="61" s="1"/>
  <c r="G224" i="61"/>
  <c r="G242" i="61" s="1"/>
  <c r="G260" i="61" s="1"/>
  <c r="G223" i="61"/>
  <c r="G241" i="61" s="1"/>
  <c r="G259" i="61" s="1"/>
  <c r="G222" i="61"/>
  <c r="G240" i="61" s="1"/>
  <c r="G258" i="61" s="1"/>
  <c r="G221" i="61"/>
  <c r="G239" i="61" s="1"/>
  <c r="G257" i="61" s="1"/>
  <c r="G220" i="61"/>
  <c r="G238" i="61" s="1"/>
  <c r="G256" i="61" s="1"/>
  <c r="G219" i="61"/>
  <c r="G237" i="61" s="1"/>
  <c r="G255" i="61" s="1"/>
  <c r="G218" i="61"/>
  <c r="G236" i="61" s="1"/>
  <c r="G254" i="61" s="1"/>
  <c r="G216" i="61"/>
  <c r="G234" i="61" s="1"/>
  <c r="G252" i="61" s="1"/>
  <c r="G215" i="61"/>
  <c r="G233" i="61" s="1"/>
  <c r="G251" i="61" s="1"/>
  <c r="H232" i="60"/>
  <c r="G232" i="60"/>
  <c r="E232" i="60"/>
  <c r="C232" i="60"/>
  <c r="H231" i="60"/>
  <c r="G231" i="60"/>
  <c r="E231" i="60"/>
  <c r="C231" i="60"/>
  <c r="H230" i="60"/>
  <c r="G230" i="60"/>
  <c r="E230" i="60"/>
  <c r="C230" i="60"/>
  <c r="H229" i="60"/>
  <c r="G229" i="60"/>
  <c r="E229" i="60"/>
  <c r="C229" i="60"/>
  <c r="H228" i="60"/>
  <c r="G228" i="60"/>
  <c r="E228" i="60"/>
  <c r="C228" i="60"/>
  <c r="H227" i="60"/>
  <c r="G227" i="60"/>
  <c r="E227" i="60"/>
  <c r="C227" i="60"/>
  <c r="H226" i="60"/>
  <c r="G226" i="60"/>
  <c r="E226" i="60"/>
  <c r="C226" i="60"/>
  <c r="H225" i="60"/>
  <c r="G225" i="60"/>
  <c r="E225" i="60"/>
  <c r="C225" i="60"/>
  <c r="H224" i="60"/>
  <c r="G224" i="60"/>
  <c r="E224" i="60"/>
  <c r="C224" i="60"/>
  <c r="H223" i="60"/>
  <c r="G223" i="60"/>
  <c r="E223" i="60"/>
  <c r="C223" i="60"/>
  <c r="H208" i="60"/>
  <c r="G208" i="60"/>
  <c r="E208" i="60"/>
  <c r="C208" i="60"/>
  <c r="H199" i="60"/>
  <c r="G199" i="60"/>
  <c r="E199" i="60"/>
  <c r="C199" i="60"/>
  <c r="H198" i="60"/>
  <c r="G198" i="60"/>
  <c r="E198" i="60"/>
  <c r="C198" i="60"/>
  <c r="H197" i="60"/>
  <c r="G197" i="60"/>
  <c r="E197" i="60"/>
  <c r="C197" i="60"/>
  <c r="H196" i="60"/>
  <c r="G196" i="60"/>
  <c r="E196" i="60"/>
  <c r="C196" i="60"/>
  <c r="H195" i="60"/>
  <c r="G195" i="60"/>
  <c r="E195" i="60"/>
  <c r="C195" i="60"/>
  <c r="H194" i="60"/>
  <c r="G194" i="60"/>
  <c r="E194" i="60"/>
  <c r="C194" i="60"/>
  <c r="H193" i="60"/>
  <c r="G193" i="60"/>
  <c r="E193" i="60"/>
  <c r="C193" i="60"/>
  <c r="H187" i="60"/>
  <c r="G187" i="60"/>
  <c r="E187" i="60"/>
  <c r="C187" i="60"/>
  <c r="H186" i="60"/>
  <c r="G186" i="60"/>
  <c r="E186" i="60"/>
  <c r="C186" i="60"/>
  <c r="H185" i="60"/>
  <c r="G185" i="60"/>
  <c r="E185" i="60"/>
  <c r="C185" i="60"/>
  <c r="H184" i="60"/>
  <c r="G184" i="60"/>
  <c r="E184" i="60"/>
  <c r="C184" i="60"/>
  <c r="H183" i="60"/>
  <c r="G183" i="60"/>
  <c r="E183" i="60"/>
  <c r="C183" i="60"/>
  <c r="H182" i="60"/>
  <c r="G182" i="60"/>
  <c r="E182" i="60"/>
  <c r="C182" i="60"/>
  <c r="H181" i="60"/>
  <c r="G181" i="60"/>
  <c r="E181" i="60"/>
  <c r="C181" i="60"/>
  <c r="H180" i="60"/>
  <c r="G180" i="60"/>
  <c r="E180" i="60"/>
  <c r="C180" i="60"/>
  <c r="H179" i="60"/>
  <c r="G179" i="60"/>
  <c r="E179" i="60"/>
  <c r="C179" i="60"/>
  <c r="H178" i="60"/>
  <c r="G178" i="60"/>
  <c r="E178" i="60"/>
  <c r="C178" i="60"/>
  <c r="H163" i="60"/>
  <c r="G163" i="60"/>
  <c r="E163" i="60"/>
  <c r="C163" i="60"/>
  <c r="H148" i="60"/>
  <c r="G148" i="60"/>
  <c r="E148" i="60"/>
  <c r="C148" i="60"/>
  <c r="H142" i="60"/>
  <c r="G142" i="60"/>
  <c r="E142" i="60"/>
  <c r="C142" i="60"/>
  <c r="H141" i="60"/>
  <c r="G141" i="60"/>
  <c r="E141" i="60"/>
  <c r="C141" i="60"/>
  <c r="H140" i="60"/>
  <c r="G140" i="60"/>
  <c r="E140" i="60"/>
  <c r="C140" i="60"/>
  <c r="H139" i="60"/>
  <c r="G139" i="60"/>
  <c r="E139" i="60"/>
  <c r="C139" i="60"/>
  <c r="H138" i="60"/>
  <c r="G138" i="60"/>
  <c r="E138" i="60"/>
  <c r="C138" i="60"/>
  <c r="H137" i="60"/>
  <c r="G137" i="60"/>
  <c r="E137" i="60"/>
  <c r="C137" i="60"/>
  <c r="H136" i="60"/>
  <c r="G136" i="60"/>
  <c r="E136" i="60"/>
  <c r="C136" i="60"/>
  <c r="H135" i="60"/>
  <c r="G135" i="60"/>
  <c r="E135" i="60"/>
  <c r="C135" i="60"/>
  <c r="H134" i="60"/>
  <c r="G134" i="60"/>
  <c r="E134" i="60"/>
  <c r="C134" i="60"/>
  <c r="H133" i="60"/>
  <c r="G133" i="60"/>
  <c r="E133" i="60"/>
  <c r="C133" i="60"/>
  <c r="H125" i="60"/>
  <c r="G125" i="60"/>
  <c r="E125" i="60"/>
  <c r="C125" i="60"/>
  <c r="H124" i="60"/>
  <c r="G124" i="60"/>
  <c r="E124" i="60"/>
  <c r="C124" i="60"/>
  <c r="H123" i="60"/>
  <c r="G123" i="60"/>
  <c r="E123" i="60"/>
  <c r="C123" i="60"/>
  <c r="H122" i="60"/>
  <c r="G122" i="60"/>
  <c r="E122" i="60"/>
  <c r="C122" i="60"/>
  <c r="H121" i="60"/>
  <c r="G121" i="60"/>
  <c r="E121" i="60"/>
  <c r="C121" i="60"/>
  <c r="H120" i="60"/>
  <c r="G120" i="60"/>
  <c r="E120" i="60"/>
  <c r="C120" i="60"/>
  <c r="H119" i="60"/>
  <c r="G119" i="60"/>
  <c r="E119" i="60"/>
  <c r="C119" i="60"/>
  <c r="H118" i="60"/>
  <c r="G118" i="60"/>
  <c r="E118" i="60"/>
  <c r="C118" i="60"/>
  <c r="H103" i="60"/>
  <c r="G103" i="60"/>
  <c r="E103" i="60"/>
  <c r="C103" i="60"/>
  <c r="H97" i="60"/>
  <c r="L97" i="60" s="1"/>
  <c r="G97" i="60"/>
  <c r="E97" i="60"/>
  <c r="C97" i="60"/>
  <c r="H96" i="60"/>
  <c r="L96" i="60" s="1"/>
  <c r="G96" i="60"/>
  <c r="E96" i="60"/>
  <c r="C96" i="60"/>
  <c r="H95" i="60"/>
  <c r="L95" i="60" s="1"/>
  <c r="G95" i="60"/>
  <c r="E95" i="60"/>
  <c r="C95" i="60"/>
  <c r="H94" i="60"/>
  <c r="L94" i="60" s="1"/>
  <c r="G94" i="60"/>
  <c r="E94" i="60"/>
  <c r="C94" i="60"/>
  <c r="H93" i="60"/>
  <c r="L93" i="60" s="1"/>
  <c r="G93" i="60"/>
  <c r="E93" i="60"/>
  <c r="C93" i="60"/>
  <c r="H92" i="60"/>
  <c r="L92" i="60" s="1"/>
  <c r="G92" i="60"/>
  <c r="E92" i="60"/>
  <c r="C92" i="60"/>
  <c r="H91" i="60"/>
  <c r="L91" i="60" s="1"/>
  <c r="G91" i="60"/>
  <c r="E91" i="60"/>
  <c r="C91" i="60"/>
  <c r="H90" i="60"/>
  <c r="L90" i="60" s="1"/>
  <c r="G90" i="60"/>
  <c r="E90" i="60"/>
  <c r="C90" i="60"/>
  <c r="H89" i="60"/>
  <c r="L89" i="60" s="1"/>
  <c r="G89" i="60"/>
  <c r="E89" i="60"/>
  <c r="C89" i="60"/>
  <c r="H88" i="60"/>
  <c r="L88" i="60" s="1"/>
  <c r="G88" i="60"/>
  <c r="E88" i="60"/>
  <c r="C88" i="60"/>
  <c r="H73" i="60"/>
  <c r="L73" i="60" s="1"/>
  <c r="G73" i="60"/>
  <c r="E73" i="60"/>
  <c r="C73" i="60"/>
  <c r="H43" i="60"/>
  <c r="G43" i="60"/>
  <c r="E43" i="60"/>
  <c r="C43" i="60"/>
  <c r="H22" i="60"/>
  <c r="G22" i="60"/>
  <c r="E22" i="60"/>
  <c r="F22" i="60" s="1"/>
  <c r="F37" i="60" s="1"/>
  <c r="C22" i="60"/>
  <c r="H21" i="60"/>
  <c r="G21" i="60"/>
  <c r="E21" i="60"/>
  <c r="F21" i="60" s="1"/>
  <c r="C21" i="60"/>
  <c r="H20" i="60"/>
  <c r="G20" i="60"/>
  <c r="E20" i="60"/>
  <c r="F20" i="60" s="1"/>
  <c r="F35" i="60" s="1"/>
  <c r="C20" i="60"/>
  <c r="H19" i="60"/>
  <c r="G19" i="60"/>
  <c r="E19" i="60"/>
  <c r="F19" i="60" s="1"/>
  <c r="C19" i="60"/>
  <c r="H18" i="60"/>
  <c r="G18" i="60"/>
  <c r="E18" i="60"/>
  <c r="F18" i="60" s="1"/>
  <c r="C18" i="60"/>
  <c r="H17" i="60"/>
  <c r="G17" i="60"/>
  <c r="E17" i="60"/>
  <c r="F17" i="60" s="1"/>
  <c r="C17" i="60"/>
  <c r="H16" i="60"/>
  <c r="G16" i="60"/>
  <c r="E16" i="60"/>
  <c r="F16" i="60" s="1"/>
  <c r="F31" i="60" s="1"/>
  <c r="F46" i="60" s="1"/>
  <c r="F61" i="60" s="1"/>
  <c r="F76" i="60" s="1"/>
  <c r="C16" i="60"/>
  <c r="H15" i="60"/>
  <c r="G15" i="60"/>
  <c r="E15" i="60"/>
  <c r="F15" i="60" s="1"/>
  <c r="C15" i="60"/>
  <c r="H14" i="60"/>
  <c r="G14" i="60"/>
  <c r="E14" i="60"/>
  <c r="F14" i="60" s="1"/>
  <c r="F29" i="60" s="1"/>
  <c r="F44" i="60" s="1"/>
  <c r="F59" i="60" s="1"/>
  <c r="F74" i="60" s="1"/>
  <c r="C14" i="60"/>
  <c r="H13" i="60"/>
  <c r="G13" i="60"/>
  <c r="E13" i="60"/>
  <c r="F13" i="60" s="1"/>
  <c r="F28" i="60" s="1"/>
  <c r="F43" i="60" s="1"/>
  <c r="C13" i="60"/>
  <c r="D259" i="60"/>
  <c r="BH18" i="60"/>
  <c r="BI18" i="60" s="1"/>
  <c r="BJ18" i="60" s="1"/>
  <c r="BK18" i="60" s="1"/>
  <c r="BL18" i="60" s="1"/>
  <c r="BM18" i="60" s="1"/>
  <c r="BN18" i="60" s="1"/>
  <c r="BO18" i="60" s="1"/>
  <c r="BP18" i="60" s="1"/>
  <c r="BQ18" i="60" s="1"/>
  <c r="BR18" i="60" s="1"/>
  <c r="BH17" i="60"/>
  <c r="BI17" i="60" s="1"/>
  <c r="BJ17" i="60" s="1"/>
  <c r="BK17" i="60" s="1"/>
  <c r="BL17" i="60" s="1"/>
  <c r="BM17" i="60" s="1"/>
  <c r="BN17" i="60" s="1"/>
  <c r="BO17" i="60" s="1"/>
  <c r="BP17" i="60" s="1"/>
  <c r="BQ17" i="60" s="1"/>
  <c r="BR17" i="60" s="1"/>
  <c r="BH16" i="60"/>
  <c r="BI16" i="60" s="1"/>
  <c r="BJ16" i="60" s="1"/>
  <c r="BK16" i="60" s="1"/>
  <c r="BL16" i="60" s="1"/>
  <c r="BM16" i="60" s="1"/>
  <c r="BN16" i="60" s="1"/>
  <c r="BO16" i="60" s="1"/>
  <c r="BP16" i="60" s="1"/>
  <c r="BQ16" i="60" s="1"/>
  <c r="BR16" i="60" s="1"/>
  <c r="BH15" i="60"/>
  <c r="BI15" i="60" s="1"/>
  <c r="BJ15" i="60" s="1"/>
  <c r="BK15" i="60" s="1"/>
  <c r="BL15" i="60" s="1"/>
  <c r="BM15" i="60" s="1"/>
  <c r="BN15" i="60" s="1"/>
  <c r="BO15" i="60" s="1"/>
  <c r="BP15" i="60" s="1"/>
  <c r="BQ15" i="60" s="1"/>
  <c r="BR15" i="60" s="1"/>
  <c r="BH14" i="60"/>
  <c r="BI14" i="60" s="1"/>
  <c r="BJ14" i="60" s="1"/>
  <c r="BK14" i="60" s="1"/>
  <c r="BL14" i="60" s="1"/>
  <c r="BM14" i="60" s="1"/>
  <c r="BN14" i="60" s="1"/>
  <c r="BO14" i="60" s="1"/>
  <c r="BP14" i="60" s="1"/>
  <c r="BQ14" i="60" s="1"/>
  <c r="BR14" i="60" s="1"/>
  <c r="BH13" i="60"/>
  <c r="BI13" i="60" s="1"/>
  <c r="BJ13" i="60" s="1"/>
  <c r="BK13" i="60" s="1"/>
  <c r="BL13" i="60" s="1"/>
  <c r="BM13" i="60" s="1"/>
  <c r="BN13" i="60" s="1"/>
  <c r="BO13" i="60" s="1"/>
  <c r="BP13" i="60" s="1"/>
  <c r="BQ13" i="60" s="1"/>
  <c r="BR13" i="60" s="1"/>
  <c r="BH9" i="60"/>
  <c r="BI9" i="60" s="1"/>
  <c r="BJ9" i="60" s="1"/>
  <c r="BK9" i="60" s="1"/>
  <c r="BL9" i="60" s="1"/>
  <c r="BM9" i="60" s="1"/>
  <c r="BN9" i="60" s="1"/>
  <c r="BO9" i="60" s="1"/>
  <c r="BP9" i="60" s="1"/>
  <c r="BQ9" i="60" s="1"/>
  <c r="BR9" i="60" s="1"/>
  <c r="BH8" i="60"/>
  <c r="BI8" i="60" s="1"/>
  <c r="BJ8" i="60" s="1"/>
  <c r="BK8" i="60" s="1"/>
  <c r="BL8" i="60" s="1"/>
  <c r="BM8" i="60" s="1"/>
  <c r="BN8" i="60" s="1"/>
  <c r="BO8" i="60" s="1"/>
  <c r="BP8" i="60" s="1"/>
  <c r="BQ8" i="60" s="1"/>
  <c r="BR8" i="60" s="1"/>
  <c r="BH7" i="60"/>
  <c r="BI7" i="60" s="1"/>
  <c r="BJ7" i="60" s="1"/>
  <c r="BK7" i="60" s="1"/>
  <c r="BL7" i="60" s="1"/>
  <c r="BM7" i="60" s="1"/>
  <c r="BN7" i="60" s="1"/>
  <c r="BO7" i="60" s="1"/>
  <c r="BP7" i="60" s="1"/>
  <c r="BQ7" i="60" s="1"/>
  <c r="BR7" i="60" s="1"/>
  <c r="BH6" i="60"/>
  <c r="BI6" i="60" s="1"/>
  <c r="BJ6" i="60" s="1"/>
  <c r="BK6" i="60" s="1"/>
  <c r="BL6" i="60" s="1"/>
  <c r="BM6" i="60" s="1"/>
  <c r="BN6" i="60" s="1"/>
  <c r="BO6" i="60" s="1"/>
  <c r="BP6" i="60" s="1"/>
  <c r="BQ6" i="60" s="1"/>
  <c r="BR6" i="60" s="1"/>
  <c r="BH5" i="60"/>
  <c r="BI5" i="60" s="1"/>
  <c r="BJ5" i="60" s="1"/>
  <c r="BK5" i="60" s="1"/>
  <c r="BL5" i="60" s="1"/>
  <c r="BM5" i="60" s="1"/>
  <c r="BN5" i="60" s="1"/>
  <c r="BO5" i="60" s="1"/>
  <c r="BP5" i="60" s="1"/>
  <c r="BQ5" i="60" s="1"/>
  <c r="BR5" i="60" s="1"/>
  <c r="BH4" i="60"/>
  <c r="BI4" i="60" s="1"/>
  <c r="BJ4" i="60" s="1"/>
  <c r="BK4" i="60" s="1"/>
  <c r="BL4" i="60" s="1"/>
  <c r="BM4" i="60" s="1"/>
  <c r="BN4" i="60" s="1"/>
  <c r="BO4" i="60" s="1"/>
  <c r="BP4" i="60" s="1"/>
  <c r="BQ4" i="60" s="1"/>
  <c r="BR4" i="60" s="1"/>
  <c r="BF4" i="60"/>
  <c r="BF5" i="60" s="1"/>
  <c r="BF6" i="60" s="1"/>
  <c r="BF7" i="60" s="1"/>
  <c r="BF8" i="60" s="1"/>
  <c r="BF9" i="60" s="1"/>
  <c r="BF13" i="60" s="1"/>
  <c r="BF14" i="60" s="1"/>
  <c r="BF15" i="60" s="1"/>
  <c r="BF16" i="60" s="1"/>
  <c r="BF17" i="60" s="1"/>
  <c r="BF18" i="60" s="1"/>
  <c r="BH3" i="60"/>
  <c r="BI3" i="60" s="1"/>
  <c r="BJ3" i="60" s="1"/>
  <c r="BK3" i="60" s="1"/>
  <c r="BL3" i="60" s="1"/>
  <c r="BM3" i="60" s="1"/>
  <c r="BN3" i="60" s="1"/>
  <c r="BO3" i="60" s="1"/>
  <c r="BP3" i="60" s="1"/>
  <c r="BQ3" i="60" s="1"/>
  <c r="BR3" i="60" s="1"/>
  <c r="P73" i="60" l="1"/>
  <c r="N73" i="60"/>
  <c r="N96" i="60"/>
  <c r="P96" i="60"/>
  <c r="N94" i="60"/>
  <c r="P94" i="60"/>
  <c r="P92" i="60"/>
  <c r="N92" i="60"/>
  <c r="P89" i="60"/>
  <c r="N89" i="60"/>
  <c r="P91" i="60"/>
  <c r="N91" i="60"/>
  <c r="N93" i="60"/>
  <c r="P93" i="60"/>
  <c r="N95" i="60"/>
  <c r="P95" i="60"/>
  <c r="P97" i="60"/>
  <c r="N97" i="60"/>
  <c r="P88" i="60"/>
  <c r="N88" i="60"/>
  <c r="P90" i="60"/>
  <c r="N90" i="60"/>
  <c r="V13" i="60"/>
  <c r="Z13" i="60"/>
  <c r="Y13" i="60"/>
  <c r="V15" i="60"/>
  <c r="Z15" i="60"/>
  <c r="Y15" i="60"/>
  <c r="V17" i="60"/>
  <c r="Z17" i="60"/>
  <c r="Y17" i="60"/>
  <c r="V19" i="60"/>
  <c r="Z19" i="60"/>
  <c r="Y19" i="60"/>
  <c r="V21" i="60"/>
  <c r="Z21" i="60"/>
  <c r="Y21" i="60"/>
  <c r="U43" i="60"/>
  <c r="Z43" i="60"/>
  <c r="Y43" i="60"/>
  <c r="AA88" i="60"/>
  <c r="Z88" i="60"/>
  <c r="Y88" i="60"/>
  <c r="Z90" i="60"/>
  <c r="Y90" i="60"/>
  <c r="AA92" i="60"/>
  <c r="Z92" i="60"/>
  <c r="Y92" i="60"/>
  <c r="W94" i="60"/>
  <c r="Z94" i="60"/>
  <c r="Y94" i="60"/>
  <c r="AA96" i="60"/>
  <c r="Y96" i="60"/>
  <c r="Z96" i="60"/>
  <c r="AA103" i="60"/>
  <c r="Z103" i="60"/>
  <c r="Y103" i="60"/>
  <c r="W119" i="60"/>
  <c r="Z119" i="60"/>
  <c r="Y119" i="60"/>
  <c r="S121" i="60"/>
  <c r="AB121" i="60" s="1"/>
  <c r="Z121" i="60"/>
  <c r="Y121" i="60"/>
  <c r="Z123" i="60"/>
  <c r="Y123" i="60"/>
  <c r="Z125" i="60"/>
  <c r="Y125" i="60"/>
  <c r="AA134" i="60"/>
  <c r="Z134" i="60"/>
  <c r="Y134" i="60"/>
  <c r="AA136" i="60"/>
  <c r="Z136" i="60"/>
  <c r="Y136" i="60"/>
  <c r="Z138" i="60"/>
  <c r="Y138" i="60"/>
  <c r="Z140" i="60"/>
  <c r="Y140" i="60"/>
  <c r="Z142" i="60"/>
  <c r="Y142" i="60"/>
  <c r="U163" i="60"/>
  <c r="Z163" i="60"/>
  <c r="Y163" i="60"/>
  <c r="J179" i="60"/>
  <c r="Z179" i="60"/>
  <c r="Y179" i="60"/>
  <c r="J181" i="60"/>
  <c r="Z181" i="60"/>
  <c r="Y181" i="60"/>
  <c r="J183" i="60"/>
  <c r="Z183" i="60"/>
  <c r="Y183" i="60"/>
  <c r="Z185" i="60"/>
  <c r="Y185" i="60"/>
  <c r="Z187" i="60"/>
  <c r="Y187" i="60"/>
  <c r="Z194" i="60"/>
  <c r="Y194" i="60"/>
  <c r="Z196" i="60"/>
  <c r="Y196" i="60"/>
  <c r="AA198" i="60"/>
  <c r="Z198" i="60"/>
  <c r="Y198" i="60"/>
  <c r="Z208" i="60"/>
  <c r="Y208" i="60"/>
  <c r="Z224" i="60"/>
  <c r="Y224" i="60"/>
  <c r="V226" i="60"/>
  <c r="Z226" i="60"/>
  <c r="Y226" i="60"/>
  <c r="AB228" i="60"/>
  <c r="Z228" i="60"/>
  <c r="Y228" i="60"/>
  <c r="AA230" i="60"/>
  <c r="Z230" i="60"/>
  <c r="Y230" i="60"/>
  <c r="X232" i="60"/>
  <c r="Z232" i="60"/>
  <c r="Y232" i="60"/>
  <c r="Z14" i="60"/>
  <c r="Y14" i="60"/>
  <c r="Z16" i="60"/>
  <c r="Y16" i="60"/>
  <c r="Z18" i="60"/>
  <c r="Y18" i="60"/>
  <c r="R20" i="60"/>
  <c r="Z20" i="60"/>
  <c r="Y20" i="60"/>
  <c r="Z22" i="60"/>
  <c r="Y22" i="60"/>
  <c r="Z73" i="60"/>
  <c r="Y73" i="60"/>
  <c r="W89" i="60"/>
  <c r="Z89" i="60"/>
  <c r="Y89" i="60"/>
  <c r="W91" i="60"/>
  <c r="Z91" i="60"/>
  <c r="Y91" i="60"/>
  <c r="Z93" i="60"/>
  <c r="Y93" i="60"/>
  <c r="Z95" i="60"/>
  <c r="Y95" i="60"/>
  <c r="AA97" i="60"/>
  <c r="Z97" i="60"/>
  <c r="Y97" i="60"/>
  <c r="AA118" i="60"/>
  <c r="Z118" i="60"/>
  <c r="Y118" i="60"/>
  <c r="W120" i="60"/>
  <c r="Z120" i="60"/>
  <c r="Y120" i="60"/>
  <c r="AA122" i="60"/>
  <c r="Z122" i="60"/>
  <c r="Y122" i="60"/>
  <c r="W124" i="60"/>
  <c r="Z124" i="60"/>
  <c r="Y124" i="60"/>
  <c r="Z133" i="60"/>
  <c r="Y133" i="60"/>
  <c r="Z135" i="60"/>
  <c r="Y135" i="60"/>
  <c r="Z137" i="60"/>
  <c r="Y137" i="60"/>
  <c r="Z139" i="60"/>
  <c r="Y139" i="60"/>
  <c r="Z141" i="60"/>
  <c r="Y141" i="60"/>
  <c r="X148" i="60"/>
  <c r="Z148" i="60"/>
  <c r="Y148" i="60"/>
  <c r="Y178" i="60"/>
  <c r="Z178" i="60"/>
  <c r="Z180" i="60"/>
  <c r="Y180" i="60"/>
  <c r="Z182" i="60"/>
  <c r="Y182" i="60"/>
  <c r="U184" i="60"/>
  <c r="Z184" i="60"/>
  <c r="Y184" i="60"/>
  <c r="R186" i="60"/>
  <c r="Z186" i="60"/>
  <c r="Y186" i="60"/>
  <c r="Z193" i="60"/>
  <c r="Y193" i="60"/>
  <c r="S195" i="60"/>
  <c r="Z195" i="60"/>
  <c r="Y195" i="60"/>
  <c r="AA197" i="60"/>
  <c r="Z197" i="60"/>
  <c r="Y197" i="60"/>
  <c r="Z199" i="60"/>
  <c r="Y199" i="60"/>
  <c r="Z223" i="60"/>
  <c r="Y223" i="60"/>
  <c r="V225" i="60"/>
  <c r="Z225" i="60"/>
  <c r="Y225" i="60"/>
  <c r="Z227" i="60"/>
  <c r="Y227" i="60"/>
  <c r="Z229" i="60"/>
  <c r="Y229" i="60"/>
  <c r="Z231" i="60"/>
  <c r="Y231" i="60"/>
  <c r="G251" i="62"/>
  <c r="K41" i="62"/>
  <c r="K42" i="62"/>
  <c r="K40" i="62"/>
  <c r="K18" i="62"/>
  <c r="K22" i="62"/>
  <c r="K26" i="62"/>
  <c r="K30" i="62"/>
  <c r="K34" i="62"/>
  <c r="K16" i="62"/>
  <c r="K20" i="62"/>
  <c r="K24" i="62"/>
  <c r="K28" i="62"/>
  <c r="K32" i="62"/>
  <c r="K36" i="62"/>
  <c r="K14" i="62"/>
  <c r="K31" i="62"/>
  <c r="K23" i="62"/>
  <c r="K33" i="62"/>
  <c r="K21" i="62"/>
  <c r="K29" i="62"/>
  <c r="K35" i="62"/>
  <c r="K27" i="62"/>
  <c r="K19" i="62"/>
  <c r="K25" i="62"/>
  <c r="K17" i="62"/>
  <c r="K15" i="62"/>
  <c r="F52" i="60"/>
  <c r="F50" i="60"/>
  <c r="F33" i="60"/>
  <c r="F30" i="60"/>
  <c r="F32" i="60"/>
  <c r="F34" i="60"/>
  <c r="F36" i="60"/>
  <c r="H101" i="60"/>
  <c r="H116" i="60"/>
  <c r="H161" i="60"/>
  <c r="H221" i="60"/>
  <c r="H206" i="60"/>
  <c r="H191" i="60"/>
  <c r="H176" i="60"/>
  <c r="H146" i="60"/>
  <c r="H131" i="60"/>
  <c r="H86" i="60"/>
  <c r="H71" i="60"/>
  <c r="K53" i="62"/>
  <c r="AC225" i="60"/>
  <c r="H56" i="60"/>
  <c r="F91" i="60"/>
  <c r="F106" i="60" s="1"/>
  <c r="F58" i="60"/>
  <c r="F73" i="60" s="1"/>
  <c r="F88" i="60" s="1"/>
  <c r="F103" i="60" s="1"/>
  <c r="F89" i="60"/>
  <c r="F104" i="60" s="1"/>
  <c r="AC95" i="60"/>
  <c r="AC125" i="60"/>
  <c r="D260" i="60"/>
  <c r="AC199" i="60"/>
  <c r="AC227" i="60"/>
  <c r="U227" i="60"/>
  <c r="AC184" i="60"/>
  <c r="R225" i="60"/>
  <c r="AC194" i="60"/>
  <c r="K51" i="62"/>
  <c r="K63" i="62"/>
  <c r="I12" i="61"/>
  <c r="Q5" i="61" s="1"/>
  <c r="K44" i="62"/>
  <c r="K47" i="62"/>
  <c r="AC120" i="60"/>
  <c r="W251" i="61"/>
  <c r="K60" i="62"/>
  <c r="K56" i="62"/>
  <c r="W182" i="60"/>
  <c r="AC224" i="60"/>
  <c r="K58" i="62"/>
  <c r="K45" i="62"/>
  <c r="K54" i="62"/>
  <c r="AC124" i="60"/>
  <c r="S91" i="60"/>
  <c r="AB91" i="60" s="1"/>
  <c r="J226" i="60"/>
  <c r="K49" i="62"/>
  <c r="K13" i="62"/>
  <c r="R14" i="60"/>
  <c r="AA91" i="60"/>
  <c r="S197" i="60"/>
  <c r="AB197" i="60" s="1"/>
  <c r="K57" i="62"/>
  <c r="K61" i="62"/>
  <c r="K62" i="62"/>
  <c r="K55" i="62"/>
  <c r="K48" i="62"/>
  <c r="K46" i="62"/>
  <c r="AC136" i="60"/>
  <c r="AC197" i="60"/>
  <c r="AC91" i="60"/>
  <c r="K59" i="62"/>
  <c r="K52" i="62"/>
  <c r="K50" i="62"/>
  <c r="K43" i="62"/>
  <c r="Q4" i="62"/>
  <c r="AC223" i="60"/>
  <c r="AC232" i="60"/>
  <c r="R22" i="60"/>
  <c r="AC180" i="60"/>
  <c r="J187" i="60"/>
  <c r="I230" i="60"/>
  <c r="V187" i="60"/>
  <c r="J230" i="60"/>
  <c r="U148" i="60"/>
  <c r="AA187" i="60"/>
  <c r="U223" i="60"/>
  <c r="W121" i="60"/>
  <c r="AA121" i="60"/>
  <c r="S138" i="60"/>
  <c r="AB138" i="60" s="1"/>
  <c r="AA138" i="60"/>
  <c r="AA194" i="60"/>
  <c r="W194" i="60"/>
  <c r="AA225" i="60"/>
  <c r="J225" i="60"/>
  <c r="X225" i="60"/>
  <c r="I225" i="60"/>
  <c r="I227" i="60"/>
  <c r="AA181" i="60"/>
  <c r="W181" i="60"/>
  <c r="AA185" i="60"/>
  <c r="V185" i="60"/>
  <c r="AA229" i="60"/>
  <c r="V229" i="60"/>
  <c r="R229" i="60"/>
  <c r="J43" i="60"/>
  <c r="S97" i="60"/>
  <c r="AB97" i="60" s="1"/>
  <c r="J229" i="60"/>
  <c r="AC229" i="60"/>
  <c r="X13" i="60"/>
  <c r="W14" i="61"/>
  <c r="AC148" i="60"/>
  <c r="U230" i="60"/>
  <c r="AC121" i="60"/>
  <c r="X141" i="60"/>
  <c r="S141" i="60"/>
  <c r="AB141" i="60" s="1"/>
  <c r="AA16" i="60"/>
  <c r="U142" i="60"/>
  <c r="J142" i="60"/>
  <c r="X142" i="60"/>
  <c r="AA20" i="60"/>
  <c r="AA43" i="60"/>
  <c r="R43" i="60"/>
  <c r="V43" i="60"/>
  <c r="I43" i="60"/>
  <c r="AA89" i="60"/>
  <c r="S89" i="60"/>
  <c r="AB89" i="60" s="1"/>
  <c r="AA142" i="60"/>
  <c r="AA226" i="60"/>
  <c r="U226" i="60"/>
  <c r="I226" i="60"/>
  <c r="U231" i="60"/>
  <c r="AA18" i="60"/>
  <c r="W73" i="60"/>
  <c r="U73" i="60"/>
  <c r="I73" i="60"/>
  <c r="W90" i="60"/>
  <c r="AC90" i="60"/>
  <c r="AA119" i="60"/>
  <c r="S119" i="60"/>
  <c r="AB119" i="60" s="1"/>
  <c r="W178" i="60"/>
  <c r="R224" i="60"/>
  <c r="X224" i="60"/>
  <c r="AC140" i="60"/>
  <c r="R18" i="60"/>
  <c r="S73" i="60"/>
  <c r="AB73" i="60" s="1"/>
  <c r="AC20" i="60"/>
  <c r="AC198" i="60"/>
  <c r="AA14" i="60"/>
  <c r="R16" i="60"/>
  <c r="AA22" i="60"/>
  <c r="X43" i="60"/>
  <c r="AA73" i="60"/>
  <c r="S142" i="60"/>
  <c r="AB142" i="60" s="1"/>
  <c r="X163" i="60"/>
  <c r="J163" i="60"/>
  <c r="AC14" i="60"/>
  <c r="W97" i="60"/>
  <c r="R181" i="60"/>
  <c r="U225" i="60"/>
  <c r="X229" i="60"/>
  <c r="V230" i="60"/>
  <c r="AA208" i="60"/>
  <c r="V208" i="60"/>
  <c r="J208" i="60"/>
  <c r="X208" i="60"/>
  <c r="R208" i="60"/>
  <c r="U208" i="60"/>
  <c r="I208" i="60"/>
  <c r="AA15" i="60"/>
  <c r="I15" i="60"/>
  <c r="R15" i="60"/>
  <c r="X15" i="60"/>
  <c r="AA17" i="60"/>
  <c r="X17" i="60"/>
  <c r="I17" i="60"/>
  <c r="R17" i="60"/>
  <c r="AA19" i="60"/>
  <c r="R19" i="60"/>
  <c r="AC19" i="60"/>
  <c r="X19" i="60"/>
  <c r="I19" i="60"/>
  <c r="AA21" i="60"/>
  <c r="X21" i="60"/>
  <c r="I21" i="60"/>
  <c r="R21" i="60"/>
  <c r="X135" i="60"/>
  <c r="J135" i="60"/>
  <c r="U135" i="60"/>
  <c r="AA135" i="60"/>
  <c r="W135" i="60"/>
  <c r="I135" i="60"/>
  <c r="AA228" i="60"/>
  <c r="U228" i="60"/>
  <c r="I228" i="60"/>
  <c r="V228" i="60"/>
  <c r="J228" i="60"/>
  <c r="X228" i="60"/>
  <c r="AC228" i="60"/>
  <c r="R228" i="60"/>
  <c r="AA13" i="60"/>
  <c r="R13" i="60"/>
  <c r="I13" i="60"/>
  <c r="W125" i="60"/>
  <c r="S125" i="60"/>
  <c r="AB125" i="60" s="1"/>
  <c r="AA125" i="60"/>
  <c r="X139" i="60"/>
  <c r="J139" i="60"/>
  <c r="U139" i="60"/>
  <c r="AA139" i="60"/>
  <c r="I139" i="60"/>
  <c r="W139" i="60"/>
  <c r="S93" i="60"/>
  <c r="AB93" i="60" s="1"/>
  <c r="W93" i="60"/>
  <c r="W134" i="60"/>
  <c r="I134" i="60"/>
  <c r="X134" i="60"/>
  <c r="J134" i="60"/>
  <c r="AC231" i="60"/>
  <c r="V14" i="60"/>
  <c r="V16" i="60"/>
  <c r="V18" i="60"/>
  <c r="V20" i="60"/>
  <c r="V22" i="60"/>
  <c r="AA93" i="60"/>
  <c r="S123" i="60"/>
  <c r="AB123" i="60" s="1"/>
  <c r="W123" i="60"/>
  <c r="S134" i="60"/>
  <c r="AB134" i="60" s="1"/>
  <c r="W185" i="60"/>
  <c r="J185" i="60"/>
  <c r="R185" i="60"/>
  <c r="R193" i="60"/>
  <c r="W193" i="60"/>
  <c r="W198" i="60"/>
  <c r="S199" i="60"/>
  <c r="AB199" i="60" s="1"/>
  <c r="W199" i="60"/>
  <c r="AA223" i="60"/>
  <c r="V223" i="60"/>
  <c r="J223" i="60"/>
  <c r="X223" i="60"/>
  <c r="R223" i="60"/>
  <c r="I231" i="60"/>
  <c r="AA232" i="60"/>
  <c r="U232" i="60"/>
  <c r="I232" i="60"/>
  <c r="V232" i="60"/>
  <c r="J232" i="60"/>
  <c r="AC133" i="60"/>
  <c r="W138" i="60"/>
  <c r="I138" i="60"/>
  <c r="X138" i="60"/>
  <c r="J138" i="60"/>
  <c r="V179" i="60"/>
  <c r="AA179" i="60"/>
  <c r="W186" i="60"/>
  <c r="AA231" i="60"/>
  <c r="V231" i="60"/>
  <c r="J231" i="60"/>
  <c r="X231" i="60"/>
  <c r="R231" i="60"/>
  <c r="I14" i="60"/>
  <c r="X14" i="60"/>
  <c r="I16" i="60"/>
  <c r="X16" i="60"/>
  <c r="I18" i="60"/>
  <c r="X18" i="60"/>
  <c r="I20" i="60"/>
  <c r="X20" i="60"/>
  <c r="I22" i="60"/>
  <c r="X22" i="60"/>
  <c r="W95" i="60"/>
  <c r="S95" i="60"/>
  <c r="AB95" i="60" s="1"/>
  <c r="AA95" i="60"/>
  <c r="AA123" i="60"/>
  <c r="U134" i="60"/>
  <c r="I136" i="60"/>
  <c r="U136" i="60"/>
  <c r="U138" i="60"/>
  <c r="V183" i="60"/>
  <c r="AA183" i="60"/>
  <c r="S185" i="60"/>
  <c r="AB185" i="60" s="1"/>
  <c r="W195" i="60"/>
  <c r="AA195" i="60"/>
  <c r="I223" i="60"/>
  <c r="AA224" i="60"/>
  <c r="U224" i="60"/>
  <c r="I224" i="60"/>
  <c r="V224" i="60"/>
  <c r="J224" i="60"/>
  <c r="AA227" i="60"/>
  <c r="V227" i="60"/>
  <c r="J227" i="60"/>
  <c r="X227" i="60"/>
  <c r="R227" i="60"/>
  <c r="R232" i="60"/>
  <c r="I142" i="60"/>
  <c r="W142" i="60"/>
  <c r="J148" i="60"/>
  <c r="R178" i="60"/>
  <c r="V181" i="60"/>
  <c r="R182" i="60"/>
  <c r="I229" i="60"/>
  <c r="U229" i="60"/>
  <c r="X73" i="60"/>
  <c r="S181" i="60"/>
  <c r="AB181" i="60" s="1"/>
  <c r="R226" i="60"/>
  <c r="X226" i="60"/>
  <c r="R230" i="60"/>
  <c r="X230" i="60"/>
  <c r="V233" i="61"/>
  <c r="V251" i="61"/>
  <c r="V14" i="61"/>
  <c r="W215" i="61"/>
  <c r="V215" i="61"/>
  <c r="W233" i="61"/>
  <c r="AC88" i="60"/>
  <c r="AC92" i="60"/>
  <c r="W88" i="60"/>
  <c r="V90" i="60"/>
  <c r="R90" i="60"/>
  <c r="U90" i="60"/>
  <c r="J90" i="60"/>
  <c r="X90" i="60"/>
  <c r="I90" i="60"/>
  <c r="W92" i="60"/>
  <c r="V94" i="60"/>
  <c r="R94" i="60"/>
  <c r="U94" i="60"/>
  <c r="J94" i="60"/>
  <c r="X94" i="60"/>
  <c r="I94" i="60"/>
  <c r="W96" i="60"/>
  <c r="W103" i="60"/>
  <c r="W118" i="60"/>
  <c r="V120" i="60"/>
  <c r="R120" i="60"/>
  <c r="U120" i="60"/>
  <c r="J120" i="60"/>
  <c r="X120" i="60"/>
  <c r="I120" i="60"/>
  <c r="W122" i="60"/>
  <c r="V124" i="60"/>
  <c r="R124" i="60"/>
  <c r="U124" i="60"/>
  <c r="J124" i="60"/>
  <c r="X124" i="60"/>
  <c r="I124" i="60"/>
  <c r="X133" i="60"/>
  <c r="AC13" i="60"/>
  <c r="AC15" i="60"/>
  <c r="AC22" i="60"/>
  <c r="J13" i="60"/>
  <c r="U13" i="60"/>
  <c r="J14" i="60"/>
  <c r="U14" i="60"/>
  <c r="J15" i="60"/>
  <c r="U15" i="60"/>
  <c r="J16" i="60"/>
  <c r="U16" i="60"/>
  <c r="J17" i="60"/>
  <c r="U17" i="60"/>
  <c r="J18" i="60"/>
  <c r="U18" i="60"/>
  <c r="J19" i="60"/>
  <c r="U19" i="60"/>
  <c r="J20" i="60"/>
  <c r="U20" i="60"/>
  <c r="J21" i="60"/>
  <c r="U21" i="60"/>
  <c r="J22" i="60"/>
  <c r="U22" i="60"/>
  <c r="V89" i="60"/>
  <c r="R89" i="60"/>
  <c r="U89" i="60"/>
  <c r="J89" i="60"/>
  <c r="X89" i="60"/>
  <c r="I89" i="60"/>
  <c r="S90" i="60"/>
  <c r="AB90" i="60" s="1"/>
  <c r="V93" i="60"/>
  <c r="R93" i="60"/>
  <c r="U93" i="60"/>
  <c r="J93" i="60"/>
  <c r="X93" i="60"/>
  <c r="I93" i="60"/>
  <c r="S94" i="60"/>
  <c r="AB94" i="60" s="1"/>
  <c r="V97" i="60"/>
  <c r="R97" i="60"/>
  <c r="U97" i="60"/>
  <c r="J97" i="60"/>
  <c r="X97" i="60"/>
  <c r="I97" i="60"/>
  <c r="V119" i="60"/>
  <c r="R119" i="60"/>
  <c r="U119" i="60"/>
  <c r="J119" i="60"/>
  <c r="X119" i="60"/>
  <c r="I119" i="60"/>
  <c r="S120" i="60"/>
  <c r="AB120" i="60" s="1"/>
  <c r="V123" i="60"/>
  <c r="R123" i="60"/>
  <c r="U123" i="60"/>
  <c r="J123" i="60"/>
  <c r="X123" i="60"/>
  <c r="I123" i="60"/>
  <c r="S124" i="60"/>
  <c r="AB124" i="60" s="1"/>
  <c r="V140" i="60"/>
  <c r="R140" i="60"/>
  <c r="X140" i="60"/>
  <c r="S140" i="60"/>
  <c r="AB140" i="60" s="1"/>
  <c r="W140" i="60"/>
  <c r="J140" i="60"/>
  <c r="U140" i="60"/>
  <c r="AA140" i="60"/>
  <c r="I140" i="60"/>
  <c r="V88" i="60"/>
  <c r="R88" i="60"/>
  <c r="U88" i="60"/>
  <c r="J88" i="60"/>
  <c r="X88" i="60"/>
  <c r="I88" i="60"/>
  <c r="V92" i="60"/>
  <c r="R92" i="60"/>
  <c r="U92" i="60"/>
  <c r="J92" i="60"/>
  <c r="X92" i="60"/>
  <c r="I92" i="60"/>
  <c r="V96" i="60"/>
  <c r="R96" i="60"/>
  <c r="U96" i="60"/>
  <c r="J96" i="60"/>
  <c r="X96" i="60"/>
  <c r="I96" i="60"/>
  <c r="V103" i="60"/>
  <c r="R103" i="60"/>
  <c r="U103" i="60"/>
  <c r="J103" i="60"/>
  <c r="X103" i="60"/>
  <c r="I103" i="60"/>
  <c r="V118" i="60"/>
  <c r="R118" i="60"/>
  <c r="U118" i="60"/>
  <c r="J118" i="60"/>
  <c r="X118" i="60"/>
  <c r="I118" i="60"/>
  <c r="V122" i="60"/>
  <c r="R122" i="60"/>
  <c r="U122" i="60"/>
  <c r="J122" i="60"/>
  <c r="X122" i="60"/>
  <c r="I122" i="60"/>
  <c r="V133" i="60"/>
  <c r="W133" i="60"/>
  <c r="R133" i="60"/>
  <c r="AA133" i="60"/>
  <c r="U133" i="60"/>
  <c r="J133" i="60"/>
  <c r="I133" i="60"/>
  <c r="S13" i="60"/>
  <c r="AB13" i="60" s="1"/>
  <c r="W13" i="60"/>
  <c r="S14" i="60"/>
  <c r="AB14" i="60" s="1"/>
  <c r="W14" i="60"/>
  <c r="S15" i="60"/>
  <c r="AB15" i="60" s="1"/>
  <c r="W15" i="60"/>
  <c r="S16" i="60"/>
  <c r="AB16" i="60" s="1"/>
  <c r="W16" i="60"/>
  <c r="S17" i="60"/>
  <c r="AB17" i="60" s="1"/>
  <c r="W17" i="60"/>
  <c r="S18" i="60"/>
  <c r="AB18" i="60" s="1"/>
  <c r="W18" i="60"/>
  <c r="S19" i="60"/>
  <c r="AB19" i="60" s="1"/>
  <c r="W19" i="60"/>
  <c r="S20" i="60"/>
  <c r="AB20" i="60" s="1"/>
  <c r="W20" i="60"/>
  <c r="S21" i="60"/>
  <c r="AB21" i="60" s="1"/>
  <c r="W21" i="60"/>
  <c r="S22" i="60"/>
  <c r="AB22" i="60" s="1"/>
  <c r="W22" i="60"/>
  <c r="S88" i="60"/>
  <c r="AB88" i="60" s="1"/>
  <c r="AA90" i="60"/>
  <c r="V91" i="60"/>
  <c r="R91" i="60"/>
  <c r="U91" i="60"/>
  <c r="J91" i="60"/>
  <c r="X91" i="60"/>
  <c r="I91" i="60"/>
  <c r="S92" i="60"/>
  <c r="AB92" i="60" s="1"/>
  <c r="AA94" i="60"/>
  <c r="V95" i="60"/>
  <c r="R95" i="60"/>
  <c r="U95" i="60"/>
  <c r="J95" i="60"/>
  <c r="X95" i="60"/>
  <c r="I95" i="60"/>
  <c r="S96" i="60"/>
  <c r="AB96" i="60" s="1"/>
  <c r="S103" i="60"/>
  <c r="AB103" i="60" s="1"/>
  <c r="S118" i="60"/>
  <c r="AB118" i="60" s="1"/>
  <c r="AA120" i="60"/>
  <c r="V121" i="60"/>
  <c r="R121" i="60"/>
  <c r="U121" i="60"/>
  <c r="J121" i="60"/>
  <c r="X121" i="60"/>
  <c r="I121" i="60"/>
  <c r="S122" i="60"/>
  <c r="AB122" i="60" s="1"/>
  <c r="AA124" i="60"/>
  <c r="V125" i="60"/>
  <c r="R125" i="60"/>
  <c r="U125" i="60"/>
  <c r="J125" i="60"/>
  <c r="X125" i="60"/>
  <c r="I125" i="60"/>
  <c r="S133" i="60"/>
  <c r="AB133" i="60" s="1"/>
  <c r="V137" i="60"/>
  <c r="R137" i="60"/>
  <c r="W137" i="60"/>
  <c r="J137" i="60"/>
  <c r="AA137" i="60"/>
  <c r="U137" i="60"/>
  <c r="I137" i="60"/>
  <c r="X137" i="60"/>
  <c r="S137" i="60"/>
  <c r="AB137" i="60" s="1"/>
  <c r="X180" i="60"/>
  <c r="I180" i="60"/>
  <c r="S180" i="60"/>
  <c r="AB180" i="60" s="1"/>
  <c r="W180" i="60"/>
  <c r="R180" i="60"/>
  <c r="AA180" i="60"/>
  <c r="V180" i="60"/>
  <c r="J180" i="60"/>
  <c r="U180" i="60"/>
  <c r="S43" i="60"/>
  <c r="AB43" i="60" s="1"/>
  <c r="W43" i="60"/>
  <c r="J73" i="60"/>
  <c r="V141" i="60"/>
  <c r="R141" i="60"/>
  <c r="W141" i="60"/>
  <c r="J141" i="60"/>
  <c r="AA141" i="60"/>
  <c r="U141" i="60"/>
  <c r="I141" i="60"/>
  <c r="V73" i="60"/>
  <c r="R73" i="60"/>
  <c r="V136" i="60"/>
  <c r="R136" i="60"/>
  <c r="X136" i="60"/>
  <c r="S136" i="60"/>
  <c r="AB136" i="60" s="1"/>
  <c r="W136" i="60"/>
  <c r="J136" i="60"/>
  <c r="V134" i="60"/>
  <c r="R134" i="60"/>
  <c r="S135" i="60"/>
  <c r="AB135" i="60" s="1"/>
  <c r="V138" i="60"/>
  <c r="R138" i="60"/>
  <c r="S139" i="60"/>
  <c r="AB139" i="60" s="1"/>
  <c r="V142" i="60"/>
  <c r="R142" i="60"/>
  <c r="X184" i="60"/>
  <c r="I184" i="60"/>
  <c r="S184" i="60"/>
  <c r="AB184" i="60" s="1"/>
  <c r="W184" i="60"/>
  <c r="R184" i="60"/>
  <c r="AA184" i="60"/>
  <c r="V184" i="60"/>
  <c r="J184" i="60"/>
  <c r="V135" i="60"/>
  <c r="R135" i="60"/>
  <c r="V139" i="60"/>
  <c r="R139" i="60"/>
  <c r="V196" i="60"/>
  <c r="R196" i="60"/>
  <c r="U196" i="60"/>
  <c r="J196" i="60"/>
  <c r="X196" i="60"/>
  <c r="I196" i="60"/>
  <c r="AA196" i="60"/>
  <c r="W196" i="60"/>
  <c r="S196" i="60"/>
  <c r="AB196" i="60" s="1"/>
  <c r="R148" i="60"/>
  <c r="V148" i="60"/>
  <c r="R163" i="60"/>
  <c r="V163" i="60"/>
  <c r="S178" i="60"/>
  <c r="AB178" i="60" s="1"/>
  <c r="R179" i="60"/>
  <c r="W179" i="60"/>
  <c r="X181" i="60"/>
  <c r="I181" i="60"/>
  <c r="U181" i="60"/>
  <c r="S182" i="60"/>
  <c r="AB182" i="60" s="1"/>
  <c r="R183" i="60"/>
  <c r="W183" i="60"/>
  <c r="X185" i="60"/>
  <c r="I185" i="60"/>
  <c r="U185" i="60"/>
  <c r="S186" i="60"/>
  <c r="AB186" i="60" s="1"/>
  <c r="R187" i="60"/>
  <c r="W187" i="60"/>
  <c r="S193" i="60"/>
  <c r="AB193" i="60" s="1"/>
  <c r="V195" i="60"/>
  <c r="R195" i="60"/>
  <c r="U195" i="60"/>
  <c r="J195" i="60"/>
  <c r="X195" i="60"/>
  <c r="I195" i="60"/>
  <c r="W197" i="60"/>
  <c r="AA199" i="60"/>
  <c r="V199" i="60"/>
  <c r="R199" i="60"/>
  <c r="U199" i="60"/>
  <c r="J199" i="60"/>
  <c r="X199" i="60"/>
  <c r="I199" i="60"/>
  <c r="S148" i="60"/>
  <c r="AB148" i="60" s="1"/>
  <c r="W148" i="60"/>
  <c r="AA148" i="60"/>
  <c r="S163" i="60"/>
  <c r="AB163" i="60" s="1"/>
  <c r="W163" i="60"/>
  <c r="AA163" i="60"/>
  <c r="X178" i="60"/>
  <c r="I178" i="60"/>
  <c r="U178" i="60"/>
  <c r="S179" i="60"/>
  <c r="AB179" i="60" s="1"/>
  <c r="X182" i="60"/>
  <c r="I182" i="60"/>
  <c r="U182" i="60"/>
  <c r="S183" i="60"/>
  <c r="AB183" i="60" s="1"/>
  <c r="X186" i="60"/>
  <c r="I186" i="60"/>
  <c r="U186" i="60"/>
  <c r="S187" i="60"/>
  <c r="AB187" i="60" s="1"/>
  <c r="X193" i="60"/>
  <c r="I193" i="60"/>
  <c r="U193" i="60"/>
  <c r="AA193" i="60"/>
  <c r="V194" i="60"/>
  <c r="R194" i="60"/>
  <c r="U194" i="60"/>
  <c r="J194" i="60"/>
  <c r="X194" i="60"/>
  <c r="I194" i="60"/>
  <c r="V198" i="60"/>
  <c r="R198" i="60"/>
  <c r="U198" i="60"/>
  <c r="J198" i="60"/>
  <c r="X198" i="60"/>
  <c r="I198" i="60"/>
  <c r="I148" i="60"/>
  <c r="I163" i="60"/>
  <c r="J178" i="60"/>
  <c r="V178" i="60"/>
  <c r="AA178" i="60"/>
  <c r="X179" i="60"/>
  <c r="I179" i="60"/>
  <c r="U179" i="60"/>
  <c r="J182" i="60"/>
  <c r="V182" i="60"/>
  <c r="AA182" i="60"/>
  <c r="X183" i="60"/>
  <c r="I183" i="60"/>
  <c r="U183" i="60"/>
  <c r="J186" i="60"/>
  <c r="V186" i="60"/>
  <c r="AA186" i="60"/>
  <c r="X187" i="60"/>
  <c r="I187" i="60"/>
  <c r="U187" i="60"/>
  <c r="J193" i="60"/>
  <c r="V193" i="60"/>
  <c r="S194" i="60"/>
  <c r="AB194" i="60" s="1"/>
  <c r="V197" i="60"/>
  <c r="R197" i="60"/>
  <c r="U197" i="60"/>
  <c r="J197" i="60"/>
  <c r="X197" i="60"/>
  <c r="I197" i="60"/>
  <c r="S198" i="60"/>
  <c r="AB198" i="60" s="1"/>
  <c r="S208" i="60"/>
  <c r="AB208" i="60" s="1"/>
  <c r="W208" i="60"/>
  <c r="S223" i="60"/>
  <c r="AB223" i="60" s="1"/>
  <c r="W223" i="60"/>
  <c r="S224" i="60"/>
  <c r="AB224" i="60" s="1"/>
  <c r="W224" i="60"/>
  <c r="S225" i="60"/>
  <c r="AB225" i="60" s="1"/>
  <c r="W225" i="60"/>
  <c r="S226" i="60"/>
  <c r="AB226" i="60" s="1"/>
  <c r="W226" i="60"/>
  <c r="S227" i="60"/>
  <c r="AB227" i="60" s="1"/>
  <c r="W227" i="60"/>
  <c r="S228" i="60"/>
  <c r="W228" i="60"/>
  <c r="S229" i="60"/>
  <c r="AB229" i="60" s="1"/>
  <c r="W229" i="60"/>
  <c r="S230" i="60"/>
  <c r="AB230" i="60" s="1"/>
  <c r="W230" i="60"/>
  <c r="S231" i="60"/>
  <c r="AB231" i="60" s="1"/>
  <c r="W231" i="60"/>
  <c r="S232" i="60"/>
  <c r="AB232" i="60" s="1"/>
  <c r="W232" i="60"/>
  <c r="AC43" i="60"/>
  <c r="AC137" i="60"/>
  <c r="AC183" i="60"/>
  <c r="AC93" i="60"/>
  <c r="AC94" i="60"/>
  <c r="AC96" i="60"/>
  <c r="AC118" i="60"/>
  <c r="AC163" i="60"/>
  <c r="AC181" i="60"/>
  <c r="AC182" i="60"/>
  <c r="AC208" i="60"/>
  <c r="AC18" i="60"/>
  <c r="AC73" i="60"/>
  <c r="AC89" i="60"/>
  <c r="AC103" i="60"/>
  <c r="AC122" i="60"/>
  <c r="AC134" i="60"/>
  <c r="AC135" i="60"/>
  <c r="AC141" i="60"/>
  <c r="AC179" i="60"/>
  <c r="AC226" i="60"/>
  <c r="AC16" i="60"/>
  <c r="AC17" i="60"/>
  <c r="AC21" i="60"/>
  <c r="AC139" i="60"/>
  <c r="AC178" i="60"/>
  <c r="AB195" i="60"/>
  <c r="AC195" i="60"/>
  <c r="AC97" i="60"/>
  <c r="AC119" i="60"/>
  <c r="AC138" i="60"/>
  <c r="AC196" i="60"/>
  <c r="AC230" i="60"/>
  <c r="AC123" i="60"/>
  <c r="AC142" i="60"/>
  <c r="AC185" i="60"/>
  <c r="AC187" i="60"/>
  <c r="AC193" i="60"/>
  <c r="AC186" i="60"/>
  <c r="G278" i="62" l="1"/>
  <c r="F65" i="60"/>
  <c r="F67" i="60"/>
  <c r="F49" i="60"/>
  <c r="F45" i="60"/>
  <c r="F47" i="60"/>
  <c r="F62" i="60" s="1"/>
  <c r="F48" i="60"/>
  <c r="F51" i="60"/>
  <c r="F309" i="60"/>
  <c r="F323" i="60" s="1"/>
  <c r="F119" i="60"/>
  <c r="F328" i="60"/>
  <c r="F121" i="60"/>
  <c r="F330" i="60"/>
  <c r="F118" i="60"/>
  <c r="F327" i="60"/>
  <c r="D261" i="60"/>
  <c r="F115" i="1"/>
  <c r="C115" i="1"/>
  <c r="B115" i="1"/>
  <c r="F114" i="1"/>
  <c r="C114" i="1"/>
  <c r="B114" i="1"/>
  <c r="F113" i="1"/>
  <c r="C113" i="1"/>
  <c r="B113" i="1"/>
  <c r="F112" i="1"/>
  <c r="C112" i="1"/>
  <c r="B112" i="1"/>
  <c r="F111" i="1"/>
  <c r="C111" i="1"/>
  <c r="B111" i="1"/>
  <c r="F110" i="1"/>
  <c r="C110" i="1"/>
  <c r="B110" i="1"/>
  <c r="F109" i="1"/>
  <c r="C109" i="1"/>
  <c r="B109" i="1"/>
  <c r="F108" i="1"/>
  <c r="C108" i="1"/>
  <c r="B108" i="1"/>
  <c r="F107" i="1"/>
  <c r="C107" i="1"/>
  <c r="B107" i="1"/>
  <c r="F106" i="1"/>
  <c r="C106" i="1"/>
  <c r="B106" i="1"/>
  <c r="F105" i="1"/>
  <c r="C105" i="1"/>
  <c r="B105" i="1"/>
  <c r="F104" i="1"/>
  <c r="C104" i="1"/>
  <c r="B104" i="1"/>
  <c r="F103" i="1"/>
  <c r="C103" i="1"/>
  <c r="B103" i="1"/>
  <c r="F102" i="1"/>
  <c r="C102" i="1"/>
  <c r="B102" i="1"/>
  <c r="F101" i="1"/>
  <c r="C101" i="1"/>
  <c r="B101" i="1"/>
  <c r="F100" i="1"/>
  <c r="C100" i="1"/>
  <c r="B100" i="1"/>
  <c r="F99" i="1"/>
  <c r="C99" i="1"/>
  <c r="B99" i="1"/>
  <c r="F98" i="1"/>
  <c r="C98" i="1"/>
  <c r="B98" i="1"/>
  <c r="F97" i="1"/>
  <c r="C97" i="1"/>
  <c r="B97" i="1"/>
  <c r="F96" i="1"/>
  <c r="C96" i="1"/>
  <c r="B96" i="1"/>
  <c r="F95" i="1"/>
  <c r="C95" i="1"/>
  <c r="B95" i="1"/>
  <c r="F94" i="1"/>
  <c r="C94" i="1"/>
  <c r="B94" i="1"/>
  <c r="F93" i="1"/>
  <c r="C93" i="1"/>
  <c r="B93" i="1"/>
  <c r="F92" i="1"/>
  <c r="C92" i="1"/>
  <c r="B92" i="1"/>
  <c r="F91" i="1"/>
  <c r="C91" i="1"/>
  <c r="B91" i="1"/>
  <c r="F90" i="1"/>
  <c r="C90" i="1"/>
  <c r="B90" i="1"/>
  <c r="F89" i="1"/>
  <c r="C89" i="1"/>
  <c r="B89" i="1"/>
  <c r="F88" i="1"/>
  <c r="C88" i="1"/>
  <c r="B88" i="1"/>
  <c r="F87" i="1"/>
  <c r="C87" i="1"/>
  <c r="B87" i="1"/>
  <c r="F86" i="1"/>
  <c r="C86" i="1"/>
  <c r="B86" i="1"/>
  <c r="F85" i="1"/>
  <c r="C85" i="1"/>
  <c r="B85" i="1"/>
  <c r="F84" i="1"/>
  <c r="C84" i="1"/>
  <c r="B84" i="1"/>
  <c r="F83" i="1"/>
  <c r="C83" i="1"/>
  <c r="B83" i="1"/>
  <c r="F82" i="1"/>
  <c r="C82" i="1"/>
  <c r="B82" i="1"/>
  <c r="F81" i="1"/>
  <c r="C81" i="1"/>
  <c r="B81" i="1"/>
  <c r="F80" i="1"/>
  <c r="C80" i="1"/>
  <c r="B80" i="1"/>
  <c r="F79" i="1"/>
  <c r="C79" i="1"/>
  <c r="B79" i="1"/>
  <c r="F78" i="1"/>
  <c r="C78" i="1"/>
  <c r="B78" i="1"/>
  <c r="F77" i="1"/>
  <c r="C77" i="1"/>
  <c r="B77" i="1"/>
  <c r="F76" i="1"/>
  <c r="C76" i="1"/>
  <c r="B76" i="1"/>
  <c r="F75" i="1"/>
  <c r="C75" i="1"/>
  <c r="B75" i="1"/>
  <c r="F74" i="1"/>
  <c r="C74" i="1"/>
  <c r="B74" i="1"/>
  <c r="F73" i="1"/>
  <c r="C73" i="1"/>
  <c r="B73" i="1"/>
  <c r="F72" i="1"/>
  <c r="C72" i="1"/>
  <c r="B72" i="1"/>
  <c r="F71" i="1"/>
  <c r="C71" i="1"/>
  <c r="B71" i="1"/>
  <c r="F70" i="1"/>
  <c r="C70" i="1"/>
  <c r="B70" i="1"/>
  <c r="F69" i="1"/>
  <c r="C69" i="1"/>
  <c r="B69" i="1"/>
  <c r="F68" i="1"/>
  <c r="C68" i="1"/>
  <c r="B68" i="1"/>
  <c r="F67" i="1"/>
  <c r="C67" i="1"/>
  <c r="B67" i="1"/>
  <c r="F66" i="1"/>
  <c r="C66" i="1"/>
  <c r="B66" i="1"/>
  <c r="F65" i="1"/>
  <c r="C65" i="1"/>
  <c r="B65" i="1"/>
  <c r="F11" i="1"/>
  <c r="AD11" i="1" s="1"/>
  <c r="F12" i="1"/>
  <c r="AD12" i="1" s="1"/>
  <c r="F13" i="1"/>
  <c r="AD13" i="1" s="1"/>
  <c r="F14" i="1"/>
  <c r="AD14" i="1" s="1"/>
  <c r="F15" i="1"/>
  <c r="AD15" i="1" s="1"/>
  <c r="F16" i="1"/>
  <c r="AD16" i="1" s="1"/>
  <c r="F17" i="1"/>
  <c r="AD17" i="1" s="1"/>
  <c r="F18" i="1"/>
  <c r="AD18" i="1" s="1"/>
  <c r="F19" i="1"/>
  <c r="AD19" i="1" s="1"/>
  <c r="F21" i="1"/>
  <c r="AD21" i="1" s="1"/>
  <c r="F22" i="1"/>
  <c r="AD22" i="1" s="1"/>
  <c r="F23" i="1"/>
  <c r="AD23" i="1" s="1"/>
  <c r="F24" i="1"/>
  <c r="AD24" i="1" s="1"/>
  <c r="F25" i="1"/>
  <c r="AD25" i="1" s="1"/>
  <c r="F26" i="1"/>
  <c r="AD26" i="1" s="1"/>
  <c r="F27" i="1"/>
  <c r="AD27" i="1" s="1"/>
  <c r="F28" i="1"/>
  <c r="AD28" i="1" s="1"/>
  <c r="F29" i="1"/>
  <c r="AD29" i="1" s="1"/>
  <c r="F30" i="1"/>
  <c r="AD30" i="1" s="1"/>
  <c r="F31" i="1"/>
  <c r="AD31" i="1" s="1"/>
  <c r="F32" i="1"/>
  <c r="AD32" i="1" s="1"/>
  <c r="F33" i="1"/>
  <c r="AD33" i="1" s="1"/>
  <c r="F34" i="1"/>
  <c r="AD34" i="1" s="1"/>
  <c r="F35" i="1"/>
  <c r="AD35" i="1" s="1"/>
  <c r="F36" i="1"/>
  <c r="AD36" i="1" s="1"/>
  <c r="F37" i="1"/>
  <c r="AD37" i="1" s="1"/>
  <c r="F38" i="1"/>
  <c r="AD38" i="1" s="1"/>
  <c r="F39" i="1"/>
  <c r="AD39" i="1" s="1"/>
  <c r="F40" i="1"/>
  <c r="AD40" i="1" s="1"/>
  <c r="F41" i="1"/>
  <c r="AD41" i="1" s="1"/>
  <c r="F42" i="1"/>
  <c r="AD42" i="1" s="1"/>
  <c r="F43" i="1"/>
  <c r="AD43" i="1" s="1"/>
  <c r="F44" i="1"/>
  <c r="AD44" i="1" s="1"/>
  <c r="F45" i="1"/>
  <c r="AD45" i="1" s="1"/>
  <c r="F46" i="1"/>
  <c r="AD46" i="1" s="1"/>
  <c r="F47" i="1"/>
  <c r="AD47" i="1" s="1"/>
  <c r="F48" i="1"/>
  <c r="AD48" i="1" s="1"/>
  <c r="F49" i="1"/>
  <c r="AD49" i="1" s="1"/>
  <c r="F50" i="1"/>
  <c r="AD50" i="1" s="1"/>
  <c r="AD110" i="1" l="1"/>
  <c r="L110" i="1"/>
  <c r="N110" i="1"/>
  <c r="AD94" i="1"/>
  <c r="L94" i="1"/>
  <c r="N94" i="1"/>
  <c r="AD65" i="1"/>
  <c r="L65" i="1"/>
  <c r="AD81" i="1"/>
  <c r="N81" i="1"/>
  <c r="L81" i="1"/>
  <c r="AD89" i="1"/>
  <c r="L89" i="1"/>
  <c r="N89" i="1"/>
  <c r="AD97" i="1"/>
  <c r="L97" i="1"/>
  <c r="N97" i="1"/>
  <c r="AD105" i="1"/>
  <c r="L105" i="1"/>
  <c r="N105" i="1"/>
  <c r="AD113" i="1"/>
  <c r="L113" i="1"/>
  <c r="N113" i="1"/>
  <c r="AD68" i="1"/>
  <c r="N68" i="1"/>
  <c r="L68" i="1"/>
  <c r="AD76" i="1"/>
  <c r="L76" i="1"/>
  <c r="N76" i="1"/>
  <c r="AD84" i="1"/>
  <c r="L84" i="1"/>
  <c r="N84" i="1"/>
  <c r="AD92" i="1"/>
  <c r="L92" i="1"/>
  <c r="N92" i="1"/>
  <c r="AD100" i="1"/>
  <c r="L100" i="1"/>
  <c r="N100" i="1"/>
  <c r="AD108" i="1"/>
  <c r="L108" i="1"/>
  <c r="N108" i="1"/>
  <c r="AD102" i="1"/>
  <c r="L102" i="1"/>
  <c r="N102" i="1"/>
  <c r="AD71" i="1"/>
  <c r="L71" i="1"/>
  <c r="N71" i="1"/>
  <c r="AD79" i="1"/>
  <c r="N79" i="1"/>
  <c r="L79" i="1"/>
  <c r="AD87" i="1"/>
  <c r="L87" i="1"/>
  <c r="N87" i="1"/>
  <c r="AD95" i="1"/>
  <c r="N95" i="1"/>
  <c r="L95" i="1"/>
  <c r="AD103" i="1"/>
  <c r="L103" i="1"/>
  <c r="N103" i="1"/>
  <c r="AD111" i="1"/>
  <c r="N111" i="1"/>
  <c r="L111" i="1"/>
  <c r="AD73" i="1"/>
  <c r="L73" i="1"/>
  <c r="N73" i="1"/>
  <c r="AD66" i="1"/>
  <c r="L66" i="1"/>
  <c r="N66" i="1"/>
  <c r="AD74" i="1"/>
  <c r="L74" i="1"/>
  <c r="N74" i="1"/>
  <c r="AD82" i="1"/>
  <c r="N82" i="1"/>
  <c r="L82" i="1"/>
  <c r="AD90" i="1"/>
  <c r="L90" i="1"/>
  <c r="N90" i="1"/>
  <c r="AD98" i="1"/>
  <c r="N98" i="1"/>
  <c r="L98" i="1"/>
  <c r="AD106" i="1"/>
  <c r="L106" i="1"/>
  <c r="N106" i="1"/>
  <c r="AD114" i="1"/>
  <c r="N114" i="1"/>
  <c r="L114" i="1"/>
  <c r="AD70" i="1"/>
  <c r="L70" i="1"/>
  <c r="N70" i="1"/>
  <c r="AD69" i="1"/>
  <c r="L69" i="1"/>
  <c r="N69" i="1"/>
  <c r="AD77" i="1"/>
  <c r="L77" i="1"/>
  <c r="N77" i="1"/>
  <c r="AD85" i="1"/>
  <c r="L85" i="1"/>
  <c r="N85" i="1"/>
  <c r="AD93" i="1"/>
  <c r="L93" i="1"/>
  <c r="N93" i="1"/>
  <c r="AD101" i="1"/>
  <c r="L101" i="1"/>
  <c r="N101" i="1"/>
  <c r="AD109" i="1"/>
  <c r="L109" i="1"/>
  <c r="N109" i="1"/>
  <c r="AD78" i="1"/>
  <c r="L78" i="1"/>
  <c r="N78" i="1"/>
  <c r="AD86" i="1"/>
  <c r="L86" i="1"/>
  <c r="N86" i="1"/>
  <c r="AD72" i="1"/>
  <c r="L72" i="1"/>
  <c r="N72" i="1"/>
  <c r="AD80" i="1"/>
  <c r="L80" i="1"/>
  <c r="N80" i="1"/>
  <c r="AD88" i="1"/>
  <c r="L88" i="1"/>
  <c r="N88" i="1"/>
  <c r="AD96" i="1"/>
  <c r="L96" i="1"/>
  <c r="N96" i="1"/>
  <c r="AD104" i="1"/>
  <c r="L104" i="1"/>
  <c r="N104" i="1"/>
  <c r="AD112" i="1"/>
  <c r="L112" i="1"/>
  <c r="N112" i="1"/>
  <c r="AD67" i="1"/>
  <c r="L67" i="1"/>
  <c r="N67" i="1"/>
  <c r="AD75" i="1"/>
  <c r="N75" i="1"/>
  <c r="O20" i="1" s="1"/>
  <c r="L75" i="1"/>
  <c r="AD83" i="1"/>
  <c r="L83" i="1"/>
  <c r="N83" i="1"/>
  <c r="AD91" i="1"/>
  <c r="L91" i="1"/>
  <c r="N91" i="1"/>
  <c r="AD99" i="1"/>
  <c r="L99" i="1"/>
  <c r="N99" i="1"/>
  <c r="AD107" i="1"/>
  <c r="L107" i="1"/>
  <c r="N107" i="1"/>
  <c r="AD115" i="1"/>
  <c r="L115" i="1"/>
  <c r="N115" i="1"/>
  <c r="O60" i="1" s="1"/>
  <c r="AE70" i="1"/>
  <c r="AF70" i="1"/>
  <c r="AE94" i="1"/>
  <c r="AF94" i="1"/>
  <c r="L49" i="1"/>
  <c r="Q49" i="1" s="1"/>
  <c r="AF49" i="1"/>
  <c r="AE49" i="1"/>
  <c r="L41" i="1"/>
  <c r="Q41" i="1" s="1"/>
  <c r="AF41" i="1"/>
  <c r="AE41" i="1"/>
  <c r="L33" i="1"/>
  <c r="Q33" i="1" s="1"/>
  <c r="AF33" i="1"/>
  <c r="AE33" i="1"/>
  <c r="L25" i="1"/>
  <c r="Q25" i="1" s="1"/>
  <c r="AF25" i="1"/>
  <c r="AE25" i="1"/>
  <c r="L16" i="1"/>
  <c r="Q16" i="1" s="1"/>
  <c r="AF16" i="1"/>
  <c r="AE16" i="1"/>
  <c r="AE65" i="1"/>
  <c r="AF65" i="1"/>
  <c r="AE73" i="1"/>
  <c r="AF73" i="1"/>
  <c r="AE81" i="1"/>
  <c r="AF81" i="1"/>
  <c r="AE89" i="1"/>
  <c r="AF89" i="1"/>
  <c r="AE97" i="1"/>
  <c r="AF97" i="1"/>
  <c r="AE105" i="1"/>
  <c r="AF105" i="1"/>
  <c r="G58" i="1"/>
  <c r="AE113" i="1"/>
  <c r="AF113" i="1"/>
  <c r="AE86" i="1"/>
  <c r="AF86" i="1"/>
  <c r="L48" i="1"/>
  <c r="Q48" i="1" s="1"/>
  <c r="AF48" i="1"/>
  <c r="AE48" i="1"/>
  <c r="AF40" i="1"/>
  <c r="AE40" i="1"/>
  <c r="L32" i="1"/>
  <c r="Q32" i="1" s="1"/>
  <c r="AF32" i="1"/>
  <c r="AE32" i="1"/>
  <c r="L24" i="1"/>
  <c r="Q24" i="1" s="1"/>
  <c r="AF24" i="1"/>
  <c r="AE24" i="1"/>
  <c r="L15" i="1"/>
  <c r="Q15" i="1" s="1"/>
  <c r="AF15" i="1"/>
  <c r="AE15" i="1"/>
  <c r="D68" i="1"/>
  <c r="AF68" i="1"/>
  <c r="AE68" i="1"/>
  <c r="AF76" i="1"/>
  <c r="AE76" i="1"/>
  <c r="AF84" i="1"/>
  <c r="AE84" i="1"/>
  <c r="AF92" i="1"/>
  <c r="AE92" i="1"/>
  <c r="X100" i="1"/>
  <c r="AF100" i="1"/>
  <c r="AE100" i="1"/>
  <c r="G53" i="1"/>
  <c r="AF108" i="1"/>
  <c r="AE108" i="1"/>
  <c r="L17" i="1"/>
  <c r="Q17" i="1" s="1"/>
  <c r="AF17" i="1"/>
  <c r="AE17" i="1"/>
  <c r="L47" i="1"/>
  <c r="Q47" i="1" s="1"/>
  <c r="AF47" i="1"/>
  <c r="AE47" i="1"/>
  <c r="L39" i="1"/>
  <c r="Q39" i="1" s="1"/>
  <c r="AF39" i="1"/>
  <c r="AE39" i="1"/>
  <c r="L31" i="1"/>
  <c r="Q31" i="1" s="1"/>
  <c r="AF31" i="1"/>
  <c r="AE31" i="1"/>
  <c r="L23" i="1"/>
  <c r="Q23" i="1" s="1"/>
  <c r="AF23" i="1"/>
  <c r="AE23" i="1"/>
  <c r="L14" i="1"/>
  <c r="S14" i="1" s="1"/>
  <c r="AE14" i="1"/>
  <c r="AF14" i="1"/>
  <c r="AE71" i="1"/>
  <c r="AF71" i="1"/>
  <c r="AE79" i="1"/>
  <c r="AF79" i="1"/>
  <c r="AE87" i="1"/>
  <c r="AF87" i="1"/>
  <c r="AE95" i="1"/>
  <c r="AF95" i="1"/>
  <c r="AE103" i="1"/>
  <c r="AF103" i="1"/>
  <c r="G56" i="1"/>
  <c r="AE111" i="1"/>
  <c r="AF111" i="1"/>
  <c r="AE34" i="1"/>
  <c r="AF34" i="1"/>
  <c r="L46" i="1"/>
  <c r="Q46" i="1" s="1"/>
  <c r="AE46" i="1"/>
  <c r="AF46" i="1"/>
  <c r="L38" i="1"/>
  <c r="S38" i="1" s="1"/>
  <c r="AE38" i="1"/>
  <c r="AF38" i="1"/>
  <c r="L30" i="1"/>
  <c r="Q30" i="1" s="1"/>
  <c r="AE30" i="1"/>
  <c r="AF30" i="1"/>
  <c r="L22" i="1"/>
  <c r="S22" i="1" s="1"/>
  <c r="AE22" i="1"/>
  <c r="AF22" i="1"/>
  <c r="L13" i="1"/>
  <c r="Q13" i="1" s="1"/>
  <c r="AE13" i="1"/>
  <c r="AF13" i="1"/>
  <c r="AF66" i="1"/>
  <c r="AE66" i="1"/>
  <c r="AF74" i="1"/>
  <c r="AE74" i="1"/>
  <c r="AF82" i="1"/>
  <c r="AE82" i="1"/>
  <c r="AF90" i="1"/>
  <c r="AE90" i="1"/>
  <c r="AF98" i="1"/>
  <c r="AE98" i="1"/>
  <c r="AF106" i="1"/>
  <c r="AE106" i="1"/>
  <c r="G59" i="1"/>
  <c r="AF114" i="1"/>
  <c r="AE114" i="1"/>
  <c r="L26" i="1"/>
  <c r="Q26" i="1" s="1"/>
  <c r="AE26" i="1"/>
  <c r="AF26" i="1"/>
  <c r="AE78" i="1"/>
  <c r="AF78" i="1"/>
  <c r="AE110" i="1"/>
  <c r="AF110" i="1"/>
  <c r="L45" i="1"/>
  <c r="Q45" i="1" s="1"/>
  <c r="AE45" i="1"/>
  <c r="AF45" i="1"/>
  <c r="L37" i="1"/>
  <c r="Q37" i="1" s="1"/>
  <c r="AE37" i="1"/>
  <c r="AF37" i="1"/>
  <c r="L29" i="1"/>
  <c r="Q29" i="1" s="1"/>
  <c r="AE29" i="1"/>
  <c r="AF29" i="1"/>
  <c r="L21" i="1"/>
  <c r="S21" i="1" s="1"/>
  <c r="AE21" i="1"/>
  <c r="AF21" i="1"/>
  <c r="AE12" i="1"/>
  <c r="AF12" i="1"/>
  <c r="AE69" i="1"/>
  <c r="AF69" i="1"/>
  <c r="AE77" i="1"/>
  <c r="AF77" i="1"/>
  <c r="AE85" i="1"/>
  <c r="AF85" i="1"/>
  <c r="AB93" i="1"/>
  <c r="AE93" i="1"/>
  <c r="AF93" i="1"/>
  <c r="AE101" i="1"/>
  <c r="AF101" i="1"/>
  <c r="G54" i="1"/>
  <c r="AE109" i="1"/>
  <c r="AF109" i="1"/>
  <c r="L50" i="1"/>
  <c r="S50" i="1" s="1"/>
  <c r="AE50" i="1"/>
  <c r="AF50" i="1"/>
  <c r="L44" i="1"/>
  <c r="Q44" i="1" s="1"/>
  <c r="AE44" i="1"/>
  <c r="AF44" i="1"/>
  <c r="AE36" i="1"/>
  <c r="AF36" i="1"/>
  <c r="L28" i="1"/>
  <c r="Q28" i="1" s="1"/>
  <c r="AE28" i="1"/>
  <c r="AF28" i="1"/>
  <c r="L19" i="1"/>
  <c r="S19" i="1" s="1"/>
  <c r="AE19" i="1"/>
  <c r="AF19" i="1"/>
  <c r="AE11" i="1"/>
  <c r="AF11" i="1"/>
  <c r="AE72" i="1"/>
  <c r="AF72" i="1"/>
  <c r="AE80" i="1"/>
  <c r="AF80" i="1"/>
  <c r="X88" i="1"/>
  <c r="AE88" i="1"/>
  <c r="AF88" i="1"/>
  <c r="AE96" i="1"/>
  <c r="AF96" i="1"/>
  <c r="AE104" i="1"/>
  <c r="AF104" i="1"/>
  <c r="G57" i="1"/>
  <c r="AE112" i="1"/>
  <c r="AF112" i="1"/>
  <c r="L42" i="1"/>
  <c r="Q42" i="1" s="1"/>
  <c r="AE42" i="1"/>
  <c r="AF42" i="1"/>
  <c r="AE102" i="1"/>
  <c r="AF102" i="1"/>
  <c r="L43" i="1"/>
  <c r="Q43" i="1" s="1"/>
  <c r="AE43" i="1"/>
  <c r="AF43" i="1"/>
  <c r="L35" i="1"/>
  <c r="Q35" i="1" s="1"/>
  <c r="AE35" i="1"/>
  <c r="AF35" i="1"/>
  <c r="L27" i="1"/>
  <c r="S27" i="1" s="1"/>
  <c r="AE27" i="1"/>
  <c r="AF27" i="1"/>
  <c r="L18" i="1"/>
  <c r="Q18" i="1" s="1"/>
  <c r="AE18" i="1"/>
  <c r="AF18" i="1"/>
  <c r="AF67" i="1"/>
  <c r="AE67" i="1"/>
  <c r="AF75" i="1"/>
  <c r="AE75" i="1"/>
  <c r="AF83" i="1"/>
  <c r="AE83" i="1"/>
  <c r="AF91" i="1"/>
  <c r="AE91" i="1"/>
  <c r="AF99" i="1"/>
  <c r="AE99" i="1"/>
  <c r="AF107" i="1"/>
  <c r="AE107" i="1"/>
  <c r="AF115" i="1"/>
  <c r="AE115" i="1"/>
  <c r="S32" i="1"/>
  <c r="G20" i="1"/>
  <c r="D65" i="1"/>
  <c r="H40" i="1"/>
  <c r="L40" i="1"/>
  <c r="T36" i="1"/>
  <c r="L36" i="1"/>
  <c r="H34" i="1"/>
  <c r="L34" i="1"/>
  <c r="G305" i="62"/>
  <c r="F136" i="60"/>
  <c r="F151" i="60" s="1"/>
  <c r="F166" i="60" s="1"/>
  <c r="F181" i="60" s="1"/>
  <c r="F196" i="60" s="1"/>
  <c r="F345" i="60"/>
  <c r="F360" i="60" s="1"/>
  <c r="F375" i="60" s="1"/>
  <c r="F390" i="60" s="1"/>
  <c r="F405" i="60" s="1"/>
  <c r="F420" i="60" s="1"/>
  <c r="F134" i="60"/>
  <c r="F149" i="60" s="1"/>
  <c r="F164" i="60" s="1"/>
  <c r="F179" i="60" s="1"/>
  <c r="F194" i="60" s="1"/>
  <c r="F343" i="60"/>
  <c r="F358" i="60" s="1"/>
  <c r="F373" i="60" s="1"/>
  <c r="F388" i="60" s="1"/>
  <c r="F403" i="60" s="1"/>
  <c r="F418" i="60" s="1"/>
  <c r="F77" i="60"/>
  <c r="F92" i="60" s="1"/>
  <c r="F107" i="60" s="1"/>
  <c r="F82" i="60"/>
  <c r="F97" i="60" s="1"/>
  <c r="F112" i="60" s="1"/>
  <c r="F127" i="60" s="1"/>
  <c r="F80" i="60"/>
  <c r="F95" i="60" s="1"/>
  <c r="F110" i="60" s="1"/>
  <c r="F66" i="60"/>
  <c r="F63" i="60"/>
  <c r="F60" i="60"/>
  <c r="F64" i="60"/>
  <c r="G52" i="1"/>
  <c r="Y115" i="1"/>
  <c r="Z60" i="1" s="1"/>
  <c r="G60" i="1"/>
  <c r="AB106" i="1"/>
  <c r="G51" i="1"/>
  <c r="G55" i="1"/>
  <c r="N50" i="1"/>
  <c r="T24" i="1"/>
  <c r="V11" i="1"/>
  <c r="V30" i="1"/>
  <c r="AB26" i="1"/>
  <c r="J22" i="1"/>
  <c r="T12" i="1"/>
  <c r="F133" i="60"/>
  <c r="F148" i="60" s="1"/>
  <c r="F163" i="60" s="1"/>
  <c r="F178" i="60" s="1"/>
  <c r="F193" i="60" s="1"/>
  <c r="F208" i="60" s="1"/>
  <c r="F223" i="60" s="1"/>
  <c r="F254" i="60" s="1"/>
  <c r="F269" i="60" s="1"/>
  <c r="F284" i="60" s="1"/>
  <c r="F299" i="60" s="1"/>
  <c r="F313" i="60" s="1"/>
  <c r="F342" i="60"/>
  <c r="F357" i="60" s="1"/>
  <c r="F372" i="60" s="1"/>
  <c r="D262" i="60"/>
  <c r="X92" i="1"/>
  <c r="D93" i="1"/>
  <c r="V65" i="1"/>
  <c r="J94" i="1"/>
  <c r="N48" i="1"/>
  <c r="J47" i="1"/>
  <c r="V26" i="1"/>
  <c r="H86" i="1"/>
  <c r="J107" i="1"/>
  <c r="O57" i="1"/>
  <c r="D86" i="1"/>
  <c r="D106" i="1"/>
  <c r="Y68" i="1"/>
  <c r="T79" i="1"/>
  <c r="J82" i="1"/>
  <c r="X102" i="1"/>
  <c r="AA32" i="1"/>
  <c r="Y82" i="1"/>
  <c r="Y109" i="1"/>
  <c r="Z54" i="1" s="1"/>
  <c r="J31" i="1"/>
  <c r="H24" i="1"/>
  <c r="G14" i="1"/>
  <c r="J98" i="1"/>
  <c r="D109" i="1"/>
  <c r="T99" i="1"/>
  <c r="O53" i="1"/>
  <c r="AB110" i="1"/>
  <c r="J32" i="1"/>
  <c r="J18" i="1"/>
  <c r="AG52" i="1"/>
  <c r="T73" i="1"/>
  <c r="D82" i="1"/>
  <c r="J84" i="1"/>
  <c r="T87" i="1"/>
  <c r="D92" i="1"/>
  <c r="H101" i="1"/>
  <c r="O51" i="1"/>
  <c r="AA108" i="1"/>
  <c r="X72" i="1"/>
  <c r="H42" i="1"/>
  <c r="G18" i="1"/>
  <c r="V50" i="1"/>
  <c r="AB50" i="1"/>
  <c r="D110" i="1"/>
  <c r="N46" i="1"/>
  <c r="H49" i="1"/>
  <c r="G36" i="1"/>
  <c r="X32" i="1"/>
  <c r="N32" i="1"/>
  <c r="V32" i="1"/>
  <c r="N31" i="1"/>
  <c r="T26" i="1"/>
  <c r="AB22" i="1"/>
  <c r="T22" i="1"/>
  <c r="V12" i="1"/>
  <c r="T48" i="1"/>
  <c r="T40" i="1"/>
  <c r="N18" i="1"/>
  <c r="Y22" i="1"/>
  <c r="AA36" i="1"/>
  <c r="N36" i="1"/>
  <c r="V36" i="1"/>
  <c r="V34" i="1"/>
  <c r="V14" i="1"/>
  <c r="N14" i="1"/>
  <c r="Y46" i="1"/>
  <c r="H50" i="1"/>
  <c r="J48" i="1"/>
  <c r="H47" i="1"/>
  <c r="G42" i="1"/>
  <c r="H35" i="1"/>
  <c r="H32" i="1"/>
  <c r="T30" i="1"/>
  <c r="J26" i="1"/>
  <c r="H22" i="1"/>
  <c r="V46" i="1"/>
  <c r="T42" i="1"/>
  <c r="T32" i="1"/>
  <c r="N30" i="1"/>
  <c r="N26" i="1"/>
  <c r="V22" i="1"/>
  <c r="N11" i="1"/>
  <c r="X36" i="1"/>
  <c r="V69" i="1"/>
  <c r="T85" i="1"/>
  <c r="AB88" i="1"/>
  <c r="H88" i="1"/>
  <c r="D88" i="1"/>
  <c r="J88" i="1"/>
  <c r="X105" i="1"/>
  <c r="D105" i="1"/>
  <c r="Y111" i="1"/>
  <c r="Z56" i="1" s="1"/>
  <c r="J113" i="1"/>
  <c r="Y113" i="1"/>
  <c r="Z58" i="1" s="1"/>
  <c r="Y114" i="1"/>
  <c r="Z59" i="1" s="1"/>
  <c r="G48" i="1"/>
  <c r="T44" i="1"/>
  <c r="X44" i="1"/>
  <c r="AB42" i="1"/>
  <c r="N42" i="1"/>
  <c r="V42" i="1"/>
  <c r="H33" i="1"/>
  <c r="G32" i="1"/>
  <c r="H31" i="1"/>
  <c r="G26" i="1"/>
  <c r="G22" i="1"/>
  <c r="AB18" i="1"/>
  <c r="T18" i="1"/>
  <c r="J14" i="1"/>
  <c r="H12" i="1"/>
  <c r="V48" i="1"/>
  <c r="T46" i="1"/>
  <c r="N34" i="1"/>
  <c r="N22" i="1"/>
  <c r="V18" i="1"/>
  <c r="T14" i="1"/>
  <c r="AA48" i="1"/>
  <c r="AB34" i="1"/>
  <c r="Y30" i="1"/>
  <c r="AA15" i="1"/>
  <c r="H90" i="1"/>
  <c r="J90" i="1"/>
  <c r="H97" i="1"/>
  <c r="T97" i="1"/>
  <c r="D97" i="1"/>
  <c r="AB97" i="1"/>
  <c r="T103" i="1"/>
  <c r="V114" i="1"/>
  <c r="W59" i="1" s="1"/>
  <c r="Y84" i="1"/>
  <c r="X107" i="1"/>
  <c r="T75" i="1"/>
  <c r="U20" i="1" s="1"/>
  <c r="H84" i="1"/>
  <c r="AB86" i="1"/>
  <c r="T93" i="1"/>
  <c r="X94" i="1"/>
  <c r="J102" i="1"/>
  <c r="T106" i="1"/>
  <c r="U51" i="1" s="1"/>
  <c r="H107" i="1"/>
  <c r="I52" i="1" s="1"/>
  <c r="H115" i="1"/>
  <c r="I60" i="1" s="1"/>
  <c r="D80" i="1"/>
  <c r="AB82" i="1"/>
  <c r="X84" i="1"/>
  <c r="X98" i="1"/>
  <c r="V112" i="1"/>
  <c r="W57" i="1" s="1"/>
  <c r="D115" i="1"/>
  <c r="AB115" i="1"/>
  <c r="G43" i="1"/>
  <c r="X43" i="1"/>
  <c r="AA43" i="1"/>
  <c r="Y43" i="1"/>
  <c r="AB43" i="1"/>
  <c r="T43" i="1"/>
  <c r="H43" i="1"/>
  <c r="N43" i="1"/>
  <c r="V43" i="1"/>
  <c r="G45" i="1"/>
  <c r="Y45" i="1"/>
  <c r="AB45" i="1"/>
  <c r="AA45" i="1"/>
  <c r="X45" i="1"/>
  <c r="N45" i="1"/>
  <c r="V45" i="1"/>
  <c r="T45" i="1"/>
  <c r="X38" i="1"/>
  <c r="AA38" i="1"/>
  <c r="AB38" i="1"/>
  <c r="X16" i="1"/>
  <c r="AB16" i="1"/>
  <c r="Y16" i="1"/>
  <c r="J16" i="1"/>
  <c r="G16" i="1"/>
  <c r="N38" i="1"/>
  <c r="T16" i="1"/>
  <c r="AA16" i="1"/>
  <c r="X50" i="1"/>
  <c r="AA50" i="1"/>
  <c r="Y50" i="1"/>
  <c r="G50" i="1"/>
  <c r="Y44" i="1"/>
  <c r="AB44" i="1"/>
  <c r="AA44" i="1"/>
  <c r="G44" i="1"/>
  <c r="Y40" i="1"/>
  <c r="AB40" i="1"/>
  <c r="X40" i="1"/>
  <c r="J40" i="1"/>
  <c r="G40" i="1"/>
  <c r="G29" i="1"/>
  <c r="Y29" i="1"/>
  <c r="AB29" i="1"/>
  <c r="AA29" i="1"/>
  <c r="X29" i="1"/>
  <c r="N29" i="1"/>
  <c r="V29" i="1"/>
  <c r="T29" i="1"/>
  <c r="Y24" i="1"/>
  <c r="AB24" i="1"/>
  <c r="X24" i="1"/>
  <c r="J24" i="1"/>
  <c r="G24" i="1"/>
  <c r="X13" i="1"/>
  <c r="AA13" i="1"/>
  <c r="AB13" i="1"/>
  <c r="N13" i="1"/>
  <c r="V13" i="1"/>
  <c r="T13" i="1"/>
  <c r="T50" i="1"/>
  <c r="V44" i="1"/>
  <c r="N40" i="1"/>
  <c r="T34" i="1"/>
  <c r="V28" i="1"/>
  <c r="N24" i="1"/>
  <c r="N16" i="1"/>
  <c r="AA24" i="1"/>
  <c r="Y28" i="1"/>
  <c r="AB28" i="1"/>
  <c r="AA28" i="1"/>
  <c r="G28" i="1"/>
  <c r="Y17" i="1"/>
  <c r="AB17" i="1"/>
  <c r="X17" i="1"/>
  <c r="AA17" i="1"/>
  <c r="N17" i="1"/>
  <c r="V17" i="1"/>
  <c r="T17" i="1"/>
  <c r="V38" i="1"/>
  <c r="T28" i="1"/>
  <c r="X28" i="1"/>
  <c r="V77" i="1"/>
  <c r="T77" i="1"/>
  <c r="J104" i="1"/>
  <c r="X104" i="1"/>
  <c r="G41" i="1"/>
  <c r="Y41" i="1"/>
  <c r="AB41" i="1"/>
  <c r="X41" i="1"/>
  <c r="AA41" i="1"/>
  <c r="N41" i="1"/>
  <c r="V41" i="1"/>
  <c r="T41" i="1"/>
  <c r="H41" i="1"/>
  <c r="G39" i="1"/>
  <c r="X39" i="1"/>
  <c r="AA39" i="1"/>
  <c r="AB39" i="1"/>
  <c r="Y39" i="1"/>
  <c r="T39" i="1"/>
  <c r="J39" i="1"/>
  <c r="N39" i="1"/>
  <c r="V39" i="1"/>
  <c r="H39" i="1"/>
  <c r="X34" i="1"/>
  <c r="AA34" i="1"/>
  <c r="G34" i="1"/>
  <c r="Y34" i="1"/>
  <c r="Y25" i="1"/>
  <c r="AB25" i="1"/>
  <c r="X25" i="1"/>
  <c r="AA25" i="1"/>
  <c r="N25" i="1"/>
  <c r="V25" i="1"/>
  <c r="T25" i="1"/>
  <c r="Y21" i="1"/>
  <c r="AB21" i="1"/>
  <c r="AA21" i="1"/>
  <c r="X21" i="1"/>
  <c r="N21" i="1"/>
  <c r="V21" i="1"/>
  <c r="T21" i="1"/>
  <c r="H16" i="1"/>
  <c r="X12" i="1"/>
  <c r="AA12" i="1"/>
  <c r="Y12" i="1"/>
  <c r="AB12" i="1"/>
  <c r="G12" i="1"/>
  <c r="L12" i="1" s="1"/>
  <c r="J12" i="1"/>
  <c r="N44" i="1"/>
  <c r="V40" i="1"/>
  <c r="T38" i="1"/>
  <c r="N28" i="1"/>
  <c r="V24" i="1"/>
  <c r="V16" i="1"/>
  <c r="N12" i="1"/>
  <c r="AG61" i="1"/>
  <c r="AA40" i="1"/>
  <c r="Y38" i="1"/>
  <c r="Y13" i="1"/>
  <c r="V81" i="1"/>
  <c r="T81" i="1"/>
  <c r="G49" i="1"/>
  <c r="Y49" i="1"/>
  <c r="AB49" i="1"/>
  <c r="X49" i="1"/>
  <c r="AA49" i="1"/>
  <c r="Y48" i="1"/>
  <c r="AB48" i="1"/>
  <c r="G47" i="1"/>
  <c r="X47" i="1"/>
  <c r="AA47" i="1"/>
  <c r="AB47" i="1"/>
  <c r="Y47" i="1"/>
  <c r="G37" i="1"/>
  <c r="Y37" i="1"/>
  <c r="AB37" i="1"/>
  <c r="AA37" i="1"/>
  <c r="X37" i="1"/>
  <c r="G35" i="1"/>
  <c r="X35" i="1"/>
  <c r="AA35" i="1"/>
  <c r="Y35" i="1"/>
  <c r="AB35" i="1"/>
  <c r="X30" i="1"/>
  <c r="AA30" i="1"/>
  <c r="X27" i="1"/>
  <c r="AA27" i="1"/>
  <c r="Y27" i="1"/>
  <c r="AB27" i="1"/>
  <c r="X26" i="1"/>
  <c r="AA26" i="1"/>
  <c r="X19" i="1"/>
  <c r="AA19" i="1"/>
  <c r="Y19" i="1"/>
  <c r="AB19" i="1"/>
  <c r="X18" i="1"/>
  <c r="AA18" i="1"/>
  <c r="H14" i="1"/>
  <c r="AA11" i="1"/>
  <c r="AB11" i="1"/>
  <c r="X11" i="1"/>
  <c r="Y11" i="1"/>
  <c r="T49" i="1"/>
  <c r="V47" i="1"/>
  <c r="N47" i="1"/>
  <c r="T37" i="1"/>
  <c r="V35" i="1"/>
  <c r="N35" i="1"/>
  <c r="T33" i="1"/>
  <c r="V31" i="1"/>
  <c r="V27" i="1"/>
  <c r="N27" i="1"/>
  <c r="V23" i="1"/>
  <c r="N23" i="1"/>
  <c r="V19" i="1"/>
  <c r="N19" i="1"/>
  <c r="V15" i="1"/>
  <c r="N15" i="1"/>
  <c r="T11" i="1"/>
  <c r="X48" i="1"/>
  <c r="Y18" i="1"/>
  <c r="X76" i="1"/>
  <c r="J76" i="1"/>
  <c r="H48" i="1"/>
  <c r="X46" i="1"/>
  <c r="AA46" i="1"/>
  <c r="X42" i="1"/>
  <c r="AA42" i="1"/>
  <c r="Y36" i="1"/>
  <c r="AB36" i="1"/>
  <c r="G33" i="1"/>
  <c r="Y33" i="1"/>
  <c r="AB33" i="1"/>
  <c r="X33" i="1"/>
  <c r="AA33" i="1"/>
  <c r="Y32" i="1"/>
  <c r="AB32" i="1"/>
  <c r="G31" i="1"/>
  <c r="X31" i="1"/>
  <c r="AA31" i="1"/>
  <c r="AB31" i="1"/>
  <c r="Y31" i="1"/>
  <c r="H26" i="1"/>
  <c r="X23" i="1"/>
  <c r="AA23" i="1"/>
  <c r="AB23" i="1"/>
  <c r="Y23" i="1"/>
  <c r="X22" i="1"/>
  <c r="AA22" i="1"/>
  <c r="H18" i="1"/>
  <c r="Y15" i="1"/>
  <c r="AB15" i="1"/>
  <c r="X15" i="1"/>
  <c r="Y14" i="1"/>
  <c r="AB14" i="1"/>
  <c r="AA14" i="1"/>
  <c r="X14" i="1"/>
  <c r="V49" i="1"/>
  <c r="N49" i="1"/>
  <c r="T47" i="1"/>
  <c r="V37" i="1"/>
  <c r="N37" i="1"/>
  <c r="T35" i="1"/>
  <c r="V33" i="1"/>
  <c r="N33" i="1"/>
  <c r="T31" i="1"/>
  <c r="T27" i="1"/>
  <c r="T23" i="1"/>
  <c r="T19" i="1"/>
  <c r="T15" i="1"/>
  <c r="AB46" i="1"/>
  <c r="Y42" i="1"/>
  <c r="AB30" i="1"/>
  <c r="Y26" i="1"/>
  <c r="Y110" i="1"/>
  <c r="Z55" i="1" s="1"/>
  <c r="V110" i="1"/>
  <c r="W55" i="1" s="1"/>
  <c r="O55" i="1"/>
  <c r="H110" i="1"/>
  <c r="I55" i="1" s="1"/>
  <c r="T110" i="1"/>
  <c r="U55" i="1" s="1"/>
  <c r="V67" i="1"/>
  <c r="T67" i="1"/>
  <c r="N65" i="1"/>
  <c r="H65" i="1"/>
  <c r="T69" i="1"/>
  <c r="H69" i="1"/>
  <c r="D69" i="1"/>
  <c r="V73" i="1"/>
  <c r="D79" i="1"/>
  <c r="V79" i="1"/>
  <c r="V85" i="1"/>
  <c r="V87" i="1"/>
  <c r="T65" i="1"/>
  <c r="AB68" i="1"/>
  <c r="H68" i="1"/>
  <c r="V75" i="1"/>
  <c r="W20" i="1" s="1"/>
  <c r="V83" i="1"/>
  <c r="H83" i="1"/>
  <c r="D83" i="1"/>
  <c r="T83" i="1"/>
  <c r="V95" i="1"/>
  <c r="T95" i="1"/>
  <c r="Y101" i="1"/>
  <c r="V101" i="1"/>
  <c r="AB101" i="1"/>
  <c r="T101" i="1"/>
  <c r="D101" i="1"/>
  <c r="Y80" i="1"/>
  <c r="D84" i="1"/>
  <c r="AB84" i="1"/>
  <c r="Y86" i="1"/>
  <c r="Y93" i="1"/>
  <c r="V93" i="1"/>
  <c r="J96" i="1"/>
  <c r="V99" i="1"/>
  <c r="Y106" i="1"/>
  <c r="Z51" i="1" s="1"/>
  <c r="V106" i="1"/>
  <c r="W51" i="1" s="1"/>
  <c r="D111" i="1"/>
  <c r="AB111" i="1"/>
  <c r="H111" i="1"/>
  <c r="I56" i="1" s="1"/>
  <c r="V71" i="1"/>
  <c r="J72" i="1"/>
  <c r="H80" i="1"/>
  <c r="AB80" i="1"/>
  <c r="H82" i="1"/>
  <c r="X82" i="1"/>
  <c r="H93" i="1"/>
  <c r="X96" i="1"/>
  <c r="Y97" i="1"/>
  <c r="V97" i="1"/>
  <c r="J100" i="1"/>
  <c r="V103" i="1"/>
  <c r="H106" i="1"/>
  <c r="I51" i="1" s="1"/>
  <c r="AB113" i="1"/>
  <c r="D113" i="1"/>
  <c r="X113" i="1"/>
  <c r="H113" i="1"/>
  <c r="I58" i="1" s="1"/>
  <c r="Y88" i="1"/>
  <c r="T89" i="1"/>
  <c r="AB89" i="1"/>
  <c r="T90" i="1"/>
  <c r="AB90" i="1"/>
  <c r="J92" i="1"/>
  <c r="AA92" i="1"/>
  <c r="J105" i="1"/>
  <c r="Y105" i="1"/>
  <c r="D107" i="1"/>
  <c r="AB107" i="1"/>
  <c r="J109" i="1"/>
  <c r="AB109" i="1"/>
  <c r="D114" i="1"/>
  <c r="H114" i="1"/>
  <c r="I59" i="1" s="1"/>
  <c r="T114" i="1"/>
  <c r="U59" i="1" s="1"/>
  <c r="AB114" i="1"/>
  <c r="D90" i="1"/>
  <c r="X90" i="1"/>
  <c r="V92" i="1"/>
  <c r="V105" i="1"/>
  <c r="T107" i="1"/>
  <c r="U52" i="1" s="1"/>
  <c r="Y107" i="1"/>
  <c r="Z52" i="1" s="1"/>
  <c r="T112" i="1"/>
  <c r="U57" i="1" s="1"/>
  <c r="O59" i="1"/>
  <c r="J66" i="1"/>
  <c r="X66" i="1"/>
  <c r="AA66" i="1"/>
  <c r="J70" i="1"/>
  <c r="X70" i="1"/>
  <c r="AA70" i="1"/>
  <c r="T74" i="1"/>
  <c r="V74" i="1"/>
  <c r="AA74" i="1"/>
  <c r="T78" i="1"/>
  <c r="V78" i="1"/>
  <c r="AA78" i="1"/>
  <c r="AB91" i="1"/>
  <c r="Y91" i="1"/>
  <c r="H91" i="1"/>
  <c r="D91" i="1"/>
  <c r="X91" i="1"/>
  <c r="T91" i="1"/>
  <c r="V91" i="1"/>
  <c r="J91" i="1"/>
  <c r="J65" i="1"/>
  <c r="X65" i="1"/>
  <c r="AA65" i="1"/>
  <c r="V66" i="1"/>
  <c r="D67" i="1"/>
  <c r="H67" i="1"/>
  <c r="Y67" i="1"/>
  <c r="AB67" i="1"/>
  <c r="T68" i="1"/>
  <c r="J69" i="1"/>
  <c r="X69" i="1"/>
  <c r="AA69" i="1"/>
  <c r="V70" i="1"/>
  <c r="D71" i="1"/>
  <c r="H71" i="1"/>
  <c r="T71" i="1"/>
  <c r="D72" i="1"/>
  <c r="Y72" i="1"/>
  <c r="H74" i="1"/>
  <c r="AB74" i="1"/>
  <c r="D76" i="1"/>
  <c r="Y76" i="1"/>
  <c r="H78" i="1"/>
  <c r="AB78" i="1"/>
  <c r="J80" i="1"/>
  <c r="X80" i="1"/>
  <c r="T82" i="1"/>
  <c r="V82" i="1"/>
  <c r="AA82" i="1"/>
  <c r="V84" i="1"/>
  <c r="T84" i="1"/>
  <c r="AA84" i="1"/>
  <c r="J86" i="1"/>
  <c r="X86" i="1"/>
  <c r="V88" i="1"/>
  <c r="T88" i="1"/>
  <c r="AA88" i="1"/>
  <c r="V94" i="1"/>
  <c r="T94" i="1"/>
  <c r="AB94" i="1"/>
  <c r="H94" i="1"/>
  <c r="Y94" i="1"/>
  <c r="D94" i="1"/>
  <c r="AA94" i="1"/>
  <c r="V98" i="1"/>
  <c r="T98" i="1"/>
  <c r="AB98" i="1"/>
  <c r="H98" i="1"/>
  <c r="Y98" i="1"/>
  <c r="D98" i="1"/>
  <c r="AA98" i="1"/>
  <c r="V102" i="1"/>
  <c r="T102" i="1"/>
  <c r="AB102" i="1"/>
  <c r="H102" i="1"/>
  <c r="Y102" i="1"/>
  <c r="D102" i="1"/>
  <c r="AA102" i="1"/>
  <c r="D66" i="1"/>
  <c r="H66" i="1"/>
  <c r="Y66" i="1"/>
  <c r="AB66" i="1"/>
  <c r="J68" i="1"/>
  <c r="X68" i="1"/>
  <c r="AA68" i="1"/>
  <c r="D70" i="1"/>
  <c r="H70" i="1"/>
  <c r="Y70" i="1"/>
  <c r="AB70" i="1"/>
  <c r="V72" i="1"/>
  <c r="T72" i="1"/>
  <c r="AA72" i="1"/>
  <c r="J74" i="1"/>
  <c r="X74" i="1"/>
  <c r="V76" i="1"/>
  <c r="T76" i="1"/>
  <c r="AA76" i="1"/>
  <c r="J78" i="1"/>
  <c r="X78" i="1"/>
  <c r="AA91" i="1"/>
  <c r="Y65" i="1"/>
  <c r="AB65" i="1"/>
  <c r="T66" i="1"/>
  <c r="J67" i="1"/>
  <c r="X67" i="1"/>
  <c r="AA67" i="1"/>
  <c r="V68" i="1"/>
  <c r="Y69" i="1"/>
  <c r="AB69" i="1"/>
  <c r="T70" i="1"/>
  <c r="AA71" i="1"/>
  <c r="X71" i="1"/>
  <c r="AB71" i="1"/>
  <c r="Y71" i="1"/>
  <c r="J71" i="1"/>
  <c r="H72" i="1"/>
  <c r="AB72" i="1"/>
  <c r="D74" i="1"/>
  <c r="Y74" i="1"/>
  <c r="H76" i="1"/>
  <c r="AB76" i="1"/>
  <c r="D78" i="1"/>
  <c r="Y78" i="1"/>
  <c r="V80" i="1"/>
  <c r="T80" i="1"/>
  <c r="AA80" i="1"/>
  <c r="T86" i="1"/>
  <c r="V86" i="1"/>
  <c r="AA86" i="1"/>
  <c r="T96" i="1"/>
  <c r="V96" i="1"/>
  <c r="Y96" i="1"/>
  <c r="D96" i="1"/>
  <c r="AB96" i="1"/>
  <c r="H96" i="1"/>
  <c r="AA96" i="1"/>
  <c r="T100" i="1"/>
  <c r="V100" i="1"/>
  <c r="Y100" i="1"/>
  <c r="D100" i="1"/>
  <c r="AB100" i="1"/>
  <c r="H100" i="1"/>
  <c r="AA100" i="1"/>
  <c r="T104" i="1"/>
  <c r="V104" i="1"/>
  <c r="Y104" i="1"/>
  <c r="D104" i="1"/>
  <c r="AB104" i="1"/>
  <c r="H104" i="1"/>
  <c r="AA104" i="1"/>
  <c r="AB108" i="1"/>
  <c r="Y108" i="1"/>
  <c r="Z53" i="1" s="1"/>
  <c r="H108" i="1"/>
  <c r="I53" i="1" s="1"/>
  <c r="D108" i="1"/>
  <c r="X108" i="1"/>
  <c r="T108" i="1"/>
  <c r="U53" i="1" s="1"/>
  <c r="V108" i="1"/>
  <c r="W53" i="1" s="1"/>
  <c r="J108" i="1"/>
  <c r="J73" i="1"/>
  <c r="X73" i="1"/>
  <c r="AA73" i="1"/>
  <c r="D75" i="1"/>
  <c r="E20" i="1" s="1"/>
  <c r="H75" i="1"/>
  <c r="I20" i="1" s="1"/>
  <c r="Y75" i="1"/>
  <c r="Z20" i="1" s="1"/>
  <c r="AB75" i="1"/>
  <c r="J77" i="1"/>
  <c r="X77" i="1"/>
  <c r="AA77" i="1"/>
  <c r="H79" i="1"/>
  <c r="Y79" i="1"/>
  <c r="AB79" i="1"/>
  <c r="J81" i="1"/>
  <c r="X81" i="1"/>
  <c r="AA81" i="1"/>
  <c r="Y83" i="1"/>
  <c r="AB83" i="1"/>
  <c r="J85" i="1"/>
  <c r="X85" i="1"/>
  <c r="AA85" i="1"/>
  <c r="D87" i="1"/>
  <c r="H87" i="1"/>
  <c r="Y87" i="1"/>
  <c r="AB87" i="1"/>
  <c r="AA89" i="1"/>
  <c r="X89" i="1"/>
  <c r="J89" i="1"/>
  <c r="V89" i="1"/>
  <c r="Y89" i="1"/>
  <c r="Y90" i="1"/>
  <c r="T92" i="1"/>
  <c r="AB92" i="1"/>
  <c r="D73" i="1"/>
  <c r="H73" i="1"/>
  <c r="Y73" i="1"/>
  <c r="AB73" i="1"/>
  <c r="J75" i="1"/>
  <c r="X75" i="1"/>
  <c r="AA75" i="1"/>
  <c r="D77" i="1"/>
  <c r="H77" i="1"/>
  <c r="Y77" i="1"/>
  <c r="AB77" i="1"/>
  <c r="J79" i="1"/>
  <c r="X79" i="1"/>
  <c r="AA79" i="1"/>
  <c r="D81" i="1"/>
  <c r="H81" i="1"/>
  <c r="Y81" i="1"/>
  <c r="AB81" i="1"/>
  <c r="J83" i="1"/>
  <c r="X83" i="1"/>
  <c r="AA83" i="1"/>
  <c r="D85" i="1"/>
  <c r="H85" i="1"/>
  <c r="Y85" i="1"/>
  <c r="AB85" i="1"/>
  <c r="J87" i="1"/>
  <c r="X87" i="1"/>
  <c r="AA87" i="1"/>
  <c r="D89" i="1"/>
  <c r="H89" i="1"/>
  <c r="V90" i="1"/>
  <c r="AA90" i="1"/>
  <c r="H92" i="1"/>
  <c r="Y92" i="1"/>
  <c r="J95" i="1"/>
  <c r="X95" i="1"/>
  <c r="AA95" i="1"/>
  <c r="J99" i="1"/>
  <c r="X99" i="1"/>
  <c r="AA99" i="1"/>
  <c r="J103" i="1"/>
  <c r="X103" i="1"/>
  <c r="AA103" i="1"/>
  <c r="T105" i="1"/>
  <c r="AA105" i="1"/>
  <c r="T109" i="1"/>
  <c r="U54" i="1" s="1"/>
  <c r="V109" i="1"/>
  <c r="W54" i="1" s="1"/>
  <c r="O54" i="1"/>
  <c r="X109" i="1"/>
  <c r="V111" i="1"/>
  <c r="W56" i="1" s="1"/>
  <c r="O56" i="1"/>
  <c r="T111" i="1"/>
  <c r="U56" i="1" s="1"/>
  <c r="AA111" i="1"/>
  <c r="V115" i="1"/>
  <c r="W60" i="1" s="1"/>
  <c r="T115" i="1"/>
  <c r="U60" i="1" s="1"/>
  <c r="AA115" i="1"/>
  <c r="J93" i="1"/>
  <c r="X93" i="1"/>
  <c r="AA93" i="1"/>
  <c r="D95" i="1"/>
  <c r="H95" i="1"/>
  <c r="Y95" i="1"/>
  <c r="AB95" i="1"/>
  <c r="J97" i="1"/>
  <c r="X97" i="1"/>
  <c r="AA97" i="1"/>
  <c r="D99" i="1"/>
  <c r="H99" i="1"/>
  <c r="Y99" i="1"/>
  <c r="AB99" i="1"/>
  <c r="J101" i="1"/>
  <c r="X101" i="1"/>
  <c r="AA101" i="1"/>
  <c r="D103" i="1"/>
  <c r="H103" i="1"/>
  <c r="Y103" i="1"/>
  <c r="AB103" i="1"/>
  <c r="H105" i="1"/>
  <c r="AB105" i="1"/>
  <c r="V107" i="1"/>
  <c r="W52" i="1" s="1"/>
  <c r="O52" i="1"/>
  <c r="AA107" i="1"/>
  <c r="H109" i="1"/>
  <c r="I54" i="1" s="1"/>
  <c r="AA109" i="1"/>
  <c r="J111" i="1"/>
  <c r="X111" i="1"/>
  <c r="T113" i="1"/>
  <c r="U58" i="1" s="1"/>
  <c r="V113" i="1"/>
  <c r="W58" i="1" s="1"/>
  <c r="O58" i="1"/>
  <c r="AA113" i="1"/>
  <c r="J115" i="1"/>
  <c r="X115" i="1"/>
  <c r="J112" i="1"/>
  <c r="X112" i="1"/>
  <c r="AA112" i="1"/>
  <c r="J106" i="1"/>
  <c r="X106" i="1"/>
  <c r="AA106" i="1"/>
  <c r="J110" i="1"/>
  <c r="X110" i="1"/>
  <c r="AA110" i="1"/>
  <c r="D112" i="1"/>
  <c r="H112" i="1"/>
  <c r="I57" i="1" s="1"/>
  <c r="Y112" i="1"/>
  <c r="Z57" i="1" s="1"/>
  <c r="AB112" i="1"/>
  <c r="J114" i="1"/>
  <c r="X114" i="1"/>
  <c r="AA114" i="1"/>
  <c r="G27" i="1"/>
  <c r="H27" i="1"/>
  <c r="G25" i="1"/>
  <c r="H25" i="1"/>
  <c r="G23" i="1"/>
  <c r="H23" i="1"/>
  <c r="G21" i="1"/>
  <c r="H21" i="1"/>
  <c r="G19" i="1"/>
  <c r="H19" i="1"/>
  <c r="G17" i="1"/>
  <c r="H17" i="1"/>
  <c r="G15" i="1"/>
  <c r="H15" i="1"/>
  <c r="G13" i="1"/>
  <c r="H13" i="1"/>
  <c r="G11" i="1"/>
  <c r="L11" i="1" s="1"/>
  <c r="H11" i="1"/>
  <c r="J46" i="1"/>
  <c r="J45" i="1"/>
  <c r="J38" i="1"/>
  <c r="J37" i="1"/>
  <c r="J30" i="1"/>
  <c r="J29" i="1"/>
  <c r="H46" i="1"/>
  <c r="J44" i="1"/>
  <c r="J43" i="1"/>
  <c r="H38" i="1"/>
  <c r="J36" i="1"/>
  <c r="J35" i="1"/>
  <c r="H30" i="1"/>
  <c r="J28" i="1"/>
  <c r="J27" i="1"/>
  <c r="J25" i="1"/>
  <c r="J23" i="1"/>
  <c r="J21" i="1"/>
  <c r="J19" i="1"/>
  <c r="J17" i="1"/>
  <c r="J15" i="1"/>
  <c r="J13" i="1"/>
  <c r="J11" i="1"/>
  <c r="J50" i="1"/>
  <c r="J49" i="1"/>
  <c r="G46" i="1"/>
  <c r="H45" i="1"/>
  <c r="H44" i="1"/>
  <c r="J42" i="1"/>
  <c r="J41" i="1"/>
  <c r="G38" i="1"/>
  <c r="H37" i="1"/>
  <c r="H36" i="1"/>
  <c r="J34" i="1"/>
  <c r="J33" i="1"/>
  <c r="G30" i="1"/>
  <c r="H29" i="1"/>
  <c r="H28" i="1"/>
  <c r="I34" i="1" l="1"/>
  <c r="Q86" i="1"/>
  <c r="S86" i="1"/>
  <c r="Q70" i="1"/>
  <c r="S70" i="1"/>
  <c r="Q98" i="1"/>
  <c r="S98" i="1"/>
  <c r="S73" i="1"/>
  <c r="Q73" i="1"/>
  <c r="S95" i="1"/>
  <c r="Q95" i="1"/>
  <c r="Q108" i="1"/>
  <c r="S108" i="1"/>
  <c r="S97" i="1"/>
  <c r="Q97" i="1"/>
  <c r="S65" i="1"/>
  <c r="Q65" i="1"/>
  <c r="S115" i="1"/>
  <c r="Q115" i="1"/>
  <c r="Q104" i="1"/>
  <c r="S104" i="1"/>
  <c r="S101" i="1"/>
  <c r="Q101" i="1"/>
  <c r="Q84" i="1"/>
  <c r="S84" i="1"/>
  <c r="S91" i="1"/>
  <c r="Q91" i="1"/>
  <c r="Q80" i="1"/>
  <c r="S80" i="1"/>
  <c r="S77" i="1"/>
  <c r="Q77" i="1"/>
  <c r="Q114" i="1"/>
  <c r="S114" i="1"/>
  <c r="Q74" i="1"/>
  <c r="S74" i="1"/>
  <c r="S111" i="1"/>
  <c r="Q111" i="1"/>
  <c r="S71" i="1"/>
  <c r="Q71" i="1"/>
  <c r="S113" i="1"/>
  <c r="Q113" i="1"/>
  <c r="Q67" i="1"/>
  <c r="S67" i="1"/>
  <c r="Q78" i="1"/>
  <c r="S78" i="1"/>
  <c r="Q100" i="1"/>
  <c r="S100" i="1"/>
  <c r="S89" i="1"/>
  <c r="Q89" i="1"/>
  <c r="Q94" i="1"/>
  <c r="S94" i="1"/>
  <c r="S107" i="1"/>
  <c r="Q107" i="1"/>
  <c r="Q96" i="1"/>
  <c r="S96" i="1"/>
  <c r="S93" i="1"/>
  <c r="Q93" i="1"/>
  <c r="Q90" i="1"/>
  <c r="S90" i="1"/>
  <c r="S87" i="1"/>
  <c r="Q87" i="1"/>
  <c r="Q76" i="1"/>
  <c r="S76" i="1"/>
  <c r="S83" i="1"/>
  <c r="Q83" i="1"/>
  <c r="Q72" i="1"/>
  <c r="S72" i="1"/>
  <c r="S69" i="1"/>
  <c r="Q69" i="1"/>
  <c r="Q66" i="1"/>
  <c r="S66" i="1"/>
  <c r="Q102" i="1"/>
  <c r="S102" i="1"/>
  <c r="S105" i="1"/>
  <c r="Q105" i="1"/>
  <c r="S81" i="1"/>
  <c r="Q81" i="1"/>
  <c r="Q112" i="1"/>
  <c r="S112" i="1"/>
  <c r="S109" i="1"/>
  <c r="Q109" i="1"/>
  <c r="Q106" i="1"/>
  <c r="S106" i="1"/>
  <c r="Q82" i="1"/>
  <c r="S82" i="1"/>
  <c r="S103" i="1"/>
  <c r="Q103" i="1"/>
  <c r="S79" i="1"/>
  <c r="Q79" i="1"/>
  <c r="Q92" i="1"/>
  <c r="S92" i="1"/>
  <c r="Q68" i="1"/>
  <c r="S68" i="1"/>
  <c r="Q110" i="1"/>
  <c r="S110" i="1"/>
  <c r="S99" i="1"/>
  <c r="Q99" i="1"/>
  <c r="S75" i="1"/>
  <c r="Q75" i="1"/>
  <c r="Q88" i="1"/>
  <c r="S88" i="1"/>
  <c r="S85" i="1"/>
  <c r="Q85" i="1"/>
  <c r="U36" i="1"/>
  <c r="S17" i="1"/>
  <c r="I40" i="1"/>
  <c r="S33" i="1"/>
  <c r="S23" i="1"/>
  <c r="Q38" i="1"/>
  <c r="S29" i="1"/>
  <c r="S44" i="1"/>
  <c r="S13" i="1"/>
  <c r="Q27" i="1"/>
  <c r="Q21" i="1"/>
  <c r="S30" i="1"/>
  <c r="Q19" i="1"/>
  <c r="S26" i="1"/>
  <c r="Q14" i="1"/>
  <c r="S16" i="1"/>
  <c r="S39" i="1"/>
  <c r="S43" i="1"/>
  <c r="S45" i="1"/>
  <c r="S41" i="1"/>
  <c r="S15" i="1"/>
  <c r="S18" i="1"/>
  <c r="S46" i="1"/>
  <c r="S31" i="1"/>
  <c r="S49" i="1"/>
  <c r="S24" i="1"/>
  <c r="S25" i="1"/>
  <c r="S42" i="1"/>
  <c r="Q22" i="1"/>
  <c r="S37" i="1"/>
  <c r="S48" i="1"/>
  <c r="S35" i="1"/>
  <c r="S28" i="1"/>
  <c r="S47" i="1"/>
  <c r="Q50" i="1"/>
  <c r="S34" i="1"/>
  <c r="Q34" i="1"/>
  <c r="Q12" i="1"/>
  <c r="S12" i="1"/>
  <c r="Q36" i="1"/>
  <c r="S36" i="1"/>
  <c r="Q11" i="1"/>
  <c r="S11" i="1"/>
  <c r="Q40" i="1"/>
  <c r="S40" i="1"/>
  <c r="G332" i="62"/>
  <c r="F433" i="60"/>
  <c r="F448" i="60" s="1"/>
  <c r="F435" i="60"/>
  <c r="F450" i="60" s="1"/>
  <c r="F387" i="60"/>
  <c r="F402" i="60" s="1"/>
  <c r="F417" i="60" s="1"/>
  <c r="F432" i="60" s="1"/>
  <c r="F447" i="60" s="1"/>
  <c r="F142" i="60"/>
  <c r="F157" i="60" s="1"/>
  <c r="F172" i="60" s="1"/>
  <c r="F187" i="60" s="1"/>
  <c r="F351" i="60"/>
  <c r="F366" i="60" s="1"/>
  <c r="F381" i="60" s="1"/>
  <c r="F396" i="60" s="1"/>
  <c r="F411" i="60" s="1"/>
  <c r="F426" i="60" s="1"/>
  <c r="F211" i="60"/>
  <c r="F226" i="60" s="1"/>
  <c r="F257" i="60" s="1"/>
  <c r="F272" i="60" s="1"/>
  <c r="F287" i="60" s="1"/>
  <c r="F302" i="60" s="1"/>
  <c r="F316" i="60" s="1"/>
  <c r="F209" i="60"/>
  <c r="F224" i="60" s="1"/>
  <c r="F255" i="60" s="1"/>
  <c r="F270" i="60" s="1"/>
  <c r="F285" i="60" s="1"/>
  <c r="F300" i="60" s="1"/>
  <c r="F314" i="60" s="1"/>
  <c r="F125" i="60"/>
  <c r="F334" i="60"/>
  <c r="F336" i="60"/>
  <c r="F122" i="60"/>
  <c r="F331" i="60"/>
  <c r="F79" i="60"/>
  <c r="F94" i="60" s="1"/>
  <c r="F109" i="60" s="1"/>
  <c r="F75" i="60"/>
  <c r="F90" i="60" s="1"/>
  <c r="F105" i="60" s="1"/>
  <c r="F78" i="60"/>
  <c r="F93" i="60" s="1"/>
  <c r="F108" i="60" s="1"/>
  <c r="F81" i="60"/>
  <c r="F96" i="60" s="1"/>
  <c r="F111" i="60" s="1"/>
  <c r="F126" i="60" s="1"/>
  <c r="W11" i="1"/>
  <c r="W30" i="1"/>
  <c r="AG30" i="1"/>
  <c r="U24" i="1"/>
  <c r="AG11" i="1"/>
  <c r="O50" i="1"/>
  <c r="AG50" i="1"/>
  <c r="I50" i="1"/>
  <c r="AG115" i="1"/>
  <c r="AG60" i="1"/>
  <c r="AG114" i="1"/>
  <c r="AG106" i="1"/>
  <c r="AG56" i="1"/>
  <c r="AG112" i="1"/>
  <c r="AG111" i="1"/>
  <c r="AG113" i="1"/>
  <c r="AG59" i="1"/>
  <c r="AG58" i="1"/>
  <c r="AG57" i="1"/>
  <c r="AG108" i="1"/>
  <c r="AG110" i="1"/>
  <c r="Z48" i="1"/>
  <c r="AG55" i="1"/>
  <c r="AG54" i="1"/>
  <c r="AG109" i="1"/>
  <c r="AG53" i="1"/>
  <c r="U46" i="1"/>
  <c r="Z49" i="1"/>
  <c r="Z46" i="1"/>
  <c r="O49" i="1"/>
  <c r="I44" i="1"/>
  <c r="AG107" i="1"/>
  <c r="W42" i="1"/>
  <c r="AG51" i="1"/>
  <c r="W45" i="1"/>
  <c r="I46" i="1"/>
  <c r="I48" i="1"/>
  <c r="AG104" i="1"/>
  <c r="W50" i="1"/>
  <c r="AG103" i="1"/>
  <c r="U50" i="1"/>
  <c r="W49" i="1"/>
  <c r="AG46" i="1"/>
  <c r="AG102" i="1"/>
  <c r="W48" i="1"/>
  <c r="I42" i="1"/>
  <c r="AG48" i="1"/>
  <c r="Z50" i="1"/>
  <c r="AG105" i="1"/>
  <c r="Z37" i="1"/>
  <c r="I49" i="1"/>
  <c r="U49" i="1"/>
  <c r="U48" i="1"/>
  <c r="O36" i="1"/>
  <c r="AG49" i="1"/>
  <c r="U43" i="1"/>
  <c r="W41" i="1"/>
  <c r="I45" i="1"/>
  <c r="O47" i="1"/>
  <c r="I43" i="1"/>
  <c r="AG99" i="1"/>
  <c r="U47" i="1"/>
  <c r="W47" i="1"/>
  <c r="Z47" i="1"/>
  <c r="O48" i="1"/>
  <c r="AG47" i="1"/>
  <c r="I47" i="1"/>
  <c r="U44" i="1"/>
  <c r="AG101" i="1"/>
  <c r="Z45" i="1"/>
  <c r="O46" i="1"/>
  <c r="U32" i="1"/>
  <c r="AG89" i="1"/>
  <c r="W46" i="1"/>
  <c r="O45" i="1"/>
  <c r="O43" i="1"/>
  <c r="AG45" i="1"/>
  <c r="AG43" i="1"/>
  <c r="AG100" i="1"/>
  <c r="U45" i="1"/>
  <c r="AG44" i="1"/>
  <c r="O44" i="1"/>
  <c r="Z43" i="1"/>
  <c r="AG98" i="1"/>
  <c r="Z44" i="1"/>
  <c r="W44" i="1"/>
  <c r="I38" i="1"/>
  <c r="AG97" i="1"/>
  <c r="O42" i="1"/>
  <c r="U42" i="1"/>
  <c r="I35" i="1"/>
  <c r="Z42" i="1"/>
  <c r="O39" i="1"/>
  <c r="W43" i="1"/>
  <c r="Z40" i="1"/>
  <c r="AG42" i="1"/>
  <c r="I37" i="1"/>
  <c r="I41" i="1"/>
  <c r="O40" i="1"/>
  <c r="U40" i="1"/>
  <c r="AG35" i="1"/>
  <c r="O41" i="1"/>
  <c r="Z41" i="1"/>
  <c r="Z36" i="1"/>
  <c r="AG40" i="1"/>
  <c r="U41" i="1"/>
  <c r="Z34" i="1"/>
  <c r="AG96" i="1"/>
  <c r="AG94" i="1"/>
  <c r="AG95" i="1"/>
  <c r="AG39" i="1"/>
  <c r="O38" i="1"/>
  <c r="AG90" i="1"/>
  <c r="AG37" i="1"/>
  <c r="U37" i="1"/>
  <c r="U38" i="1"/>
  <c r="U39" i="1"/>
  <c r="AG36" i="1"/>
  <c r="W40" i="1"/>
  <c r="AG93" i="1"/>
  <c r="Z38" i="1"/>
  <c r="I39" i="1"/>
  <c r="Z39" i="1"/>
  <c r="AG41" i="1"/>
  <c r="W38" i="1"/>
  <c r="U35" i="1"/>
  <c r="AG92" i="1"/>
  <c r="O37" i="1"/>
  <c r="AG38" i="1"/>
  <c r="W37" i="1"/>
  <c r="W39" i="1"/>
  <c r="AG91" i="1"/>
  <c r="U34" i="1"/>
  <c r="I36" i="1"/>
  <c r="W36" i="1"/>
  <c r="Z35" i="1"/>
  <c r="O35" i="1"/>
  <c r="O34" i="1"/>
  <c r="W35" i="1"/>
  <c r="AG34" i="1"/>
  <c r="W34" i="1"/>
  <c r="I30" i="1"/>
  <c r="AG87" i="1"/>
  <c r="U33" i="1"/>
  <c r="O30" i="1"/>
  <c r="AG33" i="1"/>
  <c r="I33" i="1"/>
  <c r="Z33" i="1"/>
  <c r="O28" i="1"/>
  <c r="I31" i="1"/>
  <c r="O32" i="1"/>
  <c r="O33" i="1"/>
  <c r="AG32" i="1"/>
  <c r="W32" i="1"/>
  <c r="AG88" i="1"/>
  <c r="W33" i="1"/>
  <c r="I32" i="1"/>
  <c r="U31" i="1"/>
  <c r="Z32" i="1"/>
  <c r="AG31" i="1"/>
  <c r="O31" i="1"/>
  <c r="AG86" i="1"/>
  <c r="W31" i="1"/>
  <c r="Z31" i="1"/>
  <c r="U30" i="1"/>
  <c r="I28" i="1"/>
  <c r="Z30" i="1"/>
  <c r="AG29" i="1"/>
  <c r="O29" i="1"/>
  <c r="I29" i="1"/>
  <c r="Z28" i="1"/>
  <c r="W29" i="1"/>
  <c r="AG85" i="1"/>
  <c r="Z27" i="1"/>
  <c r="U26" i="1"/>
  <c r="U29" i="1"/>
  <c r="Z29" i="1"/>
  <c r="AG84" i="1"/>
  <c r="I25" i="1"/>
  <c r="AG81" i="1"/>
  <c r="U28" i="1"/>
  <c r="AG28" i="1"/>
  <c r="AG76" i="1"/>
  <c r="AG82" i="1"/>
  <c r="AG25" i="1"/>
  <c r="W28" i="1"/>
  <c r="AG83" i="1"/>
  <c r="O22" i="1"/>
  <c r="W26" i="1"/>
  <c r="U27" i="1"/>
  <c r="O27" i="1"/>
  <c r="W27" i="1"/>
  <c r="I27" i="1"/>
  <c r="AG22" i="1"/>
  <c r="AG26" i="1"/>
  <c r="U25" i="1"/>
  <c r="I26" i="1"/>
  <c r="AG79" i="1"/>
  <c r="O26" i="1"/>
  <c r="AG27" i="1"/>
  <c r="Z25" i="1"/>
  <c r="I24" i="1"/>
  <c r="Z26" i="1"/>
  <c r="O25" i="1"/>
  <c r="AG23" i="1"/>
  <c r="AG77" i="1"/>
  <c r="AG80" i="1"/>
  <c r="W25" i="1"/>
  <c r="O24" i="1"/>
  <c r="W24" i="1"/>
  <c r="AG24" i="1"/>
  <c r="AG78" i="1"/>
  <c r="W22" i="1"/>
  <c r="Z24" i="1"/>
  <c r="I23" i="1"/>
  <c r="U23" i="1"/>
  <c r="U22" i="1"/>
  <c r="Z23" i="1"/>
  <c r="O23" i="1"/>
  <c r="W23" i="1"/>
  <c r="Z21" i="1"/>
  <c r="W21" i="1"/>
  <c r="I22" i="1"/>
  <c r="I21" i="1"/>
  <c r="Z22" i="1"/>
  <c r="AG21" i="1"/>
  <c r="U21" i="1"/>
  <c r="I19" i="1"/>
  <c r="O21" i="1"/>
  <c r="Z15" i="1"/>
  <c r="AG75" i="1"/>
  <c r="AG74" i="1"/>
  <c r="U19" i="1"/>
  <c r="W19" i="1"/>
  <c r="Z19" i="1"/>
  <c r="AG18" i="1"/>
  <c r="O14" i="1"/>
  <c r="O19" i="1"/>
  <c r="O18" i="1"/>
  <c r="I18" i="1"/>
  <c r="AG73" i="1"/>
  <c r="AG19" i="1"/>
  <c r="U18" i="1"/>
  <c r="O16" i="1"/>
  <c r="I17" i="1"/>
  <c r="Z13" i="1"/>
  <c r="I12" i="1"/>
  <c r="Z18" i="1"/>
  <c r="W18" i="1"/>
  <c r="AG72" i="1"/>
  <c r="AG16" i="1"/>
  <c r="U17" i="1"/>
  <c r="Z17" i="1"/>
  <c r="AG17" i="1"/>
  <c r="U16" i="1"/>
  <c r="O17" i="1"/>
  <c r="W17" i="1"/>
  <c r="AG71" i="1"/>
  <c r="Z16" i="1"/>
  <c r="I16" i="1"/>
  <c r="W16" i="1"/>
  <c r="AG15" i="1"/>
  <c r="I15" i="1"/>
  <c r="O15" i="1"/>
  <c r="U15" i="1"/>
  <c r="W15" i="1"/>
  <c r="Z11" i="1"/>
  <c r="AG65" i="1"/>
  <c r="W14" i="1"/>
  <c r="AG69" i="1"/>
  <c r="O12" i="1"/>
  <c r="AG70" i="1"/>
  <c r="U14" i="1"/>
  <c r="U11" i="1"/>
  <c r="Z14" i="1"/>
  <c r="AG14" i="1"/>
  <c r="I14" i="1"/>
  <c r="U13" i="1"/>
  <c r="W12" i="1"/>
  <c r="O13" i="1"/>
  <c r="AG12" i="1"/>
  <c r="I13" i="1"/>
  <c r="AG13" i="1"/>
  <c r="AG68" i="1"/>
  <c r="O11" i="1"/>
  <c r="W13" i="1"/>
  <c r="U12" i="1"/>
  <c r="AG67" i="1"/>
  <c r="Z12" i="1"/>
  <c r="AG66" i="1"/>
  <c r="I11" i="1"/>
  <c r="G359" i="62" l="1"/>
  <c r="F441" i="60"/>
  <c r="F456" i="60" s="1"/>
  <c r="F137" i="60"/>
  <c r="F152" i="60" s="1"/>
  <c r="F167" i="60" s="1"/>
  <c r="F182" i="60" s="1"/>
  <c r="F197" i="60" s="1"/>
  <c r="F346" i="60"/>
  <c r="F361" i="60" s="1"/>
  <c r="F376" i="60" s="1"/>
  <c r="F391" i="60" s="1"/>
  <c r="F406" i="60" s="1"/>
  <c r="F421" i="60" s="1"/>
  <c r="F141" i="60"/>
  <c r="F156" i="60" s="1"/>
  <c r="F171" i="60" s="1"/>
  <c r="F350" i="60"/>
  <c r="F140" i="60"/>
  <c r="F155" i="60" s="1"/>
  <c r="F349" i="60"/>
  <c r="F364" i="60" s="1"/>
  <c r="F379" i="60" s="1"/>
  <c r="F394" i="60" s="1"/>
  <c r="F409" i="60" s="1"/>
  <c r="F424" i="60" s="1"/>
  <c r="F202" i="60"/>
  <c r="F217" i="60" s="1"/>
  <c r="F232" i="60" s="1"/>
  <c r="F293" i="60" s="1"/>
  <c r="F308" i="60" s="1"/>
  <c r="F322" i="60" s="1"/>
  <c r="F124" i="60"/>
  <c r="F335" i="60"/>
  <c r="F123" i="60"/>
  <c r="F332" i="60"/>
  <c r="F120" i="60"/>
  <c r="F344" i="60" s="1"/>
  <c r="F329" i="60"/>
  <c r="F333" i="60"/>
  <c r="B10" i="51"/>
  <c r="C10" i="51"/>
  <c r="D10" i="51" s="1"/>
  <c r="E10" i="51"/>
  <c r="Q10" i="51"/>
  <c r="R10" i="51"/>
  <c r="S10" i="51"/>
  <c r="T10" i="51"/>
  <c r="X10" i="51"/>
  <c r="Y10" i="51"/>
  <c r="Z10" i="51"/>
  <c r="B11" i="51"/>
  <c r="C11" i="51"/>
  <c r="D11" i="51" s="1"/>
  <c r="E11" i="51"/>
  <c r="Q11" i="51"/>
  <c r="R11" i="51"/>
  <c r="S11" i="51"/>
  <c r="T11" i="51"/>
  <c r="X11" i="51"/>
  <c r="Y11" i="51"/>
  <c r="Z11" i="51"/>
  <c r="B12" i="51"/>
  <c r="C12" i="51"/>
  <c r="D12" i="51" s="1"/>
  <c r="E12" i="51"/>
  <c r="Q12" i="51"/>
  <c r="R12" i="51"/>
  <c r="S12" i="51"/>
  <c r="T12" i="51"/>
  <c r="X12" i="51"/>
  <c r="Y12" i="51"/>
  <c r="Z12" i="51"/>
  <c r="B13" i="51"/>
  <c r="C13" i="51"/>
  <c r="D13" i="51" s="1"/>
  <c r="E13" i="51"/>
  <c r="Q13" i="51"/>
  <c r="R13" i="51"/>
  <c r="S13" i="51"/>
  <c r="T13" i="51"/>
  <c r="X13" i="51"/>
  <c r="Y13" i="51"/>
  <c r="Z13" i="51"/>
  <c r="B14" i="51"/>
  <c r="C14" i="51"/>
  <c r="D14" i="51" s="1"/>
  <c r="E14" i="51"/>
  <c r="Q14" i="51"/>
  <c r="R14" i="51"/>
  <c r="S14" i="51"/>
  <c r="T14" i="51"/>
  <c r="X14" i="51"/>
  <c r="Y14" i="51"/>
  <c r="Z14" i="51"/>
  <c r="B15" i="51"/>
  <c r="C15" i="51"/>
  <c r="D15" i="51" s="1"/>
  <c r="E15" i="51"/>
  <c r="Q15" i="51"/>
  <c r="R15" i="51"/>
  <c r="S15" i="51"/>
  <c r="T15" i="51"/>
  <c r="X15" i="51"/>
  <c r="Y15" i="51"/>
  <c r="Z15" i="51"/>
  <c r="B16" i="51"/>
  <c r="C16" i="51"/>
  <c r="D16" i="51" s="1"/>
  <c r="E16" i="51"/>
  <c r="F16" i="51" s="1"/>
  <c r="Q16" i="51"/>
  <c r="R16" i="51"/>
  <c r="S16" i="51"/>
  <c r="T16" i="51"/>
  <c r="X16" i="51"/>
  <c r="Y16" i="51"/>
  <c r="Z16" i="51"/>
  <c r="B17" i="51"/>
  <c r="C17" i="51"/>
  <c r="D17" i="51" s="1"/>
  <c r="E17" i="51"/>
  <c r="F17" i="51" s="1"/>
  <c r="Q17" i="51"/>
  <c r="R17" i="51"/>
  <c r="S17" i="51"/>
  <c r="T17" i="51"/>
  <c r="X17" i="51"/>
  <c r="Y17" i="51"/>
  <c r="Z17" i="51"/>
  <c r="B18" i="51"/>
  <c r="C18" i="51"/>
  <c r="D18" i="51" s="1"/>
  <c r="E18" i="51"/>
  <c r="F18" i="51" s="1"/>
  <c r="Q18" i="51"/>
  <c r="R18" i="51"/>
  <c r="S18" i="51"/>
  <c r="T18" i="51"/>
  <c r="X18" i="51"/>
  <c r="Y18" i="51"/>
  <c r="Z18" i="51"/>
  <c r="B20" i="51"/>
  <c r="C20" i="51"/>
  <c r="D20" i="51" s="1"/>
  <c r="E20" i="51"/>
  <c r="F20" i="51" s="1"/>
  <c r="G20" i="51"/>
  <c r="H20" i="51" s="1"/>
  <c r="J20" i="51"/>
  <c r="L20" i="51"/>
  <c r="N20" i="51"/>
  <c r="O20" i="51"/>
  <c r="P20" i="51" s="1"/>
  <c r="Q20" i="51"/>
  <c r="R20" i="51"/>
  <c r="S20" i="51"/>
  <c r="T20" i="51"/>
  <c r="X20" i="51"/>
  <c r="Y20" i="51"/>
  <c r="Z20" i="51"/>
  <c r="B21" i="51"/>
  <c r="C21" i="51"/>
  <c r="D21" i="51" s="1"/>
  <c r="E21" i="51"/>
  <c r="G21" i="51"/>
  <c r="H10" i="51" s="1"/>
  <c r="J10" i="51"/>
  <c r="L21" i="51"/>
  <c r="M10" i="51" s="1"/>
  <c r="N21" i="51"/>
  <c r="O21" i="51"/>
  <c r="P10" i="51" s="1"/>
  <c r="Q21" i="51"/>
  <c r="R21" i="51"/>
  <c r="S21" i="51"/>
  <c r="T21" i="51"/>
  <c r="X21" i="51"/>
  <c r="Y21" i="51"/>
  <c r="Z21" i="51"/>
  <c r="B22" i="51"/>
  <c r="C22" i="51"/>
  <c r="D22" i="51" s="1"/>
  <c r="E22" i="51"/>
  <c r="G22" i="51"/>
  <c r="H11" i="51" s="1"/>
  <c r="J11" i="51"/>
  <c r="L22" i="51"/>
  <c r="M11" i="51" s="1"/>
  <c r="N22" i="51"/>
  <c r="O22" i="51"/>
  <c r="P11" i="51" s="1"/>
  <c r="Q22" i="51"/>
  <c r="R22" i="51"/>
  <c r="S22" i="51"/>
  <c r="T22" i="51"/>
  <c r="X22" i="51"/>
  <c r="Y22" i="51"/>
  <c r="Z22" i="51"/>
  <c r="B23" i="51"/>
  <c r="C23" i="51"/>
  <c r="D23" i="51" s="1"/>
  <c r="E23" i="51"/>
  <c r="G23" i="51"/>
  <c r="H12" i="51" s="1"/>
  <c r="J12" i="51"/>
  <c r="L23" i="51"/>
  <c r="M12" i="51" s="1"/>
  <c r="N23" i="51"/>
  <c r="O23" i="51"/>
  <c r="P12" i="51" s="1"/>
  <c r="Q23" i="51"/>
  <c r="R23" i="51"/>
  <c r="S23" i="51"/>
  <c r="T23" i="51"/>
  <c r="X23" i="51"/>
  <c r="Y23" i="51"/>
  <c r="Z23" i="51"/>
  <c r="B24" i="51"/>
  <c r="C24" i="51"/>
  <c r="D24" i="51" s="1"/>
  <c r="E24" i="51"/>
  <c r="G24" i="51"/>
  <c r="H13" i="51" s="1"/>
  <c r="J13" i="51"/>
  <c r="L24" i="51"/>
  <c r="M13" i="51" s="1"/>
  <c r="N24" i="51"/>
  <c r="O24" i="51"/>
  <c r="P13" i="51" s="1"/>
  <c r="Q24" i="51"/>
  <c r="R24" i="51"/>
  <c r="S24" i="51"/>
  <c r="T24" i="51"/>
  <c r="X24" i="51"/>
  <c r="Y24" i="51"/>
  <c r="Z24" i="51"/>
  <c r="B25" i="51"/>
  <c r="C25" i="51"/>
  <c r="D25" i="51" s="1"/>
  <c r="E25" i="51"/>
  <c r="G25" i="51"/>
  <c r="H14" i="51" s="1"/>
  <c r="J14" i="51"/>
  <c r="L25" i="51"/>
  <c r="M14" i="51" s="1"/>
  <c r="N25" i="51"/>
  <c r="O25" i="51"/>
  <c r="P14" i="51" s="1"/>
  <c r="Q25" i="51"/>
  <c r="R25" i="51"/>
  <c r="S25" i="51"/>
  <c r="T25" i="51"/>
  <c r="X25" i="51"/>
  <c r="Y25" i="51"/>
  <c r="Z25" i="51"/>
  <c r="B26" i="51"/>
  <c r="C26" i="51"/>
  <c r="D26" i="51" s="1"/>
  <c r="E26" i="51"/>
  <c r="G26" i="51"/>
  <c r="H15" i="51" s="1"/>
  <c r="J15" i="51"/>
  <c r="L26" i="51"/>
  <c r="M15" i="51" s="1"/>
  <c r="N26" i="51"/>
  <c r="O26" i="51"/>
  <c r="P15" i="51" s="1"/>
  <c r="Q26" i="51"/>
  <c r="R26" i="51"/>
  <c r="S26" i="51"/>
  <c r="T26" i="51"/>
  <c r="X26" i="51"/>
  <c r="Y26" i="51"/>
  <c r="Z26" i="51"/>
  <c r="Z9" i="51"/>
  <c r="Y9" i="51"/>
  <c r="X9" i="51"/>
  <c r="T9" i="51"/>
  <c r="S9" i="51"/>
  <c r="R9" i="51"/>
  <c r="Q9" i="51"/>
  <c r="O9" i="51"/>
  <c r="N9" i="51"/>
  <c r="G9" i="51"/>
  <c r="E9" i="51"/>
  <c r="C9" i="51"/>
  <c r="D9" i="51" s="1"/>
  <c r="B9" i="51"/>
  <c r="B13" i="47"/>
  <c r="C13" i="47"/>
  <c r="F13" i="47"/>
  <c r="F10" i="47"/>
  <c r="C10" i="47"/>
  <c r="B10" i="47"/>
  <c r="S364" i="50"/>
  <c r="R364" i="50"/>
  <c r="Q364" i="50"/>
  <c r="P364" i="50"/>
  <c r="O364" i="50"/>
  <c r="N364" i="50"/>
  <c r="M364" i="50"/>
  <c r="L364" i="50"/>
  <c r="K364" i="50"/>
  <c r="J364" i="50"/>
  <c r="I364" i="50"/>
  <c r="G364" i="50"/>
  <c r="H364" i="50" s="1"/>
  <c r="F364" i="50"/>
  <c r="E364" i="50"/>
  <c r="C364" i="50"/>
  <c r="B364" i="50"/>
  <c r="S363" i="50"/>
  <c r="R363" i="50"/>
  <c r="Q363" i="50"/>
  <c r="P363" i="50"/>
  <c r="O363" i="50"/>
  <c r="N363" i="50"/>
  <c r="M363" i="50"/>
  <c r="L363" i="50"/>
  <c r="K363" i="50"/>
  <c r="J363" i="50"/>
  <c r="I363" i="50"/>
  <c r="G363" i="50"/>
  <c r="H363" i="50" s="1"/>
  <c r="F363" i="50"/>
  <c r="E363" i="50"/>
  <c r="C363" i="50"/>
  <c r="B363" i="50"/>
  <c r="S362" i="50"/>
  <c r="R362" i="50"/>
  <c r="Q362" i="50"/>
  <c r="P362" i="50"/>
  <c r="O362" i="50"/>
  <c r="N362" i="50"/>
  <c r="M362" i="50"/>
  <c r="L362" i="50"/>
  <c r="K362" i="50"/>
  <c r="J362" i="50"/>
  <c r="I362" i="50"/>
  <c r="G362" i="50"/>
  <c r="H362" i="50" s="1"/>
  <c r="F362" i="50"/>
  <c r="E362" i="50"/>
  <c r="C362" i="50"/>
  <c r="B362" i="50"/>
  <c r="S361" i="50"/>
  <c r="R361" i="50"/>
  <c r="Q361" i="50"/>
  <c r="P361" i="50"/>
  <c r="O361" i="50"/>
  <c r="N361" i="50"/>
  <c r="M361" i="50"/>
  <c r="L361" i="50"/>
  <c r="K361" i="50"/>
  <c r="J361" i="50"/>
  <c r="I361" i="50"/>
  <c r="G361" i="50"/>
  <c r="H361" i="50" s="1"/>
  <c r="F361" i="50"/>
  <c r="E361" i="50"/>
  <c r="C361" i="50"/>
  <c r="B361" i="50"/>
  <c r="S360" i="50"/>
  <c r="R360" i="50"/>
  <c r="Q360" i="50"/>
  <c r="P360" i="50"/>
  <c r="O360" i="50"/>
  <c r="N360" i="50"/>
  <c r="M360" i="50"/>
  <c r="L360" i="50"/>
  <c r="K360" i="50"/>
  <c r="J360" i="50"/>
  <c r="I360" i="50"/>
  <c r="G360" i="50"/>
  <c r="H360" i="50" s="1"/>
  <c r="F360" i="50"/>
  <c r="E360" i="50"/>
  <c r="C360" i="50"/>
  <c r="B360" i="50"/>
  <c r="S359" i="50"/>
  <c r="R359" i="50"/>
  <c r="Q359" i="50"/>
  <c r="P359" i="50"/>
  <c r="O359" i="50"/>
  <c r="N359" i="50"/>
  <c r="M359" i="50"/>
  <c r="L359" i="50"/>
  <c r="K359" i="50"/>
  <c r="J359" i="50"/>
  <c r="I359" i="50"/>
  <c r="G359" i="50"/>
  <c r="H359" i="50" s="1"/>
  <c r="F359" i="50"/>
  <c r="E359" i="50"/>
  <c r="C359" i="50"/>
  <c r="B359" i="50"/>
  <c r="S358" i="50"/>
  <c r="R358" i="50"/>
  <c r="Q358" i="50"/>
  <c r="P358" i="50"/>
  <c r="O358" i="50"/>
  <c r="N358" i="50"/>
  <c r="M358" i="50"/>
  <c r="L358" i="50"/>
  <c r="K358" i="50"/>
  <c r="J358" i="50"/>
  <c r="I358" i="50"/>
  <c r="G358" i="50"/>
  <c r="H358" i="50" s="1"/>
  <c r="F358" i="50"/>
  <c r="E358" i="50"/>
  <c r="C358" i="50"/>
  <c r="B358" i="50"/>
  <c r="S357" i="50"/>
  <c r="R357" i="50"/>
  <c r="Q357" i="50"/>
  <c r="P357" i="50"/>
  <c r="O357" i="50"/>
  <c r="N357" i="50"/>
  <c r="M357" i="50"/>
  <c r="L357" i="50"/>
  <c r="K357" i="50"/>
  <c r="J357" i="50"/>
  <c r="I357" i="50"/>
  <c r="G357" i="50"/>
  <c r="H357" i="50" s="1"/>
  <c r="F357" i="50"/>
  <c r="E357" i="50"/>
  <c r="C357" i="50"/>
  <c r="B357" i="50"/>
  <c r="S356" i="50"/>
  <c r="R356" i="50"/>
  <c r="Q356" i="50"/>
  <c r="P356" i="50"/>
  <c r="O356" i="50"/>
  <c r="N356" i="50"/>
  <c r="M356" i="50"/>
  <c r="L356" i="50"/>
  <c r="K356" i="50"/>
  <c r="J356" i="50"/>
  <c r="I356" i="50"/>
  <c r="G356" i="50"/>
  <c r="H356" i="50" s="1"/>
  <c r="F356" i="50"/>
  <c r="E356" i="50"/>
  <c r="C356" i="50"/>
  <c r="B356" i="50"/>
  <c r="S355" i="50"/>
  <c r="R355" i="50"/>
  <c r="Q355" i="50"/>
  <c r="P355" i="50"/>
  <c r="O355" i="50"/>
  <c r="N355" i="50"/>
  <c r="M355" i="50"/>
  <c r="L355" i="50"/>
  <c r="K355" i="50"/>
  <c r="J355" i="50"/>
  <c r="I355" i="50"/>
  <c r="G355" i="50"/>
  <c r="H355" i="50" s="1"/>
  <c r="F355" i="50"/>
  <c r="E355" i="50"/>
  <c r="C355" i="50"/>
  <c r="B355" i="50"/>
  <c r="S354" i="50"/>
  <c r="R354" i="50"/>
  <c r="Q354" i="50"/>
  <c r="P354" i="50"/>
  <c r="O354" i="50"/>
  <c r="N354" i="50"/>
  <c r="M354" i="50"/>
  <c r="L354" i="50"/>
  <c r="K354" i="50"/>
  <c r="J354" i="50"/>
  <c r="I354" i="50"/>
  <c r="G354" i="50"/>
  <c r="H354" i="50" s="1"/>
  <c r="F354" i="50"/>
  <c r="E354" i="50"/>
  <c r="C354" i="50"/>
  <c r="B354" i="50"/>
  <c r="S353" i="50"/>
  <c r="R353" i="50"/>
  <c r="Q353" i="50"/>
  <c r="P353" i="50"/>
  <c r="O353" i="50"/>
  <c r="N353" i="50"/>
  <c r="M353" i="50"/>
  <c r="L353" i="50"/>
  <c r="K353" i="50"/>
  <c r="J353" i="50"/>
  <c r="I353" i="50"/>
  <c r="G353" i="50"/>
  <c r="H353" i="50" s="1"/>
  <c r="F353" i="50"/>
  <c r="E353" i="50"/>
  <c r="C353" i="50"/>
  <c r="B353" i="50"/>
  <c r="S352" i="50"/>
  <c r="R352" i="50"/>
  <c r="Q352" i="50"/>
  <c r="P352" i="50"/>
  <c r="O352" i="50"/>
  <c r="N352" i="50"/>
  <c r="M352" i="50"/>
  <c r="L352" i="50"/>
  <c r="K352" i="50"/>
  <c r="J352" i="50"/>
  <c r="I352" i="50"/>
  <c r="G352" i="50"/>
  <c r="H352" i="50" s="1"/>
  <c r="F352" i="50"/>
  <c r="E352" i="50"/>
  <c r="C352" i="50"/>
  <c r="B352" i="50"/>
  <c r="S351" i="50"/>
  <c r="R351" i="50"/>
  <c r="Q351" i="50"/>
  <c r="P351" i="50"/>
  <c r="O351" i="50"/>
  <c r="N351" i="50"/>
  <c r="M351" i="50"/>
  <c r="L351" i="50"/>
  <c r="K351" i="50"/>
  <c r="J351" i="50"/>
  <c r="I351" i="50"/>
  <c r="G351" i="50"/>
  <c r="H351" i="50" s="1"/>
  <c r="F351" i="50"/>
  <c r="E351" i="50"/>
  <c r="C351" i="50"/>
  <c r="B351" i="50"/>
  <c r="S350" i="50"/>
  <c r="R350" i="50"/>
  <c r="Q350" i="50"/>
  <c r="P350" i="50"/>
  <c r="O350" i="50"/>
  <c r="N350" i="50"/>
  <c r="M350" i="50"/>
  <c r="L350" i="50"/>
  <c r="K350" i="50"/>
  <c r="J350" i="50"/>
  <c r="I350" i="50"/>
  <c r="G350" i="50"/>
  <c r="H350" i="50" s="1"/>
  <c r="F350" i="50"/>
  <c r="E350" i="50"/>
  <c r="C350" i="50"/>
  <c r="B350" i="50"/>
  <c r="S349" i="50"/>
  <c r="R349" i="50"/>
  <c r="Q349" i="50"/>
  <c r="P349" i="50"/>
  <c r="O349" i="50"/>
  <c r="N349" i="50"/>
  <c r="M349" i="50"/>
  <c r="L349" i="50"/>
  <c r="K349" i="50"/>
  <c r="J349" i="50"/>
  <c r="I349" i="50"/>
  <c r="G349" i="50"/>
  <c r="H349" i="50" s="1"/>
  <c r="F349" i="50"/>
  <c r="E349" i="50"/>
  <c r="C349" i="50"/>
  <c r="B349" i="50"/>
  <c r="S348" i="50"/>
  <c r="R348" i="50"/>
  <c r="Q348" i="50"/>
  <c r="P348" i="50"/>
  <c r="O348" i="50"/>
  <c r="N348" i="50"/>
  <c r="M348" i="50"/>
  <c r="L348" i="50"/>
  <c r="K348" i="50"/>
  <c r="J348" i="50"/>
  <c r="I348" i="50"/>
  <c r="G348" i="50"/>
  <c r="F348" i="50"/>
  <c r="E348" i="50"/>
  <c r="C348" i="50"/>
  <c r="B348" i="50"/>
  <c r="S347" i="50"/>
  <c r="R347" i="50"/>
  <c r="Q347" i="50"/>
  <c r="P347" i="50"/>
  <c r="O347" i="50"/>
  <c r="N347" i="50"/>
  <c r="M347" i="50"/>
  <c r="L347" i="50"/>
  <c r="K347" i="50"/>
  <c r="J347" i="50"/>
  <c r="I347" i="50"/>
  <c r="G347" i="50"/>
  <c r="F347" i="50"/>
  <c r="E347" i="50"/>
  <c r="C347" i="50"/>
  <c r="B347" i="50"/>
  <c r="S346" i="50"/>
  <c r="R346" i="50"/>
  <c r="Q346" i="50"/>
  <c r="P346" i="50"/>
  <c r="O346" i="50"/>
  <c r="N346" i="50"/>
  <c r="M346" i="50"/>
  <c r="L346" i="50"/>
  <c r="K346" i="50"/>
  <c r="J346" i="50"/>
  <c r="I346" i="50"/>
  <c r="G346" i="50"/>
  <c r="H346" i="50" s="1"/>
  <c r="F346" i="50"/>
  <c r="E346" i="50"/>
  <c r="C346" i="50"/>
  <c r="B346" i="50"/>
  <c r="S345" i="50"/>
  <c r="R345" i="50"/>
  <c r="Q345" i="50"/>
  <c r="P345" i="50"/>
  <c r="O345" i="50"/>
  <c r="N345" i="50"/>
  <c r="M345" i="50"/>
  <c r="L345" i="50"/>
  <c r="K345" i="50"/>
  <c r="J345" i="50"/>
  <c r="I345" i="50"/>
  <c r="G345" i="50"/>
  <c r="F345" i="50"/>
  <c r="E345" i="50"/>
  <c r="C345" i="50"/>
  <c r="B345" i="50"/>
  <c r="S344" i="50"/>
  <c r="R344" i="50"/>
  <c r="Q344" i="50"/>
  <c r="P344" i="50"/>
  <c r="O344" i="50"/>
  <c r="N344" i="50"/>
  <c r="M344" i="50"/>
  <c r="L344" i="50"/>
  <c r="K344" i="50"/>
  <c r="J344" i="50"/>
  <c r="I344" i="50"/>
  <c r="G344" i="50"/>
  <c r="F344" i="50"/>
  <c r="E344" i="50"/>
  <c r="C344" i="50"/>
  <c r="B344" i="50"/>
  <c r="S343" i="50"/>
  <c r="R343" i="50"/>
  <c r="Q343" i="50"/>
  <c r="P343" i="50"/>
  <c r="O343" i="50"/>
  <c r="N343" i="50"/>
  <c r="M343" i="50"/>
  <c r="L343" i="50"/>
  <c r="K343" i="50"/>
  <c r="J343" i="50"/>
  <c r="I343" i="50"/>
  <c r="G343" i="50"/>
  <c r="F343" i="50"/>
  <c r="E343" i="50"/>
  <c r="C343" i="50"/>
  <c r="B343" i="50"/>
  <c r="S342" i="50"/>
  <c r="R342" i="50"/>
  <c r="Q342" i="50"/>
  <c r="P342" i="50"/>
  <c r="O342" i="50"/>
  <c r="N342" i="50"/>
  <c r="M342" i="50"/>
  <c r="L342" i="50"/>
  <c r="K342" i="50"/>
  <c r="J342" i="50"/>
  <c r="I342" i="50"/>
  <c r="G342" i="50"/>
  <c r="H342" i="50" s="1"/>
  <c r="F342" i="50"/>
  <c r="E342" i="50"/>
  <c r="C342" i="50"/>
  <c r="B342" i="50"/>
  <c r="S341" i="50"/>
  <c r="R341" i="50"/>
  <c r="Q341" i="50"/>
  <c r="P341" i="50"/>
  <c r="O341" i="50"/>
  <c r="N341" i="50"/>
  <c r="M341" i="50"/>
  <c r="L341" i="50"/>
  <c r="K341" i="50"/>
  <c r="J341" i="50"/>
  <c r="I341" i="50"/>
  <c r="G341" i="50"/>
  <c r="F341" i="50"/>
  <c r="E341" i="50"/>
  <c r="C341" i="50"/>
  <c r="B341" i="50"/>
  <c r="S340" i="50"/>
  <c r="R340" i="50"/>
  <c r="Q340" i="50"/>
  <c r="P340" i="50"/>
  <c r="O340" i="50"/>
  <c r="N340" i="50"/>
  <c r="M340" i="50"/>
  <c r="L340" i="50"/>
  <c r="K340" i="50"/>
  <c r="J340" i="50"/>
  <c r="I340" i="50"/>
  <c r="G340" i="50"/>
  <c r="F340" i="50"/>
  <c r="E340" i="50"/>
  <c r="C340" i="50"/>
  <c r="B340" i="50"/>
  <c r="S339" i="50"/>
  <c r="R339" i="50"/>
  <c r="Q339" i="50"/>
  <c r="P339" i="50"/>
  <c r="O339" i="50"/>
  <c r="N339" i="50"/>
  <c r="M339" i="50"/>
  <c r="L339" i="50"/>
  <c r="K339" i="50"/>
  <c r="J339" i="50"/>
  <c r="I339" i="50"/>
  <c r="G339" i="50"/>
  <c r="F339" i="50"/>
  <c r="E339" i="50"/>
  <c r="C339" i="50"/>
  <c r="B339" i="50"/>
  <c r="S338" i="50"/>
  <c r="R338" i="50"/>
  <c r="Q338" i="50"/>
  <c r="P338" i="50"/>
  <c r="O338" i="50"/>
  <c r="N338" i="50"/>
  <c r="M338" i="50"/>
  <c r="L338" i="50"/>
  <c r="K338" i="50"/>
  <c r="J338" i="50"/>
  <c r="I338" i="50"/>
  <c r="G338" i="50"/>
  <c r="H338" i="50" s="1"/>
  <c r="F338" i="50"/>
  <c r="E338" i="50"/>
  <c r="C338" i="50"/>
  <c r="B338" i="50"/>
  <c r="S337" i="50"/>
  <c r="R337" i="50"/>
  <c r="Q337" i="50"/>
  <c r="P337" i="50"/>
  <c r="O337" i="50"/>
  <c r="N337" i="50"/>
  <c r="M337" i="50"/>
  <c r="L337" i="50"/>
  <c r="K337" i="50"/>
  <c r="J337" i="50"/>
  <c r="I337" i="50"/>
  <c r="G337" i="50"/>
  <c r="F337" i="50"/>
  <c r="E337" i="50"/>
  <c r="C337" i="50"/>
  <c r="B337" i="50"/>
  <c r="S336" i="50"/>
  <c r="R336" i="50"/>
  <c r="Q336" i="50"/>
  <c r="P336" i="50"/>
  <c r="O336" i="50"/>
  <c r="N336" i="50"/>
  <c r="M336" i="50"/>
  <c r="L336" i="50"/>
  <c r="K336" i="50"/>
  <c r="J336" i="50"/>
  <c r="I336" i="50"/>
  <c r="G336" i="50"/>
  <c r="H336" i="50" s="1"/>
  <c r="F336" i="50"/>
  <c r="E336" i="50"/>
  <c r="C336" i="50"/>
  <c r="B336" i="50"/>
  <c r="S335" i="50"/>
  <c r="R335" i="50"/>
  <c r="Q335" i="50"/>
  <c r="P335" i="50"/>
  <c r="O335" i="50"/>
  <c r="N335" i="50"/>
  <c r="M335" i="50"/>
  <c r="L335" i="50"/>
  <c r="K335" i="50"/>
  <c r="J335" i="50"/>
  <c r="I335" i="50"/>
  <c r="G335" i="50"/>
  <c r="F335" i="50"/>
  <c r="E335" i="50"/>
  <c r="C335" i="50"/>
  <c r="B335" i="50"/>
  <c r="S334" i="50"/>
  <c r="R334" i="50"/>
  <c r="Q334" i="50"/>
  <c r="P334" i="50"/>
  <c r="O334" i="50"/>
  <c r="N334" i="50"/>
  <c r="M334" i="50"/>
  <c r="L334" i="50"/>
  <c r="K334" i="50"/>
  <c r="J334" i="50"/>
  <c r="I334" i="50"/>
  <c r="G334" i="50"/>
  <c r="H334" i="50" s="1"/>
  <c r="F334" i="50"/>
  <c r="E334" i="50"/>
  <c r="C334" i="50"/>
  <c r="B334" i="50"/>
  <c r="S333" i="50"/>
  <c r="R333" i="50"/>
  <c r="Q333" i="50"/>
  <c r="P333" i="50"/>
  <c r="O333" i="50"/>
  <c r="N333" i="50"/>
  <c r="M333" i="50"/>
  <c r="L333" i="50"/>
  <c r="K333" i="50"/>
  <c r="J333" i="50"/>
  <c r="I333" i="50"/>
  <c r="G333" i="50"/>
  <c r="H333" i="50" s="1"/>
  <c r="F333" i="50"/>
  <c r="E333" i="50"/>
  <c r="C333" i="50"/>
  <c r="B333" i="50"/>
  <c r="S332" i="50"/>
  <c r="R332" i="50"/>
  <c r="Q332" i="50"/>
  <c r="P332" i="50"/>
  <c r="O332" i="50"/>
  <c r="N332" i="50"/>
  <c r="M332" i="50"/>
  <c r="L332" i="50"/>
  <c r="K332" i="50"/>
  <c r="J332" i="50"/>
  <c r="I332" i="50"/>
  <c r="G332" i="50"/>
  <c r="F332" i="50"/>
  <c r="E332" i="50"/>
  <c r="C332" i="50"/>
  <c r="B332" i="50"/>
  <c r="S331" i="50"/>
  <c r="R331" i="50"/>
  <c r="Q331" i="50"/>
  <c r="P331" i="50"/>
  <c r="O331" i="50"/>
  <c r="N331" i="50"/>
  <c r="M331" i="50"/>
  <c r="L331" i="50"/>
  <c r="K331" i="50"/>
  <c r="J331" i="50"/>
  <c r="I331" i="50"/>
  <c r="G331" i="50"/>
  <c r="H331" i="50" s="1"/>
  <c r="F331" i="50"/>
  <c r="E331" i="50"/>
  <c r="C331" i="50"/>
  <c r="B331" i="50"/>
  <c r="S330" i="50"/>
  <c r="R330" i="50"/>
  <c r="Q330" i="50"/>
  <c r="P330" i="50"/>
  <c r="O330" i="50"/>
  <c r="N330" i="50"/>
  <c r="M330" i="50"/>
  <c r="L330" i="50"/>
  <c r="K330" i="50"/>
  <c r="J330" i="50"/>
  <c r="I330" i="50"/>
  <c r="G330" i="50"/>
  <c r="H330" i="50" s="1"/>
  <c r="F330" i="50"/>
  <c r="E330" i="50"/>
  <c r="C330" i="50"/>
  <c r="B330" i="50"/>
  <c r="S329" i="50"/>
  <c r="R329" i="50"/>
  <c r="Q329" i="50"/>
  <c r="P329" i="50"/>
  <c r="O329" i="50"/>
  <c r="N329" i="50"/>
  <c r="M329" i="50"/>
  <c r="L329" i="50"/>
  <c r="K329" i="50"/>
  <c r="J329" i="50"/>
  <c r="I329" i="50"/>
  <c r="G329" i="50"/>
  <c r="F329" i="50"/>
  <c r="E329" i="50"/>
  <c r="C329" i="50"/>
  <c r="B329" i="50"/>
  <c r="S328" i="50"/>
  <c r="R328" i="50"/>
  <c r="Q328" i="50"/>
  <c r="P328" i="50"/>
  <c r="O328" i="50"/>
  <c r="N328" i="50"/>
  <c r="M328" i="50"/>
  <c r="L328" i="50"/>
  <c r="K328" i="50"/>
  <c r="J328" i="50"/>
  <c r="I328" i="50"/>
  <c r="G328" i="50"/>
  <c r="F328" i="50"/>
  <c r="E328" i="50"/>
  <c r="C328" i="50"/>
  <c r="B328" i="50"/>
  <c r="S327" i="50"/>
  <c r="R327" i="50"/>
  <c r="Q327" i="50"/>
  <c r="P327" i="50"/>
  <c r="O327" i="50"/>
  <c r="N327" i="50"/>
  <c r="M327" i="50"/>
  <c r="L327" i="50"/>
  <c r="K327" i="50"/>
  <c r="J327" i="50"/>
  <c r="I327" i="50"/>
  <c r="G327" i="50"/>
  <c r="H327" i="50" s="1"/>
  <c r="F327" i="50"/>
  <c r="E327" i="50"/>
  <c r="C327" i="50"/>
  <c r="B327" i="50"/>
  <c r="S326" i="50"/>
  <c r="R326" i="50"/>
  <c r="Q326" i="50"/>
  <c r="P326" i="50"/>
  <c r="O326" i="50"/>
  <c r="N326" i="50"/>
  <c r="M326" i="50"/>
  <c r="L326" i="50"/>
  <c r="K326" i="50"/>
  <c r="J326" i="50"/>
  <c r="I326" i="50"/>
  <c r="G326" i="50"/>
  <c r="H326" i="50" s="1"/>
  <c r="F326" i="50"/>
  <c r="E326" i="50"/>
  <c r="C326" i="50"/>
  <c r="B326" i="50"/>
  <c r="S325" i="50"/>
  <c r="R325" i="50"/>
  <c r="Q325" i="50"/>
  <c r="P325" i="50"/>
  <c r="O325" i="50"/>
  <c r="N325" i="50"/>
  <c r="M325" i="50"/>
  <c r="L325" i="50"/>
  <c r="K325" i="50"/>
  <c r="J325" i="50"/>
  <c r="I325" i="50"/>
  <c r="G325" i="50"/>
  <c r="F325" i="50"/>
  <c r="E325" i="50"/>
  <c r="C325" i="50"/>
  <c r="B325" i="50"/>
  <c r="S324" i="50"/>
  <c r="R324" i="50"/>
  <c r="Q324" i="50"/>
  <c r="P324" i="50"/>
  <c r="O324" i="50"/>
  <c r="N324" i="50"/>
  <c r="M324" i="50"/>
  <c r="L324" i="50"/>
  <c r="K324" i="50"/>
  <c r="J324" i="50"/>
  <c r="I324" i="50"/>
  <c r="G324" i="50"/>
  <c r="F324" i="50"/>
  <c r="E324" i="50"/>
  <c r="C324" i="50"/>
  <c r="B324" i="50"/>
  <c r="S323" i="50"/>
  <c r="R323" i="50"/>
  <c r="Q323" i="50"/>
  <c r="P323" i="50"/>
  <c r="O323" i="50"/>
  <c r="N323" i="50"/>
  <c r="M323" i="50"/>
  <c r="L323" i="50"/>
  <c r="K323" i="50"/>
  <c r="J323" i="50"/>
  <c r="I323" i="50"/>
  <c r="G323" i="50"/>
  <c r="H323" i="50" s="1"/>
  <c r="F323" i="50"/>
  <c r="E323" i="50"/>
  <c r="C323" i="50"/>
  <c r="B323" i="50"/>
  <c r="S322" i="50"/>
  <c r="R322" i="50"/>
  <c r="Q322" i="50"/>
  <c r="P322" i="50"/>
  <c r="O322" i="50"/>
  <c r="N322" i="50"/>
  <c r="M322" i="50"/>
  <c r="L322" i="50"/>
  <c r="K322" i="50"/>
  <c r="J322" i="50"/>
  <c r="I322" i="50"/>
  <c r="G322" i="50"/>
  <c r="F322" i="50"/>
  <c r="E322" i="50"/>
  <c r="C322" i="50"/>
  <c r="B322" i="50"/>
  <c r="S321" i="50"/>
  <c r="R321" i="50"/>
  <c r="Q321" i="50"/>
  <c r="P321" i="50"/>
  <c r="O321" i="50"/>
  <c r="N321" i="50"/>
  <c r="M321" i="50"/>
  <c r="L321" i="50"/>
  <c r="K321" i="50"/>
  <c r="J321" i="50"/>
  <c r="I321" i="50"/>
  <c r="G321" i="50"/>
  <c r="H321" i="50" s="1"/>
  <c r="F321" i="50"/>
  <c r="E321" i="50"/>
  <c r="C321" i="50"/>
  <c r="B321" i="50"/>
  <c r="S320" i="50"/>
  <c r="R320" i="50"/>
  <c r="Q320" i="50"/>
  <c r="P320" i="50"/>
  <c r="O320" i="50"/>
  <c r="N320" i="50"/>
  <c r="M320" i="50"/>
  <c r="L320" i="50"/>
  <c r="K320" i="50"/>
  <c r="J320" i="50"/>
  <c r="I320" i="50"/>
  <c r="G320" i="50"/>
  <c r="F320" i="50"/>
  <c r="E320" i="50"/>
  <c r="C320" i="50"/>
  <c r="B320" i="50"/>
  <c r="S319" i="50"/>
  <c r="R319" i="50"/>
  <c r="Q319" i="50"/>
  <c r="P319" i="50"/>
  <c r="O319" i="50"/>
  <c r="N319" i="50"/>
  <c r="M319" i="50"/>
  <c r="L319" i="50"/>
  <c r="K319" i="50"/>
  <c r="J319" i="50"/>
  <c r="I319" i="50"/>
  <c r="G319" i="50"/>
  <c r="F319" i="50"/>
  <c r="E319" i="50"/>
  <c r="C319" i="50"/>
  <c r="B319" i="50"/>
  <c r="S318" i="50"/>
  <c r="R318" i="50"/>
  <c r="Q318" i="50"/>
  <c r="P318" i="50"/>
  <c r="O318" i="50"/>
  <c r="N318" i="50"/>
  <c r="M318" i="50"/>
  <c r="L318" i="50"/>
  <c r="K318" i="50"/>
  <c r="J318" i="50"/>
  <c r="I318" i="50"/>
  <c r="G318" i="50"/>
  <c r="H318" i="50" s="1"/>
  <c r="F318" i="50"/>
  <c r="E318" i="50"/>
  <c r="C318" i="50"/>
  <c r="B318" i="50"/>
  <c r="S317" i="50"/>
  <c r="R317" i="50"/>
  <c r="Q317" i="50"/>
  <c r="P317" i="50"/>
  <c r="O317" i="50"/>
  <c r="N317" i="50"/>
  <c r="M317" i="50"/>
  <c r="L317" i="50"/>
  <c r="K317" i="50"/>
  <c r="J317" i="50"/>
  <c r="I317" i="50"/>
  <c r="G317" i="50"/>
  <c r="F317" i="50"/>
  <c r="E317" i="50"/>
  <c r="C317" i="50"/>
  <c r="B317" i="50"/>
  <c r="S316" i="50"/>
  <c r="R316" i="50"/>
  <c r="Q316" i="50"/>
  <c r="P316" i="50"/>
  <c r="O316" i="50"/>
  <c r="N316" i="50"/>
  <c r="M316" i="50"/>
  <c r="L316" i="50"/>
  <c r="K316" i="50"/>
  <c r="J316" i="50"/>
  <c r="I316" i="50"/>
  <c r="G316" i="50"/>
  <c r="F316" i="50"/>
  <c r="E316" i="50"/>
  <c r="C316" i="50"/>
  <c r="B316" i="50"/>
  <c r="S315" i="50"/>
  <c r="R315" i="50"/>
  <c r="Q315" i="50"/>
  <c r="P315" i="50"/>
  <c r="O315" i="50"/>
  <c r="N315" i="50"/>
  <c r="M315" i="50"/>
  <c r="L315" i="50"/>
  <c r="K315" i="50"/>
  <c r="J315" i="50"/>
  <c r="I315" i="50"/>
  <c r="G315" i="50"/>
  <c r="H315" i="50" s="1"/>
  <c r="F315" i="50"/>
  <c r="E315" i="50"/>
  <c r="C315" i="50"/>
  <c r="B315" i="50"/>
  <c r="S314" i="50"/>
  <c r="R314" i="50"/>
  <c r="Q314" i="50"/>
  <c r="P314" i="50"/>
  <c r="O314" i="50"/>
  <c r="N314" i="50"/>
  <c r="M314" i="50"/>
  <c r="L314" i="50"/>
  <c r="K314" i="50"/>
  <c r="J314" i="50"/>
  <c r="I314" i="50"/>
  <c r="G314" i="50"/>
  <c r="H314" i="50" s="1"/>
  <c r="F314" i="50"/>
  <c r="E314" i="50"/>
  <c r="C314" i="50"/>
  <c r="B314" i="50"/>
  <c r="S313" i="50"/>
  <c r="R313" i="50"/>
  <c r="Q313" i="50"/>
  <c r="P313" i="50"/>
  <c r="O313" i="50"/>
  <c r="N313" i="50"/>
  <c r="M313" i="50"/>
  <c r="L313" i="50"/>
  <c r="K313" i="50"/>
  <c r="J313" i="50"/>
  <c r="I313" i="50"/>
  <c r="G313" i="50"/>
  <c r="H313" i="50" s="1"/>
  <c r="F313" i="50"/>
  <c r="E313" i="50"/>
  <c r="C313" i="50"/>
  <c r="B313" i="50"/>
  <c r="S312" i="50"/>
  <c r="R312" i="50"/>
  <c r="Q312" i="50"/>
  <c r="P312" i="50"/>
  <c r="O312" i="50"/>
  <c r="N312" i="50"/>
  <c r="M312" i="50"/>
  <c r="L312" i="50"/>
  <c r="K312" i="50"/>
  <c r="J312" i="50"/>
  <c r="I312" i="50"/>
  <c r="G312" i="50"/>
  <c r="H312" i="50" s="1"/>
  <c r="F312" i="50"/>
  <c r="E312" i="50"/>
  <c r="C312" i="50"/>
  <c r="B312" i="50"/>
  <c r="S311" i="50"/>
  <c r="R311" i="50"/>
  <c r="Q311" i="50"/>
  <c r="P311" i="50"/>
  <c r="O311" i="50"/>
  <c r="N311" i="50"/>
  <c r="M311" i="50"/>
  <c r="L311" i="50"/>
  <c r="K311" i="50"/>
  <c r="J311" i="50"/>
  <c r="I311" i="50"/>
  <c r="G311" i="50"/>
  <c r="F311" i="50"/>
  <c r="E311" i="50"/>
  <c r="C311" i="50"/>
  <c r="B311" i="50"/>
  <c r="S310" i="50"/>
  <c r="R310" i="50"/>
  <c r="Q310" i="50"/>
  <c r="P310" i="50"/>
  <c r="O310" i="50"/>
  <c r="N310" i="50"/>
  <c r="M310" i="50"/>
  <c r="L310" i="50"/>
  <c r="K310" i="50"/>
  <c r="J310" i="50"/>
  <c r="I310" i="50"/>
  <c r="G310" i="50"/>
  <c r="F310" i="50"/>
  <c r="E310" i="50"/>
  <c r="C310" i="50"/>
  <c r="B310" i="50"/>
  <c r="S309" i="50"/>
  <c r="R309" i="50"/>
  <c r="Q309" i="50"/>
  <c r="P309" i="50"/>
  <c r="O309" i="50"/>
  <c r="N309" i="50"/>
  <c r="M309" i="50"/>
  <c r="L309" i="50"/>
  <c r="K309" i="50"/>
  <c r="J309" i="50"/>
  <c r="I309" i="50"/>
  <c r="G309" i="50"/>
  <c r="H309" i="50" s="1"/>
  <c r="F309" i="50"/>
  <c r="E309" i="50"/>
  <c r="C309" i="50"/>
  <c r="B309" i="50"/>
  <c r="S308" i="50"/>
  <c r="R308" i="50"/>
  <c r="Q308" i="50"/>
  <c r="P308" i="50"/>
  <c r="O308" i="50"/>
  <c r="N308" i="50"/>
  <c r="M308" i="50"/>
  <c r="L308" i="50"/>
  <c r="K308" i="50"/>
  <c r="J308" i="50"/>
  <c r="I308" i="50"/>
  <c r="G308" i="50"/>
  <c r="F308" i="50"/>
  <c r="E308" i="50"/>
  <c r="C308" i="50"/>
  <c r="B308" i="50"/>
  <c r="S307" i="50"/>
  <c r="R307" i="50"/>
  <c r="Q307" i="50"/>
  <c r="P307" i="50"/>
  <c r="O307" i="50"/>
  <c r="N307" i="50"/>
  <c r="M307" i="50"/>
  <c r="L307" i="50"/>
  <c r="K307" i="50"/>
  <c r="J307" i="50"/>
  <c r="I307" i="50"/>
  <c r="G307" i="50"/>
  <c r="H307" i="50" s="1"/>
  <c r="F307" i="50"/>
  <c r="E307" i="50"/>
  <c r="C307" i="50"/>
  <c r="B307" i="50"/>
  <c r="S306" i="50"/>
  <c r="R306" i="50"/>
  <c r="Q306" i="50"/>
  <c r="P306" i="50"/>
  <c r="O306" i="50"/>
  <c r="N306" i="50"/>
  <c r="M306" i="50"/>
  <c r="L306" i="50"/>
  <c r="K306" i="50"/>
  <c r="J306" i="50"/>
  <c r="I306" i="50"/>
  <c r="G306" i="50"/>
  <c r="H306" i="50" s="1"/>
  <c r="F306" i="50"/>
  <c r="E306" i="50"/>
  <c r="C306" i="50"/>
  <c r="B306" i="50"/>
  <c r="S305" i="50"/>
  <c r="R305" i="50"/>
  <c r="Q305" i="50"/>
  <c r="P305" i="50"/>
  <c r="O305" i="50"/>
  <c r="N305" i="50"/>
  <c r="M305" i="50"/>
  <c r="L305" i="50"/>
  <c r="K305" i="50"/>
  <c r="J305" i="50"/>
  <c r="I305" i="50"/>
  <c r="G305" i="50"/>
  <c r="H305" i="50" s="1"/>
  <c r="F305" i="50"/>
  <c r="E305" i="50"/>
  <c r="C305" i="50"/>
  <c r="B305" i="50"/>
  <c r="S304" i="50"/>
  <c r="R304" i="50"/>
  <c r="Q304" i="50"/>
  <c r="P304" i="50"/>
  <c r="O304" i="50"/>
  <c r="N304" i="50"/>
  <c r="M304" i="50"/>
  <c r="L304" i="50"/>
  <c r="K304" i="50"/>
  <c r="J304" i="50"/>
  <c r="I304" i="50"/>
  <c r="G304" i="50"/>
  <c r="H304" i="50" s="1"/>
  <c r="F304" i="50"/>
  <c r="E304" i="50"/>
  <c r="C304" i="50"/>
  <c r="B304" i="50"/>
  <c r="S303" i="50"/>
  <c r="R303" i="50"/>
  <c r="Q303" i="50"/>
  <c r="P303" i="50"/>
  <c r="O303" i="50"/>
  <c r="N303" i="50"/>
  <c r="M303" i="50"/>
  <c r="L303" i="50"/>
  <c r="K303" i="50"/>
  <c r="J303" i="50"/>
  <c r="I303" i="50"/>
  <c r="G303" i="50"/>
  <c r="F303" i="50"/>
  <c r="E303" i="50"/>
  <c r="C303" i="50"/>
  <c r="B303" i="50"/>
  <c r="S302" i="50"/>
  <c r="R302" i="50"/>
  <c r="Q302" i="50"/>
  <c r="P302" i="50"/>
  <c r="O302" i="50"/>
  <c r="N302" i="50"/>
  <c r="M302" i="50"/>
  <c r="L302" i="50"/>
  <c r="K302" i="50"/>
  <c r="J302" i="50"/>
  <c r="I302" i="50"/>
  <c r="G302" i="50"/>
  <c r="H302" i="50" s="1"/>
  <c r="F302" i="50"/>
  <c r="E302" i="50"/>
  <c r="C302" i="50"/>
  <c r="B302" i="50"/>
  <c r="S301" i="50"/>
  <c r="R301" i="50"/>
  <c r="Q301" i="50"/>
  <c r="P301" i="50"/>
  <c r="O301" i="50"/>
  <c r="N301" i="50"/>
  <c r="M301" i="50"/>
  <c r="L301" i="50"/>
  <c r="K301" i="50"/>
  <c r="J301" i="50"/>
  <c r="I301" i="50"/>
  <c r="G301" i="50"/>
  <c r="H301" i="50" s="1"/>
  <c r="F301" i="50"/>
  <c r="E301" i="50"/>
  <c r="C301" i="50"/>
  <c r="B301" i="50"/>
  <c r="S300" i="50"/>
  <c r="R300" i="50"/>
  <c r="Q300" i="50"/>
  <c r="P300" i="50"/>
  <c r="O300" i="50"/>
  <c r="N300" i="50"/>
  <c r="M300" i="50"/>
  <c r="L300" i="50"/>
  <c r="K300" i="50"/>
  <c r="J300" i="50"/>
  <c r="I300" i="50"/>
  <c r="G300" i="50"/>
  <c r="H300" i="50" s="1"/>
  <c r="F300" i="50"/>
  <c r="E300" i="50"/>
  <c r="C300" i="50"/>
  <c r="B300" i="50"/>
  <c r="S299" i="50"/>
  <c r="R299" i="50"/>
  <c r="Q299" i="50"/>
  <c r="P299" i="50"/>
  <c r="O299" i="50"/>
  <c r="N299" i="50"/>
  <c r="M299" i="50"/>
  <c r="L299" i="50"/>
  <c r="K299" i="50"/>
  <c r="J299" i="50"/>
  <c r="I299" i="50"/>
  <c r="G299" i="50"/>
  <c r="H299" i="50" s="1"/>
  <c r="F299" i="50"/>
  <c r="E299" i="50"/>
  <c r="C299" i="50"/>
  <c r="B299" i="50"/>
  <c r="S298" i="50"/>
  <c r="R298" i="50"/>
  <c r="Q298" i="50"/>
  <c r="P298" i="50"/>
  <c r="O298" i="50"/>
  <c r="N298" i="50"/>
  <c r="M298" i="50"/>
  <c r="L298" i="50"/>
  <c r="K298" i="50"/>
  <c r="J298" i="50"/>
  <c r="I298" i="50"/>
  <c r="G298" i="50"/>
  <c r="H298" i="50" s="1"/>
  <c r="F298" i="50"/>
  <c r="E298" i="50"/>
  <c r="C298" i="50"/>
  <c r="B298" i="50"/>
  <c r="S297" i="50"/>
  <c r="R297" i="50"/>
  <c r="Q297" i="50"/>
  <c r="P297" i="50"/>
  <c r="O297" i="50"/>
  <c r="N297" i="50"/>
  <c r="M297" i="50"/>
  <c r="L297" i="50"/>
  <c r="K297" i="50"/>
  <c r="J297" i="50"/>
  <c r="I297" i="50"/>
  <c r="G297" i="50"/>
  <c r="H297" i="50" s="1"/>
  <c r="F297" i="50"/>
  <c r="E297" i="50"/>
  <c r="C297" i="50"/>
  <c r="B297" i="50"/>
  <c r="S296" i="50"/>
  <c r="R296" i="50"/>
  <c r="Q296" i="50"/>
  <c r="P296" i="50"/>
  <c r="O296" i="50"/>
  <c r="N296" i="50"/>
  <c r="M296" i="50"/>
  <c r="L296" i="50"/>
  <c r="K296" i="50"/>
  <c r="J296" i="50"/>
  <c r="I296" i="50"/>
  <c r="G296" i="50"/>
  <c r="F296" i="50"/>
  <c r="E296" i="50"/>
  <c r="C296" i="50"/>
  <c r="B296" i="50"/>
  <c r="S295" i="50"/>
  <c r="R295" i="50"/>
  <c r="Q295" i="50"/>
  <c r="P295" i="50"/>
  <c r="O295" i="50"/>
  <c r="N295" i="50"/>
  <c r="M295" i="50"/>
  <c r="L295" i="50"/>
  <c r="K295" i="50"/>
  <c r="J295" i="50"/>
  <c r="I295" i="50"/>
  <c r="G295" i="50"/>
  <c r="H295" i="50" s="1"/>
  <c r="F295" i="50"/>
  <c r="E295" i="50"/>
  <c r="C295" i="50"/>
  <c r="B295" i="50"/>
  <c r="S294" i="50"/>
  <c r="R294" i="50"/>
  <c r="Q294" i="50"/>
  <c r="P294" i="50"/>
  <c r="O294" i="50"/>
  <c r="N294" i="50"/>
  <c r="M294" i="50"/>
  <c r="L294" i="50"/>
  <c r="K294" i="50"/>
  <c r="J294" i="50"/>
  <c r="I294" i="50"/>
  <c r="G294" i="50"/>
  <c r="F294" i="50"/>
  <c r="E294" i="50"/>
  <c r="C294" i="50"/>
  <c r="B294" i="50"/>
  <c r="S293" i="50"/>
  <c r="R293" i="50"/>
  <c r="Q293" i="50"/>
  <c r="P293" i="50"/>
  <c r="O293" i="50"/>
  <c r="N293" i="50"/>
  <c r="M293" i="50"/>
  <c r="L293" i="50"/>
  <c r="K293" i="50"/>
  <c r="J293" i="50"/>
  <c r="I293" i="50"/>
  <c r="G293" i="50"/>
  <c r="F293" i="50"/>
  <c r="E293" i="50"/>
  <c r="C293" i="50"/>
  <c r="B293" i="50"/>
  <c r="S292" i="50"/>
  <c r="R292" i="50"/>
  <c r="Q292" i="50"/>
  <c r="P292" i="50"/>
  <c r="O292" i="50"/>
  <c r="N292" i="50"/>
  <c r="M292" i="50"/>
  <c r="L292" i="50"/>
  <c r="K292" i="50"/>
  <c r="J292" i="50"/>
  <c r="I292" i="50"/>
  <c r="G292" i="50"/>
  <c r="F292" i="50"/>
  <c r="E292" i="50"/>
  <c r="C292" i="50"/>
  <c r="B292" i="50"/>
  <c r="S291" i="50"/>
  <c r="R291" i="50"/>
  <c r="Q291" i="50"/>
  <c r="P291" i="50"/>
  <c r="O291" i="50"/>
  <c r="N291" i="50"/>
  <c r="M291" i="50"/>
  <c r="L291" i="50"/>
  <c r="K291" i="50"/>
  <c r="J291" i="50"/>
  <c r="I291" i="50"/>
  <c r="G291" i="50"/>
  <c r="F291" i="50"/>
  <c r="E291" i="50"/>
  <c r="C291" i="50"/>
  <c r="B291" i="50"/>
  <c r="S290" i="50"/>
  <c r="R290" i="50"/>
  <c r="Q290" i="50"/>
  <c r="P290" i="50"/>
  <c r="O290" i="50"/>
  <c r="N290" i="50"/>
  <c r="M290" i="50"/>
  <c r="L290" i="50"/>
  <c r="K290" i="50"/>
  <c r="J290" i="50"/>
  <c r="I290" i="50"/>
  <c r="G290" i="50"/>
  <c r="F290" i="50"/>
  <c r="E290" i="50"/>
  <c r="C290" i="50"/>
  <c r="B290" i="50"/>
  <c r="S289" i="50"/>
  <c r="R289" i="50"/>
  <c r="Q289" i="50"/>
  <c r="P289" i="50"/>
  <c r="O289" i="50"/>
  <c r="N289" i="50"/>
  <c r="M289" i="50"/>
  <c r="L289" i="50"/>
  <c r="K289" i="50"/>
  <c r="J289" i="50"/>
  <c r="I289" i="50"/>
  <c r="G289" i="50"/>
  <c r="F289" i="50"/>
  <c r="E289" i="50"/>
  <c r="C289" i="50"/>
  <c r="B289" i="50"/>
  <c r="S288" i="50"/>
  <c r="R288" i="50"/>
  <c r="Q288" i="50"/>
  <c r="P288" i="50"/>
  <c r="O288" i="50"/>
  <c r="N288" i="50"/>
  <c r="M288" i="50"/>
  <c r="L288" i="50"/>
  <c r="K288" i="50"/>
  <c r="J288" i="50"/>
  <c r="I288" i="50"/>
  <c r="G288" i="50"/>
  <c r="F288" i="50"/>
  <c r="E288" i="50"/>
  <c r="C288" i="50"/>
  <c r="B288" i="50"/>
  <c r="S287" i="50"/>
  <c r="R287" i="50"/>
  <c r="Q287" i="50"/>
  <c r="P287" i="50"/>
  <c r="O287" i="50"/>
  <c r="N287" i="50"/>
  <c r="M287" i="50"/>
  <c r="L287" i="50"/>
  <c r="K287" i="50"/>
  <c r="J287" i="50"/>
  <c r="I287" i="50"/>
  <c r="G287" i="50"/>
  <c r="F287" i="50"/>
  <c r="E287" i="50"/>
  <c r="C287" i="50"/>
  <c r="B287" i="50"/>
  <c r="S286" i="50"/>
  <c r="R286" i="50"/>
  <c r="Q286" i="50"/>
  <c r="P286" i="50"/>
  <c r="O286" i="50"/>
  <c r="N286" i="50"/>
  <c r="M286" i="50"/>
  <c r="L286" i="50"/>
  <c r="K286" i="50"/>
  <c r="J286" i="50"/>
  <c r="I286" i="50"/>
  <c r="G286" i="50"/>
  <c r="F286" i="50"/>
  <c r="E286" i="50"/>
  <c r="C286" i="50"/>
  <c r="B286" i="50"/>
  <c r="S285" i="50"/>
  <c r="R285" i="50"/>
  <c r="Q285" i="50"/>
  <c r="P285" i="50"/>
  <c r="O285" i="50"/>
  <c r="N285" i="50"/>
  <c r="M285" i="50"/>
  <c r="L285" i="50"/>
  <c r="K285" i="50"/>
  <c r="J285" i="50"/>
  <c r="I285" i="50"/>
  <c r="G285" i="50"/>
  <c r="F285" i="50"/>
  <c r="E285" i="50"/>
  <c r="C285" i="50"/>
  <c r="B285" i="50"/>
  <c r="S284" i="50"/>
  <c r="R284" i="50"/>
  <c r="Q284" i="50"/>
  <c r="P284" i="50"/>
  <c r="O284" i="50"/>
  <c r="N284" i="50"/>
  <c r="M284" i="50"/>
  <c r="L284" i="50"/>
  <c r="K284" i="50"/>
  <c r="J284" i="50"/>
  <c r="I284" i="50"/>
  <c r="G284" i="50"/>
  <c r="F284" i="50"/>
  <c r="E284" i="50"/>
  <c r="C284" i="50"/>
  <c r="B284" i="50"/>
  <c r="S283" i="50"/>
  <c r="R283" i="50"/>
  <c r="Q283" i="50"/>
  <c r="P283" i="50"/>
  <c r="O283" i="50"/>
  <c r="N283" i="50"/>
  <c r="M283" i="50"/>
  <c r="L283" i="50"/>
  <c r="K283" i="50"/>
  <c r="J283" i="50"/>
  <c r="I283" i="50"/>
  <c r="G283" i="50"/>
  <c r="H283" i="50" s="1"/>
  <c r="F283" i="50"/>
  <c r="E283" i="50"/>
  <c r="C283" i="50"/>
  <c r="B283" i="50"/>
  <c r="S282" i="50"/>
  <c r="R282" i="50"/>
  <c r="Q282" i="50"/>
  <c r="P282" i="50"/>
  <c r="O282" i="50"/>
  <c r="N282" i="50"/>
  <c r="M282" i="50"/>
  <c r="L282" i="50"/>
  <c r="K282" i="50"/>
  <c r="J282" i="50"/>
  <c r="I282" i="50"/>
  <c r="G282" i="50"/>
  <c r="F282" i="50"/>
  <c r="E282" i="50"/>
  <c r="C282" i="50"/>
  <c r="B282" i="50"/>
  <c r="S281" i="50"/>
  <c r="R281" i="50"/>
  <c r="Q281" i="50"/>
  <c r="P281" i="50"/>
  <c r="O281" i="50"/>
  <c r="N281" i="50"/>
  <c r="M281" i="50"/>
  <c r="L281" i="50"/>
  <c r="K281" i="50"/>
  <c r="J281" i="50"/>
  <c r="I281" i="50"/>
  <c r="G281" i="50"/>
  <c r="H281" i="50" s="1"/>
  <c r="F281" i="50"/>
  <c r="E281" i="50"/>
  <c r="C281" i="50"/>
  <c r="B281" i="50"/>
  <c r="S280" i="50"/>
  <c r="R280" i="50"/>
  <c r="Q280" i="50"/>
  <c r="P280" i="50"/>
  <c r="O280" i="50"/>
  <c r="N280" i="50"/>
  <c r="M280" i="50"/>
  <c r="L280" i="50"/>
  <c r="K280" i="50"/>
  <c r="J280" i="50"/>
  <c r="I280" i="50"/>
  <c r="G280" i="50"/>
  <c r="H280" i="50" s="1"/>
  <c r="F280" i="50"/>
  <c r="E280" i="50"/>
  <c r="C280" i="50"/>
  <c r="B280" i="50"/>
  <c r="S279" i="50"/>
  <c r="R279" i="50"/>
  <c r="Q279" i="50"/>
  <c r="P279" i="50"/>
  <c r="O279" i="50"/>
  <c r="N279" i="50"/>
  <c r="M279" i="50"/>
  <c r="L279" i="50"/>
  <c r="K279" i="50"/>
  <c r="J279" i="50"/>
  <c r="I279" i="50"/>
  <c r="G279" i="50"/>
  <c r="F279" i="50"/>
  <c r="E279" i="50"/>
  <c r="C279" i="50"/>
  <c r="B279" i="50"/>
  <c r="S278" i="50"/>
  <c r="R278" i="50"/>
  <c r="Q278" i="50"/>
  <c r="P278" i="50"/>
  <c r="O278" i="50"/>
  <c r="N278" i="50"/>
  <c r="M278" i="50"/>
  <c r="L278" i="50"/>
  <c r="K278" i="50"/>
  <c r="J278" i="50"/>
  <c r="I278" i="50"/>
  <c r="G278" i="50"/>
  <c r="F278" i="50"/>
  <c r="E278" i="50"/>
  <c r="C278" i="50"/>
  <c r="B278" i="50"/>
  <c r="S277" i="50"/>
  <c r="R277" i="50"/>
  <c r="Q277" i="50"/>
  <c r="P277" i="50"/>
  <c r="O277" i="50"/>
  <c r="N277" i="50"/>
  <c r="M277" i="50"/>
  <c r="L277" i="50"/>
  <c r="K277" i="50"/>
  <c r="J277" i="50"/>
  <c r="I277" i="50"/>
  <c r="G277" i="50"/>
  <c r="F277" i="50"/>
  <c r="E277" i="50"/>
  <c r="C277" i="50"/>
  <c r="B277" i="50"/>
  <c r="S276" i="50"/>
  <c r="R276" i="50"/>
  <c r="Q276" i="50"/>
  <c r="P276" i="50"/>
  <c r="O276" i="50"/>
  <c r="N276" i="50"/>
  <c r="M276" i="50"/>
  <c r="L276" i="50"/>
  <c r="K276" i="50"/>
  <c r="J276" i="50"/>
  <c r="I276" i="50"/>
  <c r="G276" i="50"/>
  <c r="F276" i="50"/>
  <c r="E276" i="50"/>
  <c r="C276" i="50"/>
  <c r="B276" i="50"/>
  <c r="S275" i="50"/>
  <c r="R275" i="50"/>
  <c r="Q275" i="50"/>
  <c r="P275" i="50"/>
  <c r="O275" i="50"/>
  <c r="N275" i="50"/>
  <c r="M275" i="50"/>
  <c r="L275" i="50"/>
  <c r="K275" i="50"/>
  <c r="J275" i="50"/>
  <c r="I275" i="50"/>
  <c r="G275" i="50"/>
  <c r="H275" i="50" s="1"/>
  <c r="F275" i="50"/>
  <c r="E275" i="50"/>
  <c r="C275" i="50"/>
  <c r="B275" i="50"/>
  <c r="S274" i="50"/>
  <c r="R274" i="50"/>
  <c r="Q274" i="50"/>
  <c r="P274" i="50"/>
  <c r="O274" i="50"/>
  <c r="N274" i="50"/>
  <c r="M274" i="50"/>
  <c r="L274" i="50"/>
  <c r="K274" i="50"/>
  <c r="J274" i="50"/>
  <c r="I274" i="50"/>
  <c r="G274" i="50"/>
  <c r="F274" i="50"/>
  <c r="E274" i="50"/>
  <c r="C274" i="50"/>
  <c r="B274" i="50"/>
  <c r="S273" i="50"/>
  <c r="R273" i="50"/>
  <c r="Q273" i="50"/>
  <c r="P273" i="50"/>
  <c r="O273" i="50"/>
  <c r="N273" i="50"/>
  <c r="M273" i="50"/>
  <c r="L273" i="50"/>
  <c r="K273" i="50"/>
  <c r="J273" i="50"/>
  <c r="I273" i="50"/>
  <c r="G273" i="50"/>
  <c r="F273" i="50"/>
  <c r="E273" i="50"/>
  <c r="C273" i="50"/>
  <c r="B273" i="50"/>
  <c r="S272" i="50"/>
  <c r="R272" i="50"/>
  <c r="Q272" i="50"/>
  <c r="P272" i="50"/>
  <c r="O272" i="50"/>
  <c r="N272" i="50"/>
  <c r="M272" i="50"/>
  <c r="L272" i="50"/>
  <c r="K272" i="50"/>
  <c r="J272" i="50"/>
  <c r="I272" i="50"/>
  <c r="G272" i="50"/>
  <c r="F272" i="50"/>
  <c r="E272" i="50"/>
  <c r="C272" i="50"/>
  <c r="B272" i="50"/>
  <c r="S271" i="50"/>
  <c r="R271" i="50"/>
  <c r="Q271" i="50"/>
  <c r="P271" i="50"/>
  <c r="O271" i="50"/>
  <c r="N271" i="50"/>
  <c r="M271" i="50"/>
  <c r="L271" i="50"/>
  <c r="K271" i="50"/>
  <c r="J271" i="50"/>
  <c r="I271" i="50"/>
  <c r="G271" i="50"/>
  <c r="F271" i="50"/>
  <c r="E271" i="50"/>
  <c r="C271" i="50"/>
  <c r="B271" i="50"/>
  <c r="S270" i="50"/>
  <c r="R270" i="50"/>
  <c r="Q270" i="50"/>
  <c r="P270" i="50"/>
  <c r="O270" i="50"/>
  <c r="N270" i="50"/>
  <c r="M270" i="50"/>
  <c r="L270" i="50"/>
  <c r="K270" i="50"/>
  <c r="J270" i="50"/>
  <c r="I270" i="50"/>
  <c r="G270" i="50"/>
  <c r="F270" i="50"/>
  <c r="E270" i="50"/>
  <c r="C270" i="50"/>
  <c r="B270" i="50"/>
  <c r="S269" i="50"/>
  <c r="R269" i="50"/>
  <c r="Q269" i="50"/>
  <c r="P269" i="50"/>
  <c r="O269" i="50"/>
  <c r="N269" i="50"/>
  <c r="M269" i="50"/>
  <c r="L269" i="50"/>
  <c r="K269" i="50"/>
  <c r="J269" i="50"/>
  <c r="I269" i="50"/>
  <c r="G269" i="50"/>
  <c r="F269" i="50"/>
  <c r="E269" i="50"/>
  <c r="C269" i="50"/>
  <c r="B269" i="50"/>
  <c r="S268" i="50"/>
  <c r="R268" i="50"/>
  <c r="Q268" i="50"/>
  <c r="P268" i="50"/>
  <c r="O268" i="50"/>
  <c r="N268" i="50"/>
  <c r="M268" i="50"/>
  <c r="L268" i="50"/>
  <c r="K268" i="50"/>
  <c r="J268" i="50"/>
  <c r="I268" i="50"/>
  <c r="G268" i="50"/>
  <c r="F268" i="50"/>
  <c r="E268" i="50"/>
  <c r="C268" i="50"/>
  <c r="B268" i="50"/>
  <c r="S267" i="50"/>
  <c r="R267" i="50"/>
  <c r="Q267" i="50"/>
  <c r="P267" i="50"/>
  <c r="O267" i="50"/>
  <c r="N267" i="50"/>
  <c r="M267" i="50"/>
  <c r="L267" i="50"/>
  <c r="K267" i="50"/>
  <c r="J267" i="50"/>
  <c r="I267" i="50"/>
  <c r="G267" i="50"/>
  <c r="H267" i="50" s="1"/>
  <c r="F267" i="50"/>
  <c r="E267" i="50"/>
  <c r="C267" i="50"/>
  <c r="B267" i="50"/>
  <c r="S266" i="50"/>
  <c r="R266" i="50"/>
  <c r="Q266" i="50"/>
  <c r="P266" i="50"/>
  <c r="O266" i="50"/>
  <c r="N266" i="50"/>
  <c r="M266" i="50"/>
  <c r="L266" i="50"/>
  <c r="K266" i="50"/>
  <c r="J266" i="50"/>
  <c r="I266" i="50"/>
  <c r="G266" i="50"/>
  <c r="F266" i="50"/>
  <c r="E266" i="50"/>
  <c r="C266" i="50"/>
  <c r="B266" i="50"/>
  <c r="S265" i="50"/>
  <c r="R265" i="50"/>
  <c r="Q265" i="50"/>
  <c r="P265" i="50"/>
  <c r="O265" i="50"/>
  <c r="N265" i="50"/>
  <c r="M265" i="50"/>
  <c r="L265" i="50"/>
  <c r="K265" i="50"/>
  <c r="J265" i="50"/>
  <c r="I265" i="50"/>
  <c r="G265" i="50"/>
  <c r="F265" i="50"/>
  <c r="E265" i="50"/>
  <c r="C265" i="50"/>
  <c r="B265" i="50"/>
  <c r="S264" i="50"/>
  <c r="R264" i="50"/>
  <c r="Q264" i="50"/>
  <c r="P264" i="50"/>
  <c r="O264" i="50"/>
  <c r="N264" i="50"/>
  <c r="M264" i="50"/>
  <c r="L264" i="50"/>
  <c r="K264" i="50"/>
  <c r="J264" i="50"/>
  <c r="I264" i="50"/>
  <c r="G264" i="50"/>
  <c r="F264" i="50"/>
  <c r="E264" i="50"/>
  <c r="C264" i="50"/>
  <c r="B264" i="50"/>
  <c r="S263" i="50"/>
  <c r="R263" i="50"/>
  <c r="Q263" i="50"/>
  <c r="P263" i="50"/>
  <c r="O263" i="50"/>
  <c r="N263" i="50"/>
  <c r="M263" i="50"/>
  <c r="L263" i="50"/>
  <c r="K263" i="50"/>
  <c r="J263" i="50"/>
  <c r="I263" i="50"/>
  <c r="G263" i="50"/>
  <c r="F263" i="50"/>
  <c r="E263" i="50"/>
  <c r="C263" i="50"/>
  <c r="B263" i="50"/>
  <c r="S262" i="50"/>
  <c r="R262" i="50"/>
  <c r="Q262" i="50"/>
  <c r="P262" i="50"/>
  <c r="O262" i="50"/>
  <c r="N262" i="50"/>
  <c r="M262" i="50"/>
  <c r="L262" i="50"/>
  <c r="K262" i="50"/>
  <c r="J262" i="50"/>
  <c r="I262" i="50"/>
  <c r="G262" i="50"/>
  <c r="F262" i="50"/>
  <c r="E262" i="50"/>
  <c r="C262" i="50"/>
  <c r="B262" i="50"/>
  <c r="S261" i="50"/>
  <c r="R261" i="50"/>
  <c r="Q261" i="50"/>
  <c r="P261" i="50"/>
  <c r="O261" i="50"/>
  <c r="N261" i="50"/>
  <c r="M261" i="50"/>
  <c r="L261" i="50"/>
  <c r="K261" i="50"/>
  <c r="J261" i="50"/>
  <c r="I261" i="50"/>
  <c r="G261" i="50"/>
  <c r="H261" i="50" s="1"/>
  <c r="F261" i="50"/>
  <c r="E261" i="50"/>
  <c r="C261" i="50"/>
  <c r="B261" i="50"/>
  <c r="S260" i="50"/>
  <c r="R260" i="50"/>
  <c r="Q260" i="50"/>
  <c r="P260" i="50"/>
  <c r="O260" i="50"/>
  <c r="N260" i="50"/>
  <c r="M260" i="50"/>
  <c r="L260" i="50"/>
  <c r="K260" i="50"/>
  <c r="J260" i="50"/>
  <c r="I260" i="50"/>
  <c r="G260" i="50"/>
  <c r="F260" i="50"/>
  <c r="E260" i="50"/>
  <c r="C260" i="50"/>
  <c r="B260" i="50"/>
  <c r="S259" i="50"/>
  <c r="R259" i="50"/>
  <c r="Q259" i="50"/>
  <c r="P259" i="50"/>
  <c r="O259" i="50"/>
  <c r="N259" i="50"/>
  <c r="M259" i="50"/>
  <c r="L259" i="50"/>
  <c r="K259" i="50"/>
  <c r="J259" i="50"/>
  <c r="I259" i="50"/>
  <c r="G259" i="50"/>
  <c r="F259" i="50"/>
  <c r="E259" i="50"/>
  <c r="C259" i="50"/>
  <c r="B259" i="50"/>
  <c r="S258" i="50"/>
  <c r="R258" i="50"/>
  <c r="Q258" i="50"/>
  <c r="P258" i="50"/>
  <c r="O258" i="50"/>
  <c r="N258" i="50"/>
  <c r="M258" i="50"/>
  <c r="L258" i="50"/>
  <c r="K258" i="50"/>
  <c r="J258" i="50"/>
  <c r="I258" i="50"/>
  <c r="G258" i="50"/>
  <c r="F258" i="50"/>
  <c r="E258" i="50"/>
  <c r="C258" i="50"/>
  <c r="B258" i="50"/>
  <c r="S257" i="50"/>
  <c r="R257" i="50"/>
  <c r="Q257" i="50"/>
  <c r="P257" i="50"/>
  <c r="O257" i="50"/>
  <c r="N257" i="50"/>
  <c r="M257" i="50"/>
  <c r="L257" i="50"/>
  <c r="K257" i="50"/>
  <c r="J257" i="50"/>
  <c r="I257" i="50"/>
  <c r="G257" i="50"/>
  <c r="F257" i="50"/>
  <c r="E257" i="50"/>
  <c r="C257" i="50"/>
  <c r="B257" i="50"/>
  <c r="S256" i="50"/>
  <c r="R256" i="50"/>
  <c r="Q256" i="50"/>
  <c r="P256" i="50"/>
  <c r="O256" i="50"/>
  <c r="N256" i="50"/>
  <c r="M256" i="50"/>
  <c r="L256" i="50"/>
  <c r="K256" i="50"/>
  <c r="J256" i="50"/>
  <c r="I256" i="50"/>
  <c r="G256" i="50"/>
  <c r="H256" i="50" s="1"/>
  <c r="F256" i="50"/>
  <c r="E256" i="50"/>
  <c r="C256" i="50"/>
  <c r="B256" i="50"/>
  <c r="S255" i="50"/>
  <c r="R255" i="50"/>
  <c r="Q255" i="50"/>
  <c r="P255" i="50"/>
  <c r="O255" i="50"/>
  <c r="N255" i="50"/>
  <c r="M255" i="50"/>
  <c r="L255" i="50"/>
  <c r="K255" i="50"/>
  <c r="J255" i="50"/>
  <c r="I255" i="50"/>
  <c r="G255" i="50"/>
  <c r="F255" i="50"/>
  <c r="E255" i="50"/>
  <c r="C255" i="50"/>
  <c r="B255" i="50"/>
  <c r="S254" i="50"/>
  <c r="R254" i="50"/>
  <c r="Q254" i="50"/>
  <c r="P254" i="50"/>
  <c r="O254" i="50"/>
  <c r="N254" i="50"/>
  <c r="M254" i="50"/>
  <c r="L254" i="50"/>
  <c r="K254" i="50"/>
  <c r="J254" i="50"/>
  <c r="I254" i="50"/>
  <c r="G254" i="50"/>
  <c r="F254" i="50"/>
  <c r="E254" i="50"/>
  <c r="C254" i="50"/>
  <c r="B254" i="50"/>
  <c r="S253" i="50"/>
  <c r="R253" i="50"/>
  <c r="Q253" i="50"/>
  <c r="P253" i="50"/>
  <c r="O253" i="50"/>
  <c r="N253" i="50"/>
  <c r="M253" i="50"/>
  <c r="L253" i="50"/>
  <c r="K253" i="50"/>
  <c r="J253" i="50"/>
  <c r="I253" i="50"/>
  <c r="G253" i="50"/>
  <c r="F253" i="50"/>
  <c r="E253" i="50"/>
  <c r="C253" i="50"/>
  <c r="B253" i="50"/>
  <c r="S252" i="50"/>
  <c r="R252" i="50"/>
  <c r="Q252" i="50"/>
  <c r="P252" i="50"/>
  <c r="O252" i="50"/>
  <c r="N252" i="50"/>
  <c r="M252" i="50"/>
  <c r="L252" i="50"/>
  <c r="K252" i="50"/>
  <c r="J252" i="50"/>
  <c r="I252" i="50"/>
  <c r="G252" i="50"/>
  <c r="F252" i="50"/>
  <c r="E252" i="50"/>
  <c r="C252" i="50"/>
  <c r="B252" i="50"/>
  <c r="S251" i="50"/>
  <c r="R251" i="50"/>
  <c r="Q251" i="50"/>
  <c r="P251" i="50"/>
  <c r="O251" i="50"/>
  <c r="N251" i="50"/>
  <c r="M251" i="50"/>
  <c r="L251" i="50"/>
  <c r="K251" i="50"/>
  <c r="J251" i="50"/>
  <c r="I251" i="50"/>
  <c r="G251" i="50"/>
  <c r="F251" i="50"/>
  <c r="E251" i="50"/>
  <c r="C251" i="50"/>
  <c r="B251" i="50"/>
  <c r="S250" i="50"/>
  <c r="R250" i="50"/>
  <c r="Q250" i="50"/>
  <c r="P250" i="50"/>
  <c r="O250" i="50"/>
  <c r="N250" i="50"/>
  <c r="M250" i="50"/>
  <c r="L250" i="50"/>
  <c r="K250" i="50"/>
  <c r="J250" i="50"/>
  <c r="I250" i="50"/>
  <c r="G250" i="50"/>
  <c r="F250" i="50"/>
  <c r="E250" i="50"/>
  <c r="C250" i="50"/>
  <c r="B250" i="50"/>
  <c r="S249" i="50"/>
  <c r="R249" i="50"/>
  <c r="Q249" i="50"/>
  <c r="P249" i="50"/>
  <c r="O249" i="50"/>
  <c r="N249" i="50"/>
  <c r="M249" i="50"/>
  <c r="L249" i="50"/>
  <c r="K249" i="50"/>
  <c r="J249" i="50"/>
  <c r="I249" i="50"/>
  <c r="G249" i="50"/>
  <c r="F249" i="50"/>
  <c r="E249" i="50"/>
  <c r="C249" i="50"/>
  <c r="B249" i="50"/>
  <c r="S248" i="50"/>
  <c r="R248" i="50"/>
  <c r="Q248" i="50"/>
  <c r="P248" i="50"/>
  <c r="O248" i="50"/>
  <c r="N248" i="50"/>
  <c r="M248" i="50"/>
  <c r="L248" i="50"/>
  <c r="K248" i="50"/>
  <c r="J248" i="50"/>
  <c r="I248" i="50"/>
  <c r="G248" i="50"/>
  <c r="H248" i="50" s="1"/>
  <c r="F248" i="50"/>
  <c r="E248" i="50"/>
  <c r="C248" i="50"/>
  <c r="B248" i="50"/>
  <c r="S247" i="50"/>
  <c r="R247" i="50"/>
  <c r="Q247" i="50"/>
  <c r="P247" i="50"/>
  <c r="O247" i="50"/>
  <c r="N247" i="50"/>
  <c r="M247" i="50"/>
  <c r="L247" i="50"/>
  <c r="K247" i="50"/>
  <c r="J247" i="50"/>
  <c r="I247" i="50"/>
  <c r="G247" i="50"/>
  <c r="F247" i="50"/>
  <c r="E247" i="50"/>
  <c r="C247" i="50"/>
  <c r="B247" i="50"/>
  <c r="S246" i="50"/>
  <c r="R246" i="50"/>
  <c r="Q246" i="50"/>
  <c r="P246" i="50"/>
  <c r="O246" i="50"/>
  <c r="N246" i="50"/>
  <c r="M246" i="50"/>
  <c r="L246" i="50"/>
  <c r="K246" i="50"/>
  <c r="J246" i="50"/>
  <c r="I246" i="50"/>
  <c r="G246" i="50"/>
  <c r="F246" i="50"/>
  <c r="E246" i="50"/>
  <c r="C246" i="50"/>
  <c r="B246" i="50"/>
  <c r="S245" i="50"/>
  <c r="R245" i="50"/>
  <c r="Q245" i="50"/>
  <c r="P245" i="50"/>
  <c r="O245" i="50"/>
  <c r="N245" i="50"/>
  <c r="M245" i="50"/>
  <c r="L245" i="50"/>
  <c r="K245" i="50"/>
  <c r="J245" i="50"/>
  <c r="I245" i="50"/>
  <c r="G245" i="50"/>
  <c r="F245" i="50"/>
  <c r="E245" i="50"/>
  <c r="C245" i="50"/>
  <c r="B245" i="50"/>
  <c r="S244" i="50"/>
  <c r="R244" i="50"/>
  <c r="Q244" i="50"/>
  <c r="P244" i="50"/>
  <c r="O244" i="50"/>
  <c r="N244" i="50"/>
  <c r="M244" i="50"/>
  <c r="L244" i="50"/>
  <c r="K244" i="50"/>
  <c r="J244" i="50"/>
  <c r="I244" i="50"/>
  <c r="G244" i="50"/>
  <c r="H244" i="50" s="1"/>
  <c r="F244" i="50"/>
  <c r="E244" i="50"/>
  <c r="C244" i="50"/>
  <c r="B244" i="50"/>
  <c r="S243" i="50"/>
  <c r="R243" i="50"/>
  <c r="Q243" i="50"/>
  <c r="P243" i="50"/>
  <c r="O243" i="50"/>
  <c r="N243" i="50"/>
  <c r="M243" i="50"/>
  <c r="L243" i="50"/>
  <c r="K243" i="50"/>
  <c r="J243" i="50"/>
  <c r="I243" i="50"/>
  <c r="G243" i="50"/>
  <c r="H243" i="50" s="1"/>
  <c r="F243" i="50"/>
  <c r="E243" i="50"/>
  <c r="C243" i="50"/>
  <c r="B243" i="50"/>
  <c r="S242" i="50"/>
  <c r="R242" i="50"/>
  <c r="Q242" i="50"/>
  <c r="P242" i="50"/>
  <c r="O242" i="50"/>
  <c r="N242" i="50"/>
  <c r="M242" i="50"/>
  <c r="L242" i="50"/>
  <c r="K242" i="50"/>
  <c r="J242" i="50"/>
  <c r="I242" i="50"/>
  <c r="G242" i="50"/>
  <c r="F242" i="50"/>
  <c r="E242" i="50"/>
  <c r="C242" i="50"/>
  <c r="B242" i="50"/>
  <c r="S241" i="50"/>
  <c r="R241" i="50"/>
  <c r="Q241" i="50"/>
  <c r="P241" i="50"/>
  <c r="O241" i="50"/>
  <c r="N241" i="50"/>
  <c r="M241" i="50"/>
  <c r="L241" i="50"/>
  <c r="K241" i="50"/>
  <c r="J241" i="50"/>
  <c r="I241" i="50"/>
  <c r="G241" i="50"/>
  <c r="F241" i="50"/>
  <c r="E241" i="50"/>
  <c r="C241" i="50"/>
  <c r="B241" i="50"/>
  <c r="S240" i="50"/>
  <c r="R240" i="50"/>
  <c r="Q240" i="50"/>
  <c r="P240" i="50"/>
  <c r="O240" i="50"/>
  <c r="N240" i="50"/>
  <c r="M240" i="50"/>
  <c r="L240" i="50"/>
  <c r="K240" i="50"/>
  <c r="J240" i="50"/>
  <c r="I240" i="50"/>
  <c r="G240" i="50"/>
  <c r="F240" i="50"/>
  <c r="E240" i="50"/>
  <c r="C240" i="50"/>
  <c r="B240" i="50"/>
  <c r="S239" i="50"/>
  <c r="R239" i="50"/>
  <c r="Q239" i="50"/>
  <c r="P239" i="50"/>
  <c r="O239" i="50"/>
  <c r="N239" i="50"/>
  <c r="M239" i="50"/>
  <c r="L239" i="50"/>
  <c r="K239" i="50"/>
  <c r="J239" i="50"/>
  <c r="I239" i="50"/>
  <c r="G239" i="50"/>
  <c r="F239" i="50"/>
  <c r="E239" i="50"/>
  <c r="C239" i="50"/>
  <c r="B239" i="50"/>
  <c r="S238" i="50"/>
  <c r="R238" i="50"/>
  <c r="Q238" i="50"/>
  <c r="P238" i="50"/>
  <c r="O238" i="50"/>
  <c r="N238" i="50"/>
  <c r="M238" i="50"/>
  <c r="L238" i="50"/>
  <c r="K238" i="50"/>
  <c r="J238" i="50"/>
  <c r="I238" i="50"/>
  <c r="G238" i="50"/>
  <c r="H238" i="50" s="1"/>
  <c r="F238" i="50"/>
  <c r="E238" i="50"/>
  <c r="C238" i="50"/>
  <c r="B238" i="50"/>
  <c r="S237" i="50"/>
  <c r="R237" i="50"/>
  <c r="Q237" i="50"/>
  <c r="P237" i="50"/>
  <c r="O237" i="50"/>
  <c r="N237" i="50"/>
  <c r="M237" i="50"/>
  <c r="L237" i="50"/>
  <c r="K237" i="50"/>
  <c r="J237" i="50"/>
  <c r="I237" i="50"/>
  <c r="G237" i="50"/>
  <c r="F237" i="50"/>
  <c r="E237" i="50"/>
  <c r="C237" i="50"/>
  <c r="B237" i="50"/>
  <c r="S236" i="50"/>
  <c r="R236" i="50"/>
  <c r="Q236" i="50"/>
  <c r="P236" i="50"/>
  <c r="O236" i="50"/>
  <c r="N236" i="50"/>
  <c r="M236" i="50"/>
  <c r="L236" i="50"/>
  <c r="K236" i="50"/>
  <c r="J236" i="50"/>
  <c r="I236" i="50"/>
  <c r="G236" i="50"/>
  <c r="F236" i="50"/>
  <c r="E236" i="50"/>
  <c r="C236" i="50"/>
  <c r="B236" i="50"/>
  <c r="S235" i="50"/>
  <c r="R235" i="50"/>
  <c r="Q235" i="50"/>
  <c r="P235" i="50"/>
  <c r="O235" i="50"/>
  <c r="N235" i="50"/>
  <c r="M235" i="50"/>
  <c r="L235" i="50"/>
  <c r="K235" i="50"/>
  <c r="J235" i="50"/>
  <c r="I235" i="50"/>
  <c r="G235" i="50"/>
  <c r="F235" i="50"/>
  <c r="E235" i="50"/>
  <c r="C235" i="50"/>
  <c r="B235" i="50"/>
  <c r="S234" i="50"/>
  <c r="R234" i="50"/>
  <c r="Q234" i="50"/>
  <c r="P234" i="50"/>
  <c r="O234" i="50"/>
  <c r="N234" i="50"/>
  <c r="M234" i="50"/>
  <c r="L234" i="50"/>
  <c r="K234" i="50"/>
  <c r="J234" i="50"/>
  <c r="I234" i="50"/>
  <c r="G234" i="50"/>
  <c r="F234" i="50"/>
  <c r="E234" i="50"/>
  <c r="C234" i="50"/>
  <c r="B234" i="50"/>
  <c r="S233" i="50"/>
  <c r="R233" i="50"/>
  <c r="Q233" i="50"/>
  <c r="P233" i="50"/>
  <c r="O233" i="50"/>
  <c r="N233" i="50"/>
  <c r="M233" i="50"/>
  <c r="L233" i="50"/>
  <c r="K233" i="50"/>
  <c r="J233" i="50"/>
  <c r="I233" i="50"/>
  <c r="G233" i="50"/>
  <c r="F233" i="50"/>
  <c r="E233" i="50"/>
  <c r="C233" i="50"/>
  <c r="B233" i="50"/>
  <c r="S232" i="50"/>
  <c r="R232" i="50"/>
  <c r="Q232" i="50"/>
  <c r="P232" i="50"/>
  <c r="O232" i="50"/>
  <c r="N232" i="50"/>
  <c r="M232" i="50"/>
  <c r="L232" i="50"/>
  <c r="K232" i="50"/>
  <c r="J232" i="50"/>
  <c r="I232" i="50"/>
  <c r="G232" i="50"/>
  <c r="F232" i="50"/>
  <c r="E232" i="50"/>
  <c r="C232" i="50"/>
  <c r="B232" i="50"/>
  <c r="S231" i="50"/>
  <c r="R231" i="50"/>
  <c r="Q231" i="50"/>
  <c r="P231" i="50"/>
  <c r="O231" i="50"/>
  <c r="N231" i="50"/>
  <c r="M231" i="50"/>
  <c r="L231" i="50"/>
  <c r="K231" i="50"/>
  <c r="J231" i="50"/>
  <c r="I231" i="50"/>
  <c r="G231" i="50"/>
  <c r="F231" i="50"/>
  <c r="E231" i="50"/>
  <c r="C231" i="50"/>
  <c r="B231" i="50"/>
  <c r="S230" i="50"/>
  <c r="R230" i="50"/>
  <c r="Q230" i="50"/>
  <c r="P230" i="50"/>
  <c r="O230" i="50"/>
  <c r="N230" i="50"/>
  <c r="M230" i="50"/>
  <c r="L230" i="50"/>
  <c r="K230" i="50"/>
  <c r="J230" i="50"/>
  <c r="I230" i="50"/>
  <c r="G230" i="50"/>
  <c r="F230" i="50"/>
  <c r="E230" i="50"/>
  <c r="C230" i="50"/>
  <c r="B230" i="50"/>
  <c r="S229" i="50"/>
  <c r="R229" i="50"/>
  <c r="Q229" i="50"/>
  <c r="P229" i="50"/>
  <c r="O229" i="50"/>
  <c r="N229" i="50"/>
  <c r="M229" i="50"/>
  <c r="L229" i="50"/>
  <c r="K229" i="50"/>
  <c r="J229" i="50"/>
  <c r="I229" i="50"/>
  <c r="G229" i="50"/>
  <c r="F229" i="50"/>
  <c r="E229" i="50"/>
  <c r="C229" i="50"/>
  <c r="B229" i="50"/>
  <c r="S228" i="50"/>
  <c r="R228" i="50"/>
  <c r="Q228" i="50"/>
  <c r="P228" i="50"/>
  <c r="O228" i="50"/>
  <c r="N228" i="50"/>
  <c r="M228" i="50"/>
  <c r="L228" i="50"/>
  <c r="K228" i="50"/>
  <c r="J228" i="50"/>
  <c r="I228" i="50"/>
  <c r="G228" i="50"/>
  <c r="F228" i="50"/>
  <c r="E228" i="50"/>
  <c r="C228" i="50"/>
  <c r="B228" i="50"/>
  <c r="S227" i="50"/>
  <c r="R227" i="50"/>
  <c r="Q227" i="50"/>
  <c r="P227" i="50"/>
  <c r="O227" i="50"/>
  <c r="N227" i="50"/>
  <c r="M227" i="50"/>
  <c r="L227" i="50"/>
  <c r="K227" i="50"/>
  <c r="J227" i="50"/>
  <c r="I227" i="50"/>
  <c r="G227" i="50"/>
  <c r="F227" i="50"/>
  <c r="E227" i="50"/>
  <c r="C227" i="50"/>
  <c r="B227" i="50"/>
  <c r="S226" i="50"/>
  <c r="R226" i="50"/>
  <c r="Q226" i="50"/>
  <c r="P226" i="50"/>
  <c r="O226" i="50"/>
  <c r="N226" i="50"/>
  <c r="M226" i="50"/>
  <c r="L226" i="50"/>
  <c r="K226" i="50"/>
  <c r="J226" i="50"/>
  <c r="I226" i="50"/>
  <c r="G226" i="50"/>
  <c r="H226" i="50" s="1"/>
  <c r="F226" i="50"/>
  <c r="E226" i="50"/>
  <c r="C226" i="50"/>
  <c r="B226" i="50"/>
  <c r="S225" i="50"/>
  <c r="R225" i="50"/>
  <c r="Q225" i="50"/>
  <c r="P225" i="50"/>
  <c r="O225" i="50"/>
  <c r="N225" i="50"/>
  <c r="M225" i="50"/>
  <c r="L225" i="50"/>
  <c r="K225" i="50"/>
  <c r="J225" i="50"/>
  <c r="I225" i="50"/>
  <c r="G225" i="50"/>
  <c r="F225" i="50"/>
  <c r="E225" i="50"/>
  <c r="C225" i="50"/>
  <c r="B225" i="50"/>
  <c r="S224" i="50"/>
  <c r="R224" i="50"/>
  <c r="Q224" i="50"/>
  <c r="P224" i="50"/>
  <c r="O224" i="50"/>
  <c r="N224" i="50"/>
  <c r="M224" i="50"/>
  <c r="L224" i="50"/>
  <c r="K224" i="50"/>
  <c r="J224" i="50"/>
  <c r="I224" i="50"/>
  <c r="G224" i="50"/>
  <c r="H224" i="50" s="1"/>
  <c r="F224" i="50"/>
  <c r="E224" i="50"/>
  <c r="C224" i="50"/>
  <c r="B224" i="50"/>
  <c r="S223" i="50"/>
  <c r="R223" i="50"/>
  <c r="Q223" i="50"/>
  <c r="P223" i="50"/>
  <c r="O223" i="50"/>
  <c r="N223" i="50"/>
  <c r="M223" i="50"/>
  <c r="L223" i="50"/>
  <c r="K223" i="50"/>
  <c r="J223" i="50"/>
  <c r="I223" i="50"/>
  <c r="G223" i="50"/>
  <c r="H223" i="50" s="1"/>
  <c r="F223" i="50"/>
  <c r="E223" i="50"/>
  <c r="C223" i="50"/>
  <c r="B223" i="50"/>
  <c r="S222" i="50"/>
  <c r="R222" i="50"/>
  <c r="Q222" i="50"/>
  <c r="P222" i="50"/>
  <c r="O222" i="50"/>
  <c r="N222" i="50"/>
  <c r="M222" i="50"/>
  <c r="L222" i="50"/>
  <c r="K222" i="50"/>
  <c r="J222" i="50"/>
  <c r="I222" i="50"/>
  <c r="G222" i="50"/>
  <c r="F222" i="50"/>
  <c r="E222" i="50"/>
  <c r="C222" i="50"/>
  <c r="B222" i="50"/>
  <c r="S221" i="50"/>
  <c r="R221" i="50"/>
  <c r="Q221" i="50"/>
  <c r="P221" i="50"/>
  <c r="O221" i="50"/>
  <c r="N221" i="50"/>
  <c r="M221" i="50"/>
  <c r="L221" i="50"/>
  <c r="K221" i="50"/>
  <c r="J221" i="50"/>
  <c r="I221" i="50"/>
  <c r="G221" i="50"/>
  <c r="F221" i="50"/>
  <c r="E221" i="50"/>
  <c r="C221" i="50"/>
  <c r="B221" i="50"/>
  <c r="S220" i="50"/>
  <c r="R220" i="50"/>
  <c r="Q220" i="50"/>
  <c r="P220" i="50"/>
  <c r="O220" i="50"/>
  <c r="N220" i="50"/>
  <c r="M220" i="50"/>
  <c r="L220" i="50"/>
  <c r="K220" i="50"/>
  <c r="J220" i="50"/>
  <c r="I220" i="50"/>
  <c r="G220" i="50"/>
  <c r="H220" i="50" s="1"/>
  <c r="F220" i="50"/>
  <c r="E220" i="50"/>
  <c r="C220" i="50"/>
  <c r="B220" i="50"/>
  <c r="S219" i="50"/>
  <c r="R219" i="50"/>
  <c r="Q219" i="50"/>
  <c r="P219" i="50"/>
  <c r="O219" i="50"/>
  <c r="N219" i="50"/>
  <c r="M219" i="50"/>
  <c r="L219" i="50"/>
  <c r="K219" i="50"/>
  <c r="J219" i="50"/>
  <c r="I219" i="50"/>
  <c r="G219" i="50"/>
  <c r="H219" i="50" s="1"/>
  <c r="F219" i="50"/>
  <c r="E219" i="50"/>
  <c r="C219" i="50"/>
  <c r="B219" i="50"/>
  <c r="S218" i="50"/>
  <c r="R218" i="50"/>
  <c r="Q218" i="50"/>
  <c r="P218" i="50"/>
  <c r="O218" i="50"/>
  <c r="N218" i="50"/>
  <c r="M218" i="50"/>
  <c r="L218" i="50"/>
  <c r="K218" i="50"/>
  <c r="J218" i="50"/>
  <c r="I218" i="50"/>
  <c r="G218" i="50"/>
  <c r="F218" i="50"/>
  <c r="E218" i="50"/>
  <c r="C218" i="50"/>
  <c r="B218" i="50"/>
  <c r="S217" i="50"/>
  <c r="R217" i="50"/>
  <c r="Q217" i="50"/>
  <c r="P217" i="50"/>
  <c r="O217" i="50"/>
  <c r="N217" i="50"/>
  <c r="M217" i="50"/>
  <c r="L217" i="50"/>
  <c r="K217" i="50"/>
  <c r="J217" i="50"/>
  <c r="I217" i="50"/>
  <c r="G217" i="50"/>
  <c r="F217" i="50"/>
  <c r="E217" i="50"/>
  <c r="C217" i="50"/>
  <c r="B217" i="50"/>
  <c r="S216" i="50"/>
  <c r="R216" i="50"/>
  <c r="Q216" i="50"/>
  <c r="P216" i="50"/>
  <c r="O216" i="50"/>
  <c r="N216" i="50"/>
  <c r="M216" i="50"/>
  <c r="L216" i="50"/>
  <c r="K216" i="50"/>
  <c r="J216" i="50"/>
  <c r="I216" i="50"/>
  <c r="G216" i="50"/>
  <c r="H216" i="50" s="1"/>
  <c r="F216" i="50"/>
  <c r="E216" i="50"/>
  <c r="C216" i="50"/>
  <c r="B216" i="50"/>
  <c r="S215" i="50"/>
  <c r="R215" i="50"/>
  <c r="Q215" i="50"/>
  <c r="P215" i="50"/>
  <c r="O215" i="50"/>
  <c r="N215" i="50"/>
  <c r="M215" i="50"/>
  <c r="L215" i="50"/>
  <c r="K215" i="50"/>
  <c r="J215" i="50"/>
  <c r="I215" i="50"/>
  <c r="G215" i="50"/>
  <c r="F215" i="50"/>
  <c r="E215" i="50"/>
  <c r="C215" i="50"/>
  <c r="B215" i="50"/>
  <c r="S214" i="50"/>
  <c r="R214" i="50"/>
  <c r="Q214" i="50"/>
  <c r="P214" i="50"/>
  <c r="O214" i="50"/>
  <c r="N214" i="50"/>
  <c r="M214" i="50"/>
  <c r="L214" i="50"/>
  <c r="K214" i="50"/>
  <c r="J214" i="50"/>
  <c r="I214" i="50"/>
  <c r="G214" i="50"/>
  <c r="F214" i="50"/>
  <c r="E214" i="50"/>
  <c r="C214" i="50"/>
  <c r="B214" i="50"/>
  <c r="S213" i="50"/>
  <c r="R213" i="50"/>
  <c r="Q213" i="50"/>
  <c r="P213" i="50"/>
  <c r="O213" i="50"/>
  <c r="N213" i="50"/>
  <c r="M213" i="50"/>
  <c r="L213" i="50"/>
  <c r="K213" i="50"/>
  <c r="J213" i="50"/>
  <c r="I213" i="50"/>
  <c r="G213" i="50"/>
  <c r="F213" i="50"/>
  <c r="E213" i="50"/>
  <c r="C213" i="50"/>
  <c r="B213" i="50"/>
  <c r="S212" i="50"/>
  <c r="R212" i="50"/>
  <c r="Q212" i="50"/>
  <c r="P212" i="50"/>
  <c r="O212" i="50"/>
  <c r="N212" i="50"/>
  <c r="M212" i="50"/>
  <c r="L212" i="50"/>
  <c r="K212" i="50"/>
  <c r="J212" i="50"/>
  <c r="I212" i="50"/>
  <c r="G212" i="50"/>
  <c r="H212" i="50" s="1"/>
  <c r="F212" i="50"/>
  <c r="E212" i="50"/>
  <c r="C212" i="50"/>
  <c r="B212" i="50"/>
  <c r="S211" i="50"/>
  <c r="R211" i="50"/>
  <c r="Q211" i="50"/>
  <c r="P211" i="50"/>
  <c r="O211" i="50"/>
  <c r="N211" i="50"/>
  <c r="M211" i="50"/>
  <c r="L211" i="50"/>
  <c r="K211" i="50"/>
  <c r="J211" i="50"/>
  <c r="I211" i="50"/>
  <c r="G211" i="50"/>
  <c r="H211" i="50" s="1"/>
  <c r="F211" i="50"/>
  <c r="E211" i="50"/>
  <c r="C211" i="50"/>
  <c r="B211" i="50"/>
  <c r="S210" i="50"/>
  <c r="R210" i="50"/>
  <c r="Q210" i="50"/>
  <c r="P210" i="50"/>
  <c r="O210" i="50"/>
  <c r="N210" i="50"/>
  <c r="M210" i="50"/>
  <c r="L210" i="50"/>
  <c r="K210" i="50"/>
  <c r="J210" i="50"/>
  <c r="I210" i="50"/>
  <c r="G210" i="50"/>
  <c r="F210" i="50"/>
  <c r="E210" i="50"/>
  <c r="C210" i="50"/>
  <c r="B210" i="50"/>
  <c r="S209" i="50"/>
  <c r="R209" i="50"/>
  <c r="Q209" i="50"/>
  <c r="P209" i="50"/>
  <c r="O209" i="50"/>
  <c r="N209" i="50"/>
  <c r="M209" i="50"/>
  <c r="L209" i="50"/>
  <c r="K209" i="50"/>
  <c r="J209" i="50"/>
  <c r="I209" i="50"/>
  <c r="G209" i="50"/>
  <c r="F209" i="50"/>
  <c r="E209" i="50"/>
  <c r="C209" i="50"/>
  <c r="B209" i="50"/>
  <c r="S208" i="50"/>
  <c r="R208" i="50"/>
  <c r="Q208" i="50"/>
  <c r="P208" i="50"/>
  <c r="O208" i="50"/>
  <c r="N208" i="50"/>
  <c r="M208" i="50"/>
  <c r="L208" i="50"/>
  <c r="K208" i="50"/>
  <c r="J208" i="50"/>
  <c r="I208" i="50"/>
  <c r="G208" i="50"/>
  <c r="H208" i="50" s="1"/>
  <c r="F208" i="50"/>
  <c r="E208" i="50"/>
  <c r="C208" i="50"/>
  <c r="B208" i="50"/>
  <c r="S207" i="50"/>
  <c r="R207" i="50"/>
  <c r="Q207" i="50"/>
  <c r="P207" i="50"/>
  <c r="O207" i="50"/>
  <c r="N207" i="50"/>
  <c r="M207" i="50"/>
  <c r="L207" i="50"/>
  <c r="K207" i="50"/>
  <c r="J207" i="50"/>
  <c r="I207" i="50"/>
  <c r="G207" i="50"/>
  <c r="F207" i="50"/>
  <c r="E207" i="50"/>
  <c r="C207" i="50"/>
  <c r="B207" i="50"/>
  <c r="S206" i="50"/>
  <c r="R206" i="50"/>
  <c r="Q206" i="50"/>
  <c r="P206" i="50"/>
  <c r="O206" i="50"/>
  <c r="N206" i="50"/>
  <c r="M206" i="50"/>
  <c r="L206" i="50"/>
  <c r="K206" i="50"/>
  <c r="J206" i="50"/>
  <c r="I206" i="50"/>
  <c r="G206" i="50"/>
  <c r="F206" i="50"/>
  <c r="E206" i="50"/>
  <c r="C206" i="50"/>
  <c r="B206" i="50"/>
  <c r="S205" i="50"/>
  <c r="R205" i="50"/>
  <c r="Q205" i="50"/>
  <c r="P205" i="50"/>
  <c r="O205" i="50"/>
  <c r="N205" i="50"/>
  <c r="M205" i="50"/>
  <c r="L205" i="50"/>
  <c r="K205" i="50"/>
  <c r="J205" i="50"/>
  <c r="I205" i="50"/>
  <c r="G205" i="50"/>
  <c r="F205" i="50"/>
  <c r="E205" i="50"/>
  <c r="C205" i="50"/>
  <c r="B205" i="50"/>
  <c r="S204" i="50"/>
  <c r="R204" i="50"/>
  <c r="Q204" i="50"/>
  <c r="P204" i="50"/>
  <c r="O204" i="50"/>
  <c r="N204" i="50"/>
  <c r="M204" i="50"/>
  <c r="L204" i="50"/>
  <c r="K204" i="50"/>
  <c r="J204" i="50"/>
  <c r="I204" i="50"/>
  <c r="G204" i="50"/>
  <c r="F204" i="50"/>
  <c r="E204" i="50"/>
  <c r="C204" i="50"/>
  <c r="B204" i="50"/>
  <c r="S203" i="50"/>
  <c r="R203" i="50"/>
  <c r="Q203" i="50"/>
  <c r="P203" i="50"/>
  <c r="O203" i="50"/>
  <c r="N203" i="50"/>
  <c r="M203" i="50"/>
  <c r="L203" i="50"/>
  <c r="K203" i="50"/>
  <c r="J203" i="50"/>
  <c r="I203" i="50"/>
  <c r="G203" i="50"/>
  <c r="H203" i="50" s="1"/>
  <c r="F203" i="50"/>
  <c r="E203" i="50"/>
  <c r="C203" i="50"/>
  <c r="B203" i="50"/>
  <c r="S202" i="50"/>
  <c r="R202" i="50"/>
  <c r="Q202" i="50"/>
  <c r="P202" i="50"/>
  <c r="O202" i="50"/>
  <c r="N202" i="50"/>
  <c r="M202" i="50"/>
  <c r="L202" i="50"/>
  <c r="K202" i="50"/>
  <c r="J202" i="50"/>
  <c r="I202" i="50"/>
  <c r="G202" i="50"/>
  <c r="F202" i="50"/>
  <c r="E202" i="50"/>
  <c r="C202" i="50"/>
  <c r="B202" i="50"/>
  <c r="S201" i="50"/>
  <c r="R201" i="50"/>
  <c r="Q201" i="50"/>
  <c r="P201" i="50"/>
  <c r="O201" i="50"/>
  <c r="N201" i="50"/>
  <c r="M201" i="50"/>
  <c r="L201" i="50"/>
  <c r="K201" i="50"/>
  <c r="J201" i="50"/>
  <c r="I201" i="50"/>
  <c r="G201" i="50"/>
  <c r="F201" i="50"/>
  <c r="E201" i="50"/>
  <c r="C201" i="50"/>
  <c r="B201" i="50"/>
  <c r="S200" i="50"/>
  <c r="R200" i="50"/>
  <c r="Q200" i="50"/>
  <c r="P200" i="50"/>
  <c r="O200" i="50"/>
  <c r="N200" i="50"/>
  <c r="M200" i="50"/>
  <c r="L200" i="50"/>
  <c r="K200" i="50"/>
  <c r="J200" i="50"/>
  <c r="I200" i="50"/>
  <c r="G200" i="50"/>
  <c r="F200" i="50"/>
  <c r="E200" i="50"/>
  <c r="C200" i="50"/>
  <c r="B200" i="50"/>
  <c r="S199" i="50"/>
  <c r="R199" i="50"/>
  <c r="Q199" i="50"/>
  <c r="P199" i="50"/>
  <c r="O199" i="50"/>
  <c r="N199" i="50"/>
  <c r="M199" i="50"/>
  <c r="L199" i="50"/>
  <c r="K199" i="50"/>
  <c r="J199" i="50"/>
  <c r="I199" i="50"/>
  <c r="G199" i="50"/>
  <c r="H199" i="50" s="1"/>
  <c r="F199" i="50"/>
  <c r="E199" i="50"/>
  <c r="C199" i="50"/>
  <c r="B199" i="50"/>
  <c r="S198" i="50"/>
  <c r="R198" i="50"/>
  <c r="Q198" i="50"/>
  <c r="P198" i="50"/>
  <c r="O198" i="50"/>
  <c r="N198" i="50"/>
  <c r="M198" i="50"/>
  <c r="L198" i="50"/>
  <c r="K198" i="50"/>
  <c r="J198" i="50"/>
  <c r="I198" i="50"/>
  <c r="G198" i="50"/>
  <c r="F198" i="50"/>
  <c r="E198" i="50"/>
  <c r="C198" i="50"/>
  <c r="B198" i="50"/>
  <c r="S197" i="50"/>
  <c r="R197" i="50"/>
  <c r="Q197" i="50"/>
  <c r="P197" i="50"/>
  <c r="O197" i="50"/>
  <c r="N197" i="50"/>
  <c r="M197" i="50"/>
  <c r="L197" i="50"/>
  <c r="K197" i="50"/>
  <c r="J197" i="50"/>
  <c r="I197" i="50"/>
  <c r="G197" i="50"/>
  <c r="F197" i="50"/>
  <c r="E197" i="50"/>
  <c r="C197" i="50"/>
  <c r="B197" i="50"/>
  <c r="S196" i="50"/>
  <c r="R196" i="50"/>
  <c r="Q196" i="50"/>
  <c r="P196" i="50"/>
  <c r="O196" i="50"/>
  <c r="N196" i="50"/>
  <c r="M196" i="50"/>
  <c r="L196" i="50"/>
  <c r="K196" i="50"/>
  <c r="J196" i="50"/>
  <c r="I196" i="50"/>
  <c r="G196" i="50"/>
  <c r="F196" i="50"/>
  <c r="E196" i="50"/>
  <c r="C196" i="50"/>
  <c r="B196" i="50"/>
  <c r="S195" i="50"/>
  <c r="R195" i="50"/>
  <c r="Q195" i="50"/>
  <c r="P195" i="50"/>
  <c r="O195" i="50"/>
  <c r="N195" i="50"/>
  <c r="M195" i="50"/>
  <c r="L195" i="50"/>
  <c r="K195" i="50"/>
  <c r="J195" i="50"/>
  <c r="I195" i="50"/>
  <c r="G195" i="50"/>
  <c r="H195" i="50" s="1"/>
  <c r="F195" i="50"/>
  <c r="E195" i="50"/>
  <c r="C195" i="50"/>
  <c r="B195" i="50"/>
  <c r="S194" i="50"/>
  <c r="R194" i="50"/>
  <c r="Q194" i="50"/>
  <c r="P194" i="50"/>
  <c r="O194" i="50"/>
  <c r="N194" i="50"/>
  <c r="M194" i="50"/>
  <c r="L194" i="50"/>
  <c r="K194" i="50"/>
  <c r="J194" i="50"/>
  <c r="I194" i="50"/>
  <c r="G194" i="50"/>
  <c r="F194" i="50"/>
  <c r="E194" i="50"/>
  <c r="C194" i="50"/>
  <c r="B194" i="50"/>
  <c r="S193" i="50"/>
  <c r="R193" i="50"/>
  <c r="Q193" i="50"/>
  <c r="P193" i="50"/>
  <c r="O193" i="50"/>
  <c r="N193" i="50"/>
  <c r="M193" i="50"/>
  <c r="L193" i="50"/>
  <c r="K193" i="50"/>
  <c r="J193" i="50"/>
  <c r="I193" i="50"/>
  <c r="G193" i="50"/>
  <c r="H193" i="50" s="1"/>
  <c r="F193" i="50"/>
  <c r="E193" i="50"/>
  <c r="C193" i="50"/>
  <c r="B193" i="50"/>
  <c r="S192" i="50"/>
  <c r="R192" i="50"/>
  <c r="Q192" i="50"/>
  <c r="P192" i="50"/>
  <c r="O192" i="50"/>
  <c r="N192" i="50"/>
  <c r="M192" i="50"/>
  <c r="L192" i="50"/>
  <c r="K192" i="50"/>
  <c r="J192" i="50"/>
  <c r="I192" i="50"/>
  <c r="G192" i="50"/>
  <c r="F192" i="50"/>
  <c r="E192" i="50"/>
  <c r="C192" i="50"/>
  <c r="B192" i="50"/>
  <c r="S191" i="50"/>
  <c r="R191" i="50"/>
  <c r="Q191" i="50"/>
  <c r="P191" i="50"/>
  <c r="O191" i="50"/>
  <c r="N191" i="50"/>
  <c r="M191" i="50"/>
  <c r="L191" i="50"/>
  <c r="K191" i="50"/>
  <c r="J191" i="50"/>
  <c r="I191" i="50"/>
  <c r="G191" i="50"/>
  <c r="F191" i="50"/>
  <c r="E191" i="50"/>
  <c r="C191" i="50"/>
  <c r="B191" i="50"/>
  <c r="S190" i="50"/>
  <c r="R190" i="50"/>
  <c r="Q190" i="50"/>
  <c r="P190" i="50"/>
  <c r="O190" i="50"/>
  <c r="N190" i="50"/>
  <c r="M190" i="50"/>
  <c r="L190" i="50"/>
  <c r="K190" i="50"/>
  <c r="J190" i="50"/>
  <c r="I190" i="50"/>
  <c r="G190" i="50"/>
  <c r="F190" i="50"/>
  <c r="E190" i="50"/>
  <c r="C190" i="50"/>
  <c r="B190" i="50"/>
  <c r="S189" i="50"/>
  <c r="R189" i="50"/>
  <c r="Q189" i="50"/>
  <c r="P189" i="50"/>
  <c r="O189" i="50"/>
  <c r="N189" i="50"/>
  <c r="M189" i="50"/>
  <c r="L189" i="50"/>
  <c r="K189" i="50"/>
  <c r="J189" i="50"/>
  <c r="I189" i="50"/>
  <c r="G189" i="50"/>
  <c r="H189" i="50" s="1"/>
  <c r="F189" i="50"/>
  <c r="E189" i="50"/>
  <c r="C189" i="50"/>
  <c r="B189" i="50"/>
  <c r="S188" i="50"/>
  <c r="R188" i="50"/>
  <c r="Q188" i="50"/>
  <c r="P188" i="50"/>
  <c r="O188" i="50"/>
  <c r="N188" i="50"/>
  <c r="M188" i="50"/>
  <c r="L188" i="50"/>
  <c r="K188" i="50"/>
  <c r="J188" i="50"/>
  <c r="I188" i="50"/>
  <c r="G188" i="50"/>
  <c r="F188" i="50"/>
  <c r="E188" i="50"/>
  <c r="C188" i="50"/>
  <c r="B188" i="50"/>
  <c r="S187" i="50"/>
  <c r="R187" i="50"/>
  <c r="Q187" i="50"/>
  <c r="P187" i="50"/>
  <c r="O187" i="50"/>
  <c r="N187" i="50"/>
  <c r="M187" i="50"/>
  <c r="L187" i="50"/>
  <c r="K187" i="50"/>
  <c r="J187" i="50"/>
  <c r="I187" i="50"/>
  <c r="G187" i="50"/>
  <c r="F187" i="50"/>
  <c r="E187" i="50"/>
  <c r="C187" i="50"/>
  <c r="B187" i="50"/>
  <c r="S186" i="50"/>
  <c r="R186" i="50"/>
  <c r="Q186" i="50"/>
  <c r="P186" i="50"/>
  <c r="O186" i="50"/>
  <c r="N186" i="50"/>
  <c r="M186" i="50"/>
  <c r="L186" i="50"/>
  <c r="K186" i="50"/>
  <c r="J186" i="50"/>
  <c r="I186" i="50"/>
  <c r="G186" i="50"/>
  <c r="F186" i="50"/>
  <c r="E186" i="50"/>
  <c r="C186" i="50"/>
  <c r="B186" i="50"/>
  <c r="S185" i="50"/>
  <c r="R185" i="50"/>
  <c r="Q185" i="50"/>
  <c r="P185" i="50"/>
  <c r="O185" i="50"/>
  <c r="N185" i="50"/>
  <c r="M185" i="50"/>
  <c r="L185" i="50"/>
  <c r="K185" i="50"/>
  <c r="J185" i="50"/>
  <c r="I185" i="50"/>
  <c r="G185" i="50"/>
  <c r="F185" i="50"/>
  <c r="E185" i="50"/>
  <c r="C185" i="50"/>
  <c r="B185" i="50"/>
  <c r="S184" i="50"/>
  <c r="R184" i="50"/>
  <c r="Q184" i="50"/>
  <c r="P184" i="50"/>
  <c r="O184" i="50"/>
  <c r="N184" i="50"/>
  <c r="M184" i="50"/>
  <c r="L184" i="50"/>
  <c r="K184" i="50"/>
  <c r="J184" i="50"/>
  <c r="I184" i="50"/>
  <c r="G184" i="50"/>
  <c r="F184" i="50"/>
  <c r="E184" i="50"/>
  <c r="C184" i="50"/>
  <c r="B184" i="50"/>
  <c r="S183" i="50"/>
  <c r="R183" i="50"/>
  <c r="Q183" i="50"/>
  <c r="P183" i="50"/>
  <c r="O183" i="50"/>
  <c r="N183" i="50"/>
  <c r="M183" i="50"/>
  <c r="L183" i="50"/>
  <c r="K183" i="50"/>
  <c r="J183" i="50"/>
  <c r="I183" i="50"/>
  <c r="G183" i="50"/>
  <c r="F183" i="50"/>
  <c r="E183" i="50"/>
  <c r="C183" i="50"/>
  <c r="B183" i="50"/>
  <c r="S182" i="50"/>
  <c r="R182" i="50"/>
  <c r="Q182" i="50"/>
  <c r="P182" i="50"/>
  <c r="O182" i="50"/>
  <c r="N182" i="50"/>
  <c r="M182" i="50"/>
  <c r="L182" i="50"/>
  <c r="K182" i="50"/>
  <c r="J182" i="50"/>
  <c r="I182" i="50"/>
  <c r="G182" i="50"/>
  <c r="F182" i="50"/>
  <c r="E182" i="50"/>
  <c r="C182" i="50"/>
  <c r="B182" i="50"/>
  <c r="S181" i="50"/>
  <c r="R181" i="50"/>
  <c r="Q181" i="50"/>
  <c r="P181" i="50"/>
  <c r="O181" i="50"/>
  <c r="N181" i="50"/>
  <c r="M181" i="50"/>
  <c r="L181" i="50"/>
  <c r="K181" i="50"/>
  <c r="J181" i="50"/>
  <c r="I181" i="50"/>
  <c r="G181" i="50"/>
  <c r="F181" i="50"/>
  <c r="E181" i="50"/>
  <c r="C181" i="50"/>
  <c r="B181" i="50"/>
  <c r="S180" i="50"/>
  <c r="R180" i="50"/>
  <c r="Q180" i="50"/>
  <c r="P180" i="50"/>
  <c r="O180" i="50"/>
  <c r="N180" i="50"/>
  <c r="M180" i="50"/>
  <c r="L180" i="50"/>
  <c r="K180" i="50"/>
  <c r="J180" i="50"/>
  <c r="I180" i="50"/>
  <c r="G180" i="50"/>
  <c r="F180" i="50"/>
  <c r="E180" i="50"/>
  <c r="C180" i="50"/>
  <c r="B180" i="50"/>
  <c r="S179" i="50"/>
  <c r="R179" i="50"/>
  <c r="Q179" i="50"/>
  <c r="P179" i="50"/>
  <c r="O179" i="50"/>
  <c r="N179" i="50"/>
  <c r="M179" i="50"/>
  <c r="L179" i="50"/>
  <c r="K179" i="50"/>
  <c r="J179" i="50"/>
  <c r="I179" i="50"/>
  <c r="G179" i="50"/>
  <c r="H179" i="50" s="1"/>
  <c r="F179" i="50"/>
  <c r="E179" i="50"/>
  <c r="C179" i="50"/>
  <c r="B179" i="50"/>
  <c r="S178" i="50"/>
  <c r="R178" i="50"/>
  <c r="Q178" i="50"/>
  <c r="P178" i="50"/>
  <c r="O178" i="50"/>
  <c r="N178" i="50"/>
  <c r="M178" i="50"/>
  <c r="L178" i="50"/>
  <c r="K178" i="50"/>
  <c r="J178" i="50"/>
  <c r="I178" i="50"/>
  <c r="G178" i="50"/>
  <c r="F178" i="50"/>
  <c r="E178" i="50"/>
  <c r="C178" i="50"/>
  <c r="B178" i="50"/>
  <c r="S177" i="50"/>
  <c r="R177" i="50"/>
  <c r="Q177" i="50"/>
  <c r="P177" i="50"/>
  <c r="O177" i="50"/>
  <c r="N177" i="50"/>
  <c r="M177" i="50"/>
  <c r="L177" i="50"/>
  <c r="K177" i="50"/>
  <c r="J177" i="50"/>
  <c r="I177" i="50"/>
  <c r="G177" i="50"/>
  <c r="H177" i="50" s="1"/>
  <c r="F177" i="50"/>
  <c r="E177" i="50"/>
  <c r="C177" i="50"/>
  <c r="B177" i="50"/>
  <c r="S176" i="50"/>
  <c r="R176" i="50"/>
  <c r="Q176" i="50"/>
  <c r="P176" i="50"/>
  <c r="O176" i="50"/>
  <c r="N176" i="50"/>
  <c r="M176" i="50"/>
  <c r="L176" i="50"/>
  <c r="K176" i="50"/>
  <c r="J176" i="50"/>
  <c r="I176" i="50"/>
  <c r="G176" i="50"/>
  <c r="H176" i="50" s="1"/>
  <c r="F176" i="50"/>
  <c r="E176" i="50"/>
  <c r="C176" i="50"/>
  <c r="B176" i="50"/>
  <c r="S175" i="50"/>
  <c r="R175" i="50"/>
  <c r="Q175" i="50"/>
  <c r="P175" i="50"/>
  <c r="O175" i="50"/>
  <c r="N175" i="50"/>
  <c r="M175" i="50"/>
  <c r="L175" i="50"/>
  <c r="K175" i="50"/>
  <c r="J175" i="50"/>
  <c r="I175" i="50"/>
  <c r="G175" i="50"/>
  <c r="F175" i="50"/>
  <c r="E175" i="50"/>
  <c r="C175" i="50"/>
  <c r="B175" i="50"/>
  <c r="S174" i="50"/>
  <c r="R174" i="50"/>
  <c r="Q174" i="50"/>
  <c r="P174" i="50"/>
  <c r="O174" i="50"/>
  <c r="N174" i="50"/>
  <c r="M174" i="50"/>
  <c r="L174" i="50"/>
  <c r="K174" i="50"/>
  <c r="J174" i="50"/>
  <c r="I174" i="50"/>
  <c r="G174" i="50"/>
  <c r="F174" i="50"/>
  <c r="E174" i="50"/>
  <c r="C174" i="50"/>
  <c r="B174" i="50"/>
  <c r="S173" i="50"/>
  <c r="R173" i="50"/>
  <c r="Q173" i="50"/>
  <c r="P173" i="50"/>
  <c r="O173" i="50"/>
  <c r="N173" i="50"/>
  <c r="M173" i="50"/>
  <c r="L173" i="50"/>
  <c r="K173" i="50"/>
  <c r="J173" i="50"/>
  <c r="I173" i="50"/>
  <c r="G173" i="50"/>
  <c r="F173" i="50"/>
  <c r="E173" i="50"/>
  <c r="C173" i="50"/>
  <c r="B173" i="50"/>
  <c r="S172" i="50"/>
  <c r="R172" i="50"/>
  <c r="Q172" i="50"/>
  <c r="P172" i="50"/>
  <c r="O172" i="50"/>
  <c r="N172" i="50"/>
  <c r="M172" i="50"/>
  <c r="L172" i="50"/>
  <c r="K172" i="50"/>
  <c r="J172" i="50"/>
  <c r="I172" i="50"/>
  <c r="G172" i="50"/>
  <c r="H172" i="50" s="1"/>
  <c r="F172" i="50"/>
  <c r="E172" i="50"/>
  <c r="C172" i="50"/>
  <c r="B172" i="50"/>
  <c r="S171" i="50"/>
  <c r="R171" i="50"/>
  <c r="Q171" i="50"/>
  <c r="P171" i="50"/>
  <c r="O171" i="50"/>
  <c r="N171" i="50"/>
  <c r="M171" i="50"/>
  <c r="L171" i="50"/>
  <c r="K171" i="50"/>
  <c r="J171" i="50"/>
  <c r="I171" i="50"/>
  <c r="G171" i="50"/>
  <c r="H171" i="50" s="1"/>
  <c r="F171" i="50"/>
  <c r="E171" i="50"/>
  <c r="C171" i="50"/>
  <c r="B171" i="50"/>
  <c r="S170" i="50"/>
  <c r="R170" i="50"/>
  <c r="Q170" i="50"/>
  <c r="P170" i="50"/>
  <c r="O170" i="50"/>
  <c r="N170" i="50"/>
  <c r="M170" i="50"/>
  <c r="L170" i="50"/>
  <c r="K170" i="50"/>
  <c r="J170" i="50"/>
  <c r="I170" i="50"/>
  <c r="G170" i="50"/>
  <c r="F170" i="50"/>
  <c r="E170" i="50"/>
  <c r="C170" i="50"/>
  <c r="B170" i="50"/>
  <c r="S169" i="50"/>
  <c r="R169" i="50"/>
  <c r="Q169" i="50"/>
  <c r="P169" i="50"/>
  <c r="O169" i="50"/>
  <c r="N169" i="50"/>
  <c r="M169" i="50"/>
  <c r="L169" i="50"/>
  <c r="K169" i="50"/>
  <c r="J169" i="50"/>
  <c r="I169" i="50"/>
  <c r="G169" i="50"/>
  <c r="H169" i="50" s="1"/>
  <c r="F169" i="50"/>
  <c r="E169" i="50"/>
  <c r="C169" i="50"/>
  <c r="B169" i="50"/>
  <c r="S168" i="50"/>
  <c r="R168" i="50"/>
  <c r="Q168" i="50"/>
  <c r="P168" i="50"/>
  <c r="O168" i="50"/>
  <c r="N168" i="50"/>
  <c r="M168" i="50"/>
  <c r="L168" i="50"/>
  <c r="K168" i="50"/>
  <c r="J168" i="50"/>
  <c r="I168" i="50"/>
  <c r="G168" i="50"/>
  <c r="F168" i="50"/>
  <c r="E168" i="50"/>
  <c r="C168" i="50"/>
  <c r="B168" i="50"/>
  <c r="S167" i="50"/>
  <c r="R167" i="50"/>
  <c r="Q167" i="50"/>
  <c r="P167" i="50"/>
  <c r="O167" i="50"/>
  <c r="N167" i="50"/>
  <c r="M167" i="50"/>
  <c r="L167" i="50"/>
  <c r="K167" i="50"/>
  <c r="J167" i="50"/>
  <c r="I167" i="50"/>
  <c r="G167" i="50"/>
  <c r="F167" i="50"/>
  <c r="E167" i="50"/>
  <c r="C167" i="50"/>
  <c r="B167" i="50"/>
  <c r="S166" i="50"/>
  <c r="R166" i="50"/>
  <c r="Q166" i="50"/>
  <c r="P166" i="50"/>
  <c r="O166" i="50"/>
  <c r="N166" i="50"/>
  <c r="M166" i="50"/>
  <c r="L166" i="50"/>
  <c r="K166" i="50"/>
  <c r="J166" i="50"/>
  <c r="I166" i="50"/>
  <c r="G166" i="50"/>
  <c r="F166" i="50"/>
  <c r="E166" i="50"/>
  <c r="C166" i="50"/>
  <c r="B166" i="50"/>
  <c r="S165" i="50"/>
  <c r="R165" i="50"/>
  <c r="Q165" i="50"/>
  <c r="P165" i="50"/>
  <c r="O165" i="50"/>
  <c r="N165" i="50"/>
  <c r="M165" i="50"/>
  <c r="L165" i="50"/>
  <c r="K165" i="50"/>
  <c r="J165" i="50"/>
  <c r="I165" i="50"/>
  <c r="G165" i="50"/>
  <c r="H165" i="50" s="1"/>
  <c r="F165" i="50"/>
  <c r="E165" i="50"/>
  <c r="C165" i="50"/>
  <c r="B165" i="50"/>
  <c r="S164" i="50"/>
  <c r="R164" i="50"/>
  <c r="Q164" i="50"/>
  <c r="P164" i="50"/>
  <c r="O164" i="50"/>
  <c r="N164" i="50"/>
  <c r="M164" i="50"/>
  <c r="L164" i="50"/>
  <c r="K164" i="50"/>
  <c r="J164" i="50"/>
  <c r="I164" i="50"/>
  <c r="G164" i="50"/>
  <c r="F164" i="50"/>
  <c r="E164" i="50"/>
  <c r="C164" i="50"/>
  <c r="B164" i="50"/>
  <c r="S163" i="50"/>
  <c r="R163" i="50"/>
  <c r="Q163" i="50"/>
  <c r="P163" i="50"/>
  <c r="O163" i="50"/>
  <c r="N163" i="50"/>
  <c r="M163" i="50"/>
  <c r="L163" i="50"/>
  <c r="K163" i="50"/>
  <c r="J163" i="50"/>
  <c r="I163" i="50"/>
  <c r="G163" i="50"/>
  <c r="H163" i="50" s="1"/>
  <c r="F163" i="50"/>
  <c r="E163" i="50"/>
  <c r="C163" i="50"/>
  <c r="B163" i="50"/>
  <c r="S162" i="50"/>
  <c r="R162" i="50"/>
  <c r="Q162" i="50"/>
  <c r="P162" i="50"/>
  <c r="O162" i="50"/>
  <c r="N162" i="50"/>
  <c r="M162" i="50"/>
  <c r="L162" i="50"/>
  <c r="K162" i="50"/>
  <c r="J162" i="50"/>
  <c r="I162" i="50"/>
  <c r="G162" i="50"/>
  <c r="H162" i="50" s="1"/>
  <c r="F162" i="50"/>
  <c r="E162" i="50"/>
  <c r="C162" i="50"/>
  <c r="B162" i="50"/>
  <c r="S161" i="50"/>
  <c r="R161" i="50"/>
  <c r="Q161" i="50"/>
  <c r="P161" i="50"/>
  <c r="O161" i="50"/>
  <c r="N161" i="50"/>
  <c r="M161" i="50"/>
  <c r="L161" i="50"/>
  <c r="K161" i="50"/>
  <c r="J161" i="50"/>
  <c r="I161" i="50"/>
  <c r="G161" i="50"/>
  <c r="H161" i="50" s="1"/>
  <c r="F161" i="50"/>
  <c r="E161" i="50"/>
  <c r="C161" i="50"/>
  <c r="B161" i="50"/>
  <c r="S160" i="50"/>
  <c r="R160" i="50"/>
  <c r="Q160" i="50"/>
  <c r="P160" i="50"/>
  <c r="O160" i="50"/>
  <c r="N160" i="50"/>
  <c r="M160" i="50"/>
  <c r="L160" i="50"/>
  <c r="K160" i="50"/>
  <c r="J160" i="50"/>
  <c r="I160" i="50"/>
  <c r="G160" i="50"/>
  <c r="F160" i="50"/>
  <c r="E160" i="50"/>
  <c r="C160" i="50"/>
  <c r="B160" i="50"/>
  <c r="S159" i="50"/>
  <c r="R159" i="50"/>
  <c r="Q159" i="50"/>
  <c r="P159" i="50"/>
  <c r="O159" i="50"/>
  <c r="N159" i="50"/>
  <c r="M159" i="50"/>
  <c r="L159" i="50"/>
  <c r="K159" i="50"/>
  <c r="J159" i="50"/>
  <c r="I159" i="50"/>
  <c r="G159" i="50"/>
  <c r="H159" i="50" s="1"/>
  <c r="F159" i="50"/>
  <c r="E159" i="50"/>
  <c r="C159" i="50"/>
  <c r="B159" i="50"/>
  <c r="S158" i="50"/>
  <c r="R158" i="50"/>
  <c r="Q158" i="50"/>
  <c r="P158" i="50"/>
  <c r="O158" i="50"/>
  <c r="N158" i="50"/>
  <c r="M158" i="50"/>
  <c r="L158" i="50"/>
  <c r="K158" i="50"/>
  <c r="J158" i="50"/>
  <c r="I158" i="50"/>
  <c r="G158" i="50"/>
  <c r="F158" i="50"/>
  <c r="E158" i="50"/>
  <c r="C158" i="50"/>
  <c r="B158" i="50"/>
  <c r="S157" i="50"/>
  <c r="R157" i="50"/>
  <c r="Q157" i="50"/>
  <c r="P157" i="50"/>
  <c r="O157" i="50"/>
  <c r="N157" i="50"/>
  <c r="M157" i="50"/>
  <c r="L157" i="50"/>
  <c r="K157" i="50"/>
  <c r="J157" i="50"/>
  <c r="I157" i="50"/>
  <c r="G157" i="50"/>
  <c r="F157" i="50"/>
  <c r="E157" i="50"/>
  <c r="C157" i="50"/>
  <c r="B157" i="50"/>
  <c r="R156" i="50"/>
  <c r="P156" i="50"/>
  <c r="O156" i="50"/>
  <c r="N156" i="50"/>
  <c r="M156" i="50"/>
  <c r="L156" i="50"/>
  <c r="K156" i="50"/>
  <c r="J156" i="50"/>
  <c r="F156" i="50"/>
  <c r="E156" i="50"/>
  <c r="C156" i="50"/>
  <c r="B156" i="50"/>
  <c r="R155" i="50"/>
  <c r="P155" i="50"/>
  <c r="O155" i="50"/>
  <c r="N155" i="50"/>
  <c r="M155" i="50"/>
  <c r="L155" i="50"/>
  <c r="K155" i="50"/>
  <c r="J155" i="50"/>
  <c r="F155" i="50"/>
  <c r="E155" i="50"/>
  <c r="C155" i="50"/>
  <c r="B155" i="50"/>
  <c r="R154" i="50"/>
  <c r="P154" i="50"/>
  <c r="O154" i="50"/>
  <c r="N154" i="50"/>
  <c r="M154" i="50"/>
  <c r="L154" i="50"/>
  <c r="K154" i="50"/>
  <c r="J154" i="50"/>
  <c r="F154" i="50"/>
  <c r="E154" i="50"/>
  <c r="C154" i="50"/>
  <c r="B154" i="50"/>
  <c r="R153" i="50"/>
  <c r="P153" i="50"/>
  <c r="O153" i="50"/>
  <c r="N153" i="50"/>
  <c r="M153" i="50"/>
  <c r="L153" i="50"/>
  <c r="K153" i="50"/>
  <c r="J153" i="50"/>
  <c r="F153" i="50"/>
  <c r="E153" i="50"/>
  <c r="C153" i="50"/>
  <c r="B153" i="50"/>
  <c r="R152" i="50"/>
  <c r="P152" i="50"/>
  <c r="O152" i="50"/>
  <c r="N152" i="50"/>
  <c r="M152" i="50"/>
  <c r="L152" i="50"/>
  <c r="K152" i="50"/>
  <c r="J152" i="50"/>
  <c r="F152" i="50"/>
  <c r="E152" i="50"/>
  <c r="C152" i="50"/>
  <c r="B152" i="50"/>
  <c r="R151" i="50"/>
  <c r="P151" i="50"/>
  <c r="O151" i="50"/>
  <c r="N151" i="50"/>
  <c r="M151" i="50"/>
  <c r="L151" i="50"/>
  <c r="K151" i="50"/>
  <c r="J151" i="50"/>
  <c r="F151" i="50"/>
  <c r="E151" i="50"/>
  <c r="C151" i="50"/>
  <c r="B151" i="50"/>
  <c r="R150" i="50"/>
  <c r="P150" i="50"/>
  <c r="O150" i="50"/>
  <c r="N150" i="50"/>
  <c r="M150" i="50"/>
  <c r="L150" i="50"/>
  <c r="K150" i="50"/>
  <c r="J150" i="50"/>
  <c r="F150" i="50"/>
  <c r="E150" i="50"/>
  <c r="C150" i="50"/>
  <c r="B150" i="50"/>
  <c r="R149" i="50"/>
  <c r="P149" i="50"/>
  <c r="O149" i="50"/>
  <c r="N149" i="50"/>
  <c r="M149" i="50"/>
  <c r="L149" i="50"/>
  <c r="K149" i="50"/>
  <c r="J149" i="50"/>
  <c r="F149" i="50"/>
  <c r="E149" i="50"/>
  <c r="C149" i="50"/>
  <c r="B149" i="50"/>
  <c r="R148" i="50"/>
  <c r="P148" i="50"/>
  <c r="O148" i="50"/>
  <c r="N148" i="50"/>
  <c r="M148" i="50"/>
  <c r="L148" i="50"/>
  <c r="K148" i="50"/>
  <c r="J148" i="50"/>
  <c r="F148" i="50"/>
  <c r="E148" i="50"/>
  <c r="C148" i="50"/>
  <c r="B148" i="50"/>
  <c r="R147" i="50"/>
  <c r="P147" i="50"/>
  <c r="O147" i="50"/>
  <c r="N147" i="50"/>
  <c r="M147" i="50"/>
  <c r="L147" i="50"/>
  <c r="K147" i="50"/>
  <c r="J147" i="50"/>
  <c r="F147" i="50"/>
  <c r="E147" i="50"/>
  <c r="C147" i="50"/>
  <c r="B147" i="50"/>
  <c r="R146" i="50"/>
  <c r="P146" i="50"/>
  <c r="O146" i="50"/>
  <c r="N146" i="50"/>
  <c r="M146" i="50"/>
  <c r="L146" i="50"/>
  <c r="K146" i="50"/>
  <c r="J146" i="50"/>
  <c r="F146" i="50"/>
  <c r="E146" i="50"/>
  <c r="C146" i="50"/>
  <c r="B146" i="50"/>
  <c r="R145" i="50"/>
  <c r="P145" i="50"/>
  <c r="O145" i="50"/>
  <c r="N145" i="50"/>
  <c r="M145" i="50"/>
  <c r="L145" i="50"/>
  <c r="K145" i="50"/>
  <c r="J145" i="50"/>
  <c r="F145" i="50"/>
  <c r="E145" i="50"/>
  <c r="C145" i="50"/>
  <c r="B145" i="50"/>
  <c r="R144" i="50"/>
  <c r="P144" i="50"/>
  <c r="O144" i="50"/>
  <c r="N144" i="50"/>
  <c r="M144" i="50"/>
  <c r="L144" i="50"/>
  <c r="K144" i="50"/>
  <c r="J144" i="50"/>
  <c r="F144" i="50"/>
  <c r="E144" i="50"/>
  <c r="C144" i="50"/>
  <c r="B144" i="50"/>
  <c r="R143" i="50"/>
  <c r="P143" i="50"/>
  <c r="O143" i="50"/>
  <c r="N143" i="50"/>
  <c r="M143" i="50"/>
  <c r="L143" i="50"/>
  <c r="K143" i="50"/>
  <c r="J143" i="50"/>
  <c r="F143" i="50"/>
  <c r="E143" i="50"/>
  <c r="C143" i="50"/>
  <c r="B143" i="50"/>
  <c r="R142" i="50"/>
  <c r="P142" i="50"/>
  <c r="O142" i="50"/>
  <c r="N142" i="50"/>
  <c r="M142" i="50"/>
  <c r="L142" i="50"/>
  <c r="K142" i="50"/>
  <c r="J142" i="50"/>
  <c r="F142" i="50"/>
  <c r="E142" i="50"/>
  <c r="C142" i="50"/>
  <c r="B142" i="50"/>
  <c r="R141" i="50"/>
  <c r="P141" i="50"/>
  <c r="O141" i="50"/>
  <c r="N141" i="50"/>
  <c r="M141" i="50"/>
  <c r="L141" i="50"/>
  <c r="K141" i="50"/>
  <c r="J141" i="50"/>
  <c r="F141" i="50"/>
  <c r="E141" i="50"/>
  <c r="C141" i="50"/>
  <c r="B141" i="50"/>
  <c r="R140" i="50"/>
  <c r="P140" i="50"/>
  <c r="O140" i="50"/>
  <c r="N140" i="50"/>
  <c r="M140" i="50"/>
  <c r="L140" i="50"/>
  <c r="K140" i="50"/>
  <c r="J140" i="50"/>
  <c r="F140" i="50"/>
  <c r="E140" i="50"/>
  <c r="C140" i="50"/>
  <c r="B140" i="50"/>
  <c r="R139" i="50"/>
  <c r="P139" i="50"/>
  <c r="O139" i="50"/>
  <c r="N139" i="50"/>
  <c r="M139" i="50"/>
  <c r="L139" i="50"/>
  <c r="K139" i="50"/>
  <c r="J139" i="50"/>
  <c r="H139" i="50"/>
  <c r="F139" i="50"/>
  <c r="E139" i="50"/>
  <c r="C139" i="50"/>
  <c r="B139" i="50"/>
  <c r="R138" i="50"/>
  <c r="P138" i="50"/>
  <c r="O138" i="50"/>
  <c r="N138" i="50"/>
  <c r="M138" i="50"/>
  <c r="L138" i="50"/>
  <c r="K138" i="50"/>
  <c r="J138" i="50"/>
  <c r="F138" i="50"/>
  <c r="E138" i="50"/>
  <c r="C138" i="50"/>
  <c r="B138" i="50"/>
  <c r="R137" i="50"/>
  <c r="P137" i="50"/>
  <c r="O137" i="50"/>
  <c r="N137" i="50"/>
  <c r="M137" i="50"/>
  <c r="L137" i="50"/>
  <c r="K137" i="50"/>
  <c r="J137" i="50"/>
  <c r="F137" i="50"/>
  <c r="E137" i="50"/>
  <c r="C137" i="50"/>
  <c r="B137" i="50"/>
  <c r="R136" i="50"/>
  <c r="P136" i="50"/>
  <c r="O136" i="50"/>
  <c r="N136" i="50"/>
  <c r="M136" i="50"/>
  <c r="L136" i="50"/>
  <c r="K136" i="50"/>
  <c r="J136" i="50"/>
  <c r="F136" i="50"/>
  <c r="E136" i="50"/>
  <c r="C136" i="50"/>
  <c r="B136" i="50"/>
  <c r="R135" i="50"/>
  <c r="P135" i="50"/>
  <c r="O135" i="50"/>
  <c r="N135" i="50"/>
  <c r="M135" i="50"/>
  <c r="L135" i="50"/>
  <c r="K135" i="50"/>
  <c r="J135" i="50"/>
  <c r="H135" i="50"/>
  <c r="F135" i="50"/>
  <c r="E135" i="50"/>
  <c r="C135" i="50"/>
  <c r="B135" i="50"/>
  <c r="R134" i="50"/>
  <c r="P134" i="50"/>
  <c r="O134" i="50"/>
  <c r="N134" i="50"/>
  <c r="M134" i="50"/>
  <c r="L134" i="50"/>
  <c r="K134" i="50"/>
  <c r="J134" i="50"/>
  <c r="F134" i="50"/>
  <c r="E134" i="50"/>
  <c r="C134" i="50"/>
  <c r="B134" i="50"/>
  <c r="R133" i="50"/>
  <c r="P133" i="50"/>
  <c r="O133" i="50"/>
  <c r="N133" i="50"/>
  <c r="M133" i="50"/>
  <c r="L133" i="50"/>
  <c r="K133" i="50"/>
  <c r="J133" i="50"/>
  <c r="F133" i="50"/>
  <c r="E133" i="50"/>
  <c r="C133" i="50"/>
  <c r="B133" i="50"/>
  <c r="R132" i="50"/>
  <c r="P132" i="50"/>
  <c r="O132" i="50"/>
  <c r="N132" i="50"/>
  <c r="M132" i="50"/>
  <c r="L132" i="50"/>
  <c r="K132" i="50"/>
  <c r="J132" i="50"/>
  <c r="F132" i="50"/>
  <c r="E132" i="50"/>
  <c r="C132" i="50"/>
  <c r="B132" i="50"/>
  <c r="R131" i="50"/>
  <c r="P131" i="50"/>
  <c r="O131" i="50"/>
  <c r="N131" i="50"/>
  <c r="M131" i="50"/>
  <c r="L131" i="50"/>
  <c r="K131" i="50"/>
  <c r="J131" i="50"/>
  <c r="H131" i="50"/>
  <c r="F131" i="50"/>
  <c r="E131" i="50"/>
  <c r="C131" i="50"/>
  <c r="B131" i="50"/>
  <c r="R130" i="50"/>
  <c r="P130" i="50"/>
  <c r="O130" i="50"/>
  <c r="N130" i="50"/>
  <c r="M130" i="50"/>
  <c r="L130" i="50"/>
  <c r="K130" i="50"/>
  <c r="J130" i="50"/>
  <c r="F130" i="50"/>
  <c r="E130" i="50"/>
  <c r="C130" i="50"/>
  <c r="B130" i="50"/>
  <c r="R129" i="50"/>
  <c r="P129" i="50"/>
  <c r="O129" i="50"/>
  <c r="N129" i="50"/>
  <c r="M129" i="50"/>
  <c r="L129" i="50"/>
  <c r="K129" i="50"/>
  <c r="J129" i="50"/>
  <c r="H129" i="50"/>
  <c r="F129" i="50"/>
  <c r="E129" i="50"/>
  <c r="C129" i="50"/>
  <c r="B129" i="50"/>
  <c r="R128" i="50"/>
  <c r="P128" i="50"/>
  <c r="O128" i="50"/>
  <c r="N128" i="50"/>
  <c r="M128" i="50"/>
  <c r="L128" i="50"/>
  <c r="K128" i="50"/>
  <c r="J128" i="50"/>
  <c r="F128" i="50"/>
  <c r="E128" i="50"/>
  <c r="C128" i="50"/>
  <c r="B128" i="50"/>
  <c r="R127" i="50"/>
  <c r="P127" i="50"/>
  <c r="O127" i="50"/>
  <c r="N127" i="50"/>
  <c r="M127" i="50"/>
  <c r="L127" i="50"/>
  <c r="K127" i="50"/>
  <c r="J127" i="50"/>
  <c r="F127" i="50"/>
  <c r="E127" i="50"/>
  <c r="C127" i="50"/>
  <c r="B127" i="50"/>
  <c r="R126" i="50"/>
  <c r="P126" i="50"/>
  <c r="O126" i="50"/>
  <c r="N126" i="50"/>
  <c r="M126" i="50"/>
  <c r="L126" i="50"/>
  <c r="K126" i="50"/>
  <c r="J126" i="50"/>
  <c r="F126" i="50"/>
  <c r="E126" i="50"/>
  <c r="C126" i="50"/>
  <c r="B126" i="50"/>
  <c r="R125" i="50"/>
  <c r="P125" i="50"/>
  <c r="O125" i="50"/>
  <c r="N125" i="50"/>
  <c r="M125" i="50"/>
  <c r="L125" i="50"/>
  <c r="K125" i="50"/>
  <c r="J125" i="50"/>
  <c r="H125" i="50"/>
  <c r="F125" i="50"/>
  <c r="E125" i="50"/>
  <c r="C125" i="50"/>
  <c r="B125" i="50"/>
  <c r="R124" i="50"/>
  <c r="P124" i="50"/>
  <c r="O124" i="50"/>
  <c r="N124" i="50"/>
  <c r="M124" i="50"/>
  <c r="L124" i="50"/>
  <c r="K124" i="50"/>
  <c r="J124" i="50"/>
  <c r="F124" i="50"/>
  <c r="E124" i="50"/>
  <c r="C124" i="50"/>
  <c r="B124" i="50"/>
  <c r="R123" i="50"/>
  <c r="P123" i="50"/>
  <c r="O123" i="50"/>
  <c r="N123" i="50"/>
  <c r="M123" i="50"/>
  <c r="L123" i="50"/>
  <c r="K123" i="50"/>
  <c r="J123" i="50"/>
  <c r="H123" i="50"/>
  <c r="F123" i="50"/>
  <c r="E123" i="50"/>
  <c r="C123" i="50"/>
  <c r="B123" i="50"/>
  <c r="R122" i="50"/>
  <c r="P122" i="50"/>
  <c r="O122" i="50"/>
  <c r="N122" i="50"/>
  <c r="M122" i="50"/>
  <c r="L122" i="50"/>
  <c r="K122" i="50"/>
  <c r="J122" i="50"/>
  <c r="H122" i="50"/>
  <c r="F122" i="50"/>
  <c r="E122" i="50"/>
  <c r="C122" i="50"/>
  <c r="B122" i="50"/>
  <c r="R121" i="50"/>
  <c r="P121" i="50"/>
  <c r="O121" i="50"/>
  <c r="N121" i="50"/>
  <c r="M121" i="50"/>
  <c r="L121" i="50"/>
  <c r="K121" i="50"/>
  <c r="J121" i="50"/>
  <c r="F121" i="50"/>
  <c r="E121" i="50"/>
  <c r="C121" i="50"/>
  <c r="B121" i="50"/>
  <c r="R120" i="50"/>
  <c r="P120" i="50"/>
  <c r="O120" i="50"/>
  <c r="N120" i="50"/>
  <c r="M120" i="50"/>
  <c r="L120" i="50"/>
  <c r="K120" i="50"/>
  <c r="J120" i="50"/>
  <c r="F120" i="50"/>
  <c r="E120" i="50"/>
  <c r="C120" i="50"/>
  <c r="B120" i="50"/>
  <c r="R119" i="50"/>
  <c r="P119" i="50"/>
  <c r="O119" i="50"/>
  <c r="N119" i="50"/>
  <c r="M119" i="50"/>
  <c r="L119" i="50"/>
  <c r="K119" i="50"/>
  <c r="J119" i="50"/>
  <c r="H119" i="50"/>
  <c r="F119" i="50"/>
  <c r="E119" i="50"/>
  <c r="C119" i="50"/>
  <c r="B119" i="50"/>
  <c r="R118" i="50"/>
  <c r="P118" i="50"/>
  <c r="O118" i="50"/>
  <c r="N118" i="50"/>
  <c r="M118" i="50"/>
  <c r="L118" i="50"/>
  <c r="K118" i="50"/>
  <c r="J118" i="50"/>
  <c r="H118" i="50"/>
  <c r="F118" i="50"/>
  <c r="E118" i="50"/>
  <c r="C118" i="50"/>
  <c r="B118" i="50"/>
  <c r="R117" i="50"/>
  <c r="P117" i="50"/>
  <c r="O117" i="50"/>
  <c r="N117" i="50"/>
  <c r="M117" i="50"/>
  <c r="L117" i="50"/>
  <c r="K117" i="50"/>
  <c r="J117" i="50"/>
  <c r="F117" i="50"/>
  <c r="E117" i="50"/>
  <c r="C117" i="50"/>
  <c r="B117" i="50"/>
  <c r="R116" i="50"/>
  <c r="P116" i="50"/>
  <c r="O116" i="50"/>
  <c r="N116" i="50"/>
  <c r="M116" i="50"/>
  <c r="L116" i="50"/>
  <c r="K116" i="50"/>
  <c r="J116" i="50"/>
  <c r="F116" i="50"/>
  <c r="E116" i="50"/>
  <c r="C116" i="50"/>
  <c r="B116" i="50"/>
  <c r="R115" i="50"/>
  <c r="P115" i="50"/>
  <c r="O115" i="50"/>
  <c r="N115" i="50"/>
  <c r="M115" i="50"/>
  <c r="L115" i="50"/>
  <c r="K115" i="50"/>
  <c r="J115" i="50"/>
  <c r="H115" i="50"/>
  <c r="F115" i="50"/>
  <c r="E115" i="50"/>
  <c r="C115" i="50"/>
  <c r="B115" i="50"/>
  <c r="R114" i="50"/>
  <c r="P114" i="50"/>
  <c r="O114" i="50"/>
  <c r="N114" i="50"/>
  <c r="M114" i="50"/>
  <c r="L114" i="50"/>
  <c r="K114" i="50"/>
  <c r="J114" i="50"/>
  <c r="F114" i="50"/>
  <c r="E114" i="50"/>
  <c r="C114" i="50"/>
  <c r="B114" i="50"/>
  <c r="R113" i="50"/>
  <c r="P113" i="50"/>
  <c r="O113" i="50"/>
  <c r="N113" i="50"/>
  <c r="M113" i="50"/>
  <c r="L113" i="50"/>
  <c r="K113" i="50"/>
  <c r="J113" i="50"/>
  <c r="F113" i="50"/>
  <c r="E113" i="50"/>
  <c r="C113" i="50"/>
  <c r="B113" i="50"/>
  <c r="R112" i="50"/>
  <c r="P112" i="50"/>
  <c r="O112" i="50"/>
  <c r="N112" i="50"/>
  <c r="M112" i="50"/>
  <c r="L112" i="50"/>
  <c r="K112" i="50"/>
  <c r="J112" i="50"/>
  <c r="H112" i="50"/>
  <c r="F112" i="50"/>
  <c r="E112" i="50"/>
  <c r="C112" i="50"/>
  <c r="B112" i="50"/>
  <c r="R111" i="50"/>
  <c r="P111" i="50"/>
  <c r="O111" i="50"/>
  <c r="N111" i="50"/>
  <c r="M111" i="50"/>
  <c r="L111" i="50"/>
  <c r="K111" i="50"/>
  <c r="J111" i="50"/>
  <c r="F111" i="50"/>
  <c r="E111" i="50"/>
  <c r="C111" i="50"/>
  <c r="B111" i="50"/>
  <c r="R110" i="50"/>
  <c r="P110" i="50"/>
  <c r="O110" i="50"/>
  <c r="N110" i="50"/>
  <c r="M110" i="50"/>
  <c r="L110" i="50"/>
  <c r="K110" i="50"/>
  <c r="J110" i="50"/>
  <c r="F110" i="50"/>
  <c r="E110" i="50"/>
  <c r="C110" i="50"/>
  <c r="B110" i="50"/>
  <c r="R109" i="50"/>
  <c r="P109" i="50"/>
  <c r="O109" i="50"/>
  <c r="N109" i="50"/>
  <c r="M109" i="50"/>
  <c r="L109" i="50"/>
  <c r="K109" i="50"/>
  <c r="J109" i="50"/>
  <c r="F109" i="50"/>
  <c r="E109" i="50"/>
  <c r="C109" i="50"/>
  <c r="B109" i="50"/>
  <c r="R108" i="50"/>
  <c r="P108" i="50"/>
  <c r="O108" i="50"/>
  <c r="N108" i="50"/>
  <c r="M108" i="50"/>
  <c r="L108" i="50"/>
  <c r="K108" i="50"/>
  <c r="J108" i="50"/>
  <c r="H108" i="50"/>
  <c r="F108" i="50"/>
  <c r="E108" i="50"/>
  <c r="C108" i="50"/>
  <c r="B108" i="50"/>
  <c r="R107" i="50"/>
  <c r="P107" i="50"/>
  <c r="O107" i="50"/>
  <c r="N107" i="50"/>
  <c r="M107" i="50"/>
  <c r="L107" i="50"/>
  <c r="K107" i="50"/>
  <c r="J107" i="50"/>
  <c r="H107" i="50"/>
  <c r="F107" i="50"/>
  <c r="E107" i="50"/>
  <c r="C107" i="50"/>
  <c r="B107" i="50"/>
  <c r="R106" i="50"/>
  <c r="P106" i="50"/>
  <c r="O106" i="50"/>
  <c r="N106" i="50"/>
  <c r="M106" i="50"/>
  <c r="L106" i="50"/>
  <c r="K106" i="50"/>
  <c r="J106" i="50"/>
  <c r="H106" i="50"/>
  <c r="F106" i="50"/>
  <c r="E106" i="50"/>
  <c r="C106" i="50"/>
  <c r="B106" i="50"/>
  <c r="R105" i="50"/>
  <c r="P105" i="50"/>
  <c r="O105" i="50"/>
  <c r="N105" i="50"/>
  <c r="M105" i="50"/>
  <c r="L105" i="50"/>
  <c r="K105" i="50"/>
  <c r="J105" i="50"/>
  <c r="H105" i="50"/>
  <c r="F105" i="50"/>
  <c r="E105" i="50"/>
  <c r="C105" i="50"/>
  <c r="B105" i="50"/>
  <c r="R104" i="50"/>
  <c r="P104" i="50"/>
  <c r="O104" i="50"/>
  <c r="N104" i="50"/>
  <c r="M104" i="50"/>
  <c r="L104" i="50"/>
  <c r="K104" i="50"/>
  <c r="J104" i="50"/>
  <c r="F104" i="50"/>
  <c r="E104" i="50"/>
  <c r="C104" i="50"/>
  <c r="B104" i="50"/>
  <c r="R103" i="50"/>
  <c r="P103" i="50"/>
  <c r="O103" i="50"/>
  <c r="N103" i="50"/>
  <c r="M103" i="50"/>
  <c r="L103" i="50"/>
  <c r="K103" i="50"/>
  <c r="J103" i="50"/>
  <c r="F103" i="50"/>
  <c r="E103" i="50"/>
  <c r="C103" i="50"/>
  <c r="B103" i="50"/>
  <c r="R102" i="50"/>
  <c r="P102" i="50"/>
  <c r="O102" i="50"/>
  <c r="N102" i="50"/>
  <c r="M102" i="50"/>
  <c r="L102" i="50"/>
  <c r="K102" i="50"/>
  <c r="J102" i="50"/>
  <c r="H102" i="50"/>
  <c r="F102" i="50"/>
  <c r="E102" i="50"/>
  <c r="C102" i="50"/>
  <c r="B102" i="50"/>
  <c r="R101" i="50"/>
  <c r="P101" i="50"/>
  <c r="O101" i="50"/>
  <c r="N101" i="50"/>
  <c r="M101" i="50"/>
  <c r="L101" i="50"/>
  <c r="K101" i="50"/>
  <c r="J101" i="50"/>
  <c r="H101" i="50"/>
  <c r="F101" i="50"/>
  <c r="E101" i="50"/>
  <c r="C101" i="50"/>
  <c r="B101" i="50"/>
  <c r="R100" i="50"/>
  <c r="P100" i="50"/>
  <c r="O100" i="50"/>
  <c r="N100" i="50"/>
  <c r="M100" i="50"/>
  <c r="L100" i="50"/>
  <c r="K100" i="50"/>
  <c r="J100" i="50"/>
  <c r="F100" i="50"/>
  <c r="E100" i="50"/>
  <c r="C100" i="50"/>
  <c r="B100" i="50"/>
  <c r="R99" i="50"/>
  <c r="P99" i="50"/>
  <c r="O99" i="50"/>
  <c r="N99" i="50"/>
  <c r="M99" i="50"/>
  <c r="L99" i="50"/>
  <c r="K99" i="50"/>
  <c r="J99" i="50"/>
  <c r="H99" i="50"/>
  <c r="F99" i="50"/>
  <c r="E99" i="50"/>
  <c r="C99" i="50"/>
  <c r="B99" i="50"/>
  <c r="R98" i="50"/>
  <c r="P98" i="50"/>
  <c r="O98" i="50"/>
  <c r="N98" i="50"/>
  <c r="M98" i="50"/>
  <c r="L98" i="50"/>
  <c r="K98" i="50"/>
  <c r="J98" i="50"/>
  <c r="H98" i="50"/>
  <c r="F98" i="50"/>
  <c r="E98" i="50"/>
  <c r="C98" i="50"/>
  <c r="B98" i="50"/>
  <c r="R97" i="50"/>
  <c r="P97" i="50"/>
  <c r="O97" i="50"/>
  <c r="N97" i="50"/>
  <c r="M97" i="50"/>
  <c r="L97" i="50"/>
  <c r="K97" i="50"/>
  <c r="J97" i="50"/>
  <c r="H97" i="50"/>
  <c r="F97" i="50"/>
  <c r="E97" i="50"/>
  <c r="C97" i="50"/>
  <c r="B97" i="50"/>
  <c r="R96" i="50"/>
  <c r="P96" i="50"/>
  <c r="O96" i="50"/>
  <c r="N96" i="50"/>
  <c r="M96" i="50"/>
  <c r="L96" i="50"/>
  <c r="K96" i="50"/>
  <c r="J96" i="50"/>
  <c r="H96" i="50"/>
  <c r="F96" i="50"/>
  <c r="E96" i="50"/>
  <c r="C96" i="50"/>
  <c r="B96" i="50"/>
  <c r="R95" i="50"/>
  <c r="P95" i="50"/>
  <c r="O95" i="50"/>
  <c r="N95" i="50"/>
  <c r="M95" i="50"/>
  <c r="L95" i="50"/>
  <c r="K95" i="50"/>
  <c r="J95" i="50"/>
  <c r="H95" i="50"/>
  <c r="F95" i="50"/>
  <c r="E95" i="50"/>
  <c r="C95" i="50"/>
  <c r="B95" i="50"/>
  <c r="R94" i="50"/>
  <c r="P94" i="50"/>
  <c r="O94" i="50"/>
  <c r="N94" i="50"/>
  <c r="M94" i="50"/>
  <c r="L94" i="50"/>
  <c r="K94" i="50"/>
  <c r="J94" i="50"/>
  <c r="F94" i="50"/>
  <c r="E94" i="50"/>
  <c r="C94" i="50"/>
  <c r="B94" i="50"/>
  <c r="R93" i="50"/>
  <c r="P93" i="50"/>
  <c r="O93" i="50"/>
  <c r="N93" i="50"/>
  <c r="M93" i="50"/>
  <c r="L93" i="50"/>
  <c r="K93" i="50"/>
  <c r="J93" i="50"/>
  <c r="H93" i="50"/>
  <c r="F93" i="50"/>
  <c r="E93" i="50"/>
  <c r="C93" i="50"/>
  <c r="B93" i="50"/>
  <c r="R92" i="50"/>
  <c r="P92" i="50"/>
  <c r="O92" i="50"/>
  <c r="N92" i="50"/>
  <c r="M92" i="50"/>
  <c r="L92" i="50"/>
  <c r="K92" i="50"/>
  <c r="J92" i="50"/>
  <c r="H92" i="50"/>
  <c r="F92" i="50"/>
  <c r="E92" i="50"/>
  <c r="C92" i="50"/>
  <c r="B92" i="50"/>
  <c r="R91" i="50"/>
  <c r="P91" i="50"/>
  <c r="O91" i="50"/>
  <c r="N91" i="50"/>
  <c r="M91" i="50"/>
  <c r="L91" i="50"/>
  <c r="K91" i="50"/>
  <c r="J91" i="50"/>
  <c r="H91" i="50"/>
  <c r="F91" i="50"/>
  <c r="E91" i="50"/>
  <c r="C91" i="50"/>
  <c r="B91" i="50"/>
  <c r="R90" i="50"/>
  <c r="P90" i="50"/>
  <c r="O90" i="50"/>
  <c r="N90" i="50"/>
  <c r="M90" i="50"/>
  <c r="L90" i="50"/>
  <c r="K90" i="50"/>
  <c r="J90" i="50"/>
  <c r="F90" i="50"/>
  <c r="E90" i="50"/>
  <c r="C90" i="50"/>
  <c r="B90" i="50"/>
  <c r="R89" i="50"/>
  <c r="P89" i="50"/>
  <c r="O89" i="50"/>
  <c r="N89" i="50"/>
  <c r="M89" i="50"/>
  <c r="L89" i="50"/>
  <c r="K89" i="50"/>
  <c r="J89" i="50"/>
  <c r="H89" i="50"/>
  <c r="F89" i="50"/>
  <c r="E89" i="50"/>
  <c r="C89" i="50"/>
  <c r="B89" i="50"/>
  <c r="R88" i="50"/>
  <c r="P88" i="50"/>
  <c r="O88" i="50"/>
  <c r="N88" i="50"/>
  <c r="M88" i="50"/>
  <c r="L88" i="50"/>
  <c r="K88" i="50"/>
  <c r="J88" i="50"/>
  <c r="F88" i="50"/>
  <c r="E88" i="50"/>
  <c r="C88" i="50"/>
  <c r="B88" i="50"/>
  <c r="R87" i="50"/>
  <c r="P87" i="50"/>
  <c r="O87" i="50"/>
  <c r="N87" i="50"/>
  <c r="M87" i="50"/>
  <c r="L87" i="50"/>
  <c r="K87" i="50"/>
  <c r="J87" i="50"/>
  <c r="F87" i="50"/>
  <c r="E87" i="50"/>
  <c r="C87" i="50"/>
  <c r="B87" i="50"/>
  <c r="R86" i="50"/>
  <c r="P86" i="50"/>
  <c r="O86" i="50"/>
  <c r="N86" i="50"/>
  <c r="M86" i="50"/>
  <c r="L86" i="50"/>
  <c r="K86" i="50"/>
  <c r="J86" i="50"/>
  <c r="F86" i="50"/>
  <c r="E86" i="50"/>
  <c r="C86" i="50"/>
  <c r="B86" i="50"/>
  <c r="R85" i="50"/>
  <c r="P85" i="50"/>
  <c r="O85" i="50"/>
  <c r="N85" i="50"/>
  <c r="M85" i="50"/>
  <c r="L85" i="50"/>
  <c r="K85" i="50"/>
  <c r="J85" i="50"/>
  <c r="H85" i="50"/>
  <c r="F85" i="50"/>
  <c r="E85" i="50"/>
  <c r="C85" i="50"/>
  <c r="B85" i="50"/>
  <c r="R84" i="50"/>
  <c r="P84" i="50"/>
  <c r="O84" i="50"/>
  <c r="N84" i="50"/>
  <c r="M84" i="50"/>
  <c r="L84" i="50"/>
  <c r="K84" i="50"/>
  <c r="J84" i="50"/>
  <c r="H84" i="50"/>
  <c r="F84" i="50"/>
  <c r="E84" i="50"/>
  <c r="C84" i="50"/>
  <c r="B84" i="50"/>
  <c r="R83" i="50"/>
  <c r="P83" i="50"/>
  <c r="O83" i="50"/>
  <c r="N83" i="50"/>
  <c r="M83" i="50"/>
  <c r="L83" i="50"/>
  <c r="K83" i="50"/>
  <c r="J83" i="50"/>
  <c r="H83" i="50"/>
  <c r="F83" i="50"/>
  <c r="E83" i="50"/>
  <c r="C83" i="50"/>
  <c r="B83" i="50"/>
  <c r="R82" i="50"/>
  <c r="P82" i="50"/>
  <c r="O82" i="50"/>
  <c r="N82" i="50"/>
  <c r="M82" i="50"/>
  <c r="L82" i="50"/>
  <c r="K82" i="50"/>
  <c r="J82" i="50"/>
  <c r="F82" i="50"/>
  <c r="E82" i="50"/>
  <c r="C82" i="50"/>
  <c r="B82" i="50"/>
  <c r="R81" i="50"/>
  <c r="P81" i="50"/>
  <c r="O81" i="50"/>
  <c r="N81" i="50"/>
  <c r="M81" i="50"/>
  <c r="L81" i="50"/>
  <c r="K81" i="50"/>
  <c r="J81" i="50"/>
  <c r="H81" i="50"/>
  <c r="F81" i="50"/>
  <c r="E81" i="50"/>
  <c r="C81" i="50"/>
  <c r="B81" i="50"/>
  <c r="R80" i="50"/>
  <c r="P80" i="50"/>
  <c r="O80" i="50"/>
  <c r="N80" i="50"/>
  <c r="M80" i="50"/>
  <c r="L80" i="50"/>
  <c r="K80" i="50"/>
  <c r="J80" i="50"/>
  <c r="H80" i="50"/>
  <c r="F80" i="50"/>
  <c r="E80" i="50"/>
  <c r="C80" i="50"/>
  <c r="B80" i="50"/>
  <c r="R79" i="50"/>
  <c r="P79" i="50"/>
  <c r="O79" i="50"/>
  <c r="N79" i="50"/>
  <c r="M79" i="50"/>
  <c r="L79" i="50"/>
  <c r="K79" i="50"/>
  <c r="J79" i="50"/>
  <c r="F79" i="50"/>
  <c r="E79" i="50"/>
  <c r="C79" i="50"/>
  <c r="B79" i="50"/>
  <c r="R78" i="50"/>
  <c r="P78" i="50"/>
  <c r="O78" i="50"/>
  <c r="N78" i="50"/>
  <c r="M78" i="50"/>
  <c r="L78" i="50"/>
  <c r="K78" i="50"/>
  <c r="J78" i="50"/>
  <c r="F78" i="50"/>
  <c r="E78" i="50"/>
  <c r="C78" i="50"/>
  <c r="B78" i="50"/>
  <c r="R77" i="50"/>
  <c r="P77" i="50"/>
  <c r="O77" i="50"/>
  <c r="N77" i="50"/>
  <c r="M77" i="50"/>
  <c r="L77" i="50"/>
  <c r="K77" i="50"/>
  <c r="J77" i="50"/>
  <c r="F77" i="50"/>
  <c r="E77" i="50"/>
  <c r="C77" i="50"/>
  <c r="B77" i="50"/>
  <c r="R76" i="50"/>
  <c r="P76" i="50"/>
  <c r="O76" i="50"/>
  <c r="N76" i="50"/>
  <c r="M76" i="50"/>
  <c r="L76" i="50"/>
  <c r="K76" i="50"/>
  <c r="J76" i="50"/>
  <c r="H76" i="50"/>
  <c r="F76" i="50"/>
  <c r="E76" i="50"/>
  <c r="C76" i="50"/>
  <c r="B76" i="50"/>
  <c r="R75" i="50"/>
  <c r="P75" i="50"/>
  <c r="O75" i="50"/>
  <c r="N75" i="50"/>
  <c r="M75" i="50"/>
  <c r="L75" i="50"/>
  <c r="K75" i="50"/>
  <c r="J75" i="50"/>
  <c r="F75" i="50"/>
  <c r="E75" i="50"/>
  <c r="C75" i="50"/>
  <c r="B75" i="50"/>
  <c r="R74" i="50"/>
  <c r="P74" i="50"/>
  <c r="O74" i="50"/>
  <c r="N74" i="50"/>
  <c r="M74" i="50"/>
  <c r="L74" i="50"/>
  <c r="K74" i="50"/>
  <c r="J74" i="50"/>
  <c r="F74" i="50"/>
  <c r="E74" i="50"/>
  <c r="C74" i="50"/>
  <c r="B74" i="50"/>
  <c r="R73" i="50"/>
  <c r="P73" i="50"/>
  <c r="O73" i="50"/>
  <c r="N73" i="50"/>
  <c r="M73" i="50"/>
  <c r="L73" i="50"/>
  <c r="K73" i="50"/>
  <c r="J73" i="50"/>
  <c r="F73" i="50"/>
  <c r="E73" i="50"/>
  <c r="C73" i="50"/>
  <c r="B73" i="50"/>
  <c r="R72" i="50"/>
  <c r="P72" i="50"/>
  <c r="O72" i="50"/>
  <c r="N72" i="50"/>
  <c r="M72" i="50"/>
  <c r="L72" i="50"/>
  <c r="K72" i="50"/>
  <c r="J72" i="50"/>
  <c r="F72" i="50"/>
  <c r="E72" i="50"/>
  <c r="C72" i="50"/>
  <c r="B72" i="50"/>
  <c r="R71" i="50"/>
  <c r="P71" i="50"/>
  <c r="O71" i="50"/>
  <c r="N71" i="50"/>
  <c r="M71" i="50"/>
  <c r="L71" i="50"/>
  <c r="K71" i="50"/>
  <c r="J71" i="50"/>
  <c r="F71" i="50"/>
  <c r="E71" i="50"/>
  <c r="C71" i="50"/>
  <c r="B71" i="50"/>
  <c r="R70" i="50"/>
  <c r="P70" i="50"/>
  <c r="O70" i="50"/>
  <c r="N70" i="50"/>
  <c r="M70" i="50"/>
  <c r="L70" i="50"/>
  <c r="K70" i="50"/>
  <c r="J70" i="50"/>
  <c r="F70" i="50"/>
  <c r="E70" i="50"/>
  <c r="C70" i="50"/>
  <c r="B70" i="50"/>
  <c r="R69" i="50"/>
  <c r="P69" i="50"/>
  <c r="O69" i="50"/>
  <c r="N69" i="50"/>
  <c r="M69" i="50"/>
  <c r="L69" i="50"/>
  <c r="K69" i="50"/>
  <c r="J69" i="50"/>
  <c r="F69" i="50"/>
  <c r="E69" i="50"/>
  <c r="C69" i="50"/>
  <c r="B69" i="50"/>
  <c r="R68" i="50"/>
  <c r="P68" i="50"/>
  <c r="O68" i="50"/>
  <c r="N68" i="50"/>
  <c r="M68" i="50"/>
  <c r="L68" i="50"/>
  <c r="K68" i="50"/>
  <c r="J68" i="50"/>
  <c r="F68" i="50"/>
  <c r="E68" i="50"/>
  <c r="C68" i="50"/>
  <c r="B68" i="50"/>
  <c r="R67" i="50"/>
  <c r="P67" i="50"/>
  <c r="O67" i="50"/>
  <c r="N67" i="50"/>
  <c r="M67" i="50"/>
  <c r="L67" i="50"/>
  <c r="K67" i="50"/>
  <c r="J67" i="50"/>
  <c r="F67" i="50"/>
  <c r="E67" i="50"/>
  <c r="C67" i="50"/>
  <c r="B67" i="50"/>
  <c r="R66" i="50"/>
  <c r="P66" i="50"/>
  <c r="O66" i="50"/>
  <c r="N66" i="50"/>
  <c r="M66" i="50"/>
  <c r="L66" i="50"/>
  <c r="K66" i="50"/>
  <c r="J66" i="50"/>
  <c r="H66" i="50"/>
  <c r="F66" i="50"/>
  <c r="E66" i="50"/>
  <c r="C66" i="50"/>
  <c r="B66" i="50"/>
  <c r="R65" i="50"/>
  <c r="P65" i="50"/>
  <c r="O65" i="50"/>
  <c r="N65" i="50"/>
  <c r="M65" i="50"/>
  <c r="L65" i="50"/>
  <c r="K65" i="50"/>
  <c r="J65" i="50"/>
  <c r="F65" i="50"/>
  <c r="E65" i="50"/>
  <c r="C65" i="50"/>
  <c r="B65" i="50"/>
  <c r="R64" i="50"/>
  <c r="P64" i="50"/>
  <c r="O64" i="50"/>
  <c r="N64" i="50"/>
  <c r="M64" i="50"/>
  <c r="L64" i="50"/>
  <c r="K64" i="50"/>
  <c r="J64" i="50"/>
  <c r="F64" i="50"/>
  <c r="E64" i="50"/>
  <c r="C64" i="50"/>
  <c r="B64" i="50"/>
  <c r="R63" i="50"/>
  <c r="P63" i="50"/>
  <c r="O63" i="50"/>
  <c r="N63" i="50"/>
  <c r="M63" i="50"/>
  <c r="L63" i="50"/>
  <c r="K63" i="50"/>
  <c r="J63" i="50"/>
  <c r="F63" i="50"/>
  <c r="E63" i="50"/>
  <c r="C63" i="50"/>
  <c r="B63" i="50"/>
  <c r="R62" i="50"/>
  <c r="P62" i="50"/>
  <c r="O62" i="50"/>
  <c r="N62" i="50"/>
  <c r="M62" i="50"/>
  <c r="L62" i="50"/>
  <c r="K62" i="50"/>
  <c r="J62" i="50"/>
  <c r="F62" i="50"/>
  <c r="E62" i="50"/>
  <c r="C62" i="50"/>
  <c r="B62" i="50"/>
  <c r="R61" i="50"/>
  <c r="P61" i="50"/>
  <c r="O61" i="50"/>
  <c r="N61" i="50"/>
  <c r="M61" i="50"/>
  <c r="L61" i="50"/>
  <c r="K61" i="50"/>
  <c r="J61" i="50"/>
  <c r="F61" i="50"/>
  <c r="E61" i="50"/>
  <c r="C61" i="50"/>
  <c r="B61" i="50"/>
  <c r="R60" i="50"/>
  <c r="P60" i="50"/>
  <c r="O60" i="50"/>
  <c r="N60" i="50"/>
  <c r="M60" i="50"/>
  <c r="L60" i="50"/>
  <c r="K60" i="50"/>
  <c r="J60" i="50"/>
  <c r="F60" i="50"/>
  <c r="E60" i="50"/>
  <c r="C60" i="50"/>
  <c r="B60" i="50"/>
  <c r="R59" i="50"/>
  <c r="P59" i="50"/>
  <c r="O59" i="50"/>
  <c r="N59" i="50"/>
  <c r="M59" i="50"/>
  <c r="L59" i="50"/>
  <c r="K59" i="50"/>
  <c r="J59" i="50"/>
  <c r="H59" i="50"/>
  <c r="F59" i="50"/>
  <c r="E59" i="50"/>
  <c r="C59" i="50"/>
  <c r="B59" i="50"/>
  <c r="R58" i="50"/>
  <c r="P58" i="50"/>
  <c r="O58" i="50"/>
  <c r="N58" i="50"/>
  <c r="M58" i="50"/>
  <c r="L58" i="50"/>
  <c r="K58" i="50"/>
  <c r="J58" i="50"/>
  <c r="F58" i="50"/>
  <c r="E58" i="50"/>
  <c r="C58" i="50"/>
  <c r="B58" i="50"/>
  <c r="R57" i="50"/>
  <c r="P57" i="50"/>
  <c r="O57" i="50"/>
  <c r="N57" i="50"/>
  <c r="M57" i="50"/>
  <c r="L57" i="50"/>
  <c r="K57" i="50"/>
  <c r="J57" i="50"/>
  <c r="F57" i="50"/>
  <c r="E57" i="50"/>
  <c r="C57" i="50"/>
  <c r="B57" i="50"/>
  <c r="R56" i="50"/>
  <c r="P56" i="50"/>
  <c r="O56" i="50"/>
  <c r="N56" i="50"/>
  <c r="M56" i="50"/>
  <c r="L56" i="50"/>
  <c r="K56" i="50"/>
  <c r="J56" i="50"/>
  <c r="F56" i="50"/>
  <c r="E56" i="50"/>
  <c r="C56" i="50"/>
  <c r="B56" i="50"/>
  <c r="R55" i="50"/>
  <c r="P55" i="50"/>
  <c r="O55" i="50"/>
  <c r="N55" i="50"/>
  <c r="M55" i="50"/>
  <c r="L55" i="50"/>
  <c r="K55" i="50"/>
  <c r="J55" i="50"/>
  <c r="F55" i="50"/>
  <c r="E55" i="50"/>
  <c r="C55" i="50"/>
  <c r="B55" i="50"/>
  <c r="R54" i="50"/>
  <c r="P54" i="50"/>
  <c r="O54" i="50"/>
  <c r="N54" i="50"/>
  <c r="M54" i="50"/>
  <c r="L54" i="50"/>
  <c r="K54" i="50"/>
  <c r="J54" i="50"/>
  <c r="H54" i="50"/>
  <c r="F54" i="50"/>
  <c r="E54" i="50"/>
  <c r="C54" i="50"/>
  <c r="B54" i="50"/>
  <c r="R53" i="50"/>
  <c r="P53" i="50"/>
  <c r="O53" i="50"/>
  <c r="N53" i="50"/>
  <c r="M53" i="50"/>
  <c r="L53" i="50"/>
  <c r="K53" i="50"/>
  <c r="J53" i="50"/>
  <c r="F53" i="50"/>
  <c r="E53" i="50"/>
  <c r="C53" i="50"/>
  <c r="B53" i="50"/>
  <c r="R52" i="50"/>
  <c r="P52" i="50"/>
  <c r="O52" i="50"/>
  <c r="N52" i="50"/>
  <c r="M52" i="50"/>
  <c r="L52" i="50"/>
  <c r="K52" i="50"/>
  <c r="J52" i="50"/>
  <c r="F52" i="50"/>
  <c r="E52" i="50"/>
  <c r="C52" i="50"/>
  <c r="B52" i="50"/>
  <c r="R51" i="50"/>
  <c r="P51" i="50"/>
  <c r="O51" i="50"/>
  <c r="N51" i="50"/>
  <c r="M51" i="50"/>
  <c r="L51" i="50"/>
  <c r="K51" i="50"/>
  <c r="J51" i="50"/>
  <c r="F51" i="50"/>
  <c r="E51" i="50"/>
  <c r="C51" i="50"/>
  <c r="B51" i="50"/>
  <c r="R50" i="50"/>
  <c r="P50" i="50"/>
  <c r="O50" i="50"/>
  <c r="N50" i="50"/>
  <c r="M50" i="50"/>
  <c r="L50" i="50"/>
  <c r="K50" i="50"/>
  <c r="J50" i="50"/>
  <c r="H50" i="50"/>
  <c r="F50" i="50"/>
  <c r="E50" i="50"/>
  <c r="C50" i="50"/>
  <c r="B50" i="50"/>
  <c r="R49" i="50"/>
  <c r="P49" i="50"/>
  <c r="O49" i="50"/>
  <c r="N49" i="50"/>
  <c r="M49" i="50"/>
  <c r="L49" i="50"/>
  <c r="K49" i="50"/>
  <c r="J49" i="50"/>
  <c r="F49" i="50"/>
  <c r="E49" i="50"/>
  <c r="C49" i="50"/>
  <c r="B49" i="50"/>
  <c r="R48" i="50"/>
  <c r="P48" i="50"/>
  <c r="O48" i="50"/>
  <c r="N48" i="50"/>
  <c r="M48" i="50"/>
  <c r="L48" i="50"/>
  <c r="K48" i="50"/>
  <c r="J48" i="50"/>
  <c r="F48" i="50"/>
  <c r="E48" i="50"/>
  <c r="C48" i="50"/>
  <c r="B48" i="50"/>
  <c r="R47" i="50"/>
  <c r="P47" i="50"/>
  <c r="O47" i="50"/>
  <c r="N47" i="50"/>
  <c r="M47" i="50"/>
  <c r="L47" i="50"/>
  <c r="K47" i="50"/>
  <c r="J47" i="50"/>
  <c r="F47" i="50"/>
  <c r="E47" i="50"/>
  <c r="C47" i="50"/>
  <c r="B47" i="50"/>
  <c r="R46" i="50"/>
  <c r="P46" i="50"/>
  <c r="O46" i="50"/>
  <c r="N46" i="50"/>
  <c r="M46" i="50"/>
  <c r="L46" i="50"/>
  <c r="K46" i="50"/>
  <c r="J46" i="50"/>
  <c r="H46" i="50"/>
  <c r="F46" i="50"/>
  <c r="E46" i="50"/>
  <c r="C46" i="50"/>
  <c r="B46" i="50"/>
  <c r="R45" i="50"/>
  <c r="P45" i="50"/>
  <c r="O45" i="50"/>
  <c r="N45" i="50"/>
  <c r="M45" i="50"/>
  <c r="L45" i="50"/>
  <c r="K45" i="50"/>
  <c r="J45" i="50"/>
  <c r="F45" i="50"/>
  <c r="E45" i="50"/>
  <c r="C45" i="50"/>
  <c r="B45" i="50"/>
  <c r="R43" i="50"/>
  <c r="P43" i="50"/>
  <c r="O43" i="50"/>
  <c r="N43" i="50"/>
  <c r="M43" i="50"/>
  <c r="L43" i="50"/>
  <c r="K43" i="50"/>
  <c r="J43" i="50"/>
  <c r="H43" i="50"/>
  <c r="F43" i="50"/>
  <c r="E43" i="50"/>
  <c r="C43" i="50"/>
  <c r="B43" i="50"/>
  <c r="R42" i="50"/>
  <c r="P42" i="50"/>
  <c r="O42" i="50"/>
  <c r="N42" i="50"/>
  <c r="M42" i="50"/>
  <c r="L42" i="50"/>
  <c r="K42" i="50"/>
  <c r="J42" i="50"/>
  <c r="F42" i="50"/>
  <c r="E42" i="50"/>
  <c r="C42" i="50"/>
  <c r="B42" i="50"/>
  <c r="R41" i="50"/>
  <c r="P41" i="50"/>
  <c r="O41" i="50"/>
  <c r="N41" i="50"/>
  <c r="M41" i="50"/>
  <c r="L41" i="50"/>
  <c r="K41" i="50"/>
  <c r="J41" i="50"/>
  <c r="H41" i="50"/>
  <c r="F41" i="50"/>
  <c r="E41" i="50"/>
  <c r="C41" i="50"/>
  <c r="B41" i="50"/>
  <c r="R40" i="50"/>
  <c r="P40" i="50"/>
  <c r="O40" i="50"/>
  <c r="N40" i="50"/>
  <c r="M40" i="50"/>
  <c r="L40" i="50"/>
  <c r="K40" i="50"/>
  <c r="J40" i="50"/>
  <c r="F40" i="50"/>
  <c r="E40" i="50"/>
  <c r="C40" i="50"/>
  <c r="B40" i="50"/>
  <c r="R39" i="50"/>
  <c r="P39" i="50"/>
  <c r="O39" i="50"/>
  <c r="N39" i="50"/>
  <c r="M39" i="50"/>
  <c r="L39" i="50"/>
  <c r="K39" i="50"/>
  <c r="J39" i="50"/>
  <c r="F39" i="50"/>
  <c r="E39" i="50"/>
  <c r="C39" i="50"/>
  <c r="B39" i="50"/>
  <c r="R38" i="50"/>
  <c r="P38" i="50"/>
  <c r="O38" i="50"/>
  <c r="N38" i="50"/>
  <c r="M38" i="50"/>
  <c r="L38" i="50"/>
  <c r="K38" i="50"/>
  <c r="J38" i="50"/>
  <c r="H38" i="50"/>
  <c r="F38" i="50"/>
  <c r="E38" i="50"/>
  <c r="C38" i="50"/>
  <c r="B38" i="50"/>
  <c r="R37" i="50"/>
  <c r="P37" i="50"/>
  <c r="O37" i="50"/>
  <c r="N37" i="50"/>
  <c r="M37" i="50"/>
  <c r="L37" i="50"/>
  <c r="K37" i="50"/>
  <c r="J37" i="50"/>
  <c r="F37" i="50"/>
  <c r="E37" i="50"/>
  <c r="C37" i="50"/>
  <c r="B37" i="50"/>
  <c r="R36" i="50"/>
  <c r="P36" i="50"/>
  <c r="O36" i="50"/>
  <c r="N36" i="50"/>
  <c r="M36" i="50"/>
  <c r="L36" i="50"/>
  <c r="K36" i="50"/>
  <c r="J36" i="50"/>
  <c r="F36" i="50"/>
  <c r="E36" i="50"/>
  <c r="C36" i="50"/>
  <c r="B36" i="50"/>
  <c r="R35" i="50"/>
  <c r="P35" i="50"/>
  <c r="O35" i="50"/>
  <c r="N35" i="50"/>
  <c r="M35" i="50"/>
  <c r="L35" i="50"/>
  <c r="K35" i="50"/>
  <c r="J35" i="50"/>
  <c r="F35" i="50"/>
  <c r="E35" i="50"/>
  <c r="C35" i="50"/>
  <c r="B35" i="50"/>
  <c r="R34" i="50"/>
  <c r="P34" i="50"/>
  <c r="O34" i="50"/>
  <c r="N34" i="50"/>
  <c r="M34" i="50"/>
  <c r="L34" i="50"/>
  <c r="K34" i="50"/>
  <c r="J34" i="50"/>
  <c r="F34" i="50"/>
  <c r="E34" i="50"/>
  <c r="C34" i="50"/>
  <c r="B34" i="50"/>
  <c r="R33" i="50"/>
  <c r="P33" i="50"/>
  <c r="O33" i="50"/>
  <c r="N33" i="50"/>
  <c r="M33" i="50"/>
  <c r="L33" i="50"/>
  <c r="K33" i="50"/>
  <c r="J33" i="50"/>
  <c r="F33" i="50"/>
  <c r="E33" i="50"/>
  <c r="C33" i="50"/>
  <c r="B33" i="50"/>
  <c r="R32" i="50"/>
  <c r="P32" i="50"/>
  <c r="O32" i="50"/>
  <c r="N32" i="50"/>
  <c r="M32" i="50"/>
  <c r="L32" i="50"/>
  <c r="K32" i="50"/>
  <c r="J32" i="50"/>
  <c r="F32" i="50"/>
  <c r="E32" i="50"/>
  <c r="C32" i="50"/>
  <c r="B32" i="50"/>
  <c r="R31" i="50"/>
  <c r="P31" i="50"/>
  <c r="O31" i="50"/>
  <c r="N31" i="50"/>
  <c r="M31" i="50"/>
  <c r="L31" i="50"/>
  <c r="K31" i="50"/>
  <c r="J31" i="50"/>
  <c r="F31" i="50"/>
  <c r="E31" i="50"/>
  <c r="C31" i="50"/>
  <c r="B31" i="50"/>
  <c r="R30" i="50"/>
  <c r="P30" i="50"/>
  <c r="O30" i="50"/>
  <c r="N30" i="50"/>
  <c r="M30" i="50"/>
  <c r="L30" i="50"/>
  <c r="K30" i="50"/>
  <c r="J30" i="50"/>
  <c r="F30" i="50"/>
  <c r="E30" i="50"/>
  <c r="C30" i="50"/>
  <c r="B30" i="50"/>
  <c r="R29" i="50"/>
  <c r="P29" i="50"/>
  <c r="O29" i="50"/>
  <c r="N29" i="50"/>
  <c r="M29" i="50"/>
  <c r="L29" i="50"/>
  <c r="K29" i="50"/>
  <c r="J29" i="50"/>
  <c r="F29" i="50"/>
  <c r="E29" i="50"/>
  <c r="C29" i="50"/>
  <c r="B29" i="50"/>
  <c r="R28" i="50"/>
  <c r="P28" i="50"/>
  <c r="O28" i="50"/>
  <c r="N28" i="50"/>
  <c r="M28" i="50"/>
  <c r="L28" i="50"/>
  <c r="K28" i="50"/>
  <c r="J28" i="50"/>
  <c r="F28" i="50"/>
  <c r="E28" i="50"/>
  <c r="C28" i="50"/>
  <c r="B28" i="50"/>
  <c r="B12" i="50"/>
  <c r="C12" i="50"/>
  <c r="E12" i="50"/>
  <c r="F12" i="50"/>
  <c r="J12" i="50"/>
  <c r="K12" i="50"/>
  <c r="L12" i="50"/>
  <c r="M12" i="50"/>
  <c r="N12" i="50"/>
  <c r="O12" i="50"/>
  <c r="P12" i="50"/>
  <c r="R12" i="50"/>
  <c r="B13" i="50"/>
  <c r="C13" i="50"/>
  <c r="E13" i="50"/>
  <c r="F13" i="50"/>
  <c r="J13" i="50"/>
  <c r="K13" i="50"/>
  <c r="L13" i="50"/>
  <c r="M13" i="50"/>
  <c r="N13" i="50"/>
  <c r="O13" i="50"/>
  <c r="P13" i="50"/>
  <c r="R13" i="50"/>
  <c r="B14" i="50"/>
  <c r="C14" i="50"/>
  <c r="E14" i="50"/>
  <c r="F14" i="50"/>
  <c r="J14" i="50"/>
  <c r="K14" i="50"/>
  <c r="L14" i="50"/>
  <c r="M14" i="50"/>
  <c r="N14" i="50"/>
  <c r="O14" i="50"/>
  <c r="P14" i="50"/>
  <c r="R14" i="50"/>
  <c r="B15" i="50"/>
  <c r="C15" i="50"/>
  <c r="E15" i="50"/>
  <c r="F15" i="50"/>
  <c r="J15" i="50"/>
  <c r="K15" i="50"/>
  <c r="L15" i="50"/>
  <c r="M15" i="50"/>
  <c r="N15" i="50"/>
  <c r="O15" i="50"/>
  <c r="P15" i="50"/>
  <c r="R15" i="50"/>
  <c r="B16" i="50"/>
  <c r="C16" i="50"/>
  <c r="E16" i="50"/>
  <c r="F16" i="50"/>
  <c r="J16" i="50"/>
  <c r="K16" i="50"/>
  <c r="L16" i="50"/>
  <c r="M16" i="50"/>
  <c r="N16" i="50"/>
  <c r="O16" i="50"/>
  <c r="P16" i="50"/>
  <c r="R16" i="50"/>
  <c r="B17" i="50"/>
  <c r="C17" i="50"/>
  <c r="E17" i="50"/>
  <c r="F17" i="50"/>
  <c r="J17" i="50"/>
  <c r="K17" i="50"/>
  <c r="L17" i="50"/>
  <c r="M17" i="50"/>
  <c r="N17" i="50"/>
  <c r="O17" i="50"/>
  <c r="P17" i="50"/>
  <c r="R17" i="50"/>
  <c r="B18" i="50"/>
  <c r="C18" i="50"/>
  <c r="E18" i="50"/>
  <c r="F18" i="50"/>
  <c r="J18" i="50"/>
  <c r="K18" i="50"/>
  <c r="L18" i="50"/>
  <c r="M18" i="50"/>
  <c r="N18" i="50"/>
  <c r="O18" i="50"/>
  <c r="P18" i="50"/>
  <c r="R18" i="50"/>
  <c r="B19" i="50"/>
  <c r="C19" i="50"/>
  <c r="E19" i="50"/>
  <c r="F19" i="50"/>
  <c r="J19" i="50"/>
  <c r="K19" i="50"/>
  <c r="L19" i="50"/>
  <c r="M19" i="50"/>
  <c r="N19" i="50"/>
  <c r="O19" i="50"/>
  <c r="P19" i="50"/>
  <c r="R19" i="50"/>
  <c r="B20" i="50"/>
  <c r="C20" i="50"/>
  <c r="E20" i="50"/>
  <c r="F20" i="50"/>
  <c r="J20" i="50"/>
  <c r="K20" i="50"/>
  <c r="L20" i="50"/>
  <c r="M20" i="50"/>
  <c r="N20" i="50"/>
  <c r="O20" i="50"/>
  <c r="P20" i="50"/>
  <c r="R20" i="50"/>
  <c r="B21" i="50"/>
  <c r="C21" i="50"/>
  <c r="E21" i="50"/>
  <c r="F21" i="50"/>
  <c r="J21" i="50"/>
  <c r="K21" i="50"/>
  <c r="L21" i="50"/>
  <c r="M21" i="50"/>
  <c r="N21" i="50"/>
  <c r="O21" i="50"/>
  <c r="P21" i="50"/>
  <c r="R21" i="50"/>
  <c r="B22" i="50"/>
  <c r="C22" i="50"/>
  <c r="E22" i="50"/>
  <c r="F22" i="50"/>
  <c r="J22" i="50"/>
  <c r="K22" i="50"/>
  <c r="L22" i="50"/>
  <c r="M22" i="50"/>
  <c r="N22" i="50"/>
  <c r="O22" i="50"/>
  <c r="P22" i="50"/>
  <c r="R22" i="50"/>
  <c r="B23" i="50"/>
  <c r="C23" i="50"/>
  <c r="E23" i="50"/>
  <c r="F23" i="50"/>
  <c r="J23" i="50"/>
  <c r="K23" i="50"/>
  <c r="L23" i="50"/>
  <c r="M23" i="50"/>
  <c r="N23" i="50"/>
  <c r="O23" i="50"/>
  <c r="P23" i="50"/>
  <c r="R23" i="50"/>
  <c r="B24" i="50"/>
  <c r="C24" i="50"/>
  <c r="E24" i="50"/>
  <c r="F24" i="50"/>
  <c r="J24" i="50"/>
  <c r="K24" i="50"/>
  <c r="L24" i="50"/>
  <c r="M24" i="50"/>
  <c r="N24" i="50"/>
  <c r="O24" i="50"/>
  <c r="P24" i="50"/>
  <c r="R24" i="50"/>
  <c r="B25" i="50"/>
  <c r="C25" i="50"/>
  <c r="E25" i="50"/>
  <c r="F25" i="50"/>
  <c r="J25" i="50"/>
  <c r="K25" i="50"/>
  <c r="L25" i="50"/>
  <c r="M25" i="50"/>
  <c r="N25" i="50"/>
  <c r="O25" i="50"/>
  <c r="P25" i="50"/>
  <c r="R25" i="50"/>
  <c r="B26" i="50"/>
  <c r="C26" i="50"/>
  <c r="E26" i="50"/>
  <c r="F26" i="50"/>
  <c r="J26" i="50"/>
  <c r="K26" i="50"/>
  <c r="L26" i="50"/>
  <c r="M26" i="50"/>
  <c r="N26" i="50"/>
  <c r="O26" i="50"/>
  <c r="P26" i="50"/>
  <c r="R26" i="50"/>
  <c r="R11" i="50"/>
  <c r="P11" i="50"/>
  <c r="O11" i="50"/>
  <c r="N11" i="50"/>
  <c r="M11" i="50"/>
  <c r="L11" i="50"/>
  <c r="K11" i="50"/>
  <c r="J11" i="50"/>
  <c r="F11" i="50"/>
  <c r="E11" i="50"/>
  <c r="C11" i="50"/>
  <c r="B11" i="50"/>
  <c r="T149" i="49"/>
  <c r="S149" i="49"/>
  <c r="Q149" i="49"/>
  <c r="P149" i="49"/>
  <c r="O149" i="49"/>
  <c r="N149" i="49"/>
  <c r="L149" i="49"/>
  <c r="J149" i="49"/>
  <c r="F149" i="49"/>
  <c r="E149" i="49"/>
  <c r="C149" i="49"/>
  <c r="B149" i="49"/>
  <c r="T148" i="49"/>
  <c r="S148" i="49"/>
  <c r="Q148" i="49"/>
  <c r="P148" i="49"/>
  <c r="O148" i="49"/>
  <c r="N148" i="49"/>
  <c r="L148" i="49"/>
  <c r="J148" i="49"/>
  <c r="F148" i="49"/>
  <c r="E148" i="49"/>
  <c r="C148" i="49"/>
  <c r="B148" i="49"/>
  <c r="T147" i="49"/>
  <c r="S147" i="49"/>
  <c r="Q147" i="49"/>
  <c r="P147" i="49"/>
  <c r="O147" i="49"/>
  <c r="N147" i="49"/>
  <c r="L147" i="49"/>
  <c r="J147" i="49"/>
  <c r="F147" i="49"/>
  <c r="E147" i="49"/>
  <c r="C147" i="49"/>
  <c r="B147" i="49"/>
  <c r="T146" i="49"/>
  <c r="S146" i="49"/>
  <c r="Q146" i="49"/>
  <c r="P146" i="49"/>
  <c r="O146" i="49"/>
  <c r="N146" i="49"/>
  <c r="L146" i="49"/>
  <c r="J146" i="49"/>
  <c r="F146" i="49"/>
  <c r="E146" i="49"/>
  <c r="C146" i="49"/>
  <c r="B146" i="49"/>
  <c r="T145" i="49"/>
  <c r="S145" i="49"/>
  <c r="Q145" i="49"/>
  <c r="P145" i="49"/>
  <c r="O145" i="49"/>
  <c r="N145" i="49"/>
  <c r="L145" i="49"/>
  <c r="J145" i="49"/>
  <c r="F145" i="49"/>
  <c r="E145" i="49"/>
  <c r="C145" i="49"/>
  <c r="B145" i="49"/>
  <c r="T144" i="49"/>
  <c r="S144" i="49"/>
  <c r="Q144" i="49"/>
  <c r="P144" i="49"/>
  <c r="O144" i="49"/>
  <c r="N144" i="49"/>
  <c r="L144" i="49"/>
  <c r="J144" i="49"/>
  <c r="F144" i="49"/>
  <c r="E144" i="49"/>
  <c r="C144" i="49"/>
  <c r="B144" i="49"/>
  <c r="T143" i="49"/>
  <c r="S143" i="49"/>
  <c r="Q143" i="49"/>
  <c r="P143" i="49"/>
  <c r="O143" i="49"/>
  <c r="N143" i="49"/>
  <c r="L143" i="49"/>
  <c r="J143" i="49"/>
  <c r="F143" i="49"/>
  <c r="E143" i="49"/>
  <c r="C143" i="49"/>
  <c r="B143" i="49"/>
  <c r="T142" i="49"/>
  <c r="S142" i="49"/>
  <c r="Q142" i="49"/>
  <c r="P142" i="49"/>
  <c r="O142" i="49"/>
  <c r="N142" i="49"/>
  <c r="L142" i="49"/>
  <c r="J142" i="49"/>
  <c r="F142" i="49"/>
  <c r="E142" i="49"/>
  <c r="C142" i="49"/>
  <c r="B142" i="49"/>
  <c r="T141" i="49"/>
  <c r="S141" i="49"/>
  <c r="Q141" i="49"/>
  <c r="P141" i="49"/>
  <c r="O141" i="49"/>
  <c r="N141" i="49"/>
  <c r="L141" i="49"/>
  <c r="J141" i="49"/>
  <c r="F141" i="49"/>
  <c r="E141" i="49"/>
  <c r="C141" i="49"/>
  <c r="B141" i="49"/>
  <c r="T140" i="49"/>
  <c r="S140" i="49"/>
  <c r="Q140" i="49"/>
  <c r="P140" i="49"/>
  <c r="O140" i="49"/>
  <c r="N140" i="49"/>
  <c r="L140" i="49"/>
  <c r="J140" i="49"/>
  <c r="F140" i="49"/>
  <c r="E140" i="49"/>
  <c r="C140" i="49"/>
  <c r="B140" i="49"/>
  <c r="T139" i="49"/>
  <c r="S139" i="49"/>
  <c r="Q139" i="49"/>
  <c r="P139" i="49"/>
  <c r="O139" i="49"/>
  <c r="N139" i="49"/>
  <c r="L139" i="49"/>
  <c r="J139" i="49"/>
  <c r="F139" i="49"/>
  <c r="E139" i="49"/>
  <c r="C139" i="49"/>
  <c r="B139" i="49"/>
  <c r="T138" i="49"/>
  <c r="S138" i="49"/>
  <c r="Q138" i="49"/>
  <c r="P138" i="49"/>
  <c r="O138" i="49"/>
  <c r="N138" i="49"/>
  <c r="L138" i="49"/>
  <c r="J138" i="49"/>
  <c r="F138" i="49"/>
  <c r="E138" i="49"/>
  <c r="C138" i="49"/>
  <c r="B138" i="49"/>
  <c r="T137" i="49"/>
  <c r="S137" i="49"/>
  <c r="Q137" i="49"/>
  <c r="P137" i="49"/>
  <c r="O137" i="49"/>
  <c r="N137" i="49"/>
  <c r="L137" i="49"/>
  <c r="J137" i="49"/>
  <c r="F137" i="49"/>
  <c r="E137" i="49"/>
  <c r="C137" i="49"/>
  <c r="B137" i="49"/>
  <c r="T136" i="49"/>
  <c r="S136" i="49"/>
  <c r="Q136" i="49"/>
  <c r="P136" i="49"/>
  <c r="O136" i="49"/>
  <c r="N136" i="49"/>
  <c r="L136" i="49"/>
  <c r="J136" i="49"/>
  <c r="F136" i="49"/>
  <c r="E136" i="49"/>
  <c r="C136" i="49"/>
  <c r="B136" i="49"/>
  <c r="T135" i="49"/>
  <c r="S135" i="49"/>
  <c r="Q135" i="49"/>
  <c r="P135" i="49"/>
  <c r="O135" i="49"/>
  <c r="N135" i="49"/>
  <c r="L135" i="49"/>
  <c r="J135" i="49"/>
  <c r="F135" i="49"/>
  <c r="E135" i="49"/>
  <c r="C135" i="49"/>
  <c r="B135" i="49"/>
  <c r="T133" i="49"/>
  <c r="S133" i="49"/>
  <c r="Q133" i="49"/>
  <c r="P133" i="49"/>
  <c r="O133" i="49"/>
  <c r="N133" i="49"/>
  <c r="L133" i="49"/>
  <c r="J133" i="49"/>
  <c r="F133" i="49"/>
  <c r="E133" i="49"/>
  <c r="C133" i="49"/>
  <c r="B133" i="49"/>
  <c r="T132" i="49"/>
  <c r="S132" i="49"/>
  <c r="Q132" i="49"/>
  <c r="P132" i="49"/>
  <c r="O132" i="49"/>
  <c r="N132" i="49"/>
  <c r="L132" i="49"/>
  <c r="J132" i="49"/>
  <c r="F132" i="49"/>
  <c r="E132" i="49"/>
  <c r="C132" i="49"/>
  <c r="B132" i="49"/>
  <c r="T131" i="49"/>
  <c r="S131" i="49"/>
  <c r="Q131" i="49"/>
  <c r="P131" i="49"/>
  <c r="O131" i="49"/>
  <c r="N131" i="49"/>
  <c r="L131" i="49"/>
  <c r="J131" i="49"/>
  <c r="F131" i="49"/>
  <c r="E131" i="49"/>
  <c r="C131" i="49"/>
  <c r="B131" i="49"/>
  <c r="T130" i="49"/>
  <c r="S130" i="49"/>
  <c r="Q130" i="49"/>
  <c r="P130" i="49"/>
  <c r="O130" i="49"/>
  <c r="N130" i="49"/>
  <c r="L130" i="49"/>
  <c r="J130" i="49"/>
  <c r="F130" i="49"/>
  <c r="E130" i="49"/>
  <c r="C130" i="49"/>
  <c r="B130" i="49"/>
  <c r="T129" i="49"/>
  <c r="S129" i="49"/>
  <c r="Q129" i="49"/>
  <c r="P129" i="49"/>
  <c r="O129" i="49"/>
  <c r="N129" i="49"/>
  <c r="L129" i="49"/>
  <c r="J129" i="49"/>
  <c r="F129" i="49"/>
  <c r="E129" i="49"/>
  <c r="C129" i="49"/>
  <c r="B129" i="49"/>
  <c r="T128" i="49"/>
  <c r="S128" i="49"/>
  <c r="Q128" i="49"/>
  <c r="P128" i="49"/>
  <c r="O128" i="49"/>
  <c r="N128" i="49"/>
  <c r="L128" i="49"/>
  <c r="J128" i="49"/>
  <c r="F128" i="49"/>
  <c r="E128" i="49"/>
  <c r="C128" i="49"/>
  <c r="B128" i="49"/>
  <c r="T127" i="49"/>
  <c r="S127" i="49"/>
  <c r="Q127" i="49"/>
  <c r="P127" i="49"/>
  <c r="O127" i="49"/>
  <c r="N127" i="49"/>
  <c r="L127" i="49"/>
  <c r="J127" i="49"/>
  <c r="F127" i="49"/>
  <c r="E127" i="49"/>
  <c r="C127" i="49"/>
  <c r="B127" i="49"/>
  <c r="T126" i="49"/>
  <c r="S126" i="49"/>
  <c r="Q126" i="49"/>
  <c r="P126" i="49"/>
  <c r="O126" i="49"/>
  <c r="N126" i="49"/>
  <c r="L126" i="49"/>
  <c r="J126" i="49"/>
  <c r="F126" i="49"/>
  <c r="E126" i="49"/>
  <c r="C126" i="49"/>
  <c r="B126" i="49"/>
  <c r="T125" i="49"/>
  <c r="S125" i="49"/>
  <c r="Q125" i="49"/>
  <c r="P125" i="49"/>
  <c r="O125" i="49"/>
  <c r="N125" i="49"/>
  <c r="L125" i="49"/>
  <c r="J125" i="49"/>
  <c r="F125" i="49"/>
  <c r="E125" i="49"/>
  <c r="C125" i="49"/>
  <c r="B125" i="49"/>
  <c r="T124" i="49"/>
  <c r="S124" i="49"/>
  <c r="Q124" i="49"/>
  <c r="P124" i="49"/>
  <c r="O124" i="49"/>
  <c r="N124" i="49"/>
  <c r="L124" i="49"/>
  <c r="J124" i="49"/>
  <c r="F124" i="49"/>
  <c r="E124" i="49"/>
  <c r="C124" i="49"/>
  <c r="B124" i="49"/>
  <c r="T123" i="49"/>
  <c r="S123" i="49"/>
  <c r="Q123" i="49"/>
  <c r="P123" i="49"/>
  <c r="O123" i="49"/>
  <c r="N123" i="49"/>
  <c r="L123" i="49"/>
  <c r="J123" i="49"/>
  <c r="F123" i="49"/>
  <c r="E123" i="49"/>
  <c r="C123" i="49"/>
  <c r="B123" i="49"/>
  <c r="T122" i="49"/>
  <c r="S122" i="49"/>
  <c r="Q122" i="49"/>
  <c r="P122" i="49"/>
  <c r="O122" i="49"/>
  <c r="N122" i="49"/>
  <c r="L122" i="49"/>
  <c r="J122" i="49"/>
  <c r="F122" i="49"/>
  <c r="E122" i="49"/>
  <c r="C122" i="49"/>
  <c r="B122" i="49"/>
  <c r="T121" i="49"/>
  <c r="S121" i="49"/>
  <c r="Q121" i="49"/>
  <c r="P121" i="49"/>
  <c r="O121" i="49"/>
  <c r="N121" i="49"/>
  <c r="L121" i="49"/>
  <c r="J121" i="49"/>
  <c r="F121" i="49"/>
  <c r="E121" i="49"/>
  <c r="C121" i="49"/>
  <c r="B121" i="49"/>
  <c r="T120" i="49"/>
  <c r="S120" i="49"/>
  <c r="Q120" i="49"/>
  <c r="P120" i="49"/>
  <c r="O120" i="49"/>
  <c r="N120" i="49"/>
  <c r="L120" i="49"/>
  <c r="J120" i="49"/>
  <c r="F120" i="49"/>
  <c r="E120" i="49"/>
  <c r="C120" i="49"/>
  <c r="B120" i="49"/>
  <c r="T119" i="49"/>
  <c r="S119" i="49"/>
  <c r="Q119" i="49"/>
  <c r="P119" i="49"/>
  <c r="O119" i="49"/>
  <c r="N119" i="49"/>
  <c r="L119" i="49"/>
  <c r="J119" i="49"/>
  <c r="F119" i="49"/>
  <c r="E119" i="49"/>
  <c r="C119" i="49"/>
  <c r="B119" i="49"/>
  <c r="T118" i="49"/>
  <c r="S118" i="49"/>
  <c r="Q118" i="49"/>
  <c r="P118" i="49"/>
  <c r="O118" i="49"/>
  <c r="N118" i="49"/>
  <c r="L118" i="49"/>
  <c r="J118" i="49"/>
  <c r="F118" i="49"/>
  <c r="E118" i="49"/>
  <c r="C118" i="49"/>
  <c r="B118" i="49"/>
  <c r="T117" i="49"/>
  <c r="S117" i="49"/>
  <c r="Q117" i="49"/>
  <c r="P117" i="49"/>
  <c r="O117" i="49"/>
  <c r="N117" i="49"/>
  <c r="L117" i="49"/>
  <c r="J117" i="49"/>
  <c r="F117" i="49"/>
  <c r="E117" i="49"/>
  <c r="C117" i="49"/>
  <c r="B117" i="49"/>
  <c r="T116" i="49"/>
  <c r="S116" i="49"/>
  <c r="Q116" i="49"/>
  <c r="P116" i="49"/>
  <c r="O116" i="49"/>
  <c r="N116" i="49"/>
  <c r="L116" i="49"/>
  <c r="J116" i="49"/>
  <c r="F116" i="49"/>
  <c r="E116" i="49"/>
  <c r="C116" i="49"/>
  <c r="B116" i="49"/>
  <c r="T115" i="49"/>
  <c r="S115" i="49"/>
  <c r="Q115" i="49"/>
  <c r="P115" i="49"/>
  <c r="O115" i="49"/>
  <c r="N115" i="49"/>
  <c r="L115" i="49"/>
  <c r="J115" i="49"/>
  <c r="F115" i="49"/>
  <c r="E115" i="49"/>
  <c r="C115" i="49"/>
  <c r="B115" i="49"/>
  <c r="T114" i="49"/>
  <c r="S114" i="49"/>
  <c r="Q114" i="49"/>
  <c r="P114" i="49"/>
  <c r="O114" i="49"/>
  <c r="N114" i="49"/>
  <c r="L114" i="49"/>
  <c r="J114" i="49"/>
  <c r="F114" i="49"/>
  <c r="E114" i="49"/>
  <c r="C114" i="49"/>
  <c r="B114" i="49"/>
  <c r="T113" i="49"/>
  <c r="S113" i="49"/>
  <c r="Q113" i="49"/>
  <c r="P113" i="49"/>
  <c r="O113" i="49"/>
  <c r="N113" i="49"/>
  <c r="L113" i="49"/>
  <c r="J113" i="49"/>
  <c r="F113" i="49"/>
  <c r="E113" i="49"/>
  <c r="C113" i="49"/>
  <c r="B113" i="49"/>
  <c r="T112" i="49"/>
  <c r="S112" i="49"/>
  <c r="Q112" i="49"/>
  <c r="P112" i="49"/>
  <c r="O112" i="49"/>
  <c r="N112" i="49"/>
  <c r="L112" i="49"/>
  <c r="J112" i="49"/>
  <c r="F112" i="49"/>
  <c r="E112" i="49"/>
  <c r="C112" i="49"/>
  <c r="B112" i="49"/>
  <c r="T111" i="49"/>
  <c r="S111" i="49"/>
  <c r="Q111" i="49"/>
  <c r="P111" i="49"/>
  <c r="O111" i="49"/>
  <c r="N111" i="49"/>
  <c r="L111" i="49"/>
  <c r="J111" i="49"/>
  <c r="F111" i="49"/>
  <c r="E111" i="49"/>
  <c r="C111" i="49"/>
  <c r="B111" i="49"/>
  <c r="T110" i="49"/>
  <c r="S110" i="49"/>
  <c r="Q110" i="49"/>
  <c r="P110" i="49"/>
  <c r="O110" i="49"/>
  <c r="N110" i="49"/>
  <c r="L110" i="49"/>
  <c r="J110" i="49"/>
  <c r="F110" i="49"/>
  <c r="E110" i="49"/>
  <c r="C110" i="49"/>
  <c r="B110" i="49"/>
  <c r="T109" i="49"/>
  <c r="S109" i="49"/>
  <c r="Q109" i="49"/>
  <c r="P109" i="49"/>
  <c r="O109" i="49"/>
  <c r="N109" i="49"/>
  <c r="L109" i="49"/>
  <c r="J109" i="49"/>
  <c r="F109" i="49"/>
  <c r="E109" i="49"/>
  <c r="C109" i="49"/>
  <c r="B109" i="49"/>
  <c r="T108" i="49"/>
  <c r="S108" i="49"/>
  <c r="Q108" i="49"/>
  <c r="P108" i="49"/>
  <c r="O108" i="49"/>
  <c r="N108" i="49"/>
  <c r="L108" i="49"/>
  <c r="J108" i="49"/>
  <c r="F108" i="49"/>
  <c r="E108" i="49"/>
  <c r="C108" i="49"/>
  <c r="B108" i="49"/>
  <c r="T107" i="49"/>
  <c r="S107" i="49"/>
  <c r="Q107" i="49"/>
  <c r="P107" i="49"/>
  <c r="O107" i="49"/>
  <c r="N107" i="49"/>
  <c r="L107" i="49"/>
  <c r="J107" i="49"/>
  <c r="F107" i="49"/>
  <c r="E107" i="49"/>
  <c r="C107" i="49"/>
  <c r="B107" i="49"/>
  <c r="T106" i="49"/>
  <c r="S106" i="49"/>
  <c r="Q106" i="49"/>
  <c r="P106" i="49"/>
  <c r="O106" i="49"/>
  <c r="N106" i="49"/>
  <c r="L106" i="49"/>
  <c r="J106" i="49"/>
  <c r="F106" i="49"/>
  <c r="E106" i="49"/>
  <c r="C106" i="49"/>
  <c r="B106" i="49"/>
  <c r="T105" i="49"/>
  <c r="S105" i="49"/>
  <c r="Q105" i="49"/>
  <c r="P105" i="49"/>
  <c r="O105" i="49"/>
  <c r="N105" i="49"/>
  <c r="L105" i="49"/>
  <c r="J105" i="49"/>
  <c r="F105" i="49"/>
  <c r="E105" i="49"/>
  <c r="C105" i="49"/>
  <c r="B105" i="49"/>
  <c r="T104" i="49"/>
  <c r="S104" i="49"/>
  <c r="Q104" i="49"/>
  <c r="P104" i="49"/>
  <c r="O104" i="49"/>
  <c r="N104" i="49"/>
  <c r="L104" i="49"/>
  <c r="J104" i="49"/>
  <c r="F104" i="49"/>
  <c r="E104" i="49"/>
  <c r="C104" i="49"/>
  <c r="B104" i="49"/>
  <c r="T103" i="49"/>
  <c r="S103" i="49"/>
  <c r="Q103" i="49"/>
  <c r="P103" i="49"/>
  <c r="O103" i="49"/>
  <c r="N103" i="49"/>
  <c r="L103" i="49"/>
  <c r="J103" i="49"/>
  <c r="F103" i="49"/>
  <c r="E103" i="49"/>
  <c r="C103" i="49"/>
  <c r="B103" i="49"/>
  <c r="T102" i="49"/>
  <c r="S102" i="49"/>
  <c r="Q102" i="49"/>
  <c r="P102" i="49"/>
  <c r="O102" i="49"/>
  <c r="N102" i="49"/>
  <c r="L102" i="49"/>
  <c r="J102" i="49"/>
  <c r="F102" i="49"/>
  <c r="E102" i="49"/>
  <c r="C102" i="49"/>
  <c r="B102" i="49"/>
  <c r="T101" i="49"/>
  <c r="S101" i="49"/>
  <c r="Q101" i="49"/>
  <c r="P101" i="49"/>
  <c r="O101" i="49"/>
  <c r="N101" i="49"/>
  <c r="L101" i="49"/>
  <c r="J101" i="49"/>
  <c r="F101" i="49"/>
  <c r="E101" i="49"/>
  <c r="C101" i="49"/>
  <c r="B101" i="49"/>
  <c r="T100" i="49"/>
  <c r="S100" i="49"/>
  <c r="Q100" i="49"/>
  <c r="P100" i="49"/>
  <c r="O100" i="49"/>
  <c r="N100" i="49"/>
  <c r="L100" i="49"/>
  <c r="J100" i="49"/>
  <c r="F100" i="49"/>
  <c r="E100" i="49"/>
  <c r="C100" i="49"/>
  <c r="B100" i="49"/>
  <c r="T99" i="49"/>
  <c r="S99" i="49"/>
  <c r="Q99" i="49"/>
  <c r="P99" i="49"/>
  <c r="O99" i="49"/>
  <c r="N99" i="49"/>
  <c r="L99" i="49"/>
  <c r="J99" i="49"/>
  <c r="F99" i="49"/>
  <c r="E99" i="49"/>
  <c r="C99" i="49"/>
  <c r="B99" i="49"/>
  <c r="T98" i="49"/>
  <c r="S98" i="49"/>
  <c r="Q98" i="49"/>
  <c r="P98" i="49"/>
  <c r="O98" i="49"/>
  <c r="N98" i="49"/>
  <c r="L98" i="49"/>
  <c r="J98" i="49"/>
  <c r="F98" i="49"/>
  <c r="E98" i="49"/>
  <c r="C98" i="49"/>
  <c r="B98" i="49"/>
  <c r="T97" i="49"/>
  <c r="S97" i="49"/>
  <c r="Q97" i="49"/>
  <c r="P97" i="49"/>
  <c r="O97" i="49"/>
  <c r="N97" i="49"/>
  <c r="L97" i="49"/>
  <c r="J97" i="49"/>
  <c r="F97" i="49"/>
  <c r="E97" i="49"/>
  <c r="C97" i="49"/>
  <c r="B97" i="49"/>
  <c r="T96" i="49"/>
  <c r="S96" i="49"/>
  <c r="Q96" i="49"/>
  <c r="P96" i="49"/>
  <c r="O96" i="49"/>
  <c r="N96" i="49"/>
  <c r="L96" i="49"/>
  <c r="J96" i="49"/>
  <c r="F96" i="49"/>
  <c r="E96" i="49"/>
  <c r="C96" i="49"/>
  <c r="B96" i="49"/>
  <c r="T95" i="49"/>
  <c r="S95" i="49"/>
  <c r="Q95" i="49"/>
  <c r="P95" i="49"/>
  <c r="O95" i="49"/>
  <c r="N95" i="49"/>
  <c r="L95" i="49"/>
  <c r="J95" i="49"/>
  <c r="F95" i="49"/>
  <c r="E95" i="49"/>
  <c r="C95" i="49"/>
  <c r="B95" i="49"/>
  <c r="T94" i="49"/>
  <c r="S94" i="49"/>
  <c r="Q94" i="49"/>
  <c r="P94" i="49"/>
  <c r="O94" i="49"/>
  <c r="N94" i="49"/>
  <c r="L94" i="49"/>
  <c r="J94" i="49"/>
  <c r="F94" i="49"/>
  <c r="E94" i="49"/>
  <c r="C94" i="49"/>
  <c r="B94" i="49"/>
  <c r="T93" i="49"/>
  <c r="S93" i="49"/>
  <c r="Q93" i="49"/>
  <c r="P93" i="49"/>
  <c r="O93" i="49"/>
  <c r="N93" i="49"/>
  <c r="L93" i="49"/>
  <c r="J93" i="49"/>
  <c r="F93" i="49"/>
  <c r="E93" i="49"/>
  <c r="C93" i="49"/>
  <c r="B93" i="49"/>
  <c r="T92" i="49"/>
  <c r="S92" i="49"/>
  <c r="Q92" i="49"/>
  <c r="P92" i="49"/>
  <c r="O92" i="49"/>
  <c r="N92" i="49"/>
  <c r="L92" i="49"/>
  <c r="J92" i="49"/>
  <c r="F92" i="49"/>
  <c r="E92" i="49"/>
  <c r="C92" i="49"/>
  <c r="B92" i="49"/>
  <c r="T91" i="49"/>
  <c r="S91" i="49"/>
  <c r="Q91" i="49"/>
  <c r="P91" i="49"/>
  <c r="O91" i="49"/>
  <c r="N91" i="49"/>
  <c r="L91" i="49"/>
  <c r="J91" i="49"/>
  <c r="F91" i="49"/>
  <c r="E91" i="49"/>
  <c r="C91" i="49"/>
  <c r="B91" i="49"/>
  <c r="T90" i="49"/>
  <c r="S90" i="49"/>
  <c r="Q90" i="49"/>
  <c r="P90" i="49"/>
  <c r="O90" i="49"/>
  <c r="N90" i="49"/>
  <c r="L90" i="49"/>
  <c r="J90" i="49"/>
  <c r="F90" i="49"/>
  <c r="E90" i="49"/>
  <c r="C90" i="49"/>
  <c r="B90" i="49"/>
  <c r="T89" i="49"/>
  <c r="S89" i="49"/>
  <c r="Q89" i="49"/>
  <c r="P89" i="49"/>
  <c r="O89" i="49"/>
  <c r="N89" i="49"/>
  <c r="L89" i="49"/>
  <c r="J89" i="49"/>
  <c r="F89" i="49"/>
  <c r="E89" i="49"/>
  <c r="C89" i="49"/>
  <c r="B89" i="49"/>
  <c r="T88" i="49"/>
  <c r="S88" i="49"/>
  <c r="Q88" i="49"/>
  <c r="P88" i="49"/>
  <c r="O88" i="49"/>
  <c r="N88" i="49"/>
  <c r="L88" i="49"/>
  <c r="J88" i="49"/>
  <c r="F88" i="49"/>
  <c r="E88" i="49"/>
  <c r="C88" i="49"/>
  <c r="B88" i="49"/>
  <c r="T87" i="49"/>
  <c r="S87" i="49"/>
  <c r="Q87" i="49"/>
  <c r="P87" i="49"/>
  <c r="O87" i="49"/>
  <c r="N87" i="49"/>
  <c r="L87" i="49"/>
  <c r="J87" i="49"/>
  <c r="F87" i="49"/>
  <c r="E87" i="49"/>
  <c r="C87" i="49"/>
  <c r="B87" i="49"/>
  <c r="T86" i="49"/>
  <c r="S86" i="49"/>
  <c r="Q86" i="49"/>
  <c r="P86" i="49"/>
  <c r="O86" i="49"/>
  <c r="N86" i="49"/>
  <c r="L86" i="49"/>
  <c r="J86" i="49"/>
  <c r="F86" i="49"/>
  <c r="E86" i="49"/>
  <c r="C86" i="49"/>
  <c r="B86" i="49"/>
  <c r="T85" i="49"/>
  <c r="S85" i="49"/>
  <c r="Q85" i="49"/>
  <c r="P85" i="49"/>
  <c r="O85" i="49"/>
  <c r="N85" i="49"/>
  <c r="L85" i="49"/>
  <c r="J85" i="49"/>
  <c r="F85" i="49"/>
  <c r="E85" i="49"/>
  <c r="C85" i="49"/>
  <c r="B85" i="49"/>
  <c r="T84" i="49"/>
  <c r="S84" i="49"/>
  <c r="Q84" i="49"/>
  <c r="P84" i="49"/>
  <c r="O84" i="49"/>
  <c r="N84" i="49"/>
  <c r="L84" i="49"/>
  <c r="J84" i="49"/>
  <c r="F84" i="49"/>
  <c r="E84" i="49"/>
  <c r="C84" i="49"/>
  <c r="B84" i="49"/>
  <c r="T83" i="49"/>
  <c r="S83" i="49"/>
  <c r="Q83" i="49"/>
  <c r="P83" i="49"/>
  <c r="O83" i="49"/>
  <c r="N83" i="49"/>
  <c r="L83" i="49"/>
  <c r="J83" i="49"/>
  <c r="F83" i="49"/>
  <c r="E83" i="49"/>
  <c r="C83" i="49"/>
  <c r="B83" i="49"/>
  <c r="T82" i="49"/>
  <c r="S82" i="49"/>
  <c r="Q82" i="49"/>
  <c r="P82" i="49"/>
  <c r="O82" i="49"/>
  <c r="N82" i="49"/>
  <c r="L82" i="49"/>
  <c r="J82" i="49"/>
  <c r="F82" i="49"/>
  <c r="E82" i="49"/>
  <c r="C82" i="49"/>
  <c r="B82" i="49"/>
  <c r="T81" i="49"/>
  <c r="S81" i="49"/>
  <c r="Q81" i="49"/>
  <c r="P81" i="49"/>
  <c r="O81" i="49"/>
  <c r="N81" i="49"/>
  <c r="L81" i="49"/>
  <c r="J81" i="49"/>
  <c r="F81" i="49"/>
  <c r="E81" i="49"/>
  <c r="C81" i="49"/>
  <c r="B81" i="49"/>
  <c r="T80" i="49"/>
  <c r="S80" i="49"/>
  <c r="Q80" i="49"/>
  <c r="P80" i="49"/>
  <c r="O80" i="49"/>
  <c r="N80" i="49"/>
  <c r="L80" i="49"/>
  <c r="J80" i="49"/>
  <c r="F80" i="49"/>
  <c r="E80" i="49"/>
  <c r="C80" i="49"/>
  <c r="B80" i="49"/>
  <c r="T79" i="49"/>
  <c r="S79" i="49"/>
  <c r="Q79" i="49"/>
  <c r="P79" i="49"/>
  <c r="O79" i="49"/>
  <c r="N79" i="49"/>
  <c r="L79" i="49"/>
  <c r="J79" i="49"/>
  <c r="F79" i="49"/>
  <c r="E79" i="49"/>
  <c r="C79" i="49"/>
  <c r="B79" i="49"/>
  <c r="T78" i="49"/>
  <c r="S78" i="49"/>
  <c r="Q78" i="49"/>
  <c r="P78" i="49"/>
  <c r="O78" i="49"/>
  <c r="N78" i="49"/>
  <c r="L78" i="49"/>
  <c r="J78" i="49"/>
  <c r="F78" i="49"/>
  <c r="E78" i="49"/>
  <c r="C78" i="49"/>
  <c r="B78" i="49"/>
  <c r="T77" i="49"/>
  <c r="S77" i="49"/>
  <c r="Q77" i="49"/>
  <c r="P77" i="49"/>
  <c r="O77" i="49"/>
  <c r="N77" i="49"/>
  <c r="L77" i="49"/>
  <c r="J77" i="49"/>
  <c r="F77" i="49"/>
  <c r="E77" i="49"/>
  <c r="C77" i="49"/>
  <c r="B77" i="49"/>
  <c r="T76" i="49"/>
  <c r="S76" i="49"/>
  <c r="Q76" i="49"/>
  <c r="P76" i="49"/>
  <c r="O76" i="49"/>
  <c r="N76" i="49"/>
  <c r="L76" i="49"/>
  <c r="J76" i="49"/>
  <c r="F76" i="49"/>
  <c r="E76" i="49"/>
  <c r="C76" i="49"/>
  <c r="B76" i="49"/>
  <c r="T75" i="49"/>
  <c r="S75" i="49"/>
  <c r="Q75" i="49"/>
  <c r="P75" i="49"/>
  <c r="O75" i="49"/>
  <c r="N75" i="49"/>
  <c r="L75" i="49"/>
  <c r="J75" i="49"/>
  <c r="F75" i="49"/>
  <c r="E75" i="49"/>
  <c r="C75" i="49"/>
  <c r="B75" i="49"/>
  <c r="T74" i="49"/>
  <c r="S74" i="49"/>
  <c r="Q74" i="49"/>
  <c r="P74" i="49"/>
  <c r="O74" i="49"/>
  <c r="N74" i="49"/>
  <c r="L74" i="49"/>
  <c r="J74" i="49"/>
  <c r="F74" i="49"/>
  <c r="E74" i="49"/>
  <c r="C74" i="49"/>
  <c r="B74" i="49"/>
  <c r="T73" i="49"/>
  <c r="S73" i="49"/>
  <c r="Q73" i="49"/>
  <c r="P73" i="49"/>
  <c r="O73" i="49"/>
  <c r="N73" i="49"/>
  <c r="L73" i="49"/>
  <c r="J73" i="49"/>
  <c r="F73" i="49"/>
  <c r="E73" i="49"/>
  <c r="C73" i="49"/>
  <c r="B73" i="49"/>
  <c r="T72" i="49"/>
  <c r="S72" i="49"/>
  <c r="Q72" i="49"/>
  <c r="P72" i="49"/>
  <c r="O72" i="49"/>
  <c r="N72" i="49"/>
  <c r="L72" i="49"/>
  <c r="J72" i="49"/>
  <c r="F72" i="49"/>
  <c r="E72" i="49"/>
  <c r="C72" i="49"/>
  <c r="B72" i="49"/>
  <c r="T71" i="49"/>
  <c r="S71" i="49"/>
  <c r="Q71" i="49"/>
  <c r="P71" i="49"/>
  <c r="O71" i="49"/>
  <c r="N71" i="49"/>
  <c r="L71" i="49"/>
  <c r="J71" i="49"/>
  <c r="F71" i="49"/>
  <c r="E71" i="49"/>
  <c r="C71" i="49"/>
  <c r="B71" i="49"/>
  <c r="T70" i="49"/>
  <c r="S70" i="49"/>
  <c r="Q70" i="49"/>
  <c r="P70" i="49"/>
  <c r="O70" i="49"/>
  <c r="N70" i="49"/>
  <c r="L70" i="49"/>
  <c r="J70" i="49"/>
  <c r="F70" i="49"/>
  <c r="E70" i="49"/>
  <c r="C70" i="49"/>
  <c r="B70" i="49"/>
  <c r="T69" i="49"/>
  <c r="S69" i="49"/>
  <c r="Q69" i="49"/>
  <c r="P69" i="49"/>
  <c r="O69" i="49"/>
  <c r="N69" i="49"/>
  <c r="L69" i="49"/>
  <c r="J69" i="49"/>
  <c r="F69" i="49"/>
  <c r="E69" i="49"/>
  <c r="C69" i="49"/>
  <c r="B69" i="49"/>
  <c r="T68" i="49"/>
  <c r="S68" i="49"/>
  <c r="Q68" i="49"/>
  <c r="P68" i="49"/>
  <c r="O68" i="49"/>
  <c r="N68" i="49"/>
  <c r="L68" i="49"/>
  <c r="J68" i="49"/>
  <c r="F68" i="49"/>
  <c r="E68" i="49"/>
  <c r="C68" i="49"/>
  <c r="B68" i="49"/>
  <c r="T67" i="49"/>
  <c r="S67" i="49"/>
  <c r="Q67" i="49"/>
  <c r="P67" i="49"/>
  <c r="O67" i="49"/>
  <c r="N67" i="49"/>
  <c r="L67" i="49"/>
  <c r="J67" i="49"/>
  <c r="F67" i="49"/>
  <c r="E67" i="49"/>
  <c r="C67" i="49"/>
  <c r="B67" i="49"/>
  <c r="T66" i="49"/>
  <c r="S66" i="49"/>
  <c r="Q66" i="49"/>
  <c r="P66" i="49"/>
  <c r="O66" i="49"/>
  <c r="N66" i="49"/>
  <c r="L66" i="49"/>
  <c r="J66" i="49"/>
  <c r="F66" i="49"/>
  <c r="E66" i="49"/>
  <c r="C66" i="49"/>
  <c r="B66" i="49"/>
  <c r="T65" i="49"/>
  <c r="S65" i="49"/>
  <c r="Q65" i="49"/>
  <c r="P65" i="49"/>
  <c r="O65" i="49"/>
  <c r="N65" i="49"/>
  <c r="L65" i="49"/>
  <c r="J65" i="49"/>
  <c r="F65" i="49"/>
  <c r="E65" i="49"/>
  <c r="C65" i="49"/>
  <c r="B65" i="49"/>
  <c r="T64" i="49"/>
  <c r="S64" i="49"/>
  <c r="Q64" i="49"/>
  <c r="P64" i="49"/>
  <c r="O64" i="49"/>
  <c r="N64" i="49"/>
  <c r="L64" i="49"/>
  <c r="J64" i="49"/>
  <c r="F64" i="49"/>
  <c r="E64" i="49"/>
  <c r="C64" i="49"/>
  <c r="B64" i="49"/>
  <c r="T63" i="49"/>
  <c r="S63" i="49"/>
  <c r="Q63" i="49"/>
  <c r="P63" i="49"/>
  <c r="O63" i="49"/>
  <c r="N63" i="49"/>
  <c r="L63" i="49"/>
  <c r="J63" i="49"/>
  <c r="F63" i="49"/>
  <c r="E63" i="49"/>
  <c r="C63" i="49"/>
  <c r="B63" i="49"/>
  <c r="T62" i="49"/>
  <c r="S62" i="49"/>
  <c r="Q62" i="49"/>
  <c r="P62" i="49"/>
  <c r="O62" i="49"/>
  <c r="N62" i="49"/>
  <c r="L62" i="49"/>
  <c r="J62" i="49"/>
  <c r="F62" i="49"/>
  <c r="E62" i="49"/>
  <c r="C62" i="49"/>
  <c r="B62" i="49"/>
  <c r="T61" i="49"/>
  <c r="S61" i="49"/>
  <c r="Q61" i="49"/>
  <c r="P61" i="49"/>
  <c r="O61" i="49"/>
  <c r="N61" i="49"/>
  <c r="L61" i="49"/>
  <c r="J61" i="49"/>
  <c r="F61" i="49"/>
  <c r="E61" i="49"/>
  <c r="C61" i="49"/>
  <c r="B61" i="49"/>
  <c r="T60" i="49"/>
  <c r="S60" i="49"/>
  <c r="Q60" i="49"/>
  <c r="P60" i="49"/>
  <c r="O60" i="49"/>
  <c r="N60" i="49"/>
  <c r="L60" i="49"/>
  <c r="J60" i="49"/>
  <c r="F60" i="49"/>
  <c r="E60" i="49"/>
  <c r="C60" i="49"/>
  <c r="B60" i="49"/>
  <c r="T59" i="49"/>
  <c r="S59" i="49"/>
  <c r="Q59" i="49"/>
  <c r="P59" i="49"/>
  <c r="O59" i="49"/>
  <c r="N59" i="49"/>
  <c r="L59" i="49"/>
  <c r="J59" i="49"/>
  <c r="F59" i="49"/>
  <c r="E59" i="49"/>
  <c r="C59" i="49"/>
  <c r="B59" i="49"/>
  <c r="T57" i="49"/>
  <c r="S57" i="49"/>
  <c r="Q57" i="49"/>
  <c r="P57" i="49"/>
  <c r="O57" i="49"/>
  <c r="N57" i="49"/>
  <c r="L57" i="49"/>
  <c r="J57" i="49"/>
  <c r="F57" i="49"/>
  <c r="G57" i="49" s="1"/>
  <c r="E57" i="49"/>
  <c r="C57" i="49"/>
  <c r="B57" i="49"/>
  <c r="T56" i="49"/>
  <c r="S56" i="49"/>
  <c r="Q56" i="49"/>
  <c r="P56" i="49"/>
  <c r="O56" i="49"/>
  <c r="N56" i="49"/>
  <c r="L56" i="49"/>
  <c r="J56" i="49"/>
  <c r="F56" i="49"/>
  <c r="G56" i="49" s="1"/>
  <c r="E56" i="49"/>
  <c r="C56" i="49"/>
  <c r="B56" i="49"/>
  <c r="T55" i="49"/>
  <c r="S55" i="49"/>
  <c r="Q55" i="49"/>
  <c r="P55" i="49"/>
  <c r="O55" i="49"/>
  <c r="N55" i="49"/>
  <c r="L55" i="49"/>
  <c r="J55" i="49"/>
  <c r="F55" i="49"/>
  <c r="G55" i="49" s="1"/>
  <c r="E55" i="49"/>
  <c r="C55" i="49"/>
  <c r="B55" i="49"/>
  <c r="T54" i="49"/>
  <c r="S54" i="49"/>
  <c r="Q54" i="49"/>
  <c r="P54" i="49"/>
  <c r="O54" i="49"/>
  <c r="N54" i="49"/>
  <c r="L54" i="49"/>
  <c r="J54" i="49"/>
  <c r="F54" i="49"/>
  <c r="G54" i="49" s="1"/>
  <c r="E54" i="49"/>
  <c r="C54" i="49"/>
  <c r="B54" i="49"/>
  <c r="T53" i="49"/>
  <c r="S53" i="49"/>
  <c r="Q53" i="49"/>
  <c r="P53" i="49"/>
  <c r="O53" i="49"/>
  <c r="N53" i="49"/>
  <c r="L53" i="49"/>
  <c r="J53" i="49"/>
  <c r="F53" i="49"/>
  <c r="G53" i="49" s="1"/>
  <c r="E53" i="49"/>
  <c r="C53" i="49"/>
  <c r="B53" i="49"/>
  <c r="T52" i="49"/>
  <c r="S52" i="49"/>
  <c r="Q52" i="49"/>
  <c r="P52" i="49"/>
  <c r="O52" i="49"/>
  <c r="N52" i="49"/>
  <c r="L52" i="49"/>
  <c r="J52" i="49"/>
  <c r="F52" i="49"/>
  <c r="G52" i="49" s="1"/>
  <c r="E52" i="49"/>
  <c r="C52" i="49"/>
  <c r="B52" i="49"/>
  <c r="T51" i="49"/>
  <c r="S51" i="49"/>
  <c r="Q51" i="49"/>
  <c r="P51" i="49"/>
  <c r="O51" i="49"/>
  <c r="N51" i="49"/>
  <c r="L51" i="49"/>
  <c r="J51" i="49"/>
  <c r="F51" i="49"/>
  <c r="G51" i="49" s="1"/>
  <c r="E51" i="49"/>
  <c r="C51" i="49"/>
  <c r="B51" i="49"/>
  <c r="T50" i="49"/>
  <c r="S50" i="49"/>
  <c r="Q50" i="49"/>
  <c r="P50" i="49"/>
  <c r="O50" i="49"/>
  <c r="N50" i="49"/>
  <c r="L50" i="49"/>
  <c r="J50" i="49"/>
  <c r="F50" i="49"/>
  <c r="G50" i="49" s="1"/>
  <c r="E50" i="49"/>
  <c r="C50" i="49"/>
  <c r="B50" i="49"/>
  <c r="T49" i="49"/>
  <c r="S49" i="49"/>
  <c r="Q49" i="49"/>
  <c r="P49" i="49"/>
  <c r="O49" i="49"/>
  <c r="N49" i="49"/>
  <c r="L49" i="49"/>
  <c r="J49" i="49"/>
  <c r="F49" i="49"/>
  <c r="G49" i="49" s="1"/>
  <c r="E49" i="49"/>
  <c r="C49" i="49"/>
  <c r="B49" i="49"/>
  <c r="T48" i="49"/>
  <c r="S48" i="49"/>
  <c r="Q48" i="49"/>
  <c r="P48" i="49"/>
  <c r="O48" i="49"/>
  <c r="N48" i="49"/>
  <c r="L48" i="49"/>
  <c r="J48" i="49"/>
  <c r="F48" i="49"/>
  <c r="G48" i="49" s="1"/>
  <c r="E48" i="49"/>
  <c r="C48" i="49"/>
  <c r="B48" i="49"/>
  <c r="T47" i="49"/>
  <c r="S47" i="49"/>
  <c r="Q47" i="49"/>
  <c r="P47" i="49"/>
  <c r="O47" i="49"/>
  <c r="N47" i="49"/>
  <c r="L47" i="49"/>
  <c r="J47" i="49"/>
  <c r="F47" i="49"/>
  <c r="G47" i="49" s="1"/>
  <c r="E47" i="49"/>
  <c r="C47" i="49"/>
  <c r="B47" i="49"/>
  <c r="T46" i="49"/>
  <c r="S46" i="49"/>
  <c r="Q46" i="49"/>
  <c r="P46" i="49"/>
  <c r="O46" i="49"/>
  <c r="N46" i="49"/>
  <c r="L46" i="49"/>
  <c r="J46" i="49"/>
  <c r="F46" i="49"/>
  <c r="G46" i="49" s="1"/>
  <c r="E46" i="49"/>
  <c r="C46" i="49"/>
  <c r="B46" i="49"/>
  <c r="T45" i="49"/>
  <c r="S45" i="49"/>
  <c r="Q45" i="49"/>
  <c r="P45" i="49"/>
  <c r="O45" i="49"/>
  <c r="N45" i="49"/>
  <c r="L45" i="49"/>
  <c r="J45" i="49"/>
  <c r="F45" i="49"/>
  <c r="G45" i="49" s="1"/>
  <c r="E45" i="49"/>
  <c r="C45" i="49"/>
  <c r="B45" i="49"/>
  <c r="T44" i="49"/>
  <c r="S44" i="49"/>
  <c r="Q44" i="49"/>
  <c r="P44" i="49"/>
  <c r="O44" i="49"/>
  <c r="N44" i="49"/>
  <c r="L44" i="49"/>
  <c r="J44" i="49"/>
  <c r="F44" i="49"/>
  <c r="G44" i="49" s="1"/>
  <c r="E44" i="49"/>
  <c r="C44" i="49"/>
  <c r="B44" i="49"/>
  <c r="T43" i="49"/>
  <c r="S43" i="49"/>
  <c r="Q43" i="49"/>
  <c r="P43" i="49"/>
  <c r="O43" i="49"/>
  <c r="N43" i="49"/>
  <c r="L43" i="49"/>
  <c r="J43" i="49"/>
  <c r="F43" i="49"/>
  <c r="G43" i="49" s="1"/>
  <c r="E43" i="49"/>
  <c r="C43" i="49"/>
  <c r="B43" i="49"/>
  <c r="T41" i="49"/>
  <c r="S41" i="49"/>
  <c r="Q41" i="49"/>
  <c r="P41" i="49"/>
  <c r="O41" i="49"/>
  <c r="N41" i="49"/>
  <c r="L41" i="49"/>
  <c r="J41" i="49"/>
  <c r="F41" i="49"/>
  <c r="E41" i="49"/>
  <c r="C41" i="49"/>
  <c r="B41" i="49"/>
  <c r="T40" i="49"/>
  <c r="S40" i="49"/>
  <c r="Q40" i="49"/>
  <c r="P40" i="49"/>
  <c r="O40" i="49"/>
  <c r="N40" i="49"/>
  <c r="L40" i="49"/>
  <c r="J40" i="49"/>
  <c r="F40" i="49"/>
  <c r="E40" i="49"/>
  <c r="C40" i="49"/>
  <c r="B40" i="49"/>
  <c r="T39" i="49"/>
  <c r="S39" i="49"/>
  <c r="Q39" i="49"/>
  <c r="P39" i="49"/>
  <c r="O39" i="49"/>
  <c r="N39" i="49"/>
  <c r="L39" i="49"/>
  <c r="J39" i="49"/>
  <c r="F39" i="49"/>
  <c r="E39" i="49"/>
  <c r="C39" i="49"/>
  <c r="B39" i="49"/>
  <c r="T38" i="49"/>
  <c r="S38" i="49"/>
  <c r="Q38" i="49"/>
  <c r="P38" i="49"/>
  <c r="O38" i="49"/>
  <c r="N38" i="49"/>
  <c r="L38" i="49"/>
  <c r="J38" i="49"/>
  <c r="F38" i="49"/>
  <c r="E38" i="49"/>
  <c r="C38" i="49"/>
  <c r="B38" i="49"/>
  <c r="T37" i="49"/>
  <c r="S37" i="49"/>
  <c r="Q37" i="49"/>
  <c r="P37" i="49"/>
  <c r="O37" i="49"/>
  <c r="N37" i="49"/>
  <c r="L37" i="49"/>
  <c r="J37" i="49"/>
  <c r="F37" i="49"/>
  <c r="E37" i="49"/>
  <c r="C37" i="49"/>
  <c r="B37" i="49"/>
  <c r="T36" i="49"/>
  <c r="S36" i="49"/>
  <c r="Q36" i="49"/>
  <c r="P36" i="49"/>
  <c r="O36" i="49"/>
  <c r="N36" i="49"/>
  <c r="L36" i="49"/>
  <c r="J36" i="49"/>
  <c r="F36" i="49"/>
  <c r="E36" i="49"/>
  <c r="C36" i="49"/>
  <c r="B36" i="49"/>
  <c r="T35" i="49"/>
  <c r="S35" i="49"/>
  <c r="Q35" i="49"/>
  <c r="P35" i="49"/>
  <c r="O35" i="49"/>
  <c r="N35" i="49"/>
  <c r="L35" i="49"/>
  <c r="J35" i="49"/>
  <c r="F35" i="49"/>
  <c r="E35" i="49"/>
  <c r="C35" i="49"/>
  <c r="B35" i="49"/>
  <c r="T34" i="49"/>
  <c r="S34" i="49"/>
  <c r="Q34" i="49"/>
  <c r="P34" i="49"/>
  <c r="O34" i="49"/>
  <c r="N34" i="49"/>
  <c r="L34" i="49"/>
  <c r="J34" i="49"/>
  <c r="F34" i="49"/>
  <c r="E34" i="49"/>
  <c r="C34" i="49"/>
  <c r="B34" i="49"/>
  <c r="T33" i="49"/>
  <c r="S33" i="49"/>
  <c r="Q33" i="49"/>
  <c r="P33" i="49"/>
  <c r="O33" i="49"/>
  <c r="N33" i="49"/>
  <c r="L33" i="49"/>
  <c r="J33" i="49"/>
  <c r="F33" i="49"/>
  <c r="E33" i="49"/>
  <c r="C33" i="49"/>
  <c r="B33" i="49"/>
  <c r="T32" i="49"/>
  <c r="S32" i="49"/>
  <c r="Q32" i="49"/>
  <c r="P32" i="49"/>
  <c r="O32" i="49"/>
  <c r="N32" i="49"/>
  <c r="L32" i="49"/>
  <c r="J32" i="49"/>
  <c r="F32" i="49"/>
  <c r="E32" i="49"/>
  <c r="C32" i="49"/>
  <c r="B32" i="49"/>
  <c r="T31" i="49"/>
  <c r="S31" i="49"/>
  <c r="Q31" i="49"/>
  <c r="P31" i="49"/>
  <c r="O31" i="49"/>
  <c r="N31" i="49"/>
  <c r="L31" i="49"/>
  <c r="J31" i="49"/>
  <c r="F31" i="49"/>
  <c r="E31" i="49"/>
  <c r="C31" i="49"/>
  <c r="B31" i="49"/>
  <c r="T30" i="49"/>
  <c r="S30" i="49"/>
  <c r="Q30" i="49"/>
  <c r="P30" i="49"/>
  <c r="O30" i="49"/>
  <c r="N30" i="49"/>
  <c r="L30" i="49"/>
  <c r="M27" i="61" s="1"/>
  <c r="J30" i="49"/>
  <c r="F30" i="49"/>
  <c r="E30" i="49"/>
  <c r="C30" i="49"/>
  <c r="B30" i="49"/>
  <c r="T29" i="49"/>
  <c r="S29" i="49"/>
  <c r="Q29" i="49"/>
  <c r="P29" i="49"/>
  <c r="O29" i="49"/>
  <c r="N29" i="49"/>
  <c r="L29" i="49"/>
  <c r="J29" i="49"/>
  <c r="F29" i="49"/>
  <c r="E29" i="49"/>
  <c r="C29" i="49"/>
  <c r="B29" i="49"/>
  <c r="T28" i="49"/>
  <c r="S28" i="49"/>
  <c r="Q28" i="49"/>
  <c r="P28" i="49"/>
  <c r="O28" i="49"/>
  <c r="N28" i="49"/>
  <c r="L28" i="49"/>
  <c r="J28" i="49"/>
  <c r="F28" i="49"/>
  <c r="E28" i="49"/>
  <c r="C28" i="49"/>
  <c r="B28" i="49"/>
  <c r="T27" i="49"/>
  <c r="S27" i="49"/>
  <c r="Q27" i="49"/>
  <c r="P27" i="49"/>
  <c r="O27" i="49"/>
  <c r="N27" i="49"/>
  <c r="L27" i="49"/>
  <c r="J27" i="49"/>
  <c r="F27" i="49"/>
  <c r="E27" i="49"/>
  <c r="C27" i="49"/>
  <c r="B27" i="49"/>
  <c r="B12" i="49"/>
  <c r="C12" i="49"/>
  <c r="E12" i="49"/>
  <c r="F12" i="49"/>
  <c r="L12" i="49"/>
  <c r="N12" i="49"/>
  <c r="O12" i="49"/>
  <c r="P12" i="49"/>
  <c r="Q12" i="49"/>
  <c r="S12" i="49"/>
  <c r="T12" i="49"/>
  <c r="B13" i="49"/>
  <c r="C13" i="49"/>
  <c r="E13" i="49"/>
  <c r="F13" i="49"/>
  <c r="L13" i="49"/>
  <c r="M42" i="61" s="1"/>
  <c r="N13" i="49"/>
  <c r="O13" i="49"/>
  <c r="P13" i="49"/>
  <c r="Q13" i="49"/>
  <c r="S13" i="49"/>
  <c r="T13" i="49"/>
  <c r="B14" i="49"/>
  <c r="C14" i="49"/>
  <c r="E14" i="49"/>
  <c r="F14" i="49"/>
  <c r="L14" i="49"/>
  <c r="M57" i="61" s="1"/>
  <c r="N14" i="49"/>
  <c r="O14" i="49"/>
  <c r="P14" i="49"/>
  <c r="Q14" i="49"/>
  <c r="S14" i="49"/>
  <c r="T14" i="49"/>
  <c r="B15" i="49"/>
  <c r="C15" i="49"/>
  <c r="E15" i="49"/>
  <c r="F15" i="49"/>
  <c r="L15" i="49"/>
  <c r="M72" i="61" s="1"/>
  <c r="N15" i="49"/>
  <c r="O15" i="49"/>
  <c r="P15" i="49"/>
  <c r="Q15" i="49"/>
  <c r="S15" i="49"/>
  <c r="T15" i="49"/>
  <c r="B16" i="49"/>
  <c r="C16" i="49"/>
  <c r="E16" i="49"/>
  <c r="F16" i="49"/>
  <c r="L16" i="49"/>
  <c r="M87" i="61" s="1"/>
  <c r="N16" i="49"/>
  <c r="O16" i="49"/>
  <c r="P16" i="49"/>
  <c r="Q16" i="49"/>
  <c r="S16" i="49"/>
  <c r="T16" i="49"/>
  <c r="B17" i="49"/>
  <c r="C17" i="49"/>
  <c r="E17" i="49"/>
  <c r="F17" i="49"/>
  <c r="L17" i="49"/>
  <c r="M102" i="61" s="1"/>
  <c r="N17" i="49"/>
  <c r="O17" i="49"/>
  <c r="P17" i="49"/>
  <c r="Q17" i="49"/>
  <c r="S17" i="49"/>
  <c r="T17" i="49"/>
  <c r="B18" i="49"/>
  <c r="C18" i="49"/>
  <c r="E18" i="49"/>
  <c r="F18" i="49"/>
  <c r="L18" i="49"/>
  <c r="M120" i="61" s="1"/>
  <c r="N18" i="49"/>
  <c r="O18" i="49"/>
  <c r="P18" i="49"/>
  <c r="Q18" i="49"/>
  <c r="S18" i="49"/>
  <c r="T18" i="49"/>
  <c r="B19" i="49"/>
  <c r="C19" i="49"/>
  <c r="E19" i="49"/>
  <c r="F19" i="49"/>
  <c r="L19" i="49"/>
  <c r="M138" i="61" s="1"/>
  <c r="N19" i="49"/>
  <c r="O19" i="49"/>
  <c r="P19" i="49"/>
  <c r="Q19" i="49"/>
  <c r="S19" i="49"/>
  <c r="T19" i="49"/>
  <c r="B20" i="49"/>
  <c r="C20" i="49"/>
  <c r="E20" i="49"/>
  <c r="F20" i="49"/>
  <c r="L20" i="49"/>
  <c r="M156" i="61" s="1"/>
  <c r="N20" i="49"/>
  <c r="O20" i="49"/>
  <c r="P20" i="49"/>
  <c r="Q20" i="49"/>
  <c r="S20" i="49"/>
  <c r="T20" i="49"/>
  <c r="B21" i="49"/>
  <c r="C21" i="49"/>
  <c r="E21" i="49"/>
  <c r="F21" i="49"/>
  <c r="L21" i="49"/>
  <c r="M174" i="61" s="1"/>
  <c r="N21" i="49"/>
  <c r="O21" i="49"/>
  <c r="P21" i="49"/>
  <c r="Q21" i="49"/>
  <c r="S21" i="49"/>
  <c r="T21" i="49"/>
  <c r="B22" i="49"/>
  <c r="C22" i="49"/>
  <c r="E22" i="49"/>
  <c r="F22" i="49"/>
  <c r="L22" i="49"/>
  <c r="M192" i="61" s="1"/>
  <c r="N22" i="49"/>
  <c r="O22" i="49"/>
  <c r="P22" i="49"/>
  <c r="Q22" i="49"/>
  <c r="S22" i="49"/>
  <c r="T22" i="49"/>
  <c r="B23" i="49"/>
  <c r="C23" i="49"/>
  <c r="E23" i="49"/>
  <c r="F23" i="49"/>
  <c r="L23" i="49"/>
  <c r="M210" i="61" s="1"/>
  <c r="N23" i="49"/>
  <c r="O23" i="49"/>
  <c r="P23" i="49"/>
  <c r="Q23" i="49"/>
  <c r="S23" i="49"/>
  <c r="T23" i="49"/>
  <c r="B24" i="49"/>
  <c r="C24" i="49"/>
  <c r="E24" i="49"/>
  <c r="F24" i="49"/>
  <c r="L24" i="49"/>
  <c r="M228" i="61" s="1"/>
  <c r="N24" i="49"/>
  <c r="O24" i="49"/>
  <c r="P24" i="49"/>
  <c r="Q24" i="49"/>
  <c r="S24" i="49"/>
  <c r="T24" i="49"/>
  <c r="B25" i="49"/>
  <c r="C25" i="49"/>
  <c r="E25" i="49"/>
  <c r="F25" i="49"/>
  <c r="L25" i="49"/>
  <c r="M246" i="61" s="1"/>
  <c r="N25" i="49"/>
  <c r="O25" i="49"/>
  <c r="P25" i="49"/>
  <c r="Q25" i="49"/>
  <c r="S25" i="49"/>
  <c r="T25" i="49"/>
  <c r="T11" i="49"/>
  <c r="S11" i="49"/>
  <c r="Q11" i="49"/>
  <c r="P11" i="49"/>
  <c r="O11" i="49"/>
  <c r="N11" i="49"/>
  <c r="L11" i="49"/>
  <c r="F11" i="49"/>
  <c r="E11" i="49"/>
  <c r="C11" i="49"/>
  <c r="B11" i="49"/>
  <c r="B40" i="46"/>
  <c r="C40" i="46"/>
  <c r="D40" i="46" s="1"/>
  <c r="B41" i="46"/>
  <c r="C41" i="46"/>
  <c r="D41" i="46" s="1"/>
  <c r="B42" i="46"/>
  <c r="C42" i="46"/>
  <c r="D42" i="46" s="1"/>
  <c r="B43" i="46"/>
  <c r="C43" i="46"/>
  <c r="D43" i="46" s="1"/>
  <c r="B44" i="46"/>
  <c r="C44" i="46"/>
  <c r="D44" i="46" s="1"/>
  <c r="B45" i="46"/>
  <c r="C45" i="46"/>
  <c r="D45" i="46" s="1"/>
  <c r="B46" i="46"/>
  <c r="C46" i="46"/>
  <c r="D46" i="46" s="1"/>
  <c r="B47" i="46"/>
  <c r="C47" i="46"/>
  <c r="D47" i="46" s="1"/>
  <c r="B48" i="46"/>
  <c r="C48" i="46"/>
  <c r="D48" i="46" s="1"/>
  <c r="B49" i="46"/>
  <c r="C49" i="46"/>
  <c r="D49" i="46" s="1"/>
  <c r="B50" i="46"/>
  <c r="C50" i="46"/>
  <c r="D50" i="46" s="1"/>
  <c r="B51" i="46"/>
  <c r="C51" i="46"/>
  <c r="D51" i="46" s="1"/>
  <c r="B52" i="46"/>
  <c r="C52" i="46"/>
  <c r="D52" i="46" s="1"/>
  <c r="B53" i="46"/>
  <c r="C53" i="46"/>
  <c r="D53" i="46" s="1"/>
  <c r="B54" i="46"/>
  <c r="C54" i="46"/>
  <c r="D54" i="46" s="1"/>
  <c r="B55" i="46"/>
  <c r="C55" i="46"/>
  <c r="D55" i="46" s="1"/>
  <c r="B56" i="46"/>
  <c r="C56" i="46"/>
  <c r="D56" i="46" s="1"/>
  <c r="B57" i="46"/>
  <c r="C57" i="46"/>
  <c r="D57" i="46" s="1"/>
  <c r="B58" i="46"/>
  <c r="C58" i="46"/>
  <c r="D58" i="46" s="1"/>
  <c r="S267" i="60"/>
  <c r="S252" i="60"/>
  <c r="AB252" i="60" s="1"/>
  <c r="N606" i="62"/>
  <c r="S221" i="60"/>
  <c r="S206" i="60"/>
  <c r="N579" i="62"/>
  <c r="S191" i="60"/>
  <c r="S176" i="60"/>
  <c r="S161" i="60"/>
  <c r="N525" i="62"/>
  <c r="AB146" i="48"/>
  <c r="AA146" i="48"/>
  <c r="Z146" i="48"/>
  <c r="X146" i="48"/>
  <c r="V146" i="48"/>
  <c r="O146" i="48"/>
  <c r="F146" i="48"/>
  <c r="AF146" i="48" s="1"/>
  <c r="E146" i="48"/>
  <c r="C146" i="48"/>
  <c r="B146" i="48"/>
  <c r="AB145" i="48"/>
  <c r="AA145" i="48"/>
  <c r="Z145" i="48"/>
  <c r="X145" i="48"/>
  <c r="V145" i="48"/>
  <c r="O145" i="48"/>
  <c r="F145" i="48"/>
  <c r="AF145" i="48" s="1"/>
  <c r="E145" i="48"/>
  <c r="C145" i="48"/>
  <c r="B145" i="48"/>
  <c r="AB144" i="48"/>
  <c r="AA144" i="48"/>
  <c r="Z144" i="48"/>
  <c r="X144" i="48"/>
  <c r="V144" i="48"/>
  <c r="O144" i="48"/>
  <c r="F144" i="48"/>
  <c r="AF144" i="48" s="1"/>
  <c r="E144" i="48"/>
  <c r="C144" i="48"/>
  <c r="B144" i="48"/>
  <c r="AB143" i="48"/>
  <c r="AA143" i="48"/>
  <c r="Z143" i="48"/>
  <c r="X143" i="48"/>
  <c r="V143" i="48"/>
  <c r="O143" i="48"/>
  <c r="F143" i="48"/>
  <c r="AF143" i="48" s="1"/>
  <c r="E143" i="48"/>
  <c r="C143" i="48"/>
  <c r="B143" i="48"/>
  <c r="AB142" i="48"/>
  <c r="AA142" i="48"/>
  <c r="Z142" i="48"/>
  <c r="X142" i="48"/>
  <c r="V142" i="48"/>
  <c r="O142" i="48"/>
  <c r="F142" i="48"/>
  <c r="AF142" i="48" s="1"/>
  <c r="E142" i="48"/>
  <c r="C142" i="48"/>
  <c r="B142" i="48"/>
  <c r="AB141" i="48"/>
  <c r="AA141" i="48"/>
  <c r="Z141" i="48"/>
  <c r="X141" i="48"/>
  <c r="V141" i="48"/>
  <c r="O141" i="48"/>
  <c r="F141" i="48"/>
  <c r="AF141" i="48" s="1"/>
  <c r="E141" i="48"/>
  <c r="C141" i="48"/>
  <c r="B141" i="48"/>
  <c r="AB140" i="48"/>
  <c r="AA140" i="48"/>
  <c r="Z140" i="48"/>
  <c r="X140" i="48"/>
  <c r="V140" i="48"/>
  <c r="O140" i="48"/>
  <c r="F140" i="48"/>
  <c r="AF140" i="48" s="1"/>
  <c r="E140" i="48"/>
  <c r="C140" i="48"/>
  <c r="B140" i="48"/>
  <c r="AB139" i="48"/>
  <c r="AA139" i="48"/>
  <c r="Z139" i="48"/>
  <c r="X139" i="48"/>
  <c r="V139" i="48"/>
  <c r="O139" i="48"/>
  <c r="S146" i="60" s="1"/>
  <c r="F139" i="48"/>
  <c r="AF139" i="48" s="1"/>
  <c r="E139" i="48"/>
  <c r="C139" i="48"/>
  <c r="B139" i="48"/>
  <c r="AB138" i="48"/>
  <c r="AA138" i="48"/>
  <c r="Z138" i="48"/>
  <c r="X138" i="48"/>
  <c r="V138" i="48"/>
  <c r="O138" i="48"/>
  <c r="F138" i="48"/>
  <c r="AF138" i="48" s="1"/>
  <c r="E138" i="48"/>
  <c r="C138" i="48"/>
  <c r="B138" i="48"/>
  <c r="AB137" i="48"/>
  <c r="AA137" i="48"/>
  <c r="Z137" i="48"/>
  <c r="X137" i="48"/>
  <c r="V137" i="48"/>
  <c r="O137" i="48"/>
  <c r="F137" i="48"/>
  <c r="AF137" i="48" s="1"/>
  <c r="E137" i="48"/>
  <c r="C137" i="48"/>
  <c r="B137" i="48"/>
  <c r="AB136" i="48"/>
  <c r="AA136" i="48"/>
  <c r="Z136" i="48"/>
  <c r="X136" i="48"/>
  <c r="V136" i="48"/>
  <c r="O136" i="48"/>
  <c r="F136" i="48"/>
  <c r="AF136" i="48" s="1"/>
  <c r="E136" i="48"/>
  <c r="C136" i="48"/>
  <c r="B136" i="48"/>
  <c r="AB135" i="48"/>
  <c r="AA135" i="48"/>
  <c r="Z135" i="48"/>
  <c r="X135" i="48"/>
  <c r="V135" i="48"/>
  <c r="O135" i="48"/>
  <c r="F135" i="48"/>
  <c r="AF135" i="48" s="1"/>
  <c r="E135" i="48"/>
  <c r="C135" i="48"/>
  <c r="B135" i="48"/>
  <c r="AB134" i="48"/>
  <c r="AA134" i="48"/>
  <c r="Z134" i="48"/>
  <c r="X134" i="48"/>
  <c r="V134" i="48"/>
  <c r="O134" i="48"/>
  <c r="F134" i="48"/>
  <c r="AF134" i="48" s="1"/>
  <c r="E134" i="48"/>
  <c r="C134" i="48"/>
  <c r="B134" i="48"/>
  <c r="AB133" i="48"/>
  <c r="AA133" i="48"/>
  <c r="Z133" i="48"/>
  <c r="X133" i="48"/>
  <c r="V133" i="48"/>
  <c r="O133" i="48"/>
  <c r="F133" i="48"/>
  <c r="AF133" i="48" s="1"/>
  <c r="E133" i="48"/>
  <c r="C133" i="48"/>
  <c r="B133" i="48"/>
  <c r="AB132" i="48"/>
  <c r="AA132" i="48"/>
  <c r="Z132" i="48"/>
  <c r="X132" i="48"/>
  <c r="V132" i="48"/>
  <c r="O132" i="48"/>
  <c r="F132" i="48"/>
  <c r="AF132" i="48" s="1"/>
  <c r="E132" i="48"/>
  <c r="C132" i="48"/>
  <c r="B132" i="48"/>
  <c r="AB131" i="48"/>
  <c r="AA131" i="48"/>
  <c r="Z131" i="48"/>
  <c r="X131" i="48"/>
  <c r="V131" i="48"/>
  <c r="O131" i="48"/>
  <c r="F131" i="48"/>
  <c r="AF131" i="48" s="1"/>
  <c r="E131" i="48"/>
  <c r="C131" i="48"/>
  <c r="B131" i="48"/>
  <c r="AB130" i="48"/>
  <c r="AA130" i="48"/>
  <c r="Z130" i="48"/>
  <c r="X130" i="48"/>
  <c r="V130" i="48"/>
  <c r="O130" i="48"/>
  <c r="F130" i="48"/>
  <c r="AF130" i="48" s="1"/>
  <c r="E130" i="48"/>
  <c r="C130" i="48"/>
  <c r="B130" i="48"/>
  <c r="AB129" i="48"/>
  <c r="AA129" i="48"/>
  <c r="Z129" i="48"/>
  <c r="X129" i="48"/>
  <c r="V129" i="48"/>
  <c r="O129" i="48"/>
  <c r="N498" i="62" s="1"/>
  <c r="F129" i="48"/>
  <c r="AF129" i="48" s="1"/>
  <c r="E129" i="48"/>
  <c r="C129" i="48"/>
  <c r="B129" i="48"/>
  <c r="AB128" i="48"/>
  <c r="AA128" i="48"/>
  <c r="Z128" i="48"/>
  <c r="X128" i="48"/>
  <c r="V128" i="48"/>
  <c r="O128" i="48"/>
  <c r="F128" i="48"/>
  <c r="AF128" i="48" s="1"/>
  <c r="E128" i="48"/>
  <c r="C128" i="48"/>
  <c r="B128" i="48"/>
  <c r="AB127" i="48"/>
  <c r="AA127" i="48"/>
  <c r="Z127" i="48"/>
  <c r="X127" i="48"/>
  <c r="V127" i="48"/>
  <c r="O127" i="48"/>
  <c r="F127" i="48"/>
  <c r="AF127" i="48" s="1"/>
  <c r="E127" i="48"/>
  <c r="C127" i="48"/>
  <c r="B127" i="48"/>
  <c r="AB126" i="48"/>
  <c r="AA126" i="48"/>
  <c r="Z126" i="48"/>
  <c r="X126" i="48"/>
  <c r="V126" i="48"/>
  <c r="O126" i="48"/>
  <c r="F126" i="48"/>
  <c r="AF126" i="48" s="1"/>
  <c r="E126" i="48"/>
  <c r="C126" i="48"/>
  <c r="B126" i="48"/>
  <c r="AB125" i="48"/>
  <c r="AA125" i="48"/>
  <c r="Z125" i="48"/>
  <c r="X125" i="48"/>
  <c r="V125" i="48"/>
  <c r="O125" i="48"/>
  <c r="F125" i="48"/>
  <c r="AF125" i="48" s="1"/>
  <c r="E125" i="48"/>
  <c r="C125" i="48"/>
  <c r="B125" i="48"/>
  <c r="AB124" i="48"/>
  <c r="AA124" i="48"/>
  <c r="Z124" i="48"/>
  <c r="X124" i="48"/>
  <c r="V124" i="48"/>
  <c r="O124" i="48"/>
  <c r="F124" i="48"/>
  <c r="AF124" i="48" s="1"/>
  <c r="E124" i="48"/>
  <c r="C124" i="48"/>
  <c r="B124" i="48"/>
  <c r="AB123" i="48"/>
  <c r="AA123" i="48"/>
  <c r="Z123" i="48"/>
  <c r="X123" i="48"/>
  <c r="V123" i="48"/>
  <c r="O123" i="48"/>
  <c r="F123" i="48"/>
  <c r="AF123" i="48" s="1"/>
  <c r="E123" i="48"/>
  <c r="C123" i="48"/>
  <c r="B123" i="48"/>
  <c r="AB122" i="48"/>
  <c r="AA122" i="48"/>
  <c r="Z122" i="48"/>
  <c r="X122" i="48"/>
  <c r="V122" i="48"/>
  <c r="O122" i="48"/>
  <c r="F122" i="48"/>
  <c r="AF122" i="48" s="1"/>
  <c r="E122" i="48"/>
  <c r="C122" i="48"/>
  <c r="B122" i="48"/>
  <c r="AB121" i="48"/>
  <c r="AA121" i="48"/>
  <c r="Z121" i="48"/>
  <c r="X121" i="48"/>
  <c r="V121" i="48"/>
  <c r="O121" i="48"/>
  <c r="S131" i="60" s="1"/>
  <c r="F121" i="48"/>
  <c r="AF121" i="48" s="1"/>
  <c r="E121" i="48"/>
  <c r="C121" i="48"/>
  <c r="B121" i="48"/>
  <c r="AB120" i="48"/>
  <c r="AA120" i="48"/>
  <c r="Z120" i="48"/>
  <c r="X120" i="48"/>
  <c r="V120" i="48"/>
  <c r="O120" i="48"/>
  <c r="F120" i="48"/>
  <c r="AF120" i="48" s="1"/>
  <c r="E120" i="48"/>
  <c r="C120" i="48"/>
  <c r="B120" i="48"/>
  <c r="AB119" i="48"/>
  <c r="AA119" i="48"/>
  <c r="Z119" i="48"/>
  <c r="X119" i="48"/>
  <c r="V119" i="48"/>
  <c r="O119" i="48"/>
  <c r="F119" i="48"/>
  <c r="AF119" i="48" s="1"/>
  <c r="E119" i="48"/>
  <c r="C119" i="48"/>
  <c r="B119" i="48"/>
  <c r="AB118" i="48"/>
  <c r="AA118" i="48"/>
  <c r="Z118" i="48"/>
  <c r="X118" i="48"/>
  <c r="V118" i="48"/>
  <c r="O118" i="48"/>
  <c r="F118" i="48"/>
  <c r="AF118" i="48" s="1"/>
  <c r="E118" i="48"/>
  <c r="C118" i="48"/>
  <c r="B118" i="48"/>
  <c r="AB117" i="48"/>
  <c r="AA117" i="48"/>
  <c r="Z117" i="48"/>
  <c r="X117" i="48"/>
  <c r="V117" i="48"/>
  <c r="O117" i="48"/>
  <c r="F117" i="48"/>
  <c r="AF117" i="48" s="1"/>
  <c r="E117" i="48"/>
  <c r="C117" i="48"/>
  <c r="B117" i="48"/>
  <c r="AB116" i="48"/>
  <c r="AA116" i="48"/>
  <c r="Z116" i="48"/>
  <c r="X116" i="48"/>
  <c r="V116" i="48"/>
  <c r="O116" i="48"/>
  <c r="F116" i="48"/>
  <c r="AF116" i="48" s="1"/>
  <c r="E116" i="48"/>
  <c r="C116" i="48"/>
  <c r="B116" i="48"/>
  <c r="AB115" i="48"/>
  <c r="AA115" i="48"/>
  <c r="Z115" i="48"/>
  <c r="X115" i="48"/>
  <c r="V115" i="48"/>
  <c r="O115" i="48"/>
  <c r="F115" i="48"/>
  <c r="AF115" i="48" s="1"/>
  <c r="E115" i="48"/>
  <c r="C115" i="48"/>
  <c r="B115" i="48"/>
  <c r="AB114" i="48"/>
  <c r="AA114" i="48"/>
  <c r="Z114" i="48"/>
  <c r="X114" i="48"/>
  <c r="V114" i="48"/>
  <c r="O114" i="48"/>
  <c r="F114" i="48"/>
  <c r="AF114" i="48" s="1"/>
  <c r="E114" i="48"/>
  <c r="C114" i="48"/>
  <c r="B114" i="48"/>
  <c r="AB113" i="48"/>
  <c r="AA113" i="48"/>
  <c r="Z113" i="48"/>
  <c r="X113" i="48"/>
  <c r="V113" i="48"/>
  <c r="O113" i="48"/>
  <c r="F113" i="48"/>
  <c r="AF113" i="48" s="1"/>
  <c r="E113" i="48"/>
  <c r="C113" i="48"/>
  <c r="B113" i="48"/>
  <c r="AB112" i="48"/>
  <c r="AA112" i="48"/>
  <c r="Z112" i="48"/>
  <c r="X112" i="48"/>
  <c r="V112" i="48"/>
  <c r="O112" i="48"/>
  <c r="F112" i="48"/>
  <c r="AF112" i="48" s="1"/>
  <c r="E112" i="48"/>
  <c r="C112" i="48"/>
  <c r="B112" i="48"/>
  <c r="AB111" i="48"/>
  <c r="AA111" i="48"/>
  <c r="Z111" i="48"/>
  <c r="X111" i="48"/>
  <c r="V111" i="48"/>
  <c r="O111" i="48"/>
  <c r="F111" i="48"/>
  <c r="AF111" i="48" s="1"/>
  <c r="E111" i="48"/>
  <c r="C111" i="48"/>
  <c r="B111" i="48"/>
  <c r="AB110" i="48"/>
  <c r="AA110" i="48"/>
  <c r="Z110" i="48"/>
  <c r="X110" i="48"/>
  <c r="V110" i="48"/>
  <c r="O110" i="48"/>
  <c r="F110" i="48"/>
  <c r="AF110" i="48" s="1"/>
  <c r="E110" i="48"/>
  <c r="C110" i="48"/>
  <c r="B110" i="48"/>
  <c r="AB109" i="48"/>
  <c r="AA109" i="48"/>
  <c r="Z109" i="48"/>
  <c r="X109" i="48"/>
  <c r="V109" i="48"/>
  <c r="O109" i="48"/>
  <c r="F109" i="48"/>
  <c r="AF109" i="48" s="1"/>
  <c r="E109" i="48"/>
  <c r="C109" i="48"/>
  <c r="B109" i="48"/>
  <c r="AB108" i="48"/>
  <c r="AA108" i="48"/>
  <c r="Z108" i="48"/>
  <c r="X108" i="48"/>
  <c r="V108" i="48"/>
  <c r="O108" i="48"/>
  <c r="F108" i="48"/>
  <c r="AF108" i="48" s="1"/>
  <c r="E108" i="48"/>
  <c r="C108" i="48"/>
  <c r="B108" i="48"/>
  <c r="AB107" i="48"/>
  <c r="AA107" i="48"/>
  <c r="Z107" i="48"/>
  <c r="X107" i="48"/>
  <c r="V107" i="48"/>
  <c r="O107" i="48"/>
  <c r="F107" i="48"/>
  <c r="AF107" i="48" s="1"/>
  <c r="E107" i="48"/>
  <c r="C107" i="48"/>
  <c r="B107" i="48"/>
  <c r="AB106" i="48"/>
  <c r="AA106" i="48"/>
  <c r="Z106" i="48"/>
  <c r="X106" i="48"/>
  <c r="V106" i="48"/>
  <c r="O106" i="48"/>
  <c r="F106" i="48"/>
  <c r="AF106" i="48" s="1"/>
  <c r="E106" i="48"/>
  <c r="C106" i="48"/>
  <c r="B106" i="48"/>
  <c r="AB105" i="48"/>
  <c r="AA105" i="48"/>
  <c r="Z105" i="48"/>
  <c r="X105" i="48"/>
  <c r="V105" i="48"/>
  <c r="O105" i="48"/>
  <c r="F105" i="48"/>
  <c r="AF105" i="48" s="1"/>
  <c r="E105" i="48"/>
  <c r="C105" i="48"/>
  <c r="B105" i="48"/>
  <c r="AB104" i="48"/>
  <c r="AA104" i="48"/>
  <c r="Z104" i="48"/>
  <c r="X104" i="48"/>
  <c r="V104" i="48"/>
  <c r="O104" i="48"/>
  <c r="F104" i="48"/>
  <c r="AF104" i="48" s="1"/>
  <c r="E104" i="48"/>
  <c r="C104" i="48"/>
  <c r="B104" i="48"/>
  <c r="AB103" i="48"/>
  <c r="AA103" i="48"/>
  <c r="Z103" i="48"/>
  <c r="X103" i="48"/>
  <c r="V103" i="48"/>
  <c r="O103" i="48"/>
  <c r="S116" i="60" s="1"/>
  <c r="F103" i="48"/>
  <c r="AF103" i="48" s="1"/>
  <c r="E103" i="48"/>
  <c r="C103" i="48"/>
  <c r="B103" i="48"/>
  <c r="AB102" i="48"/>
  <c r="AA102" i="48"/>
  <c r="Z102" i="48"/>
  <c r="X102" i="48"/>
  <c r="V102" i="48"/>
  <c r="O102" i="48"/>
  <c r="N471" i="62" s="1"/>
  <c r="F102" i="48"/>
  <c r="AF102" i="48" s="1"/>
  <c r="E102" i="48"/>
  <c r="C102" i="48"/>
  <c r="B102" i="48"/>
  <c r="AB101" i="48"/>
  <c r="AA101" i="48"/>
  <c r="Z101" i="48"/>
  <c r="X101" i="48"/>
  <c r="V101" i="48"/>
  <c r="O101" i="48"/>
  <c r="F101" i="48"/>
  <c r="AF101" i="48" s="1"/>
  <c r="E101" i="48"/>
  <c r="C101" i="48"/>
  <c r="B101" i="48"/>
  <c r="AB100" i="48"/>
  <c r="AA100" i="48"/>
  <c r="Z100" i="48"/>
  <c r="X100" i="48"/>
  <c r="V100" i="48"/>
  <c r="O100" i="48"/>
  <c r="F100" i="48"/>
  <c r="AF100" i="48" s="1"/>
  <c r="E100" i="48"/>
  <c r="C100" i="48"/>
  <c r="B100" i="48"/>
  <c r="AB99" i="48"/>
  <c r="AA99" i="48"/>
  <c r="Z99" i="48"/>
  <c r="X99" i="48"/>
  <c r="V99" i="48"/>
  <c r="O99" i="48"/>
  <c r="F99" i="48"/>
  <c r="AF99" i="48" s="1"/>
  <c r="E99" i="48"/>
  <c r="C99" i="48"/>
  <c r="B99" i="48"/>
  <c r="AB98" i="48"/>
  <c r="AA98" i="48"/>
  <c r="Z98" i="48"/>
  <c r="X98" i="48"/>
  <c r="V98" i="48"/>
  <c r="O98" i="48"/>
  <c r="F98" i="48"/>
  <c r="AF98" i="48" s="1"/>
  <c r="E98" i="48"/>
  <c r="C98" i="48"/>
  <c r="B98" i="48"/>
  <c r="AB97" i="48"/>
  <c r="AA97" i="48"/>
  <c r="Z97" i="48"/>
  <c r="X97" i="48"/>
  <c r="V97" i="48"/>
  <c r="O97" i="48"/>
  <c r="F97" i="48"/>
  <c r="AF97" i="48" s="1"/>
  <c r="E97" i="48"/>
  <c r="C97" i="48"/>
  <c r="B97" i="48"/>
  <c r="AB96" i="48"/>
  <c r="AA96" i="48"/>
  <c r="Z96" i="48"/>
  <c r="X96" i="48"/>
  <c r="V96" i="48"/>
  <c r="O96" i="48"/>
  <c r="F96" i="48"/>
  <c r="AF96" i="48" s="1"/>
  <c r="E96" i="48"/>
  <c r="C96" i="48"/>
  <c r="B96" i="48"/>
  <c r="AB95" i="48"/>
  <c r="AA95" i="48"/>
  <c r="Z95" i="48"/>
  <c r="X95" i="48"/>
  <c r="V95" i="48"/>
  <c r="O95" i="48"/>
  <c r="F95" i="48"/>
  <c r="AF95" i="48" s="1"/>
  <c r="E95" i="48"/>
  <c r="C95" i="48"/>
  <c r="B95" i="48"/>
  <c r="AB94" i="48"/>
  <c r="AA94" i="48"/>
  <c r="Z94" i="48"/>
  <c r="X94" i="48"/>
  <c r="V94" i="48"/>
  <c r="O94" i="48"/>
  <c r="F94" i="48"/>
  <c r="AF94" i="48" s="1"/>
  <c r="E94" i="48"/>
  <c r="C94" i="48"/>
  <c r="B94" i="48"/>
  <c r="AB93" i="48"/>
  <c r="AA93" i="48"/>
  <c r="Z93" i="48"/>
  <c r="X93" i="48"/>
  <c r="V93" i="48"/>
  <c r="O93" i="48"/>
  <c r="F93" i="48"/>
  <c r="AF93" i="48" s="1"/>
  <c r="E93" i="48"/>
  <c r="C93" i="48"/>
  <c r="B93" i="48"/>
  <c r="AB92" i="48"/>
  <c r="AA92" i="48"/>
  <c r="Z92" i="48"/>
  <c r="X92" i="48"/>
  <c r="V92" i="48"/>
  <c r="O92" i="48"/>
  <c r="F92" i="48"/>
  <c r="AF92" i="48" s="1"/>
  <c r="E92" i="48"/>
  <c r="C92" i="48"/>
  <c r="B92" i="48"/>
  <c r="AB91" i="48"/>
  <c r="AA91" i="48"/>
  <c r="Z91" i="48"/>
  <c r="X91" i="48"/>
  <c r="V91" i="48"/>
  <c r="O91" i="48"/>
  <c r="F91" i="48"/>
  <c r="AF91" i="48" s="1"/>
  <c r="E91" i="48"/>
  <c r="C91" i="48"/>
  <c r="B91" i="48"/>
  <c r="AB90" i="48"/>
  <c r="AA90" i="48"/>
  <c r="Z90" i="48"/>
  <c r="X90" i="48"/>
  <c r="V90" i="48"/>
  <c r="O90" i="48"/>
  <c r="F90" i="48"/>
  <c r="AF90" i="48" s="1"/>
  <c r="E90" i="48"/>
  <c r="C90" i="48"/>
  <c r="B90" i="48"/>
  <c r="AB89" i="48"/>
  <c r="AA89" i="48"/>
  <c r="Z89" i="48"/>
  <c r="X89" i="48"/>
  <c r="V89" i="48"/>
  <c r="O89" i="48"/>
  <c r="F89" i="48"/>
  <c r="AF89" i="48" s="1"/>
  <c r="E89" i="48"/>
  <c r="C89" i="48"/>
  <c r="B89" i="48"/>
  <c r="AB88" i="48"/>
  <c r="AA88" i="48"/>
  <c r="Z88" i="48"/>
  <c r="X88" i="48"/>
  <c r="V88" i="48"/>
  <c r="O88" i="48"/>
  <c r="F88" i="48"/>
  <c r="AF88" i="48" s="1"/>
  <c r="E88" i="48"/>
  <c r="C88" i="48"/>
  <c r="B88" i="48"/>
  <c r="AB87" i="48"/>
  <c r="AA87" i="48"/>
  <c r="Z87" i="48"/>
  <c r="X87" i="48"/>
  <c r="V87" i="48"/>
  <c r="O87" i="48"/>
  <c r="F87" i="48"/>
  <c r="AF87" i="48" s="1"/>
  <c r="E87" i="48"/>
  <c r="C87" i="48"/>
  <c r="B87" i="48"/>
  <c r="AB86" i="48"/>
  <c r="AA86" i="48"/>
  <c r="Z86" i="48"/>
  <c r="X86" i="48"/>
  <c r="V86" i="48"/>
  <c r="O86" i="48"/>
  <c r="F86" i="48"/>
  <c r="AF86" i="48" s="1"/>
  <c r="E86" i="48"/>
  <c r="C86" i="48"/>
  <c r="B86" i="48"/>
  <c r="AB85" i="48"/>
  <c r="AA85" i="48"/>
  <c r="Z85" i="48"/>
  <c r="X85" i="48"/>
  <c r="V85" i="48"/>
  <c r="O85" i="48"/>
  <c r="F85" i="48"/>
  <c r="AF85" i="48" s="1"/>
  <c r="E85" i="48"/>
  <c r="C85" i="48"/>
  <c r="B85" i="48"/>
  <c r="AB84" i="48"/>
  <c r="AA84" i="48"/>
  <c r="Z84" i="48"/>
  <c r="X84" i="48"/>
  <c r="V84" i="48"/>
  <c r="O84" i="48"/>
  <c r="F84" i="48"/>
  <c r="AF84" i="48" s="1"/>
  <c r="E84" i="48"/>
  <c r="C84" i="48"/>
  <c r="B84" i="48"/>
  <c r="AB83" i="48"/>
  <c r="AA83" i="48"/>
  <c r="Z83" i="48"/>
  <c r="X83" i="48"/>
  <c r="V83" i="48"/>
  <c r="O83" i="48"/>
  <c r="F83" i="48"/>
  <c r="AF83" i="48" s="1"/>
  <c r="E83" i="48"/>
  <c r="C83" i="48"/>
  <c r="B83" i="48"/>
  <c r="AB82" i="48"/>
  <c r="AA82" i="48"/>
  <c r="Z82" i="48"/>
  <c r="X82" i="48"/>
  <c r="V82" i="48"/>
  <c r="O82" i="48"/>
  <c r="F82" i="48"/>
  <c r="AF82" i="48" s="1"/>
  <c r="E82" i="48"/>
  <c r="C82" i="48"/>
  <c r="B82" i="48"/>
  <c r="AB81" i="48"/>
  <c r="AA81" i="48"/>
  <c r="Z81" i="48"/>
  <c r="X81" i="48"/>
  <c r="V81" i="48"/>
  <c r="O81" i="48"/>
  <c r="F81" i="48"/>
  <c r="AF81" i="48" s="1"/>
  <c r="E81" i="48"/>
  <c r="C81" i="48"/>
  <c r="B81" i="48"/>
  <c r="AB80" i="48"/>
  <c r="AA80" i="48"/>
  <c r="Z80" i="48"/>
  <c r="X80" i="48"/>
  <c r="V80" i="48"/>
  <c r="O80" i="48"/>
  <c r="F80" i="48"/>
  <c r="AF80" i="48" s="1"/>
  <c r="E80" i="48"/>
  <c r="C80" i="48"/>
  <c r="B80" i="48"/>
  <c r="AB79" i="48"/>
  <c r="AA79" i="48"/>
  <c r="Z79" i="48"/>
  <c r="X79" i="48"/>
  <c r="V79" i="48"/>
  <c r="O79" i="48"/>
  <c r="F79" i="48"/>
  <c r="AF79" i="48" s="1"/>
  <c r="E79" i="48"/>
  <c r="C79" i="48"/>
  <c r="B79" i="48"/>
  <c r="AB78" i="48"/>
  <c r="AA78" i="48"/>
  <c r="Z78" i="48"/>
  <c r="X78" i="48"/>
  <c r="V78" i="48"/>
  <c r="O78" i="48"/>
  <c r="F78" i="48"/>
  <c r="AF78" i="48" s="1"/>
  <c r="E78" i="48"/>
  <c r="C78" i="48"/>
  <c r="B78" i="48"/>
  <c r="AB77" i="48"/>
  <c r="AA77" i="48"/>
  <c r="Z77" i="48"/>
  <c r="X77" i="48"/>
  <c r="V77" i="48"/>
  <c r="O77" i="48"/>
  <c r="F77" i="48"/>
  <c r="AF77" i="48" s="1"/>
  <c r="E77" i="48"/>
  <c r="C77" i="48"/>
  <c r="B77" i="48"/>
  <c r="AB76" i="48"/>
  <c r="AA76" i="48"/>
  <c r="Z76" i="48"/>
  <c r="X76" i="48"/>
  <c r="V76" i="48"/>
  <c r="O76" i="48"/>
  <c r="F76" i="48"/>
  <c r="AF76" i="48" s="1"/>
  <c r="E76" i="48"/>
  <c r="C76" i="48"/>
  <c r="B76" i="48"/>
  <c r="AB75" i="48"/>
  <c r="AA75" i="48"/>
  <c r="Z75" i="48"/>
  <c r="X75" i="48"/>
  <c r="V75" i="48"/>
  <c r="O75" i="48"/>
  <c r="N444" i="62" s="1"/>
  <c r="F75" i="48"/>
  <c r="AF75" i="48" s="1"/>
  <c r="E75" i="48"/>
  <c r="C75" i="48"/>
  <c r="B75" i="48"/>
  <c r="AB74" i="48"/>
  <c r="AA74" i="48"/>
  <c r="Z74" i="48"/>
  <c r="X74" i="48"/>
  <c r="V74" i="48"/>
  <c r="O74" i="48"/>
  <c r="F74" i="48"/>
  <c r="AF74" i="48" s="1"/>
  <c r="E74" i="48"/>
  <c r="C74" i="48"/>
  <c r="B74" i="48"/>
  <c r="AB73" i="48"/>
  <c r="AA73" i="48"/>
  <c r="Z73" i="48"/>
  <c r="X73" i="48"/>
  <c r="V73" i="48"/>
  <c r="O73" i="48"/>
  <c r="F73" i="48"/>
  <c r="AF73" i="48" s="1"/>
  <c r="E73" i="48"/>
  <c r="C73" i="48"/>
  <c r="B73" i="48"/>
  <c r="AB72" i="48"/>
  <c r="AA72" i="48"/>
  <c r="Z72" i="48"/>
  <c r="X72" i="48"/>
  <c r="V72" i="48"/>
  <c r="O72" i="48"/>
  <c r="F72" i="48"/>
  <c r="AF72" i="48" s="1"/>
  <c r="E72" i="48"/>
  <c r="C72" i="48"/>
  <c r="B72" i="48"/>
  <c r="AB71" i="48"/>
  <c r="AA71" i="48"/>
  <c r="Z71" i="48"/>
  <c r="X71" i="48"/>
  <c r="V71" i="48"/>
  <c r="O71" i="48"/>
  <c r="F71" i="48"/>
  <c r="AF71" i="48" s="1"/>
  <c r="E71" i="48"/>
  <c r="C71" i="48"/>
  <c r="B71" i="48"/>
  <c r="AB70" i="48"/>
  <c r="AA70" i="48"/>
  <c r="Z70" i="48"/>
  <c r="X70" i="48"/>
  <c r="V70" i="48"/>
  <c r="O70" i="48"/>
  <c r="F70" i="48"/>
  <c r="AF70" i="48" s="1"/>
  <c r="E70" i="48"/>
  <c r="C70" i="48"/>
  <c r="B70" i="48"/>
  <c r="AB69" i="48"/>
  <c r="AA69" i="48"/>
  <c r="Z69" i="48"/>
  <c r="X69" i="48"/>
  <c r="V69" i="48"/>
  <c r="O69" i="48"/>
  <c r="F69" i="48"/>
  <c r="AF69" i="48" s="1"/>
  <c r="E69" i="48"/>
  <c r="C69" i="48"/>
  <c r="B69" i="48"/>
  <c r="AB68" i="48"/>
  <c r="AA68" i="48"/>
  <c r="Z68" i="48"/>
  <c r="X68" i="48"/>
  <c r="V68" i="48"/>
  <c r="O68" i="48"/>
  <c r="F68" i="48"/>
  <c r="AF68" i="48" s="1"/>
  <c r="E68" i="48"/>
  <c r="C68" i="48"/>
  <c r="B68" i="48"/>
  <c r="AB67" i="48"/>
  <c r="AA67" i="48"/>
  <c r="Z67" i="48"/>
  <c r="X67" i="48"/>
  <c r="V67" i="48"/>
  <c r="O67" i="48"/>
  <c r="F67" i="48"/>
  <c r="AF67" i="48" s="1"/>
  <c r="E67" i="48"/>
  <c r="C67" i="48"/>
  <c r="B67" i="48"/>
  <c r="AB66" i="48"/>
  <c r="AA66" i="48"/>
  <c r="Z66" i="48"/>
  <c r="X66" i="48"/>
  <c r="V66" i="48"/>
  <c r="O66" i="48"/>
  <c r="F66" i="48"/>
  <c r="AF66" i="48" s="1"/>
  <c r="E66" i="48"/>
  <c r="C66" i="48"/>
  <c r="B66" i="48"/>
  <c r="AB65" i="48"/>
  <c r="AA65" i="48"/>
  <c r="Z65" i="48"/>
  <c r="X65" i="48"/>
  <c r="V65" i="48"/>
  <c r="O65" i="48"/>
  <c r="F65" i="48"/>
  <c r="AF65" i="48" s="1"/>
  <c r="E65" i="48"/>
  <c r="C65" i="48"/>
  <c r="B65" i="48"/>
  <c r="AB64" i="48"/>
  <c r="AA64" i="48"/>
  <c r="Z64" i="48"/>
  <c r="X64" i="48"/>
  <c r="V64" i="48"/>
  <c r="O64" i="48"/>
  <c r="F64" i="48"/>
  <c r="AF64" i="48" s="1"/>
  <c r="E64" i="48"/>
  <c r="C64" i="48"/>
  <c r="B64" i="48"/>
  <c r="AB63" i="48"/>
  <c r="AA63" i="48"/>
  <c r="Z63" i="48"/>
  <c r="X63" i="48"/>
  <c r="V63" i="48"/>
  <c r="O63" i="48"/>
  <c r="F63" i="48"/>
  <c r="AF63" i="48" s="1"/>
  <c r="E63" i="48"/>
  <c r="C63" i="48"/>
  <c r="B63" i="48"/>
  <c r="AB62" i="48"/>
  <c r="AA62" i="48"/>
  <c r="Z62" i="48"/>
  <c r="X62" i="48"/>
  <c r="V62" i="48"/>
  <c r="O62" i="48"/>
  <c r="F62" i="48"/>
  <c r="AF62" i="48" s="1"/>
  <c r="E62" i="48"/>
  <c r="C62" i="48"/>
  <c r="B62" i="48"/>
  <c r="AB61" i="48"/>
  <c r="AA61" i="48"/>
  <c r="Z61" i="48"/>
  <c r="X61" i="48"/>
  <c r="V61" i="48"/>
  <c r="O61" i="48"/>
  <c r="F61" i="48"/>
  <c r="AF61" i="48" s="1"/>
  <c r="E61" i="48"/>
  <c r="C61" i="48"/>
  <c r="B61" i="48"/>
  <c r="AB60" i="48"/>
  <c r="AA60" i="48"/>
  <c r="Z60" i="48"/>
  <c r="X60" i="48"/>
  <c r="V60" i="48"/>
  <c r="O60" i="48"/>
  <c r="F60" i="48"/>
  <c r="AF60" i="48" s="1"/>
  <c r="E60" i="48"/>
  <c r="C60" i="48"/>
  <c r="B60" i="48"/>
  <c r="AB59" i="48"/>
  <c r="AA59" i="48"/>
  <c r="Z59" i="48"/>
  <c r="X59" i="48"/>
  <c r="V59" i="48"/>
  <c r="O59" i="48"/>
  <c r="F59" i="48"/>
  <c r="AF59" i="48" s="1"/>
  <c r="E59" i="48"/>
  <c r="C59" i="48"/>
  <c r="B59" i="48"/>
  <c r="AB58" i="48"/>
  <c r="AA58" i="48"/>
  <c r="Z58" i="48"/>
  <c r="X58" i="48"/>
  <c r="V58" i="48"/>
  <c r="O58" i="48"/>
  <c r="F58" i="48"/>
  <c r="AF58" i="48" s="1"/>
  <c r="E58" i="48"/>
  <c r="C58" i="48"/>
  <c r="B58" i="48"/>
  <c r="AB57" i="48"/>
  <c r="AA57" i="48"/>
  <c r="Z57" i="48"/>
  <c r="X57" i="48"/>
  <c r="V57" i="48"/>
  <c r="O57" i="48"/>
  <c r="F57" i="48"/>
  <c r="AF57" i="48" s="1"/>
  <c r="E57" i="48"/>
  <c r="C57" i="48"/>
  <c r="B57" i="48"/>
  <c r="AB56" i="48"/>
  <c r="AA56" i="48"/>
  <c r="Z56" i="48"/>
  <c r="X56" i="48"/>
  <c r="V56" i="48"/>
  <c r="O56" i="48"/>
  <c r="F56" i="48"/>
  <c r="AF56" i="48" s="1"/>
  <c r="E56" i="48"/>
  <c r="C56" i="48"/>
  <c r="B56" i="48"/>
  <c r="AB55" i="48"/>
  <c r="AA55" i="48"/>
  <c r="Z55" i="48"/>
  <c r="X55" i="48"/>
  <c r="V55" i="48"/>
  <c r="O55" i="48"/>
  <c r="F55" i="48"/>
  <c r="AF55" i="48" s="1"/>
  <c r="E55" i="48"/>
  <c r="C55" i="48"/>
  <c r="B55" i="48"/>
  <c r="AB54" i="48"/>
  <c r="AA54" i="48"/>
  <c r="Z54" i="48"/>
  <c r="X54" i="48"/>
  <c r="V54" i="48"/>
  <c r="O54" i="48"/>
  <c r="F54" i="48"/>
  <c r="AF54" i="48" s="1"/>
  <c r="E54" i="48"/>
  <c r="C54" i="48"/>
  <c r="B54" i="48"/>
  <c r="AB53" i="48"/>
  <c r="AA53" i="48"/>
  <c r="Z53" i="48"/>
  <c r="X53" i="48"/>
  <c r="V53" i="48"/>
  <c r="O53" i="48"/>
  <c r="F53" i="48"/>
  <c r="AF53" i="48" s="1"/>
  <c r="E53" i="48"/>
  <c r="C53" i="48"/>
  <c r="B53" i="48"/>
  <c r="AB52" i="48"/>
  <c r="AA52" i="48"/>
  <c r="Z52" i="48"/>
  <c r="X52" i="48"/>
  <c r="V52" i="48"/>
  <c r="O52" i="48"/>
  <c r="F52" i="48"/>
  <c r="AF52" i="48" s="1"/>
  <c r="E52" i="48"/>
  <c r="C52" i="48"/>
  <c r="B52" i="48"/>
  <c r="AB51" i="48"/>
  <c r="AA51" i="48"/>
  <c r="Z51" i="48"/>
  <c r="X51" i="48"/>
  <c r="V51" i="48"/>
  <c r="O51" i="48"/>
  <c r="N417" i="62" s="1"/>
  <c r="F51" i="48"/>
  <c r="AF51" i="48" s="1"/>
  <c r="E51" i="48"/>
  <c r="C51" i="48"/>
  <c r="B51" i="48"/>
  <c r="AB50" i="48"/>
  <c r="AA50" i="48"/>
  <c r="Z50" i="48"/>
  <c r="X50" i="48"/>
  <c r="V50" i="48"/>
  <c r="O50" i="48"/>
  <c r="F50" i="48"/>
  <c r="AF50" i="48" s="1"/>
  <c r="E50" i="48"/>
  <c r="C50" i="48"/>
  <c r="B50" i="48"/>
  <c r="AB49" i="48"/>
  <c r="AA49" i="48"/>
  <c r="Z49" i="48"/>
  <c r="X49" i="48"/>
  <c r="V49" i="48"/>
  <c r="O49" i="48"/>
  <c r="S71" i="60" s="1"/>
  <c r="F49" i="48"/>
  <c r="AF49" i="48" s="1"/>
  <c r="E49" i="48"/>
  <c r="C49" i="48"/>
  <c r="B49" i="48"/>
  <c r="AB48" i="48"/>
  <c r="AA48" i="48"/>
  <c r="Z48" i="48"/>
  <c r="X48" i="48"/>
  <c r="V48" i="48"/>
  <c r="O48" i="48"/>
  <c r="F48" i="48"/>
  <c r="AF48" i="48" s="1"/>
  <c r="E48" i="48"/>
  <c r="C48" i="48"/>
  <c r="B48" i="48"/>
  <c r="AB47" i="48"/>
  <c r="AA47" i="48"/>
  <c r="Z47" i="48"/>
  <c r="X47" i="48"/>
  <c r="V47" i="48"/>
  <c r="O47" i="48"/>
  <c r="F47" i="48"/>
  <c r="AF47" i="48" s="1"/>
  <c r="E47" i="48"/>
  <c r="C47" i="48"/>
  <c r="B47" i="48"/>
  <c r="AB46" i="48"/>
  <c r="AA46" i="48"/>
  <c r="Z46" i="48"/>
  <c r="X46" i="48"/>
  <c r="V46" i="48"/>
  <c r="O46" i="48"/>
  <c r="F46" i="48"/>
  <c r="AF46" i="48" s="1"/>
  <c r="E46" i="48"/>
  <c r="C46" i="48"/>
  <c r="B46" i="48"/>
  <c r="AB45" i="48"/>
  <c r="AA45" i="48"/>
  <c r="Z45" i="48"/>
  <c r="X45" i="48"/>
  <c r="V45" i="48"/>
  <c r="O45" i="48"/>
  <c r="F45" i="48"/>
  <c r="AF45" i="48" s="1"/>
  <c r="E45" i="48"/>
  <c r="C45" i="48"/>
  <c r="B45" i="48"/>
  <c r="AB44" i="48"/>
  <c r="AA44" i="48"/>
  <c r="Z44" i="48"/>
  <c r="X44" i="48"/>
  <c r="V44" i="48"/>
  <c r="O44" i="48"/>
  <c r="F44" i="48"/>
  <c r="AF44" i="48" s="1"/>
  <c r="E44" i="48"/>
  <c r="C44" i="48"/>
  <c r="B44" i="48"/>
  <c r="AB43" i="48"/>
  <c r="AA43" i="48"/>
  <c r="Z43" i="48"/>
  <c r="X43" i="48"/>
  <c r="V43" i="48"/>
  <c r="O43" i="48"/>
  <c r="F43" i="48"/>
  <c r="AF43" i="48" s="1"/>
  <c r="E43" i="48"/>
  <c r="C43" i="48"/>
  <c r="B43" i="48"/>
  <c r="AB42" i="48"/>
  <c r="AA42" i="48"/>
  <c r="Z42" i="48"/>
  <c r="X42" i="48"/>
  <c r="V42" i="48"/>
  <c r="O42" i="48"/>
  <c r="F42" i="48"/>
  <c r="AF42" i="48" s="1"/>
  <c r="E42" i="48"/>
  <c r="C42" i="48"/>
  <c r="B42" i="48"/>
  <c r="AB40" i="48"/>
  <c r="AA40" i="48"/>
  <c r="Z40" i="48"/>
  <c r="X40" i="48"/>
  <c r="V40" i="48"/>
  <c r="O40" i="48"/>
  <c r="F40" i="48"/>
  <c r="E40" i="48"/>
  <c r="C40" i="48"/>
  <c r="B40" i="48"/>
  <c r="AB39" i="48"/>
  <c r="AA39" i="48"/>
  <c r="Z39" i="48"/>
  <c r="X39" i="48"/>
  <c r="V39" i="48"/>
  <c r="O39" i="48"/>
  <c r="F39" i="48"/>
  <c r="E39" i="48"/>
  <c r="C39" i="48"/>
  <c r="B39" i="48"/>
  <c r="AB38" i="48"/>
  <c r="AA38" i="48"/>
  <c r="Z38" i="48"/>
  <c r="X38" i="48"/>
  <c r="V38" i="48"/>
  <c r="O38" i="48"/>
  <c r="F38" i="48"/>
  <c r="E38" i="48"/>
  <c r="C38" i="48"/>
  <c r="B38" i="48"/>
  <c r="AB37" i="48"/>
  <c r="AA37" i="48"/>
  <c r="Z37" i="48"/>
  <c r="X37" i="48"/>
  <c r="V37" i="48"/>
  <c r="O37" i="48"/>
  <c r="F37" i="48"/>
  <c r="E37" i="48"/>
  <c r="C37" i="48"/>
  <c r="B37" i="48"/>
  <c r="AB36" i="48"/>
  <c r="AA36" i="48"/>
  <c r="Z36" i="48"/>
  <c r="X36" i="48"/>
  <c r="V36" i="48"/>
  <c r="O36" i="48"/>
  <c r="F36" i="48"/>
  <c r="E36" i="48"/>
  <c r="C36" i="48"/>
  <c r="B36" i="48"/>
  <c r="AB35" i="48"/>
  <c r="AA35" i="48"/>
  <c r="Z35" i="48"/>
  <c r="X35" i="48"/>
  <c r="V35" i="48"/>
  <c r="O35" i="48"/>
  <c r="F35" i="48"/>
  <c r="E35" i="48"/>
  <c r="C35" i="48"/>
  <c r="B35" i="48"/>
  <c r="AB34" i="48"/>
  <c r="AA34" i="48"/>
  <c r="Z34" i="48"/>
  <c r="X34" i="48"/>
  <c r="V34" i="48"/>
  <c r="O34" i="48"/>
  <c r="F34" i="48"/>
  <c r="E34" i="48"/>
  <c r="C34" i="48"/>
  <c r="B34" i="48"/>
  <c r="AB33" i="48"/>
  <c r="AA33" i="48"/>
  <c r="Z33" i="48"/>
  <c r="X33" i="48"/>
  <c r="V33" i="48"/>
  <c r="O33" i="48"/>
  <c r="F33" i="48"/>
  <c r="E33" i="48"/>
  <c r="C33" i="48"/>
  <c r="B33" i="48"/>
  <c r="AB32" i="48"/>
  <c r="AA32" i="48"/>
  <c r="Z32" i="48"/>
  <c r="X32" i="48"/>
  <c r="V32" i="48"/>
  <c r="O32" i="48"/>
  <c r="F32" i="48"/>
  <c r="E32" i="48"/>
  <c r="C32" i="48"/>
  <c r="B32" i="48"/>
  <c r="AB31" i="48"/>
  <c r="AA31" i="48"/>
  <c r="Z31" i="48"/>
  <c r="X31" i="48"/>
  <c r="V31" i="48"/>
  <c r="O31" i="48"/>
  <c r="F31" i="48"/>
  <c r="E31" i="48"/>
  <c r="C31" i="48"/>
  <c r="B31" i="48"/>
  <c r="AB30" i="48"/>
  <c r="AA30" i="48"/>
  <c r="Z30" i="48"/>
  <c r="X30" i="48"/>
  <c r="V30" i="48"/>
  <c r="O30" i="48"/>
  <c r="F30" i="48"/>
  <c r="E30" i="48"/>
  <c r="C30" i="48"/>
  <c r="B30" i="48"/>
  <c r="AB29" i="48"/>
  <c r="AA29" i="48"/>
  <c r="Z29" i="48"/>
  <c r="X29" i="48"/>
  <c r="V29" i="48"/>
  <c r="O29" i="48"/>
  <c r="F29" i="48"/>
  <c r="E29" i="48"/>
  <c r="C29" i="48"/>
  <c r="B29" i="48"/>
  <c r="AB28" i="48"/>
  <c r="AA28" i="48"/>
  <c r="Z28" i="48"/>
  <c r="X28" i="48"/>
  <c r="V28" i="48"/>
  <c r="O28" i="48"/>
  <c r="F28" i="48"/>
  <c r="E28" i="48"/>
  <c r="C28" i="48"/>
  <c r="B28" i="48"/>
  <c r="AB27" i="48"/>
  <c r="AA27" i="48"/>
  <c r="Z27" i="48"/>
  <c r="X27" i="48"/>
  <c r="V27" i="48"/>
  <c r="O27" i="48"/>
  <c r="F27" i="48"/>
  <c r="E27" i="48"/>
  <c r="C27" i="48"/>
  <c r="B27" i="48"/>
  <c r="AB26" i="48"/>
  <c r="AA26" i="48"/>
  <c r="Z26" i="48"/>
  <c r="X26" i="48"/>
  <c r="V26" i="48"/>
  <c r="O26" i="48"/>
  <c r="S237" i="60" s="1"/>
  <c r="F26" i="48"/>
  <c r="E26" i="48"/>
  <c r="C26" i="48"/>
  <c r="B26" i="48"/>
  <c r="B11" i="48"/>
  <c r="C11" i="48"/>
  <c r="E11" i="48"/>
  <c r="F11" i="48"/>
  <c r="X11" i="48"/>
  <c r="Z11" i="48"/>
  <c r="AA11" i="48"/>
  <c r="AB11" i="48"/>
  <c r="B12" i="48"/>
  <c r="C12" i="48"/>
  <c r="E12" i="48"/>
  <c r="F12" i="48"/>
  <c r="X12" i="48"/>
  <c r="Z12" i="48"/>
  <c r="AA12" i="48"/>
  <c r="AB12" i="48"/>
  <c r="B13" i="48"/>
  <c r="C13" i="48"/>
  <c r="E13" i="48"/>
  <c r="F13" i="48"/>
  <c r="X13" i="48"/>
  <c r="Z13" i="48"/>
  <c r="AA13" i="48"/>
  <c r="AB13" i="48"/>
  <c r="B14" i="48"/>
  <c r="C14" i="48"/>
  <c r="E14" i="48"/>
  <c r="F14" i="48"/>
  <c r="X14" i="48"/>
  <c r="Z14" i="48"/>
  <c r="AA14" i="48"/>
  <c r="AB14" i="48"/>
  <c r="B15" i="48"/>
  <c r="C15" i="48"/>
  <c r="E15" i="48"/>
  <c r="F15" i="48"/>
  <c r="H15" i="48"/>
  <c r="X15" i="48"/>
  <c r="Z15" i="48"/>
  <c r="AA15" i="48"/>
  <c r="AB15" i="48"/>
  <c r="B16" i="48"/>
  <c r="C16" i="48"/>
  <c r="E16" i="48"/>
  <c r="F16" i="48"/>
  <c r="X16" i="48"/>
  <c r="Z16" i="48"/>
  <c r="AA16" i="48"/>
  <c r="AB16" i="48"/>
  <c r="B17" i="48"/>
  <c r="C17" i="48"/>
  <c r="E17" i="48"/>
  <c r="F17" i="48"/>
  <c r="X17" i="48"/>
  <c r="Z17" i="48"/>
  <c r="AA17" i="48"/>
  <c r="AB17" i="48"/>
  <c r="B18" i="48"/>
  <c r="C18" i="48"/>
  <c r="E18" i="48"/>
  <c r="AH18" i="48" s="1"/>
  <c r="F18" i="48"/>
  <c r="X18" i="48"/>
  <c r="Z18" i="48"/>
  <c r="AA18" i="48"/>
  <c r="AB18" i="48"/>
  <c r="B19" i="48"/>
  <c r="C19" i="48"/>
  <c r="E19" i="48"/>
  <c r="AH19" i="48" s="1"/>
  <c r="F19" i="48"/>
  <c r="X19" i="48"/>
  <c r="Z19" i="48"/>
  <c r="AA19" i="48"/>
  <c r="AB19" i="48"/>
  <c r="B20" i="48"/>
  <c r="C20" i="48"/>
  <c r="E20" i="48"/>
  <c r="F20" i="48"/>
  <c r="X20" i="48"/>
  <c r="Z20" i="48"/>
  <c r="AA20" i="48"/>
  <c r="AB20" i="48"/>
  <c r="B21" i="48"/>
  <c r="C21" i="48"/>
  <c r="E21" i="48"/>
  <c r="AH21" i="48" s="1"/>
  <c r="F21" i="48"/>
  <c r="X21" i="48"/>
  <c r="Z21" i="48"/>
  <c r="AA21" i="48"/>
  <c r="AB21" i="48"/>
  <c r="B22" i="48"/>
  <c r="C22" i="48"/>
  <c r="E22" i="48"/>
  <c r="AH22" i="48" s="1"/>
  <c r="F22" i="48"/>
  <c r="X22" i="48"/>
  <c r="Z22" i="48"/>
  <c r="AA22" i="48"/>
  <c r="AB22" i="48"/>
  <c r="B23" i="48"/>
  <c r="C23" i="48"/>
  <c r="E23" i="48"/>
  <c r="AH23" i="48" s="1"/>
  <c r="F23" i="48"/>
  <c r="X23" i="48"/>
  <c r="Z23" i="48"/>
  <c r="AA23" i="48"/>
  <c r="AB23" i="48"/>
  <c r="B24" i="48"/>
  <c r="C24" i="48"/>
  <c r="E24" i="48"/>
  <c r="AH24" i="48" s="1"/>
  <c r="F24" i="48"/>
  <c r="X24" i="48"/>
  <c r="Z24" i="48"/>
  <c r="AA24" i="48"/>
  <c r="AB24" i="48"/>
  <c r="AB10" i="48"/>
  <c r="AA10" i="48"/>
  <c r="Z10" i="48"/>
  <c r="X10" i="48"/>
  <c r="F10" i="48"/>
  <c r="E10" i="48"/>
  <c r="C10" i="48"/>
  <c r="B10" i="48"/>
  <c r="AH16" i="48" l="1"/>
  <c r="M29" i="48"/>
  <c r="AF29" i="48"/>
  <c r="M33" i="48"/>
  <c r="AF33" i="48"/>
  <c r="M37" i="48"/>
  <c r="AF37" i="48"/>
  <c r="M27" i="48"/>
  <c r="AF27" i="48"/>
  <c r="M31" i="48"/>
  <c r="AF31" i="48"/>
  <c r="M39" i="48"/>
  <c r="AF39" i="48"/>
  <c r="M10" i="48"/>
  <c r="AF10" i="48"/>
  <c r="M24" i="48"/>
  <c r="AF24" i="48"/>
  <c r="M22" i="48"/>
  <c r="AF22" i="48"/>
  <c r="M20" i="48"/>
  <c r="AF20" i="48"/>
  <c r="M19" i="48"/>
  <c r="AF19" i="48"/>
  <c r="M18" i="48"/>
  <c r="AF18" i="48"/>
  <c r="M17" i="48"/>
  <c r="AF17" i="48"/>
  <c r="M16" i="48"/>
  <c r="AF16" i="48"/>
  <c r="M26" i="48"/>
  <c r="AF26" i="48"/>
  <c r="M30" i="48"/>
  <c r="AF30" i="48"/>
  <c r="M34" i="48"/>
  <c r="AF34" i="48"/>
  <c r="M38" i="48"/>
  <c r="AF38" i="48"/>
  <c r="M23" i="48"/>
  <c r="AF23" i="48"/>
  <c r="M21" i="48"/>
  <c r="AF21" i="48"/>
  <c r="AH17" i="48"/>
  <c r="M15" i="48"/>
  <c r="AF15" i="48"/>
  <c r="M14" i="48"/>
  <c r="AF14" i="48"/>
  <c r="M13" i="48"/>
  <c r="AF13" i="48"/>
  <c r="M12" i="48"/>
  <c r="AF12" i="48"/>
  <c r="M11" i="48"/>
  <c r="AF11" i="48"/>
  <c r="M35" i="48"/>
  <c r="AF35" i="48"/>
  <c r="M28" i="48"/>
  <c r="AF28" i="48"/>
  <c r="M32" i="48"/>
  <c r="AF32" i="48"/>
  <c r="M36" i="48"/>
  <c r="AF36" i="48"/>
  <c r="M40" i="48"/>
  <c r="AF40" i="48"/>
  <c r="AH20" i="48"/>
  <c r="AH15" i="48"/>
  <c r="AH14" i="48"/>
  <c r="AH13" i="48"/>
  <c r="AH12" i="48"/>
  <c r="AH11" i="48"/>
  <c r="AH10" i="48"/>
  <c r="S56" i="60"/>
  <c r="AB56" i="60" s="1"/>
  <c r="N552" i="62"/>
  <c r="H155" i="50"/>
  <c r="V10" i="47"/>
  <c r="T10" i="47"/>
  <c r="V13" i="47"/>
  <c r="T13" i="47"/>
  <c r="H41" i="60"/>
  <c r="V12" i="48"/>
  <c r="W12" i="48" s="1"/>
  <c r="O12" i="48"/>
  <c r="AG12" i="48" s="1"/>
  <c r="W23" i="48"/>
  <c r="O23" i="48"/>
  <c r="N362" i="62" s="1"/>
  <c r="P23" i="48"/>
  <c r="AG23" i="48"/>
  <c r="AB206" i="60" s="1"/>
  <c r="V23" i="48"/>
  <c r="W19" i="48"/>
  <c r="AG19" i="48"/>
  <c r="O19" i="48"/>
  <c r="N254" i="62" s="1"/>
  <c r="P19" i="48"/>
  <c r="V19" i="48"/>
  <c r="H11" i="60"/>
  <c r="V10" i="48"/>
  <c r="W10" i="48" s="1"/>
  <c r="O10" i="48"/>
  <c r="P10" i="48" s="1"/>
  <c r="V15" i="48"/>
  <c r="W15" i="48" s="1"/>
  <c r="O15" i="48"/>
  <c r="AG15" i="48" s="1"/>
  <c r="AB86" i="60" s="1"/>
  <c r="H26" i="60"/>
  <c r="V11" i="48"/>
  <c r="W11" i="48" s="1"/>
  <c r="O11" i="48"/>
  <c r="AG11" i="48" s="1"/>
  <c r="AG22" i="48"/>
  <c r="O22" i="48"/>
  <c r="P22" i="48"/>
  <c r="V22" i="48"/>
  <c r="W22" i="48"/>
  <c r="O18" i="48"/>
  <c r="N227" i="62" s="1"/>
  <c r="P18" i="48"/>
  <c r="AG18" i="48"/>
  <c r="V18" i="48"/>
  <c r="W18" i="48"/>
  <c r="V24" i="48"/>
  <c r="W24" i="48"/>
  <c r="AG24" i="48"/>
  <c r="O24" i="48"/>
  <c r="N389" i="62" s="1"/>
  <c r="P24" i="48"/>
  <c r="O20" i="48"/>
  <c r="P20" i="48" s="1"/>
  <c r="V20" i="48"/>
  <c r="W20" i="48" s="1"/>
  <c r="V16" i="48"/>
  <c r="W16" i="48" s="1"/>
  <c r="O16" i="48"/>
  <c r="N173" i="62" s="1"/>
  <c r="P16" i="48"/>
  <c r="AG16" i="48"/>
  <c r="V14" i="48"/>
  <c r="W14" i="48" s="1"/>
  <c r="O14" i="48"/>
  <c r="AG14" i="48" s="1"/>
  <c r="AB71" i="60" s="1"/>
  <c r="O21" i="48"/>
  <c r="P21" i="48"/>
  <c r="V21" i="48"/>
  <c r="W21" i="48"/>
  <c r="AG21" i="48"/>
  <c r="O17" i="48"/>
  <c r="N200" i="62" s="1"/>
  <c r="V17" i="48"/>
  <c r="W17" i="48" s="1"/>
  <c r="V13" i="48"/>
  <c r="W13" i="48" s="1"/>
  <c r="O13" i="48"/>
  <c r="P13" i="48" s="1"/>
  <c r="T4" i="47"/>
  <c r="I10" i="47"/>
  <c r="G10" i="47"/>
  <c r="I13" i="47"/>
  <c r="G13" i="47"/>
  <c r="H13" i="47" s="1"/>
  <c r="H69" i="50"/>
  <c r="H303" i="50"/>
  <c r="N308" i="62"/>
  <c r="N335" i="62"/>
  <c r="G386" i="62"/>
  <c r="G413" i="62" s="1"/>
  <c r="F439" i="60"/>
  <c r="F454" i="60" s="1"/>
  <c r="F436" i="60"/>
  <c r="F451" i="60" s="1"/>
  <c r="F138" i="60"/>
  <c r="F153" i="60" s="1"/>
  <c r="F168" i="60" s="1"/>
  <c r="F183" i="60" s="1"/>
  <c r="F198" i="60" s="1"/>
  <c r="F347" i="60"/>
  <c r="F362" i="60" s="1"/>
  <c r="F377" i="60" s="1"/>
  <c r="F392" i="60" s="1"/>
  <c r="F407" i="60" s="1"/>
  <c r="F422" i="60" s="1"/>
  <c r="F139" i="60"/>
  <c r="F154" i="60" s="1"/>
  <c r="F169" i="60" s="1"/>
  <c r="F184" i="60" s="1"/>
  <c r="F199" i="60" s="1"/>
  <c r="F348" i="60"/>
  <c r="F363" i="60" s="1"/>
  <c r="F378" i="60" s="1"/>
  <c r="F393" i="60" s="1"/>
  <c r="F408" i="60" s="1"/>
  <c r="F423" i="60" s="1"/>
  <c r="F212" i="60"/>
  <c r="F227" i="60" s="1"/>
  <c r="F258" i="60" s="1"/>
  <c r="F273" i="60" s="1"/>
  <c r="F288" i="60" s="1"/>
  <c r="F303" i="60" s="1"/>
  <c r="F317" i="60" s="1"/>
  <c r="F170" i="60"/>
  <c r="F185" i="60" s="1"/>
  <c r="F359" i="60"/>
  <c r="F374" i="60" s="1"/>
  <c r="F389" i="60" s="1"/>
  <c r="F404" i="60" s="1"/>
  <c r="F419" i="60" s="1"/>
  <c r="F135" i="60"/>
  <c r="F150" i="60" s="1"/>
  <c r="F365" i="60"/>
  <c r="F380" i="60" s="1"/>
  <c r="F395" i="60" s="1"/>
  <c r="F410" i="60" s="1"/>
  <c r="F425" i="60" s="1"/>
  <c r="F186" i="60"/>
  <c r="H329" i="50"/>
  <c r="H88" i="50"/>
  <c r="H249" i="50"/>
  <c r="H61" i="50"/>
  <c r="H126" i="50"/>
  <c r="H42" i="50"/>
  <c r="H58" i="50"/>
  <c r="H145" i="50"/>
  <c r="H264" i="50"/>
  <c r="H246" i="50"/>
  <c r="P9" i="51"/>
  <c r="J9" i="51"/>
  <c r="J24" i="49"/>
  <c r="K24" i="49" s="1"/>
  <c r="V24" i="49"/>
  <c r="J22" i="49"/>
  <c r="U22" i="49" s="1"/>
  <c r="V22" i="49"/>
  <c r="V20" i="49"/>
  <c r="J20" i="49"/>
  <c r="K20" i="49" s="1"/>
  <c r="J18" i="49"/>
  <c r="U18" i="49" s="1"/>
  <c r="V18" i="49"/>
  <c r="V16" i="49"/>
  <c r="J16" i="49"/>
  <c r="K16" i="49" s="1"/>
  <c r="J14" i="49"/>
  <c r="K14" i="49" s="1"/>
  <c r="V14" i="49"/>
  <c r="J12" i="49"/>
  <c r="U12" i="49" s="1"/>
  <c r="V12" i="49"/>
  <c r="J11" i="49"/>
  <c r="K11" i="49" s="1"/>
  <c r="V11" i="49"/>
  <c r="V25" i="49"/>
  <c r="J25" i="49"/>
  <c r="K25" i="49" s="1"/>
  <c r="U25" i="49"/>
  <c r="V23" i="49"/>
  <c r="J23" i="49"/>
  <c r="U23" i="49"/>
  <c r="K23" i="49"/>
  <c r="V21" i="49"/>
  <c r="J21" i="49"/>
  <c r="K21" i="49" s="1"/>
  <c r="V19" i="49"/>
  <c r="J19" i="49"/>
  <c r="K19" i="49" s="1"/>
  <c r="V17" i="49"/>
  <c r="J17" i="49"/>
  <c r="U17" i="49" s="1"/>
  <c r="V15" i="49"/>
  <c r="J15" i="49"/>
  <c r="U15" i="49" s="1"/>
  <c r="V13" i="49"/>
  <c r="J13" i="49"/>
  <c r="K13" i="49" s="1"/>
  <c r="F9" i="51"/>
  <c r="M20" i="51"/>
  <c r="M9" i="51"/>
  <c r="F15" i="51"/>
  <c r="F11" i="51"/>
  <c r="F14" i="51"/>
  <c r="F10" i="51"/>
  <c r="F13" i="51"/>
  <c r="H9" i="51"/>
  <c r="R4" i="51"/>
  <c r="F12" i="51"/>
  <c r="K28" i="49"/>
  <c r="H30" i="49"/>
  <c r="K32" i="49"/>
  <c r="H34" i="49"/>
  <c r="K36" i="49"/>
  <c r="H38" i="49"/>
  <c r="K40" i="49"/>
  <c r="K45" i="49"/>
  <c r="K49" i="49"/>
  <c r="K53" i="49"/>
  <c r="K57" i="49"/>
  <c r="K62" i="49"/>
  <c r="H64" i="49"/>
  <c r="K66" i="49"/>
  <c r="K70" i="49"/>
  <c r="H72" i="49"/>
  <c r="K74" i="49"/>
  <c r="H76" i="49"/>
  <c r="K78" i="49"/>
  <c r="H80" i="49"/>
  <c r="K82" i="49"/>
  <c r="H84" i="49"/>
  <c r="K86" i="49"/>
  <c r="K90" i="49"/>
  <c r="K94" i="49"/>
  <c r="K98" i="49"/>
  <c r="H100" i="49"/>
  <c r="K102" i="49"/>
  <c r="H104" i="49"/>
  <c r="K106" i="49"/>
  <c r="K110" i="49"/>
  <c r="K114" i="49"/>
  <c r="K118" i="49"/>
  <c r="K122" i="49"/>
  <c r="K126" i="49"/>
  <c r="K130" i="49"/>
  <c r="K30" i="49"/>
  <c r="K34" i="49"/>
  <c r="H36" i="49"/>
  <c r="K38" i="49"/>
  <c r="K43" i="49"/>
  <c r="K47" i="49"/>
  <c r="K51" i="49"/>
  <c r="K55" i="49"/>
  <c r="K60" i="49"/>
  <c r="K64" i="49"/>
  <c r="K68" i="49"/>
  <c r="K72" i="49"/>
  <c r="H74" i="49"/>
  <c r="K76" i="49"/>
  <c r="H78" i="49"/>
  <c r="K80" i="49"/>
  <c r="H82" i="49"/>
  <c r="K84" i="49"/>
  <c r="K88" i="49"/>
  <c r="H90" i="49"/>
  <c r="K92" i="49"/>
  <c r="K100" i="49"/>
  <c r="H102" i="49"/>
  <c r="K104" i="49"/>
  <c r="K108" i="49"/>
  <c r="K116" i="49"/>
  <c r="H118" i="49"/>
  <c r="K120" i="49"/>
  <c r="K124" i="49"/>
  <c r="K128" i="49"/>
  <c r="K132" i="49"/>
  <c r="K137" i="49"/>
  <c r="H139" i="49"/>
  <c r="K141" i="49"/>
  <c r="K145" i="49"/>
  <c r="K149" i="49"/>
  <c r="H27" i="49"/>
  <c r="K29" i="49"/>
  <c r="K33" i="49"/>
  <c r="H35" i="49"/>
  <c r="K37" i="49"/>
  <c r="K41" i="49"/>
  <c r="K46" i="49"/>
  <c r="K50" i="49"/>
  <c r="K54" i="49"/>
  <c r="K59" i="49"/>
  <c r="K63" i="49"/>
  <c r="K67" i="49"/>
  <c r="H69" i="49"/>
  <c r="K71" i="49"/>
  <c r="H73" i="49"/>
  <c r="K75" i="49"/>
  <c r="K79" i="49"/>
  <c r="K83" i="49"/>
  <c r="K87" i="49"/>
  <c r="K91" i="49"/>
  <c r="K95" i="49"/>
  <c r="K99" i="49"/>
  <c r="H101" i="49"/>
  <c r="K103" i="49"/>
  <c r="K107" i="49"/>
  <c r="K111" i="49"/>
  <c r="K115" i="49"/>
  <c r="K119" i="49"/>
  <c r="H121" i="49"/>
  <c r="K123" i="49"/>
  <c r="K127" i="49"/>
  <c r="K131" i="49"/>
  <c r="K136" i="49"/>
  <c r="K140" i="49"/>
  <c r="K144" i="49"/>
  <c r="K148" i="49"/>
  <c r="K135" i="49"/>
  <c r="K143" i="49"/>
  <c r="H145" i="49"/>
  <c r="K147" i="49"/>
  <c r="K27" i="49"/>
  <c r="K31" i="49"/>
  <c r="H33" i="49"/>
  <c r="K35" i="49"/>
  <c r="K39" i="49"/>
  <c r="H41" i="49"/>
  <c r="K44" i="49"/>
  <c r="K48" i="49"/>
  <c r="K56" i="49"/>
  <c r="K61" i="49"/>
  <c r="K65" i="49"/>
  <c r="H67" i="49"/>
  <c r="K69" i="49"/>
  <c r="K73" i="49"/>
  <c r="K77" i="49"/>
  <c r="H79" i="49"/>
  <c r="K81" i="49"/>
  <c r="H83" i="49"/>
  <c r="K85" i="49"/>
  <c r="K89" i="49"/>
  <c r="K93" i="49"/>
  <c r="K97" i="49"/>
  <c r="H99" i="49"/>
  <c r="K101" i="49"/>
  <c r="K105" i="49"/>
  <c r="K109" i="49"/>
  <c r="K113" i="49"/>
  <c r="H115" i="49"/>
  <c r="K117" i="49"/>
  <c r="K121" i="49"/>
  <c r="K125" i="49"/>
  <c r="K129" i="49"/>
  <c r="K133" i="49"/>
  <c r="K138" i="49"/>
  <c r="K142" i="49"/>
  <c r="H144" i="49"/>
  <c r="K146" i="49"/>
  <c r="H92" i="49"/>
  <c r="H91" i="49"/>
  <c r="H11" i="48"/>
  <c r="K52" i="49"/>
  <c r="K139" i="49"/>
  <c r="K112" i="49"/>
  <c r="H26" i="50"/>
  <c r="H18" i="50"/>
  <c r="P26" i="51"/>
  <c r="P25" i="51"/>
  <c r="J25" i="51"/>
  <c r="P23" i="51"/>
  <c r="J23" i="51"/>
  <c r="P22" i="51"/>
  <c r="P21" i="51"/>
  <c r="J21" i="51"/>
  <c r="M21" i="51"/>
  <c r="M25" i="51"/>
  <c r="M23" i="51"/>
  <c r="M26" i="51"/>
  <c r="P24" i="51"/>
  <c r="J24" i="51"/>
  <c r="M22" i="51"/>
  <c r="J26" i="51"/>
  <c r="M24" i="51"/>
  <c r="J22" i="51"/>
  <c r="P10" i="47"/>
  <c r="K96" i="49"/>
  <c r="M11" i="49"/>
  <c r="M12" i="61"/>
  <c r="M25" i="49"/>
  <c r="M24" i="49"/>
  <c r="M23" i="49"/>
  <c r="M22" i="49"/>
  <c r="M21" i="49"/>
  <c r="M20" i="49"/>
  <c r="M19" i="49"/>
  <c r="M18" i="49"/>
  <c r="M17" i="49"/>
  <c r="M16" i="49"/>
  <c r="M15" i="49"/>
  <c r="M14" i="49"/>
  <c r="M13" i="49"/>
  <c r="M12" i="49"/>
  <c r="U63" i="50"/>
  <c r="U71" i="50"/>
  <c r="U75" i="50"/>
  <c r="U83" i="50"/>
  <c r="U87" i="50"/>
  <c r="U91" i="50"/>
  <c r="U159" i="50"/>
  <c r="U167" i="50"/>
  <c r="U171" i="50"/>
  <c r="U175" i="50"/>
  <c r="U179" i="50"/>
  <c r="T292" i="50"/>
  <c r="AB13" i="51"/>
  <c r="U53" i="50"/>
  <c r="W73" i="48"/>
  <c r="H88" i="48"/>
  <c r="W89" i="48"/>
  <c r="P90" i="48"/>
  <c r="H92" i="48"/>
  <c r="W93" i="48"/>
  <c r="H96" i="48"/>
  <c r="W97" i="48"/>
  <c r="H100" i="48"/>
  <c r="W101" i="48"/>
  <c r="P102" i="48"/>
  <c r="W105" i="48"/>
  <c r="P106" i="48"/>
  <c r="H112" i="48"/>
  <c r="H116" i="48"/>
  <c r="W117" i="48"/>
  <c r="AH121" i="48"/>
  <c r="W121" i="48"/>
  <c r="P122" i="48"/>
  <c r="W129" i="48"/>
  <c r="H132" i="48"/>
  <c r="W133" i="48"/>
  <c r="H136" i="48"/>
  <c r="AH137" i="48"/>
  <c r="W137" i="48"/>
  <c r="H140" i="48"/>
  <c r="W141" i="48"/>
  <c r="P142" i="48"/>
  <c r="H144" i="48"/>
  <c r="W145" i="48"/>
  <c r="P146" i="48"/>
  <c r="U152" i="50"/>
  <c r="U223" i="50"/>
  <c r="AA17" i="51"/>
  <c r="H18" i="48"/>
  <c r="H14" i="48"/>
  <c r="U15" i="50"/>
  <c r="U198" i="50"/>
  <c r="U202" i="50"/>
  <c r="U206" i="50"/>
  <c r="U214" i="50"/>
  <c r="P135" i="48"/>
  <c r="H141" i="48"/>
  <c r="P143" i="48"/>
  <c r="H23" i="49"/>
  <c r="H22" i="49"/>
  <c r="H17" i="49"/>
  <c r="H15" i="49"/>
  <c r="P127" i="48"/>
  <c r="P131" i="48"/>
  <c r="H145" i="48"/>
  <c r="H82" i="48"/>
  <c r="P84" i="48"/>
  <c r="P88" i="48"/>
  <c r="H90" i="48"/>
  <c r="H98" i="48"/>
  <c r="P136" i="48"/>
  <c r="H28" i="50"/>
  <c r="H36" i="50"/>
  <c r="T91" i="50"/>
  <c r="T115" i="50"/>
  <c r="T119" i="50"/>
  <c r="T131" i="50"/>
  <c r="T135" i="50"/>
  <c r="T139" i="50"/>
  <c r="T143" i="50"/>
  <c r="T310" i="50"/>
  <c r="T326" i="50"/>
  <c r="W130" i="48"/>
  <c r="W142" i="48"/>
  <c r="W146" i="48"/>
  <c r="H74" i="48"/>
  <c r="H78" i="48"/>
  <c r="P80" i="48"/>
  <c r="W83" i="48"/>
  <c r="H86" i="48"/>
  <c r="H130" i="48"/>
  <c r="H138" i="48"/>
  <c r="V40" i="49"/>
  <c r="U40" i="49"/>
  <c r="V41" i="49"/>
  <c r="V76" i="49"/>
  <c r="V92" i="49"/>
  <c r="H33" i="50"/>
  <c r="H37" i="50"/>
  <c r="T263" i="50"/>
  <c r="U264" i="50"/>
  <c r="U268" i="50"/>
  <c r="T271" i="50"/>
  <c r="T279" i="50"/>
  <c r="T291" i="50"/>
  <c r="U292" i="50"/>
  <c r="T347" i="50"/>
  <c r="AA23" i="51"/>
  <c r="H22" i="51"/>
  <c r="AA18" i="51"/>
  <c r="AA11" i="51"/>
  <c r="H131" i="48"/>
  <c r="H143" i="48"/>
  <c r="H49" i="50"/>
  <c r="H57" i="50"/>
  <c r="U131" i="50"/>
  <c r="U241" i="50"/>
  <c r="U301" i="50"/>
  <c r="U13" i="47"/>
  <c r="T24" i="50"/>
  <c r="T16" i="50"/>
  <c r="H48" i="50"/>
  <c r="T165" i="50"/>
  <c r="T169" i="50"/>
  <c r="T173" i="50"/>
  <c r="T189" i="50"/>
  <c r="U191" i="50"/>
  <c r="T193" i="50"/>
  <c r="U195" i="50"/>
  <c r="T241" i="50"/>
  <c r="F25" i="51"/>
  <c r="H51" i="50"/>
  <c r="T95" i="50"/>
  <c r="U101" i="50"/>
  <c r="U105" i="50"/>
  <c r="U117" i="50"/>
  <c r="U121" i="50"/>
  <c r="U125" i="50"/>
  <c r="U129" i="50"/>
  <c r="U133" i="50"/>
  <c r="U137" i="50"/>
  <c r="U141" i="50"/>
  <c r="U145" i="50"/>
  <c r="U216" i="50"/>
  <c r="T350" i="50"/>
  <c r="H16" i="48"/>
  <c r="P34" i="48"/>
  <c r="P43" i="48"/>
  <c r="W50" i="48"/>
  <c r="P51" i="48"/>
  <c r="W58" i="48"/>
  <c r="P59" i="48"/>
  <c r="W66" i="48"/>
  <c r="P67" i="48"/>
  <c r="W70" i="48"/>
  <c r="P71" i="48"/>
  <c r="H73" i="48"/>
  <c r="W74" i="48"/>
  <c r="H77" i="48"/>
  <c r="W78" i="48"/>
  <c r="P79" i="48"/>
  <c r="H81" i="48"/>
  <c r="W82" i="48"/>
  <c r="P83" i="48"/>
  <c r="P87" i="48"/>
  <c r="H89" i="48"/>
  <c r="W90" i="48"/>
  <c r="P91" i="48"/>
  <c r="H93" i="48"/>
  <c r="P95" i="48"/>
  <c r="H97" i="48"/>
  <c r="W98" i="48"/>
  <c r="P99" i="48"/>
  <c r="V106" i="49"/>
  <c r="U106" i="49"/>
  <c r="V107" i="49"/>
  <c r="V111" i="49"/>
  <c r="V112" i="49"/>
  <c r="U26" i="50"/>
  <c r="H40" i="50"/>
  <c r="U94" i="50"/>
  <c r="U110" i="50"/>
  <c r="U118" i="50"/>
  <c r="U122" i="50"/>
  <c r="U138" i="50"/>
  <c r="U142" i="50"/>
  <c r="H147" i="50"/>
  <c r="U168" i="50"/>
  <c r="U176" i="50"/>
  <c r="H182" i="50"/>
  <c r="U184" i="50"/>
  <c r="H186" i="50"/>
  <c r="U192" i="50"/>
  <c r="U199" i="50"/>
  <c r="U203" i="50"/>
  <c r="H241" i="50"/>
  <c r="U253" i="50"/>
  <c r="U261" i="50"/>
  <c r="H288" i="50"/>
  <c r="H292" i="50"/>
  <c r="H296" i="50"/>
  <c r="U348" i="50"/>
  <c r="U351" i="50"/>
  <c r="AB14" i="51"/>
  <c r="T65" i="50"/>
  <c r="T69" i="50"/>
  <c r="T73" i="50"/>
  <c r="T332" i="50"/>
  <c r="T348" i="50"/>
  <c r="T363" i="50"/>
  <c r="AA22" i="51"/>
  <c r="W84" i="48"/>
  <c r="H87" i="48"/>
  <c r="W92" i="48"/>
  <c r="H95" i="48"/>
  <c r="H99" i="48"/>
  <c r="H103" i="48"/>
  <c r="H107" i="48"/>
  <c r="H115" i="48"/>
  <c r="H119" i="48"/>
  <c r="H123" i="48"/>
  <c r="AH139" i="48"/>
  <c r="U32" i="50"/>
  <c r="T33" i="50"/>
  <c r="U35" i="50"/>
  <c r="U80" i="50"/>
  <c r="U104" i="50"/>
  <c r="U112" i="50"/>
  <c r="U120" i="50"/>
  <c r="H142" i="50"/>
  <c r="U144" i="50"/>
  <c r="T145" i="50"/>
  <c r="U147" i="50"/>
  <c r="T149" i="50"/>
  <c r="U151" i="50"/>
  <c r="T153" i="50"/>
  <c r="U155" i="50"/>
  <c r="U158" i="50"/>
  <c r="U174" i="50"/>
  <c r="U182" i="50"/>
  <c r="U186" i="50"/>
  <c r="T195" i="50"/>
  <c r="U197" i="50"/>
  <c r="T199" i="50"/>
  <c r="U201" i="50"/>
  <c r="T203" i="50"/>
  <c r="U205" i="50"/>
  <c r="T207" i="50"/>
  <c r="U209" i="50"/>
  <c r="T223" i="50"/>
  <c r="U225" i="50"/>
  <c r="H227" i="50"/>
  <c r="U233" i="50"/>
  <c r="U279" i="50"/>
  <c r="T294" i="50"/>
  <c r="U295" i="50"/>
  <c r="T297" i="50"/>
  <c r="U298" i="50"/>
  <c r="T313" i="50"/>
  <c r="T329" i="50"/>
  <c r="H337" i="50"/>
  <c r="H341" i="50"/>
  <c r="H345" i="50"/>
  <c r="Y13" i="47"/>
  <c r="F24" i="51"/>
  <c r="W26" i="48"/>
  <c r="P27" i="48"/>
  <c r="H70" i="48"/>
  <c r="P72" i="48"/>
  <c r="P107" i="48"/>
  <c r="P111" i="48"/>
  <c r="W114" i="48"/>
  <c r="W118" i="48"/>
  <c r="W122" i="48"/>
  <c r="P28" i="48"/>
  <c r="H34" i="48"/>
  <c r="W35" i="48"/>
  <c r="P40" i="48"/>
  <c r="P45" i="48"/>
  <c r="H83" i="48"/>
  <c r="W107" i="48"/>
  <c r="H110" i="48"/>
  <c r="H14" i="49"/>
  <c r="H66" i="49"/>
  <c r="V124" i="49"/>
  <c r="V125" i="49"/>
  <c r="U125" i="49"/>
  <c r="U126" i="49"/>
  <c r="V127" i="49"/>
  <c r="U127" i="49"/>
  <c r="V131" i="49"/>
  <c r="U131" i="49"/>
  <c r="V137" i="49"/>
  <c r="U137" i="49"/>
  <c r="V144" i="49"/>
  <c r="V149" i="49"/>
  <c r="U149" i="49"/>
  <c r="H22" i="50"/>
  <c r="U220" i="50"/>
  <c r="H26" i="51"/>
  <c r="AB26" i="51"/>
  <c r="AH26" i="48"/>
  <c r="W30" i="48"/>
  <c r="H46" i="48"/>
  <c r="W47" i="48"/>
  <c r="H50" i="48"/>
  <c r="H58" i="48"/>
  <c r="H66" i="48"/>
  <c r="W106" i="48"/>
  <c r="P115" i="48"/>
  <c r="P32" i="48"/>
  <c r="AH35" i="48"/>
  <c r="P36" i="48"/>
  <c r="H22" i="48"/>
  <c r="W39" i="48"/>
  <c r="H43" i="48"/>
  <c r="W44" i="48"/>
  <c r="H47" i="48"/>
  <c r="AH97" i="48"/>
  <c r="H27" i="48"/>
  <c r="W28" i="48"/>
  <c r="P29" i="48"/>
  <c r="H31" i="48"/>
  <c r="W32" i="48"/>
  <c r="P33" i="48"/>
  <c r="H35" i="48"/>
  <c r="W40" i="48"/>
  <c r="P42" i="48"/>
  <c r="H44" i="48"/>
  <c r="H48" i="48"/>
  <c r="AH49" i="48"/>
  <c r="W49" i="48"/>
  <c r="P50" i="48"/>
  <c r="H52" i="48"/>
  <c r="AH53" i="48"/>
  <c r="W53" i="48"/>
  <c r="P54" i="48"/>
  <c r="AH57" i="48"/>
  <c r="W57" i="48"/>
  <c r="P58" i="48"/>
  <c r="H60" i="48"/>
  <c r="AH61" i="48"/>
  <c r="W61" i="48"/>
  <c r="P62" i="48"/>
  <c r="AH65" i="48"/>
  <c r="W65" i="48"/>
  <c r="P66" i="48"/>
  <c r="H68" i="48"/>
  <c r="AH69" i="48"/>
  <c r="W69" i="48"/>
  <c r="P70" i="48"/>
  <c r="AH73" i="48"/>
  <c r="H76" i="48"/>
  <c r="AH77" i="48"/>
  <c r="W77" i="48"/>
  <c r="P78" i="48"/>
  <c r="AH81" i="48"/>
  <c r="W81" i="48"/>
  <c r="H84" i="48"/>
  <c r="AH85" i="48"/>
  <c r="W85" i="48"/>
  <c r="P86" i="48"/>
  <c r="H94" i="48"/>
  <c r="U78" i="50"/>
  <c r="H101" i="48"/>
  <c r="W102" i="48"/>
  <c r="P116" i="48"/>
  <c r="AH123" i="48"/>
  <c r="H111" i="48"/>
  <c r="AH135" i="48"/>
  <c r="H18" i="49"/>
  <c r="V57" i="49"/>
  <c r="U57" i="49"/>
  <c r="V59" i="49"/>
  <c r="H133" i="49"/>
  <c r="H20" i="50"/>
  <c r="H12" i="50"/>
  <c r="U30" i="50"/>
  <c r="H52" i="50"/>
  <c r="T52" i="50"/>
  <c r="H78" i="50"/>
  <c r="T85" i="50"/>
  <c r="T89" i="50"/>
  <c r="W95" i="48"/>
  <c r="P96" i="48"/>
  <c r="P100" i="48"/>
  <c r="H102" i="48"/>
  <c r="P103" i="48"/>
  <c r="H135" i="48"/>
  <c r="P140" i="48"/>
  <c r="H127" i="48"/>
  <c r="W143" i="48"/>
  <c r="P144" i="48"/>
  <c r="H146" i="48"/>
  <c r="V80" i="49"/>
  <c r="V95" i="49"/>
  <c r="V96" i="49"/>
  <c r="T21" i="50"/>
  <c r="T13" i="50"/>
  <c r="T29" i="50"/>
  <c r="T46" i="50"/>
  <c r="T50" i="50"/>
  <c r="H56" i="50"/>
  <c r="T56" i="50"/>
  <c r="T59" i="50"/>
  <c r="U61" i="50"/>
  <c r="T63" i="50"/>
  <c r="U65" i="50"/>
  <c r="U69" i="50"/>
  <c r="U73" i="50"/>
  <c r="H75" i="50"/>
  <c r="T75" i="50"/>
  <c r="T79" i="50"/>
  <c r="U88" i="50"/>
  <c r="U95" i="50"/>
  <c r="T101" i="50"/>
  <c r="T105" i="50"/>
  <c r="T109" i="50"/>
  <c r="U111" i="50"/>
  <c r="U115" i="50"/>
  <c r="T125" i="50"/>
  <c r="U127" i="50"/>
  <c r="H209" i="50"/>
  <c r="H310" i="50"/>
  <c r="H294" i="50"/>
  <c r="T261" i="50"/>
  <c r="H285" i="50"/>
  <c r="H289" i="50"/>
  <c r="T289" i="50"/>
  <c r="H293" i="50"/>
  <c r="T307" i="50"/>
  <c r="T323" i="50"/>
  <c r="T345" i="50"/>
  <c r="Q13" i="47"/>
  <c r="AA26" i="51"/>
  <c r="F21" i="51"/>
  <c r="AA14" i="51"/>
  <c r="T129" i="50"/>
  <c r="U134" i="50"/>
  <c r="U217" i="50"/>
  <c r="U247" i="50"/>
  <c r="U255" i="50"/>
  <c r="H282" i="50"/>
  <c r="H286" i="50"/>
  <c r="H290" i="50"/>
  <c r="T300" i="50"/>
  <c r="T316" i="50"/>
  <c r="H320" i="50"/>
  <c r="H324" i="50"/>
  <c r="T331" i="50"/>
  <c r="U332" i="50"/>
  <c r="T334" i="50"/>
  <c r="U335" i="50"/>
  <c r="U128" i="50"/>
  <c r="U135" i="50"/>
  <c r="U139" i="50"/>
  <c r="H148" i="50"/>
  <c r="U150" i="50"/>
  <c r="H152" i="50"/>
  <c r="U154" i="50"/>
  <c r="T155" i="50"/>
  <c r="U157" i="50"/>
  <c r="T159" i="50"/>
  <c r="U161" i="50"/>
  <c r="U165" i="50"/>
  <c r="U169" i="50"/>
  <c r="T179" i="50"/>
  <c r="U181" i="50"/>
  <c r="T183" i="50"/>
  <c r="U185" i="50"/>
  <c r="H187" i="50"/>
  <c r="U189" i="50"/>
  <c r="U193" i="50"/>
  <c r="H202" i="50"/>
  <c r="H206" i="50"/>
  <c r="U208" i="50"/>
  <c r="T209" i="50"/>
  <c r="U211" i="50"/>
  <c r="T213" i="50"/>
  <c r="U215" i="50"/>
  <c r="T217" i="50"/>
  <c r="U229" i="50"/>
  <c r="U265" i="50"/>
  <c r="H317" i="50"/>
  <c r="H332" i="50"/>
  <c r="H335" i="50"/>
  <c r="H339" i="50"/>
  <c r="AB22" i="51"/>
  <c r="W54" i="48"/>
  <c r="AH105" i="48"/>
  <c r="AH124" i="48"/>
  <c r="H126" i="48"/>
  <c r="AH37" i="48"/>
  <c r="P38" i="48"/>
  <c r="W42" i="48"/>
  <c r="AH45" i="48"/>
  <c r="P48" i="48"/>
  <c r="W51" i="48"/>
  <c r="P52" i="48"/>
  <c r="W55" i="48"/>
  <c r="P56" i="48"/>
  <c r="W59" i="48"/>
  <c r="P60" i="48"/>
  <c r="W63" i="48"/>
  <c r="P64" i="48"/>
  <c r="P68" i="48"/>
  <c r="AH100" i="48"/>
  <c r="AH117" i="48"/>
  <c r="P138" i="48"/>
  <c r="H19" i="48"/>
  <c r="P26" i="48"/>
  <c r="AH28" i="48"/>
  <c r="H30" i="48"/>
  <c r="P31" i="48"/>
  <c r="W34" i="48"/>
  <c r="P35" i="48"/>
  <c r="H37" i="48"/>
  <c r="W38" i="48"/>
  <c r="P39" i="48"/>
  <c r="H42" i="48"/>
  <c r="AH43" i="48"/>
  <c r="W43" i="48"/>
  <c r="H51" i="48"/>
  <c r="W52" i="48"/>
  <c r="P53" i="48"/>
  <c r="H55" i="48"/>
  <c r="H59" i="48"/>
  <c r="W60" i="48"/>
  <c r="P61" i="48"/>
  <c r="H63" i="48"/>
  <c r="H67" i="48"/>
  <c r="W68" i="48"/>
  <c r="P69" i="48"/>
  <c r="H71" i="48"/>
  <c r="H75" i="48"/>
  <c r="H79" i="48"/>
  <c r="P82" i="48"/>
  <c r="AH84" i="48"/>
  <c r="W86" i="48"/>
  <c r="H91" i="48"/>
  <c r="P92" i="48"/>
  <c r="P104" i="48"/>
  <c r="H108" i="48"/>
  <c r="AH112" i="48"/>
  <c r="H117" i="48"/>
  <c r="P118" i="48"/>
  <c r="P108" i="48"/>
  <c r="H128" i="48"/>
  <c r="P132" i="48"/>
  <c r="W134" i="48"/>
  <c r="P139" i="48"/>
  <c r="AH144" i="48"/>
  <c r="U34" i="49"/>
  <c r="V36" i="49"/>
  <c r="U36" i="49"/>
  <c r="V37" i="49"/>
  <c r="U37" i="49"/>
  <c r="V38" i="49"/>
  <c r="U51" i="49"/>
  <c r="V53" i="49"/>
  <c r="U53" i="49"/>
  <c r="V54" i="49"/>
  <c r="U54" i="49"/>
  <c r="H61" i="49"/>
  <c r="U64" i="49"/>
  <c r="V66" i="49"/>
  <c r="U66" i="49"/>
  <c r="V67" i="49"/>
  <c r="H77" i="49"/>
  <c r="H93" i="49"/>
  <c r="H94" i="49"/>
  <c r="H95" i="49"/>
  <c r="H96" i="49"/>
  <c r="H98" i="49"/>
  <c r="U100" i="49"/>
  <c r="V102" i="49"/>
  <c r="U102" i="49"/>
  <c r="V103" i="49"/>
  <c r="U103" i="49"/>
  <c r="H122" i="49"/>
  <c r="H124" i="49"/>
  <c r="H126" i="49"/>
  <c r="H127" i="49"/>
  <c r="H129" i="49"/>
  <c r="H130" i="49"/>
  <c r="H131" i="49"/>
  <c r="H132" i="49"/>
  <c r="H135" i="49"/>
  <c r="H136" i="49"/>
  <c r="H137" i="49"/>
  <c r="V142" i="49"/>
  <c r="U144" i="49"/>
  <c r="V145" i="49"/>
  <c r="U23" i="50"/>
  <c r="U31" i="50"/>
  <c r="U47" i="50"/>
  <c r="U51" i="50"/>
  <c r="U57" i="50"/>
  <c r="H62" i="50"/>
  <c r="U64" i="50"/>
  <c r="H65" i="50"/>
  <c r="U67" i="50"/>
  <c r="H68" i="50"/>
  <c r="U70" i="50"/>
  <c r="H72" i="50"/>
  <c r="U74" i="50"/>
  <c r="U77" i="50"/>
  <c r="H79" i="50"/>
  <c r="U81" i="50"/>
  <c r="H82" i="50"/>
  <c r="H86" i="50"/>
  <c r="H90" i="50"/>
  <c r="T93" i="50"/>
  <c r="U103" i="50"/>
  <c r="U107" i="50"/>
  <c r="H109" i="50"/>
  <c r="H113" i="50"/>
  <c r="H344" i="50"/>
  <c r="H347" i="50"/>
  <c r="S10" i="47"/>
  <c r="X10" i="47"/>
  <c r="N10" i="47"/>
  <c r="H21" i="49"/>
  <c r="H23" i="48"/>
  <c r="P63" i="48"/>
  <c r="AH107" i="48"/>
  <c r="AH119" i="48"/>
  <c r="AH127" i="48"/>
  <c r="AH143" i="48"/>
  <c r="V29" i="49"/>
  <c r="V30" i="49"/>
  <c r="U30" i="49"/>
  <c r="H39" i="49"/>
  <c r="U41" i="49"/>
  <c r="V47" i="49"/>
  <c r="U59" i="49"/>
  <c r="H68" i="49"/>
  <c r="V74" i="49"/>
  <c r="U74" i="49"/>
  <c r="V75" i="49"/>
  <c r="V87" i="49"/>
  <c r="V88" i="49"/>
  <c r="V90" i="49"/>
  <c r="U90" i="49"/>
  <c r="V91" i="49"/>
  <c r="H105" i="49"/>
  <c r="H106" i="49"/>
  <c r="U116" i="49"/>
  <c r="V120" i="49"/>
  <c r="V128" i="49"/>
  <c r="V132" i="49"/>
  <c r="U86" i="50"/>
  <c r="U90" i="50"/>
  <c r="U93" i="50"/>
  <c r="U97" i="50"/>
  <c r="H49" i="48"/>
  <c r="P55" i="48"/>
  <c r="W62" i="48"/>
  <c r="H65" i="48"/>
  <c r="P75" i="48"/>
  <c r="AH133" i="48"/>
  <c r="H139" i="48"/>
  <c r="H142" i="48"/>
  <c r="W33" i="48"/>
  <c r="W37" i="48"/>
  <c r="H54" i="48"/>
  <c r="H62" i="48"/>
  <c r="W67" i="48"/>
  <c r="P76" i="48"/>
  <c r="H105" i="48"/>
  <c r="AH108" i="48"/>
  <c r="AH111" i="48"/>
  <c r="H114" i="48"/>
  <c r="P120" i="48"/>
  <c r="H124" i="48"/>
  <c r="AH128" i="48"/>
  <c r="P134" i="48"/>
  <c r="V49" i="49"/>
  <c r="U49" i="49"/>
  <c r="V50" i="49"/>
  <c r="H59" i="49"/>
  <c r="V64" i="49"/>
  <c r="V79" i="49"/>
  <c r="U80" i="49"/>
  <c r="H86" i="49"/>
  <c r="H87" i="49"/>
  <c r="H89" i="49"/>
  <c r="T25" i="50"/>
  <c r="T18" i="50"/>
  <c r="T28" i="50"/>
  <c r="T35" i="50"/>
  <c r="T37" i="50"/>
  <c r="H39" i="50"/>
  <c r="T39" i="50"/>
  <c r="T41" i="50"/>
  <c r="T43" i="50"/>
  <c r="T48" i="50"/>
  <c r="T54" i="50"/>
  <c r="T58" i="50"/>
  <c r="T61" i="50"/>
  <c r="H67" i="50"/>
  <c r="T67" i="50"/>
  <c r="T71" i="50"/>
  <c r="T81" i="50"/>
  <c r="U249" i="50"/>
  <c r="U273" i="50"/>
  <c r="H291" i="50"/>
  <c r="T19" i="50"/>
  <c r="U18" i="50"/>
  <c r="U14" i="50"/>
  <c r="U29" i="50"/>
  <c r="H31" i="50"/>
  <c r="T31" i="50"/>
  <c r="U33" i="50"/>
  <c r="U49" i="50"/>
  <c r="U59" i="50"/>
  <c r="H60" i="50"/>
  <c r="U62" i="50"/>
  <c r="H64" i="50"/>
  <c r="H70" i="50"/>
  <c r="U72" i="50"/>
  <c r="H74" i="50"/>
  <c r="H77" i="50"/>
  <c r="T77" i="50"/>
  <c r="U79" i="50"/>
  <c r="T83" i="50"/>
  <c r="U85" i="50"/>
  <c r="H87" i="50"/>
  <c r="T87" i="50"/>
  <c r="U89" i="50"/>
  <c r="H94" i="50"/>
  <c r="U96" i="50"/>
  <c r="T97" i="50"/>
  <c r="U99" i="50"/>
  <c r="H100" i="50"/>
  <c r="U102" i="50"/>
  <c r="H104" i="50"/>
  <c r="U106" i="50"/>
  <c r="T107" i="50"/>
  <c r="U109" i="50"/>
  <c r="H111" i="50"/>
  <c r="T111" i="50"/>
  <c r="U113" i="50"/>
  <c r="H114" i="50"/>
  <c r="H117" i="50"/>
  <c r="T117" i="50"/>
  <c r="U119" i="50"/>
  <c r="H121" i="50"/>
  <c r="T121" i="50"/>
  <c r="U123" i="50"/>
  <c r="H124" i="50"/>
  <c r="U126" i="50"/>
  <c r="H128" i="50"/>
  <c r="H134" i="50"/>
  <c r="U136" i="50"/>
  <c r="H138" i="50"/>
  <c r="H141" i="50"/>
  <c r="T141" i="50"/>
  <c r="U143" i="50"/>
  <c r="T147" i="50"/>
  <c r="U149" i="50"/>
  <c r="H151" i="50"/>
  <c r="T151" i="50"/>
  <c r="U153" i="50"/>
  <c r="H158" i="50"/>
  <c r="U160" i="50"/>
  <c r="T161" i="50"/>
  <c r="U163" i="50"/>
  <c r="H164" i="50"/>
  <c r="U166" i="50"/>
  <c r="H168" i="50"/>
  <c r="U170" i="50"/>
  <c r="T171" i="50"/>
  <c r="U173" i="50"/>
  <c r="H175" i="50"/>
  <c r="T175" i="50"/>
  <c r="U177" i="50"/>
  <c r="H178" i="50"/>
  <c r="H181" i="50"/>
  <c r="T181" i="50"/>
  <c r="U183" i="50"/>
  <c r="H185" i="50"/>
  <c r="T185" i="50"/>
  <c r="U187" i="50"/>
  <c r="H188" i="50"/>
  <c r="U190" i="50"/>
  <c r="H192" i="50"/>
  <c r="H198" i="50"/>
  <c r="U200" i="50"/>
  <c r="T205" i="50"/>
  <c r="U207" i="50"/>
  <c r="T211" i="50"/>
  <c r="U213" i="50"/>
  <c r="H215" i="50"/>
  <c r="T215" i="50"/>
  <c r="U226" i="50"/>
  <c r="H229" i="50"/>
  <c r="T229" i="50"/>
  <c r="H232" i="50"/>
  <c r="U237" i="50"/>
  <c r="H240" i="50"/>
  <c r="U244" i="50"/>
  <c r="H247" i="50"/>
  <c r="T247" i="50"/>
  <c r="U250" i="50"/>
  <c r="H253" i="50"/>
  <c r="T253" i="50"/>
  <c r="U256" i="50"/>
  <c r="U257" i="50"/>
  <c r="H259" i="50"/>
  <c r="U260" i="50"/>
  <c r="U263" i="50"/>
  <c r="H266" i="50"/>
  <c r="U267" i="50"/>
  <c r="U271" i="50"/>
  <c r="T281" i="50"/>
  <c r="T284" i="50"/>
  <c r="T299" i="50"/>
  <c r="U300" i="50"/>
  <c r="T302" i="50"/>
  <c r="U303" i="50"/>
  <c r="T315" i="50"/>
  <c r="U316" i="50"/>
  <c r="T318" i="50"/>
  <c r="U319" i="50"/>
  <c r="H322" i="50"/>
  <c r="H325" i="50"/>
  <c r="H328" i="50"/>
  <c r="T337" i="50"/>
  <c r="T340" i="50"/>
  <c r="T353" i="50"/>
  <c r="T356" i="50"/>
  <c r="AA25" i="51"/>
  <c r="AB17" i="51"/>
  <c r="AA16" i="51"/>
  <c r="H132" i="50"/>
  <c r="H136" i="50"/>
  <c r="H143" i="50"/>
  <c r="H146" i="50"/>
  <c r="H149" i="50"/>
  <c r="H153" i="50"/>
  <c r="H156" i="50"/>
  <c r="H160" i="50"/>
  <c r="H166" i="50"/>
  <c r="H170" i="50"/>
  <c r="H173" i="50"/>
  <c r="H183" i="50"/>
  <c r="H190" i="50"/>
  <c r="H196" i="50"/>
  <c r="H200" i="50"/>
  <c r="H207" i="50"/>
  <c r="H217" i="50"/>
  <c r="U221" i="50"/>
  <c r="U228" i="50"/>
  <c r="U231" i="50"/>
  <c r="H234" i="50"/>
  <c r="U235" i="50"/>
  <c r="U239" i="50"/>
  <c r="H251" i="50"/>
  <c r="U252" i="50"/>
  <c r="U258" i="50"/>
  <c r="H272" i="50"/>
  <c r="U276" i="50"/>
  <c r="U308" i="50"/>
  <c r="U311" i="50"/>
  <c r="U324" i="50"/>
  <c r="U327" i="50"/>
  <c r="U330" i="50"/>
  <c r="U333" i="50"/>
  <c r="U364" i="50"/>
  <c r="T99" i="50"/>
  <c r="H103" i="50"/>
  <c r="T103" i="50"/>
  <c r="H110" i="50"/>
  <c r="T113" i="50"/>
  <c r="H116" i="50"/>
  <c r="H120" i="50"/>
  <c r="T123" i="50"/>
  <c r="H127" i="50"/>
  <c r="T127" i="50"/>
  <c r="H130" i="50"/>
  <c r="H133" i="50"/>
  <c r="T133" i="50"/>
  <c r="H137" i="50"/>
  <c r="T137" i="50"/>
  <c r="H140" i="50"/>
  <c r="H144" i="50"/>
  <c r="H150" i="50"/>
  <c r="H154" i="50"/>
  <c r="H157" i="50"/>
  <c r="T157" i="50"/>
  <c r="T163" i="50"/>
  <c r="H167" i="50"/>
  <c r="T167" i="50"/>
  <c r="H174" i="50"/>
  <c r="T177" i="50"/>
  <c r="H180" i="50"/>
  <c r="H184" i="50"/>
  <c r="T187" i="50"/>
  <c r="H191" i="50"/>
  <c r="T191" i="50"/>
  <c r="H194" i="50"/>
  <c r="H197" i="50"/>
  <c r="T197" i="50"/>
  <c r="H201" i="50"/>
  <c r="T201" i="50"/>
  <c r="H214" i="50"/>
  <c r="H221" i="50"/>
  <c r="T221" i="50"/>
  <c r="T231" i="50"/>
  <c r="U232" i="50"/>
  <c r="H235" i="50"/>
  <c r="U236" i="50"/>
  <c r="T239" i="50"/>
  <c r="T249" i="50"/>
  <c r="H252" i="50"/>
  <c r="H255" i="50"/>
  <c r="T255" i="50"/>
  <c r="H258" i="50"/>
  <c r="T273" i="50"/>
  <c r="T283" i="50"/>
  <c r="U284" i="50"/>
  <c r="T286" i="50"/>
  <c r="U287" i="50"/>
  <c r="T305" i="50"/>
  <c r="T308" i="50"/>
  <c r="T321" i="50"/>
  <c r="T324" i="50"/>
  <c r="T339" i="50"/>
  <c r="U340" i="50"/>
  <c r="T342" i="50"/>
  <c r="U343" i="50"/>
  <c r="T355" i="50"/>
  <c r="U356" i="50"/>
  <c r="T358" i="50"/>
  <c r="U359" i="50"/>
  <c r="T361" i="50"/>
  <c r="U362" i="50"/>
  <c r="T364" i="50"/>
  <c r="H21" i="51"/>
  <c r="AA13" i="51"/>
  <c r="AA21" i="51"/>
  <c r="AA10" i="51"/>
  <c r="H133" i="48"/>
  <c r="H118" i="48"/>
  <c r="W138" i="48"/>
  <c r="H75" i="49"/>
  <c r="H60" i="49"/>
  <c r="AH31" i="48"/>
  <c r="AH38" i="48"/>
  <c r="AH40" i="48"/>
  <c r="W45" i="48"/>
  <c r="AH48" i="48"/>
  <c r="AH72" i="48"/>
  <c r="AH80" i="48"/>
  <c r="AH83" i="48"/>
  <c r="P94" i="48"/>
  <c r="AH99" i="48"/>
  <c r="AH109" i="48"/>
  <c r="AH116" i="48"/>
  <c r="W125" i="48"/>
  <c r="AH132" i="48"/>
  <c r="H13" i="49"/>
  <c r="H107" i="49"/>
  <c r="H112" i="49"/>
  <c r="U118" i="49"/>
  <c r="U119" i="49"/>
  <c r="H149" i="49"/>
  <c r="H63" i="50"/>
  <c r="H47" i="50"/>
  <c r="H213" i="50"/>
  <c r="U290" i="50"/>
  <c r="U325" i="50"/>
  <c r="U354" i="50"/>
  <c r="U357" i="50"/>
  <c r="W27" i="48"/>
  <c r="H29" i="48"/>
  <c r="AH30" i="48"/>
  <c r="AH32" i="48"/>
  <c r="H20" i="48"/>
  <c r="W36" i="48"/>
  <c r="P37" i="48"/>
  <c r="AH39" i="48"/>
  <c r="AH42" i="48"/>
  <c r="AH47" i="48"/>
  <c r="AH52" i="48"/>
  <c r="AH55" i="48"/>
  <c r="AH60" i="48"/>
  <c r="AH63" i="48"/>
  <c r="AH68" i="48"/>
  <c r="AH71" i="48"/>
  <c r="AH76" i="48"/>
  <c r="AH79" i="48"/>
  <c r="H85" i="48"/>
  <c r="AH87" i="48"/>
  <c r="AH89" i="48"/>
  <c r="AH91" i="48"/>
  <c r="AH93" i="48"/>
  <c r="AH95" i="48"/>
  <c r="W99" i="48"/>
  <c r="W110" i="48"/>
  <c r="P119" i="48"/>
  <c r="H121" i="48"/>
  <c r="H106" i="48"/>
  <c r="P124" i="48"/>
  <c r="W126" i="48"/>
  <c r="H137" i="48"/>
  <c r="H122" i="48"/>
  <c r="AH145" i="48"/>
  <c r="V60" i="49"/>
  <c r="U75" i="49"/>
  <c r="V82" i="49"/>
  <c r="U82" i="49"/>
  <c r="V83" i="49"/>
  <c r="H143" i="49"/>
  <c r="V148" i="49"/>
  <c r="U24" i="50"/>
  <c r="U21" i="50"/>
  <c r="H29" i="50"/>
  <c r="U34" i="50"/>
  <c r="H35" i="50"/>
  <c r="U36" i="50"/>
  <c r="U38" i="50"/>
  <c r="U40" i="50"/>
  <c r="U42" i="50"/>
  <c r="U45" i="50"/>
  <c r="U55" i="50"/>
  <c r="U66" i="50"/>
  <c r="H71" i="50"/>
  <c r="H55" i="50"/>
  <c r="U82" i="50"/>
  <c r="U98" i="50"/>
  <c r="U114" i="50"/>
  <c r="U130" i="50"/>
  <c r="U146" i="50"/>
  <c r="U162" i="50"/>
  <c r="U178" i="50"/>
  <c r="U194" i="50"/>
  <c r="H205" i="50"/>
  <c r="U210" i="50"/>
  <c r="U259" i="50"/>
  <c r="H273" i="50"/>
  <c r="U277" i="50"/>
  <c r="U306" i="50"/>
  <c r="H308" i="50"/>
  <c r="U309" i="50"/>
  <c r="H311" i="50"/>
  <c r="U338" i="50"/>
  <c r="H340" i="50"/>
  <c r="U341" i="50"/>
  <c r="H343" i="50"/>
  <c r="H134" i="48"/>
  <c r="H123" i="49"/>
  <c r="H108" i="49"/>
  <c r="H13" i="50"/>
  <c r="H30" i="50"/>
  <c r="H26" i="48"/>
  <c r="H12" i="48"/>
  <c r="AH33" i="48"/>
  <c r="H39" i="48"/>
  <c r="H45" i="48"/>
  <c r="P46" i="48"/>
  <c r="AH51" i="48"/>
  <c r="AH56" i="48"/>
  <c r="AH59" i="48"/>
  <c r="AH64" i="48"/>
  <c r="AH67" i="48"/>
  <c r="AH75" i="48"/>
  <c r="W109" i="48"/>
  <c r="AH125" i="48"/>
  <c r="AH141" i="48"/>
  <c r="V119" i="49"/>
  <c r="U120" i="49"/>
  <c r="U227" i="50"/>
  <c r="U245" i="50"/>
  <c r="U293" i="50"/>
  <c r="U322" i="50"/>
  <c r="AH27" i="48"/>
  <c r="AH29" i="48"/>
  <c r="W29" i="48"/>
  <c r="P30" i="48"/>
  <c r="H33" i="48"/>
  <c r="AH34" i="48"/>
  <c r="AH36" i="48"/>
  <c r="H38" i="48"/>
  <c r="H24" i="48"/>
  <c r="AH44" i="48"/>
  <c r="P44" i="48"/>
  <c r="AH46" i="48"/>
  <c r="W46" i="48"/>
  <c r="P47" i="48"/>
  <c r="W48" i="48"/>
  <c r="P49" i="48"/>
  <c r="H53" i="48"/>
  <c r="H56" i="48"/>
  <c r="W56" i="48"/>
  <c r="P57" i="48"/>
  <c r="H61" i="48"/>
  <c r="H64" i="48"/>
  <c r="W64" i="48"/>
  <c r="P65" i="48"/>
  <c r="H69" i="48"/>
  <c r="P73" i="48"/>
  <c r="H80" i="48"/>
  <c r="AH88" i="48"/>
  <c r="AH92" i="48"/>
  <c r="W94" i="48"/>
  <c r="AH96" i="48"/>
  <c r="AH101" i="48"/>
  <c r="AH103" i="48"/>
  <c r="AH113" i="48"/>
  <c r="W113" i="48"/>
  <c r="P123" i="48"/>
  <c r="AH129" i="48"/>
  <c r="V46" i="49"/>
  <c r="V71" i="49"/>
  <c r="H85" i="49"/>
  <c r="U96" i="49"/>
  <c r="H103" i="49"/>
  <c r="H88" i="49"/>
  <c r="V104" i="49"/>
  <c r="H117" i="49"/>
  <c r="V141" i="49"/>
  <c r="H14" i="50"/>
  <c r="H73" i="50"/>
  <c r="H204" i="50"/>
  <c r="U218" i="50"/>
  <c r="U224" i="50"/>
  <c r="U269" i="50"/>
  <c r="H279" i="50"/>
  <c r="U282" i="50"/>
  <c r="H284" i="50"/>
  <c r="U285" i="50"/>
  <c r="H287" i="50"/>
  <c r="U314" i="50"/>
  <c r="H316" i="50"/>
  <c r="U317" i="50"/>
  <c r="H319" i="50"/>
  <c r="U346" i="50"/>
  <c r="H348" i="50"/>
  <c r="U349" i="50"/>
  <c r="H104" i="48"/>
  <c r="P110" i="48"/>
  <c r="P112" i="48"/>
  <c r="P114" i="48"/>
  <c r="H120" i="48"/>
  <c r="P126" i="48"/>
  <c r="P128" i="48"/>
  <c r="P130" i="48"/>
  <c r="AH140" i="48"/>
  <c r="H40" i="49"/>
  <c r="H25" i="49"/>
  <c r="V43" i="49"/>
  <c r="H62" i="49"/>
  <c r="H63" i="49"/>
  <c r="H70" i="49"/>
  <c r="H71" i="49"/>
  <c r="V72" i="49"/>
  <c r="U84" i="49"/>
  <c r="V86" i="49"/>
  <c r="U86" i="49"/>
  <c r="U87" i="49"/>
  <c r="U107" i="49"/>
  <c r="V108" i="49"/>
  <c r="V114" i="49"/>
  <c r="U114" i="49"/>
  <c r="V115" i="49"/>
  <c r="U132" i="49"/>
  <c r="V133" i="49"/>
  <c r="H140" i="49"/>
  <c r="H141" i="49"/>
  <c r="U142" i="49"/>
  <c r="H146" i="49"/>
  <c r="H24" i="50"/>
  <c r="T22" i="50"/>
  <c r="U22" i="50"/>
  <c r="U19" i="50"/>
  <c r="T17" i="50"/>
  <c r="U16" i="50"/>
  <c r="U13" i="50"/>
  <c r="H15" i="50"/>
  <c r="H32" i="50"/>
  <c r="T36" i="50"/>
  <c r="T38" i="50"/>
  <c r="T40" i="50"/>
  <c r="T42" i="50"/>
  <c r="H45" i="50"/>
  <c r="T45" i="50"/>
  <c r="T47" i="50"/>
  <c r="T49" i="50"/>
  <c r="T51" i="50"/>
  <c r="H53" i="50"/>
  <c r="T53" i="50"/>
  <c r="T55" i="50"/>
  <c r="T57" i="50"/>
  <c r="U60" i="50"/>
  <c r="U68" i="50"/>
  <c r="U76" i="50"/>
  <c r="U84" i="50"/>
  <c r="U92" i="50"/>
  <c r="U100" i="50"/>
  <c r="U108" i="50"/>
  <c r="U116" i="50"/>
  <c r="U124" i="50"/>
  <c r="U132" i="50"/>
  <c r="U140" i="50"/>
  <c r="U148" i="50"/>
  <c r="U156" i="50"/>
  <c r="U164" i="50"/>
  <c r="U172" i="50"/>
  <c r="U180" i="50"/>
  <c r="U188" i="50"/>
  <c r="U196" i="50"/>
  <c r="U204" i="50"/>
  <c r="U212" i="50"/>
  <c r="H222" i="50"/>
  <c r="H225" i="50"/>
  <c r="T225" i="50"/>
  <c r="H228" i="50"/>
  <c r="H231" i="50"/>
  <c r="U234" i="50"/>
  <c r="H237" i="50"/>
  <c r="T237" i="50"/>
  <c r="U240" i="50"/>
  <c r="H242" i="50"/>
  <c r="U243" i="50"/>
  <c r="H254" i="50"/>
  <c r="H257" i="50"/>
  <c r="T257" i="50"/>
  <c r="H260" i="50"/>
  <c r="H263" i="50"/>
  <c r="U266" i="50"/>
  <c r="T269" i="50"/>
  <c r="U272" i="50"/>
  <c r="H274" i="50"/>
  <c r="U275" i="50"/>
  <c r="Y10" i="47"/>
  <c r="W10" i="47"/>
  <c r="R10" i="47"/>
  <c r="K10" i="47"/>
  <c r="E10" i="47"/>
  <c r="O10" i="47"/>
  <c r="AH104" i="48"/>
  <c r="H109" i="48"/>
  <c r="H113" i="48"/>
  <c r="AH115" i="48"/>
  <c r="AH120" i="48"/>
  <c r="H125" i="48"/>
  <c r="H129" i="48"/>
  <c r="AH131" i="48"/>
  <c r="AH136" i="48"/>
  <c r="V32" i="49"/>
  <c r="U32" i="49"/>
  <c r="V33" i="49"/>
  <c r="U47" i="49"/>
  <c r="V55" i="49"/>
  <c r="V63" i="49"/>
  <c r="U68" i="49"/>
  <c r="V70" i="49"/>
  <c r="U70" i="49"/>
  <c r="U71" i="49"/>
  <c r="U91" i="49"/>
  <c r="V98" i="49"/>
  <c r="U98" i="49"/>
  <c r="V99" i="49"/>
  <c r="H109" i="49"/>
  <c r="H110" i="49"/>
  <c r="H111" i="49"/>
  <c r="U112" i="49"/>
  <c r="H119" i="49"/>
  <c r="H120" i="49"/>
  <c r="V121" i="49"/>
  <c r="H128" i="49"/>
  <c r="V139" i="49"/>
  <c r="U139" i="49"/>
  <c r="V140" i="49"/>
  <c r="U141" i="49"/>
  <c r="U145" i="49"/>
  <c r="V146" i="49"/>
  <c r="U147" i="49"/>
  <c r="U148" i="49"/>
  <c r="T26" i="50"/>
  <c r="H16" i="50"/>
  <c r="T14" i="50"/>
  <c r="H17" i="50"/>
  <c r="H34" i="50"/>
  <c r="H210" i="50"/>
  <c r="H218" i="50"/>
  <c r="U219" i="50"/>
  <c r="H230" i="50"/>
  <c r="H233" i="50"/>
  <c r="T233" i="50"/>
  <c r="H236" i="50"/>
  <c r="H239" i="50"/>
  <c r="U242" i="50"/>
  <c r="H245" i="50"/>
  <c r="T245" i="50"/>
  <c r="U248" i="50"/>
  <c r="H250" i="50"/>
  <c r="U251" i="50"/>
  <c r="H262" i="50"/>
  <c r="H265" i="50"/>
  <c r="T265" i="50"/>
  <c r="H271" i="50"/>
  <c r="U274" i="50"/>
  <c r="T277" i="50"/>
  <c r="U280" i="50"/>
  <c r="T282" i="50"/>
  <c r="U283" i="50"/>
  <c r="T285" i="50"/>
  <c r="U286" i="50"/>
  <c r="T287" i="50"/>
  <c r="U288" i="50"/>
  <c r="T290" i="50"/>
  <c r="U291" i="50"/>
  <c r="T293" i="50"/>
  <c r="U294" i="50"/>
  <c r="T295" i="50"/>
  <c r="U296" i="50"/>
  <c r="T298" i="50"/>
  <c r="U299" i="50"/>
  <c r="T301" i="50"/>
  <c r="U302" i="50"/>
  <c r="T303" i="50"/>
  <c r="U304" i="50"/>
  <c r="T306" i="50"/>
  <c r="U307" i="50"/>
  <c r="T309" i="50"/>
  <c r="U310" i="50"/>
  <c r="T311" i="50"/>
  <c r="U312" i="50"/>
  <c r="T314" i="50"/>
  <c r="U315" i="50"/>
  <c r="T317" i="50"/>
  <c r="U318" i="50"/>
  <c r="T319" i="50"/>
  <c r="U320" i="50"/>
  <c r="T322" i="50"/>
  <c r="U323" i="50"/>
  <c r="T325" i="50"/>
  <c r="U326" i="50"/>
  <c r="T327" i="50"/>
  <c r="U328" i="50"/>
  <c r="T330" i="50"/>
  <c r="U331" i="50"/>
  <c r="T333" i="50"/>
  <c r="U334" i="50"/>
  <c r="T335" i="50"/>
  <c r="U336" i="50"/>
  <c r="T338" i="50"/>
  <c r="U339" i="50"/>
  <c r="T341" i="50"/>
  <c r="U342" i="50"/>
  <c r="T343" i="50"/>
  <c r="U344" i="50"/>
  <c r="T346" i="50"/>
  <c r="U347" i="50"/>
  <c r="T349" i="50"/>
  <c r="U350" i="50"/>
  <c r="T351" i="50"/>
  <c r="U352" i="50"/>
  <c r="T354" i="50"/>
  <c r="U355" i="50"/>
  <c r="T357" i="50"/>
  <c r="U358" i="50"/>
  <c r="T359" i="50"/>
  <c r="U360" i="50"/>
  <c r="T362" i="50"/>
  <c r="U363" i="50"/>
  <c r="AB11" i="51"/>
  <c r="V28" i="49"/>
  <c r="U28" i="49"/>
  <c r="U29" i="49"/>
  <c r="H31" i="49"/>
  <c r="U33" i="49"/>
  <c r="V34" i="49"/>
  <c r="U38" i="49"/>
  <c r="U43" i="49"/>
  <c r="V45" i="49"/>
  <c r="U45" i="49"/>
  <c r="U46" i="49"/>
  <c r="U50" i="49"/>
  <c r="V51" i="49"/>
  <c r="U55" i="49"/>
  <c r="U60" i="49"/>
  <c r="V62" i="49"/>
  <c r="U62" i="49"/>
  <c r="U63" i="49"/>
  <c r="H65" i="49"/>
  <c r="U67" i="49"/>
  <c r="V68" i="49"/>
  <c r="U72" i="49"/>
  <c r="U76" i="49"/>
  <c r="V78" i="49"/>
  <c r="U78" i="49"/>
  <c r="U79" i="49"/>
  <c r="H81" i="49"/>
  <c r="U83" i="49"/>
  <c r="V84" i="49"/>
  <c r="U88" i="49"/>
  <c r="U92" i="49"/>
  <c r="V94" i="49"/>
  <c r="U94" i="49"/>
  <c r="U95" i="49"/>
  <c r="H97" i="49"/>
  <c r="U99" i="49"/>
  <c r="V100" i="49"/>
  <c r="U104" i="49"/>
  <c r="U108" i="49"/>
  <c r="V110" i="49"/>
  <c r="U110" i="49"/>
  <c r="U111" i="49"/>
  <c r="H113" i="49"/>
  <c r="H114" i="49"/>
  <c r="U115" i="49"/>
  <c r="V116" i="49"/>
  <c r="V122" i="49"/>
  <c r="U122" i="49"/>
  <c r="V123" i="49"/>
  <c r="U124" i="49"/>
  <c r="U128" i="49"/>
  <c r="V129" i="49"/>
  <c r="U135" i="49"/>
  <c r="V136" i="49"/>
  <c r="U136" i="49"/>
  <c r="U143" i="49"/>
  <c r="H147" i="49"/>
  <c r="H148" i="49"/>
  <c r="U25" i="50"/>
  <c r="T23" i="50"/>
  <c r="T20" i="50"/>
  <c r="U20" i="50"/>
  <c r="U17" i="50"/>
  <c r="T15" i="50"/>
  <c r="T12" i="50"/>
  <c r="U12" i="50"/>
  <c r="U28" i="50"/>
  <c r="T30" i="50"/>
  <c r="T32" i="50"/>
  <c r="T34" i="50"/>
  <c r="H19" i="50"/>
  <c r="U37" i="50"/>
  <c r="H21" i="50"/>
  <c r="U39" i="50"/>
  <c r="H23" i="50"/>
  <c r="U41" i="50"/>
  <c r="H25" i="50"/>
  <c r="U43" i="50"/>
  <c r="U46" i="50"/>
  <c r="U48" i="50"/>
  <c r="U50" i="50"/>
  <c r="U52" i="50"/>
  <c r="U54" i="50"/>
  <c r="U56" i="50"/>
  <c r="U58" i="50"/>
  <c r="T60" i="50"/>
  <c r="T62" i="50"/>
  <c r="T64" i="50"/>
  <c r="T66" i="50"/>
  <c r="T68" i="50"/>
  <c r="T70" i="50"/>
  <c r="T72" i="50"/>
  <c r="T74" i="50"/>
  <c r="T76" i="50"/>
  <c r="T78" i="50"/>
  <c r="T80" i="50"/>
  <c r="T82" i="50"/>
  <c r="T84" i="50"/>
  <c r="T86" i="50"/>
  <c r="T88" i="50"/>
  <c r="T90" i="50"/>
  <c r="T92" i="50"/>
  <c r="T94" i="50"/>
  <c r="T96" i="50"/>
  <c r="T98" i="50"/>
  <c r="T100" i="50"/>
  <c r="T102" i="50"/>
  <c r="T104" i="50"/>
  <c r="T106" i="50"/>
  <c r="T108" i="50"/>
  <c r="T110" i="50"/>
  <c r="T112" i="50"/>
  <c r="T114" i="50"/>
  <c r="T116" i="50"/>
  <c r="T118" i="50"/>
  <c r="T120" i="50"/>
  <c r="T122" i="50"/>
  <c r="T124" i="50"/>
  <c r="T126" i="50"/>
  <c r="T128" i="50"/>
  <c r="T130" i="50"/>
  <c r="T132" i="50"/>
  <c r="T134" i="50"/>
  <c r="T136" i="50"/>
  <c r="T138" i="50"/>
  <c r="T140" i="50"/>
  <c r="T142" i="50"/>
  <c r="T144" i="50"/>
  <c r="T146" i="50"/>
  <c r="T148" i="50"/>
  <c r="T150" i="50"/>
  <c r="T152" i="50"/>
  <c r="T154" i="50"/>
  <c r="T156" i="50"/>
  <c r="T158" i="50"/>
  <c r="T160" i="50"/>
  <c r="T162" i="50"/>
  <c r="T164" i="50"/>
  <c r="T166" i="50"/>
  <c r="T168" i="50"/>
  <c r="T170" i="50"/>
  <c r="T172" i="50"/>
  <c r="T174" i="50"/>
  <c r="T176" i="50"/>
  <c r="T178" i="50"/>
  <c r="T180" i="50"/>
  <c r="T182" i="50"/>
  <c r="T184" i="50"/>
  <c r="T186" i="50"/>
  <c r="T188" i="50"/>
  <c r="T190" i="50"/>
  <c r="T192" i="50"/>
  <c r="T194" i="50"/>
  <c r="T196" i="50"/>
  <c r="T198" i="50"/>
  <c r="T200" i="50"/>
  <c r="T202" i="50"/>
  <c r="T204" i="50"/>
  <c r="T206" i="50"/>
  <c r="T208" i="50"/>
  <c r="T210" i="50"/>
  <c r="T212" i="50"/>
  <c r="T214" i="50"/>
  <c r="T216" i="50"/>
  <c r="T219" i="50"/>
  <c r="U222" i="50"/>
  <c r="T227" i="50"/>
  <c r="U230" i="50"/>
  <c r="T235" i="50"/>
  <c r="U238" i="50"/>
  <c r="T243" i="50"/>
  <c r="U246" i="50"/>
  <c r="T251" i="50"/>
  <c r="U254" i="50"/>
  <c r="T259" i="50"/>
  <c r="U262" i="50"/>
  <c r="T267" i="50"/>
  <c r="U270" i="50"/>
  <c r="T275" i="50"/>
  <c r="U278" i="50"/>
  <c r="U281" i="50"/>
  <c r="U289" i="50"/>
  <c r="U297" i="50"/>
  <c r="U305" i="50"/>
  <c r="U313" i="50"/>
  <c r="U321" i="50"/>
  <c r="U329" i="50"/>
  <c r="U337" i="50"/>
  <c r="U345" i="50"/>
  <c r="U353" i="50"/>
  <c r="U361" i="50"/>
  <c r="AB10" i="51"/>
  <c r="H23" i="51"/>
  <c r="AA24" i="51"/>
  <c r="AB24" i="51"/>
  <c r="AB23" i="51"/>
  <c r="AA20" i="51"/>
  <c r="AB20" i="51"/>
  <c r="AB18" i="51"/>
  <c r="AA15" i="51"/>
  <c r="AA12" i="51"/>
  <c r="H24" i="51"/>
  <c r="AB15" i="51"/>
  <c r="F22" i="51"/>
  <c r="F26" i="51"/>
  <c r="H25" i="51"/>
  <c r="F23" i="51"/>
  <c r="AB25" i="51"/>
  <c r="AB21" i="51"/>
  <c r="AB16" i="51"/>
  <c r="AB12" i="51"/>
  <c r="M13" i="47"/>
  <c r="X13" i="47"/>
  <c r="W13" i="47"/>
  <c r="S13" i="47"/>
  <c r="O13" i="47"/>
  <c r="P13" i="47"/>
  <c r="K13" i="47"/>
  <c r="L13" i="47" s="1"/>
  <c r="E13" i="47"/>
  <c r="AA13" i="47" s="1"/>
  <c r="R13" i="47"/>
  <c r="N13" i="47"/>
  <c r="M10" i="47"/>
  <c r="Q10" i="47"/>
  <c r="U10" i="47"/>
  <c r="H269" i="50"/>
  <c r="H277" i="50"/>
  <c r="T218" i="50"/>
  <c r="T220" i="50"/>
  <c r="T222" i="50"/>
  <c r="T224" i="50"/>
  <c r="T226" i="50"/>
  <c r="T228" i="50"/>
  <c r="T230" i="50"/>
  <c r="T232" i="50"/>
  <c r="T234" i="50"/>
  <c r="T236" i="50"/>
  <c r="T238" i="50"/>
  <c r="T240" i="50"/>
  <c r="T242" i="50"/>
  <c r="T244" i="50"/>
  <c r="T246" i="50"/>
  <c r="T248" i="50"/>
  <c r="T250" i="50"/>
  <c r="T252" i="50"/>
  <c r="T254" i="50"/>
  <c r="T256" i="50"/>
  <c r="T258" i="50"/>
  <c r="T260" i="50"/>
  <c r="T262" i="50"/>
  <c r="T264" i="50"/>
  <c r="T266" i="50"/>
  <c r="H268" i="50"/>
  <c r="T268" i="50"/>
  <c r="H270" i="50"/>
  <c r="T270" i="50"/>
  <c r="T272" i="50"/>
  <c r="T274" i="50"/>
  <c r="H276" i="50"/>
  <c r="T276" i="50"/>
  <c r="H278" i="50"/>
  <c r="T278" i="50"/>
  <c r="T280" i="50"/>
  <c r="T288" i="50"/>
  <c r="T296" i="50"/>
  <c r="T304" i="50"/>
  <c r="T312" i="50"/>
  <c r="T320" i="50"/>
  <c r="T328" i="50"/>
  <c r="T336" i="50"/>
  <c r="T344" i="50"/>
  <c r="T352" i="50"/>
  <c r="T360" i="50"/>
  <c r="H28" i="49"/>
  <c r="H12" i="49"/>
  <c r="H20" i="49"/>
  <c r="V31" i="49"/>
  <c r="U31" i="49"/>
  <c r="V39" i="49"/>
  <c r="U39" i="49"/>
  <c r="V48" i="49"/>
  <c r="V56" i="49"/>
  <c r="U56" i="49"/>
  <c r="V65" i="49"/>
  <c r="U65" i="49"/>
  <c r="V73" i="49"/>
  <c r="U73" i="49"/>
  <c r="V81" i="49"/>
  <c r="U81" i="49"/>
  <c r="V89" i="49"/>
  <c r="U89" i="49"/>
  <c r="V97" i="49"/>
  <c r="U97" i="49"/>
  <c r="V105" i="49"/>
  <c r="U105" i="49"/>
  <c r="V113" i="49"/>
  <c r="U113" i="49"/>
  <c r="V138" i="49"/>
  <c r="H29" i="49"/>
  <c r="H37" i="49"/>
  <c r="H24" i="49"/>
  <c r="V27" i="49"/>
  <c r="U27" i="49"/>
  <c r="V35" i="49"/>
  <c r="U35" i="49"/>
  <c r="V44" i="49"/>
  <c r="U44" i="49"/>
  <c r="V52" i="49"/>
  <c r="U52" i="49"/>
  <c r="V61" i="49"/>
  <c r="U61" i="49"/>
  <c r="V69" i="49"/>
  <c r="U69" i="49"/>
  <c r="V77" i="49"/>
  <c r="U77" i="49"/>
  <c r="V85" i="49"/>
  <c r="U85" i="49"/>
  <c r="V93" i="49"/>
  <c r="U93" i="49"/>
  <c r="V101" i="49"/>
  <c r="U101" i="49"/>
  <c r="V109" i="49"/>
  <c r="U109" i="49"/>
  <c r="H116" i="49"/>
  <c r="V117" i="49"/>
  <c r="U130" i="49"/>
  <c r="H138" i="49"/>
  <c r="U140" i="49"/>
  <c r="H142" i="49"/>
  <c r="V143" i="49"/>
  <c r="U146" i="49"/>
  <c r="U48" i="49"/>
  <c r="H32" i="49"/>
  <c r="H16" i="49"/>
  <c r="U123" i="49"/>
  <c r="H125" i="49"/>
  <c r="V126" i="49"/>
  <c r="U129" i="49"/>
  <c r="H19" i="49"/>
  <c r="V118" i="49"/>
  <c r="U121" i="49"/>
  <c r="V135" i="49"/>
  <c r="U138" i="49"/>
  <c r="U117" i="49"/>
  <c r="V130" i="49"/>
  <c r="U133" i="49"/>
  <c r="V147" i="49"/>
  <c r="H28" i="48"/>
  <c r="W31" i="48"/>
  <c r="H32" i="48"/>
  <c r="H40" i="48"/>
  <c r="W80" i="48"/>
  <c r="W88" i="48"/>
  <c r="W103" i="48"/>
  <c r="W104" i="48"/>
  <c r="W119" i="48"/>
  <c r="AH50" i="48"/>
  <c r="AH54" i="48"/>
  <c r="AH58" i="48"/>
  <c r="AH62" i="48"/>
  <c r="AH66" i="48"/>
  <c r="AH70" i="48"/>
  <c r="AH74" i="48"/>
  <c r="P77" i="48"/>
  <c r="AH78" i="48"/>
  <c r="P81" i="48"/>
  <c r="W72" i="48"/>
  <c r="W87" i="48"/>
  <c r="H36" i="48"/>
  <c r="H57" i="48"/>
  <c r="H72" i="48"/>
  <c r="W76" i="48"/>
  <c r="W91" i="48"/>
  <c r="W96" i="48"/>
  <c r="W111" i="48"/>
  <c r="W112" i="48"/>
  <c r="W127" i="48"/>
  <c r="W120" i="48"/>
  <c r="W135" i="48"/>
  <c r="H21" i="48"/>
  <c r="H17" i="48"/>
  <c r="H13" i="48"/>
  <c r="W71" i="48"/>
  <c r="W75" i="48"/>
  <c r="W79" i="48"/>
  <c r="W100" i="48"/>
  <c r="W115" i="48"/>
  <c r="W108" i="48"/>
  <c r="W123" i="48"/>
  <c r="W116" i="48"/>
  <c r="W131" i="48"/>
  <c r="W124" i="48"/>
  <c r="W139" i="48"/>
  <c r="W132" i="48"/>
  <c r="W140" i="48"/>
  <c r="AH82" i="48"/>
  <c r="P85" i="48"/>
  <c r="AH86" i="48"/>
  <c r="P74" i="48"/>
  <c r="P89" i="48"/>
  <c r="AH90" i="48"/>
  <c r="P93" i="48"/>
  <c r="AH94" i="48"/>
  <c r="P97" i="48"/>
  <c r="AH98" i="48"/>
  <c r="P101" i="48"/>
  <c r="AH102" i="48"/>
  <c r="P105" i="48"/>
  <c r="AH106" i="48"/>
  <c r="P109" i="48"/>
  <c r="AH110" i="48"/>
  <c r="P98" i="48"/>
  <c r="P113" i="48"/>
  <c r="AH114" i="48"/>
  <c r="P117" i="48"/>
  <c r="AH118" i="48"/>
  <c r="P121" i="48"/>
  <c r="AH122" i="48"/>
  <c r="P125" i="48"/>
  <c r="AH126" i="48"/>
  <c r="P129" i="48"/>
  <c r="AH130" i="48"/>
  <c r="P133" i="48"/>
  <c r="AH134" i="48"/>
  <c r="P137" i="48"/>
  <c r="AH138" i="48"/>
  <c r="P141" i="48"/>
  <c r="AH142" i="48"/>
  <c r="P145" i="48"/>
  <c r="AH146" i="48"/>
  <c r="W128" i="48"/>
  <c r="W136" i="48"/>
  <c r="W144" i="48"/>
  <c r="U11" i="49" l="1"/>
  <c r="S26" i="60"/>
  <c r="AB26" i="60" s="1"/>
  <c r="N38" i="62"/>
  <c r="K22" i="49"/>
  <c r="N146" i="62"/>
  <c r="S86" i="60"/>
  <c r="AB11" i="60"/>
  <c r="N11" i="62"/>
  <c r="S11" i="60"/>
  <c r="W4" i="60"/>
  <c r="N281" i="62"/>
  <c r="U20" i="49"/>
  <c r="N92" i="62"/>
  <c r="AG13" i="48"/>
  <c r="P11" i="48"/>
  <c r="S41" i="60"/>
  <c r="AB41" i="60" s="1"/>
  <c r="N65" i="62"/>
  <c r="P14" i="48"/>
  <c r="AG17" i="48"/>
  <c r="AB116" i="60" s="1"/>
  <c r="P17" i="48"/>
  <c r="N119" i="62"/>
  <c r="AG10" i="48"/>
  <c r="P12" i="48"/>
  <c r="AG20" i="48"/>
  <c r="AB161" i="60" s="1"/>
  <c r="P15" i="48"/>
  <c r="F438" i="60"/>
  <c r="F453" i="60" s="1"/>
  <c r="F437" i="60"/>
  <c r="F452" i="60" s="1"/>
  <c r="F440" i="60"/>
  <c r="F455" i="60" s="1"/>
  <c r="F434" i="60"/>
  <c r="F449" i="60" s="1"/>
  <c r="F213" i="60"/>
  <c r="F228" i="60" s="1"/>
  <c r="F259" i="60" s="1"/>
  <c r="F214" i="60"/>
  <c r="F229" i="60" s="1"/>
  <c r="F260" i="60" s="1"/>
  <c r="F201" i="60"/>
  <c r="F200" i="60"/>
  <c r="F215" i="60" s="1"/>
  <c r="F165" i="60"/>
  <c r="F180" i="60" s="1"/>
  <c r="F195" i="60" s="1"/>
  <c r="U14" i="49"/>
  <c r="U16" i="49"/>
  <c r="K17" i="49"/>
  <c r="U19" i="49"/>
  <c r="U13" i="49"/>
  <c r="K15" i="49"/>
  <c r="U21" i="49"/>
  <c r="K12" i="49"/>
  <c r="U24" i="49"/>
  <c r="K18" i="49"/>
  <c r="L10" i="47"/>
  <c r="H10" i="47"/>
  <c r="Z13" i="47"/>
  <c r="F275" i="60" l="1"/>
  <c r="F290" i="60" s="1"/>
  <c r="F305" i="60" s="1"/>
  <c r="F319" i="60" s="1"/>
  <c r="F274" i="60"/>
  <c r="F289" i="60" s="1"/>
  <c r="F304" i="60" s="1"/>
  <c r="F318" i="60" s="1"/>
  <c r="F210" i="60"/>
  <c r="F225" i="60" s="1"/>
  <c r="F256" i="60" s="1"/>
  <c r="F271" i="60" s="1"/>
  <c r="F286" i="60" s="1"/>
  <c r="F301" i="60" s="1"/>
  <c r="F315" i="60" s="1"/>
  <c r="F230" i="60"/>
  <c r="F261" i="60" s="1"/>
  <c r="F216" i="60"/>
  <c r="F231" i="60" s="1"/>
  <c r="F262" i="60" s="1"/>
  <c r="Z10" i="47"/>
  <c r="F277" i="60" l="1"/>
  <c r="F292" i="60" s="1"/>
  <c r="F307" i="60" s="1"/>
  <c r="F321" i="60" s="1"/>
  <c r="F276" i="60"/>
  <c r="F291" i="60" s="1"/>
  <c r="F306" i="60" s="1"/>
  <c r="F320" i="60" s="1"/>
  <c r="D11" i="1"/>
  <c r="E11" i="1" s="1"/>
  <c r="D12" i="1"/>
  <c r="E12" i="1" s="1"/>
  <c r="D13" i="1"/>
  <c r="E13" i="1" s="1"/>
  <c r="D14" i="1"/>
  <c r="E14" i="1" s="1"/>
  <c r="D15" i="1"/>
  <c r="E15" i="1" s="1"/>
  <c r="D16" i="1"/>
  <c r="E16" i="1" s="1"/>
  <c r="D17" i="1"/>
  <c r="E17" i="1" s="1"/>
  <c r="D18" i="1"/>
  <c r="E18" i="1" s="1"/>
  <c r="D19" i="1"/>
  <c r="E19" i="1" s="1"/>
  <c r="D21" i="1"/>
  <c r="E21" i="1" s="1"/>
  <c r="D22" i="1"/>
  <c r="E22" i="1" s="1"/>
  <c r="D23" i="1"/>
  <c r="E23" i="1" s="1"/>
  <c r="D24" i="1"/>
  <c r="E24" i="1" s="1"/>
  <c r="D25" i="1"/>
  <c r="E25" i="1" s="1"/>
  <c r="D26" i="1"/>
  <c r="E26" i="1" s="1"/>
  <c r="D27" i="1"/>
  <c r="E27" i="1" s="1"/>
  <c r="D28" i="1"/>
  <c r="E28" i="1" s="1"/>
  <c r="D29" i="1"/>
  <c r="E29" i="1" s="1"/>
  <c r="D30" i="1"/>
  <c r="E30" i="1" s="1"/>
  <c r="D31" i="1"/>
  <c r="E31" i="1" s="1"/>
  <c r="D32" i="1"/>
  <c r="E32" i="1" s="1"/>
  <c r="D33" i="1"/>
  <c r="E33" i="1" s="1"/>
  <c r="D34" i="1"/>
  <c r="E34" i="1" s="1"/>
  <c r="D35" i="1"/>
  <c r="E35" i="1" s="1"/>
  <c r="D36" i="1"/>
  <c r="E36" i="1" s="1"/>
  <c r="D37" i="1"/>
  <c r="E37" i="1" s="1"/>
  <c r="D38" i="1"/>
  <c r="E38" i="1" s="1"/>
  <c r="D39" i="1"/>
  <c r="E39" i="1" s="1"/>
  <c r="D40" i="1"/>
  <c r="E40" i="1" s="1"/>
  <c r="D41" i="1"/>
  <c r="E41" i="1" s="1"/>
  <c r="D42" i="1"/>
  <c r="E42" i="1" s="1"/>
  <c r="D43" i="1"/>
  <c r="E43" i="1" s="1"/>
  <c r="D44" i="1"/>
  <c r="E44" i="1" s="1"/>
  <c r="D45" i="1"/>
  <c r="E45" i="1" s="1"/>
  <c r="D46" i="1"/>
  <c r="E46" i="1" s="1"/>
  <c r="D47" i="1"/>
  <c r="E47" i="1" s="1"/>
  <c r="D48" i="1"/>
  <c r="E48" i="1" s="1"/>
  <c r="D49" i="1"/>
  <c r="E49" i="1" s="1"/>
  <c r="D50" i="1"/>
  <c r="E50" i="1" s="1"/>
  <c r="D51" i="1"/>
  <c r="E51" i="1" s="1"/>
  <c r="D52" i="1"/>
  <c r="E52" i="1" s="1"/>
  <c r="D53" i="1"/>
  <c r="E53" i="1" s="1"/>
  <c r="D54" i="1"/>
  <c r="E54" i="1" s="1"/>
  <c r="D55" i="1"/>
  <c r="E55" i="1" s="1"/>
  <c r="D56" i="1"/>
  <c r="E56" i="1" s="1"/>
  <c r="D57" i="1"/>
  <c r="E57" i="1" s="1"/>
  <c r="D58" i="1"/>
  <c r="E58" i="1" s="1"/>
  <c r="D59" i="1"/>
  <c r="E59" i="1" s="1"/>
  <c r="D60" i="1"/>
  <c r="E60" i="1" s="1"/>
  <c r="D61" i="1"/>
  <c r="E61" i="1" s="1"/>
  <c r="F10" i="1"/>
  <c r="AD10" i="1" s="1"/>
  <c r="F251" i="35"/>
  <c r="AF251" i="35" s="1"/>
  <c r="C251" i="35"/>
  <c r="B251" i="35"/>
  <c r="F250" i="35"/>
  <c r="AF250" i="35" s="1"/>
  <c r="C250" i="35"/>
  <c r="B250" i="35"/>
  <c r="F249" i="35"/>
  <c r="AF249" i="35" s="1"/>
  <c r="C249" i="35"/>
  <c r="B249" i="35"/>
  <c r="F248" i="35"/>
  <c r="AF248" i="35" s="1"/>
  <c r="C248" i="35"/>
  <c r="B248" i="35"/>
  <c r="F247" i="35"/>
  <c r="AF247" i="35" s="1"/>
  <c r="C247" i="35"/>
  <c r="B247" i="35"/>
  <c r="F246" i="35"/>
  <c r="AF246" i="35" s="1"/>
  <c r="C246" i="35"/>
  <c r="B246" i="35"/>
  <c r="F245" i="35"/>
  <c r="AF245" i="35" s="1"/>
  <c r="C245" i="35"/>
  <c r="B245" i="35"/>
  <c r="F244" i="35"/>
  <c r="AF244" i="35" s="1"/>
  <c r="C244" i="35"/>
  <c r="B244" i="35"/>
  <c r="F243" i="35"/>
  <c r="AF243" i="35" s="1"/>
  <c r="C243" i="35"/>
  <c r="B243" i="35"/>
  <c r="F242" i="35"/>
  <c r="AF242" i="35" s="1"/>
  <c r="C242" i="35"/>
  <c r="B242" i="35"/>
  <c r="F241" i="35"/>
  <c r="AF241" i="35" s="1"/>
  <c r="C241" i="35"/>
  <c r="B241" i="35"/>
  <c r="F240" i="35"/>
  <c r="AF240" i="35" s="1"/>
  <c r="C240" i="35"/>
  <c r="B240" i="35"/>
  <c r="F239" i="35"/>
  <c r="AF239" i="35" s="1"/>
  <c r="C239" i="35"/>
  <c r="B239" i="35"/>
  <c r="F238" i="35"/>
  <c r="AF238" i="35" s="1"/>
  <c r="C238" i="35"/>
  <c r="B238" i="35"/>
  <c r="F237" i="35"/>
  <c r="AF237" i="35" s="1"/>
  <c r="C237" i="35"/>
  <c r="B237" i="35"/>
  <c r="F236" i="35"/>
  <c r="AF236" i="35" s="1"/>
  <c r="C236" i="35"/>
  <c r="B236" i="35"/>
  <c r="F235" i="35"/>
  <c r="AF235" i="35" s="1"/>
  <c r="C235" i="35"/>
  <c r="B235" i="35"/>
  <c r="F234" i="35"/>
  <c r="AF234" i="35" s="1"/>
  <c r="C234" i="35"/>
  <c r="B234" i="35"/>
  <c r="F233" i="35"/>
  <c r="AF233" i="35" s="1"/>
  <c r="C233" i="35"/>
  <c r="B233" i="35"/>
  <c r="F232" i="35"/>
  <c r="AF232" i="35" s="1"/>
  <c r="C232" i="35"/>
  <c r="B232" i="35"/>
  <c r="F231" i="35"/>
  <c r="AF231" i="35" s="1"/>
  <c r="C231" i="35"/>
  <c r="B231" i="35"/>
  <c r="F230" i="35"/>
  <c r="AF230" i="35" s="1"/>
  <c r="C230" i="35"/>
  <c r="B230" i="35"/>
  <c r="F229" i="35"/>
  <c r="AF229" i="35" s="1"/>
  <c r="C229" i="35"/>
  <c r="B229" i="35"/>
  <c r="F228" i="35"/>
  <c r="AF228" i="35" s="1"/>
  <c r="C228" i="35"/>
  <c r="B228" i="35"/>
  <c r="F227" i="35"/>
  <c r="AF227" i="35" s="1"/>
  <c r="C227" i="35"/>
  <c r="B227" i="35"/>
  <c r="F226" i="35"/>
  <c r="AF226" i="35" s="1"/>
  <c r="C226" i="35"/>
  <c r="B226" i="35"/>
  <c r="F225" i="35"/>
  <c r="AF225" i="35" s="1"/>
  <c r="C225" i="35"/>
  <c r="B225" i="35"/>
  <c r="F224" i="35"/>
  <c r="AF224" i="35" s="1"/>
  <c r="C224" i="35"/>
  <c r="B224" i="35"/>
  <c r="F223" i="35"/>
  <c r="AF223" i="35" s="1"/>
  <c r="C223" i="35"/>
  <c r="B223" i="35"/>
  <c r="F222" i="35"/>
  <c r="AF222" i="35" s="1"/>
  <c r="C222" i="35"/>
  <c r="B222" i="35"/>
  <c r="F221" i="35"/>
  <c r="AF221" i="35" s="1"/>
  <c r="C221" i="35"/>
  <c r="B221" i="35"/>
  <c r="F220" i="35"/>
  <c r="AF220" i="35" s="1"/>
  <c r="C220" i="35"/>
  <c r="B220" i="35"/>
  <c r="F219" i="35"/>
  <c r="AF219" i="35" s="1"/>
  <c r="C219" i="35"/>
  <c r="B219" i="35"/>
  <c r="F218" i="35"/>
  <c r="AF218" i="35" s="1"/>
  <c r="C218" i="35"/>
  <c r="B218" i="35"/>
  <c r="F217" i="35"/>
  <c r="AF217" i="35" s="1"/>
  <c r="C217" i="35"/>
  <c r="B217" i="35"/>
  <c r="F216" i="35"/>
  <c r="AF216" i="35" s="1"/>
  <c r="C216" i="35"/>
  <c r="B216" i="35"/>
  <c r="F215" i="35"/>
  <c r="AF215" i="35" s="1"/>
  <c r="C215" i="35"/>
  <c r="B215" i="35"/>
  <c r="F214" i="35"/>
  <c r="AF214" i="35" s="1"/>
  <c r="C214" i="35"/>
  <c r="B214" i="35"/>
  <c r="F213" i="35"/>
  <c r="AF213" i="35" s="1"/>
  <c r="C213" i="35"/>
  <c r="B213" i="35"/>
  <c r="F212" i="35"/>
  <c r="AF212" i="35" s="1"/>
  <c r="C212" i="35"/>
  <c r="B212" i="35"/>
  <c r="F211" i="35"/>
  <c r="AF211" i="35" s="1"/>
  <c r="C211" i="35"/>
  <c r="B211" i="35"/>
  <c r="F210" i="35"/>
  <c r="AF210" i="35" s="1"/>
  <c r="C210" i="35"/>
  <c r="B210" i="35"/>
  <c r="F209" i="35"/>
  <c r="AF209" i="35" s="1"/>
  <c r="C209" i="35"/>
  <c r="B209" i="35"/>
  <c r="F208" i="35"/>
  <c r="AF208" i="35" s="1"/>
  <c r="C208" i="35"/>
  <c r="B208" i="35"/>
  <c r="F207" i="35"/>
  <c r="AF207" i="35" s="1"/>
  <c r="C207" i="35"/>
  <c r="B207" i="35"/>
  <c r="F206" i="35"/>
  <c r="AF206" i="35" s="1"/>
  <c r="C206" i="35"/>
  <c r="B206" i="35"/>
  <c r="F205" i="35"/>
  <c r="AF205" i="35" s="1"/>
  <c r="C205" i="35"/>
  <c r="B205" i="35"/>
  <c r="F204" i="35"/>
  <c r="AF204" i="35" s="1"/>
  <c r="C204" i="35"/>
  <c r="B204" i="35"/>
  <c r="F203" i="35"/>
  <c r="AF203" i="35" s="1"/>
  <c r="C203" i="35"/>
  <c r="B203" i="35"/>
  <c r="F202" i="35"/>
  <c r="AF202" i="35" s="1"/>
  <c r="C202" i="35"/>
  <c r="B202" i="35"/>
  <c r="F201" i="35"/>
  <c r="AF201" i="35" s="1"/>
  <c r="C201" i="35"/>
  <c r="B201" i="35"/>
  <c r="F200" i="35"/>
  <c r="AF200" i="35" s="1"/>
  <c r="C200" i="35"/>
  <c r="B200" i="35"/>
  <c r="F199" i="35"/>
  <c r="AF199" i="35" s="1"/>
  <c r="C199" i="35"/>
  <c r="B199" i="35"/>
  <c r="F198" i="35"/>
  <c r="AF198" i="35" s="1"/>
  <c r="C198" i="35"/>
  <c r="B198" i="35"/>
  <c r="F197" i="35"/>
  <c r="AF197" i="35" s="1"/>
  <c r="C197" i="35"/>
  <c r="B197" i="35"/>
  <c r="F196" i="35"/>
  <c r="AF196" i="35" s="1"/>
  <c r="C196" i="35"/>
  <c r="B196" i="35"/>
  <c r="F195" i="35"/>
  <c r="AF195" i="35" s="1"/>
  <c r="C195" i="35"/>
  <c r="B195" i="35"/>
  <c r="F194" i="35"/>
  <c r="AF194" i="35" s="1"/>
  <c r="C194" i="35"/>
  <c r="B194" i="35"/>
  <c r="F193" i="35"/>
  <c r="AF193" i="35" s="1"/>
  <c r="C193" i="35"/>
  <c r="B193" i="35"/>
  <c r="F192" i="35"/>
  <c r="AF192" i="35" s="1"/>
  <c r="C192" i="35"/>
  <c r="B192" i="35"/>
  <c r="F191" i="35"/>
  <c r="AF191" i="35" s="1"/>
  <c r="C191" i="35"/>
  <c r="B191" i="35"/>
  <c r="F190" i="35"/>
  <c r="AF190" i="35" s="1"/>
  <c r="C190" i="35"/>
  <c r="B190" i="35"/>
  <c r="F189" i="35"/>
  <c r="AF189" i="35" s="1"/>
  <c r="C189" i="35"/>
  <c r="B189" i="35"/>
  <c r="F188" i="35"/>
  <c r="AF188" i="35" s="1"/>
  <c r="C188" i="35"/>
  <c r="B188" i="35"/>
  <c r="F187" i="35"/>
  <c r="AF187" i="35" s="1"/>
  <c r="C187" i="35"/>
  <c r="B187" i="35"/>
  <c r="F186" i="35"/>
  <c r="AF186" i="35" s="1"/>
  <c r="C186" i="35"/>
  <c r="B186" i="35"/>
  <c r="F185" i="35"/>
  <c r="AF185" i="35" s="1"/>
  <c r="C185" i="35"/>
  <c r="B185" i="35"/>
  <c r="F184" i="35"/>
  <c r="AF184" i="35" s="1"/>
  <c r="C184" i="35"/>
  <c r="B184" i="35"/>
  <c r="F183" i="35"/>
  <c r="AF183" i="35" s="1"/>
  <c r="C183" i="35"/>
  <c r="B183" i="35"/>
  <c r="F182" i="35"/>
  <c r="AF182" i="35" s="1"/>
  <c r="C182" i="35"/>
  <c r="B182" i="35"/>
  <c r="F181" i="35"/>
  <c r="AF181" i="35" s="1"/>
  <c r="C181" i="35"/>
  <c r="B181" i="35"/>
  <c r="F180" i="35"/>
  <c r="AF180" i="35" s="1"/>
  <c r="C180" i="35"/>
  <c r="B180" i="35"/>
  <c r="F179" i="35"/>
  <c r="AF179" i="35" s="1"/>
  <c r="C179" i="35"/>
  <c r="B179" i="35"/>
  <c r="F178" i="35"/>
  <c r="AF178" i="35" s="1"/>
  <c r="C178" i="35"/>
  <c r="B178" i="35"/>
  <c r="F177" i="35"/>
  <c r="AF177" i="35" s="1"/>
  <c r="C177" i="35"/>
  <c r="B177" i="35"/>
  <c r="F176" i="35"/>
  <c r="AF176" i="35" s="1"/>
  <c r="C176" i="35"/>
  <c r="B176" i="35"/>
  <c r="F175" i="35"/>
  <c r="AF175" i="35" s="1"/>
  <c r="C175" i="35"/>
  <c r="B175" i="35"/>
  <c r="F174" i="35"/>
  <c r="AF174" i="35" s="1"/>
  <c r="C174" i="35"/>
  <c r="B174" i="35"/>
  <c r="F173" i="35"/>
  <c r="AF173" i="35" s="1"/>
  <c r="C173" i="35"/>
  <c r="B173" i="35"/>
  <c r="F172" i="35"/>
  <c r="AF172" i="35" s="1"/>
  <c r="C172" i="35"/>
  <c r="B172" i="35"/>
  <c r="F171" i="35"/>
  <c r="AF171" i="35" s="1"/>
  <c r="C171" i="35"/>
  <c r="B171" i="35"/>
  <c r="F170" i="35"/>
  <c r="AF170" i="35" s="1"/>
  <c r="C170" i="35"/>
  <c r="B170" i="35"/>
  <c r="F169" i="35"/>
  <c r="AF169" i="35" s="1"/>
  <c r="C169" i="35"/>
  <c r="B169" i="35"/>
  <c r="F168" i="35"/>
  <c r="AF168" i="35" s="1"/>
  <c r="C168" i="35"/>
  <c r="B168" i="35"/>
  <c r="F167" i="35"/>
  <c r="AF167" i="35" s="1"/>
  <c r="C167" i="35"/>
  <c r="B167" i="35"/>
  <c r="F166" i="35"/>
  <c r="AF166" i="35" s="1"/>
  <c r="C166" i="35"/>
  <c r="B166" i="35"/>
  <c r="F165" i="35"/>
  <c r="AF165" i="35" s="1"/>
  <c r="C165" i="35"/>
  <c r="B165" i="35"/>
  <c r="F164" i="35"/>
  <c r="AF164" i="35" s="1"/>
  <c r="C164" i="35"/>
  <c r="B164" i="35"/>
  <c r="F163" i="35"/>
  <c r="AF163" i="35" s="1"/>
  <c r="C163" i="35"/>
  <c r="B163" i="35"/>
  <c r="F162" i="35"/>
  <c r="AF162" i="35" s="1"/>
  <c r="C162" i="35"/>
  <c r="B162" i="35"/>
  <c r="F161" i="35"/>
  <c r="AF161" i="35" s="1"/>
  <c r="C161" i="35"/>
  <c r="B161" i="35"/>
  <c r="F160" i="35"/>
  <c r="AF160" i="35" s="1"/>
  <c r="C160" i="35"/>
  <c r="B160" i="35"/>
  <c r="F159" i="35"/>
  <c r="AF159" i="35" s="1"/>
  <c r="C159" i="35"/>
  <c r="B159" i="35"/>
  <c r="F158" i="35"/>
  <c r="AF158" i="35" s="1"/>
  <c r="C158" i="35"/>
  <c r="B158" i="35"/>
  <c r="F157" i="35"/>
  <c r="AF157" i="35" s="1"/>
  <c r="C157" i="35"/>
  <c r="B157" i="35"/>
  <c r="F156" i="35"/>
  <c r="AF156" i="35" s="1"/>
  <c r="C156" i="35"/>
  <c r="B156" i="35"/>
  <c r="F155" i="35"/>
  <c r="AF155" i="35" s="1"/>
  <c r="C155" i="35"/>
  <c r="B155" i="35"/>
  <c r="F154" i="35"/>
  <c r="AF154" i="35" s="1"/>
  <c r="C154" i="35"/>
  <c r="B154" i="35"/>
  <c r="F153" i="35"/>
  <c r="AF153" i="35" s="1"/>
  <c r="C153" i="35"/>
  <c r="B153" i="35"/>
  <c r="F152" i="35"/>
  <c r="AF152" i="35" s="1"/>
  <c r="C152" i="35"/>
  <c r="B152" i="35"/>
  <c r="F151" i="35"/>
  <c r="AF151" i="35" s="1"/>
  <c r="C151" i="35"/>
  <c r="B151" i="35"/>
  <c r="F150" i="35"/>
  <c r="AF150" i="35" s="1"/>
  <c r="C150" i="35"/>
  <c r="B150" i="35"/>
  <c r="F149" i="35"/>
  <c r="AF149" i="35" s="1"/>
  <c r="C149" i="35"/>
  <c r="B149" i="35"/>
  <c r="F148" i="35"/>
  <c r="AF148" i="35" s="1"/>
  <c r="C148" i="35"/>
  <c r="B148" i="35"/>
  <c r="F147" i="35"/>
  <c r="AF147" i="35" s="1"/>
  <c r="C147" i="35"/>
  <c r="B147" i="35"/>
  <c r="F146" i="35"/>
  <c r="AF146" i="35" s="1"/>
  <c r="C146" i="35"/>
  <c r="B146" i="35"/>
  <c r="F145" i="35"/>
  <c r="AF145" i="35" s="1"/>
  <c r="C145" i="35"/>
  <c r="B145" i="35"/>
  <c r="F144" i="35"/>
  <c r="AF144" i="35" s="1"/>
  <c r="C144" i="35"/>
  <c r="B144" i="35"/>
  <c r="F143" i="35"/>
  <c r="AF143" i="35" s="1"/>
  <c r="C143" i="35"/>
  <c r="B143" i="35"/>
  <c r="F142" i="35"/>
  <c r="AF142" i="35" s="1"/>
  <c r="C142" i="35"/>
  <c r="B142" i="35"/>
  <c r="F141" i="35"/>
  <c r="AF141" i="35" s="1"/>
  <c r="C141" i="35"/>
  <c r="B141" i="35"/>
  <c r="F140" i="35"/>
  <c r="AF140" i="35" s="1"/>
  <c r="C140" i="35"/>
  <c r="B140" i="35"/>
  <c r="F139" i="35"/>
  <c r="AF139" i="35" s="1"/>
  <c r="C139" i="35"/>
  <c r="B139" i="35"/>
  <c r="F138" i="35"/>
  <c r="AF138" i="35" s="1"/>
  <c r="C138" i="35"/>
  <c r="B138" i="35"/>
  <c r="F137" i="35"/>
  <c r="AF137" i="35" s="1"/>
  <c r="C137" i="35"/>
  <c r="B137" i="35"/>
  <c r="F136" i="35"/>
  <c r="AF136" i="35" s="1"/>
  <c r="C136" i="35"/>
  <c r="B136" i="35"/>
  <c r="F135" i="35"/>
  <c r="AF135" i="35" s="1"/>
  <c r="C135" i="35"/>
  <c r="B135" i="35"/>
  <c r="F134" i="35"/>
  <c r="AF134" i="35" s="1"/>
  <c r="C134" i="35"/>
  <c r="B134" i="35"/>
  <c r="F133" i="35"/>
  <c r="AF133" i="35" s="1"/>
  <c r="C133" i="35"/>
  <c r="B133" i="35"/>
  <c r="F132" i="35"/>
  <c r="AF132" i="35" s="1"/>
  <c r="C132" i="35"/>
  <c r="B132" i="35"/>
  <c r="F131" i="35"/>
  <c r="AF131" i="35" s="1"/>
  <c r="C131" i="35"/>
  <c r="B131" i="35"/>
  <c r="F130" i="35"/>
  <c r="AF130" i="35" s="1"/>
  <c r="C130" i="35"/>
  <c r="B130" i="35"/>
  <c r="F129" i="35"/>
  <c r="AF129" i="35" s="1"/>
  <c r="C129" i="35"/>
  <c r="B129" i="35"/>
  <c r="F128" i="35"/>
  <c r="AF128" i="35" s="1"/>
  <c r="C128" i="35"/>
  <c r="B128" i="35"/>
  <c r="F127" i="35"/>
  <c r="AF127" i="35" s="1"/>
  <c r="C127" i="35"/>
  <c r="B127" i="35"/>
  <c r="F126" i="35"/>
  <c r="AF126" i="35" s="1"/>
  <c r="C126" i="35"/>
  <c r="B126" i="35"/>
  <c r="F125" i="35"/>
  <c r="AF125" i="35" s="1"/>
  <c r="C125" i="35"/>
  <c r="B125" i="35"/>
  <c r="F124" i="35"/>
  <c r="AF124" i="35" s="1"/>
  <c r="C124" i="35"/>
  <c r="B124" i="35"/>
  <c r="F123" i="35"/>
  <c r="AF123" i="35" s="1"/>
  <c r="C123" i="35"/>
  <c r="B123" i="35"/>
  <c r="F122" i="35"/>
  <c r="AF122" i="35" s="1"/>
  <c r="C122" i="35"/>
  <c r="B122" i="35"/>
  <c r="F121" i="35"/>
  <c r="AF121" i="35" s="1"/>
  <c r="C121" i="35"/>
  <c r="B121" i="35"/>
  <c r="F120" i="35"/>
  <c r="AF120" i="35" s="1"/>
  <c r="C120" i="35"/>
  <c r="B120" i="35"/>
  <c r="F119" i="35"/>
  <c r="AF119" i="35" s="1"/>
  <c r="C119" i="35"/>
  <c r="B119" i="35"/>
  <c r="F118" i="35"/>
  <c r="AF118" i="35" s="1"/>
  <c r="C118" i="35"/>
  <c r="B118" i="35"/>
  <c r="F117" i="35"/>
  <c r="AF117" i="35" s="1"/>
  <c r="C117" i="35"/>
  <c r="B117" i="35"/>
  <c r="F116" i="35"/>
  <c r="AF116" i="35" s="1"/>
  <c r="C116" i="35"/>
  <c r="B116" i="35"/>
  <c r="F115" i="35"/>
  <c r="AF115" i="35" s="1"/>
  <c r="C115" i="35"/>
  <c r="B115" i="35"/>
  <c r="F114" i="35"/>
  <c r="AF114" i="35" s="1"/>
  <c r="C114" i="35"/>
  <c r="B114" i="35"/>
  <c r="F113" i="35"/>
  <c r="AF113" i="35" s="1"/>
  <c r="C113" i="35"/>
  <c r="B113" i="35"/>
  <c r="F112" i="35"/>
  <c r="AF112" i="35" s="1"/>
  <c r="C112" i="35"/>
  <c r="B112" i="35"/>
  <c r="F111" i="35"/>
  <c r="AF111" i="35" s="1"/>
  <c r="C111" i="35"/>
  <c r="B111" i="35"/>
  <c r="F110" i="35"/>
  <c r="AF110" i="35" s="1"/>
  <c r="C110" i="35"/>
  <c r="B110" i="35"/>
  <c r="F109" i="35"/>
  <c r="AF109" i="35" s="1"/>
  <c r="C109" i="35"/>
  <c r="B109" i="35"/>
  <c r="F108" i="35"/>
  <c r="AF108" i="35" s="1"/>
  <c r="C108" i="35"/>
  <c r="B108" i="35"/>
  <c r="F107" i="35"/>
  <c r="AF107" i="35" s="1"/>
  <c r="C107" i="35"/>
  <c r="B107" i="35"/>
  <c r="F106" i="35"/>
  <c r="AF106" i="35" s="1"/>
  <c r="C106" i="35"/>
  <c r="B106" i="35"/>
  <c r="F105" i="35"/>
  <c r="AF105" i="35" s="1"/>
  <c r="C105" i="35"/>
  <c r="B105" i="35"/>
  <c r="F104" i="35"/>
  <c r="AF104" i="35" s="1"/>
  <c r="C104" i="35"/>
  <c r="B104" i="35"/>
  <c r="F103" i="35"/>
  <c r="AF103" i="35" s="1"/>
  <c r="C103" i="35"/>
  <c r="B103" i="35"/>
  <c r="F102" i="35"/>
  <c r="AF102" i="35" s="1"/>
  <c r="C102" i="35"/>
  <c r="B102" i="35"/>
  <c r="F101" i="35"/>
  <c r="AF101" i="35" s="1"/>
  <c r="C101" i="35"/>
  <c r="B101" i="35"/>
  <c r="F100" i="35"/>
  <c r="AF100" i="35" s="1"/>
  <c r="C100" i="35"/>
  <c r="B100" i="35"/>
  <c r="F99" i="35"/>
  <c r="AF99" i="35" s="1"/>
  <c r="C99" i="35"/>
  <c r="B99" i="35"/>
  <c r="F98" i="35"/>
  <c r="AF98" i="35" s="1"/>
  <c r="C98" i="35"/>
  <c r="B98" i="35"/>
  <c r="F97" i="35"/>
  <c r="AF97" i="35" s="1"/>
  <c r="C97" i="35"/>
  <c r="B97" i="35"/>
  <c r="F96" i="35"/>
  <c r="AF96" i="35" s="1"/>
  <c r="C96" i="35"/>
  <c r="B96" i="35"/>
  <c r="F95" i="35"/>
  <c r="AF95" i="35" s="1"/>
  <c r="C95" i="35"/>
  <c r="B95" i="35"/>
  <c r="F94" i="35"/>
  <c r="AF94" i="35" s="1"/>
  <c r="C94" i="35"/>
  <c r="B94" i="35"/>
  <c r="F93" i="35"/>
  <c r="AF93" i="35" s="1"/>
  <c r="C93" i="35"/>
  <c r="B93" i="35"/>
  <c r="F92" i="35"/>
  <c r="AF92" i="35" s="1"/>
  <c r="C92" i="35"/>
  <c r="B92" i="35"/>
  <c r="F91" i="35"/>
  <c r="AF91" i="35" s="1"/>
  <c r="C91" i="35"/>
  <c r="B91" i="35"/>
  <c r="F90" i="35"/>
  <c r="AF90" i="35" s="1"/>
  <c r="C90" i="35"/>
  <c r="B90" i="35"/>
  <c r="F89" i="35"/>
  <c r="AF89" i="35" s="1"/>
  <c r="C89" i="35"/>
  <c r="B89" i="35"/>
  <c r="F88" i="35"/>
  <c r="AF88" i="35" s="1"/>
  <c r="C88" i="35"/>
  <c r="B88" i="35"/>
  <c r="F87" i="35"/>
  <c r="AF87" i="35" s="1"/>
  <c r="C87" i="35"/>
  <c r="B87" i="35"/>
  <c r="F86" i="35"/>
  <c r="AF86" i="35" s="1"/>
  <c r="C86" i="35"/>
  <c r="B86" i="35"/>
  <c r="F85" i="35"/>
  <c r="AF85" i="35" s="1"/>
  <c r="C85" i="35"/>
  <c r="B85" i="35"/>
  <c r="F84" i="35"/>
  <c r="AF84" i="35" s="1"/>
  <c r="C84" i="35"/>
  <c r="B84" i="35"/>
  <c r="F83" i="35"/>
  <c r="AF83" i="35" s="1"/>
  <c r="C83" i="35"/>
  <c r="F82" i="35"/>
  <c r="AF82" i="35" s="1"/>
  <c r="C82" i="35"/>
  <c r="F81" i="35"/>
  <c r="AF81" i="35" s="1"/>
  <c r="C81" i="35"/>
  <c r="F80" i="35"/>
  <c r="AF80" i="35" s="1"/>
  <c r="C80" i="35"/>
  <c r="F79" i="35"/>
  <c r="AF79" i="35" s="1"/>
  <c r="C79" i="35"/>
  <c r="F78" i="35"/>
  <c r="AF78" i="35" s="1"/>
  <c r="C78" i="35"/>
  <c r="F77" i="35"/>
  <c r="AF77" i="35" s="1"/>
  <c r="C77" i="35"/>
  <c r="F76" i="35"/>
  <c r="AF76" i="35" s="1"/>
  <c r="C76" i="35"/>
  <c r="F75" i="35"/>
  <c r="AF75" i="35" s="1"/>
  <c r="C75" i="35"/>
  <c r="F74" i="35"/>
  <c r="AF74" i="35" s="1"/>
  <c r="C74" i="35"/>
  <c r="F73" i="35"/>
  <c r="AF73" i="35" s="1"/>
  <c r="C73" i="35"/>
  <c r="F72" i="35"/>
  <c r="AF72" i="35" s="1"/>
  <c r="C72" i="35"/>
  <c r="F71" i="35"/>
  <c r="AF71" i="35" s="1"/>
  <c r="C71" i="35"/>
  <c r="F70" i="35"/>
  <c r="AF70" i="35" s="1"/>
  <c r="C70" i="35"/>
  <c r="F69" i="35"/>
  <c r="AF69" i="35" s="1"/>
  <c r="C69" i="35"/>
  <c r="F68" i="35"/>
  <c r="AF68" i="35" s="1"/>
  <c r="C68" i="35"/>
  <c r="F67" i="35"/>
  <c r="AF67" i="35" s="1"/>
  <c r="C67" i="35"/>
  <c r="F66" i="35"/>
  <c r="AF66" i="35" s="1"/>
  <c r="C66" i="35"/>
  <c r="F65" i="35"/>
  <c r="AF65" i="35" s="1"/>
  <c r="C65" i="35"/>
  <c r="F64" i="35"/>
  <c r="AF64" i="35" s="1"/>
  <c r="C64" i="35"/>
  <c r="F63" i="35"/>
  <c r="AF63" i="35" s="1"/>
  <c r="C63" i="35"/>
  <c r="F62" i="35"/>
  <c r="AF62" i="35" s="1"/>
  <c r="C62" i="35"/>
  <c r="F61" i="35"/>
  <c r="AF61" i="35" s="1"/>
  <c r="C61" i="35"/>
  <c r="F60" i="35"/>
  <c r="AF60" i="35" s="1"/>
  <c r="C60" i="35"/>
  <c r="F59" i="35"/>
  <c r="AF59" i="35" s="1"/>
  <c r="C59" i="35"/>
  <c r="F58" i="35"/>
  <c r="AF58" i="35" s="1"/>
  <c r="C58" i="35"/>
  <c r="F57" i="35"/>
  <c r="AF57" i="35" s="1"/>
  <c r="C57" i="35"/>
  <c r="F56" i="35"/>
  <c r="AF56" i="35" s="1"/>
  <c r="C56" i="35"/>
  <c r="F55" i="35"/>
  <c r="AF55" i="35" s="1"/>
  <c r="C55" i="35"/>
  <c r="F54" i="35"/>
  <c r="AF54" i="35" s="1"/>
  <c r="C54" i="35"/>
  <c r="F53" i="35"/>
  <c r="AF53" i="35" s="1"/>
  <c r="C53" i="35"/>
  <c r="F52" i="35"/>
  <c r="AF52" i="35" s="1"/>
  <c r="C52" i="35"/>
  <c r="F51" i="35"/>
  <c r="AF51" i="35" s="1"/>
  <c r="C51" i="35"/>
  <c r="F50" i="35"/>
  <c r="AF50" i="35" s="1"/>
  <c r="C50" i="35"/>
  <c r="F49" i="35"/>
  <c r="AF49" i="35" s="1"/>
  <c r="C49" i="35"/>
  <c r="F48" i="35"/>
  <c r="AF48" i="35" s="1"/>
  <c r="C48" i="35"/>
  <c r="F47" i="35"/>
  <c r="AF47" i="35" s="1"/>
  <c r="C47" i="35"/>
  <c r="F46" i="35"/>
  <c r="AF46" i="35" s="1"/>
  <c r="C46" i="35"/>
  <c r="F45" i="35"/>
  <c r="AF45" i="35" s="1"/>
  <c r="C45" i="35"/>
  <c r="F44" i="35"/>
  <c r="AF44" i="35" s="1"/>
  <c r="C44" i="35"/>
  <c r="F43" i="35"/>
  <c r="AF43" i="35" s="1"/>
  <c r="C43" i="35"/>
  <c r="F42" i="35"/>
  <c r="AF42" i="35" s="1"/>
  <c r="C42" i="35"/>
  <c r="F41" i="35"/>
  <c r="AF41" i="35" s="1"/>
  <c r="C41" i="35"/>
  <c r="F40" i="35"/>
  <c r="AF40" i="35" s="1"/>
  <c r="C40" i="35"/>
  <c r="F39" i="35"/>
  <c r="AF39" i="35" s="1"/>
  <c r="C39" i="35"/>
  <c r="F38" i="35"/>
  <c r="AF38" i="35" s="1"/>
  <c r="C38" i="35"/>
  <c r="F37" i="35"/>
  <c r="AF37" i="35" s="1"/>
  <c r="C37" i="35"/>
  <c r="F36" i="35"/>
  <c r="AF36" i="35" s="1"/>
  <c r="C36" i="35"/>
  <c r="F34" i="35"/>
  <c r="C34" i="35"/>
  <c r="F33" i="35"/>
  <c r="C33" i="35"/>
  <c r="F32" i="35"/>
  <c r="C32" i="35"/>
  <c r="F31" i="35"/>
  <c r="C31" i="35"/>
  <c r="F30" i="35"/>
  <c r="C30" i="35"/>
  <c r="F29" i="35"/>
  <c r="C29" i="35"/>
  <c r="F28" i="35"/>
  <c r="C28" i="35"/>
  <c r="F27" i="35"/>
  <c r="C27" i="35"/>
  <c r="F26" i="35"/>
  <c r="C26" i="35"/>
  <c r="F25" i="35"/>
  <c r="C25" i="35"/>
  <c r="F24" i="35"/>
  <c r="C24" i="35"/>
  <c r="F23" i="35"/>
  <c r="C23" i="35"/>
  <c r="AF25" i="35" l="1"/>
  <c r="N25" i="35"/>
  <c r="AF29" i="35"/>
  <c r="N29" i="35"/>
  <c r="AF33" i="35"/>
  <c r="N33" i="35"/>
  <c r="AF26" i="35"/>
  <c r="N26" i="35"/>
  <c r="AF34" i="35"/>
  <c r="N34" i="35"/>
  <c r="AF23" i="35"/>
  <c r="N23" i="35"/>
  <c r="AF27" i="35"/>
  <c r="N27" i="35"/>
  <c r="AF31" i="35"/>
  <c r="N31" i="35"/>
  <c r="AF30" i="35"/>
  <c r="N30" i="35"/>
  <c r="AF24" i="35"/>
  <c r="N24" i="35"/>
  <c r="AF28" i="35"/>
  <c r="N28" i="35"/>
  <c r="AF32" i="35"/>
  <c r="N32" i="35"/>
  <c r="AE10" i="1"/>
  <c r="AF10" i="1"/>
  <c r="AE88" i="35"/>
  <c r="AD88" i="35"/>
  <c r="AE144" i="35"/>
  <c r="AD144" i="35"/>
  <c r="AE184" i="35"/>
  <c r="AD184" i="35"/>
  <c r="AE200" i="35"/>
  <c r="AD200" i="35"/>
  <c r="AE25" i="35"/>
  <c r="AD25" i="35"/>
  <c r="AE29" i="35"/>
  <c r="AD29" i="35"/>
  <c r="AE33" i="35"/>
  <c r="AD33" i="35"/>
  <c r="AE38" i="35"/>
  <c r="AD38" i="35"/>
  <c r="AE42" i="35"/>
  <c r="AD42" i="35"/>
  <c r="AE46" i="35"/>
  <c r="AD46" i="35"/>
  <c r="AE50" i="35"/>
  <c r="AD50" i="35"/>
  <c r="AE54" i="35"/>
  <c r="AD54" i="35"/>
  <c r="AE58" i="35"/>
  <c r="AD58" i="35"/>
  <c r="AE62" i="35"/>
  <c r="AD62" i="35"/>
  <c r="AE66" i="35"/>
  <c r="AD66" i="35"/>
  <c r="AE70" i="35"/>
  <c r="AD70" i="35"/>
  <c r="AE74" i="35"/>
  <c r="AD74" i="35"/>
  <c r="AE78" i="35"/>
  <c r="AD78" i="35"/>
  <c r="AE82" i="35"/>
  <c r="AD82" i="35"/>
  <c r="AE85" i="35"/>
  <c r="AD85" i="35"/>
  <c r="AE93" i="35"/>
  <c r="AD93" i="35"/>
  <c r="AD101" i="35"/>
  <c r="AE101" i="35"/>
  <c r="AD109" i="35"/>
  <c r="AE109" i="35"/>
  <c r="AE117" i="35"/>
  <c r="AD117" i="35"/>
  <c r="AE125" i="35"/>
  <c r="AD125" i="35"/>
  <c r="AD133" i="35"/>
  <c r="AE133" i="35"/>
  <c r="AD141" i="35"/>
  <c r="AE141" i="35"/>
  <c r="AE149" i="35"/>
  <c r="AD149" i="35"/>
  <c r="AE157" i="35"/>
  <c r="AD157" i="35"/>
  <c r="AE165" i="35"/>
  <c r="AD165" i="35"/>
  <c r="AE173" i="35"/>
  <c r="AD173" i="35"/>
  <c r="AD181" i="35"/>
  <c r="AE181" i="35"/>
  <c r="AD189" i="35"/>
  <c r="AE189" i="35"/>
  <c r="AE197" i="35"/>
  <c r="AD197" i="35"/>
  <c r="AE205" i="35"/>
  <c r="AD205" i="35"/>
  <c r="AD213" i="35"/>
  <c r="AE213" i="35"/>
  <c r="AE221" i="35"/>
  <c r="AD221" i="35"/>
  <c r="AD229" i="35"/>
  <c r="AE229" i="35"/>
  <c r="AE237" i="35"/>
  <c r="AD237" i="35"/>
  <c r="AD245" i="35"/>
  <c r="AE245" i="35"/>
  <c r="AE96" i="35"/>
  <c r="AD96" i="35"/>
  <c r="AE176" i="35"/>
  <c r="AD176" i="35"/>
  <c r="AE26" i="35"/>
  <c r="AD26" i="35"/>
  <c r="AE30" i="35"/>
  <c r="AD30" i="35"/>
  <c r="AE34" i="35"/>
  <c r="AD34" i="35"/>
  <c r="AE39" i="35"/>
  <c r="AD39" i="35"/>
  <c r="AE43" i="35"/>
  <c r="AD43" i="35"/>
  <c r="AE47" i="35"/>
  <c r="AD47" i="35"/>
  <c r="AE51" i="35"/>
  <c r="AD51" i="35"/>
  <c r="AE55" i="35"/>
  <c r="AD55" i="35"/>
  <c r="AE59" i="35"/>
  <c r="AD59" i="35"/>
  <c r="AE63" i="35"/>
  <c r="AD63" i="35"/>
  <c r="AE67" i="35"/>
  <c r="AD67" i="35"/>
  <c r="AE71" i="35"/>
  <c r="AD71" i="35"/>
  <c r="AE75" i="35"/>
  <c r="AD75" i="35"/>
  <c r="AE79" i="35"/>
  <c r="AD79" i="35"/>
  <c r="AE83" i="35"/>
  <c r="AD83" i="35"/>
  <c r="AE91" i="35"/>
  <c r="AD91" i="35"/>
  <c r="AE99" i="35"/>
  <c r="AD99" i="35"/>
  <c r="AE107" i="35"/>
  <c r="AD107" i="35"/>
  <c r="AE115" i="35"/>
  <c r="AD115" i="35"/>
  <c r="AE123" i="35"/>
  <c r="AD123" i="35"/>
  <c r="AE131" i="35"/>
  <c r="AD131" i="35"/>
  <c r="AE139" i="35"/>
  <c r="AD139" i="35"/>
  <c r="AE147" i="35"/>
  <c r="AD147" i="35"/>
  <c r="AE155" i="35"/>
  <c r="AD155" i="35"/>
  <c r="AE163" i="35"/>
  <c r="AD163" i="35"/>
  <c r="AE171" i="35"/>
  <c r="AD171" i="35"/>
  <c r="AE179" i="35"/>
  <c r="AD179" i="35"/>
  <c r="AE187" i="35"/>
  <c r="AD187" i="35"/>
  <c r="AE195" i="35"/>
  <c r="AD195" i="35"/>
  <c r="AE203" i="35"/>
  <c r="AD203" i="35"/>
  <c r="AE211" i="35"/>
  <c r="AD211" i="35"/>
  <c r="AE219" i="35"/>
  <c r="AD219" i="35"/>
  <c r="AE227" i="35"/>
  <c r="AD227" i="35"/>
  <c r="AE235" i="35"/>
  <c r="AD235" i="35"/>
  <c r="AE243" i="35"/>
  <c r="AD243" i="35"/>
  <c r="AE251" i="35"/>
  <c r="AD251" i="35"/>
  <c r="AE128" i="35"/>
  <c r="AD128" i="35"/>
  <c r="AE168" i="35"/>
  <c r="AD168" i="35"/>
  <c r="AE192" i="35"/>
  <c r="AD192" i="35"/>
  <c r="AE86" i="35"/>
  <c r="AD86" i="35"/>
  <c r="AE94" i="35"/>
  <c r="AD94" i="35"/>
  <c r="AE102" i="35"/>
  <c r="AD102" i="35"/>
  <c r="AE110" i="35"/>
  <c r="AD110" i="35"/>
  <c r="AE118" i="35"/>
  <c r="AD118" i="35"/>
  <c r="AE126" i="35"/>
  <c r="AD126" i="35"/>
  <c r="AE134" i="35"/>
  <c r="AD134" i="35"/>
  <c r="AE142" i="35"/>
  <c r="AD142" i="35"/>
  <c r="AE150" i="35"/>
  <c r="AD150" i="35"/>
  <c r="AE158" i="35"/>
  <c r="AD158" i="35"/>
  <c r="AE166" i="35"/>
  <c r="AD166" i="35"/>
  <c r="AE174" i="35"/>
  <c r="AD174" i="35"/>
  <c r="AE182" i="35"/>
  <c r="AD182" i="35"/>
  <c r="AE190" i="35"/>
  <c r="AD190" i="35"/>
  <c r="AE198" i="35"/>
  <c r="AD198" i="35"/>
  <c r="AE206" i="35"/>
  <c r="AD206" i="35"/>
  <c r="AE214" i="35"/>
  <c r="AD214" i="35"/>
  <c r="AE222" i="35"/>
  <c r="AD222" i="35"/>
  <c r="AE230" i="35"/>
  <c r="AD230" i="35"/>
  <c r="AE238" i="35"/>
  <c r="AD238" i="35"/>
  <c r="AE246" i="35"/>
  <c r="AD246" i="35"/>
  <c r="AE104" i="35"/>
  <c r="AD104" i="35"/>
  <c r="AE160" i="35"/>
  <c r="AD160" i="35"/>
  <c r="AE240" i="35"/>
  <c r="AD240" i="35"/>
  <c r="AE23" i="35"/>
  <c r="AD23" i="35"/>
  <c r="AE27" i="35"/>
  <c r="AD27" i="35"/>
  <c r="AE31" i="35"/>
  <c r="AD31" i="35"/>
  <c r="AD36" i="35"/>
  <c r="AE36" i="35"/>
  <c r="AE40" i="35"/>
  <c r="AD40" i="35"/>
  <c r="AE44" i="35"/>
  <c r="AD44" i="35"/>
  <c r="AE48" i="35"/>
  <c r="AD48" i="35"/>
  <c r="AD52" i="35"/>
  <c r="AE52" i="35"/>
  <c r="AE56" i="35"/>
  <c r="AD56" i="35"/>
  <c r="AE60" i="35"/>
  <c r="AD60" i="35"/>
  <c r="AE64" i="35"/>
  <c r="AD64" i="35"/>
  <c r="AE68" i="35"/>
  <c r="AD68" i="35"/>
  <c r="AE72" i="35"/>
  <c r="AD72" i="35"/>
  <c r="AD76" i="35"/>
  <c r="AE76" i="35"/>
  <c r="AE80" i="35"/>
  <c r="AD80" i="35"/>
  <c r="AE89" i="35"/>
  <c r="AD89" i="35"/>
  <c r="AE97" i="35"/>
  <c r="AD97" i="35"/>
  <c r="AE105" i="35"/>
  <c r="AD105" i="35"/>
  <c r="AE113" i="35"/>
  <c r="AD113" i="35"/>
  <c r="AE121" i="35"/>
  <c r="AD121" i="35"/>
  <c r="AE129" i="35"/>
  <c r="AD129" i="35"/>
  <c r="AE137" i="35"/>
  <c r="AD137" i="35"/>
  <c r="AE145" i="35"/>
  <c r="AD145" i="35"/>
  <c r="AE153" i="35"/>
  <c r="AD153" i="35"/>
  <c r="AE161" i="35"/>
  <c r="AD161" i="35"/>
  <c r="AE169" i="35"/>
  <c r="AD169" i="35"/>
  <c r="AE177" i="35"/>
  <c r="AD177" i="35"/>
  <c r="AE185" i="35"/>
  <c r="AD185" i="35"/>
  <c r="AE193" i="35"/>
  <c r="AD193" i="35"/>
  <c r="AE201" i="35"/>
  <c r="AD201" i="35"/>
  <c r="AE209" i="35"/>
  <c r="AD209" i="35"/>
  <c r="AE217" i="35"/>
  <c r="AD217" i="35"/>
  <c r="AE225" i="35"/>
  <c r="AD225" i="35"/>
  <c r="AE233" i="35"/>
  <c r="AD233" i="35"/>
  <c r="AE241" i="35"/>
  <c r="AD241" i="35"/>
  <c r="AE249" i="35"/>
  <c r="AD249" i="35"/>
  <c r="AE112" i="35"/>
  <c r="AD112" i="35"/>
  <c r="AE152" i="35"/>
  <c r="AD152" i="35"/>
  <c r="AE224" i="35"/>
  <c r="AD224" i="35"/>
  <c r="AE84" i="35"/>
  <c r="AD84" i="35"/>
  <c r="AE92" i="35"/>
  <c r="AD92" i="35"/>
  <c r="AD100" i="35"/>
  <c r="AE100" i="35"/>
  <c r="AD108" i="35"/>
  <c r="AE108" i="35"/>
  <c r="AD116" i="35"/>
  <c r="AE116" i="35"/>
  <c r="AE124" i="35"/>
  <c r="AD124" i="35"/>
  <c r="AE132" i="35"/>
  <c r="AD132" i="35"/>
  <c r="AD140" i="35"/>
  <c r="AE140" i="35"/>
  <c r="AE148" i="35"/>
  <c r="AD148" i="35"/>
  <c r="AE156" i="35"/>
  <c r="AD156" i="35"/>
  <c r="AD164" i="35"/>
  <c r="AE164" i="35"/>
  <c r="AD172" i="35"/>
  <c r="AE172" i="35"/>
  <c r="AE180" i="35"/>
  <c r="AD180" i="35"/>
  <c r="AE188" i="35"/>
  <c r="AD188" i="35"/>
  <c r="AD196" i="35"/>
  <c r="AE196" i="35"/>
  <c r="AE204" i="35"/>
  <c r="AD204" i="35"/>
  <c r="AD212" i="35"/>
  <c r="AE212" i="35"/>
  <c r="AD220" i="35"/>
  <c r="AE220" i="35"/>
  <c r="AE228" i="35"/>
  <c r="AD228" i="35"/>
  <c r="AE236" i="35"/>
  <c r="AD236" i="35"/>
  <c r="AD244" i="35"/>
  <c r="AE244" i="35"/>
  <c r="AE120" i="35"/>
  <c r="AD120" i="35"/>
  <c r="AE136" i="35"/>
  <c r="AD136" i="35"/>
  <c r="AE216" i="35"/>
  <c r="AD216" i="35"/>
  <c r="AE232" i="35"/>
  <c r="AD232" i="35"/>
  <c r="AE24" i="35"/>
  <c r="AD24" i="35"/>
  <c r="AE28" i="35"/>
  <c r="AD28" i="35"/>
  <c r="AE32" i="35"/>
  <c r="AD32" i="35"/>
  <c r="AE37" i="35"/>
  <c r="AD37" i="35"/>
  <c r="AE41" i="35"/>
  <c r="AD41" i="35"/>
  <c r="AE45" i="35"/>
  <c r="AD45" i="35"/>
  <c r="AE49" i="35"/>
  <c r="AD49" i="35"/>
  <c r="AD53" i="35"/>
  <c r="AE53" i="35"/>
  <c r="AE57" i="35"/>
  <c r="AD57" i="35"/>
  <c r="AD61" i="35"/>
  <c r="AE61" i="35"/>
  <c r="AE65" i="35"/>
  <c r="AD65" i="35"/>
  <c r="AE69" i="35"/>
  <c r="AD69" i="35"/>
  <c r="AE73" i="35"/>
  <c r="AD73" i="35"/>
  <c r="AE77" i="35"/>
  <c r="AD77" i="35"/>
  <c r="AE81" i="35"/>
  <c r="AD81" i="35"/>
  <c r="AE87" i="35"/>
  <c r="AD87" i="35"/>
  <c r="AE95" i="35"/>
  <c r="AD95" i="35"/>
  <c r="AE103" i="35"/>
  <c r="AD103" i="35"/>
  <c r="AE111" i="35"/>
  <c r="AD111" i="35"/>
  <c r="AE119" i="35"/>
  <c r="AD119" i="35"/>
  <c r="AE127" i="35"/>
  <c r="AD127" i="35"/>
  <c r="AE135" i="35"/>
  <c r="AD135" i="35"/>
  <c r="AE143" i="35"/>
  <c r="AD143" i="35"/>
  <c r="AE151" i="35"/>
  <c r="AD151" i="35"/>
  <c r="AE159" i="35"/>
  <c r="AD159" i="35"/>
  <c r="AE167" i="35"/>
  <c r="AD167" i="35"/>
  <c r="AE175" i="35"/>
  <c r="AD175" i="35"/>
  <c r="AE183" i="35"/>
  <c r="AD183" i="35"/>
  <c r="AE191" i="35"/>
  <c r="AD191" i="35"/>
  <c r="AE199" i="35"/>
  <c r="AD199" i="35"/>
  <c r="AE207" i="35"/>
  <c r="AD207" i="35"/>
  <c r="AE215" i="35"/>
  <c r="AD215" i="35"/>
  <c r="AE223" i="35"/>
  <c r="AD223" i="35"/>
  <c r="AE231" i="35"/>
  <c r="AD231" i="35"/>
  <c r="AE239" i="35"/>
  <c r="AD239" i="35"/>
  <c r="AE247" i="35"/>
  <c r="AD247" i="35"/>
  <c r="AE208" i="35"/>
  <c r="AD208" i="35"/>
  <c r="AE248" i="35"/>
  <c r="AD248" i="35"/>
  <c r="AE90" i="35"/>
  <c r="AD90" i="35"/>
  <c r="AE98" i="35"/>
  <c r="AD98" i="35"/>
  <c r="AE106" i="35"/>
  <c r="AD106" i="35"/>
  <c r="AE114" i="35"/>
  <c r="AD114" i="35"/>
  <c r="AE122" i="35"/>
  <c r="AD122" i="35"/>
  <c r="AE130" i="35"/>
  <c r="AD130" i="35"/>
  <c r="AE138" i="35"/>
  <c r="AD138" i="35"/>
  <c r="AE146" i="35"/>
  <c r="AD146" i="35"/>
  <c r="AE154" i="35"/>
  <c r="AD154" i="35"/>
  <c r="AE162" i="35"/>
  <c r="AD162" i="35"/>
  <c r="AE170" i="35"/>
  <c r="AD170" i="35"/>
  <c r="AE178" i="35"/>
  <c r="AD178" i="35"/>
  <c r="AE186" i="35"/>
  <c r="AD186" i="35"/>
  <c r="AE194" i="35"/>
  <c r="AD194" i="35"/>
  <c r="AE202" i="35"/>
  <c r="AD202" i="35"/>
  <c r="AE210" i="35"/>
  <c r="AD210" i="35"/>
  <c r="AE218" i="35"/>
  <c r="AD218" i="35"/>
  <c r="AE226" i="35"/>
  <c r="AD226" i="35"/>
  <c r="AE234" i="35"/>
  <c r="AD234" i="35"/>
  <c r="AE242" i="35"/>
  <c r="AD242" i="35"/>
  <c r="AE250" i="35"/>
  <c r="AD250" i="35"/>
  <c r="AI120" i="35"/>
  <c r="J120" i="35"/>
  <c r="H120" i="35"/>
  <c r="AH168" i="35"/>
  <c r="J168" i="35"/>
  <c r="H168" i="35"/>
  <c r="AH25" i="35"/>
  <c r="J25" i="35"/>
  <c r="H25" i="35"/>
  <c r="AH29" i="35"/>
  <c r="J29" i="35"/>
  <c r="H29" i="35"/>
  <c r="AH33" i="35"/>
  <c r="J33" i="35"/>
  <c r="H33" i="35"/>
  <c r="J38" i="35"/>
  <c r="H38" i="35"/>
  <c r="J42" i="35"/>
  <c r="H42" i="35"/>
  <c r="Y46" i="35"/>
  <c r="J46" i="35"/>
  <c r="H46" i="35"/>
  <c r="AB50" i="35"/>
  <c r="J50" i="35"/>
  <c r="H50" i="35"/>
  <c r="Y54" i="35"/>
  <c r="J54" i="35"/>
  <c r="H54" i="35"/>
  <c r="AB58" i="35"/>
  <c r="J58" i="35"/>
  <c r="H58" i="35"/>
  <c r="AA62" i="35"/>
  <c r="J62" i="35"/>
  <c r="H62" i="35"/>
  <c r="AA66" i="35"/>
  <c r="J66" i="35"/>
  <c r="H66" i="35"/>
  <c r="AA70" i="35"/>
  <c r="J70" i="35"/>
  <c r="H70" i="35"/>
  <c r="AH74" i="35"/>
  <c r="J74" i="35"/>
  <c r="H74" i="35"/>
  <c r="Y78" i="35"/>
  <c r="J78" i="35"/>
  <c r="H78" i="35"/>
  <c r="Y82" i="35"/>
  <c r="J82" i="35"/>
  <c r="H82" i="35"/>
  <c r="H85" i="35"/>
  <c r="J85" i="35"/>
  <c r="H93" i="35"/>
  <c r="J93" i="35"/>
  <c r="H101" i="35"/>
  <c r="J101" i="35"/>
  <c r="AH109" i="35"/>
  <c r="H109" i="35"/>
  <c r="J109" i="35"/>
  <c r="AH117" i="35"/>
  <c r="J117" i="35"/>
  <c r="H117" i="35"/>
  <c r="AI125" i="35"/>
  <c r="H125" i="35"/>
  <c r="J125" i="35"/>
  <c r="P133" i="35"/>
  <c r="H133" i="35"/>
  <c r="J133" i="35"/>
  <c r="AB141" i="35"/>
  <c r="H141" i="35"/>
  <c r="J141" i="35"/>
  <c r="H149" i="35"/>
  <c r="J149" i="35"/>
  <c r="H157" i="35"/>
  <c r="J157" i="35"/>
  <c r="Y165" i="35"/>
  <c r="H165" i="35"/>
  <c r="J165" i="35"/>
  <c r="AH173" i="35"/>
  <c r="J173" i="35"/>
  <c r="H173" i="35"/>
  <c r="J181" i="35"/>
  <c r="H181" i="35"/>
  <c r="H189" i="35"/>
  <c r="J189" i="35"/>
  <c r="H197" i="35"/>
  <c r="J197" i="35"/>
  <c r="H205" i="35"/>
  <c r="J205" i="35"/>
  <c r="H213" i="35"/>
  <c r="J213" i="35"/>
  <c r="AH221" i="35"/>
  <c r="H221" i="35"/>
  <c r="J221" i="35"/>
  <c r="AI229" i="35"/>
  <c r="H229" i="35"/>
  <c r="J229" i="35"/>
  <c r="J237" i="35"/>
  <c r="H237" i="35"/>
  <c r="J245" i="35"/>
  <c r="H245" i="35"/>
  <c r="I245" i="35" s="1"/>
  <c r="AH26" i="35"/>
  <c r="J26" i="35"/>
  <c r="H26" i="35"/>
  <c r="AH30" i="35"/>
  <c r="J30" i="35"/>
  <c r="H30" i="35"/>
  <c r="AH34" i="35"/>
  <c r="J34" i="35"/>
  <c r="H34" i="35"/>
  <c r="D39" i="35"/>
  <c r="J39" i="35"/>
  <c r="H39" i="35"/>
  <c r="J43" i="35"/>
  <c r="H43" i="35"/>
  <c r="AA47" i="35"/>
  <c r="J47" i="35"/>
  <c r="H47" i="35"/>
  <c r="J51" i="35"/>
  <c r="H51" i="35"/>
  <c r="J55" i="35"/>
  <c r="H55" i="35"/>
  <c r="J59" i="35"/>
  <c r="H59" i="35"/>
  <c r="J63" i="35"/>
  <c r="H63" i="35"/>
  <c r="J67" i="35"/>
  <c r="H67" i="35"/>
  <c r="J71" i="35"/>
  <c r="H71" i="35"/>
  <c r="J75" i="35"/>
  <c r="H75" i="35"/>
  <c r="Y79" i="35"/>
  <c r="J79" i="35"/>
  <c r="H79" i="35"/>
  <c r="J83" i="35"/>
  <c r="H83" i="35"/>
  <c r="J91" i="35"/>
  <c r="H91" i="35"/>
  <c r="J99" i="35"/>
  <c r="H99" i="35"/>
  <c r="AC107" i="35"/>
  <c r="J107" i="35"/>
  <c r="H107" i="35"/>
  <c r="AH115" i="35"/>
  <c r="J115" i="35"/>
  <c r="H115" i="35"/>
  <c r="J123" i="35"/>
  <c r="H123" i="35"/>
  <c r="J131" i="35"/>
  <c r="H131" i="35"/>
  <c r="AB139" i="35"/>
  <c r="J139" i="35"/>
  <c r="H139" i="35"/>
  <c r="J147" i="35"/>
  <c r="H147" i="35"/>
  <c r="J155" i="35"/>
  <c r="H155" i="35"/>
  <c r="J163" i="35"/>
  <c r="H163" i="35"/>
  <c r="J171" i="35"/>
  <c r="H171" i="35"/>
  <c r="J179" i="35"/>
  <c r="H179" i="35"/>
  <c r="AC187" i="35"/>
  <c r="J187" i="35"/>
  <c r="H187" i="35"/>
  <c r="J195" i="35"/>
  <c r="H195" i="35"/>
  <c r="J203" i="35"/>
  <c r="H203" i="35"/>
  <c r="AH211" i="35"/>
  <c r="J211" i="35"/>
  <c r="H211" i="35"/>
  <c r="J219" i="35"/>
  <c r="H219" i="35"/>
  <c r="AH227" i="35"/>
  <c r="J227" i="35"/>
  <c r="H227" i="35"/>
  <c r="AA235" i="35"/>
  <c r="J235" i="35"/>
  <c r="H235" i="35"/>
  <c r="J243" i="35"/>
  <c r="H243" i="35"/>
  <c r="I243" i="35" s="1"/>
  <c r="AB251" i="35"/>
  <c r="J251" i="35"/>
  <c r="H251" i="35"/>
  <c r="AH176" i="35"/>
  <c r="J176" i="35"/>
  <c r="H176" i="35"/>
  <c r="AH208" i="35"/>
  <c r="J208" i="35"/>
  <c r="H208" i="35"/>
  <c r="P224" i="35"/>
  <c r="J224" i="35"/>
  <c r="H224" i="35"/>
  <c r="J232" i="35"/>
  <c r="H232" i="35"/>
  <c r="J248" i="35"/>
  <c r="H248" i="35"/>
  <c r="J86" i="35"/>
  <c r="H86" i="35"/>
  <c r="J94" i="35"/>
  <c r="H94" i="35"/>
  <c r="J102" i="35"/>
  <c r="H102" i="35"/>
  <c r="AH110" i="35"/>
  <c r="J110" i="35"/>
  <c r="H110" i="35"/>
  <c r="AH118" i="35"/>
  <c r="J118" i="35"/>
  <c r="H118" i="35"/>
  <c r="AI126" i="35"/>
  <c r="J126" i="35"/>
  <c r="H126" i="35"/>
  <c r="AH134" i="35"/>
  <c r="J134" i="35"/>
  <c r="H134" i="35"/>
  <c r="J142" i="35"/>
  <c r="H142" i="35"/>
  <c r="J150" i="35"/>
  <c r="H150" i="35"/>
  <c r="J158" i="35"/>
  <c r="H158" i="35"/>
  <c r="J166" i="35"/>
  <c r="H166" i="35"/>
  <c r="AH174" i="35"/>
  <c r="J174" i="35"/>
  <c r="H174" i="35"/>
  <c r="J182" i="35"/>
  <c r="H182" i="35"/>
  <c r="J190" i="35"/>
  <c r="H190" i="35"/>
  <c r="J198" i="35"/>
  <c r="H198" i="35"/>
  <c r="AH206" i="35"/>
  <c r="J206" i="35"/>
  <c r="H206" i="35"/>
  <c r="AH214" i="35"/>
  <c r="J214" i="35"/>
  <c r="H214" i="35"/>
  <c r="AI222" i="35"/>
  <c r="J222" i="35"/>
  <c r="H222" i="35"/>
  <c r="J230" i="35"/>
  <c r="H230" i="35"/>
  <c r="J238" i="35"/>
  <c r="H238" i="35"/>
  <c r="J246" i="35"/>
  <c r="H246" i="35"/>
  <c r="AH128" i="35"/>
  <c r="J128" i="35"/>
  <c r="H128" i="35"/>
  <c r="J144" i="35"/>
  <c r="H144" i="35"/>
  <c r="J160" i="35"/>
  <c r="H160" i="35"/>
  <c r="J23" i="35"/>
  <c r="H23" i="35"/>
  <c r="J27" i="35"/>
  <c r="H27" i="35"/>
  <c r="J31" i="35"/>
  <c r="H31" i="35"/>
  <c r="J36" i="35"/>
  <c r="H36" i="35"/>
  <c r="J40" i="35"/>
  <c r="H40" i="35"/>
  <c r="J44" i="35"/>
  <c r="H44" i="35"/>
  <c r="Y48" i="35"/>
  <c r="J48" i="35"/>
  <c r="H48" i="35"/>
  <c r="J52" i="35"/>
  <c r="H52" i="35"/>
  <c r="AB56" i="35"/>
  <c r="J56" i="35"/>
  <c r="H56" i="35"/>
  <c r="AA60" i="35"/>
  <c r="J60" i="35"/>
  <c r="H60" i="35"/>
  <c r="AA64" i="35"/>
  <c r="J64" i="35"/>
  <c r="H64" i="35"/>
  <c r="AA68" i="35"/>
  <c r="J68" i="35"/>
  <c r="H68" i="35"/>
  <c r="AH72" i="35"/>
  <c r="J72" i="35"/>
  <c r="H72" i="35"/>
  <c r="J76" i="35"/>
  <c r="H76" i="35"/>
  <c r="J80" i="35"/>
  <c r="H80" i="35"/>
  <c r="J89" i="35"/>
  <c r="H89" i="35"/>
  <c r="J97" i="35"/>
  <c r="H97" i="35"/>
  <c r="AC105" i="35"/>
  <c r="J105" i="35"/>
  <c r="H105" i="35"/>
  <c r="AH113" i="35"/>
  <c r="J113" i="35"/>
  <c r="H113" i="35"/>
  <c r="J121" i="35"/>
  <c r="H121" i="35"/>
  <c r="J129" i="35"/>
  <c r="H129" i="35"/>
  <c r="J137" i="35"/>
  <c r="H137" i="35"/>
  <c r="AH145" i="35"/>
  <c r="J145" i="35"/>
  <c r="H145" i="35"/>
  <c r="AH153" i="35"/>
  <c r="J153" i="35"/>
  <c r="H153" i="35"/>
  <c r="J161" i="35"/>
  <c r="H161" i="35"/>
  <c r="AH169" i="35"/>
  <c r="J169" i="35"/>
  <c r="H169" i="35"/>
  <c r="AH177" i="35"/>
  <c r="J177" i="35"/>
  <c r="H177" i="35"/>
  <c r="J185" i="35"/>
  <c r="H185" i="35"/>
  <c r="J193" i="35"/>
  <c r="H193" i="35"/>
  <c r="J201" i="35"/>
  <c r="H201" i="35"/>
  <c r="J209" i="35"/>
  <c r="H209" i="35"/>
  <c r="AH217" i="35"/>
  <c r="J217" i="35"/>
  <c r="H217" i="35"/>
  <c r="AH225" i="35"/>
  <c r="J225" i="35"/>
  <c r="H225" i="35"/>
  <c r="P233" i="35"/>
  <c r="J233" i="35"/>
  <c r="H233" i="35"/>
  <c r="AA241" i="35"/>
  <c r="J241" i="35"/>
  <c r="H241" i="35"/>
  <c r="I241" i="35" s="1"/>
  <c r="AA249" i="35"/>
  <c r="J249" i="35"/>
  <c r="H249" i="35"/>
  <c r="J96" i="35"/>
  <c r="H96" i="35"/>
  <c r="AA136" i="35"/>
  <c r="J136" i="35"/>
  <c r="H136" i="35"/>
  <c r="J200" i="35"/>
  <c r="H200" i="35"/>
  <c r="J84" i="35"/>
  <c r="H84" i="35"/>
  <c r="J92" i="35"/>
  <c r="H92" i="35"/>
  <c r="J100" i="35"/>
  <c r="H100" i="35"/>
  <c r="J108" i="35"/>
  <c r="H108" i="35"/>
  <c r="J116" i="35"/>
  <c r="H116" i="35"/>
  <c r="AA124" i="35"/>
  <c r="J124" i="35"/>
  <c r="H124" i="35"/>
  <c r="AH132" i="35"/>
  <c r="J132" i="35"/>
  <c r="H132" i="35"/>
  <c r="AH140" i="35"/>
  <c r="J140" i="35"/>
  <c r="H140" i="35"/>
  <c r="AA148" i="35"/>
  <c r="J148" i="35"/>
  <c r="H148" i="35"/>
  <c r="J156" i="35"/>
  <c r="H156" i="35"/>
  <c r="J164" i="35"/>
  <c r="H164" i="35"/>
  <c r="AH172" i="35"/>
  <c r="J172" i="35"/>
  <c r="H172" i="35"/>
  <c r="J180" i="35"/>
  <c r="H180" i="35"/>
  <c r="J188" i="35"/>
  <c r="H188" i="35"/>
  <c r="J196" i="35"/>
  <c r="H196" i="35"/>
  <c r="J204" i="35"/>
  <c r="H204" i="35"/>
  <c r="AH212" i="35"/>
  <c r="J212" i="35"/>
  <c r="H212" i="35"/>
  <c r="J220" i="35"/>
  <c r="H220" i="35"/>
  <c r="J228" i="35"/>
  <c r="H228" i="35"/>
  <c r="J236" i="35"/>
  <c r="H236" i="35"/>
  <c r="J244" i="35"/>
  <c r="H244" i="35"/>
  <c r="I244" i="35" s="1"/>
  <c r="J104" i="35"/>
  <c r="H104" i="35"/>
  <c r="AI152" i="35"/>
  <c r="J152" i="35"/>
  <c r="H152" i="35"/>
  <c r="AC184" i="35"/>
  <c r="J184" i="35"/>
  <c r="H184" i="35"/>
  <c r="AH24" i="35"/>
  <c r="J24" i="35"/>
  <c r="H24" i="35"/>
  <c r="AH28" i="35"/>
  <c r="H28" i="35"/>
  <c r="J28" i="35"/>
  <c r="AH32" i="35"/>
  <c r="J32" i="35"/>
  <c r="H32" i="35"/>
  <c r="J37" i="35"/>
  <c r="H37" i="35"/>
  <c r="J41" i="35"/>
  <c r="H41" i="35"/>
  <c r="J45" i="35"/>
  <c r="H45" i="35"/>
  <c r="AB49" i="35"/>
  <c r="J49" i="35"/>
  <c r="H49" i="35"/>
  <c r="J53" i="35"/>
  <c r="H53" i="35"/>
  <c r="AB57" i="35"/>
  <c r="J57" i="35"/>
  <c r="H57" i="35"/>
  <c r="H61" i="35"/>
  <c r="J61" i="35"/>
  <c r="J65" i="35"/>
  <c r="H65" i="35"/>
  <c r="H69" i="35"/>
  <c r="J69" i="35"/>
  <c r="J73" i="35"/>
  <c r="H73" i="35"/>
  <c r="J77" i="35"/>
  <c r="H77" i="35"/>
  <c r="J81" i="35"/>
  <c r="H81" i="35"/>
  <c r="J87" i="35"/>
  <c r="H87" i="35"/>
  <c r="Y95" i="35"/>
  <c r="J95" i="35"/>
  <c r="H95" i="35"/>
  <c r="J103" i="35"/>
  <c r="H103" i="35"/>
  <c r="AH111" i="35"/>
  <c r="J111" i="35"/>
  <c r="H111" i="35"/>
  <c r="AH119" i="35"/>
  <c r="J119" i="35"/>
  <c r="H119" i="35"/>
  <c r="AI127" i="35"/>
  <c r="J127" i="35"/>
  <c r="H127" i="35"/>
  <c r="AI135" i="35"/>
  <c r="J135" i="35"/>
  <c r="H135" i="35"/>
  <c r="J143" i="35"/>
  <c r="H143" i="35"/>
  <c r="J151" i="35"/>
  <c r="H151" i="35"/>
  <c r="J159" i="35"/>
  <c r="H159" i="35"/>
  <c r="J167" i="35"/>
  <c r="H167" i="35"/>
  <c r="J175" i="35"/>
  <c r="H175" i="35"/>
  <c r="J183" i="35"/>
  <c r="H183" i="35"/>
  <c r="AC191" i="35"/>
  <c r="J191" i="35"/>
  <c r="H191" i="35"/>
  <c r="J199" i="35"/>
  <c r="H199" i="35"/>
  <c r="AH207" i="35"/>
  <c r="J207" i="35"/>
  <c r="H207" i="35"/>
  <c r="AH215" i="35"/>
  <c r="J215" i="35"/>
  <c r="H215" i="35"/>
  <c r="AH223" i="35"/>
  <c r="J223" i="35"/>
  <c r="H223" i="35"/>
  <c r="AB231" i="35"/>
  <c r="J231" i="35"/>
  <c r="H231" i="35"/>
  <c r="AB239" i="35"/>
  <c r="J239" i="35"/>
  <c r="H239" i="35"/>
  <c r="AH247" i="35"/>
  <c r="J247" i="35"/>
  <c r="H247" i="35"/>
  <c r="J88" i="35"/>
  <c r="H88" i="35"/>
  <c r="J112" i="35"/>
  <c r="H112" i="35"/>
  <c r="AC192" i="35"/>
  <c r="J192" i="35"/>
  <c r="H192" i="35"/>
  <c r="AA216" i="35"/>
  <c r="J216" i="35"/>
  <c r="H216" i="35"/>
  <c r="J240" i="35"/>
  <c r="H240" i="35"/>
  <c r="I240" i="35" s="1"/>
  <c r="J90" i="35"/>
  <c r="H90" i="35"/>
  <c r="J98" i="35"/>
  <c r="H98" i="35"/>
  <c r="J106" i="35"/>
  <c r="H106" i="35"/>
  <c r="AH114" i="35"/>
  <c r="J114" i="35"/>
  <c r="H114" i="35"/>
  <c r="AA122" i="35"/>
  <c r="J122" i="35"/>
  <c r="H122" i="35"/>
  <c r="J130" i="35"/>
  <c r="H130" i="35"/>
  <c r="J138" i="35"/>
  <c r="H138" i="35"/>
  <c r="AI146" i="35"/>
  <c r="J146" i="35"/>
  <c r="H146" i="35"/>
  <c r="J154" i="35"/>
  <c r="H154" i="35"/>
  <c r="Y162" i="35"/>
  <c r="J162" i="35"/>
  <c r="H162" i="35"/>
  <c r="AH170" i="35"/>
  <c r="J170" i="35"/>
  <c r="H170" i="35"/>
  <c r="AH178" i="35"/>
  <c r="J178" i="35"/>
  <c r="H178" i="35"/>
  <c r="Y186" i="35"/>
  <c r="J186" i="35"/>
  <c r="H186" i="35"/>
  <c r="J194" i="35"/>
  <c r="H194" i="35"/>
  <c r="J202" i="35"/>
  <c r="H202" i="35"/>
  <c r="AH210" i="35"/>
  <c r="J210" i="35"/>
  <c r="H210" i="35"/>
  <c r="J218" i="35"/>
  <c r="H218" i="35"/>
  <c r="J226" i="35"/>
  <c r="H226" i="35"/>
  <c r="J234" i="35"/>
  <c r="H234" i="35"/>
  <c r="J242" i="35"/>
  <c r="H242" i="35"/>
  <c r="I242" i="35" s="1"/>
  <c r="J250" i="35"/>
  <c r="H250" i="35"/>
  <c r="AA30" i="35"/>
  <c r="D98" i="35"/>
  <c r="X10" i="1"/>
  <c r="H10" i="1"/>
  <c r="I10" i="1" s="1"/>
  <c r="AA10" i="1"/>
  <c r="AB10" i="1"/>
  <c r="V10" i="1"/>
  <c r="W10" i="1" s="1"/>
  <c r="J10" i="1"/>
  <c r="D10" i="1"/>
  <c r="E10" i="1" s="1"/>
  <c r="Y10" i="1"/>
  <c r="Z10" i="1" s="1"/>
  <c r="T10" i="1"/>
  <c r="U10" i="1" s="1"/>
  <c r="N10" i="1"/>
  <c r="O10" i="1" s="1"/>
  <c r="G10" i="1"/>
  <c r="L10" i="1" s="1"/>
  <c r="D76" i="35"/>
  <c r="D214" i="35"/>
  <c r="D25" i="35"/>
  <c r="D78" i="35"/>
  <c r="D79" i="35"/>
  <c r="D88" i="35"/>
  <c r="D94" i="35"/>
  <c r="D95" i="35"/>
  <c r="AI51" i="35"/>
  <c r="D202" i="35"/>
  <c r="D90" i="35"/>
  <c r="D97" i="35"/>
  <c r="AI104" i="35"/>
  <c r="AA178" i="35"/>
  <c r="AC210" i="35"/>
  <c r="D24" i="35"/>
  <c r="AC24" i="35"/>
  <c r="Y26" i="35"/>
  <c r="AC32" i="35"/>
  <c r="AH78" i="35"/>
  <c r="AI98" i="35"/>
  <c r="D102" i="35"/>
  <c r="AB166" i="35"/>
  <c r="Y194" i="35"/>
  <c r="D198" i="35"/>
  <c r="D208" i="35"/>
  <c r="D210" i="35"/>
  <c r="AI102" i="35"/>
  <c r="P148" i="35"/>
  <c r="AA170" i="35"/>
  <c r="AA208" i="35"/>
  <c r="Y24" i="35"/>
  <c r="Y34" i="35"/>
  <c r="AH38" i="35"/>
  <c r="D46" i="35"/>
  <c r="D47" i="35"/>
  <c r="P70" i="35"/>
  <c r="AC78" i="35"/>
  <c r="AG115" i="35"/>
  <c r="AB148" i="35"/>
  <c r="AH161" i="35"/>
  <c r="AI55" i="35"/>
  <c r="P56" i="35"/>
  <c r="Y84" i="35"/>
  <c r="Y136" i="35"/>
  <c r="AA224" i="35"/>
  <c r="D30" i="35"/>
  <c r="D32" i="35"/>
  <c r="AA120" i="35"/>
  <c r="AA138" i="35"/>
  <c r="AI139" i="35"/>
  <c r="G140" i="35"/>
  <c r="Y156" i="35"/>
  <c r="AH165" i="35"/>
  <c r="G166" i="35"/>
  <c r="Y172" i="35"/>
  <c r="AB222" i="35"/>
  <c r="Y120" i="35"/>
  <c r="AA134" i="35"/>
  <c r="AC29" i="35"/>
  <c r="G34" i="35"/>
  <c r="P100" i="35"/>
  <c r="G115" i="35"/>
  <c r="D206" i="35"/>
  <c r="AC204" i="35"/>
  <c r="AC30" i="35"/>
  <c r="AC45" i="35"/>
  <c r="AB47" i="35"/>
  <c r="Y49" i="35"/>
  <c r="AB70" i="35"/>
  <c r="AA72" i="35"/>
  <c r="P104" i="35"/>
  <c r="AI121" i="35"/>
  <c r="Y122" i="35"/>
  <c r="AG173" i="35"/>
  <c r="AC180" i="35"/>
  <c r="G199" i="35"/>
  <c r="AB199" i="35"/>
  <c r="AC208" i="35"/>
  <c r="AI216" i="35"/>
  <c r="AI224" i="35"/>
  <c r="AB241" i="35"/>
  <c r="P247" i="35"/>
  <c r="Q247" i="35" s="1"/>
  <c r="G51" i="35"/>
  <c r="AB54" i="35"/>
  <c r="G55" i="35"/>
  <c r="P62" i="35"/>
  <c r="AH79" i="35"/>
  <c r="D84" i="35"/>
  <c r="AB92" i="35"/>
  <c r="P98" i="35"/>
  <c r="D100" i="35"/>
  <c r="AI100" i="35"/>
  <c r="P102" i="35"/>
  <c r="D104" i="35"/>
  <c r="G107" i="35"/>
  <c r="Y113" i="35"/>
  <c r="Y115" i="35"/>
  <c r="AG118" i="35"/>
  <c r="AB196" i="35"/>
  <c r="AB200" i="35"/>
  <c r="P203" i="35"/>
  <c r="AH204" i="35"/>
  <c r="AC206" i="35"/>
  <c r="AC214" i="35"/>
  <c r="P251" i="35"/>
  <c r="Q251" i="35" s="1"/>
  <c r="Y32" i="35"/>
  <c r="D33" i="35"/>
  <c r="P51" i="35"/>
  <c r="P55" i="35"/>
  <c r="Y59" i="35"/>
  <c r="AB62" i="35"/>
  <c r="D72" i="35"/>
  <c r="D74" i="35"/>
  <c r="D82" i="35"/>
  <c r="D92" i="35"/>
  <c r="AG110" i="35"/>
  <c r="AA115" i="35"/>
  <c r="AH156" i="35"/>
  <c r="W158" i="35"/>
  <c r="AB184" i="35"/>
  <c r="AH191" i="35"/>
  <c r="G196" i="35"/>
  <c r="AI196" i="35"/>
  <c r="P198" i="35"/>
  <c r="D199" i="35"/>
  <c r="P199" i="35"/>
  <c r="AI199" i="35"/>
  <c r="G200" i="35"/>
  <c r="AI200" i="35"/>
  <c r="P202" i="35"/>
  <c r="D203" i="35"/>
  <c r="AB203" i="35"/>
  <c r="D204" i="35"/>
  <c r="Y204" i="35"/>
  <c r="Y210" i="35"/>
  <c r="D211" i="35"/>
  <c r="AB25" i="35"/>
  <c r="AA26" i="35"/>
  <c r="AB33" i="35"/>
  <c r="AA34" i="35"/>
  <c r="D38" i="35"/>
  <c r="Y38" i="35"/>
  <c r="AH41" i="35"/>
  <c r="AH45" i="35"/>
  <c r="AH47" i="35"/>
  <c r="P48" i="35"/>
  <c r="Y57" i="35"/>
  <c r="AB76" i="35"/>
  <c r="AH87" i="35"/>
  <c r="P96" i="35"/>
  <c r="AI96" i="35"/>
  <c r="G106" i="35"/>
  <c r="AC106" i="35"/>
  <c r="AB114" i="35"/>
  <c r="G126" i="35"/>
  <c r="AH126" i="35"/>
  <c r="P127" i="35"/>
  <c r="AI129" i="35"/>
  <c r="AB129" i="35"/>
  <c r="AB143" i="35"/>
  <c r="AI144" i="35"/>
  <c r="AH144" i="35"/>
  <c r="AC25" i="35"/>
  <c r="D26" i="35"/>
  <c r="AC26" i="35"/>
  <c r="Y28" i="35"/>
  <c r="D29" i="35"/>
  <c r="Y30" i="35"/>
  <c r="AC33" i="35"/>
  <c r="D34" i="35"/>
  <c r="AC34" i="35"/>
  <c r="D45" i="35"/>
  <c r="AB48" i="35"/>
  <c r="Y51" i="35"/>
  <c r="P54" i="35"/>
  <c r="AJ54" i="35" s="1"/>
  <c r="Y55" i="35"/>
  <c r="G59" i="35"/>
  <c r="AI59" i="35"/>
  <c r="P64" i="35"/>
  <c r="AB66" i="35"/>
  <c r="AI70" i="35"/>
  <c r="AC76" i="35"/>
  <c r="AC94" i="35"/>
  <c r="Y96" i="35"/>
  <c r="AB98" i="35"/>
  <c r="P99" i="35"/>
  <c r="AI99" i="35"/>
  <c r="AB100" i="35"/>
  <c r="P101" i="35"/>
  <c r="AI101" i="35"/>
  <c r="AB102" i="35"/>
  <c r="P103" i="35"/>
  <c r="AI103" i="35"/>
  <c r="AB104" i="35"/>
  <c r="P105" i="35"/>
  <c r="Y109" i="35"/>
  <c r="G111" i="35"/>
  <c r="Y111" i="35"/>
  <c r="AG111" i="35"/>
  <c r="Y117" i="35"/>
  <c r="G119" i="35"/>
  <c r="Y119" i="35"/>
  <c r="AG119" i="35"/>
  <c r="AH120" i="35"/>
  <c r="P121" i="35"/>
  <c r="AB127" i="35"/>
  <c r="P129" i="35"/>
  <c r="P143" i="35"/>
  <c r="D28" i="35"/>
  <c r="AC28" i="35"/>
  <c r="AB29" i="35"/>
  <c r="D41" i="35"/>
  <c r="D43" i="35"/>
  <c r="AB43" i="35"/>
  <c r="P59" i="35"/>
  <c r="AI62" i="35"/>
  <c r="AB64" i="35"/>
  <c r="Y72" i="35"/>
  <c r="AH82" i="35"/>
  <c r="D87" i="35"/>
  <c r="Y87" i="35"/>
  <c r="AH90" i="35"/>
  <c r="AH94" i="35"/>
  <c r="D96" i="35"/>
  <c r="AB96" i="35"/>
  <c r="D99" i="35"/>
  <c r="D101" i="35"/>
  <c r="D103" i="35"/>
  <c r="D105" i="35"/>
  <c r="AB110" i="35"/>
  <c r="AA111" i="35"/>
  <c r="AG114" i="35"/>
  <c r="AB118" i="35"/>
  <c r="AA119" i="35"/>
  <c r="AB121" i="35"/>
  <c r="Y126" i="35"/>
  <c r="AB135" i="35"/>
  <c r="P135" i="35"/>
  <c r="P141" i="35"/>
  <c r="AA146" i="35"/>
  <c r="P146" i="35"/>
  <c r="AA154" i="35"/>
  <c r="AB154" i="35"/>
  <c r="P154" i="35"/>
  <c r="AB99" i="35"/>
  <c r="AB101" i="35"/>
  <c r="AB103" i="35"/>
  <c r="AI140" i="35"/>
  <c r="Y140" i="35"/>
  <c r="AB146" i="35"/>
  <c r="AI154" i="35"/>
  <c r="Y161" i="35"/>
  <c r="W166" i="35"/>
  <c r="AH166" i="35"/>
  <c r="AG169" i="35"/>
  <c r="AB173" i="35"/>
  <c r="AA174" i="35"/>
  <c r="AG177" i="35"/>
  <c r="D180" i="35"/>
  <c r="AA180" i="35"/>
  <c r="AH180" i="35"/>
  <c r="Y182" i="35"/>
  <c r="AH186" i="35"/>
  <c r="AB187" i="35"/>
  <c r="Y191" i="35"/>
  <c r="Y195" i="35"/>
  <c r="D196" i="35"/>
  <c r="P196" i="35"/>
  <c r="AB197" i="35"/>
  <c r="G198" i="35"/>
  <c r="AI198" i="35"/>
  <c r="Y199" i="35"/>
  <c r="D200" i="35"/>
  <c r="P200" i="35"/>
  <c r="AB201" i="35"/>
  <c r="G202" i="35"/>
  <c r="AI202" i="35"/>
  <c r="Y203" i="35"/>
  <c r="AB211" i="35"/>
  <c r="AA212" i="35"/>
  <c r="P216" i="35"/>
  <c r="AI231" i="35"/>
  <c r="AA233" i="35"/>
  <c r="P249" i="35"/>
  <c r="Y166" i="35"/>
  <c r="Y168" i="35"/>
  <c r="G170" i="35"/>
  <c r="Y170" i="35"/>
  <c r="AG170" i="35"/>
  <c r="Y176" i="35"/>
  <c r="G178" i="35"/>
  <c r="Y178" i="35"/>
  <c r="AG178" i="35"/>
  <c r="AB180" i="35"/>
  <c r="AH182" i="35"/>
  <c r="Y196" i="35"/>
  <c r="D197" i="35"/>
  <c r="P197" i="35"/>
  <c r="AB198" i="35"/>
  <c r="Y200" i="35"/>
  <c r="D201" i="35"/>
  <c r="P201" i="35"/>
  <c r="AB202" i="35"/>
  <c r="G203" i="35"/>
  <c r="AI203" i="35"/>
  <c r="AB204" i="35"/>
  <c r="Y206" i="35"/>
  <c r="D207" i="35"/>
  <c r="G208" i="35"/>
  <c r="Y208" i="35"/>
  <c r="AC211" i="35"/>
  <c r="D212" i="35"/>
  <c r="AC212" i="35"/>
  <c r="Y214" i="35"/>
  <c r="D215" i="35"/>
  <c r="AI233" i="35"/>
  <c r="P241" i="35"/>
  <c r="Q241" i="35" s="1"/>
  <c r="AB249" i="35"/>
  <c r="AB169" i="35"/>
  <c r="AB177" i="35"/>
  <c r="Y197" i="35"/>
  <c r="Y201" i="35"/>
  <c r="AB207" i="35"/>
  <c r="AB215" i="35"/>
  <c r="AI249" i="35"/>
  <c r="G174" i="35"/>
  <c r="Y174" i="35"/>
  <c r="Z174" i="35" s="1"/>
  <c r="AG174" i="35"/>
  <c r="G197" i="35"/>
  <c r="AI197" i="35"/>
  <c r="Y198" i="35"/>
  <c r="G201" i="35"/>
  <c r="AI201" i="35"/>
  <c r="Y202" i="35"/>
  <c r="AC207" i="35"/>
  <c r="G212" i="35"/>
  <c r="Y212" i="35"/>
  <c r="AC215" i="35"/>
  <c r="AI241" i="35"/>
  <c r="AB42" i="35"/>
  <c r="AC42" i="35"/>
  <c r="Y52" i="35"/>
  <c r="AI53" i="35"/>
  <c r="P53" i="35"/>
  <c r="AH60" i="35"/>
  <c r="AH68" i="35"/>
  <c r="AC75" i="35"/>
  <c r="AB75" i="35"/>
  <c r="Y80" i="35"/>
  <c r="AC83" i="35"/>
  <c r="AB83" i="35"/>
  <c r="AB91" i="35"/>
  <c r="AC91" i="35"/>
  <c r="AI142" i="35"/>
  <c r="G142" i="35"/>
  <c r="AA142" i="35"/>
  <c r="Y142" i="35"/>
  <c r="AH164" i="35"/>
  <c r="Y164" i="35"/>
  <c r="AA188" i="35"/>
  <c r="D188" i="35"/>
  <c r="AB188" i="35"/>
  <c r="AH188" i="35"/>
  <c r="Y188" i="35"/>
  <c r="G188" i="35"/>
  <c r="AI193" i="35"/>
  <c r="AB193" i="35"/>
  <c r="P193" i="35"/>
  <c r="D193" i="35"/>
  <c r="AC193" i="35"/>
  <c r="G193" i="35"/>
  <c r="AH220" i="35"/>
  <c r="AB220" i="35"/>
  <c r="AA220" i="35"/>
  <c r="P220" i="35"/>
  <c r="AH226" i="35"/>
  <c r="P226" i="35"/>
  <c r="AI226" i="35"/>
  <c r="AB226" i="35"/>
  <c r="Y37" i="35"/>
  <c r="AC39" i="35"/>
  <c r="Y39" i="35"/>
  <c r="AB46" i="35"/>
  <c r="AC46" i="35"/>
  <c r="G50" i="35"/>
  <c r="AI50" i="35"/>
  <c r="G52" i="35"/>
  <c r="AI52" i="35"/>
  <c r="G53" i="35"/>
  <c r="G58" i="35"/>
  <c r="AI58" i="35"/>
  <c r="AI60" i="35"/>
  <c r="AH66" i="35"/>
  <c r="AI68" i="35"/>
  <c r="Y74" i="35"/>
  <c r="G80" i="35"/>
  <c r="AA80" i="35"/>
  <c r="AH80" i="35"/>
  <c r="Y86" i="35"/>
  <c r="AC88" i="35"/>
  <c r="G88" i="35"/>
  <c r="Y88" i="35"/>
  <c r="AB95" i="35"/>
  <c r="AC95" i="35"/>
  <c r="Y97" i="35"/>
  <c r="G97" i="35"/>
  <c r="AC97" i="35"/>
  <c r="AB97" i="35"/>
  <c r="P123" i="35"/>
  <c r="AI123" i="35"/>
  <c r="AB123" i="35"/>
  <c r="AI130" i="35"/>
  <c r="AH130" i="35"/>
  <c r="Y130" i="35"/>
  <c r="G130" i="35"/>
  <c r="AA150" i="35"/>
  <c r="P150" i="35"/>
  <c r="AI150" i="35"/>
  <c r="AA152" i="35"/>
  <c r="AB152" i="35"/>
  <c r="P152" i="35"/>
  <c r="AG157" i="35"/>
  <c r="Y157" i="35"/>
  <c r="AH157" i="35"/>
  <c r="Y160" i="35"/>
  <c r="AG162" i="35"/>
  <c r="AA162" i="35"/>
  <c r="W162" i="35"/>
  <c r="AB162" i="35"/>
  <c r="D183" i="35"/>
  <c r="AH183" i="35"/>
  <c r="AC183" i="35"/>
  <c r="AH218" i="35"/>
  <c r="P218" i="35"/>
  <c r="AI218" i="35"/>
  <c r="AB218" i="35"/>
  <c r="AI220" i="35"/>
  <c r="AA226" i="35"/>
  <c r="AA245" i="35"/>
  <c r="P245" i="35"/>
  <c r="Q233" i="35" s="1"/>
  <c r="AB245" i="35"/>
  <c r="AC37" i="35"/>
  <c r="AA39" i="35"/>
  <c r="AH39" i="35"/>
  <c r="Y41" i="35"/>
  <c r="AH42" i="35"/>
  <c r="AC43" i="35"/>
  <c r="Y43" i="35"/>
  <c r="AI49" i="35"/>
  <c r="P49" i="35"/>
  <c r="P50" i="35"/>
  <c r="P52" i="35"/>
  <c r="Y53" i="35"/>
  <c r="Y56" i="35"/>
  <c r="AI57" i="35"/>
  <c r="P57" i="35"/>
  <c r="P58" i="35"/>
  <c r="P60" i="35"/>
  <c r="AH64" i="35"/>
  <c r="AI66" i="35"/>
  <c r="P68" i="35"/>
  <c r="AH75" i="35"/>
  <c r="Y76" i="35"/>
  <c r="AC79" i="35"/>
  <c r="AB79" i="35"/>
  <c r="AB80" i="35"/>
  <c r="AH83" i="35"/>
  <c r="AH84" i="35"/>
  <c r="AB84" i="35"/>
  <c r="AA84" i="35"/>
  <c r="AC86" i="35"/>
  <c r="AA88" i="35"/>
  <c r="AH88" i="35"/>
  <c r="Y90" i="35"/>
  <c r="AH91" i="35"/>
  <c r="AC92" i="35"/>
  <c r="G92" i="35"/>
  <c r="Y92" i="35"/>
  <c r="AI128" i="35"/>
  <c r="G128" i="35"/>
  <c r="AA128" i="35"/>
  <c r="Y128" i="35"/>
  <c r="AA130" i="35"/>
  <c r="AH131" i="35"/>
  <c r="P131" i="35"/>
  <c r="AB131" i="35"/>
  <c r="AI132" i="35"/>
  <c r="AA132" i="35"/>
  <c r="Y132" i="35"/>
  <c r="AH142" i="35"/>
  <c r="AA144" i="35"/>
  <c r="AB144" i="35"/>
  <c r="P144" i="35"/>
  <c r="AB150" i="35"/>
  <c r="AH160" i="35"/>
  <c r="G162" i="35"/>
  <c r="AH162" i="35"/>
  <c r="Y183" i="35"/>
  <c r="D187" i="35"/>
  <c r="Y187" i="35"/>
  <c r="AH187" i="35"/>
  <c r="AC190" i="35"/>
  <c r="D190" i="35"/>
  <c r="Y190" i="35"/>
  <c r="Y192" i="35"/>
  <c r="D192" i="35"/>
  <c r="AB192" i="35"/>
  <c r="AI192" i="35"/>
  <c r="P192" i="35"/>
  <c r="G180" i="35"/>
  <c r="Y193" i="35"/>
  <c r="AC195" i="35"/>
  <c r="AB195" i="35"/>
  <c r="P195" i="35"/>
  <c r="D195" i="35"/>
  <c r="G195" i="35"/>
  <c r="AI195" i="35"/>
  <c r="AA218" i="35"/>
  <c r="AH237" i="35"/>
  <c r="AB237" i="35"/>
  <c r="AA237" i="35"/>
  <c r="P237" i="35"/>
  <c r="AA243" i="35"/>
  <c r="AI243" i="35"/>
  <c r="AH243" i="35"/>
  <c r="AB243" i="35"/>
  <c r="AH245" i="35"/>
  <c r="D37" i="35"/>
  <c r="AH37" i="35"/>
  <c r="AB38" i="35"/>
  <c r="AC38" i="35"/>
  <c r="AB39" i="35"/>
  <c r="AC41" i="35"/>
  <c r="D42" i="35"/>
  <c r="Y42" i="35"/>
  <c r="AA43" i="35"/>
  <c r="AH43" i="35"/>
  <c r="Y45" i="35"/>
  <c r="AH46" i="35"/>
  <c r="AC47" i="35"/>
  <c r="Y47" i="35"/>
  <c r="AI48" i="35"/>
  <c r="G49" i="35"/>
  <c r="Y50" i="35"/>
  <c r="AB52" i="35"/>
  <c r="AB53" i="35"/>
  <c r="G54" i="35"/>
  <c r="AI54" i="35"/>
  <c r="G56" i="35"/>
  <c r="AI56" i="35"/>
  <c r="G57" i="35"/>
  <c r="Y58" i="35"/>
  <c r="AB60" i="35"/>
  <c r="AH62" i="35"/>
  <c r="AI64" i="35"/>
  <c r="P66" i="35"/>
  <c r="AB68" i="35"/>
  <c r="AH70" i="35"/>
  <c r="AC72" i="35"/>
  <c r="AB72" i="35"/>
  <c r="AC74" i="35"/>
  <c r="D75" i="35"/>
  <c r="Y75" i="35"/>
  <c r="G76" i="35"/>
  <c r="AA76" i="35"/>
  <c r="AH76" i="35"/>
  <c r="D80" i="35"/>
  <c r="AC80" i="35"/>
  <c r="AC82" i="35"/>
  <c r="D83" i="35"/>
  <c r="Y83" i="35"/>
  <c r="G84" i="35"/>
  <c r="AC84" i="35"/>
  <c r="D86" i="35"/>
  <c r="AH86" i="35"/>
  <c r="AB87" i="35"/>
  <c r="AC87" i="35"/>
  <c r="AB88" i="35"/>
  <c r="AC90" i="35"/>
  <c r="D91" i="35"/>
  <c r="Y91" i="35"/>
  <c r="AA92" i="35"/>
  <c r="AH92" i="35"/>
  <c r="Y94" i="35"/>
  <c r="Z82" i="35" s="1"/>
  <c r="AH95" i="35"/>
  <c r="AC96" i="35"/>
  <c r="P97" i="35"/>
  <c r="AI97" i="35"/>
  <c r="AI133" i="35"/>
  <c r="AB133" i="35"/>
  <c r="AI134" i="35"/>
  <c r="G134" i="35"/>
  <c r="Y134" i="35"/>
  <c r="P137" i="35"/>
  <c r="AI137" i="35"/>
  <c r="AB137" i="35"/>
  <c r="AH150" i="35"/>
  <c r="AH152" i="35"/>
  <c r="AB157" i="35"/>
  <c r="AG158" i="35"/>
  <c r="AA158" i="35"/>
  <c r="AB158" i="35"/>
  <c r="AH158" i="35"/>
  <c r="Y158" i="35"/>
  <c r="G158" i="35"/>
  <c r="AB183" i="35"/>
  <c r="AC188" i="35"/>
  <c r="AH190" i="35"/>
  <c r="AI194" i="35"/>
  <c r="AB194" i="35"/>
  <c r="P194" i="35"/>
  <c r="D194" i="35"/>
  <c r="AC194" i="35"/>
  <c r="G194" i="35"/>
  <c r="AH229" i="35"/>
  <c r="AB229" i="35"/>
  <c r="AA229" i="35"/>
  <c r="P229" i="35"/>
  <c r="AH235" i="35"/>
  <c r="P235" i="35"/>
  <c r="AI235" i="35"/>
  <c r="AB235" i="35"/>
  <c r="AI237" i="35"/>
  <c r="P243" i="35"/>
  <c r="Q243" i="35" s="1"/>
  <c r="AI245" i="35"/>
  <c r="AC98" i="35"/>
  <c r="AC99" i="35"/>
  <c r="AC100" i="35"/>
  <c r="AC101" i="35"/>
  <c r="AC102" i="35"/>
  <c r="AC103" i="35"/>
  <c r="AC104" i="35"/>
  <c r="AI105" i="35"/>
  <c r="AB105" i="35"/>
  <c r="AI122" i="35"/>
  <c r="AH122" i="35"/>
  <c r="AI124" i="35"/>
  <c r="Y124" i="35"/>
  <c r="AB125" i="35"/>
  <c r="AI136" i="35"/>
  <c r="AH136" i="35"/>
  <c r="AI138" i="35"/>
  <c r="Y138" i="35"/>
  <c r="AH148" i="35"/>
  <c r="AG165" i="35"/>
  <c r="AB165" i="35"/>
  <c r="AA184" i="35"/>
  <c r="D184" i="35"/>
  <c r="AC186" i="35"/>
  <c r="D186" i="35"/>
  <c r="AH222" i="35"/>
  <c r="P222" i="35"/>
  <c r="AH231" i="35"/>
  <c r="P231" i="35"/>
  <c r="P239" i="35"/>
  <c r="Y25" i="35"/>
  <c r="AB26" i="35"/>
  <c r="Y29" i="35"/>
  <c r="AB30" i="35"/>
  <c r="Y33" i="35"/>
  <c r="AB34" i="35"/>
  <c r="AB51" i="35"/>
  <c r="AB55" i="35"/>
  <c r="AB59" i="35"/>
  <c r="G98" i="35"/>
  <c r="Y98" i="35"/>
  <c r="G99" i="35"/>
  <c r="Y99" i="35"/>
  <c r="G100" i="35"/>
  <c r="Y100" i="35"/>
  <c r="G101" i="35"/>
  <c r="Y101" i="35"/>
  <c r="G102" i="35"/>
  <c r="Y102" i="35"/>
  <c r="G103" i="35"/>
  <c r="Y103" i="35"/>
  <c r="G104" i="35"/>
  <c r="Y104" i="35"/>
  <c r="G105" i="35"/>
  <c r="Y105" i="35"/>
  <c r="AI106" i="35"/>
  <c r="AB106" i="35"/>
  <c r="P106" i="35"/>
  <c r="D106" i="35"/>
  <c r="Y106" i="35"/>
  <c r="AI107" i="35"/>
  <c r="AB107" i="35"/>
  <c r="P107" i="35"/>
  <c r="D107" i="35"/>
  <c r="Y107" i="35"/>
  <c r="G122" i="35"/>
  <c r="G124" i="35"/>
  <c r="AH124" i="35"/>
  <c r="P125" i="35"/>
  <c r="G136" i="35"/>
  <c r="G138" i="35"/>
  <c r="AH138" i="35"/>
  <c r="P139" i="35"/>
  <c r="AI141" i="35"/>
  <c r="AH146" i="35"/>
  <c r="AI148" i="35"/>
  <c r="AH154" i="35"/>
  <c r="AG161" i="35"/>
  <c r="AB161" i="35"/>
  <c r="AG166" i="35"/>
  <c r="AA166" i="35"/>
  <c r="AC182" i="35"/>
  <c r="D182" i="35"/>
  <c r="G184" i="35"/>
  <c r="Y184" i="35"/>
  <c r="AH184" i="35"/>
  <c r="D191" i="35"/>
  <c r="AB191" i="35"/>
  <c r="AH216" i="35"/>
  <c r="AB216" i="35"/>
  <c r="AA222" i="35"/>
  <c r="AH224" i="35"/>
  <c r="AB224" i="35"/>
  <c r="AA231" i="35"/>
  <c r="AH233" i="35"/>
  <c r="AB233" i="35"/>
  <c r="AA239" i="35"/>
  <c r="AA247" i="35"/>
  <c r="AB247" i="35"/>
  <c r="AI247" i="35"/>
  <c r="AA251" i="35"/>
  <c r="Y110" i="35"/>
  <c r="W111" i="35"/>
  <c r="AB111" i="35"/>
  <c r="Y114" i="35"/>
  <c r="W115" i="35"/>
  <c r="AB115" i="35"/>
  <c r="Y118" i="35"/>
  <c r="W119" i="35"/>
  <c r="AB119" i="35"/>
  <c r="AA126" i="35"/>
  <c r="AA140" i="35"/>
  <c r="Y169" i="35"/>
  <c r="W170" i="35"/>
  <c r="AB170" i="35"/>
  <c r="Y173" i="35"/>
  <c r="W174" i="35"/>
  <c r="AB174" i="35"/>
  <c r="Y177" i="35"/>
  <c r="Z165" i="35" s="1"/>
  <c r="W178" i="35"/>
  <c r="AB178" i="35"/>
  <c r="Y180" i="35"/>
  <c r="AH241" i="35"/>
  <c r="AH249" i="35"/>
  <c r="AC196" i="35"/>
  <c r="AC197" i="35"/>
  <c r="AC198" i="35"/>
  <c r="AC199" i="35"/>
  <c r="AC200" i="35"/>
  <c r="AC201" i="35"/>
  <c r="AC202" i="35"/>
  <c r="AC203" i="35"/>
  <c r="AA204" i="35"/>
  <c r="Y207" i="35"/>
  <c r="AB208" i="35"/>
  <c r="Y211" i="35"/>
  <c r="AB212" i="35"/>
  <c r="Y215" i="35"/>
  <c r="AG240" i="35"/>
  <c r="W240" i="35"/>
  <c r="X240" i="35" s="1"/>
  <c r="AC240" i="35"/>
  <c r="D240" i="35"/>
  <c r="E240" i="35" s="1"/>
  <c r="AG242" i="35"/>
  <c r="W242" i="35"/>
  <c r="X242" i="35" s="1"/>
  <c r="AC242" i="35"/>
  <c r="D242" i="35"/>
  <c r="E242" i="35" s="1"/>
  <c r="AG244" i="35"/>
  <c r="W244" i="35"/>
  <c r="X244" i="35" s="1"/>
  <c r="AC244" i="35"/>
  <c r="D244" i="35"/>
  <c r="E244" i="35" s="1"/>
  <c r="AG246" i="35"/>
  <c r="W246" i="35"/>
  <c r="X246" i="35" s="1"/>
  <c r="AC246" i="35"/>
  <c r="I246" i="35"/>
  <c r="D246" i="35"/>
  <c r="E246" i="35" s="1"/>
  <c r="AG248" i="35"/>
  <c r="W248" i="35"/>
  <c r="X248" i="35" s="1"/>
  <c r="AC248" i="35"/>
  <c r="I248" i="35"/>
  <c r="D248" i="35"/>
  <c r="E248" i="35" s="1"/>
  <c r="AG250" i="35"/>
  <c r="W250" i="35"/>
  <c r="X250" i="35" s="1"/>
  <c r="AC250" i="35"/>
  <c r="I250" i="35"/>
  <c r="D250" i="35"/>
  <c r="E250" i="35" s="1"/>
  <c r="Y240" i="35"/>
  <c r="G242" i="35"/>
  <c r="Y246" i="35"/>
  <c r="Z246" i="35" s="1"/>
  <c r="G248" i="35"/>
  <c r="G250" i="35"/>
  <c r="AA240" i="35"/>
  <c r="AH240" i="35"/>
  <c r="AG241" i="35"/>
  <c r="W241" i="35"/>
  <c r="X241" i="35" s="1"/>
  <c r="AC241" i="35"/>
  <c r="D241" i="35"/>
  <c r="E241" i="35" s="1"/>
  <c r="AA242" i="35"/>
  <c r="AH242" i="35"/>
  <c r="AG243" i="35"/>
  <c r="W243" i="35"/>
  <c r="X243" i="35" s="1"/>
  <c r="AC243" i="35"/>
  <c r="D243" i="35"/>
  <c r="E243" i="35" s="1"/>
  <c r="AA244" i="35"/>
  <c r="AH244" i="35"/>
  <c r="AG245" i="35"/>
  <c r="W245" i="35"/>
  <c r="X245" i="35" s="1"/>
  <c r="AC245" i="35"/>
  <c r="D245" i="35"/>
  <c r="E245" i="35" s="1"/>
  <c r="AA246" i="35"/>
  <c r="AH246" i="35"/>
  <c r="AG247" i="35"/>
  <c r="W247" i="35"/>
  <c r="X247" i="35" s="1"/>
  <c r="AC247" i="35"/>
  <c r="I247" i="35"/>
  <c r="D247" i="35"/>
  <c r="E247" i="35" s="1"/>
  <c r="AA248" i="35"/>
  <c r="AH248" i="35"/>
  <c r="AG249" i="35"/>
  <c r="W249" i="35"/>
  <c r="X249" i="35" s="1"/>
  <c r="AC249" i="35"/>
  <c r="I249" i="35"/>
  <c r="D249" i="35"/>
  <c r="E249" i="35" s="1"/>
  <c r="AA250" i="35"/>
  <c r="AH250" i="35"/>
  <c r="AG251" i="35"/>
  <c r="W251" i="35"/>
  <c r="X251" i="35" s="1"/>
  <c r="AC251" i="35"/>
  <c r="I251" i="35"/>
  <c r="D251" i="35"/>
  <c r="E251" i="35" s="1"/>
  <c r="AI251" i="35"/>
  <c r="G240" i="35"/>
  <c r="Y242" i="35"/>
  <c r="Z242" i="35" s="1"/>
  <c r="G244" i="35"/>
  <c r="Y244" i="35"/>
  <c r="G246" i="35"/>
  <c r="Y248" i="35"/>
  <c r="Z248" i="35" s="1"/>
  <c r="Y250" i="35"/>
  <c r="P240" i="35"/>
  <c r="Q240" i="35" s="1"/>
  <c r="AB240" i="35"/>
  <c r="AI240" i="35"/>
  <c r="G241" i="35"/>
  <c r="Y241" i="35"/>
  <c r="Z241" i="35" s="1"/>
  <c r="P242" i="35"/>
  <c r="AB242" i="35"/>
  <c r="AI242" i="35"/>
  <c r="G243" i="35"/>
  <c r="Y243" i="35"/>
  <c r="P244" i="35"/>
  <c r="Q244" i="35" s="1"/>
  <c r="AB244" i="35"/>
  <c r="AI244" i="35"/>
  <c r="G245" i="35"/>
  <c r="Y245" i="35"/>
  <c r="Z245" i="35" s="1"/>
  <c r="P246" i="35"/>
  <c r="Q246" i="35" s="1"/>
  <c r="AB246" i="35"/>
  <c r="AI246" i="35"/>
  <c r="G247" i="35"/>
  <c r="Y247" i="35"/>
  <c r="P248" i="35"/>
  <c r="Q248" i="35" s="1"/>
  <c r="AB248" i="35"/>
  <c r="AI248" i="35"/>
  <c r="G249" i="35"/>
  <c r="Y249" i="35"/>
  <c r="P250" i="35"/>
  <c r="Q250" i="35" s="1"/>
  <c r="AB250" i="35"/>
  <c r="AI250" i="35"/>
  <c r="G251" i="35"/>
  <c r="Y251" i="35"/>
  <c r="Z251" i="35" s="1"/>
  <c r="AH251" i="35"/>
  <c r="AG228" i="35"/>
  <c r="W228" i="35"/>
  <c r="AC228" i="35"/>
  <c r="D228" i="35"/>
  <c r="AG230" i="35"/>
  <c r="W230" i="35"/>
  <c r="AC230" i="35"/>
  <c r="D230" i="35"/>
  <c r="AG232" i="35"/>
  <c r="W232" i="35"/>
  <c r="AC232" i="35"/>
  <c r="D232" i="35"/>
  <c r="AG234" i="35"/>
  <c r="W234" i="35"/>
  <c r="AC234" i="35"/>
  <c r="D234" i="35"/>
  <c r="AG236" i="35"/>
  <c r="W236" i="35"/>
  <c r="AC236" i="35"/>
  <c r="D236" i="35"/>
  <c r="AG238" i="35"/>
  <c r="W238" i="35"/>
  <c r="AC238" i="35"/>
  <c r="D238" i="35"/>
  <c r="Y228" i="35"/>
  <c r="G230" i="35"/>
  <c r="Y232" i="35"/>
  <c r="G234" i="35"/>
  <c r="G236" i="35"/>
  <c r="G238" i="35"/>
  <c r="AA228" i="35"/>
  <c r="AH228" i="35"/>
  <c r="AG229" i="35"/>
  <c r="W229" i="35"/>
  <c r="AC229" i="35"/>
  <c r="D229" i="35"/>
  <c r="AA230" i="35"/>
  <c r="AH230" i="35"/>
  <c r="AG231" i="35"/>
  <c r="W231" i="35"/>
  <c r="AC231" i="35"/>
  <c r="D231" i="35"/>
  <c r="AA232" i="35"/>
  <c r="AH232" i="35"/>
  <c r="AG233" i="35"/>
  <c r="W233" i="35"/>
  <c r="AC233" i="35"/>
  <c r="D233" i="35"/>
  <c r="AA234" i="35"/>
  <c r="AH234" i="35"/>
  <c r="AG235" i="35"/>
  <c r="W235" i="35"/>
  <c r="AC235" i="35"/>
  <c r="D235" i="35"/>
  <c r="AA236" i="35"/>
  <c r="AH236" i="35"/>
  <c r="AG237" i="35"/>
  <c r="W237" i="35"/>
  <c r="AC237" i="35"/>
  <c r="D237" i="35"/>
  <c r="AA238" i="35"/>
  <c r="AH238" i="35"/>
  <c r="AG239" i="35"/>
  <c r="W239" i="35"/>
  <c r="AC239" i="35"/>
  <c r="D239" i="35"/>
  <c r="AI239" i="35"/>
  <c r="G228" i="35"/>
  <c r="Y230" i="35"/>
  <c r="G232" i="35"/>
  <c r="Y234" i="35"/>
  <c r="Y236" i="35"/>
  <c r="Y238" i="35"/>
  <c r="P228" i="35"/>
  <c r="AB228" i="35"/>
  <c r="AI228" i="35"/>
  <c r="G229" i="35"/>
  <c r="Y229" i="35"/>
  <c r="P230" i="35"/>
  <c r="AB230" i="35"/>
  <c r="AI230" i="35"/>
  <c r="G231" i="35"/>
  <c r="Y231" i="35"/>
  <c r="P232" i="35"/>
  <c r="AB232" i="35"/>
  <c r="AI232" i="35"/>
  <c r="G233" i="35"/>
  <c r="Y233" i="35"/>
  <c r="P234" i="35"/>
  <c r="AB234" i="35"/>
  <c r="AI234" i="35"/>
  <c r="G235" i="35"/>
  <c r="Y235" i="35"/>
  <c r="P236" i="35"/>
  <c r="AB236" i="35"/>
  <c r="AI236" i="35"/>
  <c r="G237" i="35"/>
  <c r="Y237" i="35"/>
  <c r="P238" i="35"/>
  <c r="AB238" i="35"/>
  <c r="AI238" i="35"/>
  <c r="G239" i="35"/>
  <c r="Y239" i="35"/>
  <c r="AH239" i="35"/>
  <c r="AG219" i="35"/>
  <c r="W219" i="35"/>
  <c r="AC219" i="35"/>
  <c r="D219" i="35"/>
  <c r="AG216" i="35"/>
  <c r="W216" i="35"/>
  <c r="G204" i="35"/>
  <c r="AC216" i="35"/>
  <c r="D216" i="35"/>
  <c r="AA217" i="35"/>
  <c r="AG218" i="35"/>
  <c r="W218" i="35"/>
  <c r="AC218" i="35"/>
  <c r="D218" i="35"/>
  <c r="AA219" i="35"/>
  <c r="AH219" i="35"/>
  <c r="AG220" i="35"/>
  <c r="W220" i="35"/>
  <c r="AC220" i="35"/>
  <c r="D220" i="35"/>
  <c r="AA221" i="35"/>
  <c r="AG222" i="35"/>
  <c r="W222" i="35"/>
  <c r="AC222" i="35"/>
  <c r="D222" i="35"/>
  <c r="AA223" i="35"/>
  <c r="AG224" i="35"/>
  <c r="W224" i="35"/>
  <c r="AC224" i="35"/>
  <c r="D224" i="35"/>
  <c r="AA225" i="35"/>
  <c r="AG226" i="35"/>
  <c r="W226" i="35"/>
  <c r="AC226" i="35"/>
  <c r="D226" i="35"/>
  <c r="AA227" i="35"/>
  <c r="AG217" i="35"/>
  <c r="W217" i="35"/>
  <c r="AC217" i="35"/>
  <c r="D217" i="35"/>
  <c r="AG221" i="35"/>
  <c r="W221" i="35"/>
  <c r="AC221" i="35"/>
  <c r="D221" i="35"/>
  <c r="AG223" i="35"/>
  <c r="W223" i="35"/>
  <c r="AC223" i="35"/>
  <c r="D223" i="35"/>
  <c r="AG225" i="35"/>
  <c r="W225" i="35"/>
  <c r="AC225" i="35"/>
  <c r="D225" i="35"/>
  <c r="AG227" i="35"/>
  <c r="W227" i="35"/>
  <c r="AC227" i="35"/>
  <c r="D227" i="35"/>
  <c r="G217" i="35"/>
  <c r="Y217" i="35"/>
  <c r="G219" i="35"/>
  <c r="Y219" i="35"/>
  <c r="G221" i="35"/>
  <c r="Y221" i="35"/>
  <c r="G223" i="35"/>
  <c r="Y223" i="35"/>
  <c r="G225" i="35"/>
  <c r="Y225" i="35"/>
  <c r="G227" i="35"/>
  <c r="Y227" i="35"/>
  <c r="G216" i="35"/>
  <c r="Y216" i="35"/>
  <c r="P217" i="35"/>
  <c r="AB217" i="35"/>
  <c r="AI217" i="35"/>
  <c r="G218" i="35"/>
  <c r="Y218" i="35"/>
  <c r="P219" i="35"/>
  <c r="AB219" i="35"/>
  <c r="AI219" i="35"/>
  <c r="G220" i="35"/>
  <c r="Y220" i="35"/>
  <c r="P221" i="35"/>
  <c r="Q221" i="35" s="1"/>
  <c r="AB221" i="35"/>
  <c r="AI221" i="35"/>
  <c r="G222" i="35"/>
  <c r="Y222" i="35"/>
  <c r="P223" i="35"/>
  <c r="AB223" i="35"/>
  <c r="AI223" i="35"/>
  <c r="G224" i="35"/>
  <c r="Y224" i="35"/>
  <c r="AJ224" i="35" s="1"/>
  <c r="P225" i="35"/>
  <c r="AB225" i="35"/>
  <c r="AI225" i="35"/>
  <c r="G226" i="35"/>
  <c r="Y226" i="35"/>
  <c r="P227" i="35"/>
  <c r="AB227" i="35"/>
  <c r="AI227" i="35"/>
  <c r="AG205" i="35"/>
  <c r="W205" i="35"/>
  <c r="P205" i="35"/>
  <c r="AI205" i="35"/>
  <c r="AG209" i="35"/>
  <c r="W209" i="35"/>
  <c r="P209" i="35"/>
  <c r="AI209" i="35"/>
  <c r="AG213" i="35"/>
  <c r="W213" i="35"/>
  <c r="P213" i="35"/>
  <c r="AI213" i="35"/>
  <c r="G205" i="35"/>
  <c r="AA205" i="35"/>
  <c r="AG206" i="35"/>
  <c r="W206" i="35"/>
  <c r="P206" i="35"/>
  <c r="AI206" i="35"/>
  <c r="G209" i="35"/>
  <c r="AA209" i="35"/>
  <c r="AG210" i="35"/>
  <c r="W210" i="35"/>
  <c r="P210" i="35"/>
  <c r="AI210" i="35"/>
  <c r="G213" i="35"/>
  <c r="AA213" i="35"/>
  <c r="AG214" i="35"/>
  <c r="W214" i="35"/>
  <c r="P214" i="35"/>
  <c r="AI214" i="35"/>
  <c r="AB205" i="35"/>
  <c r="G206" i="35"/>
  <c r="AA206" i="35"/>
  <c r="AG207" i="35"/>
  <c r="W207" i="35"/>
  <c r="P207" i="35"/>
  <c r="AI207" i="35"/>
  <c r="AB209" i="35"/>
  <c r="G210" i="35"/>
  <c r="AA210" i="35"/>
  <c r="AG211" i="35"/>
  <c r="W211" i="35"/>
  <c r="P211" i="35"/>
  <c r="AI211" i="35"/>
  <c r="AB213" i="35"/>
  <c r="G214" i="35"/>
  <c r="AA214" i="35"/>
  <c r="AG215" i="35"/>
  <c r="W215" i="35"/>
  <c r="P215" i="35"/>
  <c r="AI215" i="35"/>
  <c r="AG204" i="35"/>
  <c r="W204" i="35"/>
  <c r="G192" i="35"/>
  <c r="P204" i="35"/>
  <c r="AI204" i="35"/>
  <c r="D205" i="35"/>
  <c r="Y205" i="35"/>
  <c r="AC205" i="35"/>
  <c r="AH205" i="35"/>
  <c r="AB206" i="35"/>
  <c r="G207" i="35"/>
  <c r="AA207" i="35"/>
  <c r="AG208" i="35"/>
  <c r="W208" i="35"/>
  <c r="P208" i="35"/>
  <c r="AI208" i="35"/>
  <c r="D209" i="35"/>
  <c r="Y209" i="35"/>
  <c r="AC209" i="35"/>
  <c r="AH209" i="35"/>
  <c r="AB210" i="35"/>
  <c r="G211" i="35"/>
  <c r="AA211" i="35"/>
  <c r="AG212" i="35"/>
  <c r="W212" i="35"/>
  <c r="P212" i="35"/>
  <c r="Q212" i="35" s="1"/>
  <c r="AI212" i="35"/>
  <c r="D213" i="35"/>
  <c r="Y213" i="35"/>
  <c r="AC213" i="35"/>
  <c r="AH213" i="35"/>
  <c r="AB214" i="35"/>
  <c r="G215" i="35"/>
  <c r="AA215" i="35"/>
  <c r="AA192" i="35"/>
  <c r="AH192" i="35"/>
  <c r="AA193" i="35"/>
  <c r="AH193" i="35"/>
  <c r="AA194" i="35"/>
  <c r="AH194" i="35"/>
  <c r="AA195" i="35"/>
  <c r="AH195" i="35"/>
  <c r="AA196" i="35"/>
  <c r="AH196" i="35"/>
  <c r="AA197" i="35"/>
  <c r="AH197" i="35"/>
  <c r="AA198" i="35"/>
  <c r="AH198" i="35"/>
  <c r="AA199" i="35"/>
  <c r="AH199" i="35"/>
  <c r="AA200" i="35"/>
  <c r="AH200" i="35"/>
  <c r="AA201" i="35"/>
  <c r="AH201" i="35"/>
  <c r="AA202" i="35"/>
  <c r="AH202" i="35"/>
  <c r="AA203" i="35"/>
  <c r="AH203" i="35"/>
  <c r="W192" i="35"/>
  <c r="AG192" i="35"/>
  <c r="W193" i="35"/>
  <c r="AG193" i="35"/>
  <c r="W194" i="35"/>
  <c r="AG194" i="35"/>
  <c r="W195" i="35"/>
  <c r="AG195" i="35"/>
  <c r="W196" i="35"/>
  <c r="AG196" i="35"/>
  <c r="W197" i="35"/>
  <c r="AG197" i="35"/>
  <c r="W198" i="35"/>
  <c r="AG198" i="35"/>
  <c r="W199" i="35"/>
  <c r="AG199" i="35"/>
  <c r="W200" i="35"/>
  <c r="AG200" i="35"/>
  <c r="W201" i="35"/>
  <c r="AG201" i="35"/>
  <c r="W202" i="35"/>
  <c r="AG202" i="35"/>
  <c r="W203" i="35"/>
  <c r="AG203" i="35"/>
  <c r="AG181" i="35"/>
  <c r="W181" i="35"/>
  <c r="AG185" i="35"/>
  <c r="W185" i="35"/>
  <c r="AG189" i="35"/>
  <c r="W189" i="35"/>
  <c r="AA181" i="35"/>
  <c r="AG182" i="35"/>
  <c r="W182" i="35"/>
  <c r="G185" i="35"/>
  <c r="AA185" i="35"/>
  <c r="P186" i="35"/>
  <c r="AI186" i="35"/>
  <c r="G189" i="35"/>
  <c r="AG190" i="35"/>
  <c r="W190" i="35"/>
  <c r="P190" i="35"/>
  <c r="AI190" i="35"/>
  <c r="AG180" i="35"/>
  <c r="W180" i="35"/>
  <c r="P180" i="35"/>
  <c r="AI180" i="35"/>
  <c r="D181" i="35"/>
  <c r="Y181" i="35"/>
  <c r="AC181" i="35"/>
  <c r="AH181" i="35"/>
  <c r="AB182" i="35"/>
  <c r="G183" i="35"/>
  <c r="AA183" i="35"/>
  <c r="AG184" i="35"/>
  <c r="W184" i="35"/>
  <c r="P184" i="35"/>
  <c r="AI184" i="35"/>
  <c r="D185" i="35"/>
  <c r="Y185" i="35"/>
  <c r="AC185" i="35"/>
  <c r="AH185" i="35"/>
  <c r="AB186" i="35"/>
  <c r="G187" i="35"/>
  <c r="AA187" i="35"/>
  <c r="AG188" i="35"/>
  <c r="W188" i="35"/>
  <c r="P188" i="35"/>
  <c r="AI188" i="35"/>
  <c r="D189" i="35"/>
  <c r="Y189" i="35"/>
  <c r="AC189" i="35"/>
  <c r="AH189" i="35"/>
  <c r="AB190" i="35"/>
  <c r="G191" i="35"/>
  <c r="AA191" i="35"/>
  <c r="P181" i="35"/>
  <c r="AI181" i="35"/>
  <c r="P185" i="35"/>
  <c r="AI185" i="35"/>
  <c r="P189" i="35"/>
  <c r="AI189" i="35"/>
  <c r="G181" i="35"/>
  <c r="P182" i="35"/>
  <c r="AI182" i="35"/>
  <c r="AG186" i="35"/>
  <c r="W186" i="35"/>
  <c r="AA189" i="35"/>
  <c r="AB181" i="35"/>
  <c r="G182" i="35"/>
  <c r="AA182" i="35"/>
  <c r="AG183" i="35"/>
  <c r="W183" i="35"/>
  <c r="P183" i="35"/>
  <c r="AI183" i="35"/>
  <c r="AB185" i="35"/>
  <c r="G186" i="35"/>
  <c r="AA186" i="35"/>
  <c r="AG187" i="35"/>
  <c r="W187" i="35"/>
  <c r="P187" i="35"/>
  <c r="AI187" i="35"/>
  <c r="AB189" i="35"/>
  <c r="G190" i="35"/>
  <c r="AA190" i="35"/>
  <c r="AG191" i="35"/>
  <c r="W191" i="35"/>
  <c r="P191" i="35"/>
  <c r="AI191" i="35"/>
  <c r="AC171" i="35"/>
  <c r="D171" i="35"/>
  <c r="P171" i="35"/>
  <c r="AI171" i="35"/>
  <c r="AC175" i="35"/>
  <c r="D175" i="35"/>
  <c r="P175" i="35"/>
  <c r="AI175" i="35"/>
  <c r="AC179" i="35"/>
  <c r="D179" i="35"/>
  <c r="AI179" i="35"/>
  <c r="P179" i="35"/>
  <c r="AC168" i="35"/>
  <c r="D168" i="35"/>
  <c r="P168" i="35"/>
  <c r="AI168" i="35"/>
  <c r="G171" i="35"/>
  <c r="W171" i="35"/>
  <c r="AA171" i="35"/>
  <c r="AC172" i="35"/>
  <c r="D172" i="35"/>
  <c r="P172" i="35"/>
  <c r="AI172" i="35"/>
  <c r="G175" i="35"/>
  <c r="W175" i="35"/>
  <c r="AA175" i="35"/>
  <c r="AC176" i="35"/>
  <c r="D176" i="35"/>
  <c r="P176" i="35"/>
  <c r="AI176" i="35"/>
  <c r="G179" i="35"/>
  <c r="W179" i="35"/>
  <c r="AA179" i="35"/>
  <c r="G168" i="35"/>
  <c r="W168" i="35"/>
  <c r="AA168" i="35"/>
  <c r="AC169" i="35"/>
  <c r="D169" i="35"/>
  <c r="P169" i="35"/>
  <c r="AI169" i="35"/>
  <c r="AB171" i="35"/>
  <c r="AG171" i="35"/>
  <c r="G172" i="35"/>
  <c r="W172" i="35"/>
  <c r="AA172" i="35"/>
  <c r="AC173" i="35"/>
  <c r="D173" i="35"/>
  <c r="P173" i="35"/>
  <c r="AI173" i="35"/>
  <c r="AB175" i="35"/>
  <c r="AG175" i="35"/>
  <c r="G176" i="35"/>
  <c r="W176" i="35"/>
  <c r="AA176" i="35"/>
  <c r="AC177" i="35"/>
  <c r="D177" i="35"/>
  <c r="P177" i="35"/>
  <c r="AI177" i="35"/>
  <c r="AB179" i="35"/>
  <c r="AG179" i="35"/>
  <c r="AB168" i="35"/>
  <c r="AG168" i="35"/>
  <c r="G169" i="35"/>
  <c r="W169" i="35"/>
  <c r="AA169" i="35"/>
  <c r="AC170" i="35"/>
  <c r="D170" i="35"/>
  <c r="P170" i="35"/>
  <c r="AI170" i="35"/>
  <c r="Y171" i="35"/>
  <c r="AH171" i="35"/>
  <c r="AB172" i="35"/>
  <c r="AG172" i="35"/>
  <c r="G173" i="35"/>
  <c r="W173" i="35"/>
  <c r="AA173" i="35"/>
  <c r="AC174" i="35"/>
  <c r="D174" i="35"/>
  <c r="P174" i="35"/>
  <c r="AI174" i="35"/>
  <c r="Y175" i="35"/>
  <c r="AH175" i="35"/>
  <c r="AB176" i="35"/>
  <c r="AG176" i="35"/>
  <c r="G177" i="35"/>
  <c r="W177" i="35"/>
  <c r="AA177" i="35"/>
  <c r="AC178" i="35"/>
  <c r="D178" i="35"/>
  <c r="P178" i="35"/>
  <c r="AI178" i="35"/>
  <c r="Y179" i="35"/>
  <c r="AH179" i="35"/>
  <c r="AC159" i="35"/>
  <c r="D159" i="35"/>
  <c r="P159" i="35"/>
  <c r="AI159" i="35"/>
  <c r="AC163" i="35"/>
  <c r="D163" i="35"/>
  <c r="P163" i="35"/>
  <c r="AI163" i="35"/>
  <c r="AC167" i="35"/>
  <c r="D167" i="35"/>
  <c r="AI167" i="35"/>
  <c r="P167" i="35"/>
  <c r="AC156" i="35"/>
  <c r="D156" i="35"/>
  <c r="P156" i="35"/>
  <c r="AI156" i="35"/>
  <c r="G159" i="35"/>
  <c r="W159" i="35"/>
  <c r="AA159" i="35"/>
  <c r="AC160" i="35"/>
  <c r="D160" i="35"/>
  <c r="P160" i="35"/>
  <c r="AI160" i="35"/>
  <c r="G163" i="35"/>
  <c r="W163" i="35"/>
  <c r="AA163" i="35"/>
  <c r="AC164" i="35"/>
  <c r="D164" i="35"/>
  <c r="P164" i="35"/>
  <c r="AI164" i="35"/>
  <c r="G167" i="35"/>
  <c r="W167" i="35"/>
  <c r="AA167" i="35"/>
  <c r="G156" i="35"/>
  <c r="W156" i="35"/>
  <c r="AA156" i="35"/>
  <c r="AC157" i="35"/>
  <c r="D157" i="35"/>
  <c r="P157" i="35"/>
  <c r="AI157" i="35"/>
  <c r="AB159" i="35"/>
  <c r="AG159" i="35"/>
  <c r="G160" i="35"/>
  <c r="W160" i="35"/>
  <c r="AA160" i="35"/>
  <c r="AC161" i="35"/>
  <c r="D161" i="35"/>
  <c r="P161" i="35"/>
  <c r="AI161" i="35"/>
  <c r="AB163" i="35"/>
  <c r="AG163" i="35"/>
  <c r="G164" i="35"/>
  <c r="W164" i="35"/>
  <c r="AA164" i="35"/>
  <c r="AC165" i="35"/>
  <c r="D165" i="35"/>
  <c r="P165" i="35"/>
  <c r="AI165" i="35"/>
  <c r="AB167" i="35"/>
  <c r="AG167" i="35"/>
  <c r="AB156" i="35"/>
  <c r="AG156" i="35"/>
  <c r="G157" i="35"/>
  <c r="W157" i="35"/>
  <c r="AA157" i="35"/>
  <c r="AC158" i="35"/>
  <c r="D158" i="35"/>
  <c r="P158" i="35"/>
  <c r="AI158" i="35"/>
  <c r="Y159" i="35"/>
  <c r="AH159" i="35"/>
  <c r="AB160" i="35"/>
  <c r="AG160" i="35"/>
  <c r="G161" i="35"/>
  <c r="W161" i="35"/>
  <c r="AA161" i="35"/>
  <c r="AC162" i="35"/>
  <c r="D162" i="35"/>
  <c r="P162" i="35"/>
  <c r="AI162" i="35"/>
  <c r="Y163" i="35"/>
  <c r="AH163" i="35"/>
  <c r="AB164" i="35"/>
  <c r="AG164" i="35"/>
  <c r="G165" i="35"/>
  <c r="W165" i="35"/>
  <c r="AA165" i="35"/>
  <c r="AC166" i="35"/>
  <c r="D166" i="35"/>
  <c r="P166" i="35"/>
  <c r="AI166" i="35"/>
  <c r="Y167" i="35"/>
  <c r="AH167" i="35"/>
  <c r="AG147" i="35"/>
  <c r="W147" i="35"/>
  <c r="AC147" i="35"/>
  <c r="D147" i="35"/>
  <c r="AG149" i="35"/>
  <c r="W149" i="35"/>
  <c r="AC149" i="35"/>
  <c r="D149" i="35"/>
  <c r="AG151" i="35"/>
  <c r="W151" i="35"/>
  <c r="AC151" i="35"/>
  <c r="D151" i="35"/>
  <c r="AG155" i="35"/>
  <c r="W155" i="35"/>
  <c r="AC155" i="35"/>
  <c r="D155" i="35"/>
  <c r="Y145" i="35"/>
  <c r="G147" i="35"/>
  <c r="Y149" i="35"/>
  <c r="G151" i="35"/>
  <c r="G153" i="35"/>
  <c r="G155" i="35"/>
  <c r="AG144" i="35"/>
  <c r="W144" i="35"/>
  <c r="AC144" i="35"/>
  <c r="D144" i="35"/>
  <c r="G132" i="35"/>
  <c r="AA145" i="35"/>
  <c r="AG146" i="35"/>
  <c r="W146" i="35"/>
  <c r="AC146" i="35"/>
  <c r="D146" i="35"/>
  <c r="AA147" i="35"/>
  <c r="AH147" i="35"/>
  <c r="AG148" i="35"/>
  <c r="W148" i="35"/>
  <c r="AC148" i="35"/>
  <c r="D148" i="35"/>
  <c r="AA149" i="35"/>
  <c r="AH149" i="35"/>
  <c r="AG150" i="35"/>
  <c r="W150" i="35"/>
  <c r="AC150" i="35"/>
  <c r="D150" i="35"/>
  <c r="AA151" i="35"/>
  <c r="AH151" i="35"/>
  <c r="AG152" i="35"/>
  <c r="W152" i="35"/>
  <c r="AC152" i="35"/>
  <c r="D152" i="35"/>
  <c r="AA153" i="35"/>
  <c r="AG154" i="35"/>
  <c r="W154" i="35"/>
  <c r="AC154" i="35"/>
  <c r="D154" i="35"/>
  <c r="AA155" i="35"/>
  <c r="AH155" i="35"/>
  <c r="AG145" i="35"/>
  <c r="W145" i="35"/>
  <c r="AC145" i="35"/>
  <c r="D145" i="35"/>
  <c r="AG153" i="35"/>
  <c r="W153" i="35"/>
  <c r="AC153" i="35"/>
  <c r="D153" i="35"/>
  <c r="G145" i="35"/>
  <c r="Y147" i="35"/>
  <c r="G149" i="35"/>
  <c r="Y151" i="35"/>
  <c r="Y153" i="35"/>
  <c r="Y155" i="35"/>
  <c r="G144" i="35"/>
  <c r="Y144" i="35"/>
  <c r="P145" i="35"/>
  <c r="AB145" i="35"/>
  <c r="AI145" i="35"/>
  <c r="G146" i="35"/>
  <c r="Y146" i="35"/>
  <c r="P147" i="35"/>
  <c r="AB147" i="35"/>
  <c r="AI147" i="35"/>
  <c r="G148" i="35"/>
  <c r="Y148" i="35"/>
  <c r="P149" i="35"/>
  <c r="AB149" i="35"/>
  <c r="AI149" i="35"/>
  <c r="G150" i="35"/>
  <c r="Y150" i="35"/>
  <c r="P151" i="35"/>
  <c r="AB151" i="35"/>
  <c r="AI151" i="35"/>
  <c r="G152" i="35"/>
  <c r="Y152" i="35"/>
  <c r="P153" i="35"/>
  <c r="AB153" i="35"/>
  <c r="AI153" i="35"/>
  <c r="G154" i="35"/>
  <c r="Y154" i="35"/>
  <c r="P155" i="35"/>
  <c r="AB155" i="35"/>
  <c r="AI155" i="35"/>
  <c r="AG137" i="35"/>
  <c r="W137" i="35"/>
  <c r="AC137" i="35"/>
  <c r="D137" i="35"/>
  <c r="AG139" i="35"/>
  <c r="W139" i="35"/>
  <c r="AC139" i="35"/>
  <c r="D139" i="35"/>
  <c r="G120" i="35"/>
  <c r="P132" i="35"/>
  <c r="AB132" i="35"/>
  <c r="G133" i="35"/>
  <c r="Y133" i="35"/>
  <c r="P134" i="35"/>
  <c r="AB134" i="35"/>
  <c r="G135" i="35"/>
  <c r="Y135" i="35"/>
  <c r="P136" i="35"/>
  <c r="AB136" i="35"/>
  <c r="G137" i="35"/>
  <c r="Y137" i="35"/>
  <c r="P138" i="35"/>
  <c r="AB138" i="35"/>
  <c r="G139" i="35"/>
  <c r="Y139" i="35"/>
  <c r="P140" i="35"/>
  <c r="AB140" i="35"/>
  <c r="G141" i="35"/>
  <c r="Y141" i="35"/>
  <c r="P142" i="35"/>
  <c r="AB142" i="35"/>
  <c r="G143" i="35"/>
  <c r="Y143" i="35"/>
  <c r="AG133" i="35"/>
  <c r="W133" i="35"/>
  <c r="AC133" i="35"/>
  <c r="D133" i="35"/>
  <c r="AG135" i="35"/>
  <c r="W135" i="35"/>
  <c r="AC135" i="35"/>
  <c r="D135" i="35"/>
  <c r="AG141" i="35"/>
  <c r="W141" i="35"/>
  <c r="AC141" i="35"/>
  <c r="D141" i="35"/>
  <c r="AG143" i="35"/>
  <c r="W143" i="35"/>
  <c r="AI143" i="35"/>
  <c r="AC143" i="35"/>
  <c r="D143" i="35"/>
  <c r="AG132" i="35"/>
  <c r="W132" i="35"/>
  <c r="AC132" i="35"/>
  <c r="D132" i="35"/>
  <c r="AA133" i="35"/>
  <c r="AH133" i="35"/>
  <c r="AG134" i="35"/>
  <c r="W134" i="35"/>
  <c r="AC134" i="35"/>
  <c r="D134" i="35"/>
  <c r="AA135" i="35"/>
  <c r="AH135" i="35"/>
  <c r="AG136" i="35"/>
  <c r="W136" i="35"/>
  <c r="AC136" i="35"/>
  <c r="D136" i="35"/>
  <c r="AA137" i="35"/>
  <c r="AH137" i="35"/>
  <c r="AG138" i="35"/>
  <c r="W138" i="35"/>
  <c r="AC138" i="35"/>
  <c r="D138" i="35"/>
  <c r="AA139" i="35"/>
  <c r="AH139" i="35"/>
  <c r="AG140" i="35"/>
  <c r="W140" i="35"/>
  <c r="AC140" i="35"/>
  <c r="D140" i="35"/>
  <c r="AA141" i="35"/>
  <c r="AH141" i="35"/>
  <c r="AG142" i="35"/>
  <c r="W142" i="35"/>
  <c r="AC142" i="35"/>
  <c r="D142" i="35"/>
  <c r="AA143" i="35"/>
  <c r="AH143" i="35"/>
  <c r="AG127" i="35"/>
  <c r="W127" i="35"/>
  <c r="AC127" i="35"/>
  <c r="D127" i="35"/>
  <c r="AG129" i="35"/>
  <c r="W129" i="35"/>
  <c r="AC129" i="35"/>
  <c r="D129" i="35"/>
  <c r="P120" i="35"/>
  <c r="AB120" i="35"/>
  <c r="G121" i="35"/>
  <c r="Y121" i="35"/>
  <c r="P122" i="35"/>
  <c r="AB122" i="35"/>
  <c r="G123" i="35"/>
  <c r="Y123" i="35"/>
  <c r="P124" i="35"/>
  <c r="AB124" i="35"/>
  <c r="G125" i="35"/>
  <c r="Y125" i="35"/>
  <c r="P126" i="35"/>
  <c r="AB126" i="35"/>
  <c r="G127" i="35"/>
  <c r="Y127" i="35"/>
  <c r="P128" i="35"/>
  <c r="AB128" i="35"/>
  <c r="G129" i="35"/>
  <c r="Y129" i="35"/>
  <c r="P130" i="35"/>
  <c r="AB130" i="35"/>
  <c r="G131" i="35"/>
  <c r="Y131" i="35"/>
  <c r="AG121" i="35"/>
  <c r="W121" i="35"/>
  <c r="AC121" i="35"/>
  <c r="D121" i="35"/>
  <c r="AG123" i="35"/>
  <c r="W123" i="35"/>
  <c r="AC123" i="35"/>
  <c r="D123" i="35"/>
  <c r="AG125" i="35"/>
  <c r="W125" i="35"/>
  <c r="AC125" i="35"/>
  <c r="D125" i="35"/>
  <c r="AG131" i="35"/>
  <c r="W131" i="35"/>
  <c r="AC131" i="35"/>
  <c r="D131" i="35"/>
  <c r="AG120" i="35"/>
  <c r="W120" i="35"/>
  <c r="AC120" i="35"/>
  <c r="D120" i="35"/>
  <c r="AA121" i="35"/>
  <c r="AH121" i="35"/>
  <c r="AG122" i="35"/>
  <c r="W122" i="35"/>
  <c r="AC122" i="35"/>
  <c r="D122" i="35"/>
  <c r="AA123" i="35"/>
  <c r="AH123" i="35"/>
  <c r="AG124" i="35"/>
  <c r="W124" i="35"/>
  <c r="AC124" i="35"/>
  <c r="D124" i="35"/>
  <c r="AA125" i="35"/>
  <c r="AH125" i="35"/>
  <c r="AG126" i="35"/>
  <c r="W126" i="35"/>
  <c r="AC126" i="35"/>
  <c r="D126" i="35"/>
  <c r="AA127" i="35"/>
  <c r="AH127" i="35"/>
  <c r="AG128" i="35"/>
  <c r="W128" i="35"/>
  <c r="AC128" i="35"/>
  <c r="D128" i="35"/>
  <c r="AA129" i="35"/>
  <c r="AH129" i="35"/>
  <c r="AG130" i="35"/>
  <c r="W130" i="35"/>
  <c r="AC130" i="35"/>
  <c r="D130" i="35"/>
  <c r="AA131" i="35"/>
  <c r="AI131" i="35"/>
  <c r="AC108" i="35"/>
  <c r="D108" i="35"/>
  <c r="G96" i="35"/>
  <c r="P108" i="35"/>
  <c r="AI108" i="35"/>
  <c r="AC112" i="35"/>
  <c r="D112" i="35"/>
  <c r="P112" i="35"/>
  <c r="AI112" i="35"/>
  <c r="AC116" i="35"/>
  <c r="D116" i="35"/>
  <c r="P116" i="35"/>
  <c r="AI116" i="35"/>
  <c r="G108" i="35"/>
  <c r="W108" i="35"/>
  <c r="AA108" i="35"/>
  <c r="AC109" i="35"/>
  <c r="D109" i="35"/>
  <c r="P109" i="35"/>
  <c r="AI109" i="35"/>
  <c r="G112" i="35"/>
  <c r="W112" i="35"/>
  <c r="AA112" i="35"/>
  <c r="AC113" i="35"/>
  <c r="D113" i="35"/>
  <c r="P113" i="35"/>
  <c r="AI113" i="35"/>
  <c r="G116" i="35"/>
  <c r="W116" i="35"/>
  <c r="AA116" i="35"/>
  <c r="AC117" i="35"/>
  <c r="D117" i="35"/>
  <c r="P117" i="35"/>
  <c r="AI117" i="35"/>
  <c r="AB108" i="35"/>
  <c r="AG108" i="35"/>
  <c r="G109" i="35"/>
  <c r="W109" i="35"/>
  <c r="AA109" i="35"/>
  <c r="AC110" i="35"/>
  <c r="D110" i="35"/>
  <c r="P110" i="35"/>
  <c r="AI110" i="35"/>
  <c r="AB112" i="35"/>
  <c r="AG112" i="35"/>
  <c r="G113" i="35"/>
  <c r="W113" i="35"/>
  <c r="AA113" i="35"/>
  <c r="AC114" i="35"/>
  <c r="D114" i="35"/>
  <c r="P114" i="35"/>
  <c r="AI114" i="35"/>
  <c r="AB116" i="35"/>
  <c r="AG116" i="35"/>
  <c r="G117" i="35"/>
  <c r="W117" i="35"/>
  <c r="AA117" i="35"/>
  <c r="AC118" i="35"/>
  <c r="D118" i="35"/>
  <c r="P118" i="35"/>
  <c r="AI118" i="35"/>
  <c r="Y108" i="35"/>
  <c r="AH108" i="35"/>
  <c r="AB109" i="35"/>
  <c r="AG109" i="35"/>
  <c r="G110" i="35"/>
  <c r="W110" i="35"/>
  <c r="AA110" i="35"/>
  <c r="AC111" i="35"/>
  <c r="D111" i="35"/>
  <c r="P111" i="35"/>
  <c r="AI111" i="35"/>
  <c r="Y112" i="35"/>
  <c r="AH112" i="35"/>
  <c r="AB113" i="35"/>
  <c r="AG113" i="35"/>
  <c r="G114" i="35"/>
  <c r="W114" i="35"/>
  <c r="AA114" i="35"/>
  <c r="AC115" i="35"/>
  <c r="D115" i="35"/>
  <c r="P115" i="35"/>
  <c r="AI115" i="35"/>
  <c r="Y116" i="35"/>
  <c r="AH116" i="35"/>
  <c r="AB117" i="35"/>
  <c r="AG117" i="35"/>
  <c r="G118" i="35"/>
  <c r="W118" i="35"/>
  <c r="AA118" i="35"/>
  <c r="AC119" i="35"/>
  <c r="D119" i="35"/>
  <c r="P119" i="35"/>
  <c r="AJ119" i="35" s="1"/>
  <c r="AI119" i="35"/>
  <c r="AA96" i="35"/>
  <c r="AH96" i="35"/>
  <c r="AA97" i="35"/>
  <c r="AH97" i="35"/>
  <c r="AA98" i="35"/>
  <c r="AH98" i="35"/>
  <c r="AA99" i="35"/>
  <c r="AH99" i="35"/>
  <c r="AA100" i="35"/>
  <c r="AH100" i="35"/>
  <c r="AA101" i="35"/>
  <c r="AH101" i="35"/>
  <c r="AA102" i="35"/>
  <c r="AH102" i="35"/>
  <c r="AA103" i="35"/>
  <c r="AH103" i="35"/>
  <c r="AA104" i="35"/>
  <c r="AH104" i="35"/>
  <c r="AA105" i="35"/>
  <c r="AH105" i="35"/>
  <c r="AA106" i="35"/>
  <c r="AH106" i="35"/>
  <c r="AA107" i="35"/>
  <c r="AH107" i="35"/>
  <c r="W96" i="35"/>
  <c r="AG96" i="35"/>
  <c r="W97" i="35"/>
  <c r="AG97" i="35"/>
  <c r="W98" i="35"/>
  <c r="AG98" i="35"/>
  <c r="W99" i="35"/>
  <c r="AG99" i="35"/>
  <c r="W100" i="35"/>
  <c r="AG100" i="35"/>
  <c r="W101" i="35"/>
  <c r="AG101" i="35"/>
  <c r="W102" i="35"/>
  <c r="AG102" i="35"/>
  <c r="W103" i="35"/>
  <c r="AG103" i="35"/>
  <c r="W104" i="35"/>
  <c r="AG104" i="35"/>
  <c r="W105" i="35"/>
  <c r="AG105" i="35"/>
  <c r="W106" i="35"/>
  <c r="AG106" i="35"/>
  <c r="W107" i="35"/>
  <c r="AG107" i="35"/>
  <c r="P85" i="35"/>
  <c r="AI85" i="35"/>
  <c r="AG89" i="35"/>
  <c r="W89" i="35"/>
  <c r="AG93" i="35"/>
  <c r="W93" i="35"/>
  <c r="AI93" i="35"/>
  <c r="AG86" i="35"/>
  <c r="W86" i="35"/>
  <c r="AI86" i="35"/>
  <c r="AG90" i="35"/>
  <c r="W90" i="35"/>
  <c r="AA93" i="35"/>
  <c r="AG94" i="35"/>
  <c r="W94" i="35"/>
  <c r="AB85" i="35"/>
  <c r="G86" i="35"/>
  <c r="AA86" i="35"/>
  <c r="AG87" i="35"/>
  <c r="W87" i="35"/>
  <c r="P87" i="35"/>
  <c r="AI87" i="35"/>
  <c r="AB89" i="35"/>
  <c r="G90" i="35"/>
  <c r="AA90" i="35"/>
  <c r="AG91" i="35"/>
  <c r="W91" i="35"/>
  <c r="P91" i="35"/>
  <c r="AI91" i="35"/>
  <c r="AB93" i="35"/>
  <c r="G94" i="35"/>
  <c r="AA94" i="35"/>
  <c r="AG95" i="35"/>
  <c r="W95" i="35"/>
  <c r="P95" i="35"/>
  <c r="AI95" i="35"/>
  <c r="AG85" i="35"/>
  <c r="W85" i="35"/>
  <c r="P89" i="35"/>
  <c r="AI89" i="35"/>
  <c r="P93" i="35"/>
  <c r="G85" i="35"/>
  <c r="AA85" i="35"/>
  <c r="P86" i="35"/>
  <c r="G89" i="35"/>
  <c r="AA89" i="35"/>
  <c r="P90" i="35"/>
  <c r="AI90" i="35"/>
  <c r="G93" i="35"/>
  <c r="P94" i="35"/>
  <c r="AI94" i="35"/>
  <c r="AG84" i="35"/>
  <c r="W84" i="35"/>
  <c r="G72" i="35"/>
  <c r="P84" i="35"/>
  <c r="AI84" i="35"/>
  <c r="D85" i="35"/>
  <c r="Y85" i="35"/>
  <c r="AC85" i="35"/>
  <c r="AH85" i="35"/>
  <c r="AB86" i="35"/>
  <c r="G87" i="35"/>
  <c r="AA87" i="35"/>
  <c r="AG88" i="35"/>
  <c r="W88" i="35"/>
  <c r="P88" i="35"/>
  <c r="AI88" i="35"/>
  <c r="D89" i="35"/>
  <c r="Y89" i="35"/>
  <c r="AC89" i="35"/>
  <c r="AH89" i="35"/>
  <c r="AB90" i="35"/>
  <c r="G91" i="35"/>
  <c r="AA91" i="35"/>
  <c r="AG92" i="35"/>
  <c r="W92" i="35"/>
  <c r="P92" i="35"/>
  <c r="AI92" i="35"/>
  <c r="D93" i="35"/>
  <c r="Y93" i="35"/>
  <c r="AC93" i="35"/>
  <c r="AH93" i="35"/>
  <c r="AB94" i="35"/>
  <c r="G95" i="35"/>
  <c r="AA95" i="35"/>
  <c r="AG73" i="35"/>
  <c r="W73" i="35"/>
  <c r="AI73" i="35"/>
  <c r="AG77" i="35"/>
  <c r="W77" i="35"/>
  <c r="P77" i="35"/>
  <c r="AI77" i="35"/>
  <c r="AG81" i="35"/>
  <c r="W81" i="35"/>
  <c r="AI81" i="35"/>
  <c r="G73" i="35"/>
  <c r="AA73" i="35"/>
  <c r="P74" i="35"/>
  <c r="G77" i="35"/>
  <c r="AA77" i="35"/>
  <c r="AG78" i="35"/>
  <c r="W78" i="35"/>
  <c r="AI78" i="35"/>
  <c r="AG82" i="35"/>
  <c r="W82" i="35"/>
  <c r="AI82" i="35"/>
  <c r="AG72" i="35"/>
  <c r="W72" i="35"/>
  <c r="P72" i="35"/>
  <c r="AI72" i="35"/>
  <c r="D73" i="35"/>
  <c r="Y73" i="35"/>
  <c r="AC73" i="35"/>
  <c r="AH73" i="35"/>
  <c r="AB74" i="35"/>
  <c r="G75" i="35"/>
  <c r="AA75" i="35"/>
  <c r="AG76" i="35"/>
  <c r="W76" i="35"/>
  <c r="P76" i="35"/>
  <c r="AI76" i="35"/>
  <c r="D77" i="35"/>
  <c r="Y77" i="35"/>
  <c r="AC77" i="35"/>
  <c r="AH77" i="35"/>
  <c r="AB78" i="35"/>
  <c r="G79" i="35"/>
  <c r="AA79" i="35"/>
  <c r="AG80" i="35"/>
  <c r="W80" i="35"/>
  <c r="P80" i="35"/>
  <c r="AI80" i="35"/>
  <c r="D81" i="35"/>
  <c r="Y81" i="35"/>
  <c r="AC81" i="35"/>
  <c r="AH81" i="35"/>
  <c r="AB82" i="35"/>
  <c r="G83" i="35"/>
  <c r="AA83" i="35"/>
  <c r="P73" i="35"/>
  <c r="P81" i="35"/>
  <c r="AG74" i="35"/>
  <c r="W74" i="35"/>
  <c r="AI74" i="35"/>
  <c r="P78" i="35"/>
  <c r="G81" i="35"/>
  <c r="AA81" i="35"/>
  <c r="P82" i="35"/>
  <c r="AJ82" i="35" s="1"/>
  <c r="AB73" i="35"/>
  <c r="G74" i="35"/>
  <c r="AA74" i="35"/>
  <c r="AG75" i="35"/>
  <c r="W75" i="35"/>
  <c r="P75" i="35"/>
  <c r="AI75" i="35"/>
  <c r="AB77" i="35"/>
  <c r="G78" i="35"/>
  <c r="AA78" i="35"/>
  <c r="AG79" i="35"/>
  <c r="W79" i="35"/>
  <c r="P79" i="35"/>
  <c r="AI79" i="35"/>
  <c r="AB81" i="35"/>
  <c r="G82" i="35"/>
  <c r="AA82" i="35"/>
  <c r="AG83" i="35"/>
  <c r="W83" i="35"/>
  <c r="P83" i="35"/>
  <c r="AI83" i="35"/>
  <c r="AG61" i="35"/>
  <c r="W61" i="35"/>
  <c r="AC61" i="35"/>
  <c r="D61" i="35"/>
  <c r="AG63" i="35"/>
  <c r="W63" i="35"/>
  <c r="AC63" i="35"/>
  <c r="D63" i="35"/>
  <c r="AG65" i="35"/>
  <c r="W65" i="35"/>
  <c r="AC65" i="35"/>
  <c r="D65" i="35"/>
  <c r="AG67" i="35"/>
  <c r="W67" i="35"/>
  <c r="AC67" i="35"/>
  <c r="D67" i="35"/>
  <c r="AG69" i="35"/>
  <c r="W69" i="35"/>
  <c r="AC69" i="35"/>
  <c r="D69" i="35"/>
  <c r="AG71" i="35"/>
  <c r="W71" i="35"/>
  <c r="AC71" i="35"/>
  <c r="D71" i="35"/>
  <c r="E71" i="35" s="1"/>
  <c r="G61" i="35"/>
  <c r="Y61" i="35"/>
  <c r="G63" i="35"/>
  <c r="Y63" i="35"/>
  <c r="G65" i="35"/>
  <c r="Y65" i="35"/>
  <c r="G67" i="35"/>
  <c r="Y67" i="35"/>
  <c r="G69" i="35"/>
  <c r="Y69" i="35"/>
  <c r="G71" i="35"/>
  <c r="Y71" i="35"/>
  <c r="AG60" i="35"/>
  <c r="W60" i="35"/>
  <c r="G48" i="35"/>
  <c r="AC60" i="35"/>
  <c r="D60" i="35"/>
  <c r="AA61" i="35"/>
  <c r="AH61" i="35"/>
  <c r="AG62" i="35"/>
  <c r="W62" i="35"/>
  <c r="AC62" i="35"/>
  <c r="D62" i="35"/>
  <c r="AA63" i="35"/>
  <c r="AH63" i="35"/>
  <c r="AG64" i="35"/>
  <c r="W64" i="35"/>
  <c r="AC64" i="35"/>
  <c r="D64" i="35"/>
  <c r="AA65" i="35"/>
  <c r="AH65" i="35"/>
  <c r="AG66" i="35"/>
  <c r="W66" i="35"/>
  <c r="AC66" i="35"/>
  <c r="D66" i="35"/>
  <c r="AA67" i="35"/>
  <c r="AH67" i="35"/>
  <c r="AG68" i="35"/>
  <c r="W68" i="35"/>
  <c r="AC68" i="35"/>
  <c r="D68" i="35"/>
  <c r="AA69" i="35"/>
  <c r="AH69" i="35"/>
  <c r="AG70" i="35"/>
  <c r="W70" i="35"/>
  <c r="AC70" i="35"/>
  <c r="D70" i="35"/>
  <c r="AA71" i="35"/>
  <c r="AH71" i="35"/>
  <c r="G60" i="35"/>
  <c r="Y60" i="35"/>
  <c r="P61" i="35"/>
  <c r="AB61" i="35"/>
  <c r="AI61" i="35"/>
  <c r="G62" i="35"/>
  <c r="Y62" i="35"/>
  <c r="P63" i="35"/>
  <c r="AB63" i="35"/>
  <c r="AI63" i="35"/>
  <c r="G64" i="35"/>
  <c r="Y64" i="35"/>
  <c r="P65" i="35"/>
  <c r="AB65" i="35"/>
  <c r="AI65" i="35"/>
  <c r="G66" i="35"/>
  <c r="Y66" i="35"/>
  <c r="Z54" i="35" s="1"/>
  <c r="P67" i="35"/>
  <c r="AB67" i="35"/>
  <c r="AI67" i="35"/>
  <c r="G68" i="35"/>
  <c r="Y68" i="35"/>
  <c r="P69" i="35"/>
  <c r="AB69" i="35"/>
  <c r="AI69" i="35"/>
  <c r="G70" i="35"/>
  <c r="Y70" i="35"/>
  <c r="P71" i="35"/>
  <c r="AB71" i="35"/>
  <c r="AI71" i="35"/>
  <c r="AA48" i="35"/>
  <c r="AH48" i="35"/>
  <c r="AA49" i="35"/>
  <c r="AH49" i="35"/>
  <c r="AA50" i="35"/>
  <c r="AH50" i="35"/>
  <c r="AA51" i="35"/>
  <c r="AH51" i="35"/>
  <c r="AA52" i="35"/>
  <c r="AH52" i="35"/>
  <c r="AA53" i="35"/>
  <c r="AH53" i="35"/>
  <c r="AA54" i="35"/>
  <c r="AH54" i="35"/>
  <c r="AA55" i="35"/>
  <c r="AH55" i="35"/>
  <c r="AA56" i="35"/>
  <c r="AH56" i="35"/>
  <c r="AA57" i="35"/>
  <c r="AH57" i="35"/>
  <c r="AA58" i="35"/>
  <c r="AH58" i="35"/>
  <c r="AA59" i="35"/>
  <c r="AH59" i="35"/>
  <c r="D48" i="35"/>
  <c r="AC48" i="35"/>
  <c r="D49" i="35"/>
  <c r="AC49" i="35"/>
  <c r="D50" i="35"/>
  <c r="AC50" i="35"/>
  <c r="D51" i="35"/>
  <c r="AC51" i="35"/>
  <c r="D52" i="35"/>
  <c r="AC52" i="35"/>
  <c r="D53" i="35"/>
  <c r="AC53" i="35"/>
  <c r="D54" i="35"/>
  <c r="AC54" i="35"/>
  <c r="D55" i="35"/>
  <c r="AC55" i="35"/>
  <c r="D56" i="35"/>
  <c r="AC56" i="35"/>
  <c r="D57" i="35"/>
  <c r="AC57" i="35"/>
  <c r="D58" i="35"/>
  <c r="AC58" i="35"/>
  <c r="D59" i="35"/>
  <c r="AC59" i="35"/>
  <c r="W48" i="35"/>
  <c r="AG48" i="35"/>
  <c r="W49" i="35"/>
  <c r="AG49" i="35"/>
  <c r="W50" i="35"/>
  <c r="AG50" i="35"/>
  <c r="W51" i="35"/>
  <c r="AG51" i="35"/>
  <c r="W52" i="35"/>
  <c r="AG52" i="35"/>
  <c r="W53" i="35"/>
  <c r="AG53" i="35"/>
  <c r="W54" i="35"/>
  <c r="AG54" i="35"/>
  <c r="W55" i="35"/>
  <c r="AG55" i="35"/>
  <c r="W56" i="35"/>
  <c r="AG56" i="35"/>
  <c r="W57" i="35"/>
  <c r="AG57" i="35"/>
  <c r="W58" i="35"/>
  <c r="AG58" i="35"/>
  <c r="W59" i="35"/>
  <c r="AG59" i="35"/>
  <c r="AG36" i="35"/>
  <c r="W36" i="35"/>
  <c r="P36" i="35"/>
  <c r="AI36" i="35"/>
  <c r="AG40" i="35"/>
  <c r="W40" i="35"/>
  <c r="P40" i="35"/>
  <c r="AI40" i="35"/>
  <c r="AG44" i="35"/>
  <c r="W44" i="35"/>
  <c r="P44" i="35"/>
  <c r="AI44" i="35"/>
  <c r="AA36" i="35"/>
  <c r="AG37" i="35"/>
  <c r="W37" i="35"/>
  <c r="P37" i="35"/>
  <c r="AI37" i="35"/>
  <c r="AA40" i="35"/>
  <c r="AG41" i="35"/>
  <c r="W41" i="35"/>
  <c r="P41" i="35"/>
  <c r="AI41" i="35"/>
  <c r="AA44" i="35"/>
  <c r="AG45" i="35"/>
  <c r="W45" i="35"/>
  <c r="P45" i="35"/>
  <c r="AI45" i="35"/>
  <c r="AB36" i="35"/>
  <c r="AA37" i="35"/>
  <c r="AG38" i="35"/>
  <c r="W38" i="35"/>
  <c r="P38" i="35"/>
  <c r="AI38" i="35"/>
  <c r="AB40" i="35"/>
  <c r="AA41" i="35"/>
  <c r="AG42" i="35"/>
  <c r="W42" i="35"/>
  <c r="P42" i="35"/>
  <c r="AI42" i="35"/>
  <c r="AB44" i="35"/>
  <c r="AA45" i="35"/>
  <c r="AG46" i="35"/>
  <c r="W46" i="35"/>
  <c r="P46" i="35"/>
  <c r="AJ46" i="35" s="1"/>
  <c r="AI46" i="35"/>
  <c r="D36" i="35"/>
  <c r="Y36" i="35"/>
  <c r="AC36" i="35"/>
  <c r="AH36" i="35"/>
  <c r="AB37" i="35"/>
  <c r="AA38" i="35"/>
  <c r="AG39" i="35"/>
  <c r="W39" i="35"/>
  <c r="P39" i="35"/>
  <c r="AI39" i="35"/>
  <c r="D40" i="35"/>
  <c r="Y40" i="35"/>
  <c r="AC40" i="35"/>
  <c r="AH40" i="35"/>
  <c r="AB41" i="35"/>
  <c r="AA42" i="35"/>
  <c r="AG43" i="35"/>
  <c r="W43" i="35"/>
  <c r="P43" i="35"/>
  <c r="AI43" i="35"/>
  <c r="D44" i="35"/>
  <c r="Y44" i="35"/>
  <c r="AC44" i="35"/>
  <c r="AH44" i="35"/>
  <c r="AB45" i="35"/>
  <c r="AA46" i="35"/>
  <c r="AG47" i="35"/>
  <c r="W47" i="35"/>
  <c r="P47" i="35"/>
  <c r="AI47" i="35"/>
  <c r="AG23" i="35"/>
  <c r="W23" i="35"/>
  <c r="P23" i="35"/>
  <c r="AI23" i="35"/>
  <c r="AG27" i="35"/>
  <c r="W27" i="35"/>
  <c r="P27" i="35"/>
  <c r="AI27" i="35"/>
  <c r="AG31" i="35"/>
  <c r="W31" i="35"/>
  <c r="P31" i="35"/>
  <c r="AI31" i="35"/>
  <c r="AA23" i="35"/>
  <c r="AG24" i="35"/>
  <c r="W24" i="35"/>
  <c r="P24" i="35"/>
  <c r="AI24" i="35"/>
  <c r="AA27" i="35"/>
  <c r="AG28" i="35"/>
  <c r="W28" i="35"/>
  <c r="P28" i="35"/>
  <c r="AI28" i="35"/>
  <c r="AA31" i="35"/>
  <c r="AG32" i="35"/>
  <c r="W32" i="35"/>
  <c r="P32" i="35"/>
  <c r="AI32" i="35"/>
  <c r="AB23" i="35"/>
  <c r="AA24" i="35"/>
  <c r="AG25" i="35"/>
  <c r="W25" i="35"/>
  <c r="P25" i="35"/>
  <c r="AI25" i="35"/>
  <c r="AB27" i="35"/>
  <c r="AA28" i="35"/>
  <c r="AG29" i="35"/>
  <c r="W29" i="35"/>
  <c r="P29" i="35"/>
  <c r="AI29" i="35"/>
  <c r="AB31" i="35"/>
  <c r="AA32" i="35"/>
  <c r="AG33" i="35"/>
  <c r="W33" i="35"/>
  <c r="P33" i="35"/>
  <c r="AI33" i="35"/>
  <c r="D23" i="35"/>
  <c r="Y23" i="35"/>
  <c r="AC23" i="35"/>
  <c r="AH23" i="35"/>
  <c r="AB24" i="35"/>
  <c r="AA25" i="35"/>
  <c r="AG26" i="35"/>
  <c r="W26" i="35"/>
  <c r="P26" i="35"/>
  <c r="AI26" i="35"/>
  <c r="D27" i="35"/>
  <c r="Y27" i="35"/>
  <c r="AC27" i="35"/>
  <c r="AH27" i="35"/>
  <c r="AB28" i="35"/>
  <c r="AA29" i="35"/>
  <c r="AG30" i="35"/>
  <c r="W30" i="35"/>
  <c r="P30" i="35"/>
  <c r="AI30" i="35"/>
  <c r="D31" i="35"/>
  <c r="Y31" i="35"/>
  <c r="AC31" i="35"/>
  <c r="AH31" i="35"/>
  <c r="AB32" i="35"/>
  <c r="AA33" i="35"/>
  <c r="AG34" i="35"/>
  <c r="W34" i="35"/>
  <c r="P34" i="35"/>
  <c r="AI34" i="35"/>
  <c r="Z79" i="35" l="1"/>
  <c r="Z67" i="35"/>
  <c r="AJ79" i="35"/>
  <c r="X107" i="35"/>
  <c r="AJ165" i="35"/>
  <c r="Q95" i="35"/>
  <c r="Z83" i="35"/>
  <c r="Q239" i="35"/>
  <c r="Z48" i="35"/>
  <c r="AJ162" i="35"/>
  <c r="X118" i="35"/>
  <c r="Z78" i="35"/>
  <c r="AJ48" i="35"/>
  <c r="S10" i="1"/>
  <c r="Q10" i="1"/>
  <c r="E39" i="35"/>
  <c r="E26" i="35"/>
  <c r="I95" i="35"/>
  <c r="E107" i="35"/>
  <c r="Q188" i="35"/>
  <c r="Z141" i="35"/>
  <c r="E56" i="35"/>
  <c r="I71" i="35"/>
  <c r="Z107" i="35"/>
  <c r="Z119" i="35"/>
  <c r="AJ191" i="35"/>
  <c r="I83" i="35"/>
  <c r="Z191" i="35"/>
  <c r="X154" i="35"/>
  <c r="I94" i="35"/>
  <c r="AJ154" i="35"/>
  <c r="Q142" i="35"/>
  <c r="Z179" i="35"/>
  <c r="Z34" i="35"/>
  <c r="AJ47" i="35"/>
  <c r="Q227" i="35"/>
  <c r="I34" i="35"/>
  <c r="E93" i="35"/>
  <c r="AJ142" i="35"/>
  <c r="E238" i="35"/>
  <c r="Q202" i="35"/>
  <c r="AJ70" i="35"/>
  <c r="Q58" i="35"/>
  <c r="Z94" i="35"/>
  <c r="E178" i="35"/>
  <c r="Q190" i="35"/>
  <c r="E214" i="35"/>
  <c r="AJ178" i="35"/>
  <c r="Z178" i="35"/>
  <c r="E186" i="35"/>
  <c r="I190" i="35"/>
  <c r="Z239" i="35"/>
  <c r="Q235" i="35"/>
  <c r="I238" i="35"/>
  <c r="I227" i="35"/>
  <c r="Q226" i="35"/>
  <c r="E191" i="35"/>
  <c r="I226" i="35"/>
  <c r="I203" i="35"/>
  <c r="AJ203" i="35"/>
  <c r="E70" i="35"/>
  <c r="Z59" i="35"/>
  <c r="E188" i="35"/>
  <c r="AJ118" i="35"/>
  <c r="Z189" i="35"/>
  <c r="E179" i="35"/>
  <c r="Z215" i="35"/>
  <c r="Z131" i="35"/>
  <c r="AJ215" i="35"/>
  <c r="Z118" i="35"/>
  <c r="AJ59" i="35"/>
  <c r="E154" i="35"/>
  <c r="I155" i="35"/>
  <c r="E203" i="35"/>
  <c r="X131" i="35"/>
  <c r="E59" i="35"/>
  <c r="Z155" i="35"/>
  <c r="I142" i="35"/>
  <c r="I191" i="35"/>
  <c r="AJ95" i="35"/>
  <c r="I130" i="35"/>
  <c r="X167" i="35"/>
  <c r="Q167" i="35"/>
  <c r="X59" i="35"/>
  <c r="E143" i="35"/>
  <c r="Q215" i="35"/>
  <c r="AJ131" i="35"/>
  <c r="Z166" i="35"/>
  <c r="Q143" i="35"/>
  <c r="E33" i="35"/>
  <c r="E95" i="35"/>
  <c r="X34" i="35"/>
  <c r="Z226" i="35"/>
  <c r="I239" i="35"/>
  <c r="E83" i="35"/>
  <c r="I82" i="35"/>
  <c r="I90" i="35"/>
  <c r="Q131" i="35"/>
  <c r="I154" i="35"/>
  <c r="I167" i="35"/>
  <c r="I92" i="35"/>
  <c r="AJ58" i="35"/>
  <c r="Q59" i="35"/>
  <c r="AJ166" i="35"/>
  <c r="AJ176" i="35"/>
  <c r="I214" i="35"/>
  <c r="X227" i="35"/>
  <c r="E239" i="35"/>
  <c r="E190" i="35"/>
  <c r="X155" i="35"/>
  <c r="E166" i="35"/>
  <c r="E167" i="35"/>
  <c r="Q189" i="35"/>
  <c r="Q201" i="35"/>
  <c r="I178" i="35"/>
  <c r="X191" i="35"/>
  <c r="E47" i="35"/>
  <c r="Z167" i="35"/>
  <c r="I179" i="35"/>
  <c r="Q179" i="35"/>
  <c r="X239" i="35"/>
  <c r="E155" i="35"/>
  <c r="I58" i="35"/>
  <c r="X83" i="35"/>
  <c r="I119" i="35"/>
  <c r="I118" i="35"/>
  <c r="X142" i="35"/>
  <c r="I143" i="35"/>
  <c r="I166" i="35"/>
  <c r="X215" i="35"/>
  <c r="X213" i="35"/>
  <c r="Q83" i="35"/>
  <c r="X143" i="35"/>
  <c r="X141" i="35"/>
  <c r="X179" i="35"/>
  <c r="I59" i="35"/>
  <c r="X58" i="35"/>
  <c r="I106" i="35"/>
  <c r="E131" i="35"/>
  <c r="Z143" i="35"/>
  <c r="Q155" i="35"/>
  <c r="X214" i="35"/>
  <c r="Q209" i="35"/>
  <c r="Q71" i="35"/>
  <c r="X71" i="35"/>
  <c r="X130" i="35"/>
  <c r="I131" i="35"/>
  <c r="X203" i="35"/>
  <c r="I215" i="35"/>
  <c r="AJ214" i="35"/>
  <c r="E227" i="35"/>
  <c r="Z130" i="35"/>
  <c r="E34" i="35"/>
  <c r="AJ143" i="35"/>
  <c r="AJ71" i="35"/>
  <c r="Q119" i="35"/>
  <c r="X119" i="35"/>
  <c r="Z71" i="35"/>
  <c r="AJ83" i="35"/>
  <c r="AJ155" i="35"/>
  <c r="I107" i="35"/>
  <c r="Q70" i="35"/>
  <c r="AJ34" i="35"/>
  <c r="E94" i="35"/>
  <c r="Q191" i="35"/>
  <c r="AJ179" i="35"/>
  <c r="AJ227" i="35"/>
  <c r="E119" i="35"/>
  <c r="Z227" i="35"/>
  <c r="Q107" i="35"/>
  <c r="Z95" i="35"/>
  <c r="E130" i="35"/>
  <c r="E215" i="35"/>
  <c r="AJ251" i="35"/>
  <c r="Q203" i="35"/>
  <c r="E80" i="35"/>
  <c r="E82" i="35"/>
  <c r="AJ167" i="35"/>
  <c r="X95" i="35"/>
  <c r="X82" i="35"/>
  <c r="X226" i="35"/>
  <c r="Q238" i="35"/>
  <c r="AJ239" i="35"/>
  <c r="Z203" i="35"/>
  <c r="AJ107" i="35"/>
  <c r="Q214" i="35"/>
  <c r="X94" i="35"/>
  <c r="AJ250" i="35"/>
  <c r="AJ190" i="35"/>
  <c r="E201" i="35"/>
  <c r="X178" i="35"/>
  <c r="X33" i="35"/>
  <c r="I70" i="35"/>
  <c r="X117" i="35"/>
  <c r="Z142" i="35"/>
  <c r="Q154" i="35"/>
  <c r="I189" i="35"/>
  <c r="X202" i="35"/>
  <c r="Z214" i="35"/>
  <c r="AJ226" i="35"/>
  <c r="E212" i="35"/>
  <c r="X238" i="35"/>
  <c r="X166" i="35"/>
  <c r="AJ33" i="35"/>
  <c r="Z190" i="35"/>
  <c r="E58" i="35"/>
  <c r="I116" i="35"/>
  <c r="E142" i="35"/>
  <c r="I202" i="35"/>
  <c r="Z238" i="35"/>
  <c r="E202" i="35"/>
  <c r="E106" i="35"/>
  <c r="AJ129" i="35"/>
  <c r="E153" i="35"/>
  <c r="X153" i="35"/>
  <c r="Q178" i="35"/>
  <c r="E189" i="35"/>
  <c r="AJ249" i="35"/>
  <c r="E30" i="35"/>
  <c r="Q93" i="35"/>
  <c r="E32" i="35"/>
  <c r="E46" i="35"/>
  <c r="Z33" i="35"/>
  <c r="Z58" i="35"/>
  <c r="Z93" i="35"/>
  <c r="X106" i="35"/>
  <c r="I175" i="35"/>
  <c r="X190" i="35"/>
  <c r="E226" i="35"/>
  <c r="AJ238" i="35"/>
  <c r="Z250" i="35"/>
  <c r="AJ202" i="35"/>
  <c r="Z106" i="35"/>
  <c r="Z202" i="35"/>
  <c r="Q106" i="35"/>
  <c r="X57" i="35"/>
  <c r="Q82" i="35"/>
  <c r="Q92" i="35"/>
  <c r="AJ94" i="35"/>
  <c r="Q105" i="35"/>
  <c r="Z154" i="35"/>
  <c r="Q225" i="35"/>
  <c r="AJ237" i="35"/>
  <c r="X70" i="35"/>
  <c r="E68" i="35"/>
  <c r="Q94" i="35"/>
  <c r="I93" i="35"/>
  <c r="I105" i="35"/>
  <c r="AJ130" i="35"/>
  <c r="Z70" i="35"/>
  <c r="I69" i="35"/>
  <c r="Q81" i="35"/>
  <c r="Z81" i="35"/>
  <c r="Q118" i="35"/>
  <c r="AJ106" i="35"/>
  <c r="E118" i="35"/>
  <c r="X31" i="35"/>
  <c r="Q141" i="35"/>
  <c r="Q130" i="35"/>
  <c r="Q166" i="35"/>
  <c r="AJ45" i="35"/>
  <c r="Z92" i="35"/>
  <c r="Z57" i="35"/>
  <c r="Q56" i="35"/>
  <c r="I153" i="35"/>
  <c r="X93" i="35"/>
  <c r="I129" i="35"/>
  <c r="X129" i="35"/>
  <c r="Q140" i="35"/>
  <c r="Q152" i="35"/>
  <c r="I177" i="35"/>
  <c r="I237" i="35"/>
  <c r="E129" i="35"/>
  <c r="I141" i="35"/>
  <c r="X177" i="35"/>
  <c r="E177" i="35"/>
  <c r="E213" i="35"/>
  <c r="Z176" i="35"/>
  <c r="Z164" i="35"/>
  <c r="X80" i="35"/>
  <c r="X81" i="35"/>
  <c r="I176" i="35"/>
  <c r="Z177" i="35"/>
  <c r="I210" i="35"/>
  <c r="Q236" i="35"/>
  <c r="Q57" i="35"/>
  <c r="AJ201" i="35"/>
  <c r="I57" i="35"/>
  <c r="E117" i="35"/>
  <c r="AJ117" i="35"/>
  <c r="Q104" i="35"/>
  <c r="I150" i="35"/>
  <c r="I151" i="35"/>
  <c r="AJ177" i="35"/>
  <c r="AJ55" i="35"/>
  <c r="AJ68" i="35"/>
  <c r="Q129" i="35"/>
  <c r="E140" i="35"/>
  <c r="AJ141" i="35"/>
  <c r="E225" i="35"/>
  <c r="X237" i="35"/>
  <c r="AJ56" i="35"/>
  <c r="E141" i="35"/>
  <c r="Q153" i="35"/>
  <c r="X165" i="35"/>
  <c r="Z201" i="35"/>
  <c r="Z200" i="35"/>
  <c r="X32" i="35"/>
  <c r="E57" i="35"/>
  <c r="I81" i="35"/>
  <c r="X79" i="35"/>
  <c r="I117" i="35"/>
  <c r="I128" i="35"/>
  <c r="X189" i="35"/>
  <c r="I201" i="35"/>
  <c r="Z225" i="35"/>
  <c r="X225" i="35"/>
  <c r="Q117" i="35"/>
  <c r="E45" i="35"/>
  <c r="Z32" i="35"/>
  <c r="E92" i="35"/>
  <c r="Q69" i="35"/>
  <c r="Z69" i="35"/>
  <c r="X69" i="35"/>
  <c r="E81" i="35"/>
  <c r="X92" i="35"/>
  <c r="E115" i="35"/>
  <c r="Z129" i="35"/>
  <c r="AJ153" i="35"/>
  <c r="Q165" i="35"/>
  <c r="AJ174" i="35"/>
  <c r="I225" i="35"/>
  <c r="Z105" i="35"/>
  <c r="Q237" i="35"/>
  <c r="E200" i="35"/>
  <c r="Z249" i="35"/>
  <c r="AJ57" i="35"/>
  <c r="E31" i="35"/>
  <c r="AJ32" i="35"/>
  <c r="AJ69" i="35"/>
  <c r="AJ81" i="35"/>
  <c r="I56" i="35"/>
  <c r="X68" i="35"/>
  <c r="E69" i="35"/>
  <c r="X104" i="35"/>
  <c r="Z117" i="35"/>
  <c r="E104" i="35"/>
  <c r="X128" i="35"/>
  <c r="Z153" i="35"/>
  <c r="I165" i="35"/>
  <c r="AJ189" i="35"/>
  <c r="Z237" i="35"/>
  <c r="E237" i="35"/>
  <c r="Q249" i="35"/>
  <c r="E105" i="35"/>
  <c r="X201" i="35"/>
  <c r="I213" i="35"/>
  <c r="Q186" i="35"/>
  <c r="Q213" i="35"/>
  <c r="Z213" i="35"/>
  <c r="AJ225" i="35"/>
  <c r="I224" i="35"/>
  <c r="X105" i="35"/>
  <c r="E165" i="35"/>
  <c r="Q177" i="35"/>
  <c r="X200" i="35"/>
  <c r="AJ213" i="35"/>
  <c r="Q224" i="35"/>
  <c r="AJ247" i="35"/>
  <c r="I188" i="35"/>
  <c r="Z151" i="35"/>
  <c r="E164" i="35"/>
  <c r="I199" i="35"/>
  <c r="AJ93" i="35"/>
  <c r="X56" i="35"/>
  <c r="E116" i="35"/>
  <c r="X151" i="35"/>
  <c r="I164" i="35"/>
  <c r="X176" i="35"/>
  <c r="I212" i="35"/>
  <c r="I221" i="35"/>
  <c r="E236" i="35"/>
  <c r="X236" i="35"/>
  <c r="AJ105" i="35"/>
  <c r="Z55" i="35"/>
  <c r="AJ175" i="35"/>
  <c r="I68" i="35"/>
  <c r="Z116" i="35"/>
  <c r="I200" i="35"/>
  <c r="Q199" i="35"/>
  <c r="Z236" i="35"/>
  <c r="AJ200" i="35"/>
  <c r="Q68" i="35"/>
  <c r="Z80" i="35"/>
  <c r="AJ140" i="35"/>
  <c r="AJ128" i="35"/>
  <c r="Q138" i="35"/>
  <c r="E176" i="35"/>
  <c r="X198" i="35"/>
  <c r="Z212" i="35"/>
  <c r="I236" i="35"/>
  <c r="E44" i="35"/>
  <c r="I152" i="35"/>
  <c r="E163" i="35"/>
  <c r="Q187" i="35"/>
  <c r="X188" i="35"/>
  <c r="Z234" i="35"/>
  <c r="Z128" i="35"/>
  <c r="Z140" i="35"/>
  <c r="X140" i="35"/>
  <c r="X137" i="35"/>
  <c r="E185" i="35"/>
  <c r="AJ188" i="35"/>
  <c r="I80" i="35"/>
  <c r="I187" i="35"/>
  <c r="Z68" i="35"/>
  <c r="AJ44" i="35"/>
  <c r="X55" i="35"/>
  <c r="X54" i="35"/>
  <c r="I54" i="35"/>
  <c r="I67" i="35"/>
  <c r="Q91" i="35"/>
  <c r="I140" i="35"/>
  <c r="Z56" i="35"/>
  <c r="E128" i="35"/>
  <c r="Z125" i="35"/>
  <c r="E139" i="35"/>
  <c r="X139" i="35"/>
  <c r="X152" i="35"/>
  <c r="Q176" i="35"/>
  <c r="Z161" i="35"/>
  <c r="I104" i="35"/>
  <c r="E43" i="35"/>
  <c r="Z152" i="35"/>
  <c r="X164" i="35"/>
  <c r="AJ164" i="35"/>
  <c r="Z188" i="35"/>
  <c r="I223" i="35"/>
  <c r="E235" i="35"/>
  <c r="Q80" i="35"/>
  <c r="X116" i="35"/>
  <c r="Q116" i="35"/>
  <c r="AJ116" i="35"/>
  <c r="Q128" i="35"/>
  <c r="AJ139" i="35"/>
  <c r="X212" i="35"/>
  <c r="E224" i="35"/>
  <c r="E152" i="35"/>
  <c r="X186" i="35"/>
  <c r="X223" i="35"/>
  <c r="X224" i="35"/>
  <c r="Q200" i="35"/>
  <c r="AJ199" i="35"/>
  <c r="Z104" i="35"/>
  <c r="AJ92" i="35"/>
  <c r="AJ212" i="35"/>
  <c r="Z31" i="35"/>
  <c r="AJ31" i="35"/>
  <c r="AJ152" i="35"/>
  <c r="Q164" i="35"/>
  <c r="Q174" i="35"/>
  <c r="Z224" i="35"/>
  <c r="AJ236" i="35"/>
  <c r="AJ138" i="35"/>
  <c r="AJ104" i="35"/>
  <c r="E199" i="35"/>
  <c r="E90" i="35"/>
  <c r="X126" i="35"/>
  <c r="AJ248" i="35"/>
  <c r="AJ80" i="35"/>
  <c r="AJ115" i="35"/>
  <c r="Z162" i="35"/>
  <c r="X175" i="35"/>
  <c r="X115" i="35"/>
  <c r="E91" i="35"/>
  <c r="E29" i="35"/>
  <c r="Q55" i="35"/>
  <c r="X78" i="35"/>
  <c r="I103" i="35"/>
  <c r="Z223" i="35"/>
  <c r="E223" i="35"/>
  <c r="E187" i="35"/>
  <c r="X162" i="35"/>
  <c r="I91" i="35"/>
  <c r="Z126" i="35"/>
  <c r="E125" i="35"/>
  <c r="X125" i="35"/>
  <c r="Z127" i="35"/>
  <c r="I127" i="35"/>
  <c r="X187" i="35"/>
  <c r="E222" i="35"/>
  <c r="X222" i="35"/>
  <c r="Z103" i="35"/>
  <c r="AJ29" i="35"/>
  <c r="Q127" i="35"/>
  <c r="Z175" i="35"/>
  <c r="Q151" i="35"/>
  <c r="Q211" i="35"/>
  <c r="Q54" i="35"/>
  <c r="X103" i="35"/>
  <c r="E114" i="35"/>
  <c r="E55" i="35"/>
  <c r="E67" i="35"/>
  <c r="X67" i="35"/>
  <c r="AJ90" i="35"/>
  <c r="Z115" i="35"/>
  <c r="Q126" i="35"/>
  <c r="E127" i="35"/>
  <c r="AJ150" i="35"/>
  <c r="E151" i="35"/>
  <c r="AJ163" i="35"/>
  <c r="X163" i="35"/>
  <c r="I174" i="35"/>
  <c r="X199" i="35"/>
  <c r="Z211" i="35"/>
  <c r="X210" i="35"/>
  <c r="Q223" i="35"/>
  <c r="X235" i="35"/>
  <c r="E233" i="35"/>
  <c r="I234" i="35"/>
  <c r="Q139" i="35"/>
  <c r="E103" i="35"/>
  <c r="E41" i="35"/>
  <c r="I79" i="35"/>
  <c r="Q163" i="35"/>
  <c r="Z198" i="35"/>
  <c r="I115" i="35"/>
  <c r="X150" i="35"/>
  <c r="E174" i="35"/>
  <c r="E175" i="35"/>
  <c r="AJ235" i="35"/>
  <c r="E234" i="35"/>
  <c r="X234" i="35"/>
  <c r="Z172" i="35"/>
  <c r="AJ43" i="35"/>
  <c r="I126" i="35"/>
  <c r="AJ67" i="35"/>
  <c r="E79" i="35"/>
  <c r="X29" i="35"/>
  <c r="Q78" i="35"/>
  <c r="Q115" i="35"/>
  <c r="Q114" i="35"/>
  <c r="Q101" i="35"/>
  <c r="Z150" i="35"/>
  <c r="Q175" i="35"/>
  <c r="I222" i="35"/>
  <c r="I235" i="35"/>
  <c r="Z114" i="35"/>
  <c r="X30" i="35"/>
  <c r="I114" i="35"/>
  <c r="I101" i="35"/>
  <c r="AJ126" i="35"/>
  <c r="X127" i="35"/>
  <c r="E150" i="35"/>
  <c r="Z163" i="35"/>
  <c r="Q234" i="35"/>
  <c r="AJ187" i="35"/>
  <c r="Z30" i="35"/>
  <c r="AJ41" i="35"/>
  <c r="Q150" i="35"/>
  <c r="I211" i="35"/>
  <c r="Q103" i="35"/>
  <c r="E210" i="35"/>
  <c r="I139" i="35"/>
  <c r="I163" i="35"/>
  <c r="E211" i="35"/>
  <c r="AJ103" i="35"/>
  <c r="I102" i="35"/>
  <c r="E208" i="35"/>
  <c r="E66" i="35"/>
  <c r="Q66" i="35"/>
  <c r="Q67" i="35"/>
  <c r="AJ127" i="35"/>
  <c r="Z139" i="35"/>
  <c r="Z235" i="35"/>
  <c r="Q210" i="35"/>
  <c r="X211" i="35"/>
  <c r="Z199" i="35"/>
  <c r="I55" i="35"/>
  <c r="E42" i="35"/>
  <c r="X66" i="35"/>
  <c r="Z66" i="35"/>
  <c r="AJ91" i="35"/>
  <c r="Z91" i="35"/>
  <c r="X138" i="35"/>
  <c r="X136" i="35"/>
  <c r="I137" i="35"/>
  <c r="Q162" i="35"/>
  <c r="Z187" i="35"/>
  <c r="E198" i="35"/>
  <c r="AJ211" i="35"/>
  <c r="Z222" i="35"/>
  <c r="AJ223" i="35"/>
  <c r="Q222" i="35"/>
  <c r="Z247" i="35"/>
  <c r="Q90" i="35"/>
  <c r="AJ66" i="35"/>
  <c r="I138" i="35"/>
  <c r="Q102" i="35"/>
  <c r="X91" i="35"/>
  <c r="AJ30" i="35"/>
  <c r="Q79" i="35"/>
  <c r="I78" i="35"/>
  <c r="E78" i="35"/>
  <c r="X114" i="35"/>
  <c r="E126" i="35"/>
  <c r="AJ151" i="35"/>
  <c r="I162" i="35"/>
  <c r="Z186" i="35"/>
  <c r="I186" i="35"/>
  <c r="Z210" i="35"/>
  <c r="Q198" i="35"/>
  <c r="AJ234" i="35"/>
  <c r="AJ246" i="35"/>
  <c r="X174" i="35"/>
  <c r="Z29" i="35"/>
  <c r="AJ53" i="35"/>
  <c r="E54" i="35"/>
  <c r="I66" i="35"/>
  <c r="AJ78" i="35"/>
  <c r="AJ114" i="35"/>
  <c r="AJ161" i="35"/>
  <c r="E162" i="35"/>
  <c r="I173" i="35"/>
  <c r="AJ186" i="35"/>
  <c r="I198" i="35"/>
  <c r="AJ210" i="35"/>
  <c r="AJ42" i="35"/>
  <c r="I53" i="35"/>
  <c r="X102" i="35"/>
  <c r="Z138" i="35"/>
  <c r="E138" i="35"/>
  <c r="AJ198" i="35"/>
  <c r="Z76" i="35"/>
  <c r="AJ222" i="35"/>
  <c r="I89" i="35"/>
  <c r="E102" i="35"/>
  <c r="Z102" i="35"/>
  <c r="X90" i="35"/>
  <c r="Q173" i="35"/>
  <c r="E209" i="35"/>
  <c r="AJ102" i="35"/>
  <c r="Q65" i="35"/>
  <c r="E64" i="35"/>
  <c r="Z90" i="35"/>
  <c r="E77" i="35"/>
  <c r="I232" i="35"/>
  <c r="Z53" i="35"/>
  <c r="AJ77" i="35"/>
  <c r="E101" i="35"/>
  <c r="Q136" i="35"/>
  <c r="E65" i="35"/>
  <c r="X101" i="35"/>
  <c r="AJ125" i="35"/>
  <c r="Q172" i="35"/>
  <c r="Q185" i="35"/>
  <c r="AJ185" i="35"/>
  <c r="X221" i="35"/>
  <c r="X219" i="35"/>
  <c r="Q245" i="35"/>
  <c r="X28" i="35"/>
  <c r="I125" i="35"/>
  <c r="I207" i="35"/>
  <c r="I233" i="35"/>
  <c r="X233" i="35"/>
  <c r="Z101" i="35"/>
  <c r="AJ173" i="35"/>
  <c r="Z221" i="35"/>
  <c r="I77" i="35"/>
  <c r="X53" i="35"/>
  <c r="Q53" i="35"/>
  <c r="Q77" i="35"/>
  <c r="X89" i="35"/>
  <c r="I113" i="35"/>
  <c r="X113" i="35"/>
  <c r="Z113" i="35"/>
  <c r="Q149" i="35"/>
  <c r="E149" i="35"/>
  <c r="E173" i="35"/>
  <c r="X172" i="35"/>
  <c r="E172" i="35"/>
  <c r="Z209" i="35"/>
  <c r="I209" i="35"/>
  <c r="X209" i="35"/>
  <c r="E221" i="35"/>
  <c r="Z233" i="35"/>
  <c r="E28" i="35"/>
  <c r="X65" i="35"/>
  <c r="Q89" i="35"/>
  <c r="Q171" i="35"/>
  <c r="I185" i="35"/>
  <c r="I100" i="35"/>
  <c r="I161" i="35"/>
  <c r="Q207" i="35"/>
  <c r="X185" i="35"/>
  <c r="Z185" i="35"/>
  <c r="AJ65" i="35"/>
  <c r="Z65" i="35"/>
  <c r="Q137" i="35"/>
  <c r="Z88" i="35"/>
  <c r="I208" i="35"/>
  <c r="E53" i="35"/>
  <c r="E195" i="35"/>
  <c r="Q113" i="35"/>
  <c r="AJ113" i="35"/>
  <c r="Q125" i="35"/>
  <c r="Q161" i="35"/>
  <c r="Z173" i="35"/>
  <c r="AJ209" i="35"/>
  <c r="AJ221" i="35"/>
  <c r="I220" i="35"/>
  <c r="AJ233" i="35"/>
  <c r="AJ245" i="35"/>
  <c r="AJ197" i="35"/>
  <c r="I197" i="35"/>
  <c r="Z75" i="35"/>
  <c r="AJ28" i="35"/>
  <c r="E113" i="35"/>
  <c r="X173" i="35"/>
  <c r="I64" i="35"/>
  <c r="I65" i="35"/>
  <c r="E89" i="35"/>
  <c r="Z137" i="35"/>
  <c r="I160" i="35"/>
  <c r="Z197" i="35"/>
  <c r="Q197" i="35"/>
  <c r="I76" i="35"/>
  <c r="X77" i="35"/>
  <c r="E137" i="35"/>
  <c r="E148" i="35"/>
  <c r="X148" i="35"/>
  <c r="X197" i="35"/>
  <c r="X196" i="35"/>
  <c r="Z207" i="35"/>
  <c r="Q52" i="35"/>
  <c r="Z28" i="35"/>
  <c r="Z160" i="35"/>
  <c r="Q220" i="35"/>
  <c r="I149" i="35"/>
  <c r="X149" i="35"/>
  <c r="AJ89" i="35"/>
  <c r="I148" i="35"/>
  <c r="AJ149" i="35"/>
  <c r="E161" i="35"/>
  <c r="E197" i="35"/>
  <c r="Z232" i="35"/>
  <c r="E194" i="35"/>
  <c r="Z149" i="35"/>
  <c r="X161" i="35"/>
  <c r="Z89" i="35"/>
  <c r="AJ101" i="35"/>
  <c r="AJ137" i="35"/>
  <c r="Z77" i="35"/>
  <c r="Q159" i="35"/>
  <c r="E220" i="35"/>
  <c r="X99" i="35"/>
  <c r="I172" i="35"/>
  <c r="X220" i="35"/>
  <c r="E76" i="35"/>
  <c r="X64" i="35"/>
  <c r="I88" i="35"/>
  <c r="E40" i="35"/>
  <c r="AJ64" i="35"/>
  <c r="I159" i="35"/>
  <c r="X195" i="35"/>
  <c r="Z195" i="35"/>
  <c r="I196" i="35"/>
  <c r="X27" i="35"/>
  <c r="X112" i="35"/>
  <c r="I112" i="35"/>
  <c r="Q112" i="35"/>
  <c r="Q232" i="35"/>
  <c r="AJ244" i="35"/>
  <c r="E184" i="35"/>
  <c r="Q135" i="35"/>
  <c r="X52" i="35"/>
  <c r="E112" i="35"/>
  <c r="X184" i="35"/>
  <c r="Z220" i="35"/>
  <c r="Q219" i="35"/>
  <c r="E219" i="35"/>
  <c r="I184" i="35"/>
  <c r="E52" i="35"/>
  <c r="E85" i="35"/>
  <c r="E123" i="35"/>
  <c r="AJ27" i="35"/>
  <c r="AJ40" i="35"/>
  <c r="Z112" i="35"/>
  <c r="E124" i="35"/>
  <c r="E196" i="35"/>
  <c r="X208" i="35"/>
  <c r="E232" i="35"/>
  <c r="E27" i="35"/>
  <c r="Z27" i="35"/>
  <c r="I51" i="35"/>
  <c r="AJ208" i="35"/>
  <c r="AJ172" i="35"/>
  <c r="Z52" i="35"/>
  <c r="AJ112" i="35"/>
  <c r="AJ124" i="35"/>
  <c r="Q160" i="35"/>
  <c r="Z208" i="35"/>
  <c r="I193" i="35"/>
  <c r="X232" i="35"/>
  <c r="E231" i="35"/>
  <c r="X231" i="35"/>
  <c r="AJ232" i="35"/>
  <c r="Z244" i="35"/>
  <c r="Z196" i="35"/>
  <c r="X63" i="35"/>
  <c r="X76" i="35"/>
  <c r="AJ52" i="35"/>
  <c r="Q76" i="35"/>
  <c r="I136" i="35"/>
  <c r="X147" i="35"/>
  <c r="AJ160" i="35"/>
  <c r="Q196" i="35"/>
  <c r="Q208" i="35"/>
  <c r="AJ220" i="35"/>
  <c r="Z100" i="35"/>
  <c r="X124" i="35"/>
  <c r="AJ158" i="35"/>
  <c r="X160" i="35"/>
  <c r="AJ100" i="35"/>
  <c r="I75" i="35"/>
  <c r="AJ88" i="35"/>
  <c r="I63" i="35"/>
  <c r="I124" i="35"/>
  <c r="X88" i="35"/>
  <c r="X100" i="35"/>
  <c r="Q100" i="35"/>
  <c r="E135" i="35"/>
  <c r="E160" i="35"/>
  <c r="Q183" i="35"/>
  <c r="Q184" i="35"/>
  <c r="AJ184" i="35"/>
  <c r="AJ76" i="35"/>
  <c r="Z136" i="35"/>
  <c r="Z64" i="35"/>
  <c r="E63" i="35"/>
  <c r="Q88" i="35"/>
  <c r="Z148" i="35"/>
  <c r="Q148" i="35"/>
  <c r="AJ231" i="35"/>
  <c r="AJ196" i="35"/>
  <c r="I195" i="35"/>
  <c r="E100" i="35"/>
  <c r="Q64" i="35"/>
  <c r="E62" i="35"/>
  <c r="Q87" i="35"/>
  <c r="Q99" i="35"/>
  <c r="Q124" i="35"/>
  <c r="AJ136" i="35"/>
  <c r="Z26" i="35"/>
  <c r="I52" i="35"/>
  <c r="AJ86" i="35"/>
  <c r="Z124" i="35"/>
  <c r="E136" i="35"/>
  <c r="AJ148" i="35"/>
  <c r="E25" i="35"/>
  <c r="E88" i="35"/>
  <c r="I86" i="35"/>
  <c r="Z184" i="35"/>
  <c r="X75" i="35"/>
  <c r="I111" i="35"/>
  <c r="X123" i="35"/>
  <c r="Z135" i="35"/>
  <c r="X207" i="35"/>
  <c r="E218" i="35"/>
  <c r="X218" i="35"/>
  <c r="AJ75" i="35"/>
  <c r="I171" i="35"/>
  <c r="E171" i="35"/>
  <c r="Q111" i="35"/>
  <c r="E99" i="35"/>
  <c r="AJ51" i="35"/>
  <c r="X26" i="35"/>
  <c r="I218" i="35"/>
  <c r="AJ39" i="35"/>
  <c r="Z123" i="35"/>
  <c r="Z99" i="35"/>
  <c r="E87" i="35"/>
  <c r="AJ111" i="35"/>
  <c r="I231" i="35"/>
  <c r="Q231" i="35"/>
  <c r="AJ26" i="35"/>
  <c r="X51" i="35"/>
  <c r="I50" i="35"/>
  <c r="Q63" i="35"/>
  <c r="E75" i="35"/>
  <c r="Z111" i="35"/>
  <c r="X135" i="35"/>
  <c r="I147" i="35"/>
  <c r="Z171" i="35"/>
  <c r="E51" i="35"/>
  <c r="X171" i="35"/>
  <c r="AJ243" i="35"/>
  <c r="AJ183" i="35"/>
  <c r="X62" i="35"/>
  <c r="AJ123" i="35"/>
  <c r="E183" i="35"/>
  <c r="AJ207" i="35"/>
  <c r="E207" i="35"/>
  <c r="Q195" i="35"/>
  <c r="X74" i="35"/>
  <c r="I183" i="35"/>
  <c r="AJ219" i="35"/>
  <c r="Z219" i="35"/>
  <c r="I219" i="35"/>
  <c r="Z243" i="35"/>
  <c r="X111" i="35"/>
  <c r="I99" i="35"/>
  <c r="AJ63" i="35"/>
  <c r="Q75" i="35"/>
  <c r="E111" i="35"/>
  <c r="I123" i="35"/>
  <c r="E147" i="35"/>
  <c r="AJ171" i="35"/>
  <c r="Z183" i="35"/>
  <c r="AJ99" i="35"/>
  <c r="Z51" i="35"/>
  <c r="Q51" i="35"/>
  <c r="Q61" i="35"/>
  <c r="Z63" i="35"/>
  <c r="I87" i="35"/>
  <c r="Q123" i="35"/>
  <c r="I135" i="35"/>
  <c r="Z231" i="35"/>
  <c r="AJ195" i="35"/>
  <c r="X183" i="35"/>
  <c r="AJ135" i="35"/>
  <c r="Z97" i="35"/>
  <c r="E97" i="35"/>
  <c r="Q50" i="35"/>
  <c r="Z87" i="35"/>
  <c r="Z110" i="35"/>
  <c r="X87" i="35"/>
  <c r="Q147" i="35"/>
  <c r="Z147" i="35"/>
  <c r="E159" i="35"/>
  <c r="X159" i="35"/>
  <c r="AJ146" i="35"/>
  <c r="AJ96" i="35"/>
  <c r="Z159" i="35"/>
  <c r="AJ87" i="35"/>
  <c r="AJ159" i="35"/>
  <c r="AJ147" i="35"/>
  <c r="AJ194" i="35"/>
  <c r="E37" i="35"/>
  <c r="I110" i="35"/>
  <c r="Z182" i="35"/>
  <c r="I182" i="35"/>
  <c r="I206" i="35"/>
  <c r="E122" i="35"/>
  <c r="X122" i="35"/>
  <c r="Q122" i="35"/>
  <c r="E170" i="35"/>
  <c r="X194" i="35"/>
  <c r="I98" i="35"/>
  <c r="Z194" i="35"/>
  <c r="E98" i="35"/>
  <c r="Z158" i="35"/>
  <c r="AJ206" i="35"/>
  <c r="AJ37" i="35"/>
  <c r="I62" i="35"/>
  <c r="Q206" i="35"/>
  <c r="Z218" i="35"/>
  <c r="AJ50" i="35"/>
  <c r="E110" i="35"/>
  <c r="I122" i="35"/>
  <c r="E158" i="35"/>
  <c r="E230" i="35"/>
  <c r="Q62" i="35"/>
  <c r="X50" i="35"/>
  <c r="X110" i="35"/>
  <c r="AJ122" i="35"/>
  <c r="X146" i="35"/>
  <c r="I170" i="35"/>
  <c r="I181" i="35"/>
  <c r="X206" i="35"/>
  <c r="AJ242" i="35"/>
  <c r="AJ110" i="35"/>
  <c r="Z134" i="35"/>
  <c r="AJ38" i="35"/>
  <c r="E74" i="35"/>
  <c r="Z122" i="35"/>
  <c r="E50" i="35"/>
  <c r="E38" i="35"/>
  <c r="X98" i="35"/>
  <c r="E134" i="35"/>
  <c r="X134" i="35"/>
  <c r="AJ157" i="35"/>
  <c r="Z206" i="35"/>
  <c r="Z230" i="35"/>
  <c r="E182" i="35"/>
  <c r="X25" i="35"/>
  <c r="E86" i="35"/>
  <c r="Q98" i="35"/>
  <c r="AJ182" i="35"/>
  <c r="E206" i="35"/>
  <c r="I217" i="35"/>
  <c r="X170" i="35"/>
  <c r="Z170" i="35"/>
  <c r="AJ134" i="35"/>
  <c r="Q170" i="35"/>
  <c r="AJ170" i="35"/>
  <c r="Q182" i="35"/>
  <c r="AJ25" i="35"/>
  <c r="Z86" i="35"/>
  <c r="Z74" i="35"/>
  <c r="I74" i="35"/>
  <c r="I158" i="35"/>
  <c r="Z50" i="35"/>
  <c r="E73" i="35"/>
  <c r="X86" i="35"/>
  <c r="Q110" i="35"/>
  <c r="Q146" i="35"/>
  <c r="Q158" i="35"/>
  <c r="X182" i="35"/>
  <c r="I194" i="35"/>
  <c r="I230" i="35"/>
  <c r="AJ74" i="35"/>
  <c r="Q134" i="35"/>
  <c r="AJ218" i="35"/>
  <c r="Z217" i="35"/>
  <c r="Z98" i="35"/>
  <c r="Z25" i="35"/>
  <c r="Z62" i="35"/>
  <c r="I134" i="35"/>
  <c r="Q194" i="35"/>
  <c r="X158" i="35"/>
  <c r="Q74" i="35"/>
  <c r="Q86" i="35"/>
  <c r="Q218" i="35"/>
  <c r="X230" i="35"/>
  <c r="AJ62" i="35"/>
  <c r="Z146" i="35"/>
  <c r="E146" i="35"/>
  <c r="X229" i="35"/>
  <c r="Q230" i="35"/>
  <c r="AJ230" i="35"/>
  <c r="I146" i="35"/>
  <c r="AJ98" i="35"/>
  <c r="Q242" i="35"/>
  <c r="I61" i="35"/>
  <c r="E121" i="35"/>
  <c r="X121" i="35"/>
  <c r="Z157" i="35"/>
  <c r="X109" i="35"/>
  <c r="AJ169" i="35"/>
  <c r="Z169" i="35"/>
  <c r="E229" i="35"/>
  <c r="Q229" i="35"/>
  <c r="Z145" i="35"/>
  <c r="Z61" i="35"/>
  <c r="AJ73" i="35"/>
  <c r="X181" i="35"/>
  <c r="Z205" i="35"/>
  <c r="Q205" i="35"/>
  <c r="AJ109" i="35"/>
  <c r="X133" i="35"/>
  <c r="AJ181" i="35"/>
  <c r="I109" i="35"/>
  <c r="Z133" i="35"/>
  <c r="E145" i="35"/>
  <c r="X145" i="35"/>
  <c r="E217" i="35"/>
  <c r="X217" i="35"/>
  <c r="X85" i="35"/>
  <c r="X157" i="35"/>
  <c r="E157" i="35"/>
  <c r="Z24" i="35"/>
  <c r="I85" i="35"/>
  <c r="Q73" i="35"/>
  <c r="X24" i="35"/>
  <c r="E108" i="35"/>
  <c r="Z121" i="35"/>
  <c r="E205" i="35"/>
  <c r="I229" i="35"/>
  <c r="X49" i="35"/>
  <c r="I97" i="35"/>
  <c r="Q168" i="35"/>
  <c r="E181" i="35"/>
  <c r="X205" i="35"/>
  <c r="Q217" i="35"/>
  <c r="Q193" i="35"/>
  <c r="AJ121" i="35"/>
  <c r="E49" i="35"/>
  <c r="I49" i="35"/>
  <c r="E61" i="35"/>
  <c r="X61" i="35"/>
  <c r="I121" i="35"/>
  <c r="E133" i="35"/>
  <c r="AJ133" i="35"/>
  <c r="AJ145" i="35"/>
  <c r="X169" i="35"/>
  <c r="E169" i="35"/>
  <c r="Z229" i="35"/>
  <c r="I73" i="35"/>
  <c r="AJ85" i="35"/>
  <c r="AJ229" i="35"/>
  <c r="I157" i="35"/>
  <c r="Z181" i="35"/>
  <c r="Z193" i="35"/>
  <c r="X97" i="35"/>
  <c r="Z109" i="35"/>
  <c r="I133" i="35"/>
  <c r="X193" i="35"/>
  <c r="Q85" i="35"/>
  <c r="AJ193" i="35"/>
  <c r="E193" i="35"/>
  <c r="AJ24" i="35"/>
  <c r="E109" i="35"/>
  <c r="E60" i="35"/>
  <c r="X73" i="35"/>
  <c r="Q169" i="35"/>
  <c r="I205" i="35"/>
  <c r="AJ205" i="35"/>
  <c r="AJ217" i="35"/>
  <c r="AJ61" i="35"/>
  <c r="Q109" i="35"/>
  <c r="Q121" i="35"/>
  <c r="I145" i="35"/>
  <c r="Q181" i="35"/>
  <c r="E24" i="35"/>
  <c r="Q49" i="35"/>
  <c r="Q97" i="35"/>
  <c r="I169" i="35"/>
  <c r="E84" i="35"/>
  <c r="Z72" i="35"/>
  <c r="AJ49" i="35"/>
  <c r="AJ241" i="35"/>
  <c r="Z85" i="35"/>
  <c r="Q133" i="35"/>
  <c r="Q145" i="35"/>
  <c r="Z49" i="35"/>
  <c r="AJ97" i="35"/>
  <c r="Z73" i="35"/>
  <c r="E120" i="35"/>
  <c r="X120" i="35"/>
  <c r="E144" i="35"/>
  <c r="Q157" i="35"/>
  <c r="I96" i="35"/>
  <c r="I84" i="35"/>
  <c r="AG10" i="1"/>
  <c r="Z156" i="35"/>
  <c r="E36" i="35"/>
  <c r="X48" i="35"/>
  <c r="X72" i="35"/>
  <c r="Q96" i="35"/>
  <c r="Z192" i="35"/>
  <c r="I60" i="35"/>
  <c r="Q228" i="35"/>
  <c r="E228" i="35"/>
  <c r="X228" i="35"/>
  <c r="AJ132" i="35"/>
  <c r="Q144" i="35"/>
  <c r="I180" i="35"/>
  <c r="Z120" i="35"/>
  <c r="E96" i="35"/>
  <c r="E156" i="35"/>
  <c r="I72" i="35"/>
  <c r="E180" i="35"/>
  <c r="Z108" i="35"/>
  <c r="E168" i="35"/>
  <c r="Q216" i="35"/>
  <c r="AJ168" i="35"/>
  <c r="Z168" i="35"/>
  <c r="E72" i="35"/>
  <c r="I204" i="35"/>
  <c r="AJ120" i="35"/>
  <c r="I168" i="35"/>
  <c r="I192" i="35"/>
  <c r="Q132" i="35"/>
  <c r="Q48" i="35"/>
  <c r="Z84" i="35"/>
  <c r="Z96" i="35"/>
  <c r="I120" i="35"/>
  <c r="AJ216" i="35"/>
  <c r="E48" i="35"/>
  <c r="I108" i="35"/>
  <c r="E132" i="35"/>
  <c r="AJ144" i="35"/>
  <c r="X156" i="35"/>
  <c r="Q156" i="35"/>
  <c r="AJ156" i="35"/>
  <c r="X204" i="35"/>
  <c r="X132" i="35"/>
  <c r="AJ228" i="35"/>
  <c r="Z132" i="35"/>
  <c r="Z144" i="35"/>
  <c r="Z180" i="35"/>
  <c r="X180" i="35"/>
  <c r="Z204" i="35"/>
  <c r="X216" i="35"/>
  <c r="Z216" i="35"/>
  <c r="X23" i="35"/>
  <c r="X60" i="35"/>
  <c r="E192" i="35"/>
  <c r="E216" i="35"/>
  <c r="I228" i="35"/>
  <c r="Z228" i="35"/>
  <c r="AJ192" i="35"/>
  <c r="X96" i="35"/>
  <c r="I132" i="35"/>
  <c r="I156" i="35"/>
  <c r="I216" i="35"/>
  <c r="Z240" i="35"/>
  <c r="AJ240" i="35"/>
  <c r="E204" i="35"/>
  <c r="AJ204" i="35"/>
  <c r="Q204" i="35"/>
  <c r="X192" i="35"/>
  <c r="Q192" i="35"/>
  <c r="AJ180" i="35"/>
  <c r="Q180" i="35"/>
  <c r="X168" i="35"/>
  <c r="I144" i="35"/>
  <c r="X144" i="35"/>
  <c r="Q120" i="35"/>
  <c r="X108" i="35"/>
  <c r="Q108" i="35"/>
  <c r="AJ108" i="35"/>
  <c r="X84" i="35"/>
  <c r="Q84" i="35"/>
  <c r="AJ84" i="35"/>
  <c r="AJ72" i="35"/>
  <c r="Q72" i="35"/>
  <c r="Q60" i="35"/>
  <c r="I48" i="35"/>
  <c r="AJ60" i="35"/>
  <c r="Z60" i="35"/>
  <c r="AJ36" i="35"/>
  <c r="E23" i="35"/>
  <c r="AJ23" i="35"/>
  <c r="Z23" i="35"/>
  <c r="L2" i="51" l="1"/>
  <c r="K2" i="50"/>
  <c r="L2" i="49"/>
  <c r="O2" i="48"/>
  <c r="K2" i="45"/>
  <c r="A11" i="46"/>
  <c r="O2" i="44"/>
  <c r="K2" i="47"/>
  <c r="V40" i="46"/>
  <c r="W14" i="46" s="1"/>
  <c r="V41" i="46"/>
  <c r="W15" i="46" s="1"/>
  <c r="V42" i="46"/>
  <c r="W16" i="46" s="1"/>
  <c r="V43" i="46"/>
  <c r="W17" i="46" s="1"/>
  <c r="V44" i="46"/>
  <c r="W18" i="46" s="1"/>
  <c r="V45" i="46"/>
  <c r="W19" i="46" s="1"/>
  <c r="V46" i="46"/>
  <c r="W20" i="46" s="1"/>
  <c r="V47" i="46"/>
  <c r="W21" i="46" s="1"/>
  <c r="V48" i="46"/>
  <c r="W22" i="46" s="1"/>
  <c r="V49" i="46"/>
  <c r="W23" i="46" s="1"/>
  <c r="V50" i="46"/>
  <c r="W24" i="46" s="1"/>
  <c r="V51" i="46"/>
  <c r="W25" i="46" s="1"/>
  <c r="V52" i="46"/>
  <c r="W26" i="46" s="1"/>
  <c r="V53" i="46"/>
  <c r="V54" i="46"/>
  <c r="V55" i="46"/>
  <c r="W29" i="46" s="1"/>
  <c r="V56" i="46"/>
  <c r="W30" i="46" s="1"/>
  <c r="V57" i="46"/>
  <c r="W31" i="46" s="1"/>
  <c r="V58" i="46"/>
  <c r="W32" i="46" s="1"/>
  <c r="T40" i="46"/>
  <c r="U14" i="46" s="1"/>
  <c r="T41" i="46"/>
  <c r="U15" i="46" s="1"/>
  <c r="T42" i="46"/>
  <c r="U16" i="46" s="1"/>
  <c r="T43" i="46"/>
  <c r="U17" i="46" s="1"/>
  <c r="T44" i="46"/>
  <c r="U18" i="46" s="1"/>
  <c r="T45" i="46"/>
  <c r="U19" i="46" s="1"/>
  <c r="T46" i="46"/>
  <c r="U20" i="46" s="1"/>
  <c r="T47" i="46"/>
  <c r="U21" i="46" s="1"/>
  <c r="T48" i="46"/>
  <c r="U22" i="46" s="1"/>
  <c r="T49" i="46"/>
  <c r="U23" i="46" s="1"/>
  <c r="T50" i="46"/>
  <c r="U24" i="46" s="1"/>
  <c r="T51" i="46"/>
  <c r="U25" i="46" s="1"/>
  <c r="T52" i="46"/>
  <c r="U26" i="46" s="1"/>
  <c r="T53" i="46"/>
  <c r="T54" i="46"/>
  <c r="T55" i="46"/>
  <c r="U29" i="46" s="1"/>
  <c r="T56" i="46"/>
  <c r="U30" i="46" s="1"/>
  <c r="T57" i="46"/>
  <c r="U31" i="46" s="1"/>
  <c r="T58" i="46"/>
  <c r="U32" i="46" s="1"/>
  <c r="R40" i="46"/>
  <c r="S14" i="46" s="1"/>
  <c r="R41" i="46"/>
  <c r="S15" i="46" s="1"/>
  <c r="R42" i="46"/>
  <c r="S16" i="46" s="1"/>
  <c r="R43" i="46"/>
  <c r="S17" i="46" s="1"/>
  <c r="R44" i="46"/>
  <c r="S18" i="46" s="1"/>
  <c r="R45" i="46"/>
  <c r="S19" i="46" s="1"/>
  <c r="R46" i="46"/>
  <c r="S20" i="46" s="1"/>
  <c r="R47" i="46"/>
  <c r="S21" i="46" s="1"/>
  <c r="R48" i="46"/>
  <c r="S22" i="46" s="1"/>
  <c r="R49" i="46"/>
  <c r="S23" i="46" s="1"/>
  <c r="R50" i="46"/>
  <c r="S24" i="46" s="1"/>
  <c r="R51" i="46"/>
  <c r="S25" i="46" s="1"/>
  <c r="R52" i="46"/>
  <c r="S26" i="46" s="1"/>
  <c r="R53" i="46"/>
  <c r="R54" i="46"/>
  <c r="R55" i="46"/>
  <c r="S29" i="46" s="1"/>
  <c r="R56" i="46"/>
  <c r="S30" i="46" s="1"/>
  <c r="R57" i="46"/>
  <c r="S31" i="46" s="1"/>
  <c r="R58" i="46"/>
  <c r="S32" i="46" s="1"/>
  <c r="K40" i="46"/>
  <c r="K41" i="46"/>
  <c r="K42" i="46"/>
  <c r="K43" i="46"/>
  <c r="K44" i="46"/>
  <c r="K45" i="46"/>
  <c r="K46" i="46"/>
  <c r="K47" i="46"/>
  <c r="K48" i="46"/>
  <c r="K49" i="46"/>
  <c r="K50" i="46"/>
  <c r="K51" i="46"/>
  <c r="K52" i="46"/>
  <c r="K53" i="46"/>
  <c r="K54" i="46"/>
  <c r="K55" i="46"/>
  <c r="K56" i="46"/>
  <c r="K57" i="46"/>
  <c r="K58" i="46"/>
  <c r="G40" i="46"/>
  <c r="G41" i="46"/>
  <c r="G42" i="46"/>
  <c r="G43" i="46"/>
  <c r="G44" i="46"/>
  <c r="G45" i="46"/>
  <c r="G46" i="46"/>
  <c r="G47" i="46"/>
  <c r="G48" i="46"/>
  <c r="J22" i="46" s="1"/>
  <c r="G49" i="46"/>
  <c r="G50" i="46"/>
  <c r="G51" i="46"/>
  <c r="G52" i="46"/>
  <c r="G53" i="46"/>
  <c r="G54" i="46"/>
  <c r="G55" i="46"/>
  <c r="G56" i="46"/>
  <c r="G57" i="46"/>
  <c r="G58" i="46"/>
  <c r="B31" i="46"/>
  <c r="B30" i="46"/>
  <c r="B29" i="46"/>
  <c r="B28" i="46"/>
  <c r="B27" i="46"/>
  <c r="B26" i="46"/>
  <c r="B25" i="46"/>
  <c r="B24" i="46"/>
  <c r="B23" i="46"/>
  <c r="B22" i="46"/>
  <c r="B21" i="46"/>
  <c r="B20" i="46"/>
  <c r="B19" i="46"/>
  <c r="B18" i="46"/>
  <c r="B17" i="46"/>
  <c r="B16" i="46"/>
  <c r="B15" i="46"/>
  <c r="B14" i="46"/>
  <c r="B13" i="46"/>
  <c r="B12" i="46"/>
  <c r="B11" i="46"/>
  <c r="B35" i="16"/>
  <c r="C35" i="16"/>
  <c r="E35" i="16"/>
  <c r="F36" i="16" s="1"/>
  <c r="G35" i="16"/>
  <c r="H36" i="16" s="1"/>
  <c r="I35" i="16"/>
  <c r="J36" i="16" s="1"/>
  <c r="K35" i="16"/>
  <c r="O35" i="16"/>
  <c r="P36" i="16" s="1"/>
  <c r="B27" i="2"/>
  <c r="I27" i="2"/>
  <c r="J28" i="2" s="1"/>
  <c r="K27" i="2"/>
  <c r="L28" i="2" s="1"/>
  <c r="R27" i="2"/>
  <c r="S28" i="2" s="1"/>
  <c r="T27" i="2"/>
  <c r="X27" i="2"/>
  <c r="Y27" i="2"/>
  <c r="Z27" i="2"/>
  <c r="AA27" i="2"/>
  <c r="AB28" i="2" s="1"/>
  <c r="AE27" i="2"/>
  <c r="AG43" i="46" l="1"/>
  <c r="AE43" i="46"/>
  <c r="AF43" i="46"/>
  <c r="AG50" i="46"/>
  <c r="AE50" i="46"/>
  <c r="AF50" i="46"/>
  <c r="AF57" i="46"/>
  <c r="AG57" i="46"/>
  <c r="AE57" i="46"/>
  <c r="AF49" i="46"/>
  <c r="AG49" i="46"/>
  <c r="AE49" i="46"/>
  <c r="AF41" i="46"/>
  <c r="AG41" i="46"/>
  <c r="AE41" i="46"/>
  <c r="AG51" i="46"/>
  <c r="AE51" i="46"/>
  <c r="AF51" i="46"/>
  <c r="AG42" i="46"/>
  <c r="AE42" i="46"/>
  <c r="AF42" i="46"/>
  <c r="AF56" i="46"/>
  <c r="AG56" i="46"/>
  <c r="AE56" i="46"/>
  <c r="H22" i="46"/>
  <c r="AF48" i="46"/>
  <c r="AG48" i="46"/>
  <c r="AE48" i="46"/>
  <c r="AF40" i="46"/>
  <c r="AG40" i="46"/>
  <c r="AE40" i="46"/>
  <c r="AF55" i="46"/>
  <c r="AG55" i="46"/>
  <c r="AE55" i="46"/>
  <c r="AF47" i="46"/>
  <c r="AG47" i="46"/>
  <c r="AE47" i="46"/>
  <c r="H28" i="46"/>
  <c r="AF54" i="46"/>
  <c r="AG54" i="46"/>
  <c r="AE54" i="46"/>
  <c r="AF46" i="46"/>
  <c r="AG46" i="46"/>
  <c r="AE46" i="46"/>
  <c r="AG58" i="46"/>
  <c r="AE58" i="46"/>
  <c r="AF58" i="46"/>
  <c r="H27" i="46"/>
  <c r="AE53" i="46"/>
  <c r="AF53" i="46"/>
  <c r="AG53" i="46"/>
  <c r="H19" i="46"/>
  <c r="AE45" i="46"/>
  <c r="AF45" i="46"/>
  <c r="AG45" i="46"/>
  <c r="AG52" i="46"/>
  <c r="AE52" i="46"/>
  <c r="AF52" i="46"/>
  <c r="AG44" i="46"/>
  <c r="AE44" i="46"/>
  <c r="AF44" i="46"/>
  <c r="H24" i="46"/>
  <c r="H25" i="46"/>
  <c r="H17" i="46"/>
  <c r="H31" i="46"/>
  <c r="H23" i="46"/>
  <c r="H15" i="46"/>
  <c r="H32" i="46"/>
  <c r="H30" i="46"/>
  <c r="H14" i="46"/>
  <c r="H29" i="46"/>
  <c r="H21" i="46"/>
  <c r="H20" i="46"/>
  <c r="H16" i="46"/>
  <c r="H26" i="46"/>
  <c r="H18" i="46"/>
  <c r="E28" i="2"/>
  <c r="C28" i="2"/>
  <c r="AA52" i="46"/>
  <c r="E48" i="46"/>
  <c r="F21" i="46" s="1"/>
  <c r="Y44" i="46"/>
  <c r="AA51" i="46"/>
  <c r="AB46" i="46"/>
  <c r="AA45" i="46"/>
  <c r="AH35" i="16"/>
  <c r="AI35" i="16"/>
  <c r="AC27" i="2"/>
  <c r="AA49" i="46"/>
  <c r="E47" i="46"/>
  <c r="AJ47" i="46" s="1"/>
  <c r="AI47" i="46"/>
  <c r="I47" i="46"/>
  <c r="J21" i="46" s="1"/>
  <c r="AB47" i="46"/>
  <c r="AA47" i="46"/>
  <c r="Y47" i="46"/>
  <c r="AB58" i="46"/>
  <c r="E58" i="46"/>
  <c r="AJ58" i="46" s="1"/>
  <c r="AA58" i="46"/>
  <c r="I58" i="46"/>
  <c r="J32" i="46" s="1"/>
  <c r="AI58" i="46"/>
  <c r="Y58" i="46"/>
  <c r="AC58" i="46"/>
  <c r="AB54" i="46"/>
  <c r="E54" i="46"/>
  <c r="AJ54" i="46" s="1"/>
  <c r="AI54" i="46"/>
  <c r="AA54" i="46"/>
  <c r="I54" i="46"/>
  <c r="Y54" i="46"/>
  <c r="AC54" i="46"/>
  <c r="X54" i="46"/>
  <c r="AI50" i="46"/>
  <c r="E50" i="46"/>
  <c r="AJ50" i="46" s="1"/>
  <c r="I50" i="46"/>
  <c r="J24" i="46" s="1"/>
  <c r="AA50" i="46"/>
  <c r="Y50" i="46"/>
  <c r="AC50" i="46"/>
  <c r="X50" i="46"/>
  <c r="E46" i="46"/>
  <c r="AJ46" i="46" s="1"/>
  <c r="I46" i="46"/>
  <c r="J20" i="46" s="1"/>
  <c r="AI46" i="46"/>
  <c r="AA46" i="46"/>
  <c r="Y46" i="46"/>
  <c r="AC46" i="46"/>
  <c r="X46" i="46"/>
  <c r="AI42" i="46"/>
  <c r="E42" i="46"/>
  <c r="AJ42" i="46" s="1"/>
  <c r="I42" i="46"/>
  <c r="J16" i="46" s="1"/>
  <c r="AA42" i="46"/>
  <c r="Y42" i="46"/>
  <c r="AC42" i="46"/>
  <c r="X42" i="46"/>
  <c r="AB42" i="46"/>
  <c r="Y48" i="46"/>
  <c r="E51" i="46"/>
  <c r="AJ51" i="46" s="1"/>
  <c r="AC51" i="46"/>
  <c r="X51" i="46"/>
  <c r="I51" i="46"/>
  <c r="J25" i="46" s="1"/>
  <c r="AB51" i="46"/>
  <c r="AI51" i="46"/>
  <c r="Y51" i="46"/>
  <c r="AI57" i="46"/>
  <c r="AA57" i="46"/>
  <c r="Y57" i="46"/>
  <c r="E57" i="46"/>
  <c r="F30" i="46" s="1"/>
  <c r="AC57" i="46"/>
  <c r="X57" i="46"/>
  <c r="AB57" i="46"/>
  <c r="AA53" i="46"/>
  <c r="Y53" i="46"/>
  <c r="E53" i="46"/>
  <c r="AJ53" i="46" s="1"/>
  <c r="AI53" i="46"/>
  <c r="AC53" i="46"/>
  <c r="X53" i="46"/>
  <c r="I53" i="46"/>
  <c r="AB53" i="46"/>
  <c r="AI49" i="46"/>
  <c r="E49" i="46"/>
  <c r="AJ49" i="46" s="1"/>
  <c r="Y49" i="46"/>
  <c r="I49" i="46"/>
  <c r="J23" i="46" s="1"/>
  <c r="AC49" i="46"/>
  <c r="X49" i="46"/>
  <c r="AB49" i="46"/>
  <c r="E45" i="46"/>
  <c r="AJ45" i="46" s="1"/>
  <c r="Y45" i="46"/>
  <c r="AC45" i="46"/>
  <c r="X45" i="46"/>
  <c r="I45" i="46"/>
  <c r="J19" i="46" s="1"/>
  <c r="AI45" i="46"/>
  <c r="AB45" i="46"/>
  <c r="AI41" i="46"/>
  <c r="E41" i="46"/>
  <c r="AJ41" i="46" s="1"/>
  <c r="Y41" i="46"/>
  <c r="AC41" i="46"/>
  <c r="X41" i="46"/>
  <c r="AB41" i="46"/>
  <c r="AA41" i="46"/>
  <c r="X47" i="46"/>
  <c r="X58" i="46"/>
  <c r="I41" i="46"/>
  <c r="J15" i="46" s="1"/>
  <c r="E55" i="46"/>
  <c r="AJ55" i="46" s="1"/>
  <c r="AC55" i="46"/>
  <c r="X55" i="46"/>
  <c r="I55" i="46"/>
  <c r="J29" i="46" s="1"/>
  <c r="AB55" i="46"/>
  <c r="AA55" i="46"/>
  <c r="AI55" i="46"/>
  <c r="E43" i="46"/>
  <c r="AJ43" i="46" s="1"/>
  <c r="I43" i="46"/>
  <c r="J17" i="46" s="1"/>
  <c r="AI43" i="46"/>
  <c r="AB43" i="46"/>
  <c r="AA43" i="46"/>
  <c r="Y43" i="46"/>
  <c r="AC43" i="46"/>
  <c r="Y55" i="46"/>
  <c r="I56" i="46"/>
  <c r="J30" i="46" s="1"/>
  <c r="Y56" i="46"/>
  <c r="AC56" i="46"/>
  <c r="X56" i="46"/>
  <c r="AI56" i="46"/>
  <c r="AB56" i="46"/>
  <c r="AA56" i="46"/>
  <c r="E56" i="46"/>
  <c r="AJ56" i="46" s="1"/>
  <c r="I52" i="46"/>
  <c r="J26" i="46" s="1"/>
  <c r="AI52" i="46"/>
  <c r="Y52" i="46"/>
  <c r="AC52" i="46"/>
  <c r="X52" i="46"/>
  <c r="AB52" i="46"/>
  <c r="E52" i="46"/>
  <c r="AJ52" i="46" s="1"/>
  <c r="I48" i="46"/>
  <c r="AC48" i="46"/>
  <c r="X48" i="46"/>
  <c r="AI48" i="46"/>
  <c r="AB48" i="46"/>
  <c r="AA48" i="46"/>
  <c r="I44" i="46"/>
  <c r="J18" i="46" s="1"/>
  <c r="AI44" i="46"/>
  <c r="E44" i="46"/>
  <c r="AJ44" i="46" s="1"/>
  <c r="AC44" i="46"/>
  <c r="X44" i="46"/>
  <c r="AB44" i="46"/>
  <c r="AA44" i="46"/>
  <c r="I40" i="46"/>
  <c r="J14" i="46" s="1"/>
  <c r="AI40" i="46"/>
  <c r="AC40" i="46"/>
  <c r="X40" i="46"/>
  <c r="E40" i="46"/>
  <c r="AJ40" i="46" s="1"/>
  <c r="AB40" i="46"/>
  <c r="AA40" i="46"/>
  <c r="Y40" i="46"/>
  <c r="X43" i="46"/>
  <c r="AC47" i="46"/>
  <c r="AB50" i="46"/>
  <c r="I57" i="46"/>
  <c r="J31" i="46" s="1"/>
  <c r="AF27" i="2"/>
  <c r="AG28" i="2" s="1"/>
  <c r="AD27" i="2"/>
  <c r="F12" i="46" l="1"/>
  <c r="AJ48" i="46"/>
  <c r="F15" i="46"/>
  <c r="F29" i="46"/>
  <c r="F14" i="46"/>
  <c r="F26" i="46"/>
  <c r="F23" i="46"/>
  <c r="F27" i="46"/>
  <c r="F20" i="46"/>
  <c r="F28" i="46"/>
  <c r="F17" i="46"/>
  <c r="F11" i="46"/>
  <c r="F19" i="46"/>
  <c r="F31" i="46"/>
  <c r="F16" i="46"/>
  <c r="F13" i="46"/>
  <c r="F25" i="46"/>
  <c r="F18" i="46"/>
  <c r="F22" i="46"/>
  <c r="F24" i="46"/>
  <c r="AJ57" i="46"/>
  <c r="B61" i="1" l="1"/>
  <c r="C61" i="1"/>
  <c r="I16" i="16" l="1"/>
  <c r="I17" i="16"/>
  <c r="I18" i="16"/>
  <c r="I19" i="16"/>
  <c r="I20" i="16"/>
  <c r="I21" i="16"/>
  <c r="I22" i="16"/>
  <c r="I23" i="16"/>
  <c r="I24" i="16"/>
  <c r="I25" i="16"/>
  <c r="I26" i="16"/>
  <c r="I27" i="16"/>
  <c r="I28" i="16"/>
  <c r="I29" i="16"/>
  <c r="I30" i="16"/>
  <c r="I31" i="16"/>
  <c r="I32" i="16"/>
  <c r="I33" i="16"/>
  <c r="I34" i="16"/>
  <c r="J35" i="16" s="1"/>
  <c r="I46" i="16"/>
  <c r="I47" i="16"/>
  <c r="J48" i="16" s="1"/>
  <c r="J31" i="16" l="1"/>
  <c r="J19" i="16"/>
  <c r="J33" i="16"/>
  <c r="J29" i="16"/>
  <c r="J25" i="16"/>
  <c r="J21" i="16"/>
  <c r="J17" i="16"/>
  <c r="J32" i="16"/>
  <c r="J28" i="16"/>
  <c r="J24" i="16"/>
  <c r="J20" i="16"/>
  <c r="J34" i="16"/>
  <c r="J30" i="16"/>
  <c r="J26" i="16"/>
  <c r="J22" i="16"/>
  <c r="J18" i="16"/>
  <c r="J23" i="16"/>
  <c r="J27" i="16"/>
  <c r="J47" i="16"/>
  <c r="K4" i="46"/>
  <c r="H4" i="46"/>
  <c r="B60" i="1" l="1"/>
  <c r="C60" i="1"/>
  <c r="B59" i="1" l="1"/>
  <c r="C59" i="1"/>
  <c r="AC10" i="6" l="1"/>
  <c r="B58" i="1"/>
  <c r="C58" i="1"/>
  <c r="C21" i="35"/>
  <c r="F21" i="35"/>
  <c r="AF21" i="35" l="1"/>
  <c r="N21" i="35"/>
  <c r="AE21" i="35"/>
  <c r="AD21" i="35"/>
  <c r="J21" i="35"/>
  <c r="H21" i="35"/>
  <c r="I21" i="35" s="1"/>
  <c r="W21" i="35"/>
  <c r="X21" i="35" s="1"/>
  <c r="P21" i="35"/>
  <c r="Q21" i="35" s="1"/>
  <c r="G21" i="35"/>
  <c r="D21" i="35"/>
  <c r="E21" i="35" s="1"/>
  <c r="Y21" i="35"/>
  <c r="Z21" i="35" s="1"/>
  <c r="AA21" i="35"/>
  <c r="AC21" i="35"/>
  <c r="AB21" i="35"/>
  <c r="AG21" i="35"/>
  <c r="AI21" i="35"/>
  <c r="AH21" i="35"/>
  <c r="B57" i="1"/>
  <c r="C57" i="1"/>
  <c r="AJ21" i="35" l="1"/>
  <c r="B56" i="1"/>
  <c r="C56" i="1"/>
  <c r="B55" i="1" l="1"/>
  <c r="C55" i="1"/>
  <c r="B54" i="1" l="1"/>
  <c r="C54" i="1"/>
  <c r="C20" i="35"/>
  <c r="F20" i="35"/>
  <c r="AF20" i="35" l="1"/>
  <c r="N20" i="35"/>
  <c r="AE20" i="35"/>
  <c r="AD20" i="35"/>
  <c r="J20" i="35"/>
  <c r="H20" i="35"/>
  <c r="I20" i="35" s="1"/>
  <c r="P20" i="35"/>
  <c r="Q20" i="35" s="1"/>
  <c r="G20" i="35"/>
  <c r="D20" i="35"/>
  <c r="E20" i="35" s="1"/>
  <c r="Y20" i="35"/>
  <c r="Z20" i="35" s="1"/>
  <c r="W20" i="35"/>
  <c r="X20" i="35" s="1"/>
  <c r="AA20" i="35"/>
  <c r="AB20" i="35"/>
  <c r="AC20" i="35"/>
  <c r="AI20" i="35"/>
  <c r="AH20" i="35"/>
  <c r="AG20" i="35"/>
  <c r="B52" i="1"/>
  <c r="C52" i="1"/>
  <c r="B53" i="1"/>
  <c r="C53" i="1"/>
  <c r="AJ20" i="35" l="1"/>
  <c r="B50" i="1"/>
  <c r="C50" i="1"/>
  <c r="B51" i="1"/>
  <c r="C51" i="1"/>
  <c r="B49" i="1" l="1"/>
  <c r="C49" i="1"/>
  <c r="A12" i="46" l="1"/>
  <c r="A13" i="46" s="1"/>
  <c r="A14" i="46" s="1"/>
  <c r="A15" i="46" s="1"/>
  <c r="A16" i="46" s="1"/>
  <c r="A17" i="46" s="1"/>
  <c r="A18" i="46" s="1"/>
  <c r="A19" i="46" s="1"/>
  <c r="A20" i="46" s="1"/>
  <c r="A21" i="46" s="1"/>
  <c r="A22" i="46" s="1"/>
  <c r="A23" i="46" s="1"/>
  <c r="A24" i="46" s="1"/>
  <c r="A25" i="46" s="1"/>
  <c r="A26" i="46" s="1"/>
  <c r="A27" i="46" s="1"/>
  <c r="A28" i="46" s="1"/>
  <c r="A29" i="46" s="1"/>
  <c r="A30" i="46" s="1"/>
  <c r="A31" i="46" s="1"/>
  <c r="A32" i="46" s="1"/>
  <c r="A33" i="46" s="1"/>
  <c r="A34" i="46" s="1"/>
  <c r="B26" i="2" l="1"/>
  <c r="I26" i="2"/>
  <c r="J27" i="2" s="1"/>
  <c r="K26" i="2"/>
  <c r="L27" i="2" s="1"/>
  <c r="R26" i="2"/>
  <c r="S27" i="2" s="1"/>
  <c r="T26" i="2"/>
  <c r="X26" i="2"/>
  <c r="Y26" i="2"/>
  <c r="Z26" i="2"/>
  <c r="AA26" i="2"/>
  <c r="AE26" i="2"/>
  <c r="AB27" i="2" l="1"/>
  <c r="C27" i="2"/>
  <c r="E27" i="2"/>
  <c r="AF26" i="2"/>
  <c r="AG27" i="2" s="1"/>
  <c r="AD26" i="2"/>
  <c r="AC26" i="2"/>
  <c r="B8" i="2"/>
  <c r="I8" i="2"/>
  <c r="K8" i="2"/>
  <c r="R8" i="2"/>
  <c r="T8" i="2"/>
  <c r="X8" i="2"/>
  <c r="Y8" i="2"/>
  <c r="Z8" i="2"/>
  <c r="AA8" i="2"/>
  <c r="AE8" i="2"/>
  <c r="B9" i="2"/>
  <c r="I9" i="2"/>
  <c r="K9" i="2"/>
  <c r="R9" i="2"/>
  <c r="T9" i="2"/>
  <c r="X9" i="2"/>
  <c r="Y9" i="2"/>
  <c r="Z9" i="2"/>
  <c r="AA9" i="2"/>
  <c r="AE9" i="2"/>
  <c r="B10" i="2"/>
  <c r="I10" i="2"/>
  <c r="K10" i="2"/>
  <c r="R10" i="2"/>
  <c r="T10" i="2"/>
  <c r="X10" i="2"/>
  <c r="Y10" i="2"/>
  <c r="Z10" i="2"/>
  <c r="AA10" i="2"/>
  <c r="AE10" i="2"/>
  <c r="B11" i="2"/>
  <c r="I11" i="2"/>
  <c r="K11" i="2"/>
  <c r="R11" i="2"/>
  <c r="T11" i="2"/>
  <c r="X11" i="2"/>
  <c r="Y11" i="2"/>
  <c r="Z11" i="2"/>
  <c r="AA11" i="2"/>
  <c r="AE11" i="2"/>
  <c r="B12" i="2"/>
  <c r="I12" i="2"/>
  <c r="K12" i="2"/>
  <c r="R12" i="2"/>
  <c r="T12" i="2"/>
  <c r="X12" i="2"/>
  <c r="Y12" i="2"/>
  <c r="Z12" i="2"/>
  <c r="AA12" i="2"/>
  <c r="AE12" i="2"/>
  <c r="B13" i="2"/>
  <c r="I13" i="2"/>
  <c r="K13" i="2"/>
  <c r="R13" i="2"/>
  <c r="T13" i="2"/>
  <c r="X13" i="2"/>
  <c r="Y13" i="2"/>
  <c r="Z13" i="2"/>
  <c r="AA13" i="2"/>
  <c r="AE13" i="2"/>
  <c r="B14" i="2"/>
  <c r="I14" i="2"/>
  <c r="K14" i="2"/>
  <c r="R14" i="2"/>
  <c r="T14" i="2"/>
  <c r="X14" i="2"/>
  <c r="Y14" i="2"/>
  <c r="Z14" i="2"/>
  <c r="AA14" i="2"/>
  <c r="AE14" i="2"/>
  <c r="B15" i="2"/>
  <c r="I15" i="2"/>
  <c r="K15" i="2"/>
  <c r="R15" i="2"/>
  <c r="T15" i="2"/>
  <c r="X15" i="2"/>
  <c r="Y15" i="2"/>
  <c r="Z15" i="2"/>
  <c r="AA15" i="2"/>
  <c r="AE15" i="2"/>
  <c r="B16" i="2"/>
  <c r="I16" i="2"/>
  <c r="K16" i="2"/>
  <c r="R16" i="2"/>
  <c r="T16" i="2"/>
  <c r="X16" i="2"/>
  <c r="Y16" i="2"/>
  <c r="Z16" i="2"/>
  <c r="AA16" i="2"/>
  <c r="AE16" i="2"/>
  <c r="B17" i="2"/>
  <c r="I17" i="2"/>
  <c r="K17" i="2"/>
  <c r="R17" i="2"/>
  <c r="T17" i="2"/>
  <c r="X17" i="2"/>
  <c r="Y17" i="2"/>
  <c r="Z17" i="2"/>
  <c r="AA17" i="2"/>
  <c r="AE17" i="2"/>
  <c r="B18" i="2"/>
  <c r="I18" i="2"/>
  <c r="K18" i="2"/>
  <c r="R18" i="2"/>
  <c r="T18" i="2"/>
  <c r="X18" i="2"/>
  <c r="Y18" i="2"/>
  <c r="Z18" i="2"/>
  <c r="AA18" i="2"/>
  <c r="AE18" i="2"/>
  <c r="B19" i="2"/>
  <c r="I19" i="2"/>
  <c r="K19" i="2"/>
  <c r="R19" i="2"/>
  <c r="T19" i="2"/>
  <c r="X19" i="2"/>
  <c r="Y19" i="2"/>
  <c r="Z19" i="2"/>
  <c r="AA19" i="2"/>
  <c r="AE19" i="2"/>
  <c r="B20" i="2"/>
  <c r="I20" i="2"/>
  <c r="K20" i="2"/>
  <c r="R20" i="2"/>
  <c r="T20" i="2"/>
  <c r="X20" i="2"/>
  <c r="Y20" i="2"/>
  <c r="Z20" i="2"/>
  <c r="AA20" i="2"/>
  <c r="AE20" i="2"/>
  <c r="B21" i="2"/>
  <c r="K21" i="2"/>
  <c r="R21" i="2"/>
  <c r="T21" i="2"/>
  <c r="X21" i="2"/>
  <c r="Y21" i="2"/>
  <c r="Z21" i="2"/>
  <c r="AA21" i="2"/>
  <c r="AE21" i="2"/>
  <c r="B22" i="2"/>
  <c r="I22" i="2"/>
  <c r="K22" i="2"/>
  <c r="R22" i="2"/>
  <c r="T22" i="2"/>
  <c r="X22" i="2"/>
  <c r="Y22" i="2"/>
  <c r="Z22" i="2"/>
  <c r="AA22" i="2"/>
  <c r="AE22" i="2"/>
  <c r="B23" i="2"/>
  <c r="I23" i="2"/>
  <c r="K23" i="2"/>
  <c r="R23" i="2"/>
  <c r="T23" i="2"/>
  <c r="X23" i="2"/>
  <c r="Y23" i="2"/>
  <c r="Z23" i="2"/>
  <c r="AA23" i="2"/>
  <c r="AE23" i="2"/>
  <c r="B24" i="2"/>
  <c r="I24" i="2"/>
  <c r="K24" i="2"/>
  <c r="R24" i="2"/>
  <c r="T24" i="2"/>
  <c r="X24" i="2"/>
  <c r="Y24" i="2"/>
  <c r="Z24" i="2"/>
  <c r="AA24" i="2"/>
  <c r="AE24" i="2"/>
  <c r="B25" i="2"/>
  <c r="I25" i="2"/>
  <c r="K25" i="2"/>
  <c r="R25" i="2"/>
  <c r="T25" i="2"/>
  <c r="X25" i="2"/>
  <c r="Y25" i="2"/>
  <c r="Z25" i="2"/>
  <c r="AA25" i="2"/>
  <c r="AE25" i="2"/>
  <c r="AB20" i="2" l="1"/>
  <c r="AB16" i="2"/>
  <c r="AB12" i="2"/>
  <c r="AB24" i="2"/>
  <c r="AB25" i="2"/>
  <c r="AB21" i="2"/>
  <c r="AB17" i="2"/>
  <c r="AB13" i="2"/>
  <c r="AB9" i="2"/>
  <c r="AB23" i="2"/>
  <c r="AB19" i="2"/>
  <c r="AB15" i="2"/>
  <c r="AB11" i="2"/>
  <c r="AB22" i="2"/>
  <c r="AB18" i="2"/>
  <c r="AB14" i="2"/>
  <c r="AB10" i="2"/>
  <c r="AB26" i="2"/>
  <c r="C22" i="2"/>
  <c r="C18" i="2"/>
  <c r="C10" i="2"/>
  <c r="C23" i="2"/>
  <c r="C19" i="2"/>
  <c r="C15" i="2"/>
  <c r="C11" i="2"/>
  <c r="C20" i="2"/>
  <c r="C12" i="2"/>
  <c r="C25" i="2"/>
  <c r="S24" i="2"/>
  <c r="L23" i="2"/>
  <c r="C21" i="2"/>
  <c r="S20" i="2"/>
  <c r="C17" i="2"/>
  <c r="S16" i="2"/>
  <c r="L15" i="2"/>
  <c r="C13" i="2"/>
  <c r="L11" i="2"/>
  <c r="C9" i="2"/>
  <c r="C26" i="2"/>
  <c r="C24" i="2"/>
  <c r="C16" i="2"/>
  <c r="C14" i="2"/>
  <c r="S23" i="2"/>
  <c r="S15" i="2"/>
  <c r="S11" i="2"/>
  <c r="S12" i="2"/>
  <c r="S21" i="2"/>
  <c r="S17" i="2"/>
  <c r="S9" i="2"/>
  <c r="S22" i="2"/>
  <c r="S18" i="2"/>
  <c r="S14" i="2"/>
  <c r="S10" i="2"/>
  <c r="S25" i="2"/>
  <c r="S13" i="2"/>
  <c r="S19" i="2"/>
  <c r="S26" i="2"/>
  <c r="L19" i="2"/>
  <c r="L24" i="2"/>
  <c r="L20" i="2"/>
  <c r="L16" i="2"/>
  <c r="L12" i="2"/>
  <c r="L25" i="2"/>
  <c r="L21" i="2"/>
  <c r="L17" i="2"/>
  <c r="L13" i="2"/>
  <c r="L9" i="2"/>
  <c r="L22" i="2"/>
  <c r="L18" i="2"/>
  <c r="L14" i="2"/>
  <c r="L10" i="2"/>
  <c r="L26" i="2"/>
  <c r="J23" i="2"/>
  <c r="J19" i="2"/>
  <c r="J15" i="2"/>
  <c r="J11" i="2"/>
  <c r="J22" i="2"/>
  <c r="J18" i="2"/>
  <c r="J14" i="2"/>
  <c r="J10" i="2"/>
  <c r="J20" i="2"/>
  <c r="J16" i="2"/>
  <c r="J25" i="2"/>
  <c r="J21" i="2"/>
  <c r="J17" i="2"/>
  <c r="J13" i="2"/>
  <c r="J9" i="2"/>
  <c r="J26" i="2"/>
  <c r="J24" i="2"/>
  <c r="J12" i="2"/>
  <c r="AF22" i="2"/>
  <c r="AF18" i="2"/>
  <c r="AF14" i="2"/>
  <c r="AF10" i="2"/>
  <c r="E21" i="2"/>
  <c r="E17" i="2"/>
  <c r="E13" i="2"/>
  <c r="E9" i="2"/>
  <c r="E24" i="2"/>
  <c r="E20" i="2"/>
  <c r="E16" i="2"/>
  <c r="E25" i="2"/>
  <c r="AF23" i="2"/>
  <c r="AF15" i="2"/>
  <c r="AF11" i="2"/>
  <c r="AF19" i="2"/>
  <c r="AF24" i="2"/>
  <c r="AF20" i="2"/>
  <c r="AF16" i="2"/>
  <c r="AF12" i="2"/>
  <c r="AF8" i="2"/>
  <c r="AF25" i="2"/>
  <c r="AF21" i="2"/>
  <c r="AF17" i="2"/>
  <c r="AF13" i="2"/>
  <c r="AF9" i="2"/>
  <c r="E22" i="2"/>
  <c r="E14" i="2"/>
  <c r="E10" i="2"/>
  <c r="E23" i="2"/>
  <c r="E19" i="2"/>
  <c r="E15" i="2"/>
  <c r="E11" i="2"/>
  <c r="E18" i="2"/>
  <c r="E12" i="2"/>
  <c r="E26" i="2"/>
  <c r="AC22" i="2"/>
  <c r="AC18" i="2"/>
  <c r="AC14" i="2"/>
  <c r="AD25" i="2"/>
  <c r="AC24" i="2"/>
  <c r="AD24" i="2"/>
  <c r="AC23" i="2"/>
  <c r="AD21" i="2"/>
  <c r="AC20" i="2"/>
  <c r="AD17" i="2"/>
  <c r="AC16" i="2"/>
  <c r="AD16" i="2"/>
  <c r="AC15" i="2"/>
  <c r="AD13" i="2"/>
  <c r="AC12" i="2"/>
  <c r="AC11" i="2"/>
  <c r="AD8" i="2"/>
  <c r="AD22" i="2"/>
  <c r="AC21" i="2"/>
  <c r="AD18" i="2"/>
  <c r="AD14" i="2"/>
  <c r="AC13" i="2"/>
  <c r="AD10" i="2"/>
  <c r="AC8" i="2"/>
  <c r="AC19" i="2"/>
  <c r="AD19" i="2"/>
  <c r="AD11" i="2"/>
  <c r="AC25" i="2"/>
  <c r="AD20" i="2"/>
  <c r="AC17" i="2"/>
  <c r="AD12" i="2"/>
  <c r="AC9" i="2"/>
  <c r="AD23" i="2"/>
  <c r="AD15" i="2"/>
  <c r="AC10" i="2"/>
  <c r="AD9" i="2"/>
  <c r="AG23" i="2" l="1"/>
  <c r="AG24" i="2"/>
  <c r="AG15" i="2"/>
  <c r="AG19" i="2"/>
  <c r="AG20" i="2"/>
  <c r="AG11" i="2"/>
  <c r="AG12" i="2"/>
  <c r="AG10" i="2"/>
  <c r="AG21" i="2"/>
  <c r="AG13" i="2"/>
  <c r="AG16" i="2"/>
  <c r="AG22" i="2"/>
  <c r="AG14" i="2"/>
  <c r="AG17" i="2"/>
  <c r="AG18" i="2"/>
  <c r="AG9" i="2"/>
  <c r="AG25" i="2"/>
  <c r="AG26" i="2"/>
  <c r="H11" i="50"/>
  <c r="H11" i="49"/>
  <c r="H10" i="48" l="1"/>
  <c r="K10" i="46"/>
  <c r="G121" i="62"/>
  <c r="G148" i="62" s="1"/>
  <c r="G175" i="62" s="1"/>
  <c r="G202" i="62" s="1"/>
  <c r="G229" i="62" s="1"/>
  <c r="G256" i="62" s="1"/>
  <c r="G283" i="62" s="1"/>
  <c r="G310" i="62" s="1"/>
  <c r="G337" i="62" s="1"/>
  <c r="G364" i="62" s="1"/>
  <c r="G391" i="62" s="1"/>
  <c r="G10" i="46"/>
  <c r="B10" i="46"/>
  <c r="AD66" i="45"/>
  <c r="AC66" i="45"/>
  <c r="AB66" i="45"/>
  <c r="Y66" i="45"/>
  <c r="X66" i="45"/>
  <c r="W66" i="45"/>
  <c r="V66" i="45"/>
  <c r="T66" i="45"/>
  <c r="R66" i="45"/>
  <c r="P66" i="45"/>
  <c r="N66" i="45"/>
  <c r="H66" i="45"/>
  <c r="F66" i="45"/>
  <c r="C66" i="45"/>
  <c r="B66" i="45"/>
  <c r="AD65" i="45"/>
  <c r="AC65" i="45"/>
  <c r="AB65" i="45"/>
  <c r="Y65" i="45"/>
  <c r="X65" i="45"/>
  <c r="W65" i="45"/>
  <c r="V65" i="45"/>
  <c r="T65" i="45"/>
  <c r="R65" i="45"/>
  <c r="P65" i="45"/>
  <c r="N65" i="45"/>
  <c r="H65" i="45"/>
  <c r="F65" i="45"/>
  <c r="C65" i="45"/>
  <c r="B65" i="45"/>
  <c r="AD64" i="45"/>
  <c r="AC64" i="45"/>
  <c r="AB64" i="45"/>
  <c r="Y64" i="45"/>
  <c r="X64" i="45"/>
  <c r="W64" i="45"/>
  <c r="V64" i="45"/>
  <c r="T64" i="45"/>
  <c r="R64" i="45"/>
  <c r="P64" i="45"/>
  <c r="N64" i="45"/>
  <c r="H64" i="45"/>
  <c r="F64" i="45"/>
  <c r="C64" i="45"/>
  <c r="B64" i="45"/>
  <c r="AD63" i="45"/>
  <c r="AC63" i="45"/>
  <c r="AB63" i="45"/>
  <c r="Y63" i="45"/>
  <c r="X63" i="45"/>
  <c r="W63" i="45"/>
  <c r="V63" i="45"/>
  <c r="T63" i="45"/>
  <c r="R63" i="45"/>
  <c r="P63" i="45"/>
  <c r="N63" i="45"/>
  <c r="H63" i="45"/>
  <c r="F63" i="45"/>
  <c r="C63" i="45"/>
  <c r="B63" i="45"/>
  <c r="AD62" i="45"/>
  <c r="AC62" i="45"/>
  <c r="AB62" i="45"/>
  <c r="Y62" i="45"/>
  <c r="X62" i="45"/>
  <c r="W62" i="45"/>
  <c r="V62" i="45"/>
  <c r="T62" i="45"/>
  <c r="R62" i="45"/>
  <c r="P62" i="45"/>
  <c r="N62" i="45"/>
  <c r="H62" i="45"/>
  <c r="F62" i="45"/>
  <c r="C62" i="45"/>
  <c r="B62" i="45"/>
  <c r="AD61" i="45"/>
  <c r="AC61" i="45"/>
  <c r="AB61" i="45"/>
  <c r="Y61" i="45"/>
  <c r="X61" i="45"/>
  <c r="W61" i="45"/>
  <c r="V61" i="45"/>
  <c r="T61" i="45"/>
  <c r="R61" i="45"/>
  <c r="P61" i="45"/>
  <c r="N61" i="45"/>
  <c r="H61" i="45"/>
  <c r="F61" i="45"/>
  <c r="C61" i="45"/>
  <c r="B61" i="45"/>
  <c r="AD60" i="45"/>
  <c r="AC60" i="45"/>
  <c r="AB60" i="45"/>
  <c r="Y60" i="45"/>
  <c r="X60" i="45"/>
  <c r="W60" i="45"/>
  <c r="V60" i="45"/>
  <c r="T60" i="45"/>
  <c r="R60" i="45"/>
  <c r="P60" i="45"/>
  <c r="N60" i="45"/>
  <c r="H60" i="45"/>
  <c r="F60" i="45"/>
  <c r="C60" i="45"/>
  <c r="B60" i="45"/>
  <c r="AD59" i="45"/>
  <c r="AC59" i="45"/>
  <c r="AB59" i="45"/>
  <c r="Y59" i="45"/>
  <c r="X59" i="45"/>
  <c r="W59" i="45"/>
  <c r="V59" i="45"/>
  <c r="T59" i="45"/>
  <c r="R59" i="45"/>
  <c r="P59" i="45"/>
  <c r="N59" i="45"/>
  <c r="H59" i="45"/>
  <c r="F59" i="45"/>
  <c r="C59" i="45"/>
  <c r="B59" i="45"/>
  <c r="AD58" i="45"/>
  <c r="AC58" i="45"/>
  <c r="AB58" i="45"/>
  <c r="Y58" i="45"/>
  <c r="X58" i="45"/>
  <c r="W58" i="45"/>
  <c r="V58" i="45"/>
  <c r="T58" i="45"/>
  <c r="R58" i="45"/>
  <c r="P58" i="45"/>
  <c r="N58" i="45"/>
  <c r="H58" i="45"/>
  <c r="F58" i="45"/>
  <c r="C58" i="45"/>
  <c r="B58" i="45"/>
  <c r="AD57" i="45"/>
  <c r="AC57" i="45"/>
  <c r="AB57" i="45"/>
  <c r="Y57" i="45"/>
  <c r="X57" i="45"/>
  <c r="W57" i="45"/>
  <c r="V57" i="45"/>
  <c r="T57" i="45"/>
  <c r="R57" i="45"/>
  <c r="P57" i="45"/>
  <c r="N57" i="45"/>
  <c r="H57" i="45"/>
  <c r="F57" i="45"/>
  <c r="C57" i="45"/>
  <c r="B57" i="45"/>
  <c r="AD56" i="45"/>
  <c r="AC56" i="45"/>
  <c r="AB56" i="45"/>
  <c r="Y56" i="45"/>
  <c r="X56" i="45"/>
  <c r="W56" i="45"/>
  <c r="V56" i="45"/>
  <c r="T56" i="45"/>
  <c r="R56" i="45"/>
  <c r="P56" i="45"/>
  <c r="N56" i="45"/>
  <c r="H56" i="45"/>
  <c r="F56" i="45"/>
  <c r="C56" i="45"/>
  <c r="B56" i="45"/>
  <c r="AD55" i="45"/>
  <c r="AC55" i="45"/>
  <c r="AB55" i="45"/>
  <c r="Y55" i="45"/>
  <c r="X55" i="45"/>
  <c r="W55" i="45"/>
  <c r="V55" i="45"/>
  <c r="T55" i="45"/>
  <c r="R55" i="45"/>
  <c r="P55" i="45"/>
  <c r="N55" i="45"/>
  <c r="H55" i="45"/>
  <c r="F55" i="45"/>
  <c r="C55" i="45"/>
  <c r="B55" i="45"/>
  <c r="AD54" i="45"/>
  <c r="AC54" i="45"/>
  <c r="AB54" i="45"/>
  <c r="Y54" i="45"/>
  <c r="X54" i="45"/>
  <c r="W54" i="45"/>
  <c r="V54" i="45"/>
  <c r="T54" i="45"/>
  <c r="R54" i="45"/>
  <c r="P54" i="45"/>
  <c r="N54" i="45"/>
  <c r="H54" i="45"/>
  <c r="F54" i="45"/>
  <c r="C54" i="45"/>
  <c r="B54" i="45"/>
  <c r="AD53" i="45"/>
  <c r="AC53" i="45"/>
  <c r="AB53" i="45"/>
  <c r="Y53" i="45"/>
  <c r="X53" i="45"/>
  <c r="W53" i="45"/>
  <c r="V53" i="45"/>
  <c r="T53" i="45"/>
  <c r="R53" i="45"/>
  <c r="P53" i="45"/>
  <c r="N53" i="45"/>
  <c r="H53" i="45"/>
  <c r="F53" i="45"/>
  <c r="C53" i="45"/>
  <c r="B53" i="45"/>
  <c r="AD52" i="45"/>
  <c r="AC52" i="45"/>
  <c r="AB52" i="45"/>
  <c r="Y52" i="45"/>
  <c r="X52" i="45"/>
  <c r="W52" i="45"/>
  <c r="V52" i="45"/>
  <c r="T52" i="45"/>
  <c r="R52" i="45"/>
  <c r="P52" i="45"/>
  <c r="N52" i="45"/>
  <c r="H52" i="45"/>
  <c r="F52" i="45"/>
  <c r="C52" i="45"/>
  <c r="B52" i="45"/>
  <c r="AD51" i="45"/>
  <c r="AC51" i="45"/>
  <c r="AB51" i="45"/>
  <c r="Y51" i="45"/>
  <c r="X51" i="45"/>
  <c r="W51" i="45"/>
  <c r="V51" i="45"/>
  <c r="T51" i="45"/>
  <c r="R51" i="45"/>
  <c r="P51" i="45"/>
  <c r="N51" i="45"/>
  <c r="H51" i="45"/>
  <c r="F51" i="45"/>
  <c r="C51" i="45"/>
  <c r="B51" i="45"/>
  <c r="AD50" i="45"/>
  <c r="AC50" i="45"/>
  <c r="AB50" i="45"/>
  <c r="Y50" i="45"/>
  <c r="X50" i="45"/>
  <c r="W50" i="45"/>
  <c r="V50" i="45"/>
  <c r="T50" i="45"/>
  <c r="R50" i="45"/>
  <c r="P50" i="45"/>
  <c r="N50" i="45"/>
  <c r="H50" i="45"/>
  <c r="F50" i="45"/>
  <c r="C50" i="45"/>
  <c r="B50" i="45"/>
  <c r="AD49" i="45"/>
  <c r="AC49" i="45"/>
  <c r="AB49" i="45"/>
  <c r="Y49" i="45"/>
  <c r="X49" i="45"/>
  <c r="W49" i="45"/>
  <c r="V49" i="45"/>
  <c r="T49" i="45"/>
  <c r="R49" i="45"/>
  <c r="P49" i="45"/>
  <c r="N49" i="45"/>
  <c r="H49" i="45"/>
  <c r="F49" i="45"/>
  <c r="C49" i="45"/>
  <c r="B49" i="45"/>
  <c r="AD48" i="45"/>
  <c r="AC48" i="45"/>
  <c r="AB48" i="45"/>
  <c r="Y48" i="45"/>
  <c r="X48" i="45"/>
  <c r="W48" i="45"/>
  <c r="V48" i="45"/>
  <c r="T48" i="45"/>
  <c r="R48" i="45"/>
  <c r="P48" i="45"/>
  <c r="N48" i="45"/>
  <c r="H48" i="45"/>
  <c r="F48" i="45"/>
  <c r="C48" i="45"/>
  <c r="B48" i="45"/>
  <c r="AD47" i="45"/>
  <c r="AC47" i="45"/>
  <c r="AB47" i="45"/>
  <c r="Y47" i="45"/>
  <c r="X47" i="45"/>
  <c r="W47" i="45"/>
  <c r="V47" i="45"/>
  <c r="T47" i="45"/>
  <c r="R47" i="45"/>
  <c r="P47" i="45"/>
  <c r="N47" i="45"/>
  <c r="H47" i="45"/>
  <c r="F47" i="45"/>
  <c r="C47" i="45"/>
  <c r="B47" i="45"/>
  <c r="AD46" i="45"/>
  <c r="AC46" i="45"/>
  <c r="AB46" i="45"/>
  <c r="Y46" i="45"/>
  <c r="X46" i="45"/>
  <c r="W46" i="45"/>
  <c r="V46" i="45"/>
  <c r="T46" i="45"/>
  <c r="R46" i="45"/>
  <c r="P46" i="45"/>
  <c r="N46" i="45"/>
  <c r="H46" i="45"/>
  <c r="F46" i="45"/>
  <c r="C46" i="45"/>
  <c r="B46" i="45"/>
  <c r="AD45" i="45"/>
  <c r="AC45" i="45"/>
  <c r="AB45" i="45"/>
  <c r="Y45" i="45"/>
  <c r="X45" i="45"/>
  <c r="W45" i="45"/>
  <c r="V45" i="45"/>
  <c r="T45" i="45"/>
  <c r="R45" i="45"/>
  <c r="P45" i="45"/>
  <c r="N45" i="45"/>
  <c r="H45" i="45"/>
  <c r="F45" i="45"/>
  <c r="C45" i="45"/>
  <c r="B45" i="45"/>
  <c r="AD44" i="45"/>
  <c r="AC44" i="45"/>
  <c r="AB44" i="45"/>
  <c r="Y44" i="45"/>
  <c r="X44" i="45"/>
  <c r="W44" i="45"/>
  <c r="V44" i="45"/>
  <c r="T44" i="45"/>
  <c r="R44" i="45"/>
  <c r="P44" i="45"/>
  <c r="N44" i="45"/>
  <c r="H44" i="45"/>
  <c r="F44" i="45"/>
  <c r="C44" i="45"/>
  <c r="B44" i="45"/>
  <c r="AD43" i="45"/>
  <c r="AC43" i="45"/>
  <c r="AB43" i="45"/>
  <c r="Y43" i="45"/>
  <c r="X43" i="45"/>
  <c r="W43" i="45"/>
  <c r="V43" i="45"/>
  <c r="T43" i="45"/>
  <c r="R43" i="45"/>
  <c r="P43" i="45"/>
  <c r="N43" i="45"/>
  <c r="H43" i="45"/>
  <c r="F43" i="45"/>
  <c r="C43" i="45"/>
  <c r="B43" i="45"/>
  <c r="AD42" i="45"/>
  <c r="AC42" i="45"/>
  <c r="AB42" i="45"/>
  <c r="Y42" i="45"/>
  <c r="X42" i="45"/>
  <c r="W42" i="45"/>
  <c r="V42" i="45"/>
  <c r="T42" i="45"/>
  <c r="R42" i="45"/>
  <c r="P42" i="45"/>
  <c r="N42" i="45"/>
  <c r="H42" i="45"/>
  <c r="F42" i="45"/>
  <c r="C42" i="45"/>
  <c r="B42" i="45"/>
  <c r="AD41" i="45"/>
  <c r="AC41" i="45"/>
  <c r="AB41" i="45"/>
  <c r="Y41" i="45"/>
  <c r="X41" i="45"/>
  <c r="W41" i="45"/>
  <c r="V41" i="45"/>
  <c r="T41" i="45"/>
  <c r="R41" i="45"/>
  <c r="P41" i="45"/>
  <c r="N41" i="45"/>
  <c r="H41" i="45"/>
  <c r="F41" i="45"/>
  <c r="C41" i="45"/>
  <c r="B41" i="45"/>
  <c r="AD40" i="45"/>
  <c r="AC40" i="45"/>
  <c r="AB40" i="45"/>
  <c r="Y40" i="45"/>
  <c r="X40" i="45"/>
  <c r="W40" i="45"/>
  <c r="V40" i="45"/>
  <c r="T40" i="45"/>
  <c r="R40" i="45"/>
  <c r="P40" i="45"/>
  <c r="N40" i="45"/>
  <c r="H40" i="45"/>
  <c r="F40" i="45"/>
  <c r="C40" i="45"/>
  <c r="B40" i="45"/>
  <c r="AD39" i="45"/>
  <c r="AC39" i="45"/>
  <c r="AB39" i="45"/>
  <c r="Y39" i="45"/>
  <c r="X39" i="45"/>
  <c r="W39" i="45"/>
  <c r="V39" i="45"/>
  <c r="T39" i="45"/>
  <c r="R39" i="45"/>
  <c r="P39" i="45"/>
  <c r="N39" i="45"/>
  <c r="H39" i="45"/>
  <c r="F39" i="45"/>
  <c r="C39" i="45"/>
  <c r="B39" i="45"/>
  <c r="AD38" i="45"/>
  <c r="AC38" i="45"/>
  <c r="AB38" i="45"/>
  <c r="Y38" i="45"/>
  <c r="X38" i="45"/>
  <c r="W38" i="45"/>
  <c r="V38" i="45"/>
  <c r="T38" i="45"/>
  <c r="R38" i="45"/>
  <c r="P38" i="45"/>
  <c r="N38" i="45"/>
  <c r="H38" i="45"/>
  <c r="F38" i="45"/>
  <c r="C38" i="45"/>
  <c r="B38" i="45"/>
  <c r="AD37" i="45"/>
  <c r="AC37" i="45"/>
  <c r="AB37" i="45"/>
  <c r="Y37" i="45"/>
  <c r="X37" i="45"/>
  <c r="W37" i="45"/>
  <c r="V37" i="45"/>
  <c r="T37" i="45"/>
  <c r="R37" i="45"/>
  <c r="P37" i="45"/>
  <c r="N37" i="45"/>
  <c r="H37" i="45"/>
  <c r="F37" i="45"/>
  <c r="C37" i="45"/>
  <c r="B37" i="45"/>
  <c r="AD36" i="45"/>
  <c r="AC36" i="45"/>
  <c r="AB36" i="45"/>
  <c r="Y36" i="45"/>
  <c r="X36" i="45"/>
  <c r="W36" i="45"/>
  <c r="V36" i="45"/>
  <c r="T36" i="45"/>
  <c r="R36" i="45"/>
  <c r="P36" i="45"/>
  <c r="N36" i="45"/>
  <c r="H36" i="45"/>
  <c r="F36" i="45"/>
  <c r="C36" i="45"/>
  <c r="B36" i="45"/>
  <c r="AD35" i="45"/>
  <c r="AC35" i="45"/>
  <c r="AB35" i="45"/>
  <c r="Y35" i="45"/>
  <c r="X35" i="45"/>
  <c r="W35" i="45"/>
  <c r="V35" i="45"/>
  <c r="T35" i="45"/>
  <c r="R35" i="45"/>
  <c r="P35" i="45"/>
  <c r="N35" i="45"/>
  <c r="H35" i="45"/>
  <c r="F35" i="45"/>
  <c r="C35" i="45"/>
  <c r="B35" i="45"/>
  <c r="AD34" i="45"/>
  <c r="AC34" i="45"/>
  <c r="AB34" i="45"/>
  <c r="Y34" i="45"/>
  <c r="X34" i="45"/>
  <c r="W34" i="45"/>
  <c r="V34" i="45"/>
  <c r="T34" i="45"/>
  <c r="R34" i="45"/>
  <c r="P34" i="45"/>
  <c r="N34" i="45"/>
  <c r="H34" i="45"/>
  <c r="F34" i="45"/>
  <c r="C34" i="45"/>
  <c r="B34" i="45"/>
  <c r="AD33" i="45"/>
  <c r="AC33" i="45"/>
  <c r="AB33" i="45"/>
  <c r="Y33" i="45"/>
  <c r="X33" i="45"/>
  <c r="W33" i="45"/>
  <c r="V33" i="45"/>
  <c r="T33" i="45"/>
  <c r="R33" i="45"/>
  <c r="P33" i="45"/>
  <c r="N33" i="45"/>
  <c r="H33" i="45"/>
  <c r="F33" i="45"/>
  <c r="C33" i="45"/>
  <c r="B33" i="45"/>
  <c r="AD32" i="45"/>
  <c r="AC32" i="45"/>
  <c r="AB32" i="45"/>
  <c r="Y32" i="45"/>
  <c r="X32" i="45"/>
  <c r="W32" i="45"/>
  <c r="V32" i="45"/>
  <c r="T32" i="45"/>
  <c r="R32" i="45"/>
  <c r="P32" i="45"/>
  <c r="N32" i="45"/>
  <c r="H32" i="45"/>
  <c r="F32" i="45"/>
  <c r="C32" i="45"/>
  <c r="B32" i="45"/>
  <c r="AD31" i="45"/>
  <c r="AC31" i="45"/>
  <c r="AB31" i="45"/>
  <c r="Y31" i="45"/>
  <c r="X31" i="45"/>
  <c r="W31" i="45"/>
  <c r="V31" i="45"/>
  <c r="T31" i="45"/>
  <c r="R31" i="45"/>
  <c r="P31" i="45"/>
  <c r="N31" i="45"/>
  <c r="H31" i="45"/>
  <c r="F31" i="45"/>
  <c r="C31" i="45"/>
  <c r="B31" i="45"/>
  <c r="AD30" i="45"/>
  <c r="AC30" i="45"/>
  <c r="AB30" i="45"/>
  <c r="Y30" i="45"/>
  <c r="X30" i="45"/>
  <c r="W30" i="45"/>
  <c r="V30" i="45"/>
  <c r="T30" i="45"/>
  <c r="R30" i="45"/>
  <c r="P30" i="45"/>
  <c r="N30" i="45"/>
  <c r="H30" i="45"/>
  <c r="F30" i="45"/>
  <c r="C30" i="45"/>
  <c r="B30" i="45"/>
  <c r="AD29" i="45"/>
  <c r="AC29" i="45"/>
  <c r="AB29" i="45"/>
  <c r="Y29" i="45"/>
  <c r="X29" i="45"/>
  <c r="W29" i="45"/>
  <c r="V29" i="45"/>
  <c r="T29" i="45"/>
  <c r="R29" i="45"/>
  <c r="P29" i="45"/>
  <c r="N29" i="45"/>
  <c r="H29" i="45"/>
  <c r="F29" i="45"/>
  <c r="C29" i="45"/>
  <c r="B29" i="45"/>
  <c r="AD28" i="45"/>
  <c r="AC28" i="45"/>
  <c r="AB28" i="45"/>
  <c r="Y28" i="45"/>
  <c r="X28" i="45"/>
  <c r="W28" i="45"/>
  <c r="V28" i="45"/>
  <c r="T28" i="45"/>
  <c r="R28" i="45"/>
  <c r="P28" i="45"/>
  <c r="N28" i="45"/>
  <c r="H28" i="45"/>
  <c r="F28" i="45"/>
  <c r="C28" i="45"/>
  <c r="B28" i="45"/>
  <c r="AD27" i="45"/>
  <c r="AC27" i="45"/>
  <c r="AB27" i="45"/>
  <c r="Y27" i="45"/>
  <c r="X27" i="45"/>
  <c r="W27" i="45"/>
  <c r="V27" i="45"/>
  <c r="T27" i="45"/>
  <c r="R27" i="45"/>
  <c r="P27" i="45"/>
  <c r="N27" i="45"/>
  <c r="H27" i="45"/>
  <c r="F27" i="45"/>
  <c r="C27" i="45"/>
  <c r="B27" i="45"/>
  <c r="AD26" i="45"/>
  <c r="AC26" i="45"/>
  <c r="AB26" i="45"/>
  <c r="Y26" i="45"/>
  <c r="X26" i="45"/>
  <c r="W26" i="45"/>
  <c r="V26" i="45"/>
  <c r="T26" i="45"/>
  <c r="R26" i="45"/>
  <c r="P26" i="45"/>
  <c r="N26" i="45"/>
  <c r="H26" i="45"/>
  <c r="F26" i="45"/>
  <c r="C26" i="45"/>
  <c r="B26" i="45"/>
  <c r="AD25" i="45"/>
  <c r="AC25" i="45"/>
  <c r="AB25" i="45"/>
  <c r="Y25" i="45"/>
  <c r="X25" i="45"/>
  <c r="W25" i="45"/>
  <c r="V25" i="45"/>
  <c r="T25" i="45"/>
  <c r="R25" i="45"/>
  <c r="P25" i="45"/>
  <c r="N25" i="45"/>
  <c r="H25" i="45"/>
  <c r="F25" i="45"/>
  <c r="C25" i="45"/>
  <c r="B25" i="45"/>
  <c r="AD23" i="45"/>
  <c r="AC23" i="45"/>
  <c r="AB23" i="45"/>
  <c r="Y23" i="45"/>
  <c r="X23" i="45"/>
  <c r="W23" i="45"/>
  <c r="V23" i="45"/>
  <c r="T23" i="45"/>
  <c r="R23" i="45"/>
  <c r="P23" i="45"/>
  <c r="N23" i="45"/>
  <c r="H23" i="45"/>
  <c r="F23" i="45"/>
  <c r="C23" i="45"/>
  <c r="B23" i="45"/>
  <c r="AD22" i="45"/>
  <c r="AC22" i="45"/>
  <c r="AB22" i="45"/>
  <c r="Y22" i="45"/>
  <c r="X22" i="45"/>
  <c r="W22" i="45"/>
  <c r="V22" i="45"/>
  <c r="T22" i="45"/>
  <c r="R22" i="45"/>
  <c r="P22" i="45"/>
  <c r="N22" i="45"/>
  <c r="H22" i="45"/>
  <c r="F22" i="45"/>
  <c r="C22" i="45"/>
  <c r="B22" i="45"/>
  <c r="AD21" i="45"/>
  <c r="AC21" i="45"/>
  <c r="AB21" i="45"/>
  <c r="Y21" i="45"/>
  <c r="X21" i="45"/>
  <c r="W21" i="45"/>
  <c r="V21" i="45"/>
  <c r="T21" i="45"/>
  <c r="R21" i="45"/>
  <c r="P21" i="45"/>
  <c r="N21" i="45"/>
  <c r="H21" i="45"/>
  <c r="F21" i="45"/>
  <c r="C21" i="45"/>
  <c r="B21" i="45"/>
  <c r="AD20" i="45"/>
  <c r="AC20" i="45"/>
  <c r="AB20" i="45"/>
  <c r="Y20" i="45"/>
  <c r="X20" i="45"/>
  <c r="W20" i="45"/>
  <c r="V20" i="45"/>
  <c r="T20" i="45"/>
  <c r="R20" i="45"/>
  <c r="P20" i="45"/>
  <c r="N20" i="45"/>
  <c r="H20" i="45"/>
  <c r="F20" i="45"/>
  <c r="C20" i="45"/>
  <c r="B20" i="45"/>
  <c r="AD19" i="45"/>
  <c r="AC19" i="45"/>
  <c r="AB19" i="45"/>
  <c r="Y19" i="45"/>
  <c r="X19" i="45"/>
  <c r="W19" i="45"/>
  <c r="V19" i="45"/>
  <c r="T19" i="45"/>
  <c r="R19" i="45"/>
  <c r="P19" i="45"/>
  <c r="N19" i="45"/>
  <c r="H19" i="45"/>
  <c r="F19" i="45"/>
  <c r="C19" i="45"/>
  <c r="B19" i="45"/>
  <c r="AD18" i="45"/>
  <c r="AC18" i="45"/>
  <c r="AB18" i="45"/>
  <c r="Y18" i="45"/>
  <c r="X18" i="45"/>
  <c r="W18" i="45"/>
  <c r="V18" i="45"/>
  <c r="T18" i="45"/>
  <c r="R18" i="45"/>
  <c r="P18" i="45"/>
  <c r="N18" i="45"/>
  <c r="H18" i="45"/>
  <c r="F18" i="45"/>
  <c r="C18" i="45"/>
  <c r="B18" i="45"/>
  <c r="AD16" i="45"/>
  <c r="AC16" i="45"/>
  <c r="AB16" i="45"/>
  <c r="Y16" i="45"/>
  <c r="X16" i="45"/>
  <c r="W16" i="45"/>
  <c r="V16" i="45"/>
  <c r="T16" i="45"/>
  <c r="R16" i="45"/>
  <c r="P16" i="45"/>
  <c r="N16" i="45"/>
  <c r="H16" i="45"/>
  <c r="F16" i="45"/>
  <c r="C16" i="45"/>
  <c r="B16" i="45"/>
  <c r="AD15" i="45"/>
  <c r="AC15" i="45"/>
  <c r="AB15" i="45"/>
  <c r="Y15" i="45"/>
  <c r="X15" i="45"/>
  <c r="W15" i="45"/>
  <c r="V15" i="45"/>
  <c r="T15" i="45"/>
  <c r="R15" i="45"/>
  <c r="P15" i="45"/>
  <c r="N15" i="45"/>
  <c r="H15" i="45"/>
  <c r="F15" i="45"/>
  <c r="C15" i="45"/>
  <c r="B15" i="45"/>
  <c r="AD14" i="45"/>
  <c r="AC14" i="45"/>
  <c r="AB14" i="45"/>
  <c r="Y14" i="45"/>
  <c r="X14" i="45"/>
  <c r="W14" i="45"/>
  <c r="V14" i="45"/>
  <c r="T14" i="45"/>
  <c r="R14" i="45"/>
  <c r="P14" i="45"/>
  <c r="N14" i="45"/>
  <c r="H14" i="45"/>
  <c r="F14" i="45"/>
  <c r="C14" i="45"/>
  <c r="B14" i="45"/>
  <c r="AD13" i="45"/>
  <c r="AC13" i="45"/>
  <c r="AB13" i="45"/>
  <c r="Y13" i="45"/>
  <c r="X13" i="45"/>
  <c r="W13" i="45"/>
  <c r="V13" i="45"/>
  <c r="T13" i="45"/>
  <c r="R13" i="45"/>
  <c r="P13" i="45"/>
  <c r="N13" i="45"/>
  <c r="H13" i="45"/>
  <c r="F13" i="45"/>
  <c r="C13" i="45"/>
  <c r="B13" i="45"/>
  <c r="AD12" i="45"/>
  <c r="AC12" i="45"/>
  <c r="AB12" i="45"/>
  <c r="Y12" i="45"/>
  <c r="X12" i="45"/>
  <c r="W12" i="45"/>
  <c r="V12" i="45"/>
  <c r="T12" i="45"/>
  <c r="R12" i="45"/>
  <c r="P12" i="45"/>
  <c r="N12" i="45"/>
  <c r="H12" i="45"/>
  <c r="F12" i="45"/>
  <c r="C12" i="45"/>
  <c r="B12" i="45"/>
  <c r="AD11" i="45"/>
  <c r="AC11" i="45"/>
  <c r="AB11" i="45"/>
  <c r="Y11" i="45"/>
  <c r="X11" i="45"/>
  <c r="W11" i="45"/>
  <c r="V11" i="45"/>
  <c r="T11" i="45"/>
  <c r="R11" i="45"/>
  <c r="P11" i="45"/>
  <c r="N11" i="45"/>
  <c r="H11" i="45"/>
  <c r="F11" i="45"/>
  <c r="C11" i="45"/>
  <c r="B11" i="45"/>
  <c r="AL84" i="44"/>
  <c r="AJ84" i="44"/>
  <c r="AI84" i="44"/>
  <c r="AH84" i="44"/>
  <c r="AE84" i="44"/>
  <c r="AD84" i="44"/>
  <c r="AC84" i="44"/>
  <c r="AB84" i="44"/>
  <c r="Z84" i="44"/>
  <c r="X84" i="44"/>
  <c r="V84" i="44"/>
  <c r="T84" i="44"/>
  <c r="I84" i="44"/>
  <c r="G84" i="44"/>
  <c r="E84" i="44"/>
  <c r="C84" i="44"/>
  <c r="B84" i="44"/>
  <c r="AL83" i="44"/>
  <c r="AJ83" i="44"/>
  <c r="AI83" i="44"/>
  <c r="AH83" i="44"/>
  <c r="AE83" i="44"/>
  <c r="AD83" i="44"/>
  <c r="AC83" i="44"/>
  <c r="AB83" i="44"/>
  <c r="Z83" i="44"/>
  <c r="X83" i="44"/>
  <c r="V83" i="44"/>
  <c r="T83" i="44"/>
  <c r="I83" i="44"/>
  <c r="G83" i="44"/>
  <c r="E83" i="44"/>
  <c r="C83" i="44"/>
  <c r="B83" i="44"/>
  <c r="AL82" i="44"/>
  <c r="AJ82" i="44"/>
  <c r="AI82" i="44"/>
  <c r="AH82" i="44"/>
  <c r="AE82" i="44"/>
  <c r="AD82" i="44"/>
  <c r="AC82" i="44"/>
  <c r="AB82" i="44"/>
  <c r="Z82" i="44"/>
  <c r="X82" i="44"/>
  <c r="V82" i="44"/>
  <c r="T82" i="44"/>
  <c r="I82" i="44"/>
  <c r="G82" i="44"/>
  <c r="E82" i="44"/>
  <c r="C82" i="44"/>
  <c r="B82" i="44"/>
  <c r="AL81" i="44"/>
  <c r="AJ81" i="44"/>
  <c r="AI81" i="44"/>
  <c r="AH81" i="44"/>
  <c r="AE81" i="44"/>
  <c r="AD81" i="44"/>
  <c r="AC81" i="44"/>
  <c r="AB81" i="44"/>
  <c r="Z81" i="44"/>
  <c r="X81" i="44"/>
  <c r="V81" i="44"/>
  <c r="T81" i="44"/>
  <c r="I81" i="44"/>
  <c r="G81" i="44"/>
  <c r="E81" i="44"/>
  <c r="C81" i="44"/>
  <c r="B81" i="44"/>
  <c r="AL80" i="44"/>
  <c r="AJ80" i="44"/>
  <c r="AI80" i="44"/>
  <c r="AH80" i="44"/>
  <c r="AE80" i="44"/>
  <c r="AD80" i="44"/>
  <c r="AC80" i="44"/>
  <c r="AB80" i="44"/>
  <c r="Z80" i="44"/>
  <c r="X80" i="44"/>
  <c r="V80" i="44"/>
  <c r="T80" i="44"/>
  <c r="I80" i="44"/>
  <c r="G80" i="44"/>
  <c r="E80" i="44"/>
  <c r="C80" i="44"/>
  <c r="B80" i="44"/>
  <c r="AL79" i="44"/>
  <c r="AJ79" i="44"/>
  <c r="AI79" i="44"/>
  <c r="AH79" i="44"/>
  <c r="AE79" i="44"/>
  <c r="AD79" i="44"/>
  <c r="AC79" i="44"/>
  <c r="AB79" i="44"/>
  <c r="Z79" i="44"/>
  <c r="X79" i="44"/>
  <c r="V79" i="44"/>
  <c r="T79" i="44"/>
  <c r="I79" i="44"/>
  <c r="G79" i="44"/>
  <c r="E79" i="44"/>
  <c r="C79" i="44"/>
  <c r="B79" i="44"/>
  <c r="AL78" i="44"/>
  <c r="AJ78" i="44"/>
  <c r="AI78" i="44"/>
  <c r="AH78" i="44"/>
  <c r="AE78" i="44"/>
  <c r="AD78" i="44"/>
  <c r="AC78" i="44"/>
  <c r="AB78" i="44"/>
  <c r="Z78" i="44"/>
  <c r="X78" i="44"/>
  <c r="V78" i="44"/>
  <c r="T78" i="44"/>
  <c r="I78" i="44"/>
  <c r="G78" i="44"/>
  <c r="E78" i="44"/>
  <c r="C78" i="44"/>
  <c r="B78" i="44"/>
  <c r="AL77" i="44"/>
  <c r="AJ77" i="44"/>
  <c r="AI77" i="44"/>
  <c r="AH77" i="44"/>
  <c r="AE77" i="44"/>
  <c r="AD77" i="44"/>
  <c r="AC77" i="44"/>
  <c r="AB77" i="44"/>
  <c r="Z77" i="44"/>
  <c r="X77" i="44"/>
  <c r="V77" i="44"/>
  <c r="T77" i="44"/>
  <c r="I77" i="44"/>
  <c r="G77" i="44"/>
  <c r="E77" i="44"/>
  <c r="C77" i="44"/>
  <c r="B77" i="44"/>
  <c r="AL75" i="44"/>
  <c r="AJ75" i="44"/>
  <c r="AI75" i="44"/>
  <c r="AH75" i="44"/>
  <c r="AE75" i="44"/>
  <c r="AD75" i="44"/>
  <c r="AC75" i="44"/>
  <c r="AB75" i="44"/>
  <c r="Z75" i="44"/>
  <c r="X75" i="44"/>
  <c r="V75" i="44"/>
  <c r="T75" i="44"/>
  <c r="I75" i="44"/>
  <c r="G75" i="44"/>
  <c r="E75" i="44"/>
  <c r="C75" i="44"/>
  <c r="B75" i="44"/>
  <c r="AL74" i="44"/>
  <c r="AJ74" i="44"/>
  <c r="AI74" i="44"/>
  <c r="AH74" i="44"/>
  <c r="AE74" i="44"/>
  <c r="AD74" i="44"/>
  <c r="AC74" i="44"/>
  <c r="AB74" i="44"/>
  <c r="Z74" i="44"/>
  <c r="X74" i="44"/>
  <c r="V74" i="44"/>
  <c r="T74" i="44"/>
  <c r="I74" i="44"/>
  <c r="G74" i="44"/>
  <c r="E74" i="44"/>
  <c r="C74" i="44"/>
  <c r="B74" i="44"/>
  <c r="AL73" i="44"/>
  <c r="AJ73" i="44"/>
  <c r="AI73" i="44"/>
  <c r="AH73" i="44"/>
  <c r="AE73" i="44"/>
  <c r="AD73" i="44"/>
  <c r="AC73" i="44"/>
  <c r="AB73" i="44"/>
  <c r="Z73" i="44"/>
  <c r="X73" i="44"/>
  <c r="V73" i="44"/>
  <c r="T73" i="44"/>
  <c r="I73" i="44"/>
  <c r="G73" i="44"/>
  <c r="E73" i="44"/>
  <c r="C73" i="44"/>
  <c r="B73" i="44"/>
  <c r="AL72" i="44"/>
  <c r="AJ72" i="44"/>
  <c r="AI72" i="44"/>
  <c r="AH72" i="44"/>
  <c r="AE72" i="44"/>
  <c r="AD72" i="44"/>
  <c r="AC72" i="44"/>
  <c r="AB72" i="44"/>
  <c r="Z72" i="44"/>
  <c r="X72" i="44"/>
  <c r="V72" i="44"/>
  <c r="T72" i="44"/>
  <c r="I72" i="44"/>
  <c r="G72" i="44"/>
  <c r="E72" i="44"/>
  <c r="C72" i="44"/>
  <c r="B72" i="44"/>
  <c r="AL71" i="44"/>
  <c r="AJ71" i="44"/>
  <c r="AI71" i="44"/>
  <c r="AH71" i="44"/>
  <c r="AE71" i="44"/>
  <c r="AD71" i="44"/>
  <c r="AC71" i="44"/>
  <c r="AB71" i="44"/>
  <c r="Z71" i="44"/>
  <c r="X71" i="44"/>
  <c r="V71" i="44"/>
  <c r="T71" i="44"/>
  <c r="I71" i="44"/>
  <c r="G71" i="44"/>
  <c r="E71" i="44"/>
  <c r="C71" i="44"/>
  <c r="B71" i="44"/>
  <c r="AL70" i="44"/>
  <c r="AJ70" i="44"/>
  <c r="AI70" i="44"/>
  <c r="AH70" i="44"/>
  <c r="AE70" i="44"/>
  <c r="AD70" i="44"/>
  <c r="AC70" i="44"/>
  <c r="AB70" i="44"/>
  <c r="Z70" i="44"/>
  <c r="X70" i="44"/>
  <c r="V70" i="44"/>
  <c r="T70" i="44"/>
  <c r="I70" i="44"/>
  <c r="G70" i="44"/>
  <c r="E70" i="44"/>
  <c r="C70" i="44"/>
  <c r="B70" i="44"/>
  <c r="AL69" i="44"/>
  <c r="AJ69" i="44"/>
  <c r="AI69" i="44"/>
  <c r="AH69" i="44"/>
  <c r="AE69" i="44"/>
  <c r="AD69" i="44"/>
  <c r="AC69" i="44"/>
  <c r="AB69" i="44"/>
  <c r="Z69" i="44"/>
  <c r="X69" i="44"/>
  <c r="V69" i="44"/>
  <c r="T69" i="44"/>
  <c r="I69" i="44"/>
  <c r="G69" i="44"/>
  <c r="E69" i="44"/>
  <c r="C69" i="44"/>
  <c r="B69" i="44"/>
  <c r="AL68" i="44"/>
  <c r="AJ68" i="44"/>
  <c r="AI68" i="44"/>
  <c r="AH68" i="44"/>
  <c r="AE68" i="44"/>
  <c r="AD68" i="44"/>
  <c r="AC68" i="44"/>
  <c r="AB68" i="44"/>
  <c r="Z68" i="44"/>
  <c r="X68" i="44"/>
  <c r="V68" i="44"/>
  <c r="T68" i="44"/>
  <c r="I68" i="44"/>
  <c r="G68" i="44"/>
  <c r="E68" i="44"/>
  <c r="C68" i="44"/>
  <c r="B68" i="44"/>
  <c r="AL67" i="44"/>
  <c r="AJ67" i="44"/>
  <c r="AI67" i="44"/>
  <c r="AH67" i="44"/>
  <c r="AE67" i="44"/>
  <c r="AD67" i="44"/>
  <c r="AC67" i="44"/>
  <c r="AB67" i="44"/>
  <c r="Z67" i="44"/>
  <c r="X67" i="44"/>
  <c r="V67" i="44"/>
  <c r="T67" i="44"/>
  <c r="I67" i="44"/>
  <c r="G67" i="44"/>
  <c r="E67" i="44"/>
  <c r="C67" i="44"/>
  <c r="B67" i="44"/>
  <c r="AL66" i="44"/>
  <c r="AJ66" i="44"/>
  <c r="AI66" i="44"/>
  <c r="AH66" i="44"/>
  <c r="AE66" i="44"/>
  <c r="AD66" i="44"/>
  <c r="AC66" i="44"/>
  <c r="AB66" i="44"/>
  <c r="Z66" i="44"/>
  <c r="X66" i="44"/>
  <c r="V66" i="44"/>
  <c r="T66" i="44"/>
  <c r="I66" i="44"/>
  <c r="G66" i="44"/>
  <c r="E66" i="44"/>
  <c r="C66" i="44"/>
  <c r="B66" i="44"/>
  <c r="AL65" i="44"/>
  <c r="AJ65" i="44"/>
  <c r="AI65" i="44"/>
  <c r="AH65" i="44"/>
  <c r="AE65" i="44"/>
  <c r="AD65" i="44"/>
  <c r="AC65" i="44"/>
  <c r="AB65" i="44"/>
  <c r="Z65" i="44"/>
  <c r="X65" i="44"/>
  <c r="V65" i="44"/>
  <c r="T65" i="44"/>
  <c r="I65" i="44"/>
  <c r="G65" i="44"/>
  <c r="E65" i="44"/>
  <c r="C65" i="44"/>
  <c r="B65" i="44"/>
  <c r="AL64" i="44"/>
  <c r="AJ64" i="44"/>
  <c r="AI64" i="44"/>
  <c r="AH64" i="44"/>
  <c r="AE64" i="44"/>
  <c r="AD64" i="44"/>
  <c r="AC64" i="44"/>
  <c r="AB64" i="44"/>
  <c r="Z64" i="44"/>
  <c r="X64" i="44"/>
  <c r="V64" i="44"/>
  <c r="T64" i="44"/>
  <c r="I64" i="44"/>
  <c r="G64" i="44"/>
  <c r="E64" i="44"/>
  <c r="C64" i="44"/>
  <c r="B64" i="44"/>
  <c r="AL63" i="44"/>
  <c r="AJ63" i="44"/>
  <c r="AI63" i="44"/>
  <c r="AH63" i="44"/>
  <c r="AE63" i="44"/>
  <c r="AD63" i="44"/>
  <c r="AC63" i="44"/>
  <c r="AB63" i="44"/>
  <c r="Z63" i="44"/>
  <c r="X63" i="44"/>
  <c r="V63" i="44"/>
  <c r="T63" i="44"/>
  <c r="I63" i="44"/>
  <c r="G63" i="44"/>
  <c r="E63" i="44"/>
  <c r="C63" i="44"/>
  <c r="B63" i="44"/>
  <c r="AL62" i="44"/>
  <c r="AJ62" i="44"/>
  <c r="AI62" i="44"/>
  <c r="AH62" i="44"/>
  <c r="AE62" i="44"/>
  <c r="AD62" i="44"/>
  <c r="AC62" i="44"/>
  <c r="AB62" i="44"/>
  <c r="Z62" i="44"/>
  <c r="X62" i="44"/>
  <c r="V62" i="44"/>
  <c r="T62" i="44"/>
  <c r="I62" i="44"/>
  <c r="G62" i="44"/>
  <c r="E62" i="44"/>
  <c r="C62" i="44"/>
  <c r="B62" i="44"/>
  <c r="AL61" i="44"/>
  <c r="AJ61" i="44"/>
  <c r="AI61" i="44"/>
  <c r="AH61" i="44"/>
  <c r="AE61" i="44"/>
  <c r="AD61" i="44"/>
  <c r="AC61" i="44"/>
  <c r="AB61" i="44"/>
  <c r="Z61" i="44"/>
  <c r="X61" i="44"/>
  <c r="V61" i="44"/>
  <c r="T61" i="44"/>
  <c r="I61" i="44"/>
  <c r="G61" i="44"/>
  <c r="E61" i="44"/>
  <c r="C61" i="44"/>
  <c r="B61" i="44"/>
  <c r="AL60" i="44"/>
  <c r="AJ60" i="44"/>
  <c r="AI60" i="44"/>
  <c r="AH60" i="44"/>
  <c r="AE60" i="44"/>
  <c r="AD60" i="44"/>
  <c r="AC60" i="44"/>
  <c r="AB60" i="44"/>
  <c r="Z60" i="44"/>
  <c r="X60" i="44"/>
  <c r="V60" i="44"/>
  <c r="T60" i="44"/>
  <c r="I60" i="44"/>
  <c r="G60" i="44"/>
  <c r="E60" i="44"/>
  <c r="C60" i="44"/>
  <c r="B60" i="44"/>
  <c r="AL59" i="44"/>
  <c r="AJ59" i="44"/>
  <c r="AI59" i="44"/>
  <c r="AH59" i="44"/>
  <c r="AE59" i="44"/>
  <c r="AD59" i="44"/>
  <c r="AC59" i="44"/>
  <c r="AB59" i="44"/>
  <c r="Z59" i="44"/>
  <c r="X59" i="44"/>
  <c r="V59" i="44"/>
  <c r="T59" i="44"/>
  <c r="I59" i="44"/>
  <c r="G59" i="44"/>
  <c r="E59" i="44"/>
  <c r="C59" i="44"/>
  <c r="B59" i="44"/>
  <c r="AL58" i="44"/>
  <c r="AJ58" i="44"/>
  <c r="AI58" i="44"/>
  <c r="AH58" i="44"/>
  <c r="AE58" i="44"/>
  <c r="AD58" i="44"/>
  <c r="AC58" i="44"/>
  <c r="AB58" i="44"/>
  <c r="Z58" i="44"/>
  <c r="X58" i="44"/>
  <c r="V58" i="44"/>
  <c r="T58" i="44"/>
  <c r="I58" i="44"/>
  <c r="G58" i="44"/>
  <c r="E58" i="44"/>
  <c r="C58" i="44"/>
  <c r="B58" i="44"/>
  <c r="AL57" i="44"/>
  <c r="AJ57" i="44"/>
  <c r="AI57" i="44"/>
  <c r="AH57" i="44"/>
  <c r="AE57" i="44"/>
  <c r="AD57" i="44"/>
  <c r="AC57" i="44"/>
  <c r="AB57" i="44"/>
  <c r="Z57" i="44"/>
  <c r="X57" i="44"/>
  <c r="V57" i="44"/>
  <c r="T57" i="44"/>
  <c r="I57" i="44"/>
  <c r="G57" i="44"/>
  <c r="E57" i="44"/>
  <c r="C57" i="44"/>
  <c r="B57" i="44"/>
  <c r="AL56" i="44"/>
  <c r="AJ56" i="44"/>
  <c r="AI56" i="44"/>
  <c r="AH56" i="44"/>
  <c r="AE56" i="44"/>
  <c r="AD56" i="44"/>
  <c r="AC56" i="44"/>
  <c r="AB56" i="44"/>
  <c r="Z56" i="44"/>
  <c r="X56" i="44"/>
  <c r="V56" i="44"/>
  <c r="T56" i="44"/>
  <c r="I56" i="44"/>
  <c r="G56" i="44"/>
  <c r="E56" i="44"/>
  <c r="C56" i="44"/>
  <c r="B56" i="44"/>
  <c r="AL55" i="44"/>
  <c r="AJ55" i="44"/>
  <c r="AI55" i="44"/>
  <c r="AH55" i="44"/>
  <c r="AE55" i="44"/>
  <c r="AD55" i="44"/>
  <c r="AC55" i="44"/>
  <c r="AB55" i="44"/>
  <c r="Z55" i="44"/>
  <c r="X55" i="44"/>
  <c r="V55" i="44"/>
  <c r="T55" i="44"/>
  <c r="I55" i="44"/>
  <c r="G55" i="44"/>
  <c r="E55" i="44"/>
  <c r="C55" i="44"/>
  <c r="B55" i="44"/>
  <c r="AL54" i="44"/>
  <c r="AJ54" i="44"/>
  <c r="AI54" i="44"/>
  <c r="AH54" i="44"/>
  <c r="AE54" i="44"/>
  <c r="AD54" i="44"/>
  <c r="AC54" i="44"/>
  <c r="AB54" i="44"/>
  <c r="Z54" i="44"/>
  <c r="X54" i="44"/>
  <c r="V54" i="44"/>
  <c r="T54" i="44"/>
  <c r="I54" i="44"/>
  <c r="G54" i="44"/>
  <c r="E54" i="44"/>
  <c r="C54" i="44"/>
  <c r="B54" i="44"/>
  <c r="AL53" i="44"/>
  <c r="AJ53" i="44"/>
  <c r="AI53" i="44"/>
  <c r="AH53" i="44"/>
  <c r="AE53" i="44"/>
  <c r="AD53" i="44"/>
  <c r="AC53" i="44"/>
  <c r="AB53" i="44"/>
  <c r="Z53" i="44"/>
  <c r="X53" i="44"/>
  <c r="V53" i="44"/>
  <c r="T53" i="44"/>
  <c r="I53" i="44"/>
  <c r="G53" i="44"/>
  <c r="E53" i="44"/>
  <c r="C53" i="44"/>
  <c r="B53" i="44"/>
  <c r="AL52" i="44"/>
  <c r="AJ52" i="44"/>
  <c r="AI52" i="44"/>
  <c r="AH52" i="44"/>
  <c r="AE52" i="44"/>
  <c r="AD52" i="44"/>
  <c r="AC52" i="44"/>
  <c r="AB52" i="44"/>
  <c r="Z52" i="44"/>
  <c r="X52" i="44"/>
  <c r="V52" i="44"/>
  <c r="T52" i="44"/>
  <c r="I52" i="44"/>
  <c r="G52" i="44"/>
  <c r="E52" i="44"/>
  <c r="C52" i="44"/>
  <c r="B52" i="44"/>
  <c r="AL51" i="44"/>
  <c r="AJ51" i="44"/>
  <c r="AI51" i="44"/>
  <c r="AH51" i="44"/>
  <c r="AE51" i="44"/>
  <c r="AD51" i="44"/>
  <c r="AC51" i="44"/>
  <c r="AB51" i="44"/>
  <c r="Z51" i="44"/>
  <c r="X51" i="44"/>
  <c r="V51" i="44"/>
  <c r="T51" i="44"/>
  <c r="I51" i="44"/>
  <c r="G51" i="44"/>
  <c r="E51" i="44"/>
  <c r="C51" i="44"/>
  <c r="B51" i="44"/>
  <c r="AL50" i="44"/>
  <c r="AJ50" i="44"/>
  <c r="AI50" i="44"/>
  <c r="AH50" i="44"/>
  <c r="AE50" i="44"/>
  <c r="AD50" i="44"/>
  <c r="AC50" i="44"/>
  <c r="AB50" i="44"/>
  <c r="Z50" i="44"/>
  <c r="X50" i="44"/>
  <c r="V50" i="44"/>
  <c r="T50" i="44"/>
  <c r="I50" i="44"/>
  <c r="G50" i="44"/>
  <c r="E50" i="44"/>
  <c r="C50" i="44"/>
  <c r="B50" i="44"/>
  <c r="AL49" i="44"/>
  <c r="AJ49" i="44"/>
  <c r="AI49" i="44"/>
  <c r="AH49" i="44"/>
  <c r="AE49" i="44"/>
  <c r="AD49" i="44"/>
  <c r="AC49" i="44"/>
  <c r="AB49" i="44"/>
  <c r="Z49" i="44"/>
  <c r="X49" i="44"/>
  <c r="V49" i="44"/>
  <c r="T49" i="44"/>
  <c r="I49" i="44"/>
  <c r="G49" i="44"/>
  <c r="E49" i="44"/>
  <c r="C49" i="44"/>
  <c r="B49" i="44"/>
  <c r="AL48" i="44"/>
  <c r="AJ48" i="44"/>
  <c r="AI48" i="44"/>
  <c r="AH48" i="44"/>
  <c r="AE48" i="44"/>
  <c r="AD48" i="44"/>
  <c r="AC48" i="44"/>
  <c r="AB48" i="44"/>
  <c r="Z48" i="44"/>
  <c r="X48" i="44"/>
  <c r="V48" i="44"/>
  <c r="T48" i="44"/>
  <c r="I48" i="44"/>
  <c r="G48" i="44"/>
  <c r="E48" i="44"/>
  <c r="C48" i="44"/>
  <c r="B48" i="44"/>
  <c r="AL47" i="44"/>
  <c r="AJ47" i="44"/>
  <c r="AI47" i="44"/>
  <c r="AH47" i="44"/>
  <c r="AE47" i="44"/>
  <c r="AD47" i="44"/>
  <c r="AC47" i="44"/>
  <c r="AB47" i="44"/>
  <c r="Z47" i="44"/>
  <c r="X47" i="44"/>
  <c r="V47" i="44"/>
  <c r="T47" i="44"/>
  <c r="I47" i="44"/>
  <c r="G47" i="44"/>
  <c r="E47" i="44"/>
  <c r="C47" i="44"/>
  <c r="B47" i="44"/>
  <c r="AL46" i="44"/>
  <c r="AJ46" i="44"/>
  <c r="AI46" i="44"/>
  <c r="AH46" i="44"/>
  <c r="AE46" i="44"/>
  <c r="AD46" i="44"/>
  <c r="AC46" i="44"/>
  <c r="AB46" i="44"/>
  <c r="Z46" i="44"/>
  <c r="X46" i="44"/>
  <c r="V46" i="44"/>
  <c r="T46" i="44"/>
  <c r="I46" i="44"/>
  <c r="G46" i="44"/>
  <c r="E46" i="44"/>
  <c r="C46" i="44"/>
  <c r="B46" i="44"/>
  <c r="AL45" i="44"/>
  <c r="AJ45" i="44"/>
  <c r="AI45" i="44"/>
  <c r="AH45" i="44"/>
  <c r="AE45" i="44"/>
  <c r="AD45" i="44"/>
  <c r="AC45" i="44"/>
  <c r="AB45" i="44"/>
  <c r="Z45" i="44"/>
  <c r="X45" i="44"/>
  <c r="V45" i="44"/>
  <c r="T45" i="44"/>
  <c r="I45" i="44"/>
  <c r="G45" i="44"/>
  <c r="E45" i="44"/>
  <c r="C45" i="44"/>
  <c r="B45" i="44"/>
  <c r="AL44" i="44"/>
  <c r="AJ44" i="44"/>
  <c r="AI44" i="44"/>
  <c r="AH44" i="44"/>
  <c r="AE44" i="44"/>
  <c r="AD44" i="44"/>
  <c r="AC44" i="44"/>
  <c r="AB44" i="44"/>
  <c r="Z44" i="44"/>
  <c r="X44" i="44"/>
  <c r="V44" i="44"/>
  <c r="T44" i="44"/>
  <c r="I44" i="44"/>
  <c r="G44" i="44"/>
  <c r="E44" i="44"/>
  <c r="C44" i="44"/>
  <c r="B44" i="44"/>
  <c r="AL43" i="44"/>
  <c r="AJ43" i="44"/>
  <c r="AI43" i="44"/>
  <c r="AH43" i="44"/>
  <c r="AE43" i="44"/>
  <c r="AD43" i="44"/>
  <c r="AC43" i="44"/>
  <c r="AB43" i="44"/>
  <c r="Z43" i="44"/>
  <c r="X43" i="44"/>
  <c r="V43" i="44"/>
  <c r="T43" i="44"/>
  <c r="I43" i="44"/>
  <c r="G43" i="44"/>
  <c r="E43" i="44"/>
  <c r="C43" i="44"/>
  <c r="B43" i="44"/>
  <c r="AL42" i="44"/>
  <c r="AJ42" i="44"/>
  <c r="AI42" i="44"/>
  <c r="AH42" i="44"/>
  <c r="AE42" i="44"/>
  <c r="AD42" i="44"/>
  <c r="AC42" i="44"/>
  <c r="AB42" i="44"/>
  <c r="Z42" i="44"/>
  <c r="X42" i="44"/>
  <c r="V42" i="44"/>
  <c r="T42" i="44"/>
  <c r="I42" i="44"/>
  <c r="G42" i="44"/>
  <c r="E42" i="44"/>
  <c r="C42" i="44"/>
  <c r="B42" i="44"/>
  <c r="AL41" i="44"/>
  <c r="AJ41" i="44"/>
  <c r="AI41" i="44"/>
  <c r="AH41" i="44"/>
  <c r="AE41" i="44"/>
  <c r="AD41" i="44"/>
  <c r="AC41" i="44"/>
  <c r="AB41" i="44"/>
  <c r="Z41" i="44"/>
  <c r="X41" i="44"/>
  <c r="V41" i="44"/>
  <c r="T41" i="44"/>
  <c r="I41" i="44"/>
  <c r="G41" i="44"/>
  <c r="E41" i="44"/>
  <c r="C41" i="44"/>
  <c r="B41" i="44"/>
  <c r="AL40" i="44"/>
  <c r="AJ40" i="44"/>
  <c r="AI40" i="44"/>
  <c r="AH40" i="44"/>
  <c r="AE40" i="44"/>
  <c r="AD40" i="44"/>
  <c r="AC40" i="44"/>
  <c r="AB40" i="44"/>
  <c r="Z40" i="44"/>
  <c r="X40" i="44"/>
  <c r="V40" i="44"/>
  <c r="T40" i="44"/>
  <c r="I40" i="44"/>
  <c r="G40" i="44"/>
  <c r="E40" i="44"/>
  <c r="C40" i="44"/>
  <c r="B40" i="44"/>
  <c r="AL39" i="44"/>
  <c r="AJ39" i="44"/>
  <c r="AI39" i="44"/>
  <c r="AH39" i="44"/>
  <c r="AE39" i="44"/>
  <c r="AD39" i="44"/>
  <c r="AC39" i="44"/>
  <c r="AB39" i="44"/>
  <c r="Z39" i="44"/>
  <c r="X39" i="44"/>
  <c r="V39" i="44"/>
  <c r="T39" i="44"/>
  <c r="I39" i="44"/>
  <c r="G39" i="44"/>
  <c r="E39" i="44"/>
  <c r="C39" i="44"/>
  <c r="B39" i="44"/>
  <c r="AL38" i="44"/>
  <c r="AJ38" i="44"/>
  <c r="AI38" i="44"/>
  <c r="AH38" i="44"/>
  <c r="AE38" i="44"/>
  <c r="AD38" i="44"/>
  <c r="AC38" i="44"/>
  <c r="AB38" i="44"/>
  <c r="Z38" i="44"/>
  <c r="X38" i="44"/>
  <c r="V38" i="44"/>
  <c r="T38" i="44"/>
  <c r="I38" i="44"/>
  <c r="G38" i="44"/>
  <c r="E38" i="44"/>
  <c r="C38" i="44"/>
  <c r="B38" i="44"/>
  <c r="AL37" i="44"/>
  <c r="AJ37" i="44"/>
  <c r="AI37" i="44"/>
  <c r="AH37" i="44"/>
  <c r="AE37" i="44"/>
  <c r="AD37" i="44"/>
  <c r="AC37" i="44"/>
  <c r="AB37" i="44"/>
  <c r="Z37" i="44"/>
  <c r="X37" i="44"/>
  <c r="V37" i="44"/>
  <c r="T37" i="44"/>
  <c r="I37" i="44"/>
  <c r="G37" i="44"/>
  <c r="E37" i="44"/>
  <c r="C37" i="44"/>
  <c r="B37" i="44"/>
  <c r="AL36" i="44"/>
  <c r="AJ36" i="44"/>
  <c r="AI36" i="44"/>
  <c r="AH36" i="44"/>
  <c r="AE36" i="44"/>
  <c r="AD36" i="44"/>
  <c r="AC36" i="44"/>
  <c r="AB36" i="44"/>
  <c r="Z36" i="44"/>
  <c r="X36" i="44"/>
  <c r="V36" i="44"/>
  <c r="T36" i="44"/>
  <c r="I36" i="44"/>
  <c r="G36" i="44"/>
  <c r="E36" i="44"/>
  <c r="C36" i="44"/>
  <c r="B36" i="44"/>
  <c r="AL35" i="44"/>
  <c r="AJ35" i="44"/>
  <c r="AI35" i="44"/>
  <c r="AH35" i="44"/>
  <c r="AE35" i="44"/>
  <c r="AD35" i="44"/>
  <c r="AC35" i="44"/>
  <c r="AB35" i="44"/>
  <c r="Z35" i="44"/>
  <c r="X35" i="44"/>
  <c r="V35" i="44"/>
  <c r="T35" i="44"/>
  <c r="I35" i="44"/>
  <c r="G35" i="44"/>
  <c r="E35" i="44"/>
  <c r="C35" i="44"/>
  <c r="B35" i="44"/>
  <c r="AL34" i="44"/>
  <c r="AJ34" i="44"/>
  <c r="AI34" i="44"/>
  <c r="AH34" i="44"/>
  <c r="AE34" i="44"/>
  <c r="AD34" i="44"/>
  <c r="AC34" i="44"/>
  <c r="AB34" i="44"/>
  <c r="Z34" i="44"/>
  <c r="X34" i="44"/>
  <c r="V34" i="44"/>
  <c r="T34" i="44"/>
  <c r="I34" i="44"/>
  <c r="G34" i="44"/>
  <c r="E34" i="44"/>
  <c r="C34" i="44"/>
  <c r="B34" i="44"/>
  <c r="AL33" i="44"/>
  <c r="AJ33" i="44"/>
  <c r="AI33" i="44"/>
  <c r="AH33" i="44"/>
  <c r="AE33" i="44"/>
  <c r="AD33" i="44"/>
  <c r="AC33" i="44"/>
  <c r="AB33" i="44"/>
  <c r="Z33" i="44"/>
  <c r="X33" i="44"/>
  <c r="V33" i="44"/>
  <c r="T33" i="44"/>
  <c r="I33" i="44"/>
  <c r="G33" i="44"/>
  <c r="E33" i="44"/>
  <c r="C33" i="44"/>
  <c r="B33" i="44"/>
  <c r="AL32" i="44"/>
  <c r="AJ32" i="44"/>
  <c r="AI32" i="44"/>
  <c r="AH32" i="44"/>
  <c r="AE32" i="44"/>
  <c r="AD32" i="44"/>
  <c r="AC32" i="44"/>
  <c r="AB32" i="44"/>
  <c r="Z32" i="44"/>
  <c r="X32" i="44"/>
  <c r="V32" i="44"/>
  <c r="T32" i="44"/>
  <c r="I32" i="44"/>
  <c r="G32" i="44"/>
  <c r="E32" i="44"/>
  <c r="C32" i="44"/>
  <c r="B32" i="44"/>
  <c r="AL31" i="44"/>
  <c r="AJ31" i="44"/>
  <c r="AI31" i="44"/>
  <c r="AH31" i="44"/>
  <c r="AE31" i="44"/>
  <c r="AD31" i="44"/>
  <c r="AC31" i="44"/>
  <c r="AB31" i="44"/>
  <c r="Z31" i="44"/>
  <c r="X31" i="44"/>
  <c r="V31" i="44"/>
  <c r="T31" i="44"/>
  <c r="I31" i="44"/>
  <c r="G31" i="44"/>
  <c r="E31" i="44"/>
  <c r="C31" i="44"/>
  <c r="B31" i="44"/>
  <c r="AL30" i="44"/>
  <c r="AJ30" i="44"/>
  <c r="AI30" i="44"/>
  <c r="AH30" i="44"/>
  <c r="AE30" i="44"/>
  <c r="AD30" i="44"/>
  <c r="AC30" i="44"/>
  <c r="AB30" i="44"/>
  <c r="Z30" i="44"/>
  <c r="X30" i="44"/>
  <c r="V30" i="44"/>
  <c r="T30" i="44"/>
  <c r="I30" i="44"/>
  <c r="G30" i="44"/>
  <c r="E30" i="44"/>
  <c r="C30" i="44"/>
  <c r="B30" i="44"/>
  <c r="AL29" i="44"/>
  <c r="AJ29" i="44"/>
  <c r="AI29" i="44"/>
  <c r="AH29" i="44"/>
  <c r="AE29" i="44"/>
  <c r="AD29" i="44"/>
  <c r="AC29" i="44"/>
  <c r="AB29" i="44"/>
  <c r="Z29" i="44"/>
  <c r="X29" i="44"/>
  <c r="V29" i="44"/>
  <c r="T29" i="44"/>
  <c r="I29" i="44"/>
  <c r="G29" i="44"/>
  <c r="E29" i="44"/>
  <c r="C29" i="44"/>
  <c r="B29" i="44"/>
  <c r="AL28" i="44"/>
  <c r="AJ28" i="44"/>
  <c r="AI28" i="44"/>
  <c r="AH28" i="44"/>
  <c r="AE28" i="44"/>
  <c r="AD28" i="44"/>
  <c r="AC28" i="44"/>
  <c r="AB28" i="44"/>
  <c r="Z28" i="44"/>
  <c r="X28" i="44"/>
  <c r="V28" i="44"/>
  <c r="T28" i="44"/>
  <c r="I28" i="44"/>
  <c r="G28" i="44"/>
  <c r="E28" i="44"/>
  <c r="C28" i="44"/>
  <c r="B28" i="44"/>
  <c r="AL26" i="44"/>
  <c r="AJ26" i="44"/>
  <c r="AI26" i="44"/>
  <c r="AH26" i="44"/>
  <c r="AE26" i="44"/>
  <c r="AD26" i="44"/>
  <c r="AC26" i="44"/>
  <c r="AB26" i="44"/>
  <c r="Z26" i="44"/>
  <c r="X26" i="44"/>
  <c r="V26" i="44"/>
  <c r="T26" i="44"/>
  <c r="I26" i="44"/>
  <c r="G26" i="44"/>
  <c r="E26" i="44"/>
  <c r="C26" i="44"/>
  <c r="B26" i="44"/>
  <c r="AL25" i="44"/>
  <c r="AJ25" i="44"/>
  <c r="AI25" i="44"/>
  <c r="AH25" i="44"/>
  <c r="AE25" i="44"/>
  <c r="AD25" i="44"/>
  <c r="AC25" i="44"/>
  <c r="AB25" i="44"/>
  <c r="Z25" i="44"/>
  <c r="X25" i="44"/>
  <c r="V25" i="44"/>
  <c r="T25" i="44"/>
  <c r="I25" i="44"/>
  <c r="G25" i="44"/>
  <c r="E25" i="44"/>
  <c r="C25" i="44"/>
  <c r="B25" i="44"/>
  <c r="AL24" i="44"/>
  <c r="AJ24" i="44"/>
  <c r="AI24" i="44"/>
  <c r="AH24" i="44"/>
  <c r="AE24" i="44"/>
  <c r="AD24" i="44"/>
  <c r="AC24" i="44"/>
  <c r="AB24" i="44"/>
  <c r="Z24" i="44"/>
  <c r="X24" i="44"/>
  <c r="V24" i="44"/>
  <c r="T24" i="44"/>
  <c r="I24" i="44"/>
  <c r="G24" i="44"/>
  <c r="E24" i="44"/>
  <c r="C24" i="44"/>
  <c r="B24" i="44"/>
  <c r="AL23" i="44"/>
  <c r="AJ23" i="44"/>
  <c r="AI23" i="44"/>
  <c r="AH23" i="44"/>
  <c r="AE23" i="44"/>
  <c r="AD23" i="44"/>
  <c r="AC23" i="44"/>
  <c r="AB23" i="44"/>
  <c r="Z23" i="44"/>
  <c r="X23" i="44"/>
  <c r="V23" i="44"/>
  <c r="T23" i="44"/>
  <c r="I23" i="44"/>
  <c r="G23" i="44"/>
  <c r="E23" i="44"/>
  <c r="C23" i="44"/>
  <c r="B23" i="44"/>
  <c r="AL22" i="44"/>
  <c r="AJ22" i="44"/>
  <c r="AI22" i="44"/>
  <c r="AH22" i="44"/>
  <c r="AE22" i="44"/>
  <c r="AD22" i="44"/>
  <c r="AC22" i="44"/>
  <c r="AB22" i="44"/>
  <c r="Z22" i="44"/>
  <c r="X22" i="44"/>
  <c r="V22" i="44"/>
  <c r="T22" i="44"/>
  <c r="I22" i="44"/>
  <c r="G22" i="44"/>
  <c r="E22" i="44"/>
  <c r="C22" i="44"/>
  <c r="B22" i="44"/>
  <c r="AL21" i="44"/>
  <c r="AJ21" i="44"/>
  <c r="AI21" i="44"/>
  <c r="AH21" i="44"/>
  <c r="AE21" i="44"/>
  <c r="AD21" i="44"/>
  <c r="AC21" i="44"/>
  <c r="AB21" i="44"/>
  <c r="Z21" i="44"/>
  <c r="X21" i="44"/>
  <c r="V21" i="44"/>
  <c r="T21" i="44"/>
  <c r="I21" i="44"/>
  <c r="G21" i="44"/>
  <c r="E21" i="44"/>
  <c r="C21" i="44"/>
  <c r="B21" i="44"/>
  <c r="AL20" i="44"/>
  <c r="AJ20" i="44"/>
  <c r="AI20" i="44"/>
  <c r="AH20" i="44"/>
  <c r="AE20" i="44"/>
  <c r="AD20" i="44"/>
  <c r="AC20" i="44"/>
  <c r="AB20" i="44"/>
  <c r="Z20" i="44"/>
  <c r="X20" i="44"/>
  <c r="V20" i="44"/>
  <c r="T20" i="44"/>
  <c r="I20" i="44"/>
  <c r="G20" i="44"/>
  <c r="E20" i="44"/>
  <c r="C20" i="44"/>
  <c r="B20" i="44"/>
  <c r="AL19" i="44"/>
  <c r="AJ19" i="44"/>
  <c r="AI19" i="44"/>
  <c r="AH19" i="44"/>
  <c r="AE19" i="44"/>
  <c r="AD19" i="44"/>
  <c r="AC19" i="44"/>
  <c r="AB19" i="44"/>
  <c r="Z19" i="44"/>
  <c r="X19" i="44"/>
  <c r="V19" i="44"/>
  <c r="T19" i="44"/>
  <c r="I19" i="44"/>
  <c r="G19" i="44"/>
  <c r="E19" i="44"/>
  <c r="C19" i="44"/>
  <c r="B19" i="44"/>
  <c r="AL17" i="44"/>
  <c r="AJ17" i="44"/>
  <c r="AI17" i="44"/>
  <c r="AH17" i="44"/>
  <c r="AD17" i="44"/>
  <c r="AC17" i="44"/>
  <c r="AB17" i="44"/>
  <c r="Z17" i="44"/>
  <c r="X17" i="44"/>
  <c r="V17" i="44"/>
  <c r="T17" i="44"/>
  <c r="L17" i="44"/>
  <c r="I17" i="44"/>
  <c r="G17" i="44"/>
  <c r="H17" i="44" s="1"/>
  <c r="E17" i="44"/>
  <c r="C17" i="44"/>
  <c r="B17" i="44"/>
  <c r="AL16" i="44"/>
  <c r="AJ16" i="44"/>
  <c r="AI16" i="44"/>
  <c r="AH16" i="44"/>
  <c r="AD16" i="44"/>
  <c r="AC16" i="44"/>
  <c r="AB16" i="44"/>
  <c r="Z16" i="44"/>
  <c r="X16" i="44"/>
  <c r="V16" i="44"/>
  <c r="T16" i="44"/>
  <c r="L16" i="44"/>
  <c r="I16" i="44"/>
  <c r="G16" i="44"/>
  <c r="E16" i="44"/>
  <c r="C16" i="44"/>
  <c r="B16" i="44"/>
  <c r="AL15" i="44"/>
  <c r="AJ15" i="44"/>
  <c r="AI15" i="44"/>
  <c r="AH15" i="44"/>
  <c r="AD15" i="44"/>
  <c r="AC15" i="44"/>
  <c r="AB15" i="44"/>
  <c r="Z15" i="44"/>
  <c r="X15" i="44"/>
  <c r="V15" i="44"/>
  <c r="T15" i="44"/>
  <c r="L15" i="44"/>
  <c r="I15" i="44"/>
  <c r="G15" i="44"/>
  <c r="E15" i="44"/>
  <c r="C15" i="44"/>
  <c r="B15" i="44"/>
  <c r="AL14" i="44"/>
  <c r="AJ14" i="44"/>
  <c r="AI14" i="44"/>
  <c r="AH14" i="44"/>
  <c r="AD14" i="44"/>
  <c r="AC14" i="44"/>
  <c r="AB14" i="44"/>
  <c r="Z14" i="44"/>
  <c r="X14" i="44"/>
  <c r="V14" i="44"/>
  <c r="T14" i="44"/>
  <c r="L14" i="44"/>
  <c r="I14" i="44"/>
  <c r="G14" i="44"/>
  <c r="E14" i="44"/>
  <c r="C14" i="44"/>
  <c r="B14" i="44"/>
  <c r="AL13" i="44"/>
  <c r="AJ13" i="44"/>
  <c r="AI13" i="44"/>
  <c r="AH13" i="44"/>
  <c r="AD13" i="44"/>
  <c r="AC13" i="44"/>
  <c r="AB13" i="44"/>
  <c r="Z13" i="44"/>
  <c r="X13" i="44"/>
  <c r="V13" i="44"/>
  <c r="T13" i="44"/>
  <c r="L13" i="44"/>
  <c r="I13" i="44"/>
  <c r="G13" i="44"/>
  <c r="H13" i="44" s="1"/>
  <c r="E13" i="44"/>
  <c r="C13" i="44"/>
  <c r="B13" i="44"/>
  <c r="AL12" i="44"/>
  <c r="AJ12" i="44"/>
  <c r="AI12" i="44"/>
  <c r="AH12" i="44"/>
  <c r="AD12" i="44"/>
  <c r="AC12" i="44"/>
  <c r="AB12" i="44"/>
  <c r="Z12" i="44"/>
  <c r="X12" i="44"/>
  <c r="V12" i="44"/>
  <c r="T12" i="44"/>
  <c r="L12" i="44"/>
  <c r="I12" i="44"/>
  <c r="J12" i="44" s="1"/>
  <c r="G12" i="44"/>
  <c r="H12" i="44" s="1"/>
  <c r="E12" i="44"/>
  <c r="C12" i="44"/>
  <c r="B12" i="44"/>
  <c r="AL11" i="44"/>
  <c r="AJ11" i="44"/>
  <c r="AI11" i="44"/>
  <c r="AH11" i="44"/>
  <c r="AD11" i="44"/>
  <c r="AC11" i="44"/>
  <c r="AB11" i="44"/>
  <c r="Z11" i="44"/>
  <c r="X11" i="44"/>
  <c r="V11" i="44"/>
  <c r="T11" i="44"/>
  <c r="U11" i="44" s="1"/>
  <c r="L11" i="44"/>
  <c r="I11" i="44"/>
  <c r="G11" i="44"/>
  <c r="E11" i="44"/>
  <c r="C11" i="44"/>
  <c r="B11" i="44"/>
  <c r="AB10" i="44"/>
  <c r="AC10" i="44"/>
  <c r="AD10" i="44"/>
  <c r="AH10" i="44"/>
  <c r="AI10" i="44"/>
  <c r="AJ10" i="44"/>
  <c r="AL10" i="44"/>
  <c r="Z10" i="44"/>
  <c r="X10" i="44"/>
  <c r="V10" i="44"/>
  <c r="T10" i="44"/>
  <c r="I10" i="44"/>
  <c r="G10" i="44"/>
  <c r="E10" i="44"/>
  <c r="C10" i="44"/>
  <c r="B10" i="44"/>
  <c r="F19" i="35"/>
  <c r="C19" i="35"/>
  <c r="F18" i="35"/>
  <c r="C18" i="35"/>
  <c r="F17" i="35"/>
  <c r="C17" i="35"/>
  <c r="F16" i="35"/>
  <c r="C16" i="35"/>
  <c r="F15" i="35"/>
  <c r="C15" i="35"/>
  <c r="F14" i="35"/>
  <c r="C14" i="35"/>
  <c r="F13" i="35"/>
  <c r="C13" i="35"/>
  <c r="F12" i="35"/>
  <c r="C12" i="35"/>
  <c r="F11" i="35"/>
  <c r="C11" i="35"/>
  <c r="O47" i="16"/>
  <c r="K47" i="16"/>
  <c r="G47" i="16"/>
  <c r="H48" i="16" s="1"/>
  <c r="E47" i="16"/>
  <c r="F48" i="16" s="1"/>
  <c r="C47" i="16"/>
  <c r="B47" i="16"/>
  <c r="O46" i="16"/>
  <c r="AH46" i="16" s="1"/>
  <c r="K46" i="16"/>
  <c r="G46" i="16"/>
  <c r="E46" i="16"/>
  <c r="C46" i="16"/>
  <c r="B46" i="16"/>
  <c r="W35" i="16"/>
  <c r="U35" i="16"/>
  <c r="O34" i="16"/>
  <c r="K34" i="16"/>
  <c r="G34" i="16"/>
  <c r="E34" i="16"/>
  <c r="F35" i="16" s="1"/>
  <c r="C34" i="16"/>
  <c r="B34" i="16"/>
  <c r="O33" i="16"/>
  <c r="AH33" i="16" s="1"/>
  <c r="K33" i="16"/>
  <c r="G33" i="16"/>
  <c r="E33" i="16"/>
  <c r="C33" i="16"/>
  <c r="B33" i="16"/>
  <c r="O32" i="16"/>
  <c r="AH32" i="16" s="1"/>
  <c r="K32" i="16"/>
  <c r="G32" i="16"/>
  <c r="E32" i="16"/>
  <c r="C32" i="16"/>
  <c r="B32" i="16"/>
  <c r="O31" i="16"/>
  <c r="AH31" i="16" s="1"/>
  <c r="K31" i="16"/>
  <c r="G31" i="16"/>
  <c r="E31" i="16"/>
  <c r="C31" i="16"/>
  <c r="B31" i="16"/>
  <c r="O30" i="16"/>
  <c r="AH30" i="16" s="1"/>
  <c r="K30" i="16"/>
  <c r="G30" i="16"/>
  <c r="E30" i="16"/>
  <c r="C30" i="16"/>
  <c r="B30" i="16"/>
  <c r="O29" i="16"/>
  <c r="AH29" i="16" s="1"/>
  <c r="K29" i="16"/>
  <c r="G29" i="16"/>
  <c r="E29" i="16"/>
  <c r="C29" i="16"/>
  <c r="B29" i="16"/>
  <c r="O28" i="16"/>
  <c r="AH28" i="16" s="1"/>
  <c r="K28" i="16"/>
  <c r="G28" i="16"/>
  <c r="E28" i="16"/>
  <c r="C28" i="16"/>
  <c r="B28" i="16"/>
  <c r="O27" i="16"/>
  <c r="AH27" i="16" s="1"/>
  <c r="K27" i="16"/>
  <c r="G27" i="16"/>
  <c r="E27" i="16"/>
  <c r="C27" i="16"/>
  <c r="B27" i="16"/>
  <c r="O26" i="16"/>
  <c r="AH26" i="16" s="1"/>
  <c r="K26" i="16"/>
  <c r="G26" i="16"/>
  <c r="E26" i="16"/>
  <c r="C26" i="16"/>
  <c r="B26" i="16"/>
  <c r="O25" i="16"/>
  <c r="AH25" i="16" s="1"/>
  <c r="K25" i="16"/>
  <c r="G25" i="16"/>
  <c r="E25" i="16"/>
  <c r="C25" i="16"/>
  <c r="B25" i="16"/>
  <c r="O24" i="16"/>
  <c r="AH24" i="16" s="1"/>
  <c r="K24" i="16"/>
  <c r="G24" i="16"/>
  <c r="E24" i="16"/>
  <c r="C24" i="16"/>
  <c r="B24" i="16"/>
  <c r="O23" i="16"/>
  <c r="AH23" i="16" s="1"/>
  <c r="K23" i="16"/>
  <c r="G23" i="16"/>
  <c r="E23" i="16"/>
  <c r="C23" i="16"/>
  <c r="B23" i="16"/>
  <c r="O22" i="16"/>
  <c r="AH22" i="16" s="1"/>
  <c r="K22" i="16"/>
  <c r="G22" i="16"/>
  <c r="E22" i="16"/>
  <c r="C22" i="16"/>
  <c r="B22" i="16"/>
  <c r="O21" i="16"/>
  <c r="AH21" i="16" s="1"/>
  <c r="K21" i="16"/>
  <c r="G21" i="16"/>
  <c r="E21" i="16"/>
  <c r="C21" i="16"/>
  <c r="B21" i="16"/>
  <c r="O20" i="16"/>
  <c r="AH20" i="16" s="1"/>
  <c r="K20" i="16"/>
  <c r="G20" i="16"/>
  <c r="E20" i="16"/>
  <c r="C20" i="16"/>
  <c r="B20" i="16"/>
  <c r="O19" i="16"/>
  <c r="AH19" i="16" s="1"/>
  <c r="K19" i="16"/>
  <c r="G19" i="16"/>
  <c r="E19" i="16"/>
  <c r="C19" i="16"/>
  <c r="B19" i="16"/>
  <c r="O18" i="16"/>
  <c r="AH18" i="16" s="1"/>
  <c r="K18" i="16"/>
  <c r="G18" i="16"/>
  <c r="E18" i="16"/>
  <c r="C18" i="16"/>
  <c r="B18" i="16"/>
  <c r="O17" i="16"/>
  <c r="AH17" i="16" s="1"/>
  <c r="K17" i="16"/>
  <c r="G17" i="16"/>
  <c r="E17" i="16"/>
  <c r="C17" i="16"/>
  <c r="B17" i="16"/>
  <c r="W14" i="44" l="1"/>
  <c r="Y16" i="44"/>
  <c r="U17" i="44"/>
  <c r="U15" i="44"/>
  <c r="W12" i="44"/>
  <c r="Y13" i="44"/>
  <c r="W16" i="44"/>
  <c r="J10" i="44"/>
  <c r="AF14" i="35"/>
  <c r="N14" i="35"/>
  <c r="J14" i="44"/>
  <c r="AF11" i="35"/>
  <c r="N11" i="35"/>
  <c r="AF15" i="35"/>
  <c r="N15" i="35"/>
  <c r="AF19" i="35"/>
  <c r="N19" i="35"/>
  <c r="H15" i="44"/>
  <c r="AF18" i="35"/>
  <c r="N18" i="35"/>
  <c r="AF12" i="35"/>
  <c r="N12" i="35"/>
  <c r="AF16" i="35"/>
  <c r="N16" i="35"/>
  <c r="Y11" i="44"/>
  <c r="AF13" i="35"/>
  <c r="N13" i="35"/>
  <c r="AF17" i="35"/>
  <c r="N17" i="35"/>
  <c r="AG10" i="46"/>
  <c r="AE10" i="46"/>
  <c r="AF10" i="46"/>
  <c r="W11" i="44"/>
  <c r="J13" i="44"/>
  <c r="H10" i="44"/>
  <c r="Y14" i="44"/>
  <c r="J15" i="44"/>
  <c r="H16" i="44"/>
  <c r="U12" i="44"/>
  <c r="AE13" i="35"/>
  <c r="AD13" i="35"/>
  <c r="AE14" i="35"/>
  <c r="AD14" i="35"/>
  <c r="AE18" i="35"/>
  <c r="AD18" i="35"/>
  <c r="AE11" i="35"/>
  <c r="AD11" i="35"/>
  <c r="AD15" i="35"/>
  <c r="AE15" i="35"/>
  <c r="AD19" i="35"/>
  <c r="AE19" i="35"/>
  <c r="AE17" i="35"/>
  <c r="AD17" i="35"/>
  <c r="AE12" i="35"/>
  <c r="AD12" i="35"/>
  <c r="AE16" i="35"/>
  <c r="AD16" i="35"/>
  <c r="J13" i="35"/>
  <c r="H13" i="35"/>
  <c r="I13" i="35" s="1"/>
  <c r="U16" i="44"/>
  <c r="U13" i="44"/>
  <c r="J14" i="35"/>
  <c r="H14" i="35"/>
  <c r="I14" i="35" s="1"/>
  <c r="J18" i="35"/>
  <c r="H18" i="35"/>
  <c r="I18" i="35" s="1"/>
  <c r="W13" i="44"/>
  <c r="H14" i="44"/>
  <c r="H11" i="44"/>
  <c r="J11" i="35"/>
  <c r="H11" i="35"/>
  <c r="I11" i="35" s="1"/>
  <c r="J15" i="35"/>
  <c r="H15" i="35"/>
  <c r="I15" i="35" s="1"/>
  <c r="H19" i="35"/>
  <c r="I19" i="35" s="1"/>
  <c r="J19" i="35"/>
  <c r="J11" i="44"/>
  <c r="Y15" i="44"/>
  <c r="J16" i="44"/>
  <c r="J17" i="35"/>
  <c r="H17" i="35"/>
  <c r="I17" i="35" s="1"/>
  <c r="J12" i="35"/>
  <c r="H12" i="35"/>
  <c r="I12" i="35" s="1"/>
  <c r="J16" i="35"/>
  <c r="H16" i="35"/>
  <c r="H10" i="46"/>
  <c r="Y17" i="44"/>
  <c r="F10" i="46"/>
  <c r="W17" i="44"/>
  <c r="U14" i="44"/>
  <c r="Y12" i="44"/>
  <c r="AH47" i="16"/>
  <c r="P48" i="16"/>
  <c r="V10" i="46"/>
  <c r="W10" i="46" s="1"/>
  <c r="T10" i="46"/>
  <c r="U10" i="46" s="1"/>
  <c r="R10" i="46"/>
  <c r="S10" i="46" s="1"/>
  <c r="W15" i="44"/>
  <c r="AI47" i="16"/>
  <c r="AI18" i="16"/>
  <c r="AI20" i="16"/>
  <c r="AI22" i="16"/>
  <c r="AI24" i="16"/>
  <c r="AI26" i="16"/>
  <c r="AI17" i="16"/>
  <c r="AI19" i="16"/>
  <c r="AI21" i="16"/>
  <c r="AI23" i="16"/>
  <c r="AI25" i="16"/>
  <c r="AI27" i="16"/>
  <c r="AI29" i="16"/>
  <c r="AI28" i="16"/>
  <c r="AI30" i="16"/>
  <c r="AI46" i="16"/>
  <c r="AI31" i="16"/>
  <c r="AI33" i="16"/>
  <c r="P35" i="16"/>
  <c r="AH34" i="16"/>
  <c r="AI32" i="16"/>
  <c r="H35" i="16"/>
  <c r="AI34" i="16"/>
  <c r="M11" i="45"/>
  <c r="U11" i="45"/>
  <c r="K12" i="45"/>
  <c r="S12" i="45"/>
  <c r="I13" i="45"/>
  <c r="Q13" i="45"/>
  <c r="G14" i="45"/>
  <c r="O14" i="45"/>
  <c r="M15" i="45"/>
  <c r="U15" i="45"/>
  <c r="K16" i="45"/>
  <c r="S16" i="45"/>
  <c r="G11" i="45"/>
  <c r="O11" i="45"/>
  <c r="M12" i="45"/>
  <c r="U12" i="45"/>
  <c r="K13" i="45"/>
  <c r="S13" i="45"/>
  <c r="I14" i="45"/>
  <c r="G15" i="45"/>
  <c r="O15" i="45"/>
  <c r="M16" i="45"/>
  <c r="U16" i="45"/>
  <c r="K11" i="45"/>
  <c r="S11" i="45"/>
  <c r="I12" i="45"/>
  <c r="Q12" i="45"/>
  <c r="G13" i="45"/>
  <c r="O13" i="45"/>
  <c r="M14" i="45"/>
  <c r="U14" i="45"/>
  <c r="K15" i="45"/>
  <c r="S15" i="45"/>
  <c r="I16" i="45"/>
  <c r="AA4" i="46"/>
  <c r="I11" i="45"/>
  <c r="Q11" i="45"/>
  <c r="G12" i="45"/>
  <c r="O12" i="45"/>
  <c r="M13" i="45"/>
  <c r="U13" i="45"/>
  <c r="K14" i="45"/>
  <c r="S14" i="45"/>
  <c r="I15" i="45"/>
  <c r="Q15" i="45"/>
  <c r="G16" i="45"/>
  <c r="O16" i="45"/>
  <c r="Q16" i="45"/>
  <c r="P12" i="35"/>
  <c r="Q12" i="35" s="1"/>
  <c r="Y12" i="35"/>
  <c r="Z12" i="35" s="1"/>
  <c r="W12" i="35"/>
  <c r="X12" i="35" s="1"/>
  <c r="G12" i="35"/>
  <c r="D12" i="35"/>
  <c r="E12" i="35" s="1"/>
  <c r="Y18" i="35"/>
  <c r="Z18" i="35" s="1"/>
  <c r="G18" i="35"/>
  <c r="W18" i="35"/>
  <c r="X18" i="35" s="1"/>
  <c r="P18" i="35"/>
  <c r="Q18" i="35" s="1"/>
  <c r="D18" i="35"/>
  <c r="E18" i="35" s="1"/>
  <c r="W11" i="35"/>
  <c r="X11" i="35" s="1"/>
  <c r="D11" i="35"/>
  <c r="E11" i="35" s="1"/>
  <c r="G11" i="35"/>
  <c r="P11" i="35"/>
  <c r="Q11" i="35" s="1"/>
  <c r="Y11" i="35"/>
  <c r="Y13" i="35"/>
  <c r="Z13" i="35" s="1"/>
  <c r="W13" i="35"/>
  <c r="X13" i="35" s="1"/>
  <c r="P13" i="35"/>
  <c r="Q13" i="35" s="1"/>
  <c r="G13" i="35"/>
  <c r="D13" i="35"/>
  <c r="E13" i="35" s="1"/>
  <c r="W15" i="35"/>
  <c r="X15" i="35" s="1"/>
  <c r="D15" i="35"/>
  <c r="E15" i="35" s="1"/>
  <c r="G15" i="35"/>
  <c r="P15" i="35"/>
  <c r="Q15" i="35" s="1"/>
  <c r="Y15" i="35"/>
  <c r="Z15" i="35" s="1"/>
  <c r="Y17" i="35"/>
  <c r="Z17" i="35" s="1"/>
  <c r="W17" i="35"/>
  <c r="X17" i="35" s="1"/>
  <c r="P17" i="35"/>
  <c r="Q17" i="35" s="1"/>
  <c r="G17" i="35"/>
  <c r="D17" i="35"/>
  <c r="E17" i="35" s="1"/>
  <c r="W19" i="35"/>
  <c r="X19" i="35" s="1"/>
  <c r="D19" i="35"/>
  <c r="E19" i="35" s="1"/>
  <c r="P19" i="35"/>
  <c r="Q19" i="35" s="1"/>
  <c r="Y19" i="35"/>
  <c r="Z19" i="35" s="1"/>
  <c r="G19" i="35"/>
  <c r="P16" i="35"/>
  <c r="W16" i="35"/>
  <c r="X16" i="35" s="1"/>
  <c r="I16" i="35"/>
  <c r="G16" i="35"/>
  <c r="D16" i="35"/>
  <c r="E16" i="35" s="1"/>
  <c r="Y16" i="35"/>
  <c r="Z16" i="35" s="1"/>
  <c r="Y14" i="35"/>
  <c r="Z14" i="35" s="1"/>
  <c r="G14" i="35"/>
  <c r="P14" i="35"/>
  <c r="Q14" i="35" s="1"/>
  <c r="D14" i="35"/>
  <c r="E14" i="35" s="1"/>
  <c r="W14" i="35"/>
  <c r="X14" i="35" s="1"/>
  <c r="Q14" i="45"/>
  <c r="AA11" i="35"/>
  <c r="AC11" i="35"/>
  <c r="AB11" i="35"/>
  <c r="AA12" i="35"/>
  <c r="AC12" i="35"/>
  <c r="AB12" i="35"/>
  <c r="AA13" i="35"/>
  <c r="AC13" i="35"/>
  <c r="AB13" i="35"/>
  <c r="AA14" i="35"/>
  <c r="AC14" i="35"/>
  <c r="AB14" i="35"/>
  <c r="AA15" i="35"/>
  <c r="AC15" i="35"/>
  <c r="AB15" i="35"/>
  <c r="AA16" i="35"/>
  <c r="AB16" i="35"/>
  <c r="AC16" i="35"/>
  <c r="AA17" i="35"/>
  <c r="AC17" i="35"/>
  <c r="AB17" i="35"/>
  <c r="AA18" i="35"/>
  <c r="AB18" i="35"/>
  <c r="AC18" i="35"/>
  <c r="AA19" i="35"/>
  <c r="AB19" i="35"/>
  <c r="AC19" i="35"/>
  <c r="AI11" i="35"/>
  <c r="AH11" i="35"/>
  <c r="AG11" i="35"/>
  <c r="AI12" i="35"/>
  <c r="AH12" i="35"/>
  <c r="AG12" i="35"/>
  <c r="AG13" i="35"/>
  <c r="AI13" i="35"/>
  <c r="AH13" i="35"/>
  <c r="AH14" i="35"/>
  <c r="AG14" i="35"/>
  <c r="AI14" i="35"/>
  <c r="AI15" i="35"/>
  <c r="AH15" i="35"/>
  <c r="AG15" i="35"/>
  <c r="AI16" i="35"/>
  <c r="AH16" i="35"/>
  <c r="AG16" i="35"/>
  <c r="AG17" i="35"/>
  <c r="AI17" i="35"/>
  <c r="AH17" i="35"/>
  <c r="AH18" i="35"/>
  <c r="AG18" i="35"/>
  <c r="AI18" i="35"/>
  <c r="AI19" i="35"/>
  <c r="AH19" i="35"/>
  <c r="AG19" i="35"/>
  <c r="I10" i="46"/>
  <c r="J10" i="46" s="1"/>
  <c r="E10" i="46"/>
  <c r="AB10" i="46"/>
  <c r="AC10" i="46"/>
  <c r="AA10" i="46"/>
  <c r="Y10" i="46"/>
  <c r="X10" i="46"/>
  <c r="J17" i="44"/>
  <c r="P18" i="16"/>
  <c r="U19" i="16"/>
  <c r="H20" i="16"/>
  <c r="W20" i="16"/>
  <c r="P22" i="16"/>
  <c r="U23" i="16"/>
  <c r="H24" i="16"/>
  <c r="W24" i="16"/>
  <c r="P26" i="16"/>
  <c r="U27" i="16"/>
  <c r="H28" i="16"/>
  <c r="W28" i="16"/>
  <c r="P30" i="16"/>
  <c r="U31" i="16"/>
  <c r="H32" i="16"/>
  <c r="W32" i="16"/>
  <c r="H47" i="16"/>
  <c r="W47" i="16"/>
  <c r="U18" i="16"/>
  <c r="W19" i="16"/>
  <c r="U22" i="16"/>
  <c r="W23" i="16"/>
  <c r="U26" i="16"/>
  <c r="W27" i="16"/>
  <c r="U30" i="16"/>
  <c r="W31" i="16"/>
  <c r="U34" i="16"/>
  <c r="W18" i="16"/>
  <c r="U21" i="16"/>
  <c r="W22" i="16"/>
  <c r="U25" i="16"/>
  <c r="W26" i="16"/>
  <c r="U29" i="16"/>
  <c r="W30" i="16"/>
  <c r="U33" i="16"/>
  <c r="W34" i="16"/>
  <c r="P19" i="16"/>
  <c r="U20" i="16"/>
  <c r="W21" i="16"/>
  <c r="P23" i="16"/>
  <c r="U24" i="16"/>
  <c r="W25" i="16"/>
  <c r="P27" i="16"/>
  <c r="U28" i="16"/>
  <c r="W29" i="16"/>
  <c r="P31" i="16"/>
  <c r="U32" i="16"/>
  <c r="W33" i="16"/>
  <c r="U47" i="16"/>
  <c r="P34" i="16"/>
  <c r="P21" i="16"/>
  <c r="P25" i="16"/>
  <c r="P29" i="16"/>
  <c r="P33" i="16"/>
  <c r="H18" i="16"/>
  <c r="P20" i="16"/>
  <c r="H22" i="16"/>
  <c r="P24" i="16"/>
  <c r="H26" i="16"/>
  <c r="P28" i="16"/>
  <c r="H30" i="16"/>
  <c r="P32" i="16"/>
  <c r="P47" i="16"/>
  <c r="H19" i="16"/>
  <c r="H23" i="16"/>
  <c r="H27" i="16"/>
  <c r="H31" i="16"/>
  <c r="H34" i="16"/>
  <c r="H21" i="16"/>
  <c r="H25" i="16"/>
  <c r="H29" i="16"/>
  <c r="H33" i="16"/>
  <c r="F47" i="16"/>
  <c r="F18" i="16"/>
  <c r="F19" i="16"/>
  <c r="F20" i="16"/>
  <c r="F21" i="16"/>
  <c r="F22" i="16"/>
  <c r="F23" i="16"/>
  <c r="F24" i="16"/>
  <c r="F25" i="16"/>
  <c r="F26" i="16"/>
  <c r="F27" i="16"/>
  <c r="F28" i="16"/>
  <c r="F29" i="16"/>
  <c r="F30" i="16"/>
  <c r="F31" i="16"/>
  <c r="F32" i="16"/>
  <c r="F33" i="16"/>
  <c r="F34" i="16"/>
  <c r="Y10" i="44"/>
  <c r="W10" i="44"/>
  <c r="U10" i="44"/>
  <c r="L10" i="44"/>
  <c r="AF22" i="45"/>
  <c r="AE13" i="45"/>
  <c r="AE22" i="45"/>
  <c r="AE30" i="45"/>
  <c r="AF35" i="45"/>
  <c r="AE47" i="45"/>
  <c r="AE49" i="45"/>
  <c r="AE51" i="45"/>
  <c r="AE53" i="45"/>
  <c r="AE55" i="45"/>
  <c r="AE57" i="45"/>
  <c r="AE59" i="45"/>
  <c r="AE61" i="45"/>
  <c r="AE63" i="45"/>
  <c r="AE65" i="45"/>
  <c r="AF30" i="45"/>
  <c r="AF40" i="45"/>
  <c r="AF42" i="45"/>
  <c r="AF27" i="45"/>
  <c r="AF37" i="45"/>
  <c r="AF39" i="45"/>
  <c r="AF43" i="45"/>
  <c r="AF12" i="45"/>
  <c r="AF14" i="45"/>
  <c r="AF16" i="45"/>
  <c r="AF21" i="45"/>
  <c r="AE27" i="45"/>
  <c r="AE42" i="45"/>
  <c r="AE16" i="45"/>
  <c r="AE21" i="45"/>
  <c r="AE35" i="45"/>
  <c r="AF13" i="45"/>
  <c r="AF32" i="45"/>
  <c r="AF34" i="45"/>
  <c r="AF38" i="45"/>
  <c r="AF18" i="45"/>
  <c r="AF31" i="45"/>
  <c r="AF29" i="45"/>
  <c r="AF46" i="45"/>
  <c r="AE12" i="45"/>
  <c r="AE18" i="45"/>
  <c r="AF20" i="45"/>
  <c r="AF23" i="45"/>
  <c r="AF26" i="45"/>
  <c r="AE34" i="45"/>
  <c r="AE39" i="45"/>
  <c r="AE46" i="45"/>
  <c r="AE26" i="45"/>
  <c r="AE31" i="45"/>
  <c r="AE38" i="45"/>
  <c r="AE43" i="45"/>
  <c r="AF45" i="45"/>
  <c r="AF15" i="45"/>
  <c r="AF19" i="45"/>
  <c r="AF25" i="45"/>
  <c r="AF28" i="45"/>
  <c r="AF33" i="45"/>
  <c r="AF36" i="45"/>
  <c r="AF41" i="45"/>
  <c r="AF44" i="45"/>
  <c r="AE14" i="45"/>
  <c r="AE19" i="45"/>
  <c r="AE23" i="45"/>
  <c r="AE28" i="45"/>
  <c r="AE32" i="45"/>
  <c r="AE36" i="45"/>
  <c r="AE40" i="45"/>
  <c r="AE44" i="45"/>
  <c r="AF47" i="45"/>
  <c r="AF49" i="45"/>
  <c r="AF51" i="45"/>
  <c r="AF57" i="45"/>
  <c r="AF59" i="45"/>
  <c r="AF61" i="45"/>
  <c r="AF63" i="45"/>
  <c r="AF65" i="45"/>
  <c r="AE15" i="45"/>
  <c r="AE20" i="45"/>
  <c r="AE25" i="45"/>
  <c r="AE29" i="45"/>
  <c r="AE33" i="45"/>
  <c r="AE37" i="45"/>
  <c r="AE41" i="45"/>
  <c r="AE45" i="45"/>
  <c r="AF50" i="45"/>
  <c r="AF52" i="45"/>
  <c r="AF54" i="45"/>
  <c r="AF60" i="45"/>
  <c r="AE48" i="45"/>
  <c r="AE50" i="45"/>
  <c r="AE52" i="45"/>
  <c r="AE54" i="45"/>
  <c r="AE56" i="45"/>
  <c r="AE58" i="45"/>
  <c r="AE60" i="45"/>
  <c r="AE62" i="45"/>
  <c r="AE64" i="45"/>
  <c r="AE66" i="45"/>
  <c r="AF48" i="45"/>
  <c r="AF56" i="45"/>
  <c r="AF58" i="45"/>
  <c r="AF62" i="45"/>
  <c r="AF64" i="45"/>
  <c r="AF66" i="45"/>
  <c r="AF53" i="45"/>
  <c r="AF55" i="45"/>
  <c r="AK11" i="44"/>
  <c r="AK12" i="44"/>
  <c r="AK13" i="44"/>
  <c r="AK14" i="44"/>
  <c r="AK15" i="44"/>
  <c r="AK16" i="44"/>
  <c r="AK17" i="44"/>
  <c r="AK19" i="44"/>
  <c r="AK20" i="44"/>
  <c r="AK21" i="44"/>
  <c r="AK22" i="44"/>
  <c r="AK23" i="44"/>
  <c r="AK24" i="44"/>
  <c r="AK25" i="44"/>
  <c r="AK26" i="44"/>
  <c r="AK28" i="44"/>
  <c r="AK29" i="44"/>
  <c r="AK30" i="44"/>
  <c r="AK31" i="44"/>
  <c r="AK32" i="44"/>
  <c r="AK33" i="44"/>
  <c r="AK34" i="44"/>
  <c r="AK35" i="44"/>
  <c r="AK36" i="44"/>
  <c r="AK37" i="44"/>
  <c r="AK38" i="44"/>
  <c r="AK39" i="44"/>
  <c r="AK40" i="44"/>
  <c r="AK41" i="44"/>
  <c r="AK42" i="44"/>
  <c r="AK43" i="44"/>
  <c r="AK44" i="44"/>
  <c r="AK45" i="44"/>
  <c r="AK46" i="44"/>
  <c r="AK47" i="44"/>
  <c r="AK48" i="44"/>
  <c r="AK49" i="44"/>
  <c r="AK50" i="44"/>
  <c r="AK51" i="44"/>
  <c r="AK52" i="44"/>
  <c r="AK53" i="44"/>
  <c r="AK54" i="44"/>
  <c r="AK55" i="44"/>
  <c r="AK56" i="44"/>
  <c r="AK57" i="44"/>
  <c r="AK58" i="44"/>
  <c r="AK59" i="44"/>
  <c r="AK60" i="44"/>
  <c r="AK61" i="44"/>
  <c r="AK62" i="44"/>
  <c r="AK63" i="44"/>
  <c r="AK64" i="44"/>
  <c r="AK65" i="44"/>
  <c r="AK66" i="44"/>
  <c r="AK67" i="44"/>
  <c r="AK68" i="44"/>
  <c r="AK69" i="44"/>
  <c r="AK70" i="44"/>
  <c r="AK71" i="44"/>
  <c r="AK72" i="44"/>
  <c r="AK73" i="44"/>
  <c r="AK74" i="44"/>
  <c r="AK75" i="44"/>
  <c r="AK77" i="44"/>
  <c r="AK78" i="44"/>
  <c r="AK79" i="44"/>
  <c r="AK80" i="44"/>
  <c r="AK81" i="44"/>
  <c r="AK82" i="44"/>
  <c r="AK83" i="44"/>
  <c r="AK84" i="44"/>
  <c r="K16" i="16"/>
  <c r="O16" i="16"/>
  <c r="P17" i="16" s="1"/>
  <c r="G16" i="16"/>
  <c r="H17" i="16" s="1"/>
  <c r="E16" i="16"/>
  <c r="F17" i="16" s="1"/>
  <c r="C16" i="16"/>
  <c r="B16" i="16"/>
  <c r="AI10" i="46" l="1"/>
  <c r="AJ19" i="35"/>
  <c r="AJ18" i="35"/>
  <c r="AJ17" i="35"/>
  <c r="AJ16" i="35"/>
  <c r="Q16" i="35"/>
  <c r="AJ15" i="35"/>
  <c r="AJ14" i="35"/>
  <c r="AJ12" i="35"/>
  <c r="AJ13" i="35"/>
  <c r="AJ11" i="35"/>
  <c r="Z11" i="35"/>
  <c r="AJ10" i="46"/>
  <c r="J221" i="1"/>
  <c r="H221" i="1"/>
  <c r="AB221" i="1"/>
  <c r="AA221" i="1"/>
  <c r="Y221" i="1"/>
  <c r="X221" i="1"/>
  <c r="V221" i="1"/>
  <c r="T221" i="1"/>
  <c r="N221" i="1"/>
  <c r="F221" i="1"/>
  <c r="D221" i="1"/>
  <c r="C221" i="1"/>
  <c r="B221" i="1"/>
  <c r="J220" i="1"/>
  <c r="H220" i="1"/>
  <c r="AB220" i="1"/>
  <c r="AA220" i="1"/>
  <c r="Y220" i="1"/>
  <c r="X220" i="1"/>
  <c r="V220" i="1"/>
  <c r="T220" i="1"/>
  <c r="N220" i="1"/>
  <c r="F220" i="1"/>
  <c r="D220" i="1"/>
  <c r="C220" i="1"/>
  <c r="B220" i="1"/>
  <c r="J219" i="1"/>
  <c r="H219" i="1"/>
  <c r="AB219" i="1"/>
  <c r="AA219" i="1"/>
  <c r="Y219" i="1"/>
  <c r="X219" i="1"/>
  <c r="V219" i="1"/>
  <c r="T219" i="1"/>
  <c r="N219" i="1"/>
  <c r="F219" i="1"/>
  <c r="D219" i="1"/>
  <c r="C219" i="1"/>
  <c r="B219" i="1"/>
  <c r="J218" i="1"/>
  <c r="H218" i="1"/>
  <c r="AB218" i="1"/>
  <c r="AA218" i="1"/>
  <c r="Y218" i="1"/>
  <c r="X218" i="1"/>
  <c r="V218" i="1"/>
  <c r="T218" i="1"/>
  <c r="N218" i="1"/>
  <c r="F218" i="1"/>
  <c r="D218" i="1"/>
  <c r="C218" i="1"/>
  <c r="B218" i="1"/>
  <c r="J217" i="1"/>
  <c r="H217" i="1"/>
  <c r="AB217" i="1"/>
  <c r="AA217" i="1"/>
  <c r="Y217" i="1"/>
  <c r="X217" i="1"/>
  <c r="V217" i="1"/>
  <c r="T217" i="1"/>
  <c r="N217" i="1"/>
  <c r="F217" i="1"/>
  <c r="D217" i="1"/>
  <c r="C217" i="1"/>
  <c r="B217" i="1"/>
  <c r="J216" i="1"/>
  <c r="H216" i="1"/>
  <c r="AB216" i="1"/>
  <c r="AA216" i="1"/>
  <c r="Y216" i="1"/>
  <c r="X216" i="1"/>
  <c r="V216" i="1"/>
  <c r="T216" i="1"/>
  <c r="N216" i="1"/>
  <c r="F216" i="1"/>
  <c r="D216" i="1"/>
  <c r="C216" i="1"/>
  <c r="B216" i="1"/>
  <c r="J215" i="1"/>
  <c r="H215" i="1"/>
  <c r="AB215" i="1"/>
  <c r="AA215" i="1"/>
  <c r="Y215" i="1"/>
  <c r="X215" i="1"/>
  <c r="V215" i="1"/>
  <c r="T215" i="1"/>
  <c r="N215" i="1"/>
  <c r="F215" i="1"/>
  <c r="D215" i="1"/>
  <c r="C215" i="1"/>
  <c r="B215" i="1"/>
  <c r="J214" i="1"/>
  <c r="H214" i="1"/>
  <c r="AB214" i="1"/>
  <c r="AA214" i="1"/>
  <c r="Y214" i="1"/>
  <c r="X214" i="1"/>
  <c r="V214" i="1"/>
  <c r="T214" i="1"/>
  <c r="N214" i="1"/>
  <c r="F214" i="1"/>
  <c r="D214" i="1"/>
  <c r="C214" i="1"/>
  <c r="B214" i="1"/>
  <c r="J213" i="1"/>
  <c r="H213" i="1"/>
  <c r="AB213" i="1"/>
  <c r="AA213" i="1"/>
  <c r="Y213" i="1"/>
  <c r="X213" i="1"/>
  <c r="V213" i="1"/>
  <c r="T213" i="1"/>
  <c r="N213" i="1"/>
  <c r="F213" i="1"/>
  <c r="D213" i="1"/>
  <c r="C213" i="1"/>
  <c r="B213" i="1"/>
  <c r="J212" i="1"/>
  <c r="H212" i="1"/>
  <c r="AB212" i="1"/>
  <c r="AA212" i="1"/>
  <c r="Y212" i="1"/>
  <c r="X212" i="1"/>
  <c r="V212" i="1"/>
  <c r="T212" i="1"/>
  <c r="N212" i="1"/>
  <c r="F212" i="1"/>
  <c r="D212" i="1"/>
  <c r="C212" i="1"/>
  <c r="B212" i="1"/>
  <c r="J211" i="1"/>
  <c r="H211" i="1"/>
  <c r="AB211" i="1"/>
  <c r="AA211" i="1"/>
  <c r="Y211" i="1"/>
  <c r="X211" i="1"/>
  <c r="V211" i="1"/>
  <c r="T211" i="1"/>
  <c r="N211" i="1"/>
  <c r="F211" i="1"/>
  <c r="D211" i="1"/>
  <c r="C211" i="1"/>
  <c r="B211" i="1"/>
  <c r="J210" i="1"/>
  <c r="H210" i="1"/>
  <c r="AB210" i="1"/>
  <c r="AA210" i="1"/>
  <c r="Y210" i="1"/>
  <c r="X210" i="1"/>
  <c r="V210" i="1"/>
  <c r="T210" i="1"/>
  <c r="N210" i="1"/>
  <c r="F210" i="1"/>
  <c r="D210" i="1"/>
  <c r="C210" i="1"/>
  <c r="B210" i="1"/>
  <c r="J209" i="1"/>
  <c r="H209" i="1"/>
  <c r="AB209" i="1"/>
  <c r="AA209" i="1"/>
  <c r="Y209" i="1"/>
  <c r="X209" i="1"/>
  <c r="V209" i="1"/>
  <c r="T209" i="1"/>
  <c r="N209" i="1"/>
  <c r="F209" i="1"/>
  <c r="D209" i="1"/>
  <c r="C209" i="1"/>
  <c r="B209" i="1"/>
  <c r="J208" i="1"/>
  <c r="H208" i="1"/>
  <c r="AB208" i="1"/>
  <c r="AA208" i="1"/>
  <c r="Y208" i="1"/>
  <c r="X208" i="1"/>
  <c r="V208" i="1"/>
  <c r="T208" i="1"/>
  <c r="N208" i="1"/>
  <c r="F208" i="1"/>
  <c r="D208" i="1"/>
  <c r="C208" i="1"/>
  <c r="B208" i="1"/>
  <c r="J207" i="1"/>
  <c r="H207" i="1"/>
  <c r="AB207" i="1"/>
  <c r="AA207" i="1"/>
  <c r="Y207" i="1"/>
  <c r="X207" i="1"/>
  <c r="V207" i="1"/>
  <c r="T207" i="1"/>
  <c r="N207" i="1"/>
  <c r="F207" i="1"/>
  <c r="D207" i="1"/>
  <c r="C207" i="1"/>
  <c r="B207" i="1"/>
  <c r="J206" i="1"/>
  <c r="H206" i="1"/>
  <c r="AB206" i="1"/>
  <c r="AA206" i="1"/>
  <c r="Y206" i="1"/>
  <c r="X206" i="1"/>
  <c r="V206" i="1"/>
  <c r="T206" i="1"/>
  <c r="N206" i="1"/>
  <c r="F206" i="1"/>
  <c r="D206" i="1"/>
  <c r="C206" i="1"/>
  <c r="B206" i="1"/>
  <c r="J205" i="1"/>
  <c r="H205" i="1"/>
  <c r="AB205" i="1"/>
  <c r="AA205" i="1"/>
  <c r="Y205" i="1"/>
  <c r="X205" i="1"/>
  <c r="V205" i="1"/>
  <c r="T205" i="1"/>
  <c r="N205" i="1"/>
  <c r="F205" i="1"/>
  <c r="D205" i="1"/>
  <c r="C205" i="1"/>
  <c r="B205" i="1"/>
  <c r="J204" i="1"/>
  <c r="H204" i="1"/>
  <c r="AB204" i="1"/>
  <c r="AA204" i="1"/>
  <c r="Y204" i="1"/>
  <c r="X204" i="1"/>
  <c r="V204" i="1"/>
  <c r="T204" i="1"/>
  <c r="N204" i="1"/>
  <c r="F204" i="1"/>
  <c r="D204" i="1"/>
  <c r="C204" i="1"/>
  <c r="B204" i="1"/>
  <c r="J203" i="1"/>
  <c r="H203" i="1"/>
  <c r="AB203" i="1"/>
  <c r="AA203" i="1"/>
  <c r="Y203" i="1"/>
  <c r="X203" i="1"/>
  <c r="V203" i="1"/>
  <c r="T203" i="1"/>
  <c r="N203" i="1"/>
  <c r="F203" i="1"/>
  <c r="D203" i="1"/>
  <c r="C203" i="1"/>
  <c r="B203" i="1"/>
  <c r="J202" i="1"/>
  <c r="H202" i="1"/>
  <c r="AB202" i="1"/>
  <c r="AA202" i="1"/>
  <c r="Y202" i="1"/>
  <c r="X202" i="1"/>
  <c r="V202" i="1"/>
  <c r="T202" i="1"/>
  <c r="N202" i="1"/>
  <c r="F202" i="1"/>
  <c r="D202" i="1"/>
  <c r="C202" i="1"/>
  <c r="B202" i="1"/>
  <c r="J201" i="1"/>
  <c r="H201" i="1"/>
  <c r="AB201" i="1"/>
  <c r="AA201" i="1"/>
  <c r="Y201" i="1"/>
  <c r="X201" i="1"/>
  <c r="V201" i="1"/>
  <c r="T201" i="1"/>
  <c r="N201" i="1"/>
  <c r="F201" i="1"/>
  <c r="D201" i="1"/>
  <c r="C201" i="1"/>
  <c r="B201" i="1"/>
  <c r="J200" i="1"/>
  <c r="H200" i="1"/>
  <c r="AB200" i="1"/>
  <c r="AA200" i="1"/>
  <c r="Y200" i="1"/>
  <c r="X200" i="1"/>
  <c r="V200" i="1"/>
  <c r="T200" i="1"/>
  <c r="N200" i="1"/>
  <c r="F200" i="1"/>
  <c r="D200" i="1"/>
  <c r="C200" i="1"/>
  <c r="B200" i="1"/>
  <c r="J199" i="1"/>
  <c r="H199" i="1"/>
  <c r="AB199" i="1"/>
  <c r="AA199" i="1"/>
  <c r="Y199" i="1"/>
  <c r="X199" i="1"/>
  <c r="V199" i="1"/>
  <c r="T199" i="1"/>
  <c r="N199" i="1"/>
  <c r="F199" i="1"/>
  <c r="D199" i="1"/>
  <c r="C199" i="1"/>
  <c r="B199" i="1"/>
  <c r="J198" i="1"/>
  <c r="H198" i="1"/>
  <c r="AB198" i="1"/>
  <c r="AA198" i="1"/>
  <c r="Y198" i="1"/>
  <c r="X198" i="1"/>
  <c r="V198" i="1"/>
  <c r="T198" i="1"/>
  <c r="N198" i="1"/>
  <c r="F198" i="1"/>
  <c r="D198" i="1"/>
  <c r="C198" i="1"/>
  <c r="B198" i="1"/>
  <c r="J197" i="1"/>
  <c r="H197" i="1"/>
  <c r="AB197" i="1"/>
  <c r="AA197" i="1"/>
  <c r="Y197" i="1"/>
  <c r="X197" i="1"/>
  <c r="V197" i="1"/>
  <c r="T197" i="1"/>
  <c r="N197" i="1"/>
  <c r="F197" i="1"/>
  <c r="D197" i="1"/>
  <c r="C197" i="1"/>
  <c r="B197" i="1"/>
  <c r="J196" i="1"/>
  <c r="H196" i="1"/>
  <c r="AB196" i="1"/>
  <c r="AA196" i="1"/>
  <c r="Y196" i="1"/>
  <c r="X196" i="1"/>
  <c r="V196" i="1"/>
  <c r="T196" i="1"/>
  <c r="N196" i="1"/>
  <c r="F196" i="1"/>
  <c r="D196" i="1"/>
  <c r="C196" i="1"/>
  <c r="B196" i="1"/>
  <c r="J195" i="1"/>
  <c r="H195" i="1"/>
  <c r="AB195" i="1"/>
  <c r="AA195" i="1"/>
  <c r="Y195" i="1"/>
  <c r="X195" i="1"/>
  <c r="V195" i="1"/>
  <c r="T195" i="1"/>
  <c r="N195" i="1"/>
  <c r="F195" i="1"/>
  <c r="D195" i="1"/>
  <c r="C195" i="1"/>
  <c r="B195" i="1"/>
  <c r="J194" i="1"/>
  <c r="H194" i="1"/>
  <c r="AB194" i="1"/>
  <c r="AA194" i="1"/>
  <c r="Y194" i="1"/>
  <c r="X194" i="1"/>
  <c r="V194" i="1"/>
  <c r="T194" i="1"/>
  <c r="N194" i="1"/>
  <c r="F194" i="1"/>
  <c r="D194" i="1"/>
  <c r="C194" i="1"/>
  <c r="B194" i="1"/>
  <c r="J193" i="1"/>
  <c r="H193" i="1"/>
  <c r="AB193" i="1"/>
  <c r="AA193" i="1"/>
  <c r="Y193" i="1"/>
  <c r="X193" i="1"/>
  <c r="V193" i="1"/>
  <c r="T193" i="1"/>
  <c r="N193" i="1"/>
  <c r="F193" i="1"/>
  <c r="D193" i="1"/>
  <c r="C193" i="1"/>
  <c r="B193" i="1"/>
  <c r="J192" i="1"/>
  <c r="H192" i="1"/>
  <c r="AB192" i="1"/>
  <c r="AA192" i="1"/>
  <c r="Y192" i="1"/>
  <c r="X192" i="1"/>
  <c r="V192" i="1"/>
  <c r="T192" i="1"/>
  <c r="N192" i="1"/>
  <c r="F192" i="1"/>
  <c r="D192" i="1"/>
  <c r="C192" i="1"/>
  <c r="B192" i="1"/>
  <c r="J191" i="1"/>
  <c r="H191" i="1"/>
  <c r="AB191" i="1"/>
  <c r="AA191" i="1"/>
  <c r="Y191" i="1"/>
  <c r="X191" i="1"/>
  <c r="V191" i="1"/>
  <c r="T191" i="1"/>
  <c r="N191" i="1"/>
  <c r="F191" i="1"/>
  <c r="D191" i="1"/>
  <c r="C191" i="1"/>
  <c r="B191" i="1"/>
  <c r="J190" i="1"/>
  <c r="H190" i="1"/>
  <c r="AB190" i="1"/>
  <c r="AA190" i="1"/>
  <c r="Y190" i="1"/>
  <c r="X190" i="1"/>
  <c r="V190" i="1"/>
  <c r="T190" i="1"/>
  <c r="N190" i="1"/>
  <c r="F190" i="1"/>
  <c r="D190" i="1"/>
  <c r="C190" i="1"/>
  <c r="B190" i="1"/>
  <c r="J189" i="1"/>
  <c r="H189" i="1"/>
  <c r="AB189" i="1"/>
  <c r="AA189" i="1"/>
  <c r="Y189" i="1"/>
  <c r="X189" i="1"/>
  <c r="V189" i="1"/>
  <c r="T189" i="1"/>
  <c r="N189" i="1"/>
  <c r="F189" i="1"/>
  <c r="D189" i="1"/>
  <c r="C189" i="1"/>
  <c r="B189" i="1"/>
  <c r="J188" i="1"/>
  <c r="H188" i="1"/>
  <c r="AB188" i="1"/>
  <c r="AA188" i="1"/>
  <c r="Y188" i="1"/>
  <c r="X188" i="1"/>
  <c r="V188" i="1"/>
  <c r="T188" i="1"/>
  <c r="N188" i="1"/>
  <c r="F188" i="1"/>
  <c r="D188" i="1"/>
  <c r="C188" i="1"/>
  <c r="B188" i="1"/>
  <c r="J187" i="1"/>
  <c r="H187" i="1"/>
  <c r="AB187" i="1"/>
  <c r="AA187" i="1"/>
  <c r="Y187" i="1"/>
  <c r="X187" i="1"/>
  <c r="V187" i="1"/>
  <c r="T187" i="1"/>
  <c r="N187" i="1"/>
  <c r="F187" i="1"/>
  <c r="D187" i="1"/>
  <c r="C187" i="1"/>
  <c r="B187" i="1"/>
  <c r="J186" i="1"/>
  <c r="H186" i="1"/>
  <c r="AB186" i="1"/>
  <c r="AA186" i="1"/>
  <c r="Y186" i="1"/>
  <c r="X186" i="1"/>
  <c r="V186" i="1"/>
  <c r="T186" i="1"/>
  <c r="N186" i="1"/>
  <c r="F186" i="1"/>
  <c r="D186" i="1"/>
  <c r="C186" i="1"/>
  <c r="B186" i="1"/>
  <c r="J185" i="1"/>
  <c r="H185" i="1"/>
  <c r="AB185" i="1"/>
  <c r="AA185" i="1"/>
  <c r="Y185" i="1"/>
  <c r="X185" i="1"/>
  <c r="V185" i="1"/>
  <c r="T185" i="1"/>
  <c r="N185" i="1"/>
  <c r="F185" i="1"/>
  <c r="D185" i="1"/>
  <c r="C185" i="1"/>
  <c r="B185" i="1"/>
  <c r="J184" i="1"/>
  <c r="H184" i="1"/>
  <c r="AB184" i="1"/>
  <c r="AA184" i="1"/>
  <c r="Y184" i="1"/>
  <c r="X184" i="1"/>
  <c r="V184" i="1"/>
  <c r="T184" i="1"/>
  <c r="N184" i="1"/>
  <c r="F184" i="1"/>
  <c r="D184" i="1"/>
  <c r="C184" i="1"/>
  <c r="B184" i="1"/>
  <c r="J183" i="1"/>
  <c r="H183" i="1"/>
  <c r="AB183" i="1"/>
  <c r="AA183" i="1"/>
  <c r="Y183" i="1"/>
  <c r="X183" i="1"/>
  <c r="V183" i="1"/>
  <c r="T183" i="1"/>
  <c r="N183" i="1"/>
  <c r="F183" i="1"/>
  <c r="D183" i="1"/>
  <c r="C183" i="1"/>
  <c r="B183" i="1"/>
  <c r="J182" i="1"/>
  <c r="H182" i="1"/>
  <c r="AB182" i="1"/>
  <c r="AA182" i="1"/>
  <c r="Y182" i="1"/>
  <c r="X182" i="1"/>
  <c r="V182" i="1"/>
  <c r="T182" i="1"/>
  <c r="N182" i="1"/>
  <c r="F182" i="1"/>
  <c r="D182" i="1"/>
  <c r="C182" i="1"/>
  <c r="B182" i="1"/>
  <c r="J181" i="1"/>
  <c r="H181" i="1"/>
  <c r="AB181" i="1"/>
  <c r="AA181" i="1"/>
  <c r="Y181" i="1"/>
  <c r="X181" i="1"/>
  <c r="V181" i="1"/>
  <c r="T181" i="1"/>
  <c r="N181" i="1"/>
  <c r="F181" i="1"/>
  <c r="D181" i="1"/>
  <c r="C181" i="1"/>
  <c r="B181" i="1"/>
  <c r="J180" i="1"/>
  <c r="H180" i="1"/>
  <c r="AB180" i="1"/>
  <c r="AA180" i="1"/>
  <c r="Y180" i="1"/>
  <c r="X180" i="1"/>
  <c r="V180" i="1"/>
  <c r="T180" i="1"/>
  <c r="N180" i="1"/>
  <c r="F180" i="1"/>
  <c r="D180" i="1"/>
  <c r="C180" i="1"/>
  <c r="B180" i="1"/>
  <c r="J179" i="1"/>
  <c r="H179" i="1"/>
  <c r="AB179" i="1"/>
  <c r="AA179" i="1"/>
  <c r="Y179" i="1"/>
  <c r="X179" i="1"/>
  <c r="V179" i="1"/>
  <c r="T179" i="1"/>
  <c r="N179" i="1"/>
  <c r="F179" i="1"/>
  <c r="D179" i="1"/>
  <c r="C179" i="1"/>
  <c r="B179" i="1"/>
  <c r="J178" i="1"/>
  <c r="H178" i="1"/>
  <c r="AB178" i="1"/>
  <c r="AA178" i="1"/>
  <c r="Y178" i="1"/>
  <c r="X178" i="1"/>
  <c r="V178" i="1"/>
  <c r="T178" i="1"/>
  <c r="N178" i="1"/>
  <c r="F178" i="1"/>
  <c r="D178" i="1"/>
  <c r="C178" i="1"/>
  <c r="B178" i="1"/>
  <c r="J177" i="1"/>
  <c r="H177" i="1"/>
  <c r="AB177" i="1"/>
  <c r="AA177" i="1"/>
  <c r="Y177" i="1"/>
  <c r="X177" i="1"/>
  <c r="V177" i="1"/>
  <c r="T177" i="1"/>
  <c r="N177" i="1"/>
  <c r="F177" i="1"/>
  <c r="D177" i="1"/>
  <c r="C177" i="1"/>
  <c r="B177" i="1"/>
  <c r="J176" i="1"/>
  <c r="H176" i="1"/>
  <c r="AB176" i="1"/>
  <c r="AA176" i="1"/>
  <c r="Y176" i="1"/>
  <c r="X176" i="1"/>
  <c r="V176" i="1"/>
  <c r="T176" i="1"/>
  <c r="N176" i="1"/>
  <c r="F176" i="1"/>
  <c r="D176" i="1"/>
  <c r="C176" i="1"/>
  <c r="B176" i="1"/>
  <c r="J175" i="1"/>
  <c r="H175" i="1"/>
  <c r="AB175" i="1"/>
  <c r="AA175" i="1"/>
  <c r="Y175" i="1"/>
  <c r="X175" i="1"/>
  <c r="V175" i="1"/>
  <c r="T175" i="1"/>
  <c r="N175" i="1"/>
  <c r="F175" i="1"/>
  <c r="D175" i="1"/>
  <c r="C175" i="1"/>
  <c r="B175" i="1"/>
  <c r="J174" i="1"/>
  <c r="H174" i="1"/>
  <c r="AB174" i="1"/>
  <c r="AA174" i="1"/>
  <c r="Y174" i="1"/>
  <c r="X174" i="1"/>
  <c r="V174" i="1"/>
  <c r="T174" i="1"/>
  <c r="N174" i="1"/>
  <c r="F174" i="1"/>
  <c r="D174" i="1"/>
  <c r="C174" i="1"/>
  <c r="B174" i="1"/>
  <c r="J173" i="1"/>
  <c r="H173" i="1"/>
  <c r="AB173" i="1"/>
  <c r="AA173" i="1"/>
  <c r="Y173" i="1"/>
  <c r="X173" i="1"/>
  <c r="V173" i="1"/>
  <c r="T173" i="1"/>
  <c r="N173" i="1"/>
  <c r="F173" i="1"/>
  <c r="D173" i="1"/>
  <c r="C173" i="1"/>
  <c r="B173" i="1"/>
  <c r="J172" i="1"/>
  <c r="H172" i="1"/>
  <c r="AB172" i="1"/>
  <c r="AA172" i="1"/>
  <c r="Y172" i="1"/>
  <c r="X172" i="1"/>
  <c r="V172" i="1"/>
  <c r="T172" i="1"/>
  <c r="N172" i="1"/>
  <c r="F172" i="1"/>
  <c r="D172" i="1"/>
  <c r="C172" i="1"/>
  <c r="B172" i="1"/>
  <c r="J171" i="1"/>
  <c r="H171" i="1"/>
  <c r="AB171" i="1"/>
  <c r="AA171" i="1"/>
  <c r="Y171" i="1"/>
  <c r="X171" i="1"/>
  <c r="V171" i="1"/>
  <c r="T171" i="1"/>
  <c r="N171" i="1"/>
  <c r="F171" i="1"/>
  <c r="D171" i="1"/>
  <c r="C171" i="1"/>
  <c r="B171" i="1"/>
  <c r="J170" i="1"/>
  <c r="H170" i="1"/>
  <c r="AB170" i="1"/>
  <c r="AA170" i="1"/>
  <c r="Y170" i="1"/>
  <c r="X170" i="1"/>
  <c r="V170" i="1"/>
  <c r="T170" i="1"/>
  <c r="N170" i="1"/>
  <c r="F170" i="1"/>
  <c r="D170" i="1"/>
  <c r="C170" i="1"/>
  <c r="B170" i="1"/>
  <c r="J169" i="1"/>
  <c r="H169" i="1"/>
  <c r="AB169" i="1"/>
  <c r="AA169" i="1"/>
  <c r="Y169" i="1"/>
  <c r="X169" i="1"/>
  <c r="V169" i="1"/>
  <c r="T169" i="1"/>
  <c r="N169" i="1"/>
  <c r="F169" i="1"/>
  <c r="D169" i="1"/>
  <c r="C169" i="1"/>
  <c r="B169" i="1"/>
  <c r="J168" i="1"/>
  <c r="H168" i="1"/>
  <c r="I115" i="1" s="1"/>
  <c r="AB168" i="1"/>
  <c r="AA168" i="1"/>
  <c r="Y168" i="1"/>
  <c r="Z115" i="1" s="1"/>
  <c r="X168" i="1"/>
  <c r="V168" i="1"/>
  <c r="W115" i="1" s="1"/>
  <c r="T168" i="1"/>
  <c r="U115" i="1" s="1"/>
  <c r="N168" i="1"/>
  <c r="F168" i="1"/>
  <c r="D168" i="1"/>
  <c r="E115" i="1" s="1"/>
  <c r="C168" i="1"/>
  <c r="B168" i="1"/>
  <c r="J167" i="1"/>
  <c r="H167" i="1"/>
  <c r="I114" i="1" s="1"/>
  <c r="AB167" i="1"/>
  <c r="AA167" i="1"/>
  <c r="Y167" i="1"/>
  <c r="Z114" i="1" s="1"/>
  <c r="X167" i="1"/>
  <c r="V167" i="1"/>
  <c r="W114" i="1" s="1"/>
  <c r="T167" i="1"/>
  <c r="U114" i="1" s="1"/>
  <c r="N167" i="1"/>
  <c r="F167" i="1"/>
  <c r="D167" i="1"/>
  <c r="E114" i="1" s="1"/>
  <c r="C167" i="1"/>
  <c r="B167" i="1"/>
  <c r="J166" i="1"/>
  <c r="H166" i="1"/>
  <c r="I113" i="1" s="1"/>
  <c r="AB166" i="1"/>
  <c r="AA166" i="1"/>
  <c r="Y166" i="1"/>
  <c r="Z113" i="1" s="1"/>
  <c r="X166" i="1"/>
  <c r="V166" i="1"/>
  <c r="W113" i="1" s="1"/>
  <c r="T166" i="1"/>
  <c r="U113" i="1" s="1"/>
  <c r="N166" i="1"/>
  <c r="F166" i="1"/>
  <c r="D166" i="1"/>
  <c r="E113" i="1" s="1"/>
  <c r="C166" i="1"/>
  <c r="B166" i="1"/>
  <c r="J165" i="1"/>
  <c r="H165" i="1"/>
  <c r="I112" i="1" s="1"/>
  <c r="AB165" i="1"/>
  <c r="AA165" i="1"/>
  <c r="Y165" i="1"/>
  <c r="Z112" i="1" s="1"/>
  <c r="X165" i="1"/>
  <c r="V165" i="1"/>
  <c r="W112" i="1" s="1"/>
  <c r="T165" i="1"/>
  <c r="U112" i="1" s="1"/>
  <c r="N165" i="1"/>
  <c r="F165" i="1"/>
  <c r="D165" i="1"/>
  <c r="E112" i="1" s="1"/>
  <c r="C165" i="1"/>
  <c r="B165" i="1"/>
  <c r="J164" i="1"/>
  <c r="H164" i="1"/>
  <c r="I111" i="1" s="1"/>
  <c r="AB164" i="1"/>
  <c r="AA164" i="1"/>
  <c r="Y164" i="1"/>
  <c r="Z111" i="1" s="1"/>
  <c r="X164" i="1"/>
  <c r="V164" i="1"/>
  <c r="W111" i="1" s="1"/>
  <c r="T164" i="1"/>
  <c r="U111" i="1" s="1"/>
  <c r="N164" i="1"/>
  <c r="F164" i="1"/>
  <c r="D164" i="1"/>
  <c r="E111" i="1" s="1"/>
  <c r="C164" i="1"/>
  <c r="B164" i="1"/>
  <c r="J163" i="1"/>
  <c r="H163" i="1"/>
  <c r="I110" i="1" s="1"/>
  <c r="AB163" i="1"/>
  <c r="AA163" i="1"/>
  <c r="Y163" i="1"/>
  <c r="Z110" i="1" s="1"/>
  <c r="X163" i="1"/>
  <c r="V163" i="1"/>
  <c r="W110" i="1" s="1"/>
  <c r="T163" i="1"/>
  <c r="U110" i="1" s="1"/>
  <c r="N163" i="1"/>
  <c r="F163" i="1"/>
  <c r="D163" i="1"/>
  <c r="E110" i="1" s="1"/>
  <c r="C163" i="1"/>
  <c r="B163" i="1"/>
  <c r="J162" i="1"/>
  <c r="H162" i="1"/>
  <c r="I109" i="1" s="1"/>
  <c r="AB162" i="1"/>
  <c r="AA162" i="1"/>
  <c r="Y162" i="1"/>
  <c r="Z109" i="1" s="1"/>
  <c r="X162" i="1"/>
  <c r="V162" i="1"/>
  <c r="W109" i="1" s="1"/>
  <c r="T162" i="1"/>
  <c r="U109" i="1" s="1"/>
  <c r="N162" i="1"/>
  <c r="F162" i="1"/>
  <c r="D162" i="1"/>
  <c r="E109" i="1" s="1"/>
  <c r="C162" i="1"/>
  <c r="B162" i="1"/>
  <c r="J161" i="1"/>
  <c r="H161" i="1"/>
  <c r="I108" i="1" s="1"/>
  <c r="AB161" i="1"/>
  <c r="AA161" i="1"/>
  <c r="Y161" i="1"/>
  <c r="Z108" i="1" s="1"/>
  <c r="X161" i="1"/>
  <c r="V161" i="1"/>
  <c r="W108" i="1" s="1"/>
  <c r="T161" i="1"/>
  <c r="U108" i="1" s="1"/>
  <c r="N161" i="1"/>
  <c r="F161" i="1"/>
  <c r="D161" i="1"/>
  <c r="E108" i="1" s="1"/>
  <c r="C161" i="1"/>
  <c r="B161" i="1"/>
  <c r="J160" i="1"/>
  <c r="H160" i="1"/>
  <c r="I107" i="1" s="1"/>
  <c r="AB160" i="1"/>
  <c r="AA160" i="1"/>
  <c r="Y160" i="1"/>
  <c r="Z107" i="1" s="1"/>
  <c r="X160" i="1"/>
  <c r="V160" i="1"/>
  <c r="W107" i="1" s="1"/>
  <c r="T160" i="1"/>
  <c r="U107" i="1" s="1"/>
  <c r="N160" i="1"/>
  <c r="F160" i="1"/>
  <c r="D160" i="1"/>
  <c r="E107" i="1" s="1"/>
  <c r="C160" i="1"/>
  <c r="B160" i="1"/>
  <c r="J159" i="1"/>
  <c r="H159" i="1"/>
  <c r="I106" i="1" s="1"/>
  <c r="AB159" i="1"/>
  <c r="AA159" i="1"/>
  <c r="Y159" i="1"/>
  <c r="Z106" i="1" s="1"/>
  <c r="X159" i="1"/>
  <c r="V159" i="1"/>
  <c r="W106" i="1" s="1"/>
  <c r="T159" i="1"/>
  <c r="U106" i="1" s="1"/>
  <c r="N159" i="1"/>
  <c r="F159" i="1"/>
  <c r="D159" i="1"/>
  <c r="E106" i="1" s="1"/>
  <c r="C159" i="1"/>
  <c r="B159" i="1"/>
  <c r="J158" i="1"/>
  <c r="H158" i="1"/>
  <c r="I105" i="1" s="1"/>
  <c r="AB158" i="1"/>
  <c r="AA158" i="1"/>
  <c r="Y158" i="1"/>
  <c r="Z105" i="1" s="1"/>
  <c r="X158" i="1"/>
  <c r="V158" i="1"/>
  <c r="W105" i="1" s="1"/>
  <c r="T158" i="1"/>
  <c r="U105" i="1" s="1"/>
  <c r="N158" i="1"/>
  <c r="F158" i="1"/>
  <c r="D158" i="1"/>
  <c r="E105" i="1" s="1"/>
  <c r="C158" i="1"/>
  <c r="B158" i="1"/>
  <c r="J157" i="1"/>
  <c r="H157" i="1"/>
  <c r="I104" i="1" s="1"/>
  <c r="AB157" i="1"/>
  <c r="AA157" i="1"/>
  <c r="Y157" i="1"/>
  <c r="Z104" i="1" s="1"/>
  <c r="X157" i="1"/>
  <c r="V157" i="1"/>
  <c r="W104" i="1" s="1"/>
  <c r="T157" i="1"/>
  <c r="U104" i="1" s="1"/>
  <c r="N157" i="1"/>
  <c r="F157" i="1"/>
  <c r="D157" i="1"/>
  <c r="E104" i="1" s="1"/>
  <c r="C157" i="1"/>
  <c r="B157" i="1"/>
  <c r="J156" i="1"/>
  <c r="H156" i="1"/>
  <c r="I103" i="1" s="1"/>
  <c r="AB156" i="1"/>
  <c r="AA156" i="1"/>
  <c r="Y156" i="1"/>
  <c r="X156" i="1"/>
  <c r="V156" i="1"/>
  <c r="T156" i="1"/>
  <c r="N156" i="1"/>
  <c r="F156" i="1"/>
  <c r="D156" i="1"/>
  <c r="C156" i="1"/>
  <c r="B156" i="1"/>
  <c r="J155" i="1"/>
  <c r="H155" i="1"/>
  <c r="I102" i="1" s="1"/>
  <c r="AB155" i="1"/>
  <c r="AA155" i="1"/>
  <c r="Y155" i="1"/>
  <c r="X155" i="1"/>
  <c r="V155" i="1"/>
  <c r="T155" i="1"/>
  <c r="N155" i="1"/>
  <c r="F155" i="1"/>
  <c r="D155" i="1"/>
  <c r="C155" i="1"/>
  <c r="B155" i="1"/>
  <c r="J154" i="1"/>
  <c r="H154" i="1"/>
  <c r="I101" i="1" s="1"/>
  <c r="AB154" i="1"/>
  <c r="AA154" i="1"/>
  <c r="Y154" i="1"/>
  <c r="X154" i="1"/>
  <c r="V154" i="1"/>
  <c r="T154" i="1"/>
  <c r="N154" i="1"/>
  <c r="F154" i="1"/>
  <c r="D154" i="1"/>
  <c r="C154" i="1"/>
  <c r="B154" i="1"/>
  <c r="J153" i="1"/>
  <c r="H153" i="1"/>
  <c r="I100" i="1" s="1"/>
  <c r="AB153" i="1"/>
  <c r="AA153" i="1"/>
  <c r="Y153" i="1"/>
  <c r="X153" i="1"/>
  <c r="V153" i="1"/>
  <c r="T153" i="1"/>
  <c r="N153" i="1"/>
  <c r="F153" i="1"/>
  <c r="D153" i="1"/>
  <c r="C153" i="1"/>
  <c r="B153" i="1"/>
  <c r="J152" i="1"/>
  <c r="H152" i="1"/>
  <c r="I99" i="1" s="1"/>
  <c r="AB152" i="1"/>
  <c r="AA152" i="1"/>
  <c r="Y152" i="1"/>
  <c r="X152" i="1"/>
  <c r="V152" i="1"/>
  <c r="T152" i="1"/>
  <c r="N152" i="1"/>
  <c r="F152" i="1"/>
  <c r="D152" i="1"/>
  <c r="C152" i="1"/>
  <c r="B152" i="1"/>
  <c r="J151" i="1"/>
  <c r="H151" i="1"/>
  <c r="I98" i="1" s="1"/>
  <c r="AB151" i="1"/>
  <c r="AA151" i="1"/>
  <c r="Y151" i="1"/>
  <c r="X151" i="1"/>
  <c r="V151" i="1"/>
  <c r="T151" i="1"/>
  <c r="N151" i="1"/>
  <c r="F151" i="1"/>
  <c r="D151" i="1"/>
  <c r="C151" i="1"/>
  <c r="B151" i="1"/>
  <c r="J150" i="1"/>
  <c r="H150" i="1"/>
  <c r="I97" i="1" s="1"/>
  <c r="AB150" i="1"/>
  <c r="AA150" i="1"/>
  <c r="Y150" i="1"/>
  <c r="X150" i="1"/>
  <c r="V150" i="1"/>
  <c r="T150" i="1"/>
  <c r="N150" i="1"/>
  <c r="F150" i="1"/>
  <c r="D150" i="1"/>
  <c r="C150" i="1"/>
  <c r="B150" i="1"/>
  <c r="J149" i="1"/>
  <c r="H149" i="1"/>
  <c r="I96" i="1" s="1"/>
  <c r="AB149" i="1"/>
  <c r="AA149" i="1"/>
  <c r="Y149" i="1"/>
  <c r="X149" i="1"/>
  <c r="V149" i="1"/>
  <c r="T149" i="1"/>
  <c r="N149" i="1"/>
  <c r="F149" i="1"/>
  <c r="D149" i="1"/>
  <c r="C149" i="1"/>
  <c r="B149" i="1"/>
  <c r="J148" i="1"/>
  <c r="H148" i="1"/>
  <c r="I95" i="1" s="1"/>
  <c r="AB148" i="1"/>
  <c r="AA148" i="1"/>
  <c r="Y148" i="1"/>
  <c r="X148" i="1"/>
  <c r="V148" i="1"/>
  <c r="T148" i="1"/>
  <c r="N148" i="1"/>
  <c r="F148" i="1"/>
  <c r="D148" i="1"/>
  <c r="C148" i="1"/>
  <c r="B148" i="1"/>
  <c r="J147" i="1"/>
  <c r="H147" i="1"/>
  <c r="I94" i="1" s="1"/>
  <c r="AB147" i="1"/>
  <c r="AA147" i="1"/>
  <c r="Y147" i="1"/>
  <c r="X147" i="1"/>
  <c r="V147" i="1"/>
  <c r="T147" i="1"/>
  <c r="N147" i="1"/>
  <c r="F147" i="1"/>
  <c r="D147" i="1"/>
  <c r="C147" i="1"/>
  <c r="B147" i="1"/>
  <c r="J146" i="1"/>
  <c r="H146" i="1"/>
  <c r="I93" i="1" s="1"/>
  <c r="AB146" i="1"/>
  <c r="AA146" i="1"/>
  <c r="Y146" i="1"/>
  <c r="X146" i="1"/>
  <c r="V146" i="1"/>
  <c r="T146" i="1"/>
  <c r="N146" i="1"/>
  <c r="F146" i="1"/>
  <c r="D146" i="1"/>
  <c r="C146" i="1"/>
  <c r="B146" i="1"/>
  <c r="J145" i="1"/>
  <c r="H145" i="1"/>
  <c r="I92" i="1" s="1"/>
  <c r="AB145" i="1"/>
  <c r="AA145" i="1"/>
  <c r="Y145" i="1"/>
  <c r="X145" i="1"/>
  <c r="V145" i="1"/>
  <c r="T145" i="1"/>
  <c r="N145" i="1"/>
  <c r="F145" i="1"/>
  <c r="D145" i="1"/>
  <c r="C145" i="1"/>
  <c r="B145" i="1"/>
  <c r="J144" i="1"/>
  <c r="H144" i="1"/>
  <c r="I91" i="1" s="1"/>
  <c r="AB144" i="1"/>
  <c r="AA144" i="1"/>
  <c r="Y144" i="1"/>
  <c r="X144" i="1"/>
  <c r="V144" i="1"/>
  <c r="T144" i="1"/>
  <c r="N144" i="1"/>
  <c r="F144" i="1"/>
  <c r="D144" i="1"/>
  <c r="C144" i="1"/>
  <c r="B144" i="1"/>
  <c r="J143" i="1"/>
  <c r="H143" i="1"/>
  <c r="I90" i="1" s="1"/>
  <c r="AB143" i="1"/>
  <c r="AA143" i="1"/>
  <c r="Y143" i="1"/>
  <c r="X143" i="1"/>
  <c r="V143" i="1"/>
  <c r="T143" i="1"/>
  <c r="N143" i="1"/>
  <c r="F143" i="1"/>
  <c r="D143" i="1"/>
  <c r="C143" i="1"/>
  <c r="B143" i="1"/>
  <c r="J142" i="1"/>
  <c r="H142" i="1"/>
  <c r="I89" i="1" s="1"/>
  <c r="AB142" i="1"/>
  <c r="AA142" i="1"/>
  <c r="Y142" i="1"/>
  <c r="X142" i="1"/>
  <c r="V142" i="1"/>
  <c r="T142" i="1"/>
  <c r="N142" i="1"/>
  <c r="F142" i="1"/>
  <c r="D142" i="1"/>
  <c r="C142" i="1"/>
  <c r="B142" i="1"/>
  <c r="J141" i="1"/>
  <c r="H141" i="1"/>
  <c r="I88" i="1" s="1"/>
  <c r="AB141" i="1"/>
  <c r="AA141" i="1"/>
  <c r="Y141" i="1"/>
  <c r="Z88" i="1" s="1"/>
  <c r="X141" i="1"/>
  <c r="V141" i="1"/>
  <c r="W88" i="1" s="1"/>
  <c r="T141" i="1"/>
  <c r="U88" i="1" s="1"/>
  <c r="N141" i="1"/>
  <c r="F141" i="1"/>
  <c r="D141" i="1"/>
  <c r="E88" i="1" s="1"/>
  <c r="C141" i="1"/>
  <c r="B141" i="1"/>
  <c r="J140" i="1"/>
  <c r="H140" i="1"/>
  <c r="I87" i="1" s="1"/>
  <c r="AB140" i="1"/>
  <c r="AA140" i="1"/>
  <c r="Y140" i="1"/>
  <c r="Z87" i="1" s="1"/>
  <c r="X140" i="1"/>
  <c r="V140" i="1"/>
  <c r="W87" i="1" s="1"/>
  <c r="T140" i="1"/>
  <c r="U87" i="1" s="1"/>
  <c r="N140" i="1"/>
  <c r="F140" i="1"/>
  <c r="D140" i="1"/>
  <c r="E87" i="1" s="1"/>
  <c r="C140" i="1"/>
  <c r="B140" i="1"/>
  <c r="J139" i="1"/>
  <c r="H139" i="1"/>
  <c r="I86" i="1" s="1"/>
  <c r="AB139" i="1"/>
  <c r="AA139" i="1"/>
  <c r="Y139" i="1"/>
  <c r="Z86" i="1" s="1"/>
  <c r="X139" i="1"/>
  <c r="V139" i="1"/>
  <c r="W86" i="1" s="1"/>
  <c r="T139" i="1"/>
  <c r="U86" i="1" s="1"/>
  <c r="N139" i="1"/>
  <c r="F139" i="1"/>
  <c r="D139" i="1"/>
  <c r="E86" i="1" s="1"/>
  <c r="C139" i="1"/>
  <c r="B139" i="1"/>
  <c r="J138" i="1"/>
  <c r="H138" i="1"/>
  <c r="I85" i="1" s="1"/>
  <c r="AB138" i="1"/>
  <c r="AA138" i="1"/>
  <c r="Y138" i="1"/>
  <c r="Z85" i="1" s="1"/>
  <c r="X138" i="1"/>
  <c r="V138" i="1"/>
  <c r="W85" i="1" s="1"/>
  <c r="T138" i="1"/>
  <c r="U85" i="1" s="1"/>
  <c r="N138" i="1"/>
  <c r="F138" i="1"/>
  <c r="D138" i="1"/>
  <c r="E85" i="1" s="1"/>
  <c r="C138" i="1"/>
  <c r="B138" i="1"/>
  <c r="J137" i="1"/>
  <c r="H137" i="1"/>
  <c r="I84" i="1" s="1"/>
  <c r="AB137" i="1"/>
  <c r="AA137" i="1"/>
  <c r="Y137" i="1"/>
  <c r="Z84" i="1" s="1"/>
  <c r="X137" i="1"/>
  <c r="V137" i="1"/>
  <c r="W84" i="1" s="1"/>
  <c r="T137" i="1"/>
  <c r="U84" i="1" s="1"/>
  <c r="N137" i="1"/>
  <c r="F137" i="1"/>
  <c r="D137" i="1"/>
  <c r="E84" i="1" s="1"/>
  <c r="C137" i="1"/>
  <c r="B137" i="1"/>
  <c r="J136" i="1"/>
  <c r="H136" i="1"/>
  <c r="I83" i="1" s="1"/>
  <c r="AB136" i="1"/>
  <c r="AA136" i="1"/>
  <c r="Y136" i="1"/>
  <c r="Z83" i="1" s="1"/>
  <c r="X136" i="1"/>
  <c r="V136" i="1"/>
  <c r="W83" i="1" s="1"/>
  <c r="T136" i="1"/>
  <c r="U83" i="1" s="1"/>
  <c r="N136" i="1"/>
  <c r="F136" i="1"/>
  <c r="D136" i="1"/>
  <c r="E83" i="1" s="1"/>
  <c r="C136" i="1"/>
  <c r="B136" i="1"/>
  <c r="J135" i="1"/>
  <c r="H135" i="1"/>
  <c r="I82" i="1" s="1"/>
  <c r="AB135" i="1"/>
  <c r="AA135" i="1"/>
  <c r="Y135" i="1"/>
  <c r="Z82" i="1" s="1"/>
  <c r="X135" i="1"/>
  <c r="V135" i="1"/>
  <c r="W82" i="1" s="1"/>
  <c r="T135" i="1"/>
  <c r="U82" i="1" s="1"/>
  <c r="N135" i="1"/>
  <c r="F135" i="1"/>
  <c r="D135" i="1"/>
  <c r="E82" i="1" s="1"/>
  <c r="C135" i="1"/>
  <c r="B135" i="1"/>
  <c r="J134" i="1"/>
  <c r="H134" i="1"/>
  <c r="I81" i="1" s="1"/>
  <c r="AB134" i="1"/>
  <c r="AA134" i="1"/>
  <c r="Y134" i="1"/>
  <c r="Z81" i="1" s="1"/>
  <c r="X134" i="1"/>
  <c r="V134" i="1"/>
  <c r="W81" i="1" s="1"/>
  <c r="T134" i="1"/>
  <c r="U81" i="1" s="1"/>
  <c r="N134" i="1"/>
  <c r="F134" i="1"/>
  <c r="D134" i="1"/>
  <c r="E81" i="1" s="1"/>
  <c r="C134" i="1"/>
  <c r="B134" i="1"/>
  <c r="J133" i="1"/>
  <c r="H133" i="1"/>
  <c r="I80" i="1" s="1"/>
  <c r="AB133" i="1"/>
  <c r="AA133" i="1"/>
  <c r="Y133" i="1"/>
  <c r="Z80" i="1" s="1"/>
  <c r="X133" i="1"/>
  <c r="V133" i="1"/>
  <c r="W80" i="1" s="1"/>
  <c r="T133" i="1"/>
  <c r="U80" i="1" s="1"/>
  <c r="N133" i="1"/>
  <c r="F133" i="1"/>
  <c r="D133" i="1"/>
  <c r="E80" i="1" s="1"/>
  <c r="C133" i="1"/>
  <c r="B133" i="1"/>
  <c r="J132" i="1"/>
  <c r="H132" i="1"/>
  <c r="I79" i="1" s="1"/>
  <c r="AB132" i="1"/>
  <c r="AA132" i="1"/>
  <c r="Y132" i="1"/>
  <c r="Z79" i="1" s="1"/>
  <c r="X132" i="1"/>
  <c r="V132" i="1"/>
  <c r="W79" i="1" s="1"/>
  <c r="T132" i="1"/>
  <c r="U79" i="1" s="1"/>
  <c r="N132" i="1"/>
  <c r="F132" i="1"/>
  <c r="D132" i="1"/>
  <c r="E79" i="1" s="1"/>
  <c r="C132" i="1"/>
  <c r="B132" i="1"/>
  <c r="J131" i="1"/>
  <c r="H131" i="1"/>
  <c r="I78" i="1" s="1"/>
  <c r="AB131" i="1"/>
  <c r="AA131" i="1"/>
  <c r="Y131" i="1"/>
  <c r="Z78" i="1" s="1"/>
  <c r="X131" i="1"/>
  <c r="V131" i="1"/>
  <c r="W78" i="1" s="1"/>
  <c r="T131" i="1"/>
  <c r="U78" i="1" s="1"/>
  <c r="N131" i="1"/>
  <c r="F131" i="1"/>
  <c r="D131" i="1"/>
  <c r="E78" i="1" s="1"/>
  <c r="C131" i="1"/>
  <c r="B131" i="1"/>
  <c r="J130" i="1"/>
  <c r="H130" i="1"/>
  <c r="I77" i="1" s="1"/>
  <c r="AB130" i="1"/>
  <c r="AA130" i="1"/>
  <c r="Y130" i="1"/>
  <c r="Z77" i="1" s="1"/>
  <c r="X130" i="1"/>
  <c r="V130" i="1"/>
  <c r="W77" i="1" s="1"/>
  <c r="T130" i="1"/>
  <c r="U77" i="1" s="1"/>
  <c r="N130" i="1"/>
  <c r="F130" i="1"/>
  <c r="D130" i="1"/>
  <c r="E77" i="1" s="1"/>
  <c r="C130" i="1"/>
  <c r="B130" i="1"/>
  <c r="J129" i="1"/>
  <c r="H129" i="1"/>
  <c r="I76" i="1" s="1"/>
  <c r="AB129" i="1"/>
  <c r="AA129" i="1"/>
  <c r="Y129" i="1"/>
  <c r="Z76" i="1" s="1"/>
  <c r="X129" i="1"/>
  <c r="V129" i="1"/>
  <c r="W76" i="1" s="1"/>
  <c r="T129" i="1"/>
  <c r="U76" i="1" s="1"/>
  <c r="N129" i="1"/>
  <c r="F129" i="1"/>
  <c r="D129" i="1"/>
  <c r="E76" i="1" s="1"/>
  <c r="C129" i="1"/>
  <c r="B129" i="1"/>
  <c r="J128" i="1"/>
  <c r="H128" i="1"/>
  <c r="I75" i="1" s="1"/>
  <c r="AB128" i="1"/>
  <c r="AA128" i="1"/>
  <c r="Y128" i="1"/>
  <c r="Z75" i="1" s="1"/>
  <c r="X128" i="1"/>
  <c r="V128" i="1"/>
  <c r="W75" i="1" s="1"/>
  <c r="T128" i="1"/>
  <c r="U75" i="1" s="1"/>
  <c r="N128" i="1"/>
  <c r="F128" i="1"/>
  <c r="D128" i="1"/>
  <c r="E75" i="1" s="1"/>
  <c r="C128" i="1"/>
  <c r="B128" i="1"/>
  <c r="J127" i="1"/>
  <c r="H127" i="1"/>
  <c r="AB127" i="1"/>
  <c r="AA127" i="1"/>
  <c r="Y127" i="1"/>
  <c r="X127" i="1"/>
  <c r="V127" i="1"/>
  <c r="T127" i="1"/>
  <c r="N127" i="1"/>
  <c r="F127" i="1"/>
  <c r="D127" i="1"/>
  <c r="C127" i="1"/>
  <c r="B127" i="1"/>
  <c r="J126" i="1"/>
  <c r="H126" i="1"/>
  <c r="AB126" i="1"/>
  <c r="AA126" i="1"/>
  <c r="Y126" i="1"/>
  <c r="X126" i="1"/>
  <c r="V126" i="1"/>
  <c r="T126" i="1"/>
  <c r="N126" i="1"/>
  <c r="F126" i="1"/>
  <c r="D126" i="1"/>
  <c r="C126" i="1"/>
  <c r="B126" i="1"/>
  <c r="J125" i="1"/>
  <c r="H125" i="1"/>
  <c r="AB125" i="1"/>
  <c r="AA125" i="1"/>
  <c r="Y125" i="1"/>
  <c r="X125" i="1"/>
  <c r="V125" i="1"/>
  <c r="T125" i="1"/>
  <c r="N125" i="1"/>
  <c r="F125" i="1"/>
  <c r="D125" i="1"/>
  <c r="C125" i="1"/>
  <c r="B125" i="1"/>
  <c r="J124" i="1"/>
  <c r="H124" i="1"/>
  <c r="AB124" i="1"/>
  <c r="AA124" i="1"/>
  <c r="Y124" i="1"/>
  <c r="X124" i="1"/>
  <c r="V124" i="1"/>
  <c r="T124" i="1"/>
  <c r="N124" i="1"/>
  <c r="F124" i="1"/>
  <c r="D124" i="1"/>
  <c r="C124" i="1"/>
  <c r="B124" i="1"/>
  <c r="J123" i="1"/>
  <c r="H123" i="1"/>
  <c r="AB123" i="1"/>
  <c r="AA123" i="1"/>
  <c r="Y123" i="1"/>
  <c r="X123" i="1"/>
  <c r="V123" i="1"/>
  <c r="T123" i="1"/>
  <c r="N123" i="1"/>
  <c r="F123" i="1"/>
  <c r="D123" i="1"/>
  <c r="C123" i="1"/>
  <c r="B123" i="1"/>
  <c r="J122" i="1"/>
  <c r="H122" i="1"/>
  <c r="AB122" i="1"/>
  <c r="AA122" i="1"/>
  <c r="Y122" i="1"/>
  <c r="X122" i="1"/>
  <c r="V122" i="1"/>
  <c r="T122" i="1"/>
  <c r="N122" i="1"/>
  <c r="F122" i="1"/>
  <c r="D122" i="1"/>
  <c r="C122" i="1"/>
  <c r="B122" i="1"/>
  <c r="J121" i="1"/>
  <c r="H121" i="1"/>
  <c r="AB121" i="1"/>
  <c r="AA121" i="1"/>
  <c r="Y121" i="1"/>
  <c r="X121" i="1"/>
  <c r="V121" i="1"/>
  <c r="T121" i="1"/>
  <c r="N121" i="1"/>
  <c r="F121" i="1"/>
  <c r="D121" i="1"/>
  <c r="C121" i="1"/>
  <c r="B121" i="1"/>
  <c r="J120" i="1"/>
  <c r="H120" i="1"/>
  <c r="AB120" i="1"/>
  <c r="AA120" i="1"/>
  <c r="Y120" i="1"/>
  <c r="X120" i="1"/>
  <c r="V120" i="1"/>
  <c r="T120" i="1"/>
  <c r="N120" i="1"/>
  <c r="F120" i="1"/>
  <c r="D120" i="1"/>
  <c r="C120" i="1"/>
  <c r="B120" i="1"/>
  <c r="J119" i="1"/>
  <c r="H119" i="1"/>
  <c r="AB119" i="1"/>
  <c r="AA119" i="1"/>
  <c r="Y119" i="1"/>
  <c r="X119" i="1"/>
  <c r="V119" i="1"/>
  <c r="T119" i="1"/>
  <c r="N119" i="1"/>
  <c r="F119" i="1"/>
  <c r="D119" i="1"/>
  <c r="C119" i="1"/>
  <c r="B119" i="1"/>
  <c r="J118" i="1"/>
  <c r="H118" i="1"/>
  <c r="AB118" i="1"/>
  <c r="AA118" i="1"/>
  <c r="Y118" i="1"/>
  <c r="X118" i="1"/>
  <c r="V118" i="1"/>
  <c r="T118" i="1"/>
  <c r="N118" i="1"/>
  <c r="F118" i="1"/>
  <c r="D118" i="1"/>
  <c r="C118" i="1"/>
  <c r="B118" i="1"/>
  <c r="C48" i="1"/>
  <c r="B48" i="1"/>
  <c r="C47" i="1"/>
  <c r="B47" i="1"/>
  <c r="C46" i="1"/>
  <c r="B46" i="1"/>
  <c r="C45" i="1"/>
  <c r="B45" i="1"/>
  <c r="C44" i="1"/>
  <c r="B44" i="1"/>
  <c r="C43" i="1"/>
  <c r="B43" i="1"/>
  <c r="C42" i="1"/>
  <c r="B42" i="1"/>
  <c r="C41" i="1"/>
  <c r="B41" i="1"/>
  <c r="C40" i="1"/>
  <c r="B40" i="1"/>
  <c r="C39" i="1"/>
  <c r="B39" i="1"/>
  <c r="C38" i="1"/>
  <c r="B38" i="1"/>
  <c r="C37" i="1"/>
  <c r="B37" i="1"/>
  <c r="C36" i="1"/>
  <c r="B36" i="1"/>
  <c r="C35" i="1"/>
  <c r="B35" i="1"/>
  <c r="C34" i="1"/>
  <c r="B34" i="1"/>
  <c r="C33" i="1"/>
  <c r="B33" i="1"/>
  <c r="C32" i="1"/>
  <c r="B32" i="1"/>
  <c r="C31" i="1"/>
  <c r="B31" i="1"/>
  <c r="C30" i="1"/>
  <c r="B30" i="1"/>
  <c r="C29" i="1"/>
  <c r="B29" i="1"/>
  <c r="C28" i="1"/>
  <c r="B28" i="1"/>
  <c r="C27" i="1"/>
  <c r="B27" i="1"/>
  <c r="C26" i="1"/>
  <c r="B26" i="1"/>
  <c r="C25" i="1"/>
  <c r="B25" i="1"/>
  <c r="C24" i="1"/>
  <c r="B24" i="1"/>
  <c r="C23" i="1"/>
  <c r="B23" i="1"/>
  <c r="C22" i="1"/>
  <c r="B22" i="1"/>
  <c r="C21" i="1"/>
  <c r="B21" i="1"/>
  <c r="C20" i="1"/>
  <c r="B20" i="1"/>
  <c r="C19" i="1"/>
  <c r="B19" i="1"/>
  <c r="C18" i="1"/>
  <c r="B18" i="1"/>
  <c r="C17" i="1"/>
  <c r="B17" i="1"/>
  <c r="C16" i="1"/>
  <c r="B16" i="1"/>
  <c r="C15" i="1"/>
  <c r="B15" i="1"/>
  <c r="C14" i="1"/>
  <c r="B14" i="1"/>
  <c r="C13" i="1"/>
  <c r="B13" i="1"/>
  <c r="C12" i="1"/>
  <c r="B12" i="1"/>
  <c r="C11" i="1"/>
  <c r="B11" i="1"/>
  <c r="C10" i="1"/>
  <c r="B10" i="1"/>
  <c r="AG119" i="1" l="1"/>
  <c r="AG120" i="1"/>
  <c r="AG123" i="1"/>
  <c r="AG124" i="1"/>
  <c r="AG127" i="1"/>
  <c r="AG128" i="1"/>
  <c r="AG131" i="1"/>
  <c r="AG132" i="1"/>
  <c r="AG135" i="1"/>
  <c r="AG136" i="1"/>
  <c r="AG139" i="1"/>
  <c r="AG140" i="1"/>
  <c r="AG143" i="1"/>
  <c r="AG144" i="1"/>
  <c r="AG147" i="1"/>
  <c r="AG148" i="1"/>
  <c r="AG151" i="1"/>
  <c r="AG152" i="1"/>
  <c r="AG155" i="1"/>
  <c r="AG156" i="1"/>
  <c r="AG159" i="1"/>
  <c r="AG160" i="1"/>
  <c r="AG163" i="1"/>
  <c r="AG164" i="1"/>
  <c r="AG167" i="1"/>
  <c r="AG168" i="1"/>
  <c r="AG171" i="1"/>
  <c r="AG172" i="1"/>
  <c r="AG175" i="1"/>
  <c r="AG176" i="1"/>
  <c r="AG179" i="1"/>
  <c r="AG180" i="1"/>
  <c r="AG183" i="1"/>
  <c r="AG184" i="1"/>
  <c r="AG187" i="1"/>
  <c r="AG188" i="1"/>
  <c r="AG191" i="1"/>
  <c r="AG192" i="1"/>
  <c r="AG195" i="1"/>
  <c r="AG196" i="1"/>
  <c r="AG199" i="1"/>
  <c r="AG200" i="1"/>
  <c r="AG203" i="1"/>
  <c r="AG204" i="1"/>
  <c r="AG207" i="1"/>
  <c r="AG208" i="1"/>
  <c r="AG211" i="1"/>
  <c r="AG212" i="1"/>
  <c r="AG215" i="1"/>
  <c r="AG216" i="1"/>
  <c r="AG219" i="1"/>
  <c r="AG220" i="1"/>
  <c r="AG118" i="1"/>
  <c r="AG121" i="1"/>
  <c r="AG122" i="1"/>
  <c r="AG125" i="1"/>
  <c r="AG126" i="1"/>
  <c r="AG129" i="1"/>
  <c r="AG130" i="1"/>
  <c r="AG133" i="1"/>
  <c r="AG134" i="1"/>
  <c r="AG137" i="1"/>
  <c r="AG138" i="1"/>
  <c r="AG141" i="1"/>
  <c r="AG142" i="1"/>
  <c r="AG145" i="1"/>
  <c r="AG146" i="1"/>
  <c r="AG149" i="1"/>
  <c r="AG150" i="1"/>
  <c r="AG153" i="1"/>
  <c r="AG154" i="1"/>
  <c r="AG157" i="1"/>
  <c r="AG158" i="1"/>
  <c r="AG161" i="1"/>
  <c r="AG162" i="1"/>
  <c r="AG165" i="1"/>
  <c r="AG166" i="1"/>
  <c r="AG169" i="1"/>
  <c r="AG170" i="1"/>
  <c r="AG173" i="1"/>
  <c r="AG174" i="1"/>
  <c r="AG177" i="1"/>
  <c r="AG178" i="1"/>
  <c r="AG181" i="1"/>
  <c r="AG182" i="1"/>
  <c r="AG185" i="1"/>
  <c r="AG186" i="1"/>
  <c r="AG189" i="1"/>
  <c r="AG190" i="1"/>
  <c r="AG193" i="1"/>
  <c r="AG194" i="1"/>
  <c r="AG197" i="1"/>
  <c r="AG198" i="1"/>
  <c r="AG201" i="1"/>
  <c r="AG202" i="1"/>
  <c r="AG205" i="1"/>
  <c r="AG206" i="1"/>
  <c r="AG209" i="1"/>
  <c r="AG210" i="1"/>
  <c r="AG213" i="1"/>
  <c r="AG214" i="1"/>
  <c r="AG217" i="1"/>
  <c r="AG218" i="1"/>
  <c r="AG221" i="1"/>
  <c r="F10" i="35" l="1"/>
  <c r="C10" i="35"/>
  <c r="AF10" i="35" l="1"/>
  <c r="N10" i="35"/>
  <c r="AE10" i="35"/>
  <c r="AD10" i="35"/>
  <c r="J10" i="35"/>
  <c r="H10" i="35"/>
  <c r="I10" i="35" s="1"/>
  <c r="Y10" i="35"/>
  <c r="Z10" i="35" s="1"/>
  <c r="W10" i="35"/>
  <c r="X10" i="35" s="1"/>
  <c r="P10" i="35"/>
  <c r="Q10" i="35" s="1"/>
  <c r="D10" i="35"/>
  <c r="E10" i="35" s="1"/>
  <c r="G10" i="35"/>
  <c r="AB10" i="35"/>
  <c r="AC10" i="35"/>
  <c r="AA10" i="35"/>
  <c r="AH10" i="35"/>
  <c r="AG10" i="35"/>
  <c r="AI10" i="35"/>
  <c r="W17" i="16"/>
  <c r="AJ10" i="35" l="1"/>
  <c r="AD10" i="6"/>
  <c r="U17" i="16" l="1"/>
  <c r="AD4" i="35" l="1"/>
  <c r="AB9" i="51" l="1"/>
  <c r="F4" i="51"/>
  <c r="E5" i="50"/>
  <c r="F5" i="49"/>
  <c r="E4" i="48"/>
  <c r="G4" i="47"/>
  <c r="Q5" i="45"/>
  <c r="F5" i="45"/>
  <c r="Q5" i="49" l="1"/>
  <c r="AA9" i="51"/>
  <c r="O5" i="50"/>
  <c r="T11" i="50"/>
  <c r="U11" i="50"/>
  <c r="W4" i="48"/>
  <c r="AF11" i="45"/>
  <c r="AE11" i="45"/>
  <c r="J4" i="1"/>
  <c r="G4" i="35"/>
  <c r="AI16" i="16" l="1"/>
  <c r="AH16" i="16"/>
  <c r="AK10" i="44"/>
  <c r="G5" i="44"/>
  <c r="R5" i="44" l="1"/>
  <c r="K5" i="16" l="1"/>
  <c r="G5" i="6"/>
  <c r="T5" i="6"/>
  <c r="Z4" i="1" l="1"/>
  <c r="AA10" i="4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K7" authorId="0" shapeId="0" xr:uid="{00000000-0006-0000-0100-000001000000}">
      <text>
        <r>
          <rPr>
            <b/>
            <sz val="12"/>
            <color indexed="81"/>
            <rFont val="Tahoma"/>
            <family val="2"/>
          </rPr>
          <t>Morten Røe:
2,0 tilsvarer klasse P
3,0 tilsvarer klasse P+
4,0 tilsvarer klasse O-
5,0 tilsvarer klasse O
6,0 tilsvarer klasse O+
7,0 tilsvarer klasse R-
8,0 tilsvarer klasse R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  <comment ref="R7" authorId="0" shapeId="0" xr:uid="{00000000-0006-0000-0100-000002000000}">
      <text>
        <r>
          <rPr>
            <b/>
            <sz val="12"/>
            <color indexed="81"/>
            <rFont val="Tahoma"/>
            <family val="2"/>
          </rPr>
          <t xml:space="preserve">Morten Røe:
5,0 tilsvarer fettgruppe 2
6,0 tilsvarer fettgruppe 2+
7,0 tilsvarer fettgruppe 3-
8,0 tilsvarer fettgruppe 3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D206" authorId="0" shapeId="0" xr:uid="{00000000-0006-0000-0200-000001000000}">
      <text>
        <r>
          <rPr>
            <b/>
            <sz val="12"/>
            <color indexed="81"/>
            <rFont val="Tahoma"/>
            <family val="2"/>
          </rPr>
          <t>Morten Røe:
2,0 tilsvarer klasse P
3,0 tilsvarer klasse P+
4,0 tilsvarer klasse O-
5,0 tilsvarer klasse O
6,0 tilsvarer klasse O+
7,0 tilsvarer klasse R-
8,0 tilsvarer klasse R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<sst xmlns="http://schemas.openxmlformats.org/spreadsheetml/2006/main" count="4129" uniqueCount="680">
  <si>
    <t>Klasse</t>
  </si>
  <si>
    <t>Vekt</t>
  </si>
  <si>
    <t>Antall</t>
  </si>
  <si>
    <t>Midt-Norge</t>
  </si>
  <si>
    <t>overfete</t>
  </si>
  <si>
    <t>Uke :</t>
  </si>
  <si>
    <t>Fatland</t>
  </si>
  <si>
    <t>KLF</t>
  </si>
  <si>
    <t>slakt</t>
  </si>
  <si>
    <t>AAR</t>
  </si>
  <si>
    <t>MEANKLAS</t>
  </si>
  <si>
    <t>MEANFETT</t>
  </si>
  <si>
    <t>MEANVEKT</t>
  </si>
  <si>
    <t>MEANSTJE</t>
  </si>
  <si>
    <t>MEANOVER</t>
  </si>
  <si>
    <t>MEANVK23</t>
  </si>
  <si>
    <t>STD_VEKT</t>
  </si>
  <si>
    <t>STD_KLAS</t>
  </si>
  <si>
    <t>STD_FETT</t>
  </si>
  <si>
    <t>COR_VEKL</t>
  </si>
  <si>
    <t>COR_VEFE</t>
  </si>
  <si>
    <t>COR_KLFE</t>
  </si>
  <si>
    <t>Middel</t>
  </si>
  <si>
    <t>UKENR</t>
  </si>
  <si>
    <t>ANTPRO</t>
  </si>
  <si>
    <t>ORG</t>
  </si>
  <si>
    <t>DO</t>
  </si>
  <si>
    <t>KLASSE</t>
  </si>
  <si>
    <t>P-</t>
  </si>
  <si>
    <t>P</t>
  </si>
  <si>
    <t>P+</t>
  </si>
  <si>
    <t>O-</t>
  </si>
  <si>
    <t>O+</t>
  </si>
  <si>
    <t>R-</t>
  </si>
  <si>
    <t>R</t>
  </si>
  <si>
    <t>R+</t>
  </si>
  <si>
    <t>U-</t>
  </si>
  <si>
    <t>U</t>
  </si>
  <si>
    <t>U+</t>
  </si>
  <si>
    <t>E-</t>
  </si>
  <si>
    <t>E+</t>
  </si>
  <si>
    <t>SLAKTERI</t>
  </si>
  <si>
    <t>VARIANT</t>
  </si>
  <si>
    <t>klasse</t>
  </si>
  <si>
    <t>vekt</t>
  </si>
  <si>
    <t>Andels%</t>
  </si>
  <si>
    <t>Oslo</t>
  </si>
  <si>
    <t>Gol</t>
  </si>
  <si>
    <t>Ølen</t>
  </si>
  <si>
    <t>Førde</t>
  </si>
  <si>
    <t>Røros</t>
  </si>
  <si>
    <t>Målselv</t>
  </si>
  <si>
    <t>Rudshøgda</t>
  </si>
  <si>
    <t>Furuseth</t>
  </si>
  <si>
    <t>Forus</t>
  </si>
  <si>
    <t>Sandeid</t>
  </si>
  <si>
    <t>Jæren</t>
  </si>
  <si>
    <t>Nordfjord</t>
  </si>
  <si>
    <t>Ole Ringdal</t>
  </si>
  <si>
    <t>Horns</t>
  </si>
  <si>
    <t>Jens Eide</t>
  </si>
  <si>
    <t>Stjerne</t>
  </si>
  <si>
    <t>Ordinær</t>
  </si>
  <si>
    <t>Økologisk</t>
  </si>
  <si>
    <t>MANED</t>
  </si>
  <si>
    <t>August</t>
  </si>
  <si>
    <t>Oktober</t>
  </si>
  <si>
    <t>November</t>
  </si>
  <si>
    <t>Desember</t>
  </si>
  <si>
    <t>ANT_PROD</t>
  </si>
  <si>
    <t>produsent</t>
  </si>
  <si>
    <t>per</t>
  </si>
  <si>
    <t xml:space="preserve">   senter</t>
  </si>
  <si>
    <t>Produ-</t>
  </si>
  <si>
    <t>23 kg</t>
  </si>
  <si>
    <t>ANTALL</t>
  </si>
  <si>
    <t>VEKTPRO</t>
  </si>
  <si>
    <t>September</t>
  </si>
  <si>
    <t>Korrelasjon</t>
  </si>
  <si>
    <t>Nortura</t>
  </si>
  <si>
    <t>Forholdet</t>
  </si>
  <si>
    <t>Oppdal</t>
  </si>
  <si>
    <t>Karasjok</t>
  </si>
  <si>
    <t>Forhold</t>
  </si>
  <si>
    <t>Bjerka</t>
  </si>
  <si>
    <t>REGION</t>
  </si>
  <si>
    <t>Sarpsborg</t>
  </si>
  <si>
    <t>Øre Vilt</t>
  </si>
  <si>
    <t>Malvik</t>
  </si>
  <si>
    <t>Måned</t>
  </si>
  <si>
    <t>Tønsberg</t>
  </si>
  <si>
    <t>År</t>
  </si>
  <si>
    <t>Uke nr:</t>
  </si>
  <si>
    <t>Sortland</t>
  </si>
  <si>
    <t>1-</t>
  </si>
  <si>
    <t>1</t>
  </si>
  <si>
    <t>1+</t>
  </si>
  <si>
    <t>2-</t>
  </si>
  <si>
    <t>2</t>
  </si>
  <si>
    <t>2+</t>
  </si>
  <si>
    <t>3-</t>
  </si>
  <si>
    <t>3</t>
  </si>
  <si>
    <t>3+</t>
  </si>
  <si>
    <t>4-</t>
  </si>
  <si>
    <t>4</t>
  </si>
  <si>
    <t>4+</t>
  </si>
  <si>
    <t>5-</t>
  </si>
  <si>
    <t>5</t>
  </si>
  <si>
    <t>5+</t>
  </si>
  <si>
    <t>FETTGRUP</t>
  </si>
  <si>
    <t>VEKTGRUP</t>
  </si>
  <si>
    <t>Vest</t>
  </si>
  <si>
    <t>Nord</t>
  </si>
  <si>
    <t>Rogaland</t>
  </si>
  <si>
    <t>Nordland</t>
  </si>
  <si>
    <t>FYLKE</t>
  </si>
  <si>
    <t>stjerne%</t>
  </si>
  <si>
    <t>Halden</t>
  </si>
  <si>
    <t>Moss</t>
  </si>
  <si>
    <t>Hvaler</t>
  </si>
  <si>
    <t>Aremark</t>
  </si>
  <si>
    <t>Marker</t>
  </si>
  <si>
    <t>Rakkestad</t>
  </si>
  <si>
    <t>Råde</t>
  </si>
  <si>
    <t>Våler</t>
  </si>
  <si>
    <t>Vestby</t>
  </si>
  <si>
    <t>Ås</t>
  </si>
  <si>
    <t>Nesodden</t>
  </si>
  <si>
    <t>Bærum</t>
  </si>
  <si>
    <t>Asker</t>
  </si>
  <si>
    <t>Rælingen</t>
  </si>
  <si>
    <t>Enebakk</t>
  </si>
  <si>
    <t>Nittedal</t>
  </si>
  <si>
    <t>Gjerdrum</t>
  </si>
  <si>
    <t>Ullensaker</t>
  </si>
  <si>
    <t>Nes</t>
  </si>
  <si>
    <t>Eidsvoll</t>
  </si>
  <si>
    <t>Nannestad</t>
  </si>
  <si>
    <t>Hurdal</t>
  </si>
  <si>
    <t>Kongsvinger</t>
  </si>
  <si>
    <t>Hamar</t>
  </si>
  <si>
    <t>Ringsaker</t>
  </si>
  <si>
    <t>Løten</t>
  </si>
  <si>
    <t>Stange</t>
  </si>
  <si>
    <t>Grue</t>
  </si>
  <si>
    <t>Åsnes</t>
  </si>
  <si>
    <t>Elverum</t>
  </si>
  <si>
    <t>Trysil</t>
  </si>
  <si>
    <t>Åmot</t>
  </si>
  <si>
    <t>Rendalen</t>
  </si>
  <si>
    <t>Engerdal</t>
  </si>
  <si>
    <t>Tolga</t>
  </si>
  <si>
    <t>Tynset</t>
  </si>
  <si>
    <t>Alvdal</t>
  </si>
  <si>
    <t>Folldal</t>
  </si>
  <si>
    <t>Os</t>
  </si>
  <si>
    <t>Lillehammer</t>
  </si>
  <si>
    <t>Gjøvik</t>
  </si>
  <si>
    <t>Dovre</t>
  </si>
  <si>
    <t>Lesja</t>
  </si>
  <si>
    <t>Lom</t>
  </si>
  <si>
    <t>Vågå</t>
  </si>
  <si>
    <t>Sel</t>
  </si>
  <si>
    <t>Ringebu</t>
  </si>
  <si>
    <t>Øyer</t>
  </si>
  <si>
    <t>Gausdal</t>
  </si>
  <si>
    <t>Østre Toten</t>
  </si>
  <si>
    <t>Vestre Toten</t>
  </si>
  <si>
    <t>Jevnaker</t>
  </si>
  <si>
    <t>Lunner</t>
  </si>
  <si>
    <t>Gran</t>
  </si>
  <si>
    <t>Søndre Land</t>
  </si>
  <si>
    <t>Nordre Land</t>
  </si>
  <si>
    <t>Etnedal</t>
  </si>
  <si>
    <t>Vestre Slidre</t>
  </si>
  <si>
    <t>Øystre Slidre</t>
  </si>
  <si>
    <t>Vang</t>
  </si>
  <si>
    <t>Drammen</t>
  </si>
  <si>
    <t>Kongsberg</t>
  </si>
  <si>
    <t>Ringerike</t>
  </si>
  <si>
    <t>Hole</t>
  </si>
  <si>
    <t>Flå</t>
  </si>
  <si>
    <t>Hemsedal</t>
  </si>
  <si>
    <t>Ål</t>
  </si>
  <si>
    <t>Hol</t>
  </si>
  <si>
    <t>Sigdal</t>
  </si>
  <si>
    <t>Krødsherad</t>
  </si>
  <si>
    <t>Modum</t>
  </si>
  <si>
    <t>Øvre Eiker</t>
  </si>
  <si>
    <t>Lier</t>
  </si>
  <si>
    <t>Flesberg</t>
  </si>
  <si>
    <t>Rollag</t>
  </si>
  <si>
    <t>Holmestrand</t>
  </si>
  <si>
    <t>Sandefjord</t>
  </si>
  <si>
    <t>Larvik</t>
  </si>
  <si>
    <t>Sande</t>
  </si>
  <si>
    <t>Porsgrunn</t>
  </si>
  <si>
    <t>Skien</t>
  </si>
  <si>
    <t>Notodden</t>
  </si>
  <si>
    <t>Siljan</t>
  </si>
  <si>
    <t>Bamble</t>
  </si>
  <si>
    <t>Kragerø</t>
  </si>
  <si>
    <t>Drangedal</t>
  </si>
  <si>
    <t>Nome</t>
  </si>
  <si>
    <t>Bø</t>
  </si>
  <si>
    <t>Tinn</t>
  </si>
  <si>
    <t>Hjartdal</t>
  </si>
  <si>
    <t>Seljord</t>
  </si>
  <si>
    <t>Nissedal</t>
  </si>
  <si>
    <t>Fyresdal</t>
  </si>
  <si>
    <t>Tokke</t>
  </si>
  <si>
    <t>Vinje</t>
  </si>
  <si>
    <t>Risør</t>
  </si>
  <si>
    <t>Grimstad</t>
  </si>
  <si>
    <t>Arendal</t>
  </si>
  <si>
    <t>Gjerstad</t>
  </si>
  <si>
    <t>Froland</t>
  </si>
  <si>
    <t>Lillesand</t>
  </si>
  <si>
    <t>Birkenes</t>
  </si>
  <si>
    <t>Åmli</t>
  </si>
  <si>
    <t>Iveland</t>
  </si>
  <si>
    <t>Bygland</t>
  </si>
  <si>
    <t>Valle</t>
  </si>
  <si>
    <t>Bykle</t>
  </si>
  <si>
    <t>Kristiansand</t>
  </si>
  <si>
    <t>Farsund</t>
  </si>
  <si>
    <t>Flekkefjord</t>
  </si>
  <si>
    <t>Vennesla</t>
  </si>
  <si>
    <t>Lindesnes</t>
  </si>
  <si>
    <t>Lyngdal</t>
  </si>
  <si>
    <t>Hægebostad</t>
  </si>
  <si>
    <t>Kvinesdal</t>
  </si>
  <si>
    <t>Sirdal</t>
  </si>
  <si>
    <t>Eigersund</t>
  </si>
  <si>
    <t>Sandnes</t>
  </si>
  <si>
    <t>Stavanger</t>
  </si>
  <si>
    <t>Haugesund</t>
  </si>
  <si>
    <t>Sokndal</t>
  </si>
  <si>
    <t>Lund</t>
  </si>
  <si>
    <t>Klepp</t>
  </si>
  <si>
    <t>Time</t>
  </si>
  <si>
    <t>Gjesdal</t>
  </si>
  <si>
    <t>Sola</t>
  </si>
  <si>
    <t>Randaberg</t>
  </si>
  <si>
    <t>Strand</t>
  </si>
  <si>
    <t>Hjelmeland</t>
  </si>
  <si>
    <t>Sauda</t>
  </si>
  <si>
    <t>Kvitsøy</t>
  </si>
  <si>
    <t>Bokn</t>
  </si>
  <si>
    <t>Tysvær</t>
  </si>
  <si>
    <t>Karmøy</t>
  </si>
  <si>
    <t>Utsira</t>
  </si>
  <si>
    <t>Vindafjord</t>
  </si>
  <si>
    <t>Bergen</t>
  </si>
  <si>
    <t>Etne</t>
  </si>
  <si>
    <t>Sveio</t>
  </si>
  <si>
    <t>Bømlo</t>
  </si>
  <si>
    <t>Stord</t>
  </si>
  <si>
    <t>Fitjar</t>
  </si>
  <si>
    <t>Tysnes</t>
  </si>
  <si>
    <t>Kvinnherad</t>
  </si>
  <si>
    <t>Ullensvang</t>
  </si>
  <si>
    <t>Ulvik</t>
  </si>
  <si>
    <t>Voss</t>
  </si>
  <si>
    <t>Kvam</t>
  </si>
  <si>
    <t>Samnanger</t>
  </si>
  <si>
    <t>Austevoll</t>
  </si>
  <si>
    <t>Askøy</t>
  </si>
  <si>
    <t>Vaksdal</t>
  </si>
  <si>
    <t>Modalen</t>
  </si>
  <si>
    <t>Osterøy</t>
  </si>
  <si>
    <t>Øygarden</t>
  </si>
  <si>
    <t>Fedje</t>
  </si>
  <si>
    <t>Masfjorden</t>
  </si>
  <si>
    <t>Gulen</t>
  </si>
  <si>
    <t>Solund</t>
  </si>
  <si>
    <t>Hyllestad</t>
  </si>
  <si>
    <t>Høyanger</t>
  </si>
  <si>
    <t>Vik</t>
  </si>
  <si>
    <t>Sogndal</t>
  </si>
  <si>
    <t>Aurland</t>
  </si>
  <si>
    <t>Lærdal</t>
  </si>
  <si>
    <t>Årdal</t>
  </si>
  <si>
    <t>Luster</t>
  </si>
  <si>
    <t>Askvoll</t>
  </si>
  <si>
    <t>Fjaler</t>
  </si>
  <si>
    <t>Bremanger</t>
  </si>
  <si>
    <t>Gloppen</t>
  </si>
  <si>
    <t>Molde</t>
  </si>
  <si>
    <t>Ålesund</t>
  </si>
  <si>
    <t>Kristiansund</t>
  </si>
  <si>
    <t>Vanylven</t>
  </si>
  <si>
    <t>Herøy</t>
  </si>
  <si>
    <t>Ulstein</t>
  </si>
  <si>
    <t>Hareid</t>
  </si>
  <si>
    <t>Volda</t>
  </si>
  <si>
    <t>Ørsta</t>
  </si>
  <si>
    <t>Stranda</t>
  </si>
  <si>
    <t>Sykkylven</t>
  </si>
  <si>
    <t>Sula</t>
  </si>
  <si>
    <t>Giske</t>
  </si>
  <si>
    <t>Vestnes</t>
  </si>
  <si>
    <t>Rauma</t>
  </si>
  <si>
    <t>Aukra</t>
  </si>
  <si>
    <t>Averøy</t>
  </si>
  <si>
    <t>Gjemnes</t>
  </si>
  <si>
    <t>Tingvoll</t>
  </si>
  <si>
    <t>Sunndal</t>
  </si>
  <si>
    <t>Surnadal</t>
  </si>
  <si>
    <t>Rindal</t>
  </si>
  <si>
    <t>Aure</t>
  </si>
  <si>
    <t>Smøla</t>
  </si>
  <si>
    <t>Trondheim</t>
  </si>
  <si>
    <t>Hitra</t>
  </si>
  <si>
    <t>Frøya</t>
  </si>
  <si>
    <t>Ørland</t>
  </si>
  <si>
    <t>Åfjord</t>
  </si>
  <si>
    <t>Rennebu</t>
  </si>
  <si>
    <t>Holtålen</t>
  </si>
  <si>
    <t>Midtre Gauldal</t>
  </si>
  <si>
    <t>Melhus</t>
  </si>
  <si>
    <t>Skaun</t>
  </si>
  <si>
    <t>Selbu</t>
  </si>
  <si>
    <t>Tydal</t>
  </si>
  <si>
    <t>Steinkjer</t>
  </si>
  <si>
    <t>Namsos</t>
  </si>
  <si>
    <t>Meråker</t>
  </si>
  <si>
    <t>Stjørdal</t>
  </si>
  <si>
    <t>Frosta</t>
  </si>
  <si>
    <t>Levanger</t>
  </si>
  <si>
    <t>Verdal</t>
  </si>
  <si>
    <t>Inderøy</t>
  </si>
  <si>
    <t>Snåsa</t>
  </si>
  <si>
    <t>Lierne</t>
  </si>
  <si>
    <t>Røyrvik</t>
  </si>
  <si>
    <t>Namsskogan</t>
  </si>
  <si>
    <t>Grong</t>
  </si>
  <si>
    <t>Høylandet</t>
  </si>
  <si>
    <t>Overhalla</t>
  </si>
  <si>
    <t>Flatanger</t>
  </si>
  <si>
    <t>Leka</t>
  </si>
  <si>
    <t>Bodø</t>
  </si>
  <si>
    <t>Narvik</t>
  </si>
  <si>
    <t>Bindal</t>
  </si>
  <si>
    <t>Sømna</t>
  </si>
  <si>
    <t>Brønnøy</t>
  </si>
  <si>
    <t>Vega</t>
  </si>
  <si>
    <t>Vevelstad</t>
  </si>
  <si>
    <t>Leirfjord</t>
  </si>
  <si>
    <t>Vefsn</t>
  </si>
  <si>
    <t>Grane</t>
  </si>
  <si>
    <t>Hattfjelldal</t>
  </si>
  <si>
    <t>Dønna</t>
  </si>
  <si>
    <t>Nesna</t>
  </si>
  <si>
    <t>Hemnes</t>
  </si>
  <si>
    <t>Rana</t>
  </si>
  <si>
    <t>Lurøy</t>
  </si>
  <si>
    <t>Rødøy</t>
  </si>
  <si>
    <t>Meløy</t>
  </si>
  <si>
    <t>Gildeskål</t>
  </si>
  <si>
    <t>Beiarn</t>
  </si>
  <si>
    <t>Saltdal</t>
  </si>
  <si>
    <t>Fauske</t>
  </si>
  <si>
    <t>Sørfold</t>
  </si>
  <si>
    <t>Steigen</t>
  </si>
  <si>
    <t>Hamarøy</t>
  </si>
  <si>
    <t>Lødingen</t>
  </si>
  <si>
    <t>Evenes</t>
  </si>
  <si>
    <t>Ballangen</t>
  </si>
  <si>
    <t>Flakstad</t>
  </si>
  <si>
    <t>Vestvågøy</t>
  </si>
  <si>
    <t>Vågan</t>
  </si>
  <si>
    <t>Hadsel</t>
  </si>
  <si>
    <t>Øksnes</t>
  </si>
  <si>
    <t>Andøy</t>
  </si>
  <si>
    <t>Moskenes</t>
  </si>
  <si>
    <t>Harstad</t>
  </si>
  <si>
    <t>Tromsø</t>
  </si>
  <si>
    <t>Kvæfjord</t>
  </si>
  <si>
    <t>Ibestad</t>
  </si>
  <si>
    <t>Gratangen</t>
  </si>
  <si>
    <t>Lavangen</t>
  </si>
  <si>
    <t>Bardu</t>
  </si>
  <si>
    <t>Salangen</t>
  </si>
  <si>
    <t>Sørreisa</t>
  </si>
  <si>
    <t>Dyrøy</t>
  </si>
  <si>
    <t>Balsfjord</t>
  </si>
  <si>
    <t>Karlsøy</t>
  </si>
  <si>
    <t>Lyngen</t>
  </si>
  <si>
    <t>Storfjord</t>
  </si>
  <si>
    <t>Kåfjord</t>
  </si>
  <si>
    <t>Skjervøy</t>
  </si>
  <si>
    <t>Nordreisa</t>
  </si>
  <si>
    <t>Kvænangen</t>
  </si>
  <si>
    <t>Vardø</t>
  </si>
  <si>
    <t>Vadsø</t>
  </si>
  <si>
    <t>Hammerfest</t>
  </si>
  <si>
    <t>Alta</t>
  </si>
  <si>
    <t>Hasvik</t>
  </si>
  <si>
    <t>Porsanger</t>
  </si>
  <si>
    <t>Lebesby</t>
  </si>
  <si>
    <t>Berlevåg</t>
  </si>
  <si>
    <t>Tana</t>
  </si>
  <si>
    <t>Nesseby</t>
  </si>
  <si>
    <t>O</t>
  </si>
  <si>
    <t>E</t>
  </si>
  <si>
    <t>delt på</t>
  </si>
  <si>
    <t>%</t>
  </si>
  <si>
    <t>Røst</t>
  </si>
  <si>
    <t>Kautokeino</t>
  </si>
  <si>
    <t>Træna</t>
  </si>
  <si>
    <t>Gamvik</t>
  </si>
  <si>
    <t>Frogn</t>
  </si>
  <si>
    <t>Lørenskog</t>
  </si>
  <si>
    <t>TABELL</t>
  </si>
  <si>
    <t>LINJE</t>
  </si>
  <si>
    <t>Standardavvik</t>
  </si>
  <si>
    <t>Fett-</t>
  </si>
  <si>
    <t>gruppe</t>
  </si>
  <si>
    <t>Slakte-</t>
  </si>
  <si>
    <t>Vekt -</t>
  </si>
  <si>
    <t>Klasse -</t>
  </si>
  <si>
    <t xml:space="preserve">Middel </t>
  </si>
  <si>
    <t>Std</t>
  </si>
  <si>
    <t>Standardavvikelser</t>
  </si>
  <si>
    <t>Korrelasjoner</t>
  </si>
  <si>
    <t>Fettgr.</t>
  </si>
  <si>
    <t>Region</t>
  </si>
  <si>
    <t>Totalt antall slakt :</t>
  </si>
  <si>
    <t>Standardavvik :</t>
  </si>
  <si>
    <t xml:space="preserve">Klasse og </t>
  </si>
  <si>
    <t xml:space="preserve">klasse og </t>
  </si>
  <si>
    <t>slaktvekt</t>
  </si>
  <si>
    <t>slakt per</t>
  </si>
  <si>
    <t>Organisasjon</t>
  </si>
  <si>
    <t>Org</t>
  </si>
  <si>
    <t>Ukenr:</t>
  </si>
  <si>
    <t>Antall slakt :</t>
  </si>
  <si>
    <t>Øst</t>
  </si>
  <si>
    <t>Uavhengig</t>
  </si>
  <si>
    <t>Slakteri</t>
  </si>
  <si>
    <t>Varianter</t>
  </si>
  <si>
    <t>FETTGRUPPER</t>
  </si>
  <si>
    <t>VEKTGRUPPER</t>
  </si>
  <si>
    <t>Vektgruppe</t>
  </si>
  <si>
    <t>FYLKER</t>
  </si>
  <si>
    <t>BEDRIFTSGRUPPE</t>
  </si>
  <si>
    <t>KATEGORI</t>
  </si>
  <si>
    <t>Januar</t>
  </si>
  <si>
    <t>Februar</t>
  </si>
  <si>
    <t>Mars</t>
  </si>
  <si>
    <t>April</t>
  </si>
  <si>
    <t>Mai</t>
  </si>
  <si>
    <t>Juni</t>
  </si>
  <si>
    <t>Juli</t>
  </si>
  <si>
    <t>VARIANTER</t>
  </si>
  <si>
    <t>KLASSE per MÅNED</t>
  </si>
  <si>
    <t>Værøy</t>
  </si>
  <si>
    <t>Loppa</t>
  </si>
  <si>
    <t>Måsøy</t>
  </si>
  <si>
    <t>Nordkapp</t>
  </si>
  <si>
    <t>Båtsfjord</t>
  </si>
  <si>
    <t>inneholder alle innkomne data i en måned</t>
  </si>
  <si>
    <t>UNG OKS</t>
  </si>
  <si>
    <t>Osen</t>
  </si>
  <si>
    <t>Villsau</t>
  </si>
  <si>
    <t>&lt;=10,0 kg</t>
  </si>
  <si>
    <t>10,1 - =&gt;</t>
  </si>
  <si>
    <t>15,1 - =&gt;</t>
  </si>
  <si>
    <t>20,1 - =&gt;</t>
  </si>
  <si>
    <t>25,1 - =&gt;</t>
  </si>
  <si>
    <t>28,1 - =&gt;</t>
  </si>
  <si>
    <t>30,1 - =&gt;</t>
  </si>
  <si>
    <t>33,1 - =&gt;</t>
  </si>
  <si>
    <t>35,1 - =&gt;</t>
  </si>
  <si>
    <t>38,1 - =&gt;</t>
  </si>
  <si>
    <t>40,1 - =&gt;</t>
  </si>
  <si>
    <t>43,1 - =&gt;</t>
  </si>
  <si>
    <t>45,1 - =&gt;</t>
  </si>
  <si>
    <t>50,1 - =&gt;</t>
  </si>
  <si>
    <t>55,1 - =&gt;</t>
  </si>
  <si>
    <t>60,1 - =&gt;</t>
  </si>
  <si>
    <t>40 kg</t>
  </si>
  <si>
    <t>MEANVK16</t>
  </si>
  <si>
    <t>16 kg</t>
  </si>
  <si>
    <t>over</t>
  </si>
  <si>
    <t>Prima</t>
  </si>
  <si>
    <t>Horten</t>
  </si>
  <si>
    <t>Suldal</t>
  </si>
  <si>
    <t>Vekt og</t>
  </si>
  <si>
    <t>Kla-</t>
  </si>
  <si>
    <t>sse</t>
  </si>
  <si>
    <t>produ-</t>
  </si>
  <si>
    <t>senter</t>
  </si>
  <si>
    <t>fett-</t>
  </si>
  <si>
    <t>+/-</t>
  </si>
  <si>
    <t>over-</t>
  </si>
  <si>
    <t>fete</t>
  </si>
  <si>
    <t>ANTALL1</t>
  </si>
  <si>
    <t>ANTPRO_180</t>
  </si>
  <si>
    <t>ANTPRO_181</t>
  </si>
  <si>
    <t>ANTPRO_183</t>
  </si>
  <si>
    <t>ANTPRO_185</t>
  </si>
  <si>
    <t>SUMPRO</t>
  </si>
  <si>
    <t>VEKT_180</t>
  </si>
  <si>
    <t>VEKT_181</t>
  </si>
  <si>
    <t>VEKT_183</t>
  </si>
  <si>
    <t>VEKT_185</t>
  </si>
  <si>
    <t>AN35_180</t>
  </si>
  <si>
    <t>AN35_181</t>
  </si>
  <si>
    <t>AN35_183</t>
  </si>
  <si>
    <t>AN35_185</t>
  </si>
  <si>
    <t>Ant%</t>
  </si>
  <si>
    <t>Ant-</t>
  </si>
  <si>
    <t>Uke-</t>
  </si>
  <si>
    <t>nr</t>
  </si>
  <si>
    <t>Andelsprosent</t>
  </si>
  <si>
    <t>Fett</t>
  </si>
  <si>
    <t>gr.</t>
  </si>
  <si>
    <t>Uke</t>
  </si>
  <si>
    <t>fett</t>
  </si>
  <si>
    <t>% per</t>
  </si>
  <si>
    <t>uke</t>
  </si>
  <si>
    <t xml:space="preserve">Andelsprosent </t>
  </si>
  <si>
    <t>% over</t>
  </si>
  <si>
    <t>grup</t>
  </si>
  <si>
    <t>vekt i kilo (kg)</t>
  </si>
  <si>
    <t xml:space="preserve">&gt; 16 </t>
  </si>
  <si>
    <t>&gt; 23</t>
  </si>
  <si>
    <t>&gt; 40</t>
  </si>
  <si>
    <t>Over-</t>
  </si>
  <si>
    <t>Stje-</t>
  </si>
  <si>
    <t>rne</t>
  </si>
  <si>
    <t>&gt; 16</t>
  </si>
  <si>
    <t>Vekt i kilo (kg)</t>
  </si>
  <si>
    <t>&gt;23</t>
  </si>
  <si>
    <t>Slakt</t>
  </si>
  <si>
    <t>grup.</t>
  </si>
  <si>
    <t>Organi-</t>
  </si>
  <si>
    <t>sasjon</t>
  </si>
  <si>
    <t>Strilalam</t>
  </si>
  <si>
    <t>&gt; 16 kg</t>
  </si>
  <si>
    <t>And%</t>
  </si>
  <si>
    <t>&gt;</t>
  </si>
  <si>
    <t>all</t>
  </si>
  <si>
    <t>Kilo</t>
  </si>
  <si>
    <t>&gt; 23 kg</t>
  </si>
  <si>
    <t>&gt; 40 kg</t>
  </si>
  <si>
    <t>Korr</t>
  </si>
  <si>
    <t>Korr.</t>
  </si>
  <si>
    <t>&gt;23 kg</t>
  </si>
  <si>
    <t>bonde</t>
  </si>
  <si>
    <t>% slakt</t>
  </si>
  <si>
    <t>over (kilo)</t>
  </si>
  <si>
    <t>&gt;16</t>
  </si>
  <si>
    <t>&gt;35</t>
  </si>
  <si>
    <t>Jan</t>
  </si>
  <si>
    <t>Feb</t>
  </si>
  <si>
    <t>Mar</t>
  </si>
  <si>
    <t>Apr</t>
  </si>
  <si>
    <t>Jun</t>
  </si>
  <si>
    <t>Jul</t>
  </si>
  <si>
    <t>Aug</t>
  </si>
  <si>
    <t>Sep</t>
  </si>
  <si>
    <t>Okt</t>
  </si>
  <si>
    <t>Nov</t>
  </si>
  <si>
    <t>Des</t>
  </si>
  <si>
    <t>&gt;40</t>
  </si>
  <si>
    <t>Fettgruppe per MÅNED</t>
  </si>
  <si>
    <t>og</t>
  </si>
  <si>
    <t>16kg</t>
  </si>
  <si>
    <t>23kg</t>
  </si>
  <si>
    <t>35kg</t>
  </si>
  <si>
    <t xml:space="preserve">Oppdatert per: </t>
  </si>
  <si>
    <t>Fettgruppe</t>
  </si>
  <si>
    <t>2'</t>
  </si>
  <si>
    <t>Tallverdi</t>
  </si>
  <si>
    <t>INDIKATOR</t>
  </si>
  <si>
    <t>tonn</t>
  </si>
  <si>
    <t>Rela-</t>
  </si>
  <si>
    <t>tiv</t>
  </si>
  <si>
    <t>andel</t>
  </si>
  <si>
    <t>:</t>
  </si>
  <si>
    <t>vekt og</t>
  </si>
  <si>
    <t>Lyngenlam</t>
  </si>
  <si>
    <t>OKO</t>
  </si>
  <si>
    <t>Øko-</t>
  </si>
  <si>
    <t>logisk</t>
  </si>
  <si>
    <t>Nr.</t>
  </si>
  <si>
    <t>Trøndelag</t>
  </si>
  <si>
    <t>FYLKE1</t>
  </si>
  <si>
    <t>Færder</t>
  </si>
  <si>
    <t>Tvedestrand</t>
  </si>
  <si>
    <t>KOMMUNE1</t>
  </si>
  <si>
    <t>Midt</t>
  </si>
  <si>
    <t>Andels %</t>
  </si>
  <si>
    <t>Fredrikstad</t>
  </si>
  <si>
    <t>Skiptvet</t>
  </si>
  <si>
    <t>Aurskog-Høland</t>
  </si>
  <si>
    <t>Nord-Odal</t>
  </si>
  <si>
    <t>Sør-Odal</t>
  </si>
  <si>
    <t>Eidskog</t>
  </si>
  <si>
    <t>Stor-Elvdal</t>
  </si>
  <si>
    <t>Skjåk</t>
  </si>
  <si>
    <t>Nord-Fron</t>
  </si>
  <si>
    <t>Sør-Fron</t>
  </si>
  <si>
    <t>Sør-Aurdal</t>
  </si>
  <si>
    <t>Nord-Aurdal</t>
  </si>
  <si>
    <t>Nore og Uvdal</t>
  </si>
  <si>
    <t>Kviteseid</t>
  </si>
  <si>
    <t>Vegårshei</t>
  </si>
  <si>
    <t>Evje og Hornnes</t>
  </si>
  <si>
    <t>Åseral</t>
  </si>
  <si>
    <t>Bjerkreim</t>
  </si>
  <si>
    <t>Hå</t>
  </si>
  <si>
    <t>Eidfjord</t>
  </si>
  <si>
    <t>Austrheim</t>
  </si>
  <si>
    <t>Møre og Romsdal</t>
  </si>
  <si>
    <t>Alstahaug</t>
  </si>
  <si>
    <t>Tjeldsund</t>
  </si>
  <si>
    <t>Sør-Varanger</t>
  </si>
  <si>
    <t>Indre Fosen</t>
  </si>
  <si>
    <t>Viken</t>
  </si>
  <si>
    <t>Innlandet</t>
  </si>
  <si>
    <t>Telemark/ Vestfold</t>
  </si>
  <si>
    <t>Agder</t>
  </si>
  <si>
    <t>Vestland</t>
  </si>
  <si>
    <t>Troms og Finnmark</t>
  </si>
  <si>
    <t>Fjord</t>
  </si>
  <si>
    <t>Hustadvika</t>
  </si>
  <si>
    <t>Indre Østfold</t>
  </si>
  <si>
    <t>Nordre Follo</t>
  </si>
  <si>
    <t>Lillestrøm</t>
  </si>
  <si>
    <t>Nesbyen</t>
  </si>
  <si>
    <t>Vestfold/ Telemark</t>
  </si>
  <si>
    <t>Midt-Telemark</t>
  </si>
  <si>
    <t>Sørlandet</t>
  </si>
  <si>
    <t xml:space="preserve">Vestland </t>
  </si>
  <si>
    <t>Kinn</t>
  </si>
  <si>
    <t>Bjørnafjorden</t>
  </si>
  <si>
    <t>Alver</t>
  </si>
  <si>
    <t>Sunnfjord</t>
  </si>
  <si>
    <t>Stadt</t>
  </si>
  <si>
    <t>Strynndal</t>
  </si>
  <si>
    <t>Heim</t>
  </si>
  <si>
    <t>Orkland</t>
  </si>
  <si>
    <t>Nærøysund</t>
  </si>
  <si>
    <t>Finnmark og Troms</t>
  </si>
  <si>
    <t>Senja</t>
  </si>
  <si>
    <t>VOKSEN GEIT</t>
  </si>
  <si>
    <t>&gt;=</t>
  </si>
  <si>
    <t>PgUp</t>
  </si>
  <si>
    <t>kg</t>
  </si>
  <si>
    <t>i middel klasse</t>
  </si>
  <si>
    <t>i middel fettgruppe</t>
  </si>
  <si>
    <t>Dalpro</t>
  </si>
  <si>
    <t>Voksen geit, KLASSE, SLAKTERI innen KLASSE</t>
  </si>
  <si>
    <t>Slakthuset</t>
  </si>
  <si>
    <t>Forh</t>
  </si>
  <si>
    <t>Klasse:</t>
  </si>
  <si>
    <t>ANTALL_LENGDE</t>
  </si>
  <si>
    <t>M_LENGD</t>
  </si>
  <si>
    <t>M_KFAKT</t>
  </si>
  <si>
    <t>LENGDE</t>
  </si>
  <si>
    <t>lengde</t>
  </si>
  <si>
    <t>K-faktor</t>
  </si>
  <si>
    <t>Tonn-</t>
  </si>
  <si>
    <t>asje</t>
  </si>
  <si>
    <t>Lengde</t>
  </si>
  <si>
    <t>Middel vekt i 2023</t>
  </si>
  <si>
    <t>Middel klasse i 2023</t>
  </si>
  <si>
    <t>Middel fettgruppe i 2023</t>
  </si>
  <si>
    <t>kg i middel vekt</t>
  </si>
  <si>
    <t>med</t>
  </si>
  <si>
    <t>% av slaktene som er lengdemålte</t>
  </si>
  <si>
    <t>lengde-</t>
  </si>
  <si>
    <t>målte</t>
  </si>
  <si>
    <t>produsenter</t>
  </si>
  <si>
    <t>fettgruppe</t>
  </si>
  <si>
    <t>Middel vekt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</si>
</sst>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0"/>
    <numFmt numFmtId="166" formatCode="[$-414]d/\ mmm\.\ yyyy;@"/>
  </numFmts>
  <fonts count="42">
    <font>
      <sz val="12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Courier"/>
      <family val="3"/>
    </font>
    <font>
      <b/>
      <sz val="12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6"/>
      <name val="Arial"/>
      <family val="2"/>
    </font>
    <font>
      <sz val="12"/>
      <name val="Arial"/>
      <family val="2"/>
    </font>
    <font>
      <b/>
      <sz val="18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20"/>
      <name val="Arial"/>
      <family val="2"/>
    </font>
    <font>
      <b/>
      <sz val="22"/>
      <name val="Arial"/>
      <family val="2"/>
    </font>
    <font>
      <b/>
      <sz val="9"/>
      <name val="Arial"/>
      <family val="2"/>
    </font>
    <font>
      <b/>
      <sz val="20"/>
      <name val="Verdana"/>
      <family val="2"/>
    </font>
    <font>
      <b/>
      <sz val="26"/>
      <name val="Verdana"/>
      <family val="2"/>
    </font>
    <font>
      <b/>
      <sz val="16"/>
      <name val="Verdana"/>
      <family val="2"/>
    </font>
    <font>
      <sz val="26"/>
      <name val="Arial"/>
      <family val="2"/>
    </font>
    <font>
      <sz val="12"/>
      <name val="Verdana"/>
      <family val="2"/>
    </font>
    <font>
      <b/>
      <sz val="18"/>
      <name val="Verdana"/>
      <family val="2"/>
    </font>
    <font>
      <sz val="20"/>
      <name val="Verdana"/>
      <family val="2"/>
    </font>
    <font>
      <sz val="9"/>
      <name val="Arial"/>
      <family val="2"/>
    </font>
    <font>
      <sz val="26"/>
      <name val="Verdana"/>
      <family val="2"/>
    </font>
    <font>
      <sz val="16"/>
      <name val="Verdana"/>
      <family val="2"/>
    </font>
    <font>
      <sz val="18"/>
      <name val="Verdan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color indexed="81"/>
      <name val="Tahoma"/>
      <family val="2"/>
    </font>
    <font>
      <sz val="14"/>
      <name val="Arial"/>
      <family val="2"/>
    </font>
    <font>
      <b/>
      <sz val="14"/>
      <name val="Verdana"/>
      <family val="2"/>
    </font>
    <font>
      <sz val="11"/>
      <name val="Arial"/>
      <family val="2"/>
    </font>
    <font>
      <sz val="11"/>
      <name val="Verdana"/>
      <family val="2"/>
    </font>
    <font>
      <b/>
      <sz val="10"/>
      <name val="Verdana"/>
      <family val="2"/>
    </font>
    <font>
      <sz val="10"/>
      <name val="Verdana"/>
      <family val="2"/>
    </font>
    <font>
      <sz val="10"/>
      <name val="Cambria"/>
      <family val="1"/>
    </font>
    <font>
      <b/>
      <sz val="10"/>
      <name val="Cambria"/>
      <family val="1"/>
    </font>
  </fonts>
  <fills count="19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1">
    <border>
      <left/>
      <right/>
      <top/>
      <bottom/>
      <diagonal/>
    </border>
  </borders>
  <cellStyleXfs count="13">
    <xf numFmtId="0" fontId="0" fillId="0" borderId="0"/>
    <xf numFmtId="0" fontId="3" fillId="0" borderId="0"/>
    <xf numFmtId="0" fontId="6" fillId="0" borderId="0"/>
    <xf numFmtId="0" fontId="2" fillId="0" borderId="0"/>
    <xf numFmtId="0" fontId="2" fillId="0" borderId="0"/>
    <xf numFmtId="0" fontId="4" fillId="0" borderId="0"/>
    <xf numFmtId="0" fontId="15" fillId="0" borderId="0"/>
    <xf numFmtId="0" fontId="2" fillId="0" borderId="0"/>
    <xf numFmtId="0" fontId="16" fillId="0" borderId="0"/>
    <xf numFmtId="0" fontId="16" fillId="0" borderId="0"/>
    <xf numFmtId="0" fontId="2" fillId="0" borderId="0"/>
    <xf numFmtId="9" fontId="6" fillId="0" borderId="0" applyFont="0" applyFill="0" applyBorder="0" applyAlignment="0" applyProtection="0"/>
    <xf numFmtId="0" fontId="1" fillId="0" borderId="0"/>
  </cellStyleXfs>
  <cellXfs count="482">
    <xf numFmtId="0" fontId="0" fillId="0" borderId="0" xfId="0"/>
    <xf numFmtId="2" fontId="0" fillId="0" borderId="0" xfId="0" applyNumberFormat="1"/>
    <xf numFmtId="0" fontId="5" fillId="0" borderId="0" xfId="0" applyFont="1"/>
    <xf numFmtId="0" fontId="6" fillId="0" borderId="0" xfId="0" applyFont="1"/>
    <xf numFmtId="0" fontId="7" fillId="0" borderId="0" xfId="0" applyFont="1"/>
    <xf numFmtId="2" fontId="5" fillId="0" borderId="0" xfId="0" applyNumberFormat="1" applyFont="1"/>
    <xf numFmtId="0" fontId="0" fillId="3" borderId="0" xfId="0" applyFill="1"/>
    <xf numFmtId="0" fontId="5" fillId="3" borderId="0" xfId="0" applyFont="1" applyFill="1"/>
    <xf numFmtId="0" fontId="8" fillId="3" borderId="0" xfId="0" applyFont="1" applyFill="1"/>
    <xf numFmtId="2" fontId="8" fillId="2" borderId="0" xfId="0" applyNumberFormat="1" applyFont="1" applyFill="1" applyAlignment="1">
      <alignment horizontal="center"/>
    </xf>
    <xf numFmtId="2" fontId="8" fillId="4" borderId="0" xfId="0" applyNumberFormat="1" applyFont="1" applyFill="1" applyAlignment="1">
      <alignment horizontal="center"/>
    </xf>
    <xf numFmtId="1" fontId="0" fillId="0" borderId="0" xfId="0" applyNumberFormat="1"/>
    <xf numFmtId="0" fontId="9" fillId="3" borderId="0" xfId="0" applyFont="1" applyFill="1"/>
    <xf numFmtId="2" fontId="6" fillId="0" borderId="0" xfId="0" applyNumberFormat="1" applyFont="1"/>
    <xf numFmtId="0" fontId="10" fillId="0" borderId="0" xfId="0" applyFont="1"/>
    <xf numFmtId="0" fontId="2" fillId="0" borderId="0" xfId="4"/>
    <xf numFmtId="1" fontId="6" fillId="0" borderId="0" xfId="0" applyNumberFormat="1" applyFont="1"/>
    <xf numFmtId="0" fontId="13" fillId="0" borderId="0" xfId="0" applyFont="1"/>
    <xf numFmtId="1" fontId="5" fillId="0" borderId="0" xfId="0" applyNumberFormat="1" applyFont="1"/>
    <xf numFmtId="165" fontId="6" fillId="0" borderId="0" xfId="0" applyNumberFormat="1" applyFont="1"/>
    <xf numFmtId="0" fontId="0" fillId="0" borderId="0" xfId="0" quotePrefix="1"/>
    <xf numFmtId="0" fontId="7" fillId="0" borderId="0" xfId="0" quotePrefix="1" applyFont="1"/>
    <xf numFmtId="2" fontId="7" fillId="0" borderId="0" xfId="0" applyNumberFormat="1" applyFont="1"/>
    <xf numFmtId="0" fontId="5" fillId="0" borderId="0" xfId="0" applyFont="1" applyAlignment="1">
      <alignment horizontal="right"/>
    </xf>
    <xf numFmtId="0" fontId="14" fillId="3" borderId="0" xfId="0" applyFont="1" applyFill="1"/>
    <xf numFmtId="0" fontId="0" fillId="5" borderId="0" xfId="0" applyFill="1"/>
    <xf numFmtId="164" fontId="6" fillId="3" borderId="0" xfId="2" applyNumberFormat="1" applyFill="1"/>
    <xf numFmtId="2" fontId="6" fillId="0" borderId="0" xfId="2" applyNumberFormat="1"/>
    <xf numFmtId="0" fontId="6" fillId="0" borderId="0" xfId="2"/>
    <xf numFmtId="164" fontId="6" fillId="0" borderId="0" xfId="2" applyNumberFormat="1"/>
    <xf numFmtId="0" fontId="15" fillId="0" borderId="0" xfId="6"/>
    <xf numFmtId="0" fontId="2" fillId="0" borderId="0" xfId="3"/>
    <xf numFmtId="164" fontId="5" fillId="6" borderId="0" xfId="2" applyNumberFormat="1" applyFont="1" applyFill="1"/>
    <xf numFmtId="0" fontId="2" fillId="0" borderId="0" xfId="0" applyFont="1"/>
    <xf numFmtId="1" fontId="6" fillId="0" borderId="0" xfId="2" applyNumberFormat="1"/>
    <xf numFmtId="0" fontId="2" fillId="0" borderId="0" xfId="7"/>
    <xf numFmtId="1" fontId="6" fillId="3" borderId="0" xfId="2" applyNumberFormat="1" applyFill="1"/>
    <xf numFmtId="1" fontId="5" fillId="6" borderId="0" xfId="2" applyNumberFormat="1" applyFont="1" applyFill="1"/>
    <xf numFmtId="0" fontId="16" fillId="0" borderId="0" xfId="8"/>
    <xf numFmtId="2" fontId="0" fillId="6" borderId="0" xfId="0" applyNumberFormat="1" applyFill="1"/>
    <xf numFmtId="1" fontId="8" fillId="7" borderId="0" xfId="0" applyNumberFormat="1" applyFont="1" applyFill="1" applyAlignment="1">
      <alignment horizontal="center"/>
    </xf>
    <xf numFmtId="0" fontId="5" fillId="5" borderId="0" xfId="0" applyFont="1" applyFill="1"/>
    <xf numFmtId="0" fontId="5" fillId="0" borderId="0" xfId="0" applyFont="1" applyAlignment="1">
      <alignment horizontal="left"/>
    </xf>
    <xf numFmtId="165" fontId="6" fillId="0" borderId="0" xfId="0" applyNumberFormat="1" applyFont="1" applyAlignment="1">
      <alignment horizontal="right"/>
    </xf>
    <xf numFmtId="165" fontId="5" fillId="0" borderId="0" xfId="0" applyNumberFormat="1" applyFont="1" applyAlignment="1">
      <alignment horizontal="right"/>
    </xf>
    <xf numFmtId="0" fontId="7" fillId="0" borderId="0" xfId="0" quotePrefix="1" applyFont="1" applyAlignment="1">
      <alignment horizontal="left"/>
    </xf>
    <xf numFmtId="0" fontId="0" fillId="6" borderId="0" xfId="0" applyFill="1"/>
    <xf numFmtId="0" fontId="0" fillId="8" borderId="0" xfId="0" applyFill="1"/>
    <xf numFmtId="0" fontId="6" fillId="8" borderId="0" xfId="0" applyFont="1" applyFill="1"/>
    <xf numFmtId="165" fontId="0" fillId="0" borderId="0" xfId="0" applyNumberFormat="1"/>
    <xf numFmtId="165" fontId="5" fillId="0" borderId="0" xfId="0" applyNumberFormat="1" applyFont="1"/>
    <xf numFmtId="0" fontId="5" fillId="8" borderId="0" xfId="0" applyFont="1" applyFill="1"/>
    <xf numFmtId="0" fontId="5" fillId="8" borderId="0" xfId="10" applyFont="1" applyFill="1"/>
    <xf numFmtId="0" fontId="0" fillId="10" borderId="0" xfId="0" applyFill="1"/>
    <xf numFmtId="0" fontId="6" fillId="10" borderId="0" xfId="0" applyFont="1" applyFill="1"/>
    <xf numFmtId="2" fontId="0" fillId="10" borderId="0" xfId="0" applyNumberFormat="1" applyFill="1"/>
    <xf numFmtId="2" fontId="12" fillId="0" borderId="0" xfId="0" applyNumberFormat="1" applyFont="1"/>
    <xf numFmtId="164" fontId="5" fillId="0" borderId="0" xfId="0" applyNumberFormat="1" applyFont="1"/>
    <xf numFmtId="164" fontId="6" fillId="0" borderId="0" xfId="0" applyNumberFormat="1" applyFont="1"/>
    <xf numFmtId="2" fontId="6" fillId="10" borderId="0" xfId="0" quotePrefix="1" applyNumberFormat="1" applyFont="1" applyFill="1"/>
    <xf numFmtId="2" fontId="6" fillId="0" borderId="0" xfId="0" quotePrefix="1" applyNumberFormat="1" applyFont="1"/>
    <xf numFmtId="0" fontId="9" fillId="8" borderId="0" xfId="0" applyFont="1" applyFill="1"/>
    <xf numFmtId="0" fontId="14" fillId="5" borderId="0" xfId="0" applyFont="1" applyFill="1"/>
    <xf numFmtId="0" fontId="12" fillId="5" borderId="0" xfId="0" applyFont="1" applyFill="1"/>
    <xf numFmtId="0" fontId="12" fillId="8" borderId="0" xfId="0" applyFont="1" applyFill="1"/>
    <xf numFmtId="0" fontId="7" fillId="10" borderId="0" xfId="0" applyFont="1" applyFill="1"/>
    <xf numFmtId="0" fontId="5" fillId="10" borderId="0" xfId="0" applyFont="1" applyFill="1"/>
    <xf numFmtId="2" fontId="5" fillId="10" borderId="0" xfId="0" applyNumberFormat="1" applyFont="1" applyFill="1"/>
    <xf numFmtId="0" fontId="17" fillId="5" borderId="0" xfId="0" applyFont="1" applyFill="1"/>
    <xf numFmtId="164" fontId="8" fillId="2" borderId="0" xfId="0" applyNumberFormat="1" applyFont="1" applyFill="1" applyAlignment="1">
      <alignment horizontal="center"/>
    </xf>
    <xf numFmtId="0" fontId="0" fillId="11" borderId="0" xfId="0" applyFill="1"/>
    <xf numFmtId="2" fontId="0" fillId="11" borderId="0" xfId="0" applyNumberFormat="1" applyFill="1"/>
    <xf numFmtId="1" fontId="0" fillId="8" borderId="0" xfId="0" applyNumberFormat="1" applyFill="1"/>
    <xf numFmtId="1" fontId="5" fillId="8" borderId="0" xfId="0" applyNumberFormat="1" applyFont="1" applyFill="1"/>
    <xf numFmtId="1" fontId="5" fillId="8" borderId="0" xfId="10" applyNumberFormat="1" applyFont="1" applyFill="1"/>
    <xf numFmtId="1" fontId="0" fillId="10" borderId="0" xfId="0" applyNumberFormat="1" applyFill="1"/>
    <xf numFmtId="1" fontId="10" fillId="0" borderId="0" xfId="0" applyNumberFormat="1" applyFont="1"/>
    <xf numFmtId="1" fontId="2" fillId="0" borderId="0" xfId="3" applyNumberFormat="1"/>
    <xf numFmtId="1" fontId="2" fillId="0" borderId="0" xfId="7" applyNumberFormat="1"/>
    <xf numFmtId="0" fontId="17" fillId="8" borderId="0" xfId="0" applyFont="1" applyFill="1"/>
    <xf numFmtId="0" fontId="0" fillId="12" borderId="0" xfId="0" applyFill="1"/>
    <xf numFmtId="0" fontId="7" fillId="12" borderId="0" xfId="0" applyFont="1" applyFill="1"/>
    <xf numFmtId="2" fontId="0" fillId="12" borderId="0" xfId="0" applyNumberFormat="1" applyFill="1"/>
    <xf numFmtId="1" fontId="0" fillId="12" borderId="0" xfId="0" applyNumberFormat="1" applyFill="1"/>
    <xf numFmtId="2" fontId="8" fillId="6" borderId="0" xfId="0" applyNumberFormat="1" applyFont="1" applyFill="1" applyAlignment="1">
      <alignment horizontal="center"/>
    </xf>
    <xf numFmtId="1" fontId="8" fillId="6" borderId="0" xfId="0" applyNumberFormat="1" applyFont="1" applyFill="1" applyAlignment="1">
      <alignment horizontal="center"/>
    </xf>
    <xf numFmtId="164" fontId="8" fillId="13" borderId="0" xfId="0" applyNumberFormat="1" applyFont="1" applyFill="1" applyAlignment="1">
      <alignment horizontal="center"/>
    </xf>
    <xf numFmtId="0" fontId="18" fillId="8" borderId="0" xfId="0" applyFont="1" applyFill="1"/>
    <xf numFmtId="2" fontId="6" fillId="10" borderId="0" xfId="0" applyNumberFormat="1" applyFont="1" applyFill="1"/>
    <xf numFmtId="0" fontId="5" fillId="9" borderId="0" xfId="0" applyFont="1" applyFill="1"/>
    <xf numFmtId="2" fontId="5" fillId="9" borderId="0" xfId="0" applyNumberFormat="1" applyFont="1" applyFill="1"/>
    <xf numFmtId="164" fontId="0" fillId="8" borderId="0" xfId="0" applyNumberFormat="1" applyFill="1"/>
    <xf numFmtId="164" fontId="5" fillId="9" borderId="0" xfId="0" applyNumberFormat="1" applyFont="1" applyFill="1"/>
    <xf numFmtId="164" fontId="0" fillId="0" borderId="0" xfId="0" applyNumberFormat="1"/>
    <xf numFmtId="164" fontId="8" fillId="4" borderId="0" xfId="0" applyNumberFormat="1" applyFont="1" applyFill="1" applyAlignment="1">
      <alignment horizontal="center"/>
    </xf>
    <xf numFmtId="2" fontId="5" fillId="10" borderId="0" xfId="0" quotePrefix="1" applyNumberFormat="1" applyFont="1" applyFill="1"/>
    <xf numFmtId="164" fontId="5" fillId="8" borderId="0" xfId="0" applyNumberFormat="1" applyFont="1" applyFill="1"/>
    <xf numFmtId="164" fontId="5" fillId="8" borderId="0" xfId="10" applyNumberFormat="1" applyFont="1" applyFill="1"/>
    <xf numFmtId="0" fontId="7" fillId="9" borderId="0" xfId="0" applyFont="1" applyFill="1"/>
    <xf numFmtId="0" fontId="5" fillId="6" borderId="0" xfId="0" applyFont="1" applyFill="1"/>
    <xf numFmtId="2" fontId="5" fillId="6" borderId="0" xfId="0" applyNumberFormat="1" applyFont="1" applyFill="1"/>
    <xf numFmtId="164" fontId="5" fillId="6" borderId="0" xfId="0" applyNumberFormat="1" applyFont="1" applyFill="1"/>
    <xf numFmtId="164" fontId="0" fillId="5" borderId="0" xfId="0" applyNumberFormat="1" applyFill="1"/>
    <xf numFmtId="164" fontId="5" fillId="5" borderId="0" xfId="0" applyNumberFormat="1" applyFont="1" applyFill="1"/>
    <xf numFmtId="164" fontId="0" fillId="6" borderId="0" xfId="0" applyNumberFormat="1" applyFill="1"/>
    <xf numFmtId="0" fontId="5" fillId="5" borderId="0" xfId="0" quotePrefix="1" applyFont="1" applyFill="1"/>
    <xf numFmtId="1" fontId="5" fillId="6" borderId="0" xfId="0" applyNumberFormat="1" applyFont="1" applyFill="1"/>
    <xf numFmtId="164" fontId="5" fillId="5" borderId="0" xfId="0" quotePrefix="1" applyNumberFormat="1" applyFont="1" applyFill="1"/>
    <xf numFmtId="0" fontId="8" fillId="3" borderId="0" xfId="0" quotePrefix="1" applyFont="1" applyFill="1"/>
    <xf numFmtId="0" fontId="8" fillId="6" borderId="0" xfId="0" applyFont="1" applyFill="1"/>
    <xf numFmtId="0" fontId="5" fillId="11" borderId="0" xfId="0" applyFont="1" applyFill="1"/>
    <xf numFmtId="2" fontId="5" fillId="11" borderId="0" xfId="0" applyNumberFormat="1" applyFont="1" applyFill="1"/>
    <xf numFmtId="0" fontId="8" fillId="8" borderId="0" xfId="0" quotePrefix="1" applyFont="1" applyFill="1"/>
    <xf numFmtId="2" fontId="8" fillId="10" borderId="0" xfId="0" quotePrefix="1" applyNumberFormat="1" applyFont="1" applyFill="1"/>
    <xf numFmtId="0" fontId="19" fillId="3" borderId="0" xfId="0" quotePrefix="1" applyFont="1" applyFill="1"/>
    <xf numFmtId="164" fontId="19" fillId="2" borderId="0" xfId="0" applyNumberFormat="1" applyFont="1" applyFill="1" applyAlignment="1">
      <alignment horizontal="center"/>
    </xf>
    <xf numFmtId="2" fontId="19" fillId="2" borderId="0" xfId="0" applyNumberFormat="1" applyFont="1" applyFill="1" applyAlignment="1">
      <alignment horizontal="center"/>
    </xf>
    <xf numFmtId="0" fontId="19" fillId="3" borderId="0" xfId="0" applyFont="1" applyFill="1"/>
    <xf numFmtId="2" fontId="7" fillId="9" borderId="0" xfId="0" applyNumberFormat="1" applyFont="1" applyFill="1"/>
    <xf numFmtId="0" fontId="5" fillId="8" borderId="0" xfId="0" quotePrefix="1" applyFont="1" applyFill="1"/>
    <xf numFmtId="0" fontId="5" fillId="8" borderId="0" xfId="10" quotePrefix="1" applyFont="1" applyFill="1"/>
    <xf numFmtId="0" fontId="20" fillId="5" borderId="0" xfId="0" applyFont="1" applyFill="1"/>
    <xf numFmtId="1" fontId="8" fillId="13" borderId="0" xfId="0" applyNumberFormat="1" applyFont="1" applyFill="1" applyAlignment="1">
      <alignment horizontal="center"/>
    </xf>
    <xf numFmtId="164" fontId="5" fillId="11" borderId="0" xfId="0" applyNumberFormat="1" applyFont="1" applyFill="1"/>
    <xf numFmtId="164" fontId="0" fillId="11" borderId="0" xfId="0" applyNumberFormat="1" applyFill="1"/>
    <xf numFmtId="0" fontId="7" fillId="6" borderId="0" xfId="0" applyFont="1" applyFill="1"/>
    <xf numFmtId="1" fontId="0" fillId="5" borderId="0" xfId="0" applyNumberFormat="1" applyFill="1"/>
    <xf numFmtId="1" fontId="5" fillId="5" borderId="0" xfId="0" applyNumberFormat="1" applyFont="1" applyFill="1"/>
    <xf numFmtId="1" fontId="5" fillId="11" borderId="0" xfId="0" applyNumberFormat="1" applyFont="1" applyFill="1"/>
    <xf numFmtId="1" fontId="0" fillId="6" borderId="0" xfId="0" applyNumberFormat="1" applyFill="1"/>
    <xf numFmtId="1" fontId="0" fillId="11" borderId="0" xfId="0" applyNumberFormat="1" applyFill="1"/>
    <xf numFmtId="1" fontId="0" fillId="0" borderId="0" xfId="0" quotePrefix="1" applyNumberFormat="1"/>
    <xf numFmtId="1" fontId="2" fillId="0" borderId="0" xfId="4" applyNumberFormat="1"/>
    <xf numFmtId="0" fontId="21" fillId="5" borderId="0" xfId="0" applyFont="1" applyFill="1"/>
    <xf numFmtId="0" fontId="22" fillId="5" borderId="0" xfId="0" applyFont="1" applyFill="1"/>
    <xf numFmtId="0" fontId="23" fillId="5" borderId="0" xfId="0" applyFont="1" applyFill="1"/>
    <xf numFmtId="164" fontId="23" fillId="5" borderId="0" xfId="0" applyNumberFormat="1" applyFont="1" applyFill="1"/>
    <xf numFmtId="0" fontId="24" fillId="5" borderId="0" xfId="0" applyFont="1" applyFill="1"/>
    <xf numFmtId="0" fontId="25" fillId="5" borderId="0" xfId="0" applyFont="1" applyFill="1"/>
    <xf numFmtId="164" fontId="25" fillId="5" borderId="0" xfId="0" applyNumberFormat="1" applyFont="1" applyFill="1"/>
    <xf numFmtId="1" fontId="25" fillId="0" borderId="0" xfId="0" applyNumberFormat="1" applyFont="1"/>
    <xf numFmtId="164" fontId="5" fillId="10" borderId="0" xfId="0" applyNumberFormat="1" applyFont="1" applyFill="1"/>
    <xf numFmtId="1" fontId="5" fillId="10" borderId="0" xfId="0" applyNumberFormat="1" applyFont="1" applyFill="1"/>
    <xf numFmtId="0" fontId="21" fillId="8" borderId="0" xfId="0" applyFont="1" applyFill="1"/>
    <xf numFmtId="0" fontId="20" fillId="0" borderId="0" xfId="0" applyFont="1"/>
    <xf numFmtId="0" fontId="26" fillId="8" borderId="0" xfId="0" applyFont="1" applyFill="1"/>
    <xf numFmtId="0" fontId="20" fillId="8" borderId="0" xfId="0" applyFont="1" applyFill="1"/>
    <xf numFmtId="1" fontId="5" fillId="9" borderId="0" xfId="0" applyNumberFormat="1" applyFont="1" applyFill="1"/>
    <xf numFmtId="164" fontId="20" fillId="8" borderId="0" xfId="0" applyNumberFormat="1" applyFont="1" applyFill="1"/>
    <xf numFmtId="164" fontId="26" fillId="8" borderId="0" xfId="0" applyNumberFormat="1" applyFont="1" applyFill="1"/>
    <xf numFmtId="164" fontId="6" fillId="8" borderId="0" xfId="0" applyNumberFormat="1" applyFont="1" applyFill="1"/>
    <xf numFmtId="164" fontId="7" fillId="9" borderId="0" xfId="0" applyNumberFormat="1" applyFont="1" applyFill="1"/>
    <xf numFmtId="164" fontId="11" fillId="0" borderId="0" xfId="0" applyNumberFormat="1" applyFont="1"/>
    <xf numFmtId="164" fontId="7" fillId="0" borderId="0" xfId="0" applyNumberFormat="1" applyFont="1"/>
    <xf numFmtId="2" fontId="0" fillId="8" borderId="0" xfId="0" applyNumberFormat="1" applyFill="1"/>
    <xf numFmtId="2" fontId="20" fillId="8" borderId="0" xfId="0" applyNumberFormat="1" applyFont="1" applyFill="1"/>
    <xf numFmtId="2" fontId="6" fillId="8" borderId="0" xfId="0" applyNumberFormat="1" applyFont="1" applyFill="1"/>
    <xf numFmtId="164" fontId="0" fillId="10" borderId="0" xfId="0" applyNumberFormat="1" applyFill="1"/>
    <xf numFmtId="164" fontId="0" fillId="12" borderId="0" xfId="0" applyNumberFormat="1" applyFill="1"/>
    <xf numFmtId="164" fontId="10" fillId="0" borderId="0" xfId="0" applyNumberFormat="1" applyFont="1"/>
    <xf numFmtId="164" fontId="2" fillId="0" borderId="0" xfId="3" applyNumberFormat="1"/>
    <xf numFmtId="164" fontId="2" fillId="0" borderId="0" xfId="7" applyNumberFormat="1"/>
    <xf numFmtId="0" fontId="27" fillId="8" borderId="0" xfId="0" applyFont="1" applyFill="1"/>
    <xf numFmtId="0" fontId="19" fillId="8" borderId="0" xfId="0" applyFont="1" applyFill="1"/>
    <xf numFmtId="0" fontId="27" fillId="0" borderId="0" xfId="0" applyFont="1"/>
    <xf numFmtId="0" fontId="27" fillId="0" borderId="0" xfId="3" applyFont="1"/>
    <xf numFmtId="0" fontId="27" fillId="0" borderId="0" xfId="7" applyFont="1"/>
    <xf numFmtId="0" fontId="20" fillId="3" borderId="0" xfId="0" applyFont="1" applyFill="1"/>
    <xf numFmtId="0" fontId="26" fillId="5" borderId="0" xfId="0" applyFont="1" applyFill="1"/>
    <xf numFmtId="1" fontId="21" fillId="8" borderId="0" xfId="0" applyNumberFormat="1" applyFont="1" applyFill="1"/>
    <xf numFmtId="1" fontId="26" fillId="8" borderId="0" xfId="0" applyNumberFormat="1" applyFont="1" applyFill="1"/>
    <xf numFmtId="164" fontId="21" fillId="8" borderId="0" xfId="0" applyNumberFormat="1" applyFont="1" applyFill="1"/>
    <xf numFmtId="164" fontId="6" fillId="10" borderId="0" xfId="0" applyNumberFormat="1" applyFont="1" applyFill="1"/>
    <xf numFmtId="164" fontId="20" fillId="5" borderId="0" xfId="0" applyNumberFormat="1" applyFont="1" applyFill="1"/>
    <xf numFmtId="1" fontId="5" fillId="8" borderId="0" xfId="0" quotePrefix="1" applyNumberFormat="1" applyFont="1" applyFill="1"/>
    <xf numFmtId="1" fontId="5" fillId="8" borderId="0" xfId="10" quotePrefix="1" applyNumberFormat="1" applyFont="1" applyFill="1"/>
    <xf numFmtId="164" fontId="12" fillId="8" borderId="0" xfId="0" applyNumberFormat="1" applyFont="1" applyFill="1"/>
    <xf numFmtId="164" fontId="5" fillId="8" borderId="0" xfId="0" quotePrefix="1" applyNumberFormat="1" applyFont="1" applyFill="1"/>
    <xf numFmtId="164" fontId="6" fillId="10" borderId="0" xfId="0" quotePrefix="1" applyNumberFormat="1" applyFont="1" applyFill="1"/>
    <xf numFmtId="164" fontId="6" fillId="12" borderId="0" xfId="0" quotePrefix="1" applyNumberFormat="1" applyFont="1" applyFill="1"/>
    <xf numFmtId="0" fontId="22" fillId="8" borderId="0" xfId="0" applyFont="1" applyFill="1"/>
    <xf numFmtId="0" fontId="28" fillId="8" borderId="0" xfId="0" applyFont="1" applyFill="1"/>
    <xf numFmtId="0" fontId="28" fillId="0" borderId="0" xfId="0" applyFont="1"/>
    <xf numFmtId="0" fontId="22" fillId="0" borderId="0" xfId="0" applyFont="1"/>
    <xf numFmtId="0" fontId="29" fillId="8" borderId="0" xfId="0" applyFont="1" applyFill="1"/>
    <xf numFmtId="2" fontId="22" fillId="0" borderId="0" xfId="0" applyNumberFormat="1" applyFont="1"/>
    <xf numFmtId="0" fontId="29" fillId="0" borderId="0" xfId="0" applyFont="1"/>
    <xf numFmtId="0" fontId="30" fillId="8" borderId="0" xfId="0" applyFont="1" applyFill="1"/>
    <xf numFmtId="0" fontId="25" fillId="8" borderId="0" xfId="0" applyFont="1" applyFill="1"/>
    <xf numFmtId="0" fontId="25" fillId="0" borderId="0" xfId="0" applyFont="1"/>
    <xf numFmtId="2" fontId="25" fillId="0" borderId="0" xfId="0" applyNumberFormat="1" applyFont="1"/>
    <xf numFmtId="0" fontId="30" fillId="0" borderId="0" xfId="0" applyFont="1"/>
    <xf numFmtId="164" fontId="28" fillId="8" borderId="0" xfId="0" applyNumberFormat="1" applyFont="1" applyFill="1"/>
    <xf numFmtId="164" fontId="25" fillId="8" borderId="0" xfId="0" applyNumberFormat="1" applyFont="1" applyFill="1"/>
    <xf numFmtId="164" fontId="30" fillId="8" borderId="0" xfId="0" applyNumberFormat="1" applyFont="1" applyFill="1"/>
    <xf numFmtId="164" fontId="5" fillId="10" borderId="0" xfId="0" quotePrefix="1" applyNumberFormat="1" applyFont="1" applyFill="1"/>
    <xf numFmtId="164" fontId="6" fillId="0" borderId="0" xfId="0" quotePrefix="1" applyNumberFormat="1" applyFont="1"/>
    <xf numFmtId="1" fontId="28" fillId="8" borderId="0" xfId="0" applyNumberFormat="1" applyFont="1" applyFill="1"/>
    <xf numFmtId="1" fontId="30" fillId="8" borderId="0" xfId="0" applyNumberFormat="1" applyFont="1" applyFill="1"/>
    <xf numFmtId="1" fontId="9" fillId="8" borderId="0" xfId="0" applyNumberFormat="1" applyFont="1" applyFill="1"/>
    <xf numFmtId="1" fontId="6" fillId="8" borderId="0" xfId="0" applyNumberFormat="1" applyFont="1" applyFill="1"/>
    <xf numFmtId="164" fontId="29" fillId="8" borderId="0" xfId="0" applyNumberFormat="1" applyFont="1" applyFill="1"/>
    <xf numFmtId="164" fontId="9" fillId="8" borderId="0" xfId="0" applyNumberFormat="1" applyFont="1" applyFill="1"/>
    <xf numFmtId="1" fontId="29" fillId="8" borderId="0" xfId="0" applyNumberFormat="1" applyFont="1" applyFill="1"/>
    <xf numFmtId="1" fontId="6" fillId="0" borderId="0" xfId="0" quotePrefix="1" applyNumberFormat="1" applyFont="1"/>
    <xf numFmtId="164" fontId="22" fillId="8" borderId="0" xfId="0" applyNumberFormat="1" applyFont="1" applyFill="1"/>
    <xf numFmtId="1" fontId="22" fillId="8" borderId="0" xfId="0" applyNumberFormat="1" applyFont="1" applyFill="1"/>
    <xf numFmtId="1" fontId="8" fillId="10" borderId="0" xfId="0" quotePrefix="1" applyNumberFormat="1" applyFont="1" applyFill="1"/>
    <xf numFmtId="0" fontId="29" fillId="5" borderId="0" xfId="0" applyFont="1" applyFill="1"/>
    <xf numFmtId="164" fontId="29" fillId="5" borderId="0" xfId="0" applyNumberFormat="1" applyFont="1" applyFill="1"/>
    <xf numFmtId="1" fontId="29" fillId="5" borderId="0" xfId="0" applyNumberFormat="1" applyFont="1" applyFill="1"/>
    <xf numFmtId="164" fontId="8" fillId="8" borderId="0" xfId="0" quotePrefix="1" applyNumberFormat="1" applyFont="1" applyFill="1"/>
    <xf numFmtId="164" fontId="8" fillId="10" borderId="0" xfId="0" quotePrefix="1" applyNumberFormat="1" applyFont="1" applyFill="1"/>
    <xf numFmtId="1" fontId="8" fillId="7" borderId="0" xfId="0" applyNumberFormat="1" applyFont="1" applyFill="1"/>
    <xf numFmtId="1" fontId="8" fillId="6" borderId="0" xfId="0" applyNumberFormat="1" applyFont="1" applyFill="1"/>
    <xf numFmtId="0" fontId="6" fillId="8" borderId="0" xfId="2" applyFill="1"/>
    <xf numFmtId="164" fontId="6" fillId="8" borderId="0" xfId="2" applyNumberFormat="1" applyFill="1"/>
    <xf numFmtId="1" fontId="6" fillId="8" borderId="0" xfId="2" applyNumberFormat="1" applyFill="1"/>
    <xf numFmtId="0" fontId="7" fillId="0" borderId="0" xfId="2" applyFont="1"/>
    <xf numFmtId="2" fontId="5" fillId="0" borderId="0" xfId="2" applyNumberFormat="1" applyFont="1"/>
    <xf numFmtId="0" fontId="28" fillId="8" borderId="0" xfId="2" applyFont="1" applyFill="1"/>
    <xf numFmtId="0" fontId="21" fillId="8" borderId="0" xfId="2" applyFont="1" applyFill="1"/>
    <xf numFmtId="164" fontId="28" fillId="8" borderId="0" xfId="2" applyNumberFormat="1" applyFont="1" applyFill="1"/>
    <xf numFmtId="1" fontId="28" fillId="8" borderId="0" xfId="2" applyNumberFormat="1" applyFont="1" applyFill="1"/>
    <xf numFmtId="0" fontId="28" fillId="0" borderId="0" xfId="2" applyFont="1"/>
    <xf numFmtId="0" fontId="29" fillId="8" borderId="0" xfId="2" applyFont="1" applyFill="1"/>
    <xf numFmtId="0" fontId="22" fillId="8" borderId="0" xfId="2" applyFont="1" applyFill="1"/>
    <xf numFmtId="0" fontId="22" fillId="0" borderId="0" xfId="2" applyFont="1"/>
    <xf numFmtId="164" fontId="29" fillId="8" borderId="0" xfId="2" applyNumberFormat="1" applyFont="1" applyFill="1"/>
    <xf numFmtId="1" fontId="29" fillId="8" borderId="0" xfId="2" applyNumberFormat="1" applyFont="1" applyFill="1"/>
    <xf numFmtId="2" fontId="22" fillId="0" borderId="0" xfId="2" applyNumberFormat="1" applyFont="1"/>
    <xf numFmtId="0" fontId="29" fillId="0" borderId="0" xfId="2" applyFont="1"/>
    <xf numFmtId="164" fontId="5" fillId="8" borderId="0" xfId="2" applyNumberFormat="1" applyFont="1" applyFill="1"/>
    <xf numFmtId="0" fontId="5" fillId="8" borderId="0" xfId="2" applyFont="1" applyFill="1"/>
    <xf numFmtId="1" fontId="5" fillId="8" borderId="0" xfId="2" applyNumberFormat="1" applyFont="1" applyFill="1"/>
    <xf numFmtId="0" fontId="6" fillId="10" borderId="0" xfId="2" applyFill="1"/>
    <xf numFmtId="164" fontId="6" fillId="10" borderId="0" xfId="2" applyNumberFormat="1" applyFill="1"/>
    <xf numFmtId="2" fontId="6" fillId="10" borderId="0" xfId="2" applyNumberFormat="1" applyFill="1"/>
    <xf numFmtId="1" fontId="6" fillId="10" borderId="0" xfId="2" applyNumberFormat="1" applyFill="1"/>
    <xf numFmtId="0" fontId="5" fillId="0" borderId="0" xfId="2" applyFont="1"/>
    <xf numFmtId="0" fontId="2" fillId="0" borderId="0" xfId="2" applyFont="1"/>
    <xf numFmtId="2" fontId="12" fillId="0" borderId="0" xfId="2" applyNumberFormat="1" applyFont="1"/>
    <xf numFmtId="1" fontId="5" fillId="0" borderId="0" xfId="2" applyNumberFormat="1" applyFont="1"/>
    <xf numFmtId="2" fontId="6" fillId="0" borderId="0" xfId="2" quotePrefix="1" applyNumberFormat="1"/>
    <xf numFmtId="1" fontId="6" fillId="0" borderId="0" xfId="2" quotePrefix="1" applyNumberFormat="1"/>
    <xf numFmtId="164" fontId="0" fillId="0" borderId="0" xfId="11" applyNumberFormat="1" applyFont="1"/>
    <xf numFmtId="9" fontId="0" fillId="0" borderId="0" xfId="11" applyFont="1"/>
    <xf numFmtId="164" fontId="2" fillId="0" borderId="0" xfId="2" applyNumberFormat="1" applyFont="1"/>
    <xf numFmtId="0" fontId="6" fillId="0" borderId="0" xfId="2" quotePrefix="1"/>
    <xf numFmtId="0" fontId="6" fillId="10" borderId="0" xfId="2" quotePrefix="1" applyFill="1"/>
    <xf numFmtId="164" fontId="7" fillId="2" borderId="0" xfId="0" applyNumberFormat="1" applyFont="1" applyFill="1" applyAlignment="1">
      <alignment horizontal="center"/>
    </xf>
    <xf numFmtId="0" fontId="0" fillId="14" borderId="0" xfId="0" applyFill="1"/>
    <xf numFmtId="0" fontId="5" fillId="14" borderId="0" xfId="0" applyFont="1" applyFill="1"/>
    <xf numFmtId="1" fontId="0" fillId="14" borderId="0" xfId="0" applyNumberFormat="1" applyFill="1"/>
    <xf numFmtId="1" fontId="5" fillId="14" borderId="0" xfId="0" applyNumberFormat="1" applyFont="1" applyFill="1"/>
    <xf numFmtId="164" fontId="0" fillId="14" borderId="0" xfId="0" applyNumberFormat="1" applyFill="1"/>
    <xf numFmtId="164" fontId="5" fillId="14" borderId="0" xfId="0" applyNumberFormat="1" applyFont="1" applyFill="1"/>
    <xf numFmtId="2" fontId="0" fillId="14" borderId="0" xfId="0" applyNumberFormat="1" applyFill="1"/>
    <xf numFmtId="2" fontId="5" fillId="14" borderId="0" xfId="0" applyNumberFormat="1" applyFont="1" applyFill="1"/>
    <xf numFmtId="0" fontId="5" fillId="6" borderId="0" xfId="0" applyFont="1" applyFill="1" applyAlignment="1">
      <alignment horizontal="center"/>
    </xf>
    <xf numFmtId="0" fontId="5" fillId="6" borderId="0" xfId="0" quotePrefix="1" applyFont="1" applyFill="1"/>
    <xf numFmtId="0" fontId="5" fillId="15" borderId="0" xfId="0" applyFont="1" applyFill="1" applyAlignment="1">
      <alignment horizontal="center"/>
    </xf>
    <xf numFmtId="0" fontId="5" fillId="15" borderId="0" xfId="0" applyFont="1" applyFill="1"/>
    <xf numFmtId="0" fontId="5" fillId="15" borderId="0" xfId="0" quotePrefix="1" applyFont="1" applyFill="1"/>
    <xf numFmtId="0" fontId="14" fillId="8" borderId="0" xfId="2" applyFont="1" applyFill="1"/>
    <xf numFmtId="164" fontId="34" fillId="8" borderId="0" xfId="2" applyNumberFormat="1" applyFont="1" applyFill="1"/>
    <xf numFmtId="0" fontId="34" fillId="8" borderId="0" xfId="2" applyFont="1" applyFill="1"/>
    <xf numFmtId="164" fontId="9" fillId="0" borderId="0" xfId="2" applyNumberFormat="1" applyFont="1"/>
    <xf numFmtId="0" fontId="12" fillId="8" borderId="0" xfId="2" applyFont="1" applyFill="1"/>
    <xf numFmtId="164" fontId="5" fillId="10" borderId="0" xfId="2" applyNumberFormat="1" applyFont="1" applyFill="1"/>
    <xf numFmtId="164" fontId="5" fillId="0" borderId="0" xfId="2" applyNumberFormat="1" applyFont="1"/>
    <xf numFmtId="1" fontId="14" fillId="3" borderId="0" xfId="0" applyNumberFormat="1" applyFont="1" applyFill="1"/>
    <xf numFmtId="1" fontId="9" fillId="3" borderId="0" xfId="0" applyNumberFormat="1" applyFont="1" applyFill="1"/>
    <xf numFmtId="1" fontId="8" fillId="3" borderId="0" xfId="0" applyNumberFormat="1" applyFont="1" applyFill="1"/>
    <xf numFmtId="1" fontId="0" fillId="3" borderId="0" xfId="0" applyNumberFormat="1" applyFill="1"/>
    <xf numFmtId="1" fontId="15" fillId="0" borderId="0" xfId="6" applyNumberFormat="1"/>
    <xf numFmtId="1" fontId="16" fillId="0" borderId="0" xfId="8" applyNumberFormat="1"/>
    <xf numFmtId="0" fontId="9" fillId="8" borderId="0" xfId="2" applyFont="1" applyFill="1"/>
    <xf numFmtId="1" fontId="6" fillId="10" borderId="0" xfId="0" quotePrefix="1" applyNumberFormat="1" applyFont="1" applyFill="1"/>
    <xf numFmtId="164" fontId="5" fillId="16" borderId="0" xfId="0" applyNumberFormat="1" applyFont="1" applyFill="1"/>
    <xf numFmtId="1" fontId="5" fillId="17" borderId="0" xfId="0" applyNumberFormat="1" applyFont="1" applyFill="1"/>
    <xf numFmtId="164" fontId="0" fillId="0" borderId="0" xfId="0" quotePrefix="1" applyNumberFormat="1"/>
    <xf numFmtId="164" fontId="2" fillId="0" borderId="0" xfId="4" applyNumberFormat="1"/>
    <xf numFmtId="2" fontId="5" fillId="17" borderId="0" xfId="0" applyNumberFormat="1" applyFont="1" applyFill="1"/>
    <xf numFmtId="164" fontId="5" fillId="8" borderId="0" xfId="10" quotePrefix="1" applyNumberFormat="1" applyFont="1" applyFill="1"/>
    <xf numFmtId="2" fontId="28" fillId="8" borderId="0" xfId="0" applyNumberFormat="1" applyFont="1" applyFill="1"/>
    <xf numFmtId="2" fontId="5" fillId="8" borderId="0" xfId="0" applyNumberFormat="1" applyFont="1" applyFill="1"/>
    <xf numFmtId="2" fontId="5" fillId="8" borderId="0" xfId="10" quotePrefix="1" applyNumberFormat="1" applyFont="1" applyFill="1"/>
    <xf numFmtId="2" fontId="10" fillId="0" borderId="0" xfId="0" applyNumberFormat="1" applyFont="1"/>
    <xf numFmtId="2" fontId="2" fillId="0" borderId="0" xfId="3" applyNumberFormat="1"/>
    <xf numFmtId="2" fontId="2" fillId="0" borderId="0" xfId="7" applyNumberFormat="1"/>
    <xf numFmtId="0" fontId="6" fillId="3" borderId="0" xfId="0" applyFont="1" applyFill="1"/>
    <xf numFmtId="1" fontId="25" fillId="8" borderId="0" xfId="0" applyNumberFormat="1" applyFont="1" applyFill="1"/>
    <xf numFmtId="1" fontId="5" fillId="16" borderId="0" xfId="0" applyNumberFormat="1" applyFont="1" applyFill="1"/>
    <xf numFmtId="0" fontId="6" fillId="0" borderId="0" xfId="0" quotePrefix="1" applyFont="1"/>
    <xf numFmtId="1" fontId="20" fillId="8" borderId="0" xfId="0" applyNumberFormat="1" applyFont="1" applyFill="1"/>
    <xf numFmtId="164" fontId="5" fillId="17" borderId="0" xfId="0" applyNumberFormat="1" applyFont="1" applyFill="1"/>
    <xf numFmtId="0" fontId="6" fillId="15" borderId="0" xfId="2" applyFill="1"/>
    <xf numFmtId="164" fontId="5" fillId="16" borderId="0" xfId="2" applyNumberFormat="1" applyFont="1" applyFill="1"/>
    <xf numFmtId="1" fontId="5" fillId="5" borderId="0" xfId="0" quotePrefix="1" applyNumberFormat="1" applyFont="1" applyFill="1"/>
    <xf numFmtId="0" fontId="6" fillId="12" borderId="0" xfId="2" applyFill="1"/>
    <xf numFmtId="164" fontId="6" fillId="12" borderId="0" xfId="2" applyNumberFormat="1" applyFill="1"/>
    <xf numFmtId="1" fontId="6" fillId="12" borderId="0" xfId="2" applyNumberFormat="1" applyFill="1"/>
    <xf numFmtId="164" fontId="24" fillId="5" borderId="0" xfId="0" applyNumberFormat="1" applyFont="1" applyFill="1"/>
    <xf numFmtId="0" fontId="7" fillId="11" borderId="0" xfId="0" applyFont="1" applyFill="1"/>
    <xf numFmtId="0" fontId="0" fillId="18" borderId="0" xfId="0" applyFill="1"/>
    <xf numFmtId="1" fontId="0" fillId="18" borderId="0" xfId="0" applyNumberFormat="1" applyFill="1"/>
    <xf numFmtId="164" fontId="6" fillId="18" borderId="0" xfId="0" quotePrefix="1" applyNumberFormat="1" applyFont="1" applyFill="1"/>
    <xf numFmtId="164" fontId="0" fillId="18" borderId="0" xfId="0" applyNumberFormat="1" applyFill="1"/>
    <xf numFmtId="2" fontId="0" fillId="18" borderId="0" xfId="0" applyNumberFormat="1" applyFill="1"/>
    <xf numFmtId="164" fontId="6" fillId="11" borderId="0" xfId="0" quotePrefix="1" applyNumberFormat="1" applyFont="1" applyFill="1"/>
    <xf numFmtId="0" fontId="5" fillId="18" borderId="0" xfId="0" applyFont="1" applyFill="1"/>
    <xf numFmtId="1" fontId="8" fillId="0" borderId="0" xfId="0" quotePrefix="1" applyNumberFormat="1" applyFont="1"/>
    <xf numFmtId="164" fontId="5" fillId="0" borderId="0" xfId="0" quotePrefix="1" applyNumberFormat="1" applyFont="1"/>
    <xf numFmtId="164" fontId="8" fillId="0" borderId="0" xfId="0" quotePrefix="1" applyNumberFormat="1" applyFont="1"/>
    <xf numFmtId="2" fontId="8" fillId="0" borderId="0" xfId="0" quotePrefix="1" applyNumberFormat="1" applyFont="1"/>
    <xf numFmtId="2" fontId="5" fillId="6" borderId="0" xfId="0" quotePrefix="1" applyNumberFormat="1" applyFont="1" applyFill="1"/>
    <xf numFmtId="0" fontId="6" fillId="6" borderId="0" xfId="0" applyFont="1" applyFill="1"/>
    <xf numFmtId="0" fontId="5" fillId="6" borderId="0" xfId="10" applyFont="1" applyFill="1"/>
    <xf numFmtId="164" fontId="5" fillId="6" borderId="0" xfId="10" applyNumberFormat="1" applyFont="1" applyFill="1"/>
    <xf numFmtId="164" fontId="5" fillId="6" borderId="0" xfId="0" quotePrefix="1" applyNumberFormat="1" applyFont="1" applyFill="1"/>
    <xf numFmtId="2" fontId="5" fillId="6" borderId="0" xfId="10" quotePrefix="1" applyNumberFormat="1" applyFont="1" applyFill="1"/>
    <xf numFmtId="1" fontId="5" fillId="6" borderId="0" xfId="10" applyNumberFormat="1" applyFont="1" applyFill="1"/>
    <xf numFmtId="2" fontId="8" fillId="3" borderId="0" xfId="0" applyNumberFormat="1" applyFont="1" applyFill="1"/>
    <xf numFmtId="3" fontId="8" fillId="4" borderId="0" xfId="0" applyNumberFormat="1" applyFont="1" applyFill="1"/>
    <xf numFmtId="1" fontId="7" fillId="0" borderId="0" xfId="0" applyNumberFormat="1" applyFont="1"/>
    <xf numFmtId="3" fontId="5" fillId="0" borderId="0" xfId="0" applyNumberFormat="1" applyFont="1"/>
    <xf numFmtId="0" fontId="5" fillId="12" borderId="0" xfId="2" applyFont="1" applyFill="1"/>
    <xf numFmtId="0" fontId="9" fillId="12" borderId="0" xfId="2" applyFont="1" applyFill="1"/>
    <xf numFmtId="164" fontId="5" fillId="12" borderId="0" xfId="2" applyNumberFormat="1" applyFont="1" applyFill="1"/>
    <xf numFmtId="3" fontId="0" fillId="8" borderId="0" xfId="0" applyNumberFormat="1" applyFill="1"/>
    <xf numFmtId="3" fontId="28" fillId="8" borderId="0" xfId="0" applyNumberFormat="1" applyFont="1" applyFill="1"/>
    <xf numFmtId="3" fontId="29" fillId="8" borderId="0" xfId="0" applyNumberFormat="1" applyFont="1" applyFill="1"/>
    <xf numFmtId="3" fontId="5" fillId="8" borderId="0" xfId="0" applyNumberFormat="1" applyFont="1" applyFill="1"/>
    <xf numFmtId="3" fontId="6" fillId="8" borderId="0" xfId="0" applyNumberFormat="1" applyFont="1" applyFill="1"/>
    <xf numFmtId="3" fontId="5" fillId="8" borderId="0" xfId="10" applyNumberFormat="1" applyFont="1" applyFill="1"/>
    <xf numFmtId="3" fontId="5" fillId="10" borderId="0" xfId="0" applyNumberFormat="1" applyFont="1" applyFill="1"/>
    <xf numFmtId="3" fontId="0" fillId="0" borderId="0" xfId="0" applyNumberFormat="1"/>
    <xf numFmtId="3" fontId="0" fillId="10" borderId="0" xfId="0" applyNumberFormat="1" applyFill="1"/>
    <xf numFmtId="3" fontId="6" fillId="8" borderId="0" xfId="2" applyNumberFormat="1" applyFill="1"/>
    <xf numFmtId="3" fontId="28" fillId="8" borderId="0" xfId="2" applyNumberFormat="1" applyFont="1" applyFill="1"/>
    <xf numFmtId="3" fontId="22" fillId="0" borderId="0" xfId="2" applyNumberFormat="1" applyFont="1"/>
    <xf numFmtId="3" fontId="5" fillId="0" borderId="0" xfId="2" applyNumberFormat="1" applyFont="1"/>
    <xf numFmtId="3" fontId="5" fillId="8" borderId="0" xfId="2" applyNumberFormat="1" applyFont="1" applyFill="1"/>
    <xf numFmtId="3" fontId="6" fillId="10" borderId="0" xfId="2" applyNumberFormat="1" applyFill="1"/>
    <xf numFmtId="3" fontId="6" fillId="0" borderId="0" xfId="2" applyNumberFormat="1"/>
    <xf numFmtId="3" fontId="0" fillId="0" borderId="0" xfId="11" applyNumberFormat="1" applyFont="1"/>
    <xf numFmtId="3" fontId="2" fillId="0" borderId="0" xfId="2" applyNumberFormat="1" applyFont="1"/>
    <xf numFmtId="3" fontId="2" fillId="0" borderId="0" xfId="3" applyNumberFormat="1"/>
    <xf numFmtId="3" fontId="2" fillId="0" borderId="0" xfId="7" applyNumberFormat="1"/>
    <xf numFmtId="2" fontId="5" fillId="16" borderId="0" xfId="0" applyNumberFormat="1" applyFont="1" applyFill="1"/>
    <xf numFmtId="1" fontId="21" fillId="8" borderId="0" xfId="2" applyNumberFormat="1" applyFont="1" applyFill="1"/>
    <xf numFmtId="1" fontId="23" fillId="5" borderId="0" xfId="0" applyNumberFormat="1" applyFont="1" applyFill="1"/>
    <xf numFmtId="1" fontId="22" fillId="5" borderId="0" xfId="0" applyNumberFormat="1" applyFont="1" applyFill="1"/>
    <xf numFmtId="1" fontId="14" fillId="5" borderId="0" xfId="0" applyNumberFormat="1" applyFont="1" applyFill="1"/>
    <xf numFmtId="1" fontId="21" fillId="5" borderId="0" xfId="0" applyNumberFormat="1" applyFont="1" applyFill="1"/>
    <xf numFmtId="164" fontId="14" fillId="3" borderId="0" xfId="0" applyNumberFormat="1" applyFont="1" applyFill="1"/>
    <xf numFmtId="164" fontId="20" fillId="3" borderId="0" xfId="0" applyNumberFormat="1" applyFont="1" applyFill="1"/>
    <xf numFmtId="164" fontId="9" fillId="3" borderId="0" xfId="0" applyNumberFormat="1" applyFont="1" applyFill="1"/>
    <xf numFmtId="164" fontId="5" fillId="3" borderId="0" xfId="0" applyNumberFormat="1" applyFont="1" applyFill="1"/>
    <xf numFmtId="164" fontId="19" fillId="3" borderId="0" xfId="0" quotePrefix="1" applyNumberFormat="1" applyFont="1" applyFill="1"/>
    <xf numFmtId="164" fontId="0" fillId="3" borderId="0" xfId="0" applyNumberFormat="1" applyFill="1"/>
    <xf numFmtId="164" fontId="15" fillId="0" borderId="0" xfId="6" applyNumberFormat="1"/>
    <xf numFmtId="164" fontId="16" fillId="0" borderId="0" xfId="8" applyNumberFormat="1"/>
    <xf numFmtId="164" fontId="19" fillId="0" borderId="0" xfId="0" applyNumberFormat="1" applyFont="1" applyAlignment="1">
      <alignment horizontal="center"/>
    </xf>
    <xf numFmtId="1" fontId="36" fillId="8" borderId="0" xfId="0" applyNumberFormat="1" applyFont="1" applyFill="1"/>
    <xf numFmtId="1" fontId="37" fillId="8" borderId="0" xfId="0" applyNumberFormat="1" applyFont="1" applyFill="1"/>
    <xf numFmtId="1" fontId="8" fillId="8" borderId="0" xfId="0" applyNumberFormat="1" applyFont="1" applyFill="1"/>
    <xf numFmtId="1" fontId="8" fillId="8" borderId="0" xfId="10" applyNumberFormat="1" applyFont="1" applyFill="1"/>
    <xf numFmtId="1" fontId="36" fillId="0" borderId="0" xfId="0" quotePrefix="1" applyNumberFormat="1" applyFont="1"/>
    <xf numFmtId="1" fontId="36" fillId="10" borderId="0" xfId="0" quotePrefix="1" applyNumberFormat="1" applyFont="1" applyFill="1"/>
    <xf numFmtId="1" fontId="36" fillId="0" borderId="0" xfId="7" applyNumberFormat="1" applyFont="1"/>
    <xf numFmtId="1" fontId="36" fillId="0" borderId="0" xfId="0" applyNumberFormat="1" applyFont="1"/>
    <xf numFmtId="164" fontId="8" fillId="11" borderId="0" xfId="0" applyNumberFormat="1" applyFont="1" applyFill="1"/>
    <xf numFmtId="164" fontId="7" fillId="8" borderId="0" xfId="0" quotePrefix="1" applyNumberFormat="1" applyFont="1" applyFill="1"/>
    <xf numFmtId="1" fontId="7" fillId="5" borderId="0" xfId="0" applyNumberFormat="1" applyFont="1" applyFill="1"/>
    <xf numFmtId="1" fontId="5" fillId="0" borderId="0" xfId="0" quotePrefix="1" applyNumberFormat="1" applyFont="1"/>
    <xf numFmtId="0" fontId="2" fillId="5" borderId="0" xfId="0" applyFont="1" applyFill="1"/>
    <xf numFmtId="0" fontId="7" fillId="5" borderId="0" xfId="0" applyFont="1" applyFill="1"/>
    <xf numFmtId="0" fontId="7" fillId="5" borderId="0" xfId="0" quotePrefix="1" applyFont="1" applyFill="1"/>
    <xf numFmtId="164" fontId="21" fillId="5" borderId="0" xfId="0" applyNumberFormat="1" applyFont="1" applyFill="1"/>
    <xf numFmtId="164" fontId="2" fillId="5" borderId="0" xfId="0" applyNumberFormat="1" applyFont="1" applyFill="1"/>
    <xf numFmtId="164" fontId="7" fillId="5" borderId="0" xfId="0" applyNumberFormat="1" applyFont="1" applyFill="1"/>
    <xf numFmtId="164" fontId="7" fillId="5" borderId="0" xfId="0" quotePrefix="1" applyNumberFormat="1" applyFont="1" applyFill="1"/>
    <xf numFmtId="0" fontId="39" fillId="5" borderId="0" xfId="0" applyFont="1" applyFill="1"/>
    <xf numFmtId="0" fontId="2" fillId="6" borderId="0" xfId="0" applyFont="1" applyFill="1"/>
    <xf numFmtId="0" fontId="2" fillId="11" borderId="0" xfId="0" applyFont="1" applyFill="1"/>
    <xf numFmtId="2" fontId="7" fillId="6" borderId="0" xfId="0" applyNumberFormat="1" applyFont="1" applyFill="1"/>
    <xf numFmtId="2" fontId="7" fillId="10" borderId="0" xfId="0" applyNumberFormat="1" applyFont="1" applyFill="1"/>
    <xf numFmtId="2" fontId="2" fillId="6" borderId="0" xfId="0" applyNumberFormat="1" applyFont="1" applyFill="1"/>
    <xf numFmtId="2" fontId="2" fillId="0" borderId="0" xfId="0" applyNumberFormat="1" applyFont="1"/>
    <xf numFmtId="164" fontId="38" fillId="5" borderId="0" xfId="0" applyNumberFormat="1" applyFont="1" applyFill="1"/>
    <xf numFmtId="164" fontId="7" fillId="6" borderId="0" xfId="0" applyNumberFormat="1" applyFont="1" applyFill="1"/>
    <xf numFmtId="164" fontId="7" fillId="11" borderId="0" xfId="0" applyNumberFormat="1" applyFont="1" applyFill="1"/>
    <xf numFmtId="164" fontId="2" fillId="6" borderId="0" xfId="0" applyNumberFormat="1" applyFont="1" applyFill="1"/>
    <xf numFmtId="164" fontId="2" fillId="11" borderId="0" xfId="0" applyNumberFormat="1" applyFont="1" applyFill="1"/>
    <xf numFmtId="164" fontId="2" fillId="0" borderId="0" xfId="0" quotePrefix="1" applyNumberFormat="1" applyFont="1"/>
    <xf numFmtId="164" fontId="2" fillId="0" borderId="0" xfId="0" applyNumberFormat="1" applyFont="1"/>
    <xf numFmtId="2" fontId="7" fillId="11" borderId="0" xfId="0" applyNumberFormat="1" applyFont="1" applyFill="1"/>
    <xf numFmtId="2" fontId="2" fillId="11" borderId="0" xfId="0" applyNumberFormat="1" applyFont="1" applyFill="1"/>
    <xf numFmtId="1" fontId="40" fillId="8" borderId="0" xfId="0" applyNumberFormat="1" applyFont="1" applyFill="1"/>
    <xf numFmtId="1" fontId="41" fillId="8" borderId="0" xfId="0" applyNumberFormat="1" applyFont="1" applyFill="1"/>
    <xf numFmtId="0" fontId="41" fillId="8" borderId="0" xfId="0" applyFont="1" applyFill="1"/>
    <xf numFmtId="1" fontId="41" fillId="8" borderId="0" xfId="0" quotePrefix="1" applyNumberFormat="1" applyFont="1" applyFill="1"/>
    <xf numFmtId="1" fontId="41" fillId="8" borderId="0" xfId="10" quotePrefix="1" applyNumberFormat="1" applyFont="1" applyFill="1"/>
    <xf numFmtId="2" fontId="41" fillId="6" borderId="0" xfId="0" applyNumberFormat="1" applyFont="1" applyFill="1"/>
    <xf numFmtId="164" fontId="41" fillId="10" borderId="0" xfId="0" applyNumberFormat="1" applyFont="1" applyFill="1"/>
    <xf numFmtId="2" fontId="41" fillId="10" borderId="0" xfId="0" applyNumberFormat="1" applyFont="1" applyFill="1"/>
    <xf numFmtId="0" fontId="40" fillId="8" borderId="0" xfId="0" applyFont="1" applyFill="1"/>
    <xf numFmtId="2" fontId="41" fillId="14" borderId="0" xfId="0" applyNumberFormat="1" applyFont="1" applyFill="1"/>
    <xf numFmtId="1" fontId="40" fillId="0" borderId="0" xfId="0" applyNumberFormat="1" applyFont="1"/>
    <xf numFmtId="1" fontId="40" fillId="0" borderId="0" xfId="3" applyNumberFormat="1" applyFont="1"/>
    <xf numFmtId="1" fontId="40" fillId="0" borderId="0" xfId="7" applyNumberFormat="1" applyFont="1"/>
    <xf numFmtId="3" fontId="21" fillId="8" borderId="0" xfId="0" applyNumberFormat="1" applyFont="1" applyFill="1"/>
    <xf numFmtId="3" fontId="5" fillId="6" borderId="0" xfId="0" applyNumberFormat="1" applyFont="1" applyFill="1"/>
    <xf numFmtId="3" fontId="6" fillId="10" borderId="0" xfId="0" applyNumberFormat="1" applyFont="1" applyFill="1"/>
    <xf numFmtId="3" fontId="0" fillId="14" borderId="0" xfId="0" applyNumberFormat="1" applyFill="1"/>
    <xf numFmtId="1" fontId="6" fillId="5" borderId="0" xfId="0" applyNumberFormat="1" applyFont="1" applyFill="1"/>
    <xf numFmtId="164" fontId="8" fillId="0" borderId="0" xfId="10" applyNumberFormat="1" applyFont="1"/>
    <xf numFmtId="164" fontId="36" fillId="10" borderId="0" xfId="0" applyNumberFormat="1" applyFont="1" applyFill="1"/>
    <xf numFmtId="0" fontId="6" fillId="17" borderId="0" xfId="2" applyFill="1"/>
    <xf numFmtId="164" fontId="6" fillId="17" borderId="0" xfId="2" applyNumberFormat="1" applyFill="1"/>
    <xf numFmtId="1" fontId="6" fillId="17" borderId="0" xfId="2" applyNumberFormat="1" applyFill="1"/>
    <xf numFmtId="1" fontId="5" fillId="17" borderId="0" xfId="2" applyNumberFormat="1" applyFont="1" applyFill="1"/>
    <xf numFmtId="164" fontId="5" fillId="17" borderId="0" xfId="2" applyNumberFormat="1" applyFont="1" applyFill="1"/>
    <xf numFmtId="0" fontId="14" fillId="17" borderId="0" xfId="2" applyFont="1" applyFill="1"/>
    <xf numFmtId="164" fontId="34" fillId="17" borderId="0" xfId="2" applyNumberFormat="1" applyFont="1" applyFill="1"/>
    <xf numFmtId="0" fontId="34" fillId="17" borderId="0" xfId="2" applyFont="1" applyFill="1"/>
    <xf numFmtId="0" fontId="5" fillId="17" borderId="0" xfId="2" applyFont="1" applyFill="1"/>
    <xf numFmtId="3" fontId="9" fillId="0" borderId="0" xfId="2" applyNumberFormat="1" applyFont="1"/>
    <xf numFmtId="3" fontId="6" fillId="17" borderId="0" xfId="2" applyNumberFormat="1" applyFill="1"/>
    <xf numFmtId="164" fontId="40" fillId="8" borderId="0" xfId="0" applyNumberFormat="1" applyFont="1" applyFill="1"/>
    <xf numFmtId="164" fontId="41" fillId="8" borderId="0" xfId="0" applyNumberFormat="1" applyFont="1" applyFill="1"/>
    <xf numFmtId="164" fontId="41" fillId="8" borderId="0" xfId="0" quotePrefix="1" applyNumberFormat="1" applyFont="1" applyFill="1"/>
    <xf numFmtId="164" fontId="41" fillId="8" borderId="0" xfId="10" quotePrefix="1" applyNumberFormat="1" applyFont="1" applyFill="1"/>
    <xf numFmtId="164" fontId="41" fillId="6" borderId="0" xfId="0" applyNumberFormat="1" applyFont="1" applyFill="1"/>
    <xf numFmtId="164" fontId="41" fillId="14" borderId="0" xfId="0" applyNumberFormat="1" applyFont="1" applyFill="1"/>
    <xf numFmtId="164" fontId="40" fillId="0" borderId="0" xfId="0" applyNumberFormat="1" applyFont="1"/>
    <xf numFmtId="164" fontId="40" fillId="0" borderId="0" xfId="3" applyNumberFormat="1" applyFont="1"/>
    <xf numFmtId="164" fontId="40" fillId="0" borderId="0" xfId="7" applyNumberFormat="1" applyFont="1"/>
    <xf numFmtId="164" fontId="8" fillId="8" borderId="0" xfId="2" applyNumberFormat="1" applyFont="1" applyFill="1"/>
    <xf numFmtId="164" fontId="8" fillId="8" borderId="0" xfId="10" applyNumberFormat="1" applyFont="1" applyFill="1"/>
    <xf numFmtId="0" fontId="6" fillId="8" borderId="0" xfId="2" applyFill="1"/>
    <xf numFmtId="164" fontId="5" fillId="0" borderId="0" xfId="2" applyNumberFormat="1" applyFont="1" applyFill="1"/>
    <xf numFmtId="3" fontId="0" fillId="0" borderId="0" xfId="0" applyNumberFormat="1"/>
    <xf numFmtId="1" fontId="0" fillId="0" borderId="0" xfId="0" applyNumberFormat="1"/>
    <xf numFmtId="3" fontId="14" fillId="3" borderId="0" xfId="0" applyNumberFormat="1" applyFont="1" applyFill="1"/>
    <xf numFmtId="3" fontId="9" fillId="3" borderId="0" xfId="0" applyNumberFormat="1" applyFont="1" applyFill="1"/>
    <xf numFmtId="3" fontId="19" fillId="3" borderId="0" xfId="0" quotePrefix="1" applyNumberFormat="1" applyFont="1" applyFill="1"/>
    <xf numFmtId="3" fontId="19" fillId="3" borderId="0" xfId="0" applyNumberFormat="1" applyFont="1" applyFill="1"/>
    <xf numFmtId="3" fontId="8" fillId="7" borderId="0" xfId="0" applyNumberFormat="1" applyFont="1" applyFill="1"/>
    <xf numFmtId="3" fontId="8" fillId="0" borderId="0" xfId="0" applyNumberFormat="1" applyFont="1"/>
    <xf numFmtId="3" fontId="0" fillId="3" borderId="0" xfId="0" applyNumberFormat="1" applyFill="1"/>
    <xf numFmtId="3" fontId="15" fillId="0" borderId="0" xfId="6" applyNumberFormat="1"/>
    <xf numFmtId="3" fontId="16" fillId="0" borderId="0" xfId="8" applyNumberFormat="1"/>
    <xf numFmtId="1" fontId="5" fillId="6" borderId="0" xfId="0" quotePrefix="1" applyNumberFormat="1" applyFont="1" applyFill="1"/>
    <xf numFmtId="1" fontId="7" fillId="9" borderId="0" xfId="0" applyNumberFormat="1" applyFont="1" applyFill="1"/>
    <xf numFmtId="0" fontId="20" fillId="3" borderId="0" xfId="0" applyFont="1" applyFill="1"/>
    <xf numFmtId="0" fontId="26" fillId="0" borderId="0" xfId="0" applyFont="1"/>
    <xf numFmtId="166" fontId="25" fillId="0" borderId="0" xfId="0" applyNumberFormat="1" applyFont="1"/>
    <xf numFmtId="166" fontId="26" fillId="0" borderId="0" xfId="0" applyNumberFormat="1" applyFont="1"/>
    <xf numFmtId="166" fontId="0" fillId="0" borderId="0" xfId="0" applyNumberFormat="1"/>
    <xf numFmtId="0" fontId="20" fillId="0" borderId="0" xfId="0" applyFont="1"/>
    <xf numFmtId="0" fontId="0" fillId="0" borderId="0" xfId="0"/>
    <xf numFmtId="3" fontId="22" fillId="0" borderId="0" xfId="0" applyNumberFormat="1" applyFont="1"/>
    <xf numFmtId="0" fontId="25" fillId="0" borderId="0" xfId="0" applyFont="1"/>
    <xf numFmtId="3" fontId="24" fillId="0" borderId="0" xfId="0" applyNumberFormat="1" applyFont="1"/>
    <xf numFmtId="3" fontId="20" fillId="0" borderId="0" xfId="0" applyNumberFormat="1" applyFont="1"/>
    <xf numFmtId="3" fontId="5" fillId="0" borderId="0" xfId="0" applyNumberFormat="1" applyFont="1"/>
    <xf numFmtId="3" fontId="0" fillId="0" borderId="0" xfId="0" applyNumberFormat="1"/>
    <xf numFmtId="1" fontId="20" fillId="0" borderId="0" xfId="0" applyNumberFormat="1" applyFont="1"/>
    <xf numFmtId="1" fontId="20" fillId="8" borderId="0" xfId="0" applyNumberFormat="1" applyFont="1" applyFill="1"/>
    <xf numFmtId="1" fontId="0" fillId="0" borderId="0" xfId="0" applyNumberFormat="1"/>
    <xf numFmtId="3" fontId="22" fillId="0" borderId="0" xfId="2" applyNumberFormat="1" applyFont="1"/>
    <xf numFmtId="3" fontId="6" fillId="0" borderId="0" xfId="2" applyNumberFormat="1"/>
    <xf numFmtId="0" fontId="6" fillId="17" borderId="0" xfId="2" applyFill="1"/>
    <xf numFmtId="0" fontId="6" fillId="8" borderId="0" xfId="2" applyFill="1"/>
    <xf numFmtId="0" fontId="6" fillId="0" borderId="0" xfId="2"/>
    <xf numFmtId="3" fontId="35" fillId="0" borderId="0" xfId="0" applyNumberFormat="1" applyFont="1"/>
    <xf numFmtId="3" fontId="9" fillId="0" borderId="0" xfId="0" applyNumberFormat="1" applyFont="1"/>
    <xf numFmtId="3" fontId="29" fillId="0" borderId="0" xfId="0" applyNumberFormat="1" applyFont="1"/>
    <xf numFmtId="3" fontId="25" fillId="0" borderId="0" xfId="0" applyNumberFormat="1" applyFont="1"/>
  </cellXfs>
  <cellStyles count="13">
    <cellStyle name="Normal" xfId="0" builtinId="0"/>
    <cellStyle name="Normal 2" xfId="1" xr:uid="{00000000-0005-0000-0000-000001000000}"/>
    <cellStyle name="Normal 3" xfId="2" xr:uid="{00000000-0005-0000-0000-000002000000}"/>
    <cellStyle name="Normal 4" xfId="3" xr:uid="{00000000-0005-0000-0000-000003000000}"/>
    <cellStyle name="Normal 5" xfId="6" xr:uid="{00000000-0005-0000-0000-000004000000}"/>
    <cellStyle name="Normal 6" xfId="9" xr:uid="{00000000-0005-0000-0000-000005000000}"/>
    <cellStyle name="Normal 7" xfId="12" xr:uid="{06961EA0-DD36-48F5-A5FC-4A62861A515B}"/>
    <cellStyle name="Normal_Ark1_1" xfId="10" xr:uid="{00000000-0005-0000-0000-000006000000}"/>
    <cellStyle name="Normal_Organisasjon" xfId="7" xr:uid="{00000000-0005-0000-0000-000007000000}"/>
    <cellStyle name="Normal_Per uke" xfId="4" xr:uid="{00000000-0005-0000-0000-000008000000}"/>
    <cellStyle name="Normal_Per år_1" xfId="8" xr:uid="{00000000-0005-0000-0000-000009000000}"/>
    <cellStyle name="Prosent 2" xfId="11" xr:uid="{00000000-0005-0000-0000-00000A000000}"/>
    <cellStyle name="Udefinert" xfId="5" xr:uid="{00000000-0005-0000-0000-00000B000000}"/>
  </cellStyles>
  <dxfs count="212"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505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  <color rgb="FF00FF00"/>
      <color rgb="FFFFFF99"/>
      <color rgb="FFCCFFCC"/>
      <color rgb="FF99FF66"/>
      <color rgb="FF66FF33"/>
      <color rgb="FFCCFFFF"/>
      <color rgb="FFFF5050"/>
      <color rgb="FF99FFCC"/>
      <color rgb="FFBE2F0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sharedStrings" Target="sharedStrings.xml"/><Relationship Id="rId45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sheetMetadata" Target="metadata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VOKSEN GEIT, antall SLAKT</a:t>
            </a:r>
            <a:r>
              <a:rPr lang="nb-NO" sz="2800"/>
              <a:t>, per år, per uke 52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8294663532009789"/>
          <c:y val="3.512361419832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189313053733475E-2"/>
          <c:y val="0.14210266973150257"/>
          <c:w val="0.87751906575690986"/>
          <c:h val="0.75998951606769527"/>
        </c:manualLayout>
      </c:layout>
      <c:barChart>
        <c:barDir val="col"/>
        <c:grouping val="clustered"/>
        <c:varyColors val="0"/>
        <c:ser>
          <c:idx val="1"/>
          <c:order val="0"/>
          <c:tx>
            <c:v>Antall slakt</c:v>
          </c:tx>
          <c:invertIfNegative val="0"/>
          <c:cat>
            <c:numRef>
              <c:f>År!$A$8:$A$35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År!$B$8:$B$35</c:f>
              <c:numCache>
                <c:formatCode>#,##0</c:formatCode>
                <c:ptCount val="28"/>
                <c:pt idx="0">
                  <c:v>15387.25</c:v>
                </c:pt>
                <c:pt idx="1">
                  <c:v>16491.75</c:v>
                </c:pt>
                <c:pt idx="2">
                  <c:v>14891.25</c:v>
                </c:pt>
                <c:pt idx="3">
                  <c:v>13680</c:v>
                </c:pt>
                <c:pt idx="4">
                  <c:v>12452</c:v>
                </c:pt>
                <c:pt idx="5">
                  <c:v>11627</c:v>
                </c:pt>
                <c:pt idx="6">
                  <c:v>13135</c:v>
                </c:pt>
                <c:pt idx="7">
                  <c:v>11848</c:v>
                </c:pt>
                <c:pt idx="8">
                  <c:v>10456</c:v>
                </c:pt>
                <c:pt idx="9">
                  <c:v>12096</c:v>
                </c:pt>
                <c:pt idx="10">
                  <c:v>13415</c:v>
                </c:pt>
                <c:pt idx="11">
                  <c:v>11992</c:v>
                </c:pt>
                <c:pt idx="12">
                  <c:v>12756</c:v>
                </c:pt>
                <c:pt idx="13">
                  <c:v>11478</c:v>
                </c:pt>
                <c:pt idx="14">
                  <c:v>11858.63</c:v>
                </c:pt>
                <c:pt idx="15">
                  <c:v>9966</c:v>
                </c:pt>
                <c:pt idx="16">
                  <c:v>11542</c:v>
                </c:pt>
                <c:pt idx="17">
                  <c:v>14148</c:v>
                </c:pt>
                <c:pt idx="18">
                  <c:v>10014</c:v>
                </c:pt>
                <c:pt idx="19">
                  <c:v>8157</c:v>
                </c:pt>
                <c:pt idx="20">
                  <c:v>8517</c:v>
                </c:pt>
                <c:pt idx="21">
                  <c:v>10480</c:v>
                </c:pt>
                <c:pt idx="22">
                  <c:v>9787</c:v>
                </c:pt>
                <c:pt idx="23">
                  <c:v>8879</c:v>
                </c:pt>
                <c:pt idx="24">
                  <c:v>9325</c:v>
                </c:pt>
                <c:pt idx="25">
                  <c:v>8953</c:v>
                </c:pt>
                <c:pt idx="26">
                  <c:v>8761.5300000000007</c:v>
                </c:pt>
                <c:pt idx="27">
                  <c:v>9201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B0-4F1E-93CF-FB57A40AD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802552"/>
        <c:axId val="462802160"/>
      </c:barChart>
      <c:lineChart>
        <c:grouping val="standard"/>
        <c:varyColors val="0"/>
        <c:ser>
          <c:idx val="0"/>
          <c:order val="1"/>
          <c:tx>
            <c:v>Antall slakt i 2023</c:v>
          </c:tx>
          <c:spPr>
            <a:ln w="66675"/>
          </c:spPr>
          <c:marker>
            <c:symbol val="none"/>
          </c:marker>
          <c:val>
            <c:numRef>
              <c:f>År!$AO$8:$AO$35</c:f>
              <c:numCache>
                <c:formatCode>0</c:formatCode>
                <c:ptCount val="28"/>
                <c:pt idx="0">
                  <c:v>9201</c:v>
                </c:pt>
                <c:pt idx="1">
                  <c:v>9201</c:v>
                </c:pt>
                <c:pt idx="2">
                  <c:v>9201</c:v>
                </c:pt>
                <c:pt idx="3">
                  <c:v>9201</c:v>
                </c:pt>
                <c:pt idx="4">
                  <c:v>9201</c:v>
                </c:pt>
                <c:pt idx="5">
                  <c:v>9201</c:v>
                </c:pt>
                <c:pt idx="6">
                  <c:v>9201</c:v>
                </c:pt>
                <c:pt idx="7">
                  <c:v>9201</c:v>
                </c:pt>
                <c:pt idx="8">
                  <c:v>9201</c:v>
                </c:pt>
                <c:pt idx="9">
                  <c:v>9201</c:v>
                </c:pt>
                <c:pt idx="10">
                  <c:v>9201</c:v>
                </c:pt>
                <c:pt idx="11">
                  <c:v>9201</c:v>
                </c:pt>
                <c:pt idx="12">
                  <c:v>9201</c:v>
                </c:pt>
                <c:pt idx="13">
                  <c:v>9201</c:v>
                </c:pt>
                <c:pt idx="14">
                  <c:v>9201</c:v>
                </c:pt>
                <c:pt idx="15">
                  <c:v>9201</c:v>
                </c:pt>
                <c:pt idx="16">
                  <c:v>9201</c:v>
                </c:pt>
                <c:pt idx="17">
                  <c:v>9201</c:v>
                </c:pt>
                <c:pt idx="18">
                  <c:v>9201</c:v>
                </c:pt>
                <c:pt idx="19">
                  <c:v>9201</c:v>
                </c:pt>
                <c:pt idx="20">
                  <c:v>9201</c:v>
                </c:pt>
                <c:pt idx="21">
                  <c:v>9201</c:v>
                </c:pt>
                <c:pt idx="22">
                  <c:v>9201</c:v>
                </c:pt>
                <c:pt idx="23">
                  <c:v>9201</c:v>
                </c:pt>
                <c:pt idx="24">
                  <c:v>9201</c:v>
                </c:pt>
                <c:pt idx="25">
                  <c:v>9201</c:v>
                </c:pt>
                <c:pt idx="26">
                  <c:v>9201</c:v>
                </c:pt>
                <c:pt idx="27">
                  <c:v>9201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34-413B-8977-504D83E3B6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2552"/>
        <c:axId val="462802160"/>
      </c:lineChart>
      <c:catAx>
        <c:axId val="462802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2160"/>
        <c:crossesAt val="0"/>
        <c:auto val="1"/>
        <c:lblAlgn val="ctr"/>
        <c:lblOffset val="100"/>
        <c:tickLblSkip val="2"/>
        <c:noMultiLvlLbl val="0"/>
      </c:catAx>
      <c:valAx>
        <c:axId val="462802160"/>
        <c:scaling>
          <c:orientation val="minMax"/>
          <c:min val="4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6.3763793195896826E-3"/>
              <c:y val="0.3915151554084160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2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07066675840233"/>
          <c:y val="0.20596295336462506"/>
          <c:w val="0.1175946907541762"/>
          <c:h val="0.11828595761845581"/>
        </c:manualLayout>
      </c:layout>
      <c:overlay val="0"/>
      <c:spPr>
        <a:solidFill>
          <a:srgbClr val="FFFFCC"/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geit: andels% av slakt med fettgruppe 3 eller høyere </a:t>
            </a:r>
          </a:p>
        </c:rich>
      </c:tx>
      <c:layout>
        <c:manualLayout>
          <c:xMode val="edge"/>
          <c:yMode val="edge"/>
          <c:x val="0.11133405854768007"/>
          <c:y val="3.54597659649669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131689901085063E-2"/>
          <c:y val="0.13831853047606935"/>
          <c:w val="0.92070640586077646"/>
          <c:h val="0.73444398558248736"/>
        </c:manualLayout>
      </c:layout>
      <c:lineChart>
        <c:grouping val="standard"/>
        <c:varyColors val="0"/>
        <c:ser>
          <c:idx val="3"/>
          <c:order val="0"/>
          <c:tx>
            <c:strRef>
              <c:f>Måned!$C$23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Måned!$AA$23:$AA$34</c:f>
              <c:numCache>
                <c:formatCode>0</c:formatCode>
                <c:ptCount val="12"/>
                <c:pt idx="0">
                  <c:v>4.2836041358936496</c:v>
                </c:pt>
                <c:pt idx="1">
                  <c:v>5.7324840764331197</c:v>
                </c:pt>
                <c:pt idx="2">
                  <c:v>4.8407643312101936</c:v>
                </c:pt>
                <c:pt idx="3">
                  <c:v>3.7900874635568504</c:v>
                </c:pt>
                <c:pt idx="4">
                  <c:v>6.0041407867494812</c:v>
                </c:pt>
                <c:pt idx="5">
                  <c:v>3.8348082595870201</c:v>
                </c:pt>
                <c:pt idx="6">
                  <c:v>1.0101010101010102</c:v>
                </c:pt>
                <c:pt idx="7">
                  <c:v>1.5977418581737812</c:v>
                </c:pt>
                <c:pt idx="8">
                  <c:v>4.1044776119402977</c:v>
                </c:pt>
                <c:pt idx="9">
                  <c:v>2.4952015355086368</c:v>
                </c:pt>
                <c:pt idx="10">
                  <c:v>3.1470777135517025</c:v>
                </c:pt>
                <c:pt idx="11">
                  <c:v>3.0800821355236141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26-4971-978F-1FFDB924A2F1}"/>
            </c:ext>
          </c:extLst>
        </c:ser>
        <c:ser>
          <c:idx val="4"/>
          <c:order val="1"/>
          <c:tx>
            <c:strRef>
              <c:f>Måned!$C$10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Måned!$AA$10:$AA$21</c:f>
              <c:numCache>
                <c:formatCode>0</c:formatCode>
                <c:ptCount val="12"/>
                <c:pt idx="0">
                  <c:v>6.5913370998116783</c:v>
                </c:pt>
                <c:pt idx="1">
                  <c:v>2.8205128205128198</c:v>
                </c:pt>
                <c:pt idx="2">
                  <c:v>2.8868360277136258</c:v>
                </c:pt>
                <c:pt idx="3">
                  <c:v>2.5531914893617031</c:v>
                </c:pt>
                <c:pt idx="4">
                  <c:v>3.3078880407124682</c:v>
                </c:pt>
                <c:pt idx="5">
                  <c:v>10.488676996424314</c:v>
                </c:pt>
                <c:pt idx="6">
                  <c:v>5.882352941176471</c:v>
                </c:pt>
                <c:pt idx="7">
                  <c:v>4.1062801932367137</c:v>
                </c:pt>
                <c:pt idx="8">
                  <c:v>4.9450549450549444</c:v>
                </c:pt>
                <c:pt idx="9">
                  <c:v>2.4714828897338403</c:v>
                </c:pt>
                <c:pt idx="10">
                  <c:v>3.1628532974427994</c:v>
                </c:pt>
                <c:pt idx="11">
                  <c:v>1.0563380281690138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26-4971-978F-1FFDB924A2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25480"/>
        <c:axId val="374938416"/>
      </c:lineChart>
      <c:catAx>
        <c:axId val="3749254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8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938416"/>
        <c:scaling>
          <c:orientation val="minMax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Andels%</a:t>
                </a:r>
              </a:p>
            </c:rich>
          </c:tx>
          <c:layout>
            <c:manualLayout>
              <c:xMode val="edge"/>
              <c:yMode val="edge"/>
              <c:x val="1.0968884718425742E-2"/>
              <c:y val="0.4802922859494634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25480"/>
        <c:crosses val="autoZero"/>
        <c:crossBetween val="between"/>
      </c:valAx>
      <c:spPr>
        <a:solidFill>
          <a:srgbClr val="FFFFCC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562276576072522"/>
          <c:y val="0.22067690214183688"/>
          <c:w val="8.4681052330436671E-2"/>
          <c:h val="0.1678133886708695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mnd'!$R$73:$R$84</c:f>
              <c:numCache>
                <c:formatCode>0.00</c:formatCode>
                <c:ptCount val="12"/>
                <c:pt idx="0">
                  <c:v>5.3552631578947372</c:v>
                </c:pt>
                <c:pt idx="1">
                  <c:v>5.4242424242424239</c:v>
                </c:pt>
                <c:pt idx="2">
                  <c:v>5.6532258064516112</c:v>
                </c:pt>
                <c:pt idx="3">
                  <c:v>5.1714285714285699</c:v>
                </c:pt>
                <c:pt idx="4">
                  <c:v>5.5227272727272716</c:v>
                </c:pt>
                <c:pt idx="5">
                  <c:v>5.7027027027027009</c:v>
                </c:pt>
                <c:pt idx="6">
                  <c:v>5.5357142857142847</c:v>
                </c:pt>
                <c:pt idx="7">
                  <c:v>5.4024390243902429</c:v>
                </c:pt>
                <c:pt idx="8">
                  <c:v>5.1941747572815515</c:v>
                </c:pt>
                <c:pt idx="9">
                  <c:v>5.1352074966532797</c:v>
                </c:pt>
                <c:pt idx="10">
                  <c:v>5.3355855855855854</c:v>
                </c:pt>
                <c:pt idx="11">
                  <c:v>5.052631578947369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E48-49FC-9778-3B512DFC2D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70448"/>
        <c:axId val="407129720"/>
      </c:barChart>
      <c:catAx>
        <c:axId val="2272704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29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29720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15536998196E-3"/>
              <c:y val="0.2910988070942036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704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mnd'!$I$88:$I$99</c:f>
              <c:numCache>
                <c:formatCode>0.0</c:formatCode>
                <c:ptCount val="12"/>
                <c:pt idx="0">
                  <c:v>35.907429353541097</c:v>
                </c:pt>
                <c:pt idx="1">
                  <c:v>34.099276831008716</c:v>
                </c:pt>
                <c:pt idx="2">
                  <c:v>37.583678673892237</c:v>
                </c:pt>
                <c:pt idx="3">
                  <c:v>35.659731366868598</c:v>
                </c:pt>
                <c:pt idx="4">
                  <c:v>23.098220826142555</c:v>
                </c:pt>
                <c:pt idx="5">
                  <c:v>28.242511023967975</c:v>
                </c:pt>
                <c:pt idx="6">
                  <c:v>27.961050457362056</c:v>
                </c:pt>
                <c:pt idx="7">
                  <c:v>34.595671259293091</c:v>
                </c:pt>
                <c:pt idx="8">
                  <c:v>35.181666735505914</c:v>
                </c:pt>
                <c:pt idx="9">
                  <c:v>22.74441132066794</c:v>
                </c:pt>
                <c:pt idx="10">
                  <c:v>35.874414437317256</c:v>
                </c:pt>
                <c:pt idx="11">
                  <c:v>38.173652694610794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178-41BD-A583-98E8B9ABF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1288"/>
        <c:axId val="407131680"/>
      </c:barChart>
      <c:catAx>
        <c:axId val="4071312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1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16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12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mnd'!$S$88:$S$99</c:f>
              <c:numCache>
                <c:formatCode>0.0</c:formatCode>
                <c:ptCount val="12"/>
                <c:pt idx="0">
                  <c:v>22.76455026455028</c:v>
                </c:pt>
                <c:pt idx="1">
                  <c:v>22.746399999999998</c:v>
                </c:pt>
                <c:pt idx="2">
                  <c:v>23.660204081632649</c:v>
                </c:pt>
                <c:pt idx="3">
                  <c:v>21.378947368421048</c:v>
                </c:pt>
                <c:pt idx="4">
                  <c:v>22.967901234567904</c:v>
                </c:pt>
                <c:pt idx="5">
                  <c:v>24.219069767441873</c:v>
                </c:pt>
                <c:pt idx="6">
                  <c:v>23.112195121951221</c:v>
                </c:pt>
                <c:pt idx="7">
                  <c:v>21.471653543307095</c:v>
                </c:pt>
                <c:pt idx="8">
                  <c:v>21.206224066390064</c:v>
                </c:pt>
                <c:pt idx="9">
                  <c:v>21.161140819964327</c:v>
                </c:pt>
                <c:pt idx="10">
                  <c:v>22.425193798449587</c:v>
                </c:pt>
                <c:pt idx="11">
                  <c:v>22.695000000000004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916-4F38-90C0-1D5C25E7E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2464"/>
        <c:axId val="407132856"/>
      </c:barChart>
      <c:catAx>
        <c:axId val="4071324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2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2856"/>
        <c:scaling>
          <c:orientation val="minMax"/>
          <c:min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246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mnd'!$R$88:$R$99</c:f>
              <c:numCache>
                <c:formatCode>0.00</c:formatCode>
                <c:ptCount val="12"/>
                <c:pt idx="0">
                  <c:v>6.4867724867724847</c:v>
                </c:pt>
                <c:pt idx="1">
                  <c:v>6.0960000000000001</c:v>
                </c:pt>
                <c:pt idx="2">
                  <c:v>6.5272108843537406</c:v>
                </c:pt>
                <c:pt idx="3">
                  <c:v>6.8355263157894761</c:v>
                </c:pt>
                <c:pt idx="4">
                  <c:v>6.839506172839509</c:v>
                </c:pt>
                <c:pt idx="5">
                  <c:v>7.17674418604651</c:v>
                </c:pt>
                <c:pt idx="6">
                  <c:v>6.4146341463414638</c:v>
                </c:pt>
                <c:pt idx="7">
                  <c:v>6.622047244094488</c:v>
                </c:pt>
                <c:pt idx="8">
                  <c:v>6.3278008298755184</c:v>
                </c:pt>
                <c:pt idx="9">
                  <c:v>6.2959001782531203</c:v>
                </c:pt>
                <c:pt idx="10">
                  <c:v>6.0949612403100781</c:v>
                </c:pt>
                <c:pt idx="11">
                  <c:v>5.93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C5A-41C4-8EEA-64D72FA7CA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3640"/>
        <c:axId val="407134032"/>
      </c:barChart>
      <c:catAx>
        <c:axId val="4071336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4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4032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5.2045092633884668E-3"/>
              <c:y val="0.295090127929900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364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mnd'!$I$103:$I$114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0.28361763936502682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B0E-4371-9256-8ABE34ED5D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5992"/>
        <c:axId val="407136384"/>
      </c:barChart>
      <c:catAx>
        <c:axId val="4071359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6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638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59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mnd'!$S$103:$S$114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20.6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C88-4658-B60F-DF1522BE6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7168"/>
        <c:axId val="407137560"/>
      </c:barChart>
      <c:catAx>
        <c:axId val="4071371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7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7560"/>
        <c:scaling>
          <c:orientation val="minMax"/>
          <c:min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71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mnd'!$R$103:$R$114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10.5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925-4312-8167-2FFE8A336E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8344"/>
        <c:axId val="407138736"/>
      </c:barChart>
      <c:catAx>
        <c:axId val="4071383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8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8736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086134322522E-2"/>
              <c:y val="0.2671514385077458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83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mnd'!$I$118:$I$129</c:f>
              <c:numCache>
                <c:formatCode>0.0</c:formatCode>
                <c:ptCount val="12"/>
                <c:pt idx="0">
                  <c:v>17.279798367578564</c:v>
                </c:pt>
                <c:pt idx="1">
                  <c:v>10.835542016957888</c:v>
                </c:pt>
                <c:pt idx="2">
                  <c:v>17.131233014377333</c:v>
                </c:pt>
                <c:pt idx="3">
                  <c:v>21.467606004740595</c:v>
                </c:pt>
                <c:pt idx="4">
                  <c:v>17.118806103572016</c:v>
                </c:pt>
                <c:pt idx="5">
                  <c:v>19.933178211323906</c:v>
                </c:pt>
                <c:pt idx="6">
                  <c:v>12.26910593095308</c:v>
                </c:pt>
                <c:pt idx="7">
                  <c:v>19.140595265281263</c:v>
                </c:pt>
                <c:pt idx="8">
                  <c:v>16.654963997081211</c:v>
                </c:pt>
                <c:pt idx="9">
                  <c:v>15.983967751576801</c:v>
                </c:pt>
                <c:pt idx="10">
                  <c:v>18.903250008525745</c:v>
                </c:pt>
                <c:pt idx="11">
                  <c:v>13.319989235013121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367-441A-B50D-4CE355D424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40696"/>
        <c:axId val="407141088"/>
      </c:barChart>
      <c:catAx>
        <c:axId val="4071406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1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41088"/>
        <c:scaling>
          <c:orientation val="minMax"/>
          <c:min val="1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06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mnd'!$S$118:$S$129</c:f>
              <c:numCache>
                <c:formatCode>0.0</c:formatCode>
                <c:ptCount val="12"/>
                <c:pt idx="0">
                  <c:v>24.945783132530121</c:v>
                </c:pt>
                <c:pt idx="1">
                  <c:v>25.814285714285703</c:v>
                </c:pt>
                <c:pt idx="2">
                  <c:v>26.644537815126061</c:v>
                </c:pt>
                <c:pt idx="3">
                  <c:v>25.74078947368422</c:v>
                </c:pt>
                <c:pt idx="4">
                  <c:v>25.069090909090921</c:v>
                </c:pt>
                <c:pt idx="5">
                  <c:v>31.144915254237279</c:v>
                </c:pt>
                <c:pt idx="6">
                  <c:v>29.7</c:v>
                </c:pt>
                <c:pt idx="7">
                  <c:v>22.186764705882354</c:v>
                </c:pt>
                <c:pt idx="8">
                  <c:v>24.438383838383832</c:v>
                </c:pt>
                <c:pt idx="9">
                  <c:v>23.70113636363639</c:v>
                </c:pt>
                <c:pt idx="10">
                  <c:v>25.3</c:v>
                </c:pt>
                <c:pt idx="11">
                  <c:v>26.396666666666661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1F3-4839-8719-5FD3D5D49C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41872"/>
        <c:axId val="407142264"/>
      </c:barChart>
      <c:catAx>
        <c:axId val="4071418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2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42264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18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mnd'!$R$118:$R$129</c:f>
              <c:numCache>
                <c:formatCode>0.00</c:formatCode>
                <c:ptCount val="12"/>
                <c:pt idx="0">
                  <c:v>7.7710843373493983</c:v>
                </c:pt>
                <c:pt idx="1">
                  <c:v>7.1428571428571441</c:v>
                </c:pt>
                <c:pt idx="2">
                  <c:v>7.4621848739495809</c:v>
                </c:pt>
                <c:pt idx="3">
                  <c:v>7.6184210526315779</c:v>
                </c:pt>
                <c:pt idx="4">
                  <c:v>7.5636363636363644</c:v>
                </c:pt>
                <c:pt idx="5">
                  <c:v>9.1355932203389827</c:v>
                </c:pt>
                <c:pt idx="6">
                  <c:v>8.2857142857142883</c:v>
                </c:pt>
                <c:pt idx="7">
                  <c:v>6.9117647058823524</c:v>
                </c:pt>
                <c:pt idx="8">
                  <c:v>7.2929292929292924</c:v>
                </c:pt>
                <c:pt idx="9">
                  <c:v>6.9829545454545459</c:v>
                </c:pt>
                <c:pt idx="10">
                  <c:v>7.2946058091286305</c:v>
                </c:pt>
                <c:pt idx="11">
                  <c:v>7.3333333333333313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287-45BE-BA10-1999BD68F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43048"/>
        <c:axId val="407143440"/>
      </c:barChart>
      <c:catAx>
        <c:axId val="4071430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3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4344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7799663005256577E-2"/>
              <c:y val="0.2990813572819665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30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geit, middel fettgruppe per måned</a:t>
            </a:r>
          </a:p>
        </c:rich>
      </c:tx>
      <c:layout>
        <c:manualLayout>
          <c:xMode val="edge"/>
          <c:yMode val="edge"/>
          <c:x val="0.21712445335063377"/>
          <c:y val="3.1470913262169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557269302839464E-2"/>
          <c:y val="0.14895660022834645"/>
          <c:w val="0.89438957850366618"/>
          <c:h val="0.72811449359415459"/>
        </c:manualLayout>
      </c:layout>
      <c:lineChart>
        <c:grouping val="standard"/>
        <c:varyColors val="0"/>
        <c:ser>
          <c:idx val="0"/>
          <c:order val="0"/>
          <c:tx>
            <c:strRef>
              <c:f>Måned!$C$132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FFFF00"/>
              </a:solidFill>
              <a:ln w="19050">
                <a:solidFill>
                  <a:srgbClr val="3366FF"/>
                </a:solidFill>
                <a:prstDash val="solid"/>
              </a:ln>
            </c:spPr>
          </c:marker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Måned!$W$132:$W$143</c:f>
              <c:numCache>
                <c:formatCode>0.00</c:formatCode>
                <c:ptCount val="12"/>
                <c:pt idx="0">
                  <c:v>5.32877492877493</c:v>
                </c:pt>
                <c:pt idx="1">
                  <c:v>5.7996515679442515</c:v>
                </c:pt>
                <c:pt idx="2">
                  <c:v>5.6620253164556953</c:v>
                </c:pt>
                <c:pt idx="3">
                  <c:v>5.46218487394958</c:v>
                </c:pt>
                <c:pt idx="4">
                  <c:v>5.295774647887324</c:v>
                </c:pt>
                <c:pt idx="5">
                  <c:v>5.4918309859154926</c:v>
                </c:pt>
                <c:pt idx="6">
                  <c:v>5.1514195583596223</c:v>
                </c:pt>
                <c:pt idx="7">
                  <c:v>5.1586620926243558</c:v>
                </c:pt>
                <c:pt idx="8">
                  <c:v>4.4389755902360948</c:v>
                </c:pt>
                <c:pt idx="9">
                  <c:v>4.5920908092273907</c:v>
                </c:pt>
                <c:pt idx="10">
                  <c:v>5.0337078651685374</c:v>
                </c:pt>
                <c:pt idx="11">
                  <c:v>5.1928571428571439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5F-4D99-A411-A62A9AE51CE3}"/>
            </c:ext>
          </c:extLst>
        </c:ser>
        <c:ser>
          <c:idx val="1"/>
          <c:order val="1"/>
          <c:tx>
            <c:strRef>
              <c:f>Måned!$C$72</c:f>
              <c:strCache>
                <c:ptCount val="1"/>
                <c:pt idx="0">
                  <c:v>2018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Måned!$W$72:$W$83</c:f>
              <c:numCache>
                <c:formatCode>0.00</c:formatCode>
                <c:ptCount val="12"/>
                <c:pt idx="0">
                  <c:v>5.6234234234234242</c:v>
                </c:pt>
                <c:pt idx="1">
                  <c:v>5.6588921282798843</c:v>
                </c:pt>
                <c:pt idx="2">
                  <c:v>5.9227340267459132</c:v>
                </c:pt>
                <c:pt idx="3">
                  <c:v>5.6063947078280041</c:v>
                </c:pt>
                <c:pt idx="4">
                  <c:v>5.4579172610556332</c:v>
                </c:pt>
                <c:pt idx="5">
                  <c:v>5.825242718446602</c:v>
                </c:pt>
                <c:pt idx="6">
                  <c:v>5.3833333333333355</c:v>
                </c:pt>
                <c:pt idx="7">
                  <c:v>5.3300733496332526</c:v>
                </c:pt>
                <c:pt idx="8">
                  <c:v>4.9644268774703564</c:v>
                </c:pt>
                <c:pt idx="9">
                  <c:v>5.0217198581560307</c:v>
                </c:pt>
                <c:pt idx="10">
                  <c:v>5.346383543463836</c:v>
                </c:pt>
                <c:pt idx="11">
                  <c:v>5.1548387096774198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5F-4D99-A411-A62A9AE51CE3}"/>
            </c:ext>
          </c:extLst>
        </c:ser>
        <c:ser>
          <c:idx val="2"/>
          <c:order val="2"/>
          <c:tx>
            <c:strRef>
              <c:f>Måned!$C$23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Måned!$W$23:$W$34</c:f>
              <c:numCache>
                <c:formatCode>0.00</c:formatCode>
                <c:ptCount val="12"/>
                <c:pt idx="0">
                  <c:v>5.6469719350073859</c:v>
                </c:pt>
                <c:pt idx="1">
                  <c:v>5.9936305732484083</c:v>
                </c:pt>
                <c:pt idx="2">
                  <c:v>6.0649681528662418</c:v>
                </c:pt>
                <c:pt idx="3">
                  <c:v>5.8323615160349851</c:v>
                </c:pt>
                <c:pt idx="4">
                  <c:v>5.8571428571428559</c:v>
                </c:pt>
                <c:pt idx="5">
                  <c:v>5.5280235988200594</c:v>
                </c:pt>
                <c:pt idx="6">
                  <c:v>5.0303030303030312</c:v>
                </c:pt>
                <c:pt idx="7">
                  <c:v>4.907730407690468</c:v>
                </c:pt>
                <c:pt idx="8">
                  <c:v>5.8003731343283604</c:v>
                </c:pt>
                <c:pt idx="9">
                  <c:v>5.4174664107485588</c:v>
                </c:pt>
                <c:pt idx="10">
                  <c:v>5.434168272318562</c:v>
                </c:pt>
                <c:pt idx="11">
                  <c:v>5.420944558521561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5F-4D99-A411-A62A9AE51CE3}"/>
            </c:ext>
          </c:extLst>
        </c:ser>
        <c:ser>
          <c:idx val="3"/>
          <c:order val="3"/>
          <c:tx>
            <c:strRef>
              <c:f>Måned!$C$10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0-EA2D-4542-BB92-7906E1ED919B}"/>
              </c:ext>
            </c:extLst>
          </c:dPt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Måned!$W$10:$W$21</c:f>
              <c:numCache>
                <c:formatCode>0.00</c:formatCode>
                <c:ptCount val="12"/>
                <c:pt idx="0">
                  <c:v>6.256120527306968</c:v>
                </c:pt>
                <c:pt idx="1">
                  <c:v>5.6179487179487193</c:v>
                </c:pt>
                <c:pt idx="2">
                  <c:v>5.8879907621247121</c:v>
                </c:pt>
                <c:pt idx="3">
                  <c:v>5.7</c:v>
                </c:pt>
                <c:pt idx="4">
                  <c:v>5.5776081424936388</c:v>
                </c:pt>
                <c:pt idx="5">
                  <c:v>5.8474374255065538</c:v>
                </c:pt>
                <c:pt idx="6">
                  <c:v>5.6411764705882348</c:v>
                </c:pt>
                <c:pt idx="7">
                  <c:v>5.5024154589371967</c:v>
                </c:pt>
                <c:pt idx="8">
                  <c:v>5.6071428571428559</c:v>
                </c:pt>
                <c:pt idx="9">
                  <c:v>5.1802281368821284</c:v>
                </c:pt>
                <c:pt idx="10">
                  <c:v>5.7550471063257076</c:v>
                </c:pt>
                <c:pt idx="11">
                  <c:v>5.3133802816901401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65F-4D99-A411-A62A9AE51C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36456"/>
        <c:axId val="374932928"/>
      </c:lineChart>
      <c:catAx>
        <c:axId val="3749364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2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932928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0509306807663535E-2"/>
              <c:y val="0.4433143006247026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6456"/>
        <c:crosses val="autoZero"/>
        <c:crossBetween val="between"/>
      </c:valAx>
      <c:spPr>
        <a:solidFill>
          <a:srgbClr val="FFCC99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187374345312004"/>
          <c:y val="0.49519091897290285"/>
          <c:w val="9.0573967416679044E-2"/>
          <c:h val="0.2181596104092827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mnd'!$I$133:$I$144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FDD-473C-990D-E0D8B642D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45400"/>
        <c:axId val="234094808"/>
      </c:barChart>
      <c:catAx>
        <c:axId val="4071454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4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094808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54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mnd'!$S$133:$S$144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E0E1-4B6E-A306-C31071B4D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095592"/>
        <c:axId val="234095984"/>
      </c:barChart>
      <c:catAx>
        <c:axId val="2340955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5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095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55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mnd'!$R$133:$R$144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F04-4CB0-AF45-ED54D8315E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096768"/>
        <c:axId val="234097160"/>
      </c:barChart>
      <c:catAx>
        <c:axId val="2340967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7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09716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78424633875E-2"/>
              <c:y val="0.2631602104100028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67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mnd'!$I$148:$I$159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6E8-44EB-84C6-C03A641D4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099120"/>
        <c:axId val="234099512"/>
      </c:barChart>
      <c:catAx>
        <c:axId val="2340991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9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09951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912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mnd'!$S$148:$S$159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703-4AF7-ADA6-E2E52398F2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0296"/>
        <c:axId val="234100688"/>
      </c:barChart>
      <c:catAx>
        <c:axId val="2341002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0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0688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02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mnd'!$R$148:$R$159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DCA-4338-94D0-65CDF87379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1472"/>
        <c:axId val="234101864"/>
      </c:barChart>
      <c:catAx>
        <c:axId val="2341014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1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1864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78424633875E-2"/>
              <c:y val="0.2312304582968387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14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mnd'!$I$163:$I$174</c:f>
              <c:numCache>
                <c:formatCode>0.0</c:formatCode>
                <c:ptCount val="12"/>
                <c:pt idx="0">
                  <c:v>6.2233980404266305</c:v>
                </c:pt>
                <c:pt idx="1">
                  <c:v>0.83470251729968947</c:v>
                </c:pt>
                <c:pt idx="2">
                  <c:v>0.43710119243798717</c:v>
                </c:pt>
                <c:pt idx="3">
                  <c:v>0</c:v>
                </c:pt>
                <c:pt idx="4">
                  <c:v>0</c:v>
                </c:pt>
                <c:pt idx="5">
                  <c:v>0.62645426883837485</c:v>
                </c:pt>
                <c:pt idx="6">
                  <c:v>0</c:v>
                </c:pt>
                <c:pt idx="7">
                  <c:v>0.32478242115145511</c:v>
                </c:pt>
                <c:pt idx="8">
                  <c:v>0.40408629686230774</c:v>
                </c:pt>
                <c:pt idx="9">
                  <c:v>0.51997516994030035</c:v>
                </c:pt>
                <c:pt idx="10">
                  <c:v>1.460535167863886</c:v>
                </c:pt>
                <c:pt idx="11">
                  <c:v>0.4457377380071319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4FC-48D3-A903-55E0EC72F8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3824"/>
        <c:axId val="234104216"/>
      </c:barChart>
      <c:catAx>
        <c:axId val="2341038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4216"/>
        <c:scaling>
          <c:orientation val="minMax"/>
          <c:min val="0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38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mnd'!$S$163:$S$174</c:f>
              <c:numCache>
                <c:formatCode>0.0</c:formatCode>
                <c:ptCount val="12"/>
                <c:pt idx="0">
                  <c:v>25.713793103448275</c:v>
                </c:pt>
                <c:pt idx="1">
                  <c:v>34.800000000000011</c:v>
                </c:pt>
                <c:pt idx="2">
                  <c:v>20.225000000000001</c:v>
                </c:pt>
                <c:pt idx="3">
                  <c:v>0</c:v>
                </c:pt>
                <c:pt idx="4">
                  <c:v>0</c:v>
                </c:pt>
                <c:pt idx="5">
                  <c:v>38.5</c:v>
                </c:pt>
                <c:pt idx="6">
                  <c:v>0</c:v>
                </c:pt>
                <c:pt idx="7">
                  <c:v>25.6</c:v>
                </c:pt>
                <c:pt idx="8">
                  <c:v>29.35</c:v>
                </c:pt>
                <c:pt idx="9">
                  <c:v>27.14</c:v>
                </c:pt>
                <c:pt idx="10">
                  <c:v>26.172222222222221</c:v>
                </c:pt>
                <c:pt idx="11">
                  <c:v>26.5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5EF-4C7F-9048-2FC9FC7A7B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5000"/>
        <c:axId val="234105392"/>
      </c:barChart>
      <c:catAx>
        <c:axId val="234105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5392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50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mnd'!$R$163:$R$174</c:f>
              <c:numCache>
                <c:formatCode>0.00</c:formatCode>
                <c:ptCount val="12"/>
                <c:pt idx="0">
                  <c:v>8.5172413793103487</c:v>
                </c:pt>
                <c:pt idx="1">
                  <c:v>5</c:v>
                </c:pt>
                <c:pt idx="2">
                  <c:v>5.75</c:v>
                </c:pt>
                <c:pt idx="3">
                  <c:v>0</c:v>
                </c:pt>
                <c:pt idx="4">
                  <c:v>0</c:v>
                </c:pt>
                <c:pt idx="5">
                  <c:v>5</c:v>
                </c:pt>
                <c:pt idx="6">
                  <c:v>0</c:v>
                </c:pt>
                <c:pt idx="7">
                  <c:v>5</c:v>
                </c:pt>
                <c:pt idx="8">
                  <c:v>8</c:v>
                </c:pt>
                <c:pt idx="9">
                  <c:v>6.5</c:v>
                </c:pt>
                <c:pt idx="10">
                  <c:v>7.6666666666666687</c:v>
                </c:pt>
                <c:pt idx="11">
                  <c:v>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F68-4C7D-8851-9665F23827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6176"/>
        <c:axId val="234106568"/>
      </c:barChart>
      <c:catAx>
        <c:axId val="2341061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6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6568"/>
        <c:scaling>
          <c:orientation val="minMax"/>
          <c:min val="6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086134322522E-2"/>
              <c:y val="0.2471953757051040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61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mnd'!$I$178:$I$189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815-423A-A0F5-122525F0D7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8528"/>
        <c:axId val="234108920"/>
      </c:barChart>
      <c:catAx>
        <c:axId val="2341085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8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8920"/>
        <c:scaling>
          <c:orientation val="minMax"/>
          <c:min val="0.1500000000000000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85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geit, middel fettgruppe per måned</a:t>
            </a:r>
          </a:p>
        </c:rich>
      </c:tx>
      <c:layout>
        <c:manualLayout>
          <c:xMode val="edge"/>
          <c:yMode val="edge"/>
          <c:x val="0.21712445335063377"/>
          <c:y val="3.1470913262169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947965735989402E-2"/>
          <c:y val="0.1661107333679811"/>
          <c:w val="0.89706088510789683"/>
          <c:h val="0.7109604144114734"/>
        </c:manualLayout>
      </c:layout>
      <c:lineChart>
        <c:grouping val="standard"/>
        <c:varyColors val="0"/>
        <c:ser>
          <c:idx val="2"/>
          <c:order val="0"/>
          <c:tx>
            <c:strRef>
              <c:f>Måned!$C$23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Måned!$W$23:$W$34</c:f>
              <c:numCache>
                <c:formatCode>0.00</c:formatCode>
                <c:ptCount val="12"/>
                <c:pt idx="0">
                  <c:v>5.6469719350073859</c:v>
                </c:pt>
                <c:pt idx="1">
                  <c:v>5.9936305732484083</c:v>
                </c:pt>
                <c:pt idx="2">
                  <c:v>6.0649681528662418</c:v>
                </c:pt>
                <c:pt idx="3">
                  <c:v>5.8323615160349851</c:v>
                </c:pt>
                <c:pt idx="4">
                  <c:v>5.8571428571428559</c:v>
                </c:pt>
                <c:pt idx="5">
                  <c:v>5.5280235988200594</c:v>
                </c:pt>
                <c:pt idx="6">
                  <c:v>5.0303030303030312</c:v>
                </c:pt>
                <c:pt idx="7">
                  <c:v>4.907730407690468</c:v>
                </c:pt>
                <c:pt idx="8">
                  <c:v>5.8003731343283604</c:v>
                </c:pt>
                <c:pt idx="9">
                  <c:v>5.4174664107485588</c:v>
                </c:pt>
                <c:pt idx="10">
                  <c:v>5.434168272318562</c:v>
                </c:pt>
                <c:pt idx="11">
                  <c:v>5.420944558521561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50-44F8-B1D7-981264C75A09}"/>
            </c:ext>
          </c:extLst>
        </c:ser>
        <c:ser>
          <c:idx val="3"/>
          <c:order val="1"/>
          <c:tx>
            <c:strRef>
              <c:f>Måned!$C$10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Måned!$W$10:$W$21</c:f>
              <c:numCache>
                <c:formatCode>0.00</c:formatCode>
                <c:ptCount val="12"/>
                <c:pt idx="0">
                  <c:v>6.256120527306968</c:v>
                </c:pt>
                <c:pt idx="1">
                  <c:v>5.6179487179487193</c:v>
                </c:pt>
                <c:pt idx="2">
                  <c:v>5.8879907621247121</c:v>
                </c:pt>
                <c:pt idx="3">
                  <c:v>5.7</c:v>
                </c:pt>
                <c:pt idx="4">
                  <c:v>5.5776081424936388</c:v>
                </c:pt>
                <c:pt idx="5">
                  <c:v>5.8474374255065538</c:v>
                </c:pt>
                <c:pt idx="6">
                  <c:v>5.6411764705882348</c:v>
                </c:pt>
                <c:pt idx="7">
                  <c:v>5.5024154589371967</c:v>
                </c:pt>
                <c:pt idx="8">
                  <c:v>5.6071428571428559</c:v>
                </c:pt>
                <c:pt idx="9">
                  <c:v>5.1802281368821284</c:v>
                </c:pt>
                <c:pt idx="10">
                  <c:v>5.7550471063257076</c:v>
                </c:pt>
                <c:pt idx="11">
                  <c:v>5.3133802816901401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50-44F8-B1D7-981264C75A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36456"/>
        <c:axId val="374932928"/>
      </c:lineChart>
      <c:catAx>
        <c:axId val="3749364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2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932928"/>
        <c:scaling>
          <c:orientation val="minMax"/>
          <c:min val="4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4385338460599402E-2"/>
              <c:y val="0.2437711024239288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6456"/>
        <c:crosses val="autoZero"/>
        <c:crossBetween val="between"/>
      </c:valAx>
      <c:spPr>
        <a:solidFill>
          <a:srgbClr val="FFCC99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51337715526277"/>
          <c:y val="0.16272920979210165"/>
          <c:w val="0.11000131861582663"/>
          <c:h val="0.1617559260394242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mnd'!$S$178:$S$189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045-4EAB-B15A-DBED15C88C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9704"/>
        <c:axId val="234110096"/>
      </c:barChart>
      <c:catAx>
        <c:axId val="2341097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10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10096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97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mnd'!$R$178:$R$189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28C-4248-9EA9-AA17DF0CF1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18896"/>
        <c:axId val="388019288"/>
      </c:barChart>
      <c:catAx>
        <c:axId val="3880188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19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19288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15536998196E-3"/>
              <c:y val="0.2551777542145168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188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mnd'!$I$193:$I$204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C8E-4421-B2D5-4DA6F27910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21248"/>
        <c:axId val="388021640"/>
      </c:barChart>
      <c:catAx>
        <c:axId val="3880212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1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216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12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mnd'!$S$193:$S$204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ED2-496B-B846-42033EBCCC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22424"/>
        <c:axId val="388022816"/>
      </c:barChart>
      <c:catAx>
        <c:axId val="3880224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2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22816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24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mnd'!$R$178:$R$189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34C-4F89-9C5B-1F19C1A84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23600"/>
        <c:axId val="388023992"/>
      </c:barChart>
      <c:catAx>
        <c:axId val="3880236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3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23992"/>
        <c:scaling>
          <c:orientation val="minMax"/>
          <c:min val="6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78424633875E-2"/>
              <c:y val="0.2272394003857347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36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mnd'!$I$208:$I$219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70A-493A-82E7-A0D958BEE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25952"/>
        <c:axId val="388026344"/>
      </c:barChart>
      <c:catAx>
        <c:axId val="3880259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6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263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59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mnd'!$S$208:$S$219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237-4C66-959E-3C4DC72CF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27128"/>
        <c:axId val="388027520"/>
      </c:barChart>
      <c:catAx>
        <c:axId val="3880271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7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2752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71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mnd'!$R$208:$R$219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6D4-48CC-B640-783E9CE859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28304"/>
        <c:axId val="388028696"/>
      </c:barChart>
      <c:catAx>
        <c:axId val="3880283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8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28696"/>
        <c:scaling>
          <c:orientation val="minMax"/>
          <c:min val="5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15536998196E-3"/>
              <c:y val="0.2312304582968387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83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97150798949342"/>
          <c:y val="0.14028280480144265"/>
          <c:w val="0.84546587362415748"/>
          <c:h val="0.69598972218271149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mnd'!$I$223:$I$234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0FF-4A1B-A589-DA6F9087FB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0656"/>
        <c:axId val="388031048"/>
      </c:barChart>
      <c:catAx>
        <c:axId val="3880306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1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1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06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mnd'!$S$223:$S$234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9CF-46E9-A695-00316FEF9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1832"/>
        <c:axId val="388032224"/>
      </c:barChart>
      <c:catAx>
        <c:axId val="3880318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2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2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18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Voksen geit, m</a:t>
            </a:r>
            <a:r>
              <a:rPr lang="nb-NO" sz="2800"/>
              <a:t>iddel KLASSE per måned</a:t>
            </a:r>
          </a:p>
        </c:rich>
      </c:tx>
      <c:layout>
        <c:manualLayout>
          <c:xMode val="edge"/>
          <c:yMode val="edge"/>
          <c:x val="0.1340892874652376"/>
          <c:y val="2.7737222355577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69013781399239E-2"/>
          <c:y val="0.14107339009224715"/>
          <c:w val="0.86177038216780955"/>
          <c:h val="0.74240153930495656"/>
        </c:manualLayout>
      </c:layout>
      <c:lineChart>
        <c:grouping val="standard"/>
        <c:varyColors val="0"/>
        <c:ser>
          <c:idx val="0"/>
          <c:order val="0"/>
          <c:tx>
            <c:strRef>
              <c:f>Måned!$C$192</c:f>
              <c:strCache>
                <c:ptCount val="1"/>
                <c:pt idx="0">
                  <c:v>2008</c:v>
                </c:pt>
              </c:strCache>
            </c:strRef>
          </c:tx>
          <c:spPr>
            <a:ln w="25400">
              <a:solidFill>
                <a:srgbClr val="92D050"/>
              </a:solidFill>
              <a:prstDash val="solid"/>
            </a:ln>
          </c:spPr>
          <c:marker>
            <c:symbol val="diamond"/>
            <c:size val="12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Måned!$P$180:$P$191</c:f>
              <c:numCache>
                <c:formatCode>0.00</c:formatCode>
                <c:ptCount val="12"/>
                <c:pt idx="0">
                  <c:v>4.2617481203007515</c:v>
                </c:pt>
                <c:pt idx="1">
                  <c:v>4.4665605095541396</c:v>
                </c:pt>
                <c:pt idx="2">
                  <c:v>4.3208722741433006</c:v>
                </c:pt>
                <c:pt idx="3">
                  <c:v>4.4781634938409844</c:v>
                </c:pt>
                <c:pt idx="4">
                  <c:v>4.4333333333333345</c:v>
                </c:pt>
                <c:pt idx="5">
                  <c:v>4.3958060288335501</c:v>
                </c:pt>
                <c:pt idx="6">
                  <c:v>4.3257142857142847</c:v>
                </c:pt>
                <c:pt idx="7">
                  <c:v>3.9809296781883186</c:v>
                </c:pt>
                <c:pt idx="8">
                  <c:v>3.6177370030581049</c:v>
                </c:pt>
                <c:pt idx="9">
                  <c:v>4.0089445438282638</c:v>
                </c:pt>
                <c:pt idx="10">
                  <c:v>4.4672977624784851</c:v>
                </c:pt>
                <c:pt idx="11">
                  <c:v>4.0510752688172049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74-45CB-9B86-F707385EFE9E}"/>
            </c:ext>
          </c:extLst>
        </c:ser>
        <c:ser>
          <c:idx val="1"/>
          <c:order val="1"/>
          <c:tx>
            <c:strRef>
              <c:f>Måned!$C$132</c:f>
              <c:strCache>
                <c:ptCount val="1"/>
                <c:pt idx="0">
                  <c:v>2013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Måned!$P$132:$P$143</c:f>
              <c:numCache>
                <c:formatCode>0.00</c:formatCode>
                <c:ptCount val="12"/>
                <c:pt idx="0">
                  <c:v>4.9276353276353282</c:v>
                </c:pt>
                <c:pt idx="1">
                  <c:v>5.3414634146341484</c:v>
                </c:pt>
                <c:pt idx="2">
                  <c:v>5.2620253164556949</c:v>
                </c:pt>
                <c:pt idx="3">
                  <c:v>5.1918767507002812</c:v>
                </c:pt>
                <c:pt idx="4">
                  <c:v>5.0757042253521112</c:v>
                </c:pt>
                <c:pt idx="5">
                  <c:v>4.943661971830986</c:v>
                </c:pt>
                <c:pt idx="6">
                  <c:v>4.2996845425867507</c:v>
                </c:pt>
                <c:pt idx="7">
                  <c:v>4.6818181818181808</c:v>
                </c:pt>
                <c:pt idx="8">
                  <c:v>3.9983993597438978</c:v>
                </c:pt>
                <c:pt idx="9">
                  <c:v>3.9860856829000366</c:v>
                </c:pt>
                <c:pt idx="10">
                  <c:v>4.8038815117466811</c:v>
                </c:pt>
                <c:pt idx="11">
                  <c:v>5.0392857142857155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74-45CB-9B86-F707385EFE9E}"/>
            </c:ext>
          </c:extLst>
        </c:ser>
        <c:ser>
          <c:idx val="3"/>
          <c:order val="2"/>
          <c:tx>
            <c:strRef>
              <c:f>Måned!$C$72</c:f>
              <c:strCache>
                <c:ptCount val="1"/>
                <c:pt idx="0">
                  <c:v>2018</c:v>
                </c:pt>
              </c:strCache>
            </c:strRef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circle"/>
            <c:size val="9"/>
            <c:spPr>
              <a:solidFill>
                <a:srgbClr val="FFFFFF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Måned!$P$72:$P$83</c:f>
              <c:numCache>
                <c:formatCode>0.00</c:formatCode>
                <c:ptCount val="12"/>
                <c:pt idx="0">
                  <c:v>5.4414414414414436</c:v>
                </c:pt>
                <c:pt idx="1">
                  <c:v>5.224489795918366</c:v>
                </c:pt>
                <c:pt idx="2">
                  <c:v>5.2392273402674601</c:v>
                </c:pt>
                <c:pt idx="3">
                  <c:v>4.8853362734288872</c:v>
                </c:pt>
                <c:pt idx="4">
                  <c:v>5.014265335235379</c:v>
                </c:pt>
                <c:pt idx="5">
                  <c:v>4.9778085991678243</c:v>
                </c:pt>
                <c:pt idx="6">
                  <c:v>4.6333333333333346</c:v>
                </c:pt>
                <c:pt idx="7">
                  <c:v>4.755501222493888</c:v>
                </c:pt>
                <c:pt idx="8">
                  <c:v>4.7707509881422929</c:v>
                </c:pt>
                <c:pt idx="9">
                  <c:v>4.5979609929078009</c:v>
                </c:pt>
                <c:pt idx="10">
                  <c:v>4.7750497677504971</c:v>
                </c:pt>
                <c:pt idx="11">
                  <c:v>4.9129032258064509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74-45CB-9B86-F707385EFE9E}"/>
            </c:ext>
          </c:extLst>
        </c:ser>
        <c:ser>
          <c:idx val="2"/>
          <c:order val="3"/>
          <c:tx>
            <c:strRef>
              <c:f>Måned!$C$23</c:f>
              <c:strCache>
                <c:ptCount val="1"/>
                <c:pt idx="0">
                  <c:v>2022</c:v>
                </c:pt>
              </c:strCache>
            </c:strRef>
          </c:tx>
          <c:spPr>
            <a:ln w="50800">
              <a:solidFill>
                <a:srgbClr val="002060"/>
              </a:solidFill>
            </a:ln>
          </c:spPr>
          <c:marker>
            <c:spPr>
              <a:solidFill>
                <a:schemeClr val="accent1"/>
              </a:solidFill>
            </c:spPr>
          </c:marker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Måned!$P$23:$P$34</c:f>
              <c:numCache>
                <c:formatCode>0.00</c:formatCode>
                <c:ptCount val="12"/>
                <c:pt idx="0">
                  <c:v>5.5568685376661717</c:v>
                </c:pt>
                <c:pt idx="1">
                  <c:v>5.6719745222929934</c:v>
                </c:pt>
                <c:pt idx="2">
                  <c:v>5.2496815286624212</c:v>
                </c:pt>
                <c:pt idx="3">
                  <c:v>5.1982507288629716</c:v>
                </c:pt>
                <c:pt idx="4">
                  <c:v>5.3685300207039344</c:v>
                </c:pt>
                <c:pt idx="5">
                  <c:v>5.2949852507374624</c:v>
                </c:pt>
                <c:pt idx="6">
                  <c:v>4.5656565656565666</c:v>
                </c:pt>
                <c:pt idx="7">
                  <c:v>4.8812611509067194</c:v>
                </c:pt>
                <c:pt idx="8">
                  <c:v>5.0634328358208949</c:v>
                </c:pt>
                <c:pt idx="9">
                  <c:v>4.9707293666026882</c:v>
                </c:pt>
                <c:pt idx="10">
                  <c:v>5.3558124598587034</c:v>
                </c:pt>
                <c:pt idx="11">
                  <c:v>5.2505133470225873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674-45CB-9B86-F707385EFE9E}"/>
            </c:ext>
          </c:extLst>
        </c:ser>
        <c:ser>
          <c:idx val="4"/>
          <c:order val="4"/>
          <c:tx>
            <c:strRef>
              <c:f>Måned!$C$10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chemeClr val="tx1"/>
              </a:solidFill>
            </a:ln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Måned!$P$10:$P$21</c:f>
              <c:numCache>
                <c:formatCode>0.00</c:formatCode>
                <c:ptCount val="12"/>
                <c:pt idx="0">
                  <c:v>5.9190207156308849</c:v>
                </c:pt>
                <c:pt idx="1">
                  <c:v>5.2102564102564086</c:v>
                </c:pt>
                <c:pt idx="2">
                  <c:v>5.3879907621247112</c:v>
                </c:pt>
                <c:pt idx="3">
                  <c:v>5.2872340425531918</c:v>
                </c:pt>
                <c:pt idx="4">
                  <c:v>5.0916030534351124</c:v>
                </c:pt>
                <c:pt idx="5">
                  <c:v>5.0488676996424315</c:v>
                </c:pt>
                <c:pt idx="6">
                  <c:v>4.8470588235294123</c:v>
                </c:pt>
                <c:pt idx="7">
                  <c:v>5.2415458937198061</c:v>
                </c:pt>
                <c:pt idx="8">
                  <c:v>5.3214285714285694</c:v>
                </c:pt>
                <c:pt idx="9">
                  <c:v>4.9912547528517104</c:v>
                </c:pt>
                <c:pt idx="10">
                  <c:v>5.6177658142664866</c:v>
                </c:pt>
                <c:pt idx="11">
                  <c:v>5.390845070422535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674-45CB-9B86-F707385EFE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34888"/>
        <c:axId val="374934496"/>
      </c:lineChart>
      <c:catAx>
        <c:axId val="3749348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4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4934496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KLASSE</a:t>
                </a:r>
              </a:p>
            </c:rich>
          </c:tx>
          <c:layout>
            <c:manualLayout>
              <c:xMode val="edge"/>
              <c:yMode val="edge"/>
              <c:x val="1.6815671189367866E-2"/>
              <c:y val="0.1891858134010382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888"/>
        <c:crosses val="autoZero"/>
        <c:crossBetween val="between"/>
      </c:valAx>
      <c:spPr>
        <a:solidFill>
          <a:srgbClr val="FFFFCC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441825338917994"/>
          <c:y val="7.747009998921621E-2"/>
          <c:w val="9.9191157638079591E-2"/>
          <c:h val="0.2169609456930524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mnd'!$R$223:$R$234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3B6-4E93-BCFB-3021955863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3008"/>
        <c:axId val="388033400"/>
      </c:barChart>
      <c:catAx>
        <c:axId val="388033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3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340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15536998196E-3"/>
              <c:y val="0.1953093327483722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30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geit, antall slakt i klasse P-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878884916544217E-2"/>
          <c:y val="0.17157341861743156"/>
          <c:w val="0.9007348431492489"/>
          <c:h val="0.6824417101827334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mnd'!$B$245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mnd'!$H$239:$H$250</c:f>
              <c:numCache>
                <c:formatCode>General</c:formatCode>
                <c:ptCount val="12"/>
                <c:pt idx="0">
                  <c:v>3</c:v>
                </c:pt>
                <c:pt idx="1">
                  <c:v>0</c:v>
                </c:pt>
                <c:pt idx="2">
                  <c:v>5</c:v>
                </c:pt>
                <c:pt idx="3">
                  <c:v>8</c:v>
                </c:pt>
                <c:pt idx="4">
                  <c:v>7</c:v>
                </c:pt>
                <c:pt idx="5">
                  <c:v>2</c:v>
                </c:pt>
                <c:pt idx="6">
                  <c:v>1</c:v>
                </c:pt>
                <c:pt idx="7">
                  <c:v>13</c:v>
                </c:pt>
                <c:pt idx="8">
                  <c:v>19</c:v>
                </c:pt>
                <c:pt idx="9">
                  <c:v>46</c:v>
                </c:pt>
                <c:pt idx="10">
                  <c:v>9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B2-48AA-AF18-EBE43528A412}"/>
            </c:ext>
          </c:extLst>
        </c:ser>
        <c:ser>
          <c:idx val="0"/>
          <c:order val="1"/>
          <c:tx>
            <c:strRef>
              <c:f>'Klasse per mnd'!$B$30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mnd'!$H$13:$H$24</c:f>
              <c:numCache>
                <c:formatCode>General</c:formatCode>
                <c:ptCount val="12"/>
                <c:pt idx="0">
                  <c:v>2</c:v>
                </c:pt>
                <c:pt idx="1">
                  <c:v>1</c:v>
                </c:pt>
                <c:pt idx="2">
                  <c:v>3</c:v>
                </c:pt>
                <c:pt idx="3">
                  <c:v>7</c:v>
                </c:pt>
                <c:pt idx="4">
                  <c:v>2</c:v>
                </c:pt>
                <c:pt idx="5">
                  <c:v>11</c:v>
                </c:pt>
                <c:pt idx="6">
                  <c:v>2</c:v>
                </c:pt>
                <c:pt idx="7">
                  <c:v>5</c:v>
                </c:pt>
                <c:pt idx="8">
                  <c:v>7</c:v>
                </c:pt>
                <c:pt idx="9">
                  <c:v>37</c:v>
                </c:pt>
                <c:pt idx="10">
                  <c:v>2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B2-48AA-AF18-EBE43528A4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9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723904173073999"/>
          <c:y val="0.22686250017244608"/>
          <c:w val="0.10601741170468826"/>
          <c:h val="0.10904492136373296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geit, antall% slakt i P-</a:t>
            </a:r>
            <a:endParaRPr lang="en-US" sz="2800"/>
          </a:p>
        </c:rich>
      </c:tx>
      <c:layout>
        <c:manualLayout>
          <c:xMode val="edge"/>
          <c:yMode val="edge"/>
          <c:x val="0.18906394894432593"/>
          <c:y val="2.2265208899395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837682866855095E-2"/>
          <c:y val="0.1304488347407278"/>
          <c:w val="0.91659956369558127"/>
          <c:h val="0.70358821576243025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mnd'!$B$239</c:f>
              <c:strCache>
                <c:ptCount val="1"/>
                <c:pt idx="0">
                  <c:v>2022</c:v>
                </c:pt>
              </c:strCache>
            </c:strRef>
          </c:tx>
          <c:spPr>
            <a:ln w="57150">
              <a:solidFill>
                <a:schemeClr val="accent1"/>
              </a:solidFill>
            </a:ln>
          </c:spPr>
          <c:marker>
            <c:symbol val="circle"/>
            <c:size val="9"/>
            <c:spPr>
              <a:solidFill>
                <a:schemeClr val="accent3">
                  <a:lumMod val="20000"/>
                  <a:lumOff val="80000"/>
                </a:schemeClr>
              </a:solidFill>
            </c:spPr>
          </c:marker>
          <c:val>
            <c:numRef>
              <c:f>'Klasse per mnd'!$I$239:$I$250</c:f>
              <c:numCache>
                <c:formatCode>0.00</c:formatCode>
                <c:ptCount val="12"/>
                <c:pt idx="0">
                  <c:v>0.31718104604557495</c:v>
                </c:pt>
                <c:pt idx="1">
                  <c:v>0</c:v>
                </c:pt>
                <c:pt idx="2">
                  <c:v>0.51037290873298558</c:v>
                </c:pt>
                <c:pt idx="3">
                  <c:v>0.77505816176422981</c:v>
                </c:pt>
                <c:pt idx="4">
                  <c:v>0.83575958014152307</c:v>
                </c:pt>
                <c:pt idx="5">
                  <c:v>0.25299843736259275</c:v>
                </c:pt>
                <c:pt idx="6">
                  <c:v>0.92062702164717602</c:v>
                </c:pt>
                <c:pt idx="7">
                  <c:v>2.5758880217735443</c:v>
                </c:pt>
                <c:pt idx="8">
                  <c:v>2.4299482752204802</c:v>
                </c:pt>
                <c:pt idx="9">
                  <c:v>1.6448945418678522</c:v>
                </c:pt>
                <c:pt idx="10">
                  <c:v>0.43663226533667038</c:v>
                </c:pt>
                <c:pt idx="11">
                  <c:v>0.29818351471140098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91-42DF-8349-3B09D44A22A3}"/>
            </c:ext>
          </c:extLst>
        </c:ser>
        <c:ser>
          <c:idx val="0"/>
          <c:order val="1"/>
          <c:tx>
            <c:strRef>
              <c:f>'Klasse per mnd'!$B$16</c:f>
              <c:strCache>
                <c:ptCount val="1"/>
                <c:pt idx="0">
                  <c:v>2023</c:v>
                </c:pt>
              </c:strCache>
            </c:strRef>
          </c:tx>
          <c:spPr>
            <a:ln w="95250">
              <a:solidFill>
                <a:schemeClr val="accent2"/>
              </a:solidFill>
            </a:ln>
          </c:spPr>
          <c:marker>
            <c:symbol val="diamond"/>
            <c:size val="10"/>
            <c:spPr>
              <a:solidFill>
                <a:schemeClr val="accent3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mnd'!$I$13:$I$24</c:f>
              <c:numCache>
                <c:formatCode>0.0</c:formatCode>
                <c:ptCount val="12"/>
                <c:pt idx="0">
                  <c:v>0.29126537697584742</c:v>
                </c:pt>
                <c:pt idx="1">
                  <c:v>0.1643020759627262</c:v>
                </c:pt>
                <c:pt idx="2">
                  <c:v>0.22152223596980816</c:v>
                </c:pt>
                <c:pt idx="3">
                  <c:v>1.1247915020630324</c:v>
                </c:pt>
                <c:pt idx="4">
                  <c:v>0.27687073985324606</c:v>
                </c:pt>
                <c:pt idx="5">
                  <c:v>0.8406962049346155</c:v>
                </c:pt>
                <c:pt idx="6">
                  <c:v>1.0947182059604601</c:v>
                </c:pt>
                <c:pt idx="7">
                  <c:v>0.86650935018142172</c:v>
                </c:pt>
                <c:pt idx="8">
                  <c:v>0.79784670879627695</c:v>
                </c:pt>
                <c:pt idx="9">
                  <c:v>1.1263574149148956</c:v>
                </c:pt>
                <c:pt idx="10">
                  <c:v>0.13672171705115138</c:v>
                </c:pt>
                <c:pt idx="11">
                  <c:v>0.17829509520285275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91-42DF-8349-3B09D44A22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900610141645814"/>
          <c:y val="0.18481387009722372"/>
          <c:w val="0.13657048874381436"/>
          <c:h val="0.12509563065180232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geit, antall slakt i klasse P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258953006918697E-2"/>
          <c:y val="0.17157349081364828"/>
          <c:w val="0.91517825592135249"/>
          <c:h val="0.6646994750656167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mnd'!$B$258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mnd'!$H$254:$H$265</c:f>
              <c:numCache>
                <c:formatCode>General</c:formatCode>
                <c:ptCount val="12"/>
                <c:pt idx="0">
                  <c:v>10</c:v>
                </c:pt>
                <c:pt idx="1">
                  <c:v>6</c:v>
                </c:pt>
                <c:pt idx="2">
                  <c:v>40</c:v>
                </c:pt>
                <c:pt idx="3">
                  <c:v>32</c:v>
                </c:pt>
                <c:pt idx="4">
                  <c:v>26</c:v>
                </c:pt>
                <c:pt idx="5">
                  <c:v>34</c:v>
                </c:pt>
                <c:pt idx="6">
                  <c:v>9</c:v>
                </c:pt>
                <c:pt idx="7">
                  <c:v>28.53</c:v>
                </c:pt>
                <c:pt idx="8">
                  <c:v>46</c:v>
                </c:pt>
                <c:pt idx="9">
                  <c:v>156</c:v>
                </c:pt>
                <c:pt idx="10">
                  <c:v>61</c:v>
                </c:pt>
                <c:pt idx="11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5F-421F-9673-20DDFBD705FB}"/>
            </c:ext>
          </c:extLst>
        </c:ser>
        <c:ser>
          <c:idx val="0"/>
          <c:order val="1"/>
          <c:tx>
            <c:strRef>
              <c:f>'Klasse per mnd'!$B$31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mnd'!$H$28:$H$39</c:f>
              <c:numCache>
                <c:formatCode>General</c:formatCode>
                <c:ptCount val="12"/>
                <c:pt idx="0">
                  <c:v>8</c:v>
                </c:pt>
                <c:pt idx="1">
                  <c:v>17</c:v>
                </c:pt>
                <c:pt idx="2">
                  <c:v>32</c:v>
                </c:pt>
                <c:pt idx="3">
                  <c:v>26</c:v>
                </c:pt>
                <c:pt idx="4">
                  <c:v>21</c:v>
                </c:pt>
                <c:pt idx="5">
                  <c:v>63</c:v>
                </c:pt>
                <c:pt idx="6">
                  <c:v>12</c:v>
                </c:pt>
                <c:pt idx="7">
                  <c:v>19</c:v>
                </c:pt>
                <c:pt idx="8">
                  <c:v>30</c:v>
                </c:pt>
                <c:pt idx="9">
                  <c:v>166</c:v>
                </c:pt>
                <c:pt idx="10">
                  <c:v>42</c:v>
                </c:pt>
                <c:pt idx="1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5F-421F-9673-20DDFBD705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699453538595511"/>
          <c:y val="0.24682258349837224"/>
          <c:w val="0.10601741170468826"/>
          <c:h val="0.10904492136373296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geit, antall slakt i klasse P+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258953006918697E-2"/>
          <c:y val="0.17157349081364828"/>
          <c:w val="0.91517825592135249"/>
          <c:h val="0.6646994750656167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mnd'!$B$273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mnd'!$H$269:$H$280</c:f>
              <c:numCache>
                <c:formatCode>General</c:formatCode>
                <c:ptCount val="12"/>
                <c:pt idx="0">
                  <c:v>25</c:v>
                </c:pt>
                <c:pt idx="1">
                  <c:v>15</c:v>
                </c:pt>
                <c:pt idx="2">
                  <c:v>66</c:v>
                </c:pt>
                <c:pt idx="3">
                  <c:v>58</c:v>
                </c:pt>
                <c:pt idx="4">
                  <c:v>32</c:v>
                </c:pt>
                <c:pt idx="5">
                  <c:v>64</c:v>
                </c:pt>
                <c:pt idx="6">
                  <c:v>12</c:v>
                </c:pt>
                <c:pt idx="7">
                  <c:v>39</c:v>
                </c:pt>
                <c:pt idx="8">
                  <c:v>63</c:v>
                </c:pt>
                <c:pt idx="9">
                  <c:v>256</c:v>
                </c:pt>
                <c:pt idx="10">
                  <c:v>120</c:v>
                </c:pt>
                <c:pt idx="11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A6-48BD-9A97-D9A7DA71215B}"/>
            </c:ext>
          </c:extLst>
        </c:ser>
        <c:ser>
          <c:idx val="0"/>
          <c:order val="1"/>
          <c:tx>
            <c:strRef>
              <c:f>'Klasse per mnd'!$B$46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mnd'!$H$43:$H$54</c:f>
              <c:numCache>
                <c:formatCode>General</c:formatCode>
                <c:ptCount val="12"/>
                <c:pt idx="0">
                  <c:v>24</c:v>
                </c:pt>
                <c:pt idx="1">
                  <c:v>27</c:v>
                </c:pt>
                <c:pt idx="2">
                  <c:v>65</c:v>
                </c:pt>
                <c:pt idx="3">
                  <c:v>35</c:v>
                </c:pt>
                <c:pt idx="4">
                  <c:v>37</c:v>
                </c:pt>
                <c:pt idx="5">
                  <c:v>106</c:v>
                </c:pt>
                <c:pt idx="6">
                  <c:v>20</c:v>
                </c:pt>
                <c:pt idx="7">
                  <c:v>48</c:v>
                </c:pt>
                <c:pt idx="8">
                  <c:v>61</c:v>
                </c:pt>
                <c:pt idx="9">
                  <c:v>297</c:v>
                </c:pt>
                <c:pt idx="10">
                  <c:v>72</c:v>
                </c:pt>
                <c:pt idx="11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A6-48BD-9A97-D9A7DA712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699453538595511"/>
          <c:y val="0.24682258349837224"/>
          <c:w val="0.10601741170468826"/>
          <c:h val="0.10904492136373296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geit, antall slakt i klasse O-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258953006918697E-2"/>
          <c:y val="0.17157349081364828"/>
          <c:w val="0.91517825592135249"/>
          <c:h val="0.6646994750656167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mnd'!$B$285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mnd'!$H$284:$H$295</c:f>
              <c:numCache>
                <c:formatCode>General</c:formatCode>
                <c:ptCount val="12"/>
                <c:pt idx="0">
                  <c:v>66</c:v>
                </c:pt>
                <c:pt idx="1">
                  <c:v>26</c:v>
                </c:pt>
                <c:pt idx="2">
                  <c:v>92</c:v>
                </c:pt>
                <c:pt idx="3">
                  <c:v>93</c:v>
                </c:pt>
                <c:pt idx="4">
                  <c:v>54</c:v>
                </c:pt>
                <c:pt idx="5">
                  <c:v>93</c:v>
                </c:pt>
                <c:pt idx="6">
                  <c:v>21</c:v>
                </c:pt>
                <c:pt idx="7">
                  <c:v>48</c:v>
                </c:pt>
                <c:pt idx="8">
                  <c:v>59</c:v>
                </c:pt>
                <c:pt idx="9">
                  <c:v>330</c:v>
                </c:pt>
                <c:pt idx="10">
                  <c:v>189</c:v>
                </c:pt>
                <c:pt idx="11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DD-471F-8554-F5339BB13D96}"/>
            </c:ext>
          </c:extLst>
        </c:ser>
        <c:ser>
          <c:idx val="0"/>
          <c:order val="1"/>
          <c:tx>
            <c:strRef>
              <c:f>'Klasse per mnd'!$B$60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mnd'!$H$58:$H$69</c:f>
              <c:numCache>
                <c:formatCode>General</c:formatCode>
                <c:ptCount val="12"/>
                <c:pt idx="0">
                  <c:v>44</c:v>
                </c:pt>
                <c:pt idx="1">
                  <c:v>51</c:v>
                </c:pt>
                <c:pt idx="2">
                  <c:v>101</c:v>
                </c:pt>
                <c:pt idx="3">
                  <c:v>69</c:v>
                </c:pt>
                <c:pt idx="4">
                  <c:v>65</c:v>
                </c:pt>
                <c:pt idx="5">
                  <c:v>101</c:v>
                </c:pt>
                <c:pt idx="6">
                  <c:v>25</c:v>
                </c:pt>
                <c:pt idx="7">
                  <c:v>64</c:v>
                </c:pt>
                <c:pt idx="8">
                  <c:v>80</c:v>
                </c:pt>
                <c:pt idx="9">
                  <c:v>460</c:v>
                </c:pt>
                <c:pt idx="10">
                  <c:v>151</c:v>
                </c:pt>
                <c:pt idx="11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DD-471F-8554-F5339BB13D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699453538595511"/>
          <c:y val="0.24682258349837224"/>
          <c:w val="0.10601741170468826"/>
          <c:h val="0.10904492136373296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geit, antall slakt i klasse O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258953006918697E-2"/>
          <c:y val="0.17157349081364828"/>
          <c:w val="0.91517825592135249"/>
          <c:h val="0.6646994750656167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mnd'!$B$300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mnd'!$H$299:$H$309</c:f>
              <c:numCache>
                <c:formatCode>General</c:formatCode>
                <c:ptCount val="11"/>
                <c:pt idx="0">
                  <c:v>214</c:v>
                </c:pt>
                <c:pt idx="1">
                  <c:v>89</c:v>
                </c:pt>
                <c:pt idx="2">
                  <c:v>222</c:v>
                </c:pt>
                <c:pt idx="3">
                  <c:v>184</c:v>
                </c:pt>
                <c:pt idx="4">
                  <c:v>131</c:v>
                </c:pt>
                <c:pt idx="5">
                  <c:v>213</c:v>
                </c:pt>
                <c:pt idx="6">
                  <c:v>29</c:v>
                </c:pt>
                <c:pt idx="7">
                  <c:v>107</c:v>
                </c:pt>
                <c:pt idx="8">
                  <c:v>135</c:v>
                </c:pt>
                <c:pt idx="9">
                  <c:v>504</c:v>
                </c:pt>
                <c:pt idx="10">
                  <c:v>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91-46CB-BBC2-8EEE703F6DF4}"/>
            </c:ext>
          </c:extLst>
        </c:ser>
        <c:ser>
          <c:idx val="0"/>
          <c:order val="1"/>
          <c:tx>
            <c:strRef>
              <c:f>'Klasse per mnd'!$B$79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mnd'!$H$73:$H$84</c:f>
              <c:numCache>
                <c:formatCode>General</c:formatCode>
                <c:ptCount val="12"/>
                <c:pt idx="0">
                  <c:v>152</c:v>
                </c:pt>
                <c:pt idx="1">
                  <c:v>132</c:v>
                </c:pt>
                <c:pt idx="2">
                  <c:v>248</c:v>
                </c:pt>
                <c:pt idx="3">
                  <c:v>105</c:v>
                </c:pt>
                <c:pt idx="4">
                  <c:v>132</c:v>
                </c:pt>
                <c:pt idx="5">
                  <c:v>222</c:v>
                </c:pt>
                <c:pt idx="6">
                  <c:v>56</c:v>
                </c:pt>
                <c:pt idx="7">
                  <c:v>82</c:v>
                </c:pt>
                <c:pt idx="8">
                  <c:v>206</c:v>
                </c:pt>
                <c:pt idx="9">
                  <c:v>747</c:v>
                </c:pt>
                <c:pt idx="10">
                  <c:v>444</c:v>
                </c:pt>
                <c:pt idx="11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91-46CB-BBC2-8EEE703F6D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699453538595511"/>
          <c:y val="0.24682258349837224"/>
          <c:w val="0.10601741170468826"/>
          <c:h val="0.10904492136373296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geit, antall slakt i klasse O+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258953006918697E-2"/>
          <c:y val="0.17157349081364828"/>
          <c:w val="0.91517825592135249"/>
          <c:h val="0.6646994750656167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mnd'!$B$313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mnd'!$H$313:$H$323</c:f>
              <c:numCache>
                <c:formatCode>General</c:formatCode>
                <c:ptCount val="11"/>
                <c:pt idx="0">
                  <c:v>271</c:v>
                </c:pt>
                <c:pt idx="1">
                  <c:v>126</c:v>
                </c:pt>
                <c:pt idx="2">
                  <c:v>260</c:v>
                </c:pt>
                <c:pt idx="3">
                  <c:v>230</c:v>
                </c:pt>
                <c:pt idx="4">
                  <c:v>150</c:v>
                </c:pt>
                <c:pt idx="5">
                  <c:v>159</c:v>
                </c:pt>
                <c:pt idx="6">
                  <c:v>24</c:v>
                </c:pt>
                <c:pt idx="7">
                  <c:v>102</c:v>
                </c:pt>
                <c:pt idx="8">
                  <c:v>127</c:v>
                </c:pt>
                <c:pt idx="9">
                  <c:v>491</c:v>
                </c:pt>
                <c:pt idx="10">
                  <c:v>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C6-4672-A040-A23FFA514B20}"/>
            </c:ext>
          </c:extLst>
        </c:ser>
        <c:ser>
          <c:idx val="0"/>
          <c:order val="1"/>
          <c:tx>
            <c:strRef>
              <c:f>'Klasse per mnd'!$B$88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mnd'!$H$88:$H$99</c:f>
              <c:numCache>
                <c:formatCode>General</c:formatCode>
                <c:ptCount val="12"/>
                <c:pt idx="0">
                  <c:v>189</c:v>
                </c:pt>
                <c:pt idx="1">
                  <c:v>125</c:v>
                </c:pt>
                <c:pt idx="2">
                  <c:v>294</c:v>
                </c:pt>
                <c:pt idx="3">
                  <c:v>152</c:v>
                </c:pt>
                <c:pt idx="4">
                  <c:v>81</c:v>
                </c:pt>
                <c:pt idx="5">
                  <c:v>215</c:v>
                </c:pt>
                <c:pt idx="6">
                  <c:v>41</c:v>
                </c:pt>
                <c:pt idx="7">
                  <c:v>127</c:v>
                </c:pt>
                <c:pt idx="8">
                  <c:v>241</c:v>
                </c:pt>
                <c:pt idx="9">
                  <c:v>561</c:v>
                </c:pt>
                <c:pt idx="10">
                  <c:v>516</c:v>
                </c:pt>
                <c:pt idx="1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C6-4672-A040-A23FFA514B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699453538595511"/>
          <c:y val="0.24682258349837224"/>
          <c:w val="0.10601741170468826"/>
          <c:h val="0.10904492136373296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geit, antall slakt i klasse R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258953006918697E-2"/>
          <c:y val="0.17157349081364828"/>
          <c:w val="0.91517825592135249"/>
          <c:h val="0.6646994750656167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mnd'!$B$342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mnd'!$H$342:$H$353</c:f>
              <c:numCache>
                <c:formatCode>General</c:formatCode>
                <c:ptCount val="12"/>
                <c:pt idx="0">
                  <c:v>88</c:v>
                </c:pt>
                <c:pt idx="1">
                  <c:v>51</c:v>
                </c:pt>
                <c:pt idx="2">
                  <c:v>100</c:v>
                </c:pt>
                <c:pt idx="3">
                  <c:v>81</c:v>
                </c:pt>
                <c:pt idx="4">
                  <c:v>82</c:v>
                </c:pt>
                <c:pt idx="5">
                  <c:v>102</c:v>
                </c:pt>
                <c:pt idx="6">
                  <c:v>3</c:v>
                </c:pt>
                <c:pt idx="7">
                  <c:v>37</c:v>
                </c:pt>
                <c:pt idx="8">
                  <c:v>72</c:v>
                </c:pt>
                <c:pt idx="9">
                  <c:v>288</c:v>
                </c:pt>
                <c:pt idx="10">
                  <c:v>223</c:v>
                </c:pt>
                <c:pt idx="11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0B-4D9C-8B15-6C9B1E17F463}"/>
            </c:ext>
          </c:extLst>
        </c:ser>
        <c:ser>
          <c:idx val="0"/>
          <c:order val="1"/>
          <c:tx>
            <c:strRef>
              <c:f>'Klasse per mnd'!$B$118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mnd'!$H$118:$H$129</c:f>
              <c:numCache>
                <c:formatCode>General</c:formatCode>
                <c:ptCount val="12"/>
                <c:pt idx="0">
                  <c:v>83</c:v>
                </c:pt>
                <c:pt idx="1">
                  <c:v>35</c:v>
                </c:pt>
                <c:pt idx="2">
                  <c:v>119</c:v>
                </c:pt>
                <c:pt idx="3">
                  <c:v>76</c:v>
                </c:pt>
                <c:pt idx="4">
                  <c:v>55</c:v>
                </c:pt>
                <c:pt idx="5">
                  <c:v>118</c:v>
                </c:pt>
                <c:pt idx="6">
                  <c:v>14</c:v>
                </c:pt>
                <c:pt idx="7">
                  <c:v>68</c:v>
                </c:pt>
                <c:pt idx="8">
                  <c:v>99</c:v>
                </c:pt>
                <c:pt idx="9">
                  <c:v>352</c:v>
                </c:pt>
                <c:pt idx="10">
                  <c:v>241</c:v>
                </c:pt>
                <c:pt idx="11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0B-4D9C-8B15-6C9B1E17F4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699453538595511"/>
          <c:y val="0.24682258349837224"/>
          <c:w val="0.10601741170468826"/>
          <c:h val="0.10904492136373296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geit, antall slakt i klasse U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258953006918697E-2"/>
          <c:y val="0.17157349081364828"/>
          <c:w val="0.91517825592135249"/>
          <c:h val="0.6646994750656167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mnd'!$B$387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Lit>
              <c:ptCount val="11"/>
              <c:pt idx="0">
                <c:v>Jan</c:v>
              </c:pt>
              <c:pt idx="1">
                <c:v>Feb</c:v>
              </c:pt>
              <c:pt idx="2">
                <c:v>Apr</c:v>
              </c:pt>
              <c:pt idx="3">
                <c:v>Mai</c:v>
              </c:pt>
              <c:pt idx="4">
                <c:v>Jun</c:v>
              </c:pt>
              <c:pt idx="5">
                <c:v>Jul</c:v>
              </c:pt>
              <c:pt idx="6">
                <c:v>Aug</c:v>
              </c:pt>
              <c:pt idx="7">
                <c:v>Sep</c:v>
              </c:pt>
              <c:pt idx="8">
                <c:v>Okt</c:v>
              </c:pt>
              <c:pt idx="9">
                <c:v>Nov</c:v>
              </c:pt>
              <c:pt idx="10">
                <c:v>Des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'Klasse per mnd'!$H$387:$H$398</c15:sqref>
                  </c15:fullRef>
                </c:ext>
              </c:extLst>
              <c:f>('Klasse per mnd'!$H$387:$H$388,'Klasse per mnd'!$H$390:$H$398)</c:f>
              <c:numCache>
                <c:formatCode>General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11</c:v>
                </c:pt>
                <c:pt idx="5">
                  <c:v>0</c:v>
                </c:pt>
                <c:pt idx="6">
                  <c:v>1</c:v>
                </c:pt>
                <c:pt idx="7">
                  <c:v>15</c:v>
                </c:pt>
                <c:pt idx="8">
                  <c:v>13</c:v>
                </c:pt>
                <c:pt idx="9">
                  <c:v>8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BC-453B-8824-AEA145A0E055}"/>
            </c:ext>
          </c:extLst>
        </c:ser>
        <c:ser>
          <c:idx val="0"/>
          <c:order val="1"/>
          <c:tx>
            <c:strRef>
              <c:f>'Klasse per mnd'!$B$163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'Klasse per mnd'!$F$13:$F$24</c15:sqref>
                  </c15:fullRef>
                </c:ext>
              </c:extLst>
              <c:f>('Klasse per mnd'!$F$13:$F$14,'Klasse per mnd'!$F$16:$F$24)</c:f>
              <c:strCache>
                <c:ptCount val="11"/>
                <c:pt idx="0">
                  <c:v>Jan</c:v>
                </c:pt>
                <c:pt idx="1">
                  <c:v>Feb</c:v>
                </c:pt>
                <c:pt idx="2">
                  <c:v>Apr</c:v>
                </c:pt>
                <c:pt idx="3">
                  <c:v>Mai</c:v>
                </c:pt>
                <c:pt idx="4">
                  <c:v>Jun</c:v>
                </c:pt>
                <c:pt idx="5">
                  <c:v>Jul</c:v>
                </c:pt>
                <c:pt idx="6">
                  <c:v>Aug</c:v>
                </c:pt>
                <c:pt idx="7">
                  <c:v>Sep</c:v>
                </c:pt>
                <c:pt idx="8">
                  <c:v>Okt</c:v>
                </c:pt>
                <c:pt idx="9">
                  <c:v>Nov</c:v>
                </c:pt>
                <c:pt idx="10">
                  <c:v>Des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'Klasse per mnd'!$H$163:$H$174</c15:sqref>
                  </c15:fullRef>
                </c:ext>
              </c:extLst>
              <c:f>('Klasse per mnd'!$H$163:$H$164,'Klasse per mnd'!$H$166:$H$174)</c:f>
              <c:numCache>
                <c:formatCode>General</c:formatCode>
                <c:ptCount val="11"/>
                <c:pt idx="0">
                  <c:v>29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10</c:v>
                </c:pt>
                <c:pt idx="9">
                  <c:v>18</c:v>
                </c:pt>
                <c:pt idx="1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BC-453B-8824-AEA145A0E0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699453538595511"/>
          <c:y val="0.24682258349837224"/>
          <c:w val="0.10601741170468826"/>
          <c:h val="0.10904492136373296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Voksen geit: m</a:t>
            </a:r>
            <a:r>
              <a:rPr lang="nb-NO" sz="2800"/>
              <a:t>iddel KLASSE per måned</a:t>
            </a:r>
          </a:p>
        </c:rich>
      </c:tx>
      <c:layout>
        <c:manualLayout>
          <c:xMode val="edge"/>
          <c:yMode val="edge"/>
          <c:x val="0.1340892874652376"/>
          <c:y val="2.7737222355577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683263393625314E-2"/>
          <c:y val="0.14948287176641867"/>
          <c:w val="0.86445620275775725"/>
          <c:h val="0.73399183209757957"/>
        </c:manualLayout>
      </c:layout>
      <c:lineChart>
        <c:grouping val="standard"/>
        <c:varyColors val="0"/>
        <c:ser>
          <c:idx val="4"/>
          <c:order val="0"/>
          <c:tx>
            <c:strRef>
              <c:f>Måned!$C$23</c:f>
              <c:strCache>
                <c:ptCount val="1"/>
                <c:pt idx="0">
                  <c:v>2022</c:v>
                </c:pt>
              </c:strCache>
            </c:strRef>
          </c:tx>
          <c:marker>
            <c:symbol val="diamond"/>
            <c:size val="10"/>
            <c:spPr>
              <a:solidFill>
                <a:srgbClr val="FFFFFF"/>
              </a:solidFill>
            </c:spPr>
          </c:marker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Måned!$P$23:$P$34</c:f>
              <c:numCache>
                <c:formatCode>0.00</c:formatCode>
                <c:ptCount val="12"/>
                <c:pt idx="0">
                  <c:v>5.5568685376661717</c:v>
                </c:pt>
                <c:pt idx="1">
                  <c:v>5.6719745222929934</c:v>
                </c:pt>
                <c:pt idx="2">
                  <c:v>5.2496815286624212</c:v>
                </c:pt>
                <c:pt idx="3">
                  <c:v>5.1982507288629716</c:v>
                </c:pt>
                <c:pt idx="4">
                  <c:v>5.3685300207039344</c:v>
                </c:pt>
                <c:pt idx="5">
                  <c:v>5.2949852507374624</c:v>
                </c:pt>
                <c:pt idx="6">
                  <c:v>4.5656565656565666</c:v>
                </c:pt>
                <c:pt idx="7">
                  <c:v>4.8812611509067194</c:v>
                </c:pt>
                <c:pt idx="8">
                  <c:v>5.0634328358208949</c:v>
                </c:pt>
                <c:pt idx="9">
                  <c:v>4.9707293666026882</c:v>
                </c:pt>
                <c:pt idx="10">
                  <c:v>5.3558124598587034</c:v>
                </c:pt>
                <c:pt idx="11">
                  <c:v>5.2505133470225873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19-4F4A-B831-AD51EC0345CD}"/>
            </c:ext>
          </c:extLst>
        </c:ser>
        <c:ser>
          <c:idx val="2"/>
          <c:order val="1"/>
          <c:tx>
            <c:strRef>
              <c:f>Måned!$C$10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rgbClr val="002060"/>
              </a:solidFill>
            </a:ln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Måned!$P$10:$P$21</c:f>
              <c:numCache>
                <c:formatCode>0.00</c:formatCode>
                <c:ptCount val="12"/>
                <c:pt idx="0">
                  <c:v>5.9190207156308849</c:v>
                </c:pt>
                <c:pt idx="1">
                  <c:v>5.2102564102564086</c:v>
                </c:pt>
                <c:pt idx="2">
                  <c:v>5.3879907621247112</c:v>
                </c:pt>
                <c:pt idx="3">
                  <c:v>5.2872340425531918</c:v>
                </c:pt>
                <c:pt idx="4">
                  <c:v>5.0916030534351124</c:v>
                </c:pt>
                <c:pt idx="5">
                  <c:v>5.0488676996424315</c:v>
                </c:pt>
                <c:pt idx="6">
                  <c:v>4.8470588235294123</c:v>
                </c:pt>
                <c:pt idx="7">
                  <c:v>5.2415458937198061</c:v>
                </c:pt>
                <c:pt idx="8">
                  <c:v>5.3214285714285694</c:v>
                </c:pt>
                <c:pt idx="9">
                  <c:v>4.9912547528517104</c:v>
                </c:pt>
                <c:pt idx="10">
                  <c:v>5.6177658142664866</c:v>
                </c:pt>
                <c:pt idx="11">
                  <c:v>5.390845070422535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19-4F4A-B831-AD51EC034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34888"/>
        <c:axId val="374934496"/>
      </c:lineChart>
      <c:catAx>
        <c:axId val="3749348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4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4934496"/>
        <c:scaling>
          <c:orientation val="minMax"/>
          <c:max val="6"/>
          <c:min val="4.40000000000000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KLASSE</a:t>
                </a:r>
              </a:p>
            </c:rich>
          </c:tx>
          <c:layout>
            <c:manualLayout>
              <c:xMode val="edge"/>
              <c:yMode val="edge"/>
              <c:x val="1.6815646375132092E-2"/>
              <c:y val="0.3253917848106908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888"/>
        <c:crosses val="autoZero"/>
        <c:crossBetween val="between"/>
      </c:valAx>
      <c:spPr>
        <a:solidFill>
          <a:srgbClr val="FFFFCC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391017736864715"/>
          <c:y val="0.20322336200115493"/>
          <c:w val="0.10362294641483248"/>
          <c:h val="0.14548782609074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geit, antall% slakt i P</a:t>
            </a:r>
            <a:endParaRPr lang="en-US" sz="2800"/>
          </a:p>
        </c:rich>
      </c:tx>
      <c:layout>
        <c:manualLayout>
          <c:xMode val="edge"/>
          <c:yMode val="edge"/>
          <c:x val="0.18906394894432593"/>
          <c:y val="2.2265208899395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837682866855095E-2"/>
          <c:y val="0.1304488347407278"/>
          <c:w val="0.91659956369558127"/>
          <c:h val="0.70358821576243025"/>
        </c:manualLayout>
      </c:layout>
      <c:lineChart>
        <c:grouping val="standard"/>
        <c:varyColors val="0"/>
        <c:ser>
          <c:idx val="1"/>
          <c:order val="0"/>
          <c:spPr>
            <a:ln w="57150">
              <a:solidFill>
                <a:schemeClr val="accent1"/>
              </a:solidFill>
            </a:ln>
          </c:spPr>
          <c:marker>
            <c:symbol val="circle"/>
            <c:size val="9"/>
            <c:spPr>
              <a:solidFill>
                <a:schemeClr val="accent3">
                  <a:lumMod val="20000"/>
                  <a:lumOff val="80000"/>
                </a:schemeClr>
              </a:solidFill>
            </c:spPr>
          </c:marker>
          <c:val>
            <c:numRef>
              <c:f>'Klasse per mnd'!$I$254:$I$265</c:f>
              <c:numCache>
                <c:formatCode>0.00</c:formatCode>
                <c:ptCount val="12"/>
                <c:pt idx="0">
                  <c:v>1.1239942819177828</c:v>
                </c:pt>
                <c:pt idx="1">
                  <c:v>1.0334591055376767</c:v>
                </c:pt>
                <c:pt idx="2">
                  <c:v>3.9837129348685671</c:v>
                </c:pt>
                <c:pt idx="3">
                  <c:v>3.4287899112830593</c:v>
                </c:pt>
                <c:pt idx="4">
                  <c:v>3.9159152368299552</c:v>
                </c:pt>
                <c:pt idx="5">
                  <c:v>3.8064764894099183</c:v>
                </c:pt>
                <c:pt idx="6">
                  <c:v>7.6536451853694976</c:v>
                </c:pt>
                <c:pt idx="7">
                  <c:v>6.1279751159496785</c:v>
                </c:pt>
                <c:pt idx="8">
                  <c:v>6.8926059613738673</c:v>
                </c:pt>
                <c:pt idx="9">
                  <c:v>6.1696734754733846</c:v>
                </c:pt>
                <c:pt idx="10">
                  <c:v>3.2167162587190101</c:v>
                </c:pt>
                <c:pt idx="11">
                  <c:v>2.6014990314106918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D8C-414B-9F1C-B528BA8485AA}"/>
            </c:ext>
          </c:extLst>
        </c:ser>
        <c:ser>
          <c:idx val="0"/>
          <c:order val="1"/>
          <c:spPr>
            <a:ln w="95250">
              <a:solidFill>
                <a:schemeClr val="accent2"/>
              </a:solidFill>
            </a:ln>
          </c:spPr>
          <c:marker>
            <c:symbol val="diamond"/>
            <c:size val="10"/>
            <c:spPr>
              <a:solidFill>
                <a:schemeClr val="accent3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mnd'!$I$28:$I$39</c:f>
              <c:numCache>
                <c:formatCode>0.0</c:formatCode>
                <c:ptCount val="12"/>
                <c:pt idx="0">
                  <c:v>1.256029777503296</c:v>
                </c:pt>
                <c:pt idx="1">
                  <c:v>3.439550028183203</c:v>
                </c:pt>
                <c:pt idx="2">
                  <c:v>2.744174235343062</c:v>
                </c:pt>
                <c:pt idx="3">
                  <c:v>4.0777807040646126</c:v>
                </c:pt>
                <c:pt idx="4">
                  <c:v>3.8327353090895553</c:v>
                </c:pt>
                <c:pt idx="5">
                  <c:v>5.3235053235053238</c:v>
                </c:pt>
                <c:pt idx="6">
                  <c:v>5.4824431985836508</c:v>
                </c:pt>
                <c:pt idx="7">
                  <c:v>3.3531247621222504</c:v>
                </c:pt>
                <c:pt idx="8">
                  <c:v>2.9965718062037894</c:v>
                </c:pt>
                <c:pt idx="9">
                  <c:v>5.4120333826358191</c:v>
                </c:pt>
                <c:pt idx="10">
                  <c:v>2.2331213785021391</c:v>
                </c:pt>
                <c:pt idx="11">
                  <c:v>1.4398169952230371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1D8C-414B-9F1C-B528BA8485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6660848073469195"/>
          <c:y val="0.1825782340587708"/>
          <c:w val="0.13657048874381436"/>
          <c:h val="0.12509563065180232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geit, antall% slakt i P+</a:t>
            </a:r>
            <a:endParaRPr lang="en-US" sz="2800"/>
          </a:p>
        </c:rich>
      </c:tx>
      <c:layout>
        <c:manualLayout>
          <c:xMode val="edge"/>
          <c:yMode val="edge"/>
          <c:x val="0.18906394894432593"/>
          <c:y val="2.2265208899395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837682866855095E-2"/>
          <c:y val="0.1304488347407278"/>
          <c:w val="0.91659956369558127"/>
          <c:h val="0.70358821576243025"/>
        </c:manualLayout>
      </c:layout>
      <c:lineChart>
        <c:grouping val="standard"/>
        <c:varyColors val="0"/>
        <c:ser>
          <c:idx val="1"/>
          <c:order val="0"/>
          <c:spPr>
            <a:ln w="57150">
              <a:solidFill>
                <a:schemeClr val="accent1"/>
              </a:solidFill>
            </a:ln>
          </c:spPr>
          <c:marker>
            <c:symbol val="circle"/>
            <c:size val="9"/>
            <c:spPr>
              <a:solidFill>
                <a:schemeClr val="accent3">
                  <a:lumMod val="20000"/>
                  <a:lumOff val="80000"/>
                </a:schemeClr>
              </a:solidFill>
            </c:spPr>
          </c:marker>
          <c:val>
            <c:numRef>
              <c:f>'Klasse per mnd'!$I$269:$I$280</c:f>
              <c:numCache>
                <c:formatCode>0.00</c:formatCode>
                <c:ptCount val="12"/>
                <c:pt idx="0">
                  <c:v>3.1047132036734282</c:v>
                </c:pt>
                <c:pt idx="1">
                  <c:v>3.624736433248251</c:v>
                </c:pt>
                <c:pt idx="2">
                  <c:v>7.1199825015002753</c:v>
                </c:pt>
                <c:pt idx="3">
                  <c:v>6.7441724828430898</c:v>
                </c:pt>
                <c:pt idx="4">
                  <c:v>5.5657630663990734</c:v>
                </c:pt>
                <c:pt idx="5">
                  <c:v>7.673834955725269</c:v>
                </c:pt>
                <c:pt idx="6">
                  <c:v>9.8930082109977597</c:v>
                </c:pt>
                <c:pt idx="7">
                  <c:v>8.1331407781820246</c:v>
                </c:pt>
                <c:pt idx="8">
                  <c:v>9.8072414691325829</c:v>
                </c:pt>
                <c:pt idx="9">
                  <c:v>10.705233338303261</c:v>
                </c:pt>
                <c:pt idx="10">
                  <c:v>6.7218946386042306</c:v>
                </c:pt>
                <c:pt idx="11">
                  <c:v>4.6309725448035932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ECF3-4E52-AE88-3873948423F5}"/>
            </c:ext>
          </c:extLst>
        </c:ser>
        <c:ser>
          <c:idx val="0"/>
          <c:order val="1"/>
          <c:spPr>
            <a:ln w="95250">
              <a:solidFill>
                <a:schemeClr val="accent2"/>
              </a:solidFill>
            </a:ln>
          </c:spPr>
          <c:marker>
            <c:symbol val="diamond"/>
            <c:size val="10"/>
            <c:spPr>
              <a:solidFill>
                <a:schemeClr val="accent3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mnd'!$I$43:$I$54</c:f>
              <c:numCache>
                <c:formatCode>0.0</c:formatCode>
                <c:ptCount val="12"/>
                <c:pt idx="0">
                  <c:v>3.6195356445393991</c:v>
                </c:pt>
                <c:pt idx="1">
                  <c:v>5.7709605075375077</c:v>
                </c:pt>
                <c:pt idx="2">
                  <c:v>5.4256738868507668</c:v>
                </c:pt>
                <c:pt idx="3">
                  <c:v>5.5230006145202335</c:v>
                </c:pt>
                <c:pt idx="4">
                  <c:v>7.484200985808819</c:v>
                </c:pt>
                <c:pt idx="5">
                  <c:v>9.6468533554626248</c:v>
                </c:pt>
                <c:pt idx="6">
                  <c:v>9.3419887872528768</c:v>
                </c:pt>
                <c:pt idx="7">
                  <c:v>8.9518154829869854</c:v>
                </c:pt>
                <c:pt idx="8">
                  <c:v>6.8439965305026638</c:v>
                </c:pt>
                <c:pt idx="9">
                  <c:v>9.8504065539095826</c:v>
                </c:pt>
                <c:pt idx="10">
                  <c:v>4.0570076855586548</c:v>
                </c:pt>
                <c:pt idx="11">
                  <c:v>3.1521227208504339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ECF3-4E52-AE88-3873948423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45791968179681"/>
          <c:y val="0.23399786294318839"/>
          <c:w val="0.13657048874381436"/>
          <c:h val="0.12509563065180232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geit, antall% slakt i O-</a:t>
            </a:r>
            <a:endParaRPr lang="en-US" sz="2800"/>
          </a:p>
        </c:rich>
      </c:tx>
      <c:layout>
        <c:manualLayout>
          <c:xMode val="edge"/>
          <c:yMode val="edge"/>
          <c:x val="0.18906394894432593"/>
          <c:y val="2.2265208899395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852324825217023E-2"/>
          <c:y val="0.13492010681763372"/>
          <c:w val="0.90058492173721938"/>
          <c:h val="0.69911701178197794"/>
        </c:manualLayout>
      </c:layout>
      <c:lineChart>
        <c:grouping val="standard"/>
        <c:varyColors val="0"/>
        <c:ser>
          <c:idx val="1"/>
          <c:order val="0"/>
          <c:spPr>
            <a:ln w="57150">
              <a:solidFill>
                <a:schemeClr val="accent1"/>
              </a:solidFill>
            </a:ln>
          </c:spPr>
          <c:marker>
            <c:symbol val="circle"/>
            <c:size val="9"/>
            <c:spPr>
              <a:solidFill>
                <a:schemeClr val="accent3">
                  <a:lumMod val="20000"/>
                  <a:lumOff val="80000"/>
                </a:schemeClr>
              </a:solidFill>
            </c:spPr>
          </c:marker>
          <c:val>
            <c:numRef>
              <c:f>'Klasse per mnd'!$I$284:$I$295</c:f>
              <c:numCache>
                <c:formatCode>0.00</c:formatCode>
                <c:ptCount val="12"/>
                <c:pt idx="0">
                  <c:v>8.3598309333498388</c:v>
                </c:pt>
                <c:pt idx="1">
                  <c:v>6.9526134724225921</c:v>
                </c:pt>
                <c:pt idx="2">
                  <c:v>10.278125192791968</c:v>
                </c:pt>
                <c:pt idx="3">
                  <c:v>11.514409212564239</c:v>
                </c:pt>
                <c:pt idx="4">
                  <c:v>9.6993338421384934</c:v>
                </c:pt>
                <c:pt idx="5">
                  <c:v>11.95248499935736</c:v>
                </c:pt>
                <c:pt idx="6">
                  <c:v>19.606867379945253</c:v>
                </c:pt>
                <c:pt idx="7">
                  <c:v>11.97406059932791</c:v>
                </c:pt>
                <c:pt idx="8">
                  <c:v>9.7058385740334163</c:v>
                </c:pt>
                <c:pt idx="9">
                  <c:v>14.480852381553149</c:v>
                </c:pt>
                <c:pt idx="10">
                  <c:v>10.933077999915158</c:v>
                </c:pt>
                <c:pt idx="11">
                  <c:v>12.119029990770509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57E-4345-A39A-8713F6BE5DBA}"/>
            </c:ext>
          </c:extLst>
        </c:ser>
        <c:ser>
          <c:idx val="0"/>
          <c:order val="1"/>
          <c:spPr>
            <a:ln w="95250">
              <a:solidFill>
                <a:schemeClr val="accent2"/>
              </a:solidFill>
            </a:ln>
          </c:spPr>
          <c:marker>
            <c:symbol val="diamond"/>
            <c:size val="10"/>
            <c:spPr>
              <a:solidFill>
                <a:schemeClr val="accent3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mnd'!$I$58:$I$69</c:f>
              <c:numCache>
                <c:formatCode>0.0</c:formatCode>
                <c:ptCount val="12"/>
                <c:pt idx="0">
                  <c:v>7.9317654520872622</c:v>
                </c:pt>
                <c:pt idx="1">
                  <c:v>11.203722581341518</c:v>
                </c:pt>
                <c:pt idx="2">
                  <c:v>9.7507604696271422</c:v>
                </c:pt>
                <c:pt idx="3">
                  <c:v>12.441840049161621</c:v>
                </c:pt>
                <c:pt idx="4">
                  <c:v>14.548750356952189</c:v>
                </c:pt>
                <c:pt idx="5">
                  <c:v>9.6002082757049632</c:v>
                </c:pt>
                <c:pt idx="6">
                  <c:v>12.782531720271464</c:v>
                </c:pt>
                <c:pt idx="7">
                  <c:v>13.630712237700132</c:v>
                </c:pt>
                <c:pt idx="8">
                  <c:v>10.111794914157471</c:v>
                </c:pt>
                <c:pt idx="9">
                  <c:v>16.2134925318231</c:v>
                </c:pt>
                <c:pt idx="10">
                  <c:v>9.0146425548669562</c:v>
                </c:pt>
                <c:pt idx="11">
                  <c:v>12.566440153401063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957E-4345-A39A-8713F6BE5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114748782689054"/>
          <c:y val="0.1870495061356767"/>
          <c:w val="0.13657048874381436"/>
          <c:h val="0.12509563065180232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geit, antall% slakt i O</a:t>
            </a:r>
            <a:endParaRPr lang="en-US" sz="2800"/>
          </a:p>
        </c:rich>
      </c:tx>
      <c:layout>
        <c:manualLayout>
          <c:xMode val="edge"/>
          <c:yMode val="edge"/>
          <c:x val="0.18906394894432593"/>
          <c:y val="2.2265208899395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852324825217023E-2"/>
          <c:y val="0.13492010681763372"/>
          <c:w val="0.90058492173721938"/>
          <c:h val="0.69911701178197794"/>
        </c:manualLayout>
      </c:layout>
      <c:lineChart>
        <c:grouping val="standard"/>
        <c:varyColors val="0"/>
        <c:ser>
          <c:idx val="1"/>
          <c:order val="0"/>
          <c:spPr>
            <a:ln w="57150">
              <a:solidFill>
                <a:schemeClr val="accent1"/>
              </a:solidFill>
            </a:ln>
          </c:spPr>
          <c:marker>
            <c:symbol val="circle"/>
            <c:size val="9"/>
            <c:spPr>
              <a:solidFill>
                <a:schemeClr val="accent3">
                  <a:lumMod val="20000"/>
                  <a:lumOff val="80000"/>
                </a:schemeClr>
              </a:solidFill>
            </c:spPr>
          </c:marker>
          <c:val>
            <c:numRef>
              <c:f>'Klasse per mnd'!$I$299:$I$309</c:f>
              <c:numCache>
                <c:formatCode>0.00</c:formatCode>
                <c:ptCount val="11"/>
                <c:pt idx="0">
                  <c:v>29.224641484014839</c:v>
                </c:pt>
                <c:pt idx="1">
                  <c:v>27.490012207302179</c:v>
                </c:pt>
                <c:pt idx="2">
                  <c:v>27.249426531539367</c:v>
                </c:pt>
                <c:pt idx="3">
                  <c:v>25.155044034449904</c:v>
                </c:pt>
                <c:pt idx="4">
                  <c:v>24.681761219624804</c:v>
                </c:pt>
                <c:pt idx="5">
                  <c:v>28.255325481813198</c:v>
                </c:pt>
                <c:pt idx="6">
                  <c:v>31.460562328937545</c:v>
                </c:pt>
                <c:pt idx="7">
                  <c:v>26.443469325408952</c:v>
                </c:pt>
                <c:pt idx="8">
                  <c:v>24.59624902318312</c:v>
                </c:pt>
                <c:pt idx="9">
                  <c:v>24.053400006881446</c:v>
                </c:pt>
                <c:pt idx="10">
                  <c:v>28.142025173774197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236-4BBA-8B65-0316D45FE206}"/>
            </c:ext>
          </c:extLst>
        </c:ser>
        <c:ser>
          <c:idx val="0"/>
          <c:order val="1"/>
          <c:spPr>
            <a:ln w="95250">
              <a:solidFill>
                <a:schemeClr val="accent2"/>
              </a:solidFill>
            </a:ln>
          </c:spPr>
          <c:marker>
            <c:symbol val="diamond"/>
            <c:size val="10"/>
            <c:spPr>
              <a:solidFill>
                <a:schemeClr val="accent3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mnd'!$I$73:$I$84</c:f>
              <c:numCache>
                <c:formatCode>0.0</c:formatCode>
                <c:ptCount val="12"/>
                <c:pt idx="0">
                  <c:v>27.490777987347904</c:v>
                </c:pt>
                <c:pt idx="1">
                  <c:v>33.651943441708745</c:v>
                </c:pt>
                <c:pt idx="2">
                  <c:v>26.705856291501657</c:v>
                </c:pt>
                <c:pt idx="3">
                  <c:v>19.705249758581346</c:v>
                </c:pt>
                <c:pt idx="4">
                  <c:v>33.640415678581618</c:v>
                </c:pt>
                <c:pt idx="5">
                  <c:v>25.786593336262221</c:v>
                </c:pt>
                <c:pt idx="6">
                  <c:v>31.068161699616397</c:v>
                </c:pt>
                <c:pt idx="7">
                  <c:v>19.136789221283404</c:v>
                </c:pt>
                <c:pt idx="8">
                  <c:v>26.725455371525328</c:v>
                </c:pt>
                <c:pt idx="9">
                  <c:v>28.149355874531562</c:v>
                </c:pt>
                <c:pt idx="10">
                  <c:v>28.320307050314209</c:v>
                </c:pt>
                <c:pt idx="11">
                  <c:v>30.723945367691574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2236-4BBA-8B65-0316D45FE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000358482986469"/>
          <c:y val="0.49780291548063532"/>
          <c:w val="0.13657048874381436"/>
          <c:h val="0.12509563065180232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geit, antall% slakt i klasse O+</a:t>
            </a:r>
            <a:endParaRPr lang="en-US" sz="2800"/>
          </a:p>
        </c:rich>
      </c:tx>
      <c:layout>
        <c:manualLayout>
          <c:xMode val="edge"/>
          <c:yMode val="edge"/>
          <c:x val="0.18906392706402433"/>
          <c:y val="2.22651745996539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852324825217023E-2"/>
          <c:y val="0.1304488347407278"/>
          <c:w val="0.90058492173721938"/>
          <c:h val="0.70358821576243025"/>
        </c:manualLayout>
      </c:layout>
      <c:lineChart>
        <c:grouping val="standard"/>
        <c:varyColors val="0"/>
        <c:ser>
          <c:idx val="1"/>
          <c:order val="0"/>
          <c:spPr>
            <a:ln w="57150">
              <a:solidFill>
                <a:schemeClr val="accent1"/>
              </a:solidFill>
            </a:ln>
          </c:spPr>
          <c:marker>
            <c:symbol val="circle"/>
            <c:size val="9"/>
            <c:spPr>
              <a:solidFill>
                <a:schemeClr val="accent3">
                  <a:lumMod val="20000"/>
                  <a:lumOff val="80000"/>
                </a:schemeClr>
              </a:solidFill>
            </c:spPr>
          </c:marker>
          <c:val>
            <c:numRef>
              <c:f>'Klasse per mnd'!$I$313:$I$323</c:f>
              <c:numCache>
                <c:formatCode>0.00</c:formatCode>
                <c:ptCount val="11"/>
                <c:pt idx="0">
                  <c:v>42.013747365329777</c:v>
                </c:pt>
                <c:pt idx="1">
                  <c:v>41.929308622794366</c:v>
                </c:pt>
                <c:pt idx="2">
                  <c:v>35.243212320738522</c:v>
                </c:pt>
                <c:pt idx="3">
                  <c:v>36.920245478287342</c:v>
                </c:pt>
                <c:pt idx="4">
                  <c:v>32.972458565357925</c:v>
                </c:pt>
                <c:pt idx="5">
                  <c:v>26.148132614475024</c:v>
                </c:pt>
                <c:pt idx="6">
                  <c:v>26.643443642697193</c:v>
                </c:pt>
                <c:pt idx="7">
                  <c:v>30.67042519510094</c:v>
                </c:pt>
                <c:pt idx="8">
                  <c:v>25.854017043128795</c:v>
                </c:pt>
                <c:pt idx="9">
                  <c:v>25.803351263318454</c:v>
                </c:pt>
                <c:pt idx="10">
                  <c:v>32.932556828855915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718-4407-8C05-658E8A8A8B46}"/>
            </c:ext>
          </c:extLst>
        </c:ser>
        <c:ser>
          <c:idx val="0"/>
          <c:order val="1"/>
          <c:spPr>
            <a:ln w="95250">
              <a:solidFill>
                <a:schemeClr val="accent2"/>
              </a:solidFill>
            </a:ln>
          </c:spPr>
          <c:marker>
            <c:symbol val="diamond"/>
            <c:size val="10"/>
            <c:spPr>
              <a:solidFill>
                <a:schemeClr val="accent3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mnd'!$I$88:$I$99</c:f>
              <c:numCache>
                <c:formatCode>0.0</c:formatCode>
                <c:ptCount val="12"/>
                <c:pt idx="0">
                  <c:v>35.907429353541097</c:v>
                </c:pt>
                <c:pt idx="1">
                  <c:v>34.099276831008716</c:v>
                </c:pt>
                <c:pt idx="2">
                  <c:v>37.583678673892237</c:v>
                </c:pt>
                <c:pt idx="3">
                  <c:v>35.659731366868598</c:v>
                </c:pt>
                <c:pt idx="4">
                  <c:v>23.098220826142555</c:v>
                </c:pt>
                <c:pt idx="5">
                  <c:v>28.242511023967975</c:v>
                </c:pt>
                <c:pt idx="6">
                  <c:v>27.961050457362056</c:v>
                </c:pt>
                <c:pt idx="7">
                  <c:v>34.595671259293091</c:v>
                </c:pt>
                <c:pt idx="8">
                  <c:v>35.181666735505914</c:v>
                </c:pt>
                <c:pt idx="9">
                  <c:v>22.74441132066794</c:v>
                </c:pt>
                <c:pt idx="10">
                  <c:v>35.874414437317256</c:v>
                </c:pt>
                <c:pt idx="11">
                  <c:v>38.173652694610794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3718-4407-8C05-658E8A8A8B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420857224693173"/>
          <c:y val="0.21164150255865904"/>
          <c:w val="0.13657048874381436"/>
          <c:h val="0.12509563065180232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geit, antall% slakt i klasse R</a:t>
            </a:r>
            <a:endParaRPr lang="en-US" sz="2800"/>
          </a:p>
        </c:rich>
      </c:tx>
      <c:layout>
        <c:manualLayout>
          <c:xMode val="edge"/>
          <c:yMode val="edge"/>
          <c:x val="0.18906392706402433"/>
          <c:y val="2.22651745996539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852324825217023E-2"/>
          <c:y val="0.1304488347407278"/>
          <c:w val="0.90058492173721938"/>
          <c:h val="0.70358821576243025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mnd'!$B$343</c:f>
              <c:strCache>
                <c:ptCount val="1"/>
                <c:pt idx="0">
                  <c:v>2022</c:v>
                </c:pt>
              </c:strCache>
            </c:strRef>
          </c:tx>
          <c:spPr>
            <a:ln w="57150">
              <a:solidFill>
                <a:schemeClr val="accent1"/>
              </a:solidFill>
            </a:ln>
          </c:spPr>
          <c:marker>
            <c:symbol val="circle"/>
            <c:size val="9"/>
            <c:spPr>
              <a:solidFill>
                <a:schemeClr val="accent3">
                  <a:lumMod val="20000"/>
                  <a:lumOff val="80000"/>
                </a:schemeClr>
              </a:solidFill>
            </c:spPr>
          </c:marker>
          <c:val>
            <c:numRef>
              <c:f>'Klasse per mnd'!$I$342:$I$353</c:f>
              <c:numCache>
                <c:formatCode>0.00</c:formatCode>
                <c:ptCount val="12"/>
                <c:pt idx="0">
                  <c:v>15.855891685668775</c:v>
                </c:pt>
                <c:pt idx="1">
                  <c:v>18.471867717234495</c:v>
                </c:pt>
                <c:pt idx="2">
                  <c:v>15.615167609828324</c:v>
                </c:pt>
                <c:pt idx="3">
                  <c:v>15.462280718808122</c:v>
                </c:pt>
                <c:pt idx="4">
                  <c:v>22.175424710970404</c:v>
                </c:pt>
                <c:pt idx="5">
                  <c:v>19.721025252491089</c:v>
                </c:pt>
                <c:pt idx="6">
                  <c:v>3.8218462304055745</c:v>
                </c:pt>
                <c:pt idx="7">
                  <c:v>13.457105562807229</c:v>
                </c:pt>
                <c:pt idx="8">
                  <c:v>16.429129609645365</c:v>
                </c:pt>
                <c:pt idx="9">
                  <c:v>16.270257251321798</c:v>
                </c:pt>
                <c:pt idx="10">
                  <c:v>16.9044257119136</c:v>
                </c:pt>
                <c:pt idx="11">
                  <c:v>11.491221842449569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9F-4C9C-A3E4-BF78FFFFA18D}"/>
            </c:ext>
          </c:extLst>
        </c:ser>
        <c:ser>
          <c:idx val="0"/>
          <c:order val="1"/>
          <c:tx>
            <c:strRef>
              <c:f>'Klasse per mnd'!$B$123</c:f>
              <c:strCache>
                <c:ptCount val="1"/>
                <c:pt idx="0">
                  <c:v>2023</c:v>
                </c:pt>
              </c:strCache>
            </c:strRef>
          </c:tx>
          <c:spPr>
            <a:ln w="95250">
              <a:solidFill>
                <a:schemeClr val="accent2"/>
              </a:solidFill>
            </a:ln>
          </c:spPr>
          <c:marker>
            <c:symbol val="diamond"/>
            <c:size val="10"/>
            <c:spPr>
              <a:solidFill>
                <a:schemeClr val="accent3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mnd'!$I$118:$I$129</c:f>
              <c:numCache>
                <c:formatCode>0.0</c:formatCode>
                <c:ptCount val="12"/>
                <c:pt idx="0">
                  <c:v>17.279798367578564</c:v>
                </c:pt>
                <c:pt idx="1">
                  <c:v>10.835542016957888</c:v>
                </c:pt>
                <c:pt idx="2">
                  <c:v>17.131233014377333</c:v>
                </c:pt>
                <c:pt idx="3">
                  <c:v>21.467606004740595</c:v>
                </c:pt>
                <c:pt idx="4">
                  <c:v>17.118806103572016</c:v>
                </c:pt>
                <c:pt idx="5">
                  <c:v>19.933178211323906</c:v>
                </c:pt>
                <c:pt idx="6">
                  <c:v>12.26910593095308</c:v>
                </c:pt>
                <c:pt idx="7">
                  <c:v>19.140595265281263</c:v>
                </c:pt>
                <c:pt idx="8">
                  <c:v>16.654963997081211</c:v>
                </c:pt>
                <c:pt idx="9">
                  <c:v>15.983967751576801</c:v>
                </c:pt>
                <c:pt idx="10">
                  <c:v>18.903250008525745</c:v>
                </c:pt>
                <c:pt idx="11">
                  <c:v>13.319989235013121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9F-4C9C-A3E4-BF78FFFFA1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476660517540679"/>
          <c:y val="0.30106694409677665"/>
          <c:w val="0.13657048874381436"/>
          <c:h val="0.12509563065180232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geit, antall% slakt i klasse U</a:t>
            </a:r>
            <a:endParaRPr lang="en-US" sz="2800"/>
          </a:p>
        </c:rich>
      </c:tx>
      <c:layout>
        <c:manualLayout>
          <c:xMode val="edge"/>
          <c:yMode val="edge"/>
          <c:x val="0.18906392706402433"/>
          <c:y val="2.22651745996539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852324825217023E-2"/>
          <c:y val="0.1304488347407278"/>
          <c:w val="0.90058492173721938"/>
          <c:h val="0.70358821576243025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mnd'!$B$388</c:f>
              <c:strCache>
                <c:ptCount val="1"/>
                <c:pt idx="0">
                  <c:v>2022</c:v>
                </c:pt>
              </c:strCache>
            </c:strRef>
          </c:tx>
          <c:spPr>
            <a:ln w="57150">
              <a:solidFill>
                <a:schemeClr val="accent1"/>
              </a:solidFill>
            </a:ln>
          </c:spPr>
          <c:marker>
            <c:symbol val="circle"/>
            <c:size val="9"/>
            <c:spPr>
              <a:solidFill>
                <a:schemeClr val="accent3">
                  <a:lumMod val="20000"/>
                  <a:lumOff val="80000"/>
                </a:schemeClr>
              </a:solidFill>
            </c:spPr>
          </c:marker>
          <c:val>
            <c:numRef>
              <c:f>'Klasse per mnd'!$I$387:$I$398</c:f>
              <c:numCache>
                <c:formatCode>0.00</c:formatCode>
                <c:ptCount val="12"/>
                <c:pt idx="0">
                  <c:v>0</c:v>
                </c:pt>
                <c:pt idx="1">
                  <c:v>0.4980024414604371</c:v>
                </c:pt>
                <c:pt idx="2">
                  <c:v>0</c:v>
                </c:pt>
                <c:pt idx="3">
                  <c:v>0</c:v>
                </c:pt>
                <c:pt idx="4">
                  <c:v>0.15358377853784477</c:v>
                </c:pt>
                <c:pt idx="5">
                  <c:v>2.1897217693655424</c:v>
                </c:pt>
                <c:pt idx="6">
                  <c:v>0</c:v>
                </c:pt>
                <c:pt idx="7">
                  <c:v>0.61793540144971837</c:v>
                </c:pt>
                <c:pt idx="8">
                  <c:v>4.2849700442823639</c:v>
                </c:pt>
                <c:pt idx="9">
                  <c:v>0.87233774128063646</c:v>
                </c:pt>
                <c:pt idx="10">
                  <c:v>0.71267112288122747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E4-430C-97E1-9E296871DD14}"/>
            </c:ext>
          </c:extLst>
        </c:ser>
        <c:ser>
          <c:idx val="0"/>
          <c:order val="1"/>
          <c:tx>
            <c:strRef>
              <c:f>'Klasse per mnd'!$B$164</c:f>
              <c:strCache>
                <c:ptCount val="1"/>
                <c:pt idx="0">
                  <c:v>2023</c:v>
                </c:pt>
              </c:strCache>
            </c:strRef>
          </c:tx>
          <c:spPr>
            <a:ln w="95250">
              <a:solidFill>
                <a:schemeClr val="accent2"/>
              </a:solidFill>
            </a:ln>
          </c:spPr>
          <c:marker>
            <c:symbol val="diamond"/>
            <c:size val="10"/>
            <c:spPr>
              <a:solidFill>
                <a:schemeClr val="accent3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mnd'!$I$163:$I$174</c:f>
              <c:numCache>
                <c:formatCode>0.0</c:formatCode>
                <c:ptCount val="12"/>
                <c:pt idx="0">
                  <c:v>6.2233980404266305</c:v>
                </c:pt>
                <c:pt idx="1">
                  <c:v>0.83470251729968947</c:v>
                </c:pt>
                <c:pt idx="2">
                  <c:v>0.43710119243798717</c:v>
                </c:pt>
                <c:pt idx="3">
                  <c:v>0</c:v>
                </c:pt>
                <c:pt idx="4">
                  <c:v>0</c:v>
                </c:pt>
                <c:pt idx="5">
                  <c:v>0.62645426883837485</c:v>
                </c:pt>
                <c:pt idx="6">
                  <c:v>0</c:v>
                </c:pt>
                <c:pt idx="7">
                  <c:v>0.32478242115145511</c:v>
                </c:pt>
                <c:pt idx="8">
                  <c:v>0.40408629686230774</c:v>
                </c:pt>
                <c:pt idx="9">
                  <c:v>0.51997516994030035</c:v>
                </c:pt>
                <c:pt idx="10">
                  <c:v>1.460535167863886</c:v>
                </c:pt>
                <c:pt idx="11">
                  <c:v>0.4457377380071319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E4-430C-97E1-9E296871DD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59816218923218"/>
          <c:y val="0.23846913502009431"/>
          <c:w val="0.13657048874381436"/>
          <c:h val="0.12509563065180232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geit, middel VEKT for slakt i P-</a:t>
            </a:r>
            <a:endParaRPr lang="en-US" sz="2800"/>
          </a:p>
        </c:rich>
      </c:tx>
      <c:layout>
        <c:manualLayout>
          <c:xMode val="edge"/>
          <c:yMode val="edge"/>
          <c:x val="0.18906394894432593"/>
          <c:y val="2.2265208899395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837682866855095E-2"/>
          <c:y val="0.1304488347407278"/>
          <c:w val="0.91659956369558127"/>
          <c:h val="0.70358821576243025"/>
        </c:manualLayout>
      </c:layout>
      <c:lineChart>
        <c:grouping val="standard"/>
        <c:varyColors val="0"/>
        <c:ser>
          <c:idx val="1"/>
          <c:order val="0"/>
          <c:spPr>
            <a:ln w="57150">
              <a:solidFill>
                <a:schemeClr val="accent1"/>
              </a:solidFill>
            </a:ln>
          </c:spPr>
          <c:marker>
            <c:symbol val="circle"/>
            <c:size val="9"/>
            <c:spPr>
              <a:solidFill>
                <a:schemeClr val="accent3">
                  <a:lumMod val="20000"/>
                  <a:lumOff val="80000"/>
                </a:schemeClr>
              </a:solidFill>
            </c:spPr>
          </c:marker>
          <c:val>
            <c:numRef>
              <c:f>'Klasse per mnd'!$S$239:$S$250</c:f>
              <c:numCache>
                <c:formatCode>0.0</c:formatCode>
                <c:ptCount val="12"/>
                <c:pt idx="0">
                  <c:v>16.056666666666668</c:v>
                </c:pt>
                <c:pt idx="1">
                  <c:v>0</c:v>
                </c:pt>
                <c:pt idx="2">
                  <c:v>18.2</c:v>
                </c:pt>
                <c:pt idx="3">
                  <c:v>14.95</c:v>
                </c:pt>
                <c:pt idx="4">
                  <c:v>12.671428571428564</c:v>
                </c:pt>
                <c:pt idx="5">
                  <c:v>18.700000000000003</c:v>
                </c:pt>
                <c:pt idx="6">
                  <c:v>18.5</c:v>
                </c:pt>
                <c:pt idx="7">
                  <c:v>14.269230769230772</c:v>
                </c:pt>
                <c:pt idx="8">
                  <c:v>13.747368421052627</c:v>
                </c:pt>
                <c:pt idx="9">
                  <c:v>15.589130434782604</c:v>
                </c:pt>
                <c:pt idx="10">
                  <c:v>16.011111111111109</c:v>
                </c:pt>
                <c:pt idx="11">
                  <c:v>14.7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F3E-4139-A3CD-EE77F921D221}"/>
            </c:ext>
          </c:extLst>
        </c:ser>
        <c:ser>
          <c:idx val="0"/>
          <c:order val="1"/>
          <c:spPr>
            <a:ln w="114300">
              <a:solidFill>
                <a:schemeClr val="accent2"/>
              </a:solidFill>
            </a:ln>
          </c:spPr>
          <c:marker>
            <c:symbol val="diamond"/>
            <c:size val="10"/>
            <c:spPr>
              <a:solidFill>
                <a:schemeClr val="accent3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mnd'!$S$13:$S$24</c:f>
              <c:numCache>
                <c:formatCode>0.0</c:formatCode>
                <c:ptCount val="12"/>
                <c:pt idx="0">
                  <c:v>17.450000000000003</c:v>
                </c:pt>
                <c:pt idx="1">
                  <c:v>13.7</c:v>
                </c:pt>
                <c:pt idx="2">
                  <c:v>13.666666666666663</c:v>
                </c:pt>
                <c:pt idx="3">
                  <c:v>14.642857142857148</c:v>
                </c:pt>
                <c:pt idx="4">
                  <c:v>11.15</c:v>
                </c:pt>
                <c:pt idx="5">
                  <c:v>14.09090909090909</c:v>
                </c:pt>
                <c:pt idx="6">
                  <c:v>18.55</c:v>
                </c:pt>
                <c:pt idx="7">
                  <c:v>13.66</c:v>
                </c:pt>
                <c:pt idx="8">
                  <c:v>16.557142857142853</c:v>
                </c:pt>
                <c:pt idx="9">
                  <c:v>15.889189189189183</c:v>
                </c:pt>
                <c:pt idx="10">
                  <c:v>22.05</c:v>
                </c:pt>
                <c:pt idx="11">
                  <c:v>10.6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6F3E-4139-A3CD-EE77F921D2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CC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907931120826779"/>
          <c:y val="0.43967637848085889"/>
          <c:w val="0.13657048874381436"/>
          <c:h val="0.12509563065180232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geit, middel VEKT for slakt i P</a:t>
            </a:r>
            <a:endParaRPr lang="en-US" sz="2800"/>
          </a:p>
        </c:rich>
      </c:tx>
      <c:layout>
        <c:manualLayout>
          <c:xMode val="edge"/>
          <c:yMode val="edge"/>
          <c:x val="0.18906394894432593"/>
          <c:y val="2.2265208899395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837682866855095E-2"/>
          <c:y val="0.1304488347407278"/>
          <c:w val="0.91659956369558127"/>
          <c:h val="0.70358821576243025"/>
        </c:manualLayout>
      </c:layout>
      <c:lineChart>
        <c:grouping val="standard"/>
        <c:varyColors val="0"/>
        <c:ser>
          <c:idx val="1"/>
          <c:order val="0"/>
          <c:spPr>
            <a:ln w="57150">
              <a:solidFill>
                <a:schemeClr val="accent1"/>
              </a:solidFill>
            </a:ln>
          </c:spPr>
          <c:marker>
            <c:symbol val="circle"/>
            <c:size val="9"/>
            <c:spPr>
              <a:solidFill>
                <a:schemeClr val="accent3">
                  <a:lumMod val="20000"/>
                  <a:lumOff val="80000"/>
                </a:schemeClr>
              </a:solidFill>
            </c:spPr>
          </c:marker>
          <c:val>
            <c:numRef>
              <c:f>'Klasse per mnd'!$S$254:$S$265</c:f>
              <c:numCache>
                <c:formatCode>0.0</c:formatCode>
                <c:ptCount val="12"/>
                <c:pt idx="0">
                  <c:v>17.07</c:v>
                </c:pt>
                <c:pt idx="1">
                  <c:v>12.41666666666667</c:v>
                </c:pt>
                <c:pt idx="2">
                  <c:v>17.7575</c:v>
                </c:pt>
                <c:pt idx="3">
                  <c:v>16.534375000000001</c:v>
                </c:pt>
                <c:pt idx="4">
                  <c:v>15.984615384615379</c:v>
                </c:pt>
                <c:pt idx="5">
                  <c:v>16.549999999999997</c:v>
                </c:pt>
                <c:pt idx="6">
                  <c:v>17.088888888888889</c:v>
                </c:pt>
                <c:pt idx="7">
                  <c:v>15.467928496319663</c:v>
                </c:pt>
                <c:pt idx="8">
                  <c:v>16.106521739130439</c:v>
                </c:pt>
                <c:pt idx="9">
                  <c:v>17.241666666666671</c:v>
                </c:pt>
                <c:pt idx="10">
                  <c:v>17.403278688524587</c:v>
                </c:pt>
                <c:pt idx="11">
                  <c:v>16.03125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4E5-4B6D-9A98-BF7BCBFD4C6A}"/>
            </c:ext>
          </c:extLst>
        </c:ser>
        <c:ser>
          <c:idx val="0"/>
          <c:order val="1"/>
          <c:spPr>
            <a:ln w="114300">
              <a:solidFill>
                <a:schemeClr val="accent2"/>
              </a:solidFill>
            </a:ln>
          </c:spPr>
          <c:marker>
            <c:symbol val="diamond"/>
            <c:size val="10"/>
            <c:spPr>
              <a:solidFill>
                <a:schemeClr val="accent3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mnd'!$S$28:$S$39</c:f>
              <c:numCache>
                <c:formatCode>0.0</c:formatCode>
                <c:ptCount val="12"/>
                <c:pt idx="0">
                  <c:v>18.8125</c:v>
                </c:pt>
                <c:pt idx="1">
                  <c:v>16.870588235294118</c:v>
                </c:pt>
                <c:pt idx="2">
                  <c:v>15.871874999999996</c:v>
                </c:pt>
                <c:pt idx="3">
                  <c:v>14.292307692307689</c:v>
                </c:pt>
                <c:pt idx="4">
                  <c:v>14.7</c:v>
                </c:pt>
                <c:pt idx="5">
                  <c:v>15.579365079365077</c:v>
                </c:pt>
                <c:pt idx="6">
                  <c:v>15.483333333333338</c:v>
                </c:pt>
                <c:pt idx="7">
                  <c:v>13.910526315789472</c:v>
                </c:pt>
                <c:pt idx="8">
                  <c:v>14.509999999999996</c:v>
                </c:pt>
                <c:pt idx="9">
                  <c:v>17.016867469879514</c:v>
                </c:pt>
                <c:pt idx="10">
                  <c:v>17.150000000000006</c:v>
                </c:pt>
                <c:pt idx="11">
                  <c:v>14.266666666666669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94E5-4B6D-9A98-BF7BCBFD4C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1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CC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907931120826779"/>
          <c:y val="0.43967637848085889"/>
          <c:w val="0.13657048874381436"/>
          <c:h val="0.12509563065180232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geit, middel VEKT for slakt i P+</a:t>
            </a:r>
            <a:endParaRPr lang="en-US" sz="2800"/>
          </a:p>
        </c:rich>
      </c:tx>
      <c:layout>
        <c:manualLayout>
          <c:xMode val="edge"/>
          <c:yMode val="edge"/>
          <c:x val="0.18906394894432593"/>
          <c:y val="2.2265208899395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420615834139464E-2"/>
          <c:y val="0.12597756266382193"/>
          <c:w val="0.90401663072829697"/>
          <c:h val="0.71029519197424262"/>
        </c:manualLayout>
      </c:layout>
      <c:lineChart>
        <c:grouping val="standard"/>
        <c:varyColors val="0"/>
        <c:ser>
          <c:idx val="1"/>
          <c:order val="0"/>
          <c:spPr>
            <a:ln w="57150">
              <a:solidFill>
                <a:schemeClr val="accent1"/>
              </a:solidFill>
            </a:ln>
          </c:spPr>
          <c:marker>
            <c:symbol val="circle"/>
            <c:size val="9"/>
            <c:spPr>
              <a:solidFill>
                <a:schemeClr val="accent3">
                  <a:lumMod val="20000"/>
                  <a:lumOff val="80000"/>
                </a:schemeClr>
              </a:solidFill>
            </c:spPr>
          </c:marker>
          <c:val>
            <c:numRef>
              <c:f>'Klasse per mnd'!$S$269:$S$280</c:f>
              <c:numCache>
                <c:formatCode>0.0</c:formatCode>
                <c:ptCount val="12"/>
                <c:pt idx="0">
                  <c:v>18.860399999999998</c:v>
                </c:pt>
                <c:pt idx="1">
                  <c:v>17.420000000000005</c:v>
                </c:pt>
                <c:pt idx="2">
                  <c:v>19.234848484848484</c:v>
                </c:pt>
                <c:pt idx="3">
                  <c:v>17.943103448275863</c:v>
                </c:pt>
                <c:pt idx="4">
                  <c:v>18.459375000000001</c:v>
                </c:pt>
                <c:pt idx="5">
                  <c:v>17.724999999999994</c:v>
                </c:pt>
                <c:pt idx="6">
                  <c:v>16.566666666666663</c:v>
                </c:pt>
                <c:pt idx="7">
                  <c:v>15.017948717948723</c:v>
                </c:pt>
                <c:pt idx="8">
                  <c:v>16.733333333333327</c:v>
                </c:pt>
                <c:pt idx="9">
                  <c:v>18.230468749999996</c:v>
                </c:pt>
                <c:pt idx="10">
                  <c:v>18.486666666666672</c:v>
                </c:pt>
                <c:pt idx="11">
                  <c:v>17.561538461538465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9B8-40E5-B757-697B75A66EAB}"/>
            </c:ext>
          </c:extLst>
        </c:ser>
        <c:ser>
          <c:idx val="0"/>
          <c:order val="1"/>
          <c:spPr>
            <a:ln w="114300">
              <a:solidFill>
                <a:schemeClr val="accent2"/>
              </a:solidFill>
            </a:ln>
          </c:spPr>
          <c:marker>
            <c:symbol val="diamond"/>
            <c:size val="10"/>
            <c:spPr>
              <a:solidFill>
                <a:schemeClr val="accent3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mnd'!$S$43:$S$54</c:f>
              <c:numCache>
                <c:formatCode>0.0</c:formatCode>
                <c:ptCount val="12"/>
                <c:pt idx="0">
                  <c:v>18.070833333333329</c:v>
                </c:pt>
                <c:pt idx="1">
                  <c:v>17.822222222222219</c:v>
                </c:pt>
                <c:pt idx="2">
                  <c:v>15.449230769230772</c:v>
                </c:pt>
                <c:pt idx="3">
                  <c:v>14.379999999999997</c:v>
                </c:pt>
                <c:pt idx="4">
                  <c:v>16.291891891891893</c:v>
                </c:pt>
                <c:pt idx="5">
                  <c:v>16.779245283018874</c:v>
                </c:pt>
                <c:pt idx="6">
                  <c:v>15.829999999999997</c:v>
                </c:pt>
                <c:pt idx="7">
                  <c:v>14.7</c:v>
                </c:pt>
                <c:pt idx="8">
                  <c:v>16.298360655737703</c:v>
                </c:pt>
                <c:pt idx="9">
                  <c:v>17.31111111111111</c:v>
                </c:pt>
                <c:pt idx="10">
                  <c:v>18.175000000000001</c:v>
                </c:pt>
                <c:pt idx="11">
                  <c:v>15.616666666666667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19B8-40E5-B757-697B75A66E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1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CC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291824966628655"/>
          <c:y val="0.44191201451931184"/>
          <c:w val="0.13657048874381436"/>
          <c:h val="0.12509563065180232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Voksen geit: m</a:t>
            </a:r>
            <a:r>
              <a:rPr lang="nb-NO" sz="2800"/>
              <a:t>iddel slaktevekt per måned</a:t>
            </a:r>
          </a:p>
        </c:rich>
      </c:tx>
      <c:layout>
        <c:manualLayout>
          <c:xMode val="edge"/>
          <c:yMode val="edge"/>
          <c:x val="0.1340892874652376"/>
          <c:y val="2.7737222355577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805833469473912E-2"/>
          <c:y val="0.15935191838335394"/>
          <c:w val="0.87533357086418229"/>
          <c:h val="0.72412287996740932"/>
        </c:manualLayout>
      </c:layout>
      <c:lineChart>
        <c:grouping val="standard"/>
        <c:varyColors val="0"/>
        <c:ser>
          <c:idx val="0"/>
          <c:order val="0"/>
          <c:tx>
            <c:strRef>
              <c:f>Måned!$C$192</c:f>
              <c:strCache>
                <c:ptCount val="1"/>
                <c:pt idx="0">
                  <c:v>2008</c:v>
                </c:pt>
              </c:strCache>
            </c:strRef>
          </c:tx>
          <c:spPr>
            <a:ln w="25400">
              <a:solidFill>
                <a:srgbClr val="92D050"/>
              </a:solidFill>
              <a:prstDash val="solid"/>
            </a:ln>
          </c:spPr>
          <c:marker>
            <c:symbol val="diamond"/>
            <c:size val="12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Måned!$Y$180:$Y$191</c:f>
              <c:numCache>
                <c:formatCode>0.0</c:formatCode>
                <c:ptCount val="12"/>
                <c:pt idx="0">
                  <c:v>19.905404135338362</c:v>
                </c:pt>
                <c:pt idx="1">
                  <c:v>20.332324840764329</c:v>
                </c:pt>
                <c:pt idx="2">
                  <c:v>19.518380062305315</c:v>
                </c:pt>
                <c:pt idx="3">
                  <c:v>19.076259798432257</c:v>
                </c:pt>
                <c:pt idx="4">
                  <c:v>18.889473684210543</c:v>
                </c:pt>
                <c:pt idx="5">
                  <c:v>19.880602883355156</c:v>
                </c:pt>
                <c:pt idx="6">
                  <c:v>18.073142857142873</c:v>
                </c:pt>
                <c:pt idx="7">
                  <c:v>18.762216924910607</c:v>
                </c:pt>
                <c:pt idx="8">
                  <c:v>17.502446483180453</c:v>
                </c:pt>
                <c:pt idx="9">
                  <c:v>18.269886702444861</c:v>
                </c:pt>
                <c:pt idx="10">
                  <c:v>19.059810671256471</c:v>
                </c:pt>
                <c:pt idx="11">
                  <c:v>18.402150537634402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A4-4D1B-8840-79908DBC124C}"/>
            </c:ext>
          </c:extLst>
        </c:ser>
        <c:ser>
          <c:idx val="1"/>
          <c:order val="1"/>
          <c:tx>
            <c:strRef>
              <c:f>Måned!$C$132</c:f>
              <c:strCache>
                <c:ptCount val="1"/>
                <c:pt idx="0">
                  <c:v>2013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Måned!$Y$132:$Y$143</c:f>
              <c:numCache>
                <c:formatCode>0.0</c:formatCode>
                <c:ptCount val="12"/>
                <c:pt idx="0">
                  <c:v>19.996695156695189</c:v>
                </c:pt>
                <c:pt idx="1">
                  <c:v>21.302961672473863</c:v>
                </c:pt>
                <c:pt idx="2">
                  <c:v>20.547594936708876</c:v>
                </c:pt>
                <c:pt idx="3">
                  <c:v>20.677170868347346</c:v>
                </c:pt>
                <c:pt idx="4">
                  <c:v>19.696654929577452</c:v>
                </c:pt>
                <c:pt idx="5">
                  <c:v>20.090478873239441</c:v>
                </c:pt>
                <c:pt idx="6">
                  <c:v>19.689274447949536</c:v>
                </c:pt>
                <c:pt idx="7">
                  <c:v>18.430874785591776</c:v>
                </c:pt>
                <c:pt idx="8">
                  <c:v>17.61360544217688</c:v>
                </c:pt>
                <c:pt idx="9">
                  <c:v>18.626693518857525</c:v>
                </c:pt>
                <c:pt idx="10">
                  <c:v>19.479775280898878</c:v>
                </c:pt>
                <c:pt idx="11">
                  <c:v>19.768571428571413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A4-4D1B-8840-79908DBC124C}"/>
            </c:ext>
          </c:extLst>
        </c:ser>
        <c:ser>
          <c:idx val="3"/>
          <c:order val="2"/>
          <c:tx>
            <c:strRef>
              <c:f>Måned!$C$72</c:f>
              <c:strCache>
                <c:ptCount val="1"/>
                <c:pt idx="0">
                  <c:v>2018</c:v>
                </c:pt>
              </c:strCache>
            </c:strRef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circle"/>
            <c:size val="9"/>
            <c:spPr>
              <a:solidFill>
                <a:srgbClr val="FFFFFF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Måned!$Y$72:$Y$83</c:f>
              <c:numCache>
                <c:formatCode>0.0</c:formatCode>
                <c:ptCount val="12"/>
                <c:pt idx="0">
                  <c:v>22.304504504504497</c:v>
                </c:pt>
                <c:pt idx="1">
                  <c:v>21.454810495626827</c:v>
                </c:pt>
                <c:pt idx="2">
                  <c:v>21.376077265973272</c:v>
                </c:pt>
                <c:pt idx="3">
                  <c:v>21.220727673649368</c:v>
                </c:pt>
                <c:pt idx="4">
                  <c:v>20.411554921540645</c:v>
                </c:pt>
                <c:pt idx="5">
                  <c:v>21.376560332871033</c:v>
                </c:pt>
                <c:pt idx="6">
                  <c:v>19.375555555555565</c:v>
                </c:pt>
                <c:pt idx="7">
                  <c:v>19.710024449877768</c:v>
                </c:pt>
                <c:pt idx="8">
                  <c:v>19.251185770750997</c:v>
                </c:pt>
                <c:pt idx="9">
                  <c:v>20.024654255319181</c:v>
                </c:pt>
                <c:pt idx="10">
                  <c:v>20.79239548772394</c:v>
                </c:pt>
                <c:pt idx="11">
                  <c:v>20.627435483870968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A4-4D1B-8840-79908DBC124C}"/>
            </c:ext>
          </c:extLst>
        </c:ser>
        <c:ser>
          <c:idx val="2"/>
          <c:order val="3"/>
          <c:tx>
            <c:strRef>
              <c:f>Måned!$C$23</c:f>
              <c:strCache>
                <c:ptCount val="1"/>
                <c:pt idx="0">
                  <c:v>2022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pPr>
              <a:solidFill>
                <a:srgbClr val="FF0000"/>
              </a:solidFill>
            </c:spPr>
          </c:marker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Måned!$Y$23:$Y$34</c:f>
              <c:numCache>
                <c:formatCode>0.0</c:formatCode>
                <c:ptCount val="12"/>
                <c:pt idx="0">
                  <c:v>22.432658788774017</c:v>
                </c:pt>
                <c:pt idx="1">
                  <c:v>22.957961783439487</c:v>
                </c:pt>
                <c:pt idx="2">
                  <c:v>22.713503184713382</c:v>
                </c:pt>
                <c:pt idx="3">
                  <c:v>22.494314868804672</c:v>
                </c:pt>
                <c:pt idx="4">
                  <c:v>21.973291925465848</c:v>
                </c:pt>
                <c:pt idx="5">
                  <c:v>21.803392330383485</c:v>
                </c:pt>
                <c:pt idx="6">
                  <c:v>20.297979797979796</c:v>
                </c:pt>
                <c:pt idx="7">
                  <c:v>19.176630362421129</c:v>
                </c:pt>
                <c:pt idx="8">
                  <c:v>20.05447761194031</c:v>
                </c:pt>
                <c:pt idx="9">
                  <c:v>20.91914587332052</c:v>
                </c:pt>
                <c:pt idx="10">
                  <c:v>21.196274887604361</c:v>
                </c:pt>
                <c:pt idx="11">
                  <c:v>20.245790554414778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DA4-4D1B-8840-79908DBC124C}"/>
            </c:ext>
          </c:extLst>
        </c:ser>
        <c:ser>
          <c:idx val="4"/>
          <c:order val="4"/>
          <c:tx>
            <c:strRef>
              <c:f>Måned!$C$10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chemeClr val="tx1"/>
              </a:solidFill>
            </a:ln>
          </c:spPr>
          <c:marker>
            <c:symbol val="circle"/>
            <c:size val="13"/>
            <c:spPr>
              <a:solidFill>
                <a:srgbClr val="FF0000"/>
              </a:solidFill>
            </c:spPr>
          </c:marker>
          <c:dPt>
            <c:idx val="2"/>
            <c:marker>
              <c:symbol val="circle"/>
              <c:size val="12"/>
            </c:marker>
            <c:bubble3D val="0"/>
            <c:extLst>
              <c:ext xmlns:c16="http://schemas.microsoft.com/office/drawing/2014/chart" uri="{C3380CC4-5D6E-409C-BE32-E72D297353CC}">
                <c16:uniqueId val="{00000004-9DA4-4D1B-8840-79908DBC124C}"/>
              </c:ext>
            </c:extLst>
          </c:dPt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Måned!$Y$10:$Y$21</c:f>
              <c:numCache>
                <c:formatCode>0.0</c:formatCode>
                <c:ptCount val="12"/>
                <c:pt idx="0">
                  <c:v>22.565348399246687</c:v>
                </c:pt>
                <c:pt idx="1">
                  <c:v>21.380256410256425</c:v>
                </c:pt>
                <c:pt idx="2">
                  <c:v>21.372170900692819</c:v>
                </c:pt>
                <c:pt idx="3">
                  <c:v>19.388936170212745</c:v>
                </c:pt>
                <c:pt idx="4">
                  <c:v>20.494402035623413</c:v>
                </c:pt>
                <c:pt idx="5">
                  <c:v>21.975089392133484</c:v>
                </c:pt>
                <c:pt idx="6">
                  <c:v>19.935294117647047</c:v>
                </c:pt>
                <c:pt idx="7">
                  <c:v>19.039130434782635</c:v>
                </c:pt>
                <c:pt idx="8">
                  <c:v>19.954120879120872</c:v>
                </c:pt>
                <c:pt idx="9">
                  <c:v>19.845931558935376</c:v>
                </c:pt>
                <c:pt idx="10">
                  <c:v>21.706123822341858</c:v>
                </c:pt>
                <c:pt idx="11">
                  <c:v>20.933802816901412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A4-4D1B-8840-79908DBC12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34888"/>
        <c:axId val="374934496"/>
      </c:lineChart>
      <c:catAx>
        <c:axId val="3749348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4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4934496"/>
        <c:scaling>
          <c:orientation val="minMax"/>
          <c:min val="1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3535165966832463E-2"/>
              <c:y val="0.413659935711647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888"/>
        <c:crosses val="autoZero"/>
        <c:crossBetween val="between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265489032485568"/>
          <c:y val="0.13999434729998647"/>
          <c:w val="0.1068538926365398"/>
          <c:h val="0.208761956785380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geit, middel VEKT for slakt i O-</a:t>
            </a:r>
            <a:endParaRPr lang="en-US" sz="2800"/>
          </a:p>
        </c:rich>
      </c:tx>
      <c:layout>
        <c:manualLayout>
          <c:xMode val="edge"/>
          <c:yMode val="edge"/>
          <c:x val="0.18906394894432593"/>
          <c:y val="2.2265208899395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420615834139464E-2"/>
          <c:y val="0.12597756266382193"/>
          <c:w val="0.90401663072829697"/>
          <c:h val="0.71029519197424262"/>
        </c:manualLayout>
      </c:layout>
      <c:lineChart>
        <c:grouping val="standard"/>
        <c:varyColors val="0"/>
        <c:ser>
          <c:idx val="1"/>
          <c:order val="0"/>
          <c:spPr>
            <a:ln w="57150">
              <a:solidFill>
                <a:schemeClr val="accent1"/>
              </a:solidFill>
            </a:ln>
          </c:spPr>
          <c:marker>
            <c:symbol val="circle"/>
            <c:size val="9"/>
            <c:spPr>
              <a:solidFill>
                <a:schemeClr val="accent3">
                  <a:lumMod val="20000"/>
                  <a:lumOff val="80000"/>
                </a:schemeClr>
              </a:solidFill>
            </c:spPr>
          </c:marker>
          <c:val>
            <c:numRef>
              <c:f>'Klasse per mnd'!$S$284:$S$295</c:f>
              <c:numCache>
                <c:formatCode>0.0</c:formatCode>
                <c:ptCount val="12"/>
                <c:pt idx="0">
                  <c:v>19.236363636363635</c:v>
                </c:pt>
                <c:pt idx="1">
                  <c:v>19.276923076923072</c:v>
                </c:pt>
                <c:pt idx="2">
                  <c:v>19.919565217391305</c:v>
                </c:pt>
                <c:pt idx="3">
                  <c:v>19.105376344086025</c:v>
                </c:pt>
                <c:pt idx="4">
                  <c:v>19.062962962962963</c:v>
                </c:pt>
                <c:pt idx="5">
                  <c:v>18.9989247311828</c:v>
                </c:pt>
                <c:pt idx="6">
                  <c:v>18.761904761904763</c:v>
                </c:pt>
                <c:pt idx="7">
                  <c:v>17.964583333333337</c:v>
                </c:pt>
                <c:pt idx="8">
                  <c:v>17.683050847457626</c:v>
                </c:pt>
                <c:pt idx="9">
                  <c:v>19.130303030303043</c:v>
                </c:pt>
                <c:pt idx="10">
                  <c:v>19.091005291005281</c:v>
                </c:pt>
                <c:pt idx="11">
                  <c:v>18.670312499999994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C93-4889-97A5-66DF737BE515}"/>
            </c:ext>
          </c:extLst>
        </c:ser>
        <c:ser>
          <c:idx val="0"/>
          <c:order val="1"/>
          <c:spPr>
            <a:ln w="114300">
              <a:solidFill>
                <a:schemeClr val="accent2"/>
              </a:solidFill>
            </a:ln>
          </c:spPr>
          <c:marker>
            <c:symbol val="diamond"/>
            <c:size val="10"/>
            <c:spPr>
              <a:solidFill>
                <a:schemeClr val="accent3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mnd'!$S$58:$S$69</c:f>
              <c:numCache>
                <c:formatCode>0.0</c:formatCode>
                <c:ptCount val="12"/>
                <c:pt idx="0">
                  <c:v>21.6</c:v>
                </c:pt>
                <c:pt idx="1">
                  <c:v>18.317647058823528</c:v>
                </c:pt>
                <c:pt idx="2">
                  <c:v>17.86831683168317</c:v>
                </c:pt>
                <c:pt idx="3">
                  <c:v>16.431884057971015</c:v>
                </c:pt>
                <c:pt idx="4">
                  <c:v>18.027692307692305</c:v>
                </c:pt>
                <c:pt idx="5">
                  <c:v>17.524752475247524</c:v>
                </c:pt>
                <c:pt idx="6">
                  <c:v>17.327999999999999</c:v>
                </c:pt>
                <c:pt idx="7">
                  <c:v>16.787499999999994</c:v>
                </c:pt>
                <c:pt idx="8">
                  <c:v>18.361249999999998</c:v>
                </c:pt>
                <c:pt idx="9">
                  <c:v>18.396956521739135</c:v>
                </c:pt>
                <c:pt idx="10">
                  <c:v>19.256291390728482</c:v>
                </c:pt>
                <c:pt idx="11">
                  <c:v>19.156410256410251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CC93-4889-97A5-66DF737BE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1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CC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18109515651656"/>
          <c:y val="0.28765312786605901"/>
          <c:w val="0.13657048874381436"/>
          <c:h val="0.12509563065180232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geit, middel VEKT for slakt i O</a:t>
            </a:r>
            <a:endParaRPr lang="en-US" sz="2800"/>
          </a:p>
        </c:rich>
      </c:tx>
      <c:layout>
        <c:manualLayout>
          <c:xMode val="edge"/>
          <c:yMode val="edge"/>
          <c:x val="0.18906394894432593"/>
          <c:y val="2.2265208899395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420615834139464E-2"/>
          <c:y val="0.12597756266382193"/>
          <c:w val="0.90401663072829697"/>
          <c:h val="0.71029519197424262"/>
        </c:manualLayout>
      </c:layout>
      <c:lineChart>
        <c:grouping val="standard"/>
        <c:varyColors val="0"/>
        <c:ser>
          <c:idx val="1"/>
          <c:order val="0"/>
          <c:spPr>
            <a:ln w="57150">
              <a:solidFill>
                <a:schemeClr val="accent1"/>
              </a:solidFill>
            </a:ln>
          </c:spPr>
          <c:marker>
            <c:symbol val="circle"/>
            <c:size val="9"/>
            <c:spPr>
              <a:solidFill>
                <a:schemeClr val="accent3">
                  <a:lumMod val="20000"/>
                  <a:lumOff val="80000"/>
                </a:schemeClr>
              </a:solidFill>
            </c:spPr>
          </c:marker>
          <c:val>
            <c:numRef>
              <c:f>'Klasse per mnd'!$S$299:$S$309</c:f>
              <c:numCache>
                <c:formatCode>0.0</c:formatCode>
                <c:ptCount val="11"/>
                <c:pt idx="0">
                  <c:v>20.739813084112139</c:v>
                </c:pt>
                <c:pt idx="1">
                  <c:v>22.266292134831453</c:v>
                </c:pt>
                <c:pt idx="2">
                  <c:v>21.885585585585567</c:v>
                </c:pt>
                <c:pt idx="3">
                  <c:v>21.096195652173911</c:v>
                </c:pt>
                <c:pt idx="4">
                  <c:v>19.996183206106871</c:v>
                </c:pt>
                <c:pt idx="5">
                  <c:v>19.609859154929588</c:v>
                </c:pt>
                <c:pt idx="6">
                  <c:v>21.799999999999997</c:v>
                </c:pt>
                <c:pt idx="7">
                  <c:v>17.797196261682245</c:v>
                </c:pt>
                <c:pt idx="8">
                  <c:v>19.584444444444443</c:v>
                </c:pt>
                <c:pt idx="9">
                  <c:v>20.805952380952405</c:v>
                </c:pt>
                <c:pt idx="10">
                  <c:v>20.103030303030312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58E-447F-BA92-3749F47DEE64}"/>
            </c:ext>
          </c:extLst>
        </c:ser>
        <c:ser>
          <c:idx val="0"/>
          <c:order val="1"/>
          <c:spPr>
            <a:ln w="114300">
              <a:solidFill>
                <a:schemeClr val="accent2"/>
              </a:solidFill>
            </a:ln>
          </c:spPr>
          <c:marker>
            <c:symbol val="diamond"/>
            <c:size val="10"/>
            <c:spPr>
              <a:solidFill>
                <a:schemeClr val="accent3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mnd'!$S$73:$S$84</c:f>
              <c:numCache>
                <c:formatCode>0.0</c:formatCode>
                <c:ptCount val="12"/>
                <c:pt idx="0">
                  <c:v>21.671052631578963</c:v>
                </c:pt>
                <c:pt idx="1">
                  <c:v>21.257575757575765</c:v>
                </c:pt>
                <c:pt idx="2">
                  <c:v>19.930645161290322</c:v>
                </c:pt>
                <c:pt idx="3">
                  <c:v>17.101904761904773</c:v>
                </c:pt>
                <c:pt idx="4">
                  <c:v>20.526515151515152</c:v>
                </c:pt>
                <c:pt idx="5">
                  <c:v>21.415765765765777</c:v>
                </c:pt>
                <c:pt idx="6">
                  <c:v>18.801785714285721</c:v>
                </c:pt>
                <c:pt idx="7">
                  <c:v>18.395121951219512</c:v>
                </c:pt>
                <c:pt idx="8">
                  <c:v>18.846116504854368</c:v>
                </c:pt>
                <c:pt idx="9">
                  <c:v>19.668674698795193</c:v>
                </c:pt>
                <c:pt idx="10">
                  <c:v>20.573873873873861</c:v>
                </c:pt>
                <c:pt idx="11">
                  <c:v>19.227368421052624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058E-447F-BA92-3749F47DEE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1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CC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121840981270615"/>
          <c:y val="0.19599205028948846"/>
          <c:w val="0.13657048874381436"/>
          <c:h val="0.12509563065180232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geit, middel VEKT for slakt i O+</a:t>
            </a:r>
            <a:endParaRPr lang="en-US" sz="2800"/>
          </a:p>
        </c:rich>
      </c:tx>
      <c:layout>
        <c:manualLayout>
          <c:xMode val="edge"/>
          <c:yMode val="edge"/>
          <c:x val="0.18906394894432593"/>
          <c:y val="2.2265208899395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420615834139464E-2"/>
          <c:y val="0.12597756266382193"/>
          <c:w val="0.90401663072829697"/>
          <c:h val="0.71029519197424262"/>
        </c:manualLayout>
      </c:layout>
      <c:lineChart>
        <c:grouping val="standard"/>
        <c:varyColors val="0"/>
        <c:ser>
          <c:idx val="1"/>
          <c:order val="0"/>
          <c:spPr>
            <a:ln w="57150">
              <a:solidFill>
                <a:schemeClr val="accent1"/>
              </a:solidFill>
            </a:ln>
          </c:spPr>
          <c:marker>
            <c:symbol val="circle"/>
            <c:size val="9"/>
            <c:spPr>
              <a:solidFill>
                <a:schemeClr val="accent3">
                  <a:lumMod val="20000"/>
                  <a:lumOff val="80000"/>
                </a:schemeClr>
              </a:solidFill>
            </c:spPr>
          </c:marker>
          <c:val>
            <c:numRef>
              <c:f>'Klasse per mnd'!$S$313:$S$323</c:f>
              <c:numCache>
                <c:formatCode>0.0</c:formatCode>
                <c:ptCount val="11"/>
                <c:pt idx="0">
                  <c:v>23.544612546125471</c:v>
                </c:pt>
                <c:pt idx="1">
                  <c:v>23.988888888888901</c:v>
                </c:pt>
                <c:pt idx="2">
                  <c:v>24.16884615384614</c:v>
                </c:pt>
                <c:pt idx="3">
                  <c:v>24.770434782608689</c:v>
                </c:pt>
                <c:pt idx="4">
                  <c:v>23.329333333333341</c:v>
                </c:pt>
                <c:pt idx="5">
                  <c:v>24.310691823899369</c:v>
                </c:pt>
                <c:pt idx="6">
                  <c:v>22.308333333333341</c:v>
                </c:pt>
                <c:pt idx="7">
                  <c:v>21.653921568627439</c:v>
                </c:pt>
                <c:pt idx="8">
                  <c:v>21.882677165354345</c:v>
                </c:pt>
                <c:pt idx="9">
                  <c:v>22.910590631364567</c:v>
                </c:pt>
                <c:pt idx="10">
                  <c:v>22.409484536082477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8F8-4B28-9A29-C43C58F16B81}"/>
            </c:ext>
          </c:extLst>
        </c:ser>
        <c:ser>
          <c:idx val="0"/>
          <c:order val="1"/>
          <c:spPr>
            <a:ln w="114300">
              <a:solidFill>
                <a:schemeClr val="accent2"/>
              </a:solidFill>
            </a:ln>
          </c:spPr>
          <c:marker>
            <c:symbol val="diamond"/>
            <c:size val="10"/>
            <c:spPr>
              <a:solidFill>
                <a:schemeClr val="accent3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mnd'!$S$88:$S$99</c:f>
              <c:numCache>
                <c:formatCode>0.0</c:formatCode>
                <c:ptCount val="12"/>
                <c:pt idx="0">
                  <c:v>22.76455026455028</c:v>
                </c:pt>
                <c:pt idx="1">
                  <c:v>22.746399999999998</c:v>
                </c:pt>
                <c:pt idx="2">
                  <c:v>23.660204081632649</c:v>
                </c:pt>
                <c:pt idx="3">
                  <c:v>21.378947368421048</c:v>
                </c:pt>
                <c:pt idx="4">
                  <c:v>22.967901234567904</c:v>
                </c:pt>
                <c:pt idx="5">
                  <c:v>24.219069767441873</c:v>
                </c:pt>
                <c:pt idx="6">
                  <c:v>23.112195121951221</c:v>
                </c:pt>
                <c:pt idx="7">
                  <c:v>21.471653543307095</c:v>
                </c:pt>
                <c:pt idx="8">
                  <c:v>21.206224066390064</c:v>
                </c:pt>
                <c:pt idx="9">
                  <c:v>21.161140819964327</c:v>
                </c:pt>
                <c:pt idx="10">
                  <c:v>22.425193798449587</c:v>
                </c:pt>
                <c:pt idx="11">
                  <c:v>22.695000000000004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88F8-4B28-9A29-C43C58F16B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CC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767524206378705"/>
          <c:y val="0.16017390875166795"/>
          <c:w val="0.13657048874381436"/>
          <c:h val="0.12509563065180232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geit, middel VEKT for slakt i R</a:t>
            </a:r>
            <a:endParaRPr lang="en-US" sz="2800"/>
          </a:p>
        </c:rich>
      </c:tx>
      <c:layout>
        <c:manualLayout>
          <c:xMode val="edge"/>
          <c:yMode val="edge"/>
          <c:x val="0.18906394894432593"/>
          <c:y val="2.2265208899395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420615834139464E-2"/>
          <c:y val="0.12597756266382193"/>
          <c:w val="0.90401663072829697"/>
          <c:h val="0.71029519197424262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mnd'!$B$342</c:f>
              <c:strCache>
                <c:ptCount val="1"/>
                <c:pt idx="0">
                  <c:v>2022</c:v>
                </c:pt>
              </c:strCache>
            </c:strRef>
          </c:tx>
          <c:spPr>
            <a:ln w="57150">
              <a:solidFill>
                <a:schemeClr val="accent1"/>
              </a:solidFill>
            </a:ln>
          </c:spPr>
          <c:marker>
            <c:symbol val="circle"/>
            <c:size val="9"/>
            <c:spPr>
              <a:solidFill>
                <a:schemeClr val="accent3">
                  <a:lumMod val="20000"/>
                  <a:lumOff val="80000"/>
                </a:schemeClr>
              </a:solidFill>
            </c:spPr>
          </c:marker>
          <c:val>
            <c:numRef>
              <c:f>'Klasse per mnd'!$S$342:$S$353</c:f>
              <c:numCache>
                <c:formatCode>0.0</c:formatCode>
                <c:ptCount val="12"/>
                <c:pt idx="0">
                  <c:v>27.363863636363632</c:v>
                </c:pt>
                <c:pt idx="1">
                  <c:v>26.109803921568631</c:v>
                </c:pt>
                <c:pt idx="2">
                  <c:v>27.841999999999995</c:v>
                </c:pt>
                <c:pt idx="3">
                  <c:v>29.456790123456791</c:v>
                </c:pt>
                <c:pt idx="4">
                  <c:v>28.70121951219512</c:v>
                </c:pt>
                <c:pt idx="5">
                  <c:v>28.581372549019605</c:v>
                </c:pt>
                <c:pt idx="6">
                  <c:v>25.599999999999994</c:v>
                </c:pt>
                <c:pt idx="7">
                  <c:v>26.191891891891881</c:v>
                </c:pt>
                <c:pt idx="8">
                  <c:v>24.527777777777779</c:v>
                </c:pt>
                <c:pt idx="9">
                  <c:v>24.628819444444431</c:v>
                </c:pt>
                <c:pt idx="10">
                  <c:v>25.01748878923766</c:v>
                </c:pt>
                <c:pt idx="11">
                  <c:v>26.976190476190485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04-44FE-81FC-1D3686510F9C}"/>
            </c:ext>
          </c:extLst>
        </c:ser>
        <c:ser>
          <c:idx val="0"/>
          <c:order val="1"/>
          <c:tx>
            <c:strRef>
              <c:f>'Klasse per mnd'!$B$118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diamond"/>
            <c:size val="10"/>
            <c:spPr>
              <a:solidFill>
                <a:schemeClr val="accent3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mnd'!$S$118:$S$129</c:f>
              <c:numCache>
                <c:formatCode>0.0</c:formatCode>
                <c:ptCount val="12"/>
                <c:pt idx="0">
                  <c:v>24.945783132530121</c:v>
                </c:pt>
                <c:pt idx="1">
                  <c:v>25.814285714285703</c:v>
                </c:pt>
                <c:pt idx="2">
                  <c:v>26.644537815126061</c:v>
                </c:pt>
                <c:pt idx="3">
                  <c:v>25.74078947368422</c:v>
                </c:pt>
                <c:pt idx="4">
                  <c:v>25.069090909090921</c:v>
                </c:pt>
                <c:pt idx="5">
                  <c:v>31.144915254237279</c:v>
                </c:pt>
                <c:pt idx="6">
                  <c:v>29.7</c:v>
                </c:pt>
                <c:pt idx="7">
                  <c:v>22.186764705882354</c:v>
                </c:pt>
                <c:pt idx="8">
                  <c:v>24.438383838383832</c:v>
                </c:pt>
                <c:pt idx="9">
                  <c:v>23.70113636363639</c:v>
                </c:pt>
                <c:pt idx="10">
                  <c:v>25.3</c:v>
                </c:pt>
                <c:pt idx="11">
                  <c:v>26.396666666666661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04-44FE-81FC-1D3686510F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CC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767524206378705"/>
          <c:y val="0.16017390875166795"/>
          <c:w val="0.13657048874381436"/>
          <c:h val="0.12509563065180232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Voksen geit, antall slakt i klasse P-</a:t>
            </a:r>
            <a:endParaRPr lang="en-US" sz="2400"/>
          </a:p>
        </c:rich>
      </c:tx>
      <c:layout>
        <c:manualLayout>
          <c:xMode val="edge"/>
          <c:yMode val="edge"/>
          <c:x val="0.18906389493272499"/>
          <c:y val="2.728571221415002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995861158708056E-2"/>
          <c:y val="0.13308899232899754"/>
          <c:w val="0.90844132677416611"/>
          <c:h val="0.6521633604501093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Klasse_Slakteri!$B$419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Klasse_Slakteri!$I$419:$I$442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36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8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38</c:v>
                </c:pt>
                <c:pt idx="11">
                  <c:v>0</c:v>
                </c:pt>
                <c:pt idx="12">
                  <c:v>0</c:v>
                </c:pt>
                <c:pt idx="13">
                  <c:v>27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D9-4982-81E8-9A8E4F71C964}"/>
            </c:ext>
          </c:extLst>
        </c:ser>
        <c:ser>
          <c:idx val="0"/>
          <c:order val="1"/>
          <c:tx>
            <c:strRef>
              <c:f>Klasse_Slakteri!$B$13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Klasse_Slakteri!$G$13:$G$36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Klasse_Slakteri!$I$13:$I$36</c:f>
              <c:numCache>
                <c:formatCode>#,##0</c:formatCode>
                <c:ptCount val="24"/>
                <c:pt idx="0">
                  <c:v>3</c:v>
                </c:pt>
                <c:pt idx="1">
                  <c:v>0</c:v>
                </c:pt>
                <c:pt idx="2">
                  <c:v>32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  <c:pt idx="8">
                  <c:v>1</c:v>
                </c:pt>
                <c:pt idx="9">
                  <c:v>0</c:v>
                </c:pt>
                <c:pt idx="10">
                  <c:v>12</c:v>
                </c:pt>
                <c:pt idx="11">
                  <c:v>0</c:v>
                </c:pt>
                <c:pt idx="12">
                  <c:v>0</c:v>
                </c:pt>
                <c:pt idx="13">
                  <c:v>12</c:v>
                </c:pt>
                <c:pt idx="14">
                  <c:v>0</c:v>
                </c:pt>
                <c:pt idx="15">
                  <c:v>2</c:v>
                </c:pt>
                <c:pt idx="16">
                  <c:v>0</c:v>
                </c:pt>
                <c:pt idx="17">
                  <c:v>0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  <c:pt idx="21">
                  <c:v>10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D8-4771-8134-C3BA253C2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081311230480363"/>
          <c:y val="0.22343335363466307"/>
          <c:w val="5.9692564653194571E-2"/>
          <c:h val="9.8503539877322757E-2"/>
        </c:manualLayout>
      </c:layout>
      <c:overlay val="0"/>
      <c:spPr>
        <a:solidFill>
          <a:srgbClr val="FFFFCC"/>
        </a:solidFill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296508131923252E-2"/>
          <c:y val="0.14416725009184611"/>
          <c:w val="0.88614064935694115"/>
          <c:h val="0.665005174658045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Klasse_Slakteri!$D$202</c:f>
              <c:strCache>
                <c:ptCount val="1"/>
                <c:pt idx="0">
                  <c:v>R</c:v>
                </c:pt>
              </c:strCache>
            </c:strRef>
          </c:tx>
          <c:invertIfNegative val="0"/>
          <c:cat>
            <c:strRef>
              <c:f>Klasse_Slakteri!$G$202:$G$225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Klasse_Slakteri!$I$202:$I$225</c:f>
              <c:numCache>
                <c:formatCode>#,##0</c:formatCode>
                <c:ptCount val="24"/>
                <c:pt idx="0">
                  <c:v>49</c:v>
                </c:pt>
                <c:pt idx="1">
                  <c:v>79</c:v>
                </c:pt>
                <c:pt idx="2">
                  <c:v>108</c:v>
                </c:pt>
                <c:pt idx="3">
                  <c:v>17</c:v>
                </c:pt>
                <c:pt idx="4">
                  <c:v>26</c:v>
                </c:pt>
                <c:pt idx="5">
                  <c:v>13</c:v>
                </c:pt>
                <c:pt idx="6">
                  <c:v>183</c:v>
                </c:pt>
                <c:pt idx="7">
                  <c:v>124</c:v>
                </c:pt>
                <c:pt idx="8">
                  <c:v>42</c:v>
                </c:pt>
                <c:pt idx="9">
                  <c:v>16</c:v>
                </c:pt>
                <c:pt idx="10">
                  <c:v>117</c:v>
                </c:pt>
                <c:pt idx="11">
                  <c:v>82</c:v>
                </c:pt>
                <c:pt idx="12">
                  <c:v>0</c:v>
                </c:pt>
                <c:pt idx="13">
                  <c:v>24</c:v>
                </c:pt>
                <c:pt idx="14">
                  <c:v>11</c:v>
                </c:pt>
                <c:pt idx="15">
                  <c:v>58</c:v>
                </c:pt>
                <c:pt idx="16">
                  <c:v>57</c:v>
                </c:pt>
                <c:pt idx="17">
                  <c:v>0</c:v>
                </c:pt>
                <c:pt idx="18">
                  <c:v>119</c:v>
                </c:pt>
                <c:pt idx="19">
                  <c:v>115</c:v>
                </c:pt>
                <c:pt idx="20">
                  <c:v>44</c:v>
                </c:pt>
                <c:pt idx="21">
                  <c:v>4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8-45C2-8CA6-0D25842E3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69352"/>
        <c:axId val="954869744"/>
      </c:barChart>
      <c:catAx>
        <c:axId val="9548693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04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9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697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9352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9176775579293"/>
          <c:y val="0.14185843661738312"/>
          <c:w val="0.87610686164229468"/>
          <c:h val="0.6737957626430717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Klasse_Slakteri!$D$229</c:f>
              <c:strCache>
                <c:ptCount val="1"/>
                <c:pt idx="0">
                  <c:v>R+</c:v>
                </c:pt>
              </c:strCache>
            </c:strRef>
          </c:tx>
          <c:invertIfNegative val="0"/>
          <c:cat>
            <c:strRef>
              <c:f>Klasse_Slakteri!$G$229:$G$252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Klasse_Slakteri!$I$229:$I$252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46-4BDF-8DA3-BF55C31FD3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74056"/>
        <c:axId val="954874448"/>
      </c:barChart>
      <c:catAx>
        <c:axId val="9548740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4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74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405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klasse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824373803260517E-2"/>
          <c:y val="0.14922939008096328"/>
          <c:w val="0.88661277759634605"/>
          <c:h val="0.663136267802590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Klasse_Slakteri!$D$256</c:f>
              <c:strCache>
                <c:ptCount val="1"/>
                <c:pt idx="0">
                  <c:v>U-</c:v>
                </c:pt>
              </c:strCache>
            </c:strRef>
          </c:tx>
          <c:invertIfNegative val="0"/>
          <c:cat>
            <c:strRef>
              <c:f>Klasse_Slakteri!$G$256:$G$279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Klasse_Slakteri!$I$256:$I$279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10-406D-95C5-1DF82B6418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21640"/>
        <c:axId val="493622032"/>
      </c:barChart>
      <c:catAx>
        <c:axId val="4936216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2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220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164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klasse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67420450363265"/>
          <c:y val="0.1415527764911739"/>
          <c:w val="0.88233227555595095"/>
          <c:h val="0.654478577501755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Klasse_Slakteri!$D$283</c:f>
              <c:strCache>
                <c:ptCount val="1"/>
                <c:pt idx="0">
                  <c:v>U</c:v>
                </c:pt>
              </c:strCache>
            </c:strRef>
          </c:tx>
          <c:invertIfNegative val="0"/>
          <c:cat>
            <c:strRef>
              <c:f>Klasse_Slakteri!$G$283:$G$306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Klasse_Slakteri!$I$283:$I$306</c:f>
              <c:numCache>
                <c:formatCode>#,##0</c:formatCode>
                <c:ptCount val="24"/>
                <c:pt idx="0">
                  <c:v>0</c:v>
                </c:pt>
                <c:pt idx="1">
                  <c:v>49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</c:v>
                </c:pt>
                <c:pt idx="16">
                  <c:v>0</c:v>
                </c:pt>
                <c:pt idx="17">
                  <c:v>0</c:v>
                </c:pt>
                <c:pt idx="18">
                  <c:v>13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69-492D-8482-3EDA6893BC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6936"/>
        <c:axId val="493617328"/>
      </c:barChart>
      <c:catAx>
        <c:axId val="4936169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7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7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69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klasse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82280011365515"/>
          <c:y val="0.13389593227138033"/>
          <c:w val="0.88120466931137431"/>
          <c:h val="0.657049001197026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Klasse_Slakteri!$D$310</c:f>
              <c:strCache>
                <c:ptCount val="1"/>
                <c:pt idx="0">
                  <c:v>U+</c:v>
                </c:pt>
              </c:strCache>
            </c:strRef>
          </c:tx>
          <c:invertIfNegative val="0"/>
          <c:cat>
            <c:strRef>
              <c:f>Klasse_Slakteri!$G$310:$G$333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Klasse_Slakteri!$I$310:$I$333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D-412A-977E-740A613989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2232"/>
        <c:axId val="493612624"/>
      </c:barChart>
      <c:catAx>
        <c:axId val="4936122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2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2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22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Voksen geit: m</a:t>
            </a:r>
            <a:r>
              <a:rPr lang="nb-NO" sz="2800"/>
              <a:t>iddel slaktevekt per måned</a:t>
            </a:r>
          </a:p>
        </c:rich>
      </c:tx>
      <c:layout>
        <c:manualLayout>
          <c:xMode val="edge"/>
          <c:yMode val="edge"/>
          <c:x val="0.1340892874652376"/>
          <c:y val="2.7737222355577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051133668532402E-2"/>
          <c:y val="0.16258801234337131"/>
          <c:w val="0.86508814786705879"/>
          <c:h val="0.72088693616780264"/>
        </c:manualLayout>
      </c:layout>
      <c:lineChart>
        <c:grouping val="standard"/>
        <c:varyColors val="0"/>
        <c:ser>
          <c:idx val="2"/>
          <c:order val="0"/>
          <c:tx>
            <c:strRef>
              <c:f>Måned!$C$23</c:f>
              <c:strCache>
                <c:ptCount val="1"/>
                <c:pt idx="0">
                  <c:v>2022</c:v>
                </c:pt>
              </c:strCache>
            </c:strRef>
          </c:tx>
          <c:spPr>
            <a:ln w="50800">
              <a:solidFill>
                <a:schemeClr val="accent6">
                  <a:lumMod val="40000"/>
                  <a:lumOff val="60000"/>
                </a:schemeClr>
              </a:solidFill>
            </a:ln>
          </c:spPr>
          <c:marker>
            <c:symbol val="circle"/>
            <c:size val="10"/>
            <c:spPr>
              <a:solidFill>
                <a:srgbClr val="FF0000"/>
              </a:solidFill>
            </c:spPr>
          </c:marker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Måned!$Y$23:$Y$34</c:f>
              <c:numCache>
                <c:formatCode>0.0</c:formatCode>
                <c:ptCount val="12"/>
                <c:pt idx="0">
                  <c:v>22.432658788774017</c:v>
                </c:pt>
                <c:pt idx="1">
                  <c:v>22.957961783439487</c:v>
                </c:pt>
                <c:pt idx="2">
                  <c:v>22.713503184713382</c:v>
                </c:pt>
                <c:pt idx="3">
                  <c:v>22.494314868804672</c:v>
                </c:pt>
                <c:pt idx="4">
                  <c:v>21.973291925465848</c:v>
                </c:pt>
                <c:pt idx="5">
                  <c:v>21.803392330383485</c:v>
                </c:pt>
                <c:pt idx="6">
                  <c:v>20.297979797979796</c:v>
                </c:pt>
                <c:pt idx="7">
                  <c:v>19.176630362421129</c:v>
                </c:pt>
                <c:pt idx="8">
                  <c:v>20.05447761194031</c:v>
                </c:pt>
                <c:pt idx="9">
                  <c:v>20.91914587332052</c:v>
                </c:pt>
                <c:pt idx="10">
                  <c:v>21.196274887604361</c:v>
                </c:pt>
                <c:pt idx="11">
                  <c:v>20.245790554414778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39-4B52-8B6A-1F871A355D89}"/>
            </c:ext>
          </c:extLst>
        </c:ser>
        <c:ser>
          <c:idx val="4"/>
          <c:order val="1"/>
          <c:tx>
            <c:strRef>
              <c:f>Måned!$C$10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chemeClr val="accent1"/>
              </a:solidFill>
            </a:ln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Måned!$Y$10:$Y$21</c:f>
              <c:numCache>
                <c:formatCode>0.0</c:formatCode>
                <c:ptCount val="12"/>
                <c:pt idx="0">
                  <c:v>22.565348399246687</c:v>
                </c:pt>
                <c:pt idx="1">
                  <c:v>21.380256410256425</c:v>
                </c:pt>
                <c:pt idx="2">
                  <c:v>21.372170900692819</c:v>
                </c:pt>
                <c:pt idx="3">
                  <c:v>19.388936170212745</c:v>
                </c:pt>
                <c:pt idx="4">
                  <c:v>20.494402035623413</c:v>
                </c:pt>
                <c:pt idx="5">
                  <c:v>21.975089392133484</c:v>
                </c:pt>
                <c:pt idx="6">
                  <c:v>19.935294117647047</c:v>
                </c:pt>
                <c:pt idx="7">
                  <c:v>19.039130434782635</c:v>
                </c:pt>
                <c:pt idx="8">
                  <c:v>19.954120879120872</c:v>
                </c:pt>
                <c:pt idx="9">
                  <c:v>19.845931558935376</c:v>
                </c:pt>
                <c:pt idx="10">
                  <c:v>21.706123822341858</c:v>
                </c:pt>
                <c:pt idx="11">
                  <c:v>20.933802816901412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39-4B52-8B6A-1F871A355D89}"/>
            </c:ext>
          </c:extLst>
        </c:ser>
        <c:ser>
          <c:idx val="0"/>
          <c:order val="2"/>
          <c:tx>
            <c:strRef>
              <c:f>RNR!$I$1</c:f>
              <c:strCache>
                <c:ptCount val="1"/>
                <c:pt idx="0">
                  <c:v>Middel vekt i 2023</c:v>
                </c:pt>
              </c:strCache>
            </c:strRef>
          </c:tx>
          <c:spPr>
            <a:ln w="63500">
              <a:solidFill>
                <a:schemeClr val="tx1"/>
              </a:solidFill>
            </a:ln>
          </c:spPr>
          <c:marker>
            <c:symbol val="none"/>
          </c:marker>
          <c:val>
            <c:numRef>
              <c:f>Måned!$AR$10:$AR$21</c:f>
              <c:numCache>
                <c:formatCode>General</c:formatCode>
                <c:ptCount val="12"/>
                <c:pt idx="0">
                  <c:v>20.717976306923219</c:v>
                </c:pt>
                <c:pt idx="1">
                  <c:v>20.717976306923219</c:v>
                </c:pt>
                <c:pt idx="2">
                  <c:v>20.717976306923219</c:v>
                </c:pt>
                <c:pt idx="3">
                  <c:v>20.717976306923219</c:v>
                </c:pt>
                <c:pt idx="4">
                  <c:v>20.717976306923219</c:v>
                </c:pt>
                <c:pt idx="5">
                  <c:v>20.717976306923219</c:v>
                </c:pt>
                <c:pt idx="6">
                  <c:v>20.717976306923219</c:v>
                </c:pt>
                <c:pt idx="7">
                  <c:v>20.717976306923219</c:v>
                </c:pt>
                <c:pt idx="8">
                  <c:v>20.717976306923219</c:v>
                </c:pt>
                <c:pt idx="9">
                  <c:v>20.717976306923219</c:v>
                </c:pt>
                <c:pt idx="10">
                  <c:v>20.717976306923219</c:v>
                </c:pt>
                <c:pt idx="11">
                  <c:v>20.717976306923219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FB-422B-BA34-282FED9960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34888"/>
        <c:axId val="374934496"/>
      </c:lineChart>
      <c:catAx>
        <c:axId val="3749348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4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4934496"/>
        <c:scaling>
          <c:orientation val="minMax"/>
          <c:min val="1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3535165966832463E-2"/>
              <c:y val="0.4136599357116473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888"/>
        <c:crosses val="autoZero"/>
        <c:crossBetween val="between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69507162508302"/>
          <c:y val="0.18552322375447999"/>
          <c:w val="0.15961373051260158"/>
          <c:h val="0.153457278642380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klasse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391626881396836E-2"/>
          <c:y val="0.12798393728507157"/>
          <c:w val="0.89119914123306709"/>
          <c:h val="0.677738933346162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Klasse_Slakteri!$D$337</c:f>
              <c:strCache>
                <c:ptCount val="1"/>
                <c:pt idx="0">
                  <c:v>E-</c:v>
                </c:pt>
              </c:strCache>
            </c:strRef>
          </c:tx>
          <c:invertIfNegative val="0"/>
          <c:cat>
            <c:strRef>
              <c:f>Klasse_Slakteri!$G$337:$G$360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Klasse_Slakteri!$I$337:$I$360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72-4D0A-96E0-24D1552928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34536"/>
        <c:axId val="375334928"/>
      </c:barChart>
      <c:catAx>
        <c:axId val="3753345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4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349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45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klasse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587170077609283E-2"/>
          <c:y val="0.14135667405746322"/>
          <c:w val="0.89684998132199711"/>
          <c:h val="0.668034300651934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Klasse_Slakteri!$D$364</c:f>
              <c:strCache>
                <c:ptCount val="1"/>
                <c:pt idx="0">
                  <c:v>E</c:v>
                </c:pt>
              </c:strCache>
            </c:strRef>
          </c:tx>
          <c:invertIfNegative val="0"/>
          <c:cat>
            <c:strRef>
              <c:f>Klasse_Slakteri!$G$364:$G$387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Klasse_Slakteri!$I$364:$I$387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D7-49AB-8B32-3161BC8F49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29832"/>
        <c:axId val="375330224"/>
      </c:barChart>
      <c:catAx>
        <c:axId val="3753298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0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30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98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440392543438719E-2"/>
          <c:y val="0.14678153466110855"/>
          <c:w val="0.89414441571239345"/>
          <c:h val="0.642065702153084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Klasse_Slakteri!$D$391</c:f>
              <c:strCache>
                <c:ptCount val="1"/>
                <c:pt idx="0">
                  <c:v>E+</c:v>
                </c:pt>
              </c:strCache>
            </c:strRef>
          </c:tx>
          <c:invertIfNegative val="0"/>
          <c:cat>
            <c:strRef>
              <c:f>Klasse_Slakteri!$G$391:$G$414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Klasse_Slakteri!$I$391:$I$414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3B-4CF4-873D-245B30D0B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24736"/>
        <c:axId val="375325128"/>
      </c:barChart>
      <c:catAx>
        <c:axId val="3753247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5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51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4736"/>
        <c:crosses val="autoZero"/>
        <c:crossBetween val="between"/>
        <c:majorUnit val="1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60978394649823E-2"/>
          <c:y val="0.1364063466128338"/>
          <c:w val="0.886827587229562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Klasse_Slakteri!$D$202</c:f>
              <c:strCache>
                <c:ptCount val="1"/>
                <c:pt idx="0">
                  <c:v>R</c:v>
                </c:pt>
              </c:strCache>
            </c:strRef>
          </c:tx>
          <c:invertIfNegative val="0"/>
          <c:cat>
            <c:strRef>
              <c:f>Klasse_Slakteri!$G$202:$G$225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Klasse_Slakteri!$J$202:$J$225</c:f>
              <c:numCache>
                <c:formatCode>0.0</c:formatCode>
                <c:ptCount val="24"/>
                <c:pt idx="0">
                  <c:v>28.308139812121503</c:v>
                </c:pt>
                <c:pt idx="1">
                  <c:v>37.149182318074701</c:v>
                </c:pt>
                <c:pt idx="2">
                  <c:v>11.058602236204438</c:v>
                </c:pt>
                <c:pt idx="3">
                  <c:v>14.62221345433025</c:v>
                </c:pt>
                <c:pt idx="4">
                  <c:v>11.048222456881376</c:v>
                </c:pt>
                <c:pt idx="5">
                  <c:v>17.040760121178739</c:v>
                </c:pt>
                <c:pt idx="6">
                  <c:v>14.747170604583291</c:v>
                </c:pt>
                <c:pt idx="7">
                  <c:v>17.955038899945723</c:v>
                </c:pt>
                <c:pt idx="8">
                  <c:v>17.83341679185444</c:v>
                </c:pt>
                <c:pt idx="9">
                  <c:v>25.81578166716108</c:v>
                </c:pt>
                <c:pt idx="10">
                  <c:v>10.009231829947362</c:v>
                </c:pt>
                <c:pt idx="11">
                  <c:v>43.265936217478064</c:v>
                </c:pt>
                <c:pt idx="12">
                  <c:v>0</c:v>
                </c:pt>
                <c:pt idx="13">
                  <c:v>6.1570277274825136</c:v>
                </c:pt>
                <c:pt idx="14">
                  <c:v>7.6405166824597268</c:v>
                </c:pt>
                <c:pt idx="15">
                  <c:v>35.633755579061429</c:v>
                </c:pt>
                <c:pt idx="16">
                  <c:v>19.863576075285788</c:v>
                </c:pt>
                <c:pt idx="17">
                  <c:v>0</c:v>
                </c:pt>
                <c:pt idx="18">
                  <c:v>40.702975218348357</c:v>
                </c:pt>
                <c:pt idx="19">
                  <c:v>55.583303603282175</c:v>
                </c:pt>
                <c:pt idx="20">
                  <c:v>32.852969267936409</c:v>
                </c:pt>
                <c:pt idx="21">
                  <c:v>1.7181172844566117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8B-4884-BF4A-0599777AA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70528"/>
        <c:axId val="954870920"/>
      </c:barChart>
      <c:catAx>
        <c:axId val="9548705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0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70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05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Klasse_Slakteri!$D$229</c:f>
              <c:strCache>
                <c:ptCount val="1"/>
                <c:pt idx="0">
                  <c:v>R+</c:v>
                </c:pt>
              </c:strCache>
            </c:strRef>
          </c:tx>
          <c:invertIfNegative val="0"/>
          <c:cat>
            <c:strRef>
              <c:f>Klasse_Slakteri!$G$229:$G$252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Klasse_Slakteri!$J$229:$J$252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87-4C7D-98B9-F0EFA3E3C6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75232"/>
        <c:axId val="375320424"/>
      </c:barChart>
      <c:catAx>
        <c:axId val="9548752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0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04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52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klasse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859614202499787E-2"/>
          <c:y val="0.14028280480144265"/>
          <c:w val="0.88957790592161112"/>
          <c:h val="0.692649603669280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Klasse_Slakteri!$D$256</c:f>
              <c:strCache>
                <c:ptCount val="1"/>
                <c:pt idx="0">
                  <c:v>U-</c:v>
                </c:pt>
              </c:strCache>
            </c:strRef>
          </c:tx>
          <c:invertIfNegative val="0"/>
          <c:cat>
            <c:strRef>
              <c:f>Klasse_Slakteri!$G$256:$G$279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Klasse_Slakteri!$J$256:$J$279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0B-4FD4-9C96-4E4FA9B0A7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22816"/>
        <c:axId val="493623208"/>
      </c:barChart>
      <c:catAx>
        <c:axId val="4936228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3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232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281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klasse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97150798949342"/>
          <c:y val="0.14028280480144265"/>
          <c:w val="0.84391552218763355"/>
          <c:h val="0.665314880118512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Klasse_Slakteri!$D$283</c:f>
              <c:strCache>
                <c:ptCount val="1"/>
                <c:pt idx="0">
                  <c:v>U</c:v>
                </c:pt>
              </c:strCache>
            </c:strRef>
          </c:tx>
          <c:invertIfNegative val="0"/>
          <c:cat>
            <c:strRef>
              <c:f>Klasse_Slakteri!$G$283:$G$306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Klasse_Slakteri!$J$283:$J$306</c:f>
              <c:numCache>
                <c:formatCode>0.0</c:formatCode>
                <c:ptCount val="24"/>
                <c:pt idx="0">
                  <c:v>0</c:v>
                </c:pt>
                <c:pt idx="1">
                  <c:v>31.795567616463128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6.8748145950756454</c:v>
                </c:pt>
                <c:pt idx="10">
                  <c:v>0.19719889919192277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1.310595701865277</c:v>
                </c:pt>
                <c:pt idx="16">
                  <c:v>0</c:v>
                </c:pt>
                <c:pt idx="17">
                  <c:v>0</c:v>
                </c:pt>
                <c:pt idx="18">
                  <c:v>4.5203436767734164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61-4C7D-81D2-ED7B7C3A76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8112"/>
        <c:axId val="493618504"/>
      </c:barChart>
      <c:catAx>
        <c:axId val="4936181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8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8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81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klasse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97150798949342"/>
          <c:y val="0.14028280480144265"/>
          <c:w val="0.84075339225281354"/>
          <c:h val="0.658110995423092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Klasse_Slakteri!$D$310</c:f>
              <c:strCache>
                <c:ptCount val="1"/>
                <c:pt idx="0">
                  <c:v>U+</c:v>
                </c:pt>
              </c:strCache>
            </c:strRef>
          </c:tx>
          <c:invertIfNegative val="0"/>
          <c:cat>
            <c:strRef>
              <c:f>Klasse_Slakteri!$G$310:$G$333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Klasse_Slakteri!$J$310:$J$333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38-451A-AFF4-931585D610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3408"/>
        <c:axId val="493613800"/>
      </c:barChart>
      <c:catAx>
        <c:axId val="493613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3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3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34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klasse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857480811257301E-2"/>
          <c:y val="0.14028280480144265"/>
          <c:w val="0.89787523018546189"/>
          <c:h val="0.672609523508960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Klasse_Slakteri!$D$337</c:f>
              <c:strCache>
                <c:ptCount val="1"/>
                <c:pt idx="0">
                  <c:v>E-</c:v>
                </c:pt>
              </c:strCache>
            </c:strRef>
          </c:tx>
          <c:invertIfNegative val="0"/>
          <c:cat>
            <c:strRef>
              <c:f>Klasse_Slakteri!$G$337:$G$360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Klasse_Slakteri!$J$337:$J$360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CB-4A93-B89F-30BF8FD591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35712"/>
        <c:axId val="375336104"/>
      </c:barChart>
      <c:catAx>
        <c:axId val="3753357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6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36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57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klasse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92657799797497"/>
          <c:y val="0.13690905033631928"/>
          <c:w val="0.85951087223647593"/>
          <c:h val="0.696351759167755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Klasse_Slakteri!$D$364</c:f>
              <c:strCache>
                <c:ptCount val="1"/>
                <c:pt idx="0">
                  <c:v>E</c:v>
                </c:pt>
              </c:strCache>
            </c:strRef>
          </c:tx>
          <c:invertIfNegative val="0"/>
          <c:cat>
            <c:strRef>
              <c:f>Klasse_Slakteri!$G$364:$G$387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Klasse_Slakteri!$J$364:$J$387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79-4628-B6BF-EB639B20CF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31008"/>
        <c:axId val="375331400"/>
      </c:barChart>
      <c:catAx>
        <c:axId val="375331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1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314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10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geit, slakting, antall i ulike måneder</a:t>
            </a:r>
          </a:p>
        </c:rich>
      </c:tx>
      <c:layout>
        <c:manualLayout>
          <c:xMode val="edge"/>
          <c:yMode val="edge"/>
          <c:x val="0.13162358742876362"/>
          <c:y val="4.49768484313580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690515806988346E-2"/>
          <c:y val="0.16735941156205397"/>
          <c:w val="0.8811274392331393"/>
          <c:h val="0.7220158321331886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Måned!$C$192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Måned!$F$192:$F$203</c:f>
              <c:numCache>
                <c:formatCode>0</c:formatCode>
                <c:ptCount val="12"/>
                <c:pt idx="0">
                  <c:v>2275</c:v>
                </c:pt>
                <c:pt idx="1">
                  <c:v>902</c:v>
                </c:pt>
                <c:pt idx="2">
                  <c:v>801</c:v>
                </c:pt>
                <c:pt idx="3">
                  <c:v>912</c:v>
                </c:pt>
                <c:pt idx="4">
                  <c:v>534</c:v>
                </c:pt>
                <c:pt idx="5">
                  <c:v>760</c:v>
                </c:pt>
                <c:pt idx="6">
                  <c:v>263</c:v>
                </c:pt>
                <c:pt idx="7">
                  <c:v>1070</c:v>
                </c:pt>
                <c:pt idx="8">
                  <c:v>1885</c:v>
                </c:pt>
                <c:pt idx="9">
                  <c:v>1886</c:v>
                </c:pt>
                <c:pt idx="10">
                  <c:v>1085</c:v>
                </c:pt>
                <c:pt idx="11">
                  <c:v>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59-4E42-9E44-9A685C81E010}"/>
            </c:ext>
          </c:extLst>
        </c:ser>
        <c:ser>
          <c:idx val="0"/>
          <c:order val="1"/>
          <c:tx>
            <c:strRef>
              <c:f>Måned!$C$132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Måned!$F$132:$F$143</c:f>
              <c:numCache>
                <c:formatCode>0</c:formatCode>
                <c:ptCount val="12"/>
                <c:pt idx="0">
                  <c:v>1755</c:v>
                </c:pt>
                <c:pt idx="1">
                  <c:v>574</c:v>
                </c:pt>
                <c:pt idx="2">
                  <c:v>790</c:v>
                </c:pt>
                <c:pt idx="3">
                  <c:v>714</c:v>
                </c:pt>
                <c:pt idx="4">
                  <c:v>568</c:v>
                </c:pt>
                <c:pt idx="5">
                  <c:v>1775</c:v>
                </c:pt>
                <c:pt idx="6">
                  <c:v>317</c:v>
                </c:pt>
                <c:pt idx="7">
                  <c:v>1166</c:v>
                </c:pt>
                <c:pt idx="8">
                  <c:v>2499</c:v>
                </c:pt>
                <c:pt idx="9">
                  <c:v>2731</c:v>
                </c:pt>
                <c:pt idx="10">
                  <c:v>979</c:v>
                </c:pt>
                <c:pt idx="11">
                  <c:v>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59-4E42-9E44-9A685C81E010}"/>
            </c:ext>
          </c:extLst>
        </c:ser>
        <c:ser>
          <c:idx val="2"/>
          <c:order val="2"/>
          <c:tx>
            <c:strRef>
              <c:f>Måned!$C$72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Måned!$F$72:$F$83</c:f>
              <c:numCache>
                <c:formatCode>0</c:formatCode>
                <c:ptCount val="12"/>
                <c:pt idx="0">
                  <c:v>555</c:v>
                </c:pt>
                <c:pt idx="1">
                  <c:v>343</c:v>
                </c:pt>
                <c:pt idx="2">
                  <c:v>673</c:v>
                </c:pt>
                <c:pt idx="3">
                  <c:v>907</c:v>
                </c:pt>
                <c:pt idx="4">
                  <c:v>701</c:v>
                </c:pt>
                <c:pt idx="5">
                  <c:v>721</c:v>
                </c:pt>
                <c:pt idx="6">
                  <c:v>180</c:v>
                </c:pt>
                <c:pt idx="7">
                  <c:v>818</c:v>
                </c:pt>
                <c:pt idx="8">
                  <c:v>506</c:v>
                </c:pt>
                <c:pt idx="9">
                  <c:v>2256</c:v>
                </c:pt>
                <c:pt idx="10">
                  <c:v>1507</c:v>
                </c:pt>
                <c:pt idx="11">
                  <c:v>620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59-4E42-9E44-9A685C81E010}"/>
            </c:ext>
          </c:extLst>
        </c:ser>
        <c:ser>
          <c:idx val="3"/>
          <c:order val="3"/>
          <c:tx>
            <c:strRef>
              <c:f>Måned!$C$23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Måned!$F$23:$F$34</c:f>
              <c:numCache>
                <c:formatCode>0</c:formatCode>
                <c:ptCount val="12"/>
                <c:pt idx="0">
                  <c:v>677</c:v>
                </c:pt>
                <c:pt idx="1">
                  <c:v>314</c:v>
                </c:pt>
                <c:pt idx="2">
                  <c:v>785</c:v>
                </c:pt>
                <c:pt idx="3">
                  <c:v>686</c:v>
                </c:pt>
                <c:pt idx="4">
                  <c:v>483</c:v>
                </c:pt>
                <c:pt idx="5">
                  <c:v>678</c:v>
                </c:pt>
                <c:pt idx="6">
                  <c:v>99</c:v>
                </c:pt>
                <c:pt idx="7">
                  <c:v>375.53</c:v>
                </c:pt>
                <c:pt idx="8">
                  <c:v>536</c:v>
                </c:pt>
                <c:pt idx="9">
                  <c:v>2084</c:v>
                </c:pt>
                <c:pt idx="10">
                  <c:v>1557</c:v>
                </c:pt>
                <c:pt idx="11">
                  <c:v>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59-4E42-9E44-9A685C81E010}"/>
            </c:ext>
          </c:extLst>
        </c:ser>
        <c:ser>
          <c:idx val="4"/>
          <c:order val="4"/>
          <c:tx>
            <c:strRef>
              <c:f>Måned!$C$10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Måned!$F$10:$F$21</c:f>
              <c:numCache>
                <c:formatCode>0</c:formatCode>
                <c:ptCount val="12"/>
                <c:pt idx="0">
                  <c:v>531</c:v>
                </c:pt>
                <c:pt idx="1">
                  <c:v>390</c:v>
                </c:pt>
                <c:pt idx="2">
                  <c:v>866</c:v>
                </c:pt>
                <c:pt idx="3">
                  <c:v>470</c:v>
                </c:pt>
                <c:pt idx="4">
                  <c:v>393</c:v>
                </c:pt>
                <c:pt idx="5">
                  <c:v>839</c:v>
                </c:pt>
                <c:pt idx="6">
                  <c:v>170</c:v>
                </c:pt>
                <c:pt idx="7">
                  <c:v>414</c:v>
                </c:pt>
                <c:pt idx="8">
                  <c:v>728</c:v>
                </c:pt>
                <c:pt idx="9">
                  <c:v>2630</c:v>
                </c:pt>
                <c:pt idx="10">
                  <c:v>1486</c:v>
                </c:pt>
                <c:pt idx="11">
                  <c:v>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659-4E42-9E44-9A685C81E0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4929008"/>
        <c:axId val="374931360"/>
      </c:barChart>
      <c:catAx>
        <c:axId val="37492900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1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9313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290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205572883258531"/>
          <c:y val="0.23377788190085927"/>
          <c:w val="9.8284880616755846E-2"/>
          <c:h val="0.2176286168120874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97150798949342"/>
          <c:y val="0.14028280480144265"/>
          <c:w val="0.84546587362415748"/>
          <c:h val="0.65186212721373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Klasse_Slakteri!$D$391</c:f>
              <c:strCache>
                <c:ptCount val="1"/>
                <c:pt idx="0">
                  <c:v>E+</c:v>
                </c:pt>
              </c:strCache>
            </c:strRef>
          </c:tx>
          <c:invertIfNegative val="0"/>
          <c:cat>
            <c:strRef>
              <c:f>Klasse_Slakteri!$G$391:$G$414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Klasse_Slakteri!$J$391:$J$414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76-4AAA-A9EC-7AD6828A0D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26304"/>
        <c:axId val="375326696"/>
      </c:barChart>
      <c:catAx>
        <c:axId val="3753263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6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6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63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61524121980346"/>
          <c:y val="0.1364063466128338"/>
          <c:w val="0.87882203932802461"/>
          <c:h val="0.631700025226907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Klasse_Slakteri!$D$13</c:f>
              <c:strCache>
                <c:ptCount val="1"/>
                <c:pt idx="0">
                  <c:v>P-</c:v>
                </c:pt>
              </c:strCache>
            </c:strRef>
          </c:tx>
          <c:invertIfNegative val="0"/>
          <c:cat>
            <c:strRef>
              <c:f>Klasse_Slakteri!$G$13:$G$36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Klasse_Slakteri!$N$13:$N$36</c:f>
              <c:numCache>
                <c:formatCode>0.0</c:formatCode>
                <c:ptCount val="24"/>
                <c:pt idx="0">
                  <c:v>15.9</c:v>
                </c:pt>
                <c:pt idx="1">
                  <c:v>0</c:v>
                </c:pt>
                <c:pt idx="2">
                  <c:v>16.815625000000001</c:v>
                </c:pt>
                <c:pt idx="3">
                  <c:v>0</c:v>
                </c:pt>
                <c:pt idx="4">
                  <c:v>0</c:v>
                </c:pt>
                <c:pt idx="5">
                  <c:v>16.100000000000001</c:v>
                </c:pt>
                <c:pt idx="6">
                  <c:v>4.9000000000000004</c:v>
                </c:pt>
                <c:pt idx="7">
                  <c:v>17</c:v>
                </c:pt>
                <c:pt idx="8">
                  <c:v>20.2</c:v>
                </c:pt>
                <c:pt idx="9">
                  <c:v>0</c:v>
                </c:pt>
                <c:pt idx="10">
                  <c:v>13.574999999999999</c:v>
                </c:pt>
                <c:pt idx="11">
                  <c:v>0</c:v>
                </c:pt>
                <c:pt idx="12">
                  <c:v>0</c:v>
                </c:pt>
                <c:pt idx="13">
                  <c:v>17.466666666666661</c:v>
                </c:pt>
                <c:pt idx="14">
                  <c:v>0</c:v>
                </c:pt>
                <c:pt idx="15">
                  <c:v>11.8</c:v>
                </c:pt>
                <c:pt idx="16">
                  <c:v>0</c:v>
                </c:pt>
                <c:pt idx="17">
                  <c:v>0</c:v>
                </c:pt>
                <c:pt idx="18">
                  <c:v>9.0500000000000007</c:v>
                </c:pt>
                <c:pt idx="19">
                  <c:v>0</c:v>
                </c:pt>
                <c:pt idx="20">
                  <c:v>0</c:v>
                </c:pt>
                <c:pt idx="21">
                  <c:v>13.62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6E-4F29-872C-2C5BE20D7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23560"/>
        <c:axId val="375323952"/>
      </c:barChart>
      <c:catAx>
        <c:axId val="3753235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3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39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35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274323751195069E-2"/>
          <c:y val="0.13777699090738885"/>
          <c:w val="0.90516304319920815"/>
          <c:h val="0.641024207673837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Klasse_Slakteri!$D$40</c:f>
              <c:strCache>
                <c:ptCount val="1"/>
                <c:pt idx="0">
                  <c:v>P</c:v>
                </c:pt>
              </c:strCache>
            </c:strRef>
          </c:tx>
          <c:invertIfNegative val="0"/>
          <c:cat>
            <c:strRef>
              <c:f>Klasse_Slakteri!$G$40:$G$63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Klasse_Slakteri!$N$40:$N$63</c:f>
              <c:numCache>
                <c:formatCode>0.0</c:formatCode>
                <c:ptCount val="24"/>
                <c:pt idx="0">
                  <c:v>17.610000000000003</c:v>
                </c:pt>
                <c:pt idx="1">
                  <c:v>17.933333333333337</c:v>
                </c:pt>
                <c:pt idx="2">
                  <c:v>17.517431192660556</c:v>
                </c:pt>
                <c:pt idx="3">
                  <c:v>18.209090909090904</c:v>
                </c:pt>
                <c:pt idx="4">
                  <c:v>12.175000000000001</c:v>
                </c:pt>
                <c:pt idx="5">
                  <c:v>0</c:v>
                </c:pt>
                <c:pt idx="6">
                  <c:v>15.726190476190469</c:v>
                </c:pt>
                <c:pt idx="7">
                  <c:v>11.967567567567563</c:v>
                </c:pt>
                <c:pt idx="8">
                  <c:v>18.561904761904767</c:v>
                </c:pt>
                <c:pt idx="9">
                  <c:v>13.214285714285712</c:v>
                </c:pt>
                <c:pt idx="10">
                  <c:v>16.600000000000005</c:v>
                </c:pt>
                <c:pt idx="11">
                  <c:v>18.8</c:v>
                </c:pt>
                <c:pt idx="12">
                  <c:v>0</c:v>
                </c:pt>
                <c:pt idx="13">
                  <c:v>16.856410256410253</c:v>
                </c:pt>
                <c:pt idx="14">
                  <c:v>13.2</c:v>
                </c:pt>
                <c:pt idx="15">
                  <c:v>14.042857142857139</c:v>
                </c:pt>
                <c:pt idx="16">
                  <c:v>12.85</c:v>
                </c:pt>
                <c:pt idx="17">
                  <c:v>0</c:v>
                </c:pt>
                <c:pt idx="18">
                  <c:v>13.175000000000001</c:v>
                </c:pt>
                <c:pt idx="19">
                  <c:v>11.2</c:v>
                </c:pt>
                <c:pt idx="20">
                  <c:v>15.3</c:v>
                </c:pt>
                <c:pt idx="21">
                  <c:v>15.52777777777778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B4-49B4-9163-1CF0CE5D8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80432"/>
        <c:axId val="166680824"/>
      </c:barChart>
      <c:catAx>
        <c:axId val="1666804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1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0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80824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04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553726658540741E-2"/>
          <c:y val="0.1242167551881682"/>
          <c:w val="0.90502234184003838"/>
          <c:h val="0.66838642341138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Klasse_Slakteri!$D$67</c:f>
              <c:strCache>
                <c:ptCount val="1"/>
                <c:pt idx="0">
                  <c:v>P+</c:v>
                </c:pt>
              </c:strCache>
            </c:strRef>
          </c:tx>
          <c:invertIfNegative val="0"/>
          <c:cat>
            <c:strRef>
              <c:f>Klasse_Slakteri!$G$67:$G$90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Klasse_Slakteri!$N$67:$N$90</c:f>
              <c:numCache>
                <c:formatCode>0.0</c:formatCode>
                <c:ptCount val="24"/>
                <c:pt idx="0">
                  <c:v>17.021428571428576</c:v>
                </c:pt>
                <c:pt idx="1">
                  <c:v>11.8</c:v>
                </c:pt>
                <c:pt idx="2">
                  <c:v>18.47106918238994</c:v>
                </c:pt>
                <c:pt idx="3">
                  <c:v>18.845454545454547</c:v>
                </c:pt>
                <c:pt idx="4">
                  <c:v>17.017391304347825</c:v>
                </c:pt>
                <c:pt idx="5">
                  <c:v>18.171428571428574</c:v>
                </c:pt>
                <c:pt idx="6">
                  <c:v>16.467605633802805</c:v>
                </c:pt>
                <c:pt idx="7">
                  <c:v>14.040217391304347</c:v>
                </c:pt>
                <c:pt idx="8">
                  <c:v>17.412500000000001</c:v>
                </c:pt>
                <c:pt idx="9">
                  <c:v>13.333333333333337</c:v>
                </c:pt>
                <c:pt idx="10">
                  <c:v>17.605185185185181</c:v>
                </c:pt>
                <c:pt idx="11">
                  <c:v>13.825925925925928</c:v>
                </c:pt>
                <c:pt idx="12">
                  <c:v>0</c:v>
                </c:pt>
                <c:pt idx="13">
                  <c:v>16.928124999999994</c:v>
                </c:pt>
                <c:pt idx="14">
                  <c:v>17.028571428571425</c:v>
                </c:pt>
                <c:pt idx="15">
                  <c:v>15.859999999999996</c:v>
                </c:pt>
                <c:pt idx="16">
                  <c:v>15.93888888888889</c:v>
                </c:pt>
                <c:pt idx="17">
                  <c:v>0</c:v>
                </c:pt>
                <c:pt idx="18">
                  <c:v>14.96111111111111</c:v>
                </c:pt>
                <c:pt idx="19">
                  <c:v>18.899999999999999</c:v>
                </c:pt>
                <c:pt idx="20">
                  <c:v>15.871428571428565</c:v>
                </c:pt>
                <c:pt idx="21">
                  <c:v>16.882222222222222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81-40D8-A811-1FD36AB56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85136"/>
        <c:axId val="166685528"/>
      </c:barChart>
      <c:catAx>
        <c:axId val="1666851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0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5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85528"/>
        <c:scaling>
          <c:orientation val="minMax"/>
          <c:min val="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51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936238400403849E-2"/>
          <c:y val="0.13025472627516649"/>
          <c:w val="0.91318282181510579"/>
          <c:h val="0.634879595843202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Klasse_Slakteri!$D$94</c:f>
              <c:strCache>
                <c:ptCount val="1"/>
                <c:pt idx="0">
                  <c:v>O-</c:v>
                </c:pt>
              </c:strCache>
            </c:strRef>
          </c:tx>
          <c:invertIfNegative val="0"/>
          <c:cat>
            <c:strRef>
              <c:f>Klasse_Slakteri!$G$94:$G$117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Klasse_Slakteri!$N$94:$N$117</c:f>
              <c:numCache>
                <c:formatCode>0.0</c:formatCode>
                <c:ptCount val="24"/>
                <c:pt idx="0">
                  <c:v>16.641860465116281</c:v>
                </c:pt>
                <c:pt idx="1">
                  <c:v>21.1</c:v>
                </c:pt>
                <c:pt idx="2">
                  <c:v>19.869729729729713</c:v>
                </c:pt>
                <c:pt idx="3">
                  <c:v>17.668749999999999</c:v>
                </c:pt>
                <c:pt idx="4">
                  <c:v>18.029166666666672</c:v>
                </c:pt>
                <c:pt idx="5">
                  <c:v>17.547058823529412</c:v>
                </c:pt>
                <c:pt idx="6">
                  <c:v>18.567592592592607</c:v>
                </c:pt>
                <c:pt idx="7">
                  <c:v>16.446902654867248</c:v>
                </c:pt>
                <c:pt idx="8">
                  <c:v>18.768421052631588</c:v>
                </c:pt>
                <c:pt idx="9">
                  <c:v>14.970000000000004</c:v>
                </c:pt>
                <c:pt idx="10">
                  <c:v>19.600520833333334</c:v>
                </c:pt>
                <c:pt idx="11">
                  <c:v>12.58064516129032</c:v>
                </c:pt>
                <c:pt idx="12">
                  <c:v>13.6</c:v>
                </c:pt>
                <c:pt idx="13">
                  <c:v>20.103846153846145</c:v>
                </c:pt>
                <c:pt idx="14">
                  <c:v>17.447619047619046</c:v>
                </c:pt>
                <c:pt idx="15">
                  <c:v>15.666666666666668</c:v>
                </c:pt>
                <c:pt idx="16">
                  <c:v>16.568571428571435</c:v>
                </c:pt>
                <c:pt idx="17">
                  <c:v>0</c:v>
                </c:pt>
                <c:pt idx="18">
                  <c:v>15.124000000000001</c:v>
                </c:pt>
                <c:pt idx="19">
                  <c:v>18.787500000000001</c:v>
                </c:pt>
                <c:pt idx="20">
                  <c:v>16.866666666666671</c:v>
                </c:pt>
                <c:pt idx="21">
                  <c:v>17.656603773584902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82-438B-95CE-7CFD66BE6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89840"/>
        <c:axId val="166690232"/>
      </c:barChart>
      <c:catAx>
        <c:axId val="1666898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0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90232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984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45831861305604E-2"/>
          <c:y val="0.11997588488904001"/>
          <c:w val="0.8966915106274771"/>
          <c:h val="0.661651822210748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Klasse_Slakteri!$D$121</c:f>
              <c:strCache>
                <c:ptCount val="1"/>
                <c:pt idx="0">
                  <c:v>O</c:v>
                </c:pt>
              </c:strCache>
            </c:strRef>
          </c:tx>
          <c:invertIfNegative val="0"/>
          <c:cat>
            <c:strRef>
              <c:f>Klasse_Slakteri!$G$121:$G$144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Klasse_Slakteri!$N$121:$N$144</c:f>
              <c:numCache>
                <c:formatCode>0.0</c:formatCode>
                <c:ptCount val="24"/>
                <c:pt idx="0">
                  <c:v>18.875</c:v>
                </c:pt>
                <c:pt idx="1">
                  <c:v>17.650724637681162</c:v>
                </c:pt>
                <c:pt idx="2">
                  <c:v>20.855555555555547</c:v>
                </c:pt>
                <c:pt idx="3">
                  <c:v>17.06388888888889</c:v>
                </c:pt>
                <c:pt idx="4">
                  <c:v>19.881818181818193</c:v>
                </c:pt>
                <c:pt idx="5">
                  <c:v>16.773333333333337</c:v>
                </c:pt>
                <c:pt idx="6">
                  <c:v>19.864942528735639</c:v>
                </c:pt>
                <c:pt idx="7">
                  <c:v>18.576576576576588</c:v>
                </c:pt>
                <c:pt idx="8">
                  <c:v>21.310000000000002</c:v>
                </c:pt>
                <c:pt idx="9">
                  <c:v>16.890909090909087</c:v>
                </c:pt>
                <c:pt idx="10">
                  <c:v>21.09009523809522</c:v>
                </c:pt>
                <c:pt idx="11">
                  <c:v>14.786538461538457</c:v>
                </c:pt>
                <c:pt idx="12">
                  <c:v>19.3</c:v>
                </c:pt>
                <c:pt idx="13">
                  <c:v>22.810303030303032</c:v>
                </c:pt>
                <c:pt idx="14">
                  <c:v>20.626829268292688</c:v>
                </c:pt>
                <c:pt idx="15">
                  <c:v>17.738888888888901</c:v>
                </c:pt>
                <c:pt idx="16">
                  <c:v>17.963809523809523</c:v>
                </c:pt>
                <c:pt idx="17">
                  <c:v>0</c:v>
                </c:pt>
                <c:pt idx="18">
                  <c:v>18.713999999999999</c:v>
                </c:pt>
                <c:pt idx="19">
                  <c:v>16.93095238095238</c:v>
                </c:pt>
                <c:pt idx="20">
                  <c:v>19.829411764705881</c:v>
                </c:pt>
                <c:pt idx="21">
                  <c:v>20.385714285714297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EF-4776-80C0-847F7E9A64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94544"/>
        <c:axId val="166694936"/>
      </c:barChart>
      <c:catAx>
        <c:axId val="1666945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4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94936"/>
        <c:scaling>
          <c:orientation val="minMax"/>
          <c:min val="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45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516158896026224E-2"/>
          <c:y val="0.1197369200445275"/>
          <c:w val="0.89192118557500699"/>
          <c:h val="0.716535637325489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Klasse_Slakteri!$D$148</c:f>
              <c:strCache>
                <c:ptCount val="1"/>
                <c:pt idx="0">
                  <c:v>O+</c:v>
                </c:pt>
              </c:strCache>
            </c:strRef>
          </c:tx>
          <c:invertIfNegative val="0"/>
          <c:cat>
            <c:strRef>
              <c:f>Klasse_Slakteri!$G$148:$G$171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Klasse_Slakteri!$N$148:$N$171</c:f>
              <c:numCache>
                <c:formatCode>0.0</c:formatCode>
                <c:ptCount val="24"/>
                <c:pt idx="0">
                  <c:v>17.922222222222221</c:v>
                </c:pt>
                <c:pt idx="1">
                  <c:v>0</c:v>
                </c:pt>
                <c:pt idx="2">
                  <c:v>23.660299625468145</c:v>
                </c:pt>
                <c:pt idx="3">
                  <c:v>21.482500000000002</c:v>
                </c:pt>
                <c:pt idx="4">
                  <c:v>23.055629139072849</c:v>
                </c:pt>
                <c:pt idx="5">
                  <c:v>19.680769230769236</c:v>
                </c:pt>
                <c:pt idx="6">
                  <c:v>22.987078651685408</c:v>
                </c:pt>
                <c:pt idx="7">
                  <c:v>21.405714285714271</c:v>
                </c:pt>
                <c:pt idx="8">
                  <c:v>20.576470588235303</c:v>
                </c:pt>
                <c:pt idx="9">
                  <c:v>18.926315789473687</c:v>
                </c:pt>
                <c:pt idx="10">
                  <c:v>23.517391304347822</c:v>
                </c:pt>
                <c:pt idx="11">
                  <c:v>17.207058823529412</c:v>
                </c:pt>
                <c:pt idx="12">
                  <c:v>0</c:v>
                </c:pt>
                <c:pt idx="13">
                  <c:v>24.021167883211671</c:v>
                </c:pt>
                <c:pt idx="14">
                  <c:v>22.412499999999994</c:v>
                </c:pt>
                <c:pt idx="15">
                  <c:v>19.296226415094338</c:v>
                </c:pt>
                <c:pt idx="16">
                  <c:v>21.45212121212122</c:v>
                </c:pt>
                <c:pt idx="17">
                  <c:v>0</c:v>
                </c:pt>
                <c:pt idx="18">
                  <c:v>20.566666666666659</c:v>
                </c:pt>
                <c:pt idx="19">
                  <c:v>19.822222222222223</c:v>
                </c:pt>
                <c:pt idx="20">
                  <c:v>23.857692307692304</c:v>
                </c:pt>
                <c:pt idx="21">
                  <c:v>24.635211267605623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8-471B-978F-0880A67DF6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62296"/>
        <c:axId val="954862688"/>
      </c:barChart>
      <c:catAx>
        <c:axId val="9548622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2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62688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22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794204418802854E-2"/>
          <c:y val="0.12719107653237727"/>
          <c:w val="0.89522598848933055"/>
          <c:h val="0.658678350690034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Klasse_Slakteri!$D$175</c:f>
              <c:strCache>
                <c:ptCount val="1"/>
                <c:pt idx="0">
                  <c:v>R-</c:v>
                </c:pt>
              </c:strCache>
            </c:strRef>
          </c:tx>
          <c:invertIfNegative val="0"/>
          <c:cat>
            <c:strRef>
              <c:f>Klasse_Slakteri!$G$13:$G$36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Klasse_Slakteri!$N$175:$N$198</c:f>
              <c:numCache>
                <c:formatCode>0.0</c:formatCode>
                <c:ptCount val="24"/>
                <c:pt idx="0">
                  <c:v>20.6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2-461B-85B1-363238CE9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67000"/>
        <c:axId val="954867392"/>
      </c:barChart>
      <c:catAx>
        <c:axId val="954867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04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7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67392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70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507149051245479E-2"/>
          <c:y val="0.12055821830534831"/>
          <c:w val="0.90193015283287725"/>
          <c:h val="0.658242960502148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Klasse_Slakteri!$D$202</c:f>
              <c:strCache>
                <c:ptCount val="1"/>
                <c:pt idx="0">
                  <c:v>R</c:v>
                </c:pt>
              </c:strCache>
            </c:strRef>
          </c:tx>
          <c:invertIfNegative val="0"/>
          <c:cat>
            <c:strRef>
              <c:f>Klasse_Slakteri!$G$202:$G$225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Klasse_Slakteri!$N$202:$N$225</c:f>
              <c:numCache>
                <c:formatCode>0.0</c:formatCode>
                <c:ptCount val="24"/>
                <c:pt idx="0">
                  <c:v>24.230612244897959</c:v>
                </c:pt>
                <c:pt idx="1">
                  <c:v>19.754430379746847</c:v>
                </c:pt>
                <c:pt idx="2">
                  <c:v>26.347222222222207</c:v>
                </c:pt>
                <c:pt idx="3">
                  <c:v>21.8</c:v>
                </c:pt>
                <c:pt idx="4">
                  <c:v>30.18076923076924</c:v>
                </c:pt>
                <c:pt idx="5">
                  <c:v>19.038461538461544</c:v>
                </c:pt>
                <c:pt idx="6">
                  <c:v>26.067759562841527</c:v>
                </c:pt>
                <c:pt idx="7">
                  <c:v>25.609677419354831</c:v>
                </c:pt>
                <c:pt idx="8">
                  <c:v>25.438095238095233</c:v>
                </c:pt>
                <c:pt idx="9">
                  <c:v>21.756249999999994</c:v>
                </c:pt>
                <c:pt idx="10">
                  <c:v>29.282905982905994</c:v>
                </c:pt>
                <c:pt idx="11">
                  <c:v>28.026829268292673</c:v>
                </c:pt>
                <c:pt idx="12">
                  <c:v>0</c:v>
                </c:pt>
                <c:pt idx="13">
                  <c:v>28.904166666666654</c:v>
                </c:pt>
                <c:pt idx="14">
                  <c:v>27.854545454545448</c:v>
                </c:pt>
                <c:pt idx="15">
                  <c:v>23.813793103448276</c:v>
                </c:pt>
                <c:pt idx="16">
                  <c:v>27.58771929824562</c:v>
                </c:pt>
                <c:pt idx="17">
                  <c:v>0</c:v>
                </c:pt>
                <c:pt idx="18">
                  <c:v>24.084873949579809</c:v>
                </c:pt>
                <c:pt idx="19">
                  <c:v>21.676521739130436</c:v>
                </c:pt>
                <c:pt idx="20">
                  <c:v>26.57954545454546</c:v>
                </c:pt>
                <c:pt idx="21">
                  <c:v>26.2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ED-4288-9AE4-13CAC7E973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71704"/>
        <c:axId val="954872096"/>
      </c:barChart>
      <c:catAx>
        <c:axId val="9548717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2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72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17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Klasse_Slakteri!$D$229</c:f>
              <c:strCache>
                <c:ptCount val="1"/>
                <c:pt idx="0">
                  <c:v>R+</c:v>
                </c:pt>
              </c:strCache>
            </c:strRef>
          </c:tx>
          <c:invertIfNegative val="0"/>
          <c:cat>
            <c:strRef>
              <c:f>Klasse_Slakteri!$G$229:$G$252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Klasse_Slakteri!$N$229:$N$252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C2-44DC-9573-FA7DEF1CE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21208"/>
        <c:axId val="375321600"/>
      </c:barChart>
      <c:catAx>
        <c:axId val="3753212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9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1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1600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12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Voksen geit: m</a:t>
            </a:r>
            <a:r>
              <a:rPr lang="nb-NO" sz="2800"/>
              <a:t>iddel KROPPSLENGDE per måned</a:t>
            </a:r>
          </a:p>
        </c:rich>
      </c:tx>
      <c:layout>
        <c:manualLayout>
          <c:xMode val="edge"/>
          <c:yMode val="edge"/>
          <c:x val="0.1340892874652376"/>
          <c:y val="2.7737222355577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61196363501181"/>
          <c:y val="0.14948284304443082"/>
          <c:w val="0.86445620275775725"/>
          <c:h val="0.73399183209757957"/>
        </c:manualLayout>
      </c:layout>
      <c:lineChart>
        <c:grouping val="standard"/>
        <c:varyColors val="0"/>
        <c:ser>
          <c:idx val="4"/>
          <c:order val="0"/>
          <c:tx>
            <c:strRef>
              <c:f>Måned!$C$23</c:f>
              <c:strCache>
                <c:ptCount val="1"/>
                <c:pt idx="0">
                  <c:v>2022</c:v>
                </c:pt>
              </c:strCache>
            </c:strRef>
          </c:tx>
          <c:marker>
            <c:symbol val="diamond"/>
            <c:size val="10"/>
            <c:spPr>
              <a:solidFill>
                <a:srgbClr val="FFFFFF"/>
              </a:solidFill>
            </c:spPr>
          </c:marker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Måned!$S$23:$S$34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109.26428571428571</c:v>
                </c:pt>
                <c:pt idx="3">
                  <c:v>108.48301886792451</c:v>
                </c:pt>
                <c:pt idx="4">
                  <c:v>0</c:v>
                </c:pt>
                <c:pt idx="5">
                  <c:v>117.05</c:v>
                </c:pt>
                <c:pt idx="6">
                  <c:v>0</c:v>
                </c:pt>
                <c:pt idx="7">
                  <c:v>100.19999999999997</c:v>
                </c:pt>
                <c:pt idx="8">
                  <c:v>0</c:v>
                </c:pt>
                <c:pt idx="9">
                  <c:v>104.8181818181818</c:v>
                </c:pt>
                <c:pt idx="10">
                  <c:v>101.08000000000003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D8-4167-92A1-AFC7EA0B45CE}"/>
            </c:ext>
          </c:extLst>
        </c:ser>
        <c:ser>
          <c:idx val="2"/>
          <c:order val="1"/>
          <c:tx>
            <c:strRef>
              <c:f>Måned!$C$10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rgbClr val="002060"/>
              </a:solidFill>
            </a:ln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Måned!$S$10:$S$21</c:f>
              <c:numCache>
                <c:formatCode>0.0</c:formatCode>
                <c:ptCount val="12"/>
                <c:pt idx="0">
                  <c:v>105.25</c:v>
                </c:pt>
                <c:pt idx="1">
                  <c:v>104.85454545454544</c:v>
                </c:pt>
                <c:pt idx="2">
                  <c:v>97.328571428571394</c:v>
                </c:pt>
                <c:pt idx="3">
                  <c:v>107.46666666666664</c:v>
                </c:pt>
                <c:pt idx="4">
                  <c:v>107.01632653061228</c:v>
                </c:pt>
                <c:pt idx="5">
                  <c:v>109.88967136150227</c:v>
                </c:pt>
                <c:pt idx="6">
                  <c:v>111.70963855421684</c:v>
                </c:pt>
                <c:pt idx="7">
                  <c:v>111.82985074626872</c:v>
                </c:pt>
                <c:pt idx="8">
                  <c:v>104.7638297872341</c:v>
                </c:pt>
                <c:pt idx="9">
                  <c:v>108.25260504201678</c:v>
                </c:pt>
                <c:pt idx="10">
                  <c:v>108.4610759493671</c:v>
                </c:pt>
                <c:pt idx="11">
                  <c:v>103.69687500000001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D8-4167-92A1-AFC7EA0B45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34888"/>
        <c:axId val="374934496"/>
      </c:lineChart>
      <c:catAx>
        <c:axId val="3749348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4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4934496"/>
        <c:scaling>
          <c:orientation val="minMax"/>
          <c:min val="9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LENGDE i cm</a:t>
                </a:r>
              </a:p>
            </c:rich>
          </c:tx>
          <c:layout>
            <c:manualLayout>
              <c:xMode val="edge"/>
              <c:yMode val="edge"/>
              <c:x val="1.6815646375132092E-2"/>
              <c:y val="0.3253917848106908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888"/>
        <c:crosses val="autoZero"/>
        <c:crossBetween val="between"/>
      </c:valAx>
      <c:spPr>
        <a:solidFill>
          <a:srgbClr val="FFFFCC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391017736864715"/>
          <c:y val="0.20322336200115493"/>
          <c:w val="0.10362294641483248"/>
          <c:h val="0.14548782609074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klasse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Klasse_Slakteri!$D$256</c:f>
              <c:strCache>
                <c:ptCount val="1"/>
                <c:pt idx="0">
                  <c:v>U-</c:v>
                </c:pt>
              </c:strCache>
            </c:strRef>
          </c:tx>
          <c:invertIfNegative val="0"/>
          <c:cat>
            <c:strRef>
              <c:f>Klasse_Slakteri!$G$256:$G$279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Klasse_Slakteri!$N$256:$N$279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8A-42CA-BCD2-CF913032C4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23992"/>
        <c:axId val="493624384"/>
      </c:barChart>
      <c:catAx>
        <c:axId val="4936239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4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24384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39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klasse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678154452691222E-2"/>
          <c:y val="0.12743963540681605"/>
          <c:w val="0.90036636572790985"/>
          <c:h val="0.654188180370896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Klasse_Slakteri!$D$283</c:f>
              <c:strCache>
                <c:ptCount val="1"/>
                <c:pt idx="0">
                  <c:v>U</c:v>
                </c:pt>
              </c:strCache>
            </c:strRef>
          </c:tx>
          <c:invertIfNegative val="0"/>
          <c:cat>
            <c:strRef>
              <c:f>Klasse_Slakteri!$G$283:$G$306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Klasse_Slakteri!$N$283:$N$306</c:f>
              <c:numCache>
                <c:formatCode>0.0</c:formatCode>
                <c:ptCount val="24"/>
                <c:pt idx="0">
                  <c:v>0</c:v>
                </c:pt>
                <c:pt idx="1">
                  <c:v>27.259183673469391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23.175000000000004</c:v>
                </c:pt>
                <c:pt idx="10">
                  <c:v>33.75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25.4</c:v>
                </c:pt>
                <c:pt idx="16">
                  <c:v>0</c:v>
                </c:pt>
                <c:pt idx="17">
                  <c:v>0</c:v>
                </c:pt>
                <c:pt idx="18">
                  <c:v>24.484615384615392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31-4D7E-B583-ADC947B8D2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9288"/>
        <c:axId val="493619680"/>
      </c:barChart>
      <c:catAx>
        <c:axId val="4936192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9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968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92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klasse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352222165146418"/>
          <c:h val="0.642959251305707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Klasse_Slakteri!$D$310</c:f>
              <c:strCache>
                <c:ptCount val="1"/>
                <c:pt idx="0">
                  <c:v>U+</c:v>
                </c:pt>
              </c:strCache>
            </c:strRef>
          </c:tx>
          <c:invertIfNegative val="0"/>
          <c:cat>
            <c:strRef>
              <c:f>Klasse_Slakteri!$G$310:$G$333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Klasse_Slakteri!$N$310:$N$333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AE-4E37-8C5C-F054444157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4584"/>
        <c:axId val="493614976"/>
      </c:barChart>
      <c:catAx>
        <c:axId val="4936145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4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4976"/>
        <c:scaling>
          <c:orientation val="minMax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45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klasse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928009595086142E-2"/>
          <c:y val="0.11640294961418116"/>
          <c:w val="0.9036547286089246"/>
          <c:h val="0.686199528089291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Klasse_Slakteri!$D$337</c:f>
              <c:strCache>
                <c:ptCount val="1"/>
                <c:pt idx="0">
                  <c:v>E-</c:v>
                </c:pt>
              </c:strCache>
            </c:strRef>
          </c:tx>
          <c:invertIfNegative val="0"/>
          <c:cat>
            <c:strRef>
              <c:f>Klasse_Slakteri!$G$337:$G$360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Klasse_Slakteri!$N$337:$N$360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23-4CCF-8CF9-442A7D626D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09880"/>
        <c:axId val="493610272"/>
      </c:barChart>
      <c:catAx>
        <c:axId val="493609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0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027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098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klasse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686669268913626E-2"/>
          <c:y val="0.13548059101888715"/>
          <c:w val="0.89134246829461505"/>
          <c:h val="0.66022397555275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Klasse_Slakteri!$D$364</c:f>
              <c:strCache>
                <c:ptCount val="1"/>
                <c:pt idx="0">
                  <c:v>E</c:v>
                </c:pt>
              </c:strCache>
            </c:strRef>
          </c:tx>
          <c:invertIfNegative val="0"/>
          <c:cat>
            <c:strRef>
              <c:f>Klasse_Slakteri!$G$364:$G$387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Klasse_Slakteri!$N$364:$N$387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92-456B-A8A6-FF8536D033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32184"/>
        <c:axId val="375332576"/>
      </c:barChart>
      <c:catAx>
        <c:axId val="3753321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2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3257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2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852675448028129E-2"/>
          <c:y val="0.12487371115474369"/>
          <c:w val="0.88674714996488813"/>
          <c:h val="0.653927424893389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Klasse_Slakteri!$D$391</c:f>
              <c:strCache>
                <c:ptCount val="1"/>
                <c:pt idx="0">
                  <c:v>E+</c:v>
                </c:pt>
              </c:strCache>
            </c:strRef>
          </c:tx>
          <c:invertIfNegative val="0"/>
          <c:cat>
            <c:strRef>
              <c:f>Klasse_Slakteri!$G$391:$G$414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Klasse_Slakteri!$N$391:$N$414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D4-41E5-AC3D-4E93C2ABC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27480"/>
        <c:axId val="375327872"/>
      </c:barChart>
      <c:catAx>
        <c:axId val="3753274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7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7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7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94390893956601"/>
          <c:y val="0.1351402408124282"/>
          <c:w val="0.86961846918920771"/>
          <c:h val="0.654183896027081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Klasse_Slakteri!$D$13</c:f>
              <c:strCache>
                <c:ptCount val="1"/>
                <c:pt idx="0">
                  <c:v>P-</c:v>
                </c:pt>
              </c:strCache>
            </c:strRef>
          </c:tx>
          <c:invertIfNegative val="0"/>
          <c:cat>
            <c:strRef>
              <c:f>Klasse_Slakteri!$G$13:$G$36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Klasse_Slakteri!$M$13:$M$36</c:f>
              <c:numCache>
                <c:formatCode>0.00</c:formatCode>
                <c:ptCount val="24"/>
                <c:pt idx="0">
                  <c:v>2</c:v>
                </c:pt>
                <c:pt idx="1">
                  <c:v>0</c:v>
                </c:pt>
                <c:pt idx="2">
                  <c:v>2.84375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2.25</c:v>
                </c:pt>
                <c:pt idx="14">
                  <c:v>0</c:v>
                </c:pt>
                <c:pt idx="15">
                  <c:v>2</c:v>
                </c:pt>
                <c:pt idx="16">
                  <c:v>0</c:v>
                </c:pt>
                <c:pt idx="17">
                  <c:v>0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  <c:pt idx="21">
                  <c:v>2.2999999999999998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4E-4509-9969-53F92BC2E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6176"/>
        <c:axId val="775446568"/>
      </c:barChart>
      <c:catAx>
        <c:axId val="7754461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6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656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61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876444182794909E-2"/>
          <c:y val="0.13334605901535035"/>
          <c:w val="0.88867613510927956"/>
          <c:h val="0.649693258039714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Klasse_Slakteri!$D$40</c:f>
              <c:strCache>
                <c:ptCount val="1"/>
                <c:pt idx="0">
                  <c:v>P</c:v>
                </c:pt>
              </c:strCache>
            </c:strRef>
          </c:tx>
          <c:invertIfNegative val="0"/>
          <c:cat>
            <c:strRef>
              <c:f>Klasse_Slakteri!$G$40:$G$63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Klasse_Slakteri!$M$40:$M$63</c:f>
              <c:numCache>
                <c:formatCode>0.00</c:formatCode>
                <c:ptCount val="24"/>
                <c:pt idx="0">
                  <c:v>2.2999999999999998</c:v>
                </c:pt>
                <c:pt idx="1">
                  <c:v>3</c:v>
                </c:pt>
                <c:pt idx="2">
                  <c:v>3.4128440366972472</c:v>
                </c:pt>
                <c:pt idx="3">
                  <c:v>2.6363636363636358</c:v>
                </c:pt>
                <c:pt idx="4">
                  <c:v>2.75</c:v>
                </c:pt>
                <c:pt idx="5">
                  <c:v>0</c:v>
                </c:pt>
                <c:pt idx="6">
                  <c:v>2.6428571428571423</c:v>
                </c:pt>
                <c:pt idx="7">
                  <c:v>2.8918918918918912</c:v>
                </c:pt>
                <c:pt idx="8">
                  <c:v>4.4285714285714306</c:v>
                </c:pt>
                <c:pt idx="9">
                  <c:v>4.1428571428571441</c:v>
                </c:pt>
                <c:pt idx="10">
                  <c:v>2.6136363636363642</c:v>
                </c:pt>
                <c:pt idx="11">
                  <c:v>3</c:v>
                </c:pt>
                <c:pt idx="12">
                  <c:v>0</c:v>
                </c:pt>
                <c:pt idx="13">
                  <c:v>3.692307692307693</c:v>
                </c:pt>
                <c:pt idx="14">
                  <c:v>2.8571428571428577</c:v>
                </c:pt>
                <c:pt idx="15">
                  <c:v>2</c:v>
                </c:pt>
                <c:pt idx="16">
                  <c:v>3.5</c:v>
                </c:pt>
                <c:pt idx="17">
                  <c:v>0</c:v>
                </c:pt>
                <c:pt idx="18">
                  <c:v>2.5</c:v>
                </c:pt>
                <c:pt idx="19">
                  <c:v>2</c:v>
                </c:pt>
                <c:pt idx="20">
                  <c:v>2</c:v>
                </c:pt>
                <c:pt idx="21">
                  <c:v>2.8333333333333339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44-4510-9CDB-742058F941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81608"/>
        <c:axId val="166682000"/>
      </c:barChart>
      <c:catAx>
        <c:axId val="1666816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1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2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82000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515034482036557E-2"/>
              <c:y val="0.2480670018185172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16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50941873179179"/>
          <c:y val="0.13608100353852529"/>
          <c:w val="0.86992793771235266"/>
          <c:h val="0.62596751570021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Klasse_Slakteri!$D$67</c:f>
              <c:strCache>
                <c:ptCount val="1"/>
                <c:pt idx="0">
                  <c:v>P+</c:v>
                </c:pt>
              </c:strCache>
            </c:strRef>
          </c:tx>
          <c:invertIfNegative val="0"/>
          <c:cat>
            <c:strRef>
              <c:f>Klasse_Slakteri!$G$67:$G$90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Klasse_Slakteri!$M$67:$M$90</c:f>
              <c:numCache>
                <c:formatCode>0.00</c:formatCode>
                <c:ptCount val="24"/>
                <c:pt idx="0">
                  <c:v>3.7142857142857153</c:v>
                </c:pt>
                <c:pt idx="1">
                  <c:v>5</c:v>
                </c:pt>
                <c:pt idx="2">
                  <c:v>4.5220125786163514</c:v>
                </c:pt>
                <c:pt idx="3">
                  <c:v>3.6363636363636358</c:v>
                </c:pt>
                <c:pt idx="4">
                  <c:v>2.7826086956521738</c:v>
                </c:pt>
                <c:pt idx="5">
                  <c:v>3</c:v>
                </c:pt>
                <c:pt idx="6">
                  <c:v>3.2887323943661975</c:v>
                </c:pt>
                <c:pt idx="7">
                  <c:v>3.9565217391304346</c:v>
                </c:pt>
                <c:pt idx="8">
                  <c:v>5</c:v>
                </c:pt>
                <c:pt idx="9">
                  <c:v>4.3333333333333321</c:v>
                </c:pt>
                <c:pt idx="10">
                  <c:v>3.6444444444444448</c:v>
                </c:pt>
                <c:pt idx="11">
                  <c:v>3.7777777777777777</c:v>
                </c:pt>
                <c:pt idx="12">
                  <c:v>0</c:v>
                </c:pt>
                <c:pt idx="13">
                  <c:v>4.3125</c:v>
                </c:pt>
                <c:pt idx="14">
                  <c:v>3.5714285714285721</c:v>
                </c:pt>
                <c:pt idx="15">
                  <c:v>3.8</c:v>
                </c:pt>
                <c:pt idx="16">
                  <c:v>4.5</c:v>
                </c:pt>
                <c:pt idx="17">
                  <c:v>0</c:v>
                </c:pt>
                <c:pt idx="18">
                  <c:v>3.8333333333333344</c:v>
                </c:pt>
                <c:pt idx="19">
                  <c:v>3.5</c:v>
                </c:pt>
                <c:pt idx="20">
                  <c:v>4.1428571428571441</c:v>
                </c:pt>
                <c:pt idx="21">
                  <c:v>3.9333333333333327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3F-4B34-952C-998C973778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86312"/>
        <c:axId val="166686704"/>
      </c:barChart>
      <c:catAx>
        <c:axId val="1666863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1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86704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2432041463530377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63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645505249343832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Klasse_Slakteri!$D$94</c:f>
              <c:strCache>
                <c:ptCount val="1"/>
                <c:pt idx="0">
                  <c:v>O-</c:v>
                </c:pt>
              </c:strCache>
            </c:strRef>
          </c:tx>
          <c:invertIfNegative val="0"/>
          <c:cat>
            <c:strRef>
              <c:f>Klasse_Slakteri!$G$94:$G$117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Klasse_Slakteri!$M$94:$M$117</c:f>
              <c:numCache>
                <c:formatCode>0.00</c:formatCode>
                <c:ptCount val="24"/>
                <c:pt idx="0">
                  <c:v>3.5348837209302344</c:v>
                </c:pt>
                <c:pt idx="1">
                  <c:v>5</c:v>
                </c:pt>
                <c:pt idx="2">
                  <c:v>5.2864864864864876</c:v>
                </c:pt>
                <c:pt idx="3">
                  <c:v>4.375</c:v>
                </c:pt>
                <c:pt idx="4">
                  <c:v>4.375</c:v>
                </c:pt>
                <c:pt idx="5">
                  <c:v>4.0588235294117645</c:v>
                </c:pt>
                <c:pt idx="6">
                  <c:v>4.1296296296296306</c:v>
                </c:pt>
                <c:pt idx="7">
                  <c:v>4.8407079646017692</c:v>
                </c:pt>
                <c:pt idx="8">
                  <c:v>5.1578947368421053</c:v>
                </c:pt>
                <c:pt idx="9">
                  <c:v>4.4000000000000004</c:v>
                </c:pt>
                <c:pt idx="10">
                  <c:v>4.578125</c:v>
                </c:pt>
                <c:pt idx="11">
                  <c:v>4.1290322580645151</c:v>
                </c:pt>
                <c:pt idx="12">
                  <c:v>3</c:v>
                </c:pt>
                <c:pt idx="13">
                  <c:v>5.3589743589743595</c:v>
                </c:pt>
                <c:pt idx="14">
                  <c:v>4.1904761904761907</c:v>
                </c:pt>
                <c:pt idx="15">
                  <c:v>3.2222222222222219</c:v>
                </c:pt>
                <c:pt idx="16">
                  <c:v>4.4000000000000004</c:v>
                </c:pt>
                <c:pt idx="17">
                  <c:v>0</c:v>
                </c:pt>
                <c:pt idx="18">
                  <c:v>4.5199999999999996</c:v>
                </c:pt>
                <c:pt idx="19">
                  <c:v>4.25</c:v>
                </c:pt>
                <c:pt idx="20">
                  <c:v>3</c:v>
                </c:pt>
                <c:pt idx="21">
                  <c:v>4.3773584905660394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CD-451A-B2BA-89C780F96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91016"/>
        <c:axId val="166691408"/>
      </c:barChart>
      <c:catAx>
        <c:axId val="1666910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1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91408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2312303856280590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101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Voksen geit: m</a:t>
            </a:r>
            <a:r>
              <a:rPr lang="nb-NO" sz="2800"/>
              <a:t>iddel K-FAKTOR per måned</a:t>
            </a:r>
          </a:p>
        </c:rich>
      </c:tx>
      <c:layout>
        <c:manualLayout>
          <c:xMode val="edge"/>
          <c:yMode val="edge"/>
          <c:x val="0.1340892874652376"/>
          <c:y val="2.7737222355577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61196363501181"/>
          <c:y val="0.14948284304443082"/>
          <c:w val="0.86445620275775725"/>
          <c:h val="0.73399183209757957"/>
        </c:manualLayout>
      </c:layout>
      <c:lineChart>
        <c:grouping val="standard"/>
        <c:varyColors val="0"/>
        <c:ser>
          <c:idx val="4"/>
          <c:order val="0"/>
          <c:tx>
            <c:strRef>
              <c:f>Måned!$C$23</c:f>
              <c:strCache>
                <c:ptCount val="1"/>
                <c:pt idx="0">
                  <c:v>2022</c:v>
                </c:pt>
              </c:strCache>
            </c:strRef>
          </c:tx>
          <c:marker>
            <c:symbol val="diamond"/>
            <c:size val="10"/>
            <c:spPr>
              <a:solidFill>
                <a:srgbClr val="FFFFFF"/>
              </a:solidFill>
            </c:spPr>
          </c:marker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Måned!$U$23:$U$34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15.271215865278805</c:v>
                </c:pt>
                <c:pt idx="3">
                  <c:v>14.040950797078702</c:v>
                </c:pt>
                <c:pt idx="4">
                  <c:v>0</c:v>
                </c:pt>
                <c:pt idx="5">
                  <c:v>18.099486261467593</c:v>
                </c:pt>
                <c:pt idx="6">
                  <c:v>0</c:v>
                </c:pt>
                <c:pt idx="7">
                  <c:v>15.661737164315523</c:v>
                </c:pt>
                <c:pt idx="8">
                  <c:v>0</c:v>
                </c:pt>
                <c:pt idx="9">
                  <c:v>14.169060299484849</c:v>
                </c:pt>
                <c:pt idx="10">
                  <c:v>16.973469381258276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47-40B1-8F59-7F83BA6204C9}"/>
            </c:ext>
          </c:extLst>
        </c:ser>
        <c:ser>
          <c:idx val="2"/>
          <c:order val="1"/>
          <c:tx>
            <c:strRef>
              <c:f>Måned!$C$10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rgbClr val="002060"/>
              </a:solidFill>
            </a:ln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Måned!$U$10:$U$21</c:f>
              <c:numCache>
                <c:formatCode>0.0</c:formatCode>
                <c:ptCount val="12"/>
                <c:pt idx="0">
                  <c:v>21.322369125260167</c:v>
                </c:pt>
                <c:pt idx="1">
                  <c:v>15.461314769720325</c:v>
                </c:pt>
                <c:pt idx="2">
                  <c:v>17.575680193067964</c:v>
                </c:pt>
                <c:pt idx="3">
                  <c:v>15.539550866952736</c:v>
                </c:pt>
                <c:pt idx="4">
                  <c:v>16.345502629444951</c:v>
                </c:pt>
                <c:pt idx="5">
                  <c:v>17.676614152087478</c:v>
                </c:pt>
                <c:pt idx="6">
                  <c:v>15.103883148940795</c:v>
                </c:pt>
                <c:pt idx="7">
                  <c:v>14.495035397694762</c:v>
                </c:pt>
                <c:pt idx="8">
                  <c:v>17.615715236998156</c:v>
                </c:pt>
                <c:pt idx="9">
                  <c:v>14.99062697879015</c:v>
                </c:pt>
                <c:pt idx="10">
                  <c:v>15.844898084473542</c:v>
                </c:pt>
                <c:pt idx="11">
                  <c:v>16.117027441042243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47-40B1-8F59-7F83BA6204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34888"/>
        <c:axId val="374934496"/>
      </c:lineChart>
      <c:catAx>
        <c:axId val="3749348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4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4934496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K-FAKTOR i mg/ml</a:t>
                </a:r>
              </a:p>
            </c:rich>
          </c:tx>
          <c:layout>
            <c:manualLayout>
              <c:xMode val="edge"/>
              <c:yMode val="edge"/>
              <c:x val="1.6815646375132092E-2"/>
              <c:y val="0.3253917848106908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888"/>
        <c:crosses val="autoZero"/>
        <c:crossBetween val="between"/>
      </c:valAx>
      <c:spPr>
        <a:solidFill>
          <a:srgbClr val="FFFFCC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391017736864715"/>
          <c:y val="0.20322336200115493"/>
          <c:w val="0.10362294641483248"/>
          <c:h val="0.14548782609074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954371491400475E-2"/>
          <c:y val="0.11487515562797077"/>
          <c:w val="0.88248298123168234"/>
          <c:h val="0.7213972989784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Klasse_Slakteri!$D$121</c:f>
              <c:strCache>
                <c:ptCount val="1"/>
                <c:pt idx="0">
                  <c:v>O</c:v>
                </c:pt>
              </c:strCache>
            </c:strRef>
          </c:tx>
          <c:invertIfNegative val="0"/>
          <c:cat>
            <c:strRef>
              <c:f>Klasse_Slakteri!$G$121:$G$144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Klasse_Slakteri!$M$121:$M$144</c:f>
              <c:numCache>
                <c:formatCode>0.00</c:formatCode>
                <c:ptCount val="24"/>
                <c:pt idx="0">
                  <c:v>4.1923076923076943</c:v>
                </c:pt>
                <c:pt idx="1">
                  <c:v>4.1304347826086953</c:v>
                </c:pt>
                <c:pt idx="2">
                  <c:v>6.1333333333333355</c:v>
                </c:pt>
                <c:pt idx="3">
                  <c:v>5.25</c:v>
                </c:pt>
                <c:pt idx="4">
                  <c:v>4.5324675324675319</c:v>
                </c:pt>
                <c:pt idx="5">
                  <c:v>4.9333333333333345</c:v>
                </c:pt>
                <c:pt idx="6">
                  <c:v>5.0689655172413772</c:v>
                </c:pt>
                <c:pt idx="7">
                  <c:v>5.7567567567567588</c:v>
                </c:pt>
                <c:pt idx="8">
                  <c:v>5.4</c:v>
                </c:pt>
                <c:pt idx="9">
                  <c:v>4.7272727272727284</c:v>
                </c:pt>
                <c:pt idx="10">
                  <c:v>5.3142857142857123</c:v>
                </c:pt>
                <c:pt idx="11">
                  <c:v>5.0576923076923057</c:v>
                </c:pt>
                <c:pt idx="12">
                  <c:v>5</c:v>
                </c:pt>
                <c:pt idx="13">
                  <c:v>5.6363636363636358</c:v>
                </c:pt>
                <c:pt idx="14">
                  <c:v>5.3414634146341484</c:v>
                </c:pt>
                <c:pt idx="15">
                  <c:v>4.6666666666666679</c:v>
                </c:pt>
                <c:pt idx="16">
                  <c:v>5.2285714285714304</c:v>
                </c:pt>
                <c:pt idx="17">
                  <c:v>0</c:v>
                </c:pt>
                <c:pt idx="18">
                  <c:v>5.42</c:v>
                </c:pt>
                <c:pt idx="19">
                  <c:v>4.9285714285714306</c:v>
                </c:pt>
                <c:pt idx="20">
                  <c:v>5.1764705882352944</c:v>
                </c:pt>
                <c:pt idx="21">
                  <c:v>5.2967032967032965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75-43A4-9645-F8D12D8296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95720"/>
        <c:axId val="166696112"/>
      </c:barChart>
      <c:catAx>
        <c:axId val="1666957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6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96112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2192567013348301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572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69083766489973"/>
          <c:y val="0.12587641452605308"/>
          <c:w val="0.87774653168353955"/>
          <c:h val="0.704182801944838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Klasse_Slakteri!$D$148</c:f>
              <c:strCache>
                <c:ptCount val="1"/>
                <c:pt idx="0">
                  <c:v>O+</c:v>
                </c:pt>
              </c:strCache>
            </c:strRef>
          </c:tx>
          <c:invertIfNegative val="0"/>
          <c:cat>
            <c:strRef>
              <c:f>Klasse_Slakteri!$G$148:$G$171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Klasse_Slakteri!$M$148:$M$171</c:f>
              <c:numCache>
                <c:formatCode>0.00</c:formatCode>
                <c:ptCount val="24"/>
                <c:pt idx="0">
                  <c:v>4.8666666666666654</c:v>
                </c:pt>
                <c:pt idx="1">
                  <c:v>0</c:v>
                </c:pt>
                <c:pt idx="2">
                  <c:v>7.0449438202247192</c:v>
                </c:pt>
                <c:pt idx="3">
                  <c:v>5.9249999999999998</c:v>
                </c:pt>
                <c:pt idx="4">
                  <c:v>6.2119205298013265</c:v>
                </c:pt>
                <c:pt idx="5">
                  <c:v>6.1538461538461524</c:v>
                </c:pt>
                <c:pt idx="6">
                  <c:v>6.3146067415730354</c:v>
                </c:pt>
                <c:pt idx="7">
                  <c:v>6.7428571428571438</c:v>
                </c:pt>
                <c:pt idx="8">
                  <c:v>5.8529411764705879</c:v>
                </c:pt>
                <c:pt idx="9">
                  <c:v>6.7368421052631566</c:v>
                </c:pt>
                <c:pt idx="10">
                  <c:v>6.7015810276679852</c:v>
                </c:pt>
                <c:pt idx="11">
                  <c:v>5.5882352941176476</c:v>
                </c:pt>
                <c:pt idx="12">
                  <c:v>0</c:v>
                </c:pt>
                <c:pt idx="13">
                  <c:v>6.3576642335766449</c:v>
                </c:pt>
                <c:pt idx="14">
                  <c:v>5.796875</c:v>
                </c:pt>
                <c:pt idx="15">
                  <c:v>5.2830188679245298</c:v>
                </c:pt>
                <c:pt idx="16">
                  <c:v>6.0909090909090899</c:v>
                </c:pt>
                <c:pt idx="17">
                  <c:v>0</c:v>
                </c:pt>
                <c:pt idx="18">
                  <c:v>6.4411764705882346</c:v>
                </c:pt>
                <c:pt idx="19">
                  <c:v>5.3888888888888884</c:v>
                </c:pt>
                <c:pt idx="20">
                  <c:v>6.807692307692311</c:v>
                </c:pt>
                <c:pt idx="21">
                  <c:v>6.9436619718309869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8E-4414-9122-49BB642A1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63472"/>
        <c:axId val="954863864"/>
      </c:barChart>
      <c:catAx>
        <c:axId val="9548634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9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3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63864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27609341911E-3"/>
              <c:y val="0.2511866050571704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34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841531008017E-2"/>
          <c:y val="0.12443308613963476"/>
          <c:w val="0.88103656126239616"/>
          <c:h val="0.674876968503936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Klasse_Slakteri!$D$175</c:f>
              <c:strCache>
                <c:ptCount val="1"/>
                <c:pt idx="0">
                  <c:v>R-</c:v>
                </c:pt>
              </c:strCache>
            </c:strRef>
          </c:tx>
          <c:invertIfNegative val="0"/>
          <c:cat>
            <c:strRef>
              <c:f>Klasse_Slakteri!$G$175:$G$198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Klasse_Slakteri!$M$175:$M$198</c:f>
              <c:numCache>
                <c:formatCode>0.00</c:formatCode>
                <c:ptCount val="24"/>
                <c:pt idx="0">
                  <c:v>10.5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D6-4BE0-8C74-31531D4095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68176"/>
        <c:axId val="954868568"/>
      </c:barChart>
      <c:catAx>
        <c:axId val="9548681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8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68568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138392583768E-2"/>
              <c:y val="0.3219534324945773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81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86311627808866"/>
          <c:y val="0.1327070540308623"/>
          <c:w val="0.87274128893000302"/>
          <c:h val="0.666603166539666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Klasse_Slakteri!$D$202</c:f>
              <c:strCache>
                <c:ptCount val="1"/>
                <c:pt idx="0">
                  <c:v>R</c:v>
                </c:pt>
              </c:strCache>
            </c:strRef>
          </c:tx>
          <c:invertIfNegative val="0"/>
          <c:cat>
            <c:strRef>
              <c:f>Klasse_Slakteri!$G$202:$G$225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Klasse_Slakteri!$M$202:$M$225</c:f>
              <c:numCache>
                <c:formatCode>0.00</c:formatCode>
                <c:ptCount val="24"/>
                <c:pt idx="0">
                  <c:v>6.1020408163265305</c:v>
                </c:pt>
                <c:pt idx="1">
                  <c:v>5.3417721518987351</c:v>
                </c:pt>
                <c:pt idx="2">
                  <c:v>8.6481481481481506</c:v>
                </c:pt>
                <c:pt idx="3">
                  <c:v>7.2941176470588243</c:v>
                </c:pt>
                <c:pt idx="4">
                  <c:v>7.5384615384615374</c:v>
                </c:pt>
                <c:pt idx="5">
                  <c:v>6.3846153846153859</c:v>
                </c:pt>
                <c:pt idx="6">
                  <c:v>7.6229508196721314</c:v>
                </c:pt>
                <c:pt idx="7">
                  <c:v>7.7096774193548399</c:v>
                </c:pt>
                <c:pt idx="8">
                  <c:v>6.8571428571428559</c:v>
                </c:pt>
                <c:pt idx="9">
                  <c:v>8.75</c:v>
                </c:pt>
                <c:pt idx="10">
                  <c:v>8.2051282051282044</c:v>
                </c:pt>
                <c:pt idx="11">
                  <c:v>7.9878048780487809</c:v>
                </c:pt>
                <c:pt idx="12">
                  <c:v>0</c:v>
                </c:pt>
                <c:pt idx="13">
                  <c:v>8</c:v>
                </c:pt>
                <c:pt idx="14">
                  <c:v>8</c:v>
                </c:pt>
                <c:pt idx="15">
                  <c:v>5.6724137931034484</c:v>
                </c:pt>
                <c:pt idx="16">
                  <c:v>7.5789473684210495</c:v>
                </c:pt>
                <c:pt idx="17">
                  <c:v>0</c:v>
                </c:pt>
                <c:pt idx="18">
                  <c:v>8</c:v>
                </c:pt>
                <c:pt idx="19">
                  <c:v>6.591304347826088</c:v>
                </c:pt>
                <c:pt idx="20">
                  <c:v>7.8636363636363615</c:v>
                </c:pt>
                <c:pt idx="21">
                  <c:v>8.75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64-4DD9-AA34-BA1AD49747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72880"/>
        <c:axId val="954873272"/>
      </c:barChart>
      <c:catAx>
        <c:axId val="954872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04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3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73272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2352216876489050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28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97815375308568"/>
          <c:y val="0.13732465549212813"/>
          <c:w val="0.88200806915864138"/>
          <c:h val="0.672173997828584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Klasse_Slakteri!$D$229</c:f>
              <c:strCache>
                <c:ptCount val="1"/>
                <c:pt idx="0">
                  <c:v>R+</c:v>
                </c:pt>
              </c:strCache>
            </c:strRef>
          </c:tx>
          <c:invertIfNegative val="0"/>
          <c:cat>
            <c:strRef>
              <c:f>Klasse_Slakteri!$G$229:$G$252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Klasse_Slakteri!$M$229:$M$252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3E-4C92-9077-1F200FCA12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22384"/>
        <c:axId val="375322776"/>
      </c:barChart>
      <c:catAx>
        <c:axId val="3753223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2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2776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118803758852E-2"/>
              <c:y val="0.4159375340871904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23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407792724689692E-2"/>
          <c:y val="0.13523224369681061"/>
          <c:w val="0.88202952468083118"/>
          <c:h val="0.70104012566610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Klasse_Slakteri!$D$256</c:f>
              <c:strCache>
                <c:ptCount val="1"/>
                <c:pt idx="0">
                  <c:v>U-</c:v>
                </c:pt>
              </c:strCache>
            </c:strRef>
          </c:tx>
          <c:invertIfNegative val="0"/>
          <c:cat>
            <c:strRef>
              <c:f>Klasse_Slakteri!$G$256:$G$279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Klasse_Slakteri!$M$256:$M$279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32-4890-8287-7BB46AD51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25168"/>
        <c:axId val="530185464"/>
      </c:barChart>
      <c:catAx>
        <c:axId val="4936251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5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8546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53734808553E-2"/>
              <c:y val="0.4008289588801399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51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579130953927472E-2"/>
          <c:y val="0.14577901291750295"/>
          <c:w val="0.89342170057073056"/>
          <c:h val="0.645541869506975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Klasse_Slakteri!$D$283</c:f>
              <c:strCache>
                <c:ptCount val="1"/>
                <c:pt idx="0">
                  <c:v>U</c:v>
                </c:pt>
              </c:strCache>
            </c:strRef>
          </c:tx>
          <c:invertIfNegative val="0"/>
          <c:cat>
            <c:strRef>
              <c:f>Klasse_Slakteri!$G$283:$G$306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Klasse_Slakteri!$M$283:$M$306</c:f>
              <c:numCache>
                <c:formatCode>0.00</c:formatCode>
                <c:ptCount val="24"/>
                <c:pt idx="0">
                  <c:v>0</c:v>
                </c:pt>
                <c:pt idx="1">
                  <c:v>7.3877551020408143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8.75</c:v>
                </c:pt>
                <c:pt idx="10">
                  <c:v>9.5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6.5</c:v>
                </c:pt>
                <c:pt idx="16">
                  <c:v>0</c:v>
                </c:pt>
                <c:pt idx="17">
                  <c:v>0</c:v>
                </c:pt>
                <c:pt idx="18">
                  <c:v>7.5384615384615374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76-4C1C-B340-D90BBC7780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20464"/>
        <c:axId val="493620856"/>
      </c:barChart>
      <c:catAx>
        <c:axId val="4936204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0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20856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53734808553E-2"/>
              <c:y val="0.3725461376151510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046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62007634073062"/>
          <c:y val="0.1244850734141966"/>
          <c:w val="0.87937194923168949"/>
          <c:h val="0.6677496105669718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Klasse_Slakteri!$G$13:$G$36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Klasse_Slakteri!$M$310:$M$333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Klasse_Slakteri!#REF!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138-427D-BAF9-4F9A2495D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6152"/>
        <c:axId val="493616544"/>
      </c:barChart>
      <c:catAx>
        <c:axId val="4936161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6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654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2392128418235449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61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62007634073064"/>
          <c:y val="0.1327070540308623"/>
          <c:w val="0.87781724106479009"/>
          <c:h val="0.64271347420314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Klasse_Slakteri!$D$337</c:f>
              <c:strCache>
                <c:ptCount val="1"/>
                <c:pt idx="0">
                  <c:v>E-</c:v>
                </c:pt>
              </c:strCache>
            </c:strRef>
          </c:tx>
          <c:invertIfNegative val="0"/>
          <c:cat>
            <c:strRef>
              <c:f>Klasse_Slakteri!$G$337:$G$360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Klasse_Slakteri!$M$337:$M$360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B1-4A7C-857A-94175659B7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1056"/>
        <c:axId val="493611448"/>
      </c:barChart>
      <c:catAx>
        <c:axId val="4936110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1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1448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2392128418235449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10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195509108648727E-2"/>
          <c:y val="0.14059668576930839"/>
          <c:w val="0.89094104490323311"/>
          <c:h val="0.651548342607886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Klasse_Slakteri!$D$364</c:f>
              <c:strCache>
                <c:ptCount val="1"/>
                <c:pt idx="0">
                  <c:v>E</c:v>
                </c:pt>
              </c:strCache>
            </c:strRef>
          </c:tx>
          <c:invertIfNegative val="0"/>
          <c:cat>
            <c:strRef>
              <c:f>Klasse_Slakteri!$G$364:$G$387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Klasse_Slakteri!$M$364:$M$387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67-49C4-AFED-D5CBA54776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33360"/>
        <c:axId val="375333752"/>
      </c:barChart>
      <c:catAx>
        <c:axId val="3753333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3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33752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53734808553E-2"/>
              <c:y val="0.4390814165980731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33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GEIT: middel vekt per ÅR</a:t>
            </a:r>
          </a:p>
        </c:rich>
      </c:tx>
      <c:layout>
        <c:manualLayout>
          <c:xMode val="edge"/>
          <c:yMode val="edge"/>
          <c:x val="0.13919056350832859"/>
          <c:y val="2.58667573788897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10329263573945E-2"/>
          <c:y val="0.15710331459614357"/>
          <c:w val="0.87515376707673309"/>
          <c:h val="0.74755443844196512"/>
        </c:manualLayout>
      </c:layout>
      <c:lineChart>
        <c:grouping val="standard"/>
        <c:varyColors val="0"/>
        <c:ser>
          <c:idx val="0"/>
          <c:order val="0"/>
          <c:tx>
            <c:v>Vekt</c:v>
          </c:tx>
          <c:spPr>
            <a:ln w="114300">
              <a:solidFill>
                <a:srgbClr val="000000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000000"/>
                </a:solidFill>
              </a:ln>
            </c:spPr>
          </c:marker>
          <c:cat>
            <c:numRef>
              <c:f>År!$A$8:$A$35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År!$I$8:$I$35</c:f>
              <c:numCache>
                <c:formatCode>0.0</c:formatCode>
                <c:ptCount val="28"/>
                <c:pt idx="0">
                  <c:v>16.778157240572504</c:v>
                </c:pt>
                <c:pt idx="1">
                  <c:v>16.857847105370897</c:v>
                </c:pt>
                <c:pt idx="2">
                  <c:v>16.978903718626778</c:v>
                </c:pt>
                <c:pt idx="3">
                  <c:v>16.810599415204702</c:v>
                </c:pt>
                <c:pt idx="4">
                  <c:v>16.878413106328267</c:v>
                </c:pt>
                <c:pt idx="5">
                  <c:v>17.008110432613798</c:v>
                </c:pt>
                <c:pt idx="6">
                  <c:v>17.068130947849319</c:v>
                </c:pt>
                <c:pt idx="7">
                  <c:v>17.561453409858245</c:v>
                </c:pt>
                <c:pt idx="8">
                  <c:v>17.81770275439942</c:v>
                </c:pt>
                <c:pt idx="9">
                  <c:v>17.992162698412724</c:v>
                </c:pt>
                <c:pt idx="10">
                  <c:v>17.792955646664165</c:v>
                </c:pt>
                <c:pt idx="11">
                  <c:v>17.950016677785221</c:v>
                </c:pt>
                <c:pt idx="12">
                  <c:v>18.561100658513769</c:v>
                </c:pt>
                <c:pt idx="13">
                  <c:v>19.021066387872587</c:v>
                </c:pt>
                <c:pt idx="14">
                  <c:v>19.135785499674071</c:v>
                </c:pt>
                <c:pt idx="15">
                  <c:v>19.081587397150354</c:v>
                </c:pt>
                <c:pt idx="16">
                  <c:v>19.217986484144824</c:v>
                </c:pt>
                <c:pt idx="17">
                  <c:v>19.252912072377843</c:v>
                </c:pt>
                <c:pt idx="18">
                  <c:v>20.252516476932303</c:v>
                </c:pt>
                <c:pt idx="19">
                  <c:v>20.902856442319528</c:v>
                </c:pt>
                <c:pt idx="20">
                  <c:v>21.237748033345078</c:v>
                </c:pt>
                <c:pt idx="21">
                  <c:v>20.599379770992421</c:v>
                </c:pt>
                <c:pt idx="22">
                  <c:v>20.613320731582775</c:v>
                </c:pt>
                <c:pt idx="23">
                  <c:v>21.50410744453206</c:v>
                </c:pt>
                <c:pt idx="24">
                  <c:v>21.551197855227809</c:v>
                </c:pt>
                <c:pt idx="25">
                  <c:v>21.793155366916203</c:v>
                </c:pt>
                <c:pt idx="26">
                  <c:v>21.397017415907985</c:v>
                </c:pt>
                <c:pt idx="27">
                  <c:v>20.717976306923219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D9-45D3-8D24-4E49F1A3BFB9}"/>
            </c:ext>
          </c:extLst>
        </c:ser>
        <c:ser>
          <c:idx val="1"/>
          <c:order val="1"/>
          <c:tx>
            <c:v>Vektnivå 2023</c:v>
          </c:tx>
          <c:spPr>
            <a:ln w="88900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År!$AP$8:$AP$35</c:f>
              <c:numCache>
                <c:formatCode>0.00</c:formatCode>
                <c:ptCount val="28"/>
                <c:pt idx="0">
                  <c:v>20.717976306923219</c:v>
                </c:pt>
                <c:pt idx="1">
                  <c:v>20.717976306923219</c:v>
                </c:pt>
                <c:pt idx="2">
                  <c:v>20.717976306923219</c:v>
                </c:pt>
                <c:pt idx="3">
                  <c:v>20.717976306923219</c:v>
                </c:pt>
                <c:pt idx="4">
                  <c:v>20.717976306923219</c:v>
                </c:pt>
                <c:pt idx="5">
                  <c:v>20.717976306923219</c:v>
                </c:pt>
                <c:pt idx="6">
                  <c:v>20.717976306923219</c:v>
                </c:pt>
                <c:pt idx="7">
                  <c:v>20.717976306923219</c:v>
                </c:pt>
                <c:pt idx="8">
                  <c:v>20.717976306923219</c:v>
                </c:pt>
                <c:pt idx="9">
                  <c:v>20.717976306923219</c:v>
                </c:pt>
                <c:pt idx="10">
                  <c:v>20.717976306923219</c:v>
                </c:pt>
                <c:pt idx="11">
                  <c:v>20.717976306923219</c:v>
                </c:pt>
                <c:pt idx="12">
                  <c:v>20.717976306923219</c:v>
                </c:pt>
                <c:pt idx="13">
                  <c:v>20.717976306923219</c:v>
                </c:pt>
                <c:pt idx="14">
                  <c:v>20.717976306923219</c:v>
                </c:pt>
                <c:pt idx="15">
                  <c:v>20.717976306923219</c:v>
                </c:pt>
                <c:pt idx="16">
                  <c:v>20.717976306923219</c:v>
                </c:pt>
                <c:pt idx="17">
                  <c:v>20.717976306923219</c:v>
                </c:pt>
                <c:pt idx="18">
                  <c:v>20.717976306923219</c:v>
                </c:pt>
                <c:pt idx="19">
                  <c:v>20.717976306923219</c:v>
                </c:pt>
                <c:pt idx="20">
                  <c:v>20.717976306923219</c:v>
                </c:pt>
                <c:pt idx="21">
                  <c:v>20.717976306923219</c:v>
                </c:pt>
                <c:pt idx="22">
                  <c:v>20.717976306923219</c:v>
                </c:pt>
                <c:pt idx="23">
                  <c:v>20.717976306923219</c:v>
                </c:pt>
                <c:pt idx="24">
                  <c:v>20.717976306923219</c:v>
                </c:pt>
                <c:pt idx="25">
                  <c:v>20.717976306923219</c:v>
                </c:pt>
                <c:pt idx="26">
                  <c:v>20.717976306923219</c:v>
                </c:pt>
                <c:pt idx="27">
                  <c:v>20.717976306923219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A6-4924-A73D-E2E37A3593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8432"/>
        <c:axId val="462808040"/>
      </c:lineChart>
      <c:catAx>
        <c:axId val="4628084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8040"/>
        <c:crosses val="autoZero"/>
        <c:auto val="1"/>
        <c:lblAlgn val="ctr"/>
        <c:lblOffset val="100"/>
        <c:tickLblSkip val="2"/>
        <c:noMultiLvlLbl val="0"/>
      </c:catAx>
      <c:valAx>
        <c:axId val="462808040"/>
        <c:scaling>
          <c:orientation val="minMax"/>
          <c:min val="1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Vekt i kg</a:t>
                </a:r>
              </a:p>
            </c:rich>
          </c:tx>
          <c:layout>
            <c:manualLayout>
              <c:xMode val="edge"/>
              <c:yMode val="edge"/>
              <c:x val="9.8716216958235868E-3"/>
              <c:y val="0.39353656108997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84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975523531957277"/>
          <c:y val="0.4819376281902143"/>
          <c:w val="0.11616949950291289"/>
          <c:h val="9.4171197116867236E-2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-3" verticalDpi="3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Voksen geit: antall LENGDEMÅLTE </a:t>
            </a:r>
            <a:r>
              <a:rPr lang="nb-NO" sz="2800"/>
              <a:t>per måned</a:t>
            </a:r>
          </a:p>
        </c:rich>
      </c:tx>
      <c:layout>
        <c:manualLayout>
          <c:xMode val="edge"/>
          <c:yMode val="edge"/>
          <c:x val="0.1340892874652376"/>
          <c:y val="2.7737222355577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679302295924582E-2"/>
          <c:y val="0.14309818927197185"/>
          <c:w val="0.88138886409684447"/>
          <c:h val="0.74037651694178774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Måned!$C$23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Måned!$L$23:$L$34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14</c:v>
                </c:pt>
                <c:pt idx="3">
                  <c:v>106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4</c:v>
                </c:pt>
                <c:pt idx="8">
                  <c:v>0</c:v>
                </c:pt>
                <c:pt idx="9">
                  <c:v>22</c:v>
                </c:pt>
                <c:pt idx="10">
                  <c:v>20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A1-496C-A6C7-04765D80ED9A}"/>
            </c:ext>
          </c:extLst>
        </c:ser>
        <c:ser>
          <c:idx val="2"/>
          <c:order val="1"/>
          <c:tx>
            <c:strRef>
              <c:f>Måned!$C$10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  <a:ln w="114300">
              <a:noFill/>
            </a:ln>
          </c:spPr>
          <c:invertIfNegative val="0"/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Måned!$L$10:$L$21</c:f>
              <c:numCache>
                <c:formatCode>0</c:formatCode>
                <c:ptCount val="12"/>
                <c:pt idx="0">
                  <c:v>2</c:v>
                </c:pt>
                <c:pt idx="1">
                  <c:v>22</c:v>
                </c:pt>
                <c:pt idx="2">
                  <c:v>7</c:v>
                </c:pt>
                <c:pt idx="3">
                  <c:v>3</c:v>
                </c:pt>
                <c:pt idx="4">
                  <c:v>49</c:v>
                </c:pt>
                <c:pt idx="5">
                  <c:v>213</c:v>
                </c:pt>
                <c:pt idx="6">
                  <c:v>83</c:v>
                </c:pt>
                <c:pt idx="7">
                  <c:v>67</c:v>
                </c:pt>
                <c:pt idx="8">
                  <c:v>94</c:v>
                </c:pt>
                <c:pt idx="9">
                  <c:v>595</c:v>
                </c:pt>
                <c:pt idx="10">
                  <c:v>316</c:v>
                </c:pt>
                <c:pt idx="11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A1-496C-A6C7-04765D80ED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4934888"/>
        <c:axId val="374934496"/>
      </c:barChart>
      <c:catAx>
        <c:axId val="3749348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496"/>
        <c:crossesAt val="0"/>
        <c:auto val="1"/>
        <c:lblAlgn val="ctr"/>
        <c:lblOffset val="100"/>
        <c:noMultiLvlLbl val="0"/>
      </c:catAx>
      <c:valAx>
        <c:axId val="3749344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1.6815646375132092E-2"/>
              <c:y val="0.3253917848106908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888"/>
        <c:crosses val="autoZero"/>
        <c:crossBetween val="between"/>
      </c:valAx>
      <c:spPr>
        <a:solidFill>
          <a:srgbClr val="FFFFCC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391017736864715"/>
          <c:y val="0.20322336200115493"/>
          <c:w val="5.7458974569322974E-2"/>
          <c:h val="0.100861442288259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2"/>
    </a:solidFill>
    <a:ln w="3175">
      <a:noFill/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435828870403417E-2"/>
          <c:y val="0.12750977556376883"/>
          <c:w val="0.88343361921951136"/>
          <c:h val="0.66114360704911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Klasse_Slakteri!$D$391</c:f>
              <c:strCache>
                <c:ptCount val="1"/>
                <c:pt idx="0">
                  <c:v>E+</c:v>
                </c:pt>
              </c:strCache>
            </c:strRef>
          </c:tx>
          <c:invertIfNegative val="0"/>
          <c:cat>
            <c:strRef>
              <c:f>Klasse_Slakteri!$G$391:$G$414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Klasse_Slakteri!$M$391:$M$414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D8-4BC5-AFB4-47511D3299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28656"/>
        <c:axId val="375329048"/>
      </c:barChart>
      <c:catAx>
        <c:axId val="3753286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9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9048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2392128418235449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86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Voksen geit, antall slakt i klasse P</a:t>
            </a:r>
            <a:endParaRPr lang="en-US" sz="2400"/>
          </a:p>
        </c:rich>
      </c:tx>
      <c:layout>
        <c:manualLayout>
          <c:xMode val="edge"/>
          <c:yMode val="edge"/>
          <c:x val="0.18906389493272499"/>
          <c:y val="2.728571221415002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995861158708056E-2"/>
          <c:y val="0.13308899232899754"/>
          <c:w val="0.90844132677416611"/>
          <c:h val="0.6521633604501093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Klasse_Slakteri!$B$446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Klasse_Slakteri!$I$446:$I$469</c:f>
              <c:numCache>
                <c:formatCode>#,##0</c:formatCode>
                <c:ptCount val="24"/>
                <c:pt idx="0">
                  <c:v>4</c:v>
                </c:pt>
                <c:pt idx="1">
                  <c:v>0</c:v>
                </c:pt>
                <c:pt idx="2">
                  <c:v>117</c:v>
                </c:pt>
                <c:pt idx="3">
                  <c:v>11</c:v>
                </c:pt>
                <c:pt idx="4">
                  <c:v>10</c:v>
                </c:pt>
                <c:pt idx="5">
                  <c:v>7</c:v>
                </c:pt>
                <c:pt idx="6">
                  <c:v>66</c:v>
                </c:pt>
                <c:pt idx="7">
                  <c:v>12</c:v>
                </c:pt>
                <c:pt idx="8">
                  <c:v>9.5300000000000011</c:v>
                </c:pt>
                <c:pt idx="9">
                  <c:v>1</c:v>
                </c:pt>
                <c:pt idx="10">
                  <c:v>111</c:v>
                </c:pt>
                <c:pt idx="11">
                  <c:v>9</c:v>
                </c:pt>
                <c:pt idx="12">
                  <c:v>0</c:v>
                </c:pt>
                <c:pt idx="13">
                  <c:v>42</c:v>
                </c:pt>
                <c:pt idx="14">
                  <c:v>7</c:v>
                </c:pt>
                <c:pt idx="15">
                  <c:v>7</c:v>
                </c:pt>
                <c:pt idx="16">
                  <c:v>5</c:v>
                </c:pt>
                <c:pt idx="17">
                  <c:v>0</c:v>
                </c:pt>
                <c:pt idx="18">
                  <c:v>9</c:v>
                </c:pt>
                <c:pt idx="19">
                  <c:v>12</c:v>
                </c:pt>
                <c:pt idx="20">
                  <c:v>2</c:v>
                </c:pt>
                <c:pt idx="21">
                  <c:v>21</c:v>
                </c:pt>
                <c:pt idx="22">
                  <c:v>2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75-42AE-B7A4-E28D5C14A821}"/>
            </c:ext>
          </c:extLst>
        </c:ser>
        <c:ser>
          <c:idx val="0"/>
          <c:order val="1"/>
          <c:tx>
            <c:strRef>
              <c:f>Klasse_Slakteri!$B$40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Klasse_Slakteri!$G$13:$G$36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Klasse_Slakteri!$I$40:$I$63</c:f>
              <c:numCache>
                <c:formatCode>#,##0</c:formatCode>
                <c:ptCount val="24"/>
                <c:pt idx="0">
                  <c:v>10</c:v>
                </c:pt>
                <c:pt idx="1">
                  <c:v>3</c:v>
                </c:pt>
                <c:pt idx="2">
                  <c:v>109</c:v>
                </c:pt>
                <c:pt idx="3">
                  <c:v>11</c:v>
                </c:pt>
                <c:pt idx="4">
                  <c:v>4</c:v>
                </c:pt>
                <c:pt idx="5">
                  <c:v>0</c:v>
                </c:pt>
                <c:pt idx="6">
                  <c:v>42</c:v>
                </c:pt>
                <c:pt idx="7">
                  <c:v>37</c:v>
                </c:pt>
                <c:pt idx="8">
                  <c:v>21</c:v>
                </c:pt>
                <c:pt idx="9">
                  <c:v>7</c:v>
                </c:pt>
                <c:pt idx="10">
                  <c:v>88</c:v>
                </c:pt>
                <c:pt idx="11">
                  <c:v>1</c:v>
                </c:pt>
                <c:pt idx="12">
                  <c:v>0</c:v>
                </c:pt>
                <c:pt idx="13">
                  <c:v>39</c:v>
                </c:pt>
                <c:pt idx="14">
                  <c:v>7</c:v>
                </c:pt>
                <c:pt idx="15">
                  <c:v>7</c:v>
                </c:pt>
                <c:pt idx="16">
                  <c:v>4</c:v>
                </c:pt>
                <c:pt idx="17">
                  <c:v>0</c:v>
                </c:pt>
                <c:pt idx="18">
                  <c:v>12</c:v>
                </c:pt>
                <c:pt idx="19">
                  <c:v>2</c:v>
                </c:pt>
                <c:pt idx="20">
                  <c:v>2</c:v>
                </c:pt>
                <c:pt idx="21">
                  <c:v>36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75-42AE-B7A4-E28D5C14A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081311230480363"/>
          <c:y val="0.22343335363466307"/>
          <c:w val="5.4473750768390707E-2"/>
          <c:h val="9.8911703716593441E-2"/>
        </c:manualLayout>
      </c:layout>
      <c:overlay val="0"/>
      <c:spPr>
        <a:solidFill>
          <a:srgbClr val="FFFFCC"/>
        </a:solidFill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Voksen geit, antall slakt i klasse P+</a:t>
            </a:r>
            <a:endParaRPr lang="en-US" sz="2400"/>
          </a:p>
        </c:rich>
      </c:tx>
      <c:layout>
        <c:manualLayout>
          <c:xMode val="edge"/>
          <c:yMode val="edge"/>
          <c:x val="0.18906389493272499"/>
          <c:y val="2.26816606487724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995861158708056E-2"/>
          <c:y val="0.13308899232899754"/>
          <c:w val="0.90844132677416611"/>
          <c:h val="0.6521633604501093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Klasse_Slakteri!$B$473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Klasse_Slakteri!$I$473:$I$496</c:f>
              <c:numCache>
                <c:formatCode>#,##0</c:formatCode>
                <c:ptCount val="24"/>
                <c:pt idx="0">
                  <c:v>8</c:v>
                </c:pt>
                <c:pt idx="1">
                  <c:v>0</c:v>
                </c:pt>
                <c:pt idx="2">
                  <c:v>145</c:v>
                </c:pt>
                <c:pt idx="3">
                  <c:v>13</c:v>
                </c:pt>
                <c:pt idx="4">
                  <c:v>25</c:v>
                </c:pt>
                <c:pt idx="5">
                  <c:v>25</c:v>
                </c:pt>
                <c:pt idx="6">
                  <c:v>169</c:v>
                </c:pt>
                <c:pt idx="7">
                  <c:v>40</c:v>
                </c:pt>
                <c:pt idx="8">
                  <c:v>11</c:v>
                </c:pt>
                <c:pt idx="9">
                  <c:v>0</c:v>
                </c:pt>
                <c:pt idx="10">
                  <c:v>147</c:v>
                </c:pt>
                <c:pt idx="11">
                  <c:v>8</c:v>
                </c:pt>
                <c:pt idx="12">
                  <c:v>0</c:v>
                </c:pt>
                <c:pt idx="13">
                  <c:v>84</c:v>
                </c:pt>
                <c:pt idx="14">
                  <c:v>9</c:v>
                </c:pt>
                <c:pt idx="15">
                  <c:v>13</c:v>
                </c:pt>
                <c:pt idx="16">
                  <c:v>11</c:v>
                </c:pt>
                <c:pt idx="17">
                  <c:v>0</c:v>
                </c:pt>
                <c:pt idx="18">
                  <c:v>20</c:v>
                </c:pt>
                <c:pt idx="19">
                  <c:v>10</c:v>
                </c:pt>
                <c:pt idx="20">
                  <c:v>3</c:v>
                </c:pt>
                <c:pt idx="21">
                  <c:v>35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60-4D50-AC76-B9E530939451}"/>
            </c:ext>
          </c:extLst>
        </c:ser>
        <c:ser>
          <c:idx val="0"/>
          <c:order val="1"/>
          <c:tx>
            <c:strRef>
              <c:f>Klasse_Slakteri!$B$67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Klasse_Slakteri!$G$13:$G$36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Klasse_Slakteri!$I$67:$I$90</c:f>
              <c:numCache>
                <c:formatCode>#,##0</c:formatCode>
                <c:ptCount val="24"/>
                <c:pt idx="0">
                  <c:v>14</c:v>
                </c:pt>
                <c:pt idx="1">
                  <c:v>1</c:v>
                </c:pt>
                <c:pt idx="2">
                  <c:v>159</c:v>
                </c:pt>
                <c:pt idx="3">
                  <c:v>11</c:v>
                </c:pt>
                <c:pt idx="4">
                  <c:v>23</c:v>
                </c:pt>
                <c:pt idx="5">
                  <c:v>7</c:v>
                </c:pt>
                <c:pt idx="6">
                  <c:v>142</c:v>
                </c:pt>
                <c:pt idx="7">
                  <c:v>92</c:v>
                </c:pt>
                <c:pt idx="8">
                  <c:v>8</c:v>
                </c:pt>
                <c:pt idx="9">
                  <c:v>9</c:v>
                </c:pt>
                <c:pt idx="10">
                  <c:v>135</c:v>
                </c:pt>
                <c:pt idx="11">
                  <c:v>27</c:v>
                </c:pt>
                <c:pt idx="12">
                  <c:v>0</c:v>
                </c:pt>
                <c:pt idx="13">
                  <c:v>64</c:v>
                </c:pt>
                <c:pt idx="14">
                  <c:v>7</c:v>
                </c:pt>
                <c:pt idx="15">
                  <c:v>15</c:v>
                </c:pt>
                <c:pt idx="16">
                  <c:v>18</c:v>
                </c:pt>
                <c:pt idx="17">
                  <c:v>0</c:v>
                </c:pt>
                <c:pt idx="18">
                  <c:v>18</c:v>
                </c:pt>
                <c:pt idx="19">
                  <c:v>2</c:v>
                </c:pt>
                <c:pt idx="20">
                  <c:v>7</c:v>
                </c:pt>
                <c:pt idx="21">
                  <c:v>45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60-4D50-AC76-B9E5309394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081311230480363"/>
          <c:y val="0.22343335363466307"/>
          <c:w val="5.4473750768390707E-2"/>
          <c:h val="9.8911703716593441E-2"/>
        </c:manualLayout>
      </c:layout>
      <c:overlay val="0"/>
      <c:spPr>
        <a:solidFill>
          <a:srgbClr val="FFFFCC"/>
        </a:solidFill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Voksen geit, antall slakt i klasse O-</a:t>
            </a:r>
            <a:endParaRPr lang="en-US" sz="2400"/>
          </a:p>
        </c:rich>
      </c:tx>
      <c:layout>
        <c:manualLayout>
          <c:xMode val="edge"/>
          <c:yMode val="edge"/>
          <c:x val="0.18906389493272499"/>
          <c:y val="2.26816606487724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995861158708056E-2"/>
          <c:y val="0.13308899232899754"/>
          <c:w val="0.90844132677416611"/>
          <c:h val="0.6521633604501093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Klasse_Slakteri!$B$500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Klasse_Slakteri!$I$500:$I$523</c:f>
              <c:numCache>
                <c:formatCode>#,##0</c:formatCode>
                <c:ptCount val="24"/>
                <c:pt idx="0">
                  <c:v>21</c:v>
                </c:pt>
                <c:pt idx="1">
                  <c:v>0</c:v>
                </c:pt>
                <c:pt idx="2">
                  <c:v>157</c:v>
                </c:pt>
                <c:pt idx="3">
                  <c:v>9</c:v>
                </c:pt>
                <c:pt idx="4">
                  <c:v>40</c:v>
                </c:pt>
                <c:pt idx="5">
                  <c:v>51</c:v>
                </c:pt>
                <c:pt idx="6">
                  <c:v>260</c:v>
                </c:pt>
                <c:pt idx="7">
                  <c:v>93</c:v>
                </c:pt>
                <c:pt idx="8">
                  <c:v>11</c:v>
                </c:pt>
                <c:pt idx="9">
                  <c:v>0</c:v>
                </c:pt>
                <c:pt idx="10">
                  <c:v>201</c:v>
                </c:pt>
                <c:pt idx="11">
                  <c:v>5</c:v>
                </c:pt>
                <c:pt idx="12">
                  <c:v>0</c:v>
                </c:pt>
                <c:pt idx="13">
                  <c:v>99</c:v>
                </c:pt>
                <c:pt idx="14">
                  <c:v>15</c:v>
                </c:pt>
                <c:pt idx="15">
                  <c:v>45</c:v>
                </c:pt>
                <c:pt idx="16">
                  <c:v>20</c:v>
                </c:pt>
                <c:pt idx="17">
                  <c:v>0</c:v>
                </c:pt>
                <c:pt idx="18">
                  <c:v>30</c:v>
                </c:pt>
                <c:pt idx="19">
                  <c:v>19</c:v>
                </c:pt>
                <c:pt idx="20">
                  <c:v>11</c:v>
                </c:pt>
                <c:pt idx="21">
                  <c:v>45</c:v>
                </c:pt>
                <c:pt idx="22">
                  <c:v>2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11-49F0-BFAD-061E3060025A}"/>
            </c:ext>
          </c:extLst>
        </c:ser>
        <c:ser>
          <c:idx val="0"/>
          <c:order val="1"/>
          <c:tx>
            <c:strRef>
              <c:f>Klasse_Slakteri!$B$94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Klasse_Slakteri!$G$13:$G$36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Klasse_Slakteri!$I$94:$I$117</c:f>
              <c:numCache>
                <c:formatCode>#,##0</c:formatCode>
                <c:ptCount val="24"/>
                <c:pt idx="0">
                  <c:v>43</c:v>
                </c:pt>
                <c:pt idx="1">
                  <c:v>1</c:v>
                </c:pt>
                <c:pt idx="2">
                  <c:v>185</c:v>
                </c:pt>
                <c:pt idx="3">
                  <c:v>16</c:v>
                </c:pt>
                <c:pt idx="4">
                  <c:v>48</c:v>
                </c:pt>
                <c:pt idx="5">
                  <c:v>17</c:v>
                </c:pt>
                <c:pt idx="6">
                  <c:v>324</c:v>
                </c:pt>
                <c:pt idx="7">
                  <c:v>113</c:v>
                </c:pt>
                <c:pt idx="8">
                  <c:v>19</c:v>
                </c:pt>
                <c:pt idx="9">
                  <c:v>10</c:v>
                </c:pt>
                <c:pt idx="10">
                  <c:v>192</c:v>
                </c:pt>
                <c:pt idx="11">
                  <c:v>31</c:v>
                </c:pt>
                <c:pt idx="12">
                  <c:v>1</c:v>
                </c:pt>
                <c:pt idx="13">
                  <c:v>78</c:v>
                </c:pt>
                <c:pt idx="14">
                  <c:v>21</c:v>
                </c:pt>
                <c:pt idx="15">
                  <c:v>27</c:v>
                </c:pt>
                <c:pt idx="16">
                  <c:v>35</c:v>
                </c:pt>
                <c:pt idx="17">
                  <c:v>0</c:v>
                </c:pt>
                <c:pt idx="18">
                  <c:v>25</c:v>
                </c:pt>
                <c:pt idx="19">
                  <c:v>8</c:v>
                </c:pt>
                <c:pt idx="20">
                  <c:v>3</c:v>
                </c:pt>
                <c:pt idx="21">
                  <c:v>53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11-49F0-BFAD-061E30600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081311230480363"/>
          <c:y val="0.22343335363466307"/>
          <c:w val="5.4473750768390707E-2"/>
          <c:h val="9.8911703716593441E-2"/>
        </c:manualLayout>
      </c:layout>
      <c:overlay val="0"/>
      <c:spPr>
        <a:solidFill>
          <a:srgbClr val="FFFFCC"/>
        </a:solidFill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Voksen geit: antalls% slakt innen de ulike FETTGRUPPENE</a:t>
            </a:r>
          </a:p>
        </c:rich>
      </c:tx>
      <c:layout>
        <c:manualLayout>
          <c:xMode val="edge"/>
          <c:yMode val="edge"/>
          <c:x val="0.11002800841998035"/>
          <c:y val="5.03225164918860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096160953885006E-2"/>
          <c:y val="0.19445912277422567"/>
          <c:w val="0.88111148805581196"/>
          <c:h val="0.71055976831243184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Fettgruppe!$B$27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Fettgruppe!$G$27:$G$41</c:f>
              <c:numCache>
                <c:formatCode>0.0</c:formatCode>
                <c:ptCount val="15"/>
                <c:pt idx="0">
                  <c:v>0</c:v>
                </c:pt>
                <c:pt idx="1">
                  <c:v>13.268572954723663</c:v>
                </c:pt>
                <c:pt idx="2">
                  <c:v>0.25109769640690621</c:v>
                </c:pt>
                <c:pt idx="3">
                  <c:v>0.61633070936240619</c:v>
                </c:pt>
                <c:pt idx="4">
                  <c:v>56.291538121766415</c:v>
                </c:pt>
                <c:pt idx="5">
                  <c:v>0.3195788863360623</c:v>
                </c:pt>
                <c:pt idx="6">
                  <c:v>0.12554884820345311</c:v>
                </c:pt>
                <c:pt idx="7">
                  <c:v>25.577724438539843</c:v>
                </c:pt>
                <c:pt idx="8">
                  <c:v>2.2827063309718745E-2</c:v>
                </c:pt>
                <c:pt idx="9">
                  <c:v>0</c:v>
                </c:pt>
                <c:pt idx="10">
                  <c:v>3.4240594964578119</c:v>
                </c:pt>
                <c:pt idx="11">
                  <c:v>0</c:v>
                </c:pt>
                <c:pt idx="12">
                  <c:v>0</c:v>
                </c:pt>
                <c:pt idx="13">
                  <c:v>0.10272178489373436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D39-455B-910B-9AA311989B18}"/>
            </c:ext>
          </c:extLst>
        </c:ser>
        <c:ser>
          <c:idx val="1"/>
          <c:order val="1"/>
          <c:tx>
            <c:strRef>
              <c:f>Fettgruppe!$B$11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Fettgruppe!$G$11:$G$25</c:f>
              <c:numCache>
                <c:formatCode>0.0</c:formatCode>
                <c:ptCount val="15"/>
                <c:pt idx="0">
                  <c:v>1.0868383871318336E-2</c:v>
                </c:pt>
                <c:pt idx="1">
                  <c:v>13.281165090751005</c:v>
                </c:pt>
                <c:pt idx="2">
                  <c:v>0.95641778067601357</c:v>
                </c:pt>
                <c:pt idx="3">
                  <c:v>2.5105966742745345</c:v>
                </c:pt>
                <c:pt idx="4">
                  <c:v>50.603195304858161</c:v>
                </c:pt>
                <c:pt idx="5">
                  <c:v>1.7172046516682971</c:v>
                </c:pt>
                <c:pt idx="6">
                  <c:v>1.5541788935985219</c:v>
                </c:pt>
                <c:pt idx="7">
                  <c:v>25.432018258884906</c:v>
                </c:pt>
                <c:pt idx="8">
                  <c:v>0.81512879034887509</c:v>
                </c:pt>
                <c:pt idx="9">
                  <c:v>0.27170959678295842</c:v>
                </c:pt>
                <c:pt idx="10">
                  <c:v>2.695359200086946</c:v>
                </c:pt>
                <c:pt idx="11">
                  <c:v>5.4341919356591682E-2</c:v>
                </c:pt>
                <c:pt idx="12">
                  <c:v>0</c:v>
                </c:pt>
                <c:pt idx="13">
                  <c:v>9.7815454841864991E-2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D39-455B-910B-9AA311989B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4480"/>
        <c:axId val="530194872"/>
      </c:barChart>
      <c:catAx>
        <c:axId val="530194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4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480"/>
        <c:crosses val="autoZero"/>
        <c:crossBetween val="between"/>
        <c:majorUnit val="5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594927636333785"/>
          <c:y val="0.21175273184858942"/>
          <c:w val="8.841510525470031E-2"/>
          <c:h val="0.1724555483689882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Voksen geit: antalls% slakt innen de ulike FETTGRUPPENE</a:t>
            </a:r>
          </a:p>
        </c:rich>
      </c:tx>
      <c:layout>
        <c:manualLayout>
          <c:xMode val="edge"/>
          <c:yMode val="edge"/>
          <c:x val="0.11002800841998035"/>
          <c:y val="5.03225164918860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096160953885006E-2"/>
          <c:y val="0.19445912277422567"/>
          <c:w val="0.88111148805581196"/>
          <c:h val="0.71055976831243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Fettgruppe!$B$43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val>
            <c:numRef>
              <c:f>Fettgruppe!$G$43:$G$57</c:f>
              <c:numCache>
                <c:formatCode>0.0</c:formatCode>
                <c:ptCount val="15"/>
                <c:pt idx="0">
                  <c:v>0</c:v>
                </c:pt>
                <c:pt idx="1">
                  <c:v>16.20685803641237</c:v>
                </c:pt>
                <c:pt idx="2">
                  <c:v>0</c:v>
                </c:pt>
                <c:pt idx="3">
                  <c:v>0</c:v>
                </c:pt>
                <c:pt idx="4">
                  <c:v>52.462861610633311</c:v>
                </c:pt>
                <c:pt idx="5">
                  <c:v>0</c:v>
                </c:pt>
                <c:pt idx="6">
                  <c:v>0</c:v>
                </c:pt>
                <c:pt idx="7">
                  <c:v>27.231095722104321</c:v>
                </c:pt>
                <c:pt idx="8">
                  <c:v>0</c:v>
                </c:pt>
                <c:pt idx="9">
                  <c:v>0</c:v>
                </c:pt>
                <c:pt idx="10">
                  <c:v>3.8422875013961799</c:v>
                </c:pt>
                <c:pt idx="11">
                  <c:v>0</c:v>
                </c:pt>
                <c:pt idx="12">
                  <c:v>0</c:v>
                </c:pt>
                <c:pt idx="13">
                  <c:v>0.25689712945381438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54-4374-B73D-FECAAB5E4C56}"/>
            </c:ext>
          </c:extLst>
        </c:ser>
        <c:ser>
          <c:idx val="13"/>
          <c:order val="1"/>
          <c:tx>
            <c:strRef>
              <c:f>Fettgruppe!$B$27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Fettgruppe!$G$27:$G$41</c:f>
              <c:numCache>
                <c:formatCode>0.0</c:formatCode>
                <c:ptCount val="15"/>
                <c:pt idx="0">
                  <c:v>0</c:v>
                </c:pt>
                <c:pt idx="1">
                  <c:v>13.268572954723663</c:v>
                </c:pt>
                <c:pt idx="2">
                  <c:v>0.25109769640690621</c:v>
                </c:pt>
                <c:pt idx="3">
                  <c:v>0.61633070936240619</c:v>
                </c:pt>
                <c:pt idx="4">
                  <c:v>56.291538121766415</c:v>
                </c:pt>
                <c:pt idx="5">
                  <c:v>0.3195788863360623</c:v>
                </c:pt>
                <c:pt idx="6">
                  <c:v>0.12554884820345311</c:v>
                </c:pt>
                <c:pt idx="7">
                  <c:v>25.577724438539843</c:v>
                </c:pt>
                <c:pt idx="8">
                  <c:v>2.2827063309718745E-2</c:v>
                </c:pt>
                <c:pt idx="9">
                  <c:v>0</c:v>
                </c:pt>
                <c:pt idx="10">
                  <c:v>3.4240594964578119</c:v>
                </c:pt>
                <c:pt idx="11">
                  <c:v>0</c:v>
                </c:pt>
                <c:pt idx="12">
                  <c:v>0</c:v>
                </c:pt>
                <c:pt idx="13">
                  <c:v>0.10272178489373436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54-4374-B73D-FECAAB5E4C56}"/>
            </c:ext>
          </c:extLst>
        </c:ser>
        <c:ser>
          <c:idx val="1"/>
          <c:order val="2"/>
          <c:tx>
            <c:strRef>
              <c:f>Fettgruppe!$B$11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Fettgruppe!$G$11:$G$25</c:f>
              <c:numCache>
                <c:formatCode>0.0</c:formatCode>
                <c:ptCount val="15"/>
                <c:pt idx="0">
                  <c:v>1.0868383871318336E-2</c:v>
                </c:pt>
                <c:pt idx="1">
                  <c:v>13.281165090751005</c:v>
                </c:pt>
                <c:pt idx="2">
                  <c:v>0.95641778067601357</c:v>
                </c:pt>
                <c:pt idx="3">
                  <c:v>2.5105966742745345</c:v>
                </c:pt>
                <c:pt idx="4">
                  <c:v>50.603195304858161</c:v>
                </c:pt>
                <c:pt idx="5">
                  <c:v>1.7172046516682971</c:v>
                </c:pt>
                <c:pt idx="6">
                  <c:v>1.5541788935985219</c:v>
                </c:pt>
                <c:pt idx="7">
                  <c:v>25.432018258884906</c:v>
                </c:pt>
                <c:pt idx="8">
                  <c:v>0.81512879034887509</c:v>
                </c:pt>
                <c:pt idx="9">
                  <c:v>0.27170959678295842</c:v>
                </c:pt>
                <c:pt idx="10">
                  <c:v>2.695359200086946</c:v>
                </c:pt>
                <c:pt idx="11">
                  <c:v>5.4341919356591682E-2</c:v>
                </c:pt>
                <c:pt idx="12">
                  <c:v>0</c:v>
                </c:pt>
                <c:pt idx="13">
                  <c:v>9.7815454841864991E-2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54-4374-B73D-FECAAB5E4C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4480"/>
        <c:axId val="530194872"/>
      </c:barChart>
      <c:catAx>
        <c:axId val="530194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4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480"/>
        <c:crosses val="autoZero"/>
        <c:crossBetween val="between"/>
        <c:majorUnit val="5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594927636333785"/>
          <c:y val="0.21175273184858942"/>
          <c:w val="6.1047333262672747E-2"/>
          <c:h val="0.164248163313423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Voksen geit: antall</a:t>
            </a:r>
            <a:r>
              <a:rPr lang="en-US" sz="2400" baseline="0"/>
              <a:t> SLAKT </a:t>
            </a:r>
            <a:r>
              <a:rPr lang="en-US" sz="2400"/>
              <a:t>innen de ulike FETTGRUPPENE</a:t>
            </a:r>
          </a:p>
        </c:rich>
      </c:tx>
      <c:layout>
        <c:manualLayout>
          <c:xMode val="edge"/>
          <c:yMode val="edge"/>
          <c:x val="0.11002800841998035"/>
          <c:y val="5.03225164918860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096160953885006E-2"/>
          <c:y val="0.19445912277422567"/>
          <c:w val="0.88111148805581196"/>
          <c:h val="0.71055976831243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Fettgruppe!$B$43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val>
            <c:numRef>
              <c:f>Fettgruppe!$F$43:$F$57</c:f>
              <c:numCache>
                <c:formatCode>General</c:formatCode>
                <c:ptCount val="15"/>
                <c:pt idx="0">
                  <c:v>0</c:v>
                </c:pt>
                <c:pt idx="1">
                  <c:v>1451</c:v>
                </c:pt>
                <c:pt idx="2">
                  <c:v>0</c:v>
                </c:pt>
                <c:pt idx="3">
                  <c:v>0</c:v>
                </c:pt>
                <c:pt idx="4">
                  <c:v>4697</c:v>
                </c:pt>
                <c:pt idx="5">
                  <c:v>0</c:v>
                </c:pt>
                <c:pt idx="6">
                  <c:v>0</c:v>
                </c:pt>
                <c:pt idx="7">
                  <c:v>2438</c:v>
                </c:pt>
                <c:pt idx="8">
                  <c:v>0</c:v>
                </c:pt>
                <c:pt idx="9">
                  <c:v>0</c:v>
                </c:pt>
                <c:pt idx="10">
                  <c:v>344</c:v>
                </c:pt>
                <c:pt idx="11">
                  <c:v>0</c:v>
                </c:pt>
                <c:pt idx="12">
                  <c:v>0</c:v>
                </c:pt>
                <c:pt idx="13">
                  <c:v>23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B8-4170-90C4-5A46B4BFE686}"/>
            </c:ext>
          </c:extLst>
        </c:ser>
        <c:ser>
          <c:idx val="13"/>
          <c:order val="1"/>
          <c:tx>
            <c:strRef>
              <c:f>Fettgruppe!$B$27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Fettgruppe!$F$27:$F$41</c:f>
              <c:numCache>
                <c:formatCode>General</c:formatCode>
                <c:ptCount val="15"/>
                <c:pt idx="0">
                  <c:v>0</c:v>
                </c:pt>
                <c:pt idx="1">
                  <c:v>1162.53</c:v>
                </c:pt>
                <c:pt idx="2">
                  <c:v>22</c:v>
                </c:pt>
                <c:pt idx="3">
                  <c:v>54</c:v>
                </c:pt>
                <c:pt idx="4">
                  <c:v>4932</c:v>
                </c:pt>
                <c:pt idx="5">
                  <c:v>28</c:v>
                </c:pt>
                <c:pt idx="6">
                  <c:v>11</c:v>
                </c:pt>
                <c:pt idx="7">
                  <c:v>2241</c:v>
                </c:pt>
                <c:pt idx="8">
                  <c:v>2</c:v>
                </c:pt>
                <c:pt idx="9">
                  <c:v>0</c:v>
                </c:pt>
                <c:pt idx="10">
                  <c:v>300</c:v>
                </c:pt>
                <c:pt idx="11">
                  <c:v>0</c:v>
                </c:pt>
                <c:pt idx="12">
                  <c:v>0</c:v>
                </c:pt>
                <c:pt idx="13">
                  <c:v>9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B8-4170-90C4-5A46B4BFE686}"/>
            </c:ext>
          </c:extLst>
        </c:ser>
        <c:ser>
          <c:idx val="1"/>
          <c:order val="2"/>
          <c:tx>
            <c:strRef>
              <c:f>Fettgruppe!$B$11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Fettgruppe!$F$11:$F$25</c:f>
              <c:numCache>
                <c:formatCode>General</c:formatCode>
                <c:ptCount val="15"/>
                <c:pt idx="0">
                  <c:v>1</c:v>
                </c:pt>
                <c:pt idx="1">
                  <c:v>1222</c:v>
                </c:pt>
                <c:pt idx="2">
                  <c:v>88</c:v>
                </c:pt>
                <c:pt idx="3">
                  <c:v>231</c:v>
                </c:pt>
                <c:pt idx="4">
                  <c:v>4656</c:v>
                </c:pt>
                <c:pt idx="5">
                  <c:v>158</c:v>
                </c:pt>
                <c:pt idx="6">
                  <c:v>143</c:v>
                </c:pt>
                <c:pt idx="7">
                  <c:v>2340</c:v>
                </c:pt>
                <c:pt idx="8">
                  <c:v>75</c:v>
                </c:pt>
                <c:pt idx="9">
                  <c:v>25</c:v>
                </c:pt>
                <c:pt idx="10">
                  <c:v>248</c:v>
                </c:pt>
                <c:pt idx="11">
                  <c:v>5</c:v>
                </c:pt>
                <c:pt idx="12">
                  <c:v>0</c:v>
                </c:pt>
                <c:pt idx="13">
                  <c:v>9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9B8-4170-90C4-5A46B4BFE6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4480"/>
        <c:axId val="530194872"/>
      </c:barChart>
      <c:catAx>
        <c:axId val="530194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4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4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594927636333785"/>
          <c:y val="0.21175273184858942"/>
          <c:w val="6.0942531278932129E-2"/>
          <c:h val="0.164290874548931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Voksen geit: antall</a:t>
            </a:r>
            <a:r>
              <a:rPr lang="en-US" sz="2400" baseline="0"/>
              <a:t> SLAKT </a:t>
            </a:r>
            <a:r>
              <a:rPr lang="en-US" sz="2400"/>
              <a:t>innen de ulike FETTGRUPPENE</a:t>
            </a:r>
          </a:p>
        </c:rich>
      </c:tx>
      <c:layout>
        <c:manualLayout>
          <c:xMode val="edge"/>
          <c:yMode val="edge"/>
          <c:x val="0.11002800841998035"/>
          <c:y val="5.03225164918860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096160953885006E-2"/>
          <c:y val="0.19445912277422567"/>
          <c:w val="0.88111148805581196"/>
          <c:h val="0.71055976831243184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Fettgruppe!$B$27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Fettgruppe!$F$27:$F$41</c:f>
              <c:numCache>
                <c:formatCode>General</c:formatCode>
                <c:ptCount val="15"/>
                <c:pt idx="0">
                  <c:v>0</c:v>
                </c:pt>
                <c:pt idx="1">
                  <c:v>1162.53</c:v>
                </c:pt>
                <c:pt idx="2">
                  <c:v>22</c:v>
                </c:pt>
                <c:pt idx="3">
                  <c:v>54</c:v>
                </c:pt>
                <c:pt idx="4">
                  <c:v>4932</c:v>
                </c:pt>
                <c:pt idx="5">
                  <c:v>28</c:v>
                </c:pt>
                <c:pt idx="6">
                  <c:v>11</c:v>
                </c:pt>
                <c:pt idx="7">
                  <c:v>2241</c:v>
                </c:pt>
                <c:pt idx="8">
                  <c:v>2</c:v>
                </c:pt>
                <c:pt idx="9">
                  <c:v>0</c:v>
                </c:pt>
                <c:pt idx="10">
                  <c:v>300</c:v>
                </c:pt>
                <c:pt idx="11">
                  <c:v>0</c:v>
                </c:pt>
                <c:pt idx="12">
                  <c:v>0</c:v>
                </c:pt>
                <c:pt idx="13">
                  <c:v>9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28-4E03-8C6D-BE9AFDC34B4A}"/>
            </c:ext>
          </c:extLst>
        </c:ser>
        <c:ser>
          <c:idx val="1"/>
          <c:order val="1"/>
          <c:tx>
            <c:strRef>
              <c:f>Fettgruppe!$B$11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Fettgruppe!$F$11:$F$25</c:f>
              <c:numCache>
                <c:formatCode>General</c:formatCode>
                <c:ptCount val="15"/>
                <c:pt idx="0">
                  <c:v>1</c:v>
                </c:pt>
                <c:pt idx="1">
                  <c:v>1222</c:v>
                </c:pt>
                <c:pt idx="2">
                  <c:v>88</c:v>
                </c:pt>
                <c:pt idx="3">
                  <c:v>231</c:v>
                </c:pt>
                <c:pt idx="4">
                  <c:v>4656</c:v>
                </c:pt>
                <c:pt idx="5">
                  <c:v>158</c:v>
                </c:pt>
                <c:pt idx="6">
                  <c:v>143</c:v>
                </c:pt>
                <c:pt idx="7">
                  <c:v>2340</c:v>
                </c:pt>
                <c:pt idx="8">
                  <c:v>75</c:v>
                </c:pt>
                <c:pt idx="9">
                  <c:v>25</c:v>
                </c:pt>
                <c:pt idx="10">
                  <c:v>248</c:v>
                </c:pt>
                <c:pt idx="11">
                  <c:v>5</c:v>
                </c:pt>
                <c:pt idx="12">
                  <c:v>0</c:v>
                </c:pt>
                <c:pt idx="13">
                  <c:v>9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28-4E03-8C6D-BE9AFDC34B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4480"/>
        <c:axId val="530194872"/>
      </c:barChart>
      <c:catAx>
        <c:axId val="530194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4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4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594927636333785"/>
          <c:y val="0.21175273184858942"/>
          <c:w val="6.0942531278932129E-2"/>
          <c:h val="0.164290874548931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Voksen geit: middel</a:t>
            </a:r>
            <a:r>
              <a:rPr lang="en-US" sz="2400" baseline="0"/>
              <a:t> SLAKTEVEKT </a:t>
            </a:r>
            <a:r>
              <a:rPr lang="en-US" sz="2400"/>
              <a:t>innen de ulike FETTGRUPPE</a:t>
            </a:r>
          </a:p>
        </c:rich>
      </c:tx>
      <c:layout>
        <c:manualLayout>
          <c:xMode val="edge"/>
          <c:yMode val="edge"/>
          <c:x val="0.11002800841998035"/>
          <c:y val="5.03225164918860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096160953885006E-2"/>
          <c:y val="0.19445912277422567"/>
          <c:w val="0.88111148805581196"/>
          <c:h val="0.710559768312431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Fettgruppe!$B$59</c:f>
              <c:strCache>
                <c:ptCount val="1"/>
                <c:pt idx="0">
                  <c:v>2020</c:v>
                </c:pt>
              </c:strCache>
            </c:strRef>
          </c:tx>
          <c:invertIfNegative val="0"/>
          <c:val>
            <c:numRef>
              <c:f>Fettgruppe!$L$59:$L$73</c:f>
              <c:numCache>
                <c:formatCode>0.0</c:formatCode>
                <c:ptCount val="15"/>
                <c:pt idx="0">
                  <c:v>0</c:v>
                </c:pt>
                <c:pt idx="1">
                  <c:v>17.191348314606739</c:v>
                </c:pt>
                <c:pt idx="2">
                  <c:v>30.1</c:v>
                </c:pt>
                <c:pt idx="3">
                  <c:v>0</c:v>
                </c:pt>
                <c:pt idx="4">
                  <c:v>20.3561180569789</c:v>
                </c:pt>
                <c:pt idx="5">
                  <c:v>0</c:v>
                </c:pt>
                <c:pt idx="6">
                  <c:v>0</c:v>
                </c:pt>
                <c:pt idx="7">
                  <c:v>24.834380228136897</c:v>
                </c:pt>
                <c:pt idx="8">
                  <c:v>0</c:v>
                </c:pt>
                <c:pt idx="9">
                  <c:v>0</c:v>
                </c:pt>
                <c:pt idx="10">
                  <c:v>30.08502631578946</c:v>
                </c:pt>
                <c:pt idx="11">
                  <c:v>0</c:v>
                </c:pt>
                <c:pt idx="12">
                  <c:v>0</c:v>
                </c:pt>
                <c:pt idx="13">
                  <c:v>35.464545454545437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635-4BEE-9AFA-83B35C9B8DE2}"/>
            </c:ext>
          </c:extLst>
        </c:ser>
        <c:ser>
          <c:idx val="0"/>
          <c:order val="1"/>
          <c:tx>
            <c:strRef>
              <c:f>Fettgruppe!$B$43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val>
            <c:numRef>
              <c:f>Fettgruppe!$L$43:$L$57</c:f>
              <c:numCache>
                <c:formatCode>0.0</c:formatCode>
                <c:ptCount val="15"/>
                <c:pt idx="0">
                  <c:v>0</c:v>
                </c:pt>
                <c:pt idx="1">
                  <c:v>17.366629910406601</c:v>
                </c:pt>
                <c:pt idx="2">
                  <c:v>0</c:v>
                </c:pt>
                <c:pt idx="3">
                  <c:v>0</c:v>
                </c:pt>
                <c:pt idx="4">
                  <c:v>20.639248456461566</c:v>
                </c:pt>
                <c:pt idx="5">
                  <c:v>0</c:v>
                </c:pt>
                <c:pt idx="6">
                  <c:v>0</c:v>
                </c:pt>
                <c:pt idx="7">
                  <c:v>25.214958982772856</c:v>
                </c:pt>
                <c:pt idx="8">
                  <c:v>0</c:v>
                </c:pt>
                <c:pt idx="9">
                  <c:v>0</c:v>
                </c:pt>
                <c:pt idx="10">
                  <c:v>30.837209302325608</c:v>
                </c:pt>
                <c:pt idx="11">
                  <c:v>0</c:v>
                </c:pt>
                <c:pt idx="12">
                  <c:v>0</c:v>
                </c:pt>
                <c:pt idx="13">
                  <c:v>38.718260869565214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35-4BEE-9AFA-83B35C9B8DE2}"/>
            </c:ext>
          </c:extLst>
        </c:ser>
        <c:ser>
          <c:idx val="13"/>
          <c:order val="2"/>
          <c:tx>
            <c:strRef>
              <c:f>Fettgruppe!$B$27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Fettgruppe!$L$27:$L$41</c:f>
              <c:numCache>
                <c:formatCode>0.0</c:formatCode>
                <c:ptCount val="15"/>
                <c:pt idx="0">
                  <c:v>0</c:v>
                </c:pt>
                <c:pt idx="1">
                  <c:v>16.729245696885251</c:v>
                </c:pt>
                <c:pt idx="2">
                  <c:v>14.886363636363644</c:v>
                </c:pt>
                <c:pt idx="3">
                  <c:v>16.911111111111111</c:v>
                </c:pt>
                <c:pt idx="4">
                  <c:v>20.355975263584728</c:v>
                </c:pt>
                <c:pt idx="5">
                  <c:v>20.039285714285704</c:v>
                </c:pt>
                <c:pt idx="6">
                  <c:v>22.090909090909097</c:v>
                </c:pt>
                <c:pt idx="7">
                  <c:v>25.044721106648797</c:v>
                </c:pt>
                <c:pt idx="8">
                  <c:v>23.4</c:v>
                </c:pt>
                <c:pt idx="9">
                  <c:v>0</c:v>
                </c:pt>
                <c:pt idx="10">
                  <c:v>30.238233333333323</c:v>
                </c:pt>
                <c:pt idx="11">
                  <c:v>0</c:v>
                </c:pt>
                <c:pt idx="12">
                  <c:v>0</c:v>
                </c:pt>
                <c:pt idx="13">
                  <c:v>37.6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35-4BEE-9AFA-83B35C9B8DE2}"/>
            </c:ext>
          </c:extLst>
        </c:ser>
        <c:ser>
          <c:idx val="1"/>
          <c:order val="3"/>
          <c:tx>
            <c:strRef>
              <c:f>Fettgruppe!$B$11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Fettgruppe!$L$11:$L$25</c:f>
              <c:numCache>
                <c:formatCode>0.0</c:formatCode>
                <c:ptCount val="15"/>
                <c:pt idx="0">
                  <c:v>17.5</c:v>
                </c:pt>
                <c:pt idx="1">
                  <c:v>15.907937806873978</c:v>
                </c:pt>
                <c:pt idx="2">
                  <c:v>16.160227272727269</c:v>
                </c:pt>
                <c:pt idx="3">
                  <c:v>17.103463203463203</c:v>
                </c:pt>
                <c:pt idx="4">
                  <c:v>19.696628006872871</c:v>
                </c:pt>
                <c:pt idx="5">
                  <c:v>19.715189873417735</c:v>
                </c:pt>
                <c:pt idx="6">
                  <c:v>22.105594405594402</c:v>
                </c:pt>
                <c:pt idx="7">
                  <c:v>24.277264957264958</c:v>
                </c:pt>
                <c:pt idx="8">
                  <c:v>28.742666666666658</c:v>
                </c:pt>
                <c:pt idx="9">
                  <c:v>32.828000000000003</c:v>
                </c:pt>
                <c:pt idx="10">
                  <c:v>30.53104838709676</c:v>
                </c:pt>
                <c:pt idx="11">
                  <c:v>29.7</c:v>
                </c:pt>
                <c:pt idx="12">
                  <c:v>0</c:v>
                </c:pt>
                <c:pt idx="13">
                  <c:v>34.12222222222222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635-4BEE-9AFA-83B35C9B8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4480"/>
        <c:axId val="530194872"/>
      </c:barChart>
      <c:catAx>
        <c:axId val="530194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4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4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8429128398966202"/>
          <c:y val="0.21868600201263261"/>
          <c:w val="6.1055407145913829E-2"/>
          <c:h val="0.219054499398575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Voksen geit: middel</a:t>
            </a:r>
            <a:r>
              <a:rPr lang="en-US" sz="2400" baseline="0"/>
              <a:t> SLAKTEVEKT </a:t>
            </a:r>
            <a:r>
              <a:rPr lang="en-US" sz="2400"/>
              <a:t>innen de ulike FETTGRUPPE</a:t>
            </a:r>
          </a:p>
        </c:rich>
      </c:tx>
      <c:layout>
        <c:manualLayout>
          <c:xMode val="edge"/>
          <c:yMode val="edge"/>
          <c:x val="0.11002800841998035"/>
          <c:y val="5.03225164918860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096160953885006E-2"/>
          <c:y val="0.19445912277422567"/>
          <c:w val="0.88111148805581196"/>
          <c:h val="0.71055976831243184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Fettgruppe!$B$27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Fettgruppe!$L$27:$L$41</c:f>
              <c:numCache>
                <c:formatCode>0.0</c:formatCode>
                <c:ptCount val="15"/>
                <c:pt idx="0">
                  <c:v>0</c:v>
                </c:pt>
                <c:pt idx="1">
                  <c:v>16.729245696885251</c:v>
                </c:pt>
                <c:pt idx="2">
                  <c:v>14.886363636363644</c:v>
                </c:pt>
                <c:pt idx="3">
                  <c:v>16.911111111111111</c:v>
                </c:pt>
                <c:pt idx="4">
                  <c:v>20.355975263584728</c:v>
                </c:pt>
                <c:pt idx="5">
                  <c:v>20.039285714285704</c:v>
                </c:pt>
                <c:pt idx="6">
                  <c:v>22.090909090909097</c:v>
                </c:pt>
                <c:pt idx="7">
                  <c:v>25.044721106648797</c:v>
                </c:pt>
                <c:pt idx="8">
                  <c:v>23.4</c:v>
                </c:pt>
                <c:pt idx="9">
                  <c:v>0</c:v>
                </c:pt>
                <c:pt idx="10">
                  <c:v>30.238233333333323</c:v>
                </c:pt>
                <c:pt idx="11">
                  <c:v>0</c:v>
                </c:pt>
                <c:pt idx="12">
                  <c:v>0</c:v>
                </c:pt>
                <c:pt idx="13">
                  <c:v>37.6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C0-4B95-9E6D-1DFDDC1D9F4A}"/>
            </c:ext>
          </c:extLst>
        </c:ser>
        <c:ser>
          <c:idx val="1"/>
          <c:order val="1"/>
          <c:tx>
            <c:strRef>
              <c:f>Fettgruppe!$B$11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Fettgruppe!$L$11:$L$25</c:f>
              <c:numCache>
                <c:formatCode>0.0</c:formatCode>
                <c:ptCount val="15"/>
                <c:pt idx="0">
                  <c:v>17.5</c:v>
                </c:pt>
                <c:pt idx="1">
                  <c:v>15.907937806873978</c:v>
                </c:pt>
                <c:pt idx="2">
                  <c:v>16.160227272727269</c:v>
                </c:pt>
                <c:pt idx="3">
                  <c:v>17.103463203463203</c:v>
                </c:pt>
                <c:pt idx="4">
                  <c:v>19.696628006872871</c:v>
                </c:pt>
                <c:pt idx="5">
                  <c:v>19.715189873417735</c:v>
                </c:pt>
                <c:pt idx="6">
                  <c:v>22.105594405594402</c:v>
                </c:pt>
                <c:pt idx="7">
                  <c:v>24.277264957264958</c:v>
                </c:pt>
                <c:pt idx="8">
                  <c:v>28.742666666666658</c:v>
                </c:pt>
                <c:pt idx="9">
                  <c:v>32.828000000000003</c:v>
                </c:pt>
                <c:pt idx="10">
                  <c:v>30.53104838709676</c:v>
                </c:pt>
                <c:pt idx="11">
                  <c:v>29.7</c:v>
                </c:pt>
                <c:pt idx="12">
                  <c:v>0</c:v>
                </c:pt>
                <c:pt idx="13">
                  <c:v>34.12222222222222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C0-4B95-9E6D-1DFDDC1D9F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4480"/>
        <c:axId val="530194872"/>
      </c:barChart>
      <c:catAx>
        <c:axId val="530194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4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4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8429128398966202"/>
          <c:y val="0.21868600201263261"/>
          <c:w val="6.0942531278932129E-2"/>
          <c:h val="0.219054499398575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geit, slakting</a:t>
            </a:r>
            <a:r>
              <a:rPr lang="nb-NO" sz="2800" baseline="0"/>
              <a:t> antall i</a:t>
            </a:r>
            <a:r>
              <a:rPr lang="nb-NO" sz="2800"/>
              <a:t> ulike uker:</a:t>
            </a:r>
          </a:p>
        </c:rich>
      </c:tx>
      <c:layout>
        <c:manualLayout>
          <c:xMode val="edge"/>
          <c:yMode val="edge"/>
          <c:x val="0.10068527125227028"/>
          <c:y val="3.5315002964729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168700566142577E-2"/>
          <c:y val="0.18212724160287744"/>
          <c:w val="0.90604760763915182"/>
          <c:h val="0.71318612789878055"/>
        </c:manualLayout>
      </c:layout>
      <c:lineChart>
        <c:grouping val="standard"/>
        <c:varyColors val="0"/>
        <c:ser>
          <c:idx val="1"/>
          <c:order val="0"/>
          <c:tx>
            <c:strRef>
              <c:f>Uke!$B$65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FF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Uke!$F$65:$F$116</c:f>
              <c:numCache>
                <c:formatCode>0</c:formatCode>
                <c:ptCount val="52"/>
                <c:pt idx="0">
                  <c:v>37</c:v>
                </c:pt>
                <c:pt idx="1">
                  <c:v>346</c:v>
                </c:pt>
                <c:pt idx="2">
                  <c:v>282</c:v>
                </c:pt>
                <c:pt idx="3">
                  <c:v>12</c:v>
                </c:pt>
                <c:pt idx="4">
                  <c:v>141</c:v>
                </c:pt>
                <c:pt idx="5">
                  <c:v>70</c:v>
                </c:pt>
                <c:pt idx="6">
                  <c:v>57</c:v>
                </c:pt>
                <c:pt idx="7">
                  <c:v>46</c:v>
                </c:pt>
                <c:pt idx="8">
                  <c:v>116</c:v>
                </c:pt>
                <c:pt idx="9">
                  <c:v>353</c:v>
                </c:pt>
                <c:pt idx="10">
                  <c:v>113</c:v>
                </c:pt>
                <c:pt idx="11">
                  <c:v>108</c:v>
                </c:pt>
                <c:pt idx="12">
                  <c:v>149</c:v>
                </c:pt>
                <c:pt idx="13">
                  <c:v>300</c:v>
                </c:pt>
                <c:pt idx="14">
                  <c:v>7</c:v>
                </c:pt>
                <c:pt idx="15">
                  <c:v>112</c:v>
                </c:pt>
                <c:pt idx="16">
                  <c:v>213</c:v>
                </c:pt>
                <c:pt idx="17">
                  <c:v>152</c:v>
                </c:pt>
                <c:pt idx="18">
                  <c:v>128</c:v>
                </c:pt>
                <c:pt idx="19">
                  <c:v>115</c:v>
                </c:pt>
                <c:pt idx="20">
                  <c:v>54</c:v>
                </c:pt>
                <c:pt idx="21">
                  <c:v>251</c:v>
                </c:pt>
                <c:pt idx="22">
                  <c:v>89</c:v>
                </c:pt>
                <c:pt idx="23">
                  <c:v>88</c:v>
                </c:pt>
                <c:pt idx="24">
                  <c:v>221</c:v>
                </c:pt>
                <c:pt idx="25">
                  <c:v>76</c:v>
                </c:pt>
                <c:pt idx="26">
                  <c:v>43</c:v>
                </c:pt>
                <c:pt idx="27">
                  <c:v>31</c:v>
                </c:pt>
                <c:pt idx="28">
                  <c:v>7</c:v>
                </c:pt>
                <c:pt idx="29">
                  <c:v>5</c:v>
                </c:pt>
                <c:pt idx="30">
                  <c:v>70.53</c:v>
                </c:pt>
                <c:pt idx="31">
                  <c:v>59</c:v>
                </c:pt>
                <c:pt idx="32">
                  <c:v>99</c:v>
                </c:pt>
                <c:pt idx="33">
                  <c:v>103</c:v>
                </c:pt>
                <c:pt idx="34">
                  <c:v>116</c:v>
                </c:pt>
                <c:pt idx="35">
                  <c:v>89</c:v>
                </c:pt>
                <c:pt idx="36">
                  <c:v>112</c:v>
                </c:pt>
                <c:pt idx="37">
                  <c:v>98</c:v>
                </c:pt>
                <c:pt idx="38">
                  <c:v>165</c:v>
                </c:pt>
                <c:pt idx="39">
                  <c:v>572</c:v>
                </c:pt>
                <c:pt idx="40">
                  <c:v>687</c:v>
                </c:pt>
                <c:pt idx="41">
                  <c:v>394</c:v>
                </c:pt>
                <c:pt idx="42">
                  <c:v>357</c:v>
                </c:pt>
                <c:pt idx="43">
                  <c:v>471</c:v>
                </c:pt>
                <c:pt idx="44">
                  <c:v>526</c:v>
                </c:pt>
                <c:pt idx="45">
                  <c:v>188</c:v>
                </c:pt>
                <c:pt idx="46">
                  <c:v>304</c:v>
                </c:pt>
                <c:pt idx="47">
                  <c:v>206</c:v>
                </c:pt>
                <c:pt idx="48">
                  <c:v>216</c:v>
                </c:pt>
                <c:pt idx="49">
                  <c:v>197</c:v>
                </c:pt>
                <c:pt idx="50">
                  <c:v>10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5A-4285-8A8C-14FEDECA9261}"/>
            </c:ext>
          </c:extLst>
        </c:ser>
        <c:ser>
          <c:idx val="3"/>
          <c:order val="1"/>
          <c:tx>
            <c:strRef>
              <c:f>Uke!$B$10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chemeClr val="tx1"/>
              </a:solidFill>
              <a:prstDash val="solid"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Uke!$F$10:$F$61</c:f>
              <c:numCache>
                <c:formatCode>0</c:formatCode>
                <c:ptCount val="52"/>
                <c:pt idx="0">
                  <c:v>7</c:v>
                </c:pt>
                <c:pt idx="1">
                  <c:v>330</c:v>
                </c:pt>
                <c:pt idx="2">
                  <c:v>119</c:v>
                </c:pt>
                <c:pt idx="3">
                  <c:v>74</c:v>
                </c:pt>
                <c:pt idx="4">
                  <c:v>182</c:v>
                </c:pt>
                <c:pt idx="5">
                  <c:v>49</c:v>
                </c:pt>
                <c:pt idx="6">
                  <c:v>105</c:v>
                </c:pt>
                <c:pt idx="7">
                  <c:v>55</c:v>
                </c:pt>
                <c:pt idx="8">
                  <c:v>47</c:v>
                </c:pt>
                <c:pt idx="9">
                  <c:v>236</c:v>
                </c:pt>
                <c:pt idx="10">
                  <c:v>166</c:v>
                </c:pt>
                <c:pt idx="11">
                  <c:v>177</c:v>
                </c:pt>
                <c:pt idx="12">
                  <c:v>240</c:v>
                </c:pt>
                <c:pt idx="13">
                  <c:v>0</c:v>
                </c:pt>
                <c:pt idx="14">
                  <c:v>91</c:v>
                </c:pt>
                <c:pt idx="15">
                  <c:v>59</c:v>
                </c:pt>
                <c:pt idx="16">
                  <c:v>320</c:v>
                </c:pt>
                <c:pt idx="17">
                  <c:v>43</c:v>
                </c:pt>
                <c:pt idx="18">
                  <c:v>134</c:v>
                </c:pt>
                <c:pt idx="19">
                  <c:v>1</c:v>
                </c:pt>
                <c:pt idx="20">
                  <c:v>184</c:v>
                </c:pt>
                <c:pt idx="21">
                  <c:v>39</c:v>
                </c:pt>
                <c:pt idx="22">
                  <c:v>120</c:v>
                </c:pt>
                <c:pt idx="23">
                  <c:v>128</c:v>
                </c:pt>
                <c:pt idx="24">
                  <c:v>184</c:v>
                </c:pt>
                <c:pt idx="25">
                  <c:v>399</c:v>
                </c:pt>
                <c:pt idx="26">
                  <c:v>104</c:v>
                </c:pt>
                <c:pt idx="27">
                  <c:v>39</c:v>
                </c:pt>
                <c:pt idx="28">
                  <c:v>2</c:v>
                </c:pt>
                <c:pt idx="29">
                  <c:v>16</c:v>
                </c:pt>
                <c:pt idx="30">
                  <c:v>98</c:v>
                </c:pt>
                <c:pt idx="31">
                  <c:v>25</c:v>
                </c:pt>
                <c:pt idx="32">
                  <c:v>103</c:v>
                </c:pt>
                <c:pt idx="33">
                  <c:v>58</c:v>
                </c:pt>
                <c:pt idx="34">
                  <c:v>258</c:v>
                </c:pt>
                <c:pt idx="35">
                  <c:v>159</c:v>
                </c:pt>
                <c:pt idx="36">
                  <c:v>141</c:v>
                </c:pt>
                <c:pt idx="37">
                  <c:v>204</c:v>
                </c:pt>
                <c:pt idx="38">
                  <c:v>105</c:v>
                </c:pt>
                <c:pt idx="39">
                  <c:v>594</c:v>
                </c:pt>
                <c:pt idx="40">
                  <c:v>776</c:v>
                </c:pt>
                <c:pt idx="41">
                  <c:v>510</c:v>
                </c:pt>
                <c:pt idx="42">
                  <c:v>522</c:v>
                </c:pt>
                <c:pt idx="43">
                  <c:v>575</c:v>
                </c:pt>
                <c:pt idx="44">
                  <c:v>514</c:v>
                </c:pt>
                <c:pt idx="45">
                  <c:v>288</c:v>
                </c:pt>
                <c:pt idx="46">
                  <c:v>220</c:v>
                </c:pt>
                <c:pt idx="47">
                  <c:v>123</c:v>
                </c:pt>
                <c:pt idx="48">
                  <c:v>156</c:v>
                </c:pt>
                <c:pt idx="49">
                  <c:v>106</c:v>
                </c:pt>
                <c:pt idx="50">
                  <c:v>16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5A-4285-8A8C-14FEDECA92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43904"/>
        <c:axId val="374942728"/>
      </c:lineChart>
      <c:catAx>
        <c:axId val="37494390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4272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74942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43904"/>
        <c:crosses val="autoZero"/>
        <c:crossBetween val="midCat"/>
      </c:valAx>
      <c:spPr>
        <a:solidFill>
          <a:schemeClr val="bg2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399443232912873"/>
          <c:y val="0.27118987323296095"/>
          <c:w val="8.0008190609135096E-2"/>
          <c:h val="0.12146102877221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2" header="0.5" footer="0.5"/>
    <c:pageSetup paperSize="9" orientation="landscape" horizontalDpi="300" verticalDpi="300"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Voksen geit: middel</a:t>
            </a:r>
            <a:r>
              <a:rPr lang="en-US" sz="2400" baseline="0"/>
              <a:t> KLASSE </a:t>
            </a:r>
            <a:r>
              <a:rPr lang="en-US" sz="2400"/>
              <a:t>innen de ulike FETTGRUPPE</a:t>
            </a:r>
          </a:p>
        </c:rich>
      </c:tx>
      <c:layout>
        <c:manualLayout>
          <c:xMode val="edge"/>
          <c:yMode val="edge"/>
          <c:x val="0.11002800841998035"/>
          <c:y val="5.03225164918860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096160953885006E-2"/>
          <c:y val="0.19445912277422567"/>
          <c:w val="0.88111148805581196"/>
          <c:h val="0.710559768312431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Fettgruppe!$B$59</c:f>
              <c:strCache>
                <c:ptCount val="1"/>
                <c:pt idx="0">
                  <c:v>2020</c:v>
                </c:pt>
              </c:strCache>
            </c:strRef>
          </c:tx>
          <c:invertIfNegative val="0"/>
          <c:val>
            <c:numRef>
              <c:f>Fettgruppe!$J$59:$J$73</c:f>
              <c:numCache>
                <c:formatCode>0.00</c:formatCode>
                <c:ptCount val="15"/>
                <c:pt idx="0">
                  <c:v>0</c:v>
                </c:pt>
                <c:pt idx="1">
                  <c:v>3.4662921348314613</c:v>
                </c:pt>
                <c:pt idx="2">
                  <c:v>6</c:v>
                </c:pt>
                <c:pt idx="3">
                  <c:v>0</c:v>
                </c:pt>
                <c:pt idx="4">
                  <c:v>4.8737446197991394</c:v>
                </c:pt>
                <c:pt idx="5">
                  <c:v>0</c:v>
                </c:pt>
                <c:pt idx="6">
                  <c:v>0</c:v>
                </c:pt>
                <c:pt idx="7">
                  <c:v>5.9513307984790886</c:v>
                </c:pt>
                <c:pt idx="8">
                  <c:v>0</c:v>
                </c:pt>
                <c:pt idx="9">
                  <c:v>0</c:v>
                </c:pt>
                <c:pt idx="10">
                  <c:v>7.0631578947368432</c:v>
                </c:pt>
                <c:pt idx="11">
                  <c:v>0</c:v>
                </c:pt>
                <c:pt idx="12">
                  <c:v>0</c:v>
                </c:pt>
                <c:pt idx="13">
                  <c:v>7.6363636363636385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AB-4522-A1C9-12B5CE9BD2BB}"/>
            </c:ext>
          </c:extLst>
        </c:ser>
        <c:ser>
          <c:idx val="0"/>
          <c:order val="1"/>
          <c:tx>
            <c:strRef>
              <c:f>Fettgruppe!$B$43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val>
            <c:numRef>
              <c:f>Fettgruppe!$J$43:$J$57</c:f>
              <c:numCache>
                <c:formatCode>0.00</c:formatCode>
                <c:ptCount val="15"/>
                <c:pt idx="0">
                  <c:v>0</c:v>
                </c:pt>
                <c:pt idx="1">
                  <c:v>3.4596829772570645</c:v>
                </c:pt>
                <c:pt idx="2">
                  <c:v>0</c:v>
                </c:pt>
                <c:pt idx="3">
                  <c:v>0</c:v>
                </c:pt>
                <c:pt idx="4">
                  <c:v>5.1439216521183742</c:v>
                </c:pt>
                <c:pt idx="5">
                  <c:v>0</c:v>
                </c:pt>
                <c:pt idx="6">
                  <c:v>0</c:v>
                </c:pt>
                <c:pt idx="7">
                  <c:v>6.1862182116488915</c:v>
                </c:pt>
                <c:pt idx="8">
                  <c:v>0</c:v>
                </c:pt>
                <c:pt idx="9">
                  <c:v>0</c:v>
                </c:pt>
                <c:pt idx="10">
                  <c:v>7.357558139534885</c:v>
                </c:pt>
                <c:pt idx="11">
                  <c:v>0</c:v>
                </c:pt>
                <c:pt idx="12">
                  <c:v>0</c:v>
                </c:pt>
                <c:pt idx="13">
                  <c:v>8.1304347826086936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AB-4522-A1C9-12B5CE9BD2BB}"/>
            </c:ext>
          </c:extLst>
        </c:ser>
        <c:ser>
          <c:idx val="13"/>
          <c:order val="2"/>
          <c:tx>
            <c:strRef>
              <c:f>Fettgruppe!$B$27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Fettgruppe!$J$27:$J$41</c:f>
              <c:numCache>
                <c:formatCode>0.00</c:formatCode>
                <c:ptCount val="15"/>
                <c:pt idx="0">
                  <c:v>0</c:v>
                </c:pt>
                <c:pt idx="1">
                  <c:v>3.3788891469467455</c:v>
                </c:pt>
                <c:pt idx="2">
                  <c:v>3.5</c:v>
                </c:pt>
                <c:pt idx="3">
                  <c:v>4.0370370370370372</c:v>
                </c:pt>
                <c:pt idx="4">
                  <c:v>5.0498783454987821</c:v>
                </c:pt>
                <c:pt idx="5">
                  <c:v>5.3571428571428559</c:v>
                </c:pt>
                <c:pt idx="6">
                  <c:v>5.9090909090909101</c:v>
                </c:pt>
                <c:pt idx="7">
                  <c:v>6.2463186077643922</c:v>
                </c:pt>
                <c:pt idx="8">
                  <c:v>8</c:v>
                </c:pt>
                <c:pt idx="9">
                  <c:v>0</c:v>
                </c:pt>
                <c:pt idx="10">
                  <c:v>7.4433333333333342</c:v>
                </c:pt>
                <c:pt idx="11">
                  <c:v>0</c:v>
                </c:pt>
                <c:pt idx="12">
                  <c:v>0</c:v>
                </c:pt>
                <c:pt idx="13">
                  <c:v>8.4444444444444446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9AB-4522-A1C9-12B5CE9BD2BB}"/>
            </c:ext>
          </c:extLst>
        </c:ser>
        <c:ser>
          <c:idx val="1"/>
          <c:order val="3"/>
          <c:tx>
            <c:strRef>
              <c:f>Fettgruppe!$B$11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Fettgruppe!$J$11:$J$25</c:f>
              <c:numCache>
                <c:formatCode>0.00</c:formatCode>
                <c:ptCount val="15"/>
                <c:pt idx="0">
                  <c:v>2</c:v>
                </c:pt>
                <c:pt idx="1">
                  <c:v>3.5761047463175117</c:v>
                </c:pt>
                <c:pt idx="2">
                  <c:v>3.2727272727272725</c:v>
                </c:pt>
                <c:pt idx="3">
                  <c:v>4.0606060606060606</c:v>
                </c:pt>
                <c:pt idx="4">
                  <c:v>5.1142611683848793</c:v>
                </c:pt>
                <c:pt idx="5">
                  <c:v>5.1772151898734196</c:v>
                </c:pt>
                <c:pt idx="6">
                  <c:v>5.5314685314685317</c:v>
                </c:pt>
                <c:pt idx="7">
                  <c:v>6.2948717948717965</c:v>
                </c:pt>
                <c:pt idx="8">
                  <c:v>7.053333333333331</c:v>
                </c:pt>
                <c:pt idx="9">
                  <c:v>7.4800000000000013</c:v>
                </c:pt>
                <c:pt idx="10">
                  <c:v>7.5</c:v>
                </c:pt>
                <c:pt idx="11">
                  <c:v>7.8</c:v>
                </c:pt>
                <c:pt idx="12">
                  <c:v>0</c:v>
                </c:pt>
                <c:pt idx="13">
                  <c:v>8.1111111111111107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9AB-4522-A1C9-12B5CE9BD2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4480"/>
        <c:axId val="530194872"/>
      </c:barChart>
      <c:catAx>
        <c:axId val="530194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4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 (1-15)</a:t>
                </a:r>
              </a:p>
            </c:rich>
          </c:tx>
          <c:layout>
            <c:manualLayout>
              <c:xMode val="edge"/>
              <c:yMode val="edge"/>
              <c:x val="1.5768691038765832E-2"/>
              <c:y val="0.3337201494370633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4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521597248967905"/>
          <c:y val="0.21406386196178909"/>
          <c:w val="6.0942531278932129E-2"/>
          <c:h val="0.219054499398575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Voksen geit: middel</a:t>
            </a:r>
            <a:r>
              <a:rPr lang="en-US" sz="2400" baseline="0"/>
              <a:t> KLASSE </a:t>
            </a:r>
            <a:r>
              <a:rPr lang="en-US" sz="2400"/>
              <a:t>innen de ulike FETTGRUPPE</a:t>
            </a:r>
          </a:p>
        </c:rich>
      </c:tx>
      <c:layout>
        <c:manualLayout>
          <c:xMode val="edge"/>
          <c:yMode val="edge"/>
          <c:x val="0.11002800841998035"/>
          <c:y val="5.03225164918860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096160953885006E-2"/>
          <c:y val="0.19445912277422567"/>
          <c:w val="0.88111148805581196"/>
          <c:h val="0.71055976831243184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Fettgruppe!$B$27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Fettgruppe!$J$27:$J$41</c:f>
              <c:numCache>
                <c:formatCode>0.00</c:formatCode>
                <c:ptCount val="15"/>
                <c:pt idx="0">
                  <c:v>0</c:v>
                </c:pt>
                <c:pt idx="1">
                  <c:v>3.3788891469467455</c:v>
                </c:pt>
                <c:pt idx="2">
                  <c:v>3.5</c:v>
                </c:pt>
                <c:pt idx="3">
                  <c:v>4.0370370370370372</c:v>
                </c:pt>
                <c:pt idx="4">
                  <c:v>5.0498783454987821</c:v>
                </c:pt>
                <c:pt idx="5">
                  <c:v>5.3571428571428559</c:v>
                </c:pt>
                <c:pt idx="6">
                  <c:v>5.9090909090909101</c:v>
                </c:pt>
                <c:pt idx="7">
                  <c:v>6.2463186077643922</c:v>
                </c:pt>
                <c:pt idx="8">
                  <c:v>8</c:v>
                </c:pt>
                <c:pt idx="9">
                  <c:v>0</c:v>
                </c:pt>
                <c:pt idx="10">
                  <c:v>7.4433333333333342</c:v>
                </c:pt>
                <c:pt idx="11">
                  <c:v>0</c:v>
                </c:pt>
                <c:pt idx="12">
                  <c:v>0</c:v>
                </c:pt>
                <c:pt idx="13">
                  <c:v>8.4444444444444446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63-4A52-83DA-C68804CB0035}"/>
            </c:ext>
          </c:extLst>
        </c:ser>
        <c:ser>
          <c:idx val="1"/>
          <c:order val="1"/>
          <c:tx>
            <c:strRef>
              <c:f>Fettgruppe!$B$11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Fettgruppe!$J$11:$J$25</c:f>
              <c:numCache>
                <c:formatCode>0.00</c:formatCode>
                <c:ptCount val="15"/>
                <c:pt idx="0">
                  <c:v>2</c:v>
                </c:pt>
                <c:pt idx="1">
                  <c:v>3.5761047463175117</c:v>
                </c:pt>
                <c:pt idx="2">
                  <c:v>3.2727272727272725</c:v>
                </c:pt>
                <c:pt idx="3">
                  <c:v>4.0606060606060606</c:v>
                </c:pt>
                <c:pt idx="4">
                  <c:v>5.1142611683848793</c:v>
                </c:pt>
                <c:pt idx="5">
                  <c:v>5.1772151898734196</c:v>
                </c:pt>
                <c:pt idx="6">
                  <c:v>5.5314685314685317</c:v>
                </c:pt>
                <c:pt idx="7">
                  <c:v>6.2948717948717965</c:v>
                </c:pt>
                <c:pt idx="8">
                  <c:v>7.053333333333331</c:v>
                </c:pt>
                <c:pt idx="9">
                  <c:v>7.4800000000000013</c:v>
                </c:pt>
                <c:pt idx="10">
                  <c:v>7.5</c:v>
                </c:pt>
                <c:pt idx="11">
                  <c:v>7.8</c:v>
                </c:pt>
                <c:pt idx="12">
                  <c:v>0</c:v>
                </c:pt>
                <c:pt idx="13">
                  <c:v>8.1111111111111107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63-4A52-83DA-C68804CB00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4480"/>
        <c:axId val="530194872"/>
      </c:barChart>
      <c:catAx>
        <c:axId val="530194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4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 (1-15)</a:t>
                </a:r>
              </a:p>
            </c:rich>
          </c:tx>
          <c:layout>
            <c:manualLayout>
              <c:xMode val="edge"/>
              <c:yMode val="edge"/>
              <c:x val="1.5768691038765832E-2"/>
              <c:y val="0.3337201494370633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4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521597248967905"/>
          <c:y val="0.21406386196178909"/>
          <c:w val="6.0942531278932129E-2"/>
          <c:h val="0.219054499398575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1-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432061606477991"/>
          <c:y val="0.13268447562358357"/>
          <c:w val="0.8571166348462923"/>
          <c:h val="0.70358821576243025"/>
        </c:manualLayout>
      </c:layout>
      <c:barChart>
        <c:barDir val="col"/>
        <c:grouping val="clustered"/>
        <c:varyColors val="0"/>
        <c:ser>
          <c:idx val="0"/>
          <c:order val="0"/>
          <c:tx>
            <c:v>P-</c:v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mnd'!$I$14:$I$25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9F-4B48-ADD2-AF107EA63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4184"/>
        <c:axId val="388034576"/>
      </c:barChart>
      <c:catAx>
        <c:axId val="3880341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4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1-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61524121980346"/>
          <c:y val="0.1364063466128338"/>
          <c:w val="0.87882206984272138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mnd'!$J$14:$J$25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6.7294751009421283E-2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1D-43A6-B831-F192845B6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19896"/>
        <c:axId val="775120288"/>
      </c:barChart>
      <c:catAx>
        <c:axId val="7751198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0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0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198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1-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mnd'!$M$14:$M$25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17.5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7B-4862-A7F4-1050F22F45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1072"/>
        <c:axId val="775121464"/>
      </c:barChart>
      <c:catAx>
        <c:axId val="7751210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1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1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10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1-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mnd'!$D$14</c:f>
              <c:strCache>
                <c:ptCount val="1"/>
                <c:pt idx="0">
                  <c:v>1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mnd'!$L$14:$L$25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A8-4D3E-B22A-A04BB5AD7E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2248"/>
        <c:axId val="775122640"/>
      </c:barChart>
      <c:catAx>
        <c:axId val="7751222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2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2640"/>
        <c:scaling>
          <c:orientation val="minMax"/>
          <c:min val="0.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5592662349676831E-2"/>
              <c:y val="0.3341260857990216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22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1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266978191852389"/>
          <c:y val="0.19101787090188171"/>
          <c:w val="0.83876747565810661"/>
          <c:h val="0.645254904077248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mnd'!$E$29</c:f>
              <c:strCache>
                <c:ptCount val="1"/>
                <c:pt idx="0">
                  <c:v>1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mnd'!$I$29:$I$40</c:f>
              <c:numCache>
                <c:formatCode>#,##0</c:formatCode>
                <c:ptCount val="12"/>
                <c:pt idx="0">
                  <c:v>26</c:v>
                </c:pt>
                <c:pt idx="1">
                  <c:v>47</c:v>
                </c:pt>
                <c:pt idx="2">
                  <c:v>71</c:v>
                </c:pt>
                <c:pt idx="3">
                  <c:v>78</c:v>
                </c:pt>
                <c:pt idx="4">
                  <c:v>56</c:v>
                </c:pt>
                <c:pt idx="5">
                  <c:v>144</c:v>
                </c:pt>
                <c:pt idx="6">
                  <c:v>16</c:v>
                </c:pt>
                <c:pt idx="7">
                  <c:v>73</c:v>
                </c:pt>
                <c:pt idx="8">
                  <c:v>96</c:v>
                </c:pt>
                <c:pt idx="9">
                  <c:v>465</c:v>
                </c:pt>
                <c:pt idx="10">
                  <c:v>106</c:v>
                </c:pt>
                <c:pt idx="11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F9-4F6D-B8FB-6B36532135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3424"/>
        <c:axId val="775123816"/>
      </c:barChart>
      <c:catAx>
        <c:axId val="7751234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3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3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34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1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61524121980346"/>
          <c:y val="0.1364063466128338"/>
          <c:w val="0.87882206984272138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mnd'!$E$29</c:f>
              <c:strCache>
                <c:ptCount val="1"/>
                <c:pt idx="0">
                  <c:v>1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mnd'!$J$29:$J$40</c:f>
              <c:numCache>
                <c:formatCode>0.0</c:formatCode>
                <c:ptCount val="12"/>
                <c:pt idx="0">
                  <c:v>4.8964218455743875</c:v>
                </c:pt>
                <c:pt idx="1">
                  <c:v>12.051282051282049</c:v>
                </c:pt>
                <c:pt idx="2">
                  <c:v>8.1986143187067011</c:v>
                </c:pt>
                <c:pt idx="3">
                  <c:v>16.595744680851059</c:v>
                </c:pt>
                <c:pt idx="4">
                  <c:v>14.249363867684476</c:v>
                </c:pt>
                <c:pt idx="5">
                  <c:v>17.163289630512519</c:v>
                </c:pt>
                <c:pt idx="6">
                  <c:v>9.4117647058823515</c:v>
                </c:pt>
                <c:pt idx="7">
                  <c:v>17.632850241545896</c:v>
                </c:pt>
                <c:pt idx="8">
                  <c:v>13.186813186813184</c:v>
                </c:pt>
                <c:pt idx="9">
                  <c:v>17.680608365019015</c:v>
                </c:pt>
                <c:pt idx="10">
                  <c:v>7.133243606998656</c:v>
                </c:pt>
                <c:pt idx="11">
                  <c:v>15.492957746478874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67-4BA0-AE81-A620185073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4600"/>
        <c:axId val="775124992"/>
      </c:barChart>
      <c:catAx>
        <c:axId val="7751246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4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4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46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1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mnd'!$E$29</c:f>
              <c:strCache>
                <c:ptCount val="1"/>
                <c:pt idx="0">
                  <c:v>1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mnd'!$M$29:$M$40</c:f>
              <c:numCache>
                <c:formatCode>0.0</c:formatCode>
                <c:ptCount val="12"/>
                <c:pt idx="0">
                  <c:v>20.18461538461538</c:v>
                </c:pt>
                <c:pt idx="1">
                  <c:v>17.087234042553188</c:v>
                </c:pt>
                <c:pt idx="2">
                  <c:v>13.502816901408444</c:v>
                </c:pt>
                <c:pt idx="3">
                  <c:v>13.31794871794872</c:v>
                </c:pt>
                <c:pt idx="4">
                  <c:v>14.794642857142859</c:v>
                </c:pt>
                <c:pt idx="5">
                  <c:v>15.482638888888889</c:v>
                </c:pt>
                <c:pt idx="6">
                  <c:v>13.675000000000001</c:v>
                </c:pt>
                <c:pt idx="7">
                  <c:v>12.447945205479449</c:v>
                </c:pt>
                <c:pt idx="8">
                  <c:v>16.001041666666669</c:v>
                </c:pt>
                <c:pt idx="9">
                  <c:v>16.843010752688166</c:v>
                </c:pt>
                <c:pt idx="10">
                  <c:v>17.798113207547161</c:v>
                </c:pt>
                <c:pt idx="11">
                  <c:v>15.315909090909091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41-4F9F-A451-A7D080BA8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5776"/>
        <c:axId val="775126168"/>
      </c:barChart>
      <c:catAx>
        <c:axId val="7751257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6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6168"/>
        <c:scaling>
          <c:orientation val="minMax"/>
          <c:min val="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57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1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mnd'!$E$29</c:f>
              <c:strCache>
                <c:ptCount val="1"/>
                <c:pt idx="0">
                  <c:v>1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mnd'!$L$29:$L$40</c:f>
              <c:numCache>
                <c:formatCode>0.00</c:formatCode>
                <c:ptCount val="12"/>
                <c:pt idx="0">
                  <c:v>4.1538461538461551</c:v>
                </c:pt>
                <c:pt idx="1">
                  <c:v>3.936170212765957</c:v>
                </c:pt>
                <c:pt idx="2">
                  <c:v>3.5774647887323945</c:v>
                </c:pt>
                <c:pt idx="3">
                  <c:v>3.6025641025641022</c:v>
                </c:pt>
                <c:pt idx="4">
                  <c:v>3.375</c:v>
                </c:pt>
                <c:pt idx="5">
                  <c:v>2.9375</c:v>
                </c:pt>
                <c:pt idx="6">
                  <c:v>3.25</c:v>
                </c:pt>
                <c:pt idx="7">
                  <c:v>3.6438356164383552</c:v>
                </c:pt>
                <c:pt idx="8">
                  <c:v>3.7083333333333344</c:v>
                </c:pt>
                <c:pt idx="9">
                  <c:v>3.5161290322580641</c:v>
                </c:pt>
                <c:pt idx="10">
                  <c:v>4.132075471698113</c:v>
                </c:pt>
                <c:pt idx="11">
                  <c:v>4.1590909090909092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D0-4120-8EAE-F56BBA290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6952"/>
        <c:axId val="775127344"/>
      </c:barChart>
      <c:catAx>
        <c:axId val="7751269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7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7344"/>
        <c:scaling>
          <c:orientation val="minMax"/>
          <c:min val="1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9747910432427445E-2"/>
              <c:y val="0.3244374494949793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69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geit, forholdstall mellom Slaktevekt og klasse</a:t>
            </a:r>
          </a:p>
        </c:rich>
      </c:tx>
      <c:layout>
        <c:manualLayout>
          <c:xMode val="edge"/>
          <c:yMode val="edge"/>
          <c:x val="0.15493969598211099"/>
          <c:y val="3.58254642204593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446760938977872E-2"/>
          <c:y val="0.15449451684715282"/>
          <c:w val="0.89250429357753613"/>
          <c:h val="0.70071990665612238"/>
        </c:manualLayout>
      </c:layout>
      <c:lineChart>
        <c:grouping val="standard"/>
        <c:varyColors val="0"/>
        <c:ser>
          <c:idx val="4"/>
          <c:order val="0"/>
          <c:tx>
            <c:strRef>
              <c:f>Uke!$B$65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rgbClr val="80008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FF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Uke!$AG$65:$AG$116</c:f>
              <c:numCache>
                <c:formatCode>0.00</c:formatCode>
                <c:ptCount val="52"/>
                <c:pt idx="0">
                  <c:v>3.8315352697095442</c:v>
                </c:pt>
                <c:pt idx="1">
                  <c:v>3.9111558044806549</c:v>
                </c:pt>
                <c:pt idx="2">
                  <c:v>4.2244952893674315</c:v>
                </c:pt>
                <c:pt idx="3">
                  <c:v>4.2873239436619723</c:v>
                </c:pt>
                <c:pt idx="4">
                  <c:v>4.2805447470817111</c:v>
                </c:pt>
                <c:pt idx="5">
                  <c:v>4.4163101604278054</c:v>
                </c:pt>
                <c:pt idx="6">
                  <c:v>3.4733711048158651</c:v>
                </c:pt>
                <c:pt idx="7">
                  <c:v>3.6420494699646637</c:v>
                </c:pt>
                <c:pt idx="8">
                  <c:v>4.0241538461538475</c:v>
                </c:pt>
                <c:pt idx="9">
                  <c:v>4.527746319365801</c:v>
                </c:pt>
                <c:pt idx="10">
                  <c:v>4.4711920529801334</c:v>
                </c:pt>
                <c:pt idx="11">
                  <c:v>4.0388111888111906</c:v>
                </c:pt>
                <c:pt idx="12">
                  <c:v>4.2872750642673498</c:v>
                </c:pt>
                <c:pt idx="13">
                  <c:v>4.2279786603438092</c:v>
                </c:pt>
                <c:pt idx="14">
                  <c:v>4.3315789473684179</c:v>
                </c:pt>
                <c:pt idx="15">
                  <c:v>4.1759109311740898</c:v>
                </c:pt>
                <c:pt idx="16">
                  <c:v>4.5019125683060137</c:v>
                </c:pt>
                <c:pt idx="17">
                  <c:v>3.9821852731591445</c:v>
                </c:pt>
                <c:pt idx="18">
                  <c:v>4.5908496732026132</c:v>
                </c:pt>
                <c:pt idx="19">
                  <c:v>4.2635093167701861</c:v>
                </c:pt>
                <c:pt idx="20">
                  <c:v>2.9788961038961044</c:v>
                </c:pt>
                <c:pt idx="21">
                  <c:v>3.6448252688172027</c:v>
                </c:pt>
                <c:pt idx="22">
                  <c:v>4.0018181818181828</c:v>
                </c:pt>
                <c:pt idx="23">
                  <c:v>4.147201946472018</c:v>
                </c:pt>
                <c:pt idx="24">
                  <c:v>4.6776726584673609</c:v>
                </c:pt>
                <c:pt idx="25">
                  <c:v>4.7260162601626048</c:v>
                </c:pt>
                <c:pt idx="26">
                  <c:v>4.4925531914893613</c:v>
                </c:pt>
                <c:pt idx="27">
                  <c:v>4.601923076923077</c:v>
                </c:pt>
                <c:pt idx="28">
                  <c:v>3.1026315789473684</c:v>
                </c:pt>
                <c:pt idx="29">
                  <c:v>3.7777777777777772</c:v>
                </c:pt>
                <c:pt idx="30">
                  <c:v>4.4307581301860521</c:v>
                </c:pt>
                <c:pt idx="31">
                  <c:v>3.20233918128655</c:v>
                </c:pt>
                <c:pt idx="32">
                  <c:v>3.4411877394635999</c:v>
                </c:pt>
                <c:pt idx="33">
                  <c:v>4.6777777777777754</c:v>
                </c:pt>
                <c:pt idx="34">
                  <c:v>3.9641577060931938</c:v>
                </c:pt>
                <c:pt idx="35">
                  <c:v>4.0167346938775497</c:v>
                </c:pt>
                <c:pt idx="36">
                  <c:v>4.0844054580896652</c:v>
                </c:pt>
                <c:pt idx="37">
                  <c:v>3.7138004246284511</c:v>
                </c:pt>
                <c:pt idx="38">
                  <c:v>4.0007990867579899</c:v>
                </c:pt>
                <c:pt idx="39">
                  <c:v>4.3918515823936</c:v>
                </c:pt>
                <c:pt idx="40">
                  <c:v>4.0323571633649191</c:v>
                </c:pt>
                <c:pt idx="41">
                  <c:v>4.304885820499206</c:v>
                </c:pt>
                <c:pt idx="42">
                  <c:v>4.1307409353652105</c:v>
                </c:pt>
                <c:pt idx="43">
                  <c:v>4.0558148893360153</c:v>
                </c:pt>
                <c:pt idx="44">
                  <c:v>3.8742350486787225</c:v>
                </c:pt>
                <c:pt idx="45">
                  <c:v>4.2037527593818957</c:v>
                </c:pt>
                <c:pt idx="46">
                  <c:v>3.806097560975608</c:v>
                </c:pt>
                <c:pt idx="47">
                  <c:v>4.126146788990825</c:v>
                </c:pt>
                <c:pt idx="48">
                  <c:v>3.8603539823008881</c:v>
                </c:pt>
                <c:pt idx="49">
                  <c:v>3.8245247148288972</c:v>
                </c:pt>
                <c:pt idx="50">
                  <c:v>3.7637931034482759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80-424F-832B-DF3C287B7C07}"/>
            </c:ext>
          </c:extLst>
        </c:ser>
        <c:ser>
          <c:idx val="11"/>
          <c:order val="1"/>
          <c:tx>
            <c:strRef>
              <c:f>Uke!$B$10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chemeClr val="accent1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Uke!$AG$10:$AG$61</c:f>
              <c:numCache>
                <c:formatCode>0.00</c:formatCode>
                <c:ptCount val="52"/>
                <c:pt idx="0">
                  <c:v>3.4243902439024381</c:v>
                </c:pt>
                <c:pt idx="1">
                  <c:v>3.7439712673165726</c:v>
                </c:pt>
                <c:pt idx="2">
                  <c:v>3.8438395415472804</c:v>
                </c:pt>
                <c:pt idx="3">
                  <c:v>4.1015590200445429</c:v>
                </c:pt>
                <c:pt idx="4">
                  <c:v>4.0517782426778233</c:v>
                </c:pt>
                <c:pt idx="5">
                  <c:v>3.9927419354838709</c:v>
                </c:pt>
                <c:pt idx="6">
                  <c:v>4.1776965265082273</c:v>
                </c:pt>
                <c:pt idx="7">
                  <c:v>4.2146341463414645</c:v>
                </c:pt>
                <c:pt idx="8">
                  <c:v>4.4535714285714265</c:v>
                </c:pt>
                <c:pt idx="9">
                  <c:v>4.0165625000000036</c:v>
                </c:pt>
                <c:pt idx="10">
                  <c:v>4.1438534278959827</c:v>
                </c:pt>
                <c:pt idx="11">
                  <c:v>3.8885162601626027</c:v>
                </c:pt>
                <c:pt idx="12">
                  <c:v>3.781906906906908</c:v>
                </c:pt>
                <c:pt idx="13">
                  <c:v>0</c:v>
                </c:pt>
                <c:pt idx="14">
                  <c:v>3.9546938775510205</c:v>
                </c:pt>
                <c:pt idx="15">
                  <c:v>3.0635838150289016</c:v>
                </c:pt>
                <c:pt idx="16">
                  <c:v>3.7083080654942382</c:v>
                </c:pt>
                <c:pt idx="17">
                  <c:v>3.9013513513513516</c:v>
                </c:pt>
                <c:pt idx="18">
                  <c:v>4.0495601173020548</c:v>
                </c:pt>
                <c:pt idx="19">
                  <c:v>3.2166666666666668</c:v>
                </c:pt>
                <c:pt idx="20">
                  <c:v>4.2387959866220735</c:v>
                </c:pt>
                <c:pt idx="21">
                  <c:v>2.8797468354430387</c:v>
                </c:pt>
                <c:pt idx="22">
                  <c:v>4.3303225806451611</c:v>
                </c:pt>
                <c:pt idx="23">
                  <c:v>4.2983630952380958</c:v>
                </c:pt>
                <c:pt idx="24">
                  <c:v>4.680823529411767</c:v>
                </c:pt>
                <c:pt idx="25">
                  <c:v>4.2942467089224765</c:v>
                </c:pt>
                <c:pt idx="26">
                  <c:v>4.451646090534978</c:v>
                </c:pt>
                <c:pt idx="27">
                  <c:v>3.6880000000000006</c:v>
                </c:pt>
                <c:pt idx="28">
                  <c:v>4.6545454545454552</c:v>
                </c:pt>
                <c:pt idx="29">
                  <c:v>3.1694915254237288</c:v>
                </c:pt>
                <c:pt idx="30">
                  <c:v>3.689378757515029</c:v>
                </c:pt>
                <c:pt idx="31">
                  <c:v>3.8872340425531915</c:v>
                </c:pt>
                <c:pt idx="32">
                  <c:v>3.9117878192534383</c:v>
                </c:pt>
                <c:pt idx="33">
                  <c:v>3.7368253968253966</c:v>
                </c:pt>
                <c:pt idx="34">
                  <c:v>3.4561351947097729</c:v>
                </c:pt>
                <c:pt idx="35">
                  <c:v>4.0494409937888189</c:v>
                </c:pt>
                <c:pt idx="36">
                  <c:v>3.8930501930501933</c:v>
                </c:pt>
                <c:pt idx="37">
                  <c:v>3.4640109890109905</c:v>
                </c:pt>
                <c:pt idx="38">
                  <c:v>3.8057823129251704</c:v>
                </c:pt>
                <c:pt idx="39">
                  <c:v>4.1332400279916008</c:v>
                </c:pt>
                <c:pt idx="40">
                  <c:v>3.9017884914463443</c:v>
                </c:pt>
                <c:pt idx="41">
                  <c:v>3.8797525309336338</c:v>
                </c:pt>
                <c:pt idx="42">
                  <c:v>3.9209101165851834</c:v>
                </c:pt>
                <c:pt idx="43">
                  <c:v>3.9090997095837365</c:v>
                </c:pt>
                <c:pt idx="44">
                  <c:v>3.8382352941176423</c:v>
                </c:pt>
                <c:pt idx="45">
                  <c:v>4.0846544071020956</c:v>
                </c:pt>
                <c:pt idx="46">
                  <c:v>4.0721297107800201</c:v>
                </c:pt>
                <c:pt idx="47">
                  <c:v>3.5194647201946485</c:v>
                </c:pt>
                <c:pt idx="48">
                  <c:v>3.9029446407538253</c:v>
                </c:pt>
                <c:pt idx="49">
                  <c:v>3.8291666666666662</c:v>
                </c:pt>
                <c:pt idx="50">
                  <c:v>3.9460784313725497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80-424F-832B-DF3C287B7C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22768"/>
        <c:axId val="499623944"/>
      </c:lineChart>
      <c:catAx>
        <c:axId val="49962276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År</a:t>
                </a:r>
              </a:p>
            </c:rich>
          </c:tx>
          <c:layout>
            <c:manualLayout>
              <c:xMode val="edge"/>
              <c:yMode val="edge"/>
              <c:x val="0.50888455408330757"/>
              <c:y val="0.947041932647584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39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23944"/>
        <c:scaling>
          <c:orientation val="minMax"/>
          <c:min val="1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Forholdstall</a:t>
                </a:r>
              </a:p>
            </c:rich>
          </c:tx>
          <c:layout>
            <c:manualLayout>
              <c:xMode val="edge"/>
              <c:yMode val="edge"/>
              <c:x val="1.492534354655819E-2"/>
              <c:y val="0.47196324151884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2768"/>
        <c:crosses val="autoZero"/>
        <c:crossBetween val="between"/>
        <c:majorUnit val="0.5"/>
      </c:valAx>
      <c:spPr>
        <a:solidFill>
          <a:schemeClr val="bg2"/>
        </a:solidFill>
        <a:ln w="381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555888340621836"/>
          <c:y val="0.60689286095550732"/>
          <c:w val="7.6269956403735628E-2"/>
          <c:h val="0.1218024885815466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1+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68482446513471"/>
          <c:y val="0.13654613222928405"/>
          <c:w val="0.834589052212658"/>
          <c:h val="0.699726521569645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mnd'!$E$44</c:f>
              <c:strCache>
                <c:ptCount val="1"/>
                <c:pt idx="0">
                  <c:v>1+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mnd'!$I$44:$I$55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14</c:v>
                </c:pt>
                <c:pt idx="6">
                  <c:v>3</c:v>
                </c:pt>
                <c:pt idx="7">
                  <c:v>7</c:v>
                </c:pt>
                <c:pt idx="8">
                  <c:v>6</c:v>
                </c:pt>
                <c:pt idx="9">
                  <c:v>32</c:v>
                </c:pt>
                <c:pt idx="10">
                  <c:v>18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74-40B4-A76B-F9B2D9FB4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8128"/>
        <c:axId val="775128520"/>
      </c:barChart>
      <c:catAx>
        <c:axId val="7751281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8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8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1.6468172914396544E-2"/>
              <c:y val="0.327952451119607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812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1+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mnd'!$E$44</c:f>
              <c:strCache>
                <c:ptCount val="1"/>
                <c:pt idx="0">
                  <c:v>1+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mnd'!$J$44:$J$55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0.23094688221709003</c:v>
                </c:pt>
                <c:pt idx="3">
                  <c:v>0.42553191489361714</c:v>
                </c:pt>
                <c:pt idx="4">
                  <c:v>0.76335877862595458</c:v>
                </c:pt>
                <c:pt idx="5">
                  <c:v>1.6686531585220505</c:v>
                </c:pt>
                <c:pt idx="6">
                  <c:v>1.7647058823529411</c:v>
                </c:pt>
                <c:pt idx="7">
                  <c:v>1.6908212560386471</c:v>
                </c:pt>
                <c:pt idx="8">
                  <c:v>0.82417582417582402</c:v>
                </c:pt>
                <c:pt idx="9">
                  <c:v>1.2167300380228137</c:v>
                </c:pt>
                <c:pt idx="10">
                  <c:v>1.2113055181695829</c:v>
                </c:pt>
                <c:pt idx="11">
                  <c:v>0.35211267605633795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6F-4264-8FA7-5D65686C29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9304"/>
        <c:axId val="775129696"/>
      </c:barChart>
      <c:catAx>
        <c:axId val="7751293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9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9696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93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1+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mnd'!$E$44</c:f>
              <c:strCache>
                <c:ptCount val="1"/>
                <c:pt idx="0">
                  <c:v>1+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mnd'!$M$44:$M$55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12.5</c:v>
                </c:pt>
                <c:pt idx="3">
                  <c:v>14.150000000000002</c:v>
                </c:pt>
                <c:pt idx="4">
                  <c:v>18.2</c:v>
                </c:pt>
                <c:pt idx="5">
                  <c:v>14.542857142857139</c:v>
                </c:pt>
                <c:pt idx="6">
                  <c:v>17.533333333333339</c:v>
                </c:pt>
                <c:pt idx="7">
                  <c:v>16.671428571428574</c:v>
                </c:pt>
                <c:pt idx="8">
                  <c:v>13.683333333333337</c:v>
                </c:pt>
                <c:pt idx="9">
                  <c:v>16.956250000000004</c:v>
                </c:pt>
                <c:pt idx="10">
                  <c:v>16.544444444444437</c:v>
                </c:pt>
                <c:pt idx="11">
                  <c:v>18.8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2E-411D-AEE5-4CC7C625E1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30480"/>
        <c:axId val="775130872"/>
      </c:barChart>
      <c:catAx>
        <c:axId val="7751304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0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30872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0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1+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mnd'!$E$44</c:f>
              <c:strCache>
                <c:ptCount val="1"/>
                <c:pt idx="0">
                  <c:v>1+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mnd'!$L$44:$L$55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3.5</c:v>
                </c:pt>
                <c:pt idx="3">
                  <c:v>4.5</c:v>
                </c:pt>
                <c:pt idx="4">
                  <c:v>3.6666666666666656</c:v>
                </c:pt>
                <c:pt idx="5">
                  <c:v>2.8571428571428577</c:v>
                </c:pt>
                <c:pt idx="6">
                  <c:v>3</c:v>
                </c:pt>
                <c:pt idx="7">
                  <c:v>3.7142857142857153</c:v>
                </c:pt>
                <c:pt idx="8">
                  <c:v>3.6666666666666656</c:v>
                </c:pt>
                <c:pt idx="9">
                  <c:v>2.75</c:v>
                </c:pt>
                <c:pt idx="10">
                  <c:v>4.1111111111111116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1B-4A62-80BC-CBEEACD7D4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31656"/>
        <c:axId val="775132048"/>
      </c:barChart>
      <c:catAx>
        <c:axId val="7751316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2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32048"/>
        <c:scaling>
          <c:orientation val="minMax"/>
          <c:min val="2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5.2045101236457524E-3"/>
              <c:y val="0.3549584566580912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16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2-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946020141331625"/>
          <c:y val="0.11737439682174673"/>
          <c:w val="0.84197697379344871"/>
          <c:h val="0.718898364671528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mnd'!$E$59</c:f>
              <c:strCache>
                <c:ptCount val="1"/>
                <c:pt idx="0">
                  <c:v>2-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mnd'!$I$59:$I$70</c:f>
              <c:numCache>
                <c:formatCode>#,##0</c:formatCode>
                <c:ptCount val="12"/>
                <c:pt idx="0">
                  <c:v>2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3</c:v>
                </c:pt>
                <c:pt idx="5">
                  <c:v>26</c:v>
                </c:pt>
                <c:pt idx="6">
                  <c:v>13</c:v>
                </c:pt>
                <c:pt idx="7">
                  <c:v>6</c:v>
                </c:pt>
                <c:pt idx="8">
                  <c:v>20</c:v>
                </c:pt>
                <c:pt idx="9">
                  <c:v>103</c:v>
                </c:pt>
                <c:pt idx="10">
                  <c:v>52</c:v>
                </c:pt>
                <c:pt idx="1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EB-4A5B-A0CF-BBF79925C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32832"/>
        <c:axId val="775133224"/>
      </c:barChart>
      <c:catAx>
        <c:axId val="7751328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3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33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2832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2-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mnd'!$E$59</c:f>
              <c:strCache>
                <c:ptCount val="1"/>
                <c:pt idx="0">
                  <c:v>2-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mnd'!$J$59:$J$70</c:f>
              <c:numCache>
                <c:formatCode>0.0</c:formatCode>
                <c:ptCount val="12"/>
                <c:pt idx="0">
                  <c:v>0.37664783427495274</c:v>
                </c:pt>
                <c:pt idx="1">
                  <c:v>0</c:v>
                </c:pt>
                <c:pt idx="2">
                  <c:v>0.23094688221709003</c:v>
                </c:pt>
                <c:pt idx="3">
                  <c:v>0</c:v>
                </c:pt>
                <c:pt idx="4">
                  <c:v>0.76335877862595458</c:v>
                </c:pt>
                <c:pt idx="5">
                  <c:v>3.0989272943980928</c:v>
                </c:pt>
                <c:pt idx="6">
                  <c:v>7.6470588235294112</c:v>
                </c:pt>
                <c:pt idx="7">
                  <c:v>1.4492753623188404</c:v>
                </c:pt>
                <c:pt idx="8">
                  <c:v>2.7472527472527464</c:v>
                </c:pt>
                <c:pt idx="9">
                  <c:v>3.916349809885932</c:v>
                </c:pt>
                <c:pt idx="10">
                  <c:v>3.4993270524899058</c:v>
                </c:pt>
                <c:pt idx="11">
                  <c:v>1.4084507042253516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72-45B2-A3CC-97C5EDE6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34008"/>
        <c:axId val="775134400"/>
      </c:barChart>
      <c:catAx>
        <c:axId val="775134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4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34400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40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2-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mnd'!$E$59</c:f>
              <c:strCache>
                <c:ptCount val="1"/>
                <c:pt idx="0">
                  <c:v>2-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mnd'!$M$59:$M$70</c:f>
              <c:numCache>
                <c:formatCode>0.0</c:formatCode>
                <c:ptCount val="12"/>
                <c:pt idx="0">
                  <c:v>24.15</c:v>
                </c:pt>
                <c:pt idx="1">
                  <c:v>0</c:v>
                </c:pt>
                <c:pt idx="2">
                  <c:v>16.25</c:v>
                </c:pt>
                <c:pt idx="3">
                  <c:v>0</c:v>
                </c:pt>
                <c:pt idx="4">
                  <c:v>16.2</c:v>
                </c:pt>
                <c:pt idx="5">
                  <c:v>15.94615384615385</c:v>
                </c:pt>
                <c:pt idx="6">
                  <c:v>19.484615384615381</c:v>
                </c:pt>
                <c:pt idx="7">
                  <c:v>15.3</c:v>
                </c:pt>
                <c:pt idx="8">
                  <c:v>17.315000000000001</c:v>
                </c:pt>
                <c:pt idx="9">
                  <c:v>16.584466019417476</c:v>
                </c:pt>
                <c:pt idx="10">
                  <c:v>18.413461538461544</c:v>
                </c:pt>
                <c:pt idx="11">
                  <c:v>12.450000000000003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DB-4E61-8B24-EBC059CC6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35184"/>
        <c:axId val="222693472"/>
      </c:barChart>
      <c:catAx>
        <c:axId val="7751351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3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934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5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2-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mnd'!$E$59</c:f>
              <c:strCache>
                <c:ptCount val="1"/>
                <c:pt idx="0">
                  <c:v>2-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mnd'!$L$59:$L$70</c:f>
              <c:numCache>
                <c:formatCode>0.00</c:formatCode>
                <c:ptCount val="12"/>
                <c:pt idx="0">
                  <c:v>7</c:v>
                </c:pt>
                <c:pt idx="1">
                  <c:v>0</c:v>
                </c:pt>
                <c:pt idx="2">
                  <c:v>5</c:v>
                </c:pt>
                <c:pt idx="3">
                  <c:v>0</c:v>
                </c:pt>
                <c:pt idx="4">
                  <c:v>4.3333333333333321</c:v>
                </c:pt>
                <c:pt idx="5">
                  <c:v>3.5</c:v>
                </c:pt>
                <c:pt idx="6">
                  <c:v>3.6153846153846145</c:v>
                </c:pt>
                <c:pt idx="7">
                  <c:v>3.6666666666666656</c:v>
                </c:pt>
                <c:pt idx="8">
                  <c:v>3.9</c:v>
                </c:pt>
                <c:pt idx="9">
                  <c:v>3.970873786407767</c:v>
                </c:pt>
                <c:pt idx="10">
                  <c:v>4.5192307692307683</c:v>
                </c:pt>
                <c:pt idx="11">
                  <c:v>4.75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55-411E-B1E6-B102D3480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694256"/>
        <c:axId val="222694648"/>
      </c:barChart>
      <c:catAx>
        <c:axId val="2226942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4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94648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3589496847558342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42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2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7183598521407"/>
          <c:y val="0.15524374141976049"/>
          <c:w val="0.83976528913760429"/>
          <c:h val="0.681028889241408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mnd'!$E$74</c:f>
              <c:strCache>
                <c:ptCount val="1"/>
                <c:pt idx="0">
                  <c:v>2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mnd'!$I$74:$I$85</c:f>
              <c:numCache>
                <c:formatCode>#,##0</c:formatCode>
                <c:ptCount val="12"/>
                <c:pt idx="0">
                  <c:v>289</c:v>
                </c:pt>
                <c:pt idx="1">
                  <c:v>224</c:v>
                </c:pt>
                <c:pt idx="2">
                  <c:v>476</c:v>
                </c:pt>
                <c:pt idx="3">
                  <c:v>213</c:v>
                </c:pt>
                <c:pt idx="4">
                  <c:v>206</c:v>
                </c:pt>
                <c:pt idx="5">
                  <c:v>307</c:v>
                </c:pt>
                <c:pt idx="6">
                  <c:v>78</c:v>
                </c:pt>
                <c:pt idx="7">
                  <c:v>190</c:v>
                </c:pt>
                <c:pt idx="8">
                  <c:v>382</c:v>
                </c:pt>
                <c:pt idx="9">
                  <c:v>1346</c:v>
                </c:pt>
                <c:pt idx="10">
                  <c:v>786</c:v>
                </c:pt>
                <c:pt idx="11">
                  <c:v>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88-42E1-B003-2BFAE8E74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695432"/>
        <c:axId val="222695824"/>
      </c:barChart>
      <c:catAx>
        <c:axId val="2226954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5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95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5432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2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mnd'!$E$74</c:f>
              <c:strCache>
                <c:ptCount val="1"/>
                <c:pt idx="0">
                  <c:v>2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mnd'!$J$74:$J$85</c:f>
              <c:numCache>
                <c:formatCode>0.0</c:formatCode>
                <c:ptCount val="12"/>
                <c:pt idx="0">
                  <c:v>54.425612052730706</c:v>
                </c:pt>
                <c:pt idx="1">
                  <c:v>57.435897435897445</c:v>
                </c:pt>
                <c:pt idx="2">
                  <c:v>54.96535796766743</c:v>
                </c:pt>
                <c:pt idx="3">
                  <c:v>45.319148936170201</c:v>
                </c:pt>
                <c:pt idx="4">
                  <c:v>52.417302798982192</c:v>
                </c:pt>
                <c:pt idx="5">
                  <c:v>36.591179976162095</c:v>
                </c:pt>
                <c:pt idx="6">
                  <c:v>45.882352941176471</c:v>
                </c:pt>
                <c:pt idx="7">
                  <c:v>45.893719806763286</c:v>
                </c:pt>
                <c:pt idx="8">
                  <c:v>52.472527472527474</c:v>
                </c:pt>
                <c:pt idx="9">
                  <c:v>51.178707224334602</c:v>
                </c:pt>
                <c:pt idx="10">
                  <c:v>52.89367429340512</c:v>
                </c:pt>
                <c:pt idx="11">
                  <c:v>55.985915492957751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93-4CD4-AEDB-4C688AEAE2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696608"/>
        <c:axId val="222697000"/>
      </c:barChart>
      <c:catAx>
        <c:axId val="2226966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7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97000"/>
        <c:scaling>
          <c:orientation val="minMax"/>
          <c:min val="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66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</a:t>
            </a:r>
            <a:r>
              <a:rPr lang="nb-NO" sz="2800" baseline="0"/>
              <a:t> geit, a</a:t>
            </a:r>
            <a:r>
              <a:rPr lang="nb-NO" sz="2800"/>
              <a:t>ndels% for</a:t>
            </a:r>
            <a:r>
              <a:rPr lang="nb-NO" sz="2800" baseline="0"/>
              <a:t> slakt</a:t>
            </a:r>
            <a:r>
              <a:rPr lang="nb-NO" sz="2800"/>
              <a:t> over 23 kg i ulike uker</a:t>
            </a:r>
          </a:p>
        </c:rich>
      </c:tx>
      <c:layout>
        <c:manualLayout>
          <c:xMode val="edge"/>
          <c:yMode val="edge"/>
          <c:x val="0.15927870401639976"/>
          <c:y val="2.74808353416789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34867535577"/>
          <c:y val="0.16425064350054688"/>
          <c:w val="0.87260927839153546"/>
          <c:h val="0.71666580095964372"/>
        </c:manualLayout>
      </c:layout>
      <c:lineChart>
        <c:grouping val="standard"/>
        <c:varyColors val="0"/>
        <c:ser>
          <c:idx val="3"/>
          <c:order val="0"/>
          <c:tx>
            <c:strRef>
              <c:f>Uke!$B$65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triangle"/>
            <c:size val="10"/>
            <c:spPr>
              <a:solidFill>
                <a:schemeClr val="accent1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Uke!$Y$65:$Y$116</c:f>
              <c:numCache>
                <c:formatCode>0.0</c:formatCode>
                <c:ptCount val="52"/>
                <c:pt idx="0">
                  <c:v>97.297297297297305</c:v>
                </c:pt>
                <c:pt idx="1">
                  <c:v>94.508670520231234</c:v>
                </c:pt>
                <c:pt idx="2">
                  <c:v>93.97163120567383</c:v>
                </c:pt>
                <c:pt idx="3">
                  <c:v>108.3333333333333</c:v>
                </c:pt>
                <c:pt idx="4">
                  <c:v>93.617021276595764</c:v>
                </c:pt>
                <c:pt idx="5">
                  <c:v>88.571428571428555</c:v>
                </c:pt>
                <c:pt idx="6">
                  <c:v>78.947368421052644</c:v>
                </c:pt>
                <c:pt idx="7">
                  <c:v>76.086956521739125</c:v>
                </c:pt>
                <c:pt idx="8">
                  <c:v>87.068965517241367</c:v>
                </c:pt>
                <c:pt idx="9">
                  <c:v>92.634560906515603</c:v>
                </c:pt>
                <c:pt idx="10">
                  <c:v>86.72566371681414</c:v>
                </c:pt>
                <c:pt idx="11">
                  <c:v>86.1111111111111</c:v>
                </c:pt>
                <c:pt idx="12">
                  <c:v>88.590604026845696</c:v>
                </c:pt>
                <c:pt idx="13">
                  <c:v>91.666666666666686</c:v>
                </c:pt>
                <c:pt idx="14">
                  <c:v>100</c:v>
                </c:pt>
                <c:pt idx="15">
                  <c:v>67.85714285714289</c:v>
                </c:pt>
                <c:pt idx="16">
                  <c:v>89.671361502347423</c:v>
                </c:pt>
                <c:pt idx="17">
                  <c:v>80.921052631578945</c:v>
                </c:pt>
                <c:pt idx="18">
                  <c:v>86.71875</c:v>
                </c:pt>
                <c:pt idx="19">
                  <c:v>90.434782608695642</c:v>
                </c:pt>
                <c:pt idx="20">
                  <c:v>50</c:v>
                </c:pt>
                <c:pt idx="21">
                  <c:v>76.494023904382473</c:v>
                </c:pt>
                <c:pt idx="22">
                  <c:v>88.764044943820224</c:v>
                </c:pt>
                <c:pt idx="23">
                  <c:v>69.318181818181813</c:v>
                </c:pt>
                <c:pt idx="24">
                  <c:v>85.520361990950221</c:v>
                </c:pt>
                <c:pt idx="25">
                  <c:v>90.789473684210492</c:v>
                </c:pt>
                <c:pt idx="26">
                  <c:v>83.720930232558146</c:v>
                </c:pt>
                <c:pt idx="27">
                  <c:v>93.548387096774221</c:v>
                </c:pt>
                <c:pt idx="28">
                  <c:v>57.142857142857153</c:v>
                </c:pt>
                <c:pt idx="29">
                  <c:v>60</c:v>
                </c:pt>
                <c:pt idx="30">
                  <c:v>87.90585566425635</c:v>
                </c:pt>
                <c:pt idx="31">
                  <c:v>67.796610169491515</c:v>
                </c:pt>
                <c:pt idx="32">
                  <c:v>55.555555555555557</c:v>
                </c:pt>
                <c:pt idx="33">
                  <c:v>61.165048543689345</c:v>
                </c:pt>
                <c:pt idx="34">
                  <c:v>70.689655172413765</c:v>
                </c:pt>
                <c:pt idx="35">
                  <c:v>88.764044943820224</c:v>
                </c:pt>
                <c:pt idx="36">
                  <c:v>64.285714285714306</c:v>
                </c:pt>
                <c:pt idx="37">
                  <c:v>50</c:v>
                </c:pt>
                <c:pt idx="38">
                  <c:v>75.757575757575751</c:v>
                </c:pt>
                <c:pt idx="39">
                  <c:v>86.71328671328672</c:v>
                </c:pt>
                <c:pt idx="40">
                  <c:v>78.893740902474505</c:v>
                </c:pt>
                <c:pt idx="41">
                  <c:v>80.456852791878177</c:v>
                </c:pt>
                <c:pt idx="42">
                  <c:v>89.635854341736703</c:v>
                </c:pt>
                <c:pt idx="43">
                  <c:v>87.473460721868349</c:v>
                </c:pt>
                <c:pt idx="44">
                  <c:v>88.022813688212892</c:v>
                </c:pt>
                <c:pt idx="45">
                  <c:v>86.17021276595743</c:v>
                </c:pt>
                <c:pt idx="46">
                  <c:v>89.80263157894737</c:v>
                </c:pt>
                <c:pt idx="47">
                  <c:v>88.834951456310662</c:v>
                </c:pt>
                <c:pt idx="48">
                  <c:v>81.481481481481467</c:v>
                </c:pt>
                <c:pt idx="49">
                  <c:v>78.172588832487307</c:v>
                </c:pt>
                <c:pt idx="50">
                  <c:v>90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76-4249-92B1-982060D1D29D}"/>
            </c:ext>
          </c:extLst>
        </c:ser>
        <c:ser>
          <c:idx val="4"/>
          <c:order val="1"/>
          <c:tx>
            <c:strRef>
              <c:f>Uke!$B$10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rgbClr val="800080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Uke!$Y$10:$Y$61</c:f>
              <c:numCache>
                <c:formatCode>0.0</c:formatCode>
                <c:ptCount val="52"/>
                <c:pt idx="0">
                  <c:v>71.428571428571445</c:v>
                </c:pt>
                <c:pt idx="1">
                  <c:v>92.121212121212125</c:v>
                </c:pt>
                <c:pt idx="2">
                  <c:v>78.991596638655494</c:v>
                </c:pt>
                <c:pt idx="3">
                  <c:v>91.891891891891873</c:v>
                </c:pt>
                <c:pt idx="4">
                  <c:v>82.967032967032949</c:v>
                </c:pt>
                <c:pt idx="5">
                  <c:v>79.591836734693885</c:v>
                </c:pt>
                <c:pt idx="6">
                  <c:v>80</c:v>
                </c:pt>
                <c:pt idx="7">
                  <c:v>92.727272727272734</c:v>
                </c:pt>
                <c:pt idx="8">
                  <c:v>78.723404255319139</c:v>
                </c:pt>
                <c:pt idx="9">
                  <c:v>87.711864406779682</c:v>
                </c:pt>
                <c:pt idx="10">
                  <c:v>82.53012048192771</c:v>
                </c:pt>
                <c:pt idx="11">
                  <c:v>84.745762711864401</c:v>
                </c:pt>
                <c:pt idx="12">
                  <c:v>79.166666666666686</c:v>
                </c:pt>
                <c:pt idx="13">
                  <c:v>0</c:v>
                </c:pt>
                <c:pt idx="14">
                  <c:v>85.714285714285694</c:v>
                </c:pt>
                <c:pt idx="15">
                  <c:v>67.796610169491515</c:v>
                </c:pt>
                <c:pt idx="16">
                  <c:v>63.4375</c:v>
                </c:pt>
                <c:pt idx="17">
                  <c:v>83.720930232558146</c:v>
                </c:pt>
                <c:pt idx="18">
                  <c:v>76.119402985074629</c:v>
                </c:pt>
                <c:pt idx="19">
                  <c:v>100</c:v>
                </c:pt>
                <c:pt idx="20">
                  <c:v>73.369565217391298</c:v>
                </c:pt>
                <c:pt idx="21">
                  <c:v>66.666666666666686</c:v>
                </c:pt>
                <c:pt idx="22">
                  <c:v>85.833333333333314</c:v>
                </c:pt>
                <c:pt idx="23">
                  <c:v>88.28125</c:v>
                </c:pt>
                <c:pt idx="24">
                  <c:v>81.521739130434781</c:v>
                </c:pt>
                <c:pt idx="25">
                  <c:v>74.43609022556393</c:v>
                </c:pt>
                <c:pt idx="26">
                  <c:v>78.846153846153825</c:v>
                </c:pt>
                <c:pt idx="27">
                  <c:v>74.358974358974365</c:v>
                </c:pt>
                <c:pt idx="28">
                  <c:v>50</c:v>
                </c:pt>
                <c:pt idx="29">
                  <c:v>0</c:v>
                </c:pt>
                <c:pt idx="30">
                  <c:v>61.224489795918359</c:v>
                </c:pt>
                <c:pt idx="31">
                  <c:v>80</c:v>
                </c:pt>
                <c:pt idx="32">
                  <c:v>65.048543689320383</c:v>
                </c:pt>
                <c:pt idx="33">
                  <c:v>72.413793103448299</c:v>
                </c:pt>
                <c:pt idx="34">
                  <c:v>60.852713178294579</c:v>
                </c:pt>
                <c:pt idx="35">
                  <c:v>76.100628930817606</c:v>
                </c:pt>
                <c:pt idx="36">
                  <c:v>82.269503546099259</c:v>
                </c:pt>
                <c:pt idx="37">
                  <c:v>71.568627450980372</c:v>
                </c:pt>
                <c:pt idx="38">
                  <c:v>80.952380952380949</c:v>
                </c:pt>
                <c:pt idx="39">
                  <c:v>78.282828282828262</c:v>
                </c:pt>
                <c:pt idx="40">
                  <c:v>78.608247422680378</c:v>
                </c:pt>
                <c:pt idx="41">
                  <c:v>81.372549019607817</c:v>
                </c:pt>
                <c:pt idx="42">
                  <c:v>74.329501915708803</c:v>
                </c:pt>
                <c:pt idx="43">
                  <c:v>84.173913043478251</c:v>
                </c:pt>
                <c:pt idx="44">
                  <c:v>87.354085603112821</c:v>
                </c:pt>
                <c:pt idx="45">
                  <c:v>84.722222222222229</c:v>
                </c:pt>
                <c:pt idx="46">
                  <c:v>83.636363636363654</c:v>
                </c:pt>
                <c:pt idx="47">
                  <c:v>88.617886178861795</c:v>
                </c:pt>
                <c:pt idx="48">
                  <c:v>85.897435897435898</c:v>
                </c:pt>
                <c:pt idx="49">
                  <c:v>66.037735849056631</c:v>
                </c:pt>
                <c:pt idx="50">
                  <c:v>81.25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76-4249-92B1-982060D1D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13752"/>
        <c:axId val="499616104"/>
      </c:lineChart>
      <c:catAx>
        <c:axId val="4996137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6104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499616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Andels%</a:t>
                </a:r>
              </a:p>
            </c:rich>
          </c:tx>
          <c:layout>
            <c:manualLayout>
              <c:xMode val="edge"/>
              <c:yMode val="edge"/>
              <c:x val="1.9110959930247282E-2"/>
              <c:y val="0.4092291174201970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37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7455258329270191"/>
          <c:y val="8.4647377030326959E-2"/>
          <c:w val="7.5074247201339137E-2"/>
          <c:h val="0.1683568528368840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2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mnd'!$E$74</c:f>
              <c:strCache>
                <c:ptCount val="1"/>
                <c:pt idx="0">
                  <c:v>2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mnd'!$M$74:$M$85</c:f>
              <c:numCache>
                <c:formatCode>0.0</c:formatCode>
                <c:ptCount val="12"/>
                <c:pt idx="0">
                  <c:v>21.025259515570923</c:v>
                </c:pt>
                <c:pt idx="1">
                  <c:v>20.626339285714295</c:v>
                </c:pt>
                <c:pt idx="2">
                  <c:v>20.128571428571423</c:v>
                </c:pt>
                <c:pt idx="3">
                  <c:v>17.825352112676057</c:v>
                </c:pt>
                <c:pt idx="4">
                  <c:v>19.194660194174762</c:v>
                </c:pt>
                <c:pt idx="5">
                  <c:v>19.922475570032574</c:v>
                </c:pt>
                <c:pt idx="6">
                  <c:v>17.155128205128204</c:v>
                </c:pt>
                <c:pt idx="7">
                  <c:v>17.721052631578949</c:v>
                </c:pt>
                <c:pt idx="8">
                  <c:v>18.590052356020941</c:v>
                </c:pt>
                <c:pt idx="9">
                  <c:v>19.428380386329881</c:v>
                </c:pt>
                <c:pt idx="10">
                  <c:v>20.680025445292621</c:v>
                </c:pt>
                <c:pt idx="11">
                  <c:v>21.075471698113205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37-42DE-8D4F-39F133DF3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697784"/>
        <c:axId val="222698176"/>
      </c:barChart>
      <c:catAx>
        <c:axId val="2226977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8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98176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77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2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mnd'!$E$74</c:f>
              <c:strCache>
                <c:ptCount val="1"/>
                <c:pt idx="0">
                  <c:v>2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mnd'!$L$74:$L$85</c:f>
              <c:numCache>
                <c:formatCode>0.00</c:formatCode>
                <c:ptCount val="12"/>
                <c:pt idx="0">
                  <c:v>5.3771626297577848</c:v>
                </c:pt>
                <c:pt idx="1">
                  <c:v>5.2232142857142847</c:v>
                </c:pt>
                <c:pt idx="2">
                  <c:v>5.1281512605042012</c:v>
                </c:pt>
                <c:pt idx="3">
                  <c:v>4.910798122065728</c:v>
                </c:pt>
                <c:pt idx="4">
                  <c:v>4.8543689320388363</c:v>
                </c:pt>
                <c:pt idx="5">
                  <c:v>4.8436482084690562</c:v>
                </c:pt>
                <c:pt idx="6">
                  <c:v>4.717948717948719</c:v>
                </c:pt>
                <c:pt idx="7">
                  <c:v>5.1368421052631561</c:v>
                </c:pt>
                <c:pt idx="8">
                  <c:v>5.2905759162303667</c:v>
                </c:pt>
                <c:pt idx="9">
                  <c:v>4.9747399702823181</c:v>
                </c:pt>
                <c:pt idx="10">
                  <c:v>5.3638676844783717</c:v>
                </c:pt>
                <c:pt idx="11">
                  <c:v>5.2641509433962259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1C-42F5-B7C9-296C5FFCE2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699352"/>
        <c:axId val="222699744"/>
      </c:barChart>
      <c:catAx>
        <c:axId val="2226993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9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9974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9.4028953982226281E-3"/>
              <c:y val="0.3030724913874326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93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2+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061338361823507"/>
          <c:y val="0.19278352137627064"/>
          <c:w val="0.8508237415045834"/>
          <c:h val="0.64348923534219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mnd'!$E$89</c:f>
              <c:strCache>
                <c:ptCount val="1"/>
                <c:pt idx="0">
                  <c:v>2+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mnd'!$I$89:$I$100</c:f>
              <c:numCache>
                <c:formatCode>#,##0</c:formatCode>
                <c:ptCount val="12"/>
                <c:pt idx="0">
                  <c:v>0</c:v>
                </c:pt>
                <c:pt idx="1">
                  <c:v>3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9</c:v>
                </c:pt>
                <c:pt idx="6">
                  <c:v>7</c:v>
                </c:pt>
                <c:pt idx="7">
                  <c:v>4</c:v>
                </c:pt>
                <c:pt idx="8">
                  <c:v>7</c:v>
                </c:pt>
                <c:pt idx="9">
                  <c:v>64</c:v>
                </c:pt>
                <c:pt idx="10">
                  <c:v>59</c:v>
                </c:pt>
                <c:pt idx="1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A4-4371-99E7-6456597879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0136"/>
        <c:axId val="222700528"/>
      </c:barChart>
      <c:catAx>
        <c:axId val="2227001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0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05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013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mnd'!$E$89</c:f>
              <c:strCache>
                <c:ptCount val="1"/>
                <c:pt idx="0">
                  <c:v>2+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mnd'!$J$89:$J$100</c:f>
              <c:numCache>
                <c:formatCode>0.0</c:formatCode>
                <c:ptCount val="12"/>
                <c:pt idx="0">
                  <c:v>0</c:v>
                </c:pt>
                <c:pt idx="1">
                  <c:v>0.76923076923076894</c:v>
                </c:pt>
                <c:pt idx="2">
                  <c:v>0.11547344110854502</c:v>
                </c:pt>
                <c:pt idx="3">
                  <c:v>0</c:v>
                </c:pt>
                <c:pt idx="4">
                  <c:v>0</c:v>
                </c:pt>
                <c:pt idx="5">
                  <c:v>1.0727056019070325</c:v>
                </c:pt>
                <c:pt idx="6">
                  <c:v>4.1176470588235308</c:v>
                </c:pt>
                <c:pt idx="7">
                  <c:v>0.9661835748792269</c:v>
                </c:pt>
                <c:pt idx="8">
                  <c:v>0.96153846153846112</c:v>
                </c:pt>
                <c:pt idx="9">
                  <c:v>2.4334600760456273</c:v>
                </c:pt>
                <c:pt idx="10">
                  <c:v>3.9703903095558553</c:v>
                </c:pt>
                <c:pt idx="11">
                  <c:v>1.4084507042253516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7C-425F-9339-FFEA2DE570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1312"/>
        <c:axId val="222701704"/>
      </c:barChart>
      <c:catAx>
        <c:axId val="2227013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1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1704"/>
        <c:scaling>
          <c:orientation val="minMax"/>
          <c:min val="1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13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2+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mnd'!$E$89</c:f>
              <c:strCache>
                <c:ptCount val="1"/>
                <c:pt idx="0">
                  <c:v>2+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mnd'!$M$89:$M$100</c:f>
              <c:numCache>
                <c:formatCode>0.0</c:formatCode>
                <c:ptCount val="12"/>
                <c:pt idx="0">
                  <c:v>0</c:v>
                </c:pt>
                <c:pt idx="1">
                  <c:v>17.266666666666673</c:v>
                </c:pt>
                <c:pt idx="2">
                  <c:v>17.8</c:v>
                </c:pt>
                <c:pt idx="3">
                  <c:v>0</c:v>
                </c:pt>
                <c:pt idx="4">
                  <c:v>0</c:v>
                </c:pt>
                <c:pt idx="5">
                  <c:v>20.588888888888889</c:v>
                </c:pt>
                <c:pt idx="6">
                  <c:v>18.614285714285721</c:v>
                </c:pt>
                <c:pt idx="7">
                  <c:v>23.025000000000006</c:v>
                </c:pt>
                <c:pt idx="8">
                  <c:v>19.68571428571428</c:v>
                </c:pt>
                <c:pt idx="9">
                  <c:v>19.032812500000006</c:v>
                </c:pt>
                <c:pt idx="10">
                  <c:v>20.654237288135576</c:v>
                </c:pt>
                <c:pt idx="11">
                  <c:v>15.8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6E-4D78-A78D-9642B12B6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2488"/>
        <c:axId val="222702880"/>
      </c:barChart>
      <c:catAx>
        <c:axId val="2227024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2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28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24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2+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mnd'!$E$89</c:f>
              <c:strCache>
                <c:ptCount val="1"/>
                <c:pt idx="0">
                  <c:v>2+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mnd'!$L$89:$L$100</c:f>
              <c:numCache>
                <c:formatCode>0.00</c:formatCode>
                <c:ptCount val="12"/>
                <c:pt idx="0">
                  <c:v>0</c:v>
                </c:pt>
                <c:pt idx="1">
                  <c:v>5</c:v>
                </c:pt>
                <c:pt idx="2">
                  <c:v>5</c:v>
                </c:pt>
                <c:pt idx="3">
                  <c:v>0</c:v>
                </c:pt>
                <c:pt idx="4">
                  <c:v>0</c:v>
                </c:pt>
                <c:pt idx="5">
                  <c:v>4.7777777777777777</c:v>
                </c:pt>
                <c:pt idx="6">
                  <c:v>4.5714285714285694</c:v>
                </c:pt>
                <c:pt idx="7">
                  <c:v>4.75</c:v>
                </c:pt>
                <c:pt idx="8">
                  <c:v>5.2857142857142847</c:v>
                </c:pt>
                <c:pt idx="9">
                  <c:v>5.28125</c:v>
                </c:pt>
                <c:pt idx="10">
                  <c:v>5.2203389830508478</c:v>
                </c:pt>
                <c:pt idx="11">
                  <c:v>5.25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EA-4180-93AB-4578E405E3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3664"/>
        <c:axId val="222704056"/>
      </c:barChart>
      <c:catAx>
        <c:axId val="2227036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4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4056"/>
        <c:scaling>
          <c:orientation val="minMax"/>
          <c:min val="5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3310110880716334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366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3-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mnd'!$E$107</c:f>
              <c:strCache>
                <c:ptCount val="1"/>
                <c:pt idx="0">
                  <c:v>3-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mnd'!$I$107:$I$118</c:f>
              <c:numCache>
                <c:formatCode>#,##0</c:formatCode>
                <c:ptCount val="12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4</c:v>
                </c:pt>
                <c:pt idx="5">
                  <c:v>27</c:v>
                </c:pt>
                <c:pt idx="6">
                  <c:v>6</c:v>
                </c:pt>
                <c:pt idx="7">
                  <c:v>2</c:v>
                </c:pt>
                <c:pt idx="8">
                  <c:v>10</c:v>
                </c:pt>
                <c:pt idx="9">
                  <c:v>51</c:v>
                </c:pt>
                <c:pt idx="10">
                  <c:v>39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09-43DA-9AC2-A21442109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4840"/>
        <c:axId val="222705232"/>
      </c:barChart>
      <c:catAx>
        <c:axId val="2227048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5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52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484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3-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mnd'!$E$107</c:f>
              <c:strCache>
                <c:ptCount val="1"/>
                <c:pt idx="0">
                  <c:v>3-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mnd'!$J$107:$J$118</c:f>
              <c:numCache>
                <c:formatCode>0.0</c:formatCode>
                <c:ptCount val="12"/>
                <c:pt idx="0">
                  <c:v>0</c:v>
                </c:pt>
                <c:pt idx="1">
                  <c:v>0.51282051282051277</c:v>
                </c:pt>
                <c:pt idx="2">
                  <c:v>0.23094688221709003</c:v>
                </c:pt>
                <c:pt idx="3">
                  <c:v>0</c:v>
                </c:pt>
                <c:pt idx="4">
                  <c:v>1.0178117048346056</c:v>
                </c:pt>
                <c:pt idx="5">
                  <c:v>3.2181168057210967</c:v>
                </c:pt>
                <c:pt idx="6">
                  <c:v>3.5294117647058822</c:v>
                </c:pt>
                <c:pt idx="7">
                  <c:v>0.48309178743961345</c:v>
                </c:pt>
                <c:pt idx="8">
                  <c:v>1.3736263736263732</c:v>
                </c:pt>
                <c:pt idx="9">
                  <c:v>1.9391634980988597</c:v>
                </c:pt>
                <c:pt idx="10">
                  <c:v>2.6244952893674287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1D-4DDB-BE78-F33EE502B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6016"/>
        <c:axId val="222706408"/>
      </c:barChart>
      <c:catAx>
        <c:axId val="2227060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6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6408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601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3-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mnd'!$E$107</c:f>
              <c:strCache>
                <c:ptCount val="1"/>
                <c:pt idx="0">
                  <c:v>3-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mnd'!$M$107:$M$118</c:f>
              <c:numCache>
                <c:formatCode>0.0</c:formatCode>
                <c:ptCount val="12"/>
                <c:pt idx="0">
                  <c:v>0</c:v>
                </c:pt>
                <c:pt idx="1">
                  <c:v>21.95</c:v>
                </c:pt>
                <c:pt idx="2">
                  <c:v>24.55</c:v>
                </c:pt>
                <c:pt idx="3">
                  <c:v>0</c:v>
                </c:pt>
                <c:pt idx="4">
                  <c:v>23.225000000000001</c:v>
                </c:pt>
                <c:pt idx="5">
                  <c:v>21.314814814814813</c:v>
                </c:pt>
                <c:pt idx="6">
                  <c:v>22.649999999999995</c:v>
                </c:pt>
                <c:pt idx="7">
                  <c:v>28.9</c:v>
                </c:pt>
                <c:pt idx="8">
                  <c:v>26.009999999999994</c:v>
                </c:pt>
                <c:pt idx="9">
                  <c:v>20.388235294117639</c:v>
                </c:pt>
                <c:pt idx="10">
                  <c:v>23.233333333333327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10-4ADE-BBF8-3983979C4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7192"/>
        <c:axId val="222707584"/>
      </c:barChart>
      <c:catAx>
        <c:axId val="222707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75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71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3-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mnd'!$E$107</c:f>
              <c:strCache>
                <c:ptCount val="1"/>
                <c:pt idx="0">
                  <c:v>3-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mnd'!$L$107:$L$118</c:f>
              <c:numCache>
                <c:formatCode>0.00</c:formatCode>
                <c:ptCount val="12"/>
                <c:pt idx="0">
                  <c:v>0</c:v>
                </c:pt>
                <c:pt idx="1">
                  <c:v>5.5</c:v>
                </c:pt>
                <c:pt idx="2">
                  <c:v>6.5</c:v>
                </c:pt>
                <c:pt idx="3">
                  <c:v>0</c:v>
                </c:pt>
                <c:pt idx="4">
                  <c:v>5</c:v>
                </c:pt>
                <c:pt idx="5">
                  <c:v>5.1481481481481479</c:v>
                </c:pt>
                <c:pt idx="6">
                  <c:v>4.1666666666666679</c:v>
                </c:pt>
                <c:pt idx="7">
                  <c:v>5.5</c:v>
                </c:pt>
                <c:pt idx="8">
                  <c:v>5.5</c:v>
                </c:pt>
                <c:pt idx="9">
                  <c:v>5.7254901960784323</c:v>
                </c:pt>
                <c:pt idx="10">
                  <c:v>5.7692307692307692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6B-4EC4-93F1-661E5F36E4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8368"/>
        <c:axId val="222708760"/>
      </c:barChart>
      <c:catAx>
        <c:axId val="2227083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8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8760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2871075789964607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83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geit, andel% for fettgruppe 3 eller høyere, per uke</a:t>
            </a:r>
          </a:p>
        </c:rich>
      </c:tx>
      <c:layout>
        <c:manualLayout>
          <c:xMode val="edge"/>
          <c:yMode val="edge"/>
          <c:x val="0.18762088332708413"/>
          <c:y val="2.77349502089057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679612576141504E-2"/>
          <c:y val="0.1439333275112126"/>
          <c:w val="0.9097807507306046"/>
          <c:h val="0.76669919403825204"/>
        </c:manualLayout>
      </c:layout>
      <c:lineChart>
        <c:grouping val="standard"/>
        <c:varyColors val="0"/>
        <c:ser>
          <c:idx val="4"/>
          <c:order val="0"/>
          <c:tx>
            <c:strRef>
              <c:f>Uke!$B$65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Uke!$X$65:$X$116</c:f>
              <c:numCache>
                <c:formatCode>0.00</c:formatCode>
                <c:ptCount val="52"/>
                <c:pt idx="0">
                  <c:v>21.621621621621625</c:v>
                </c:pt>
                <c:pt idx="1">
                  <c:v>2.601156069364162</c:v>
                </c:pt>
                <c:pt idx="2">
                  <c:v>3.9007092198581552</c:v>
                </c:pt>
                <c:pt idx="3">
                  <c:v>8.3333333333333357</c:v>
                </c:pt>
                <c:pt idx="4">
                  <c:v>4.9645390070921991</c:v>
                </c:pt>
                <c:pt idx="5">
                  <c:v>2.8571428571428577</c:v>
                </c:pt>
                <c:pt idx="6">
                  <c:v>7.0175438596491215</c:v>
                </c:pt>
                <c:pt idx="7">
                  <c:v>10.869565217391305</c:v>
                </c:pt>
                <c:pt idx="8">
                  <c:v>3.4482758620689653</c:v>
                </c:pt>
                <c:pt idx="9">
                  <c:v>4.2492917847025504</c:v>
                </c:pt>
                <c:pt idx="10">
                  <c:v>8.8495575221238951</c:v>
                </c:pt>
                <c:pt idx="11">
                  <c:v>3.7037037037037042</c:v>
                </c:pt>
                <c:pt idx="12">
                  <c:v>3.3557046979865781</c:v>
                </c:pt>
                <c:pt idx="13">
                  <c:v>5.3333333333333321</c:v>
                </c:pt>
                <c:pt idx="14">
                  <c:v>28.571428571428577</c:v>
                </c:pt>
                <c:pt idx="15">
                  <c:v>0</c:v>
                </c:pt>
                <c:pt idx="16">
                  <c:v>3.7558685446009399</c:v>
                </c:pt>
                <c:pt idx="17">
                  <c:v>7.8947368421052637</c:v>
                </c:pt>
                <c:pt idx="18">
                  <c:v>0.78125</c:v>
                </c:pt>
                <c:pt idx="19">
                  <c:v>7.8260869565217392</c:v>
                </c:pt>
                <c:pt idx="20">
                  <c:v>0</c:v>
                </c:pt>
                <c:pt idx="21">
                  <c:v>5.9760956175298796</c:v>
                </c:pt>
                <c:pt idx="22">
                  <c:v>2.2471910112359552</c:v>
                </c:pt>
                <c:pt idx="23">
                  <c:v>2.2727272727272729</c:v>
                </c:pt>
                <c:pt idx="24">
                  <c:v>5.882352941176471</c:v>
                </c:pt>
                <c:pt idx="25">
                  <c:v>1.3157894736842111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20</c:v>
                </c:pt>
                <c:pt idx="30">
                  <c:v>2.8356727633631098</c:v>
                </c:pt>
                <c:pt idx="31">
                  <c:v>3.3898305084745752</c:v>
                </c:pt>
                <c:pt idx="32">
                  <c:v>1.0101010101010102</c:v>
                </c:pt>
                <c:pt idx="33">
                  <c:v>0</c:v>
                </c:pt>
                <c:pt idx="34">
                  <c:v>2.5862068965517242</c:v>
                </c:pt>
                <c:pt idx="35">
                  <c:v>4.4943820224719104</c:v>
                </c:pt>
                <c:pt idx="36">
                  <c:v>1.785714285714286</c:v>
                </c:pt>
                <c:pt idx="37">
                  <c:v>5.1020408163265314</c:v>
                </c:pt>
                <c:pt idx="38">
                  <c:v>5.4545454545454541</c:v>
                </c:pt>
                <c:pt idx="39">
                  <c:v>3.4965034965034958</c:v>
                </c:pt>
                <c:pt idx="40">
                  <c:v>1.6011644832605529</c:v>
                </c:pt>
                <c:pt idx="41">
                  <c:v>2.030456852791878</c:v>
                </c:pt>
                <c:pt idx="42">
                  <c:v>3.6414565826330545</c:v>
                </c:pt>
                <c:pt idx="43">
                  <c:v>4.8832271762208066</c:v>
                </c:pt>
                <c:pt idx="44">
                  <c:v>2.4714828897338403</c:v>
                </c:pt>
                <c:pt idx="45">
                  <c:v>0.53191489361702149</c:v>
                </c:pt>
                <c:pt idx="46">
                  <c:v>2.6315789473684221</c:v>
                </c:pt>
                <c:pt idx="47">
                  <c:v>2.4271844660194182</c:v>
                </c:pt>
                <c:pt idx="48">
                  <c:v>1.3888888888888891</c:v>
                </c:pt>
                <c:pt idx="49">
                  <c:v>5.5837563451776644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91-40CA-AE92-ABF7143CB226}"/>
            </c:ext>
          </c:extLst>
        </c:ser>
        <c:ser>
          <c:idx val="2"/>
          <c:order val="1"/>
          <c:tx>
            <c:strRef>
              <c:f>Uke!$B$10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chemeClr val="accent1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Uke!$X$10:$X$61</c:f>
              <c:numCache>
                <c:formatCode>0.0</c:formatCode>
                <c:ptCount val="52"/>
                <c:pt idx="0">
                  <c:v>0</c:v>
                </c:pt>
                <c:pt idx="1">
                  <c:v>4.8484848484848486</c:v>
                </c:pt>
                <c:pt idx="2">
                  <c:v>9.2436974789915975</c:v>
                </c:pt>
                <c:pt idx="3">
                  <c:v>10.810810810810812</c:v>
                </c:pt>
                <c:pt idx="4">
                  <c:v>2.1978021978021971</c:v>
                </c:pt>
                <c:pt idx="5">
                  <c:v>0</c:v>
                </c:pt>
                <c:pt idx="6">
                  <c:v>3.8095238095238111</c:v>
                </c:pt>
                <c:pt idx="7">
                  <c:v>5.4545454545454541</c:v>
                </c:pt>
                <c:pt idx="8">
                  <c:v>2.1276595744680855</c:v>
                </c:pt>
                <c:pt idx="9">
                  <c:v>2.9661016949152534</c:v>
                </c:pt>
                <c:pt idx="10">
                  <c:v>6.6265060240963853</c:v>
                </c:pt>
                <c:pt idx="11">
                  <c:v>2.8248587570621462</c:v>
                </c:pt>
                <c:pt idx="12">
                  <c:v>0.4166666666666668</c:v>
                </c:pt>
                <c:pt idx="13">
                  <c:v>0</c:v>
                </c:pt>
                <c:pt idx="14">
                  <c:v>0</c:v>
                </c:pt>
                <c:pt idx="15">
                  <c:v>3.3898305084745752</c:v>
                </c:pt>
                <c:pt idx="16">
                  <c:v>3.125</c:v>
                </c:pt>
                <c:pt idx="17">
                  <c:v>0</c:v>
                </c:pt>
                <c:pt idx="18">
                  <c:v>2.2388059701492535</c:v>
                </c:pt>
                <c:pt idx="19">
                  <c:v>0</c:v>
                </c:pt>
                <c:pt idx="20">
                  <c:v>4.8913043478260869</c:v>
                </c:pt>
                <c:pt idx="21">
                  <c:v>2.5641025641025639</c:v>
                </c:pt>
                <c:pt idx="22">
                  <c:v>5</c:v>
                </c:pt>
                <c:pt idx="23">
                  <c:v>3.90625</c:v>
                </c:pt>
                <c:pt idx="24">
                  <c:v>11.413043478260869</c:v>
                </c:pt>
                <c:pt idx="25">
                  <c:v>14.035087719298245</c:v>
                </c:pt>
                <c:pt idx="26">
                  <c:v>8.6538461538461586</c:v>
                </c:pt>
                <c:pt idx="27">
                  <c:v>2.5641025641025639</c:v>
                </c:pt>
                <c:pt idx="28">
                  <c:v>0</c:v>
                </c:pt>
                <c:pt idx="29">
                  <c:v>0</c:v>
                </c:pt>
                <c:pt idx="30">
                  <c:v>6.1224489795918364</c:v>
                </c:pt>
                <c:pt idx="31">
                  <c:v>4</c:v>
                </c:pt>
                <c:pt idx="32">
                  <c:v>0.97087378640776723</c:v>
                </c:pt>
                <c:pt idx="33">
                  <c:v>0</c:v>
                </c:pt>
                <c:pt idx="34">
                  <c:v>5.0387596899224807</c:v>
                </c:pt>
                <c:pt idx="35">
                  <c:v>5.0314465408805011</c:v>
                </c:pt>
                <c:pt idx="36">
                  <c:v>2.8368794326241127</c:v>
                </c:pt>
                <c:pt idx="37">
                  <c:v>4.4117647058823524</c:v>
                </c:pt>
                <c:pt idx="38">
                  <c:v>10.476190476190476</c:v>
                </c:pt>
                <c:pt idx="39">
                  <c:v>2.5252525252525255</c:v>
                </c:pt>
                <c:pt idx="40">
                  <c:v>1.5463917525773196</c:v>
                </c:pt>
                <c:pt idx="41">
                  <c:v>3.725490196078431</c:v>
                </c:pt>
                <c:pt idx="42">
                  <c:v>2.490421455938697</c:v>
                </c:pt>
                <c:pt idx="43">
                  <c:v>3.3043478260869561</c:v>
                </c:pt>
                <c:pt idx="44">
                  <c:v>1.9455252918287935</c:v>
                </c:pt>
                <c:pt idx="45">
                  <c:v>2.7777777777777781</c:v>
                </c:pt>
                <c:pt idx="46">
                  <c:v>3.1818181818181817</c:v>
                </c:pt>
                <c:pt idx="47">
                  <c:v>7.3170731707317085</c:v>
                </c:pt>
                <c:pt idx="48">
                  <c:v>1.9230769230769225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91-40CA-AE92-ABF7143CB2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27440"/>
        <c:axId val="374935672"/>
      </c:lineChart>
      <c:catAx>
        <c:axId val="3749274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567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74935672"/>
        <c:scaling>
          <c:orientation val="minMax"/>
          <c:max val="30"/>
          <c:min val="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200" b="1"/>
                  <a:t>Andels%</a:t>
                </a:r>
              </a:p>
            </c:rich>
          </c:tx>
          <c:layout>
            <c:manualLayout>
              <c:xMode val="edge"/>
              <c:yMode val="edge"/>
              <c:x val="1.2572549525059368E-2"/>
              <c:y val="0.453004941891511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27440"/>
        <c:crosses val="autoZero"/>
        <c:crossBetween val="between"/>
      </c:valAx>
      <c:spPr>
        <a:solidFill>
          <a:srgbClr val="FFFFCC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116510410229767"/>
          <c:y val="0.29026245269384571"/>
          <c:w val="9.0617567156802165E-2"/>
          <c:h val="0.170993905201524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3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mnd'!$E$125</c:f>
              <c:strCache>
                <c:ptCount val="1"/>
                <c:pt idx="0">
                  <c:v>3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mnd'!$I$125:$I$136</c:f>
              <c:numCache>
                <c:formatCode>#,##0</c:formatCode>
                <c:ptCount val="12"/>
                <c:pt idx="0">
                  <c:v>179</c:v>
                </c:pt>
                <c:pt idx="1">
                  <c:v>103</c:v>
                </c:pt>
                <c:pt idx="2">
                  <c:v>287</c:v>
                </c:pt>
                <c:pt idx="3">
                  <c:v>165</c:v>
                </c:pt>
                <c:pt idx="4">
                  <c:v>108</c:v>
                </c:pt>
                <c:pt idx="5">
                  <c:v>224</c:v>
                </c:pt>
                <c:pt idx="6">
                  <c:v>37</c:v>
                </c:pt>
                <c:pt idx="7">
                  <c:v>115</c:v>
                </c:pt>
                <c:pt idx="8">
                  <c:v>171</c:v>
                </c:pt>
                <c:pt idx="9">
                  <c:v>504</c:v>
                </c:pt>
                <c:pt idx="10">
                  <c:v>378</c:v>
                </c:pt>
                <c:pt idx="11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4-4375-B61F-3F4C22192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27032"/>
        <c:axId val="508427424"/>
      </c:barChart>
      <c:catAx>
        <c:axId val="5084270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27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274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27032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3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mnd'!$E$125</c:f>
              <c:strCache>
                <c:ptCount val="1"/>
                <c:pt idx="0">
                  <c:v>3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mnd'!$J$125:$J$136</c:f>
              <c:numCache>
                <c:formatCode>0.0</c:formatCode>
                <c:ptCount val="12"/>
                <c:pt idx="0">
                  <c:v>33.709981167608277</c:v>
                </c:pt>
                <c:pt idx="1">
                  <c:v>26.410256410256405</c:v>
                </c:pt>
                <c:pt idx="2">
                  <c:v>33.140877598152422</c:v>
                </c:pt>
                <c:pt idx="3">
                  <c:v>35.106382978723389</c:v>
                </c:pt>
                <c:pt idx="4">
                  <c:v>27.48091603053436</c:v>
                </c:pt>
                <c:pt idx="5">
                  <c:v>26.698450536352809</c:v>
                </c:pt>
                <c:pt idx="6">
                  <c:v>21.764705882352938</c:v>
                </c:pt>
                <c:pt idx="7">
                  <c:v>27.777777777777779</c:v>
                </c:pt>
                <c:pt idx="8">
                  <c:v>23.489010989010996</c:v>
                </c:pt>
                <c:pt idx="9">
                  <c:v>19.163498098859311</c:v>
                </c:pt>
                <c:pt idx="10">
                  <c:v>25.437415881561236</c:v>
                </c:pt>
                <c:pt idx="11">
                  <c:v>24.295774647887324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51-4CC5-80E3-67138D64A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28208"/>
        <c:axId val="508428600"/>
      </c:barChart>
      <c:catAx>
        <c:axId val="5084282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28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28600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282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3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mnd'!$E$125</c:f>
              <c:strCache>
                <c:ptCount val="1"/>
                <c:pt idx="0">
                  <c:v>3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mnd'!$M$125:$M$136</c:f>
              <c:numCache>
                <c:formatCode>0.0</c:formatCode>
                <c:ptCount val="12"/>
                <c:pt idx="0">
                  <c:v>23.983240223463703</c:v>
                </c:pt>
                <c:pt idx="1">
                  <c:v>24.365048543689316</c:v>
                </c:pt>
                <c:pt idx="2">
                  <c:v>24.757491289198601</c:v>
                </c:pt>
                <c:pt idx="3">
                  <c:v>23.524242424242424</c:v>
                </c:pt>
                <c:pt idx="4">
                  <c:v>24.858333333333327</c:v>
                </c:pt>
                <c:pt idx="5">
                  <c:v>26.218303571428557</c:v>
                </c:pt>
                <c:pt idx="6">
                  <c:v>25.559459459459472</c:v>
                </c:pt>
                <c:pt idx="7">
                  <c:v>23.679130434782607</c:v>
                </c:pt>
                <c:pt idx="8">
                  <c:v>23.267251461988312</c:v>
                </c:pt>
                <c:pt idx="9">
                  <c:v>23.423809523809517</c:v>
                </c:pt>
                <c:pt idx="10">
                  <c:v>24.62910052910054</c:v>
                </c:pt>
                <c:pt idx="11">
                  <c:v>24.62028985507246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13-4DDF-93BD-CEE76D0976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29384"/>
        <c:axId val="508429776"/>
      </c:barChart>
      <c:catAx>
        <c:axId val="5084293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29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29776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293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3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mnd'!$E$125</c:f>
              <c:strCache>
                <c:ptCount val="1"/>
                <c:pt idx="0">
                  <c:v>3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mnd'!$L$125:$L$136</c:f>
              <c:numCache>
                <c:formatCode>0.00</c:formatCode>
                <c:ptCount val="12"/>
                <c:pt idx="0">
                  <c:v>6.5474860335195544</c:v>
                </c:pt>
                <c:pt idx="1">
                  <c:v>5.5922330097087389</c:v>
                </c:pt>
                <c:pt idx="2">
                  <c:v>6.1324041811846683</c:v>
                </c:pt>
                <c:pt idx="3">
                  <c:v>6.4424242424242415</c:v>
                </c:pt>
                <c:pt idx="4">
                  <c:v>6.2222222222222223</c:v>
                </c:pt>
                <c:pt idx="5">
                  <c:v>6.03125</c:v>
                </c:pt>
                <c:pt idx="6">
                  <c:v>6.2162162162162176</c:v>
                </c:pt>
                <c:pt idx="7">
                  <c:v>6.4173913043478255</c:v>
                </c:pt>
                <c:pt idx="8">
                  <c:v>6.0994152046783636</c:v>
                </c:pt>
                <c:pt idx="9">
                  <c:v>6.3373015873015888</c:v>
                </c:pt>
                <c:pt idx="10">
                  <c:v>6.5687830687830679</c:v>
                </c:pt>
                <c:pt idx="11">
                  <c:v>6.4927536231884053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BA-4B0E-84C7-1A4490E951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0560"/>
        <c:axId val="508430952"/>
      </c:barChart>
      <c:catAx>
        <c:axId val="5084305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0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0952"/>
        <c:scaling>
          <c:orientation val="minMax"/>
          <c:min val="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5.2045101236457524E-3"/>
              <c:y val="0.3190374037784045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05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3+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mnd'!$E$143</c:f>
              <c:strCache>
                <c:ptCount val="1"/>
                <c:pt idx="0">
                  <c:v>3+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mnd'!$I$143:$I$154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29</c:v>
                </c:pt>
                <c:pt idx="6">
                  <c:v>6</c:v>
                </c:pt>
                <c:pt idx="7">
                  <c:v>3</c:v>
                </c:pt>
                <c:pt idx="8">
                  <c:v>3</c:v>
                </c:pt>
                <c:pt idx="9">
                  <c:v>19</c:v>
                </c:pt>
                <c:pt idx="10">
                  <c:v>12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90-42BE-B2AB-E3EFA699CE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1736"/>
        <c:axId val="508432128"/>
      </c:barChart>
      <c:catAx>
        <c:axId val="5084317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2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21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173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3+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mnd'!$E$143</c:f>
              <c:strCache>
                <c:ptCount val="1"/>
                <c:pt idx="0">
                  <c:v>3+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mnd'!$J$143:$J$154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0.5089058524173028</c:v>
                </c:pt>
                <c:pt idx="5">
                  <c:v>3.4564958283671041</c:v>
                </c:pt>
                <c:pt idx="6">
                  <c:v>3.5294117647058822</c:v>
                </c:pt>
                <c:pt idx="7">
                  <c:v>0.72463768115942018</c:v>
                </c:pt>
                <c:pt idx="8">
                  <c:v>0.41208791208791201</c:v>
                </c:pt>
                <c:pt idx="9">
                  <c:v>0.72243346007604603</c:v>
                </c:pt>
                <c:pt idx="10">
                  <c:v>0.80753701211305517</c:v>
                </c:pt>
                <c:pt idx="11">
                  <c:v>0.35211267605633795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B7-4B71-95D0-728D6974A7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2912"/>
        <c:axId val="508433304"/>
      </c:barChart>
      <c:catAx>
        <c:axId val="5084329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3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33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29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3+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mnd'!$E$143</c:f>
              <c:strCache>
                <c:ptCount val="1"/>
                <c:pt idx="0">
                  <c:v>3+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mnd'!$M$143:$M$154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31.45</c:v>
                </c:pt>
                <c:pt idx="5">
                  <c:v>31.065517241379322</c:v>
                </c:pt>
                <c:pt idx="6">
                  <c:v>29.75</c:v>
                </c:pt>
                <c:pt idx="7">
                  <c:v>25.733333333333341</c:v>
                </c:pt>
                <c:pt idx="8">
                  <c:v>21.63333333333334</c:v>
                </c:pt>
                <c:pt idx="9">
                  <c:v>25.563157894736857</c:v>
                </c:pt>
                <c:pt idx="10">
                  <c:v>29.4</c:v>
                </c:pt>
                <c:pt idx="11">
                  <c:v>32.799999999999997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F0-4009-B3DE-B5D4D32AE3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4088"/>
        <c:axId val="508434480"/>
      </c:barChart>
      <c:catAx>
        <c:axId val="5084340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4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4480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40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3+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mnd'!$E$143</c:f>
              <c:strCache>
                <c:ptCount val="1"/>
                <c:pt idx="0">
                  <c:v>3+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mnd'!$L$143:$L$154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</c:v>
                </c:pt>
                <c:pt idx="5">
                  <c:v>7.31034482758621</c:v>
                </c:pt>
                <c:pt idx="6">
                  <c:v>5.833333333333333</c:v>
                </c:pt>
                <c:pt idx="7">
                  <c:v>5.3333333333333321</c:v>
                </c:pt>
                <c:pt idx="8">
                  <c:v>6.333333333333333</c:v>
                </c:pt>
                <c:pt idx="9">
                  <c:v>6.8947368421052646</c:v>
                </c:pt>
                <c:pt idx="10">
                  <c:v>7.8333333333333313</c:v>
                </c:pt>
                <c:pt idx="1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C0-464B-85DB-485CA9B67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5264"/>
        <c:axId val="508435656"/>
      </c:barChart>
      <c:catAx>
        <c:axId val="5084352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5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5656"/>
        <c:scaling>
          <c:orientation val="minMax"/>
          <c:min val="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3110549475829185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526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4-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mnd'!$E$161</c:f>
              <c:strCache>
                <c:ptCount val="1"/>
                <c:pt idx="0">
                  <c:v>4-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mnd'!$I$161:$I$172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13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4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9C-43B1-B470-26A56BC89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6440"/>
        <c:axId val="508436832"/>
      </c:barChart>
      <c:catAx>
        <c:axId val="5084364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6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68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644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4-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mnd'!$E$161</c:f>
              <c:strCache>
                <c:ptCount val="1"/>
                <c:pt idx="0">
                  <c:v>4-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mnd'!$J$161:$J$172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0.5089058524173028</c:v>
                </c:pt>
                <c:pt idx="5">
                  <c:v>1.5494636471990464</c:v>
                </c:pt>
                <c:pt idx="6">
                  <c:v>1.1764705882352939</c:v>
                </c:pt>
                <c:pt idx="7">
                  <c:v>0.48309178743961345</c:v>
                </c:pt>
                <c:pt idx="8">
                  <c:v>0.27472527472527464</c:v>
                </c:pt>
                <c:pt idx="9">
                  <c:v>0.15209125475285171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B9-48EC-AA5D-B4322F4D6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7616"/>
        <c:axId val="508438008"/>
      </c:barChart>
      <c:catAx>
        <c:axId val="5084376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8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8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761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geit, middel fettgruppe, per uke </a:t>
            </a:r>
          </a:p>
        </c:rich>
      </c:tx>
      <c:layout>
        <c:manualLayout>
          <c:xMode val="edge"/>
          <c:yMode val="edge"/>
          <c:x val="0.1492456327391383"/>
          <c:y val="3.0078530270865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662490110859557E-2"/>
          <c:y val="0.15847136282069654"/>
          <c:w val="0.90081613748002909"/>
          <c:h val="0.72884416361241411"/>
        </c:manualLayout>
      </c:layout>
      <c:lineChart>
        <c:grouping val="standard"/>
        <c:varyColors val="0"/>
        <c:ser>
          <c:idx val="3"/>
          <c:order val="0"/>
          <c:tx>
            <c:strRef>
              <c:f>Uke!$B$65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rgbClr val="3366FF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FF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Uke!$T$65:$T$116</c:f>
              <c:numCache>
                <c:formatCode>0.00</c:formatCode>
                <c:ptCount val="52"/>
                <c:pt idx="0">
                  <c:v>7.7567567567567588</c:v>
                </c:pt>
                <c:pt idx="1">
                  <c:v>5.5289017341040445</c:v>
                </c:pt>
                <c:pt idx="2">
                  <c:v>5.4680851063829801</c:v>
                </c:pt>
                <c:pt idx="3">
                  <c:v>6.75</c:v>
                </c:pt>
                <c:pt idx="4">
                  <c:v>5.6808510638297856</c:v>
                </c:pt>
                <c:pt idx="5">
                  <c:v>5.5571428571428561</c:v>
                </c:pt>
                <c:pt idx="6">
                  <c:v>6.3684210526315796</c:v>
                </c:pt>
                <c:pt idx="7">
                  <c:v>7.1521739130434794</c:v>
                </c:pt>
                <c:pt idx="8">
                  <c:v>5.8275862068965516</c:v>
                </c:pt>
                <c:pt idx="9">
                  <c:v>6.2209631728045309</c:v>
                </c:pt>
                <c:pt idx="10">
                  <c:v>6.2477876106194685</c:v>
                </c:pt>
                <c:pt idx="11">
                  <c:v>5.5277777777777777</c:v>
                </c:pt>
                <c:pt idx="12">
                  <c:v>5.6845637583892596</c:v>
                </c:pt>
                <c:pt idx="13">
                  <c:v>6.43</c:v>
                </c:pt>
                <c:pt idx="14">
                  <c:v>7.1428571428571441</c:v>
                </c:pt>
                <c:pt idx="15">
                  <c:v>4.9821428571428559</c:v>
                </c:pt>
                <c:pt idx="16">
                  <c:v>5.647887323943662</c:v>
                </c:pt>
                <c:pt idx="17">
                  <c:v>6.4605263157894761</c:v>
                </c:pt>
                <c:pt idx="18">
                  <c:v>4.953125</c:v>
                </c:pt>
                <c:pt idx="19">
                  <c:v>6.3826086956521744</c:v>
                </c:pt>
                <c:pt idx="20">
                  <c:v>4.7777777777777777</c:v>
                </c:pt>
                <c:pt idx="21">
                  <c:v>5.7649402390438258</c:v>
                </c:pt>
                <c:pt idx="22">
                  <c:v>5.6067415730337107</c:v>
                </c:pt>
                <c:pt idx="23">
                  <c:v>5.25</c:v>
                </c:pt>
                <c:pt idx="24">
                  <c:v>5.5837104072398196</c:v>
                </c:pt>
                <c:pt idx="25">
                  <c:v>5.0394736842105283</c:v>
                </c:pt>
                <c:pt idx="26">
                  <c:v>4.7209302325581399</c:v>
                </c:pt>
                <c:pt idx="27">
                  <c:v>5.4838709677419359</c:v>
                </c:pt>
                <c:pt idx="28">
                  <c:v>5</c:v>
                </c:pt>
                <c:pt idx="29">
                  <c:v>6.8</c:v>
                </c:pt>
                <c:pt idx="30">
                  <c:v>6.3093718984829161</c:v>
                </c:pt>
                <c:pt idx="31">
                  <c:v>5.6440677966101696</c:v>
                </c:pt>
                <c:pt idx="32">
                  <c:v>4.7575757575757587</c:v>
                </c:pt>
                <c:pt idx="33">
                  <c:v>3.5145631067961176</c:v>
                </c:pt>
                <c:pt idx="34">
                  <c:v>5.9051724137931005</c:v>
                </c:pt>
                <c:pt idx="35">
                  <c:v>6.3146067415730354</c:v>
                </c:pt>
                <c:pt idx="36">
                  <c:v>5.2410714285714306</c:v>
                </c:pt>
                <c:pt idx="37">
                  <c:v>5.7653061224489806</c:v>
                </c:pt>
                <c:pt idx="38">
                  <c:v>5.7090909090909108</c:v>
                </c:pt>
                <c:pt idx="39">
                  <c:v>5.62062937062937</c:v>
                </c:pt>
                <c:pt idx="40">
                  <c:v>5.3828238719068393</c:v>
                </c:pt>
                <c:pt idx="41">
                  <c:v>5.0456852791878202</c:v>
                </c:pt>
                <c:pt idx="42">
                  <c:v>5.5966386554621836</c:v>
                </c:pt>
                <c:pt idx="43">
                  <c:v>5.575371549893843</c:v>
                </c:pt>
                <c:pt idx="44">
                  <c:v>5.4144486692015219</c:v>
                </c:pt>
                <c:pt idx="45">
                  <c:v>4.7819148936170199</c:v>
                </c:pt>
                <c:pt idx="46">
                  <c:v>5.4407894736842115</c:v>
                </c:pt>
                <c:pt idx="47">
                  <c:v>5.6456310679611681</c:v>
                </c:pt>
                <c:pt idx="48">
                  <c:v>5.3611111111111116</c:v>
                </c:pt>
                <c:pt idx="49">
                  <c:v>5.4467005076142119</c:v>
                </c:pt>
                <c:pt idx="50">
                  <c:v>7.1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90-48F2-B801-30BA44EB601E}"/>
            </c:ext>
          </c:extLst>
        </c:ser>
        <c:ser>
          <c:idx val="4"/>
          <c:order val="1"/>
          <c:tx>
            <c:strRef>
              <c:f>Uke!$B$10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chemeClr val="tx1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Uke!$T$10:$T$61</c:f>
              <c:numCache>
                <c:formatCode>0.00</c:formatCode>
                <c:ptCount val="52"/>
                <c:pt idx="0">
                  <c:v>5.8571428571428559</c:v>
                </c:pt>
                <c:pt idx="1">
                  <c:v>6.084848484848485</c:v>
                </c:pt>
                <c:pt idx="2">
                  <c:v>6.4117647058823524</c:v>
                </c:pt>
                <c:pt idx="3">
                  <c:v>6.8243243243243237</c:v>
                </c:pt>
                <c:pt idx="4">
                  <c:v>5.626373626373625</c:v>
                </c:pt>
                <c:pt idx="5">
                  <c:v>5.5306122448979593</c:v>
                </c:pt>
                <c:pt idx="6">
                  <c:v>5.5714285714285694</c:v>
                </c:pt>
                <c:pt idx="7">
                  <c:v>5.7454545454545451</c:v>
                </c:pt>
                <c:pt idx="8">
                  <c:v>5.8936170212765937</c:v>
                </c:pt>
                <c:pt idx="9">
                  <c:v>6.3644067796610164</c:v>
                </c:pt>
                <c:pt idx="10">
                  <c:v>5.6204819277108413</c:v>
                </c:pt>
                <c:pt idx="11">
                  <c:v>5.824858757062148</c:v>
                </c:pt>
                <c:pt idx="12">
                  <c:v>5.65</c:v>
                </c:pt>
                <c:pt idx="13">
                  <c:v>0</c:v>
                </c:pt>
                <c:pt idx="14">
                  <c:v>5.9890109890109873</c:v>
                </c:pt>
                <c:pt idx="15">
                  <c:v>6.2542372881355925</c:v>
                </c:pt>
                <c:pt idx="16">
                  <c:v>5.515625</c:v>
                </c:pt>
                <c:pt idx="17">
                  <c:v>5.9069767441860455</c:v>
                </c:pt>
                <c:pt idx="18">
                  <c:v>5.679104477611939</c:v>
                </c:pt>
                <c:pt idx="19">
                  <c:v>8</c:v>
                </c:pt>
                <c:pt idx="20">
                  <c:v>5.3804347826086953</c:v>
                </c:pt>
                <c:pt idx="21">
                  <c:v>5.6153846153846141</c:v>
                </c:pt>
                <c:pt idx="22">
                  <c:v>5.8833333333333355</c:v>
                </c:pt>
                <c:pt idx="23">
                  <c:v>5.875</c:v>
                </c:pt>
                <c:pt idx="24">
                  <c:v>5.7826086956521747</c:v>
                </c:pt>
                <c:pt idx="25">
                  <c:v>5.874686716791981</c:v>
                </c:pt>
                <c:pt idx="26">
                  <c:v>5.7692307692307692</c:v>
                </c:pt>
                <c:pt idx="27">
                  <c:v>5.9230769230769242</c:v>
                </c:pt>
                <c:pt idx="28">
                  <c:v>5</c:v>
                </c:pt>
                <c:pt idx="29">
                  <c:v>4.25</c:v>
                </c:pt>
                <c:pt idx="30">
                  <c:v>5.6632653061224483</c:v>
                </c:pt>
                <c:pt idx="31">
                  <c:v>5.72</c:v>
                </c:pt>
                <c:pt idx="32">
                  <c:v>5.5631067961165046</c:v>
                </c:pt>
                <c:pt idx="33">
                  <c:v>5.5862068965517215</c:v>
                </c:pt>
                <c:pt idx="34">
                  <c:v>5.5542635658914739</c:v>
                </c:pt>
                <c:pt idx="35">
                  <c:v>5.415094339622641</c:v>
                </c:pt>
                <c:pt idx="36">
                  <c:v>6.0567375886524815</c:v>
                </c:pt>
                <c:pt idx="37">
                  <c:v>5.2009803921568611</c:v>
                </c:pt>
                <c:pt idx="38">
                  <c:v>5.7714285714285696</c:v>
                </c:pt>
                <c:pt idx="39">
                  <c:v>5.0690235690235692</c:v>
                </c:pt>
                <c:pt idx="40">
                  <c:v>5.1288659793814437</c:v>
                </c:pt>
                <c:pt idx="41">
                  <c:v>5.4745098039215696</c:v>
                </c:pt>
                <c:pt idx="42">
                  <c:v>5.0517241379310338</c:v>
                </c:pt>
                <c:pt idx="43">
                  <c:v>5.6939130434782612</c:v>
                </c:pt>
                <c:pt idx="44">
                  <c:v>5.418287937743191</c:v>
                </c:pt>
                <c:pt idx="45">
                  <c:v>6.0034722222222223</c:v>
                </c:pt>
                <c:pt idx="46">
                  <c:v>5.5181818181818194</c:v>
                </c:pt>
                <c:pt idx="47">
                  <c:v>6.3252032520325203</c:v>
                </c:pt>
                <c:pt idx="48">
                  <c:v>5.7820512820512793</c:v>
                </c:pt>
                <c:pt idx="49">
                  <c:v>4.603773584905662</c:v>
                </c:pt>
                <c:pt idx="50">
                  <c:v>5.9375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90-48F2-B801-30BA44EB60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44296"/>
        <c:axId val="374946256"/>
      </c:lineChart>
      <c:catAx>
        <c:axId val="37494429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4625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74946256"/>
        <c:scaling>
          <c:orientation val="minMax"/>
          <c:min val="3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4336929474724749E-2"/>
              <c:y val="0.3585780815622461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44296"/>
        <c:crosses val="autoZero"/>
        <c:crossBetween val="between"/>
      </c:valAx>
      <c:spPr>
        <a:solidFill>
          <a:srgbClr val="FFCC99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836755927279891"/>
          <c:y val="0.20197298808022679"/>
          <c:w val="8.9605787912874546E-2"/>
          <c:h val="0.1858710995933674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4-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mnd'!$E$161</c:f>
              <c:strCache>
                <c:ptCount val="1"/>
                <c:pt idx="0">
                  <c:v>4-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mnd'!$M$161:$M$172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25.05</c:v>
                </c:pt>
                <c:pt idx="5">
                  <c:v>33.092307692307685</c:v>
                </c:pt>
                <c:pt idx="6">
                  <c:v>36.1</c:v>
                </c:pt>
                <c:pt idx="7">
                  <c:v>33.549999999999997</c:v>
                </c:pt>
                <c:pt idx="8">
                  <c:v>34.5</c:v>
                </c:pt>
                <c:pt idx="9">
                  <c:v>33.024999999999999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76-4B8B-B96D-9FC8C96B0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8792"/>
        <c:axId val="508439184"/>
      </c:barChart>
      <c:catAx>
        <c:axId val="5084387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9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9184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87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4-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mnd'!$E$161</c:f>
              <c:strCache>
                <c:ptCount val="1"/>
                <c:pt idx="0">
                  <c:v>4-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mnd'!$L$161:$L$172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</c:v>
                </c:pt>
                <c:pt idx="5">
                  <c:v>8</c:v>
                </c:pt>
                <c:pt idx="6">
                  <c:v>7</c:v>
                </c:pt>
                <c:pt idx="7">
                  <c:v>6</c:v>
                </c:pt>
                <c:pt idx="8">
                  <c:v>8</c:v>
                </c:pt>
                <c:pt idx="9">
                  <c:v>6.75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8C-476A-884B-AF771EA2F9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9968"/>
        <c:axId val="508440360"/>
      </c:barChart>
      <c:catAx>
        <c:axId val="5084399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0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0360"/>
        <c:scaling>
          <c:orientation val="minMax"/>
          <c:min val="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5.2045101236457524E-3"/>
              <c:y val="0.346976000462605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99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4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mnd'!$E$179</c:f>
              <c:strCache>
                <c:ptCount val="1"/>
                <c:pt idx="0">
                  <c:v>4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mnd'!$I$179:$I$190</c:f>
              <c:numCache>
                <c:formatCode>#,##0</c:formatCode>
                <c:ptCount val="12"/>
                <c:pt idx="0">
                  <c:v>35</c:v>
                </c:pt>
                <c:pt idx="1">
                  <c:v>11</c:v>
                </c:pt>
                <c:pt idx="2">
                  <c:v>25</c:v>
                </c:pt>
                <c:pt idx="3">
                  <c:v>12</c:v>
                </c:pt>
                <c:pt idx="4">
                  <c:v>9</c:v>
                </c:pt>
                <c:pt idx="5">
                  <c:v>43</c:v>
                </c:pt>
                <c:pt idx="6">
                  <c:v>2</c:v>
                </c:pt>
                <c:pt idx="7">
                  <c:v>12</c:v>
                </c:pt>
                <c:pt idx="8">
                  <c:v>25</c:v>
                </c:pt>
                <c:pt idx="9">
                  <c:v>38</c:v>
                </c:pt>
                <c:pt idx="10">
                  <c:v>34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E3-4A99-9FD5-A07F2D005D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1144"/>
        <c:axId val="508441536"/>
      </c:barChart>
      <c:catAx>
        <c:axId val="5084411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1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15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1.4064222231523725E-2"/>
              <c:y val="0.3967597135277212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114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4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mnd'!$E$179</c:f>
              <c:strCache>
                <c:ptCount val="1"/>
                <c:pt idx="0">
                  <c:v>4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mnd'!$J$179:$J$190</c:f>
              <c:numCache>
                <c:formatCode>0.0</c:formatCode>
                <c:ptCount val="12"/>
                <c:pt idx="0">
                  <c:v>6.5913370998116783</c:v>
                </c:pt>
                <c:pt idx="1">
                  <c:v>2.8205128205128198</c:v>
                </c:pt>
                <c:pt idx="2">
                  <c:v>2.8868360277136258</c:v>
                </c:pt>
                <c:pt idx="3">
                  <c:v>2.5531914893617031</c:v>
                </c:pt>
                <c:pt idx="4">
                  <c:v>2.2900763358778624</c:v>
                </c:pt>
                <c:pt idx="5">
                  <c:v>5.1251489868891529</c:v>
                </c:pt>
                <c:pt idx="6">
                  <c:v>1.1764705882352939</c:v>
                </c:pt>
                <c:pt idx="7">
                  <c:v>2.8985507246376807</c:v>
                </c:pt>
                <c:pt idx="8">
                  <c:v>3.434065934065933</c:v>
                </c:pt>
                <c:pt idx="9">
                  <c:v>1.4448669201520923</c:v>
                </c:pt>
                <c:pt idx="10">
                  <c:v>2.2880215343203236</c:v>
                </c:pt>
                <c:pt idx="11">
                  <c:v>0.7042253521126759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1F-4789-9FCD-636F48F25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2320"/>
        <c:axId val="508442712"/>
      </c:barChart>
      <c:catAx>
        <c:axId val="508442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2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2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232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4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mnd'!$E$179</c:f>
              <c:strCache>
                <c:ptCount val="1"/>
                <c:pt idx="0">
                  <c:v>4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mnd'!$M$179:$M$190</c:f>
              <c:numCache>
                <c:formatCode>0.0</c:formatCode>
                <c:ptCount val="12"/>
                <c:pt idx="0">
                  <c:v>29.708571428571403</c:v>
                </c:pt>
                <c:pt idx="1">
                  <c:v>28.145454545454552</c:v>
                </c:pt>
                <c:pt idx="2">
                  <c:v>29.544</c:v>
                </c:pt>
                <c:pt idx="3">
                  <c:v>30.616666666666674</c:v>
                </c:pt>
                <c:pt idx="4">
                  <c:v>30.87777777777778</c:v>
                </c:pt>
                <c:pt idx="5">
                  <c:v>32.737209302325589</c:v>
                </c:pt>
                <c:pt idx="6">
                  <c:v>31.800000000000008</c:v>
                </c:pt>
                <c:pt idx="7">
                  <c:v>31.725000000000001</c:v>
                </c:pt>
                <c:pt idx="8">
                  <c:v>30.307999999999993</c:v>
                </c:pt>
                <c:pt idx="9">
                  <c:v>30.113157894736823</c:v>
                </c:pt>
                <c:pt idx="10">
                  <c:v>30.22058823529412</c:v>
                </c:pt>
                <c:pt idx="11">
                  <c:v>28.45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10-4C3A-9C12-B6AD70435C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3496"/>
        <c:axId val="508443888"/>
      </c:barChart>
      <c:catAx>
        <c:axId val="5084434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3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3888"/>
        <c:scaling>
          <c:orientation val="minMax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34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4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mnd'!$E$179</c:f>
              <c:strCache>
                <c:ptCount val="1"/>
                <c:pt idx="0">
                  <c:v>4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mnd'!$L$179:$L$190</c:f>
              <c:numCache>
                <c:formatCode>0.00</c:formatCode>
                <c:ptCount val="12"/>
                <c:pt idx="0">
                  <c:v>8.4285714285714306</c:v>
                </c:pt>
                <c:pt idx="1">
                  <c:v>6.8181818181818192</c:v>
                </c:pt>
                <c:pt idx="2">
                  <c:v>7.04</c:v>
                </c:pt>
                <c:pt idx="3">
                  <c:v>7.1666666666666687</c:v>
                </c:pt>
                <c:pt idx="4">
                  <c:v>7.5555555555555554</c:v>
                </c:pt>
                <c:pt idx="5">
                  <c:v>7.4883720930232514</c:v>
                </c:pt>
                <c:pt idx="6">
                  <c:v>6</c:v>
                </c:pt>
                <c:pt idx="7">
                  <c:v>7</c:v>
                </c:pt>
                <c:pt idx="8">
                  <c:v>7.28</c:v>
                </c:pt>
                <c:pt idx="9">
                  <c:v>7.4210526315789505</c:v>
                </c:pt>
                <c:pt idx="10">
                  <c:v>7.7941176470588243</c:v>
                </c:pt>
                <c:pt idx="11">
                  <c:v>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33-4651-8009-DA74299805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4672"/>
        <c:axId val="508445064"/>
      </c:barChart>
      <c:catAx>
        <c:axId val="508444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5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5064"/>
        <c:scaling>
          <c:orientation val="minMax"/>
          <c:min val="7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9.4028953982226281E-3"/>
              <c:y val="0.323028631876147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46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4+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mnd'!$E$197</c:f>
              <c:strCache>
                <c:ptCount val="1"/>
                <c:pt idx="0">
                  <c:v>4+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mnd'!$I$197:$I$208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91-4689-9D72-B90FFEEC4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5848"/>
        <c:axId val="508446240"/>
      </c:barChart>
      <c:catAx>
        <c:axId val="5084458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6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62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584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4+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mnd'!$E$197</c:f>
              <c:strCache>
                <c:ptCount val="1"/>
                <c:pt idx="0">
                  <c:v>4+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mnd'!$J$197:$J$208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0.23837902264600713</c:v>
                </c:pt>
                <c:pt idx="6">
                  <c:v>0</c:v>
                </c:pt>
                <c:pt idx="7">
                  <c:v>0</c:v>
                </c:pt>
                <c:pt idx="8">
                  <c:v>0.27472527472527464</c:v>
                </c:pt>
                <c:pt idx="9">
                  <c:v>3.8022813688212927E-2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89-4B1D-AA27-D5EA2AEE6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7024"/>
        <c:axId val="508447416"/>
      </c:barChart>
      <c:catAx>
        <c:axId val="5084470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7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74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70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4+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mnd'!$E$197</c:f>
              <c:strCache>
                <c:ptCount val="1"/>
                <c:pt idx="0">
                  <c:v>4+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mnd'!$M$197:$M$208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33</c:v>
                </c:pt>
                <c:pt idx="6">
                  <c:v>0</c:v>
                </c:pt>
                <c:pt idx="7">
                  <c:v>0</c:v>
                </c:pt>
                <c:pt idx="8">
                  <c:v>26.95</c:v>
                </c:pt>
                <c:pt idx="9">
                  <c:v>28.6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D0-4347-B77D-0E8242C683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8200"/>
        <c:axId val="508448592"/>
      </c:barChart>
      <c:catAx>
        <c:axId val="5084482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8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8592"/>
        <c:scaling>
          <c:orientation val="minMax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82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4+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mnd'!$E$197</c:f>
              <c:strCache>
                <c:ptCount val="1"/>
                <c:pt idx="0">
                  <c:v>4+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mnd'!$L$197:$L$208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8</c:v>
                </c:pt>
                <c:pt idx="6">
                  <c:v>0</c:v>
                </c:pt>
                <c:pt idx="7">
                  <c:v>0</c:v>
                </c:pt>
                <c:pt idx="8">
                  <c:v>7.5</c:v>
                </c:pt>
                <c:pt idx="9">
                  <c:v>8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DB-4116-81BB-DFFD271B7A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9376"/>
        <c:axId val="508449768"/>
      </c:barChart>
      <c:catAx>
        <c:axId val="5084493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9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9768"/>
        <c:scaling>
          <c:orientation val="minMax"/>
          <c:min val="8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2831163508987177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93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geit: middel klasse per uke</a:t>
            </a:r>
          </a:p>
        </c:rich>
      </c:tx>
      <c:layout>
        <c:manualLayout>
          <c:xMode val="edge"/>
          <c:yMode val="edge"/>
          <c:x val="0.1419820422774592"/>
          <c:y val="2.30307876211132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44986690328305E-2"/>
          <c:y val="0.15062111801242237"/>
          <c:w val="0.93078970718722276"/>
          <c:h val="0.74689440993788825"/>
        </c:manualLayout>
      </c:layout>
      <c:lineChart>
        <c:grouping val="standard"/>
        <c:varyColors val="0"/>
        <c:ser>
          <c:idx val="3"/>
          <c:order val="0"/>
          <c:tx>
            <c:strRef>
              <c:f>Uke!$B$65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FFFF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Uke!$N$65:$N$116</c:f>
              <c:numCache>
                <c:formatCode>0.00</c:formatCode>
                <c:ptCount val="52"/>
                <c:pt idx="0">
                  <c:v>6.5135135135135123</c:v>
                </c:pt>
                <c:pt idx="1">
                  <c:v>5.6763005780346791</c:v>
                </c:pt>
                <c:pt idx="2">
                  <c:v>5.2695035460992887</c:v>
                </c:pt>
                <c:pt idx="3">
                  <c:v>5.916666666666667</c:v>
                </c:pt>
                <c:pt idx="4">
                  <c:v>5.4680851063829801</c:v>
                </c:pt>
                <c:pt idx="5">
                  <c:v>5.3428571428571408</c:v>
                </c:pt>
                <c:pt idx="6">
                  <c:v>6.1929824561403501</c:v>
                </c:pt>
                <c:pt idx="7">
                  <c:v>6.1521739130434794</c:v>
                </c:pt>
                <c:pt idx="8">
                  <c:v>5.6034482758620685</c:v>
                </c:pt>
                <c:pt idx="9">
                  <c:v>5.002832861189801</c:v>
                </c:pt>
                <c:pt idx="10">
                  <c:v>5.3451327433628322</c:v>
                </c:pt>
                <c:pt idx="11">
                  <c:v>5.2962962962962967</c:v>
                </c:pt>
                <c:pt idx="12">
                  <c:v>5.2214765100671139</c:v>
                </c:pt>
                <c:pt idx="13">
                  <c:v>5.6233333333333348</c:v>
                </c:pt>
                <c:pt idx="14">
                  <c:v>5.4285714285714306</c:v>
                </c:pt>
                <c:pt idx="15">
                  <c:v>4.4107142857142847</c:v>
                </c:pt>
                <c:pt idx="16">
                  <c:v>5.154929577464789</c:v>
                </c:pt>
                <c:pt idx="17">
                  <c:v>5.5394736842105283</c:v>
                </c:pt>
                <c:pt idx="18">
                  <c:v>4.78125</c:v>
                </c:pt>
                <c:pt idx="19">
                  <c:v>5.6</c:v>
                </c:pt>
                <c:pt idx="20">
                  <c:v>5.7037037037037024</c:v>
                </c:pt>
                <c:pt idx="21">
                  <c:v>5.9282868525896433</c:v>
                </c:pt>
                <c:pt idx="22">
                  <c:v>5.5617977528089888</c:v>
                </c:pt>
                <c:pt idx="23">
                  <c:v>4.6704545454545459</c:v>
                </c:pt>
                <c:pt idx="24">
                  <c:v>4.7828054298642542</c:v>
                </c:pt>
                <c:pt idx="25">
                  <c:v>4.8552631578947363</c:v>
                </c:pt>
                <c:pt idx="26">
                  <c:v>4.3720930232558128</c:v>
                </c:pt>
                <c:pt idx="27">
                  <c:v>5.032258064516129</c:v>
                </c:pt>
                <c:pt idx="28">
                  <c:v>5.4285714285714306</c:v>
                </c:pt>
                <c:pt idx="29">
                  <c:v>5.4</c:v>
                </c:pt>
                <c:pt idx="30">
                  <c:v>5.5020558627534388</c:v>
                </c:pt>
                <c:pt idx="31">
                  <c:v>5.7966101694915251</c:v>
                </c:pt>
                <c:pt idx="32">
                  <c:v>5.2727272727272716</c:v>
                </c:pt>
                <c:pt idx="33">
                  <c:v>3.7572815533980592</c:v>
                </c:pt>
                <c:pt idx="34">
                  <c:v>4.8103448275862064</c:v>
                </c:pt>
                <c:pt idx="35">
                  <c:v>5.5056179775280896</c:v>
                </c:pt>
                <c:pt idx="36">
                  <c:v>4.5803571428571441</c:v>
                </c:pt>
                <c:pt idx="37">
                  <c:v>4.8061224489795924</c:v>
                </c:pt>
                <c:pt idx="38">
                  <c:v>5.3090909090909104</c:v>
                </c:pt>
                <c:pt idx="39">
                  <c:v>4.8059440559440549</c:v>
                </c:pt>
                <c:pt idx="40">
                  <c:v>5.0698689956331853</c:v>
                </c:pt>
                <c:pt idx="41">
                  <c:v>4.779187817258884</c:v>
                </c:pt>
                <c:pt idx="42">
                  <c:v>5.3305322128851529</c:v>
                </c:pt>
                <c:pt idx="43">
                  <c:v>5.2760084925690007</c:v>
                </c:pt>
                <c:pt idx="44">
                  <c:v>5.4676806083650193</c:v>
                </c:pt>
                <c:pt idx="45">
                  <c:v>4.8191489361702118</c:v>
                </c:pt>
                <c:pt idx="46">
                  <c:v>5.3947368421052628</c:v>
                </c:pt>
                <c:pt idx="47">
                  <c:v>5.2912621359223317</c:v>
                </c:pt>
                <c:pt idx="48">
                  <c:v>5.2314814814814818</c:v>
                </c:pt>
                <c:pt idx="49">
                  <c:v>5.3401015228426383</c:v>
                </c:pt>
                <c:pt idx="50">
                  <c:v>5.8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EC-4937-A6FA-7A8F8FB59450}"/>
            </c:ext>
          </c:extLst>
        </c:ser>
        <c:ser>
          <c:idx val="4"/>
          <c:order val="1"/>
          <c:tx>
            <c:strRef>
              <c:f>Uke!$B$10</c:f>
              <c:strCache>
                <c:ptCount val="1"/>
                <c:pt idx="0">
                  <c:v>2023</c:v>
                </c:pt>
              </c:strCache>
            </c:strRef>
          </c:tx>
          <c:spPr>
            <a:ln w="76200">
              <a:solidFill>
                <a:srgbClr val="0000FF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Uke!$N$10:$N$61</c:f>
              <c:numCache>
                <c:formatCode>0.00</c:formatCode>
                <c:ptCount val="52"/>
                <c:pt idx="0">
                  <c:v>5.8571428571428559</c:v>
                </c:pt>
                <c:pt idx="1">
                  <c:v>5.9060606060606062</c:v>
                </c:pt>
                <c:pt idx="2">
                  <c:v>5.8655462184873963</c:v>
                </c:pt>
                <c:pt idx="3">
                  <c:v>6.0675675675675667</c:v>
                </c:pt>
                <c:pt idx="4">
                  <c:v>5.2527472527472527</c:v>
                </c:pt>
                <c:pt idx="5">
                  <c:v>5.0612244897959187</c:v>
                </c:pt>
                <c:pt idx="6">
                  <c:v>5.2095238095238088</c:v>
                </c:pt>
                <c:pt idx="7">
                  <c:v>5.2181818181818178</c:v>
                </c:pt>
                <c:pt idx="8">
                  <c:v>4.7659574468085113</c:v>
                </c:pt>
                <c:pt idx="9">
                  <c:v>5.42372881355932</c:v>
                </c:pt>
                <c:pt idx="10">
                  <c:v>5.0963855421686759</c:v>
                </c:pt>
                <c:pt idx="11">
                  <c:v>5.5593220338983045</c:v>
                </c:pt>
                <c:pt idx="12">
                  <c:v>5.55</c:v>
                </c:pt>
                <c:pt idx="13">
                  <c:v>0</c:v>
                </c:pt>
                <c:pt idx="14">
                  <c:v>5.3846153846153859</c:v>
                </c:pt>
                <c:pt idx="15">
                  <c:v>5.8644067796610164</c:v>
                </c:pt>
                <c:pt idx="16">
                  <c:v>5.1531250000000002</c:v>
                </c:pt>
                <c:pt idx="17">
                  <c:v>5.162790697674418</c:v>
                </c:pt>
                <c:pt idx="18">
                  <c:v>5.0895522388059691</c:v>
                </c:pt>
                <c:pt idx="19">
                  <c:v>6</c:v>
                </c:pt>
                <c:pt idx="20">
                  <c:v>4.875</c:v>
                </c:pt>
                <c:pt idx="21">
                  <c:v>6.0769230769230758</c:v>
                </c:pt>
                <c:pt idx="22">
                  <c:v>5.1666666666666679</c:v>
                </c:pt>
                <c:pt idx="23">
                  <c:v>5.25</c:v>
                </c:pt>
                <c:pt idx="24">
                  <c:v>4.6195652173913047</c:v>
                </c:pt>
                <c:pt idx="25">
                  <c:v>5.140350877192982</c:v>
                </c:pt>
                <c:pt idx="26">
                  <c:v>4.6730769230769216</c:v>
                </c:pt>
                <c:pt idx="27">
                  <c:v>5.7692307692307692</c:v>
                </c:pt>
                <c:pt idx="28">
                  <c:v>5.5</c:v>
                </c:pt>
                <c:pt idx="29">
                  <c:v>3.6875</c:v>
                </c:pt>
                <c:pt idx="30">
                  <c:v>5.091836734693878</c:v>
                </c:pt>
                <c:pt idx="31">
                  <c:v>5.64</c:v>
                </c:pt>
                <c:pt idx="32">
                  <c:v>4.9417475728155322</c:v>
                </c:pt>
                <c:pt idx="33">
                  <c:v>5.4310344827586228</c:v>
                </c:pt>
                <c:pt idx="34">
                  <c:v>5.275193798449612</c:v>
                </c:pt>
                <c:pt idx="35">
                  <c:v>5.0628930817610076</c:v>
                </c:pt>
                <c:pt idx="36">
                  <c:v>5.5106382978723394</c:v>
                </c:pt>
                <c:pt idx="37">
                  <c:v>5.3529411764705879</c:v>
                </c:pt>
                <c:pt idx="38">
                  <c:v>5.6</c:v>
                </c:pt>
                <c:pt idx="39">
                  <c:v>4.8114478114478123</c:v>
                </c:pt>
                <c:pt idx="40">
                  <c:v>4.9716494845360817</c:v>
                </c:pt>
                <c:pt idx="41">
                  <c:v>5.2294117647058815</c:v>
                </c:pt>
                <c:pt idx="42">
                  <c:v>5.0938697318007664</c:v>
                </c:pt>
                <c:pt idx="43">
                  <c:v>5.3895652173913042</c:v>
                </c:pt>
                <c:pt idx="44">
                  <c:v>5.4902723735408578</c:v>
                </c:pt>
                <c:pt idx="45">
                  <c:v>5.4756944444444438</c:v>
                </c:pt>
                <c:pt idx="46">
                  <c:v>5.1863636363636356</c:v>
                </c:pt>
                <c:pt idx="47">
                  <c:v>6.6829268292682897</c:v>
                </c:pt>
                <c:pt idx="48">
                  <c:v>5.4423076923076943</c:v>
                </c:pt>
                <c:pt idx="49">
                  <c:v>5.2075471698113205</c:v>
                </c:pt>
                <c:pt idx="50">
                  <c:v>6.375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EC-4937-A6FA-7A8F8FB594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27472"/>
        <c:axId val="499623160"/>
      </c:lineChart>
      <c:catAx>
        <c:axId val="49962747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31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23160"/>
        <c:scaling>
          <c:orientation val="minMax"/>
          <c:min val="3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7472"/>
        <c:crosses val="autoZero"/>
        <c:crossBetween val="between"/>
        <c:minorUnit val="0.05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563773956768691"/>
          <c:y val="5.7023576421280787E-2"/>
          <c:w val="8.0792579785454288E-2"/>
          <c:h val="0.165313665992482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5-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mnd'!$E$215</c:f>
              <c:strCache>
                <c:ptCount val="1"/>
                <c:pt idx="0">
                  <c:v>5-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mnd'!$I$215:$I$226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BF-45F9-9B16-CEE767D4C2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0552"/>
        <c:axId val="508450944"/>
      </c:barChart>
      <c:catAx>
        <c:axId val="5084505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0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0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0552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5-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mnd'!$E$215</c:f>
              <c:strCache>
                <c:ptCount val="1"/>
                <c:pt idx="0">
                  <c:v>5-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mnd'!$J$215:$J$226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60-4678-BE39-B046C9E2D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1728"/>
        <c:axId val="508452120"/>
      </c:barChart>
      <c:catAx>
        <c:axId val="5084517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2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21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17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5-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mnd'!$E$215</c:f>
              <c:strCache>
                <c:ptCount val="1"/>
                <c:pt idx="0">
                  <c:v>5-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mnd'!$M$215:$M$226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F2-428D-B222-47A2BC4460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2904"/>
        <c:axId val="508453296"/>
      </c:barChart>
      <c:catAx>
        <c:axId val="5084529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3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3296"/>
        <c:scaling>
          <c:orientation val="minMax"/>
          <c:min val="3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29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5-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mnd'!$E$215</c:f>
              <c:strCache>
                <c:ptCount val="1"/>
                <c:pt idx="0">
                  <c:v>5-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mnd'!$L$215:$L$226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85-431A-A285-5D5C2D7C8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4080"/>
        <c:axId val="508454472"/>
      </c:barChart>
      <c:catAx>
        <c:axId val="5084540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4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4472"/>
        <c:scaling>
          <c:orientation val="minMax"/>
          <c:min val="8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346976000462605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40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5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mnd'!$E$233</c:f>
              <c:strCache>
                <c:ptCount val="1"/>
                <c:pt idx="0">
                  <c:v>5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mnd'!$I$233:$I$244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4</c:v>
                </c:pt>
                <c:pt idx="9">
                  <c:v>3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A6-4AFA-99B4-419039EFF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5256"/>
        <c:axId val="508455648"/>
      </c:barChart>
      <c:catAx>
        <c:axId val="5084552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5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56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525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5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mnd'!$E$233</c:f>
              <c:strCache>
                <c:ptCount val="1"/>
                <c:pt idx="0">
                  <c:v>5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mnd'!$J$233:$J$244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0.11918951132300357</c:v>
                </c:pt>
                <c:pt idx="6">
                  <c:v>0</c:v>
                </c:pt>
                <c:pt idx="7">
                  <c:v>0</c:v>
                </c:pt>
                <c:pt idx="8">
                  <c:v>0.54945054945054927</c:v>
                </c:pt>
                <c:pt idx="9">
                  <c:v>0.11406844106463881</c:v>
                </c:pt>
                <c:pt idx="10">
                  <c:v>6.7294751009421283E-2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2F-4D27-83AD-6569982D53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6432"/>
        <c:axId val="508456824"/>
      </c:barChart>
      <c:catAx>
        <c:axId val="5084564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6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6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64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5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mnd'!$E$233</c:f>
              <c:strCache>
                <c:ptCount val="1"/>
                <c:pt idx="0">
                  <c:v>5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mnd'!$M$233:$M$244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34.700000000000003</c:v>
                </c:pt>
                <c:pt idx="6">
                  <c:v>0</c:v>
                </c:pt>
                <c:pt idx="7">
                  <c:v>0</c:v>
                </c:pt>
                <c:pt idx="8">
                  <c:v>34.650000000000006</c:v>
                </c:pt>
                <c:pt idx="9">
                  <c:v>35.733333333333327</c:v>
                </c:pt>
                <c:pt idx="10">
                  <c:v>26.6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AD-463F-B3C0-5DC3AB1D6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7608"/>
        <c:axId val="508458000"/>
      </c:barChart>
      <c:catAx>
        <c:axId val="5084576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8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8000"/>
        <c:scaling>
          <c:orientation val="minMax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76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5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mnd'!$E$233</c:f>
              <c:strCache>
                <c:ptCount val="1"/>
                <c:pt idx="0">
                  <c:v>5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mnd'!$L$233:$L$244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8</c:v>
                </c:pt>
                <c:pt idx="6">
                  <c:v>0</c:v>
                </c:pt>
                <c:pt idx="7">
                  <c:v>0</c:v>
                </c:pt>
                <c:pt idx="8">
                  <c:v>7.5</c:v>
                </c:pt>
                <c:pt idx="9">
                  <c:v>9</c:v>
                </c:pt>
                <c:pt idx="10">
                  <c:v>8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8C-4850-BF85-7229584BEB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8784"/>
        <c:axId val="508459176"/>
      </c:barChart>
      <c:catAx>
        <c:axId val="5084587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9176"/>
        <c:scaling>
          <c:orientation val="minMax"/>
          <c:min val="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78424633875E-2"/>
              <c:y val="0.271142666605488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87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5+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mnd'!$E$251</c:f>
              <c:strCache>
                <c:ptCount val="1"/>
                <c:pt idx="0">
                  <c:v>5+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mnd'!$I$251:$I$262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5A-4063-8501-D11BCE4486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58552"/>
        <c:axId val="784958944"/>
      </c:barChart>
      <c:catAx>
        <c:axId val="7849585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5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58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585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5+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78479460876425"/>
          <c:y val="0.15191219535422634"/>
          <c:w val="0.87465258700488668"/>
          <c:h val="0.684360331629927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mnd'!$E$251</c:f>
              <c:strCache>
                <c:ptCount val="1"/>
                <c:pt idx="0">
                  <c:v>5+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mnd'!$J$251:$J$262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25-47FC-B98C-867EBAE46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59728"/>
        <c:axId val="784960120"/>
      </c:barChart>
      <c:catAx>
        <c:axId val="7849597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60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601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597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geit, middel slaktevekt per uke</a:t>
            </a:r>
          </a:p>
        </c:rich>
      </c:tx>
      <c:layout>
        <c:manualLayout>
          <c:xMode val="edge"/>
          <c:yMode val="edge"/>
          <c:x val="0.18163825116087851"/>
          <c:y val="4.47560319229481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05528519717266E-2"/>
          <c:y val="0.15382264143413527"/>
          <c:w val="0.89629791658350388"/>
          <c:h val="0.76199410929192379"/>
        </c:manualLayout>
      </c:layout>
      <c:lineChart>
        <c:grouping val="standard"/>
        <c:varyColors val="0"/>
        <c:ser>
          <c:idx val="4"/>
          <c:order val="0"/>
          <c:tx>
            <c:strRef>
              <c:f>Uke!$B$65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Uke!$V$65:$V$116</c:f>
              <c:numCache>
                <c:formatCode>0.0</c:formatCode>
                <c:ptCount val="52"/>
                <c:pt idx="0">
                  <c:v>24.956756756756757</c:v>
                </c:pt>
                <c:pt idx="1">
                  <c:v>22.200895953757232</c:v>
                </c:pt>
                <c:pt idx="2">
                  <c:v>22.260992907801423</c:v>
                </c:pt>
                <c:pt idx="3">
                  <c:v>25.366666666666671</c:v>
                </c:pt>
                <c:pt idx="4">
                  <c:v>23.406382978723403</c:v>
                </c:pt>
                <c:pt idx="5">
                  <c:v>23.595714285714266</c:v>
                </c:pt>
                <c:pt idx="6">
                  <c:v>21.510526315789477</c:v>
                </c:pt>
                <c:pt idx="7">
                  <c:v>22.406521739130437</c:v>
                </c:pt>
                <c:pt idx="8">
                  <c:v>22.549137931034487</c:v>
                </c:pt>
                <c:pt idx="9">
                  <c:v>22.6515580736544</c:v>
                </c:pt>
                <c:pt idx="10">
                  <c:v>23.899115044247793</c:v>
                </c:pt>
                <c:pt idx="11">
                  <c:v>21.39074074074075</c:v>
                </c:pt>
                <c:pt idx="12">
                  <c:v>22.385906040268445</c:v>
                </c:pt>
                <c:pt idx="13">
                  <c:v>23.775333333333361</c:v>
                </c:pt>
                <c:pt idx="14">
                  <c:v>23.514285714285705</c:v>
                </c:pt>
                <c:pt idx="15">
                  <c:v>18.418749999999999</c:v>
                </c:pt>
                <c:pt idx="16">
                  <c:v>23.207042253521141</c:v>
                </c:pt>
                <c:pt idx="17">
                  <c:v>22.059210526315795</c:v>
                </c:pt>
                <c:pt idx="18">
                  <c:v>21.949999999999996</c:v>
                </c:pt>
                <c:pt idx="19">
                  <c:v>23.875652173913043</c:v>
                </c:pt>
                <c:pt idx="20">
                  <c:v>16.99074074074074</c:v>
                </c:pt>
                <c:pt idx="21">
                  <c:v>21.607569721115535</c:v>
                </c:pt>
                <c:pt idx="22">
                  <c:v>22.257303370786524</c:v>
                </c:pt>
                <c:pt idx="23">
                  <c:v>19.369318181818176</c:v>
                </c:pt>
                <c:pt idx="24">
                  <c:v>22.372398190045256</c:v>
                </c:pt>
                <c:pt idx="25">
                  <c:v>22.946052631578961</c:v>
                </c:pt>
                <c:pt idx="26">
                  <c:v>19.64186046511627</c:v>
                </c:pt>
                <c:pt idx="27">
                  <c:v>23.158064516129031</c:v>
                </c:pt>
                <c:pt idx="28">
                  <c:v>16.842857142857149</c:v>
                </c:pt>
                <c:pt idx="29">
                  <c:v>20.399999999999999</c:v>
                </c:pt>
                <c:pt idx="30">
                  <c:v>24.378278746632631</c:v>
                </c:pt>
                <c:pt idx="31">
                  <c:v>18.562711864406779</c:v>
                </c:pt>
                <c:pt idx="32">
                  <c:v>18.144444444444431</c:v>
                </c:pt>
                <c:pt idx="33">
                  <c:v>17.575728155339803</c:v>
                </c:pt>
                <c:pt idx="34">
                  <c:v>19.068965517241395</c:v>
                </c:pt>
                <c:pt idx="35">
                  <c:v>22.114606741573027</c:v>
                </c:pt>
                <c:pt idx="36">
                  <c:v>18.708035714285703</c:v>
                </c:pt>
                <c:pt idx="37">
                  <c:v>17.848979591836741</c:v>
                </c:pt>
                <c:pt idx="38">
                  <c:v>21.240606060606058</c:v>
                </c:pt>
                <c:pt idx="39">
                  <c:v>21.106993006993012</c:v>
                </c:pt>
                <c:pt idx="40">
                  <c:v>20.443522561863183</c:v>
                </c:pt>
                <c:pt idx="41">
                  <c:v>20.573857868020319</c:v>
                </c:pt>
                <c:pt idx="42">
                  <c:v>22.019047619047601</c:v>
                </c:pt>
                <c:pt idx="43">
                  <c:v>21.39851380042462</c:v>
                </c:pt>
                <c:pt idx="44">
                  <c:v>21.183079847908758</c:v>
                </c:pt>
                <c:pt idx="45">
                  <c:v>20.258510638297857</c:v>
                </c:pt>
                <c:pt idx="46">
                  <c:v>20.532894736842096</c:v>
                </c:pt>
                <c:pt idx="47">
                  <c:v>21.832524271844665</c:v>
                </c:pt>
                <c:pt idx="48">
                  <c:v>20.195370370370387</c:v>
                </c:pt>
                <c:pt idx="49">
                  <c:v>20.423350253807101</c:v>
                </c:pt>
                <c:pt idx="50">
                  <c:v>21.83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04-404F-B08D-85AF68712DF9}"/>
            </c:ext>
          </c:extLst>
        </c:ser>
        <c:ser>
          <c:idx val="0"/>
          <c:order val="1"/>
          <c:tx>
            <c:strRef>
              <c:f>Uke!$B$10</c:f>
              <c:strCache>
                <c:ptCount val="1"/>
                <c:pt idx="0">
                  <c:v>2023</c:v>
                </c:pt>
              </c:strCache>
            </c:strRef>
          </c:tx>
          <c:spPr>
            <a:ln w="85725">
              <a:solidFill>
                <a:schemeClr val="tx1"/>
              </a:solidFill>
            </a:ln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Uke!$V$10:$V$61</c:f>
              <c:numCache>
                <c:formatCode>0.0</c:formatCode>
                <c:ptCount val="52"/>
                <c:pt idx="0">
                  <c:v>20.057142857142846</c:v>
                </c:pt>
                <c:pt idx="1">
                  <c:v>22.112121212121213</c:v>
                </c:pt>
                <c:pt idx="2">
                  <c:v>22.546218487394977</c:v>
                </c:pt>
                <c:pt idx="3">
                  <c:v>24.886486486486479</c:v>
                </c:pt>
                <c:pt idx="4">
                  <c:v>21.282967032967029</c:v>
                </c:pt>
                <c:pt idx="5">
                  <c:v>20.208163265306123</c:v>
                </c:pt>
                <c:pt idx="6">
                  <c:v>21.763809523809524</c:v>
                </c:pt>
                <c:pt idx="7">
                  <c:v>21.992727272727276</c:v>
                </c:pt>
                <c:pt idx="8">
                  <c:v>21.225531914893612</c:v>
                </c:pt>
                <c:pt idx="9">
                  <c:v>21.784745762711875</c:v>
                </c:pt>
                <c:pt idx="10">
                  <c:v>21.118674698795193</c:v>
                </c:pt>
                <c:pt idx="11">
                  <c:v>21.617514124293788</c:v>
                </c:pt>
                <c:pt idx="12">
                  <c:v>20.989583333333339</c:v>
                </c:pt>
                <c:pt idx="13">
                  <c:v>0</c:v>
                </c:pt>
                <c:pt idx="14">
                  <c:v>21.294505494505501</c:v>
                </c:pt>
                <c:pt idx="15">
                  <c:v>17.966101694915253</c:v>
                </c:pt>
                <c:pt idx="16">
                  <c:v>19.109374999999996</c:v>
                </c:pt>
                <c:pt idx="17">
                  <c:v>20.141860465116277</c:v>
                </c:pt>
                <c:pt idx="18">
                  <c:v>20.610447761194035</c:v>
                </c:pt>
                <c:pt idx="19">
                  <c:v>19.3</c:v>
                </c:pt>
                <c:pt idx="20">
                  <c:v>20.664130434782606</c:v>
                </c:pt>
                <c:pt idx="21">
                  <c:v>17.5</c:v>
                </c:pt>
                <c:pt idx="22">
                  <c:v>22.373333333333338</c:v>
                </c:pt>
                <c:pt idx="23">
                  <c:v>22.566406250000004</c:v>
                </c:pt>
                <c:pt idx="24">
                  <c:v>21.623369565217406</c:v>
                </c:pt>
                <c:pt idx="25">
                  <c:v>22.073934837092729</c:v>
                </c:pt>
                <c:pt idx="26">
                  <c:v>20.802884615384603</c:v>
                </c:pt>
                <c:pt idx="27">
                  <c:v>21.276923076923079</c:v>
                </c:pt>
                <c:pt idx="28">
                  <c:v>25.6</c:v>
                </c:pt>
                <c:pt idx="29">
                  <c:v>11.6875</c:v>
                </c:pt>
                <c:pt idx="30">
                  <c:v>18.785714285714281</c:v>
                </c:pt>
                <c:pt idx="31">
                  <c:v>21.923999999999999</c:v>
                </c:pt>
                <c:pt idx="32">
                  <c:v>19.331067961165044</c:v>
                </c:pt>
                <c:pt idx="33">
                  <c:v>20.294827586206903</c:v>
                </c:pt>
                <c:pt idx="34">
                  <c:v>18.231782945736438</c:v>
                </c:pt>
                <c:pt idx="35">
                  <c:v>20.501886792452833</c:v>
                </c:pt>
                <c:pt idx="36">
                  <c:v>21.4531914893617</c:v>
                </c:pt>
                <c:pt idx="37">
                  <c:v>18.542647058823537</c:v>
                </c:pt>
                <c:pt idx="38">
                  <c:v>21.312380952380952</c:v>
                </c:pt>
                <c:pt idx="39">
                  <c:v>19.886868686868681</c:v>
                </c:pt>
                <c:pt idx="40">
                  <c:v>19.398324742268034</c:v>
                </c:pt>
                <c:pt idx="41">
                  <c:v>20.288823529411765</c:v>
                </c:pt>
                <c:pt idx="42">
                  <c:v>19.97260536398468</c:v>
                </c:pt>
                <c:pt idx="43">
                  <c:v>21.068347826086956</c:v>
                </c:pt>
                <c:pt idx="44">
                  <c:v>21.072957198443561</c:v>
                </c:pt>
                <c:pt idx="45">
                  <c:v>22.366319444444457</c:v>
                </c:pt>
                <c:pt idx="46">
                  <c:v>21.119545454545463</c:v>
                </c:pt>
                <c:pt idx="47">
                  <c:v>23.520325203252032</c:v>
                </c:pt>
                <c:pt idx="48">
                  <c:v>21.241025641025633</c:v>
                </c:pt>
                <c:pt idx="49">
                  <c:v>19.940566037735845</c:v>
                </c:pt>
                <c:pt idx="50">
                  <c:v>25.156250000000004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04-404F-B08D-85AF68712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40376"/>
        <c:axId val="374939200"/>
      </c:lineChart>
      <c:catAx>
        <c:axId val="3749403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9200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374939200"/>
        <c:scaling>
          <c:orientation val="minMax"/>
          <c:min val="1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4.3630096002626436E-3"/>
              <c:y val="0.469040623653386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40376"/>
        <c:crosses val="autoZero"/>
        <c:crossBetween val="between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968243859171"/>
          <c:y val="6.332881090274281E-2"/>
          <c:w val="7.4135324866282132E-2"/>
          <c:h val="0.1306839365862945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5+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mnd'!$E$251</c:f>
              <c:strCache>
                <c:ptCount val="1"/>
                <c:pt idx="0">
                  <c:v>5+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mnd'!$M$251:$M$262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28-4598-A82E-777388EFFB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60904"/>
        <c:axId val="784961296"/>
      </c:barChart>
      <c:catAx>
        <c:axId val="7849609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61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61296"/>
        <c:scaling>
          <c:orientation val="minMax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609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5+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mnd'!$E$251</c:f>
              <c:strCache>
                <c:ptCount val="1"/>
                <c:pt idx="0">
                  <c:v>5+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mnd'!$L$251:$L$262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85-4780-8FB4-E63FE2187C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62080"/>
        <c:axId val="784962472"/>
      </c:barChart>
      <c:catAx>
        <c:axId val="7849620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62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62472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9898858584664818E-2"/>
              <c:y val="0.271142666605488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620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Voksen</a:t>
            </a:r>
            <a:r>
              <a:rPr lang="en-US" sz="2400" baseline="0"/>
              <a:t> geit, a</a:t>
            </a:r>
            <a:r>
              <a:rPr lang="en-US" sz="2400"/>
              <a:t>ndels% innen de ulike VEKTGRUPPENE</a:t>
            </a:r>
          </a:p>
        </c:rich>
      </c:tx>
      <c:layout>
        <c:manualLayout>
          <c:xMode val="edge"/>
          <c:yMode val="edge"/>
          <c:x val="0.12168534923102739"/>
          <c:y val="5.03224485138187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55253648213899E-2"/>
          <c:y val="0.18735876161565621"/>
          <c:w val="0.87328619636831106"/>
          <c:h val="0.69509531092432641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Vektgrupper!$B$109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Vektgrupper!$G$109:$G$124</c:f>
              <c:numCache>
                <c:formatCode>0.0</c:formatCode>
                <c:ptCount val="16"/>
                <c:pt idx="0">
                  <c:v>1.9083969465648865</c:v>
                </c:pt>
                <c:pt idx="1">
                  <c:v>13.912213740458013</c:v>
                </c:pt>
                <c:pt idx="2">
                  <c:v>35.276717557251921</c:v>
                </c:pt>
                <c:pt idx="3">
                  <c:v>29.332061068702295</c:v>
                </c:pt>
                <c:pt idx="4">
                  <c:v>9.1507633587786241</c:v>
                </c:pt>
                <c:pt idx="5">
                  <c:v>3.482824427480915</c:v>
                </c:pt>
                <c:pt idx="6">
                  <c:v>3.3587786259541992</c:v>
                </c:pt>
                <c:pt idx="7">
                  <c:v>1.25</c:v>
                </c:pt>
                <c:pt idx="8">
                  <c:v>1.1259541984732822</c:v>
                </c:pt>
                <c:pt idx="9">
                  <c:v>0.47709923664122161</c:v>
                </c:pt>
                <c:pt idx="10">
                  <c:v>0.39122137404580154</c:v>
                </c:pt>
                <c:pt idx="11">
                  <c:v>0.1431297709923664</c:v>
                </c:pt>
                <c:pt idx="12">
                  <c:v>0.17175572519083973</c:v>
                </c:pt>
                <c:pt idx="13">
                  <c:v>1.9083969465648862E-2</c:v>
                </c:pt>
                <c:pt idx="14">
                  <c:v>0</c:v>
                </c:pt>
                <c:pt idx="15">
                  <c:v>-9.931622954065688E-20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28-4C27-889D-4271A24C2B2C}"/>
            </c:ext>
          </c:extLst>
        </c:ser>
        <c:ser>
          <c:idx val="13"/>
          <c:order val="1"/>
          <c:tx>
            <c:strRef>
              <c:f>Vektgrupper!$B$28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Vektgrupper!$G$28:$G$43</c:f>
              <c:numCache>
                <c:formatCode>0.0</c:formatCode>
                <c:ptCount val="16"/>
                <c:pt idx="0">
                  <c:v>1.2326614187248122</c:v>
                </c:pt>
                <c:pt idx="1">
                  <c:v>10.049957028053321</c:v>
                </c:pt>
                <c:pt idx="2">
                  <c:v>32.654114064552658</c:v>
                </c:pt>
                <c:pt idx="3">
                  <c:v>33.065001204127611</c:v>
                </c:pt>
                <c:pt idx="4">
                  <c:v>10.888509198735838</c:v>
                </c:pt>
                <c:pt idx="5">
                  <c:v>4.4855179403597329</c:v>
                </c:pt>
                <c:pt idx="6">
                  <c:v>3.9262548892716223</c:v>
                </c:pt>
                <c:pt idx="7">
                  <c:v>1.3125561403088273</c:v>
                </c:pt>
                <c:pt idx="8">
                  <c:v>1.3125561403088273</c:v>
                </c:pt>
                <c:pt idx="9">
                  <c:v>0.44512773453951554</c:v>
                </c:pt>
                <c:pt idx="10">
                  <c:v>0.22827063309718745</c:v>
                </c:pt>
                <c:pt idx="11">
                  <c:v>0.13696237985831247</c:v>
                </c:pt>
                <c:pt idx="12">
                  <c:v>0.25109769640690621</c:v>
                </c:pt>
                <c:pt idx="13">
                  <c:v>1.1413531654859373E-2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28-4C27-889D-4271A24C2B2C}"/>
            </c:ext>
          </c:extLst>
        </c:ser>
        <c:ser>
          <c:idx val="1"/>
          <c:order val="2"/>
          <c:tx>
            <c:strRef>
              <c:f>Vektgrupper!$B$11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Vektgrupper!$G$11:$G$26</c:f>
              <c:numCache>
                <c:formatCode>0.0</c:formatCode>
                <c:ptCount val="16"/>
                <c:pt idx="0">
                  <c:v>1.9671774807086184</c:v>
                </c:pt>
                <c:pt idx="1">
                  <c:v>13.302901858493643</c:v>
                </c:pt>
                <c:pt idx="2">
                  <c:v>33.985436365612429</c:v>
                </c:pt>
                <c:pt idx="3">
                  <c:v>30.551027062275839</c:v>
                </c:pt>
                <c:pt idx="4">
                  <c:v>9.7598087164438638</c:v>
                </c:pt>
                <c:pt idx="5">
                  <c:v>3.684382132376915</c:v>
                </c:pt>
                <c:pt idx="6">
                  <c:v>3.1518313226823178</c:v>
                </c:pt>
                <c:pt idx="7">
                  <c:v>1.1520486903597431</c:v>
                </c:pt>
                <c:pt idx="8">
                  <c:v>1.1846538419736985</c:v>
                </c:pt>
                <c:pt idx="9">
                  <c:v>0.42386697098141501</c:v>
                </c:pt>
                <c:pt idx="10">
                  <c:v>0.54341919356591684</c:v>
                </c:pt>
                <c:pt idx="11">
                  <c:v>0.16302575806977501</c:v>
                </c:pt>
                <c:pt idx="12">
                  <c:v>9.7815454841864991E-2</c:v>
                </c:pt>
                <c:pt idx="13">
                  <c:v>2.1736767742636671E-2</c:v>
                </c:pt>
                <c:pt idx="14">
                  <c:v>1.0868383871318336E-2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28-4C27-889D-4271A24C2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88784"/>
        <c:axId val="232789176"/>
      </c:barChart>
      <c:catAx>
        <c:axId val="2327887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89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8784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381723019916632"/>
          <c:y val="9.7378744513427859E-2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Voksen</a:t>
            </a:r>
            <a:r>
              <a:rPr lang="en-US" sz="2400" baseline="0"/>
              <a:t> geit, antall SLAKT</a:t>
            </a:r>
            <a:r>
              <a:rPr lang="en-US" sz="2400"/>
              <a:t> innen de ulike VEKTGRUPPENE</a:t>
            </a:r>
          </a:p>
        </c:rich>
      </c:tx>
      <c:layout>
        <c:manualLayout>
          <c:xMode val="edge"/>
          <c:yMode val="edge"/>
          <c:x val="0.12168534923102739"/>
          <c:y val="5.03224485138187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55253648213899E-2"/>
          <c:y val="0.18735876161565621"/>
          <c:w val="0.87328619636831106"/>
          <c:h val="0.69509531092432641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Vektgrupper!$B$109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Vektgrupper!$F$109:$F$124</c:f>
              <c:numCache>
                <c:formatCode>#,##0</c:formatCode>
                <c:ptCount val="16"/>
                <c:pt idx="0">
                  <c:v>200</c:v>
                </c:pt>
                <c:pt idx="1">
                  <c:v>1458</c:v>
                </c:pt>
                <c:pt idx="2">
                  <c:v>3697</c:v>
                </c:pt>
                <c:pt idx="3">
                  <c:v>3074</c:v>
                </c:pt>
                <c:pt idx="4">
                  <c:v>959</c:v>
                </c:pt>
                <c:pt idx="5">
                  <c:v>365</c:v>
                </c:pt>
                <c:pt idx="6">
                  <c:v>352</c:v>
                </c:pt>
                <c:pt idx="7">
                  <c:v>131</c:v>
                </c:pt>
                <c:pt idx="8">
                  <c:v>118</c:v>
                </c:pt>
                <c:pt idx="9">
                  <c:v>50</c:v>
                </c:pt>
                <c:pt idx="10">
                  <c:v>41</c:v>
                </c:pt>
                <c:pt idx="11">
                  <c:v>15</c:v>
                </c:pt>
                <c:pt idx="12">
                  <c:v>18</c:v>
                </c:pt>
                <c:pt idx="13">
                  <c:v>2</c:v>
                </c:pt>
                <c:pt idx="14">
                  <c:v>0</c:v>
                </c:pt>
                <c:pt idx="15">
                  <c:v>-1.0408340855860843E-17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F6-464E-BC0D-350C81EB749D}"/>
            </c:ext>
          </c:extLst>
        </c:ser>
        <c:ser>
          <c:idx val="13"/>
          <c:order val="1"/>
          <c:tx>
            <c:strRef>
              <c:f>Vektgrupper!$B$28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Vektgrupper!$F$28:$F$43</c:f>
              <c:numCache>
                <c:formatCode>#,##0</c:formatCode>
                <c:ptCount val="16"/>
                <c:pt idx="0">
                  <c:v>108</c:v>
                </c:pt>
                <c:pt idx="1">
                  <c:v>880.53</c:v>
                </c:pt>
                <c:pt idx="2">
                  <c:v>2861</c:v>
                </c:pt>
                <c:pt idx="3">
                  <c:v>2897</c:v>
                </c:pt>
                <c:pt idx="4">
                  <c:v>954</c:v>
                </c:pt>
                <c:pt idx="5">
                  <c:v>393</c:v>
                </c:pt>
                <c:pt idx="6">
                  <c:v>344</c:v>
                </c:pt>
                <c:pt idx="7">
                  <c:v>115</c:v>
                </c:pt>
                <c:pt idx="8">
                  <c:v>115</c:v>
                </c:pt>
                <c:pt idx="9">
                  <c:v>39</c:v>
                </c:pt>
                <c:pt idx="10">
                  <c:v>20</c:v>
                </c:pt>
                <c:pt idx="11">
                  <c:v>12</c:v>
                </c:pt>
                <c:pt idx="12">
                  <c:v>22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F6-464E-BC0D-350C81EB749D}"/>
            </c:ext>
          </c:extLst>
        </c:ser>
        <c:ser>
          <c:idx val="1"/>
          <c:order val="2"/>
          <c:tx>
            <c:strRef>
              <c:f>Vektgrupper!$B$11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Vektgrupper!$F$11:$F$26</c:f>
              <c:numCache>
                <c:formatCode>#,##0</c:formatCode>
                <c:ptCount val="16"/>
                <c:pt idx="0">
                  <c:v>181</c:v>
                </c:pt>
                <c:pt idx="1">
                  <c:v>1224</c:v>
                </c:pt>
                <c:pt idx="2">
                  <c:v>3127</c:v>
                </c:pt>
                <c:pt idx="3">
                  <c:v>2811</c:v>
                </c:pt>
                <c:pt idx="4">
                  <c:v>898</c:v>
                </c:pt>
                <c:pt idx="5">
                  <c:v>339</c:v>
                </c:pt>
                <c:pt idx="6">
                  <c:v>290</c:v>
                </c:pt>
                <c:pt idx="7">
                  <c:v>106</c:v>
                </c:pt>
                <c:pt idx="8">
                  <c:v>109</c:v>
                </c:pt>
                <c:pt idx="9">
                  <c:v>39</c:v>
                </c:pt>
                <c:pt idx="10">
                  <c:v>50</c:v>
                </c:pt>
                <c:pt idx="11">
                  <c:v>15</c:v>
                </c:pt>
                <c:pt idx="12">
                  <c:v>9</c:v>
                </c:pt>
                <c:pt idx="13">
                  <c:v>2</c:v>
                </c:pt>
                <c:pt idx="14">
                  <c:v>1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2F6-464E-BC0D-350C81EB74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88784"/>
        <c:axId val="232789176"/>
      </c:barChart>
      <c:catAx>
        <c:axId val="2327887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89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8784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381723019916632"/>
          <c:y val="9.7378744513427859E-2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Voksen</a:t>
            </a:r>
            <a:r>
              <a:rPr lang="en-US" sz="2400" baseline="0"/>
              <a:t> geit, middel KLASSE </a:t>
            </a:r>
            <a:r>
              <a:rPr lang="en-US" sz="2400"/>
              <a:t>innen de ulike VEKTGRUPPENE</a:t>
            </a:r>
          </a:p>
        </c:rich>
      </c:tx>
      <c:layout>
        <c:manualLayout>
          <c:xMode val="edge"/>
          <c:yMode val="edge"/>
          <c:x val="0.12168534923102739"/>
          <c:y val="5.03224485138187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55253648213899E-2"/>
          <c:y val="0.18735876161565621"/>
          <c:w val="0.87328619636831106"/>
          <c:h val="0.69509531092432641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Vektgrupper!$B$109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Vektgrupper!$J$109:$J$124</c:f>
              <c:numCache>
                <c:formatCode>0.00</c:formatCode>
                <c:ptCount val="16"/>
                <c:pt idx="0">
                  <c:v>3.5449999999999999</c:v>
                </c:pt>
                <c:pt idx="1">
                  <c:v>3.8072702331961592</c:v>
                </c:pt>
                <c:pt idx="2">
                  <c:v>4.2220719502299158</c:v>
                </c:pt>
                <c:pt idx="3">
                  <c:v>5.0513988288874412</c:v>
                </c:pt>
                <c:pt idx="4">
                  <c:v>6.005213764337852</c:v>
                </c:pt>
                <c:pt idx="5">
                  <c:v>6.5150684931506841</c:v>
                </c:pt>
                <c:pt idx="6">
                  <c:v>6.6875</c:v>
                </c:pt>
                <c:pt idx="7">
                  <c:v>6.9389312977099236</c:v>
                </c:pt>
                <c:pt idx="8">
                  <c:v>6.593220338983051</c:v>
                </c:pt>
                <c:pt idx="9">
                  <c:v>6.72</c:v>
                </c:pt>
                <c:pt idx="10">
                  <c:v>6.9512195121951219</c:v>
                </c:pt>
                <c:pt idx="11">
                  <c:v>6.6</c:v>
                </c:pt>
                <c:pt idx="12">
                  <c:v>6.7777777777777777</c:v>
                </c:pt>
                <c:pt idx="13">
                  <c:v>5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63-48B1-98DD-78F7DC889FEB}"/>
            </c:ext>
          </c:extLst>
        </c:ser>
        <c:ser>
          <c:idx val="13"/>
          <c:order val="1"/>
          <c:tx>
            <c:strRef>
              <c:f>Vektgrupper!$B$28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Vektgrupper!$J$28:$J$43</c:f>
              <c:numCache>
                <c:formatCode>0.00</c:formatCode>
                <c:ptCount val="16"/>
                <c:pt idx="0">
                  <c:v>3.9907407407407409</c:v>
                </c:pt>
                <c:pt idx="1">
                  <c:v>4.1328063779768991</c:v>
                </c:pt>
                <c:pt idx="2">
                  <c:v>4.5651869975533028</c:v>
                </c:pt>
                <c:pt idx="3">
                  <c:v>5.355885398688299</c:v>
                </c:pt>
                <c:pt idx="4">
                  <c:v>6.1488469601677158</c:v>
                </c:pt>
                <c:pt idx="5">
                  <c:v>6.4249363867684481</c:v>
                </c:pt>
                <c:pt idx="6">
                  <c:v>6.81104651162791</c:v>
                </c:pt>
                <c:pt idx="7">
                  <c:v>7.2608695652173916</c:v>
                </c:pt>
                <c:pt idx="8">
                  <c:v>6.8347826086956518</c:v>
                </c:pt>
                <c:pt idx="9">
                  <c:v>7.3076923076923102</c:v>
                </c:pt>
                <c:pt idx="10">
                  <c:v>6.95</c:v>
                </c:pt>
                <c:pt idx="11">
                  <c:v>6.6666666666666687</c:v>
                </c:pt>
                <c:pt idx="12">
                  <c:v>6.9545454545454541</c:v>
                </c:pt>
                <c:pt idx="13">
                  <c:v>8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63-48B1-98DD-78F7DC889FEB}"/>
            </c:ext>
          </c:extLst>
        </c:ser>
        <c:ser>
          <c:idx val="1"/>
          <c:order val="2"/>
          <c:tx>
            <c:strRef>
              <c:f>Vektgrupper!$B$11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Vektgrupper!$J$11:$J$26</c:f>
              <c:numCache>
                <c:formatCode>0.00</c:formatCode>
                <c:ptCount val="16"/>
                <c:pt idx="0">
                  <c:v>3.9171270718232032</c:v>
                </c:pt>
                <c:pt idx="1">
                  <c:v>4.4852941176470589</c:v>
                </c:pt>
                <c:pt idx="2">
                  <c:v>4.7086664534697773</c:v>
                </c:pt>
                <c:pt idx="3">
                  <c:v>5.4813233724653134</c:v>
                </c:pt>
                <c:pt idx="4">
                  <c:v>6.2126948775055677</c:v>
                </c:pt>
                <c:pt idx="5">
                  <c:v>6.7109144542772867</c:v>
                </c:pt>
                <c:pt idx="6">
                  <c:v>6.6482758620689637</c:v>
                </c:pt>
                <c:pt idx="7">
                  <c:v>7.0094339622641515</c:v>
                </c:pt>
                <c:pt idx="8">
                  <c:v>6.7522935779816509</c:v>
                </c:pt>
                <c:pt idx="9">
                  <c:v>7.2307692307692291</c:v>
                </c:pt>
                <c:pt idx="10">
                  <c:v>7.46</c:v>
                </c:pt>
                <c:pt idx="11">
                  <c:v>7</c:v>
                </c:pt>
                <c:pt idx="12">
                  <c:v>7.3333333333333313</c:v>
                </c:pt>
                <c:pt idx="13">
                  <c:v>6.5</c:v>
                </c:pt>
                <c:pt idx="14">
                  <c:v>6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63-48B1-98DD-78F7DC889F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88784"/>
        <c:axId val="232789176"/>
      </c:barChart>
      <c:catAx>
        <c:axId val="2327887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89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 (1-15)</a:t>
                </a:r>
              </a:p>
            </c:rich>
          </c:tx>
          <c:layout>
            <c:manualLayout>
              <c:xMode val="edge"/>
              <c:yMode val="edge"/>
              <c:x val="1.4882446081081349E-2"/>
              <c:y val="0.3641951470252113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8784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381723019916632"/>
          <c:y val="9.7378744513427859E-2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Voksen</a:t>
            </a:r>
            <a:r>
              <a:rPr lang="en-US" sz="2400" baseline="0"/>
              <a:t> geit, middel FETTGRUPPE </a:t>
            </a:r>
            <a:r>
              <a:rPr lang="en-US" sz="2400"/>
              <a:t>innen de ulike VEKTGRUPPENE</a:t>
            </a:r>
          </a:p>
        </c:rich>
      </c:tx>
      <c:layout>
        <c:manualLayout>
          <c:xMode val="edge"/>
          <c:yMode val="edge"/>
          <c:x val="0.12168534923102739"/>
          <c:y val="5.03224485138187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773895883536257E-2"/>
          <c:y val="0.18310879119371373"/>
          <c:w val="0.88586758969696033"/>
          <c:h val="0.69934533129823717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Vektgrupper!$B$109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Vektgrupper!$K$109:$K$124</c:f>
              <c:numCache>
                <c:formatCode>0.00</c:formatCode>
                <c:ptCount val="16"/>
                <c:pt idx="0">
                  <c:v>2.95</c:v>
                </c:pt>
                <c:pt idx="1">
                  <c:v>3.6049382716049374</c:v>
                </c:pt>
                <c:pt idx="2">
                  <c:v>4.4833648904517185</c:v>
                </c:pt>
                <c:pt idx="3">
                  <c:v>5.8031880286271962</c:v>
                </c:pt>
                <c:pt idx="4">
                  <c:v>7.1908237747653798</c:v>
                </c:pt>
                <c:pt idx="5">
                  <c:v>7.835616438356162</c:v>
                </c:pt>
                <c:pt idx="6">
                  <c:v>7.9659090909090899</c:v>
                </c:pt>
                <c:pt idx="7">
                  <c:v>8.1450381679389352</c:v>
                </c:pt>
                <c:pt idx="8">
                  <c:v>7.9830508474576289</c:v>
                </c:pt>
                <c:pt idx="9">
                  <c:v>7.88</c:v>
                </c:pt>
                <c:pt idx="10">
                  <c:v>7.5609756097560989</c:v>
                </c:pt>
                <c:pt idx="11">
                  <c:v>7</c:v>
                </c:pt>
                <c:pt idx="12">
                  <c:v>7.5</c:v>
                </c:pt>
                <c:pt idx="13">
                  <c:v>6.5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2-474F-819A-38CA15110A17}"/>
            </c:ext>
          </c:extLst>
        </c:ser>
        <c:ser>
          <c:idx val="13"/>
          <c:order val="1"/>
          <c:tx>
            <c:strRef>
              <c:f>Vektgrupper!$B$28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Vektgrupper!$K$28:$K$43</c:f>
              <c:numCache>
                <c:formatCode>0.00</c:formatCode>
                <c:ptCount val="16"/>
                <c:pt idx="0">
                  <c:v>3.268518518518519</c:v>
                </c:pt>
                <c:pt idx="1">
                  <c:v>4.0475622636366735</c:v>
                </c:pt>
                <c:pt idx="2">
                  <c:v>4.7217756029360363</c:v>
                </c:pt>
                <c:pt idx="3">
                  <c:v>5.767345529858475</c:v>
                </c:pt>
                <c:pt idx="4">
                  <c:v>6.7830188679245298</c:v>
                </c:pt>
                <c:pt idx="5">
                  <c:v>7.6463104325699742</c:v>
                </c:pt>
                <c:pt idx="6">
                  <c:v>7.7906976744186016</c:v>
                </c:pt>
                <c:pt idx="7">
                  <c:v>8.2608695652173907</c:v>
                </c:pt>
                <c:pt idx="8">
                  <c:v>7.7565217391304353</c:v>
                </c:pt>
                <c:pt idx="9">
                  <c:v>8.4615384615384617</c:v>
                </c:pt>
                <c:pt idx="10">
                  <c:v>7.75</c:v>
                </c:pt>
                <c:pt idx="11">
                  <c:v>8</c:v>
                </c:pt>
                <c:pt idx="12">
                  <c:v>7.5909090909090899</c:v>
                </c:pt>
                <c:pt idx="13">
                  <c:v>5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2-474F-819A-38CA15110A17}"/>
            </c:ext>
          </c:extLst>
        </c:ser>
        <c:ser>
          <c:idx val="1"/>
          <c:order val="2"/>
          <c:tx>
            <c:strRef>
              <c:f>Vektgrupper!$B$11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Vektgrupper!$K$11:$K$26</c:f>
              <c:numCache>
                <c:formatCode>0.00</c:formatCode>
                <c:ptCount val="16"/>
                <c:pt idx="0">
                  <c:v>3.3480662983425433</c:v>
                </c:pt>
                <c:pt idx="1">
                  <c:v>4.1004901960784332</c:v>
                </c:pt>
                <c:pt idx="2">
                  <c:v>4.8388231531819619</c:v>
                </c:pt>
                <c:pt idx="3">
                  <c:v>5.9765208110992534</c:v>
                </c:pt>
                <c:pt idx="4">
                  <c:v>7.0489977728285078</c:v>
                </c:pt>
                <c:pt idx="5">
                  <c:v>7.6784660766961679</c:v>
                </c:pt>
                <c:pt idx="6">
                  <c:v>7.7068965517241388</c:v>
                </c:pt>
                <c:pt idx="7">
                  <c:v>8.3207547169811278</c:v>
                </c:pt>
                <c:pt idx="8">
                  <c:v>7.9174311926605503</c:v>
                </c:pt>
                <c:pt idx="9">
                  <c:v>8.6666666666666643</c:v>
                </c:pt>
                <c:pt idx="10">
                  <c:v>7.8600000000000012</c:v>
                </c:pt>
                <c:pt idx="11">
                  <c:v>7</c:v>
                </c:pt>
                <c:pt idx="12">
                  <c:v>7.7777777777777777</c:v>
                </c:pt>
                <c:pt idx="13">
                  <c:v>6.5</c:v>
                </c:pt>
                <c:pt idx="14">
                  <c:v>5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2-474F-819A-38CA15110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88784"/>
        <c:axId val="232789176"/>
      </c:barChart>
      <c:catAx>
        <c:axId val="2327887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89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 (1-15)</a:t>
                </a:r>
              </a:p>
            </c:rich>
          </c:tx>
          <c:layout>
            <c:manualLayout>
              <c:xMode val="edge"/>
              <c:yMode val="edge"/>
              <c:x val="1.3914648147535688E-2"/>
              <c:y val="0.3641951470252113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8784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478263606208048"/>
          <c:y val="0.13386800243239341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Voksen geit, antall slakt innen de ulike FYLKENE, hittil i år</a:t>
            </a:r>
          </a:p>
        </c:rich>
      </c:tx>
      <c:layout>
        <c:manualLayout>
          <c:xMode val="edge"/>
          <c:yMode val="edge"/>
          <c:x val="0.11197914272392348"/>
          <c:y val="3.6108693960424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57581261474921E-2"/>
          <c:y val="0.13853999382152701"/>
          <c:w val="0.88418169997307472"/>
          <c:h val="0.6686358348716218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Fylker!$B$20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Fylker!$D$9:$D$18</c:f>
              <c:strCache>
                <c:ptCount val="10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</c:strCache>
            </c:strRef>
          </c:cat>
          <c:val>
            <c:numRef>
              <c:f>Fylker!$G$20:$G$29</c:f>
              <c:numCache>
                <c:formatCode>General</c:formatCode>
                <c:ptCount val="10"/>
                <c:pt idx="0">
                  <c:v>611</c:v>
                </c:pt>
                <c:pt idx="1">
                  <c:v>1332</c:v>
                </c:pt>
                <c:pt idx="2">
                  <c:v>530</c:v>
                </c:pt>
                <c:pt idx="3">
                  <c:v>74</c:v>
                </c:pt>
                <c:pt idx="4">
                  <c:v>455</c:v>
                </c:pt>
                <c:pt idx="5">
                  <c:v>2133.5299999999997</c:v>
                </c:pt>
                <c:pt idx="6">
                  <c:v>855</c:v>
                </c:pt>
                <c:pt idx="7">
                  <c:v>294</c:v>
                </c:pt>
                <c:pt idx="8">
                  <c:v>874</c:v>
                </c:pt>
                <c:pt idx="9">
                  <c:v>1602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0C3-409D-A29B-2104C069EB98}"/>
            </c:ext>
          </c:extLst>
        </c:ser>
        <c:ser>
          <c:idx val="2"/>
          <c:order val="1"/>
          <c:tx>
            <c:strRef>
              <c:f>Fylker!$B$9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>
              <a:solidFill>
                <a:srgbClr val="000000"/>
              </a:solidFill>
            </a:ln>
          </c:spPr>
          <c:invertIfNegative val="0"/>
          <c:cat>
            <c:strRef>
              <c:f>Fylker!$D$9:$D$18</c:f>
              <c:strCache>
                <c:ptCount val="10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</c:strCache>
            </c:strRef>
          </c:cat>
          <c:val>
            <c:numRef>
              <c:f>Fylker!$G$9:$G$18</c:f>
              <c:numCache>
                <c:formatCode>General</c:formatCode>
                <c:ptCount val="10"/>
                <c:pt idx="0">
                  <c:v>774</c:v>
                </c:pt>
                <c:pt idx="1">
                  <c:v>1641</c:v>
                </c:pt>
                <c:pt idx="2">
                  <c:v>373</c:v>
                </c:pt>
                <c:pt idx="3">
                  <c:v>76</c:v>
                </c:pt>
                <c:pt idx="4">
                  <c:v>543</c:v>
                </c:pt>
                <c:pt idx="5">
                  <c:v>2170</c:v>
                </c:pt>
                <c:pt idx="6">
                  <c:v>845</c:v>
                </c:pt>
                <c:pt idx="7">
                  <c:v>353</c:v>
                </c:pt>
                <c:pt idx="8">
                  <c:v>853</c:v>
                </c:pt>
                <c:pt idx="9">
                  <c:v>1565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0C3-409D-A29B-2104C069EB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912835959559493"/>
          <c:y val="0.19682675602745292"/>
          <c:w val="7.1519140296142231E-2"/>
          <c:h val="0.161617969374396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</a:t>
            </a:r>
            <a:r>
              <a:rPr lang="nb-NO" sz="2800" baseline="0"/>
              <a:t> geit: m</a:t>
            </a:r>
            <a:r>
              <a:rPr lang="nb-NO" sz="2800"/>
              <a:t>iddel SLAKTEVEKT innen</a:t>
            </a:r>
            <a:r>
              <a:rPr lang="nb-NO" sz="2800" baseline="0"/>
              <a:t> FYLKE</a:t>
            </a:r>
            <a:endParaRPr lang="nb-NO" sz="2800"/>
          </a:p>
        </c:rich>
      </c:tx>
      <c:layout>
        <c:manualLayout>
          <c:xMode val="edge"/>
          <c:yMode val="edge"/>
          <c:x val="0.19385211816765674"/>
          <c:y val="4.74031272225772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952382066595744E-2"/>
          <c:y val="0.14904021697072967"/>
          <c:w val="0.89738292781465512"/>
          <c:h val="0.691471582538433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Fylker!$B$75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Fylker!$D$9:$D$28</c:f>
              <c:strCache>
                <c:ptCount val="20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  <c:pt idx="11">
                  <c:v>Viken</c:v>
                </c:pt>
                <c:pt idx="12">
                  <c:v>Innlandet</c:v>
                </c:pt>
                <c:pt idx="13">
                  <c:v>Telemark/ Vestfold</c:v>
                </c:pt>
                <c:pt idx="14">
                  <c:v>Agder</c:v>
                </c:pt>
                <c:pt idx="15">
                  <c:v>Rogaland</c:v>
                </c:pt>
                <c:pt idx="16">
                  <c:v>Vestland</c:v>
                </c:pt>
                <c:pt idx="17">
                  <c:v>Møre og Romsdal</c:v>
                </c:pt>
                <c:pt idx="18">
                  <c:v>Trøndelag</c:v>
                </c:pt>
                <c:pt idx="19">
                  <c:v>Nordland</c:v>
                </c:pt>
              </c:strCache>
            </c:strRef>
          </c:cat>
          <c:val>
            <c:numRef>
              <c:f>Fylker!$O$75:$O$84</c:f>
              <c:numCache>
                <c:formatCode>0.0</c:formatCode>
                <c:ptCount val="10"/>
                <c:pt idx="0">
                  <c:v>17.174193548387098</c:v>
                </c:pt>
                <c:pt idx="1">
                  <c:v>19.561525129982662</c:v>
                </c:pt>
                <c:pt idx="2">
                  <c:v>20.387767584097865</c:v>
                </c:pt>
                <c:pt idx="3">
                  <c:v>15.583720930232561</c:v>
                </c:pt>
                <c:pt idx="4">
                  <c:v>18.775593220338997</c:v>
                </c:pt>
                <c:pt idx="5">
                  <c:v>21.095081967213122</c:v>
                </c:pt>
                <c:pt idx="6">
                  <c:v>22.308520179372188</c:v>
                </c:pt>
                <c:pt idx="7">
                  <c:v>21.227125506072877</c:v>
                </c:pt>
                <c:pt idx="8">
                  <c:v>20.080675675675685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08-494D-B5BE-18B33FA139CB}"/>
            </c:ext>
          </c:extLst>
        </c:ser>
        <c:ser>
          <c:idx val="4"/>
          <c:order val="1"/>
          <c:tx>
            <c:strRef>
              <c:f>Fylker!$B$20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Fylker!$D$9:$D$28</c:f>
              <c:strCache>
                <c:ptCount val="20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  <c:pt idx="11">
                  <c:v>Viken</c:v>
                </c:pt>
                <c:pt idx="12">
                  <c:v>Innlandet</c:v>
                </c:pt>
                <c:pt idx="13">
                  <c:v>Telemark/ Vestfold</c:v>
                </c:pt>
                <c:pt idx="14">
                  <c:v>Agder</c:v>
                </c:pt>
                <c:pt idx="15">
                  <c:v>Rogaland</c:v>
                </c:pt>
                <c:pt idx="16">
                  <c:v>Vestland</c:v>
                </c:pt>
                <c:pt idx="17">
                  <c:v>Møre og Romsdal</c:v>
                </c:pt>
                <c:pt idx="18">
                  <c:v>Trøndelag</c:v>
                </c:pt>
                <c:pt idx="19">
                  <c:v>Nordland</c:v>
                </c:pt>
              </c:strCache>
            </c:strRef>
          </c:cat>
          <c:val>
            <c:numRef>
              <c:f>Fylker!$O$20:$O$29</c:f>
              <c:numCache>
                <c:formatCode>0.0</c:formatCode>
                <c:ptCount val="10"/>
                <c:pt idx="0">
                  <c:v>22.587725040916538</c:v>
                </c:pt>
                <c:pt idx="1">
                  <c:v>20.877552552552544</c:v>
                </c:pt>
                <c:pt idx="2">
                  <c:v>21.910943396226426</c:v>
                </c:pt>
                <c:pt idx="3">
                  <c:v>19.6472972972973</c:v>
                </c:pt>
                <c:pt idx="4">
                  <c:v>20.623296703296695</c:v>
                </c:pt>
                <c:pt idx="5">
                  <c:v>21.413465008694512</c:v>
                </c:pt>
                <c:pt idx="6">
                  <c:v>21.876175438596498</c:v>
                </c:pt>
                <c:pt idx="7">
                  <c:v>19.155102040816328</c:v>
                </c:pt>
                <c:pt idx="8">
                  <c:v>21.676018306636156</c:v>
                </c:pt>
                <c:pt idx="9">
                  <c:v>21.485686641697889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08-494D-B5BE-18B33FA139CB}"/>
            </c:ext>
          </c:extLst>
        </c:ser>
        <c:ser>
          <c:idx val="6"/>
          <c:order val="2"/>
          <c:tx>
            <c:strRef>
              <c:f>Fylker!$B$9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Fylker!$D$9:$D$28</c:f>
              <c:strCache>
                <c:ptCount val="20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  <c:pt idx="11">
                  <c:v>Viken</c:v>
                </c:pt>
                <c:pt idx="12">
                  <c:v>Innlandet</c:v>
                </c:pt>
                <c:pt idx="13">
                  <c:v>Telemark/ Vestfold</c:v>
                </c:pt>
                <c:pt idx="14">
                  <c:v>Agder</c:v>
                </c:pt>
                <c:pt idx="15">
                  <c:v>Rogaland</c:v>
                </c:pt>
                <c:pt idx="16">
                  <c:v>Vestland</c:v>
                </c:pt>
                <c:pt idx="17">
                  <c:v>Møre og Romsdal</c:v>
                </c:pt>
                <c:pt idx="18">
                  <c:v>Trøndelag</c:v>
                </c:pt>
                <c:pt idx="19">
                  <c:v>Nordland</c:v>
                </c:pt>
              </c:strCache>
            </c:strRef>
          </c:cat>
          <c:val>
            <c:numRef>
              <c:f>Fylker!$O$9:$O$18</c:f>
              <c:numCache>
                <c:formatCode>0.0</c:formatCode>
                <c:ptCount val="10"/>
                <c:pt idx="0">
                  <c:v>21.010723514211911</c:v>
                </c:pt>
                <c:pt idx="1">
                  <c:v>20.40554539914687</c:v>
                </c:pt>
                <c:pt idx="2">
                  <c:v>22.43887399463808</c:v>
                </c:pt>
                <c:pt idx="3">
                  <c:v>18.139473684210515</c:v>
                </c:pt>
                <c:pt idx="4">
                  <c:v>18.102394106814</c:v>
                </c:pt>
                <c:pt idx="5">
                  <c:v>20.304193548387101</c:v>
                </c:pt>
                <c:pt idx="6">
                  <c:v>22.028165680473396</c:v>
                </c:pt>
                <c:pt idx="7">
                  <c:v>18.9943342776204</c:v>
                </c:pt>
                <c:pt idx="8">
                  <c:v>20.941500586166487</c:v>
                </c:pt>
                <c:pt idx="9">
                  <c:v>21.637891373801914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E08-494D-B5BE-18B33FA13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49424"/>
        <c:axId val="536549816"/>
      </c:barChart>
      <c:catAx>
        <c:axId val="5365494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9816"/>
        <c:crossesAt val="1"/>
        <c:auto val="1"/>
        <c:lblAlgn val="ctr"/>
        <c:lblOffset val="100"/>
        <c:tickLblSkip val="1"/>
        <c:tickMarkSkip val="1"/>
        <c:noMultiLvlLbl val="0"/>
      </c:catAx>
      <c:valAx>
        <c:axId val="536549816"/>
        <c:scaling>
          <c:orientation val="minMax"/>
          <c:min val="1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942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722255501855121"/>
          <c:y val="0.18075069793240345"/>
          <c:w val="7.2754487261915593E-2"/>
          <c:h val="0.2018780070779596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</a:t>
            </a:r>
            <a:r>
              <a:rPr lang="nb-NO" sz="2800" baseline="0"/>
              <a:t> geit: m</a:t>
            </a:r>
            <a:r>
              <a:rPr lang="nb-NO" sz="2800"/>
              <a:t>iddel SLAKTEVEKT innen</a:t>
            </a:r>
            <a:r>
              <a:rPr lang="nb-NO" sz="2800" baseline="0"/>
              <a:t> FYLKE</a:t>
            </a:r>
            <a:endParaRPr lang="nb-NO" sz="2800"/>
          </a:p>
        </c:rich>
      </c:tx>
      <c:layout>
        <c:manualLayout>
          <c:xMode val="edge"/>
          <c:yMode val="edge"/>
          <c:x val="0.19385211816765674"/>
          <c:y val="4.74031272225772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952382066595744E-2"/>
          <c:y val="0.14904021697072967"/>
          <c:w val="0.89738292781465512"/>
          <c:h val="0.69147158253843399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Fylker!$B$20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Fylker!$D$9:$D$28</c:f>
              <c:strCache>
                <c:ptCount val="20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  <c:pt idx="11">
                  <c:v>Viken</c:v>
                </c:pt>
                <c:pt idx="12">
                  <c:v>Innlandet</c:v>
                </c:pt>
                <c:pt idx="13">
                  <c:v>Telemark/ Vestfold</c:v>
                </c:pt>
                <c:pt idx="14">
                  <c:v>Agder</c:v>
                </c:pt>
                <c:pt idx="15">
                  <c:v>Rogaland</c:v>
                </c:pt>
                <c:pt idx="16">
                  <c:v>Vestland</c:v>
                </c:pt>
                <c:pt idx="17">
                  <c:v>Møre og Romsdal</c:v>
                </c:pt>
                <c:pt idx="18">
                  <c:v>Trøndelag</c:v>
                </c:pt>
                <c:pt idx="19">
                  <c:v>Nordland</c:v>
                </c:pt>
              </c:strCache>
            </c:strRef>
          </c:cat>
          <c:val>
            <c:numRef>
              <c:f>Fylker!$O$20:$O$29</c:f>
              <c:numCache>
                <c:formatCode>0.0</c:formatCode>
                <c:ptCount val="10"/>
                <c:pt idx="0">
                  <c:v>22.587725040916538</c:v>
                </c:pt>
                <c:pt idx="1">
                  <c:v>20.877552552552544</c:v>
                </c:pt>
                <c:pt idx="2">
                  <c:v>21.910943396226426</c:v>
                </c:pt>
                <c:pt idx="3">
                  <c:v>19.6472972972973</c:v>
                </c:pt>
                <c:pt idx="4">
                  <c:v>20.623296703296695</c:v>
                </c:pt>
                <c:pt idx="5">
                  <c:v>21.413465008694512</c:v>
                </c:pt>
                <c:pt idx="6">
                  <c:v>21.876175438596498</c:v>
                </c:pt>
                <c:pt idx="7">
                  <c:v>19.155102040816328</c:v>
                </c:pt>
                <c:pt idx="8">
                  <c:v>21.676018306636156</c:v>
                </c:pt>
                <c:pt idx="9">
                  <c:v>21.485686641697889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87-407B-8391-3687749E7914}"/>
            </c:ext>
          </c:extLst>
        </c:ser>
        <c:ser>
          <c:idx val="6"/>
          <c:order val="1"/>
          <c:tx>
            <c:strRef>
              <c:f>Fylker!$B$9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Fylker!$D$9:$D$28</c:f>
              <c:strCache>
                <c:ptCount val="20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  <c:pt idx="11">
                  <c:v>Viken</c:v>
                </c:pt>
                <c:pt idx="12">
                  <c:v>Innlandet</c:v>
                </c:pt>
                <c:pt idx="13">
                  <c:v>Telemark/ Vestfold</c:v>
                </c:pt>
                <c:pt idx="14">
                  <c:v>Agder</c:v>
                </c:pt>
                <c:pt idx="15">
                  <c:v>Rogaland</c:v>
                </c:pt>
                <c:pt idx="16">
                  <c:v>Vestland</c:v>
                </c:pt>
                <c:pt idx="17">
                  <c:v>Møre og Romsdal</c:v>
                </c:pt>
                <c:pt idx="18">
                  <c:v>Trøndelag</c:v>
                </c:pt>
                <c:pt idx="19">
                  <c:v>Nordland</c:v>
                </c:pt>
              </c:strCache>
            </c:strRef>
          </c:cat>
          <c:val>
            <c:numRef>
              <c:f>Fylker!$O$9:$O$18</c:f>
              <c:numCache>
                <c:formatCode>0.0</c:formatCode>
                <c:ptCount val="10"/>
                <c:pt idx="0">
                  <c:v>21.010723514211911</c:v>
                </c:pt>
                <c:pt idx="1">
                  <c:v>20.40554539914687</c:v>
                </c:pt>
                <c:pt idx="2">
                  <c:v>22.43887399463808</c:v>
                </c:pt>
                <c:pt idx="3">
                  <c:v>18.139473684210515</c:v>
                </c:pt>
                <c:pt idx="4">
                  <c:v>18.102394106814</c:v>
                </c:pt>
                <c:pt idx="5">
                  <c:v>20.304193548387101</c:v>
                </c:pt>
                <c:pt idx="6">
                  <c:v>22.028165680473396</c:v>
                </c:pt>
                <c:pt idx="7">
                  <c:v>18.9943342776204</c:v>
                </c:pt>
                <c:pt idx="8">
                  <c:v>20.941500586166487</c:v>
                </c:pt>
                <c:pt idx="9">
                  <c:v>21.637891373801914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87-407B-8391-3687749E79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49424"/>
        <c:axId val="536549816"/>
      </c:barChart>
      <c:catAx>
        <c:axId val="5365494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9816"/>
        <c:crossesAt val="1"/>
        <c:auto val="1"/>
        <c:lblAlgn val="ctr"/>
        <c:lblOffset val="100"/>
        <c:tickLblSkip val="1"/>
        <c:tickMarkSkip val="1"/>
        <c:noMultiLvlLbl val="0"/>
      </c:catAx>
      <c:valAx>
        <c:axId val="536549816"/>
        <c:scaling>
          <c:orientation val="minMax"/>
          <c:min val="1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942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485707468384634"/>
          <c:y val="0.13623217592303813"/>
          <c:w val="6.9872425037779365E-2"/>
          <c:h val="0.1386559474184160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Voksen</a:t>
            </a:r>
            <a:r>
              <a:rPr lang="en-US" sz="2800" baseline="0"/>
              <a:t> geit, a</a:t>
            </a:r>
            <a:r>
              <a:rPr lang="en-US" sz="2800"/>
              <a:t>ntall% slakt innen de ulike FYLKENE, hittil i år</a:t>
            </a:r>
          </a:p>
        </c:rich>
      </c:tx>
      <c:layout>
        <c:manualLayout>
          <c:xMode val="edge"/>
          <c:yMode val="edge"/>
          <c:x val="0.11197911431283855"/>
          <c:y val="3.61087077199472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57581261474921E-2"/>
          <c:y val="0.13853999382152701"/>
          <c:w val="0.89510856124386395"/>
          <c:h val="0.6264311188210413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Fylker!$B$64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Fylker!$D$9:$D$18</c:f>
              <c:strCache>
                <c:ptCount val="10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</c:strCache>
            </c:strRef>
          </c:cat>
          <c:val>
            <c:numRef>
              <c:f>Fylker!$I$64:$I$73</c:f>
              <c:numCache>
                <c:formatCode>0.0</c:formatCode>
                <c:ptCount val="10"/>
                <c:pt idx="0">
                  <c:v>0.97067538571574563</c:v>
                </c:pt>
                <c:pt idx="1">
                  <c:v>4.4038009604577493</c:v>
                </c:pt>
                <c:pt idx="2">
                  <c:v>4.3731480535404126</c:v>
                </c:pt>
                <c:pt idx="3">
                  <c:v>0.63349340962501266</c:v>
                </c:pt>
                <c:pt idx="4">
                  <c:v>5.9977521201593964</c:v>
                </c:pt>
                <c:pt idx="5">
                  <c:v>16.971492796566874</c:v>
                </c:pt>
                <c:pt idx="6">
                  <c:v>9.2673955246755906</c:v>
                </c:pt>
                <c:pt idx="7">
                  <c:v>2.0435271278226219</c:v>
                </c:pt>
                <c:pt idx="8">
                  <c:v>7.4793092878307981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26E-4168-BB2F-014ADF8FB982}"/>
            </c:ext>
          </c:extLst>
        </c:ser>
        <c:ser>
          <c:idx val="1"/>
          <c:order val="1"/>
          <c:tx>
            <c:strRef>
              <c:f>Fylker!$B$20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Fylker!$D$9:$D$18</c:f>
              <c:strCache>
                <c:ptCount val="10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</c:strCache>
            </c:strRef>
          </c:cat>
          <c:val>
            <c:numRef>
              <c:f>Fylker!$I$20:$I$29</c:f>
              <c:numCache>
                <c:formatCode>0.0</c:formatCode>
                <c:ptCount val="10"/>
                <c:pt idx="0">
                  <c:v>6.9736678411190738</c:v>
                </c:pt>
                <c:pt idx="1">
                  <c:v>15.202824164272679</c:v>
                </c:pt>
                <c:pt idx="2">
                  <c:v>6.0491717770754674</c:v>
                </c:pt>
                <c:pt idx="3">
                  <c:v>0.8446013424595934</c:v>
                </c:pt>
                <c:pt idx="4">
                  <c:v>5.1931569029610154</c:v>
                </c:pt>
                <c:pt idx="5">
                  <c:v>24.351112191592112</c:v>
                </c:pt>
                <c:pt idx="6">
                  <c:v>9.758569564904759</c:v>
                </c:pt>
                <c:pt idx="7">
                  <c:v>3.3555783065286553</c:v>
                </c:pt>
                <c:pt idx="8">
                  <c:v>9.9754266663470883</c:v>
                </c:pt>
                <c:pt idx="9">
                  <c:v>18.284477711084715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26E-4168-BB2F-014ADF8FB982}"/>
            </c:ext>
          </c:extLst>
        </c:ser>
        <c:ser>
          <c:idx val="2"/>
          <c:order val="2"/>
          <c:tx>
            <c:strRef>
              <c:f>Fylker!$B$9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Fylker!$D$9:$D$18</c:f>
              <c:strCache>
                <c:ptCount val="10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</c:strCache>
            </c:strRef>
          </c:cat>
          <c:val>
            <c:numRef>
              <c:f>Fylker!$I$9:$I$18</c:f>
              <c:numCache>
                <c:formatCode>0.0</c:formatCode>
                <c:ptCount val="10"/>
                <c:pt idx="0">
                  <c:v>8.41212911640039</c:v>
                </c:pt>
                <c:pt idx="1">
                  <c:v>17.835017932833388</c:v>
                </c:pt>
                <c:pt idx="2">
                  <c:v>4.0539071840017389</c:v>
                </c:pt>
                <c:pt idx="3">
                  <c:v>0.82599717422019348</c:v>
                </c:pt>
                <c:pt idx="4">
                  <c:v>5.9015324421258546</c:v>
                </c:pt>
                <c:pt idx="5">
                  <c:v>23.584393000760784</c:v>
                </c:pt>
                <c:pt idx="6">
                  <c:v>9.1837843712639931</c:v>
                </c:pt>
                <c:pt idx="7">
                  <c:v>3.836539506575372</c:v>
                </c:pt>
                <c:pt idx="8">
                  <c:v>9.2707314422345384</c:v>
                </c:pt>
                <c:pt idx="9">
                  <c:v>17.009020758613197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26E-4168-BB2F-014ADF8FB9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912835959559493"/>
          <c:y val="0.19682675602745292"/>
          <c:w val="6.905148824482045E-2"/>
          <c:h val="0.2485703897872664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</a:t>
            </a:r>
            <a:r>
              <a:rPr lang="nb-NO" sz="2800" baseline="0"/>
              <a:t> geit, middel K-FAKTOR for Voksen geit </a:t>
            </a:r>
            <a:r>
              <a:rPr lang="nb-NO" sz="2800"/>
              <a:t>i ulike uker</a:t>
            </a:r>
          </a:p>
        </c:rich>
      </c:tx>
      <c:layout>
        <c:manualLayout>
          <c:xMode val="edge"/>
          <c:yMode val="edge"/>
          <c:x val="0.15927870401639976"/>
          <c:y val="2.74808353416789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34867535577"/>
          <c:y val="0.16425064350054688"/>
          <c:w val="0.87260927839153546"/>
          <c:h val="0.71666580095964372"/>
        </c:manualLayout>
      </c:layout>
      <c:lineChart>
        <c:grouping val="standard"/>
        <c:varyColors val="0"/>
        <c:ser>
          <c:idx val="3"/>
          <c:order val="0"/>
          <c:tx>
            <c:strRef>
              <c:f>Uke!$B$65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triangle"/>
            <c:size val="10"/>
            <c:spPr>
              <a:solidFill>
                <a:schemeClr val="accent1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Uke!$S$65:$S$116</c:f>
              <c:numCache>
                <c:formatCode>0.0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15.271215865278805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12.939481441167771</c:v>
                </c:pt>
                <c:pt idx="14">
                  <c:v>0</c:v>
                </c:pt>
                <c:pt idx="15">
                  <c:v>14.073032428804259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18.099486261467593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16.421026447331499</c:v>
                </c:pt>
                <c:pt idx="32">
                  <c:v>0</c:v>
                </c:pt>
                <c:pt idx="33">
                  <c:v>14.90244788129954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12.960289721829071</c:v>
                </c:pt>
                <c:pt idx="41">
                  <c:v>14.622349266105765</c:v>
                </c:pt>
                <c:pt idx="42">
                  <c:v>0</c:v>
                </c:pt>
                <c:pt idx="43">
                  <c:v>0</c:v>
                </c:pt>
                <c:pt idx="44">
                  <c:v>19.879374042440794</c:v>
                </c:pt>
                <c:pt idx="45">
                  <c:v>16.246171093765557</c:v>
                </c:pt>
                <c:pt idx="46">
                  <c:v>19.977407733294726</c:v>
                </c:pt>
                <c:pt idx="47">
                  <c:v>14.415422996811211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0A-42B3-B6B8-9DB26DEE43A5}"/>
            </c:ext>
          </c:extLst>
        </c:ser>
        <c:ser>
          <c:idx val="4"/>
          <c:order val="1"/>
          <c:tx>
            <c:strRef>
              <c:f>Uke!$B$10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rgbClr val="800080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Uke!$S$10:$S$61</c:f>
              <c:numCache>
                <c:formatCode>0.0</c:formatCode>
                <c:ptCount val="52"/>
                <c:pt idx="0">
                  <c:v>0</c:v>
                </c:pt>
                <c:pt idx="1">
                  <c:v>21.322369125260167</c:v>
                </c:pt>
                <c:pt idx="2">
                  <c:v>0</c:v>
                </c:pt>
                <c:pt idx="3">
                  <c:v>0</c:v>
                </c:pt>
                <c:pt idx="4">
                  <c:v>14.837620640300637</c:v>
                </c:pt>
                <c:pt idx="5">
                  <c:v>13.906384788235645</c:v>
                </c:pt>
                <c:pt idx="6">
                  <c:v>0</c:v>
                </c:pt>
                <c:pt idx="7">
                  <c:v>20.342613441443323</c:v>
                </c:pt>
                <c:pt idx="8">
                  <c:v>0</c:v>
                </c:pt>
                <c:pt idx="9">
                  <c:v>14.836765863830736</c:v>
                </c:pt>
                <c:pt idx="10">
                  <c:v>0</c:v>
                </c:pt>
                <c:pt idx="11">
                  <c:v>20.56288075298588</c:v>
                </c:pt>
                <c:pt idx="12">
                  <c:v>17.410156039280821</c:v>
                </c:pt>
                <c:pt idx="13">
                  <c:v>0</c:v>
                </c:pt>
                <c:pt idx="14">
                  <c:v>0</c:v>
                </c:pt>
                <c:pt idx="15">
                  <c:v>15.539550866952736</c:v>
                </c:pt>
                <c:pt idx="16">
                  <c:v>0</c:v>
                </c:pt>
                <c:pt idx="17">
                  <c:v>0</c:v>
                </c:pt>
                <c:pt idx="18">
                  <c:v>14.814571272678938</c:v>
                </c:pt>
                <c:pt idx="19">
                  <c:v>0</c:v>
                </c:pt>
                <c:pt idx="20">
                  <c:v>17.542879566266599</c:v>
                </c:pt>
                <c:pt idx="21">
                  <c:v>15.995982093758535</c:v>
                </c:pt>
                <c:pt idx="22">
                  <c:v>15.971808342003751</c:v>
                </c:pt>
                <c:pt idx="23">
                  <c:v>0</c:v>
                </c:pt>
                <c:pt idx="24">
                  <c:v>16.419565028862429</c:v>
                </c:pt>
                <c:pt idx="25">
                  <c:v>20.146902701354097</c:v>
                </c:pt>
                <c:pt idx="26">
                  <c:v>15.074392059266396</c:v>
                </c:pt>
                <c:pt idx="27">
                  <c:v>15.446575564460304</c:v>
                </c:pt>
                <c:pt idx="28">
                  <c:v>16.380584650421749</c:v>
                </c:pt>
                <c:pt idx="29">
                  <c:v>0</c:v>
                </c:pt>
                <c:pt idx="30">
                  <c:v>15.077171763292839</c:v>
                </c:pt>
                <c:pt idx="31">
                  <c:v>16.687504213019963</c:v>
                </c:pt>
                <c:pt idx="32">
                  <c:v>17.349148949658812</c:v>
                </c:pt>
                <c:pt idx="33">
                  <c:v>15.830775882659044</c:v>
                </c:pt>
                <c:pt idx="34">
                  <c:v>13.982790860810622</c:v>
                </c:pt>
                <c:pt idx="35">
                  <c:v>16.197733531959301</c:v>
                </c:pt>
                <c:pt idx="36">
                  <c:v>18.706190896149685</c:v>
                </c:pt>
                <c:pt idx="37">
                  <c:v>16.94073264793175</c:v>
                </c:pt>
                <c:pt idx="38">
                  <c:v>17.911589407664231</c:v>
                </c:pt>
                <c:pt idx="39">
                  <c:v>15.097549421497524</c:v>
                </c:pt>
                <c:pt idx="40">
                  <c:v>15.252979694465626</c:v>
                </c:pt>
                <c:pt idx="41">
                  <c:v>15.893749102611796</c:v>
                </c:pt>
                <c:pt idx="42">
                  <c:v>14.505282656252602</c:v>
                </c:pt>
                <c:pt idx="43">
                  <c:v>15.258753231353428</c:v>
                </c:pt>
                <c:pt idx="44">
                  <c:v>15.602678370088528</c:v>
                </c:pt>
                <c:pt idx="45">
                  <c:v>16.691327156353939</c:v>
                </c:pt>
                <c:pt idx="46">
                  <c:v>15.806598119074549</c:v>
                </c:pt>
                <c:pt idx="47">
                  <c:v>16.056375436343121</c:v>
                </c:pt>
                <c:pt idx="48">
                  <c:v>16.170515511859811</c:v>
                </c:pt>
                <c:pt idx="49">
                  <c:v>15.828191858627363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0A-42B3-B6B8-9DB26DEE43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13752"/>
        <c:axId val="499616104"/>
      </c:lineChart>
      <c:catAx>
        <c:axId val="4996137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6104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499616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K-faktor (mg/ml)</a:t>
                </a:r>
              </a:p>
            </c:rich>
          </c:tx>
          <c:layout>
            <c:manualLayout>
              <c:xMode val="edge"/>
              <c:yMode val="edge"/>
              <c:x val="1.9110959930247282E-2"/>
              <c:y val="0.4092291174201970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37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291023509665152"/>
          <c:y val="0.56042365241028302"/>
          <c:w val="7.5997923996330333E-2"/>
          <c:h val="0.12888199037192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Voksen geit, antall% slakt innen de ulike FYLKENE, hittil i år</a:t>
            </a:r>
          </a:p>
        </c:rich>
      </c:tx>
      <c:layout>
        <c:manualLayout>
          <c:xMode val="edge"/>
          <c:yMode val="edge"/>
          <c:x val="0.11197914272392348"/>
          <c:y val="3.6108693960424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57581261474921E-2"/>
          <c:y val="0.13853999382152701"/>
          <c:w val="0.89510856124386395"/>
          <c:h val="0.626431118821041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Fylker!$B$20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Fylker!$D$9:$D$18</c:f>
              <c:strCache>
                <c:ptCount val="10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</c:strCache>
            </c:strRef>
          </c:cat>
          <c:val>
            <c:numRef>
              <c:f>Fylker!$I$20:$I$29</c:f>
              <c:numCache>
                <c:formatCode>0.0</c:formatCode>
                <c:ptCount val="10"/>
                <c:pt idx="0">
                  <c:v>6.9736678411190738</c:v>
                </c:pt>
                <c:pt idx="1">
                  <c:v>15.202824164272679</c:v>
                </c:pt>
                <c:pt idx="2">
                  <c:v>6.0491717770754674</c:v>
                </c:pt>
                <c:pt idx="3">
                  <c:v>0.8446013424595934</c:v>
                </c:pt>
                <c:pt idx="4">
                  <c:v>5.1931569029610154</c:v>
                </c:pt>
                <c:pt idx="5">
                  <c:v>24.351112191592112</c:v>
                </c:pt>
                <c:pt idx="6">
                  <c:v>9.758569564904759</c:v>
                </c:pt>
                <c:pt idx="7">
                  <c:v>3.3555783065286553</c:v>
                </c:pt>
                <c:pt idx="8">
                  <c:v>9.9754266663470883</c:v>
                </c:pt>
                <c:pt idx="9">
                  <c:v>18.284477711084715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17-423E-8270-A0EF0DF38DAE}"/>
            </c:ext>
          </c:extLst>
        </c:ser>
        <c:ser>
          <c:idx val="2"/>
          <c:order val="1"/>
          <c:tx>
            <c:strRef>
              <c:f>Fylker!$B$9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>
              <a:solidFill>
                <a:srgbClr val="000000"/>
              </a:solidFill>
            </a:ln>
          </c:spPr>
          <c:invertIfNegative val="0"/>
          <c:cat>
            <c:strRef>
              <c:f>Fylker!$D$9:$D$18</c:f>
              <c:strCache>
                <c:ptCount val="10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</c:strCache>
            </c:strRef>
          </c:cat>
          <c:val>
            <c:numRef>
              <c:f>Fylker!$I$9:$I$18</c:f>
              <c:numCache>
                <c:formatCode>0.0</c:formatCode>
                <c:ptCount val="10"/>
                <c:pt idx="0">
                  <c:v>8.41212911640039</c:v>
                </c:pt>
                <c:pt idx="1">
                  <c:v>17.835017932833388</c:v>
                </c:pt>
                <c:pt idx="2">
                  <c:v>4.0539071840017389</c:v>
                </c:pt>
                <c:pt idx="3">
                  <c:v>0.82599717422019348</c:v>
                </c:pt>
                <c:pt idx="4">
                  <c:v>5.9015324421258546</c:v>
                </c:pt>
                <c:pt idx="5">
                  <c:v>23.584393000760784</c:v>
                </c:pt>
                <c:pt idx="6">
                  <c:v>9.1837843712639931</c:v>
                </c:pt>
                <c:pt idx="7">
                  <c:v>3.836539506575372</c:v>
                </c:pt>
                <c:pt idx="8">
                  <c:v>9.2707314422345384</c:v>
                </c:pt>
                <c:pt idx="9">
                  <c:v>17.009020758613197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17-423E-8270-A0EF0DF38D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912835959559493"/>
          <c:y val="0.19682675602745292"/>
          <c:w val="7.0471271798435792E-2"/>
          <c:h val="0.147063903303166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Voksen geit, antall slakt innen de ulike FYLKENE, hittil i år</a:t>
            </a:r>
          </a:p>
        </c:rich>
      </c:tx>
      <c:layout>
        <c:manualLayout>
          <c:xMode val="edge"/>
          <c:yMode val="edge"/>
          <c:x val="0.11197914272392348"/>
          <c:y val="3.6108693960424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57581261474921E-2"/>
          <c:y val="0.13853999382152701"/>
          <c:w val="0.89510856124386395"/>
          <c:h val="0.6264311188210413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Fylker!$B$64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Fylker!$D$9:$D$18</c:f>
              <c:strCache>
                <c:ptCount val="10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</c:strCache>
            </c:strRef>
          </c:cat>
          <c:val>
            <c:numRef>
              <c:f>Fylker!$G$64:$G$73</c:f>
              <c:numCache>
                <c:formatCode>General</c:formatCode>
                <c:ptCount val="10"/>
                <c:pt idx="0">
                  <c:v>95</c:v>
                </c:pt>
                <c:pt idx="1">
                  <c:v>431</c:v>
                </c:pt>
                <c:pt idx="2">
                  <c:v>428</c:v>
                </c:pt>
                <c:pt idx="3">
                  <c:v>62</c:v>
                </c:pt>
                <c:pt idx="4">
                  <c:v>587</c:v>
                </c:pt>
                <c:pt idx="5">
                  <c:v>1661</c:v>
                </c:pt>
                <c:pt idx="6">
                  <c:v>907</c:v>
                </c:pt>
                <c:pt idx="7">
                  <c:v>200</c:v>
                </c:pt>
                <c:pt idx="8">
                  <c:v>732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078-45D7-B159-4F88E7D710C3}"/>
            </c:ext>
          </c:extLst>
        </c:ser>
        <c:ser>
          <c:idx val="1"/>
          <c:order val="1"/>
          <c:tx>
            <c:strRef>
              <c:f>Fylker!$B$20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Fylker!$D$9:$D$18</c:f>
              <c:strCache>
                <c:ptCount val="10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</c:strCache>
            </c:strRef>
          </c:cat>
          <c:val>
            <c:numRef>
              <c:f>Fylker!$G$20:$G$29</c:f>
              <c:numCache>
                <c:formatCode>General</c:formatCode>
                <c:ptCount val="10"/>
                <c:pt idx="0">
                  <c:v>611</c:v>
                </c:pt>
                <c:pt idx="1">
                  <c:v>1332</c:v>
                </c:pt>
                <c:pt idx="2">
                  <c:v>530</c:v>
                </c:pt>
                <c:pt idx="3">
                  <c:v>74</c:v>
                </c:pt>
                <c:pt idx="4">
                  <c:v>455</c:v>
                </c:pt>
                <c:pt idx="5">
                  <c:v>2133.5299999999997</c:v>
                </c:pt>
                <c:pt idx="6">
                  <c:v>855</c:v>
                </c:pt>
                <c:pt idx="7">
                  <c:v>294</c:v>
                </c:pt>
                <c:pt idx="8">
                  <c:v>874</c:v>
                </c:pt>
                <c:pt idx="9">
                  <c:v>1602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078-45D7-B159-4F88E7D710C3}"/>
            </c:ext>
          </c:extLst>
        </c:ser>
        <c:ser>
          <c:idx val="2"/>
          <c:order val="2"/>
          <c:tx>
            <c:strRef>
              <c:f>Fylker!$B$9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Fylker!$D$9:$D$18</c:f>
              <c:strCache>
                <c:ptCount val="10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</c:strCache>
            </c:strRef>
          </c:cat>
          <c:val>
            <c:numRef>
              <c:f>Fylker!$G$9:$G$18</c:f>
              <c:numCache>
                <c:formatCode>General</c:formatCode>
                <c:ptCount val="10"/>
                <c:pt idx="0">
                  <c:v>774</c:v>
                </c:pt>
                <c:pt idx="1">
                  <c:v>1641</c:v>
                </c:pt>
                <c:pt idx="2">
                  <c:v>373</c:v>
                </c:pt>
                <c:pt idx="3">
                  <c:v>76</c:v>
                </c:pt>
                <c:pt idx="4">
                  <c:v>543</c:v>
                </c:pt>
                <c:pt idx="5">
                  <c:v>2170</c:v>
                </c:pt>
                <c:pt idx="6">
                  <c:v>845</c:v>
                </c:pt>
                <c:pt idx="7">
                  <c:v>353</c:v>
                </c:pt>
                <c:pt idx="8">
                  <c:v>853</c:v>
                </c:pt>
                <c:pt idx="9">
                  <c:v>1565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078-45D7-B159-4F88E7D710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912835959559493"/>
          <c:y val="0.19682675602745292"/>
          <c:w val="8.8715279531134172E-2"/>
          <c:h val="0.2015174037149833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</a:t>
            </a:r>
            <a:r>
              <a:rPr lang="nb-NO" sz="2800" baseline="0"/>
              <a:t> geit: m</a:t>
            </a:r>
            <a:r>
              <a:rPr lang="nb-NO" sz="2800"/>
              <a:t>iddel KLASSE innen</a:t>
            </a:r>
            <a:r>
              <a:rPr lang="nb-NO" sz="2800" baseline="0"/>
              <a:t> FYLKE</a:t>
            </a:r>
            <a:endParaRPr lang="nb-NO" sz="2800"/>
          </a:p>
        </c:rich>
      </c:tx>
      <c:layout>
        <c:manualLayout>
          <c:xMode val="edge"/>
          <c:yMode val="edge"/>
          <c:x val="0.19385211816765674"/>
          <c:y val="4.74031272225772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952382066595744E-2"/>
          <c:y val="0.14904021697072967"/>
          <c:w val="0.89738292781465512"/>
          <c:h val="0.69147158253843399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Fylker!$B$20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Fylker!$D$9:$D$28</c:f>
              <c:strCache>
                <c:ptCount val="20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  <c:pt idx="11">
                  <c:v>Viken</c:v>
                </c:pt>
                <c:pt idx="12">
                  <c:v>Innlandet</c:v>
                </c:pt>
                <c:pt idx="13">
                  <c:v>Telemark/ Vestfold</c:v>
                </c:pt>
                <c:pt idx="14">
                  <c:v>Agder</c:v>
                </c:pt>
                <c:pt idx="15">
                  <c:v>Rogaland</c:v>
                </c:pt>
                <c:pt idx="16">
                  <c:v>Vestland</c:v>
                </c:pt>
                <c:pt idx="17">
                  <c:v>Møre og Romsdal</c:v>
                </c:pt>
                <c:pt idx="18">
                  <c:v>Trøndelag</c:v>
                </c:pt>
                <c:pt idx="19">
                  <c:v>Nordland</c:v>
                </c:pt>
              </c:strCache>
            </c:strRef>
          </c:cat>
          <c:val>
            <c:numRef>
              <c:f>Fylker!$L$20:$L$29</c:f>
              <c:numCache>
                <c:formatCode>0.00</c:formatCode>
                <c:ptCount val="10"/>
                <c:pt idx="0">
                  <c:v>4.942716857610475</c:v>
                </c:pt>
                <c:pt idx="1">
                  <c:v>5.3843843843843837</c:v>
                </c:pt>
                <c:pt idx="2">
                  <c:v>5.9056603773584895</c:v>
                </c:pt>
                <c:pt idx="3">
                  <c:v>6.891891891891893</c:v>
                </c:pt>
                <c:pt idx="4">
                  <c:v>4.9978021978021996</c:v>
                </c:pt>
                <c:pt idx="5">
                  <c:v>5.2350142721217878</c:v>
                </c:pt>
                <c:pt idx="6">
                  <c:v>4.6725146198830396</c:v>
                </c:pt>
                <c:pt idx="7">
                  <c:v>5.6292517006802738</c:v>
                </c:pt>
                <c:pt idx="8">
                  <c:v>5.6224256292906176</c:v>
                </c:pt>
                <c:pt idx="9">
                  <c:v>4.8826466916354549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F2-41BF-93D3-4BBD647600D9}"/>
            </c:ext>
          </c:extLst>
        </c:ser>
        <c:ser>
          <c:idx val="6"/>
          <c:order val="1"/>
          <c:tx>
            <c:strRef>
              <c:f>Fylker!$B$9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Fylker!$D$9:$D$28</c:f>
              <c:strCache>
                <c:ptCount val="20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  <c:pt idx="11">
                  <c:v>Viken</c:v>
                </c:pt>
                <c:pt idx="12">
                  <c:v>Innlandet</c:v>
                </c:pt>
                <c:pt idx="13">
                  <c:v>Telemark/ Vestfold</c:v>
                </c:pt>
                <c:pt idx="14">
                  <c:v>Agder</c:v>
                </c:pt>
                <c:pt idx="15">
                  <c:v>Rogaland</c:v>
                </c:pt>
                <c:pt idx="16">
                  <c:v>Vestland</c:v>
                </c:pt>
                <c:pt idx="17">
                  <c:v>Møre og Romsdal</c:v>
                </c:pt>
                <c:pt idx="18">
                  <c:v>Trøndelag</c:v>
                </c:pt>
                <c:pt idx="19">
                  <c:v>Nordland</c:v>
                </c:pt>
              </c:strCache>
            </c:strRef>
          </c:cat>
          <c:val>
            <c:numRef>
              <c:f>Fylker!$L$9:$L$18</c:f>
              <c:numCache>
                <c:formatCode>0.00</c:formatCode>
                <c:ptCount val="10"/>
                <c:pt idx="0">
                  <c:v>5.1912144702842387</c:v>
                </c:pt>
                <c:pt idx="1">
                  <c:v>5.4034125533211448</c:v>
                </c:pt>
                <c:pt idx="2">
                  <c:v>5.7828418230563008</c:v>
                </c:pt>
                <c:pt idx="3">
                  <c:v>6.7631578947368434</c:v>
                </c:pt>
                <c:pt idx="4">
                  <c:v>5.2062615101289138</c:v>
                </c:pt>
                <c:pt idx="5">
                  <c:v>5.1769585253456238</c:v>
                </c:pt>
                <c:pt idx="6">
                  <c:v>5.0355029585798814</c:v>
                </c:pt>
                <c:pt idx="7">
                  <c:v>5.9461756373937682</c:v>
                </c:pt>
                <c:pt idx="8">
                  <c:v>5.2954279015240315</c:v>
                </c:pt>
                <c:pt idx="9">
                  <c:v>5.0485623003194888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F2-41BF-93D3-4BBD647600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49424"/>
        <c:axId val="536549816"/>
      </c:barChart>
      <c:catAx>
        <c:axId val="5365494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9816"/>
        <c:crossesAt val="1"/>
        <c:auto val="1"/>
        <c:lblAlgn val="ctr"/>
        <c:lblOffset val="100"/>
        <c:tickLblSkip val="1"/>
        <c:tickMarkSkip val="1"/>
        <c:noMultiLvlLbl val="0"/>
      </c:catAx>
      <c:valAx>
        <c:axId val="536549816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9424"/>
        <c:crosses val="autoZero"/>
        <c:crossBetween val="between"/>
        <c:majorUnit val="0.5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130021248039708"/>
          <c:y val="0.17655823711637875"/>
          <c:w val="6.2201730543115626E-2"/>
          <c:h val="0.163176060924713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</a:t>
            </a:r>
            <a:r>
              <a:rPr lang="nb-NO" sz="2800" baseline="0"/>
              <a:t> geit: m</a:t>
            </a:r>
            <a:r>
              <a:rPr lang="nb-NO" sz="2800"/>
              <a:t>iddel KLASSE innen</a:t>
            </a:r>
            <a:r>
              <a:rPr lang="nb-NO" sz="2800" baseline="0"/>
              <a:t> FYLKE</a:t>
            </a:r>
            <a:endParaRPr lang="nb-NO" sz="2800"/>
          </a:p>
        </c:rich>
      </c:tx>
      <c:layout>
        <c:manualLayout>
          <c:xMode val="edge"/>
          <c:yMode val="edge"/>
          <c:x val="0.19385211816765674"/>
          <c:y val="4.74031272225772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952382066595744E-2"/>
          <c:y val="0.14904021697072967"/>
          <c:w val="0.89738292781465512"/>
          <c:h val="0.691471582538433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Fylker!$B$75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Fylker!$D$9:$D$28</c:f>
              <c:strCache>
                <c:ptCount val="20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  <c:pt idx="11">
                  <c:v>Viken</c:v>
                </c:pt>
                <c:pt idx="12">
                  <c:v>Innlandet</c:v>
                </c:pt>
                <c:pt idx="13">
                  <c:v>Telemark/ Vestfold</c:v>
                </c:pt>
                <c:pt idx="14">
                  <c:v>Agder</c:v>
                </c:pt>
                <c:pt idx="15">
                  <c:v>Rogaland</c:v>
                </c:pt>
                <c:pt idx="16">
                  <c:v>Vestland</c:v>
                </c:pt>
                <c:pt idx="17">
                  <c:v>Møre og Romsdal</c:v>
                </c:pt>
                <c:pt idx="18">
                  <c:v>Trøndelag</c:v>
                </c:pt>
                <c:pt idx="19">
                  <c:v>Nordland</c:v>
                </c:pt>
              </c:strCache>
            </c:strRef>
          </c:cat>
          <c:val>
            <c:numRef>
              <c:f>Fylker!$L$75:$L$84</c:f>
              <c:numCache>
                <c:formatCode>0.00</c:formatCode>
                <c:ptCount val="10"/>
                <c:pt idx="0">
                  <c:v>5.6451612903225801</c:v>
                </c:pt>
                <c:pt idx="1">
                  <c:v>5.5857885615251313</c:v>
                </c:pt>
                <c:pt idx="2">
                  <c:v>4.5458715596330279</c:v>
                </c:pt>
                <c:pt idx="3">
                  <c:v>4.6976744186046524</c:v>
                </c:pt>
                <c:pt idx="4">
                  <c:v>4.7779661016949158</c:v>
                </c:pt>
                <c:pt idx="5">
                  <c:v>4.6500847936687393</c:v>
                </c:pt>
                <c:pt idx="6">
                  <c:v>4.9650224215246634</c:v>
                </c:pt>
                <c:pt idx="7">
                  <c:v>6.0809716599190287</c:v>
                </c:pt>
                <c:pt idx="8">
                  <c:v>4.3324324324324328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93-4A5D-B4DB-3A8F150D06A5}"/>
            </c:ext>
          </c:extLst>
        </c:ser>
        <c:ser>
          <c:idx val="4"/>
          <c:order val="1"/>
          <c:tx>
            <c:strRef>
              <c:f>Fylker!$B$20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Fylker!$D$9:$D$28</c:f>
              <c:strCache>
                <c:ptCount val="20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  <c:pt idx="11">
                  <c:v>Viken</c:v>
                </c:pt>
                <c:pt idx="12">
                  <c:v>Innlandet</c:v>
                </c:pt>
                <c:pt idx="13">
                  <c:v>Telemark/ Vestfold</c:v>
                </c:pt>
                <c:pt idx="14">
                  <c:v>Agder</c:v>
                </c:pt>
                <c:pt idx="15">
                  <c:v>Rogaland</c:v>
                </c:pt>
                <c:pt idx="16">
                  <c:v>Vestland</c:v>
                </c:pt>
                <c:pt idx="17">
                  <c:v>Møre og Romsdal</c:v>
                </c:pt>
                <c:pt idx="18">
                  <c:v>Trøndelag</c:v>
                </c:pt>
                <c:pt idx="19">
                  <c:v>Nordland</c:v>
                </c:pt>
              </c:strCache>
            </c:strRef>
          </c:cat>
          <c:val>
            <c:numRef>
              <c:f>Fylker!$L$20:$L$29</c:f>
              <c:numCache>
                <c:formatCode>0.00</c:formatCode>
                <c:ptCount val="10"/>
                <c:pt idx="0">
                  <c:v>4.942716857610475</c:v>
                </c:pt>
                <c:pt idx="1">
                  <c:v>5.3843843843843837</c:v>
                </c:pt>
                <c:pt idx="2">
                  <c:v>5.9056603773584895</c:v>
                </c:pt>
                <c:pt idx="3">
                  <c:v>6.891891891891893</c:v>
                </c:pt>
                <c:pt idx="4">
                  <c:v>4.9978021978021996</c:v>
                </c:pt>
                <c:pt idx="5">
                  <c:v>5.2350142721217878</c:v>
                </c:pt>
                <c:pt idx="6">
                  <c:v>4.6725146198830396</c:v>
                </c:pt>
                <c:pt idx="7">
                  <c:v>5.6292517006802738</c:v>
                </c:pt>
                <c:pt idx="8">
                  <c:v>5.6224256292906176</c:v>
                </c:pt>
                <c:pt idx="9">
                  <c:v>4.8826466916354549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493-4A5D-B4DB-3A8F150D06A5}"/>
            </c:ext>
          </c:extLst>
        </c:ser>
        <c:ser>
          <c:idx val="6"/>
          <c:order val="2"/>
          <c:tx>
            <c:strRef>
              <c:f>Fylker!$B$9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Fylker!$D$9:$D$28</c:f>
              <c:strCache>
                <c:ptCount val="20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  <c:pt idx="11">
                  <c:v>Viken</c:v>
                </c:pt>
                <c:pt idx="12">
                  <c:v>Innlandet</c:v>
                </c:pt>
                <c:pt idx="13">
                  <c:v>Telemark/ Vestfold</c:v>
                </c:pt>
                <c:pt idx="14">
                  <c:v>Agder</c:v>
                </c:pt>
                <c:pt idx="15">
                  <c:v>Rogaland</c:v>
                </c:pt>
                <c:pt idx="16">
                  <c:v>Vestland</c:v>
                </c:pt>
                <c:pt idx="17">
                  <c:v>Møre og Romsdal</c:v>
                </c:pt>
                <c:pt idx="18">
                  <c:v>Trøndelag</c:v>
                </c:pt>
                <c:pt idx="19">
                  <c:v>Nordland</c:v>
                </c:pt>
              </c:strCache>
            </c:strRef>
          </c:cat>
          <c:val>
            <c:numRef>
              <c:f>Fylker!$L$9:$L$18</c:f>
              <c:numCache>
                <c:formatCode>0.00</c:formatCode>
                <c:ptCount val="10"/>
                <c:pt idx="0">
                  <c:v>5.1912144702842387</c:v>
                </c:pt>
                <c:pt idx="1">
                  <c:v>5.4034125533211448</c:v>
                </c:pt>
                <c:pt idx="2">
                  <c:v>5.7828418230563008</c:v>
                </c:pt>
                <c:pt idx="3">
                  <c:v>6.7631578947368434</c:v>
                </c:pt>
                <c:pt idx="4">
                  <c:v>5.2062615101289138</c:v>
                </c:pt>
                <c:pt idx="5">
                  <c:v>5.1769585253456238</c:v>
                </c:pt>
                <c:pt idx="6">
                  <c:v>5.0355029585798814</c:v>
                </c:pt>
                <c:pt idx="7">
                  <c:v>5.9461756373937682</c:v>
                </c:pt>
                <c:pt idx="8">
                  <c:v>5.2954279015240315</c:v>
                </c:pt>
                <c:pt idx="9">
                  <c:v>5.0485623003194888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493-4A5D-B4DB-3A8F150D06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49424"/>
        <c:axId val="536549816"/>
      </c:barChart>
      <c:catAx>
        <c:axId val="5365494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9816"/>
        <c:crossesAt val="1"/>
        <c:auto val="1"/>
        <c:lblAlgn val="ctr"/>
        <c:lblOffset val="100"/>
        <c:tickLblSkip val="1"/>
        <c:tickMarkSkip val="1"/>
        <c:noMultiLvlLbl val="0"/>
      </c:catAx>
      <c:valAx>
        <c:axId val="536549816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9424"/>
        <c:crosses val="autoZero"/>
        <c:crossBetween val="between"/>
        <c:majorUnit val="0.5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661844131600839"/>
          <c:y val="0.16328086156354521"/>
          <c:w val="7.9534235723384306E-2"/>
          <c:h val="0.2045454951052879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</a:t>
            </a:r>
            <a:r>
              <a:rPr lang="nb-NO" sz="2800" baseline="0"/>
              <a:t> geit: m</a:t>
            </a:r>
            <a:r>
              <a:rPr lang="nb-NO" sz="2800"/>
              <a:t>iddel fettgruppe innen</a:t>
            </a:r>
            <a:r>
              <a:rPr lang="nb-NO" sz="2800" baseline="0"/>
              <a:t> FYLKE</a:t>
            </a:r>
            <a:endParaRPr lang="nb-NO" sz="2800"/>
          </a:p>
        </c:rich>
      </c:tx>
      <c:layout>
        <c:manualLayout>
          <c:xMode val="edge"/>
          <c:yMode val="edge"/>
          <c:x val="0.19385211816765674"/>
          <c:y val="4.74031272225772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952382066595744E-2"/>
          <c:y val="0.14904021697072967"/>
          <c:w val="0.89738292781465512"/>
          <c:h val="0.69147158253843399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Fylker!$B$20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Fylker!$D$9:$D$28</c:f>
              <c:strCache>
                <c:ptCount val="20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  <c:pt idx="11">
                  <c:v>Viken</c:v>
                </c:pt>
                <c:pt idx="12">
                  <c:v>Innlandet</c:v>
                </c:pt>
                <c:pt idx="13">
                  <c:v>Telemark/ Vestfold</c:v>
                </c:pt>
                <c:pt idx="14">
                  <c:v>Agder</c:v>
                </c:pt>
                <c:pt idx="15">
                  <c:v>Rogaland</c:v>
                </c:pt>
                <c:pt idx="16">
                  <c:v>Vestland</c:v>
                </c:pt>
                <c:pt idx="17">
                  <c:v>Møre og Romsdal</c:v>
                </c:pt>
                <c:pt idx="18">
                  <c:v>Trøndelag</c:v>
                </c:pt>
                <c:pt idx="19">
                  <c:v>Nordland</c:v>
                </c:pt>
              </c:strCache>
            </c:strRef>
          </c:cat>
          <c:val>
            <c:numRef>
              <c:f>Fylker!$N$20:$N$29</c:f>
              <c:numCache>
                <c:formatCode>0.00</c:formatCode>
                <c:ptCount val="10"/>
                <c:pt idx="0">
                  <c:v>6.3698854337152238</c:v>
                </c:pt>
                <c:pt idx="1">
                  <c:v>5.7927927927927918</c:v>
                </c:pt>
                <c:pt idx="2">
                  <c:v>5.5377358490566015</c:v>
                </c:pt>
                <c:pt idx="3">
                  <c:v>5.1756756756756754</c:v>
                </c:pt>
                <c:pt idx="4">
                  <c:v>5.4087912087912073</c:v>
                </c:pt>
                <c:pt idx="5">
                  <c:v>5.4782449742914334</c:v>
                </c:pt>
                <c:pt idx="6">
                  <c:v>5.348538011695906</c:v>
                </c:pt>
                <c:pt idx="7">
                  <c:v>5.9965986394557804</c:v>
                </c:pt>
                <c:pt idx="8">
                  <c:v>5.9302059496567514</c:v>
                </c:pt>
                <c:pt idx="9">
                  <c:v>5.1722846441947565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2E-4A4A-9E1C-0C43899F711C}"/>
            </c:ext>
          </c:extLst>
        </c:ser>
        <c:ser>
          <c:idx val="6"/>
          <c:order val="1"/>
          <c:tx>
            <c:strRef>
              <c:f>Fylker!$B$9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Fylker!$D$9:$D$28</c:f>
              <c:strCache>
                <c:ptCount val="20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  <c:pt idx="11">
                  <c:v>Viken</c:v>
                </c:pt>
                <c:pt idx="12">
                  <c:v>Innlandet</c:v>
                </c:pt>
                <c:pt idx="13">
                  <c:v>Telemark/ Vestfold</c:v>
                </c:pt>
                <c:pt idx="14">
                  <c:v>Agder</c:v>
                </c:pt>
                <c:pt idx="15">
                  <c:v>Rogaland</c:v>
                </c:pt>
                <c:pt idx="16">
                  <c:v>Vestland</c:v>
                </c:pt>
                <c:pt idx="17">
                  <c:v>Møre og Romsdal</c:v>
                </c:pt>
                <c:pt idx="18">
                  <c:v>Trøndelag</c:v>
                </c:pt>
                <c:pt idx="19">
                  <c:v>Nordland</c:v>
                </c:pt>
              </c:strCache>
            </c:strRef>
          </c:cat>
          <c:val>
            <c:numRef>
              <c:f>Fylker!$N$9:$N$18</c:f>
              <c:numCache>
                <c:formatCode>0.00</c:formatCode>
                <c:ptCount val="10"/>
                <c:pt idx="0">
                  <c:v>6.0736434108527124</c:v>
                </c:pt>
                <c:pt idx="1">
                  <c:v>5.4326630103595361</c:v>
                </c:pt>
                <c:pt idx="2">
                  <c:v>5.7721179624664876</c:v>
                </c:pt>
                <c:pt idx="3">
                  <c:v>6.1184210526315796</c:v>
                </c:pt>
                <c:pt idx="4">
                  <c:v>5.3720073664825048</c:v>
                </c:pt>
                <c:pt idx="5">
                  <c:v>5.4050691244239619</c:v>
                </c:pt>
                <c:pt idx="6">
                  <c:v>5.6828402366863902</c:v>
                </c:pt>
                <c:pt idx="7">
                  <c:v>5.9886685552407952</c:v>
                </c:pt>
                <c:pt idx="8">
                  <c:v>5.6963657678780786</c:v>
                </c:pt>
                <c:pt idx="9">
                  <c:v>5.5559105431309916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2E-4A4A-9E1C-0C43899F71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49424"/>
        <c:axId val="536549816"/>
      </c:barChart>
      <c:catAx>
        <c:axId val="5365494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9816"/>
        <c:crossesAt val="1"/>
        <c:auto val="1"/>
        <c:lblAlgn val="ctr"/>
        <c:lblOffset val="100"/>
        <c:tickLblSkip val="1"/>
        <c:tickMarkSkip val="1"/>
        <c:noMultiLvlLbl val="0"/>
      </c:catAx>
      <c:valAx>
        <c:axId val="536549816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9424"/>
        <c:crosses val="autoZero"/>
        <c:crossBetween val="between"/>
        <c:majorUnit val="0.5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059130293213433"/>
          <c:y val="0.25786202187100909"/>
          <c:w val="6.1328323230578227E-2"/>
          <c:h val="0.155782426291066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</a:t>
            </a:r>
            <a:r>
              <a:rPr lang="nb-NO" sz="2800" baseline="0"/>
              <a:t> geit: m</a:t>
            </a:r>
            <a:r>
              <a:rPr lang="nb-NO" sz="2800"/>
              <a:t>iddel fettgruppe innen</a:t>
            </a:r>
            <a:r>
              <a:rPr lang="nb-NO" sz="2800" baseline="0"/>
              <a:t> FYLKE</a:t>
            </a:r>
            <a:endParaRPr lang="nb-NO" sz="2800"/>
          </a:p>
        </c:rich>
      </c:tx>
      <c:layout>
        <c:manualLayout>
          <c:xMode val="edge"/>
          <c:yMode val="edge"/>
          <c:x val="0.19385211816765674"/>
          <c:y val="4.74031272225772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952382066595744E-2"/>
          <c:y val="0.14904021697072967"/>
          <c:w val="0.89738292781465512"/>
          <c:h val="0.691471582538433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Fylker!$B$75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Fylker!$D$9:$D$28</c:f>
              <c:strCache>
                <c:ptCount val="20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  <c:pt idx="11">
                  <c:v>Viken</c:v>
                </c:pt>
                <c:pt idx="12">
                  <c:v>Innlandet</c:v>
                </c:pt>
                <c:pt idx="13">
                  <c:v>Telemark/ Vestfold</c:v>
                </c:pt>
                <c:pt idx="14">
                  <c:v>Agder</c:v>
                </c:pt>
                <c:pt idx="15">
                  <c:v>Rogaland</c:v>
                </c:pt>
                <c:pt idx="16">
                  <c:v>Vestland</c:v>
                </c:pt>
                <c:pt idx="17">
                  <c:v>Møre og Romsdal</c:v>
                </c:pt>
                <c:pt idx="18">
                  <c:v>Trøndelag</c:v>
                </c:pt>
                <c:pt idx="19">
                  <c:v>Nordland</c:v>
                </c:pt>
              </c:strCache>
            </c:strRef>
          </c:cat>
          <c:val>
            <c:numRef>
              <c:f>Fylker!$N$75:$N$84</c:f>
              <c:numCache>
                <c:formatCode>0.00</c:formatCode>
                <c:ptCount val="10"/>
                <c:pt idx="0">
                  <c:v>5.241935483870968</c:v>
                </c:pt>
                <c:pt idx="1">
                  <c:v>5.209705372616984</c:v>
                </c:pt>
                <c:pt idx="2">
                  <c:v>4.7324159021406738</c:v>
                </c:pt>
                <c:pt idx="3">
                  <c:v>4.4418604651162781</c:v>
                </c:pt>
                <c:pt idx="4">
                  <c:v>4.9118644067796602</c:v>
                </c:pt>
                <c:pt idx="5">
                  <c:v>5.2504239683436964</c:v>
                </c:pt>
                <c:pt idx="6">
                  <c:v>5.8529147982062781</c:v>
                </c:pt>
                <c:pt idx="7">
                  <c:v>5.3603238866396756</c:v>
                </c:pt>
                <c:pt idx="8">
                  <c:v>5.4608108108108118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4C-4B14-ACFB-5060BED87F80}"/>
            </c:ext>
          </c:extLst>
        </c:ser>
        <c:ser>
          <c:idx val="4"/>
          <c:order val="1"/>
          <c:tx>
            <c:strRef>
              <c:f>Fylker!$B$20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Fylker!$D$9:$D$28</c:f>
              <c:strCache>
                <c:ptCount val="20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  <c:pt idx="11">
                  <c:v>Viken</c:v>
                </c:pt>
                <c:pt idx="12">
                  <c:v>Innlandet</c:v>
                </c:pt>
                <c:pt idx="13">
                  <c:v>Telemark/ Vestfold</c:v>
                </c:pt>
                <c:pt idx="14">
                  <c:v>Agder</c:v>
                </c:pt>
                <c:pt idx="15">
                  <c:v>Rogaland</c:v>
                </c:pt>
                <c:pt idx="16">
                  <c:v>Vestland</c:v>
                </c:pt>
                <c:pt idx="17">
                  <c:v>Møre og Romsdal</c:v>
                </c:pt>
                <c:pt idx="18">
                  <c:v>Trøndelag</c:v>
                </c:pt>
                <c:pt idx="19">
                  <c:v>Nordland</c:v>
                </c:pt>
              </c:strCache>
            </c:strRef>
          </c:cat>
          <c:val>
            <c:numRef>
              <c:f>Fylker!$N$20:$N$29</c:f>
              <c:numCache>
                <c:formatCode>0.00</c:formatCode>
                <c:ptCount val="10"/>
                <c:pt idx="0">
                  <c:v>6.3698854337152238</c:v>
                </c:pt>
                <c:pt idx="1">
                  <c:v>5.7927927927927918</c:v>
                </c:pt>
                <c:pt idx="2">
                  <c:v>5.5377358490566015</c:v>
                </c:pt>
                <c:pt idx="3">
                  <c:v>5.1756756756756754</c:v>
                </c:pt>
                <c:pt idx="4">
                  <c:v>5.4087912087912073</c:v>
                </c:pt>
                <c:pt idx="5">
                  <c:v>5.4782449742914334</c:v>
                </c:pt>
                <c:pt idx="6">
                  <c:v>5.348538011695906</c:v>
                </c:pt>
                <c:pt idx="7">
                  <c:v>5.9965986394557804</c:v>
                </c:pt>
                <c:pt idx="8">
                  <c:v>5.9302059496567514</c:v>
                </c:pt>
                <c:pt idx="9">
                  <c:v>5.1722846441947565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84C-4B14-ACFB-5060BED87F80}"/>
            </c:ext>
          </c:extLst>
        </c:ser>
        <c:ser>
          <c:idx val="6"/>
          <c:order val="2"/>
          <c:tx>
            <c:strRef>
              <c:f>Fylker!$B$9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Fylker!$D$9:$D$28</c:f>
              <c:strCache>
                <c:ptCount val="20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  <c:pt idx="11">
                  <c:v>Viken</c:v>
                </c:pt>
                <c:pt idx="12">
                  <c:v>Innlandet</c:v>
                </c:pt>
                <c:pt idx="13">
                  <c:v>Telemark/ Vestfold</c:v>
                </c:pt>
                <c:pt idx="14">
                  <c:v>Agder</c:v>
                </c:pt>
                <c:pt idx="15">
                  <c:v>Rogaland</c:v>
                </c:pt>
                <c:pt idx="16">
                  <c:v>Vestland</c:v>
                </c:pt>
                <c:pt idx="17">
                  <c:v>Møre og Romsdal</c:v>
                </c:pt>
                <c:pt idx="18">
                  <c:v>Trøndelag</c:v>
                </c:pt>
                <c:pt idx="19">
                  <c:v>Nordland</c:v>
                </c:pt>
              </c:strCache>
            </c:strRef>
          </c:cat>
          <c:val>
            <c:numRef>
              <c:f>Fylker!$N$9:$N$18</c:f>
              <c:numCache>
                <c:formatCode>0.00</c:formatCode>
                <c:ptCount val="10"/>
                <c:pt idx="0">
                  <c:v>6.0736434108527124</c:v>
                </c:pt>
                <c:pt idx="1">
                  <c:v>5.4326630103595361</c:v>
                </c:pt>
                <c:pt idx="2">
                  <c:v>5.7721179624664876</c:v>
                </c:pt>
                <c:pt idx="3">
                  <c:v>6.1184210526315796</c:v>
                </c:pt>
                <c:pt idx="4">
                  <c:v>5.3720073664825048</c:v>
                </c:pt>
                <c:pt idx="5">
                  <c:v>5.4050691244239619</c:v>
                </c:pt>
                <c:pt idx="6">
                  <c:v>5.6828402366863902</c:v>
                </c:pt>
                <c:pt idx="7">
                  <c:v>5.9886685552407952</c:v>
                </c:pt>
                <c:pt idx="8">
                  <c:v>5.6963657678780786</c:v>
                </c:pt>
                <c:pt idx="9">
                  <c:v>5.5559105431309916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84C-4B14-ACFB-5060BED87F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49424"/>
        <c:axId val="536549816"/>
      </c:barChart>
      <c:catAx>
        <c:axId val="5365494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9816"/>
        <c:crossesAt val="1"/>
        <c:auto val="1"/>
        <c:lblAlgn val="ctr"/>
        <c:lblOffset val="100"/>
        <c:tickLblSkip val="1"/>
        <c:tickMarkSkip val="1"/>
        <c:noMultiLvlLbl val="0"/>
      </c:catAx>
      <c:valAx>
        <c:axId val="536549816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9424"/>
        <c:crosses val="autoZero"/>
        <c:crossBetween val="between"/>
        <c:majorUnit val="0.5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09070932256225"/>
          <c:y val="9.1647128932260485E-2"/>
          <c:w val="9.2369340981639514E-2"/>
          <c:h val="0.2052777062793066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Voksen geit, antall PRODUSENTER per FYLKE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744004899701373E-2"/>
          <c:y val="0.14975749147241768"/>
          <c:w val="0.885794940520782"/>
          <c:h val="0.68517926565542653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Fylker!$B$75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Fylker!$D$9:$D$18</c:f>
              <c:strCache>
                <c:ptCount val="10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</c:strCache>
            </c:strRef>
          </c:cat>
          <c:val>
            <c:numRef>
              <c:f>Fylker!$E$75:$E$84</c:f>
              <c:numCache>
                <c:formatCode>General</c:formatCode>
                <c:ptCount val="10"/>
                <c:pt idx="0">
                  <c:v>5</c:v>
                </c:pt>
                <c:pt idx="1">
                  <c:v>36</c:v>
                </c:pt>
                <c:pt idx="2">
                  <c:v>25</c:v>
                </c:pt>
                <c:pt idx="3">
                  <c:v>7</c:v>
                </c:pt>
                <c:pt idx="4">
                  <c:v>52</c:v>
                </c:pt>
                <c:pt idx="5">
                  <c:v>89</c:v>
                </c:pt>
                <c:pt idx="6">
                  <c:v>46</c:v>
                </c:pt>
                <c:pt idx="7">
                  <c:v>27</c:v>
                </c:pt>
                <c:pt idx="8">
                  <c:v>32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E3-4614-931F-27B243B19CDB}"/>
            </c:ext>
          </c:extLst>
        </c:ser>
        <c:ser>
          <c:idx val="2"/>
          <c:order val="1"/>
          <c:tx>
            <c:strRef>
              <c:f>Fylker!$B$20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Fylker!$D$9:$D$18</c:f>
              <c:strCache>
                <c:ptCount val="10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</c:strCache>
            </c:strRef>
          </c:cat>
          <c:val>
            <c:numRef>
              <c:f>Fylker!$E$20:$E$29</c:f>
              <c:numCache>
                <c:formatCode>General</c:formatCode>
                <c:ptCount val="10"/>
                <c:pt idx="0">
                  <c:v>46</c:v>
                </c:pt>
                <c:pt idx="1">
                  <c:v>91</c:v>
                </c:pt>
                <c:pt idx="2">
                  <c:v>24</c:v>
                </c:pt>
                <c:pt idx="3">
                  <c:v>14</c:v>
                </c:pt>
                <c:pt idx="4">
                  <c:v>43</c:v>
                </c:pt>
                <c:pt idx="5">
                  <c:v>161</c:v>
                </c:pt>
                <c:pt idx="6">
                  <c:v>54</c:v>
                </c:pt>
                <c:pt idx="7">
                  <c:v>47</c:v>
                </c:pt>
                <c:pt idx="8">
                  <c:v>41</c:v>
                </c:pt>
                <c:pt idx="9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AE3-4614-931F-27B243B19CDB}"/>
            </c:ext>
          </c:extLst>
        </c:ser>
        <c:ser>
          <c:idx val="3"/>
          <c:order val="2"/>
          <c:tx>
            <c:strRef>
              <c:f>Fylker!$B$9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Fylker!$D$9:$D$18</c:f>
              <c:strCache>
                <c:ptCount val="10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</c:strCache>
            </c:strRef>
          </c:cat>
          <c:val>
            <c:numRef>
              <c:f>Fylker!$E$9:$E$18</c:f>
              <c:numCache>
                <c:formatCode>General</c:formatCode>
                <c:ptCount val="10"/>
                <c:pt idx="0">
                  <c:v>54</c:v>
                </c:pt>
                <c:pt idx="1">
                  <c:v>109</c:v>
                </c:pt>
                <c:pt idx="2">
                  <c:v>26</c:v>
                </c:pt>
                <c:pt idx="3">
                  <c:v>18</c:v>
                </c:pt>
                <c:pt idx="4">
                  <c:v>56</c:v>
                </c:pt>
                <c:pt idx="5">
                  <c:v>182</c:v>
                </c:pt>
                <c:pt idx="6">
                  <c:v>50</c:v>
                </c:pt>
                <c:pt idx="7">
                  <c:v>62</c:v>
                </c:pt>
                <c:pt idx="8">
                  <c:v>37</c:v>
                </c:pt>
                <c:pt idx="9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AE3-4614-931F-27B243B19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4128"/>
        <c:axId val="536554520"/>
      </c:barChart>
      <c:catAx>
        <c:axId val="5365541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50000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4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4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41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959088508997668"/>
          <c:y val="0.16746211308761905"/>
          <c:w val="6.5285953404033148E-2"/>
          <c:h val="0.208000692431553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Voksen geit, antall SLAKT</a:t>
            </a:r>
            <a:r>
              <a:rPr lang="nb-NO" sz="2400" baseline="0"/>
              <a:t> per </a:t>
            </a:r>
            <a:r>
              <a:rPr lang="nb-NO" sz="2400"/>
              <a:t>produsent per FYLKE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7106121233582"/>
          <c:y val="0.15952080527684426"/>
          <c:w val="0.85946794095264722"/>
          <c:h val="0.6754158426652755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Fylker!$B$75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Fylker!$D$9:$D$18</c:f>
              <c:strCache>
                <c:ptCount val="10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</c:strCache>
            </c:strRef>
          </c:cat>
          <c:val>
            <c:numRef>
              <c:f>Fylker!$AB$75:$AB$84</c:f>
              <c:numCache>
                <c:formatCode>0</c:formatCode>
                <c:ptCount val="10"/>
                <c:pt idx="0">
                  <c:v>12.4</c:v>
                </c:pt>
                <c:pt idx="1">
                  <c:v>16.027777777777779</c:v>
                </c:pt>
                <c:pt idx="2">
                  <c:v>26.16</c:v>
                </c:pt>
                <c:pt idx="3">
                  <c:v>6.1428571428571432</c:v>
                </c:pt>
                <c:pt idx="4">
                  <c:v>11.346153846153847</c:v>
                </c:pt>
                <c:pt idx="5">
                  <c:v>19.876404494382022</c:v>
                </c:pt>
                <c:pt idx="6">
                  <c:v>24.239130434782609</c:v>
                </c:pt>
                <c:pt idx="7">
                  <c:v>9.1481481481481488</c:v>
                </c:pt>
                <c:pt idx="8">
                  <c:v>23.125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57-49A4-A8C4-CD7BC15C59D7}"/>
            </c:ext>
          </c:extLst>
        </c:ser>
        <c:ser>
          <c:idx val="2"/>
          <c:order val="1"/>
          <c:tx>
            <c:strRef>
              <c:f>Fylker!$B$20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Fylker!$D$9:$D$18</c:f>
              <c:strCache>
                <c:ptCount val="10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</c:strCache>
            </c:strRef>
          </c:cat>
          <c:val>
            <c:numRef>
              <c:f>Fylker!$AB$20:$AB$29</c:f>
              <c:numCache>
                <c:formatCode>0</c:formatCode>
                <c:ptCount val="10"/>
                <c:pt idx="0">
                  <c:v>13.282608695652174</c:v>
                </c:pt>
                <c:pt idx="1">
                  <c:v>14.637362637362637</c:v>
                </c:pt>
                <c:pt idx="2">
                  <c:v>22.083333333333332</c:v>
                </c:pt>
                <c:pt idx="3">
                  <c:v>5.2857142857142856</c:v>
                </c:pt>
                <c:pt idx="4">
                  <c:v>10.581395348837209</c:v>
                </c:pt>
                <c:pt idx="5">
                  <c:v>13.251739130434782</c:v>
                </c:pt>
                <c:pt idx="6">
                  <c:v>15.833333333333334</c:v>
                </c:pt>
                <c:pt idx="7">
                  <c:v>6.2553191489361701</c:v>
                </c:pt>
                <c:pt idx="8">
                  <c:v>21.317073170731707</c:v>
                </c:pt>
                <c:pt idx="9">
                  <c:v>27.152542372881356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57-49A4-A8C4-CD7BC15C59D7}"/>
            </c:ext>
          </c:extLst>
        </c:ser>
        <c:ser>
          <c:idx val="3"/>
          <c:order val="2"/>
          <c:tx>
            <c:strRef>
              <c:f>Fylker!$B$9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Fylker!$D$9:$D$18</c:f>
              <c:strCache>
                <c:ptCount val="10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</c:strCache>
            </c:strRef>
          </c:cat>
          <c:val>
            <c:numRef>
              <c:f>Fylker!$AB$9:$AB$18</c:f>
              <c:numCache>
                <c:formatCode>0</c:formatCode>
                <c:ptCount val="10"/>
                <c:pt idx="0">
                  <c:v>14.333333333333334</c:v>
                </c:pt>
                <c:pt idx="1">
                  <c:v>15.055045871559633</c:v>
                </c:pt>
                <c:pt idx="2">
                  <c:v>14.346153846153847</c:v>
                </c:pt>
                <c:pt idx="3">
                  <c:v>4.2222222222222223</c:v>
                </c:pt>
                <c:pt idx="4">
                  <c:v>9.6964285714285712</c:v>
                </c:pt>
                <c:pt idx="5">
                  <c:v>11.923076923076923</c:v>
                </c:pt>
                <c:pt idx="6">
                  <c:v>16.899999999999999</c:v>
                </c:pt>
                <c:pt idx="7">
                  <c:v>5.693548387096774</c:v>
                </c:pt>
                <c:pt idx="8">
                  <c:v>23.054054054054053</c:v>
                </c:pt>
                <c:pt idx="9">
                  <c:v>29.528301886792452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57-49A4-A8C4-CD7BC15C5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4128"/>
        <c:axId val="536554520"/>
      </c:barChart>
      <c:catAx>
        <c:axId val="5365541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50000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4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4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41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384137617102749"/>
          <c:y val="0.16746211308761905"/>
          <c:w val="8.9976509606468691E-2"/>
          <c:h val="0.1887457084004961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</a:t>
            </a:r>
            <a:r>
              <a:rPr lang="nb-NO" sz="2800" baseline="0"/>
              <a:t> geit, a</a:t>
            </a:r>
            <a:r>
              <a:rPr lang="nb-NO" sz="2800"/>
              <a:t>ntall slakt i de ulike 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279572682206627"/>
          <c:y val="2.40317603214690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190452538653924E-2"/>
          <c:y val="0.16460703281530423"/>
          <c:w val="0.85401892679603197"/>
          <c:h val="0.71660482670161807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Regioner!$B$130</c:f>
              <c:strCache>
                <c:ptCount val="1"/>
                <c:pt idx="0">
                  <c:v>1999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Regioner!$G$130:$G$133</c:f>
              <c:numCache>
                <c:formatCode>General</c:formatCode>
                <c:ptCount val="4"/>
                <c:pt idx="0">
                  <c:v>2954</c:v>
                </c:pt>
                <c:pt idx="1">
                  <c:v>3795</c:v>
                </c:pt>
                <c:pt idx="2">
                  <c:v>1916</c:v>
                </c:pt>
                <c:pt idx="3">
                  <c:v>5015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08B-4FD5-93AE-AFDED37CA77F}"/>
            </c:ext>
          </c:extLst>
        </c:ser>
        <c:ser>
          <c:idx val="4"/>
          <c:order val="1"/>
          <c:tx>
            <c:strRef>
              <c:f>Regioner!$B$110</c:f>
              <c:strCache>
                <c:ptCount val="1"/>
                <c:pt idx="0">
                  <c:v>2003</c:v>
                </c:pt>
              </c:strCache>
            </c:strRef>
          </c:tx>
          <c:invertIfNegative val="0"/>
          <c:val>
            <c:numRef>
              <c:f>Regioner!$G$110:$G$113</c:f>
              <c:numCache>
                <c:formatCode>General</c:formatCode>
                <c:ptCount val="4"/>
                <c:pt idx="0">
                  <c:v>2864</c:v>
                </c:pt>
                <c:pt idx="1">
                  <c:v>2740</c:v>
                </c:pt>
                <c:pt idx="2">
                  <c:v>1799</c:v>
                </c:pt>
                <c:pt idx="3">
                  <c:v>4445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7C-4D67-92F0-F38A2CE8122D}"/>
            </c:ext>
          </c:extLst>
        </c:ser>
        <c:ser>
          <c:idx val="0"/>
          <c:order val="2"/>
          <c:tx>
            <c:strRef>
              <c:f>Regioner!$B$85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Regioner!$G$85:$G$88</c:f>
              <c:numCache>
                <c:formatCode>General</c:formatCode>
                <c:ptCount val="4"/>
                <c:pt idx="0">
                  <c:v>2876</c:v>
                </c:pt>
                <c:pt idx="1">
                  <c:v>3490</c:v>
                </c:pt>
                <c:pt idx="2">
                  <c:v>1779</c:v>
                </c:pt>
                <c:pt idx="3">
                  <c:v>4611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B-4FD5-93AE-AFDED37CA77F}"/>
            </c:ext>
          </c:extLst>
        </c:ser>
        <c:ser>
          <c:idx val="5"/>
          <c:order val="3"/>
          <c:tx>
            <c:strRef>
              <c:f>Regioner!$B$60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Regioner!$G$60:$G$63</c:f>
              <c:numCache>
                <c:formatCode>General</c:formatCode>
                <c:ptCount val="4"/>
                <c:pt idx="0">
                  <c:v>3350</c:v>
                </c:pt>
                <c:pt idx="1">
                  <c:v>4919</c:v>
                </c:pt>
                <c:pt idx="2">
                  <c:v>2124</c:v>
                </c:pt>
                <c:pt idx="3">
                  <c:v>3755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B-4FD5-93AE-AFDED37CA77F}"/>
            </c:ext>
          </c:extLst>
        </c:ser>
        <c:ser>
          <c:idx val="9"/>
          <c:order val="4"/>
          <c:tx>
            <c:strRef>
              <c:f>Regioner!$B$35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Regioner!$G$35:$G$38</c:f>
              <c:numCache>
                <c:formatCode>General</c:formatCode>
                <c:ptCount val="4"/>
                <c:pt idx="0">
                  <c:v>3059</c:v>
                </c:pt>
                <c:pt idx="1">
                  <c:v>3045</c:v>
                </c:pt>
                <c:pt idx="2">
                  <c:v>1107</c:v>
                </c:pt>
                <c:pt idx="3">
                  <c:v>2576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8B-4FD5-93AE-AFDED37CA77F}"/>
            </c:ext>
          </c:extLst>
        </c:ser>
        <c:ser>
          <c:idx val="1"/>
          <c:order val="5"/>
          <c:tx>
            <c:strRef>
              <c:f>Regioner!$B$15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Regioner!$G$15:$G$18</c:f>
              <c:numCache>
                <c:formatCode>General</c:formatCode>
                <c:ptCount val="4"/>
                <c:pt idx="0">
                  <c:v>2548</c:v>
                </c:pt>
                <c:pt idx="1">
                  <c:v>2588.5299999999997</c:v>
                </c:pt>
                <c:pt idx="2">
                  <c:v>1149</c:v>
                </c:pt>
                <c:pt idx="3">
                  <c:v>2476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08B-4FD5-93AE-AFDED37CA77F}"/>
            </c:ext>
          </c:extLst>
        </c:ser>
        <c:ser>
          <c:idx val="2"/>
          <c:order val="6"/>
          <c:tx>
            <c:strRef>
              <c:f>Regioner!$B$10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Regioner!$G$10:$G$13</c:f>
              <c:numCache>
                <c:formatCode>General</c:formatCode>
                <c:ptCount val="4"/>
                <c:pt idx="0">
                  <c:v>2872</c:v>
                </c:pt>
                <c:pt idx="1">
                  <c:v>2713</c:v>
                </c:pt>
                <c:pt idx="2">
                  <c:v>1198</c:v>
                </c:pt>
                <c:pt idx="3">
                  <c:v>2418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08B-4FD5-93AE-AFDED37CA7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  <c:minorUnit val="5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474960358121803"/>
          <c:y val="0.21340249315112472"/>
          <c:w val="9.7168868640066047E-2"/>
          <c:h val="0.2932562656507501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VOKSEN GEIT,</a:t>
            </a:r>
            <a:r>
              <a:rPr lang="nb-NO" sz="2400" baseline="0"/>
              <a:t> </a:t>
            </a:r>
            <a:r>
              <a:rPr lang="nb-NO" sz="2400"/>
              <a:t>forhold mellom slaktevekt og klasse (kg per klasse)</a:t>
            </a:r>
          </a:p>
        </c:rich>
      </c:tx>
      <c:layout>
        <c:manualLayout>
          <c:xMode val="edge"/>
          <c:yMode val="edge"/>
          <c:x val="0.15018664532554168"/>
          <c:y val="2.74554496477414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310511493501535E-2"/>
          <c:y val="0.13108782074688358"/>
          <c:w val="0.90116080042094493"/>
          <c:h val="0.76303000562617918"/>
        </c:manualLayout>
      </c:layout>
      <c:lineChart>
        <c:grouping val="standard"/>
        <c:varyColors val="0"/>
        <c:ser>
          <c:idx val="1"/>
          <c:order val="0"/>
          <c:spPr>
            <a:ln w="114300">
              <a:solidFill>
                <a:srgbClr val="000000"/>
              </a:solidFill>
            </a:ln>
          </c:spPr>
          <c:marker>
            <c:symbol val="circle"/>
            <c:size val="12"/>
          </c:marker>
          <c:cat>
            <c:numRef>
              <c:f>År!$A$8:$A$35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År!$AD$8:$AD$35</c:f>
              <c:numCache>
                <c:formatCode>0.00</c:formatCode>
                <c:ptCount val="28"/>
                <c:pt idx="0">
                  <c:v>3.4770329966329889</c:v>
                </c:pt>
                <c:pt idx="1">
                  <c:v>3.3543114993424537</c:v>
                </c:pt>
                <c:pt idx="2">
                  <c:v>3.4083808522398056</c:v>
                </c:pt>
                <c:pt idx="3">
                  <c:v>4.9595419353447419</c:v>
                </c:pt>
                <c:pt idx="4">
                  <c:v>5.0567826379866121</c:v>
                </c:pt>
                <c:pt idx="5">
                  <c:v>5.0357346574993782</c:v>
                </c:pt>
                <c:pt idx="6">
                  <c:v>5.2847555513648761</c:v>
                </c:pt>
                <c:pt idx="7">
                  <c:v>4.7793292752957495</c:v>
                </c:pt>
                <c:pt idx="8">
                  <c:v>4.7642670826513989</c:v>
                </c:pt>
                <c:pt idx="9">
                  <c:v>4.9069534632034717</c:v>
                </c:pt>
                <c:pt idx="10">
                  <c:v>5.0025673806429927</c:v>
                </c:pt>
                <c:pt idx="11">
                  <c:v>4.6549012823562572</c:v>
                </c:pt>
                <c:pt idx="12">
                  <c:v>4.6018542274052798</c:v>
                </c:pt>
                <c:pt idx="13">
                  <c:v>4.5328308938025854</c:v>
                </c:pt>
                <c:pt idx="14">
                  <c:v>4.3692826553163435</c:v>
                </c:pt>
                <c:pt idx="15">
                  <c:v>4.2784174766018808</c:v>
                </c:pt>
                <c:pt idx="16">
                  <c:v>4.069682959048869</c:v>
                </c:pt>
                <c:pt idx="17">
                  <c:v>4.1873973866256984</c:v>
                </c:pt>
                <c:pt idx="18">
                  <c:v>4.1923412435918657</c:v>
                </c:pt>
                <c:pt idx="19">
                  <c:v>4.3205098317453983</c:v>
                </c:pt>
                <c:pt idx="20">
                  <c:v>4.2580484934086638</c:v>
                </c:pt>
                <c:pt idx="21">
                  <c:v>4.2810696650603948</c:v>
                </c:pt>
                <c:pt idx="22">
                  <c:v>4.235975517574448</c:v>
                </c:pt>
                <c:pt idx="23">
                  <c:v>4.2936645753221372</c:v>
                </c:pt>
                <c:pt idx="24">
                  <c:v>4.2630601811586368</c:v>
                </c:pt>
                <c:pt idx="25">
                  <c:v>4.1530431451012273</c:v>
                </c:pt>
                <c:pt idx="26">
                  <c:v>4.1051604810995137</c:v>
                </c:pt>
                <c:pt idx="27">
                  <c:v>3.9355472056485854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8D-4047-A03C-E5F43F78E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1376"/>
        <c:axId val="462800984"/>
      </c:lineChart>
      <c:catAx>
        <c:axId val="4628013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098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62800984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Vekt delt med KLASSE</a:t>
                </a:r>
              </a:p>
            </c:rich>
          </c:tx>
          <c:layout>
            <c:manualLayout>
              <c:xMode val="edge"/>
              <c:yMode val="edge"/>
              <c:x val="1.4151631058202479E-2"/>
              <c:y val="0.35050383792892997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13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Voksen geit, forhold VEKT og KLASSE i </a:t>
            </a:r>
            <a:r>
              <a:rPr lang="nb-NO" sz="2800"/>
              <a:t>regionene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6037724731239114"/>
          <c:y val="8.996448973290101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917904417971076E-2"/>
          <c:y val="0.14527883081902648"/>
          <c:w val="0.83629146101671703"/>
          <c:h val="0.7359334289757346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Regioner!$B$15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Regioner!$AC$15:$AC$18</c:f>
              <c:numCache>
                <c:formatCode>0.00</c:formatCode>
                <c:ptCount val="4"/>
                <c:pt idx="0">
                  <c:v>3.9528905911258785</c:v>
                </c:pt>
                <c:pt idx="1">
                  <c:v>4.096527873862053</c:v>
                </c:pt>
                <c:pt idx="2">
                  <c:v>4.307208849557516</c:v>
                </c:pt>
                <c:pt idx="3">
                  <c:v>4.1900840138190985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0D-4E54-92E5-0C877F143816}"/>
            </c:ext>
          </c:extLst>
        </c:ser>
        <c:ser>
          <c:idx val="2"/>
          <c:order val="1"/>
          <c:tx>
            <c:strRef>
              <c:f>Regioner!$B$10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Regioner!$AC$10:$AC$13</c:f>
              <c:numCache>
                <c:formatCode>0.00</c:formatCode>
                <c:ptCount val="4"/>
                <c:pt idx="0">
                  <c:v>3.8253781081773814</c:v>
                </c:pt>
                <c:pt idx="1">
                  <c:v>3.8325652514045956</c:v>
                </c:pt>
                <c:pt idx="2">
                  <c:v>3.9847025495750716</c:v>
                </c:pt>
                <c:pt idx="3">
                  <c:v>4.1654372684812433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0D-4E54-92E5-0C877F1438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Forhold VEKT og KLASSE</a:t>
                </a:r>
              </a:p>
            </c:rich>
          </c:tx>
          <c:layout>
            <c:manualLayout>
              <c:xMode val="edge"/>
              <c:yMode val="edge"/>
              <c:x val="1.6688708769265016E-2"/>
              <c:y val="0.15686274509803921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924990262088917"/>
          <c:y val="0.13988551745413677"/>
          <c:w val="9.6103557789607538E-2"/>
          <c:h val="0.1436922277407606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Voksen geit, forhold  VEKT og KLASSE i </a:t>
            </a:r>
            <a:r>
              <a:rPr lang="nb-NO" sz="2800"/>
              <a:t>regionene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6037724731239114"/>
          <c:y val="8.996448973290101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37046863615373E-2"/>
          <c:y val="0.14909286244914227"/>
          <c:w val="0.83683889740311079"/>
          <c:h val="0.7321189173632191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Regioner!$B$130</c:f>
              <c:strCache>
                <c:ptCount val="1"/>
                <c:pt idx="0">
                  <c:v>1999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Regioner!$AC$130:$AC$133</c:f>
              <c:numCache>
                <c:formatCode>0.00</c:formatCode>
                <c:ptCount val="4"/>
                <c:pt idx="0">
                  <c:v>5.2967584562012071</c:v>
                </c:pt>
                <c:pt idx="1">
                  <c:v>5.2308748139573344</c:v>
                </c:pt>
                <c:pt idx="2">
                  <c:v>4.9203344281875223</c:v>
                </c:pt>
                <c:pt idx="3">
                  <c:v>4.6255707513758004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8B-4169-9429-B6A87FDBAE50}"/>
            </c:ext>
          </c:extLst>
        </c:ser>
        <c:ser>
          <c:idx val="4"/>
          <c:order val="1"/>
          <c:tx>
            <c:strRef>
              <c:f>Regioner!$B$110</c:f>
              <c:strCache>
                <c:ptCount val="1"/>
                <c:pt idx="0">
                  <c:v>2003</c:v>
                </c:pt>
              </c:strCache>
            </c:strRef>
          </c:tx>
          <c:invertIfNegative val="0"/>
          <c:val>
            <c:numRef>
              <c:f>Regioner!$AC$110:$AC$113</c:f>
              <c:numCache>
                <c:formatCode>0.00</c:formatCode>
                <c:ptCount val="4"/>
                <c:pt idx="0">
                  <c:v>4.7146511856735156</c:v>
                </c:pt>
                <c:pt idx="1">
                  <c:v>5.5549869699123287</c:v>
                </c:pt>
                <c:pt idx="2">
                  <c:v>4.9189660640659705</c:v>
                </c:pt>
                <c:pt idx="3">
                  <c:v>4.4157484965635847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8B-4169-9429-B6A87FDBAE50}"/>
            </c:ext>
          </c:extLst>
        </c:ser>
        <c:ser>
          <c:idx val="0"/>
          <c:order val="2"/>
          <c:tx>
            <c:strRef>
              <c:f>Regioner!$B$85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Regioner!$AC$85:$AC$88</c:f>
              <c:numCache>
                <c:formatCode>0.00</c:formatCode>
                <c:ptCount val="4"/>
                <c:pt idx="0">
                  <c:v>4.5255234561356961</c:v>
                </c:pt>
                <c:pt idx="1">
                  <c:v>4.6476905912978692</c:v>
                </c:pt>
                <c:pt idx="2">
                  <c:v>4.5762994622914714</c:v>
                </c:pt>
                <c:pt idx="3">
                  <c:v>4.624139350589207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8B-4169-9429-B6A87FDBAE50}"/>
            </c:ext>
          </c:extLst>
        </c:ser>
        <c:ser>
          <c:idx val="5"/>
          <c:order val="3"/>
          <c:tx>
            <c:strRef>
              <c:f>Regioner!$B$60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Regioner!$AC$60:$AC$63</c:f>
              <c:numCache>
                <c:formatCode>0.00</c:formatCode>
                <c:ptCount val="4"/>
                <c:pt idx="0">
                  <c:v>3.8180586907449099</c:v>
                </c:pt>
                <c:pt idx="1">
                  <c:v>4.3315002097217654</c:v>
                </c:pt>
                <c:pt idx="2">
                  <c:v>4.182704824878595</c:v>
                </c:pt>
                <c:pt idx="3">
                  <c:v>4.3730444964871165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78B-4169-9429-B6A87FDBAE50}"/>
            </c:ext>
          </c:extLst>
        </c:ser>
        <c:ser>
          <c:idx val="9"/>
          <c:order val="4"/>
          <c:tx>
            <c:strRef>
              <c:f>Regioner!$B$35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Regioner!$AC$35:$AC$38</c:f>
              <c:numCache>
                <c:formatCode>0.00</c:formatCode>
                <c:ptCount val="4"/>
                <c:pt idx="0">
                  <c:v>4.1958992902102494</c:v>
                </c:pt>
                <c:pt idx="1">
                  <c:v>4.2081962642877055</c:v>
                </c:pt>
                <c:pt idx="2">
                  <c:v>4.2076068073036748</c:v>
                </c:pt>
                <c:pt idx="3">
                  <c:v>4.3270644729591448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78B-4169-9429-B6A87FDBAE50}"/>
            </c:ext>
          </c:extLst>
        </c:ser>
        <c:ser>
          <c:idx val="1"/>
          <c:order val="5"/>
          <c:tx>
            <c:strRef>
              <c:f>Regioner!$B$15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Regioner!$AC$15:$AC$18</c:f>
              <c:numCache>
                <c:formatCode>0.00</c:formatCode>
                <c:ptCount val="4"/>
                <c:pt idx="0">
                  <c:v>3.9528905911258785</c:v>
                </c:pt>
                <c:pt idx="1">
                  <c:v>4.096527873862053</c:v>
                </c:pt>
                <c:pt idx="2">
                  <c:v>4.307208849557516</c:v>
                </c:pt>
                <c:pt idx="3">
                  <c:v>4.1900840138190985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78B-4169-9429-B6A87FDBAE50}"/>
            </c:ext>
          </c:extLst>
        </c:ser>
        <c:ser>
          <c:idx val="2"/>
          <c:order val="6"/>
          <c:tx>
            <c:strRef>
              <c:f>Regioner!$B$10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Regioner!$AC$10:$AC$13</c:f>
              <c:numCache>
                <c:formatCode>0.00</c:formatCode>
                <c:ptCount val="4"/>
                <c:pt idx="0">
                  <c:v>3.8253781081773814</c:v>
                </c:pt>
                <c:pt idx="1">
                  <c:v>3.8325652514045956</c:v>
                </c:pt>
                <c:pt idx="2">
                  <c:v>3.9847025495750716</c:v>
                </c:pt>
                <c:pt idx="3">
                  <c:v>4.1654372684812433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78B-4169-9429-B6A87FDBAE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Forhold VEKT og KLASSE</a:t>
                </a:r>
              </a:p>
            </c:rich>
          </c:tx>
          <c:layout>
            <c:manualLayout>
              <c:xMode val="edge"/>
              <c:yMode val="edge"/>
              <c:x val="1.6688708769265016E-2"/>
              <c:y val="0.15686274509803921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1294849410120071"/>
          <c:y val="9.0381673004924654E-2"/>
          <c:w val="8.5669331701190024E-2"/>
          <c:h val="0.302325681506225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Voksen geit, antall SLAKT per PRODUSENT i </a:t>
            </a:r>
            <a:r>
              <a:rPr lang="nb-NO" sz="2800"/>
              <a:t>regionene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6037724731239114"/>
          <c:y val="8.996448973290101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3908261205463E-2"/>
          <c:y val="0.16080809016519995"/>
          <c:w val="0.84881856512459242"/>
          <c:h val="0.720403890690134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Regioner!$B$15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Regioner!$AD$15:$AD$18</c:f>
              <c:numCache>
                <c:formatCode>0</c:formatCode>
                <c:ptCount val="4"/>
                <c:pt idx="0">
                  <c:v>14.477272727272727</c:v>
                </c:pt>
                <c:pt idx="1">
                  <c:v>12.688872549019607</c:v>
                </c:pt>
                <c:pt idx="2">
                  <c:v>11.376237623762377</c:v>
                </c:pt>
                <c:pt idx="3">
                  <c:v>24.76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E3-4A43-9A2E-0F2D0DA054C6}"/>
            </c:ext>
          </c:extLst>
        </c:ser>
        <c:ser>
          <c:idx val="2"/>
          <c:order val="1"/>
          <c:tx>
            <c:strRef>
              <c:f>Regioner!$B$10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Regioner!$AD$10:$AD$13</c:f>
              <c:numCache>
                <c:formatCode>0</c:formatCode>
                <c:ptCount val="4"/>
                <c:pt idx="0">
                  <c:v>13.741626794258373</c:v>
                </c:pt>
                <c:pt idx="1">
                  <c:v>11.399159663865547</c:v>
                </c:pt>
                <c:pt idx="2">
                  <c:v>10.696428571428571</c:v>
                </c:pt>
                <c:pt idx="3">
                  <c:v>26.866666666666667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E3-4A43-9A2E-0F2D0DA054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8074524130646381E-2"/>
              <c:y val="0.39942164582368378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362127814950374"/>
          <c:y val="0.18331219619024414"/>
          <c:w val="8.5683789526309215E-2"/>
          <c:h val="0.1834733880257273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Voksen geit, antall SLAKT per PRODUSENT i </a:t>
            </a:r>
            <a:r>
              <a:rPr lang="nb-NO" sz="2800"/>
              <a:t>regionene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6037724731239114"/>
          <c:y val="8.996448973290101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3908261205463E-2"/>
          <c:y val="0.16080809016519995"/>
          <c:w val="0.84881856512459242"/>
          <c:h val="0.72040389069013433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Regioner!$B$130</c:f>
              <c:strCache>
                <c:ptCount val="1"/>
                <c:pt idx="0">
                  <c:v>1999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Regioner!$AD$130:$AD$133</c:f>
              <c:numCache>
                <c:formatCode>0</c:formatCode>
                <c:ptCount val="4"/>
                <c:pt idx="0">
                  <c:v>8.6882352941176464</c:v>
                </c:pt>
                <c:pt idx="1">
                  <c:v>10.093085106382979</c:v>
                </c:pt>
                <c:pt idx="2">
                  <c:v>10.644444444444444</c:v>
                </c:pt>
                <c:pt idx="3">
                  <c:v>13.89196675900277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1E-43CF-96EA-5B367754951C}"/>
            </c:ext>
          </c:extLst>
        </c:ser>
        <c:ser>
          <c:idx val="4"/>
          <c:order val="1"/>
          <c:tx>
            <c:strRef>
              <c:f>Regioner!$B$110</c:f>
              <c:strCache>
                <c:ptCount val="1"/>
                <c:pt idx="0">
                  <c:v>2003</c:v>
                </c:pt>
              </c:strCache>
            </c:strRef>
          </c:tx>
          <c:invertIfNegative val="0"/>
          <c:val>
            <c:numRef>
              <c:f>Regioner!$AD$110:$AD$113</c:f>
              <c:numCache>
                <c:formatCode>0</c:formatCode>
                <c:ptCount val="4"/>
                <c:pt idx="0">
                  <c:v>10.646840148698885</c:v>
                </c:pt>
                <c:pt idx="1">
                  <c:v>9.2881355932203391</c:v>
                </c:pt>
                <c:pt idx="2">
                  <c:v>14.0546875</c:v>
                </c:pt>
                <c:pt idx="3">
                  <c:v>18.834745762711865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1E-43CF-96EA-5B367754951C}"/>
            </c:ext>
          </c:extLst>
        </c:ser>
        <c:ser>
          <c:idx val="0"/>
          <c:order val="2"/>
          <c:tx>
            <c:strRef>
              <c:f>Regioner!$B$85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Regioner!$AD$85:$AD$88</c:f>
              <c:numCache>
                <c:formatCode>0</c:formatCode>
                <c:ptCount val="4"/>
                <c:pt idx="0">
                  <c:v>12.839285714285714</c:v>
                </c:pt>
                <c:pt idx="1">
                  <c:v>12.878228782287822</c:v>
                </c:pt>
                <c:pt idx="2">
                  <c:v>19.549450549450551</c:v>
                </c:pt>
                <c:pt idx="3">
                  <c:v>25.90449438202247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1E-43CF-96EA-5B367754951C}"/>
            </c:ext>
          </c:extLst>
        </c:ser>
        <c:ser>
          <c:idx val="5"/>
          <c:order val="3"/>
          <c:tx>
            <c:strRef>
              <c:f>Regioner!$B$60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Regioner!$AD$60:$AD$63</c:f>
              <c:numCache>
                <c:formatCode>0</c:formatCode>
                <c:ptCount val="4"/>
                <c:pt idx="0">
                  <c:v>17.631578947368421</c:v>
                </c:pt>
                <c:pt idx="1">
                  <c:v>19.83467741935484</c:v>
                </c:pt>
                <c:pt idx="2">
                  <c:v>24.988235294117647</c:v>
                </c:pt>
                <c:pt idx="3">
                  <c:v>29.108527131782946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1E-43CF-96EA-5B367754951C}"/>
            </c:ext>
          </c:extLst>
        </c:ser>
        <c:ser>
          <c:idx val="9"/>
          <c:order val="4"/>
          <c:tx>
            <c:strRef>
              <c:f>Regioner!$B$35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Regioner!$AD$35:$AD$38</c:f>
              <c:numCache>
                <c:formatCode>0</c:formatCode>
                <c:ptCount val="4"/>
                <c:pt idx="0">
                  <c:v>15.218905472636816</c:v>
                </c:pt>
                <c:pt idx="1">
                  <c:v>12.530864197530864</c:v>
                </c:pt>
                <c:pt idx="2">
                  <c:v>13.178571428571429</c:v>
                </c:pt>
                <c:pt idx="3">
                  <c:v>24.074766355140188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E1E-43CF-96EA-5B367754951C}"/>
            </c:ext>
          </c:extLst>
        </c:ser>
        <c:ser>
          <c:idx val="1"/>
          <c:order val="5"/>
          <c:tx>
            <c:strRef>
              <c:f>Regioner!$B$15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Regioner!$AD$15:$AD$18</c:f>
              <c:numCache>
                <c:formatCode>0</c:formatCode>
                <c:ptCount val="4"/>
                <c:pt idx="0">
                  <c:v>14.477272727272727</c:v>
                </c:pt>
                <c:pt idx="1">
                  <c:v>12.688872549019607</c:v>
                </c:pt>
                <c:pt idx="2">
                  <c:v>11.376237623762377</c:v>
                </c:pt>
                <c:pt idx="3">
                  <c:v>24.76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E1E-43CF-96EA-5B367754951C}"/>
            </c:ext>
          </c:extLst>
        </c:ser>
        <c:ser>
          <c:idx val="2"/>
          <c:order val="6"/>
          <c:tx>
            <c:strRef>
              <c:f>Regioner!$B$10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Regioner!$AD$10:$AD$13</c:f>
              <c:numCache>
                <c:formatCode>0</c:formatCode>
                <c:ptCount val="4"/>
                <c:pt idx="0">
                  <c:v>13.741626794258373</c:v>
                </c:pt>
                <c:pt idx="1">
                  <c:v>11.399159663865547</c:v>
                </c:pt>
                <c:pt idx="2">
                  <c:v>10.696428571428571</c:v>
                </c:pt>
                <c:pt idx="3">
                  <c:v>26.866666666666667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E1E-43CF-96EA-5B3677549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8074524130646381E-2"/>
              <c:y val="0.39942164582368378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8475689705965351"/>
          <c:y val="0.13226748984779954"/>
          <c:w val="7.5822320778003244E-2"/>
          <c:h val="0.330482913549601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Voksen geit, antall PRODUSENTER i </a:t>
            </a:r>
            <a:r>
              <a:rPr lang="nb-NO" sz="2800"/>
              <a:t>regionene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6037724731239114"/>
          <c:y val="8.996448973290101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97650585120187"/>
          <c:y val="0.15860507230664889"/>
          <c:w val="0.83323289252828403"/>
          <c:h val="0.7226068207797703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Regioner!$B$15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Regioner!$E$15:$E$18</c:f>
              <c:numCache>
                <c:formatCode>General</c:formatCode>
                <c:ptCount val="4"/>
                <c:pt idx="0">
                  <c:v>176</c:v>
                </c:pt>
                <c:pt idx="1">
                  <c:v>204</c:v>
                </c:pt>
                <c:pt idx="2">
                  <c:v>101</c:v>
                </c:pt>
                <c:pt idx="3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0B-4F64-9057-A3DEFD7E3FE0}"/>
            </c:ext>
          </c:extLst>
        </c:ser>
        <c:ser>
          <c:idx val="2"/>
          <c:order val="1"/>
          <c:tx>
            <c:strRef>
              <c:f>Regioner!$B$10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Regioner!$E$10:$E$13</c:f>
              <c:numCache>
                <c:formatCode>General</c:formatCode>
                <c:ptCount val="4"/>
                <c:pt idx="0">
                  <c:v>209</c:v>
                </c:pt>
                <c:pt idx="1">
                  <c:v>238</c:v>
                </c:pt>
                <c:pt idx="2">
                  <c:v>112</c:v>
                </c:pt>
                <c:pt idx="3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0B-4F64-9057-A3DEFD7E3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3917078046502289E-2"/>
              <c:y val="0.2386373320981936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118408664209841"/>
          <c:y val="0.2902638841428406"/>
          <c:w val="9.6565938965807147E-2"/>
          <c:h val="0.15678409305762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Voksen geit, antall PRODUSENTER i </a:t>
            </a:r>
            <a:r>
              <a:rPr lang="nb-NO" sz="2800"/>
              <a:t>regionene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6037724731239114"/>
          <c:y val="8.996448973290101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554073597943115E-2"/>
          <c:y val="0.15412798032070033"/>
          <c:w val="0.84065531094327506"/>
          <c:h val="0.72708402187796684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Regioner!$B$130</c:f>
              <c:strCache>
                <c:ptCount val="1"/>
                <c:pt idx="0">
                  <c:v>1999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Regioner!$E$130:$E$133</c:f>
              <c:numCache>
                <c:formatCode>General</c:formatCode>
                <c:ptCount val="4"/>
                <c:pt idx="0">
                  <c:v>340</c:v>
                </c:pt>
                <c:pt idx="1">
                  <c:v>376</c:v>
                </c:pt>
                <c:pt idx="2">
                  <c:v>180</c:v>
                </c:pt>
                <c:pt idx="3">
                  <c:v>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CA-491E-910E-509716D91765}"/>
            </c:ext>
          </c:extLst>
        </c:ser>
        <c:ser>
          <c:idx val="4"/>
          <c:order val="1"/>
          <c:tx>
            <c:strRef>
              <c:f>Regioner!$B$110</c:f>
              <c:strCache>
                <c:ptCount val="1"/>
                <c:pt idx="0">
                  <c:v>2003</c:v>
                </c:pt>
              </c:strCache>
            </c:strRef>
          </c:tx>
          <c:invertIfNegative val="0"/>
          <c:val>
            <c:numRef>
              <c:f>Regioner!$E$110:$E$113</c:f>
              <c:numCache>
                <c:formatCode>General</c:formatCode>
                <c:ptCount val="4"/>
                <c:pt idx="0">
                  <c:v>269</c:v>
                </c:pt>
                <c:pt idx="1">
                  <c:v>295</c:v>
                </c:pt>
                <c:pt idx="2">
                  <c:v>128</c:v>
                </c:pt>
                <c:pt idx="3">
                  <c:v>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CA-491E-910E-509716D91765}"/>
            </c:ext>
          </c:extLst>
        </c:ser>
        <c:ser>
          <c:idx val="0"/>
          <c:order val="2"/>
          <c:tx>
            <c:strRef>
              <c:f>Regioner!$B$85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Regioner!$E$85:$E$88</c:f>
              <c:numCache>
                <c:formatCode>General</c:formatCode>
                <c:ptCount val="4"/>
                <c:pt idx="0">
                  <c:v>224</c:v>
                </c:pt>
                <c:pt idx="1">
                  <c:v>271</c:v>
                </c:pt>
                <c:pt idx="2">
                  <c:v>91</c:v>
                </c:pt>
                <c:pt idx="3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CCA-491E-910E-509716D91765}"/>
            </c:ext>
          </c:extLst>
        </c:ser>
        <c:ser>
          <c:idx val="5"/>
          <c:order val="3"/>
          <c:tx>
            <c:strRef>
              <c:f>Regioner!$B$60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Regioner!$E$60:$E$63</c:f>
              <c:numCache>
                <c:formatCode>General</c:formatCode>
                <c:ptCount val="4"/>
                <c:pt idx="0">
                  <c:v>190</c:v>
                </c:pt>
                <c:pt idx="1">
                  <c:v>248</c:v>
                </c:pt>
                <c:pt idx="2">
                  <c:v>85</c:v>
                </c:pt>
                <c:pt idx="3">
                  <c:v>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CCA-491E-910E-509716D91765}"/>
            </c:ext>
          </c:extLst>
        </c:ser>
        <c:ser>
          <c:idx val="9"/>
          <c:order val="4"/>
          <c:tx>
            <c:strRef>
              <c:f>Regioner!$B$35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Regioner!$E$35:$E$38</c:f>
              <c:numCache>
                <c:formatCode>General</c:formatCode>
                <c:ptCount val="4"/>
                <c:pt idx="0">
                  <c:v>201</c:v>
                </c:pt>
                <c:pt idx="1">
                  <c:v>243</c:v>
                </c:pt>
                <c:pt idx="2">
                  <c:v>84</c:v>
                </c:pt>
                <c:pt idx="3">
                  <c:v>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CCA-491E-910E-509716D91765}"/>
            </c:ext>
          </c:extLst>
        </c:ser>
        <c:ser>
          <c:idx val="1"/>
          <c:order val="5"/>
          <c:tx>
            <c:strRef>
              <c:f>Regioner!$B$15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Regioner!$E$15:$E$18</c:f>
              <c:numCache>
                <c:formatCode>General</c:formatCode>
                <c:ptCount val="4"/>
                <c:pt idx="0">
                  <c:v>176</c:v>
                </c:pt>
                <c:pt idx="1">
                  <c:v>204</c:v>
                </c:pt>
                <c:pt idx="2">
                  <c:v>101</c:v>
                </c:pt>
                <c:pt idx="3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CCA-491E-910E-509716D91765}"/>
            </c:ext>
          </c:extLst>
        </c:ser>
        <c:ser>
          <c:idx val="2"/>
          <c:order val="6"/>
          <c:tx>
            <c:strRef>
              <c:f>Regioner!$B$10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Regioner!$E$10:$E$13</c:f>
              <c:numCache>
                <c:formatCode>General</c:formatCode>
                <c:ptCount val="4"/>
                <c:pt idx="0">
                  <c:v>209</c:v>
                </c:pt>
                <c:pt idx="1">
                  <c:v>238</c:v>
                </c:pt>
                <c:pt idx="2">
                  <c:v>112</c:v>
                </c:pt>
                <c:pt idx="3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CCA-491E-910E-509716D917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3917078046502289E-2"/>
              <c:y val="0.2386373320981936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211625537529081"/>
          <c:y val="0.15967904250779219"/>
          <c:w val="7.4912823397075362E-2"/>
          <c:h val="0.3847785245960562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Voksen geit, andel OVERFETE i </a:t>
            </a:r>
            <a:r>
              <a:rPr lang="nb-NO" sz="2800"/>
              <a:t>regionene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6037724731239114"/>
          <c:y val="8.996448973290101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799564815829432E-2"/>
          <c:y val="0.15690570386018818"/>
          <c:w val="0.84916028718335435"/>
          <c:h val="0.6560480022014625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Regioner!$B$15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Regioner!$U$15:$U$18</c:f>
              <c:numCache>
                <c:formatCode>0.0</c:formatCode>
                <c:ptCount val="4"/>
                <c:pt idx="0">
                  <c:v>4.9843014128728402</c:v>
                </c:pt>
                <c:pt idx="1">
                  <c:v>2.0861261024596973</c:v>
                </c:pt>
                <c:pt idx="2">
                  <c:v>3.0461270670147957</c:v>
                </c:pt>
                <c:pt idx="3">
                  <c:v>3.8368336025848153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A9-49B0-9452-743A7820EC5D}"/>
            </c:ext>
          </c:extLst>
        </c:ser>
        <c:ser>
          <c:idx val="2"/>
          <c:order val="1"/>
          <c:tx>
            <c:strRef>
              <c:f>Regioner!$B$10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Regioner!$U$10:$U$13</c:f>
              <c:numCache>
                <c:formatCode>0.0</c:formatCode>
                <c:ptCount val="4"/>
                <c:pt idx="0">
                  <c:v>6.128133704735375</c:v>
                </c:pt>
                <c:pt idx="1">
                  <c:v>1.9904165130851452</c:v>
                </c:pt>
                <c:pt idx="2">
                  <c:v>3.7562604340567622</c:v>
                </c:pt>
                <c:pt idx="3">
                  <c:v>3.5980148883374694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A9-49B0-9452-743A7820EC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% overfete</a:t>
                </a:r>
              </a:p>
            </c:rich>
          </c:tx>
          <c:layout>
            <c:manualLayout>
              <c:xMode val="edge"/>
              <c:yMode val="edge"/>
              <c:x val="1.3917078046502289E-2"/>
              <c:y val="0.4033432144511348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097303038357231"/>
          <c:y val="0.16551343703476856"/>
          <c:w val="9.3372411257876431E-2"/>
          <c:h val="0.1474797238959102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Voksen geit, andel OVERFETE i </a:t>
            </a:r>
            <a:r>
              <a:rPr lang="nb-NO" sz="2800"/>
              <a:t>regionene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6037724731239114"/>
          <c:y val="8.996448973290101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595521199075661E-2"/>
          <c:y val="0.16080809016519995"/>
          <c:w val="0.84161383366692133"/>
          <c:h val="0.67562439593701418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Regioner!$B$130</c:f>
              <c:strCache>
                <c:ptCount val="1"/>
                <c:pt idx="0">
                  <c:v>1999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Regioner!$U$130:$U$133</c:f>
              <c:numCache>
                <c:formatCode>0.0</c:formatCode>
                <c:ptCount val="4"/>
                <c:pt idx="0">
                  <c:v>1.0832769126607991</c:v>
                </c:pt>
                <c:pt idx="1">
                  <c:v>5.2700922266139649E-2</c:v>
                </c:pt>
                <c:pt idx="2">
                  <c:v>0.99164926931106434</c:v>
                </c:pt>
                <c:pt idx="3">
                  <c:v>2.6719840478564305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13-4DFA-A481-1644C2FBBF85}"/>
            </c:ext>
          </c:extLst>
        </c:ser>
        <c:ser>
          <c:idx val="4"/>
          <c:order val="1"/>
          <c:tx>
            <c:strRef>
              <c:f>Regioner!$B$110</c:f>
              <c:strCache>
                <c:ptCount val="1"/>
                <c:pt idx="0">
                  <c:v>2003</c:v>
                </c:pt>
              </c:strCache>
            </c:strRef>
          </c:tx>
          <c:invertIfNegative val="0"/>
          <c:val>
            <c:numRef>
              <c:f>Regioner!$U$110:$U$113</c:f>
              <c:numCache>
                <c:formatCode>0.0</c:formatCode>
                <c:ptCount val="4"/>
                <c:pt idx="0">
                  <c:v>1.1871508379888269</c:v>
                </c:pt>
                <c:pt idx="1">
                  <c:v>3.6496350364963528E-2</c:v>
                </c:pt>
                <c:pt idx="2">
                  <c:v>2.6125625347415231</c:v>
                </c:pt>
                <c:pt idx="3">
                  <c:v>2.7896512935883018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13-4DFA-A481-1644C2FBBF85}"/>
            </c:ext>
          </c:extLst>
        </c:ser>
        <c:ser>
          <c:idx val="0"/>
          <c:order val="2"/>
          <c:tx>
            <c:strRef>
              <c:f>Regioner!$B$85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Regioner!$U$85:$U$88</c:f>
              <c:numCache>
                <c:formatCode>0.0</c:formatCode>
                <c:ptCount val="4"/>
                <c:pt idx="0">
                  <c:v>1.738525730180807</c:v>
                </c:pt>
                <c:pt idx="1">
                  <c:v>0.20057306590257881</c:v>
                </c:pt>
                <c:pt idx="2">
                  <c:v>0.78695896571107349</c:v>
                </c:pt>
                <c:pt idx="3">
                  <c:v>4.879635653871178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13-4DFA-A481-1644C2FBBF85}"/>
            </c:ext>
          </c:extLst>
        </c:ser>
        <c:ser>
          <c:idx val="5"/>
          <c:order val="3"/>
          <c:tx>
            <c:strRef>
              <c:f>Regioner!$B$60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Regioner!$U$60:$U$63</c:f>
              <c:numCache>
                <c:formatCode>0.0</c:formatCode>
                <c:ptCount val="4"/>
                <c:pt idx="0">
                  <c:v>3.3731343283582098</c:v>
                </c:pt>
                <c:pt idx="1">
                  <c:v>0.67086806261435239</c:v>
                </c:pt>
                <c:pt idx="2">
                  <c:v>1.3653483992467044</c:v>
                </c:pt>
                <c:pt idx="3">
                  <c:v>4.5272969374167777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713-4DFA-A481-1644C2FBBF85}"/>
            </c:ext>
          </c:extLst>
        </c:ser>
        <c:ser>
          <c:idx val="9"/>
          <c:order val="4"/>
          <c:tx>
            <c:strRef>
              <c:f>Regioner!$B$35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Regioner!$U$35:$U$38</c:f>
              <c:numCache>
                <c:formatCode>0.0</c:formatCode>
                <c:ptCount val="4"/>
                <c:pt idx="0">
                  <c:v>4.2824452435436404</c:v>
                </c:pt>
                <c:pt idx="1">
                  <c:v>2.1018062397372743</c:v>
                </c:pt>
                <c:pt idx="2">
                  <c:v>6.0523938572719054</c:v>
                </c:pt>
                <c:pt idx="3">
                  <c:v>4.8913043478260869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713-4DFA-A481-1644C2FBBF85}"/>
            </c:ext>
          </c:extLst>
        </c:ser>
        <c:ser>
          <c:idx val="1"/>
          <c:order val="5"/>
          <c:tx>
            <c:strRef>
              <c:f>Regioner!$B$15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Regioner!$U$15:$U$18</c:f>
              <c:numCache>
                <c:formatCode>0.0</c:formatCode>
                <c:ptCount val="4"/>
                <c:pt idx="0">
                  <c:v>4.9843014128728402</c:v>
                </c:pt>
                <c:pt idx="1">
                  <c:v>2.0861261024596973</c:v>
                </c:pt>
                <c:pt idx="2">
                  <c:v>3.0461270670147957</c:v>
                </c:pt>
                <c:pt idx="3">
                  <c:v>3.8368336025848153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713-4DFA-A481-1644C2FBBF85}"/>
            </c:ext>
          </c:extLst>
        </c:ser>
        <c:ser>
          <c:idx val="2"/>
          <c:order val="6"/>
          <c:tx>
            <c:strRef>
              <c:f>Regioner!$B$10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Regioner!$U$10:$U$13</c:f>
              <c:numCache>
                <c:formatCode>0.0</c:formatCode>
                <c:ptCount val="4"/>
                <c:pt idx="0">
                  <c:v>6.128133704735375</c:v>
                </c:pt>
                <c:pt idx="1">
                  <c:v>1.9904165130851452</c:v>
                </c:pt>
                <c:pt idx="2">
                  <c:v>3.7562604340567622</c:v>
                </c:pt>
                <c:pt idx="3">
                  <c:v>3.5980148883374694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713-4DFA-A481-1644C2FBB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% overfete</a:t>
                </a:r>
              </a:p>
            </c:rich>
          </c:tx>
          <c:layout>
            <c:manualLayout>
              <c:xMode val="edge"/>
              <c:yMode val="edge"/>
              <c:x val="1.3917078046502289E-2"/>
              <c:y val="0.4033432144511348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6035314094087634"/>
          <c:y val="0.14745502661015908"/>
          <c:w val="7.7942280878434703E-2"/>
          <c:h val="0.4352258387538212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geit, middel</a:t>
            </a:r>
            <a:r>
              <a:rPr lang="nb-NO" sz="2800" baseline="0"/>
              <a:t> FETTGRUPPE i </a:t>
            </a:r>
            <a:r>
              <a:rPr lang="nb-NO" sz="2800"/>
              <a:t>regionene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6176306267377252"/>
          <c:y val="1.29180176007410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37874886809157"/>
          <c:y val="0.15680818897637797"/>
          <c:w val="0.81916471738241048"/>
          <c:h val="0.6963585238293283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Regioner!$B$15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Regioner!$Q$15:$Q$18</c:f>
              <c:numCache>
                <c:formatCode>0.00</c:formatCode>
                <c:ptCount val="4"/>
                <c:pt idx="0">
                  <c:v>5.8598901098901104</c:v>
                </c:pt>
                <c:pt idx="1">
                  <c:v>5.466036708093009</c:v>
                </c:pt>
                <c:pt idx="2">
                  <c:v>5.514360313315926</c:v>
                </c:pt>
                <c:pt idx="3">
                  <c:v>5.4398222940226173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2D-4C52-B459-B933ADDFB426}"/>
            </c:ext>
          </c:extLst>
        </c:ser>
        <c:ser>
          <c:idx val="2"/>
          <c:order val="1"/>
          <c:tx>
            <c:strRef>
              <c:f>Regioner!$B$10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Regioner!$Q$10:$Q$13</c:f>
              <c:numCache>
                <c:formatCode>0.00</c:formatCode>
                <c:ptCount val="4"/>
                <c:pt idx="0">
                  <c:v>5.6674791086350975</c:v>
                </c:pt>
                <c:pt idx="1">
                  <c:v>5.3984518982676013</c:v>
                </c:pt>
                <c:pt idx="2">
                  <c:v>5.7729549248747922</c:v>
                </c:pt>
                <c:pt idx="3">
                  <c:v>5.605459057071962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2D-4C52-B459-B933ADDFB4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917078046502289E-2"/>
              <c:y val="0.22687262621584067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856891294549211"/>
          <c:y val="0.19798097746639332"/>
          <c:w val="0.10307319600438081"/>
          <c:h val="0.1658948704208755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</a:t>
            </a:r>
            <a:r>
              <a:rPr lang="nb-NO" sz="2800" baseline="0"/>
              <a:t> geit, m</a:t>
            </a:r>
            <a:r>
              <a:rPr lang="nb-NO" sz="2800"/>
              <a:t>iddel</a:t>
            </a:r>
            <a:r>
              <a:rPr lang="nb-NO" sz="2800" baseline="0"/>
              <a:t> FETTGRUPPE i </a:t>
            </a:r>
            <a:r>
              <a:rPr lang="nb-NO" sz="2800"/>
              <a:t>regionene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6176306267377252"/>
          <c:y val="1.29180176007410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718057660136497E-2"/>
          <c:y val="0.15652234948878527"/>
          <c:w val="0.83949140836360303"/>
          <c:h val="0.72040377493728347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Regioner!$B$130</c:f>
              <c:strCache>
                <c:ptCount val="1"/>
                <c:pt idx="0">
                  <c:v>1999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Regioner!$Q$130:$Q$133</c:f>
              <c:numCache>
                <c:formatCode>0.00</c:formatCode>
                <c:ptCount val="4"/>
                <c:pt idx="0">
                  <c:v>4.3906567366283005</c:v>
                </c:pt>
                <c:pt idx="1">
                  <c:v>3.6695652173913049</c:v>
                </c:pt>
                <c:pt idx="2">
                  <c:v>4.0929018789144047</c:v>
                </c:pt>
                <c:pt idx="3">
                  <c:v>4.6815553339980047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A0-4119-9E3E-7430EE9902CF}"/>
            </c:ext>
          </c:extLst>
        </c:ser>
        <c:ser>
          <c:idx val="4"/>
          <c:order val="1"/>
          <c:tx>
            <c:strRef>
              <c:f>Regioner!$B$110</c:f>
              <c:strCache>
                <c:ptCount val="1"/>
                <c:pt idx="0">
                  <c:v>2003</c:v>
                </c:pt>
              </c:strCache>
            </c:strRef>
          </c:tx>
          <c:invertIfNegative val="0"/>
          <c:val>
            <c:numRef>
              <c:f>Regioner!$Q$110:$Q$113</c:f>
              <c:numCache>
                <c:formatCode>0.00</c:formatCode>
                <c:ptCount val="4"/>
                <c:pt idx="0">
                  <c:v>3.9839385474860345</c:v>
                </c:pt>
                <c:pt idx="1">
                  <c:v>3.493795620437957</c:v>
                </c:pt>
                <c:pt idx="2">
                  <c:v>4.8571428571428559</c:v>
                </c:pt>
                <c:pt idx="3">
                  <c:v>5.3462317210348687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A0-4119-9E3E-7430EE9902CF}"/>
            </c:ext>
          </c:extLst>
        </c:ser>
        <c:ser>
          <c:idx val="0"/>
          <c:order val="2"/>
          <c:tx>
            <c:strRef>
              <c:f>Regioner!$B$85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Regioner!$Q$85:$Q$88</c:f>
              <c:numCache>
                <c:formatCode>0.00</c:formatCode>
                <c:ptCount val="4"/>
                <c:pt idx="0">
                  <c:v>4.3299721835883176</c:v>
                </c:pt>
                <c:pt idx="1">
                  <c:v>3.901432664756447</c:v>
                </c:pt>
                <c:pt idx="2">
                  <c:v>4.7313097245643618</c:v>
                </c:pt>
                <c:pt idx="3">
                  <c:v>5.2632834526133161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0-4119-9E3E-7430EE9902CF}"/>
            </c:ext>
          </c:extLst>
        </c:ser>
        <c:ser>
          <c:idx val="5"/>
          <c:order val="3"/>
          <c:tx>
            <c:strRef>
              <c:f>Regioner!$B$60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Regioner!$Q$60:$Q$63</c:f>
              <c:numCache>
                <c:formatCode>0.00</c:formatCode>
                <c:ptCount val="4"/>
                <c:pt idx="0">
                  <c:v>5.222985074626866</c:v>
                </c:pt>
                <c:pt idx="1">
                  <c:v>4.6367147794267121</c:v>
                </c:pt>
                <c:pt idx="2">
                  <c:v>4.8804143126177033</c:v>
                </c:pt>
                <c:pt idx="3">
                  <c:v>5.5400798934753661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A0-4119-9E3E-7430EE9902CF}"/>
            </c:ext>
          </c:extLst>
        </c:ser>
        <c:ser>
          <c:idx val="9"/>
          <c:order val="4"/>
          <c:tx>
            <c:strRef>
              <c:f>Regioner!$B$35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Regioner!$Q$35:$Q$38</c:f>
              <c:numCache>
                <c:formatCode>0.00</c:formatCode>
                <c:ptCount val="4"/>
                <c:pt idx="0">
                  <c:v>5.4344557044785882</c:v>
                </c:pt>
                <c:pt idx="1">
                  <c:v>5.0032840722495902</c:v>
                </c:pt>
                <c:pt idx="2">
                  <c:v>5.5293586269196009</c:v>
                </c:pt>
                <c:pt idx="3">
                  <c:v>5.6684782608695645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6A0-4119-9E3E-7430EE9902CF}"/>
            </c:ext>
          </c:extLst>
        </c:ser>
        <c:ser>
          <c:idx val="1"/>
          <c:order val="5"/>
          <c:tx>
            <c:strRef>
              <c:f>Regioner!$B$15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Regioner!$Q$15:$Q$18</c:f>
              <c:numCache>
                <c:formatCode>0.00</c:formatCode>
                <c:ptCount val="4"/>
                <c:pt idx="0">
                  <c:v>5.8598901098901104</c:v>
                </c:pt>
                <c:pt idx="1">
                  <c:v>5.466036708093009</c:v>
                </c:pt>
                <c:pt idx="2">
                  <c:v>5.514360313315926</c:v>
                </c:pt>
                <c:pt idx="3">
                  <c:v>5.4398222940226173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6A0-4119-9E3E-7430EE9902CF}"/>
            </c:ext>
          </c:extLst>
        </c:ser>
        <c:ser>
          <c:idx val="2"/>
          <c:order val="6"/>
          <c:tx>
            <c:strRef>
              <c:f>Regioner!$B$10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Regioner!$Q$10:$Q$13</c:f>
              <c:numCache>
                <c:formatCode>0.00</c:formatCode>
                <c:ptCount val="4"/>
                <c:pt idx="0">
                  <c:v>5.6674791086350975</c:v>
                </c:pt>
                <c:pt idx="1">
                  <c:v>5.3984518982676013</c:v>
                </c:pt>
                <c:pt idx="2">
                  <c:v>5.7729549248747922</c:v>
                </c:pt>
                <c:pt idx="3">
                  <c:v>5.605459057071962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6A0-4119-9E3E-7430EE9902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917078046502289E-2"/>
              <c:y val="0.22687262621584067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766410601086325"/>
          <c:y val="0.14903789580981602"/>
          <c:w val="8.6627864855789077E-2"/>
          <c:h val="0.3107725371767363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VOKSEN</a:t>
            </a:r>
            <a:r>
              <a:rPr lang="nb-NO" sz="2400" baseline="0"/>
              <a:t> </a:t>
            </a:r>
            <a:r>
              <a:rPr lang="nb-NO" sz="2400"/>
              <a:t>GEIT, antall produsenter og antall slakt per produsent, hittil i år </a:t>
            </a:r>
          </a:p>
        </c:rich>
      </c:tx>
      <c:layout>
        <c:manualLayout>
          <c:xMode val="edge"/>
          <c:yMode val="edge"/>
          <c:x val="0.12079195917446384"/>
          <c:y val="2.279294277708551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101273163905512E-2"/>
          <c:y val="0.13791317351255072"/>
          <c:w val="0.81656240599970431"/>
          <c:h val="0.75070058115901683"/>
        </c:manualLayout>
      </c:layout>
      <c:lineChart>
        <c:grouping val="standard"/>
        <c:varyColors val="0"/>
        <c:ser>
          <c:idx val="0"/>
          <c:order val="0"/>
          <c:tx>
            <c:v>Antall produsenter</c:v>
          </c:tx>
          <c:spPr>
            <a:ln w="114300">
              <a:solidFill>
                <a:srgbClr val="000080"/>
              </a:solidFill>
              <a:prstDash val="solid"/>
            </a:ln>
          </c:spPr>
          <c:marker>
            <c:symbol val="diamond"/>
            <c:size val="11"/>
            <c:spPr>
              <a:solidFill>
                <a:schemeClr val="bg1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År!$A$8:$A$35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År!$AA$8:$AA$35</c:f>
              <c:numCache>
                <c:formatCode>0</c:formatCode>
                <c:ptCount val="28"/>
                <c:pt idx="0">
                  <c:v>1594</c:v>
                </c:pt>
                <c:pt idx="1">
                  <c:v>1485</c:v>
                </c:pt>
                <c:pt idx="2">
                  <c:v>1317</c:v>
                </c:pt>
                <c:pt idx="3">
                  <c:v>1257</c:v>
                </c:pt>
                <c:pt idx="4">
                  <c:v>1155</c:v>
                </c:pt>
                <c:pt idx="5">
                  <c:v>1008</c:v>
                </c:pt>
                <c:pt idx="6">
                  <c:v>990</c:v>
                </c:pt>
                <c:pt idx="7">
                  <c:v>928</c:v>
                </c:pt>
                <c:pt idx="8">
                  <c:v>843</c:v>
                </c:pt>
                <c:pt idx="9">
                  <c:v>804</c:v>
                </c:pt>
                <c:pt idx="10">
                  <c:v>809</c:v>
                </c:pt>
                <c:pt idx="11">
                  <c:v>766</c:v>
                </c:pt>
                <c:pt idx="12">
                  <c:v>764</c:v>
                </c:pt>
                <c:pt idx="13">
                  <c:v>729</c:v>
                </c:pt>
                <c:pt idx="14">
                  <c:v>726</c:v>
                </c:pt>
                <c:pt idx="15">
                  <c:v>661</c:v>
                </c:pt>
                <c:pt idx="16">
                  <c:v>657</c:v>
                </c:pt>
                <c:pt idx="17">
                  <c:v>651</c:v>
                </c:pt>
                <c:pt idx="18">
                  <c:v>614</c:v>
                </c:pt>
                <c:pt idx="19">
                  <c:v>581</c:v>
                </c:pt>
                <c:pt idx="20">
                  <c:v>611</c:v>
                </c:pt>
                <c:pt idx="21">
                  <c:v>599</c:v>
                </c:pt>
                <c:pt idx="22">
                  <c:v>635</c:v>
                </c:pt>
                <c:pt idx="23">
                  <c:v>558</c:v>
                </c:pt>
                <c:pt idx="24">
                  <c:v>577</c:v>
                </c:pt>
                <c:pt idx="25">
                  <c:v>581</c:v>
                </c:pt>
                <c:pt idx="26">
                  <c:v>580</c:v>
                </c:pt>
                <c:pt idx="27">
                  <c:v>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60-43F3-94E4-720B4211C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0200"/>
        <c:axId val="462799808"/>
      </c:lineChart>
      <c:lineChart>
        <c:grouping val="standard"/>
        <c:varyColors val="0"/>
        <c:ser>
          <c:idx val="1"/>
          <c:order val="1"/>
          <c:tx>
            <c:v>Slakt per produsent</c:v>
          </c:tx>
          <c:spPr>
            <a:ln w="114300">
              <a:solidFill>
                <a:schemeClr val="accent2"/>
              </a:solidFill>
              <a:prstDash val="solid"/>
            </a:ln>
          </c:spPr>
          <c:marker>
            <c:symbol val="circle"/>
            <c:size val="11"/>
            <c:spPr>
              <a:solidFill>
                <a:schemeClr val="bg2">
                  <a:lumMod val="90000"/>
                </a:schemeClr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År!$A$8:$A$35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År!$AC$8:$AC$35</c:f>
              <c:numCache>
                <c:formatCode>0</c:formatCode>
                <c:ptCount val="28"/>
                <c:pt idx="0">
                  <c:v>9.6532308657465489</c:v>
                </c:pt>
                <c:pt idx="1">
                  <c:v>11.105555555555556</c:v>
                </c:pt>
                <c:pt idx="2">
                  <c:v>11.306947608200456</c:v>
                </c:pt>
                <c:pt idx="3">
                  <c:v>10.883054892601432</c:v>
                </c:pt>
                <c:pt idx="4">
                  <c:v>10.780952380952382</c:v>
                </c:pt>
                <c:pt idx="5">
                  <c:v>11.534722222222221</c:v>
                </c:pt>
                <c:pt idx="6">
                  <c:v>13.267676767676768</c:v>
                </c:pt>
                <c:pt idx="7">
                  <c:v>12.767241379310345</c:v>
                </c:pt>
                <c:pt idx="8">
                  <c:v>12.403321470937129</c:v>
                </c:pt>
                <c:pt idx="9">
                  <c:v>15.044776119402986</c:v>
                </c:pt>
                <c:pt idx="10">
                  <c:v>16.58220024721879</c:v>
                </c:pt>
                <c:pt idx="11">
                  <c:v>15.655352480417754</c:v>
                </c:pt>
                <c:pt idx="12">
                  <c:v>16.69633507853403</c:v>
                </c:pt>
                <c:pt idx="13">
                  <c:v>15.744855967078189</c:v>
                </c:pt>
                <c:pt idx="14">
                  <c:v>16.334201101928375</c:v>
                </c:pt>
                <c:pt idx="15">
                  <c:v>15.077155824508321</c:v>
                </c:pt>
                <c:pt idx="16">
                  <c:v>17.56773211567732</c:v>
                </c:pt>
                <c:pt idx="17">
                  <c:v>21.732718894009217</c:v>
                </c:pt>
                <c:pt idx="18">
                  <c:v>16.309446254071663</c:v>
                </c:pt>
                <c:pt idx="19">
                  <c:v>14.039586919104991</c:v>
                </c:pt>
                <c:pt idx="20">
                  <c:v>13.939443535188216</c:v>
                </c:pt>
                <c:pt idx="21">
                  <c:v>17.495826377295494</c:v>
                </c:pt>
                <c:pt idx="22">
                  <c:v>15.412598425196851</c:v>
                </c:pt>
                <c:pt idx="23">
                  <c:v>15.912186379928315</c:v>
                </c:pt>
                <c:pt idx="24">
                  <c:v>16.161178509532064</c:v>
                </c:pt>
                <c:pt idx="25">
                  <c:v>15.409638554216867</c:v>
                </c:pt>
                <c:pt idx="26">
                  <c:v>15.106086206896553</c:v>
                </c:pt>
                <c:pt idx="27">
                  <c:v>14.199074074074074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60-43F3-94E4-720B4211C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799416"/>
        <c:axId val="462822936"/>
      </c:lineChart>
      <c:catAx>
        <c:axId val="4628002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799808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462799808"/>
        <c:scaling>
          <c:orientation val="minMax"/>
          <c:max val="1600"/>
          <c:min val="2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4732940593260396E-2"/>
              <c:y val="0.3613861386138613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0200"/>
        <c:crosses val="autoZero"/>
        <c:crossBetween val="between"/>
      </c:valAx>
      <c:catAx>
        <c:axId val="462799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2822936"/>
        <c:crossesAt val="0"/>
        <c:auto val="1"/>
        <c:lblAlgn val="ctr"/>
        <c:lblOffset val="100"/>
        <c:noMultiLvlLbl val="0"/>
      </c:catAx>
      <c:valAx>
        <c:axId val="462822936"/>
        <c:scaling>
          <c:orientation val="minMax"/>
          <c:max val="22"/>
          <c:min val="8"/>
        </c:scaling>
        <c:delete val="0"/>
        <c:axPos val="r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 slakt per produsent</a:t>
                </a:r>
              </a:p>
            </c:rich>
          </c:tx>
          <c:layout>
            <c:manualLayout>
              <c:xMode val="edge"/>
              <c:yMode val="edge"/>
              <c:x val="0.96243039114503692"/>
              <c:y val="0.3543010785241971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799416"/>
        <c:crosses val="max"/>
        <c:crossBetween val="between"/>
        <c:majorUnit val="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92073831458873"/>
          <c:y val="0.18202771695770276"/>
          <c:w val="0.18445812361934499"/>
          <c:h val="0.1298669473326341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geit, middel</a:t>
            </a:r>
            <a:r>
              <a:rPr lang="nb-NO" sz="2800" baseline="0"/>
              <a:t> KLASSE i </a:t>
            </a:r>
            <a:r>
              <a:rPr lang="nb-NO" sz="2800"/>
              <a:t>regionene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6176306267377252"/>
          <c:y val="1.29180176007410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169248986836123E-2"/>
          <c:y val="0.15629988523622421"/>
          <c:w val="0.84304018135027281"/>
          <c:h val="0.7249121522875903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Regioner!$B$15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Regioner!$O$15:$O$18</c:f>
              <c:numCache>
                <c:formatCode>0.00</c:formatCode>
                <c:ptCount val="4"/>
                <c:pt idx="0">
                  <c:v>5.4309262166405006</c:v>
                </c:pt>
                <c:pt idx="1">
                  <c:v>5.1933182153577508</c:v>
                </c:pt>
                <c:pt idx="2">
                  <c:v>4.9173194081810276</c:v>
                </c:pt>
                <c:pt idx="3">
                  <c:v>5.1437802907916002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60-4160-BFFF-B46E1A82D362}"/>
            </c:ext>
          </c:extLst>
        </c:ser>
        <c:ser>
          <c:idx val="2"/>
          <c:order val="1"/>
          <c:tx>
            <c:strRef>
              <c:f>Regioner!$B$10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Regioner!$O$10:$O$13</c:f>
              <c:numCache>
                <c:formatCode>0.00</c:formatCode>
                <c:ptCount val="4"/>
                <c:pt idx="0">
                  <c:v>5.4331476323119778</c:v>
                </c:pt>
                <c:pt idx="1">
                  <c:v>5.1828234426833761</c:v>
                </c:pt>
                <c:pt idx="2">
                  <c:v>5.3038397328881475</c:v>
                </c:pt>
                <c:pt idx="3">
                  <c:v>5.1356492969396204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60-4160-BFFF-B46E1A82D3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917078046502289E-2"/>
              <c:y val="0.30530399876486025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004025681045188"/>
          <c:y val="0.22830465895492905"/>
          <c:w val="7.7703219770795973E-2"/>
          <c:h val="0.1629910073902476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geit, middel</a:t>
            </a:r>
            <a:r>
              <a:rPr lang="nb-NO" sz="2800" baseline="0"/>
              <a:t> KLASSE i </a:t>
            </a:r>
            <a:r>
              <a:rPr lang="nb-NO" sz="2800"/>
              <a:t>regionene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6176306267377252"/>
          <c:y val="1.29180176007410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69365754344652E-2"/>
          <c:y val="0.16757037667579786"/>
          <c:w val="0.84651567319402532"/>
          <c:h val="0.7136416608480165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Regioner!$B$130</c:f>
              <c:strCache>
                <c:ptCount val="1"/>
                <c:pt idx="0">
                  <c:v>1999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Regioner!$O$130:$O$133</c:f>
              <c:numCache>
                <c:formatCode>0.00</c:formatCode>
                <c:ptCount val="4"/>
                <c:pt idx="0">
                  <c:v>3.1225457007447539</c:v>
                </c:pt>
                <c:pt idx="1">
                  <c:v>3.1868247694334646</c:v>
                </c:pt>
                <c:pt idx="2">
                  <c:v>3.4958246346555319</c:v>
                </c:pt>
                <c:pt idx="3">
                  <c:v>3.659621136590228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46-439D-BB26-230F0ECA5059}"/>
            </c:ext>
          </c:extLst>
        </c:ser>
        <c:ser>
          <c:idx val="4"/>
          <c:order val="1"/>
          <c:tx>
            <c:strRef>
              <c:f>Regioner!$B$110</c:f>
              <c:strCache>
                <c:ptCount val="1"/>
                <c:pt idx="0">
                  <c:v>2003</c:v>
                </c:pt>
              </c:strCache>
            </c:strRef>
          </c:tx>
          <c:invertIfNegative val="0"/>
          <c:val>
            <c:numRef>
              <c:f>Regioner!$O$110:$O$113</c:f>
              <c:numCache>
                <c:formatCode>0.00</c:formatCode>
                <c:ptCount val="4"/>
                <c:pt idx="0">
                  <c:v>3.5485335195530712</c:v>
                </c:pt>
                <c:pt idx="1">
                  <c:v>3.0810218978102197</c:v>
                </c:pt>
                <c:pt idx="2">
                  <c:v>3.5052807115063942</c:v>
                </c:pt>
                <c:pt idx="3">
                  <c:v>4.1898762654668156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46-439D-BB26-230F0ECA5059}"/>
            </c:ext>
          </c:extLst>
        </c:ser>
        <c:ser>
          <c:idx val="0"/>
          <c:order val="2"/>
          <c:tx>
            <c:strRef>
              <c:f>Regioner!$B$85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Regioner!$O$85:$O$88</c:f>
              <c:numCache>
                <c:formatCode>0.00</c:formatCode>
                <c:ptCount val="4"/>
                <c:pt idx="0">
                  <c:v>3.9356745479833104</c:v>
                </c:pt>
                <c:pt idx="1">
                  <c:v>3.8524355300859594</c:v>
                </c:pt>
                <c:pt idx="2">
                  <c:v>4.0770095559302977</c:v>
                </c:pt>
                <c:pt idx="3">
                  <c:v>4.2144870960746044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46-439D-BB26-230F0ECA5059}"/>
            </c:ext>
          </c:extLst>
        </c:ser>
        <c:ser>
          <c:idx val="5"/>
          <c:order val="3"/>
          <c:tx>
            <c:strRef>
              <c:f>Regioner!$B$60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Regioner!$O$60:$O$63</c:f>
              <c:numCache>
                <c:formatCode>0.00</c:formatCode>
                <c:ptCount val="4"/>
                <c:pt idx="0">
                  <c:v>5.0250746268656723</c:v>
                </c:pt>
                <c:pt idx="1">
                  <c:v>4.3620654604594442</c:v>
                </c:pt>
                <c:pt idx="2">
                  <c:v>4.5569679849340874</c:v>
                </c:pt>
                <c:pt idx="3">
                  <c:v>4.5486018641810917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46-439D-BB26-230F0ECA5059}"/>
            </c:ext>
          </c:extLst>
        </c:ser>
        <c:ser>
          <c:idx val="9"/>
          <c:order val="4"/>
          <c:tx>
            <c:strRef>
              <c:f>Regioner!$B$35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Regioner!$O$35:$O$38</c:f>
              <c:numCache>
                <c:formatCode>0.00</c:formatCode>
                <c:ptCount val="4"/>
                <c:pt idx="0">
                  <c:v>4.8819875776397508</c:v>
                </c:pt>
                <c:pt idx="1">
                  <c:v>4.7119868637110001</c:v>
                </c:pt>
                <c:pt idx="2">
                  <c:v>5.0957542908762408</c:v>
                </c:pt>
                <c:pt idx="3">
                  <c:v>4.9312888198757756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646-439D-BB26-230F0ECA5059}"/>
            </c:ext>
          </c:extLst>
        </c:ser>
        <c:ser>
          <c:idx val="1"/>
          <c:order val="5"/>
          <c:tx>
            <c:strRef>
              <c:f>Regioner!$B$15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Regioner!$O$15:$O$18</c:f>
              <c:numCache>
                <c:formatCode>0.00</c:formatCode>
                <c:ptCount val="4"/>
                <c:pt idx="0">
                  <c:v>5.4309262166405006</c:v>
                </c:pt>
                <c:pt idx="1">
                  <c:v>5.1933182153577508</c:v>
                </c:pt>
                <c:pt idx="2">
                  <c:v>4.9173194081810276</c:v>
                </c:pt>
                <c:pt idx="3">
                  <c:v>5.1437802907916002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646-439D-BB26-230F0ECA5059}"/>
            </c:ext>
          </c:extLst>
        </c:ser>
        <c:ser>
          <c:idx val="2"/>
          <c:order val="6"/>
          <c:tx>
            <c:strRef>
              <c:f>Regioner!$B$10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Regioner!$O$10:$O$13</c:f>
              <c:numCache>
                <c:formatCode>0.00</c:formatCode>
                <c:ptCount val="4"/>
                <c:pt idx="0">
                  <c:v>5.4331476323119778</c:v>
                </c:pt>
                <c:pt idx="1">
                  <c:v>5.1828234426833761</c:v>
                </c:pt>
                <c:pt idx="2">
                  <c:v>5.3038397328881475</c:v>
                </c:pt>
                <c:pt idx="3">
                  <c:v>5.1356492969396204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646-439D-BB26-230F0ECA50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917078046502289E-2"/>
              <c:y val="0.30530399876486025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047006414381431"/>
          <c:y val="3.7836193435000852E-2"/>
          <c:w val="8.2189074558499733E-2"/>
          <c:h val="0.332826841589426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geit, middel</a:t>
            </a:r>
            <a:r>
              <a:rPr lang="nb-NO" sz="2800" baseline="0"/>
              <a:t> VEKT i </a:t>
            </a:r>
            <a:r>
              <a:rPr lang="nb-NO" sz="2800"/>
              <a:t>regionene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607094397415513"/>
          <c:y val="8.4765323365824721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63147081065139"/>
          <c:y val="0.16080808582427789"/>
          <c:w val="0.82657793968617299"/>
          <c:h val="0.7204038295824614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Regioner!$B$15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Regioner!$S$15:$S$18</c:f>
              <c:numCache>
                <c:formatCode>0.00</c:formatCode>
                <c:ptCount val="4"/>
                <c:pt idx="0">
                  <c:v>21.467857142857099</c:v>
                </c:pt>
                <c:pt idx="1">
                  <c:v>21.274572827048559</c:v>
                </c:pt>
                <c:pt idx="2">
                  <c:v>21.179921671018249</c:v>
                </c:pt>
                <c:pt idx="3">
                  <c:v>21.552871567043638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E1-4E30-9C37-3787D9AB3CAC}"/>
            </c:ext>
          </c:extLst>
        </c:ser>
        <c:ser>
          <c:idx val="2"/>
          <c:order val="1"/>
          <c:tx>
            <c:strRef>
              <c:f>Regioner!$B$10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Regioner!$S$10:$S$13</c:f>
              <c:numCache>
                <c:formatCode>0.00</c:formatCode>
                <c:ptCount val="4"/>
                <c:pt idx="0">
                  <c:v>20.783844011142012</c:v>
                </c:pt>
                <c:pt idx="1">
                  <c:v>19.863509030593445</c:v>
                </c:pt>
                <c:pt idx="2">
                  <c:v>21.134223706176968</c:v>
                </c:pt>
                <c:pt idx="3">
                  <c:v>21.392224979321789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E1-4E30-9C37-3787D9AB3C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Vekt i kg</a:t>
                </a:r>
              </a:p>
            </c:rich>
          </c:tx>
          <c:layout>
            <c:manualLayout>
              <c:xMode val="edge"/>
              <c:yMode val="edge"/>
              <c:x val="2.3795832813081393E-2"/>
              <c:y val="0.36009052872186847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443628818459101"/>
          <c:y val="0.13374057152769228"/>
          <c:w val="7.5653661128697119E-2"/>
          <c:h val="0.1576439870407466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</a:t>
            </a:r>
            <a:r>
              <a:rPr lang="nb-NO" sz="2800" baseline="0"/>
              <a:t> geit, m</a:t>
            </a:r>
            <a:r>
              <a:rPr lang="nb-NO" sz="2800"/>
              <a:t>iddel</a:t>
            </a:r>
            <a:r>
              <a:rPr lang="nb-NO" sz="2800" baseline="0"/>
              <a:t> VEKT i </a:t>
            </a:r>
            <a:r>
              <a:rPr lang="nb-NO" sz="2800"/>
              <a:t>regionene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6176306267377252"/>
          <c:y val="1.29180176007410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075933952258121E-2"/>
          <c:y val="0.16080809016519995"/>
          <c:w val="0.85713345729288071"/>
          <c:h val="0.72040389069013433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Regioner!$B$130</c:f>
              <c:strCache>
                <c:ptCount val="1"/>
                <c:pt idx="0">
                  <c:v>1999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Regioner!$S$130:$S$133</c:f>
              <c:numCache>
                <c:formatCode>0.00</c:formatCode>
                <c:ptCount val="4"/>
                <c:pt idx="0">
                  <c:v>16.5393703452945</c:v>
                </c:pt>
                <c:pt idx="1">
                  <c:v>16.669881422924899</c:v>
                </c:pt>
                <c:pt idx="2">
                  <c:v>17.200626304801681</c:v>
                </c:pt>
                <c:pt idx="3">
                  <c:v>16.927836490528421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91-4896-86C6-FA4C01206841}"/>
            </c:ext>
          </c:extLst>
        </c:ser>
        <c:ser>
          <c:idx val="4"/>
          <c:order val="1"/>
          <c:tx>
            <c:strRef>
              <c:f>Regioner!$B$110</c:f>
              <c:strCache>
                <c:ptCount val="1"/>
                <c:pt idx="0">
                  <c:v>2003</c:v>
                </c:pt>
              </c:strCache>
            </c:strRef>
          </c:tx>
          <c:invertIfNegative val="0"/>
          <c:val>
            <c:numRef>
              <c:f>Regioner!$S$110:$S$113</c:f>
              <c:numCache>
                <c:formatCode>0.00</c:formatCode>
                <c:ptCount val="4"/>
                <c:pt idx="0">
                  <c:v>16.730097765363102</c:v>
                </c:pt>
                <c:pt idx="1">
                  <c:v>17.115036496350324</c:v>
                </c:pt>
                <c:pt idx="2">
                  <c:v>17.242356864924972</c:v>
                </c:pt>
                <c:pt idx="3">
                  <c:v>18.501439820022537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91-4896-86C6-FA4C01206841}"/>
            </c:ext>
          </c:extLst>
        </c:ser>
        <c:ser>
          <c:idx val="0"/>
          <c:order val="2"/>
          <c:tx>
            <c:strRef>
              <c:f>Regioner!$B$85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Regioner!$S$85:$S$88</c:f>
              <c:numCache>
                <c:formatCode>0.00</c:formatCode>
                <c:ptCount val="4"/>
                <c:pt idx="0">
                  <c:v>17.810987482614724</c:v>
                </c:pt>
                <c:pt idx="1">
                  <c:v>17.904928366762132</c:v>
                </c:pt>
                <c:pt idx="2">
                  <c:v>18.657616638561013</c:v>
                </c:pt>
                <c:pt idx="3">
                  <c:v>19.488375623509015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91-4896-86C6-FA4C01206841}"/>
            </c:ext>
          </c:extLst>
        </c:ser>
        <c:ser>
          <c:idx val="5"/>
          <c:order val="3"/>
          <c:tx>
            <c:strRef>
              <c:f>Regioner!$B$60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Regioner!$S$60:$S$63</c:f>
              <c:numCache>
                <c:formatCode>0.00</c:formatCode>
                <c:ptCount val="4"/>
                <c:pt idx="0">
                  <c:v>19.186029850746216</c:v>
                </c:pt>
                <c:pt idx="1">
                  <c:v>18.894287456800154</c:v>
                </c:pt>
                <c:pt idx="2">
                  <c:v>19.060451977401097</c:v>
                </c:pt>
                <c:pt idx="3">
                  <c:v>19.891238348868161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C91-4896-86C6-FA4C01206841}"/>
            </c:ext>
          </c:extLst>
        </c:ser>
        <c:ser>
          <c:idx val="9"/>
          <c:order val="4"/>
          <c:tx>
            <c:strRef>
              <c:f>Regioner!$B$35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Regioner!$S$35:$S$38</c:f>
              <c:numCache>
                <c:formatCode>0.00</c:formatCode>
                <c:ptCount val="4"/>
                <c:pt idx="0">
                  <c:v>20.484328211833887</c:v>
                </c:pt>
                <c:pt idx="1">
                  <c:v>19.828965517241372</c:v>
                </c:pt>
                <c:pt idx="2">
                  <c:v>21.440930442637779</c:v>
                </c:pt>
                <c:pt idx="3">
                  <c:v>21.338004658385096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C91-4896-86C6-FA4C01206841}"/>
            </c:ext>
          </c:extLst>
        </c:ser>
        <c:ser>
          <c:idx val="1"/>
          <c:order val="5"/>
          <c:tx>
            <c:strRef>
              <c:f>Regioner!$B$15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Regioner!$S$15:$S$18</c:f>
              <c:numCache>
                <c:formatCode>0.00</c:formatCode>
                <c:ptCount val="4"/>
                <c:pt idx="0">
                  <c:v>21.467857142857099</c:v>
                </c:pt>
                <c:pt idx="1">
                  <c:v>21.274572827048559</c:v>
                </c:pt>
                <c:pt idx="2">
                  <c:v>21.179921671018249</c:v>
                </c:pt>
                <c:pt idx="3">
                  <c:v>21.552871567043638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C91-4896-86C6-FA4C01206841}"/>
            </c:ext>
          </c:extLst>
        </c:ser>
        <c:ser>
          <c:idx val="2"/>
          <c:order val="6"/>
          <c:tx>
            <c:strRef>
              <c:f>Regioner!$B$10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Regioner!$S$10:$S$13</c:f>
              <c:numCache>
                <c:formatCode>0.00</c:formatCode>
                <c:ptCount val="4"/>
                <c:pt idx="0">
                  <c:v>20.783844011142012</c:v>
                </c:pt>
                <c:pt idx="1">
                  <c:v>19.863509030593445</c:v>
                </c:pt>
                <c:pt idx="2">
                  <c:v>21.134223706176968</c:v>
                </c:pt>
                <c:pt idx="3">
                  <c:v>21.392224979321789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C91-4896-86C6-FA4C012068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Vekt i kg</a:t>
                </a:r>
              </a:p>
            </c:rich>
          </c:tx>
          <c:layout>
            <c:manualLayout>
              <c:xMode val="edge"/>
              <c:yMode val="edge"/>
              <c:x val="1.3385284169828031E-2"/>
              <c:y val="0.43127452940647448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879174227465371"/>
          <c:y val="1.8429611572073564E-2"/>
          <c:w val="8.3602960647854108E-2"/>
          <c:h val="0.316422205710424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geit: antall% slakt i de ulike 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6.337013243132178E-2"/>
          <c:y val="3.25259093857048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903484850295944E-2"/>
          <c:y val="0.1718047711178417"/>
          <c:w val="0.86930601827265308"/>
          <c:h val="0.7040053030384685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Regioner!$B$15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Regioner!$I$15:$I$18</c:f>
              <c:numCache>
                <c:formatCode>0.0</c:formatCode>
                <c:ptCount val="4"/>
                <c:pt idx="0">
                  <c:v>29.177960214670406</c:v>
                </c:pt>
                <c:pt idx="1">
                  <c:v>29.375201798297887</c:v>
                </c:pt>
                <c:pt idx="2">
                  <c:v>12.981090742703611</c:v>
                </c:pt>
                <c:pt idx="3">
                  <c:v>28.465747244328121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F2-4B21-AF29-33D8FFEFF408}"/>
            </c:ext>
          </c:extLst>
        </c:ser>
        <c:ser>
          <c:idx val="2"/>
          <c:order val="1"/>
          <c:tx>
            <c:strRef>
              <c:f>Regioner!$B$10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Regioner!$I$10:$I$13</c:f>
              <c:numCache>
                <c:formatCode>0.0</c:formatCode>
                <c:ptCount val="4"/>
                <c:pt idx="0">
                  <c:v>31.3132357006726</c:v>
                </c:pt>
                <c:pt idx="1">
                  <c:v>28.269843426477301</c:v>
                </c:pt>
                <c:pt idx="2">
                  <c:v>13.281916799430936</c:v>
                </c:pt>
                <c:pt idx="3">
                  <c:v>27.135004073419161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F2-4B21-AF29-33D8FFEF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49664048321452"/>
          <c:y val="0.2919914355731329"/>
          <c:w val="7.6345821327102131E-2"/>
          <c:h val="0.1951548902671084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geit: antall% slakt i de ulike 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5.7152749696229722E-2"/>
          <c:y val="3.68053919868933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337491959022095E-2"/>
          <c:y val="0.16437176323591995"/>
          <c:w val="0.84700234302101862"/>
          <c:h val="0.71256069169578895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Regioner!$B$130</c:f>
              <c:strCache>
                <c:ptCount val="1"/>
                <c:pt idx="0">
                  <c:v>1999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Regioner!$I$130:$I$133</c:f>
              <c:numCache>
                <c:formatCode>0.0</c:formatCode>
                <c:ptCount val="4"/>
                <c:pt idx="0">
                  <c:v>21.245167826967965</c:v>
                </c:pt>
                <c:pt idx="1">
                  <c:v>27.50901208423744</c:v>
                </c:pt>
                <c:pt idx="2">
                  <c:v>14.330801107975438</c:v>
                </c:pt>
                <c:pt idx="3">
                  <c:v>36.915018980819148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1F-4562-8F22-FD7C6725271E}"/>
            </c:ext>
          </c:extLst>
        </c:ser>
        <c:ser>
          <c:idx val="4"/>
          <c:order val="1"/>
          <c:tx>
            <c:strRef>
              <c:f>Regioner!$B$110</c:f>
              <c:strCache>
                <c:ptCount val="1"/>
                <c:pt idx="0">
                  <c:v>2003</c:v>
                </c:pt>
              </c:strCache>
            </c:strRef>
          </c:tx>
          <c:invertIfNegative val="0"/>
          <c:val>
            <c:numRef>
              <c:f>Regioner!$I$110:$I$113</c:f>
              <c:numCache>
                <c:formatCode>0.0</c:formatCode>
                <c:ptCount val="4"/>
                <c:pt idx="0">
                  <c:v>23.028518066921318</c:v>
                </c:pt>
                <c:pt idx="1">
                  <c:v>22.538390075172455</c:v>
                </c:pt>
                <c:pt idx="2">
                  <c:v>14.908099800017402</c:v>
                </c:pt>
                <c:pt idx="3">
                  <c:v>39.524992057888817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1F-4562-8F22-FD7C6725271E}"/>
            </c:ext>
          </c:extLst>
        </c:ser>
        <c:ser>
          <c:idx val="0"/>
          <c:order val="2"/>
          <c:tx>
            <c:strRef>
              <c:f>Regioner!$B$85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Regioner!$I$85:$I$88</c:f>
              <c:numCache>
                <c:formatCode>0.0</c:formatCode>
                <c:ptCount val="4"/>
                <c:pt idx="0">
                  <c:v>21.635086883471967</c:v>
                </c:pt>
                <c:pt idx="1">
                  <c:v>26.392454302866831</c:v>
                </c:pt>
                <c:pt idx="2">
                  <c:v>14.018898031553622</c:v>
                </c:pt>
                <c:pt idx="3">
                  <c:v>37.953560782107566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1F-4562-8F22-FD7C6725271E}"/>
            </c:ext>
          </c:extLst>
        </c:ser>
        <c:ser>
          <c:idx val="5"/>
          <c:order val="3"/>
          <c:tx>
            <c:strRef>
              <c:f>Regioner!$B$60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Regioner!$I$60:$I$63</c:f>
              <c:numCache>
                <c:formatCode>0.0</c:formatCode>
                <c:ptCount val="4"/>
                <c:pt idx="0">
                  <c:v>23.596003086748315</c:v>
                </c:pt>
                <c:pt idx="1">
                  <c:v>34.120537376161138</c:v>
                </c:pt>
                <c:pt idx="2">
                  <c:v>14.862649243621828</c:v>
                </c:pt>
                <c:pt idx="3">
                  <c:v>27.420810293468712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B1F-4562-8F22-FD7C6725271E}"/>
            </c:ext>
          </c:extLst>
        </c:ser>
        <c:ser>
          <c:idx val="9"/>
          <c:order val="4"/>
          <c:tx>
            <c:strRef>
              <c:f>Regioner!$B$35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Regioner!$I$35:$I$38</c:f>
              <c:numCache>
                <c:formatCode>0.0</c:formatCode>
                <c:ptCount val="4"/>
                <c:pt idx="0">
                  <c:v>31.060157506667977</c:v>
                </c:pt>
                <c:pt idx="1">
                  <c:v>29.928834553857421</c:v>
                </c:pt>
                <c:pt idx="2">
                  <c:v>11.76504790238373</c:v>
                </c:pt>
                <c:pt idx="3">
                  <c:v>27.24596003709085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B1F-4562-8F22-FD7C6725271E}"/>
            </c:ext>
          </c:extLst>
        </c:ser>
        <c:ser>
          <c:idx val="1"/>
          <c:order val="5"/>
          <c:tx>
            <c:strRef>
              <c:f>Regioner!$B$15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Regioner!$I$15:$I$18</c:f>
              <c:numCache>
                <c:formatCode>0.0</c:formatCode>
                <c:ptCount val="4"/>
                <c:pt idx="0">
                  <c:v>29.177960214670406</c:v>
                </c:pt>
                <c:pt idx="1">
                  <c:v>29.375201798297887</c:v>
                </c:pt>
                <c:pt idx="2">
                  <c:v>12.981090742703611</c:v>
                </c:pt>
                <c:pt idx="3">
                  <c:v>28.465747244328121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B1F-4562-8F22-FD7C6725271E}"/>
            </c:ext>
          </c:extLst>
        </c:ser>
        <c:ser>
          <c:idx val="2"/>
          <c:order val="6"/>
          <c:tx>
            <c:strRef>
              <c:f>Regioner!$B$10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Regioner!$I$10:$I$13</c:f>
              <c:numCache>
                <c:formatCode>0.0</c:formatCode>
                <c:ptCount val="4"/>
                <c:pt idx="0">
                  <c:v>31.3132357006726</c:v>
                </c:pt>
                <c:pt idx="1">
                  <c:v>28.269843426477301</c:v>
                </c:pt>
                <c:pt idx="2">
                  <c:v>13.281916799430936</c:v>
                </c:pt>
                <c:pt idx="3">
                  <c:v>27.135004073419161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B1F-4562-8F22-FD7C672527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734321810241492"/>
          <c:y val="0.16830819773492844"/>
          <c:w val="9.6240508441687536E-2"/>
          <c:h val="0.3123202435175755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geit: antall slakt i de ulike 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6.3370134830834368E-2"/>
          <c:y val="2.4171611899081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674502712477394E-2"/>
          <c:y val="0.1764451035716699"/>
          <c:w val="0.904295161437074"/>
          <c:h val="0.7043484614670841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Regioner!$B$15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Regioner!$G$15:$G$18</c:f>
              <c:numCache>
                <c:formatCode>General</c:formatCode>
                <c:ptCount val="4"/>
                <c:pt idx="0">
                  <c:v>2548</c:v>
                </c:pt>
                <c:pt idx="1">
                  <c:v>2588.5299999999997</c:v>
                </c:pt>
                <c:pt idx="2">
                  <c:v>1149</c:v>
                </c:pt>
                <c:pt idx="3">
                  <c:v>2476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8D-4CE6-949A-EDCB8100BE34}"/>
            </c:ext>
          </c:extLst>
        </c:ser>
        <c:ser>
          <c:idx val="2"/>
          <c:order val="1"/>
          <c:tx>
            <c:strRef>
              <c:f>Regioner!$B$10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Regioner!$G$10:$G$13</c:f>
              <c:numCache>
                <c:formatCode>General</c:formatCode>
                <c:ptCount val="4"/>
                <c:pt idx="0">
                  <c:v>2872</c:v>
                </c:pt>
                <c:pt idx="1">
                  <c:v>2713</c:v>
                </c:pt>
                <c:pt idx="2">
                  <c:v>1198</c:v>
                </c:pt>
                <c:pt idx="3">
                  <c:v>2418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8D-4CE6-949A-EDCB8100BE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878992583307365"/>
          <c:y val="0.28746224499789413"/>
          <c:w val="7.9431591293217363E-2"/>
          <c:h val="0.1516476763933920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geit: utvikling i markedsandeler (antalls%)</a:t>
            </a:r>
          </a:p>
        </c:rich>
      </c:tx>
      <c:layout>
        <c:manualLayout>
          <c:xMode val="edge"/>
          <c:yMode val="edge"/>
          <c:x val="0.24598189896472186"/>
          <c:y val="5.042063682102615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384574634592681E-2"/>
          <c:y val="0.17365923123128033"/>
          <c:w val="0.83050649345437322"/>
          <c:h val="0.72274668038190415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Organisasjon!$B$16:$B$43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Organisasjon!$I$16:$I$43</c:f>
              <c:numCache>
                <c:formatCode>0.0</c:formatCode>
                <c:ptCount val="28"/>
                <c:pt idx="0">
                  <c:v>78.259919734964996</c:v>
                </c:pt>
                <c:pt idx="1">
                  <c:v>80.909942398874307</c:v>
                </c:pt>
                <c:pt idx="2">
                  <c:v>78.473333225226895</c:v>
                </c:pt>
                <c:pt idx="3">
                  <c:v>78.027908109353902</c:v>
                </c:pt>
                <c:pt idx="4">
                  <c:v>79.395679687871706</c:v>
                </c:pt>
                <c:pt idx="5">
                  <c:v>76.388611466913602</c:v>
                </c:pt>
                <c:pt idx="6">
                  <c:v>81.071627223171106</c:v>
                </c:pt>
                <c:pt idx="7">
                  <c:v>77.126383140904395</c:v>
                </c:pt>
                <c:pt idx="8">
                  <c:v>73.802360577106256</c:v>
                </c:pt>
                <c:pt idx="9">
                  <c:v>72.888557444360558</c:v>
                </c:pt>
                <c:pt idx="10">
                  <c:v>72.623982739298484</c:v>
                </c:pt>
                <c:pt idx="11">
                  <c:v>69.741136857127756</c:v>
                </c:pt>
                <c:pt idx="12">
                  <c:v>72.262290013659182</c:v>
                </c:pt>
                <c:pt idx="13">
                  <c:v>68.567100792492681</c:v>
                </c:pt>
                <c:pt idx="14">
                  <c:v>68.727707313719762</c:v>
                </c:pt>
                <c:pt idx="15">
                  <c:v>69.336125965006644</c:v>
                </c:pt>
                <c:pt idx="16">
                  <c:v>63.010495279828909</c:v>
                </c:pt>
                <c:pt idx="17">
                  <c:v>69.813671710656365</c:v>
                </c:pt>
                <c:pt idx="18">
                  <c:v>70.23110941493141</c:v>
                </c:pt>
                <c:pt idx="19">
                  <c:v>66.850571773430161</c:v>
                </c:pt>
                <c:pt idx="20">
                  <c:v>66.974362830111673</c:v>
                </c:pt>
                <c:pt idx="21">
                  <c:v>67.249486408052718</c:v>
                </c:pt>
                <c:pt idx="22">
                  <c:v>65.927667125485826</c:v>
                </c:pt>
                <c:pt idx="23">
                  <c:v>63.193384637711986</c:v>
                </c:pt>
                <c:pt idx="24">
                  <c:v>67.159094233958825</c:v>
                </c:pt>
                <c:pt idx="25">
                  <c:v>64.327235773607754</c:v>
                </c:pt>
                <c:pt idx="26">
                  <c:v>64.189640178799252</c:v>
                </c:pt>
                <c:pt idx="27">
                  <c:v>62.699179178507087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59-4214-B14E-F6E6EF816E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lineChart>
        <c:grouping val="standard"/>
        <c:varyColors val="0"/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Organisasjon!$B$16:$B$43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Organisasjon!$I$46:$I$73</c:f>
              <c:numCache>
                <c:formatCode>0.0</c:formatCode>
                <c:ptCount val="28"/>
                <c:pt idx="0">
                  <c:v>21.740080265035015</c:v>
                </c:pt>
                <c:pt idx="1">
                  <c:v>19.090057601125682</c:v>
                </c:pt>
                <c:pt idx="2">
                  <c:v>21.526666774773105</c:v>
                </c:pt>
                <c:pt idx="3">
                  <c:v>21.972091890646102</c:v>
                </c:pt>
                <c:pt idx="4">
                  <c:v>20.604320312128277</c:v>
                </c:pt>
                <c:pt idx="5">
                  <c:v>23.61138853308637</c:v>
                </c:pt>
                <c:pt idx="6">
                  <c:v>18.928372776828873</c:v>
                </c:pt>
                <c:pt idx="7">
                  <c:v>22.873616859095581</c:v>
                </c:pt>
                <c:pt idx="8">
                  <c:v>26.197639422893729</c:v>
                </c:pt>
                <c:pt idx="9">
                  <c:v>27.111442555639432</c:v>
                </c:pt>
                <c:pt idx="10">
                  <c:v>27.376017260701524</c:v>
                </c:pt>
                <c:pt idx="11">
                  <c:v>30.258863142872265</c:v>
                </c:pt>
                <c:pt idx="12">
                  <c:v>27.737709986340796</c:v>
                </c:pt>
                <c:pt idx="13">
                  <c:v>31.43289920750734</c:v>
                </c:pt>
                <c:pt idx="14">
                  <c:v>31.272292686280249</c:v>
                </c:pt>
                <c:pt idx="15">
                  <c:v>30.663874034993334</c:v>
                </c:pt>
                <c:pt idx="16">
                  <c:v>36.98950472017107</c:v>
                </c:pt>
                <c:pt idx="17">
                  <c:v>30.186328289343624</c:v>
                </c:pt>
                <c:pt idx="18">
                  <c:v>29.768890585068608</c:v>
                </c:pt>
                <c:pt idx="19">
                  <c:v>33.149428226569846</c:v>
                </c:pt>
                <c:pt idx="20">
                  <c:v>33.025637169888327</c:v>
                </c:pt>
                <c:pt idx="21">
                  <c:v>32.750513591947318</c:v>
                </c:pt>
                <c:pt idx="22">
                  <c:v>34.072332874514203</c:v>
                </c:pt>
                <c:pt idx="23">
                  <c:v>36.806615362288007</c:v>
                </c:pt>
                <c:pt idx="24">
                  <c:v>32.840905766041189</c:v>
                </c:pt>
                <c:pt idx="25">
                  <c:v>35.672764226392218</c:v>
                </c:pt>
                <c:pt idx="26">
                  <c:v>35.810359821200713</c:v>
                </c:pt>
                <c:pt idx="27">
                  <c:v>37.300820821492927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59-4214-B14E-F6E6EF816E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5704"/>
        <c:axId val="499635312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ax val="90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Amdels% Nortura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valAx>
        <c:axId val="499635312"/>
        <c:scaling>
          <c:orientation val="minMax"/>
          <c:max val="60"/>
          <c:min val="10"/>
        </c:scaling>
        <c:delete val="0"/>
        <c:axPos val="r"/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Andels% KLF</a:t>
                </a:r>
              </a:p>
            </c:rich>
          </c:tx>
          <c:layout>
            <c:manualLayout>
              <c:xMode val="edge"/>
              <c:yMode val="edge"/>
              <c:x val="0.94474498303660592"/>
              <c:y val="0.3278392293593839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nb-NO"/>
          </a:p>
        </c:txPr>
        <c:crossAx val="499635704"/>
        <c:crosses val="max"/>
        <c:crossBetween val="between"/>
      </c:valAx>
      <c:catAx>
        <c:axId val="4996357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99635312"/>
        <c:crosses val="autoZero"/>
        <c:auto val="1"/>
        <c:lblAlgn val="ctr"/>
        <c:lblOffset val="100"/>
        <c:noMultiLvlLbl val="0"/>
      </c:cat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888736575026873"/>
          <c:y val="0.46255549551994457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Voksen geit, % SLAKT over 23 kg innen ORGANISASJON</a:t>
            </a:r>
            <a:endParaRPr lang="nb-NO" sz="2800"/>
          </a:p>
        </c:rich>
      </c:tx>
      <c:layout>
        <c:manualLayout>
          <c:xMode val="edge"/>
          <c:yMode val="edge"/>
          <c:x val="0.21199402244533708"/>
          <c:y val="2.721909737011333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076809734883174E-2"/>
          <c:y val="0.12626056158824817"/>
          <c:w val="0.8924309927524392"/>
          <c:h val="0.77014528750830746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Organisasjon!$B$46:$B$73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Organisasjon!$Z$16:$Z$43</c:f>
              <c:numCache>
                <c:formatCode>0</c:formatCode>
                <c:ptCount val="28"/>
                <c:pt idx="0">
                  <c:v>11.249373642892932</c:v>
                </c:pt>
                <c:pt idx="1">
                  <c:v>10.786229705351774</c:v>
                </c:pt>
                <c:pt idx="2">
                  <c:v>11.44180461446093</c:v>
                </c:pt>
                <c:pt idx="3">
                  <c:v>10.352567099971941</c:v>
                </c:pt>
                <c:pt idx="4">
                  <c:v>10.438836525793048</c:v>
                </c:pt>
                <c:pt idx="5">
                  <c:v>10.766300694600048</c:v>
                </c:pt>
                <c:pt idx="6">
                  <c:v>10.683800769158616</c:v>
                </c:pt>
                <c:pt idx="7">
                  <c:v>14.129594878021861</c:v>
                </c:pt>
                <c:pt idx="8">
                  <c:v>13.941681853683944</c:v>
                </c:pt>
                <c:pt idx="9">
                  <c:v>14.857661336055347</c:v>
                </c:pt>
                <c:pt idx="10">
                  <c:v>13.767066611501864</c:v>
                </c:pt>
                <c:pt idx="11">
                  <c:v>15.587385652383244</c:v>
                </c:pt>
                <c:pt idx="12">
                  <c:v>17.032967032967029</c:v>
                </c:pt>
                <c:pt idx="13">
                  <c:v>21.086708137615844</c:v>
                </c:pt>
                <c:pt idx="14">
                  <c:v>22.029672110709381</c:v>
                </c:pt>
                <c:pt idx="15">
                  <c:v>21.993228323273954</c:v>
                </c:pt>
                <c:pt idx="16">
                  <c:v>22.554612494782248</c:v>
                </c:pt>
                <c:pt idx="17">
                  <c:v>19.180294770845943</c:v>
                </c:pt>
                <c:pt idx="18">
                  <c:v>25.983688653598513</c:v>
                </c:pt>
                <c:pt idx="19">
                  <c:v>32.474035608308597</c:v>
                </c:pt>
                <c:pt idx="20">
                  <c:v>33.439209458267158</c:v>
                </c:pt>
                <c:pt idx="21">
                  <c:v>29.446441409058227</c:v>
                </c:pt>
                <c:pt idx="22">
                  <c:v>29.715721689963871</c:v>
                </c:pt>
                <c:pt idx="23">
                  <c:v>33.656783468104216</c:v>
                </c:pt>
                <c:pt idx="24">
                  <c:v>34.779103514995157</c:v>
                </c:pt>
                <c:pt idx="25">
                  <c:v>35.842481268513673</c:v>
                </c:pt>
                <c:pt idx="26">
                  <c:v>34.123563218390807</c:v>
                </c:pt>
                <c:pt idx="27">
                  <c:v>30.501051156271895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2E-4861-81AB-8DB95296AB16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Organisasjon!$B$46:$B$73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Organisasjon!$Z$46:$Z$73</c:f>
              <c:numCache>
                <c:formatCode>0</c:formatCode>
                <c:ptCount val="28"/>
                <c:pt idx="0">
                  <c:v>10.928001171903611</c:v>
                </c:pt>
                <c:pt idx="1">
                  <c:v>11.167751548898124</c:v>
                </c:pt>
                <c:pt idx="2">
                  <c:v>10.209606311392992</c:v>
                </c:pt>
                <c:pt idx="3">
                  <c:v>10.813525276196852</c:v>
                </c:pt>
                <c:pt idx="4">
                  <c:v>10.94777562862669</c:v>
                </c:pt>
                <c:pt idx="5">
                  <c:v>10.95890410958904</c:v>
                </c:pt>
                <c:pt idx="6">
                  <c:v>11.96443007275667</c:v>
                </c:pt>
                <c:pt idx="7">
                  <c:v>9.7167443528146276</c:v>
                </c:pt>
                <c:pt idx="8">
                  <c:v>13.121845710165823</c:v>
                </c:pt>
                <c:pt idx="9">
                  <c:v>13.174748398902102</c:v>
                </c:pt>
                <c:pt idx="10">
                  <c:v>12.436615959434215</c:v>
                </c:pt>
                <c:pt idx="11">
                  <c:v>13.029315960912051</c:v>
                </c:pt>
                <c:pt idx="12">
                  <c:v>18.911917098445596</c:v>
                </c:pt>
                <c:pt idx="13">
                  <c:v>20.216606498194945</c:v>
                </c:pt>
                <c:pt idx="14">
                  <c:v>17.22417221045281</c:v>
                </c:pt>
                <c:pt idx="15">
                  <c:v>17.995587771824773</c:v>
                </c:pt>
                <c:pt idx="16">
                  <c:v>18.783008036739375</c:v>
                </c:pt>
                <c:pt idx="17">
                  <c:v>22.34794908062235</c:v>
                </c:pt>
                <c:pt idx="18">
                  <c:v>25.520661157024797</c:v>
                </c:pt>
                <c:pt idx="19">
                  <c:v>28.318264014466553</c:v>
                </c:pt>
                <c:pt idx="20">
                  <c:v>31.403508771929825</c:v>
                </c:pt>
                <c:pt idx="21">
                  <c:v>26.751773049645394</c:v>
                </c:pt>
                <c:pt idx="22">
                  <c:v>27.339181286549714</c:v>
                </c:pt>
                <c:pt idx="23">
                  <c:v>33.162341581170793</c:v>
                </c:pt>
                <c:pt idx="24">
                  <c:v>33.525456292026902</c:v>
                </c:pt>
                <c:pt idx="25">
                  <c:v>37.58556316116988</c:v>
                </c:pt>
                <c:pt idx="26">
                  <c:v>32.753723935582258</c:v>
                </c:pt>
                <c:pt idx="27">
                  <c:v>29.172630976238185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2E-4861-81AB-8DB95296AB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SLAKT over 23 kg</a:t>
                </a:r>
              </a:p>
            </c:rich>
          </c:tx>
          <c:layout>
            <c:manualLayout>
              <c:xMode val="edge"/>
              <c:yMode val="edge"/>
              <c:x val="1.0532222588410977E-2"/>
              <c:y val="0.3699788066073135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272450037104398"/>
          <c:y val="0.25195765565389516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 Voksen geit, forholdet mellom vekt og klasse, per</a:t>
            </a:r>
            <a:r>
              <a:rPr lang="nb-NO" sz="2800" baseline="0"/>
              <a:t> organisasjon</a:t>
            </a:r>
            <a:endParaRPr lang="nb-NO" sz="2800"/>
          </a:p>
        </c:rich>
      </c:tx>
      <c:layout>
        <c:manualLayout>
          <c:xMode val="edge"/>
          <c:yMode val="edge"/>
          <c:x val="0.1365125234930657"/>
          <c:y val="3.87588064649813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666275008098935E-2"/>
          <c:y val="0.14173080107728378"/>
          <c:w val="0.90572594803424356"/>
          <c:h val="0.75451417639214535"/>
        </c:manualLayout>
      </c:layout>
      <c:lineChart>
        <c:grouping val="standard"/>
        <c:varyColors val="0"/>
        <c:ser>
          <c:idx val="0"/>
          <c:order val="0"/>
          <c:tx>
            <c:strRef>
              <c:f>Organisasjon!$D$16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Organisasjon!$B$16:$B$43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Organisasjon!$AH$16:$AH$43</c:f>
              <c:numCache>
                <c:formatCode>0.00</c:formatCode>
                <c:ptCount val="28"/>
                <c:pt idx="0">
                  <c:v>3.2900732779677506</c:v>
                </c:pt>
                <c:pt idx="1">
                  <c:v>3.3842673808055208</c:v>
                </c:pt>
                <c:pt idx="2">
                  <c:v>3.3475004639705883</c:v>
                </c:pt>
                <c:pt idx="3">
                  <c:v>4.7901761879337945</c:v>
                </c:pt>
                <c:pt idx="4">
                  <c:v>4.9456401896858395</c:v>
                </c:pt>
                <c:pt idx="5">
                  <c:v>4.9202332095629053</c:v>
                </c:pt>
                <c:pt idx="6">
                  <c:v>5.2307940253835046</c:v>
                </c:pt>
                <c:pt idx="7">
                  <c:v>4.7104438182458628</c:v>
                </c:pt>
                <c:pt idx="8">
                  <c:v>4.7643785300945991</c:v>
                </c:pt>
                <c:pt idx="9">
                  <c:v>4.9055169001453507</c:v>
                </c:pt>
                <c:pt idx="10">
                  <c:v>5.0481376860129883</c:v>
                </c:pt>
                <c:pt idx="11">
                  <c:v>4.6883947532792005</c:v>
                </c:pt>
                <c:pt idx="12">
                  <c:v>4.6755417702839548</c:v>
                </c:pt>
                <c:pt idx="13">
                  <c:v>4.6595791701683975</c:v>
                </c:pt>
                <c:pt idx="14">
                  <c:v>4.4585420240137212</c:v>
                </c:pt>
                <c:pt idx="15">
                  <c:v>4.3857936402341817</c:v>
                </c:pt>
                <c:pt idx="16">
                  <c:v>4.2194813428329816</c:v>
                </c:pt>
                <c:pt idx="17">
                  <c:v>4.3502218968751523</c:v>
                </c:pt>
                <c:pt idx="18">
                  <c:v>4.28826734908926</c:v>
                </c:pt>
                <c:pt idx="19">
                  <c:v>4.5177685295283396</c:v>
                </c:pt>
                <c:pt idx="20">
                  <c:v>4.4363899366462647</c:v>
                </c:pt>
                <c:pt idx="21">
                  <c:v>4.4926257156119629</c:v>
                </c:pt>
                <c:pt idx="22">
                  <c:v>4.4356901784225569</c:v>
                </c:pt>
                <c:pt idx="23">
                  <c:v>4.5797566993091916</c:v>
                </c:pt>
                <c:pt idx="24">
                  <c:v>4.505933295496277</c:v>
                </c:pt>
                <c:pt idx="25">
                  <c:v>4.3615220488584594</c:v>
                </c:pt>
                <c:pt idx="26">
                  <c:v>4.3055819528426786</c:v>
                </c:pt>
                <c:pt idx="27">
                  <c:v>4.1368198809359109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A4-4F77-8E4C-898EAE9C636A}"/>
            </c:ext>
          </c:extLst>
        </c:ser>
        <c:ser>
          <c:idx val="1"/>
          <c:order val="1"/>
          <c:tx>
            <c:strRef>
              <c:f>Organisasjon!$D$73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Organisasjon!$B$16:$B$43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Organisasjon!$AH$46:$AH$73</c:f>
              <c:numCache>
                <c:formatCode>0.00</c:formatCode>
                <c:ptCount val="28"/>
                <c:pt idx="0">
                  <c:v>4.371207165109035</c:v>
                </c:pt>
                <c:pt idx="1">
                  <c:v>3.233022660818718</c:v>
                </c:pt>
                <c:pt idx="2">
                  <c:v>3.6503957075788067</c:v>
                </c:pt>
                <c:pt idx="3">
                  <c:v>5.6716803232685953</c:v>
                </c:pt>
                <c:pt idx="4">
                  <c:v>5.5361927895678944</c:v>
                </c:pt>
                <c:pt idx="5">
                  <c:v>5.4496148459383749</c:v>
                </c:pt>
                <c:pt idx="6">
                  <c:v>5.5290553745928293</c:v>
                </c:pt>
                <c:pt idx="7">
                  <c:v>5.0272208725044694</c:v>
                </c:pt>
                <c:pt idx="8">
                  <c:v>4.7639531478770181</c:v>
                </c:pt>
                <c:pt idx="9">
                  <c:v>4.9108198085726089</c:v>
                </c:pt>
                <c:pt idx="10">
                  <c:v>4.8855700934579467</c:v>
                </c:pt>
                <c:pt idx="11">
                  <c:v>4.5794979962033295</c:v>
                </c:pt>
                <c:pt idx="12">
                  <c:v>4.4203607726997332</c:v>
                </c:pt>
                <c:pt idx="13">
                  <c:v>4.2789312881905408</c:v>
                </c:pt>
                <c:pt idx="14">
                  <c:v>4.1851446014628166</c:v>
                </c:pt>
                <c:pt idx="15">
                  <c:v>4.0539905450500529</c:v>
                </c:pt>
                <c:pt idx="16">
                  <c:v>3.8376005612722262</c:v>
                </c:pt>
                <c:pt idx="17">
                  <c:v>3.8537964004499314</c:v>
                </c:pt>
                <c:pt idx="18">
                  <c:v>3.9821845524701511</c:v>
                </c:pt>
                <c:pt idx="19">
                  <c:v>3.9708655332302962</c:v>
                </c:pt>
                <c:pt idx="20">
                  <c:v>3.9370856126013369</c:v>
                </c:pt>
                <c:pt idx="21">
                  <c:v>3.9036163869257869</c:v>
                </c:pt>
                <c:pt idx="22">
                  <c:v>3.8965138030723847</c:v>
                </c:pt>
                <c:pt idx="23">
                  <c:v>3.8777630635104576</c:v>
                </c:pt>
                <c:pt idx="24">
                  <c:v>3.8398126599953466</c:v>
                </c:pt>
                <c:pt idx="25">
                  <c:v>3.8234783564051833</c:v>
                </c:pt>
                <c:pt idx="26">
                  <c:v>3.7890096319800173</c:v>
                </c:pt>
                <c:pt idx="27">
                  <c:v>3.6380199539524227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A4-4F77-8E4C-898EAE9C63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118104"/>
        <c:axId val="227117712"/>
      </c:lineChart>
      <c:catAx>
        <c:axId val="2271181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7712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227117712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81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830526449404446"/>
          <c:y val="0.27779159184049362"/>
          <c:w val="0.11153522655888455"/>
          <c:h val="0.154269289535696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VOKSEN GEIT, m</a:t>
            </a:r>
            <a:r>
              <a:rPr lang="nb-NO" sz="2800"/>
              <a:t>iddel fettgruppe per år </a:t>
            </a:r>
          </a:p>
        </c:rich>
      </c:tx>
      <c:layout>
        <c:manualLayout>
          <c:xMode val="edge"/>
          <c:yMode val="edge"/>
          <c:x val="0.23196278430876499"/>
          <c:y val="1.13789354743339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28296196920767"/>
          <c:y val="0.12387717381853328"/>
          <c:w val="0.87389729472398736"/>
          <c:h val="0.70334828794645909"/>
        </c:manualLayout>
      </c:layout>
      <c:lineChart>
        <c:grouping val="standard"/>
        <c:varyColors val="0"/>
        <c:ser>
          <c:idx val="1"/>
          <c:order val="0"/>
          <c:tx>
            <c:v>Fettgruppe</c:v>
          </c:tx>
          <c:spPr>
            <a:ln w="114300">
              <a:solidFill>
                <a:srgbClr val="000000"/>
              </a:solidFill>
              <a:prstDash val="solid"/>
            </a:ln>
          </c:spPr>
          <c:marker>
            <c:symbol val="square"/>
            <c:size val="10"/>
          </c:marker>
          <c:cat>
            <c:numRef>
              <c:f>År!$A$8:$A$35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År!$R$8:$R$35</c:f>
              <c:numCache>
                <c:formatCode>0.00</c:formatCode>
                <c:ptCount val="28"/>
                <c:pt idx="0">
                  <c:v>3.7281515540463679</c:v>
                </c:pt>
                <c:pt idx="1">
                  <c:v>3.8510164172995598</c:v>
                </c:pt>
                <c:pt idx="2">
                  <c:v>4.2255015529253752</c:v>
                </c:pt>
                <c:pt idx="3">
                  <c:v>4.2555555555555555</c:v>
                </c:pt>
                <c:pt idx="4">
                  <c:v>4.3091069707677487</c:v>
                </c:pt>
                <c:pt idx="5">
                  <c:v>4.2232734153263953</c:v>
                </c:pt>
                <c:pt idx="6">
                  <c:v>4.2092120289303372</c:v>
                </c:pt>
                <c:pt idx="7">
                  <c:v>4.5142640108035117</c:v>
                </c:pt>
                <c:pt idx="8">
                  <c:v>4.2750573833205809</c:v>
                </c:pt>
                <c:pt idx="9">
                  <c:v>4.4036871693121684</c:v>
                </c:pt>
                <c:pt idx="10">
                  <c:v>4.3126351099515476</c:v>
                </c:pt>
                <c:pt idx="11">
                  <c:v>4.4232821881254152</c:v>
                </c:pt>
                <c:pt idx="12">
                  <c:v>4.6060677328316091</c:v>
                </c:pt>
                <c:pt idx="13">
                  <c:v>4.7820177731312068</c:v>
                </c:pt>
                <c:pt idx="14">
                  <c:v>4.6594977666054191</c:v>
                </c:pt>
                <c:pt idx="15">
                  <c:v>4.7346979731085694</c:v>
                </c:pt>
                <c:pt idx="16">
                  <c:v>5.0243458672673711</c:v>
                </c:pt>
                <c:pt idx="17">
                  <c:v>5.0518801243992071</c:v>
                </c:pt>
                <c:pt idx="18">
                  <c:v>5.4104254044337932</c:v>
                </c:pt>
                <c:pt idx="19">
                  <c:v>5.3074659801397566</c:v>
                </c:pt>
                <c:pt idx="20">
                  <c:v>5.4203357989902559</c:v>
                </c:pt>
                <c:pt idx="21">
                  <c:v>5.3230916030534363</c:v>
                </c:pt>
                <c:pt idx="22">
                  <c:v>5.3726371717584556</c:v>
                </c:pt>
                <c:pt idx="23">
                  <c:v>5.6163982430453885</c:v>
                </c:pt>
                <c:pt idx="24">
                  <c:v>5.6423592493297585</c:v>
                </c:pt>
                <c:pt idx="25">
                  <c:v>5.5843851223053695</c:v>
                </c:pt>
                <c:pt idx="26">
                  <c:v>5.5795049494780011</c:v>
                </c:pt>
                <c:pt idx="27">
                  <c:v>5.5855885229866322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92-4EA2-B0DC-B967248270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4512"/>
        <c:axId val="462804120"/>
      </c:lineChart>
      <c:catAx>
        <c:axId val="4628045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4120"/>
        <c:crosses val="autoZero"/>
        <c:auto val="1"/>
        <c:lblAlgn val="ctr"/>
        <c:lblOffset val="100"/>
        <c:tickLblSkip val="2"/>
        <c:noMultiLvlLbl val="0"/>
      </c:catAx>
      <c:valAx>
        <c:axId val="462804120"/>
        <c:scaling>
          <c:orientation val="minMax"/>
          <c:min val="3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2.5055694253056867E-2"/>
              <c:y val="0.2071771369681733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45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geit, antall slakt per produsent, hittil i</a:t>
            </a:r>
            <a:r>
              <a:rPr lang="nb-NO" sz="2800" baseline="0"/>
              <a:t> år</a:t>
            </a:r>
            <a:endParaRPr lang="nb-NO" sz="2800"/>
          </a:p>
        </c:rich>
      </c:tx>
      <c:layout>
        <c:manualLayout>
          <c:xMode val="edge"/>
          <c:yMode val="edge"/>
          <c:x val="0.14939670141948461"/>
          <c:y val="5.12991230191789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73938219838667E-2"/>
          <c:y val="0.15360370720176883"/>
          <c:w val="0.90913182614464194"/>
          <c:h val="0.74556093222390007"/>
        </c:manualLayout>
      </c:layout>
      <c:lineChart>
        <c:grouping val="standard"/>
        <c:varyColors val="0"/>
        <c:ser>
          <c:idx val="0"/>
          <c:order val="0"/>
          <c:tx>
            <c:strRef>
              <c:f>Organisasjon!$D$16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Organisasjon!$B$16:$B$43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Organisasjon!$AI$16:$AI$43</c:f>
              <c:numCache>
                <c:formatCode>0</c:formatCode>
                <c:ptCount val="28"/>
                <c:pt idx="0">
                  <c:v>9.9949916527545906</c:v>
                </c:pt>
                <c:pt idx="1">
                  <c:v>11.62937062937063</c:v>
                </c:pt>
                <c:pt idx="2">
                  <c:v>11.600995024875623</c:v>
                </c:pt>
                <c:pt idx="3">
                  <c:v>11.173458725182863</c:v>
                </c:pt>
                <c:pt idx="4">
                  <c:v>11.433371958285052</c:v>
                </c:pt>
                <c:pt idx="5">
                  <c:v>11.547218628719275</c:v>
                </c:pt>
                <c:pt idx="6">
                  <c:v>14.406756756756756</c:v>
                </c:pt>
                <c:pt idx="7">
                  <c:v>13.148040638606677</c:v>
                </c:pt>
                <c:pt idx="8">
                  <c:v>12.932659932659933</c:v>
                </c:pt>
                <c:pt idx="9">
                  <c:v>15.886486486486486</c:v>
                </c:pt>
                <c:pt idx="10">
                  <c:v>17.326164874551971</c:v>
                </c:pt>
                <c:pt idx="11">
                  <c:v>16.451485148514852</c:v>
                </c:pt>
                <c:pt idx="12">
                  <c:v>17.579545454545453</c:v>
                </c:pt>
                <c:pt idx="13">
                  <c:v>16.47907949790795</c:v>
                </c:pt>
                <c:pt idx="14">
                  <c:v>17.944071588366889</c:v>
                </c:pt>
                <c:pt idx="15">
                  <c:v>16.73152709359606</c:v>
                </c:pt>
                <c:pt idx="16">
                  <c:v>18.334183673469386</c:v>
                </c:pt>
                <c:pt idx="17">
                  <c:v>24.889447236180903</c:v>
                </c:pt>
                <c:pt idx="18">
                  <c:v>18.637333333333334</c:v>
                </c:pt>
                <c:pt idx="19">
                  <c:v>15.76608187134503</c:v>
                </c:pt>
                <c:pt idx="20">
                  <c:v>15.233870967741936</c:v>
                </c:pt>
                <c:pt idx="21">
                  <c:v>18.950953678474114</c:v>
                </c:pt>
                <c:pt idx="22">
                  <c:v>16.537662337662336</c:v>
                </c:pt>
                <c:pt idx="23">
                  <c:v>15.854700854700855</c:v>
                </c:pt>
                <c:pt idx="24">
                  <c:v>17.421348314606742</c:v>
                </c:pt>
                <c:pt idx="25">
                  <c:v>16.634782608695652</c:v>
                </c:pt>
                <c:pt idx="26">
                  <c:v>16.328445747800586</c:v>
                </c:pt>
                <c:pt idx="27">
                  <c:v>14.864583333333334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60-49D3-B5D0-3567C2EE5DDC}"/>
            </c:ext>
          </c:extLst>
        </c:ser>
        <c:ser>
          <c:idx val="1"/>
          <c:order val="1"/>
          <c:tx>
            <c:strRef>
              <c:f>Organisasjon!$D$48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Organisasjon!$B$16:$B$43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Organisasjon!$AI$46:$AI$73</c:f>
              <c:numCache>
                <c:formatCode>0</c:formatCode>
                <c:ptCount val="28"/>
                <c:pt idx="0">
                  <c:v>7.8465517241379308</c:v>
                </c:pt>
                <c:pt idx="1">
                  <c:v>8.4332010582010586</c:v>
                </c:pt>
                <c:pt idx="2">
                  <c:v>9.1565155807365439</c:v>
                </c:pt>
                <c:pt idx="3">
                  <c:v>8.8112094395280227</c:v>
                </c:pt>
                <c:pt idx="4">
                  <c:v>8.8225255972696246</c:v>
                </c:pt>
                <c:pt idx="5">
                  <c:v>9.8576642335766422</c:v>
                </c:pt>
                <c:pt idx="6">
                  <c:v>8.8042704626334523</c:v>
                </c:pt>
                <c:pt idx="7">
                  <c:v>10.253676470588236</c:v>
                </c:pt>
                <c:pt idx="8">
                  <c:v>9.836879432624114</c:v>
                </c:pt>
                <c:pt idx="9">
                  <c:v>11.880434782608695</c:v>
                </c:pt>
                <c:pt idx="10">
                  <c:v>13.725274725274724</c:v>
                </c:pt>
                <c:pt idx="11">
                  <c:v>13.157142857142857</c:v>
                </c:pt>
                <c:pt idx="12">
                  <c:v>13.361538461538462</c:v>
                </c:pt>
                <c:pt idx="13">
                  <c:v>13.047101449275363</c:v>
                </c:pt>
                <c:pt idx="14">
                  <c:v>12.459837662337662</c:v>
                </c:pt>
                <c:pt idx="15">
                  <c:v>11.58029197080292</c:v>
                </c:pt>
                <c:pt idx="16">
                  <c:v>15.553571428571429</c:v>
                </c:pt>
                <c:pt idx="17">
                  <c:v>15.538461538461538</c:v>
                </c:pt>
                <c:pt idx="18">
                  <c:v>12.003968253968255</c:v>
                </c:pt>
                <c:pt idx="19">
                  <c:v>11.06</c:v>
                </c:pt>
                <c:pt idx="20">
                  <c:v>11.585365853658537</c:v>
                </c:pt>
                <c:pt idx="21">
                  <c:v>14.446721311475409</c:v>
                </c:pt>
                <c:pt idx="22">
                  <c:v>13.003802281368822</c:v>
                </c:pt>
                <c:pt idx="23">
                  <c:v>15.632075471698114</c:v>
                </c:pt>
                <c:pt idx="24">
                  <c:v>13.81858407079646</c:v>
                </c:pt>
                <c:pt idx="25">
                  <c:v>13.28099173553719</c:v>
                </c:pt>
                <c:pt idx="26">
                  <c:v>13.03481632653061</c:v>
                </c:pt>
                <c:pt idx="27">
                  <c:v>12.794871794871796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60-49D3-B5D0-3567C2EE5D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0914584"/>
        <c:axId val="570914192"/>
      </c:lineChart>
      <c:catAx>
        <c:axId val="57091458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70914192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5709141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709145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171419214381717"/>
          <c:y val="0.28517370040503059"/>
          <c:w val="0.10047903375066614"/>
          <c:h val="0.147403596330173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Voksen geit, antall PRODUSENTER innen ORGANISASJON</a:t>
            </a:r>
            <a:endParaRPr lang="nb-NO" sz="2800"/>
          </a:p>
        </c:rich>
      </c:tx>
      <c:layout>
        <c:manualLayout>
          <c:xMode val="edge"/>
          <c:yMode val="edge"/>
          <c:x val="0.24780537907009778"/>
          <c:y val="5.04205593646722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768496243203963E-2"/>
          <c:y val="0.15060464844369836"/>
          <c:w val="0.87253791890866705"/>
          <c:h val="0.74580102347606048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Organisasjon!$B$46:$B$73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Organisasjon!$E$16:$E$43</c:f>
              <c:numCache>
                <c:formatCode>General</c:formatCode>
                <c:ptCount val="28"/>
                <c:pt idx="0">
                  <c:v>1198</c:v>
                </c:pt>
                <c:pt idx="1">
                  <c:v>1144</c:v>
                </c:pt>
                <c:pt idx="2">
                  <c:v>1005</c:v>
                </c:pt>
                <c:pt idx="3">
                  <c:v>957</c:v>
                </c:pt>
                <c:pt idx="4">
                  <c:v>863</c:v>
                </c:pt>
                <c:pt idx="5">
                  <c:v>773</c:v>
                </c:pt>
                <c:pt idx="6">
                  <c:v>740</c:v>
                </c:pt>
                <c:pt idx="7">
                  <c:v>689</c:v>
                </c:pt>
                <c:pt idx="8">
                  <c:v>594</c:v>
                </c:pt>
                <c:pt idx="9">
                  <c:v>555</c:v>
                </c:pt>
                <c:pt idx="10">
                  <c:v>558</c:v>
                </c:pt>
                <c:pt idx="11">
                  <c:v>505</c:v>
                </c:pt>
                <c:pt idx="12">
                  <c:v>528</c:v>
                </c:pt>
                <c:pt idx="13">
                  <c:v>478</c:v>
                </c:pt>
                <c:pt idx="14">
                  <c:v>447</c:v>
                </c:pt>
                <c:pt idx="15">
                  <c:v>406</c:v>
                </c:pt>
                <c:pt idx="16">
                  <c:v>392</c:v>
                </c:pt>
                <c:pt idx="17">
                  <c:v>398</c:v>
                </c:pt>
                <c:pt idx="18">
                  <c:v>375</c:v>
                </c:pt>
                <c:pt idx="19">
                  <c:v>342</c:v>
                </c:pt>
                <c:pt idx="20">
                  <c:v>372</c:v>
                </c:pt>
                <c:pt idx="21">
                  <c:v>367</c:v>
                </c:pt>
                <c:pt idx="22">
                  <c:v>385</c:v>
                </c:pt>
                <c:pt idx="23">
                  <c:v>351</c:v>
                </c:pt>
                <c:pt idx="24">
                  <c:v>356</c:v>
                </c:pt>
                <c:pt idx="25">
                  <c:v>345</c:v>
                </c:pt>
                <c:pt idx="26">
                  <c:v>341</c:v>
                </c:pt>
                <c:pt idx="27">
                  <c:v>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8C-4650-BD47-89A70112EBC0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Organisasjon!$B$46:$B$73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Organisasjon!$E$46:$E$73</c:f>
              <c:numCache>
                <c:formatCode>General</c:formatCode>
                <c:ptCount val="28"/>
                <c:pt idx="0">
                  <c:v>435</c:v>
                </c:pt>
                <c:pt idx="1">
                  <c:v>378</c:v>
                </c:pt>
                <c:pt idx="2">
                  <c:v>353</c:v>
                </c:pt>
                <c:pt idx="3">
                  <c:v>339</c:v>
                </c:pt>
                <c:pt idx="4">
                  <c:v>293</c:v>
                </c:pt>
                <c:pt idx="5">
                  <c:v>274</c:v>
                </c:pt>
                <c:pt idx="6">
                  <c:v>281</c:v>
                </c:pt>
                <c:pt idx="7">
                  <c:v>272</c:v>
                </c:pt>
                <c:pt idx="8">
                  <c:v>282</c:v>
                </c:pt>
                <c:pt idx="9">
                  <c:v>276</c:v>
                </c:pt>
                <c:pt idx="10">
                  <c:v>273</c:v>
                </c:pt>
                <c:pt idx="11">
                  <c:v>280</c:v>
                </c:pt>
                <c:pt idx="12">
                  <c:v>260</c:v>
                </c:pt>
                <c:pt idx="13">
                  <c:v>276</c:v>
                </c:pt>
                <c:pt idx="14">
                  <c:v>308</c:v>
                </c:pt>
                <c:pt idx="15">
                  <c:v>274</c:v>
                </c:pt>
                <c:pt idx="16">
                  <c:v>280</c:v>
                </c:pt>
                <c:pt idx="17">
                  <c:v>273</c:v>
                </c:pt>
                <c:pt idx="18">
                  <c:v>252</c:v>
                </c:pt>
                <c:pt idx="19">
                  <c:v>250</c:v>
                </c:pt>
                <c:pt idx="20">
                  <c:v>246</c:v>
                </c:pt>
                <c:pt idx="21">
                  <c:v>244</c:v>
                </c:pt>
                <c:pt idx="22">
                  <c:v>263</c:v>
                </c:pt>
                <c:pt idx="23">
                  <c:v>212</c:v>
                </c:pt>
                <c:pt idx="24">
                  <c:v>226</c:v>
                </c:pt>
                <c:pt idx="25">
                  <c:v>242</c:v>
                </c:pt>
                <c:pt idx="26">
                  <c:v>245</c:v>
                </c:pt>
                <c:pt idx="27">
                  <c:v>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8C-4650-BD47-89A70112EB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571738050029948"/>
          <c:y val="0.19004632315883244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Voksen geit, andel OVERFETE innen ORGANISASJON</a:t>
            </a:r>
            <a:endParaRPr lang="nb-NO" sz="2800"/>
          </a:p>
        </c:rich>
      </c:tx>
      <c:layout>
        <c:manualLayout>
          <c:xMode val="edge"/>
          <c:yMode val="edge"/>
          <c:x val="0.24780537907009778"/>
          <c:y val="5.04205593646722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979695557781193E-2"/>
          <c:y val="0.13981603266651335"/>
          <c:w val="0.89531798301828236"/>
          <c:h val="0.75658979616893385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Organisasjon!$B$46:$B$73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Organisasjon!$X$16:$X$43</c:f>
              <c:numCache>
                <c:formatCode>0</c:formatCode>
                <c:ptCount val="28"/>
                <c:pt idx="0">
                  <c:v>1.2443627860364121</c:v>
                </c:pt>
                <c:pt idx="1">
                  <c:v>1.0523150932050511</c:v>
                </c:pt>
                <c:pt idx="2">
                  <c:v>2.1356891671669955</c:v>
                </c:pt>
                <c:pt idx="3">
                  <c:v>1.6365846815673804</c:v>
                </c:pt>
                <c:pt idx="4">
                  <c:v>1.4695449478058169</c:v>
                </c:pt>
                <c:pt idx="5">
                  <c:v>0.99708716110239759</c:v>
                </c:pt>
                <c:pt idx="6">
                  <c:v>1.0693180752274645</c:v>
                </c:pt>
                <c:pt idx="7">
                  <c:v>2.1525554696986422</c:v>
                </c:pt>
                <c:pt idx="8">
                  <c:v>1.9786513928664409</c:v>
                </c:pt>
                <c:pt idx="9">
                  <c:v>2.6879891119428376</c:v>
                </c:pt>
                <c:pt idx="10">
                  <c:v>3.1443938767066602</c:v>
                </c:pt>
                <c:pt idx="11">
                  <c:v>3.418391911410688</c:v>
                </c:pt>
                <c:pt idx="12">
                  <c:v>2.801120448179272</c:v>
                </c:pt>
                <c:pt idx="13">
                  <c:v>2.4247810079979684</c:v>
                </c:pt>
                <c:pt idx="14">
                  <c:v>2.1443710260566013</c:v>
                </c:pt>
                <c:pt idx="15">
                  <c:v>1.7518033269542177</c:v>
                </c:pt>
                <c:pt idx="16">
                  <c:v>1.5722832892722971</c:v>
                </c:pt>
                <c:pt idx="17">
                  <c:v>2.5237229961639405</c:v>
                </c:pt>
                <c:pt idx="18">
                  <c:v>3.0762626985262553</c:v>
                </c:pt>
                <c:pt idx="19">
                  <c:v>2.7077151335311562</c:v>
                </c:pt>
                <c:pt idx="20">
                  <c:v>5.1349920592906315</c:v>
                </c:pt>
                <c:pt idx="21">
                  <c:v>4.5147375988497487</c:v>
                </c:pt>
                <c:pt idx="22">
                  <c:v>4.5076174022302489</c:v>
                </c:pt>
                <c:pt idx="23">
                  <c:v>4.9415992812219214</c:v>
                </c:pt>
                <c:pt idx="24">
                  <c:v>4.9177684617865216</c:v>
                </c:pt>
                <c:pt idx="25">
                  <c:v>4.1122146715455656</c:v>
                </c:pt>
                <c:pt idx="26">
                  <c:v>3.3405172413793114</c:v>
                </c:pt>
                <c:pt idx="27">
                  <c:v>4.1345480028030837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F5-4C1C-9DA2-99AA5A508156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Organisasjon!$B$46:$B$73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Organisasjon!$X$46:$X$73</c:f>
              <c:numCache>
                <c:formatCode>0</c:formatCode>
                <c:ptCount val="28"/>
                <c:pt idx="0">
                  <c:v>0.49805903464440049</c:v>
                </c:pt>
                <c:pt idx="1">
                  <c:v>0.53329150654850588</c:v>
                </c:pt>
                <c:pt idx="2">
                  <c:v>0.27844380849253608</c:v>
                </c:pt>
                <c:pt idx="3">
                  <c:v>0.4017408771342485</c:v>
                </c:pt>
                <c:pt idx="4">
                  <c:v>0.69632495164410035</c:v>
                </c:pt>
                <c:pt idx="5">
                  <c:v>0.40725657164013329</c:v>
                </c:pt>
                <c:pt idx="6">
                  <c:v>0.72756669361358139</c:v>
                </c:pt>
                <c:pt idx="7">
                  <c:v>0.39440659734671929</c:v>
                </c:pt>
                <c:pt idx="8">
                  <c:v>0.61283345349675544</c:v>
                </c:pt>
                <c:pt idx="9">
                  <c:v>0.70143336383043631</c:v>
                </c:pt>
                <c:pt idx="10">
                  <c:v>0.69388844408860439</c:v>
                </c:pt>
                <c:pt idx="11">
                  <c:v>0.62432138979370255</c:v>
                </c:pt>
                <c:pt idx="12">
                  <c:v>1.0362694300518138</c:v>
                </c:pt>
                <c:pt idx="13">
                  <c:v>1.8050541516245484</c:v>
                </c:pt>
                <c:pt idx="14">
                  <c:v>1.3289452083707916</c:v>
                </c:pt>
                <c:pt idx="15">
                  <c:v>1.3236684525685471</c:v>
                </c:pt>
                <c:pt idx="16">
                  <c:v>1.9058553386911596</c:v>
                </c:pt>
                <c:pt idx="17">
                  <c:v>2.239509665252239</c:v>
                </c:pt>
                <c:pt idx="18">
                  <c:v>2.7107438016528929</c:v>
                </c:pt>
                <c:pt idx="19">
                  <c:v>2.3508137432188065</c:v>
                </c:pt>
                <c:pt idx="20">
                  <c:v>2.3859649122807025</c:v>
                </c:pt>
                <c:pt idx="21">
                  <c:v>3.0921985815602842</c:v>
                </c:pt>
                <c:pt idx="22">
                  <c:v>2.9532163742690054</c:v>
                </c:pt>
                <c:pt idx="23">
                  <c:v>3.3192516596258295</c:v>
                </c:pt>
                <c:pt idx="24">
                  <c:v>2.7537624079410832</c:v>
                </c:pt>
                <c:pt idx="25">
                  <c:v>4.0759178593652763</c:v>
                </c:pt>
                <c:pt idx="26">
                  <c:v>3.9141639502368863</c:v>
                </c:pt>
                <c:pt idx="27">
                  <c:v>3.607214428857715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F5-4C1C-9DA2-99AA5A5081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OVERFETE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408525913095"/>
          <c:y val="0.26805872514361889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geit, middel</a:t>
            </a:r>
            <a:r>
              <a:rPr lang="nb-NO" sz="2800" baseline="0"/>
              <a:t> FETTGRUPPE innen ORGANISASJON</a:t>
            </a:r>
            <a:endParaRPr lang="nb-NO" sz="2800"/>
          </a:p>
        </c:rich>
      </c:tx>
      <c:layout>
        <c:manualLayout>
          <c:xMode val="edge"/>
          <c:yMode val="edge"/>
          <c:x val="0.24780537907009778"/>
          <c:y val="5.04205593646722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17112876843401E-2"/>
          <c:y val="0.14253326671360533"/>
          <c:w val="0.88435807585465243"/>
          <c:h val="0.75387238376908505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Organisasjon!$B$46:$B$73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Organisasjon!$T$16:$T$43</c:f>
              <c:numCache>
                <c:formatCode>0.00</c:formatCode>
                <c:ptCount val="28"/>
                <c:pt idx="0">
                  <c:v>3.7977284115583752</c:v>
                </c:pt>
                <c:pt idx="1">
                  <c:v>3.8945429945880945</c:v>
                </c:pt>
                <c:pt idx="2">
                  <c:v>4.3154644480658719</c:v>
                </c:pt>
                <c:pt idx="3">
                  <c:v>4.3025343682783124</c:v>
                </c:pt>
                <c:pt idx="4">
                  <c:v>4.4211006384919438</c:v>
                </c:pt>
                <c:pt idx="5">
                  <c:v>4.3148106654716551</c:v>
                </c:pt>
                <c:pt idx="6">
                  <c:v>4.2831816902729578</c:v>
                </c:pt>
                <c:pt idx="7">
                  <c:v>4.6581300364278606</c:v>
                </c:pt>
                <c:pt idx="8">
                  <c:v>4.4634209841187191</c:v>
                </c:pt>
                <c:pt idx="9">
                  <c:v>4.5854599069978441</c:v>
                </c:pt>
                <c:pt idx="10">
                  <c:v>4.4510757136946628</c:v>
                </c:pt>
                <c:pt idx="11">
                  <c:v>4.5972556571978815</c:v>
                </c:pt>
                <c:pt idx="12">
                  <c:v>4.6590174531351005</c:v>
                </c:pt>
                <c:pt idx="13">
                  <c:v>4.8032245778849827</c:v>
                </c:pt>
                <c:pt idx="14">
                  <c:v>4.8245854631592069</c:v>
                </c:pt>
                <c:pt idx="15">
                  <c:v>4.9081407331076115</c:v>
                </c:pt>
                <c:pt idx="16">
                  <c:v>5.0129400306108254</c:v>
                </c:pt>
                <c:pt idx="17">
                  <c:v>5.0139309509388257</c:v>
                </c:pt>
                <c:pt idx="18">
                  <c:v>5.5120904278151368</c:v>
                </c:pt>
                <c:pt idx="19">
                  <c:v>5.373330860534125</c:v>
                </c:pt>
                <c:pt idx="20">
                  <c:v>5.4462678665960809</c:v>
                </c:pt>
                <c:pt idx="21">
                  <c:v>5.3407620416966211</c:v>
                </c:pt>
                <c:pt idx="22">
                  <c:v>5.3105073032825505</c:v>
                </c:pt>
                <c:pt idx="23">
                  <c:v>5.5277628032345012</c:v>
                </c:pt>
                <c:pt idx="24">
                  <c:v>5.6792970009674306</c:v>
                </c:pt>
                <c:pt idx="25">
                  <c:v>5.4704652378463132</c:v>
                </c:pt>
                <c:pt idx="26">
                  <c:v>5.4719827586206886</c:v>
                </c:pt>
                <c:pt idx="27">
                  <c:v>5.5068325157673437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F5-47CB-8538-EAA41E3273CB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Organisasjon!$B$46:$B$73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Organisasjon!$T$46:$T$73</c:f>
              <c:numCache>
                <c:formatCode>0.00</c:formatCode>
                <c:ptCount val="28"/>
                <c:pt idx="0">
                  <c:v>3.4840694352889479</c:v>
                </c:pt>
                <c:pt idx="1">
                  <c:v>3.6693592659399266</c:v>
                </c:pt>
                <c:pt idx="2">
                  <c:v>3.9009977569804311</c:v>
                </c:pt>
                <c:pt idx="3">
                  <c:v>4.0873786407767003</c:v>
                </c:pt>
                <c:pt idx="4">
                  <c:v>3.881624758220501</c:v>
                </c:pt>
                <c:pt idx="5">
                  <c:v>3.9207700851536473</c:v>
                </c:pt>
                <c:pt idx="6">
                  <c:v>3.8904607922392889</c:v>
                </c:pt>
                <c:pt idx="7">
                  <c:v>4.0469702402294736</c:v>
                </c:pt>
                <c:pt idx="8">
                  <c:v>3.7534246575342474</c:v>
                </c:pt>
                <c:pt idx="9">
                  <c:v>3.9149130832570904</c:v>
                </c:pt>
                <c:pt idx="10">
                  <c:v>3.9554310114758473</c:v>
                </c:pt>
                <c:pt idx="11">
                  <c:v>4.0309446254071659</c:v>
                </c:pt>
                <c:pt idx="12">
                  <c:v>4.4645941278065626</c:v>
                </c:pt>
                <c:pt idx="13">
                  <c:v>4.7356289919466805</c:v>
                </c:pt>
                <c:pt idx="14">
                  <c:v>4.3144492824998757</c:v>
                </c:pt>
                <c:pt idx="15">
                  <c:v>4.3633785061456036</c:v>
                </c:pt>
                <c:pt idx="16">
                  <c:v>5.0431687715269806</c:v>
                </c:pt>
                <c:pt idx="17">
                  <c:v>5.1404997642621399</c:v>
                </c:pt>
                <c:pt idx="18">
                  <c:v>5.175537190082645</c:v>
                </c:pt>
                <c:pt idx="19">
                  <c:v>5.1790235081374334</c:v>
                </c:pt>
                <c:pt idx="20">
                  <c:v>5.368771929824562</c:v>
                </c:pt>
                <c:pt idx="21">
                  <c:v>5.2882269503546127</c:v>
                </c:pt>
                <c:pt idx="22">
                  <c:v>5.4883040935672511</c:v>
                </c:pt>
                <c:pt idx="23">
                  <c:v>5.7652383826191897</c:v>
                </c:pt>
                <c:pt idx="24">
                  <c:v>5.5690041626641031</c:v>
                </c:pt>
                <c:pt idx="25">
                  <c:v>5.787803360298696</c:v>
                </c:pt>
                <c:pt idx="26">
                  <c:v>5.7669725977210202</c:v>
                </c:pt>
                <c:pt idx="27">
                  <c:v>5.7142857142857153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F5-47CB-8538-EAA41E3273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344906569055914"/>
          <c:y val="0.611103404501526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geit, middel</a:t>
            </a:r>
            <a:r>
              <a:rPr lang="nb-NO" sz="2800" baseline="0"/>
              <a:t> KLASSE innen ORGANISASJON</a:t>
            </a:r>
            <a:endParaRPr lang="nb-NO" sz="2800"/>
          </a:p>
        </c:rich>
      </c:tx>
      <c:layout>
        <c:manualLayout>
          <c:xMode val="edge"/>
          <c:yMode val="edge"/>
          <c:x val="0.24780537907009778"/>
          <c:y val="5.04205593646722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46916864676303E-2"/>
          <c:y val="0.14347400792847442"/>
          <c:w val="0.88454826005070553"/>
          <c:h val="0.75293161537451669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Organisasjon!$B$46:$B$73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Organisasjon!$O$16:$O$43</c:f>
              <c:numCache>
                <c:formatCode>0.00</c:formatCode>
                <c:ptCount val="28"/>
                <c:pt idx="0">
                  <c:v>5.1286119926507432</c:v>
                </c:pt>
                <c:pt idx="1">
                  <c:v>4.9960162357185789</c:v>
                </c:pt>
                <c:pt idx="2">
                  <c:v>5.0837121537010042</c:v>
                </c:pt>
                <c:pt idx="3">
                  <c:v>3.503226409800805</c:v>
                </c:pt>
                <c:pt idx="4">
                  <c:v>3.4194790716529848</c:v>
                </c:pt>
                <c:pt idx="5">
                  <c:v>3.4396146090073945</c:v>
                </c:pt>
                <c:pt idx="6">
                  <c:v>3.2592627333270796</c:v>
                </c:pt>
                <c:pt idx="7">
                  <c:v>3.7606799867535048</c:v>
                </c:pt>
                <c:pt idx="8">
                  <c:v>3.7567039833376712</c:v>
                </c:pt>
                <c:pt idx="9">
                  <c:v>3.6675740047635248</c:v>
                </c:pt>
                <c:pt idx="10">
                  <c:v>3.5518204385601995</c:v>
                </c:pt>
                <c:pt idx="11">
                  <c:v>3.854116514203179</c:v>
                </c:pt>
                <c:pt idx="12">
                  <c:v>3.942361560008619</c:v>
                </c:pt>
                <c:pt idx="13">
                  <c:v>4.078583216960773</c:v>
                </c:pt>
                <c:pt idx="14">
                  <c:v>4.3610522378755761</c:v>
                </c:pt>
                <c:pt idx="15">
                  <c:v>4.4257323715589596</c:v>
                </c:pt>
                <c:pt idx="16">
                  <c:v>4.6088771392792554</c:v>
                </c:pt>
                <c:pt idx="17">
                  <c:v>4.4128810821724205</c:v>
                </c:pt>
                <c:pt idx="18">
                  <c:v>4.7524681642581186</c:v>
                </c:pt>
                <c:pt idx="19">
                  <c:v>4.6791543026706242</c:v>
                </c:pt>
                <c:pt idx="20">
                  <c:v>4.8185989059467085</c:v>
                </c:pt>
                <c:pt idx="21">
                  <c:v>4.6462976276060388</c:v>
                </c:pt>
                <c:pt idx="22">
                  <c:v>4.7094392963719187</c:v>
                </c:pt>
                <c:pt idx="23">
                  <c:v>4.7342318059299204</c:v>
                </c:pt>
                <c:pt idx="24">
                  <c:v>4.8295711060948063</c:v>
                </c:pt>
                <c:pt idx="25">
                  <c:v>5.0142882035197758</c:v>
                </c:pt>
                <c:pt idx="26">
                  <c:v>5.019576149425288</c:v>
                </c:pt>
                <c:pt idx="27">
                  <c:v>5.0616678346180786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D7-4F83-9E07-FE2AF229C1AD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Organisasjon!$B$46:$B$73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Organisasjon!$O$46:$O$73</c:f>
              <c:numCache>
                <c:formatCode>0.00</c:formatCode>
                <c:ptCount val="28"/>
                <c:pt idx="0">
                  <c:v>3.7618105910788846</c:v>
                </c:pt>
                <c:pt idx="1">
                  <c:v>5.1497137479413375</c:v>
                </c:pt>
                <c:pt idx="2">
                  <c:v>4.6128857606930156</c:v>
                </c:pt>
                <c:pt idx="3">
                  <c:v>2.9825912286575158</c:v>
                </c:pt>
                <c:pt idx="4">
                  <c:v>3.025918762088974</c:v>
                </c:pt>
                <c:pt idx="5">
                  <c:v>3.1721584598296926</c:v>
                </c:pt>
                <c:pt idx="6">
                  <c:v>3.1022635408245751</c:v>
                </c:pt>
                <c:pt idx="7">
                  <c:v>3.3944065973467192</c:v>
                </c:pt>
                <c:pt idx="8">
                  <c:v>3.6932227829848601</c:v>
                </c:pt>
                <c:pt idx="9">
                  <c:v>3.6642268984446473</c:v>
                </c:pt>
                <c:pt idx="10">
                  <c:v>3.5695222844942625</c:v>
                </c:pt>
                <c:pt idx="11">
                  <c:v>3.8607491856677529</c:v>
                </c:pt>
                <c:pt idx="12">
                  <c:v>4.2766263672999427</c:v>
                </c:pt>
                <c:pt idx="13">
                  <c:v>4.4537628436545402</c:v>
                </c:pt>
                <c:pt idx="14">
                  <c:v>4.4184197017430042</c:v>
                </c:pt>
                <c:pt idx="15">
                  <c:v>4.5332492908919004</c:v>
                </c:pt>
                <c:pt idx="16">
                  <c:v>4.9092996555683124</c:v>
                </c:pt>
                <c:pt idx="17">
                  <c:v>5.0297029702970306</c:v>
                </c:pt>
                <c:pt idx="18">
                  <c:v>5.011900826446281</c:v>
                </c:pt>
                <c:pt idx="19">
                  <c:v>5.1479204339963838</c:v>
                </c:pt>
                <c:pt idx="20">
                  <c:v>5.3238596491228067</c:v>
                </c:pt>
                <c:pt idx="21">
                  <c:v>5.1381560283687939</c:v>
                </c:pt>
                <c:pt idx="22">
                  <c:v>5.1581871345029242</c:v>
                </c:pt>
                <c:pt idx="23">
                  <c:v>5.4686179843089917</c:v>
                </c:pt>
                <c:pt idx="24">
                  <c:v>5.5036823567082926</c:v>
                </c:pt>
                <c:pt idx="25">
                  <c:v>5.6639701306782815</c:v>
                </c:pt>
                <c:pt idx="26">
                  <c:v>5.5481113376107318</c:v>
                </c:pt>
                <c:pt idx="27">
                  <c:v>5.5954766676209564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D7-4F83-9E07-FE2AF229C1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in val="2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KLASSE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266020799199572"/>
          <c:y val="0.59396142626273696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geit, middel</a:t>
            </a:r>
            <a:r>
              <a:rPr lang="nb-NO" sz="2800" baseline="0"/>
              <a:t> VEKT innen ORGANISASJON</a:t>
            </a:r>
            <a:endParaRPr lang="nb-NO" sz="2800"/>
          </a:p>
        </c:rich>
      </c:tx>
      <c:layout>
        <c:manualLayout>
          <c:xMode val="edge"/>
          <c:yMode val="edge"/>
          <c:x val="0.24780537907009778"/>
          <c:y val="5.04205593646722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384574634592681E-2"/>
          <c:y val="0.14503841050289723"/>
          <c:w val="0.9011703039300426"/>
          <c:h val="0.7513674896243866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Organisasjon!$B$46:$B$73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Organisasjon!$V$16:$V$43</c:f>
              <c:numCache>
                <c:formatCode>0.0</c:formatCode>
                <c:ptCount val="28"/>
                <c:pt idx="0">
                  <c:v>16.873509270085147</c:v>
                </c:pt>
                <c:pt idx="1">
                  <c:v>16.907854780517173</c:v>
                </c:pt>
                <c:pt idx="2">
                  <c:v>17.017728793207031</c:v>
                </c:pt>
                <c:pt idx="3">
                  <c:v>16.781071729168612</c:v>
                </c:pt>
                <c:pt idx="4">
                  <c:v>16.911513124556627</c:v>
                </c:pt>
                <c:pt idx="5">
                  <c:v>16.923706027335911</c:v>
                </c:pt>
                <c:pt idx="6">
                  <c:v>17.048532032642399</c:v>
                </c:pt>
                <c:pt idx="7">
                  <c:v>17.714471796003981</c:v>
                </c:pt>
                <c:pt idx="8">
                  <c:v>17.898359802134859</c:v>
                </c:pt>
                <c:pt idx="9">
                  <c:v>17.991346262901235</c:v>
                </c:pt>
                <c:pt idx="10">
                  <c:v>17.930078609846923</c:v>
                </c:pt>
                <c:pt idx="11">
                  <c:v>18.069619643716905</c:v>
                </c:pt>
                <c:pt idx="12">
                  <c:v>18.432676147382111</c:v>
                </c:pt>
                <c:pt idx="13">
                  <c:v>19.004481401548833</c:v>
                </c:pt>
                <c:pt idx="14">
                  <c:v>19.443934671487341</c:v>
                </c:pt>
                <c:pt idx="15">
                  <c:v>19.410348888561828</c:v>
                </c:pt>
                <c:pt idx="16">
                  <c:v>19.447071100598265</c:v>
                </c:pt>
                <c:pt idx="17">
                  <c:v>19.197011911972581</c:v>
                </c:pt>
                <c:pt idx="18">
                  <c:v>20.379854056374263</c:v>
                </c:pt>
                <c:pt idx="19">
                  <c:v>21.139336053412471</c:v>
                </c:pt>
                <c:pt idx="20">
                  <c:v>21.377183695076678</c:v>
                </c:pt>
                <c:pt idx="21">
                  <c:v>20.874076204169747</c:v>
                </c:pt>
                <c:pt idx="22">
                  <c:v>20.889613632794156</c:v>
                </c:pt>
                <c:pt idx="23">
                  <c:v>21.681629829290205</c:v>
                </c:pt>
                <c:pt idx="24">
                  <c:v>21.761725249919369</c:v>
                </c:pt>
                <c:pt idx="25">
                  <c:v>21.869928558982377</c:v>
                </c:pt>
                <c:pt idx="26">
                  <c:v>21.612196479885064</c:v>
                </c:pt>
                <c:pt idx="27">
                  <c:v>20.939208128941889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F6-4185-BD1A-031FC1DBFD43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Organisasjon!$B$46:$B$73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Organisasjon!$V$46:$V$73</c:f>
              <c:numCache>
                <c:formatCode>0.0</c:formatCode>
                <c:ptCount val="28"/>
                <c:pt idx="0">
                  <c:v>16.443653409507075</c:v>
                </c:pt>
                <c:pt idx="1">
                  <c:v>16.649141243824037</c:v>
                </c:pt>
                <c:pt idx="2">
                  <c:v>16.838858380385183</c:v>
                </c:pt>
                <c:pt idx="3">
                  <c:v>16.916303983930337</c:v>
                </c:pt>
                <c:pt idx="4">
                  <c:v>16.752069632495186</c:v>
                </c:pt>
                <c:pt idx="5">
                  <c:v>17.287041836356902</c:v>
                </c:pt>
                <c:pt idx="6">
                  <c:v>17.152586903799499</c:v>
                </c:pt>
                <c:pt idx="7">
                  <c:v>17.064431695948301</c:v>
                </c:pt>
                <c:pt idx="8">
                  <c:v>17.594340302811844</c:v>
                </c:pt>
                <c:pt idx="9">
                  <c:v>17.994358035986547</c:v>
                </c:pt>
                <c:pt idx="10">
                  <c:v>17.439151321056858</c:v>
                </c:pt>
                <c:pt idx="11">
                  <c:v>17.680293159609111</c:v>
                </c:pt>
                <c:pt idx="12">
                  <c:v>18.904231433506027</c:v>
                </c:pt>
                <c:pt idx="13">
                  <c:v>19.057345181893886</c:v>
                </c:pt>
                <c:pt idx="14">
                  <c:v>18.491725361746681</c:v>
                </c:pt>
                <c:pt idx="15">
                  <c:v>18.377749763630622</c:v>
                </c:pt>
                <c:pt idx="16">
                  <c:v>18.839931113662502</c:v>
                </c:pt>
                <c:pt idx="17">
                  <c:v>19.383451202263025</c:v>
                </c:pt>
                <c:pt idx="18">
                  <c:v>19.958314049586765</c:v>
                </c:pt>
                <c:pt idx="19">
                  <c:v>20.441699819168189</c:v>
                </c:pt>
                <c:pt idx="20">
                  <c:v>20.960491228070204</c:v>
                </c:pt>
                <c:pt idx="21">
                  <c:v>20.057390070921944</c:v>
                </c:pt>
                <c:pt idx="22">
                  <c:v>20.098947368421037</c:v>
                </c:pt>
                <c:pt idx="23">
                  <c:v>21.20600482800242</c:v>
                </c:pt>
                <c:pt idx="24">
                  <c:v>21.133109189881527</c:v>
                </c:pt>
                <c:pt idx="25">
                  <c:v>21.656067205973848</c:v>
                </c:pt>
                <c:pt idx="26">
                  <c:v>21.0218472975046</c:v>
                </c:pt>
                <c:pt idx="27">
                  <c:v>20.356455768680249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F6-4185-BD1A-031FC1DBFD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ax val="24"/>
          <c:min val="1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998700443257784"/>
          <c:y val="0.64188335847845823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geit,</a:t>
            </a:r>
            <a:r>
              <a:rPr lang="nb-NO" sz="2800" baseline="0"/>
              <a:t> a</a:t>
            </a:r>
            <a:r>
              <a:rPr lang="nb-NO" sz="2800"/>
              <a:t>ndels% innen region og organisasjon</a:t>
            </a:r>
          </a:p>
        </c:rich>
      </c:tx>
      <c:layout>
        <c:manualLayout>
          <c:xMode val="edge"/>
          <c:yMode val="edge"/>
          <c:x val="8.1003962033349947E-2"/>
          <c:y val="3.681623468055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601126581753949E-2"/>
          <c:y val="0.17694166568077152"/>
          <c:w val="0.90655396888600237"/>
          <c:h val="0.622577510296918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Regorg!$B$44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Regorg!$K$44:$K$51</c:f>
              <c:numCache>
                <c:formatCode>0.0</c:formatCode>
                <c:ptCount val="8"/>
                <c:pt idx="0">
                  <c:v>61.70940170940171</c:v>
                </c:pt>
                <c:pt idx="1">
                  <c:v>38.29059829059829</c:v>
                </c:pt>
                <c:pt idx="2">
                  <c:v>66.714801444043317</c:v>
                </c:pt>
                <c:pt idx="3">
                  <c:v>33.285198555956683</c:v>
                </c:pt>
                <c:pt idx="4">
                  <c:v>35.02736512900703</c:v>
                </c:pt>
                <c:pt idx="5">
                  <c:v>64.972634870992977</c:v>
                </c:pt>
                <c:pt idx="6">
                  <c:v>73.293172690763058</c:v>
                </c:pt>
                <c:pt idx="7">
                  <c:v>26.706827309236957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19-4766-86FA-4595F7CF16E8}"/>
            </c:ext>
          </c:extLst>
        </c:ser>
        <c:ser>
          <c:idx val="4"/>
          <c:order val="1"/>
          <c:tx>
            <c:strRef>
              <c:f>Regorg!$B$36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Regorg!$K$36:$K$43</c:f>
              <c:numCache>
                <c:formatCode>0.0</c:formatCode>
                <c:ptCount val="8"/>
                <c:pt idx="0">
                  <c:v>66.356720202874001</c:v>
                </c:pt>
                <c:pt idx="1">
                  <c:v>33.643279797125949</c:v>
                </c:pt>
                <c:pt idx="2">
                  <c:v>68.520578420467189</c:v>
                </c:pt>
                <c:pt idx="3">
                  <c:v>31.479421579532808</c:v>
                </c:pt>
                <c:pt idx="4">
                  <c:v>42.565789473684227</c:v>
                </c:pt>
                <c:pt idx="5">
                  <c:v>57.434210526315802</c:v>
                </c:pt>
                <c:pt idx="6">
                  <c:v>77.935813274981783</c:v>
                </c:pt>
                <c:pt idx="7">
                  <c:v>22.064186725018235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19-4766-86FA-4595F7CF16E8}"/>
            </c:ext>
          </c:extLst>
        </c:ser>
        <c:ser>
          <c:idx val="10"/>
          <c:order val="2"/>
          <c:tx>
            <c:strRef>
              <c:f>Regorg!$B$28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Regorg!$K$28:$K$35</c:f>
              <c:numCache>
                <c:formatCode>0.0</c:formatCode>
                <c:ptCount val="8"/>
                <c:pt idx="0">
                  <c:v>65.261813537675607</c:v>
                </c:pt>
                <c:pt idx="1">
                  <c:v>34.738186462324393</c:v>
                </c:pt>
                <c:pt idx="2">
                  <c:v>72.296015180265684</c:v>
                </c:pt>
                <c:pt idx="3">
                  <c:v>27.703984819734341</c:v>
                </c:pt>
                <c:pt idx="4">
                  <c:v>30.536451169188439</c:v>
                </c:pt>
                <c:pt idx="5">
                  <c:v>69.463548830811547</c:v>
                </c:pt>
                <c:pt idx="6">
                  <c:v>73.836978131212703</c:v>
                </c:pt>
                <c:pt idx="7">
                  <c:v>26.163021868787276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19-4766-86FA-4595F7CF16E8}"/>
            </c:ext>
          </c:extLst>
        </c:ser>
        <c:ser>
          <c:idx val="13"/>
          <c:order val="3"/>
          <c:tx>
            <c:strRef>
              <c:f>Regorg!$B$19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Regorg!$K$19:$K$26</c:f>
              <c:numCache>
                <c:formatCode>0.0</c:formatCode>
                <c:ptCount val="8"/>
                <c:pt idx="0">
                  <c:v>59.772370486656207</c:v>
                </c:pt>
                <c:pt idx="1">
                  <c:v>40.227629513343807</c:v>
                </c:pt>
                <c:pt idx="2">
                  <c:v>63.395054335858582</c:v>
                </c:pt>
                <c:pt idx="3">
                  <c:v>36.604945664141425</c:v>
                </c:pt>
                <c:pt idx="4">
                  <c:v>44.821583986074842</c:v>
                </c:pt>
                <c:pt idx="5">
                  <c:v>55.178416013925158</c:v>
                </c:pt>
                <c:pt idx="6">
                  <c:v>76.292407108239104</c:v>
                </c:pt>
                <c:pt idx="7">
                  <c:v>23.7075928917609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19-4766-86FA-4595F7CF16E8}"/>
            </c:ext>
          </c:extLst>
        </c:ser>
        <c:ser>
          <c:idx val="1"/>
          <c:order val="4"/>
          <c:tx>
            <c:strRef>
              <c:f>Regorg!$B$10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Regorg!$K$10:$K$17</c:f>
              <c:numCache>
                <c:formatCode>0.0</c:formatCode>
                <c:ptCount val="8"/>
                <c:pt idx="0">
                  <c:v>56.65041782729805</c:v>
                </c:pt>
                <c:pt idx="1">
                  <c:v>43.34958217270195</c:v>
                </c:pt>
                <c:pt idx="2">
                  <c:v>62.845558422410626</c:v>
                </c:pt>
                <c:pt idx="3">
                  <c:v>37.154441577589374</c:v>
                </c:pt>
                <c:pt idx="4">
                  <c:v>41.151919866444089</c:v>
                </c:pt>
                <c:pt idx="5">
                  <c:v>58.848080133555904</c:v>
                </c:pt>
                <c:pt idx="6">
                  <c:v>77.874276261373055</c:v>
                </c:pt>
                <c:pt idx="7">
                  <c:v>22.125723738626956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19-4766-86FA-4595F7CF1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116928"/>
        <c:axId val="227116536"/>
      </c:barChart>
      <c:catAx>
        <c:axId val="2271169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11653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92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352520056455208"/>
          <c:y val="3.7449321855916047E-2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geit,</a:t>
            </a:r>
            <a:r>
              <a:rPr lang="nb-NO" sz="2800" baseline="0"/>
              <a:t> antall SLAKT</a:t>
            </a:r>
            <a:r>
              <a:rPr lang="nb-NO" sz="2800"/>
              <a:t> innen region og organisasjon</a:t>
            </a:r>
          </a:p>
        </c:rich>
      </c:tx>
      <c:layout>
        <c:manualLayout>
          <c:xMode val="edge"/>
          <c:yMode val="edge"/>
          <c:x val="8.1003937110200624E-2"/>
          <c:y val="3.68162193385777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601126581753949E-2"/>
          <c:y val="0.17694166568077152"/>
          <c:w val="0.90655396888600237"/>
          <c:h val="0.622577510296918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Regorg!$B$44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Regorg!$I$44:$I$51</c:f>
              <c:numCache>
                <c:formatCode>General</c:formatCode>
                <c:ptCount val="8"/>
                <c:pt idx="0">
                  <c:v>1444</c:v>
                </c:pt>
                <c:pt idx="1">
                  <c:v>896</c:v>
                </c:pt>
                <c:pt idx="2">
                  <c:v>1848</c:v>
                </c:pt>
                <c:pt idx="3">
                  <c:v>922</c:v>
                </c:pt>
                <c:pt idx="4">
                  <c:v>448</c:v>
                </c:pt>
                <c:pt idx="5">
                  <c:v>831</c:v>
                </c:pt>
                <c:pt idx="6">
                  <c:v>1825</c:v>
                </c:pt>
                <c:pt idx="7">
                  <c:v>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02-41EB-A544-53EF7FD1B9B7}"/>
            </c:ext>
          </c:extLst>
        </c:ser>
        <c:ser>
          <c:idx val="4"/>
          <c:order val="1"/>
          <c:tx>
            <c:strRef>
              <c:f>Regorg!$B$36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Regorg!$I$36:$I$43</c:f>
              <c:numCache>
                <c:formatCode>General</c:formatCode>
                <c:ptCount val="8"/>
                <c:pt idx="0">
                  <c:v>1570</c:v>
                </c:pt>
                <c:pt idx="1">
                  <c:v>796</c:v>
                </c:pt>
                <c:pt idx="2">
                  <c:v>1848</c:v>
                </c:pt>
                <c:pt idx="3">
                  <c:v>849</c:v>
                </c:pt>
                <c:pt idx="4">
                  <c:v>647</c:v>
                </c:pt>
                <c:pt idx="5">
                  <c:v>873</c:v>
                </c:pt>
                <c:pt idx="6">
                  <c:v>2137</c:v>
                </c:pt>
                <c:pt idx="7">
                  <c:v>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02-41EB-A544-53EF7FD1B9B7}"/>
            </c:ext>
          </c:extLst>
        </c:ser>
        <c:ser>
          <c:idx val="10"/>
          <c:order val="2"/>
          <c:tx>
            <c:strRef>
              <c:f>Regorg!$B$28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Regorg!$I$28:$I$35</c:f>
              <c:numCache>
                <c:formatCode>General</c:formatCode>
                <c:ptCount val="8"/>
                <c:pt idx="0">
                  <c:v>1533</c:v>
                </c:pt>
                <c:pt idx="1">
                  <c:v>816</c:v>
                </c:pt>
                <c:pt idx="2">
                  <c:v>1905</c:v>
                </c:pt>
                <c:pt idx="3">
                  <c:v>730</c:v>
                </c:pt>
                <c:pt idx="4">
                  <c:v>444</c:v>
                </c:pt>
                <c:pt idx="5">
                  <c:v>1010</c:v>
                </c:pt>
                <c:pt idx="6">
                  <c:v>1857</c:v>
                </c:pt>
                <c:pt idx="7">
                  <c:v>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902-41EB-A544-53EF7FD1B9B7}"/>
            </c:ext>
          </c:extLst>
        </c:ser>
        <c:ser>
          <c:idx val="13"/>
          <c:order val="3"/>
          <c:tx>
            <c:strRef>
              <c:f>Regorg!$B$19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Regorg!$I$19:$I$26</c:f>
              <c:numCache>
                <c:formatCode>General</c:formatCode>
                <c:ptCount val="8"/>
                <c:pt idx="0">
                  <c:v>1523</c:v>
                </c:pt>
                <c:pt idx="1">
                  <c:v>1025</c:v>
                </c:pt>
                <c:pt idx="2">
                  <c:v>1641</c:v>
                </c:pt>
                <c:pt idx="3">
                  <c:v>947.53</c:v>
                </c:pt>
                <c:pt idx="4">
                  <c:v>515</c:v>
                </c:pt>
                <c:pt idx="5">
                  <c:v>634</c:v>
                </c:pt>
                <c:pt idx="6">
                  <c:v>1889</c:v>
                </c:pt>
                <c:pt idx="7">
                  <c:v>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902-41EB-A544-53EF7FD1B9B7}"/>
            </c:ext>
          </c:extLst>
        </c:ser>
        <c:ser>
          <c:idx val="1"/>
          <c:order val="4"/>
          <c:tx>
            <c:strRef>
              <c:f>Regorg!$B$10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Regorg!$I$10:$I$17</c:f>
              <c:numCache>
                <c:formatCode>General</c:formatCode>
                <c:ptCount val="8"/>
                <c:pt idx="0">
                  <c:v>1627</c:v>
                </c:pt>
                <c:pt idx="1">
                  <c:v>1245</c:v>
                </c:pt>
                <c:pt idx="2">
                  <c:v>1705</c:v>
                </c:pt>
                <c:pt idx="3">
                  <c:v>1008</c:v>
                </c:pt>
                <c:pt idx="4">
                  <c:v>493</c:v>
                </c:pt>
                <c:pt idx="5">
                  <c:v>705</c:v>
                </c:pt>
                <c:pt idx="6">
                  <c:v>1883</c:v>
                </c:pt>
                <c:pt idx="7">
                  <c:v>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902-41EB-A544-53EF7FD1B9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116928"/>
        <c:axId val="227116536"/>
      </c:barChart>
      <c:catAx>
        <c:axId val="2271169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11653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6.1475297228873842E-3"/>
              <c:y val="0.407542127033646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92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352520056455208"/>
          <c:y val="3.7449321855916047E-2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Voksen geit,</a:t>
            </a:r>
            <a:r>
              <a:rPr lang="nb-NO" sz="2400" baseline="0"/>
              <a:t> middel SLAKTEVEKT </a:t>
            </a:r>
            <a:r>
              <a:rPr lang="nb-NO" sz="2400"/>
              <a:t>innen region og organisasjon</a:t>
            </a:r>
          </a:p>
        </c:rich>
      </c:tx>
      <c:layout>
        <c:manualLayout>
          <c:xMode val="edge"/>
          <c:yMode val="edge"/>
          <c:x val="8.1003937110200624E-2"/>
          <c:y val="3.68162193385777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601126581753949E-2"/>
          <c:y val="0.17694166568077152"/>
          <c:w val="0.90655396888600237"/>
          <c:h val="0.622577510296918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Regorg!$B$44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Regorg!$X$44:$X$51</c:f>
              <c:numCache>
                <c:formatCode>0.0</c:formatCode>
                <c:ptCount val="8"/>
                <c:pt idx="0">
                  <c:v>22.014245152354576</c:v>
                </c:pt>
                <c:pt idx="1">
                  <c:v>22.162723214285705</c:v>
                </c:pt>
                <c:pt idx="2">
                  <c:v>20.827294372294357</c:v>
                </c:pt>
                <c:pt idx="3">
                  <c:v>20.501843817787403</c:v>
                </c:pt>
                <c:pt idx="4">
                  <c:v>22.589017857142839</c:v>
                </c:pt>
                <c:pt idx="5">
                  <c:v>21.553429602888087</c:v>
                </c:pt>
                <c:pt idx="6">
                  <c:v>22.060810958904124</c:v>
                </c:pt>
                <c:pt idx="7">
                  <c:v>20.459097744360921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C0-42E8-83C2-204681FD171C}"/>
            </c:ext>
          </c:extLst>
        </c:ser>
        <c:ser>
          <c:idx val="4"/>
          <c:order val="1"/>
          <c:tx>
            <c:strRef>
              <c:f>Regorg!$B$36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Regorg!$X$36:$X$43</c:f>
              <c:numCache>
                <c:formatCode>0.0</c:formatCode>
                <c:ptCount val="8"/>
                <c:pt idx="0">
                  <c:v>22.019165605095488</c:v>
                </c:pt>
                <c:pt idx="1">
                  <c:v>20.940577889447237</c:v>
                </c:pt>
                <c:pt idx="2">
                  <c:v>20.655216450216471</c:v>
                </c:pt>
                <c:pt idx="3">
                  <c:v>20.76737338044758</c:v>
                </c:pt>
                <c:pt idx="4">
                  <c:v>21.695270479134454</c:v>
                </c:pt>
                <c:pt idx="5">
                  <c:v>20.975257731958752</c:v>
                </c:pt>
                <c:pt idx="6">
                  <c:v>22.549578848853518</c:v>
                </c:pt>
                <c:pt idx="7">
                  <c:v>22.127438016528924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C0-42E8-83C2-204681FD171C}"/>
            </c:ext>
          </c:extLst>
        </c:ser>
        <c:ser>
          <c:idx val="10"/>
          <c:order val="2"/>
          <c:tx>
            <c:strRef>
              <c:f>Regorg!$B$28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Regorg!$X$28:$X$35</c:f>
              <c:numCache>
                <c:formatCode>0.0</c:formatCode>
                <c:ptCount val="8"/>
                <c:pt idx="0">
                  <c:v>22.094363992172205</c:v>
                </c:pt>
                <c:pt idx="1">
                  <c:v>21.76813725490198</c:v>
                </c:pt>
                <c:pt idx="2">
                  <c:v>20.933706036745388</c:v>
                </c:pt>
                <c:pt idx="3">
                  <c:v>22.025479452054778</c:v>
                </c:pt>
                <c:pt idx="4">
                  <c:v>22.828130630630625</c:v>
                </c:pt>
                <c:pt idx="5">
                  <c:v>20.508415841584146</c:v>
                </c:pt>
                <c:pt idx="6">
                  <c:v>22.415971997845975</c:v>
                </c:pt>
                <c:pt idx="7">
                  <c:v>22.868844984802418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C0-42E8-83C2-204681FD171C}"/>
            </c:ext>
          </c:extLst>
        </c:ser>
        <c:ser>
          <c:idx val="13"/>
          <c:order val="3"/>
          <c:tx>
            <c:strRef>
              <c:f>Regorg!$B$19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Regorg!$X$19:$X$26</c:f>
              <c:numCache>
                <c:formatCode>0.0</c:formatCode>
                <c:ptCount val="8"/>
                <c:pt idx="0">
                  <c:v>22.330991464215359</c:v>
                </c:pt>
                <c:pt idx="1">
                  <c:v>20.185365853658546</c:v>
                </c:pt>
                <c:pt idx="2">
                  <c:v>21.219603900060957</c:v>
                </c:pt>
                <c:pt idx="3">
                  <c:v>21.369771933342506</c:v>
                </c:pt>
                <c:pt idx="4">
                  <c:v>21.450155339805811</c:v>
                </c:pt>
                <c:pt idx="5">
                  <c:v>20.960410094637247</c:v>
                </c:pt>
                <c:pt idx="6">
                  <c:v>21.417898358920073</c:v>
                </c:pt>
                <c:pt idx="7">
                  <c:v>21.987223168654175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C0-42E8-83C2-204681FD171C}"/>
            </c:ext>
          </c:extLst>
        </c:ser>
        <c:ser>
          <c:idx val="1"/>
          <c:order val="4"/>
          <c:tx>
            <c:strRef>
              <c:f>Regorg!$B$10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Regorg!$X$10:$X$17</c:f>
              <c:numCache>
                <c:formatCode>0.0</c:formatCode>
                <c:ptCount val="8"/>
                <c:pt idx="0">
                  <c:v>21.019545175169021</c:v>
                </c:pt>
                <c:pt idx="1">
                  <c:v>20.47582329317267</c:v>
                </c:pt>
                <c:pt idx="2">
                  <c:v>20.132961876832816</c:v>
                </c:pt>
                <c:pt idx="3">
                  <c:v>19.407738095238081</c:v>
                </c:pt>
                <c:pt idx="4">
                  <c:v>21.795943204868166</c:v>
                </c:pt>
                <c:pt idx="5">
                  <c:v>20.671489361702129</c:v>
                </c:pt>
                <c:pt idx="6">
                  <c:v>21.375517790759424</c:v>
                </c:pt>
                <c:pt idx="7">
                  <c:v>21.451028037383164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C0-42E8-83C2-204681FD17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116928"/>
        <c:axId val="227116536"/>
      </c:barChart>
      <c:catAx>
        <c:axId val="2271169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116536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6.1475297228873842E-3"/>
              <c:y val="0.407542127033646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92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352520056455208"/>
          <c:y val="3.7449321855916047E-2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Voksen geit,</a:t>
            </a:r>
            <a:r>
              <a:rPr lang="nb-NO" sz="2400" baseline="0"/>
              <a:t> middel KLASSE </a:t>
            </a:r>
            <a:r>
              <a:rPr lang="nb-NO" sz="2400"/>
              <a:t>innen region og organisasjon</a:t>
            </a:r>
          </a:p>
        </c:rich>
      </c:tx>
      <c:layout>
        <c:manualLayout>
          <c:xMode val="edge"/>
          <c:yMode val="edge"/>
          <c:x val="8.1003937110200624E-2"/>
          <c:y val="3.68162193385777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601126581753949E-2"/>
          <c:y val="0.17694166568077152"/>
          <c:w val="0.90655396888600237"/>
          <c:h val="0.622577510296918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Regorg!$B$44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Regorg!$T$44:$T$51</c:f>
              <c:numCache>
                <c:formatCode>0.00</c:formatCode>
                <c:ptCount val="8"/>
                <c:pt idx="0">
                  <c:v>4.4002770083102485</c:v>
                </c:pt>
                <c:pt idx="1">
                  <c:v>6.4866071428571441</c:v>
                </c:pt>
                <c:pt idx="2">
                  <c:v>4.557900432900432</c:v>
                </c:pt>
                <c:pt idx="3">
                  <c:v>5.0585683297180042</c:v>
                </c:pt>
                <c:pt idx="4">
                  <c:v>5.0736607142857153</c:v>
                </c:pt>
                <c:pt idx="5">
                  <c:v>4.7364620938628157</c:v>
                </c:pt>
                <c:pt idx="6">
                  <c:v>5.093698630136986</c:v>
                </c:pt>
                <c:pt idx="7">
                  <c:v>5.5804511278195488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E0-4103-89F3-D8C1E07E6CB1}"/>
            </c:ext>
          </c:extLst>
        </c:ser>
        <c:ser>
          <c:idx val="4"/>
          <c:order val="1"/>
          <c:tx>
            <c:strRef>
              <c:f>Regorg!$B$36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Regorg!$T$36:$T$43</c:f>
              <c:numCache>
                <c:formatCode>0.00</c:formatCode>
                <c:ptCount val="8"/>
                <c:pt idx="0">
                  <c:v>4.4089171974522277</c:v>
                </c:pt>
                <c:pt idx="1">
                  <c:v>6.1984924623115596</c:v>
                </c:pt>
                <c:pt idx="2">
                  <c:v>4.6347402597402594</c:v>
                </c:pt>
                <c:pt idx="3">
                  <c:v>4.9658421672555955</c:v>
                </c:pt>
                <c:pt idx="4">
                  <c:v>5.2009273570324588</c:v>
                </c:pt>
                <c:pt idx="5">
                  <c:v>5.1798396334478811</c:v>
                </c:pt>
                <c:pt idx="6">
                  <c:v>5.1946654188114172</c:v>
                </c:pt>
                <c:pt idx="7">
                  <c:v>5.8115702479338864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E0-4103-89F3-D8C1E07E6CB1}"/>
            </c:ext>
          </c:extLst>
        </c:ser>
        <c:ser>
          <c:idx val="10"/>
          <c:order val="2"/>
          <c:tx>
            <c:strRef>
              <c:f>Regorg!$B$28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Regorg!$T$28:$T$35</c:f>
              <c:numCache>
                <c:formatCode>0.00</c:formatCode>
                <c:ptCount val="8"/>
                <c:pt idx="0">
                  <c:v>4.7142857142857153</c:v>
                </c:pt>
                <c:pt idx="1">
                  <c:v>6.512254901960782</c:v>
                </c:pt>
                <c:pt idx="2">
                  <c:v>5.0535433070866116</c:v>
                </c:pt>
                <c:pt idx="3">
                  <c:v>5.6684931506849292</c:v>
                </c:pt>
                <c:pt idx="4">
                  <c:v>5.8400900900900892</c:v>
                </c:pt>
                <c:pt idx="5">
                  <c:v>4.6782178217821775</c:v>
                </c:pt>
                <c:pt idx="6">
                  <c:v>5.0242326332794809</c:v>
                </c:pt>
                <c:pt idx="7">
                  <c:v>6.1200607902735564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AE0-4103-89F3-D8C1E07E6CB1}"/>
            </c:ext>
          </c:extLst>
        </c:ser>
        <c:ser>
          <c:idx val="13"/>
          <c:order val="3"/>
          <c:tx>
            <c:strRef>
              <c:f>Regorg!$B$19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Regorg!$T$19:$T$26</c:f>
              <c:numCache>
                <c:formatCode>0.00</c:formatCode>
                <c:ptCount val="8"/>
                <c:pt idx="0">
                  <c:v>4.9901510177281683</c:v>
                </c:pt>
                <c:pt idx="1">
                  <c:v>6.0858536585365863</c:v>
                </c:pt>
                <c:pt idx="2">
                  <c:v>5.0798293723339443</c:v>
                </c:pt>
                <c:pt idx="3">
                  <c:v>5.3898662839171294</c:v>
                </c:pt>
                <c:pt idx="4">
                  <c:v>5.4466019417475717</c:v>
                </c:pt>
                <c:pt idx="5">
                  <c:v>4.4873817034700316</c:v>
                </c:pt>
                <c:pt idx="6">
                  <c:v>4.8745367919534148</c:v>
                </c:pt>
                <c:pt idx="7">
                  <c:v>6.0102214650766612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AE0-4103-89F3-D8C1E07E6CB1}"/>
            </c:ext>
          </c:extLst>
        </c:ser>
        <c:ser>
          <c:idx val="1"/>
          <c:order val="4"/>
          <c:tx>
            <c:strRef>
              <c:f>Regorg!$B$10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Regorg!$T$10:$T$17</c:f>
              <c:numCache>
                <c:formatCode>0.00</c:formatCode>
                <c:ptCount val="8"/>
                <c:pt idx="0">
                  <c:v>4.871542716656422</c:v>
                </c:pt>
                <c:pt idx="1">
                  <c:v>6.1670682730923669</c:v>
                </c:pt>
                <c:pt idx="2">
                  <c:v>5.104398826979474</c:v>
                </c:pt>
                <c:pt idx="3">
                  <c:v>5.3154761904761916</c:v>
                </c:pt>
                <c:pt idx="4">
                  <c:v>6.0040567951318451</c:v>
                </c:pt>
                <c:pt idx="5">
                  <c:v>4.8141843971631202</c:v>
                </c:pt>
                <c:pt idx="6">
                  <c:v>4.9405204460966559</c:v>
                </c:pt>
                <c:pt idx="7">
                  <c:v>5.8224299065420562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AE0-4103-89F3-D8C1E07E6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116928"/>
        <c:axId val="227116536"/>
      </c:barChart>
      <c:catAx>
        <c:axId val="2271169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1165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 (1-15)</a:t>
                </a:r>
              </a:p>
            </c:rich>
          </c:tx>
          <c:layout>
            <c:manualLayout>
              <c:xMode val="edge"/>
              <c:yMode val="edge"/>
              <c:x val="6.1475297228873842E-3"/>
              <c:y val="0.407542127033646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9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352520056455208"/>
          <c:y val="3.7449321855916047E-2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GEIT, middel</a:t>
            </a:r>
            <a:r>
              <a:rPr lang="nb-NO" sz="2800" baseline="0"/>
              <a:t> </a:t>
            </a:r>
            <a:r>
              <a:rPr lang="nb-NO" sz="2800"/>
              <a:t>klasse</a:t>
            </a:r>
            <a:r>
              <a:rPr lang="nb-NO" sz="2800" baseline="0"/>
              <a:t> per ÅR</a:t>
            </a:r>
            <a:endParaRPr lang="nb-NO" sz="2800"/>
          </a:p>
        </c:rich>
      </c:tx>
      <c:layout>
        <c:manualLayout>
          <c:xMode val="edge"/>
          <c:yMode val="edge"/>
          <c:x val="0.18767375732279529"/>
          <c:y val="2.58667864530531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85665104148123"/>
          <c:y val="0.17288031430390027"/>
          <c:w val="0.88294912037204953"/>
          <c:h val="0.72546444797712339"/>
        </c:manualLayout>
      </c:layout>
      <c:lineChart>
        <c:grouping val="standard"/>
        <c:varyColors val="0"/>
        <c:ser>
          <c:idx val="1"/>
          <c:order val="0"/>
          <c:tx>
            <c:v>Klasse</c:v>
          </c:tx>
          <c:spPr>
            <a:ln w="114300">
              <a:solidFill>
                <a:srgbClr val="000000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cat>
            <c:numRef>
              <c:f>År!$A$27:$A$35</c:f>
              <c:numCache>
                <c:formatCode>General</c:formatCode>
                <c:ptCount val="9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</c:numCache>
            </c:numRef>
          </c:cat>
          <c:val>
            <c:numRef>
              <c:f>År!$K$27:$K$35</c:f>
              <c:numCache>
                <c:formatCode>0.00</c:formatCode>
                <c:ptCount val="9"/>
                <c:pt idx="0">
                  <c:v>4.8380532058354788</c:v>
                </c:pt>
                <c:pt idx="1">
                  <c:v>4.9876717153927439</c:v>
                </c:pt>
                <c:pt idx="2">
                  <c:v>4.8117366412213753</c:v>
                </c:pt>
                <c:pt idx="3">
                  <c:v>4.8662511494840084</c:v>
                </c:pt>
                <c:pt idx="4">
                  <c:v>5.008334271877465</c:v>
                </c:pt>
                <c:pt idx="5">
                  <c:v>5.0553351206434316</c:v>
                </c:pt>
                <c:pt idx="6">
                  <c:v>5.2475147995085445</c:v>
                </c:pt>
                <c:pt idx="7">
                  <c:v>5.2122243489436189</c:v>
                </c:pt>
                <c:pt idx="8">
                  <c:v>5.2643190957504622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CC-4B09-83DF-45BA5234A0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8432"/>
        <c:axId val="462808040"/>
      </c:lineChart>
      <c:catAx>
        <c:axId val="4628084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8040"/>
        <c:crosses val="autoZero"/>
        <c:auto val="1"/>
        <c:lblAlgn val="ctr"/>
        <c:lblOffset val="100"/>
        <c:tickLblSkip val="1"/>
        <c:noMultiLvlLbl val="0"/>
      </c:catAx>
      <c:valAx>
        <c:axId val="462808040"/>
        <c:scaling>
          <c:orientation val="minMax"/>
          <c:min val="4.599999999999999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Middel KLASSE</a:t>
                </a:r>
              </a:p>
            </c:rich>
          </c:tx>
          <c:layout>
            <c:manualLayout>
              <c:xMode val="edge"/>
              <c:yMode val="edge"/>
              <c:x val="9.8716216958235868E-3"/>
              <c:y val="0.39353656108997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84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358717069044088"/>
          <c:y val="0.23401542189734989"/>
          <c:w val="0.13748020304933539"/>
          <c:h val="0.109974695325190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-3" verticalDpi="300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Voksen geit,</a:t>
            </a:r>
            <a:r>
              <a:rPr lang="nb-NO" sz="2400" baseline="0"/>
              <a:t> middel FETTGRUPPE </a:t>
            </a:r>
            <a:r>
              <a:rPr lang="nb-NO" sz="2400"/>
              <a:t>innen region og organisasjon</a:t>
            </a:r>
          </a:p>
        </c:rich>
      </c:tx>
      <c:layout>
        <c:manualLayout>
          <c:xMode val="edge"/>
          <c:yMode val="edge"/>
          <c:x val="8.1003937110200624E-2"/>
          <c:y val="3.68162193385777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601126581753949E-2"/>
          <c:y val="0.17694166568077152"/>
          <c:w val="0.90655396888600237"/>
          <c:h val="0.622577510296918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Regorg!$B$44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Regorg!$V$44:$V$51</c:f>
              <c:numCache>
                <c:formatCode>0.00</c:formatCode>
                <c:ptCount val="8"/>
                <c:pt idx="0">
                  <c:v>5.7894736842105283</c:v>
                </c:pt>
                <c:pt idx="1">
                  <c:v>5.6707589285714306</c:v>
                </c:pt>
                <c:pt idx="2">
                  <c:v>4.912337662337662</c:v>
                </c:pt>
                <c:pt idx="3">
                  <c:v>5.7288503253796099</c:v>
                </c:pt>
                <c:pt idx="4">
                  <c:v>5.9508928571428559</c:v>
                </c:pt>
                <c:pt idx="5">
                  <c:v>5.9061371841155239</c:v>
                </c:pt>
                <c:pt idx="6">
                  <c:v>5.84</c:v>
                </c:pt>
                <c:pt idx="7">
                  <c:v>5.7669172932330817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94-4E36-9BE8-ED547FF968C8}"/>
            </c:ext>
          </c:extLst>
        </c:ser>
        <c:ser>
          <c:idx val="4"/>
          <c:order val="1"/>
          <c:tx>
            <c:strRef>
              <c:f>Regorg!$B$36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Regorg!$V$36:$V$43</c:f>
              <c:numCache>
                <c:formatCode>0.00</c:formatCode>
                <c:ptCount val="8"/>
                <c:pt idx="0">
                  <c:v>6.0070063694267501</c:v>
                </c:pt>
                <c:pt idx="1">
                  <c:v>5.5954773869346717</c:v>
                </c:pt>
                <c:pt idx="2">
                  <c:v>5.0779220779220786</c:v>
                </c:pt>
                <c:pt idx="3">
                  <c:v>5.4464075382803294</c:v>
                </c:pt>
                <c:pt idx="4">
                  <c:v>5.8902627511591987</c:v>
                </c:pt>
                <c:pt idx="5">
                  <c:v>5.5120274914089347</c:v>
                </c:pt>
                <c:pt idx="6">
                  <c:v>5.8947122133832472</c:v>
                </c:pt>
                <c:pt idx="7">
                  <c:v>5.7884297520661132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94-4E36-9BE8-ED547FF968C8}"/>
            </c:ext>
          </c:extLst>
        </c:ser>
        <c:ser>
          <c:idx val="10"/>
          <c:order val="2"/>
          <c:tx>
            <c:strRef>
              <c:f>Regorg!$B$28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Regorg!$V$28:$V$35</c:f>
              <c:numCache>
                <c:formatCode>0.00</c:formatCode>
                <c:ptCount val="8"/>
                <c:pt idx="0">
                  <c:v>5.7827788649706449</c:v>
                </c:pt>
                <c:pt idx="1">
                  <c:v>5.6801470588235299</c:v>
                </c:pt>
                <c:pt idx="2">
                  <c:v>5.0755905511811026</c:v>
                </c:pt>
                <c:pt idx="3">
                  <c:v>6.0397260273972604</c:v>
                </c:pt>
                <c:pt idx="4">
                  <c:v>6.5405405405405403</c:v>
                </c:pt>
                <c:pt idx="5">
                  <c:v>5.383168316831684</c:v>
                </c:pt>
                <c:pt idx="6">
                  <c:v>5.3618739903069468</c:v>
                </c:pt>
                <c:pt idx="7">
                  <c:v>6.2629179331306988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94-4E36-9BE8-ED547FF968C8}"/>
            </c:ext>
          </c:extLst>
        </c:ser>
        <c:ser>
          <c:idx val="13"/>
          <c:order val="3"/>
          <c:tx>
            <c:strRef>
              <c:f>Regorg!$B$19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Regorg!$V$19:$V$26</c:f>
              <c:numCache>
                <c:formatCode>0.00</c:formatCode>
                <c:ptCount val="8"/>
                <c:pt idx="0">
                  <c:v>6.0006565988181233</c:v>
                </c:pt>
                <c:pt idx="1">
                  <c:v>5.6507317073170737</c:v>
                </c:pt>
                <c:pt idx="2">
                  <c:v>5.1535648994515535</c:v>
                </c:pt>
                <c:pt idx="3">
                  <c:v>6.00719766128777</c:v>
                </c:pt>
                <c:pt idx="4">
                  <c:v>5.9145631067961189</c:v>
                </c:pt>
                <c:pt idx="5">
                  <c:v>5.1892744479495283</c:v>
                </c:pt>
                <c:pt idx="6">
                  <c:v>5.2016940179989408</c:v>
                </c:pt>
                <c:pt idx="7">
                  <c:v>6.206132879045998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94-4E36-9BE8-ED547FF968C8}"/>
            </c:ext>
          </c:extLst>
        </c:ser>
        <c:ser>
          <c:idx val="1"/>
          <c:order val="4"/>
          <c:tx>
            <c:strRef>
              <c:f>Regorg!$B$10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Regorg!$V$10:$V$17</c:f>
              <c:numCache>
                <c:formatCode>0.00</c:formatCode>
                <c:ptCount val="8"/>
                <c:pt idx="0">
                  <c:v>5.6754763368162244</c:v>
                </c:pt>
                <c:pt idx="1">
                  <c:v>5.6570281124498001</c:v>
                </c:pt>
                <c:pt idx="2">
                  <c:v>5.163636363636364</c:v>
                </c:pt>
                <c:pt idx="3">
                  <c:v>5.79563492063492</c:v>
                </c:pt>
                <c:pt idx="4">
                  <c:v>6.2535496957403645</c:v>
                </c:pt>
                <c:pt idx="5">
                  <c:v>5.4368794326241128</c:v>
                </c:pt>
                <c:pt idx="6">
                  <c:v>5.4763674986723316</c:v>
                </c:pt>
                <c:pt idx="7">
                  <c:v>6.0598130841121485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94-4E36-9BE8-ED547FF968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116928"/>
        <c:axId val="227116536"/>
      </c:barChart>
      <c:catAx>
        <c:axId val="2271169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116536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 (1-15)</a:t>
                </a:r>
              </a:p>
            </c:rich>
          </c:tx>
          <c:layout>
            <c:manualLayout>
              <c:xMode val="edge"/>
              <c:yMode val="edge"/>
              <c:x val="6.1475297228873842E-3"/>
              <c:y val="0.4075421270336463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9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352520056455208"/>
          <c:y val="3.7449321855916047E-2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Voksen geit, antall produsenter per bedriftsgruppe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7106121233582"/>
          <c:y val="0.15952080527684426"/>
          <c:w val="0.85946794095264722"/>
          <c:h val="0.675415842665275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Bedrifter!$B$37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Bedrifter!$F$37:$F$42</c:f>
              <c:numCache>
                <c:formatCode>General</c:formatCode>
                <c:ptCount val="6"/>
                <c:pt idx="0">
                  <c:v>91</c:v>
                </c:pt>
                <c:pt idx="1">
                  <c:v>149</c:v>
                </c:pt>
                <c:pt idx="2">
                  <c:v>116</c:v>
                </c:pt>
                <c:pt idx="3">
                  <c:v>89</c:v>
                </c:pt>
                <c:pt idx="4">
                  <c:v>6</c:v>
                </c:pt>
                <c:pt idx="5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CD-4938-A6C8-731ABA367E2E}"/>
            </c:ext>
          </c:extLst>
        </c:ser>
        <c:ser>
          <c:idx val="5"/>
          <c:order val="1"/>
          <c:tx>
            <c:strRef>
              <c:f>Bedrifter!$B$31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Bedrifter!$F$31:$F$36</c:f>
              <c:numCache>
                <c:formatCode>General</c:formatCode>
                <c:ptCount val="6"/>
                <c:pt idx="0">
                  <c:v>90</c:v>
                </c:pt>
                <c:pt idx="1">
                  <c:v>153</c:v>
                </c:pt>
                <c:pt idx="2">
                  <c:v>125</c:v>
                </c:pt>
                <c:pt idx="3">
                  <c:v>82</c:v>
                </c:pt>
                <c:pt idx="4">
                  <c:v>8</c:v>
                </c:pt>
                <c:pt idx="5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CD-4938-A6C8-731ABA367E2E}"/>
            </c:ext>
          </c:extLst>
        </c:ser>
        <c:ser>
          <c:idx val="10"/>
          <c:order val="2"/>
          <c:tx>
            <c:strRef>
              <c:f>Bedrifter!$B$25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Bedrifter!$F$25:$F$30</c:f>
              <c:numCache>
                <c:formatCode>General</c:formatCode>
                <c:ptCount val="6"/>
                <c:pt idx="0">
                  <c:v>86</c:v>
                </c:pt>
                <c:pt idx="1">
                  <c:v>148</c:v>
                </c:pt>
                <c:pt idx="2">
                  <c:v>121</c:v>
                </c:pt>
                <c:pt idx="3">
                  <c:v>83</c:v>
                </c:pt>
                <c:pt idx="4">
                  <c:v>9</c:v>
                </c:pt>
                <c:pt idx="5">
                  <c:v>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ACD-4938-A6C8-731ABA367E2E}"/>
            </c:ext>
          </c:extLst>
        </c:ser>
        <c:ser>
          <c:idx val="2"/>
          <c:order val="3"/>
          <c:tx>
            <c:strRef>
              <c:f>Bedrifter!$B$18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Bedrifter!$F$18:$F$23</c:f>
              <c:numCache>
                <c:formatCode>General</c:formatCode>
                <c:ptCount val="6"/>
                <c:pt idx="0">
                  <c:v>91</c:v>
                </c:pt>
                <c:pt idx="1">
                  <c:v>143</c:v>
                </c:pt>
                <c:pt idx="2">
                  <c:v>114</c:v>
                </c:pt>
                <c:pt idx="3">
                  <c:v>102</c:v>
                </c:pt>
                <c:pt idx="4">
                  <c:v>7</c:v>
                </c:pt>
                <c:pt idx="5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ACD-4938-A6C8-731ABA367E2E}"/>
            </c:ext>
          </c:extLst>
        </c:ser>
        <c:ser>
          <c:idx val="3"/>
          <c:order val="4"/>
          <c:tx>
            <c:strRef>
              <c:f>Bedrifter!$B$11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Bedrifter!$F$11:$F$16</c:f>
              <c:numCache>
                <c:formatCode>General</c:formatCode>
                <c:ptCount val="6"/>
                <c:pt idx="0">
                  <c:v>104</c:v>
                </c:pt>
                <c:pt idx="1">
                  <c:v>159</c:v>
                </c:pt>
                <c:pt idx="2">
                  <c:v>128</c:v>
                </c:pt>
                <c:pt idx="3">
                  <c:v>121</c:v>
                </c:pt>
                <c:pt idx="4">
                  <c:v>6</c:v>
                </c:pt>
                <c:pt idx="5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ACD-4938-A6C8-731ABA367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18944"/>
        <c:axId val="776319336"/>
      </c:barChart>
      <c:catAx>
        <c:axId val="7763189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9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19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894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987745098039215"/>
          <c:y val="0.22856297265512435"/>
          <c:w val="5.1035502958579837E-2"/>
          <c:h val="0.251602910190925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Voksen geit, middel FETTGRUPPE per bedriftsgruppe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7106121233582"/>
          <c:y val="0.15952080527684426"/>
          <c:w val="0.85946794095264722"/>
          <c:h val="0.675415842665275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Bedrifter!$B$37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Bedrifter!$P$37:$P$42</c:f>
              <c:numCache>
                <c:formatCode>0.00</c:formatCode>
                <c:ptCount val="6"/>
                <c:pt idx="0">
                  <c:v>5.904430929626411</c:v>
                </c:pt>
                <c:pt idx="1">
                  <c:v>4.9770114942528734</c:v>
                </c:pt>
                <c:pt idx="2">
                  <c:v>5.9443099273607745</c:v>
                </c:pt>
                <c:pt idx="3">
                  <c:v>5.8119658119658109</c:v>
                </c:pt>
                <c:pt idx="4">
                  <c:v>5.4736842105263159</c:v>
                </c:pt>
                <c:pt idx="5">
                  <c:v>5.7490462060195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FF-41FC-A5C2-C3C19D254C6F}"/>
            </c:ext>
          </c:extLst>
        </c:ser>
        <c:ser>
          <c:idx val="5"/>
          <c:order val="1"/>
          <c:tx>
            <c:strRef>
              <c:f>Bedrifter!$B$31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Bedrifter!$P$31:$P$36</c:f>
              <c:numCache>
                <c:formatCode>0.00</c:formatCode>
                <c:ptCount val="6"/>
                <c:pt idx="0">
                  <c:v>6.1590361445783124</c:v>
                </c:pt>
                <c:pt idx="1">
                  <c:v>5.1297493936944223</c:v>
                </c:pt>
                <c:pt idx="2">
                  <c:v>5.986306886830449</c:v>
                </c:pt>
                <c:pt idx="3">
                  <c:v>5.4811764705882355</c:v>
                </c:pt>
                <c:pt idx="4">
                  <c:v>4.4878048780487809</c:v>
                </c:pt>
                <c:pt idx="5">
                  <c:v>5.6223118279569908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FF-41FC-A5C2-C3C19D254C6F}"/>
            </c:ext>
          </c:extLst>
        </c:ser>
        <c:ser>
          <c:idx val="10"/>
          <c:order val="2"/>
          <c:tx>
            <c:strRef>
              <c:f>Bedrifter!$B$25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Bedrifter!$P$25:$P$30</c:f>
              <c:numCache>
                <c:formatCode>0.00</c:formatCode>
                <c:ptCount val="6"/>
                <c:pt idx="0">
                  <c:v>5.8808290155440401</c:v>
                </c:pt>
                <c:pt idx="1">
                  <c:v>5.1948376353039132</c:v>
                </c:pt>
                <c:pt idx="2">
                  <c:v>5.5562184488297373</c:v>
                </c:pt>
                <c:pt idx="3">
                  <c:v>6.1050477489768076</c:v>
                </c:pt>
                <c:pt idx="4">
                  <c:v>5.4285714285714306</c:v>
                </c:pt>
                <c:pt idx="5">
                  <c:v>5.6963414634146332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9FF-41FC-A5C2-C3C19D254C6F}"/>
            </c:ext>
          </c:extLst>
        </c:ser>
        <c:ser>
          <c:idx val="2"/>
          <c:order val="3"/>
          <c:tx>
            <c:strRef>
              <c:f>Bedrifter!$B$18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Bedrifter!$P$18:$P$23</c:f>
              <c:numCache>
                <c:formatCode>0.00</c:formatCode>
                <c:ptCount val="6"/>
                <c:pt idx="0">
                  <c:v>6.1420454545454541</c:v>
                </c:pt>
                <c:pt idx="1">
                  <c:v>5.2023419203747068</c:v>
                </c:pt>
                <c:pt idx="2">
                  <c:v>5.3584734211721932</c:v>
                </c:pt>
                <c:pt idx="3">
                  <c:v>6.1813819577735121</c:v>
                </c:pt>
                <c:pt idx="4">
                  <c:v>6.65</c:v>
                </c:pt>
                <c:pt idx="5">
                  <c:v>5.5457417133547748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9FF-41FC-A5C2-C3C19D254C6F}"/>
            </c:ext>
          </c:extLst>
        </c:ser>
        <c:ser>
          <c:idx val="3"/>
          <c:order val="4"/>
          <c:tx>
            <c:strRef>
              <c:f>Bedrifter!$B$11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Bedrifter!$P$11:$P$16</c:f>
              <c:numCache>
                <c:formatCode>0.00</c:formatCode>
                <c:ptCount val="6"/>
                <c:pt idx="0">
                  <c:v>5.683588317107092</c:v>
                </c:pt>
                <c:pt idx="1">
                  <c:v>5.2503689129365476</c:v>
                </c:pt>
                <c:pt idx="2">
                  <c:v>5.6262852033974076</c:v>
                </c:pt>
                <c:pt idx="3">
                  <c:v>5.8733174980205849</c:v>
                </c:pt>
                <c:pt idx="4">
                  <c:v>6.1447368421052628</c:v>
                </c:pt>
                <c:pt idx="5">
                  <c:v>5.605849582172703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9FF-41FC-A5C2-C3C19D254C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18944"/>
        <c:axId val="776319336"/>
      </c:barChart>
      <c:catAx>
        <c:axId val="7763189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9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19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 (1-15)</a:t>
                </a:r>
              </a:p>
            </c:rich>
          </c:tx>
          <c:layout>
            <c:manualLayout>
              <c:xMode val="edge"/>
              <c:yMode val="edge"/>
              <c:x val="1.7011802430651052E-2"/>
              <c:y val="0.2756721695374227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894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260949066151296"/>
          <c:y val="0.12837949652779265"/>
          <c:w val="5.1035502958579837E-2"/>
          <c:h val="0.251602910190925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Voksen geit, middel KLASSE per bedriftsgruppe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7106121233582"/>
          <c:y val="0.15952080527684426"/>
          <c:w val="0.85946794095264722"/>
          <c:h val="0.675415842665275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Bedrifter!$B$37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Bedrifter!$N$37:$N$42</c:f>
              <c:numCache>
                <c:formatCode>0.00</c:formatCode>
                <c:ptCount val="6"/>
                <c:pt idx="0">
                  <c:v>4.2528236316246755</c:v>
                </c:pt>
                <c:pt idx="1">
                  <c:v>4.5504469987228626</c:v>
                </c:pt>
                <c:pt idx="2">
                  <c:v>5.211622276029054</c:v>
                </c:pt>
                <c:pt idx="3">
                  <c:v>5.1474358974358996</c:v>
                </c:pt>
                <c:pt idx="4">
                  <c:v>4.7894736842105283</c:v>
                </c:pt>
                <c:pt idx="5">
                  <c:v>5.6015260703688003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AA-4029-A5C9-66BD2EE782E1}"/>
            </c:ext>
          </c:extLst>
        </c:ser>
        <c:ser>
          <c:idx val="5"/>
          <c:order val="1"/>
          <c:tx>
            <c:strRef>
              <c:f>Bedrifter!$B$31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Bedrifter!$N$31:$N$36</c:f>
              <c:numCache>
                <c:formatCode>0.00</c:formatCode>
                <c:ptCount val="6"/>
                <c:pt idx="0">
                  <c:v>4.2851405622489995</c:v>
                </c:pt>
                <c:pt idx="1">
                  <c:v>4.5994341147938558</c:v>
                </c:pt>
                <c:pt idx="2">
                  <c:v>5.3318566250503432</c:v>
                </c:pt>
                <c:pt idx="3">
                  <c:v>5.0023529411764684</c:v>
                </c:pt>
                <c:pt idx="4">
                  <c:v>5</c:v>
                </c:pt>
                <c:pt idx="5">
                  <c:v>5.7038530465949808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AA-4029-A5C9-66BD2EE782E1}"/>
            </c:ext>
          </c:extLst>
        </c:ser>
        <c:ser>
          <c:idx val="10"/>
          <c:order val="2"/>
          <c:tx>
            <c:strRef>
              <c:f>Bedrifter!$B$25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Bedrifter!$N$25:$N$30</c:f>
              <c:numCache>
                <c:formatCode>0.00</c:formatCode>
                <c:ptCount val="6"/>
                <c:pt idx="0">
                  <c:v>4.4853195164075998</c:v>
                </c:pt>
                <c:pt idx="1">
                  <c:v>5.1128226477935073</c:v>
                </c:pt>
                <c:pt idx="2">
                  <c:v>5.1867829279485997</c:v>
                </c:pt>
                <c:pt idx="3">
                  <c:v>5.773533424283765</c:v>
                </c:pt>
                <c:pt idx="4">
                  <c:v>5.8571428571428559</c:v>
                </c:pt>
                <c:pt idx="5">
                  <c:v>5.6296747967479686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AA-4029-A5C9-66BD2EE782E1}"/>
            </c:ext>
          </c:extLst>
        </c:ser>
        <c:ser>
          <c:idx val="2"/>
          <c:order val="3"/>
          <c:tx>
            <c:strRef>
              <c:f>Bedrifter!$B$18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Bedrifter!$N$18:$N$23</c:f>
              <c:numCache>
                <c:formatCode>0.00</c:formatCode>
                <c:ptCount val="6"/>
                <c:pt idx="0">
                  <c:v>4.8392857142857153</c:v>
                </c:pt>
                <c:pt idx="1">
                  <c:v>5.1681498829039825</c:v>
                </c:pt>
                <c:pt idx="2">
                  <c:v>4.976374375283962</c:v>
                </c:pt>
                <c:pt idx="3">
                  <c:v>5.4452975047984644</c:v>
                </c:pt>
                <c:pt idx="4">
                  <c:v>6.8250000000000002</c:v>
                </c:pt>
                <c:pt idx="5">
                  <c:v>5.5746591334245803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5AA-4029-A5C9-66BD2EE782E1}"/>
            </c:ext>
          </c:extLst>
        </c:ser>
        <c:ser>
          <c:idx val="3"/>
          <c:order val="4"/>
          <c:tx>
            <c:strRef>
              <c:f>Bedrifter!$B$11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Bedrifter!$N$11:$N$16</c:f>
              <c:numCache>
                <c:formatCode>0.00</c:formatCode>
                <c:ptCount val="6"/>
                <c:pt idx="0">
                  <c:v>4.8025034770514603</c:v>
                </c:pt>
                <c:pt idx="1">
                  <c:v>5.1500245941957692</c:v>
                </c:pt>
                <c:pt idx="2">
                  <c:v>5.1479660259275812</c:v>
                </c:pt>
                <c:pt idx="3">
                  <c:v>5.4275534441805213</c:v>
                </c:pt>
                <c:pt idx="4">
                  <c:v>5.5526315789473681</c:v>
                </c:pt>
                <c:pt idx="5">
                  <c:v>5.6954503249767878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5AA-4029-A5C9-66BD2EE782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18944"/>
        <c:axId val="776319336"/>
      </c:barChart>
      <c:catAx>
        <c:axId val="7763189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9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19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 (1-15)</a:t>
                </a:r>
              </a:p>
            </c:rich>
          </c:tx>
          <c:layout>
            <c:manualLayout>
              <c:xMode val="edge"/>
              <c:yMode val="edge"/>
              <c:x val="1.7011802430651052E-2"/>
              <c:y val="0.2756721695374227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894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260949066151296"/>
          <c:y val="0.12837949652779265"/>
          <c:w val="5.1035502958579837E-2"/>
          <c:h val="0.251602910190925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Voksen geit, middel KLASSE per bedriftsgruppe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7106121233582"/>
          <c:y val="0.15952080527684426"/>
          <c:w val="0.85946794095264722"/>
          <c:h val="0.6754158426652755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Bedrifter!$B$25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Bedrifter!$N$25:$N$30</c:f>
              <c:numCache>
                <c:formatCode>0.00</c:formatCode>
                <c:ptCount val="6"/>
                <c:pt idx="0">
                  <c:v>4.4853195164075998</c:v>
                </c:pt>
                <c:pt idx="1">
                  <c:v>5.1128226477935073</c:v>
                </c:pt>
                <c:pt idx="2">
                  <c:v>5.1867829279485997</c:v>
                </c:pt>
                <c:pt idx="3">
                  <c:v>5.773533424283765</c:v>
                </c:pt>
                <c:pt idx="4">
                  <c:v>5.8571428571428559</c:v>
                </c:pt>
                <c:pt idx="5">
                  <c:v>5.6296747967479686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5D-48E2-B8F1-FF7A6486D3A3}"/>
            </c:ext>
          </c:extLst>
        </c:ser>
        <c:ser>
          <c:idx val="2"/>
          <c:order val="1"/>
          <c:tx>
            <c:strRef>
              <c:f>Bedrifter!$B$18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Bedrifter!$N$18:$N$23</c:f>
              <c:numCache>
                <c:formatCode>0.00</c:formatCode>
                <c:ptCount val="6"/>
                <c:pt idx="0">
                  <c:v>4.8392857142857153</c:v>
                </c:pt>
                <c:pt idx="1">
                  <c:v>5.1681498829039825</c:v>
                </c:pt>
                <c:pt idx="2">
                  <c:v>4.976374375283962</c:v>
                </c:pt>
                <c:pt idx="3">
                  <c:v>5.4452975047984644</c:v>
                </c:pt>
                <c:pt idx="4">
                  <c:v>6.8250000000000002</c:v>
                </c:pt>
                <c:pt idx="5">
                  <c:v>5.5746591334245803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5D-48E2-B8F1-FF7A6486D3A3}"/>
            </c:ext>
          </c:extLst>
        </c:ser>
        <c:ser>
          <c:idx val="3"/>
          <c:order val="2"/>
          <c:tx>
            <c:strRef>
              <c:f>Bedrifter!$B$11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Bedrifter!$N$11:$N$16</c:f>
              <c:numCache>
                <c:formatCode>0.00</c:formatCode>
                <c:ptCount val="6"/>
                <c:pt idx="0">
                  <c:v>4.8025034770514603</c:v>
                </c:pt>
                <c:pt idx="1">
                  <c:v>5.1500245941957692</c:v>
                </c:pt>
                <c:pt idx="2">
                  <c:v>5.1479660259275812</c:v>
                </c:pt>
                <c:pt idx="3">
                  <c:v>5.4275534441805213</c:v>
                </c:pt>
                <c:pt idx="4">
                  <c:v>5.5526315789473681</c:v>
                </c:pt>
                <c:pt idx="5">
                  <c:v>5.6954503249767878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15D-48E2-B8F1-FF7A6486D3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18944"/>
        <c:axId val="776319336"/>
      </c:barChart>
      <c:catAx>
        <c:axId val="7763189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9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19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 (1-15)</a:t>
                </a:r>
              </a:p>
            </c:rich>
          </c:tx>
          <c:layout>
            <c:manualLayout>
              <c:xMode val="edge"/>
              <c:yMode val="edge"/>
              <c:x val="1.7011802430651052E-2"/>
              <c:y val="0.2756721695374227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894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987748843827483"/>
          <c:y val="0.12837949652779265"/>
          <c:w val="7.3767487337862286E-2"/>
          <c:h val="0.279915559210159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Voksen geit, middel SLAKTEVEKT per bedriftsgruppe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7106121233582"/>
          <c:y val="0.15952080527684426"/>
          <c:w val="0.85946794095264722"/>
          <c:h val="0.675415842665275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Bedrifter!$B$37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Bedrifter!$R$37:$R$42</c:f>
              <c:numCache>
                <c:formatCode>0.0</c:formatCode>
                <c:ptCount val="6"/>
                <c:pt idx="0">
                  <c:v>21.836229365768911</c:v>
                </c:pt>
                <c:pt idx="1">
                  <c:v>21.283333333333303</c:v>
                </c:pt>
                <c:pt idx="2">
                  <c:v>22.048532687651328</c:v>
                </c:pt>
                <c:pt idx="3">
                  <c:v>20.441559829059827</c:v>
                </c:pt>
                <c:pt idx="4">
                  <c:v>16.405263157894748</c:v>
                </c:pt>
                <c:pt idx="5">
                  <c:v>21.547986434930035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FD-4EF2-B192-41E1D2FB9A40}"/>
            </c:ext>
          </c:extLst>
        </c:ser>
        <c:ser>
          <c:idx val="5"/>
          <c:order val="1"/>
          <c:tx>
            <c:strRef>
              <c:f>Bedrifter!$B$31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Bedrifter!$R$31:$R$36</c:f>
              <c:numCache>
                <c:formatCode>0.0</c:formatCode>
                <c:ptCount val="6"/>
                <c:pt idx="0">
                  <c:v>21.924248995983888</c:v>
                </c:pt>
                <c:pt idx="1">
                  <c:v>21.171362166531964</c:v>
                </c:pt>
                <c:pt idx="2">
                  <c:v>22.268457511075304</c:v>
                </c:pt>
                <c:pt idx="3">
                  <c:v>20.450470588235294</c:v>
                </c:pt>
                <c:pt idx="4">
                  <c:v>12.28780487804878</c:v>
                </c:pt>
                <c:pt idx="5">
                  <c:v>21.555555555555557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FD-4EF2-B192-41E1D2FB9A40}"/>
            </c:ext>
          </c:extLst>
        </c:ser>
        <c:ser>
          <c:idx val="10"/>
          <c:order val="2"/>
          <c:tx>
            <c:strRef>
              <c:f>Bedrifter!$B$25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Bedrifter!$R$25:$R$30</c:f>
              <c:numCache>
                <c:formatCode>0.0</c:formatCode>
                <c:ptCount val="6"/>
                <c:pt idx="0">
                  <c:v>22.082607944732285</c:v>
                </c:pt>
                <c:pt idx="1">
                  <c:v>21.471490424646142</c:v>
                </c:pt>
                <c:pt idx="2">
                  <c:v>22.19611748508488</c:v>
                </c:pt>
                <c:pt idx="3">
                  <c:v>21.683083219645287</c:v>
                </c:pt>
                <c:pt idx="4">
                  <c:v>17.75714285714287</c:v>
                </c:pt>
                <c:pt idx="5">
                  <c:v>21.681300813008125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8FD-4EF2-B192-41E1D2FB9A40}"/>
            </c:ext>
          </c:extLst>
        </c:ser>
        <c:ser>
          <c:idx val="2"/>
          <c:order val="3"/>
          <c:tx>
            <c:strRef>
              <c:f>Bedrifter!$B$18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Bedrifter!$R$18:$R$23</c:f>
              <c:numCache>
                <c:formatCode>0.0</c:formatCode>
                <c:ptCount val="6"/>
                <c:pt idx="0">
                  <c:v>22.40413961038962</c:v>
                </c:pt>
                <c:pt idx="1">
                  <c:v>21.707213114754111</c:v>
                </c:pt>
                <c:pt idx="2">
                  <c:v>21.076742389822812</c:v>
                </c:pt>
                <c:pt idx="3">
                  <c:v>20.912859884836848</c:v>
                </c:pt>
                <c:pt idx="4">
                  <c:v>17.7775</c:v>
                </c:pt>
                <c:pt idx="5">
                  <c:v>21.137090166845802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8FD-4EF2-B192-41E1D2FB9A40}"/>
            </c:ext>
          </c:extLst>
        </c:ser>
        <c:ser>
          <c:idx val="3"/>
          <c:order val="4"/>
          <c:tx>
            <c:strRef>
              <c:f>Bedrifter!$B$11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Bedrifter!$R$11:$R$16</c:f>
              <c:numCache>
                <c:formatCode>0.0</c:formatCode>
                <c:ptCount val="6"/>
                <c:pt idx="0">
                  <c:v>20.81036161335188</c:v>
                </c:pt>
                <c:pt idx="1">
                  <c:v>20.667879980324596</c:v>
                </c:pt>
                <c:pt idx="2">
                  <c:v>21.268618685739799</c:v>
                </c:pt>
                <c:pt idx="3">
                  <c:v>19.359144893111619</c:v>
                </c:pt>
                <c:pt idx="4">
                  <c:v>17.742105263157899</c:v>
                </c:pt>
                <c:pt idx="5">
                  <c:v>21.033472609099391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8FD-4EF2-B192-41E1D2FB9A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18944"/>
        <c:axId val="776319336"/>
      </c:barChart>
      <c:catAx>
        <c:axId val="7763189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9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19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1.7011802430651052E-2"/>
              <c:y val="0.2756721695374227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894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260949066151296"/>
          <c:y val="0.12837949652779265"/>
          <c:w val="5.1035502958579837E-2"/>
          <c:h val="0.251602910190925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Voksen geit, middel SLAKTEVEKT per bedriftsgruppe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7106121233582"/>
          <c:y val="0.15952080527684426"/>
          <c:w val="0.85946794095264722"/>
          <c:h val="0.6754158426652755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Bedrifter!$B$25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Bedrifter!$R$25:$R$30</c:f>
              <c:numCache>
                <c:formatCode>0.0</c:formatCode>
                <c:ptCount val="6"/>
                <c:pt idx="0">
                  <c:v>22.082607944732285</c:v>
                </c:pt>
                <c:pt idx="1">
                  <c:v>21.471490424646142</c:v>
                </c:pt>
                <c:pt idx="2">
                  <c:v>22.19611748508488</c:v>
                </c:pt>
                <c:pt idx="3">
                  <c:v>21.683083219645287</c:v>
                </c:pt>
                <c:pt idx="4">
                  <c:v>17.75714285714287</c:v>
                </c:pt>
                <c:pt idx="5">
                  <c:v>21.681300813008125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A01-4489-AD74-B976E6C2BF23}"/>
            </c:ext>
          </c:extLst>
        </c:ser>
        <c:ser>
          <c:idx val="2"/>
          <c:order val="1"/>
          <c:tx>
            <c:strRef>
              <c:f>Bedrifter!$B$18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Bedrifter!$R$18:$R$23</c:f>
              <c:numCache>
                <c:formatCode>0.0</c:formatCode>
                <c:ptCount val="6"/>
                <c:pt idx="0">
                  <c:v>22.40413961038962</c:v>
                </c:pt>
                <c:pt idx="1">
                  <c:v>21.707213114754111</c:v>
                </c:pt>
                <c:pt idx="2">
                  <c:v>21.076742389822812</c:v>
                </c:pt>
                <c:pt idx="3">
                  <c:v>20.912859884836848</c:v>
                </c:pt>
                <c:pt idx="4">
                  <c:v>17.7775</c:v>
                </c:pt>
                <c:pt idx="5">
                  <c:v>21.137090166845802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A01-4489-AD74-B976E6C2BF23}"/>
            </c:ext>
          </c:extLst>
        </c:ser>
        <c:ser>
          <c:idx val="3"/>
          <c:order val="2"/>
          <c:tx>
            <c:strRef>
              <c:f>Bedrifter!$B$11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Bedrifter!$R$11:$R$16</c:f>
              <c:numCache>
                <c:formatCode>0.0</c:formatCode>
                <c:ptCount val="6"/>
                <c:pt idx="0">
                  <c:v>20.81036161335188</c:v>
                </c:pt>
                <c:pt idx="1">
                  <c:v>20.667879980324596</c:v>
                </c:pt>
                <c:pt idx="2">
                  <c:v>21.268618685739799</c:v>
                </c:pt>
                <c:pt idx="3">
                  <c:v>19.359144893111619</c:v>
                </c:pt>
                <c:pt idx="4">
                  <c:v>17.742105263157899</c:v>
                </c:pt>
                <c:pt idx="5">
                  <c:v>21.033472609099391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A01-4489-AD74-B976E6C2BF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18944"/>
        <c:axId val="776319336"/>
      </c:barChart>
      <c:catAx>
        <c:axId val="7763189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9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19336"/>
        <c:scaling>
          <c:orientation val="minMax"/>
          <c:min val="1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1.7011802430651052E-2"/>
              <c:y val="0.2756721695374227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894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098235713352955"/>
          <c:y val="0.12837949652779265"/>
          <c:w val="8.2662618642607627E-2"/>
          <c:h val="0.2820934593542954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Voksen geit, andels% per bedriftsgruppe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7106121233582"/>
          <c:y val="0.15952080527684426"/>
          <c:w val="0.85946794095264722"/>
          <c:h val="0.675415842665275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Bedrifter!$B$37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Bedrifter!$J$37:$J$42</c:f>
              <c:numCache>
                <c:formatCode>0</c:formatCode>
                <c:ptCount val="6"/>
                <c:pt idx="0">
                  <c:v>12.963171528325256</c:v>
                </c:pt>
                <c:pt idx="1">
                  <c:v>26.455681946165111</c:v>
                </c:pt>
                <c:pt idx="2">
                  <c:v>23.25712354994932</c:v>
                </c:pt>
                <c:pt idx="3">
                  <c:v>10.541727672035138</c:v>
                </c:pt>
                <c:pt idx="4">
                  <c:v>0.21398806171866205</c:v>
                </c:pt>
                <c:pt idx="5">
                  <c:v>26.568307241806504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1D-43B8-AC10-54A86AC93A33}"/>
            </c:ext>
          </c:extLst>
        </c:ser>
        <c:ser>
          <c:idx val="5"/>
          <c:order val="1"/>
          <c:tx>
            <c:strRef>
              <c:f>Bedrifter!$B$31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Bedrifter!$J$31:$J$36</c:f>
              <c:numCache>
                <c:formatCode>0</c:formatCode>
                <c:ptCount val="6"/>
                <c:pt idx="0">
                  <c:v>13.351206434316351</c:v>
                </c:pt>
                <c:pt idx="1">
                  <c:v>26.530831099195705</c:v>
                </c:pt>
                <c:pt idx="2">
                  <c:v>26.627345844504024</c:v>
                </c:pt>
                <c:pt idx="3">
                  <c:v>9.1152815013404833</c:v>
                </c:pt>
                <c:pt idx="4">
                  <c:v>0.43967828418230559</c:v>
                </c:pt>
                <c:pt idx="5">
                  <c:v>23.935656836461128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1D-43B8-AC10-54A86AC93A33}"/>
            </c:ext>
          </c:extLst>
        </c:ser>
        <c:ser>
          <c:idx val="10"/>
          <c:order val="2"/>
          <c:tx>
            <c:strRef>
              <c:f>Bedrifter!$B$25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Bedrifter!$J$25:$J$30</c:f>
              <c:numCache>
                <c:formatCode>0</c:formatCode>
                <c:ptCount val="6"/>
                <c:pt idx="0">
                  <c:v>12.934211995979002</c:v>
                </c:pt>
                <c:pt idx="1">
                  <c:v>26.828995867307047</c:v>
                </c:pt>
                <c:pt idx="2">
                  <c:v>24.338210655646154</c:v>
                </c:pt>
                <c:pt idx="3">
                  <c:v>8.1871998212889547</c:v>
                </c:pt>
                <c:pt idx="4">
                  <c:v>0.23455824863174357</c:v>
                </c:pt>
                <c:pt idx="5">
                  <c:v>27.476823411147112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1D-43B8-AC10-54A86AC93A33}"/>
            </c:ext>
          </c:extLst>
        </c:ser>
        <c:ser>
          <c:idx val="2"/>
          <c:order val="3"/>
          <c:tx>
            <c:strRef>
              <c:f>Bedrifter!$B$18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Bedrifter!$J$18:$J$23</c:f>
              <c:numCache>
                <c:formatCode>0</c:formatCode>
                <c:ptCount val="6"/>
                <c:pt idx="0">
                  <c:v>14.06147099878674</c:v>
                </c:pt>
                <c:pt idx="1">
                  <c:v>24.367890083124756</c:v>
                </c:pt>
                <c:pt idx="2">
                  <c:v>25.121183172345471</c:v>
                </c:pt>
                <c:pt idx="3">
                  <c:v>11.892899984363464</c:v>
                </c:pt>
                <c:pt idx="4">
                  <c:v>0.45654126619437491</c:v>
                </c:pt>
                <c:pt idx="5">
                  <c:v>24.100014495185203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C1D-43B8-AC10-54A86AC93A33}"/>
            </c:ext>
          </c:extLst>
        </c:ser>
        <c:ser>
          <c:idx val="3"/>
          <c:order val="4"/>
          <c:tx>
            <c:strRef>
              <c:f>Bedrifter!$B$11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Bedrifter!$J$11:$J$16</c:f>
              <c:numCache>
                <c:formatCode>0</c:formatCode>
                <c:ptCount val="6"/>
                <c:pt idx="0">
                  <c:v>15.628736006955764</c:v>
                </c:pt>
                <c:pt idx="1">
                  <c:v>22.09542441039018</c:v>
                </c:pt>
                <c:pt idx="2">
                  <c:v>24.312574720139121</c:v>
                </c:pt>
                <c:pt idx="3">
                  <c:v>13.726768829475059</c:v>
                </c:pt>
                <c:pt idx="4">
                  <c:v>0.82599717422019348</c:v>
                </c:pt>
                <c:pt idx="5">
                  <c:v>23.410498858819697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C1D-43B8-AC10-54A86AC93A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18944"/>
        <c:axId val="776319336"/>
      </c:barChart>
      <c:catAx>
        <c:axId val="7763189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9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19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Andels%</a:t>
                </a:r>
              </a:p>
            </c:rich>
          </c:tx>
          <c:layout>
            <c:manualLayout>
              <c:xMode val="edge"/>
              <c:yMode val="edge"/>
              <c:x val="1.7011802430651052E-2"/>
              <c:y val="0.2734943550371657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894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260949066151296"/>
          <c:y val="0.12837949652779265"/>
          <c:w val="5.1035502958579837E-2"/>
          <c:h val="0.251602910190925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Voksen geit, ANTALL slakt per bedriftsgruppe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7106121233582"/>
          <c:y val="0.15952080527684426"/>
          <c:w val="0.85946794095264722"/>
          <c:h val="0.675415842665275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Bedrifter!$B$37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Bedrifter!$H$37:$H$42</c:f>
              <c:numCache>
                <c:formatCode>0</c:formatCode>
                <c:ptCount val="6"/>
                <c:pt idx="0">
                  <c:v>1151</c:v>
                </c:pt>
                <c:pt idx="1">
                  <c:v>2349</c:v>
                </c:pt>
                <c:pt idx="2">
                  <c:v>2065</c:v>
                </c:pt>
                <c:pt idx="3">
                  <c:v>936</c:v>
                </c:pt>
                <c:pt idx="4">
                  <c:v>19</c:v>
                </c:pt>
                <c:pt idx="5">
                  <c:v>2359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CD-401E-96E0-A11B026B5C0D}"/>
            </c:ext>
          </c:extLst>
        </c:ser>
        <c:ser>
          <c:idx val="5"/>
          <c:order val="1"/>
          <c:tx>
            <c:strRef>
              <c:f>Bedrifter!$B$31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Bedrifter!$H$31:$H$36</c:f>
              <c:numCache>
                <c:formatCode>0</c:formatCode>
                <c:ptCount val="6"/>
                <c:pt idx="0">
                  <c:v>1245</c:v>
                </c:pt>
                <c:pt idx="1">
                  <c:v>2474</c:v>
                </c:pt>
                <c:pt idx="2">
                  <c:v>2483</c:v>
                </c:pt>
                <c:pt idx="3">
                  <c:v>850</c:v>
                </c:pt>
                <c:pt idx="4">
                  <c:v>41</c:v>
                </c:pt>
                <c:pt idx="5">
                  <c:v>2232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CD-401E-96E0-A11B026B5C0D}"/>
            </c:ext>
          </c:extLst>
        </c:ser>
        <c:ser>
          <c:idx val="10"/>
          <c:order val="2"/>
          <c:tx>
            <c:strRef>
              <c:f>Bedrifter!$B$25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Bedrifter!$H$25:$H$30</c:f>
              <c:numCache>
                <c:formatCode>0</c:formatCode>
                <c:ptCount val="6"/>
                <c:pt idx="0">
                  <c:v>1158</c:v>
                </c:pt>
                <c:pt idx="1">
                  <c:v>2402</c:v>
                </c:pt>
                <c:pt idx="2">
                  <c:v>2179</c:v>
                </c:pt>
                <c:pt idx="3">
                  <c:v>733</c:v>
                </c:pt>
                <c:pt idx="4">
                  <c:v>21</c:v>
                </c:pt>
                <c:pt idx="5">
                  <c:v>2460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CD-401E-96E0-A11B026B5C0D}"/>
            </c:ext>
          </c:extLst>
        </c:ser>
        <c:ser>
          <c:idx val="2"/>
          <c:order val="3"/>
          <c:tx>
            <c:strRef>
              <c:f>Bedrifter!$B$18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Bedrifter!$H$18:$H$23</c:f>
              <c:numCache>
                <c:formatCode>0</c:formatCode>
                <c:ptCount val="6"/>
                <c:pt idx="0">
                  <c:v>1232</c:v>
                </c:pt>
                <c:pt idx="1">
                  <c:v>2135</c:v>
                </c:pt>
                <c:pt idx="2">
                  <c:v>2201</c:v>
                </c:pt>
                <c:pt idx="3">
                  <c:v>1042</c:v>
                </c:pt>
                <c:pt idx="4">
                  <c:v>40</c:v>
                </c:pt>
                <c:pt idx="5">
                  <c:v>2111.5299999999997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CCD-401E-96E0-A11B026B5C0D}"/>
            </c:ext>
          </c:extLst>
        </c:ser>
        <c:ser>
          <c:idx val="3"/>
          <c:order val="4"/>
          <c:tx>
            <c:strRef>
              <c:f>Bedrifter!$B$11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Bedrifter!$H$11:$H$16</c:f>
              <c:numCache>
                <c:formatCode>General</c:formatCode>
                <c:ptCount val="6"/>
                <c:pt idx="0">
                  <c:v>1438</c:v>
                </c:pt>
                <c:pt idx="1">
                  <c:v>2033</c:v>
                </c:pt>
                <c:pt idx="2">
                  <c:v>2237</c:v>
                </c:pt>
                <c:pt idx="3">
                  <c:v>1263</c:v>
                </c:pt>
                <c:pt idx="4">
                  <c:v>76</c:v>
                </c:pt>
                <c:pt idx="5">
                  <c:v>2154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CCD-401E-96E0-A11B026B5C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18944"/>
        <c:axId val="776319336"/>
      </c:barChart>
      <c:catAx>
        <c:axId val="7763189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9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19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1.7011802430651052E-2"/>
              <c:y val="0.2734944191196639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894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65067006098029"/>
          <c:y val="0.17731246233008977"/>
          <c:w val="6.7837399801365411E-2"/>
          <c:h val="0.2982058802213821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</a:t>
            </a:r>
            <a:r>
              <a:rPr lang="nb-NO" sz="2800" baseline="0"/>
              <a:t> geit, a</a:t>
            </a:r>
            <a:r>
              <a:rPr lang="nb-NO" sz="2800"/>
              <a:t>ntall slakt ved SLAKTERIENE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647715438206439E-2"/>
          <c:y val="0.13421312583809195"/>
          <c:w val="0.90152780322591819"/>
          <c:h val="0.643949377465119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Slakteri!$B$36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Slakteri!$D$10:$D$34</c15:sqref>
                  </c15:fullRef>
                </c:ext>
              </c:extLst>
              <c:f>(Slakteri!$D$11:$D$26,Slakteri!$D$29:$D$33)</c:f>
              <c:strCache>
                <c:ptCount val="21"/>
                <c:pt idx="0">
                  <c:v>Furuseth</c:v>
                </c:pt>
                <c:pt idx="1">
                  <c:v>Gol</c:v>
                </c:pt>
                <c:pt idx="2">
                  <c:v>Forus</c:v>
                </c:pt>
                <c:pt idx="3">
                  <c:v>Sandeid</c:v>
                </c:pt>
                <c:pt idx="4">
                  <c:v>Jæren</c:v>
                </c:pt>
                <c:pt idx="5">
                  <c:v>Førde</c:v>
                </c:pt>
                <c:pt idx="6">
                  <c:v>Ølen</c:v>
                </c:pt>
                <c:pt idx="7">
                  <c:v>Nordfjord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Ole Ringdal</c:v>
                </c:pt>
                <c:pt idx="13">
                  <c:v>Slakthuset</c:v>
                </c:pt>
                <c:pt idx="14">
                  <c:v>Røros</c:v>
                </c:pt>
                <c:pt idx="15">
                  <c:v>Horns</c:v>
                </c:pt>
                <c:pt idx="16">
                  <c:v>Malvik</c:v>
                </c:pt>
                <c:pt idx="17">
                  <c:v>Jens Eide</c:v>
                </c:pt>
                <c:pt idx="18">
                  <c:v>Bø</c:v>
                </c:pt>
                <c:pt idx="19">
                  <c:v>Bjerka</c:v>
                </c:pt>
                <c:pt idx="20">
                  <c:v>Øre Vilt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Slakteri!$G$36:$G$60</c15:sqref>
                  </c15:fullRef>
                </c:ext>
              </c:extLst>
              <c:f>(Slakteri!$G$37:$G$52,Slakteri!$G$55:$G$59)</c:f>
              <c:numCache>
                <c:formatCode>0</c:formatCode>
                <c:ptCount val="21"/>
                <c:pt idx="0">
                  <c:v>109</c:v>
                </c:pt>
                <c:pt idx="1">
                  <c:v>1052</c:v>
                </c:pt>
                <c:pt idx="2">
                  <c:v>127</c:v>
                </c:pt>
                <c:pt idx="3">
                  <c:v>350</c:v>
                </c:pt>
                <c:pt idx="4">
                  <c:v>164</c:v>
                </c:pt>
                <c:pt idx="5">
                  <c:v>1658</c:v>
                </c:pt>
                <c:pt idx="6">
                  <c:v>710</c:v>
                </c:pt>
                <c:pt idx="7">
                  <c:v>145.53</c:v>
                </c:pt>
                <c:pt idx="8">
                  <c:v>40</c:v>
                </c:pt>
                <c:pt idx="9">
                  <c:v>1584</c:v>
                </c:pt>
                <c:pt idx="10">
                  <c:v>168</c:v>
                </c:pt>
                <c:pt idx="11">
                  <c:v>0</c:v>
                </c:pt>
                <c:pt idx="12">
                  <c:v>503</c:v>
                </c:pt>
                <c:pt idx="13">
                  <c:v>143</c:v>
                </c:pt>
                <c:pt idx="14">
                  <c:v>230</c:v>
                </c:pt>
                <c:pt idx="15">
                  <c:v>330</c:v>
                </c:pt>
                <c:pt idx="16">
                  <c:v>308</c:v>
                </c:pt>
                <c:pt idx="17">
                  <c:v>362</c:v>
                </c:pt>
                <c:pt idx="18">
                  <c:v>257</c:v>
                </c:pt>
                <c:pt idx="19">
                  <c:v>309</c:v>
                </c:pt>
                <c:pt idx="20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20-4077-AD51-0D617D762C1E}"/>
            </c:ext>
          </c:extLst>
        </c:ser>
        <c:ser>
          <c:idx val="1"/>
          <c:order val="1"/>
          <c:tx>
            <c:strRef>
              <c:f>Slakteri!$B$10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Slakteri!$D$10:$D$34</c15:sqref>
                  </c15:fullRef>
                </c:ext>
              </c:extLst>
              <c:f>(Slakteri!$D$11:$D$26,Slakteri!$D$29:$D$33)</c:f>
              <c:strCache>
                <c:ptCount val="21"/>
                <c:pt idx="0">
                  <c:v>Furuseth</c:v>
                </c:pt>
                <c:pt idx="1">
                  <c:v>Gol</c:v>
                </c:pt>
                <c:pt idx="2">
                  <c:v>Forus</c:v>
                </c:pt>
                <c:pt idx="3">
                  <c:v>Sandeid</c:v>
                </c:pt>
                <c:pt idx="4">
                  <c:v>Jæren</c:v>
                </c:pt>
                <c:pt idx="5">
                  <c:v>Førde</c:v>
                </c:pt>
                <c:pt idx="6">
                  <c:v>Ølen</c:v>
                </c:pt>
                <c:pt idx="7">
                  <c:v>Nordfjord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Ole Ringdal</c:v>
                </c:pt>
                <c:pt idx="13">
                  <c:v>Slakthuset</c:v>
                </c:pt>
                <c:pt idx="14">
                  <c:v>Røros</c:v>
                </c:pt>
                <c:pt idx="15">
                  <c:v>Horns</c:v>
                </c:pt>
                <c:pt idx="16">
                  <c:v>Malvik</c:v>
                </c:pt>
                <c:pt idx="17">
                  <c:v>Jens Eide</c:v>
                </c:pt>
                <c:pt idx="18">
                  <c:v>Bø</c:v>
                </c:pt>
                <c:pt idx="19">
                  <c:v>Bjerka</c:v>
                </c:pt>
                <c:pt idx="20">
                  <c:v>Øre Vilt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Slakteri!$G$10:$G$34</c15:sqref>
                  </c15:fullRef>
                </c:ext>
              </c:extLst>
              <c:f>(Slakteri!$G$11:$G$26,Slakteri!$G$29:$G$33)</c:f>
              <c:numCache>
                <c:formatCode>0</c:formatCode>
                <c:ptCount val="21"/>
                <c:pt idx="0">
                  <c:v>202</c:v>
                </c:pt>
                <c:pt idx="1">
                  <c:v>1220</c:v>
                </c:pt>
                <c:pt idx="2">
                  <c:v>131</c:v>
                </c:pt>
                <c:pt idx="3">
                  <c:v>329</c:v>
                </c:pt>
                <c:pt idx="4">
                  <c:v>79</c:v>
                </c:pt>
                <c:pt idx="5">
                  <c:v>1571</c:v>
                </c:pt>
                <c:pt idx="6">
                  <c:v>906</c:v>
                </c:pt>
                <c:pt idx="7">
                  <c:v>283</c:v>
                </c:pt>
                <c:pt idx="8">
                  <c:v>76</c:v>
                </c:pt>
                <c:pt idx="9">
                  <c:v>1577</c:v>
                </c:pt>
                <c:pt idx="10">
                  <c:v>278</c:v>
                </c:pt>
                <c:pt idx="11">
                  <c:v>2</c:v>
                </c:pt>
                <c:pt idx="12">
                  <c:v>519</c:v>
                </c:pt>
                <c:pt idx="13">
                  <c:v>192</c:v>
                </c:pt>
                <c:pt idx="14">
                  <c:v>200</c:v>
                </c:pt>
                <c:pt idx="15">
                  <c:v>384</c:v>
                </c:pt>
                <c:pt idx="16">
                  <c:v>341</c:v>
                </c:pt>
                <c:pt idx="17">
                  <c:v>223</c:v>
                </c:pt>
                <c:pt idx="18">
                  <c:v>151</c:v>
                </c:pt>
                <c:pt idx="19">
                  <c:v>310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20-4077-AD51-0D617D762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21688"/>
        <c:axId val="776322080"/>
      </c:barChart>
      <c:catAx>
        <c:axId val="776321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220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400"/>
                  <a:t>Antall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1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156554951330635"/>
          <c:y val="0.20085452661797099"/>
          <c:w val="9.7013648364722663E-2"/>
          <c:h val="0.1391479698392411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GEIT, middel</a:t>
            </a:r>
            <a:r>
              <a:rPr lang="nb-NO" sz="2800" baseline="0"/>
              <a:t> </a:t>
            </a:r>
            <a:r>
              <a:rPr lang="nb-NO" sz="2800"/>
              <a:t>klasse</a:t>
            </a:r>
            <a:r>
              <a:rPr lang="nb-NO" sz="2800" baseline="0"/>
              <a:t> per ÅR</a:t>
            </a:r>
            <a:endParaRPr lang="nb-NO" sz="2800"/>
          </a:p>
        </c:rich>
      </c:tx>
      <c:layout>
        <c:manualLayout>
          <c:xMode val="edge"/>
          <c:yMode val="edge"/>
          <c:x val="0.18767375732279529"/>
          <c:y val="2.58667864530531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003589875803183E-2"/>
          <c:y val="0.15917263026593728"/>
          <c:w val="0.89980220957410129"/>
          <c:h val="0.7391721092214214"/>
        </c:manualLayout>
      </c:layout>
      <c:lineChart>
        <c:grouping val="standard"/>
        <c:varyColors val="0"/>
        <c:ser>
          <c:idx val="1"/>
          <c:order val="0"/>
          <c:tx>
            <c:v>Klasse</c:v>
          </c:tx>
          <c:spPr>
            <a:ln w="114300">
              <a:solidFill>
                <a:srgbClr val="000000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cat>
            <c:numRef>
              <c:f>År!$A$8:$A$35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År!$K$8:$K$35</c:f>
              <c:numCache>
                <c:formatCode>0.00</c:formatCode>
                <c:ptCount val="28"/>
                <c:pt idx="0">
                  <c:v>4.8254236462005853</c:v>
                </c:pt>
                <c:pt idx="1">
                  <c:v>5.0257249837039719</c:v>
                </c:pt>
                <c:pt idx="2">
                  <c:v>4.9815159909342732</c:v>
                </c:pt>
                <c:pt idx="3">
                  <c:v>3.3895467836257311</c:v>
                </c:pt>
                <c:pt idx="4">
                  <c:v>3.3377770639254738</c:v>
                </c:pt>
                <c:pt idx="5">
                  <c:v>3.3774834437086101</c:v>
                </c:pt>
                <c:pt idx="6">
                  <c:v>3.229691663494481</c:v>
                </c:pt>
                <c:pt idx="7">
                  <c:v>3.6744598244429447</c:v>
                </c:pt>
                <c:pt idx="8">
                  <c:v>3.7398622800306049</c:v>
                </c:pt>
                <c:pt idx="9">
                  <c:v>3.6666666666666656</c:v>
                </c:pt>
                <c:pt idx="10">
                  <c:v>3.5567648155050318</c:v>
                </c:pt>
                <c:pt idx="11">
                  <c:v>3.856154102735156</c:v>
                </c:pt>
                <c:pt idx="12">
                  <c:v>4.0333960489181564</c:v>
                </c:pt>
                <c:pt idx="13">
                  <c:v>4.1962885520125459</c:v>
                </c:pt>
                <c:pt idx="14">
                  <c:v>4.3796172070466808</c:v>
                </c:pt>
                <c:pt idx="15">
                  <c:v>4.459963877182421</c:v>
                </c:pt>
                <c:pt idx="16">
                  <c:v>4.7222318488996704</c:v>
                </c:pt>
                <c:pt idx="17">
                  <c:v>4.5978230138535485</c:v>
                </c:pt>
                <c:pt idx="18">
                  <c:v>4.8308368284401837</c:v>
                </c:pt>
                <c:pt idx="19">
                  <c:v>4.8380532058354788</c:v>
                </c:pt>
                <c:pt idx="20">
                  <c:v>4.9876717153927439</c:v>
                </c:pt>
                <c:pt idx="21">
                  <c:v>4.8117366412213753</c:v>
                </c:pt>
                <c:pt idx="22">
                  <c:v>4.8662511494840084</c:v>
                </c:pt>
                <c:pt idx="23">
                  <c:v>5.008334271877465</c:v>
                </c:pt>
                <c:pt idx="24">
                  <c:v>5.0553351206434316</c:v>
                </c:pt>
                <c:pt idx="25">
                  <c:v>5.2475147995085445</c:v>
                </c:pt>
                <c:pt idx="26">
                  <c:v>5.2122243489436189</c:v>
                </c:pt>
                <c:pt idx="27">
                  <c:v>5.2643190957504622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16-4EC6-B21C-555C9C2A8B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8432"/>
        <c:axId val="462808040"/>
      </c:lineChart>
      <c:catAx>
        <c:axId val="4628084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8040"/>
        <c:crosses val="autoZero"/>
        <c:auto val="1"/>
        <c:lblAlgn val="ctr"/>
        <c:lblOffset val="100"/>
        <c:tickLblSkip val="2"/>
        <c:noMultiLvlLbl val="0"/>
      </c:catAx>
      <c:valAx>
        <c:axId val="462808040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Middel KLASSE</a:t>
                </a:r>
              </a:p>
            </c:rich>
          </c:tx>
          <c:layout>
            <c:manualLayout>
              <c:xMode val="edge"/>
              <c:yMode val="edge"/>
              <c:x val="9.8716216958235868E-3"/>
              <c:y val="0.39353656108997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84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99178181077805"/>
          <c:y val="0.63683660946618526"/>
          <c:w val="0.13748020304933539"/>
          <c:h val="0.109974695325190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-3" verticalDpi="300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Voksen geit: middel VEKT</a:t>
            </a:r>
            <a:r>
              <a:rPr lang="nb-NO" sz="2400" baseline="0"/>
              <a:t> per </a:t>
            </a:r>
            <a:r>
              <a:rPr lang="nb-NO" sz="2400"/>
              <a:t>slakt ved SLAKTERIENE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186528773655678E-2"/>
          <c:y val="0.15125526026462449"/>
          <c:w val="0.90758199744829327"/>
          <c:h val="0.66902168555938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Slakteri!$B$36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Slakteri!$D$10:$D$34</c15:sqref>
                  </c15:fullRef>
                </c:ext>
              </c:extLst>
              <c:f>(Slakteri!$D$10:$D$26,Slakteri!$D$29:$D$33)</c:f>
              <c:strCache>
                <c:ptCount val="22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Øre Vilt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Slakteri!$V$36:$V$60</c15:sqref>
                  </c15:fullRef>
                </c:ext>
              </c:extLst>
              <c:f>(Slakteri!$V$36:$V$52,Slakteri!$V$55:$V$59)</c:f>
              <c:numCache>
                <c:formatCode>0.0</c:formatCode>
                <c:ptCount val="22"/>
                <c:pt idx="0">
                  <c:v>22.884999999999994</c:v>
                </c:pt>
                <c:pt idx="1">
                  <c:v>23.843119266055041</c:v>
                </c:pt>
                <c:pt idx="2">
                  <c:v>22.321863117870738</c:v>
                </c:pt>
                <c:pt idx="3">
                  <c:v>22.267716535433063</c:v>
                </c:pt>
                <c:pt idx="4">
                  <c:v>22.411600000000004</c:v>
                </c:pt>
                <c:pt idx="5">
                  <c:v>18.200609756097563</c:v>
                </c:pt>
                <c:pt idx="6">
                  <c:v>21.515585042219563</c:v>
                </c:pt>
                <c:pt idx="7">
                  <c:v>22.117042253521134</c:v>
                </c:pt>
                <c:pt idx="8">
                  <c:v>21.284958427815557</c:v>
                </c:pt>
                <c:pt idx="9">
                  <c:v>17.7775</c:v>
                </c:pt>
                <c:pt idx="10">
                  <c:v>21.523970959595971</c:v>
                </c:pt>
                <c:pt idx="11">
                  <c:v>18.471428571428564</c:v>
                </c:pt>
                <c:pt idx="12">
                  <c:v>0</c:v>
                </c:pt>
                <c:pt idx="13">
                  <c:v>21.193240556660072</c:v>
                </c:pt>
                <c:pt idx="14">
                  <c:v>21.239160839160835</c:v>
                </c:pt>
                <c:pt idx="15">
                  <c:v>19.515217391304347</c:v>
                </c:pt>
                <c:pt idx="16">
                  <c:v>21.11484848484848</c:v>
                </c:pt>
                <c:pt idx="17">
                  <c:v>18.943506493506497</c:v>
                </c:pt>
                <c:pt idx="18">
                  <c:v>19.691988950276244</c:v>
                </c:pt>
                <c:pt idx="19">
                  <c:v>23.107392996108953</c:v>
                </c:pt>
                <c:pt idx="20">
                  <c:v>20.910485436893211</c:v>
                </c:pt>
                <c:pt idx="21">
                  <c:v>22.841379310344841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20-4D1B-894C-198EE8585531}"/>
            </c:ext>
          </c:extLst>
        </c:ser>
        <c:ser>
          <c:idx val="1"/>
          <c:order val="1"/>
          <c:tx>
            <c:strRef>
              <c:f>Slakteri!$B$11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Slakteri!$D$10:$D$34</c15:sqref>
                  </c15:fullRef>
                </c:ext>
              </c:extLst>
              <c:f>(Slakteri!$D$10:$D$26,Slakteri!$D$29:$D$33)</c:f>
              <c:strCache>
                <c:ptCount val="22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Øre Vilt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Slakteri!$V$10:$V$34</c15:sqref>
                  </c15:fullRef>
                </c:ext>
              </c:extLst>
              <c:f>(Slakteri!$V$10:$V$26,Slakteri!$V$29:$V$33)</c:f>
              <c:numCache>
                <c:formatCode>0.0</c:formatCode>
                <c:ptCount val="22"/>
                <c:pt idx="0">
                  <c:v>19.239449541284408</c:v>
                </c:pt>
                <c:pt idx="1">
                  <c:v>20.796534653465358</c:v>
                </c:pt>
                <c:pt idx="2">
                  <c:v>21.091065573770489</c:v>
                </c:pt>
                <c:pt idx="3">
                  <c:v>19.347328244274809</c:v>
                </c:pt>
                <c:pt idx="4">
                  <c:v>21.588145896656528</c:v>
                </c:pt>
                <c:pt idx="5">
                  <c:v>18.384810126582273</c:v>
                </c:pt>
                <c:pt idx="6">
                  <c:v>20.590642902609776</c:v>
                </c:pt>
                <c:pt idx="7">
                  <c:v>19.521412803531987</c:v>
                </c:pt>
                <c:pt idx="8">
                  <c:v>21.169611307420485</c:v>
                </c:pt>
                <c:pt idx="9">
                  <c:v>17.742105263157899</c:v>
                </c:pt>
                <c:pt idx="10">
                  <c:v>21.705389980976527</c:v>
                </c:pt>
                <c:pt idx="11">
                  <c:v>19.107194244604322</c:v>
                </c:pt>
                <c:pt idx="12">
                  <c:v>16.45</c:v>
                </c:pt>
                <c:pt idx="13">
                  <c:v>21.708670520231223</c:v>
                </c:pt>
                <c:pt idx="14">
                  <c:v>20.886458333333341</c:v>
                </c:pt>
                <c:pt idx="15">
                  <c:v>19.380499999999994</c:v>
                </c:pt>
                <c:pt idx="16">
                  <c:v>20.615885416666671</c:v>
                </c:pt>
                <c:pt idx="17">
                  <c:v>20.649560117302062</c:v>
                </c:pt>
                <c:pt idx="18">
                  <c:v>20.11121076233184</c:v>
                </c:pt>
                <c:pt idx="19">
                  <c:v>23.5748344370861</c:v>
                </c:pt>
                <c:pt idx="20">
                  <c:v>19.676451612903222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20-4D1B-894C-198EE85855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21688"/>
        <c:axId val="776322080"/>
      </c:barChart>
      <c:catAx>
        <c:axId val="776321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22080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Vekt i kg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1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342018753412999"/>
          <c:y val="0.10721719954483867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 baseline="0"/>
              <a:t>Voksen geit: andel OVERFETE per </a:t>
            </a:r>
            <a:r>
              <a:rPr lang="nb-NO" sz="2400"/>
              <a:t>slakt ved SLAKTERIENE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186528773655678E-2"/>
          <c:y val="0.15125526026462449"/>
          <c:w val="0.90758199744829327"/>
          <c:h val="0.66902168555938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Slakteri!$B$36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Slakteri!$D$10:$D$34</c15:sqref>
                  </c15:fullRef>
                </c:ext>
              </c:extLst>
              <c:f>(Slakteri!$D$10:$D$26,Slakteri!$D$29:$D$33)</c:f>
              <c:strCache>
                <c:ptCount val="22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Øre Vilt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Slakteri!$Y$36:$Y$60</c15:sqref>
                  </c15:fullRef>
                </c:ext>
              </c:extLst>
              <c:f>(Slakteri!$Y$36:$Y$52,Slakteri!$Y$55:$Y$59)</c:f>
              <c:numCache>
                <c:formatCode>0</c:formatCode>
                <c:ptCount val="22"/>
                <c:pt idx="0">
                  <c:v>5</c:v>
                </c:pt>
                <c:pt idx="1">
                  <c:v>10.091743119266056</c:v>
                </c:pt>
                <c:pt idx="2">
                  <c:v>7.4144486692015219</c:v>
                </c:pt>
                <c:pt idx="3">
                  <c:v>0</c:v>
                </c:pt>
                <c:pt idx="4">
                  <c:v>1.4285714285714288</c:v>
                </c:pt>
                <c:pt idx="5">
                  <c:v>1.8292682926829271</c:v>
                </c:pt>
                <c:pt idx="6">
                  <c:v>0.66344993968636912</c:v>
                </c:pt>
                <c:pt idx="7">
                  <c:v>5.4929577464788739</c:v>
                </c:pt>
                <c:pt idx="8">
                  <c:v>2.0614306328592047</c:v>
                </c:pt>
                <c:pt idx="9">
                  <c:v>10</c:v>
                </c:pt>
                <c:pt idx="10">
                  <c:v>3.0303030303030303</c:v>
                </c:pt>
                <c:pt idx="11">
                  <c:v>4.1666666666666679</c:v>
                </c:pt>
                <c:pt idx="12">
                  <c:v>0</c:v>
                </c:pt>
                <c:pt idx="13">
                  <c:v>1.1928429423459241</c:v>
                </c:pt>
                <c:pt idx="14">
                  <c:v>2.0979020979020975</c:v>
                </c:pt>
                <c:pt idx="15">
                  <c:v>1.7391304347826086</c:v>
                </c:pt>
                <c:pt idx="16">
                  <c:v>3.3333333333333344</c:v>
                </c:pt>
                <c:pt idx="17">
                  <c:v>8.1168831168831144</c:v>
                </c:pt>
                <c:pt idx="18">
                  <c:v>1.1049723756906078</c:v>
                </c:pt>
                <c:pt idx="19">
                  <c:v>10.505836575875488</c:v>
                </c:pt>
                <c:pt idx="20">
                  <c:v>3.2362459546925568</c:v>
                </c:pt>
                <c:pt idx="21">
                  <c:v>10.344827586206899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C-4DA3-9039-83DDE3E40D82}"/>
            </c:ext>
          </c:extLst>
        </c:ser>
        <c:ser>
          <c:idx val="1"/>
          <c:order val="1"/>
          <c:tx>
            <c:strRef>
              <c:f>Slakteri!$B$10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Slakteri!$D$10:$D$34</c15:sqref>
                  </c15:fullRef>
                </c:ext>
              </c:extLst>
              <c:f>(Slakteri!$D$10:$D$26,Slakteri!$D$29:$D$33)</c:f>
              <c:strCache>
                <c:ptCount val="22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Øre Vilt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Slakteri!$Y$10:$Y$34</c15:sqref>
                  </c15:fullRef>
                </c:ext>
              </c:extLst>
              <c:f>(Slakteri!$Y$10:$Y$26,Slakteri!$Y$29:$Y$33)</c:f>
              <c:numCache>
                <c:formatCode>0</c:formatCode>
                <c:ptCount val="22"/>
                <c:pt idx="0">
                  <c:v>1.3761467889908259</c:v>
                </c:pt>
                <c:pt idx="1">
                  <c:v>5.4455445544554451</c:v>
                </c:pt>
                <c:pt idx="2">
                  <c:v>8.0327868852459012</c:v>
                </c:pt>
                <c:pt idx="3">
                  <c:v>1.5267175572519092</c:v>
                </c:pt>
                <c:pt idx="4">
                  <c:v>2.1276595744680855</c:v>
                </c:pt>
                <c:pt idx="5">
                  <c:v>2.5316455696202529</c:v>
                </c:pt>
                <c:pt idx="6">
                  <c:v>1.8459579885423305</c:v>
                </c:pt>
                <c:pt idx="7">
                  <c:v>2.5386313465783674</c:v>
                </c:pt>
                <c:pt idx="8">
                  <c:v>0.70671378091872794</c:v>
                </c:pt>
                <c:pt idx="9">
                  <c:v>9.2105263157894726</c:v>
                </c:pt>
                <c:pt idx="10">
                  <c:v>3.8046924540266329</c:v>
                </c:pt>
                <c:pt idx="11">
                  <c:v>15.107913669064748</c:v>
                </c:pt>
                <c:pt idx="12">
                  <c:v>0</c:v>
                </c:pt>
                <c:pt idx="13">
                  <c:v>2.1194605009633913</c:v>
                </c:pt>
                <c:pt idx="14">
                  <c:v>0.52083333333333348</c:v>
                </c:pt>
                <c:pt idx="15">
                  <c:v>1</c:v>
                </c:pt>
                <c:pt idx="16">
                  <c:v>2.34375</c:v>
                </c:pt>
                <c:pt idx="17">
                  <c:v>9.0909090909090917</c:v>
                </c:pt>
                <c:pt idx="18">
                  <c:v>1.7937219730941703</c:v>
                </c:pt>
                <c:pt idx="19">
                  <c:v>7.9470198675496686</c:v>
                </c:pt>
                <c:pt idx="20">
                  <c:v>1.9354838709677424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3C-4DA3-9039-83DDE3E40D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21688"/>
        <c:axId val="776322080"/>
      </c:barChart>
      <c:catAx>
        <c:axId val="776321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220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% OVERFETE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1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993900209053065"/>
          <c:y val="0.20324199794176082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Voksen geit, middel FETTGRUPPE</a:t>
            </a:r>
            <a:r>
              <a:rPr lang="nb-NO" sz="2400" baseline="0"/>
              <a:t> per </a:t>
            </a:r>
            <a:r>
              <a:rPr lang="nb-NO" sz="2400"/>
              <a:t>slakt ved SLAKTERIENE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186528773655678E-2"/>
          <c:y val="0.15125526026462449"/>
          <c:w val="0.90758199744829327"/>
          <c:h val="0.66902168555938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Slakteri!$B$36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Slakteri!$D$10:$D$34</c15:sqref>
                  </c15:fullRef>
                </c:ext>
              </c:extLst>
              <c:f>(Slakteri!$D$10:$D$26,Slakteri!$D$29:$D$33)</c:f>
              <c:strCache>
                <c:ptCount val="22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Øre Vilt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Slakteri!$T$36:$T$60</c15:sqref>
                  </c15:fullRef>
                </c:ext>
              </c:extLst>
              <c:f>(Slakteri!$T$36:$T$52,Slakteri!$T$55:$T$59)</c:f>
              <c:numCache>
                <c:formatCode>0.00</c:formatCode>
                <c:ptCount val="22"/>
                <c:pt idx="0">
                  <c:v>5.833333333333333</c:v>
                </c:pt>
                <c:pt idx="1">
                  <c:v>6.8990825688073389</c:v>
                </c:pt>
                <c:pt idx="2">
                  <c:v>6.1948669201520898</c:v>
                </c:pt>
                <c:pt idx="3">
                  <c:v>5.1653543307086602</c:v>
                </c:pt>
                <c:pt idx="4">
                  <c:v>5.3685714285714301</c:v>
                </c:pt>
                <c:pt idx="5">
                  <c:v>4.8963414634146334</c:v>
                </c:pt>
                <c:pt idx="6">
                  <c:v>5.1700844390832339</c:v>
                </c:pt>
                <c:pt idx="7">
                  <c:v>6.4830985915492976</c:v>
                </c:pt>
                <c:pt idx="8">
                  <c:v>4.9955335669621395</c:v>
                </c:pt>
                <c:pt idx="9">
                  <c:v>6.65</c:v>
                </c:pt>
                <c:pt idx="10">
                  <c:v>5.1799242424242413</c:v>
                </c:pt>
                <c:pt idx="11">
                  <c:v>6.1607142857142847</c:v>
                </c:pt>
                <c:pt idx="12">
                  <c:v>0</c:v>
                </c:pt>
                <c:pt idx="13">
                  <c:v>5.1908548707753477</c:v>
                </c:pt>
                <c:pt idx="14">
                  <c:v>4.9580419580419592</c:v>
                </c:pt>
                <c:pt idx="15">
                  <c:v>5.1956521739130439</c:v>
                </c:pt>
                <c:pt idx="16">
                  <c:v>5.872727272727273</c:v>
                </c:pt>
                <c:pt idx="17">
                  <c:v>6.2954545454545459</c:v>
                </c:pt>
                <c:pt idx="18">
                  <c:v>5.2071823204419916</c:v>
                </c:pt>
                <c:pt idx="19">
                  <c:v>6.6342412451361854</c:v>
                </c:pt>
                <c:pt idx="20">
                  <c:v>5.3398058252427196</c:v>
                </c:pt>
                <c:pt idx="21">
                  <c:v>5.9310344827586228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8D-4D3D-BECA-9557AEC06A15}"/>
            </c:ext>
          </c:extLst>
        </c:ser>
        <c:ser>
          <c:idx val="1"/>
          <c:order val="1"/>
          <c:tx>
            <c:strRef>
              <c:f>Slakteri!$B$10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Slakteri!$D$10:$D$34</c15:sqref>
                  </c15:fullRef>
                </c:ext>
              </c:extLst>
              <c:f>(Slakteri!$D$10:$D$26,Slakteri!$D$29:$D$33)</c:f>
              <c:strCache>
                <c:ptCount val="22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Øre Vilt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Slakteri!$T$10:$T$34</c15:sqref>
                  </c15:fullRef>
                </c:ext>
              </c:extLst>
              <c:f>(Slakteri!$T$10:$T$26,Slakteri!$T$29:$T$33)</c:f>
              <c:numCache>
                <c:formatCode>0.00</c:formatCode>
                <c:ptCount val="22"/>
                <c:pt idx="0">
                  <c:v>4.5412844036697244</c:v>
                </c:pt>
                <c:pt idx="1">
                  <c:v>5.3861386138613856</c:v>
                </c:pt>
                <c:pt idx="2">
                  <c:v>5.8877049180327887</c:v>
                </c:pt>
                <c:pt idx="3">
                  <c:v>5.2595419847328237</c:v>
                </c:pt>
                <c:pt idx="4">
                  <c:v>5.3738601823708194</c:v>
                </c:pt>
                <c:pt idx="5">
                  <c:v>5.1898734177215191</c:v>
                </c:pt>
                <c:pt idx="6">
                  <c:v>5.2253341820496493</c:v>
                </c:pt>
                <c:pt idx="7">
                  <c:v>5.9403973509933801</c:v>
                </c:pt>
                <c:pt idx="8">
                  <c:v>5.6678445229681982</c:v>
                </c:pt>
                <c:pt idx="9">
                  <c:v>6.1447368421052628</c:v>
                </c:pt>
                <c:pt idx="10">
                  <c:v>5.570703868103994</c:v>
                </c:pt>
                <c:pt idx="11">
                  <c:v>5.8489208633093517</c:v>
                </c:pt>
                <c:pt idx="12">
                  <c:v>4</c:v>
                </c:pt>
                <c:pt idx="13">
                  <c:v>5.5067437379576116</c:v>
                </c:pt>
                <c:pt idx="14">
                  <c:v>5.3645833333333321</c:v>
                </c:pt>
                <c:pt idx="15">
                  <c:v>4.7599999999999989</c:v>
                </c:pt>
                <c:pt idx="16">
                  <c:v>5.8203125</c:v>
                </c:pt>
                <c:pt idx="17">
                  <c:v>6.4340175953079211</c:v>
                </c:pt>
                <c:pt idx="18">
                  <c:v>5.8340807174887885</c:v>
                </c:pt>
                <c:pt idx="19">
                  <c:v>6.668874172185431</c:v>
                </c:pt>
                <c:pt idx="20">
                  <c:v>4.9806451612903215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8D-4D3D-BECA-9557AEC06A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21688"/>
        <c:axId val="776322080"/>
      </c:barChart>
      <c:catAx>
        <c:axId val="776321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22080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1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405451445525598"/>
          <c:y val="0.16280188647742458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Voksen geit, middel KLASSE</a:t>
            </a:r>
            <a:r>
              <a:rPr lang="nb-NO" sz="2400" baseline="0"/>
              <a:t> per </a:t>
            </a:r>
            <a:r>
              <a:rPr lang="nb-NO" sz="2400"/>
              <a:t>slakt ved SLAKTERIENE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186528773655678E-2"/>
          <c:y val="0.15125526026462449"/>
          <c:w val="0.90758199744829327"/>
          <c:h val="0.66902168555938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Slakteri!$B$36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Slakteri!$D$10:$D$34</c15:sqref>
                  </c15:fullRef>
                </c:ext>
              </c:extLst>
              <c:f>(Slakteri!$D$10:$D$26,Slakteri!$D$29:$D$33)</c:f>
              <c:strCache>
                <c:ptCount val="22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Øre Vilt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Slakteri!$R$36:$R$60</c15:sqref>
                  </c15:fullRef>
                </c:ext>
              </c:extLst>
              <c:f>(Slakteri!$R$36:$R$52,Slakteri!$R$55:$R$59)</c:f>
              <c:numCache>
                <c:formatCode>0.00</c:formatCode>
                <c:ptCount val="22"/>
                <c:pt idx="0">
                  <c:v>6.4333333333333353</c:v>
                </c:pt>
                <c:pt idx="1">
                  <c:v>8.798165137614685</c:v>
                </c:pt>
                <c:pt idx="2">
                  <c:v>4.566539923954374</c:v>
                </c:pt>
                <c:pt idx="3">
                  <c:v>5.1889763779527556</c:v>
                </c:pt>
                <c:pt idx="4">
                  <c:v>5.2342857142857149</c:v>
                </c:pt>
                <c:pt idx="5">
                  <c:v>4.5792682926829267</c:v>
                </c:pt>
                <c:pt idx="6">
                  <c:v>5.1525934861278628</c:v>
                </c:pt>
                <c:pt idx="7">
                  <c:v>5.6154929577464801</c:v>
                </c:pt>
                <c:pt idx="8">
                  <c:v>5.2776747062461347</c:v>
                </c:pt>
                <c:pt idx="9">
                  <c:v>6.8250000000000002</c:v>
                </c:pt>
                <c:pt idx="10">
                  <c:v>4.8724747474747474</c:v>
                </c:pt>
                <c:pt idx="11">
                  <c:v>5.5714285714285694</c:v>
                </c:pt>
                <c:pt idx="12">
                  <c:v>0</c:v>
                </c:pt>
                <c:pt idx="13">
                  <c:v>4.2226640159045719</c:v>
                </c:pt>
                <c:pt idx="14">
                  <c:v>5.4405594405594409</c:v>
                </c:pt>
                <c:pt idx="15">
                  <c:v>5.2434782608695665</c:v>
                </c:pt>
                <c:pt idx="16">
                  <c:v>6.0121212121212109</c:v>
                </c:pt>
                <c:pt idx="17">
                  <c:v>5.574675324675324</c:v>
                </c:pt>
                <c:pt idx="18">
                  <c:v>6.1850828729281764</c:v>
                </c:pt>
                <c:pt idx="19">
                  <c:v>6.0077821011673134</c:v>
                </c:pt>
                <c:pt idx="20">
                  <c:v>4.9126213592232997</c:v>
                </c:pt>
                <c:pt idx="21">
                  <c:v>5.3103448275862064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58-4385-8F2F-399672EA3C1B}"/>
            </c:ext>
          </c:extLst>
        </c:ser>
        <c:ser>
          <c:idx val="1"/>
          <c:order val="1"/>
          <c:tx>
            <c:strRef>
              <c:f>Slakteri!$B$10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Slakteri!$D$10:$D$34</c15:sqref>
                  </c15:fullRef>
                </c:ext>
              </c:extLst>
              <c:f>(Slakteri!$D$10:$D$26,Slakteri!$D$29:$D$33)</c:f>
              <c:strCache>
                <c:ptCount val="22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Øre Vilt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Slakteri!$R$10:$R$34</c15:sqref>
                  </c15:fullRef>
                </c:ext>
              </c:extLst>
              <c:f>(Slakteri!$R$10:$R$26,Slakteri!$R$29:$R$33)</c:f>
              <c:numCache>
                <c:formatCode>0.00</c:formatCode>
                <c:ptCount val="22"/>
                <c:pt idx="0">
                  <c:v>5.3807339449541285</c:v>
                </c:pt>
                <c:pt idx="1">
                  <c:v>7.5693069306930685</c:v>
                </c:pt>
                <c:pt idx="2">
                  <c:v>4.6991803278688513</c:v>
                </c:pt>
                <c:pt idx="3">
                  <c:v>5.1526717557251915</c:v>
                </c:pt>
                <c:pt idx="4">
                  <c:v>5.3738601823708194</c:v>
                </c:pt>
                <c:pt idx="5">
                  <c:v>5.3797468354430391</c:v>
                </c:pt>
                <c:pt idx="6">
                  <c:v>5.1037555697008283</c:v>
                </c:pt>
                <c:pt idx="7">
                  <c:v>5.2947019867549665</c:v>
                </c:pt>
                <c:pt idx="8">
                  <c:v>5.4452296819787991</c:v>
                </c:pt>
                <c:pt idx="9">
                  <c:v>5.5526315789473681</c:v>
                </c:pt>
                <c:pt idx="10">
                  <c:v>5.0602409638554207</c:v>
                </c:pt>
                <c:pt idx="11">
                  <c:v>5.8741007194244608</c:v>
                </c:pt>
                <c:pt idx="12">
                  <c:v>4.5</c:v>
                </c:pt>
                <c:pt idx="13">
                  <c:v>4.6878612716763008</c:v>
                </c:pt>
                <c:pt idx="14">
                  <c:v>5.2135416666666679</c:v>
                </c:pt>
                <c:pt idx="15">
                  <c:v>5.7649999999999997</c:v>
                </c:pt>
                <c:pt idx="16">
                  <c:v>5.6588541666666679</c:v>
                </c:pt>
                <c:pt idx="17">
                  <c:v>6.2668621700879763</c:v>
                </c:pt>
                <c:pt idx="18">
                  <c:v>6.7085201793721998</c:v>
                </c:pt>
                <c:pt idx="19">
                  <c:v>6.2384105960264877</c:v>
                </c:pt>
                <c:pt idx="20">
                  <c:v>4.3290322580645153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58-4385-8F2F-399672EA3C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21688"/>
        <c:axId val="776322080"/>
      </c:barChart>
      <c:catAx>
        <c:axId val="776321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22080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Middel KLASSE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1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342018753412999"/>
          <c:y val="0.10721719954483867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Voksen geit, antall% klassifiserte slakt ved SLAKTERIENE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186528773655678E-2"/>
          <c:y val="0.15125526026462449"/>
          <c:w val="0.90758199744829327"/>
          <c:h val="0.66902168555938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Slakteri!$B$36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Slakteri!$D$10:$D$34</c15:sqref>
                  </c15:fullRef>
                </c:ext>
              </c:extLst>
              <c:f>(Slakteri!$D$10:$D$26,Slakteri!$D$29:$D$33)</c:f>
              <c:strCache>
                <c:ptCount val="22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Øre Vilt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Slakteri!$I$36:$I$60</c15:sqref>
                  </c15:fullRef>
                </c:ext>
              </c:extLst>
              <c:f>(Slakteri!$I$36:$I$52,Slakteri!$I$55:$I$59)</c:f>
              <c:numCache>
                <c:formatCode>0.0</c:formatCode>
                <c:ptCount val="22"/>
                <c:pt idx="0">
                  <c:v>2.1973044201435075</c:v>
                </c:pt>
                <c:pt idx="1">
                  <c:v>1.3862972974803882</c:v>
                </c:pt>
                <c:pt idx="2">
                  <c:v>12.526016744704679</c:v>
                </c:pt>
                <c:pt idx="3">
                  <c:v>1.5085031195023044</c:v>
                </c:pt>
                <c:pt idx="4">
                  <c:v>4.1841545189403284</c:v>
                </c:pt>
                <c:pt idx="5">
                  <c:v>1.592196238119671</c:v>
                </c:pt>
                <c:pt idx="6">
                  <c:v>19.028497320193289</c:v>
                </c:pt>
                <c:pt idx="7">
                  <c:v>8.376299623711688</c:v>
                </c:pt>
                <c:pt idx="8">
                  <c:v>1.6523123277830043</c:v>
                </c:pt>
                <c:pt idx="9">
                  <c:v>0.37931278934868751</c:v>
                </c:pt>
                <c:pt idx="10">
                  <c:v>18.186301308775811</c:v>
                </c:pt>
                <c:pt idx="11">
                  <c:v>1.6552994626731079</c:v>
                </c:pt>
                <c:pt idx="12">
                  <c:v>0</c:v>
                </c:pt>
                <c:pt idx="13">
                  <c:v>5.6863313134789584</c:v>
                </c:pt>
                <c:pt idx="14">
                  <c:v>1.6200939443254587</c:v>
                </c:pt>
                <c:pt idx="15">
                  <c:v>2.3942419561124799</c:v>
                </c:pt>
                <c:pt idx="16">
                  <c:v>3.7167959287058352</c:v>
                </c:pt>
                <c:pt idx="17">
                  <c:v>3.1122745053211256</c:v>
                </c:pt>
                <c:pt idx="18">
                  <c:v>3.8024626900184488</c:v>
                </c:pt>
                <c:pt idx="19">
                  <c:v>3.1677498675659073</c:v>
                </c:pt>
                <c:pt idx="20">
                  <c:v>3.4465882412181825</c:v>
                </c:pt>
                <c:pt idx="21">
                  <c:v>0.35333538414367993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77-40BC-9504-9C9620F317FA}"/>
            </c:ext>
          </c:extLst>
        </c:ser>
        <c:ser>
          <c:idx val="1"/>
          <c:order val="1"/>
          <c:tx>
            <c:strRef>
              <c:f>Slakteri!$B$10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Slakteri!$D$10:$D$34</c15:sqref>
                  </c15:fullRef>
                </c:ext>
              </c:extLst>
              <c:f>(Slakteri!$D$10:$D$26,Slakteri!$D$29:$D$33)</c:f>
              <c:strCache>
                <c:ptCount val="22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Øre Vilt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Slakteri!$I$10:$I$34</c15:sqref>
                  </c15:fullRef>
                </c:ext>
              </c:extLst>
              <c:f>(Slakteri!$I$10:$I$26,Slakteri!$I$29:$I$33)</c:f>
              <c:numCache>
                <c:formatCode>0.0</c:formatCode>
                <c:ptCount val="22"/>
                <c:pt idx="0">
                  <c:v>2.2002233692028548</c:v>
                </c:pt>
                <c:pt idx="1">
                  <c:v>2.2037381030194725</c:v>
                </c:pt>
                <c:pt idx="2">
                  <c:v>13.49820407593714</c:v>
                </c:pt>
                <c:pt idx="3">
                  <c:v>1.3295660982415316</c:v>
                </c:pt>
                <c:pt idx="4">
                  <c:v>3.7258801391834599</c:v>
                </c:pt>
                <c:pt idx="5">
                  <c:v>0.76191035750088765</c:v>
                </c:pt>
                <c:pt idx="6">
                  <c:v>16.969292242772621</c:v>
                </c:pt>
                <c:pt idx="7">
                  <c:v>9.2780579364525568</c:v>
                </c:pt>
                <c:pt idx="8">
                  <c:v>3.1428015366206408</c:v>
                </c:pt>
                <c:pt idx="9">
                  <c:v>0.70735329527278812</c:v>
                </c:pt>
                <c:pt idx="10">
                  <c:v>17.956302940678107</c:v>
                </c:pt>
                <c:pt idx="11">
                  <c:v>2.7865019533002049</c:v>
                </c:pt>
                <c:pt idx="12">
                  <c:v>1.7258916801004692E-2</c:v>
                </c:pt>
                <c:pt idx="13">
                  <c:v>5.9104183529957401</c:v>
                </c:pt>
                <c:pt idx="14">
                  <c:v>2.1036993360300622</c:v>
                </c:pt>
                <c:pt idx="15">
                  <c:v>2.0333522009840204</c:v>
                </c:pt>
                <c:pt idx="16">
                  <c:v>4.1528940685457059</c:v>
                </c:pt>
                <c:pt idx="17">
                  <c:v>3.6938803238381346</c:v>
                </c:pt>
                <c:pt idx="18">
                  <c:v>2.3526683911594488</c:v>
                </c:pt>
                <c:pt idx="19">
                  <c:v>1.8674252896114441</c:v>
                </c:pt>
                <c:pt idx="20">
                  <c:v>3.1998241583917428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77-40BC-9504-9C9620F317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21688"/>
        <c:axId val="776322080"/>
      </c:barChart>
      <c:catAx>
        <c:axId val="776321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220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Antall%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1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38598767108135"/>
          <c:y val="0.17881971010808978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Voksen geit, antall slakt innen de ulike KLASSENE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154152932986285E-2"/>
          <c:y val="0.17150292698742101"/>
          <c:w val="0.88331584468493696"/>
          <c:h val="0.71506406588220073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Klasse!$B$26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Klasse!$D$10:$D$20</c:f>
              <c:strCache>
                <c:ptCount val="11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</c:strCache>
            </c:strRef>
          </c:cat>
          <c:val>
            <c:numRef>
              <c:f>Klasse!$F$26:$F$36</c:f>
              <c:numCache>
                <c:formatCode>General</c:formatCode>
                <c:ptCount val="11"/>
                <c:pt idx="0">
                  <c:v>115</c:v>
                </c:pt>
                <c:pt idx="1">
                  <c:v>464.52999999999992</c:v>
                </c:pt>
                <c:pt idx="2">
                  <c:v>776</c:v>
                </c:pt>
                <c:pt idx="3">
                  <c:v>1135</c:v>
                </c:pt>
                <c:pt idx="4">
                  <c:v>2459</c:v>
                </c:pt>
                <c:pt idx="5">
                  <c:v>2593</c:v>
                </c:pt>
                <c:pt idx="6">
                  <c:v>0</c:v>
                </c:pt>
                <c:pt idx="7">
                  <c:v>1169</c:v>
                </c:pt>
                <c:pt idx="8">
                  <c:v>0</c:v>
                </c:pt>
                <c:pt idx="9">
                  <c:v>0</c:v>
                </c:pt>
                <c:pt idx="10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16-4CD7-9AD8-6272F4C0BE00}"/>
            </c:ext>
          </c:extLst>
        </c:ser>
        <c:ser>
          <c:idx val="1"/>
          <c:order val="1"/>
          <c:tx>
            <c:strRef>
              <c:f>Klasse!$B$10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Klasse!$D$10:$D$20</c:f>
              <c:strCache>
                <c:ptCount val="11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</c:strCache>
            </c:strRef>
          </c:cat>
          <c:val>
            <c:numRef>
              <c:f>Klasse!$F$10:$F$20</c:f>
              <c:numCache>
                <c:formatCode>General</c:formatCode>
                <c:ptCount val="11"/>
                <c:pt idx="0">
                  <c:v>80</c:v>
                </c:pt>
                <c:pt idx="1">
                  <c:v>442</c:v>
                </c:pt>
                <c:pt idx="2">
                  <c:v>804</c:v>
                </c:pt>
                <c:pt idx="3">
                  <c:v>1250</c:v>
                </c:pt>
                <c:pt idx="4">
                  <c:v>2621</c:v>
                </c:pt>
                <c:pt idx="5">
                  <c:v>2642</c:v>
                </c:pt>
                <c:pt idx="6">
                  <c:v>2</c:v>
                </c:pt>
                <c:pt idx="7">
                  <c:v>1290</c:v>
                </c:pt>
                <c:pt idx="8">
                  <c:v>0</c:v>
                </c:pt>
                <c:pt idx="9">
                  <c:v>0</c:v>
                </c:pt>
                <c:pt idx="10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816-4CD7-9AD8-6272F4C0BE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9410232"/>
        <c:axId val="549410624"/>
      </c:barChart>
      <c:catAx>
        <c:axId val="549410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0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9410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  <a:r>
                  <a:rPr lang="nb-NO" sz="1600" baseline="0"/>
                  <a:t> slakt</a:t>
                </a:r>
                <a:endParaRPr lang="nb-NO" sz="1600"/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023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392707199294848"/>
          <c:y val="0.25595564185112124"/>
          <c:w val="8.7172375329273771E-2"/>
          <c:h val="0.15322138054145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geit, middel fettgruppe i P klassene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99183846652166"/>
          <c:y val="0.1825734220633157"/>
          <c:w val="0.84355201086275844"/>
          <c:h val="0.70289987744266647"/>
        </c:manualLayout>
      </c:layout>
      <c:lineChart>
        <c:grouping val="standard"/>
        <c:varyColors val="0"/>
        <c:ser>
          <c:idx val="4"/>
          <c:order val="0"/>
          <c:tx>
            <c:strRef>
              <c:f>Klasse!$B$26</c:f>
              <c:strCache>
                <c:ptCount val="1"/>
                <c:pt idx="0">
                  <c:v>2022</c:v>
                </c:pt>
              </c:strCache>
            </c:strRef>
          </c:tx>
          <c:spPr>
            <a:ln w="53975">
              <a:solidFill>
                <a:schemeClr val="accent1"/>
              </a:solidFill>
              <a:prstDash val="solid"/>
            </a:ln>
          </c:spPr>
          <c:marker>
            <c:symbol val="star"/>
            <c:size val="10"/>
            <c:spPr>
              <a:solidFill>
                <a:schemeClr val="tx1"/>
              </a:solidFill>
            </c:spPr>
          </c:marker>
          <c:cat>
            <c:strRef>
              <c:f>Klasse!$D$10:$D$12</c:f>
              <c:strCache>
                <c:ptCount val="3"/>
                <c:pt idx="0">
                  <c:v>P-</c:v>
                </c:pt>
                <c:pt idx="1">
                  <c:v>P</c:v>
                </c:pt>
                <c:pt idx="2">
                  <c:v>P+</c:v>
                </c:pt>
              </c:strCache>
            </c:strRef>
          </c:cat>
          <c:val>
            <c:numRef>
              <c:f>Klasse!$V$26:$V$28</c:f>
              <c:numCache>
                <c:formatCode>0.00</c:formatCode>
                <c:ptCount val="3"/>
                <c:pt idx="0">
                  <c:v>2.6260869565217391</c:v>
                </c:pt>
                <c:pt idx="1">
                  <c:v>3.198932254106301</c:v>
                </c:pt>
                <c:pt idx="2">
                  <c:v>3.9819587628865976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28-475D-8795-819ACD0361EA}"/>
            </c:ext>
          </c:extLst>
        </c:ser>
        <c:ser>
          <c:idx val="6"/>
          <c:order val="1"/>
          <c:tx>
            <c:strRef>
              <c:f>Klasse!$B$10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chemeClr val="bg1"/>
              </a:solidFill>
            </c:spPr>
          </c:marker>
          <c:cat>
            <c:strRef>
              <c:f>Klasse!$D$10:$D$12</c:f>
              <c:strCache>
                <c:ptCount val="3"/>
                <c:pt idx="0">
                  <c:v>P-</c:v>
                </c:pt>
                <c:pt idx="1">
                  <c:v>P</c:v>
                </c:pt>
                <c:pt idx="2">
                  <c:v>P+</c:v>
                </c:pt>
              </c:strCache>
            </c:strRef>
          </c:cat>
          <c:val>
            <c:numRef>
              <c:f>Klasse!$V$10:$V$12</c:f>
              <c:numCache>
                <c:formatCode>0.00</c:formatCode>
                <c:ptCount val="3"/>
                <c:pt idx="0">
                  <c:v>2.4249999999999998</c:v>
                </c:pt>
                <c:pt idx="1">
                  <c:v>3.052036199095022</c:v>
                </c:pt>
                <c:pt idx="2">
                  <c:v>3.8880597014925375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28-475D-8795-819ACD0361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411408"/>
        <c:axId val="693394200"/>
      </c:line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noMultiLvlLbl val="0"/>
      </c:catAx>
      <c:valAx>
        <c:axId val="693394200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529294478938333E-2"/>
              <c:y val="0.3233506595914765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343380213877774"/>
          <c:y val="0.59634654033246426"/>
          <c:w val="0.14808498308376561"/>
          <c:h val="0.1506729199394878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Voksen geit, middel vekt i klasse P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797417713436479"/>
          <c:y val="0.18037192094926902"/>
          <c:w val="0.82357004705978432"/>
          <c:h val="0.70510145897603627"/>
        </c:manualLayout>
      </c:layout>
      <c:lineChart>
        <c:grouping val="standard"/>
        <c:varyColors val="0"/>
        <c:ser>
          <c:idx val="4"/>
          <c:order val="0"/>
          <c:tx>
            <c:strRef>
              <c:f>Klasse!$B$26</c:f>
              <c:strCache>
                <c:ptCount val="1"/>
                <c:pt idx="0">
                  <c:v>2022</c:v>
                </c:pt>
              </c:strCache>
            </c:strRef>
          </c:tx>
          <c:spPr>
            <a:ln w="41275">
              <a:solidFill>
                <a:schemeClr val="accent1"/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  <a:ln w="28575"/>
            </c:spPr>
          </c:marker>
          <c:cat>
            <c:strRef>
              <c:f>Klasse!$D$10:$D$12</c:f>
              <c:strCache>
                <c:ptCount val="3"/>
                <c:pt idx="0">
                  <c:v>P-</c:v>
                </c:pt>
                <c:pt idx="1">
                  <c:v>P</c:v>
                </c:pt>
                <c:pt idx="2">
                  <c:v>P+</c:v>
                </c:pt>
              </c:strCache>
            </c:strRef>
          </c:cat>
          <c:val>
            <c:numRef>
              <c:f>Klasse!$O$26:$O$28</c:f>
              <c:numCache>
                <c:formatCode>0.0</c:formatCode>
                <c:ptCount val="3"/>
                <c:pt idx="0">
                  <c:v>15.13626086956522</c:v>
                </c:pt>
                <c:pt idx="1">
                  <c:v>16.805588444233948</c:v>
                </c:pt>
                <c:pt idx="2">
                  <c:v>17.975270618556724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FA-4464-95C7-58D4438289BF}"/>
            </c:ext>
          </c:extLst>
        </c:ser>
        <c:ser>
          <c:idx val="6"/>
          <c:order val="1"/>
          <c:tx>
            <c:strRef>
              <c:f>Klasse!$B$10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chemeClr val="bg1"/>
              </a:solidFill>
            </c:spPr>
          </c:marker>
          <c:cat>
            <c:strRef>
              <c:f>Klasse!$D$10:$D$12</c:f>
              <c:strCache>
                <c:ptCount val="3"/>
                <c:pt idx="0">
                  <c:v>P-</c:v>
                </c:pt>
                <c:pt idx="1">
                  <c:v>P</c:v>
                </c:pt>
                <c:pt idx="2">
                  <c:v>P+</c:v>
                </c:pt>
              </c:strCache>
            </c:strRef>
          </c:cat>
          <c:val>
            <c:numRef>
              <c:f>Klasse!$O$10:$O$12</c:f>
              <c:numCache>
                <c:formatCode>0.0</c:formatCode>
                <c:ptCount val="3"/>
                <c:pt idx="0">
                  <c:v>15.416250000000003</c:v>
                </c:pt>
                <c:pt idx="1">
                  <c:v>16.115610859728495</c:v>
                </c:pt>
                <c:pt idx="2">
                  <c:v>16.738308457711462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FA-4464-95C7-58D4438289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411408"/>
        <c:axId val="693394200"/>
      </c:line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noMultiLvlLbl val="0"/>
      </c:catAx>
      <c:valAx>
        <c:axId val="693394200"/>
        <c:scaling>
          <c:orientation val="minMax"/>
          <c:min val="14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1.6529294478938333E-2"/>
              <c:y val="0.3233506595914765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6384347770499805"/>
          <c:y val="0.3597977606047536"/>
          <c:w val="0.18787053547674173"/>
          <c:h val="0.12013405814396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Voksen geit, middel vekt i O klassene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603894235798723"/>
          <c:y val="0.17914311360339846"/>
          <c:w val="0.80550495606234962"/>
          <c:h val="0.70633021018962916"/>
        </c:manualLayout>
      </c:layout>
      <c:lineChart>
        <c:grouping val="standard"/>
        <c:varyColors val="0"/>
        <c:ser>
          <c:idx val="4"/>
          <c:order val="0"/>
          <c:tx>
            <c:strRef>
              <c:f>Klasse!$B$26</c:f>
              <c:strCache>
                <c:ptCount val="1"/>
                <c:pt idx="0">
                  <c:v>2022</c:v>
                </c:pt>
              </c:strCache>
            </c:strRef>
          </c:tx>
          <c:spPr>
            <a:ln w="50800">
              <a:solidFill>
                <a:schemeClr val="accent1"/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</c:spPr>
          </c:marker>
          <c:cat>
            <c:strRef>
              <c:f>Klasse!$D$13:$D$15</c:f>
              <c:strCache>
                <c:ptCount val="3"/>
                <c:pt idx="0">
                  <c:v>O-</c:v>
                </c:pt>
                <c:pt idx="1">
                  <c:v>O</c:v>
                </c:pt>
                <c:pt idx="2">
                  <c:v>O+</c:v>
                </c:pt>
              </c:strCache>
            </c:strRef>
          </c:cat>
          <c:val>
            <c:numRef>
              <c:f>Klasse!$O$29:$O$31</c:f>
              <c:numCache>
                <c:formatCode>0.0</c:formatCode>
                <c:ptCount val="3"/>
                <c:pt idx="0">
                  <c:v>19.023964757709237</c:v>
                </c:pt>
                <c:pt idx="1">
                  <c:v>20.424896299308649</c:v>
                </c:pt>
                <c:pt idx="2">
                  <c:v>23.087308137292698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D4-4260-8940-EF53545927B4}"/>
            </c:ext>
          </c:extLst>
        </c:ser>
        <c:ser>
          <c:idx val="6"/>
          <c:order val="1"/>
          <c:tx>
            <c:strRef>
              <c:f>Klasse!$B$10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chemeClr val="bg1"/>
              </a:solidFill>
            </c:spPr>
          </c:marker>
          <c:cat>
            <c:strRef>
              <c:f>Klasse!$D$13:$D$15</c:f>
              <c:strCache>
                <c:ptCount val="3"/>
                <c:pt idx="0">
                  <c:v>O-</c:v>
                </c:pt>
                <c:pt idx="1">
                  <c:v>O</c:v>
                </c:pt>
                <c:pt idx="2">
                  <c:v>O+</c:v>
                </c:pt>
              </c:strCache>
            </c:strRef>
          </c:cat>
          <c:val>
            <c:numRef>
              <c:f>Klasse!$O$13:$O$15</c:f>
              <c:numCache>
                <c:formatCode>0.0</c:formatCode>
                <c:ptCount val="3"/>
                <c:pt idx="0">
                  <c:v>18.287039999999966</c:v>
                </c:pt>
                <c:pt idx="1">
                  <c:v>19.992293017932081</c:v>
                </c:pt>
                <c:pt idx="2">
                  <c:v>22.29996214988649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D4-4260-8940-EF5354592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411408"/>
        <c:axId val="693394200"/>
      </c:line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noMultiLvlLbl val="0"/>
      </c:catAx>
      <c:valAx>
        <c:axId val="693394200"/>
        <c:scaling>
          <c:orientation val="minMax"/>
          <c:min val="1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000"/>
                  <a:t>Middel slaktevekt</a:t>
                </a:r>
              </a:p>
            </c:rich>
          </c:tx>
          <c:layout>
            <c:manualLayout>
              <c:xMode val="edge"/>
              <c:yMode val="edge"/>
              <c:x val="2.2365764710813869E-2"/>
              <c:y val="0.436027343261123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972480170372391"/>
          <c:y val="0.29135911487507649"/>
          <c:w val="0.24714405709142545"/>
          <c:h val="0.1485379767417593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geit, middel slaktevekt innen KLASSE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118788680736228E-2"/>
          <c:y val="0.17017501844527499"/>
          <c:w val="0.90142522507267242"/>
          <c:h val="0.715298571549524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Klasse!$B$72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Klasse!$D$10:$D$24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Klasse!$O$72:$O$86</c:f>
              <c:numCache>
                <c:formatCode>0.0</c:formatCode>
                <c:ptCount val="15"/>
                <c:pt idx="0">
                  <c:v>16.205070422535215</c:v>
                </c:pt>
                <c:pt idx="1">
                  <c:v>17.107090643274855</c:v>
                </c:pt>
                <c:pt idx="2">
                  <c:v>18.109537987679683</c:v>
                </c:pt>
                <c:pt idx="3">
                  <c:v>19.228818782098319</c:v>
                </c:pt>
                <c:pt idx="4">
                  <c:v>21.019491320145281</c:v>
                </c:pt>
                <c:pt idx="5">
                  <c:v>23.989755366949591</c:v>
                </c:pt>
                <c:pt idx="6">
                  <c:v>0</c:v>
                </c:pt>
                <c:pt idx="7">
                  <c:v>26.633978965819473</c:v>
                </c:pt>
                <c:pt idx="8">
                  <c:v>0</c:v>
                </c:pt>
                <c:pt idx="9">
                  <c:v>0</c:v>
                </c:pt>
                <c:pt idx="10">
                  <c:v>27.134782608695648</c:v>
                </c:pt>
                <c:pt idx="11">
                  <c:v>0</c:v>
                </c:pt>
                <c:pt idx="12">
                  <c:v>0</c:v>
                </c:pt>
                <c:pt idx="13">
                  <c:v>27.5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2B-473A-9BF3-9D18B3591BC9}"/>
            </c:ext>
          </c:extLst>
        </c:ser>
        <c:ser>
          <c:idx val="5"/>
          <c:order val="1"/>
          <c:tx>
            <c:strRef>
              <c:f>Klasse!$B$57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Klasse!$D$10:$D$24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Klasse!$O$57:$O$71</c:f>
              <c:numCache>
                <c:formatCode>0.0</c:formatCode>
                <c:ptCount val="15"/>
                <c:pt idx="0">
                  <c:v>15.521880341880347</c:v>
                </c:pt>
                <c:pt idx="1">
                  <c:v>17.102711598746072</c:v>
                </c:pt>
                <c:pt idx="2">
                  <c:v>18.187220956719813</c:v>
                </c:pt>
                <c:pt idx="3">
                  <c:v>19.358334494773484</c:v>
                </c:pt>
                <c:pt idx="4">
                  <c:v>21.116959385290887</c:v>
                </c:pt>
                <c:pt idx="5">
                  <c:v>23.82734401349072</c:v>
                </c:pt>
                <c:pt idx="6">
                  <c:v>0</c:v>
                </c:pt>
                <c:pt idx="7">
                  <c:v>26.443023474178403</c:v>
                </c:pt>
                <c:pt idx="8">
                  <c:v>0</c:v>
                </c:pt>
                <c:pt idx="9">
                  <c:v>0</c:v>
                </c:pt>
                <c:pt idx="10">
                  <c:v>24.101264367816075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2B-473A-9BF3-9D18B3591BC9}"/>
            </c:ext>
          </c:extLst>
        </c:ser>
        <c:ser>
          <c:idx val="1"/>
          <c:order val="2"/>
          <c:tx>
            <c:strRef>
              <c:f>Klasse!$B$42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Klasse!$D$10:$D$24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Klasse!$O$42:$O$56</c:f>
              <c:numCache>
                <c:formatCode>0.0</c:formatCode>
                <c:ptCount val="15"/>
                <c:pt idx="0">
                  <c:v>15.672737430167601</c:v>
                </c:pt>
                <c:pt idx="1">
                  <c:v>16.894245472837024</c:v>
                </c:pt>
                <c:pt idx="2">
                  <c:v>18.179239999999997</c:v>
                </c:pt>
                <c:pt idx="3">
                  <c:v>19.177509398496216</c:v>
                </c:pt>
                <c:pt idx="4">
                  <c:v>20.813098134630962</c:v>
                </c:pt>
                <c:pt idx="5">
                  <c:v>23.50542857142861</c:v>
                </c:pt>
                <c:pt idx="6">
                  <c:v>0</c:v>
                </c:pt>
                <c:pt idx="7">
                  <c:v>26.989480620155042</c:v>
                </c:pt>
                <c:pt idx="8">
                  <c:v>0</c:v>
                </c:pt>
                <c:pt idx="9">
                  <c:v>0</c:v>
                </c:pt>
                <c:pt idx="10">
                  <c:v>24.752195121951221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2B-473A-9BF3-9D18B3591BC9}"/>
            </c:ext>
          </c:extLst>
        </c:ser>
        <c:ser>
          <c:idx val="4"/>
          <c:order val="3"/>
          <c:tx>
            <c:strRef>
              <c:f>Klasse!$B$26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Klasse!$D$10:$D$24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Klasse!$O$26:$O$40</c:f>
              <c:numCache>
                <c:formatCode>0.0</c:formatCode>
                <c:ptCount val="15"/>
                <c:pt idx="0">
                  <c:v>15.13626086956522</c:v>
                </c:pt>
                <c:pt idx="1">
                  <c:v>16.805588444233948</c:v>
                </c:pt>
                <c:pt idx="2">
                  <c:v>17.975270618556724</c:v>
                </c:pt>
                <c:pt idx="3">
                  <c:v>19.023964757709237</c:v>
                </c:pt>
                <c:pt idx="4">
                  <c:v>20.424896299308649</c:v>
                </c:pt>
                <c:pt idx="5">
                  <c:v>23.087308137292698</c:v>
                </c:pt>
                <c:pt idx="6">
                  <c:v>0</c:v>
                </c:pt>
                <c:pt idx="7">
                  <c:v>26.343473053892208</c:v>
                </c:pt>
                <c:pt idx="8">
                  <c:v>0</c:v>
                </c:pt>
                <c:pt idx="9">
                  <c:v>0</c:v>
                </c:pt>
                <c:pt idx="10">
                  <c:v>29.930000000000007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32B-473A-9BF3-9D18B3591BC9}"/>
            </c:ext>
          </c:extLst>
        </c:ser>
        <c:ser>
          <c:idx val="6"/>
          <c:order val="4"/>
          <c:tx>
            <c:strRef>
              <c:f>Klasse!$B$10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Klasse!$D$10:$D$24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Klasse!$O$10:$O$24</c:f>
              <c:numCache>
                <c:formatCode>0.0</c:formatCode>
                <c:ptCount val="15"/>
                <c:pt idx="0">
                  <c:v>15.416250000000003</c:v>
                </c:pt>
                <c:pt idx="1">
                  <c:v>16.115610859728495</c:v>
                </c:pt>
                <c:pt idx="2">
                  <c:v>16.738308457711462</c:v>
                </c:pt>
                <c:pt idx="3">
                  <c:v>18.287039999999966</c:v>
                </c:pt>
                <c:pt idx="4">
                  <c:v>19.992293017932081</c:v>
                </c:pt>
                <c:pt idx="5">
                  <c:v>22.29996214988649</c:v>
                </c:pt>
                <c:pt idx="6">
                  <c:v>20.6</c:v>
                </c:pt>
                <c:pt idx="7">
                  <c:v>25.372713178294529</c:v>
                </c:pt>
                <c:pt idx="8">
                  <c:v>0</c:v>
                </c:pt>
                <c:pt idx="9">
                  <c:v>0</c:v>
                </c:pt>
                <c:pt idx="10">
                  <c:v>26.642857142857153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32B-473A-9BF3-9D18B3591B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9411408"/>
        <c:axId val="693394200"/>
      </c:bar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93394200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5.1928783382789324E-3"/>
              <c:y val="0.2712875749021938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956326023763158"/>
          <c:y val="0.26914557728254446"/>
          <c:w val="8.0757715090185034E-2"/>
          <c:h val="0.247174369553141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GEIT: middel vekt per ÅR</a:t>
            </a:r>
          </a:p>
        </c:rich>
      </c:tx>
      <c:layout>
        <c:manualLayout>
          <c:xMode val="edge"/>
          <c:yMode val="edge"/>
          <c:x val="0.13919056350832859"/>
          <c:y val="2.58667573788897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85464769513752E-2"/>
          <c:y val="0.16931500883026906"/>
          <c:w val="0.87810952690194233"/>
          <c:h val="0.73534245760181005"/>
        </c:manualLayout>
      </c:layout>
      <c:lineChart>
        <c:grouping val="standard"/>
        <c:varyColors val="0"/>
        <c:ser>
          <c:idx val="0"/>
          <c:order val="0"/>
          <c:tx>
            <c:v>Vekt</c:v>
          </c:tx>
          <c:spPr>
            <a:ln w="114300">
              <a:solidFill>
                <a:srgbClr val="000000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000000"/>
                </a:solidFill>
              </a:ln>
            </c:spPr>
          </c:marker>
          <c:cat>
            <c:numRef>
              <c:f>År!$A$27:$A$35</c:f>
              <c:numCache>
                <c:formatCode>General</c:formatCode>
                <c:ptCount val="9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</c:numCache>
            </c:numRef>
          </c:cat>
          <c:val>
            <c:numRef>
              <c:f>År!$I$27:$I$35</c:f>
              <c:numCache>
                <c:formatCode>0.0</c:formatCode>
                <c:ptCount val="9"/>
                <c:pt idx="0">
                  <c:v>20.902856442319528</c:v>
                </c:pt>
                <c:pt idx="1">
                  <c:v>21.237748033345078</c:v>
                </c:pt>
                <c:pt idx="2">
                  <c:v>20.599379770992421</c:v>
                </c:pt>
                <c:pt idx="3">
                  <c:v>20.613320731582775</c:v>
                </c:pt>
                <c:pt idx="4">
                  <c:v>21.50410744453206</c:v>
                </c:pt>
                <c:pt idx="5">
                  <c:v>21.551197855227809</c:v>
                </c:pt>
                <c:pt idx="6">
                  <c:v>21.793155366916203</c:v>
                </c:pt>
                <c:pt idx="7">
                  <c:v>21.397017415907985</c:v>
                </c:pt>
                <c:pt idx="8">
                  <c:v>20.717976306923219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6B-4FEA-B44A-3BFC09ECC7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8432"/>
        <c:axId val="462808040"/>
      </c:lineChart>
      <c:catAx>
        <c:axId val="4628084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8040"/>
        <c:crosses val="autoZero"/>
        <c:auto val="1"/>
        <c:lblAlgn val="ctr"/>
        <c:lblOffset val="100"/>
        <c:noMultiLvlLbl val="0"/>
      </c:catAx>
      <c:valAx>
        <c:axId val="462808040"/>
        <c:scaling>
          <c:orientation val="minMax"/>
          <c:max val="22.5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Vekt i kg</a:t>
                </a:r>
              </a:p>
            </c:rich>
          </c:tx>
          <c:layout>
            <c:manualLayout>
              <c:xMode val="edge"/>
              <c:yMode val="edge"/>
              <c:x val="9.8716216958235868E-3"/>
              <c:y val="0.39353656108997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84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-3" verticalDpi="300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</a:t>
            </a:r>
            <a:r>
              <a:rPr lang="nb-NO" sz="2800" baseline="0"/>
              <a:t> geit, m</a:t>
            </a:r>
            <a:r>
              <a:rPr lang="nb-NO" sz="2800"/>
              <a:t>iddel FETTGRUPPE innen KLASSE</a:t>
            </a:r>
          </a:p>
        </c:rich>
      </c:tx>
      <c:layout>
        <c:manualLayout>
          <c:xMode val="edge"/>
          <c:yMode val="edge"/>
          <c:x val="0.17348999320290617"/>
          <c:y val="5.56532152230971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118788680736228E-2"/>
          <c:y val="0.17017501844527499"/>
          <c:w val="0.90142522507267242"/>
          <c:h val="0.715298571549524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Klasse!$B$72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Klasse!$D$10:$D$24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Klasse!$V$72:$V$86</c:f>
              <c:numCache>
                <c:formatCode>0.00</c:formatCode>
                <c:ptCount val="15"/>
                <c:pt idx="0">
                  <c:v>2.6338028169014094</c:v>
                </c:pt>
                <c:pt idx="1">
                  <c:v>3.2631578947368407</c:v>
                </c:pt>
                <c:pt idx="2">
                  <c:v>4.1273100616016407</c:v>
                </c:pt>
                <c:pt idx="3">
                  <c:v>4.9295671313279525</c:v>
                </c:pt>
                <c:pt idx="4">
                  <c:v>5.634234961647155</c:v>
                </c:pt>
                <c:pt idx="5">
                  <c:v>6.6684972541188223</c:v>
                </c:pt>
                <c:pt idx="6">
                  <c:v>0</c:v>
                </c:pt>
                <c:pt idx="7">
                  <c:v>7.4820333041191933</c:v>
                </c:pt>
                <c:pt idx="8">
                  <c:v>0</c:v>
                </c:pt>
                <c:pt idx="9">
                  <c:v>0</c:v>
                </c:pt>
                <c:pt idx="10">
                  <c:v>6.9891304347826075</c:v>
                </c:pt>
                <c:pt idx="11">
                  <c:v>0</c:v>
                </c:pt>
                <c:pt idx="12">
                  <c:v>0</c:v>
                </c:pt>
                <c:pt idx="13">
                  <c:v>10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8C-4310-9692-F2872775DC0B}"/>
            </c:ext>
          </c:extLst>
        </c:ser>
        <c:ser>
          <c:idx val="5"/>
          <c:order val="1"/>
          <c:tx>
            <c:strRef>
              <c:f>Klasse!$B$57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Klasse!$D$10:$D$24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Klasse!$V$57:$V$71</c:f>
              <c:numCache>
                <c:formatCode>0.00</c:formatCode>
                <c:ptCount val="15"/>
                <c:pt idx="0">
                  <c:v>2.5897435897435899</c:v>
                </c:pt>
                <c:pt idx="1">
                  <c:v>3.3213166144200628</c:v>
                </c:pt>
                <c:pt idx="2">
                  <c:v>4.1492027334851924</c:v>
                </c:pt>
                <c:pt idx="3">
                  <c:v>4.8515679442508706</c:v>
                </c:pt>
                <c:pt idx="4">
                  <c:v>5.589462129527992</c:v>
                </c:pt>
                <c:pt idx="5">
                  <c:v>6.6007588532883652</c:v>
                </c:pt>
                <c:pt idx="6">
                  <c:v>0</c:v>
                </c:pt>
                <c:pt idx="7">
                  <c:v>7.5661971830985921</c:v>
                </c:pt>
                <c:pt idx="8">
                  <c:v>0</c:v>
                </c:pt>
                <c:pt idx="9">
                  <c:v>0</c:v>
                </c:pt>
                <c:pt idx="10">
                  <c:v>6.8620689655172402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8C-4310-9692-F2872775DC0B}"/>
            </c:ext>
          </c:extLst>
        </c:ser>
        <c:ser>
          <c:idx val="1"/>
          <c:order val="2"/>
          <c:tx>
            <c:strRef>
              <c:f>Klasse!$B$42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Klasse!$D$10:$D$24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Klasse!$V$42:$V$56</c:f>
              <c:numCache>
                <c:formatCode>0.00</c:formatCode>
                <c:ptCount val="15"/>
                <c:pt idx="0">
                  <c:v>2.3687150837988833</c:v>
                </c:pt>
                <c:pt idx="1">
                  <c:v>2.9175050301810859</c:v>
                </c:pt>
                <c:pt idx="2">
                  <c:v>4.032</c:v>
                </c:pt>
                <c:pt idx="3">
                  <c:v>4.6334586466165435</c:v>
                </c:pt>
                <c:pt idx="4">
                  <c:v>5.3625304136253051</c:v>
                </c:pt>
                <c:pt idx="5">
                  <c:v>6.3565714285714279</c:v>
                </c:pt>
                <c:pt idx="6">
                  <c:v>0</c:v>
                </c:pt>
                <c:pt idx="7">
                  <c:v>7.5558139534883741</c:v>
                </c:pt>
                <c:pt idx="8">
                  <c:v>0</c:v>
                </c:pt>
                <c:pt idx="9">
                  <c:v>0</c:v>
                </c:pt>
                <c:pt idx="10">
                  <c:v>6.2439024390243905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8C-4310-9692-F2872775DC0B}"/>
            </c:ext>
          </c:extLst>
        </c:ser>
        <c:ser>
          <c:idx val="4"/>
          <c:order val="3"/>
          <c:tx>
            <c:strRef>
              <c:f>Klasse!$B$26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Klasse!$D$10:$D$24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Klasse!$V$26:$V$40</c:f>
              <c:numCache>
                <c:formatCode>0.00</c:formatCode>
                <c:ptCount val="15"/>
                <c:pt idx="0">
                  <c:v>2.6260869565217391</c:v>
                </c:pt>
                <c:pt idx="1">
                  <c:v>3.198932254106301</c:v>
                </c:pt>
                <c:pt idx="2">
                  <c:v>3.9819587628865976</c:v>
                </c:pt>
                <c:pt idx="3">
                  <c:v>4.6854625550660796</c:v>
                </c:pt>
                <c:pt idx="4">
                  <c:v>5.3224888165921111</c:v>
                </c:pt>
                <c:pt idx="5">
                  <c:v>6.3000385653682995</c:v>
                </c:pt>
                <c:pt idx="6">
                  <c:v>0</c:v>
                </c:pt>
                <c:pt idx="7">
                  <c:v>7.5808383233532943</c:v>
                </c:pt>
                <c:pt idx="8">
                  <c:v>0</c:v>
                </c:pt>
                <c:pt idx="9">
                  <c:v>0</c:v>
                </c:pt>
                <c:pt idx="10">
                  <c:v>8.0600000000000023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8C-4310-9692-F2872775DC0B}"/>
            </c:ext>
          </c:extLst>
        </c:ser>
        <c:ser>
          <c:idx val="6"/>
          <c:order val="4"/>
          <c:tx>
            <c:strRef>
              <c:f>Klasse!$B$10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Klasse!$D$10:$D$24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Klasse!$V$10:$V$24</c:f>
              <c:numCache>
                <c:formatCode>0.00</c:formatCode>
                <c:ptCount val="15"/>
                <c:pt idx="0">
                  <c:v>2.4249999999999998</c:v>
                </c:pt>
                <c:pt idx="1">
                  <c:v>3.052036199095022</c:v>
                </c:pt>
                <c:pt idx="2">
                  <c:v>3.8880597014925375</c:v>
                </c:pt>
                <c:pt idx="3">
                  <c:v>4.524799999999999</c:v>
                </c:pt>
                <c:pt idx="4">
                  <c:v>5.3330789774895084</c:v>
                </c:pt>
                <c:pt idx="5">
                  <c:v>6.4125662376987114</c:v>
                </c:pt>
                <c:pt idx="6">
                  <c:v>10.5</c:v>
                </c:pt>
                <c:pt idx="7">
                  <c:v>7.4418604651162799</c:v>
                </c:pt>
                <c:pt idx="8">
                  <c:v>0</c:v>
                </c:pt>
                <c:pt idx="9">
                  <c:v>0</c:v>
                </c:pt>
                <c:pt idx="10">
                  <c:v>7.5285714285714258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18C-4310-9692-F2872775DC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9411408"/>
        <c:axId val="693394200"/>
      </c:bar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93394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FETTGRUPPE (1-15)</a:t>
                </a:r>
              </a:p>
            </c:rich>
          </c:tx>
          <c:layout>
            <c:manualLayout>
              <c:xMode val="edge"/>
              <c:yMode val="edge"/>
              <c:x val="8.2338538691873932E-3"/>
              <c:y val="0.2442042322834645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726281127672667"/>
          <c:y val="0.22122883858267717"/>
          <c:w val="8.0757715090185034E-2"/>
          <c:h val="0.247174369553141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</a:t>
            </a:r>
            <a:r>
              <a:rPr lang="nb-NO" sz="2800" baseline="0"/>
              <a:t> geit, m</a:t>
            </a:r>
            <a:r>
              <a:rPr lang="nb-NO" sz="2800"/>
              <a:t>iddel fettgruppe i O klassene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99183846652166"/>
          <c:y val="0.1825734220633157"/>
          <c:w val="0.84355201086275844"/>
          <c:h val="0.70289987744266647"/>
        </c:manualLayout>
      </c:layout>
      <c:lineChart>
        <c:grouping val="standard"/>
        <c:varyColors val="0"/>
        <c:ser>
          <c:idx val="4"/>
          <c:order val="0"/>
          <c:tx>
            <c:strRef>
              <c:f>Klasse!$B$26</c:f>
              <c:strCache>
                <c:ptCount val="1"/>
                <c:pt idx="0">
                  <c:v>2022</c:v>
                </c:pt>
              </c:strCache>
            </c:strRef>
          </c:tx>
          <c:spPr>
            <a:ln w="53975">
              <a:solidFill>
                <a:schemeClr val="accent1"/>
              </a:solidFill>
              <a:prstDash val="solid"/>
            </a:ln>
          </c:spPr>
          <c:marker>
            <c:symbol val="star"/>
            <c:size val="10"/>
            <c:spPr>
              <a:solidFill>
                <a:schemeClr val="tx1"/>
              </a:solidFill>
            </c:spPr>
          </c:marker>
          <c:cat>
            <c:strRef>
              <c:f>Klasse!$D$13:$D$15</c:f>
              <c:strCache>
                <c:ptCount val="3"/>
                <c:pt idx="0">
                  <c:v>O-</c:v>
                </c:pt>
                <c:pt idx="1">
                  <c:v>O</c:v>
                </c:pt>
                <c:pt idx="2">
                  <c:v>O+</c:v>
                </c:pt>
              </c:strCache>
            </c:strRef>
          </c:cat>
          <c:val>
            <c:numRef>
              <c:f>Klasse!$V$29:$V$31</c:f>
              <c:numCache>
                <c:formatCode>0.00</c:formatCode>
                <c:ptCount val="3"/>
                <c:pt idx="0">
                  <c:v>4.6854625550660796</c:v>
                </c:pt>
                <c:pt idx="1">
                  <c:v>5.3224888165921111</c:v>
                </c:pt>
                <c:pt idx="2">
                  <c:v>6.3000385653682995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1A-4652-A59A-B1514ED87024}"/>
            </c:ext>
          </c:extLst>
        </c:ser>
        <c:ser>
          <c:idx val="6"/>
          <c:order val="1"/>
          <c:tx>
            <c:strRef>
              <c:f>Klasse!$B$10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chemeClr val="bg1"/>
              </a:solidFill>
            </c:spPr>
          </c:marker>
          <c:cat>
            <c:strRef>
              <c:f>Klasse!$D$13:$D$15</c:f>
              <c:strCache>
                <c:ptCount val="3"/>
                <c:pt idx="0">
                  <c:v>O-</c:v>
                </c:pt>
                <c:pt idx="1">
                  <c:v>O</c:v>
                </c:pt>
                <c:pt idx="2">
                  <c:v>O+</c:v>
                </c:pt>
              </c:strCache>
            </c:strRef>
          </c:cat>
          <c:val>
            <c:numRef>
              <c:f>Klasse!$V$13:$V$15</c:f>
              <c:numCache>
                <c:formatCode>0.00</c:formatCode>
                <c:ptCount val="3"/>
                <c:pt idx="0">
                  <c:v>4.524799999999999</c:v>
                </c:pt>
                <c:pt idx="1">
                  <c:v>5.3330789774895084</c:v>
                </c:pt>
                <c:pt idx="2">
                  <c:v>6.4125662376987114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1A-4652-A59A-B1514ED870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411408"/>
        <c:axId val="693394200"/>
      </c:line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noMultiLvlLbl val="0"/>
      </c:catAx>
      <c:valAx>
        <c:axId val="693394200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529294478938333E-2"/>
              <c:y val="0.3233506595914765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343380213877774"/>
          <c:y val="0.59634654033246426"/>
          <c:w val="0.14808498308376561"/>
          <c:h val="0.1506729199394878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Voksen geit, antall slakt innen de ulike KLASSENE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154152932986285E-2"/>
          <c:y val="0.17150292698742101"/>
          <c:w val="0.88331584468493696"/>
          <c:h val="0.7150640658822007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Klasse!$B$42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val>
            <c:numRef>
              <c:f>Klasse!$F$42:$F$56</c:f>
              <c:numCache>
                <c:formatCode>General</c:formatCode>
                <c:ptCount val="15"/>
                <c:pt idx="0">
                  <c:v>179</c:v>
                </c:pt>
                <c:pt idx="1">
                  <c:v>497</c:v>
                </c:pt>
                <c:pt idx="2">
                  <c:v>750</c:v>
                </c:pt>
                <c:pt idx="3">
                  <c:v>1064</c:v>
                </c:pt>
                <c:pt idx="4">
                  <c:v>2466</c:v>
                </c:pt>
                <c:pt idx="5">
                  <c:v>2625</c:v>
                </c:pt>
                <c:pt idx="6">
                  <c:v>0</c:v>
                </c:pt>
                <c:pt idx="7">
                  <c:v>1290</c:v>
                </c:pt>
                <c:pt idx="8">
                  <c:v>0</c:v>
                </c:pt>
                <c:pt idx="9">
                  <c:v>0</c:v>
                </c:pt>
                <c:pt idx="10">
                  <c:v>82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64-4435-B189-B4A49F67BC1B}"/>
            </c:ext>
          </c:extLst>
        </c:ser>
        <c:ser>
          <c:idx val="13"/>
          <c:order val="1"/>
          <c:tx>
            <c:strRef>
              <c:f>Klasse!$B$26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Klasse!$D$10:$D$24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Klasse!$F$26:$F$40</c:f>
              <c:numCache>
                <c:formatCode>General</c:formatCode>
                <c:ptCount val="15"/>
                <c:pt idx="0">
                  <c:v>115</c:v>
                </c:pt>
                <c:pt idx="1">
                  <c:v>464.52999999999992</c:v>
                </c:pt>
                <c:pt idx="2">
                  <c:v>776</c:v>
                </c:pt>
                <c:pt idx="3">
                  <c:v>1135</c:v>
                </c:pt>
                <c:pt idx="4">
                  <c:v>2459</c:v>
                </c:pt>
                <c:pt idx="5">
                  <c:v>2593</c:v>
                </c:pt>
                <c:pt idx="6">
                  <c:v>0</c:v>
                </c:pt>
                <c:pt idx="7">
                  <c:v>1169</c:v>
                </c:pt>
                <c:pt idx="8">
                  <c:v>0</c:v>
                </c:pt>
                <c:pt idx="9">
                  <c:v>0</c:v>
                </c:pt>
                <c:pt idx="10">
                  <c:v>50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64-4435-B189-B4A49F67BC1B}"/>
            </c:ext>
          </c:extLst>
        </c:ser>
        <c:ser>
          <c:idx val="1"/>
          <c:order val="2"/>
          <c:tx>
            <c:strRef>
              <c:f>Klasse!$B$10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Klasse!$D$10:$D$24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Klasse!$F$10:$F$24</c:f>
              <c:numCache>
                <c:formatCode>General</c:formatCode>
                <c:ptCount val="15"/>
                <c:pt idx="0">
                  <c:v>80</c:v>
                </c:pt>
                <c:pt idx="1">
                  <c:v>442</c:v>
                </c:pt>
                <c:pt idx="2">
                  <c:v>804</c:v>
                </c:pt>
                <c:pt idx="3">
                  <c:v>1250</c:v>
                </c:pt>
                <c:pt idx="4">
                  <c:v>2621</c:v>
                </c:pt>
                <c:pt idx="5">
                  <c:v>2642</c:v>
                </c:pt>
                <c:pt idx="6">
                  <c:v>2</c:v>
                </c:pt>
                <c:pt idx="7">
                  <c:v>1290</c:v>
                </c:pt>
                <c:pt idx="8">
                  <c:v>0</c:v>
                </c:pt>
                <c:pt idx="9">
                  <c:v>0</c:v>
                </c:pt>
                <c:pt idx="10">
                  <c:v>70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64-4435-B189-B4A49F67BC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9410232"/>
        <c:axId val="549410624"/>
      </c:barChart>
      <c:catAx>
        <c:axId val="549410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0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9410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  <a:r>
                  <a:rPr lang="nb-NO" sz="1600" baseline="0"/>
                  <a:t> slakt</a:t>
                </a:r>
                <a:endParaRPr lang="nb-NO" sz="1600"/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023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392707199294848"/>
          <c:y val="0.25595564185112124"/>
          <c:w val="5.5785047666176785E-2"/>
          <c:h val="0.1501986148120383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Voksen geit, antall% slakt innen de ulike KLASSENE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154152932986285E-2"/>
          <c:y val="0.17150292698742101"/>
          <c:w val="0.88331584468493696"/>
          <c:h val="0.7150640658822007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Klasse!$B$42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val>
            <c:numRef>
              <c:f>Klasse!$G$42:$G$56</c:f>
              <c:numCache>
                <c:formatCode>0.0</c:formatCode>
                <c:ptCount val="15"/>
                <c:pt idx="0">
                  <c:v>1.999329833575338</c:v>
                </c:pt>
                <c:pt idx="1">
                  <c:v>5.5512118842845952</c:v>
                </c:pt>
                <c:pt idx="2">
                  <c:v>8.3770803082765575</c:v>
                </c:pt>
                <c:pt idx="3">
                  <c:v>11.884284597341676</c:v>
                </c:pt>
                <c:pt idx="4">
                  <c:v>27.543840053613305</c:v>
                </c:pt>
                <c:pt idx="5">
                  <c:v>29.319781078967942</c:v>
                </c:pt>
                <c:pt idx="6">
                  <c:v>0</c:v>
                </c:pt>
                <c:pt idx="7">
                  <c:v>14.408578130235677</c:v>
                </c:pt>
                <c:pt idx="8">
                  <c:v>0</c:v>
                </c:pt>
                <c:pt idx="9">
                  <c:v>0</c:v>
                </c:pt>
                <c:pt idx="10">
                  <c:v>0.9158941137049037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DE-4871-ADC8-A35E1783D6FF}"/>
            </c:ext>
          </c:extLst>
        </c:ser>
        <c:ser>
          <c:idx val="13"/>
          <c:order val="1"/>
          <c:tx>
            <c:strRef>
              <c:f>Klasse!$B$26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Klasse!$D$10:$D$24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Klasse!$G$26:$G$40</c:f>
              <c:numCache>
                <c:formatCode>0.0</c:formatCode>
                <c:ptCount val="15"/>
                <c:pt idx="0">
                  <c:v>1.3125561403088273</c:v>
                </c:pt>
                <c:pt idx="1">
                  <c:v>5.3019278596318236</c:v>
                </c:pt>
                <c:pt idx="2">
                  <c:v>8.8569005641708749</c:v>
                </c:pt>
                <c:pt idx="3">
                  <c:v>12.954358428265381</c:v>
                </c:pt>
                <c:pt idx="4">
                  <c:v>28.065874339299196</c:v>
                </c:pt>
                <c:pt idx="5">
                  <c:v>29.595287581050357</c:v>
                </c:pt>
                <c:pt idx="6">
                  <c:v>0</c:v>
                </c:pt>
                <c:pt idx="7">
                  <c:v>13.342418504530603</c:v>
                </c:pt>
                <c:pt idx="8">
                  <c:v>0</c:v>
                </c:pt>
                <c:pt idx="9">
                  <c:v>0</c:v>
                </c:pt>
                <c:pt idx="10">
                  <c:v>0.57067658274296862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DE-4871-ADC8-A35E1783D6FF}"/>
            </c:ext>
          </c:extLst>
        </c:ser>
        <c:ser>
          <c:idx val="1"/>
          <c:order val="2"/>
          <c:tx>
            <c:strRef>
              <c:f>Klasse!$B$10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Klasse!$D$10:$D$24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Klasse!$G$10:$G$24</c:f>
              <c:numCache>
                <c:formatCode>0.0</c:formatCode>
                <c:ptCount val="15"/>
                <c:pt idx="0">
                  <c:v>0.86947070970546692</c:v>
                </c:pt>
                <c:pt idx="1">
                  <c:v>4.8038256711227039</c:v>
                </c:pt>
                <c:pt idx="2">
                  <c:v>8.7381806325399385</c:v>
                </c:pt>
                <c:pt idx="3">
                  <c:v>13.58547983914792</c:v>
                </c:pt>
                <c:pt idx="4">
                  <c:v>28.486034126725368</c:v>
                </c:pt>
                <c:pt idx="5">
                  <c:v>28.71427018802304</c:v>
                </c:pt>
                <c:pt idx="6">
                  <c:v>2.1736767742636671E-2</c:v>
                </c:pt>
                <c:pt idx="7">
                  <c:v>14.020215194000656</c:v>
                </c:pt>
                <c:pt idx="8">
                  <c:v>0</c:v>
                </c:pt>
                <c:pt idx="9">
                  <c:v>0</c:v>
                </c:pt>
                <c:pt idx="10">
                  <c:v>0.76078687099228315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DE-4871-ADC8-A35E1783D6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9410232"/>
        <c:axId val="549410624"/>
      </c:barChart>
      <c:catAx>
        <c:axId val="549410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0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9410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023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392707199294848"/>
          <c:y val="0.25595564185112124"/>
          <c:w val="5.5785047666176785E-2"/>
          <c:h val="0.1501986148120383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</a:t>
            </a:r>
            <a:r>
              <a:rPr lang="nb-NO" sz="2800" baseline="0"/>
              <a:t> GEIT, m</a:t>
            </a:r>
            <a:r>
              <a:rPr lang="nb-NO" sz="2800"/>
              <a:t>iddel KROPPSLENGDE innen KLASSE</a:t>
            </a:r>
          </a:p>
        </c:rich>
      </c:tx>
      <c:layout>
        <c:manualLayout>
          <c:xMode val="edge"/>
          <c:yMode val="edge"/>
          <c:x val="0.17348999320290617"/>
          <c:y val="5.56532152230971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238368071422687E-2"/>
          <c:y val="0.17438455828355989"/>
          <c:w val="0.89130563832031029"/>
          <c:h val="0.71108898036191559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Klasse!$B$26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Klasse!$D$10:$D$24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Klasse!$R$26:$R$40</c:f>
              <c:numCache>
                <c:formatCode>0.0</c:formatCode>
                <c:ptCount val="15"/>
                <c:pt idx="0">
                  <c:v>0</c:v>
                </c:pt>
                <c:pt idx="1">
                  <c:v>109.1</c:v>
                </c:pt>
                <c:pt idx="2">
                  <c:v>108.85600000000002</c:v>
                </c:pt>
                <c:pt idx="3">
                  <c:v>107.64905660377362</c:v>
                </c:pt>
                <c:pt idx="4">
                  <c:v>105.91521739130438</c:v>
                </c:pt>
                <c:pt idx="5">
                  <c:v>104.7533333333333</c:v>
                </c:pt>
                <c:pt idx="6">
                  <c:v>0</c:v>
                </c:pt>
                <c:pt idx="7">
                  <c:v>111.91249999999999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D6D-40A0-A9A7-4F5220D03BC6}"/>
            </c:ext>
          </c:extLst>
        </c:ser>
        <c:ser>
          <c:idx val="6"/>
          <c:order val="1"/>
          <c:tx>
            <c:strRef>
              <c:f>Klasse!$B$10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Klasse!$D$10:$D$24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Klasse!$R$10:$R$24</c:f>
              <c:numCache>
                <c:formatCode>0.0</c:formatCode>
                <c:ptCount val="15"/>
                <c:pt idx="0">
                  <c:v>112.49130434782612</c:v>
                </c:pt>
                <c:pt idx="1">
                  <c:v>112.31739130434784</c:v>
                </c:pt>
                <c:pt idx="2">
                  <c:v>110.47289156626508</c:v>
                </c:pt>
                <c:pt idx="3">
                  <c:v>109.17317073170727</c:v>
                </c:pt>
                <c:pt idx="4">
                  <c:v>108.07518987341768</c:v>
                </c:pt>
                <c:pt idx="5">
                  <c:v>107.33524355300868</c:v>
                </c:pt>
                <c:pt idx="6">
                  <c:v>0</c:v>
                </c:pt>
                <c:pt idx="7">
                  <c:v>106.77499999999991</c:v>
                </c:pt>
                <c:pt idx="8">
                  <c:v>0</c:v>
                </c:pt>
                <c:pt idx="9">
                  <c:v>0</c:v>
                </c:pt>
                <c:pt idx="10">
                  <c:v>105.43846153846157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D6D-40A0-A9A7-4F5220D03B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9411408"/>
        <c:axId val="693394200"/>
      </c:bar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93394200"/>
        <c:scaling>
          <c:orientation val="minMax"/>
          <c:min val="9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LENGDE i cm</a:t>
                </a:r>
              </a:p>
            </c:rich>
          </c:tx>
          <c:layout>
            <c:manualLayout>
              <c:xMode val="edge"/>
              <c:yMode val="edge"/>
              <c:x val="7.2219347932635011E-3"/>
              <c:y val="0.248413903126650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503375428816069"/>
          <c:y val="0.28437277970883207"/>
          <c:w val="8.0757715090185034E-2"/>
          <c:h val="0.1335153733851278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GEIT, middel K-FAKTOR innen KLASSE</a:t>
            </a:r>
          </a:p>
        </c:rich>
      </c:tx>
      <c:layout>
        <c:manualLayout>
          <c:xMode val="edge"/>
          <c:yMode val="edge"/>
          <c:x val="0.17348999320290617"/>
          <c:y val="5.56532152230971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238368071422687E-2"/>
          <c:y val="0.18069894828116836"/>
          <c:w val="0.89130563832031029"/>
          <c:h val="0.70477459036430712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Klasse!$B$26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Klasse!$D$10:$D$24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Klasse!$T$26:$T$36</c:f>
              <c:numCache>
                <c:formatCode>0.0</c:formatCode>
                <c:ptCount val="11"/>
                <c:pt idx="0">
                  <c:v>0</c:v>
                </c:pt>
                <c:pt idx="1">
                  <c:v>11.331005441990801</c:v>
                </c:pt>
                <c:pt idx="2">
                  <c:v>12.477344192448816</c:v>
                </c:pt>
                <c:pt idx="3">
                  <c:v>13.50244723065896</c:v>
                </c:pt>
                <c:pt idx="4">
                  <c:v>14.801342059904384</c:v>
                </c:pt>
                <c:pt idx="5">
                  <c:v>16.972091155777203</c:v>
                </c:pt>
                <c:pt idx="6">
                  <c:v>0</c:v>
                </c:pt>
                <c:pt idx="7">
                  <c:v>20.824828985158419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E5-4AAA-BC29-66317B21F82B}"/>
            </c:ext>
          </c:extLst>
        </c:ser>
        <c:ser>
          <c:idx val="6"/>
          <c:order val="1"/>
          <c:tx>
            <c:strRef>
              <c:f>Klasse!$B$10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Klasse!$D$10:$D$24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Klasse!$T$10:$T$20</c:f>
              <c:numCache>
                <c:formatCode>0.0</c:formatCode>
                <c:ptCount val="11"/>
                <c:pt idx="0">
                  <c:v>12.390623585739853</c:v>
                </c:pt>
                <c:pt idx="1">
                  <c:v>12.61121956771454</c:v>
                </c:pt>
                <c:pt idx="2">
                  <c:v>13.152541603242978</c:v>
                </c:pt>
                <c:pt idx="3">
                  <c:v>13.865377520969339</c:v>
                </c:pt>
                <c:pt idx="4">
                  <c:v>14.96943370227287</c:v>
                </c:pt>
                <c:pt idx="5">
                  <c:v>17.199569986347662</c:v>
                </c:pt>
                <c:pt idx="6">
                  <c:v>0</c:v>
                </c:pt>
                <c:pt idx="7">
                  <c:v>19.906921084634202</c:v>
                </c:pt>
                <c:pt idx="8">
                  <c:v>0</c:v>
                </c:pt>
                <c:pt idx="9">
                  <c:v>0</c:v>
                </c:pt>
                <c:pt idx="10">
                  <c:v>21.318077866354688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E5-4AAA-BC29-66317B21F8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9411408"/>
        <c:axId val="693394200"/>
      </c:bar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93394200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K-FAKTOR (mg/ml)</a:t>
                </a:r>
              </a:p>
            </c:rich>
          </c:tx>
          <c:layout>
            <c:manualLayout>
              <c:xMode val="edge"/>
              <c:yMode val="edge"/>
              <c:x val="7.2219347932635011E-3"/>
              <c:y val="0.248413903126650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503375428816069"/>
          <c:y val="0.28437277970883207"/>
          <c:w val="8.0757715090185034E-2"/>
          <c:h val="0.1335153733851278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87543924934877"/>
          <c:y val="0.1364063466128338"/>
          <c:w val="0.85556191032778139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mnd'!$I$13:$I$24</c:f>
              <c:numCache>
                <c:formatCode>0.0</c:formatCode>
                <c:ptCount val="12"/>
                <c:pt idx="0">
                  <c:v>0.29126537697584742</c:v>
                </c:pt>
                <c:pt idx="1">
                  <c:v>0.1643020759627262</c:v>
                </c:pt>
                <c:pt idx="2">
                  <c:v>0.22152223596980816</c:v>
                </c:pt>
                <c:pt idx="3">
                  <c:v>1.1247915020630324</c:v>
                </c:pt>
                <c:pt idx="4">
                  <c:v>0.27687073985324606</c:v>
                </c:pt>
                <c:pt idx="5">
                  <c:v>0.8406962049346155</c:v>
                </c:pt>
                <c:pt idx="6">
                  <c:v>1.0947182059604601</c:v>
                </c:pt>
                <c:pt idx="7">
                  <c:v>0.86650935018142172</c:v>
                </c:pt>
                <c:pt idx="8">
                  <c:v>0.79784670879627695</c:v>
                </c:pt>
                <c:pt idx="9">
                  <c:v>1.1263574149148956</c:v>
                </c:pt>
                <c:pt idx="10">
                  <c:v>0.13672171705115138</c:v>
                </c:pt>
                <c:pt idx="11">
                  <c:v>0.17829509520285275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1C-4CBD-9BE3-3CEE96DE0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7656"/>
        <c:axId val="536558048"/>
      </c:barChart>
      <c:catAx>
        <c:axId val="5365576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8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8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76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lineChart>
        <c:grouping val="standard"/>
        <c:varyColors val="0"/>
        <c:ser>
          <c:idx val="0"/>
          <c:order val="0"/>
          <c:tx>
            <c:strRef>
              <c:f>'Klasse per mnd'!#REF!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mnd'!$S$13:$S$24</c:f>
              <c:numCache>
                <c:formatCode>0.0</c:formatCode>
                <c:ptCount val="12"/>
                <c:pt idx="0">
                  <c:v>17.450000000000003</c:v>
                </c:pt>
                <c:pt idx="1">
                  <c:v>13.7</c:v>
                </c:pt>
                <c:pt idx="2">
                  <c:v>13.666666666666663</c:v>
                </c:pt>
                <c:pt idx="3">
                  <c:v>14.642857142857148</c:v>
                </c:pt>
                <c:pt idx="4">
                  <c:v>11.15</c:v>
                </c:pt>
                <c:pt idx="5">
                  <c:v>14.09090909090909</c:v>
                </c:pt>
                <c:pt idx="6">
                  <c:v>18.55</c:v>
                </c:pt>
                <c:pt idx="7">
                  <c:v>13.66</c:v>
                </c:pt>
                <c:pt idx="8">
                  <c:v>16.557142857142853</c:v>
                </c:pt>
                <c:pt idx="9">
                  <c:v>15.889189189189183</c:v>
                </c:pt>
                <c:pt idx="10">
                  <c:v>22.05</c:v>
                </c:pt>
                <c:pt idx="11">
                  <c:v>10.6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14-4A24-B917-BB1725737CAD}"/>
            </c:ext>
          </c:extLst>
        </c:ser>
        <c:ser>
          <c:idx val="1"/>
          <c:order val="1"/>
          <c:tx>
            <c:v>Middel</c:v>
          </c:tx>
          <c:marker>
            <c:symbol val="none"/>
          </c:marker>
          <c:val>
            <c:numRef>
              <c:f>'Klasse per mnd'!#REF!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14-4A24-B917-BB1725737C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6558832"/>
        <c:axId val="536559224"/>
      </c:lineChart>
      <c:catAx>
        <c:axId val="5365588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9224"/>
        <c:crosses val="autoZero"/>
        <c:auto val="1"/>
        <c:lblAlgn val="ctr"/>
        <c:lblOffset val="100"/>
        <c:noMultiLvlLbl val="0"/>
      </c:catAx>
      <c:valAx>
        <c:axId val="536559224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88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mnd'!$R$13:$R$24</c:f>
              <c:numCache>
                <c:formatCode>0.00</c:formatCode>
                <c:ptCount val="12"/>
                <c:pt idx="0">
                  <c:v>5</c:v>
                </c:pt>
                <c:pt idx="1">
                  <c:v>2</c:v>
                </c:pt>
                <c:pt idx="2">
                  <c:v>3</c:v>
                </c:pt>
                <c:pt idx="3">
                  <c:v>3.4285714285714279</c:v>
                </c:pt>
                <c:pt idx="4">
                  <c:v>2</c:v>
                </c:pt>
                <c:pt idx="5">
                  <c:v>2.0909090909090904</c:v>
                </c:pt>
                <c:pt idx="6">
                  <c:v>3</c:v>
                </c:pt>
                <c:pt idx="7">
                  <c:v>2.6</c:v>
                </c:pt>
                <c:pt idx="8">
                  <c:v>2.4285714285714279</c:v>
                </c:pt>
                <c:pt idx="9">
                  <c:v>2.1351351351351346</c:v>
                </c:pt>
                <c:pt idx="10">
                  <c:v>2.5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18-4ACB-8490-D8F9547FA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60008"/>
        <c:axId val="536560400"/>
      </c:barChart>
      <c:catAx>
        <c:axId val="536560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60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60400"/>
        <c:scaling>
          <c:orientation val="minMax"/>
          <c:min val="1.700000000000000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7670285115630482E-2"/>
              <c:y val="0.3162966250115680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600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61524121980346"/>
          <c:y val="0.1364063466128338"/>
          <c:w val="0.87882206984272138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mnd'!$I$28:$I$39</c:f>
              <c:numCache>
                <c:formatCode>0.0</c:formatCode>
                <c:ptCount val="12"/>
                <c:pt idx="0">
                  <c:v>1.256029777503296</c:v>
                </c:pt>
                <c:pt idx="1">
                  <c:v>3.439550028183203</c:v>
                </c:pt>
                <c:pt idx="2">
                  <c:v>2.744174235343062</c:v>
                </c:pt>
                <c:pt idx="3">
                  <c:v>4.0777807040646126</c:v>
                </c:pt>
                <c:pt idx="4">
                  <c:v>3.8327353090895553</c:v>
                </c:pt>
                <c:pt idx="5">
                  <c:v>5.3235053235053238</c:v>
                </c:pt>
                <c:pt idx="6">
                  <c:v>5.4824431985836508</c:v>
                </c:pt>
                <c:pt idx="7">
                  <c:v>3.3531247621222504</c:v>
                </c:pt>
                <c:pt idx="8">
                  <c:v>2.9965718062037894</c:v>
                </c:pt>
                <c:pt idx="9">
                  <c:v>5.4120333826358191</c:v>
                </c:pt>
                <c:pt idx="10">
                  <c:v>2.2331213785021391</c:v>
                </c:pt>
                <c:pt idx="11">
                  <c:v>1.4398169952230371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101-4B80-A21F-A47A9A32A0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62360"/>
        <c:axId val="536562752"/>
      </c:barChart>
      <c:catAx>
        <c:axId val="5365623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62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627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623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geit, slakting, antall i ulike måneder</a:t>
            </a:r>
          </a:p>
        </c:rich>
      </c:tx>
      <c:layout>
        <c:manualLayout>
          <c:xMode val="edge"/>
          <c:yMode val="edge"/>
          <c:x val="0.13162358742876362"/>
          <c:y val="4.49768484313580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690515806988346E-2"/>
          <c:y val="0.16735941156205397"/>
          <c:w val="0.8811274392331393"/>
          <c:h val="0.72201583213318865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Måned!$C$23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Måned!$F$23:$F$34</c:f>
              <c:numCache>
                <c:formatCode>0</c:formatCode>
                <c:ptCount val="12"/>
                <c:pt idx="0">
                  <c:v>677</c:v>
                </c:pt>
                <c:pt idx="1">
                  <c:v>314</c:v>
                </c:pt>
                <c:pt idx="2">
                  <c:v>785</c:v>
                </c:pt>
                <c:pt idx="3">
                  <c:v>686</c:v>
                </c:pt>
                <c:pt idx="4">
                  <c:v>483</c:v>
                </c:pt>
                <c:pt idx="5">
                  <c:v>678</c:v>
                </c:pt>
                <c:pt idx="6">
                  <c:v>99</c:v>
                </c:pt>
                <c:pt idx="7">
                  <c:v>375.53</c:v>
                </c:pt>
                <c:pt idx="8">
                  <c:v>536</c:v>
                </c:pt>
                <c:pt idx="9">
                  <c:v>2084</c:v>
                </c:pt>
                <c:pt idx="10">
                  <c:v>1557</c:v>
                </c:pt>
                <c:pt idx="11">
                  <c:v>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001-4133-91FD-07455A8DF530}"/>
            </c:ext>
          </c:extLst>
        </c:ser>
        <c:ser>
          <c:idx val="4"/>
          <c:order val="1"/>
          <c:tx>
            <c:strRef>
              <c:f>Måned!$C$10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Måned!$F$10:$F$21</c:f>
              <c:numCache>
                <c:formatCode>0</c:formatCode>
                <c:ptCount val="12"/>
                <c:pt idx="0">
                  <c:v>531</c:v>
                </c:pt>
                <c:pt idx="1">
                  <c:v>390</c:v>
                </c:pt>
                <c:pt idx="2">
                  <c:v>866</c:v>
                </c:pt>
                <c:pt idx="3">
                  <c:v>470</c:v>
                </c:pt>
                <c:pt idx="4">
                  <c:v>393</c:v>
                </c:pt>
                <c:pt idx="5">
                  <c:v>839</c:v>
                </c:pt>
                <c:pt idx="6">
                  <c:v>170</c:v>
                </c:pt>
                <c:pt idx="7">
                  <c:v>414</c:v>
                </c:pt>
                <c:pt idx="8">
                  <c:v>728</c:v>
                </c:pt>
                <c:pt idx="9">
                  <c:v>2630</c:v>
                </c:pt>
                <c:pt idx="10">
                  <c:v>1486</c:v>
                </c:pt>
                <c:pt idx="11">
                  <c:v>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001-4133-91FD-07455A8DF5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4929008"/>
        <c:axId val="374931360"/>
      </c:barChart>
      <c:catAx>
        <c:axId val="37492900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1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93136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290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720647563869809"/>
          <c:y val="0.22411843942620985"/>
          <c:w val="7.2056183346152089E-2"/>
          <c:h val="0.1660696861444943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mnd'!$S$28:$S$39</c:f>
              <c:numCache>
                <c:formatCode>0.0</c:formatCode>
                <c:ptCount val="12"/>
                <c:pt idx="0">
                  <c:v>18.8125</c:v>
                </c:pt>
                <c:pt idx="1">
                  <c:v>16.870588235294118</c:v>
                </c:pt>
                <c:pt idx="2">
                  <c:v>15.871874999999996</c:v>
                </c:pt>
                <c:pt idx="3">
                  <c:v>14.292307692307689</c:v>
                </c:pt>
                <c:pt idx="4">
                  <c:v>14.7</c:v>
                </c:pt>
                <c:pt idx="5">
                  <c:v>15.579365079365077</c:v>
                </c:pt>
                <c:pt idx="6">
                  <c:v>15.483333333333338</c:v>
                </c:pt>
                <c:pt idx="7">
                  <c:v>13.910526315789472</c:v>
                </c:pt>
                <c:pt idx="8">
                  <c:v>14.509999999999996</c:v>
                </c:pt>
                <c:pt idx="9">
                  <c:v>17.016867469879514</c:v>
                </c:pt>
                <c:pt idx="10">
                  <c:v>17.150000000000006</c:v>
                </c:pt>
                <c:pt idx="11">
                  <c:v>14.266666666666669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5F2-45E7-9101-1E489557F7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54768"/>
        <c:axId val="227255160"/>
      </c:barChart>
      <c:catAx>
        <c:axId val="2272547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5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55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47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mnd'!$R$28:$R$39</c:f>
              <c:numCache>
                <c:formatCode>0.00</c:formatCode>
                <c:ptCount val="12"/>
                <c:pt idx="0">
                  <c:v>3.875</c:v>
                </c:pt>
                <c:pt idx="1">
                  <c:v>3.2352941176470593</c:v>
                </c:pt>
                <c:pt idx="2">
                  <c:v>3.96875</c:v>
                </c:pt>
                <c:pt idx="3">
                  <c:v>3.6153846153846145</c:v>
                </c:pt>
                <c:pt idx="4">
                  <c:v>3</c:v>
                </c:pt>
                <c:pt idx="5">
                  <c:v>2.6666666666666661</c:v>
                </c:pt>
                <c:pt idx="6">
                  <c:v>3.5</c:v>
                </c:pt>
                <c:pt idx="7">
                  <c:v>2.3157894736842111</c:v>
                </c:pt>
                <c:pt idx="8">
                  <c:v>2.4666666666666672</c:v>
                </c:pt>
                <c:pt idx="9">
                  <c:v>2.9939759036144578</c:v>
                </c:pt>
                <c:pt idx="10">
                  <c:v>3.3571428571428554</c:v>
                </c:pt>
                <c:pt idx="11">
                  <c:v>2.1666666666666661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01E-41AC-8F36-2490DD705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55944"/>
        <c:axId val="227256336"/>
      </c:barChart>
      <c:catAx>
        <c:axId val="2272559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6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56336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515032271078036E-2"/>
              <c:y val="0.3212853820203989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59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mnd'!$I$43:$I$54</c:f>
              <c:numCache>
                <c:formatCode>0.0</c:formatCode>
                <c:ptCount val="12"/>
                <c:pt idx="0">
                  <c:v>3.6195356445393991</c:v>
                </c:pt>
                <c:pt idx="1">
                  <c:v>5.7709605075375077</c:v>
                </c:pt>
                <c:pt idx="2">
                  <c:v>5.4256738868507668</c:v>
                </c:pt>
                <c:pt idx="3">
                  <c:v>5.5230006145202335</c:v>
                </c:pt>
                <c:pt idx="4">
                  <c:v>7.484200985808819</c:v>
                </c:pt>
                <c:pt idx="5">
                  <c:v>9.6468533554626248</c:v>
                </c:pt>
                <c:pt idx="6">
                  <c:v>9.3419887872528768</c:v>
                </c:pt>
                <c:pt idx="7">
                  <c:v>8.9518154829869854</c:v>
                </c:pt>
                <c:pt idx="8">
                  <c:v>6.8439965305026638</c:v>
                </c:pt>
                <c:pt idx="9">
                  <c:v>9.8504065539095826</c:v>
                </c:pt>
                <c:pt idx="10">
                  <c:v>4.0570076855586548</c:v>
                </c:pt>
                <c:pt idx="11">
                  <c:v>3.1521227208504339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33A-48BE-98ED-29A98A41FC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58296"/>
        <c:axId val="227258688"/>
      </c:barChart>
      <c:catAx>
        <c:axId val="2272582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8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586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82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mnd'!$S$43:$S$54</c:f>
              <c:numCache>
                <c:formatCode>0.0</c:formatCode>
                <c:ptCount val="12"/>
                <c:pt idx="0">
                  <c:v>18.070833333333329</c:v>
                </c:pt>
                <c:pt idx="1">
                  <c:v>17.822222222222219</c:v>
                </c:pt>
                <c:pt idx="2">
                  <c:v>15.449230769230772</c:v>
                </c:pt>
                <c:pt idx="3">
                  <c:v>14.379999999999997</c:v>
                </c:pt>
                <c:pt idx="4">
                  <c:v>16.291891891891893</c:v>
                </c:pt>
                <c:pt idx="5">
                  <c:v>16.779245283018874</c:v>
                </c:pt>
                <c:pt idx="6">
                  <c:v>15.829999999999997</c:v>
                </c:pt>
                <c:pt idx="7">
                  <c:v>14.7</c:v>
                </c:pt>
                <c:pt idx="8">
                  <c:v>16.298360655737703</c:v>
                </c:pt>
                <c:pt idx="9">
                  <c:v>17.31111111111111</c:v>
                </c:pt>
                <c:pt idx="10">
                  <c:v>18.175000000000001</c:v>
                </c:pt>
                <c:pt idx="11">
                  <c:v>15.616666666666667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873-44D7-95D3-100AF3DEF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59472"/>
        <c:axId val="227259864"/>
      </c:barChart>
      <c:catAx>
        <c:axId val="2272594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9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59864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94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mnd'!$R$43:$R$54</c:f>
              <c:numCache>
                <c:formatCode>0.00</c:formatCode>
                <c:ptCount val="12"/>
                <c:pt idx="0">
                  <c:v>4.5</c:v>
                </c:pt>
                <c:pt idx="1">
                  <c:v>5.1111111111111116</c:v>
                </c:pt>
                <c:pt idx="2">
                  <c:v>4.0153846153846144</c:v>
                </c:pt>
                <c:pt idx="3">
                  <c:v>3.5428571428571445</c:v>
                </c:pt>
                <c:pt idx="4">
                  <c:v>3.7297297297297289</c:v>
                </c:pt>
                <c:pt idx="5">
                  <c:v>3.6792452830188682</c:v>
                </c:pt>
                <c:pt idx="6">
                  <c:v>4.05</c:v>
                </c:pt>
                <c:pt idx="7">
                  <c:v>3.4166666666666656</c:v>
                </c:pt>
                <c:pt idx="8">
                  <c:v>3.8196721311475401</c:v>
                </c:pt>
                <c:pt idx="9">
                  <c:v>3.8821548821548815</c:v>
                </c:pt>
                <c:pt idx="10">
                  <c:v>4</c:v>
                </c:pt>
                <c:pt idx="11">
                  <c:v>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147-4412-9924-DF2839AAC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0648"/>
        <c:axId val="227261040"/>
      </c:barChart>
      <c:catAx>
        <c:axId val="2272606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1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1040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5.2045092633884668E-3"/>
              <c:y val="0.3110550453381655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06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mnd'!$I$58:$I$69</c:f>
              <c:numCache>
                <c:formatCode>0.0</c:formatCode>
                <c:ptCount val="12"/>
                <c:pt idx="0">
                  <c:v>7.9317654520872622</c:v>
                </c:pt>
                <c:pt idx="1">
                  <c:v>11.203722581341518</c:v>
                </c:pt>
                <c:pt idx="2">
                  <c:v>9.7507604696271422</c:v>
                </c:pt>
                <c:pt idx="3">
                  <c:v>12.441840049161621</c:v>
                </c:pt>
                <c:pt idx="4">
                  <c:v>14.548750356952189</c:v>
                </c:pt>
                <c:pt idx="5">
                  <c:v>9.6002082757049632</c:v>
                </c:pt>
                <c:pt idx="6">
                  <c:v>12.782531720271464</c:v>
                </c:pt>
                <c:pt idx="7">
                  <c:v>13.630712237700132</c:v>
                </c:pt>
                <c:pt idx="8">
                  <c:v>10.111794914157471</c:v>
                </c:pt>
                <c:pt idx="9">
                  <c:v>16.2134925318231</c:v>
                </c:pt>
                <c:pt idx="10">
                  <c:v>9.0146425548669562</c:v>
                </c:pt>
                <c:pt idx="11">
                  <c:v>12.566440153401063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6BA-4781-9E52-84C55BD5CC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3000"/>
        <c:axId val="227263392"/>
      </c:barChart>
      <c:catAx>
        <c:axId val="227263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3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3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30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mnd'!$S$58:$S$69</c:f>
              <c:numCache>
                <c:formatCode>0.0</c:formatCode>
                <c:ptCount val="12"/>
                <c:pt idx="0">
                  <c:v>21.6</c:v>
                </c:pt>
                <c:pt idx="1">
                  <c:v>18.317647058823528</c:v>
                </c:pt>
                <c:pt idx="2">
                  <c:v>17.86831683168317</c:v>
                </c:pt>
                <c:pt idx="3">
                  <c:v>16.431884057971015</c:v>
                </c:pt>
                <c:pt idx="4">
                  <c:v>18.027692307692305</c:v>
                </c:pt>
                <c:pt idx="5">
                  <c:v>17.524752475247524</c:v>
                </c:pt>
                <c:pt idx="6">
                  <c:v>17.327999999999999</c:v>
                </c:pt>
                <c:pt idx="7">
                  <c:v>16.787499999999994</c:v>
                </c:pt>
                <c:pt idx="8">
                  <c:v>18.361249999999998</c:v>
                </c:pt>
                <c:pt idx="9">
                  <c:v>18.396956521739135</c:v>
                </c:pt>
                <c:pt idx="10">
                  <c:v>19.256291390728482</c:v>
                </c:pt>
                <c:pt idx="11">
                  <c:v>19.156410256410251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05B-47BE-9922-D0B287D432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4176"/>
        <c:axId val="227264568"/>
      </c:barChart>
      <c:catAx>
        <c:axId val="2272641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4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4568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41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mnd'!$R$58:$R$69</c:f>
              <c:numCache>
                <c:formatCode>0.00</c:formatCode>
                <c:ptCount val="12"/>
                <c:pt idx="0">
                  <c:v>5.4772727272727284</c:v>
                </c:pt>
                <c:pt idx="1">
                  <c:v>5.0588235294117645</c:v>
                </c:pt>
                <c:pt idx="2">
                  <c:v>4.6534653465346523</c:v>
                </c:pt>
                <c:pt idx="3">
                  <c:v>4</c:v>
                </c:pt>
                <c:pt idx="4">
                  <c:v>4.4307692307692328</c:v>
                </c:pt>
                <c:pt idx="5">
                  <c:v>4.1881188118811874</c:v>
                </c:pt>
                <c:pt idx="6">
                  <c:v>5.64</c:v>
                </c:pt>
                <c:pt idx="7">
                  <c:v>4.65625</c:v>
                </c:pt>
                <c:pt idx="8">
                  <c:v>5.05</c:v>
                </c:pt>
                <c:pt idx="9">
                  <c:v>4.3565217391304358</c:v>
                </c:pt>
                <c:pt idx="10">
                  <c:v>4.6887417218543055</c:v>
                </c:pt>
                <c:pt idx="11">
                  <c:v>3.7179487179487185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309-4936-B6D6-6ADED0F838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5352"/>
        <c:axId val="227265744"/>
      </c:barChart>
      <c:catAx>
        <c:axId val="2272653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5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5744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5.2045092633884668E-3"/>
              <c:y val="0.2950900351919466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53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mnd'!$I$73:$I$84</c:f>
              <c:numCache>
                <c:formatCode>0.0</c:formatCode>
                <c:ptCount val="12"/>
                <c:pt idx="0">
                  <c:v>27.490777987347904</c:v>
                </c:pt>
                <c:pt idx="1">
                  <c:v>33.651943441708745</c:v>
                </c:pt>
                <c:pt idx="2">
                  <c:v>26.705856291501657</c:v>
                </c:pt>
                <c:pt idx="3">
                  <c:v>19.705249758581346</c:v>
                </c:pt>
                <c:pt idx="4">
                  <c:v>33.640415678581618</c:v>
                </c:pt>
                <c:pt idx="5">
                  <c:v>25.786593336262221</c:v>
                </c:pt>
                <c:pt idx="6">
                  <c:v>31.068161699616397</c:v>
                </c:pt>
                <c:pt idx="7">
                  <c:v>19.136789221283404</c:v>
                </c:pt>
                <c:pt idx="8">
                  <c:v>26.725455371525328</c:v>
                </c:pt>
                <c:pt idx="9">
                  <c:v>28.149355874531562</c:v>
                </c:pt>
                <c:pt idx="10">
                  <c:v>28.320307050314209</c:v>
                </c:pt>
                <c:pt idx="11">
                  <c:v>30.723945367691574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E446-4663-A198-8DAED1F7B6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7704"/>
        <c:axId val="227268096"/>
      </c:barChart>
      <c:catAx>
        <c:axId val="2272677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80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77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mnd'!$S$73:$S$84</c:f>
              <c:numCache>
                <c:formatCode>0.0</c:formatCode>
                <c:ptCount val="12"/>
                <c:pt idx="0">
                  <c:v>21.671052631578963</c:v>
                </c:pt>
                <c:pt idx="1">
                  <c:v>21.257575757575765</c:v>
                </c:pt>
                <c:pt idx="2">
                  <c:v>19.930645161290322</c:v>
                </c:pt>
                <c:pt idx="3">
                  <c:v>17.101904761904773</c:v>
                </c:pt>
                <c:pt idx="4">
                  <c:v>20.526515151515152</c:v>
                </c:pt>
                <c:pt idx="5">
                  <c:v>21.415765765765777</c:v>
                </c:pt>
                <c:pt idx="6">
                  <c:v>18.801785714285721</c:v>
                </c:pt>
                <c:pt idx="7">
                  <c:v>18.395121951219512</c:v>
                </c:pt>
                <c:pt idx="8">
                  <c:v>18.846116504854368</c:v>
                </c:pt>
                <c:pt idx="9">
                  <c:v>19.668674698795193</c:v>
                </c:pt>
                <c:pt idx="10">
                  <c:v>20.573873873873861</c:v>
                </c:pt>
                <c:pt idx="11">
                  <c:v>19.227368421052624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54E-4D60-907B-2986A3F269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8880"/>
        <c:axId val="227269272"/>
      </c:barChart>
      <c:catAx>
        <c:axId val="227268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9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9272"/>
        <c:scaling>
          <c:orientation val="minMax"/>
          <c:min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88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98.xml"/><Relationship Id="rId18" Type="http://schemas.openxmlformats.org/officeDocument/2006/relationships/chart" Target="../charts/chart103.xml"/><Relationship Id="rId26" Type="http://schemas.openxmlformats.org/officeDocument/2006/relationships/chart" Target="../charts/chart111.xml"/><Relationship Id="rId39" Type="http://schemas.openxmlformats.org/officeDocument/2006/relationships/chart" Target="../charts/chart124.xml"/><Relationship Id="rId21" Type="http://schemas.openxmlformats.org/officeDocument/2006/relationships/chart" Target="../charts/chart106.xml"/><Relationship Id="rId34" Type="http://schemas.openxmlformats.org/officeDocument/2006/relationships/chart" Target="../charts/chart119.xml"/><Relationship Id="rId42" Type="http://schemas.openxmlformats.org/officeDocument/2006/relationships/chart" Target="../charts/chart127.xml"/><Relationship Id="rId7" Type="http://schemas.openxmlformats.org/officeDocument/2006/relationships/chart" Target="../charts/chart92.xml"/><Relationship Id="rId2" Type="http://schemas.openxmlformats.org/officeDocument/2006/relationships/chart" Target="../charts/chart87.xml"/><Relationship Id="rId16" Type="http://schemas.openxmlformats.org/officeDocument/2006/relationships/chart" Target="../charts/chart101.xml"/><Relationship Id="rId29" Type="http://schemas.openxmlformats.org/officeDocument/2006/relationships/chart" Target="../charts/chart114.xml"/><Relationship Id="rId1" Type="http://schemas.openxmlformats.org/officeDocument/2006/relationships/chart" Target="../charts/chart86.xml"/><Relationship Id="rId6" Type="http://schemas.openxmlformats.org/officeDocument/2006/relationships/chart" Target="../charts/chart91.xml"/><Relationship Id="rId11" Type="http://schemas.openxmlformats.org/officeDocument/2006/relationships/chart" Target="../charts/chart96.xml"/><Relationship Id="rId24" Type="http://schemas.openxmlformats.org/officeDocument/2006/relationships/chart" Target="../charts/chart109.xml"/><Relationship Id="rId32" Type="http://schemas.openxmlformats.org/officeDocument/2006/relationships/chart" Target="../charts/chart117.xml"/><Relationship Id="rId37" Type="http://schemas.openxmlformats.org/officeDocument/2006/relationships/chart" Target="../charts/chart122.xml"/><Relationship Id="rId40" Type="http://schemas.openxmlformats.org/officeDocument/2006/relationships/chart" Target="../charts/chart125.xml"/><Relationship Id="rId45" Type="http://schemas.openxmlformats.org/officeDocument/2006/relationships/chart" Target="../charts/chart130.xml"/><Relationship Id="rId5" Type="http://schemas.openxmlformats.org/officeDocument/2006/relationships/chart" Target="../charts/chart90.xml"/><Relationship Id="rId15" Type="http://schemas.openxmlformats.org/officeDocument/2006/relationships/chart" Target="../charts/chart100.xml"/><Relationship Id="rId23" Type="http://schemas.openxmlformats.org/officeDocument/2006/relationships/chart" Target="../charts/chart108.xml"/><Relationship Id="rId28" Type="http://schemas.openxmlformats.org/officeDocument/2006/relationships/chart" Target="../charts/chart113.xml"/><Relationship Id="rId36" Type="http://schemas.openxmlformats.org/officeDocument/2006/relationships/chart" Target="../charts/chart121.xml"/><Relationship Id="rId10" Type="http://schemas.openxmlformats.org/officeDocument/2006/relationships/chart" Target="../charts/chart95.xml"/><Relationship Id="rId19" Type="http://schemas.openxmlformats.org/officeDocument/2006/relationships/chart" Target="../charts/chart104.xml"/><Relationship Id="rId31" Type="http://schemas.openxmlformats.org/officeDocument/2006/relationships/chart" Target="../charts/chart116.xml"/><Relationship Id="rId44" Type="http://schemas.openxmlformats.org/officeDocument/2006/relationships/chart" Target="../charts/chart129.xml"/><Relationship Id="rId4" Type="http://schemas.openxmlformats.org/officeDocument/2006/relationships/chart" Target="../charts/chart89.xml"/><Relationship Id="rId9" Type="http://schemas.openxmlformats.org/officeDocument/2006/relationships/chart" Target="../charts/chart94.xml"/><Relationship Id="rId14" Type="http://schemas.openxmlformats.org/officeDocument/2006/relationships/chart" Target="../charts/chart99.xml"/><Relationship Id="rId22" Type="http://schemas.openxmlformats.org/officeDocument/2006/relationships/chart" Target="../charts/chart107.xml"/><Relationship Id="rId27" Type="http://schemas.openxmlformats.org/officeDocument/2006/relationships/chart" Target="../charts/chart112.xml"/><Relationship Id="rId30" Type="http://schemas.openxmlformats.org/officeDocument/2006/relationships/chart" Target="../charts/chart115.xml"/><Relationship Id="rId35" Type="http://schemas.openxmlformats.org/officeDocument/2006/relationships/chart" Target="../charts/chart120.xml"/><Relationship Id="rId43" Type="http://schemas.openxmlformats.org/officeDocument/2006/relationships/chart" Target="../charts/chart128.xml"/><Relationship Id="rId8" Type="http://schemas.openxmlformats.org/officeDocument/2006/relationships/chart" Target="../charts/chart93.xml"/><Relationship Id="rId3" Type="http://schemas.openxmlformats.org/officeDocument/2006/relationships/chart" Target="../charts/chart88.xml"/><Relationship Id="rId12" Type="http://schemas.openxmlformats.org/officeDocument/2006/relationships/chart" Target="../charts/chart97.xml"/><Relationship Id="rId17" Type="http://schemas.openxmlformats.org/officeDocument/2006/relationships/chart" Target="../charts/chart102.xml"/><Relationship Id="rId25" Type="http://schemas.openxmlformats.org/officeDocument/2006/relationships/chart" Target="../charts/chart110.xml"/><Relationship Id="rId33" Type="http://schemas.openxmlformats.org/officeDocument/2006/relationships/chart" Target="../charts/chart118.xml"/><Relationship Id="rId38" Type="http://schemas.openxmlformats.org/officeDocument/2006/relationships/chart" Target="../charts/chart123.xml"/><Relationship Id="rId20" Type="http://schemas.openxmlformats.org/officeDocument/2006/relationships/chart" Target="../charts/chart105.xml"/><Relationship Id="rId41" Type="http://schemas.openxmlformats.org/officeDocument/2006/relationships/chart" Target="../charts/chart126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8.xml"/><Relationship Id="rId13" Type="http://schemas.openxmlformats.org/officeDocument/2006/relationships/chart" Target="../charts/chart143.xml"/><Relationship Id="rId18" Type="http://schemas.openxmlformats.org/officeDocument/2006/relationships/chart" Target="../charts/chart148.xml"/><Relationship Id="rId3" Type="http://schemas.openxmlformats.org/officeDocument/2006/relationships/chart" Target="../charts/chart133.xml"/><Relationship Id="rId21" Type="http://schemas.openxmlformats.org/officeDocument/2006/relationships/chart" Target="../charts/chart151.xml"/><Relationship Id="rId7" Type="http://schemas.openxmlformats.org/officeDocument/2006/relationships/chart" Target="../charts/chart137.xml"/><Relationship Id="rId12" Type="http://schemas.openxmlformats.org/officeDocument/2006/relationships/chart" Target="../charts/chart142.xml"/><Relationship Id="rId17" Type="http://schemas.openxmlformats.org/officeDocument/2006/relationships/chart" Target="../charts/chart147.xml"/><Relationship Id="rId2" Type="http://schemas.openxmlformats.org/officeDocument/2006/relationships/chart" Target="../charts/chart132.xml"/><Relationship Id="rId16" Type="http://schemas.openxmlformats.org/officeDocument/2006/relationships/chart" Target="../charts/chart146.xml"/><Relationship Id="rId20" Type="http://schemas.openxmlformats.org/officeDocument/2006/relationships/chart" Target="../charts/chart150.xml"/><Relationship Id="rId1" Type="http://schemas.openxmlformats.org/officeDocument/2006/relationships/chart" Target="../charts/chart131.xml"/><Relationship Id="rId6" Type="http://schemas.openxmlformats.org/officeDocument/2006/relationships/chart" Target="../charts/chart136.xml"/><Relationship Id="rId11" Type="http://schemas.openxmlformats.org/officeDocument/2006/relationships/chart" Target="../charts/chart141.xml"/><Relationship Id="rId5" Type="http://schemas.openxmlformats.org/officeDocument/2006/relationships/chart" Target="../charts/chart135.xml"/><Relationship Id="rId15" Type="http://schemas.openxmlformats.org/officeDocument/2006/relationships/chart" Target="../charts/chart145.xml"/><Relationship Id="rId23" Type="http://schemas.openxmlformats.org/officeDocument/2006/relationships/chart" Target="../charts/chart153.xml"/><Relationship Id="rId10" Type="http://schemas.openxmlformats.org/officeDocument/2006/relationships/chart" Target="../charts/chart140.xml"/><Relationship Id="rId19" Type="http://schemas.openxmlformats.org/officeDocument/2006/relationships/chart" Target="../charts/chart149.xml"/><Relationship Id="rId4" Type="http://schemas.openxmlformats.org/officeDocument/2006/relationships/chart" Target="../charts/chart134.xml"/><Relationship Id="rId9" Type="http://schemas.openxmlformats.org/officeDocument/2006/relationships/chart" Target="../charts/chart139.xml"/><Relationship Id="rId14" Type="http://schemas.openxmlformats.org/officeDocument/2006/relationships/chart" Target="../charts/chart144.xml"/><Relationship Id="rId22" Type="http://schemas.openxmlformats.org/officeDocument/2006/relationships/chart" Target="../charts/chart152.xml"/></Relationships>
</file>

<file path=xl/drawings/_rels/drawing12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66.xml"/><Relationship Id="rId18" Type="http://schemas.openxmlformats.org/officeDocument/2006/relationships/chart" Target="../charts/chart171.xml"/><Relationship Id="rId26" Type="http://schemas.openxmlformats.org/officeDocument/2006/relationships/chart" Target="../charts/chart179.xml"/><Relationship Id="rId39" Type="http://schemas.openxmlformats.org/officeDocument/2006/relationships/chart" Target="../charts/chart192.xml"/><Relationship Id="rId21" Type="http://schemas.openxmlformats.org/officeDocument/2006/relationships/chart" Target="../charts/chart174.xml"/><Relationship Id="rId34" Type="http://schemas.openxmlformats.org/officeDocument/2006/relationships/chart" Target="../charts/chart187.xml"/><Relationship Id="rId42" Type="http://schemas.openxmlformats.org/officeDocument/2006/relationships/chart" Target="../charts/chart195.xml"/><Relationship Id="rId47" Type="http://schemas.openxmlformats.org/officeDocument/2006/relationships/chart" Target="../charts/chart200.xml"/><Relationship Id="rId50" Type="http://schemas.openxmlformats.org/officeDocument/2006/relationships/chart" Target="../charts/chart203.xml"/><Relationship Id="rId7" Type="http://schemas.openxmlformats.org/officeDocument/2006/relationships/chart" Target="../charts/chart160.xml"/><Relationship Id="rId2" Type="http://schemas.openxmlformats.org/officeDocument/2006/relationships/chart" Target="../charts/chart155.xml"/><Relationship Id="rId16" Type="http://schemas.openxmlformats.org/officeDocument/2006/relationships/chart" Target="../charts/chart169.xml"/><Relationship Id="rId29" Type="http://schemas.openxmlformats.org/officeDocument/2006/relationships/chart" Target="../charts/chart182.xml"/><Relationship Id="rId11" Type="http://schemas.openxmlformats.org/officeDocument/2006/relationships/chart" Target="../charts/chart164.xml"/><Relationship Id="rId24" Type="http://schemas.openxmlformats.org/officeDocument/2006/relationships/chart" Target="../charts/chart177.xml"/><Relationship Id="rId32" Type="http://schemas.openxmlformats.org/officeDocument/2006/relationships/chart" Target="../charts/chart185.xml"/><Relationship Id="rId37" Type="http://schemas.openxmlformats.org/officeDocument/2006/relationships/chart" Target="../charts/chart190.xml"/><Relationship Id="rId40" Type="http://schemas.openxmlformats.org/officeDocument/2006/relationships/chart" Target="../charts/chart193.xml"/><Relationship Id="rId45" Type="http://schemas.openxmlformats.org/officeDocument/2006/relationships/chart" Target="../charts/chart198.xml"/><Relationship Id="rId5" Type="http://schemas.openxmlformats.org/officeDocument/2006/relationships/chart" Target="../charts/chart158.xml"/><Relationship Id="rId15" Type="http://schemas.openxmlformats.org/officeDocument/2006/relationships/chart" Target="../charts/chart168.xml"/><Relationship Id="rId23" Type="http://schemas.openxmlformats.org/officeDocument/2006/relationships/chart" Target="../charts/chart176.xml"/><Relationship Id="rId28" Type="http://schemas.openxmlformats.org/officeDocument/2006/relationships/chart" Target="../charts/chart181.xml"/><Relationship Id="rId36" Type="http://schemas.openxmlformats.org/officeDocument/2006/relationships/chart" Target="../charts/chart189.xml"/><Relationship Id="rId49" Type="http://schemas.openxmlformats.org/officeDocument/2006/relationships/chart" Target="../charts/chart202.xml"/><Relationship Id="rId10" Type="http://schemas.openxmlformats.org/officeDocument/2006/relationships/chart" Target="../charts/chart163.xml"/><Relationship Id="rId19" Type="http://schemas.openxmlformats.org/officeDocument/2006/relationships/chart" Target="../charts/chart172.xml"/><Relationship Id="rId31" Type="http://schemas.openxmlformats.org/officeDocument/2006/relationships/chart" Target="../charts/chart184.xml"/><Relationship Id="rId44" Type="http://schemas.openxmlformats.org/officeDocument/2006/relationships/chart" Target="../charts/chart197.xml"/><Relationship Id="rId4" Type="http://schemas.openxmlformats.org/officeDocument/2006/relationships/chart" Target="../charts/chart157.xml"/><Relationship Id="rId9" Type="http://schemas.openxmlformats.org/officeDocument/2006/relationships/chart" Target="../charts/chart162.xml"/><Relationship Id="rId14" Type="http://schemas.openxmlformats.org/officeDocument/2006/relationships/chart" Target="../charts/chart167.xml"/><Relationship Id="rId22" Type="http://schemas.openxmlformats.org/officeDocument/2006/relationships/chart" Target="../charts/chart175.xml"/><Relationship Id="rId27" Type="http://schemas.openxmlformats.org/officeDocument/2006/relationships/chart" Target="../charts/chart180.xml"/><Relationship Id="rId30" Type="http://schemas.openxmlformats.org/officeDocument/2006/relationships/chart" Target="../charts/chart183.xml"/><Relationship Id="rId35" Type="http://schemas.openxmlformats.org/officeDocument/2006/relationships/chart" Target="../charts/chart188.xml"/><Relationship Id="rId43" Type="http://schemas.openxmlformats.org/officeDocument/2006/relationships/chart" Target="../charts/chart196.xml"/><Relationship Id="rId48" Type="http://schemas.openxmlformats.org/officeDocument/2006/relationships/chart" Target="../charts/chart201.xml"/><Relationship Id="rId8" Type="http://schemas.openxmlformats.org/officeDocument/2006/relationships/chart" Target="../charts/chart161.xml"/><Relationship Id="rId3" Type="http://schemas.openxmlformats.org/officeDocument/2006/relationships/chart" Target="../charts/chart156.xml"/><Relationship Id="rId12" Type="http://schemas.openxmlformats.org/officeDocument/2006/relationships/chart" Target="../charts/chart165.xml"/><Relationship Id="rId17" Type="http://schemas.openxmlformats.org/officeDocument/2006/relationships/chart" Target="../charts/chart170.xml"/><Relationship Id="rId25" Type="http://schemas.openxmlformats.org/officeDocument/2006/relationships/chart" Target="../charts/chart178.xml"/><Relationship Id="rId33" Type="http://schemas.openxmlformats.org/officeDocument/2006/relationships/chart" Target="../charts/chart186.xml"/><Relationship Id="rId38" Type="http://schemas.openxmlformats.org/officeDocument/2006/relationships/chart" Target="../charts/chart191.xml"/><Relationship Id="rId46" Type="http://schemas.openxmlformats.org/officeDocument/2006/relationships/chart" Target="../charts/chart199.xml"/><Relationship Id="rId20" Type="http://schemas.openxmlformats.org/officeDocument/2006/relationships/chart" Target="../charts/chart173.xml"/><Relationship Id="rId41" Type="http://schemas.openxmlformats.org/officeDocument/2006/relationships/chart" Target="../charts/chart194.xml"/><Relationship Id="rId1" Type="http://schemas.openxmlformats.org/officeDocument/2006/relationships/chart" Target="../charts/chart154.xml"/><Relationship Id="rId6" Type="http://schemas.openxmlformats.org/officeDocument/2006/relationships/chart" Target="../charts/chart159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1.xml"/><Relationship Id="rId3" Type="http://schemas.openxmlformats.org/officeDocument/2006/relationships/chart" Target="../charts/chart206.xml"/><Relationship Id="rId7" Type="http://schemas.openxmlformats.org/officeDocument/2006/relationships/chart" Target="../charts/chart210.xml"/><Relationship Id="rId2" Type="http://schemas.openxmlformats.org/officeDocument/2006/relationships/chart" Target="../charts/chart205.xml"/><Relationship Id="rId1" Type="http://schemas.openxmlformats.org/officeDocument/2006/relationships/chart" Target="../charts/chart204.xml"/><Relationship Id="rId6" Type="http://schemas.openxmlformats.org/officeDocument/2006/relationships/chart" Target="../charts/chart209.xml"/><Relationship Id="rId5" Type="http://schemas.openxmlformats.org/officeDocument/2006/relationships/chart" Target="../charts/chart208.xml"/><Relationship Id="rId4" Type="http://schemas.openxmlformats.org/officeDocument/2006/relationships/chart" Target="../charts/chart207.xml"/></Relationships>
</file>

<file path=xl/drawings/_rels/drawing14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224.xml"/><Relationship Id="rId18" Type="http://schemas.openxmlformats.org/officeDocument/2006/relationships/chart" Target="../charts/chart229.xml"/><Relationship Id="rId26" Type="http://schemas.openxmlformats.org/officeDocument/2006/relationships/chart" Target="../charts/chart237.xml"/><Relationship Id="rId39" Type="http://schemas.openxmlformats.org/officeDocument/2006/relationships/chart" Target="../charts/chart250.xml"/><Relationship Id="rId21" Type="http://schemas.openxmlformats.org/officeDocument/2006/relationships/chart" Target="../charts/chart232.xml"/><Relationship Id="rId34" Type="http://schemas.openxmlformats.org/officeDocument/2006/relationships/chart" Target="../charts/chart245.xml"/><Relationship Id="rId42" Type="http://schemas.openxmlformats.org/officeDocument/2006/relationships/chart" Target="../charts/chart253.xml"/><Relationship Id="rId47" Type="http://schemas.openxmlformats.org/officeDocument/2006/relationships/chart" Target="../charts/chart258.xml"/><Relationship Id="rId50" Type="http://schemas.openxmlformats.org/officeDocument/2006/relationships/chart" Target="../charts/chart261.xml"/><Relationship Id="rId55" Type="http://schemas.openxmlformats.org/officeDocument/2006/relationships/chart" Target="../charts/chart266.xml"/><Relationship Id="rId7" Type="http://schemas.openxmlformats.org/officeDocument/2006/relationships/chart" Target="../charts/chart218.xml"/><Relationship Id="rId2" Type="http://schemas.openxmlformats.org/officeDocument/2006/relationships/chart" Target="../charts/chart213.xml"/><Relationship Id="rId16" Type="http://schemas.openxmlformats.org/officeDocument/2006/relationships/chart" Target="../charts/chart227.xml"/><Relationship Id="rId29" Type="http://schemas.openxmlformats.org/officeDocument/2006/relationships/chart" Target="../charts/chart240.xml"/><Relationship Id="rId11" Type="http://schemas.openxmlformats.org/officeDocument/2006/relationships/chart" Target="../charts/chart222.xml"/><Relationship Id="rId24" Type="http://schemas.openxmlformats.org/officeDocument/2006/relationships/chart" Target="../charts/chart235.xml"/><Relationship Id="rId32" Type="http://schemas.openxmlformats.org/officeDocument/2006/relationships/chart" Target="../charts/chart243.xml"/><Relationship Id="rId37" Type="http://schemas.openxmlformats.org/officeDocument/2006/relationships/chart" Target="../charts/chart248.xml"/><Relationship Id="rId40" Type="http://schemas.openxmlformats.org/officeDocument/2006/relationships/chart" Target="../charts/chart251.xml"/><Relationship Id="rId45" Type="http://schemas.openxmlformats.org/officeDocument/2006/relationships/chart" Target="../charts/chart256.xml"/><Relationship Id="rId53" Type="http://schemas.openxmlformats.org/officeDocument/2006/relationships/chart" Target="../charts/chart264.xml"/><Relationship Id="rId58" Type="http://schemas.openxmlformats.org/officeDocument/2006/relationships/chart" Target="../charts/chart269.xml"/><Relationship Id="rId5" Type="http://schemas.openxmlformats.org/officeDocument/2006/relationships/chart" Target="../charts/chart216.xml"/><Relationship Id="rId19" Type="http://schemas.openxmlformats.org/officeDocument/2006/relationships/chart" Target="../charts/chart230.xml"/><Relationship Id="rId4" Type="http://schemas.openxmlformats.org/officeDocument/2006/relationships/chart" Target="../charts/chart215.xml"/><Relationship Id="rId9" Type="http://schemas.openxmlformats.org/officeDocument/2006/relationships/chart" Target="../charts/chart220.xml"/><Relationship Id="rId14" Type="http://schemas.openxmlformats.org/officeDocument/2006/relationships/chart" Target="../charts/chart225.xml"/><Relationship Id="rId22" Type="http://schemas.openxmlformats.org/officeDocument/2006/relationships/chart" Target="../charts/chart233.xml"/><Relationship Id="rId27" Type="http://schemas.openxmlformats.org/officeDocument/2006/relationships/chart" Target="../charts/chart238.xml"/><Relationship Id="rId30" Type="http://schemas.openxmlformats.org/officeDocument/2006/relationships/chart" Target="../charts/chart241.xml"/><Relationship Id="rId35" Type="http://schemas.openxmlformats.org/officeDocument/2006/relationships/chart" Target="../charts/chart246.xml"/><Relationship Id="rId43" Type="http://schemas.openxmlformats.org/officeDocument/2006/relationships/chart" Target="../charts/chart254.xml"/><Relationship Id="rId48" Type="http://schemas.openxmlformats.org/officeDocument/2006/relationships/chart" Target="../charts/chart259.xml"/><Relationship Id="rId56" Type="http://schemas.openxmlformats.org/officeDocument/2006/relationships/chart" Target="../charts/chart267.xml"/><Relationship Id="rId8" Type="http://schemas.openxmlformats.org/officeDocument/2006/relationships/chart" Target="../charts/chart219.xml"/><Relationship Id="rId51" Type="http://schemas.openxmlformats.org/officeDocument/2006/relationships/chart" Target="../charts/chart262.xml"/><Relationship Id="rId3" Type="http://schemas.openxmlformats.org/officeDocument/2006/relationships/chart" Target="../charts/chart214.xml"/><Relationship Id="rId12" Type="http://schemas.openxmlformats.org/officeDocument/2006/relationships/chart" Target="../charts/chart223.xml"/><Relationship Id="rId17" Type="http://schemas.openxmlformats.org/officeDocument/2006/relationships/chart" Target="../charts/chart228.xml"/><Relationship Id="rId25" Type="http://schemas.openxmlformats.org/officeDocument/2006/relationships/chart" Target="../charts/chart236.xml"/><Relationship Id="rId33" Type="http://schemas.openxmlformats.org/officeDocument/2006/relationships/chart" Target="../charts/chart244.xml"/><Relationship Id="rId38" Type="http://schemas.openxmlformats.org/officeDocument/2006/relationships/chart" Target="../charts/chart249.xml"/><Relationship Id="rId46" Type="http://schemas.openxmlformats.org/officeDocument/2006/relationships/chart" Target="../charts/chart257.xml"/><Relationship Id="rId59" Type="http://schemas.openxmlformats.org/officeDocument/2006/relationships/chart" Target="../charts/chart270.xml"/><Relationship Id="rId20" Type="http://schemas.openxmlformats.org/officeDocument/2006/relationships/chart" Target="../charts/chart231.xml"/><Relationship Id="rId41" Type="http://schemas.openxmlformats.org/officeDocument/2006/relationships/chart" Target="../charts/chart252.xml"/><Relationship Id="rId54" Type="http://schemas.openxmlformats.org/officeDocument/2006/relationships/chart" Target="../charts/chart265.xml"/><Relationship Id="rId1" Type="http://schemas.openxmlformats.org/officeDocument/2006/relationships/chart" Target="../charts/chart212.xml"/><Relationship Id="rId6" Type="http://schemas.openxmlformats.org/officeDocument/2006/relationships/chart" Target="../charts/chart217.xml"/><Relationship Id="rId15" Type="http://schemas.openxmlformats.org/officeDocument/2006/relationships/chart" Target="../charts/chart226.xml"/><Relationship Id="rId23" Type="http://schemas.openxmlformats.org/officeDocument/2006/relationships/chart" Target="../charts/chart234.xml"/><Relationship Id="rId28" Type="http://schemas.openxmlformats.org/officeDocument/2006/relationships/chart" Target="../charts/chart239.xml"/><Relationship Id="rId36" Type="http://schemas.openxmlformats.org/officeDocument/2006/relationships/chart" Target="../charts/chart247.xml"/><Relationship Id="rId49" Type="http://schemas.openxmlformats.org/officeDocument/2006/relationships/chart" Target="../charts/chart260.xml"/><Relationship Id="rId57" Type="http://schemas.openxmlformats.org/officeDocument/2006/relationships/chart" Target="../charts/chart268.xml"/><Relationship Id="rId10" Type="http://schemas.openxmlformats.org/officeDocument/2006/relationships/chart" Target="../charts/chart221.xml"/><Relationship Id="rId31" Type="http://schemas.openxmlformats.org/officeDocument/2006/relationships/chart" Target="../charts/chart242.xml"/><Relationship Id="rId44" Type="http://schemas.openxmlformats.org/officeDocument/2006/relationships/chart" Target="../charts/chart255.xml"/><Relationship Id="rId52" Type="http://schemas.openxmlformats.org/officeDocument/2006/relationships/chart" Target="../charts/chart263.xml"/><Relationship Id="rId60" Type="http://schemas.openxmlformats.org/officeDocument/2006/relationships/chart" Target="../charts/chart271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4.xml"/><Relationship Id="rId2" Type="http://schemas.openxmlformats.org/officeDocument/2006/relationships/chart" Target="../charts/chart273.xml"/><Relationship Id="rId1" Type="http://schemas.openxmlformats.org/officeDocument/2006/relationships/chart" Target="../charts/chart272.xml"/><Relationship Id="rId4" Type="http://schemas.openxmlformats.org/officeDocument/2006/relationships/chart" Target="../charts/chart275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3.xml"/><Relationship Id="rId3" Type="http://schemas.openxmlformats.org/officeDocument/2006/relationships/chart" Target="../charts/chart278.xml"/><Relationship Id="rId7" Type="http://schemas.openxmlformats.org/officeDocument/2006/relationships/chart" Target="../charts/chart282.xml"/><Relationship Id="rId12" Type="http://schemas.openxmlformats.org/officeDocument/2006/relationships/chart" Target="../charts/chart287.xml"/><Relationship Id="rId2" Type="http://schemas.openxmlformats.org/officeDocument/2006/relationships/chart" Target="../charts/chart277.xml"/><Relationship Id="rId1" Type="http://schemas.openxmlformats.org/officeDocument/2006/relationships/chart" Target="../charts/chart276.xml"/><Relationship Id="rId6" Type="http://schemas.openxmlformats.org/officeDocument/2006/relationships/chart" Target="../charts/chart281.xml"/><Relationship Id="rId11" Type="http://schemas.openxmlformats.org/officeDocument/2006/relationships/chart" Target="../charts/chart286.xml"/><Relationship Id="rId5" Type="http://schemas.openxmlformats.org/officeDocument/2006/relationships/chart" Target="../charts/chart280.xml"/><Relationship Id="rId10" Type="http://schemas.openxmlformats.org/officeDocument/2006/relationships/chart" Target="../charts/chart285.xml"/><Relationship Id="rId4" Type="http://schemas.openxmlformats.org/officeDocument/2006/relationships/chart" Target="../charts/chart279.xml"/><Relationship Id="rId9" Type="http://schemas.openxmlformats.org/officeDocument/2006/relationships/chart" Target="../charts/chart284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12" Type="http://schemas.openxmlformats.org/officeDocument/2006/relationships/chart" Target="../charts/chart20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11" Type="http://schemas.openxmlformats.org/officeDocument/2006/relationships/chart" Target="../charts/chart19.xml"/><Relationship Id="rId5" Type="http://schemas.openxmlformats.org/officeDocument/2006/relationships/chart" Target="../charts/chart13.xml"/><Relationship Id="rId10" Type="http://schemas.openxmlformats.org/officeDocument/2006/relationships/chart" Target="../charts/chart18.xml"/><Relationship Id="rId4" Type="http://schemas.openxmlformats.org/officeDocument/2006/relationships/chart" Target="../charts/chart12.xml"/><Relationship Id="rId9" Type="http://schemas.openxmlformats.org/officeDocument/2006/relationships/chart" Target="../charts/chart17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.xml"/><Relationship Id="rId3" Type="http://schemas.openxmlformats.org/officeDocument/2006/relationships/chart" Target="../charts/chart23.xml"/><Relationship Id="rId7" Type="http://schemas.openxmlformats.org/officeDocument/2006/relationships/chart" Target="../charts/chart27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6" Type="http://schemas.openxmlformats.org/officeDocument/2006/relationships/chart" Target="../charts/chart26.xml"/><Relationship Id="rId5" Type="http://schemas.openxmlformats.org/officeDocument/2006/relationships/chart" Target="../charts/chart25.xml"/><Relationship Id="rId4" Type="http://schemas.openxmlformats.org/officeDocument/2006/relationships/chart" Target="../charts/chart24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18" Type="http://schemas.openxmlformats.org/officeDocument/2006/relationships/chart" Target="../charts/chart46.xml"/><Relationship Id="rId3" Type="http://schemas.openxmlformats.org/officeDocument/2006/relationships/chart" Target="../charts/chart31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17" Type="http://schemas.openxmlformats.org/officeDocument/2006/relationships/chart" Target="../charts/chart45.xml"/><Relationship Id="rId2" Type="http://schemas.openxmlformats.org/officeDocument/2006/relationships/chart" Target="../charts/chart30.xml"/><Relationship Id="rId16" Type="http://schemas.openxmlformats.org/officeDocument/2006/relationships/chart" Target="../charts/chart44.xml"/><Relationship Id="rId1" Type="http://schemas.openxmlformats.org/officeDocument/2006/relationships/chart" Target="../charts/chart29.xml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10" Type="http://schemas.openxmlformats.org/officeDocument/2006/relationships/chart" Target="../charts/chart38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4.xml"/><Relationship Id="rId3" Type="http://schemas.openxmlformats.org/officeDocument/2006/relationships/chart" Target="../charts/chart49.xml"/><Relationship Id="rId7" Type="http://schemas.openxmlformats.org/officeDocument/2006/relationships/chart" Target="../charts/chart53.xml"/><Relationship Id="rId2" Type="http://schemas.openxmlformats.org/officeDocument/2006/relationships/chart" Target="../charts/chart48.xml"/><Relationship Id="rId1" Type="http://schemas.openxmlformats.org/officeDocument/2006/relationships/chart" Target="../charts/chart47.xml"/><Relationship Id="rId6" Type="http://schemas.openxmlformats.org/officeDocument/2006/relationships/chart" Target="../charts/chart52.xml"/><Relationship Id="rId5" Type="http://schemas.openxmlformats.org/officeDocument/2006/relationships/chart" Target="../charts/chart51.xml"/><Relationship Id="rId4" Type="http://schemas.openxmlformats.org/officeDocument/2006/relationships/chart" Target="../charts/chart50.xml"/><Relationship Id="rId9" Type="http://schemas.openxmlformats.org/officeDocument/2006/relationships/chart" Target="../charts/chart55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8.xml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5" Type="http://schemas.openxmlformats.org/officeDocument/2006/relationships/chart" Target="../charts/chart60.xml"/><Relationship Id="rId4" Type="http://schemas.openxmlformats.org/officeDocument/2006/relationships/chart" Target="../charts/chart59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chart" Target="../charts/chart63.xml"/><Relationship Id="rId7" Type="http://schemas.openxmlformats.org/officeDocument/2006/relationships/chart" Target="../charts/chart67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6" Type="http://schemas.openxmlformats.org/officeDocument/2006/relationships/chart" Target="../charts/chart66.xml"/><Relationship Id="rId5" Type="http://schemas.openxmlformats.org/officeDocument/2006/relationships/chart" Target="../charts/chart65.xml"/><Relationship Id="rId4" Type="http://schemas.openxmlformats.org/officeDocument/2006/relationships/chart" Target="../charts/chart64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1.xml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chart" Target="../charts/chart74.xml"/><Relationship Id="rId5" Type="http://schemas.openxmlformats.org/officeDocument/2006/relationships/chart" Target="../charts/chart73.xml"/><Relationship Id="rId4" Type="http://schemas.openxmlformats.org/officeDocument/2006/relationships/chart" Target="../charts/chart72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2.xml"/><Relationship Id="rId3" Type="http://schemas.openxmlformats.org/officeDocument/2006/relationships/chart" Target="../charts/chart77.xml"/><Relationship Id="rId7" Type="http://schemas.openxmlformats.org/officeDocument/2006/relationships/chart" Target="../charts/chart81.xml"/><Relationship Id="rId2" Type="http://schemas.openxmlformats.org/officeDocument/2006/relationships/chart" Target="../charts/chart76.xml"/><Relationship Id="rId1" Type="http://schemas.openxmlformats.org/officeDocument/2006/relationships/chart" Target="../charts/chart75.xml"/><Relationship Id="rId6" Type="http://schemas.openxmlformats.org/officeDocument/2006/relationships/chart" Target="../charts/chart80.xml"/><Relationship Id="rId11" Type="http://schemas.openxmlformats.org/officeDocument/2006/relationships/chart" Target="../charts/chart85.xml"/><Relationship Id="rId5" Type="http://schemas.openxmlformats.org/officeDocument/2006/relationships/chart" Target="../charts/chart79.xml"/><Relationship Id="rId10" Type="http://schemas.openxmlformats.org/officeDocument/2006/relationships/chart" Target="../charts/chart84.xml"/><Relationship Id="rId4" Type="http://schemas.openxmlformats.org/officeDocument/2006/relationships/chart" Target="../charts/chart78.xml"/><Relationship Id="rId9" Type="http://schemas.openxmlformats.org/officeDocument/2006/relationships/chart" Target="../charts/chart8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305464</xdr:colOff>
      <xdr:row>0</xdr:row>
      <xdr:rowOff>124148</xdr:rowOff>
    </xdr:from>
    <xdr:to>
      <xdr:col>23</xdr:col>
      <xdr:colOff>590763</xdr:colOff>
      <xdr:row>34</xdr:row>
      <xdr:rowOff>175516</xdr:rowOff>
    </xdr:to>
    <xdr:graphicFrame macro="">
      <xdr:nvGraphicFramePr>
        <xdr:cNvPr id="5" name="Diagram 1032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346753</xdr:colOff>
      <xdr:row>38</xdr:row>
      <xdr:rowOff>29965</xdr:rowOff>
    </xdr:from>
    <xdr:to>
      <xdr:col>23</xdr:col>
      <xdr:colOff>595046</xdr:colOff>
      <xdr:row>71</xdr:row>
      <xdr:rowOff>64212</xdr:rowOff>
    </xdr:to>
    <xdr:graphicFrame macro="">
      <xdr:nvGraphicFramePr>
        <xdr:cNvPr id="16" name="Diagram 1025">
          <a:extLst>
            <a:ext uri="{FF2B5EF4-FFF2-40B4-BE49-F238E27FC236}">
              <a16:creationId xmlns:a16="http://schemas.microsoft.com/office/drawing/2014/main" id="{0A2E913E-CA06-43AF-B2EC-5476530D71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42809</xdr:colOff>
      <xdr:row>260</xdr:row>
      <xdr:rowOff>154112</xdr:rowOff>
    </xdr:from>
    <xdr:to>
      <xdr:col>22</xdr:col>
      <xdr:colOff>437594</xdr:colOff>
      <xdr:row>292</xdr:row>
      <xdr:rowOff>162674</xdr:rowOff>
    </xdr:to>
    <xdr:graphicFrame macro="">
      <xdr:nvGraphicFramePr>
        <xdr:cNvPr id="10" name="Diagram 1034">
          <a:extLst>
            <a:ext uri="{FF2B5EF4-FFF2-40B4-BE49-F238E27FC236}">
              <a16:creationId xmlns:a16="http://schemas.microsoft.com/office/drawing/2014/main" id="{1DCD5338-F91A-49EA-BB91-08E08944B0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188359</xdr:colOff>
      <xdr:row>222</xdr:row>
      <xdr:rowOff>179798</xdr:rowOff>
    </xdr:from>
    <xdr:to>
      <xdr:col>23</xdr:col>
      <xdr:colOff>188359</xdr:colOff>
      <xdr:row>256</xdr:row>
      <xdr:rowOff>51370</xdr:rowOff>
    </xdr:to>
    <xdr:graphicFrame macro="">
      <xdr:nvGraphicFramePr>
        <xdr:cNvPr id="18" name="Diagram 1036">
          <a:extLst>
            <a:ext uri="{FF2B5EF4-FFF2-40B4-BE49-F238E27FC236}">
              <a16:creationId xmlns:a16="http://schemas.microsoft.com/office/drawing/2014/main" id="{CB031698-39AA-44EF-98CF-17F31F58B8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385282</xdr:colOff>
      <xdr:row>185</xdr:row>
      <xdr:rowOff>171236</xdr:rowOff>
    </xdr:from>
    <xdr:to>
      <xdr:col>21</xdr:col>
      <xdr:colOff>839057</xdr:colOff>
      <xdr:row>219</xdr:row>
      <xdr:rowOff>179798</xdr:rowOff>
    </xdr:to>
    <xdr:graphicFrame macro="">
      <xdr:nvGraphicFramePr>
        <xdr:cNvPr id="19" name="Diagram 1031">
          <a:extLst>
            <a:ext uri="{FF2B5EF4-FFF2-40B4-BE49-F238E27FC236}">
              <a16:creationId xmlns:a16="http://schemas.microsoft.com/office/drawing/2014/main" id="{4B7354A5-8A52-4F2C-866E-94A057CCD4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119864</xdr:colOff>
      <xdr:row>149</xdr:row>
      <xdr:rowOff>136987</xdr:rowOff>
    </xdr:from>
    <xdr:to>
      <xdr:col>23</xdr:col>
      <xdr:colOff>94179</xdr:colOff>
      <xdr:row>183</xdr:row>
      <xdr:rowOff>145549</xdr:rowOff>
    </xdr:to>
    <xdr:graphicFrame macro="">
      <xdr:nvGraphicFramePr>
        <xdr:cNvPr id="20" name="Diagram 1025">
          <a:extLst>
            <a:ext uri="{FF2B5EF4-FFF2-40B4-BE49-F238E27FC236}">
              <a16:creationId xmlns:a16="http://schemas.microsoft.com/office/drawing/2014/main" id="{14510FA3-60A3-4A21-AA5F-979C784910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8562</xdr:colOff>
      <xdr:row>112</xdr:row>
      <xdr:rowOff>59932</xdr:rowOff>
    </xdr:from>
    <xdr:to>
      <xdr:col>23</xdr:col>
      <xdr:colOff>17124</xdr:colOff>
      <xdr:row>142</xdr:row>
      <xdr:rowOff>128427</xdr:rowOff>
    </xdr:to>
    <xdr:graphicFrame macro="">
      <xdr:nvGraphicFramePr>
        <xdr:cNvPr id="21" name="Diagram 1025">
          <a:extLst>
            <a:ext uri="{FF2B5EF4-FFF2-40B4-BE49-F238E27FC236}">
              <a16:creationId xmlns:a16="http://schemas.microsoft.com/office/drawing/2014/main" id="{779746DA-8BA8-4DD7-BAD7-B27CD6D7BF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74</xdr:row>
      <xdr:rowOff>162675</xdr:rowOff>
    </xdr:from>
    <xdr:to>
      <xdr:col>23</xdr:col>
      <xdr:colOff>119866</xdr:colOff>
      <xdr:row>108</xdr:row>
      <xdr:rowOff>77057</xdr:rowOff>
    </xdr:to>
    <xdr:graphicFrame macro="">
      <xdr:nvGraphicFramePr>
        <xdr:cNvPr id="22" name="Diagram 1025">
          <a:extLst>
            <a:ext uri="{FF2B5EF4-FFF2-40B4-BE49-F238E27FC236}">
              <a16:creationId xmlns:a16="http://schemas.microsoft.com/office/drawing/2014/main" id="{39FEC385-2A48-4E60-91B7-11167282A1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23</xdr:col>
      <xdr:colOff>590764</xdr:colOff>
      <xdr:row>261</xdr:row>
      <xdr:rowOff>162674</xdr:rowOff>
    </xdr:from>
    <xdr:to>
      <xdr:col>24</xdr:col>
      <xdr:colOff>458946</xdr:colOff>
      <xdr:row>267</xdr:row>
      <xdr:rowOff>10925</xdr:rowOff>
    </xdr:to>
    <xdr:sp macro="" textlink="">
      <xdr:nvSpPr>
        <xdr:cNvPr id="2" name="Pil: opp 1">
          <a:extLst>
            <a:ext uri="{FF2B5EF4-FFF2-40B4-BE49-F238E27FC236}">
              <a16:creationId xmlns:a16="http://schemas.microsoft.com/office/drawing/2014/main" id="{22643E05-DCC9-4A02-96BC-A83AA52AB50C}"/>
            </a:ext>
          </a:extLst>
        </xdr:cNvPr>
        <xdr:cNvSpPr/>
      </xdr:nvSpPr>
      <xdr:spPr bwMode="auto">
        <a:xfrm>
          <a:off x="14709168" y="49324517"/>
          <a:ext cx="484632" cy="978408"/>
        </a:xfrm>
        <a:prstGeom prst="upArrow">
          <a:avLst/>
        </a:prstGeom>
        <a:solidFill>
          <a:schemeClr val="accent1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435429</xdr:colOff>
      <xdr:row>5</xdr:row>
      <xdr:rowOff>133978</xdr:rowOff>
    </xdr:from>
    <xdr:to>
      <xdr:col>42</xdr:col>
      <xdr:colOff>1107414</xdr:colOff>
      <xdr:row>20</xdr:row>
      <xdr:rowOff>232368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43</xdr:col>
      <xdr:colOff>41868</xdr:colOff>
      <xdr:row>5</xdr:row>
      <xdr:rowOff>0</xdr:rowOff>
    </xdr:from>
    <xdr:to>
      <xdr:col>49</xdr:col>
      <xdr:colOff>125604</xdr:colOff>
      <xdr:row>23</xdr:row>
      <xdr:rowOff>83736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49</xdr:col>
      <xdr:colOff>198873</xdr:colOff>
      <xdr:row>5</xdr:row>
      <xdr:rowOff>0</xdr:rowOff>
    </xdr:from>
    <xdr:to>
      <xdr:col>55</xdr:col>
      <xdr:colOff>334945</xdr:colOff>
      <xdr:row>23</xdr:row>
      <xdr:rowOff>52334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36</xdr:col>
      <xdr:colOff>471017</xdr:colOff>
      <xdr:row>24</xdr:row>
      <xdr:rowOff>73269</xdr:rowOff>
    </xdr:from>
    <xdr:to>
      <xdr:col>42</xdr:col>
      <xdr:colOff>1015302</xdr:colOff>
      <xdr:row>36</xdr:row>
      <xdr:rowOff>94203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42</xdr:col>
      <xdr:colOff>1140907</xdr:colOff>
      <xdr:row>24</xdr:row>
      <xdr:rowOff>83737</xdr:rowOff>
    </xdr:from>
    <xdr:to>
      <xdr:col>49</xdr:col>
      <xdr:colOff>31400</xdr:colOff>
      <xdr:row>36</xdr:row>
      <xdr:rowOff>62804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49</xdr:col>
      <xdr:colOff>125605</xdr:colOff>
      <xdr:row>23</xdr:row>
      <xdr:rowOff>136070</xdr:rowOff>
    </xdr:from>
    <xdr:to>
      <xdr:col>55</xdr:col>
      <xdr:colOff>293079</xdr:colOff>
      <xdr:row>36</xdr:row>
      <xdr:rowOff>83737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36</xdr:col>
      <xdr:colOff>429148</xdr:colOff>
      <xdr:row>38</xdr:row>
      <xdr:rowOff>104670</xdr:rowOff>
    </xdr:from>
    <xdr:to>
      <xdr:col>42</xdr:col>
      <xdr:colOff>1078104</xdr:colOff>
      <xdr:row>59</xdr:row>
      <xdr:rowOff>167473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42</xdr:col>
      <xdr:colOff>1151374</xdr:colOff>
      <xdr:row>36</xdr:row>
      <xdr:rowOff>146539</xdr:rowOff>
    </xdr:from>
    <xdr:to>
      <xdr:col>49</xdr:col>
      <xdr:colOff>94203</xdr:colOff>
      <xdr:row>58</xdr:row>
      <xdr:rowOff>146538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00000000-0008-0000-1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49</xdr:col>
      <xdr:colOff>198873</xdr:colOff>
      <xdr:row>36</xdr:row>
      <xdr:rowOff>125605</xdr:rowOff>
    </xdr:from>
    <xdr:to>
      <xdr:col>55</xdr:col>
      <xdr:colOff>282610</xdr:colOff>
      <xdr:row>58</xdr:row>
      <xdr:rowOff>115137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00000000-0008-0000-13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36</xdr:col>
      <xdr:colOff>450083</xdr:colOff>
      <xdr:row>58</xdr:row>
      <xdr:rowOff>136071</xdr:rowOff>
    </xdr:from>
    <xdr:to>
      <xdr:col>42</xdr:col>
      <xdr:colOff>1099039</xdr:colOff>
      <xdr:row>78</xdr:row>
      <xdr:rowOff>20935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00000000-0008-0000-13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42</xdr:col>
      <xdr:colOff>1172308</xdr:colOff>
      <xdr:row>58</xdr:row>
      <xdr:rowOff>177940</xdr:rowOff>
    </xdr:from>
    <xdr:to>
      <xdr:col>49</xdr:col>
      <xdr:colOff>115137</xdr:colOff>
      <xdr:row>77</xdr:row>
      <xdr:rowOff>177940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00000000-0008-0000-13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49</xdr:col>
      <xdr:colOff>188406</xdr:colOff>
      <xdr:row>58</xdr:row>
      <xdr:rowOff>177939</xdr:rowOff>
    </xdr:from>
    <xdr:to>
      <xdr:col>55</xdr:col>
      <xdr:colOff>272143</xdr:colOff>
      <xdr:row>77</xdr:row>
      <xdr:rowOff>167472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00000000-0008-0000-13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36</xdr:col>
      <xdr:colOff>450082</xdr:colOff>
      <xdr:row>78</xdr:row>
      <xdr:rowOff>94204</xdr:rowOff>
    </xdr:from>
    <xdr:to>
      <xdr:col>42</xdr:col>
      <xdr:colOff>1099038</xdr:colOff>
      <xdr:row>98</xdr:row>
      <xdr:rowOff>188408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00000000-0008-0000-13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42</xdr:col>
      <xdr:colOff>1193242</xdr:colOff>
      <xdr:row>78</xdr:row>
      <xdr:rowOff>83737</xdr:rowOff>
    </xdr:from>
    <xdr:to>
      <xdr:col>49</xdr:col>
      <xdr:colOff>136071</xdr:colOff>
      <xdr:row>98</xdr:row>
      <xdr:rowOff>94204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00000000-0008-0000-13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49</xdr:col>
      <xdr:colOff>198873</xdr:colOff>
      <xdr:row>78</xdr:row>
      <xdr:rowOff>62803</xdr:rowOff>
    </xdr:from>
    <xdr:to>
      <xdr:col>55</xdr:col>
      <xdr:colOff>282610</xdr:colOff>
      <xdr:row>98</xdr:row>
      <xdr:rowOff>62803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00000000-0008-0000-13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36</xdr:col>
      <xdr:colOff>471017</xdr:colOff>
      <xdr:row>102</xdr:row>
      <xdr:rowOff>0</xdr:rowOff>
    </xdr:from>
    <xdr:to>
      <xdr:col>42</xdr:col>
      <xdr:colOff>1119973</xdr:colOff>
      <xdr:row>121</xdr:row>
      <xdr:rowOff>73271</xdr:rowOff>
    </xdr:to>
    <xdr:graphicFrame macro="">
      <xdr:nvGraphicFramePr>
        <xdr:cNvPr id="23" name="Diagram 22">
          <a:extLst>
            <a:ext uri="{FF2B5EF4-FFF2-40B4-BE49-F238E27FC236}">
              <a16:creationId xmlns:a16="http://schemas.microsoft.com/office/drawing/2014/main" id="{00000000-0008-0000-13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43</xdr:col>
      <xdr:colOff>10467</xdr:colOff>
      <xdr:row>102</xdr:row>
      <xdr:rowOff>0</xdr:rowOff>
    </xdr:from>
    <xdr:to>
      <xdr:col>49</xdr:col>
      <xdr:colOff>157005</xdr:colOff>
      <xdr:row>120</xdr:row>
      <xdr:rowOff>177940</xdr:rowOff>
    </xdr:to>
    <xdr:graphicFrame macro="">
      <xdr:nvGraphicFramePr>
        <xdr:cNvPr id="24" name="Diagram 23">
          <a:extLst>
            <a:ext uri="{FF2B5EF4-FFF2-40B4-BE49-F238E27FC236}">
              <a16:creationId xmlns:a16="http://schemas.microsoft.com/office/drawing/2014/main" id="{00000000-0008-0000-13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49</xdr:col>
      <xdr:colOff>240741</xdr:colOff>
      <xdr:row>102</xdr:row>
      <xdr:rowOff>0</xdr:rowOff>
    </xdr:from>
    <xdr:to>
      <xdr:col>55</xdr:col>
      <xdr:colOff>324478</xdr:colOff>
      <xdr:row>120</xdr:row>
      <xdr:rowOff>115137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00000000-0008-0000-13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36</xdr:col>
      <xdr:colOff>429149</xdr:colOff>
      <xdr:row>121</xdr:row>
      <xdr:rowOff>125605</xdr:rowOff>
    </xdr:from>
    <xdr:to>
      <xdr:col>42</xdr:col>
      <xdr:colOff>1078105</xdr:colOff>
      <xdr:row>141</xdr:row>
      <xdr:rowOff>20935</xdr:rowOff>
    </xdr:to>
    <xdr:graphicFrame macro="">
      <xdr:nvGraphicFramePr>
        <xdr:cNvPr id="27" name="Diagram 26">
          <a:extLst>
            <a:ext uri="{FF2B5EF4-FFF2-40B4-BE49-F238E27FC236}">
              <a16:creationId xmlns:a16="http://schemas.microsoft.com/office/drawing/2014/main" id="{00000000-0008-0000-13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42</xdr:col>
      <xdr:colOff>1172308</xdr:colOff>
      <xdr:row>121</xdr:row>
      <xdr:rowOff>188407</xdr:rowOff>
    </xdr:from>
    <xdr:to>
      <xdr:col>49</xdr:col>
      <xdr:colOff>115137</xdr:colOff>
      <xdr:row>141</xdr:row>
      <xdr:rowOff>0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00000000-0008-0000-13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49</xdr:col>
      <xdr:colOff>209340</xdr:colOff>
      <xdr:row>121</xdr:row>
      <xdr:rowOff>83737</xdr:rowOff>
    </xdr:from>
    <xdr:to>
      <xdr:col>55</xdr:col>
      <xdr:colOff>293077</xdr:colOff>
      <xdr:row>140</xdr:row>
      <xdr:rowOff>83737</xdr:rowOff>
    </xdr:to>
    <xdr:graphicFrame macro="">
      <xdr:nvGraphicFramePr>
        <xdr:cNvPr id="29" name="Diagram 28">
          <a:extLst>
            <a:ext uri="{FF2B5EF4-FFF2-40B4-BE49-F238E27FC236}">
              <a16:creationId xmlns:a16="http://schemas.microsoft.com/office/drawing/2014/main" id="{00000000-0008-0000-13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36</xdr:col>
      <xdr:colOff>439616</xdr:colOff>
      <xdr:row>141</xdr:row>
      <xdr:rowOff>157006</xdr:rowOff>
    </xdr:from>
    <xdr:to>
      <xdr:col>42</xdr:col>
      <xdr:colOff>1088572</xdr:colOff>
      <xdr:row>164</xdr:row>
      <xdr:rowOff>94205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00000000-0008-0000-13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42</xdr:col>
      <xdr:colOff>1172308</xdr:colOff>
      <xdr:row>141</xdr:row>
      <xdr:rowOff>177940</xdr:rowOff>
    </xdr:from>
    <xdr:to>
      <xdr:col>49</xdr:col>
      <xdr:colOff>115137</xdr:colOff>
      <xdr:row>164</xdr:row>
      <xdr:rowOff>31402</xdr:rowOff>
    </xdr:to>
    <xdr:graphicFrame macro="">
      <xdr:nvGraphicFramePr>
        <xdr:cNvPr id="32" name="Diagram 31">
          <a:extLst>
            <a:ext uri="{FF2B5EF4-FFF2-40B4-BE49-F238E27FC236}">
              <a16:creationId xmlns:a16="http://schemas.microsoft.com/office/drawing/2014/main" id="{00000000-0008-0000-13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49</xdr:col>
      <xdr:colOff>167472</xdr:colOff>
      <xdr:row>141</xdr:row>
      <xdr:rowOff>115138</xdr:rowOff>
    </xdr:from>
    <xdr:to>
      <xdr:col>55</xdr:col>
      <xdr:colOff>251209</xdr:colOff>
      <xdr:row>163</xdr:row>
      <xdr:rowOff>157006</xdr:rowOff>
    </xdr:to>
    <xdr:graphicFrame macro="">
      <xdr:nvGraphicFramePr>
        <xdr:cNvPr id="33" name="Diagram 32">
          <a:extLst>
            <a:ext uri="{FF2B5EF4-FFF2-40B4-BE49-F238E27FC236}">
              <a16:creationId xmlns:a16="http://schemas.microsoft.com/office/drawing/2014/main" id="{00000000-0008-0000-13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36</xdr:col>
      <xdr:colOff>418682</xdr:colOff>
      <xdr:row>164</xdr:row>
      <xdr:rowOff>146539</xdr:rowOff>
    </xdr:from>
    <xdr:to>
      <xdr:col>42</xdr:col>
      <xdr:colOff>1067638</xdr:colOff>
      <xdr:row>184</xdr:row>
      <xdr:rowOff>41869</xdr:rowOff>
    </xdr:to>
    <xdr:graphicFrame macro="">
      <xdr:nvGraphicFramePr>
        <xdr:cNvPr id="35" name="Diagram 34">
          <a:extLst>
            <a:ext uri="{FF2B5EF4-FFF2-40B4-BE49-F238E27FC236}">
              <a16:creationId xmlns:a16="http://schemas.microsoft.com/office/drawing/2014/main" id="{00000000-0008-0000-13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42</xdr:col>
      <xdr:colOff>1172308</xdr:colOff>
      <xdr:row>164</xdr:row>
      <xdr:rowOff>167473</xdr:rowOff>
    </xdr:from>
    <xdr:to>
      <xdr:col>49</xdr:col>
      <xdr:colOff>115137</xdr:colOff>
      <xdr:row>183</xdr:row>
      <xdr:rowOff>177940</xdr:rowOff>
    </xdr:to>
    <xdr:graphicFrame macro="">
      <xdr:nvGraphicFramePr>
        <xdr:cNvPr id="36" name="Diagram 35">
          <a:extLst>
            <a:ext uri="{FF2B5EF4-FFF2-40B4-BE49-F238E27FC236}">
              <a16:creationId xmlns:a16="http://schemas.microsoft.com/office/drawing/2014/main" id="{00000000-0008-0000-13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49</xdr:col>
      <xdr:colOff>230274</xdr:colOff>
      <xdr:row>164</xdr:row>
      <xdr:rowOff>167473</xdr:rowOff>
    </xdr:from>
    <xdr:to>
      <xdr:col>55</xdr:col>
      <xdr:colOff>314011</xdr:colOff>
      <xdr:row>183</xdr:row>
      <xdr:rowOff>167473</xdr:rowOff>
    </xdr:to>
    <xdr:graphicFrame macro="">
      <xdr:nvGraphicFramePr>
        <xdr:cNvPr id="37" name="Diagram 36">
          <a:extLst>
            <a:ext uri="{FF2B5EF4-FFF2-40B4-BE49-F238E27FC236}">
              <a16:creationId xmlns:a16="http://schemas.microsoft.com/office/drawing/2014/main" id="{00000000-0008-0000-13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36</xdr:col>
      <xdr:colOff>439616</xdr:colOff>
      <xdr:row>184</xdr:row>
      <xdr:rowOff>115138</xdr:rowOff>
    </xdr:from>
    <xdr:to>
      <xdr:col>42</xdr:col>
      <xdr:colOff>1088572</xdr:colOff>
      <xdr:row>207</xdr:row>
      <xdr:rowOff>115139</xdr:rowOff>
    </xdr:to>
    <xdr:graphicFrame macro="">
      <xdr:nvGraphicFramePr>
        <xdr:cNvPr id="39" name="Diagram 38">
          <a:extLst>
            <a:ext uri="{FF2B5EF4-FFF2-40B4-BE49-F238E27FC236}">
              <a16:creationId xmlns:a16="http://schemas.microsoft.com/office/drawing/2014/main" id="{00000000-0008-0000-13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42</xdr:col>
      <xdr:colOff>1151374</xdr:colOff>
      <xdr:row>184</xdr:row>
      <xdr:rowOff>104671</xdr:rowOff>
    </xdr:from>
    <xdr:to>
      <xdr:col>49</xdr:col>
      <xdr:colOff>94203</xdr:colOff>
      <xdr:row>207</xdr:row>
      <xdr:rowOff>20935</xdr:rowOff>
    </xdr:to>
    <xdr:graphicFrame macro="">
      <xdr:nvGraphicFramePr>
        <xdr:cNvPr id="40" name="Diagram 39">
          <a:extLst>
            <a:ext uri="{FF2B5EF4-FFF2-40B4-BE49-F238E27FC236}">
              <a16:creationId xmlns:a16="http://schemas.microsoft.com/office/drawing/2014/main" id="{00000000-0008-0000-13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49</xdr:col>
      <xdr:colOff>146538</xdr:colOff>
      <xdr:row>184</xdr:row>
      <xdr:rowOff>83737</xdr:rowOff>
    </xdr:from>
    <xdr:to>
      <xdr:col>55</xdr:col>
      <xdr:colOff>230275</xdr:colOff>
      <xdr:row>207</xdr:row>
      <xdr:rowOff>0</xdr:rowOff>
    </xdr:to>
    <xdr:graphicFrame macro="">
      <xdr:nvGraphicFramePr>
        <xdr:cNvPr id="41" name="Diagram 40">
          <a:extLst>
            <a:ext uri="{FF2B5EF4-FFF2-40B4-BE49-F238E27FC236}">
              <a16:creationId xmlns:a16="http://schemas.microsoft.com/office/drawing/2014/main" id="{00000000-0008-0000-13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36</xdr:col>
      <xdr:colOff>439616</xdr:colOff>
      <xdr:row>208</xdr:row>
      <xdr:rowOff>10467</xdr:rowOff>
    </xdr:from>
    <xdr:to>
      <xdr:col>42</xdr:col>
      <xdr:colOff>1088572</xdr:colOff>
      <xdr:row>228</xdr:row>
      <xdr:rowOff>83737</xdr:rowOff>
    </xdr:to>
    <xdr:graphicFrame macro="">
      <xdr:nvGraphicFramePr>
        <xdr:cNvPr id="43" name="Diagram 42">
          <a:extLst>
            <a:ext uri="{FF2B5EF4-FFF2-40B4-BE49-F238E27FC236}">
              <a16:creationId xmlns:a16="http://schemas.microsoft.com/office/drawing/2014/main" id="{00000000-0008-0000-13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42</xdr:col>
      <xdr:colOff>1161841</xdr:colOff>
      <xdr:row>208</xdr:row>
      <xdr:rowOff>20934</xdr:rowOff>
    </xdr:from>
    <xdr:to>
      <xdr:col>49</xdr:col>
      <xdr:colOff>104670</xdr:colOff>
      <xdr:row>228</xdr:row>
      <xdr:rowOff>10467</xdr:rowOff>
    </xdr:to>
    <xdr:graphicFrame macro="">
      <xdr:nvGraphicFramePr>
        <xdr:cNvPr id="44" name="Diagram 43">
          <a:extLst>
            <a:ext uri="{FF2B5EF4-FFF2-40B4-BE49-F238E27FC236}">
              <a16:creationId xmlns:a16="http://schemas.microsoft.com/office/drawing/2014/main" id="{00000000-0008-0000-13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49</xdr:col>
      <xdr:colOff>157005</xdr:colOff>
      <xdr:row>207</xdr:row>
      <xdr:rowOff>157006</xdr:rowOff>
    </xdr:from>
    <xdr:to>
      <xdr:col>55</xdr:col>
      <xdr:colOff>240742</xdr:colOff>
      <xdr:row>227</xdr:row>
      <xdr:rowOff>136071</xdr:rowOff>
    </xdr:to>
    <xdr:graphicFrame macro="">
      <xdr:nvGraphicFramePr>
        <xdr:cNvPr id="45" name="Diagram 44">
          <a:extLst>
            <a:ext uri="{FF2B5EF4-FFF2-40B4-BE49-F238E27FC236}">
              <a16:creationId xmlns:a16="http://schemas.microsoft.com/office/drawing/2014/main" id="{00000000-0008-0000-13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36</xdr:col>
      <xdr:colOff>439616</xdr:colOff>
      <xdr:row>228</xdr:row>
      <xdr:rowOff>157005</xdr:rowOff>
    </xdr:from>
    <xdr:to>
      <xdr:col>42</xdr:col>
      <xdr:colOff>1088572</xdr:colOff>
      <xdr:row>253</xdr:row>
      <xdr:rowOff>41868</xdr:rowOff>
    </xdr:to>
    <xdr:graphicFrame macro="">
      <xdr:nvGraphicFramePr>
        <xdr:cNvPr id="47" name="Diagram 46">
          <a:extLst>
            <a:ext uri="{FF2B5EF4-FFF2-40B4-BE49-F238E27FC236}">
              <a16:creationId xmlns:a16="http://schemas.microsoft.com/office/drawing/2014/main" id="{00000000-0008-0000-1300-00002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42</xdr:col>
      <xdr:colOff>1151374</xdr:colOff>
      <xdr:row>229</xdr:row>
      <xdr:rowOff>10467</xdr:rowOff>
    </xdr:from>
    <xdr:to>
      <xdr:col>49</xdr:col>
      <xdr:colOff>94203</xdr:colOff>
      <xdr:row>253</xdr:row>
      <xdr:rowOff>0</xdr:rowOff>
    </xdr:to>
    <xdr:graphicFrame macro="">
      <xdr:nvGraphicFramePr>
        <xdr:cNvPr id="48" name="Diagram 47">
          <a:extLst>
            <a:ext uri="{FF2B5EF4-FFF2-40B4-BE49-F238E27FC236}">
              <a16:creationId xmlns:a16="http://schemas.microsoft.com/office/drawing/2014/main" id="{00000000-0008-0000-1300-00003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49</xdr:col>
      <xdr:colOff>230275</xdr:colOff>
      <xdr:row>228</xdr:row>
      <xdr:rowOff>167473</xdr:rowOff>
    </xdr:from>
    <xdr:to>
      <xdr:col>55</xdr:col>
      <xdr:colOff>314012</xdr:colOff>
      <xdr:row>253</xdr:row>
      <xdr:rowOff>0</xdr:rowOff>
    </xdr:to>
    <xdr:graphicFrame macro="">
      <xdr:nvGraphicFramePr>
        <xdr:cNvPr id="49" name="Diagram 48">
          <a:extLst>
            <a:ext uri="{FF2B5EF4-FFF2-40B4-BE49-F238E27FC236}">
              <a16:creationId xmlns:a16="http://schemas.microsoft.com/office/drawing/2014/main" id="{00000000-0008-0000-13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36</xdr:col>
      <xdr:colOff>376814</xdr:colOff>
      <xdr:row>253</xdr:row>
      <xdr:rowOff>167472</xdr:rowOff>
    </xdr:from>
    <xdr:to>
      <xdr:col>42</xdr:col>
      <xdr:colOff>1025770</xdr:colOff>
      <xdr:row>274</xdr:row>
      <xdr:rowOff>52336</xdr:rowOff>
    </xdr:to>
    <xdr:graphicFrame macro="">
      <xdr:nvGraphicFramePr>
        <xdr:cNvPr id="51" name="Diagram 50">
          <a:extLst>
            <a:ext uri="{FF2B5EF4-FFF2-40B4-BE49-F238E27FC236}">
              <a16:creationId xmlns:a16="http://schemas.microsoft.com/office/drawing/2014/main" id="{00000000-0008-0000-1300-00003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42</xdr:col>
      <xdr:colOff>1161841</xdr:colOff>
      <xdr:row>253</xdr:row>
      <xdr:rowOff>167472</xdr:rowOff>
    </xdr:from>
    <xdr:to>
      <xdr:col>49</xdr:col>
      <xdr:colOff>104670</xdr:colOff>
      <xdr:row>273</xdr:row>
      <xdr:rowOff>157005</xdr:rowOff>
    </xdr:to>
    <xdr:graphicFrame macro="">
      <xdr:nvGraphicFramePr>
        <xdr:cNvPr id="52" name="Diagram 51">
          <a:extLst>
            <a:ext uri="{FF2B5EF4-FFF2-40B4-BE49-F238E27FC236}">
              <a16:creationId xmlns:a16="http://schemas.microsoft.com/office/drawing/2014/main" id="{00000000-0008-0000-13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49</xdr:col>
      <xdr:colOff>198874</xdr:colOff>
      <xdr:row>253</xdr:row>
      <xdr:rowOff>157005</xdr:rowOff>
    </xdr:from>
    <xdr:to>
      <xdr:col>55</xdr:col>
      <xdr:colOff>282611</xdr:colOff>
      <xdr:row>273</xdr:row>
      <xdr:rowOff>136071</xdr:rowOff>
    </xdr:to>
    <xdr:graphicFrame macro="">
      <xdr:nvGraphicFramePr>
        <xdr:cNvPr id="53" name="Diagram 52">
          <a:extLst>
            <a:ext uri="{FF2B5EF4-FFF2-40B4-BE49-F238E27FC236}">
              <a16:creationId xmlns:a16="http://schemas.microsoft.com/office/drawing/2014/main" id="{00000000-0008-0000-13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36</xdr:col>
      <xdr:colOff>334946</xdr:colOff>
      <xdr:row>274</xdr:row>
      <xdr:rowOff>167473</xdr:rowOff>
    </xdr:from>
    <xdr:to>
      <xdr:col>42</xdr:col>
      <xdr:colOff>983902</xdr:colOff>
      <xdr:row>298</xdr:row>
      <xdr:rowOff>52336</xdr:rowOff>
    </xdr:to>
    <xdr:graphicFrame macro="">
      <xdr:nvGraphicFramePr>
        <xdr:cNvPr id="55" name="Diagram 54">
          <a:extLst>
            <a:ext uri="{FF2B5EF4-FFF2-40B4-BE49-F238E27FC236}">
              <a16:creationId xmlns:a16="http://schemas.microsoft.com/office/drawing/2014/main" id="{00000000-0008-0000-1300-00003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42</xdr:col>
      <xdr:colOff>1078104</xdr:colOff>
      <xdr:row>274</xdr:row>
      <xdr:rowOff>167473</xdr:rowOff>
    </xdr:from>
    <xdr:to>
      <xdr:col>49</xdr:col>
      <xdr:colOff>20933</xdr:colOff>
      <xdr:row>298</xdr:row>
      <xdr:rowOff>0</xdr:rowOff>
    </xdr:to>
    <xdr:graphicFrame macro="">
      <xdr:nvGraphicFramePr>
        <xdr:cNvPr id="56" name="Diagram 55">
          <a:extLst>
            <a:ext uri="{FF2B5EF4-FFF2-40B4-BE49-F238E27FC236}">
              <a16:creationId xmlns:a16="http://schemas.microsoft.com/office/drawing/2014/main" id="{00000000-0008-0000-1300-00003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49</xdr:col>
      <xdr:colOff>125604</xdr:colOff>
      <xdr:row>274</xdr:row>
      <xdr:rowOff>157006</xdr:rowOff>
    </xdr:from>
    <xdr:to>
      <xdr:col>55</xdr:col>
      <xdr:colOff>209341</xdr:colOff>
      <xdr:row>298</xdr:row>
      <xdr:rowOff>0</xdr:rowOff>
    </xdr:to>
    <xdr:graphicFrame macro="">
      <xdr:nvGraphicFramePr>
        <xdr:cNvPr id="57" name="Diagram 56">
          <a:extLst>
            <a:ext uri="{FF2B5EF4-FFF2-40B4-BE49-F238E27FC236}">
              <a16:creationId xmlns:a16="http://schemas.microsoft.com/office/drawing/2014/main" id="{00000000-0008-0000-13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36</xdr:col>
      <xdr:colOff>355880</xdr:colOff>
      <xdr:row>298</xdr:row>
      <xdr:rowOff>146539</xdr:rowOff>
    </xdr:from>
    <xdr:to>
      <xdr:col>42</xdr:col>
      <xdr:colOff>1004836</xdr:colOff>
      <xdr:row>318</xdr:row>
      <xdr:rowOff>31402</xdr:rowOff>
    </xdr:to>
    <xdr:graphicFrame macro="">
      <xdr:nvGraphicFramePr>
        <xdr:cNvPr id="59" name="Diagram 58">
          <a:extLst>
            <a:ext uri="{FF2B5EF4-FFF2-40B4-BE49-F238E27FC236}">
              <a16:creationId xmlns:a16="http://schemas.microsoft.com/office/drawing/2014/main" id="{00000000-0008-0000-1300-00003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42</xdr:col>
      <xdr:colOff>1119973</xdr:colOff>
      <xdr:row>298</xdr:row>
      <xdr:rowOff>146539</xdr:rowOff>
    </xdr:from>
    <xdr:to>
      <xdr:col>49</xdr:col>
      <xdr:colOff>62802</xdr:colOff>
      <xdr:row>317</xdr:row>
      <xdr:rowOff>136072</xdr:rowOff>
    </xdr:to>
    <xdr:graphicFrame macro="">
      <xdr:nvGraphicFramePr>
        <xdr:cNvPr id="60" name="Diagram 59">
          <a:extLst>
            <a:ext uri="{FF2B5EF4-FFF2-40B4-BE49-F238E27FC236}">
              <a16:creationId xmlns:a16="http://schemas.microsoft.com/office/drawing/2014/main" id="{00000000-0008-0000-1300-00003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49</xdr:col>
      <xdr:colOff>177940</xdr:colOff>
      <xdr:row>298</xdr:row>
      <xdr:rowOff>125605</xdr:rowOff>
    </xdr:from>
    <xdr:to>
      <xdr:col>55</xdr:col>
      <xdr:colOff>261677</xdr:colOff>
      <xdr:row>317</xdr:row>
      <xdr:rowOff>104671</xdr:rowOff>
    </xdr:to>
    <xdr:graphicFrame macro="">
      <xdr:nvGraphicFramePr>
        <xdr:cNvPr id="61" name="Diagram 60">
          <a:extLst>
            <a:ext uri="{FF2B5EF4-FFF2-40B4-BE49-F238E27FC236}">
              <a16:creationId xmlns:a16="http://schemas.microsoft.com/office/drawing/2014/main" id="{00000000-0008-0000-1300-00003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461010</xdr:colOff>
      <xdr:row>0</xdr:row>
      <xdr:rowOff>171450</xdr:rowOff>
    </xdr:from>
    <xdr:to>
      <xdr:col>13</xdr:col>
      <xdr:colOff>883920</xdr:colOff>
      <xdr:row>30</xdr:row>
      <xdr:rowOff>182879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E0302B80-460B-41D5-90A5-312EA23554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392430</xdr:colOff>
      <xdr:row>0</xdr:row>
      <xdr:rowOff>95250</xdr:rowOff>
    </xdr:from>
    <xdr:to>
      <xdr:col>27</xdr:col>
      <xdr:colOff>521970</xdr:colOff>
      <xdr:row>30</xdr:row>
      <xdr:rowOff>60960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2A7F2D48-0A02-4596-B3F2-D789F7EAE4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33</xdr:row>
      <xdr:rowOff>7620</xdr:rowOff>
    </xdr:from>
    <xdr:to>
      <xdr:col>13</xdr:col>
      <xdr:colOff>781050</xdr:colOff>
      <xdr:row>63</xdr:row>
      <xdr:rowOff>11429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AA5D68B2-B97E-4D95-A8DF-C98F6D24DB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895350</xdr:colOff>
      <xdr:row>65</xdr:row>
      <xdr:rowOff>11430</xdr:rowOff>
    </xdr:from>
    <xdr:to>
      <xdr:col>13</xdr:col>
      <xdr:colOff>838200</xdr:colOff>
      <xdr:row>95</xdr:row>
      <xdr:rowOff>11429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553F795E-DFF6-4770-B9B6-5A198F3C50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96</xdr:row>
      <xdr:rowOff>171450</xdr:rowOff>
    </xdr:from>
    <xdr:to>
      <xdr:col>13</xdr:col>
      <xdr:colOff>819150</xdr:colOff>
      <xdr:row>127</xdr:row>
      <xdr:rowOff>11429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3CE8C098-C6BE-4298-A912-FC00B3ED37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128</xdr:row>
      <xdr:rowOff>186690</xdr:rowOff>
    </xdr:from>
    <xdr:to>
      <xdr:col>13</xdr:col>
      <xdr:colOff>803910</xdr:colOff>
      <xdr:row>159</xdr:row>
      <xdr:rowOff>11429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268E8792-E811-41E3-891A-FAE5C43844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161</xdr:row>
      <xdr:rowOff>22860</xdr:rowOff>
    </xdr:from>
    <xdr:to>
      <xdr:col>13</xdr:col>
      <xdr:colOff>800100</xdr:colOff>
      <xdr:row>191</xdr:row>
      <xdr:rowOff>11429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01375B14-7F00-41FB-9581-256819DBAD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192</xdr:row>
      <xdr:rowOff>182880</xdr:rowOff>
    </xdr:from>
    <xdr:to>
      <xdr:col>13</xdr:col>
      <xdr:colOff>708660</xdr:colOff>
      <xdr:row>223</xdr:row>
      <xdr:rowOff>11429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8E724FC5-97A8-4031-9CAF-73F6FCCE37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224</xdr:row>
      <xdr:rowOff>167640</xdr:rowOff>
    </xdr:from>
    <xdr:to>
      <xdr:col>13</xdr:col>
      <xdr:colOff>685800</xdr:colOff>
      <xdr:row>255</xdr:row>
      <xdr:rowOff>11429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4AE8B90A-B0D4-4DAA-8BEE-B720BD4E25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95250</xdr:colOff>
      <xdr:row>12</xdr:row>
      <xdr:rowOff>87630</xdr:rowOff>
    </xdr:from>
    <xdr:to>
      <xdr:col>14</xdr:col>
      <xdr:colOff>800100</xdr:colOff>
      <xdr:row>15</xdr:row>
      <xdr:rowOff>15240</xdr:rowOff>
    </xdr:to>
    <xdr:sp macro="" textlink="">
      <xdr:nvSpPr>
        <xdr:cNvPr id="3" name="Pil: høyre 2">
          <a:extLst>
            <a:ext uri="{FF2B5EF4-FFF2-40B4-BE49-F238E27FC236}">
              <a16:creationId xmlns:a16="http://schemas.microsoft.com/office/drawing/2014/main" id="{B583B827-24DE-4DBA-BE52-665D5475F014}"/>
            </a:ext>
          </a:extLst>
        </xdr:cNvPr>
        <xdr:cNvSpPr/>
      </xdr:nvSpPr>
      <xdr:spPr bwMode="auto">
        <a:xfrm>
          <a:off x="12896850" y="2373630"/>
          <a:ext cx="704850" cy="49911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15</xdr:col>
      <xdr:colOff>598170</xdr:colOff>
      <xdr:row>33</xdr:row>
      <xdr:rowOff>15240</xdr:rowOff>
    </xdr:from>
    <xdr:to>
      <xdr:col>27</xdr:col>
      <xdr:colOff>727710</xdr:colOff>
      <xdr:row>62</xdr:row>
      <xdr:rowOff>171450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C304BCB7-8209-4AF3-8348-C0F28A6CBB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14</xdr:col>
      <xdr:colOff>49530</xdr:colOff>
      <xdr:row>44</xdr:row>
      <xdr:rowOff>11430</xdr:rowOff>
    </xdr:from>
    <xdr:to>
      <xdr:col>14</xdr:col>
      <xdr:colOff>880110</xdr:colOff>
      <xdr:row>46</xdr:row>
      <xdr:rowOff>171450</xdr:rowOff>
    </xdr:to>
    <xdr:sp macro="" textlink="">
      <xdr:nvSpPr>
        <xdr:cNvPr id="14" name="Pil: høyre 13">
          <a:extLst>
            <a:ext uri="{FF2B5EF4-FFF2-40B4-BE49-F238E27FC236}">
              <a16:creationId xmlns:a16="http://schemas.microsoft.com/office/drawing/2014/main" id="{53F27B1A-49BC-4825-B65E-EB99D622CE4A}"/>
            </a:ext>
          </a:extLst>
        </xdr:cNvPr>
        <xdr:cNvSpPr/>
      </xdr:nvSpPr>
      <xdr:spPr bwMode="auto">
        <a:xfrm>
          <a:off x="12851130" y="8393430"/>
          <a:ext cx="830580" cy="54102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15</xdr:col>
      <xdr:colOff>601980</xdr:colOff>
      <xdr:row>64</xdr:row>
      <xdr:rowOff>156210</xdr:rowOff>
    </xdr:from>
    <xdr:to>
      <xdr:col>27</xdr:col>
      <xdr:colOff>731520</xdr:colOff>
      <xdr:row>94</xdr:row>
      <xdr:rowOff>121920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CEB9F58B-D6FB-46B6-AF9D-DF9D749C59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53340</xdr:colOff>
      <xdr:row>74</xdr:row>
      <xdr:rowOff>102870</xdr:rowOff>
    </xdr:from>
    <xdr:to>
      <xdr:col>14</xdr:col>
      <xdr:colOff>868680</xdr:colOff>
      <xdr:row>77</xdr:row>
      <xdr:rowOff>26670</xdr:rowOff>
    </xdr:to>
    <xdr:sp macro="" textlink="">
      <xdr:nvSpPr>
        <xdr:cNvPr id="16" name="Pil: høyre 15">
          <a:extLst>
            <a:ext uri="{FF2B5EF4-FFF2-40B4-BE49-F238E27FC236}">
              <a16:creationId xmlns:a16="http://schemas.microsoft.com/office/drawing/2014/main" id="{68E85E54-B022-4F72-985D-98EC2C23A364}"/>
            </a:ext>
          </a:extLst>
        </xdr:cNvPr>
        <xdr:cNvSpPr/>
      </xdr:nvSpPr>
      <xdr:spPr bwMode="auto">
        <a:xfrm>
          <a:off x="12854940" y="14199870"/>
          <a:ext cx="815340" cy="49530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15</xdr:col>
      <xdr:colOff>727710</xdr:colOff>
      <xdr:row>96</xdr:row>
      <xdr:rowOff>129540</xdr:rowOff>
    </xdr:from>
    <xdr:to>
      <xdr:col>27</xdr:col>
      <xdr:colOff>857250</xdr:colOff>
      <xdr:row>126</xdr:row>
      <xdr:rowOff>95250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6CC44A82-93D6-4EBD-848C-8E6DB2DDF7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53340</xdr:colOff>
      <xdr:row>106</xdr:row>
      <xdr:rowOff>72390</xdr:rowOff>
    </xdr:from>
    <xdr:to>
      <xdr:col>14</xdr:col>
      <xdr:colOff>857250</xdr:colOff>
      <xdr:row>109</xdr:row>
      <xdr:rowOff>7620</xdr:rowOff>
    </xdr:to>
    <xdr:sp macro="" textlink="">
      <xdr:nvSpPr>
        <xdr:cNvPr id="18" name="Pil: høyre 17">
          <a:extLst>
            <a:ext uri="{FF2B5EF4-FFF2-40B4-BE49-F238E27FC236}">
              <a16:creationId xmlns:a16="http://schemas.microsoft.com/office/drawing/2014/main" id="{D079B9F6-A4B2-454A-8350-88A96C3C6D27}"/>
            </a:ext>
          </a:extLst>
        </xdr:cNvPr>
        <xdr:cNvSpPr/>
      </xdr:nvSpPr>
      <xdr:spPr bwMode="auto">
        <a:xfrm>
          <a:off x="12854940" y="20265390"/>
          <a:ext cx="803910" cy="50673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15</xdr:col>
      <xdr:colOff>784860</xdr:colOff>
      <xdr:row>128</xdr:row>
      <xdr:rowOff>72390</xdr:rowOff>
    </xdr:from>
    <xdr:to>
      <xdr:col>28</xdr:col>
      <xdr:colOff>0</xdr:colOff>
      <xdr:row>158</xdr:row>
      <xdr:rowOff>38100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CD3F727D-910B-4442-B9BE-F9052232CD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14</xdr:col>
      <xdr:colOff>34290</xdr:colOff>
      <xdr:row>138</xdr:row>
      <xdr:rowOff>144780</xdr:rowOff>
    </xdr:from>
    <xdr:to>
      <xdr:col>14</xdr:col>
      <xdr:colOff>758190</xdr:colOff>
      <xdr:row>141</xdr:row>
      <xdr:rowOff>110490</xdr:rowOff>
    </xdr:to>
    <xdr:sp macro="" textlink="">
      <xdr:nvSpPr>
        <xdr:cNvPr id="20" name="Pil: høyre 19">
          <a:extLst>
            <a:ext uri="{FF2B5EF4-FFF2-40B4-BE49-F238E27FC236}">
              <a16:creationId xmlns:a16="http://schemas.microsoft.com/office/drawing/2014/main" id="{E0E25376-A363-468C-A3F2-935D9AD75970}"/>
            </a:ext>
          </a:extLst>
        </xdr:cNvPr>
        <xdr:cNvSpPr/>
      </xdr:nvSpPr>
      <xdr:spPr bwMode="auto">
        <a:xfrm>
          <a:off x="12835890" y="26433780"/>
          <a:ext cx="723900" cy="53721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15</xdr:col>
      <xdr:colOff>910590</xdr:colOff>
      <xdr:row>161</xdr:row>
      <xdr:rowOff>19050</xdr:rowOff>
    </xdr:from>
    <xdr:to>
      <xdr:col>27</xdr:col>
      <xdr:colOff>822960</xdr:colOff>
      <xdr:row>190</xdr:row>
      <xdr:rowOff>140970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06B62471-6D04-4FA1-A430-B83565B97D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14</xdr:col>
      <xdr:colOff>133350</xdr:colOff>
      <xdr:row>170</xdr:row>
      <xdr:rowOff>163830</xdr:rowOff>
    </xdr:from>
    <xdr:to>
      <xdr:col>14</xdr:col>
      <xdr:colOff>800100</xdr:colOff>
      <xdr:row>173</xdr:row>
      <xdr:rowOff>99060</xdr:rowOff>
    </xdr:to>
    <xdr:sp macro="" textlink="">
      <xdr:nvSpPr>
        <xdr:cNvPr id="22" name="Pil: høyre 21">
          <a:extLst>
            <a:ext uri="{FF2B5EF4-FFF2-40B4-BE49-F238E27FC236}">
              <a16:creationId xmlns:a16="http://schemas.microsoft.com/office/drawing/2014/main" id="{2B0FBD0C-CCAF-4819-9B26-8E1FD236E342}"/>
            </a:ext>
          </a:extLst>
        </xdr:cNvPr>
        <xdr:cNvSpPr/>
      </xdr:nvSpPr>
      <xdr:spPr bwMode="auto">
        <a:xfrm>
          <a:off x="12934950" y="32548830"/>
          <a:ext cx="666750" cy="50673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16</xdr:col>
      <xdr:colOff>0</xdr:colOff>
      <xdr:row>193</xdr:row>
      <xdr:rowOff>0</xdr:rowOff>
    </xdr:from>
    <xdr:to>
      <xdr:col>27</xdr:col>
      <xdr:colOff>788670</xdr:colOff>
      <xdr:row>222</xdr:row>
      <xdr:rowOff>156210</xdr:rowOff>
    </xdr:to>
    <xdr:graphicFrame macro="">
      <xdr:nvGraphicFramePr>
        <xdr:cNvPr id="23" name="Diagram 22">
          <a:extLst>
            <a:ext uri="{FF2B5EF4-FFF2-40B4-BE49-F238E27FC236}">
              <a16:creationId xmlns:a16="http://schemas.microsoft.com/office/drawing/2014/main" id="{7B509936-A3E1-47BF-B4DC-39CC57F443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14</xdr:col>
      <xdr:colOff>83820</xdr:colOff>
      <xdr:row>202</xdr:row>
      <xdr:rowOff>53340</xdr:rowOff>
    </xdr:from>
    <xdr:to>
      <xdr:col>14</xdr:col>
      <xdr:colOff>746760</xdr:colOff>
      <xdr:row>205</xdr:row>
      <xdr:rowOff>45720</xdr:rowOff>
    </xdr:to>
    <xdr:sp macro="" textlink="">
      <xdr:nvSpPr>
        <xdr:cNvPr id="24" name="Pil: høyre 23">
          <a:extLst>
            <a:ext uri="{FF2B5EF4-FFF2-40B4-BE49-F238E27FC236}">
              <a16:creationId xmlns:a16="http://schemas.microsoft.com/office/drawing/2014/main" id="{021E6EAC-2CD3-403D-996A-A6EA07FEE1BE}"/>
            </a:ext>
          </a:extLst>
        </xdr:cNvPr>
        <xdr:cNvSpPr/>
      </xdr:nvSpPr>
      <xdr:spPr bwMode="auto">
        <a:xfrm>
          <a:off x="12885420" y="38534340"/>
          <a:ext cx="662940" cy="56388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16</xdr:col>
      <xdr:colOff>0</xdr:colOff>
      <xdr:row>225</xdr:row>
      <xdr:rowOff>0</xdr:rowOff>
    </xdr:from>
    <xdr:to>
      <xdr:col>28</xdr:col>
      <xdr:colOff>129540</xdr:colOff>
      <xdr:row>254</xdr:row>
      <xdr:rowOff>156210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02AFF883-A642-44D8-B4D7-1A9E95308E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14</xdr:col>
      <xdr:colOff>49530</xdr:colOff>
      <xdr:row>235</xdr:row>
      <xdr:rowOff>26670</xdr:rowOff>
    </xdr:from>
    <xdr:to>
      <xdr:col>14</xdr:col>
      <xdr:colOff>678180</xdr:colOff>
      <xdr:row>237</xdr:row>
      <xdr:rowOff>152400</xdr:rowOff>
    </xdr:to>
    <xdr:sp macro="" textlink="">
      <xdr:nvSpPr>
        <xdr:cNvPr id="26" name="Pil: høyre 25">
          <a:extLst>
            <a:ext uri="{FF2B5EF4-FFF2-40B4-BE49-F238E27FC236}">
              <a16:creationId xmlns:a16="http://schemas.microsoft.com/office/drawing/2014/main" id="{E8DC63C3-2DB7-427F-9F6C-7518CCC7000E}"/>
            </a:ext>
          </a:extLst>
        </xdr:cNvPr>
        <xdr:cNvSpPr/>
      </xdr:nvSpPr>
      <xdr:spPr bwMode="auto">
        <a:xfrm>
          <a:off x="12851130" y="44794170"/>
          <a:ext cx="628650" cy="50673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28</xdr:col>
      <xdr:colOff>754380</xdr:colOff>
      <xdr:row>0</xdr:row>
      <xdr:rowOff>106680</xdr:rowOff>
    </xdr:from>
    <xdr:to>
      <xdr:col>40</xdr:col>
      <xdr:colOff>883920</xdr:colOff>
      <xdr:row>30</xdr:row>
      <xdr:rowOff>72390</xdr:rowOff>
    </xdr:to>
    <xdr:graphicFrame macro="">
      <xdr:nvGraphicFramePr>
        <xdr:cNvPr id="27" name="Diagram 26">
          <a:extLst>
            <a:ext uri="{FF2B5EF4-FFF2-40B4-BE49-F238E27FC236}">
              <a16:creationId xmlns:a16="http://schemas.microsoft.com/office/drawing/2014/main" id="{270FF47B-5F26-4162-A53C-05ADD7BBE0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27</xdr:col>
      <xdr:colOff>643890</xdr:colOff>
      <xdr:row>11</xdr:row>
      <xdr:rowOff>118110</xdr:rowOff>
    </xdr:from>
    <xdr:to>
      <xdr:col>28</xdr:col>
      <xdr:colOff>707898</xdr:colOff>
      <xdr:row>14</xdr:row>
      <xdr:rowOff>31242</xdr:rowOff>
    </xdr:to>
    <xdr:sp macro="" textlink="">
      <xdr:nvSpPr>
        <xdr:cNvPr id="28" name="Pil: høyre 27">
          <a:extLst>
            <a:ext uri="{FF2B5EF4-FFF2-40B4-BE49-F238E27FC236}">
              <a16:creationId xmlns:a16="http://schemas.microsoft.com/office/drawing/2014/main" id="{5D608FD1-0031-499F-AC7B-0F6F810936D4}"/>
            </a:ext>
          </a:extLst>
        </xdr:cNvPr>
        <xdr:cNvSpPr/>
      </xdr:nvSpPr>
      <xdr:spPr bwMode="auto">
        <a:xfrm>
          <a:off x="25332690" y="2213610"/>
          <a:ext cx="978408" cy="484632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29</xdr:col>
      <xdr:colOff>0</xdr:colOff>
      <xdr:row>33</xdr:row>
      <xdr:rowOff>0</xdr:rowOff>
    </xdr:from>
    <xdr:to>
      <xdr:col>41</xdr:col>
      <xdr:colOff>129540</xdr:colOff>
      <xdr:row>62</xdr:row>
      <xdr:rowOff>156210</xdr:rowOff>
    </xdr:to>
    <xdr:graphicFrame macro="">
      <xdr:nvGraphicFramePr>
        <xdr:cNvPr id="29" name="Diagram 28">
          <a:extLst>
            <a:ext uri="{FF2B5EF4-FFF2-40B4-BE49-F238E27FC236}">
              <a16:creationId xmlns:a16="http://schemas.microsoft.com/office/drawing/2014/main" id="{32D56E14-95AB-436A-BCB3-E9B856E66E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27</xdr:col>
      <xdr:colOff>803910</xdr:colOff>
      <xdr:row>42</xdr:row>
      <xdr:rowOff>11430</xdr:rowOff>
    </xdr:from>
    <xdr:to>
      <xdr:col>28</xdr:col>
      <xdr:colOff>867918</xdr:colOff>
      <xdr:row>44</xdr:row>
      <xdr:rowOff>115062</xdr:rowOff>
    </xdr:to>
    <xdr:sp macro="" textlink="">
      <xdr:nvSpPr>
        <xdr:cNvPr id="30" name="Pil: høyre 29">
          <a:extLst>
            <a:ext uri="{FF2B5EF4-FFF2-40B4-BE49-F238E27FC236}">
              <a16:creationId xmlns:a16="http://schemas.microsoft.com/office/drawing/2014/main" id="{2F793BFD-0EBA-4F39-A700-7F8FD3E23AE3}"/>
            </a:ext>
          </a:extLst>
        </xdr:cNvPr>
        <xdr:cNvSpPr/>
      </xdr:nvSpPr>
      <xdr:spPr bwMode="auto">
        <a:xfrm>
          <a:off x="25492710" y="8012430"/>
          <a:ext cx="978408" cy="484632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29</xdr:col>
      <xdr:colOff>0</xdr:colOff>
      <xdr:row>65</xdr:row>
      <xdr:rowOff>0</xdr:rowOff>
    </xdr:from>
    <xdr:to>
      <xdr:col>41</xdr:col>
      <xdr:colOff>129540</xdr:colOff>
      <xdr:row>94</xdr:row>
      <xdr:rowOff>156210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DB3C7831-BEED-4561-A65A-15546260ED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27</xdr:col>
      <xdr:colOff>792480</xdr:colOff>
      <xdr:row>76</xdr:row>
      <xdr:rowOff>7620</xdr:rowOff>
    </xdr:from>
    <xdr:to>
      <xdr:col>28</xdr:col>
      <xdr:colOff>856488</xdr:colOff>
      <xdr:row>78</xdr:row>
      <xdr:rowOff>111252</xdr:rowOff>
    </xdr:to>
    <xdr:sp macro="" textlink="">
      <xdr:nvSpPr>
        <xdr:cNvPr id="32" name="Pil: høyre 31">
          <a:extLst>
            <a:ext uri="{FF2B5EF4-FFF2-40B4-BE49-F238E27FC236}">
              <a16:creationId xmlns:a16="http://schemas.microsoft.com/office/drawing/2014/main" id="{8B0CC1D9-7F31-4CDB-8C68-D3EF436CC8FC}"/>
            </a:ext>
          </a:extLst>
        </xdr:cNvPr>
        <xdr:cNvSpPr/>
      </xdr:nvSpPr>
      <xdr:spPr bwMode="auto">
        <a:xfrm>
          <a:off x="25481280" y="14485620"/>
          <a:ext cx="978408" cy="484632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29</xdr:col>
      <xdr:colOff>0</xdr:colOff>
      <xdr:row>97</xdr:row>
      <xdr:rowOff>0</xdr:rowOff>
    </xdr:from>
    <xdr:to>
      <xdr:col>41</xdr:col>
      <xdr:colOff>129540</xdr:colOff>
      <xdr:row>126</xdr:row>
      <xdr:rowOff>156210</xdr:rowOff>
    </xdr:to>
    <xdr:graphicFrame macro="">
      <xdr:nvGraphicFramePr>
        <xdr:cNvPr id="33" name="Diagram 32">
          <a:extLst>
            <a:ext uri="{FF2B5EF4-FFF2-40B4-BE49-F238E27FC236}">
              <a16:creationId xmlns:a16="http://schemas.microsoft.com/office/drawing/2014/main" id="{E808DA56-29B6-431B-B9E2-2CB39E90C6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27</xdr:col>
      <xdr:colOff>864870</xdr:colOff>
      <xdr:row>106</xdr:row>
      <xdr:rowOff>45720</xdr:rowOff>
    </xdr:from>
    <xdr:to>
      <xdr:col>29</xdr:col>
      <xdr:colOff>14478</xdr:colOff>
      <xdr:row>108</xdr:row>
      <xdr:rowOff>149352</xdr:rowOff>
    </xdr:to>
    <xdr:sp macro="" textlink="">
      <xdr:nvSpPr>
        <xdr:cNvPr id="34" name="Pil: høyre 33">
          <a:extLst>
            <a:ext uri="{FF2B5EF4-FFF2-40B4-BE49-F238E27FC236}">
              <a16:creationId xmlns:a16="http://schemas.microsoft.com/office/drawing/2014/main" id="{E7E0E55D-C25C-42EA-AD42-39D09BCF4DFC}"/>
            </a:ext>
          </a:extLst>
        </xdr:cNvPr>
        <xdr:cNvSpPr/>
      </xdr:nvSpPr>
      <xdr:spPr bwMode="auto">
        <a:xfrm>
          <a:off x="25553670" y="20238720"/>
          <a:ext cx="978408" cy="484632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29</xdr:col>
      <xdr:colOff>0</xdr:colOff>
      <xdr:row>129</xdr:row>
      <xdr:rowOff>7620</xdr:rowOff>
    </xdr:from>
    <xdr:to>
      <xdr:col>40</xdr:col>
      <xdr:colOff>834390</xdr:colOff>
      <xdr:row>158</xdr:row>
      <xdr:rowOff>156210</xdr:rowOff>
    </xdr:to>
    <xdr:graphicFrame macro="">
      <xdr:nvGraphicFramePr>
        <xdr:cNvPr id="35" name="Diagram 34">
          <a:extLst>
            <a:ext uri="{FF2B5EF4-FFF2-40B4-BE49-F238E27FC236}">
              <a16:creationId xmlns:a16="http://schemas.microsoft.com/office/drawing/2014/main" id="{FC9A115F-4E2C-42BA-8B0C-C758B4B953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28</xdr:col>
      <xdr:colOff>68580</xdr:colOff>
      <xdr:row>138</xdr:row>
      <xdr:rowOff>0</xdr:rowOff>
    </xdr:from>
    <xdr:to>
      <xdr:col>28</xdr:col>
      <xdr:colOff>871728</xdr:colOff>
      <xdr:row>140</xdr:row>
      <xdr:rowOff>140970</xdr:rowOff>
    </xdr:to>
    <xdr:sp macro="" textlink="">
      <xdr:nvSpPr>
        <xdr:cNvPr id="36" name="Pil: høyre 35">
          <a:extLst>
            <a:ext uri="{FF2B5EF4-FFF2-40B4-BE49-F238E27FC236}">
              <a16:creationId xmlns:a16="http://schemas.microsoft.com/office/drawing/2014/main" id="{1E39C24F-B0CA-4E48-8925-47864F6CCD14}"/>
            </a:ext>
          </a:extLst>
        </xdr:cNvPr>
        <xdr:cNvSpPr/>
      </xdr:nvSpPr>
      <xdr:spPr bwMode="auto">
        <a:xfrm>
          <a:off x="25671780" y="26289000"/>
          <a:ext cx="803148" cy="52197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41</xdr:col>
      <xdr:colOff>140970</xdr:colOff>
      <xdr:row>140</xdr:row>
      <xdr:rowOff>0</xdr:rowOff>
    </xdr:from>
    <xdr:to>
      <xdr:col>41</xdr:col>
      <xdr:colOff>803148</xdr:colOff>
      <xdr:row>142</xdr:row>
      <xdr:rowOff>118110</xdr:rowOff>
    </xdr:to>
    <xdr:sp macro="" textlink="">
      <xdr:nvSpPr>
        <xdr:cNvPr id="37" name="Pil: høyre 36">
          <a:extLst>
            <a:ext uri="{FF2B5EF4-FFF2-40B4-BE49-F238E27FC236}">
              <a16:creationId xmlns:a16="http://schemas.microsoft.com/office/drawing/2014/main" id="{55467480-009D-4BFE-A706-9B6CA3BA0088}"/>
            </a:ext>
          </a:extLst>
        </xdr:cNvPr>
        <xdr:cNvSpPr/>
      </xdr:nvSpPr>
      <xdr:spPr bwMode="auto">
        <a:xfrm>
          <a:off x="37631370" y="26670000"/>
          <a:ext cx="662178" cy="49911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28</xdr:col>
      <xdr:colOff>53340</xdr:colOff>
      <xdr:row>175</xdr:row>
      <xdr:rowOff>22860</xdr:rowOff>
    </xdr:from>
    <xdr:to>
      <xdr:col>28</xdr:col>
      <xdr:colOff>856488</xdr:colOff>
      <xdr:row>177</xdr:row>
      <xdr:rowOff>163830</xdr:rowOff>
    </xdr:to>
    <xdr:sp macro="" textlink="">
      <xdr:nvSpPr>
        <xdr:cNvPr id="38" name="Pil: høyre 37">
          <a:extLst>
            <a:ext uri="{FF2B5EF4-FFF2-40B4-BE49-F238E27FC236}">
              <a16:creationId xmlns:a16="http://schemas.microsoft.com/office/drawing/2014/main" id="{4A1AD7C6-B3D5-43F9-BD34-565C17DA4EBB}"/>
            </a:ext>
          </a:extLst>
        </xdr:cNvPr>
        <xdr:cNvSpPr/>
      </xdr:nvSpPr>
      <xdr:spPr bwMode="auto">
        <a:xfrm>
          <a:off x="25656540" y="33360360"/>
          <a:ext cx="803148" cy="52197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29</xdr:col>
      <xdr:colOff>0</xdr:colOff>
      <xdr:row>161</xdr:row>
      <xdr:rowOff>0</xdr:rowOff>
    </xdr:from>
    <xdr:to>
      <xdr:col>40</xdr:col>
      <xdr:colOff>834390</xdr:colOff>
      <xdr:row>190</xdr:row>
      <xdr:rowOff>148590</xdr:rowOff>
    </xdr:to>
    <xdr:graphicFrame macro="">
      <xdr:nvGraphicFramePr>
        <xdr:cNvPr id="39" name="Diagram 38">
          <a:extLst>
            <a:ext uri="{FF2B5EF4-FFF2-40B4-BE49-F238E27FC236}">
              <a16:creationId xmlns:a16="http://schemas.microsoft.com/office/drawing/2014/main" id="{B56572C2-D3D3-4E3B-8167-C06F47C0CD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41</xdr:col>
      <xdr:colOff>30480</xdr:colOff>
      <xdr:row>175</xdr:row>
      <xdr:rowOff>0</xdr:rowOff>
    </xdr:from>
    <xdr:to>
      <xdr:col>41</xdr:col>
      <xdr:colOff>833628</xdr:colOff>
      <xdr:row>177</xdr:row>
      <xdr:rowOff>140970</xdr:rowOff>
    </xdr:to>
    <xdr:sp macro="" textlink="">
      <xdr:nvSpPr>
        <xdr:cNvPr id="40" name="Pil: høyre 39">
          <a:extLst>
            <a:ext uri="{FF2B5EF4-FFF2-40B4-BE49-F238E27FC236}">
              <a16:creationId xmlns:a16="http://schemas.microsoft.com/office/drawing/2014/main" id="{58B64DB0-6AAE-44B9-B89B-BB67E1CC8173}"/>
            </a:ext>
          </a:extLst>
        </xdr:cNvPr>
        <xdr:cNvSpPr/>
      </xdr:nvSpPr>
      <xdr:spPr bwMode="auto">
        <a:xfrm>
          <a:off x="37520880" y="33337500"/>
          <a:ext cx="803148" cy="52197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28</xdr:col>
      <xdr:colOff>895350</xdr:colOff>
      <xdr:row>192</xdr:row>
      <xdr:rowOff>182880</xdr:rowOff>
    </xdr:from>
    <xdr:to>
      <xdr:col>40</xdr:col>
      <xdr:colOff>815340</xdr:colOff>
      <xdr:row>222</xdr:row>
      <xdr:rowOff>140970</xdr:rowOff>
    </xdr:to>
    <xdr:graphicFrame macro="">
      <xdr:nvGraphicFramePr>
        <xdr:cNvPr id="41" name="Diagram 40">
          <a:extLst>
            <a:ext uri="{FF2B5EF4-FFF2-40B4-BE49-F238E27FC236}">
              <a16:creationId xmlns:a16="http://schemas.microsoft.com/office/drawing/2014/main" id="{8A07A80F-A490-486D-B218-875B88EA90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28</xdr:col>
      <xdr:colOff>87630</xdr:colOff>
      <xdr:row>207</xdr:row>
      <xdr:rowOff>45720</xdr:rowOff>
    </xdr:from>
    <xdr:to>
      <xdr:col>28</xdr:col>
      <xdr:colOff>890778</xdr:colOff>
      <xdr:row>209</xdr:row>
      <xdr:rowOff>186690</xdr:rowOff>
    </xdr:to>
    <xdr:sp macro="" textlink="">
      <xdr:nvSpPr>
        <xdr:cNvPr id="42" name="Pil: høyre 41">
          <a:extLst>
            <a:ext uri="{FF2B5EF4-FFF2-40B4-BE49-F238E27FC236}">
              <a16:creationId xmlns:a16="http://schemas.microsoft.com/office/drawing/2014/main" id="{D541344B-FA9E-4E0C-9891-14D0BA33D207}"/>
            </a:ext>
          </a:extLst>
        </xdr:cNvPr>
        <xdr:cNvSpPr/>
      </xdr:nvSpPr>
      <xdr:spPr bwMode="auto">
        <a:xfrm>
          <a:off x="25690830" y="39479220"/>
          <a:ext cx="803148" cy="52197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41</xdr:col>
      <xdr:colOff>83820</xdr:colOff>
      <xdr:row>207</xdr:row>
      <xdr:rowOff>57150</xdr:rowOff>
    </xdr:from>
    <xdr:to>
      <xdr:col>41</xdr:col>
      <xdr:colOff>886968</xdr:colOff>
      <xdr:row>210</xdr:row>
      <xdr:rowOff>7620</xdr:rowOff>
    </xdr:to>
    <xdr:sp macro="" textlink="">
      <xdr:nvSpPr>
        <xdr:cNvPr id="43" name="Pil: høyre 42">
          <a:extLst>
            <a:ext uri="{FF2B5EF4-FFF2-40B4-BE49-F238E27FC236}">
              <a16:creationId xmlns:a16="http://schemas.microsoft.com/office/drawing/2014/main" id="{B13A0A5D-BE7E-4638-AA4C-1208ADBF191F}"/>
            </a:ext>
          </a:extLst>
        </xdr:cNvPr>
        <xdr:cNvSpPr/>
      </xdr:nvSpPr>
      <xdr:spPr bwMode="auto">
        <a:xfrm>
          <a:off x="37574220" y="39490650"/>
          <a:ext cx="803148" cy="52197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41</xdr:col>
      <xdr:colOff>247650</xdr:colOff>
      <xdr:row>108</xdr:row>
      <xdr:rowOff>0</xdr:rowOff>
    </xdr:from>
    <xdr:to>
      <xdr:col>42</xdr:col>
      <xdr:colOff>64008</xdr:colOff>
      <xdr:row>110</xdr:row>
      <xdr:rowOff>99060</xdr:rowOff>
    </xdr:to>
    <xdr:sp macro="" textlink="">
      <xdr:nvSpPr>
        <xdr:cNvPr id="44" name="Pil: høyre 43">
          <a:extLst>
            <a:ext uri="{FF2B5EF4-FFF2-40B4-BE49-F238E27FC236}">
              <a16:creationId xmlns:a16="http://schemas.microsoft.com/office/drawing/2014/main" id="{8959B079-DCD4-4850-9F9B-DF4328EF94EC}"/>
            </a:ext>
          </a:extLst>
        </xdr:cNvPr>
        <xdr:cNvSpPr/>
      </xdr:nvSpPr>
      <xdr:spPr bwMode="auto">
        <a:xfrm>
          <a:off x="37738050" y="20574000"/>
          <a:ext cx="730758" cy="48006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899160</xdr:colOff>
      <xdr:row>0</xdr:row>
      <xdr:rowOff>182880</xdr:rowOff>
    </xdr:from>
    <xdr:to>
      <xdr:col>12</xdr:col>
      <xdr:colOff>822960</xdr:colOff>
      <xdr:row>30</xdr:row>
      <xdr:rowOff>7620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C19151C-CB12-48D2-849C-0C7CA0CDFE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83821</xdr:colOff>
      <xdr:row>140</xdr:row>
      <xdr:rowOff>60961</xdr:rowOff>
    </xdr:from>
    <xdr:to>
      <xdr:col>8</xdr:col>
      <xdr:colOff>853440</xdr:colOff>
      <xdr:row>159</xdr:row>
      <xdr:rowOff>175260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BAB0C6FC-2D76-4485-B7D2-F34E8DEF5E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68580</xdr:colOff>
      <xdr:row>160</xdr:row>
      <xdr:rowOff>99061</xdr:rowOff>
    </xdr:from>
    <xdr:to>
      <xdr:col>8</xdr:col>
      <xdr:colOff>830580</xdr:colOff>
      <xdr:row>179</xdr:row>
      <xdr:rowOff>175260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054812D4-B064-459C-9070-EC1190B2A8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68580</xdr:colOff>
      <xdr:row>180</xdr:row>
      <xdr:rowOff>60960</xdr:rowOff>
    </xdr:from>
    <xdr:to>
      <xdr:col>8</xdr:col>
      <xdr:colOff>807720</xdr:colOff>
      <xdr:row>199</xdr:row>
      <xdr:rowOff>144780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D282675E-94FF-4C7B-8492-20FB40422D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60960</xdr:colOff>
      <xdr:row>200</xdr:row>
      <xdr:rowOff>22860</xdr:rowOff>
    </xdr:from>
    <xdr:to>
      <xdr:col>8</xdr:col>
      <xdr:colOff>838200</xdr:colOff>
      <xdr:row>220</xdr:row>
      <xdr:rowOff>0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891C4B00-05CA-4958-8F84-BBD11CBF09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45720</xdr:colOff>
      <xdr:row>220</xdr:row>
      <xdr:rowOff>121920</xdr:rowOff>
    </xdr:from>
    <xdr:to>
      <xdr:col>8</xdr:col>
      <xdr:colOff>815340</xdr:colOff>
      <xdr:row>239</xdr:row>
      <xdr:rowOff>106680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846524A3-066A-49C7-B97F-2A37D4A789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45721</xdr:colOff>
      <xdr:row>240</xdr:row>
      <xdr:rowOff>15241</xdr:rowOff>
    </xdr:from>
    <xdr:to>
      <xdr:col>8</xdr:col>
      <xdr:colOff>830580</xdr:colOff>
      <xdr:row>259</xdr:row>
      <xdr:rowOff>114300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DA02D92C-881A-4490-8AF3-D70D56C76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68581</xdr:colOff>
      <xdr:row>259</xdr:row>
      <xdr:rowOff>175260</xdr:rowOff>
    </xdr:from>
    <xdr:to>
      <xdr:col>8</xdr:col>
      <xdr:colOff>838200</xdr:colOff>
      <xdr:row>279</xdr:row>
      <xdr:rowOff>144780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70DCCF96-EBC5-4CA1-B420-90795F0C69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91441</xdr:colOff>
      <xdr:row>280</xdr:row>
      <xdr:rowOff>38100</xdr:rowOff>
    </xdr:from>
    <xdr:to>
      <xdr:col>8</xdr:col>
      <xdr:colOff>845820</xdr:colOff>
      <xdr:row>299</xdr:row>
      <xdr:rowOff>167640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8216EBFC-7612-4EB6-88D5-E5215FC376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891541</xdr:colOff>
      <xdr:row>140</xdr:row>
      <xdr:rowOff>45721</xdr:rowOff>
    </xdr:from>
    <xdr:to>
      <xdr:col>17</xdr:col>
      <xdr:colOff>800101</xdr:colOff>
      <xdr:row>160</xdr:row>
      <xdr:rowOff>7621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3FF1878C-6D72-4F61-BDA3-94D8BC7F97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0</xdr:colOff>
      <xdr:row>160</xdr:row>
      <xdr:rowOff>99061</xdr:rowOff>
    </xdr:from>
    <xdr:to>
      <xdr:col>17</xdr:col>
      <xdr:colOff>899160</xdr:colOff>
      <xdr:row>179</xdr:row>
      <xdr:rowOff>167641</xdr:rowOff>
    </xdr:to>
    <xdr:graphicFrame macro="">
      <xdr:nvGraphicFramePr>
        <xdr:cNvPr id="26" name="Diagram 25">
          <a:extLst>
            <a:ext uri="{FF2B5EF4-FFF2-40B4-BE49-F238E27FC236}">
              <a16:creationId xmlns:a16="http://schemas.microsoft.com/office/drawing/2014/main" id="{DDD295F5-5924-43A2-BE1E-4BAAB7FD2E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15240</xdr:colOff>
      <xdr:row>180</xdr:row>
      <xdr:rowOff>15240</xdr:rowOff>
    </xdr:from>
    <xdr:to>
      <xdr:col>17</xdr:col>
      <xdr:colOff>899160</xdr:colOff>
      <xdr:row>200</xdr:row>
      <xdr:rowOff>7620</xdr:rowOff>
    </xdr:to>
    <xdr:graphicFrame macro="">
      <xdr:nvGraphicFramePr>
        <xdr:cNvPr id="27" name="Diagram 26">
          <a:extLst>
            <a:ext uri="{FF2B5EF4-FFF2-40B4-BE49-F238E27FC236}">
              <a16:creationId xmlns:a16="http://schemas.microsoft.com/office/drawing/2014/main" id="{6D52E19F-3281-438A-8B8A-315DCDD5EB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7620</xdr:colOff>
      <xdr:row>200</xdr:row>
      <xdr:rowOff>76200</xdr:rowOff>
    </xdr:from>
    <xdr:to>
      <xdr:col>17</xdr:col>
      <xdr:colOff>883920</xdr:colOff>
      <xdr:row>219</xdr:row>
      <xdr:rowOff>182880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56F9479B-503D-41E9-9E68-DDEAA8EFCC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9</xdr:col>
      <xdr:colOff>1</xdr:colOff>
      <xdr:row>220</xdr:row>
      <xdr:rowOff>76201</xdr:rowOff>
    </xdr:from>
    <xdr:to>
      <xdr:col>17</xdr:col>
      <xdr:colOff>769620</xdr:colOff>
      <xdr:row>239</xdr:row>
      <xdr:rowOff>144781</xdr:rowOff>
    </xdr:to>
    <xdr:graphicFrame macro="">
      <xdr:nvGraphicFramePr>
        <xdr:cNvPr id="29" name="Diagram 28">
          <a:extLst>
            <a:ext uri="{FF2B5EF4-FFF2-40B4-BE49-F238E27FC236}">
              <a16:creationId xmlns:a16="http://schemas.microsoft.com/office/drawing/2014/main" id="{9E6B501A-DF07-41F7-9FEB-D03F3642DD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9</xdr:col>
      <xdr:colOff>0</xdr:colOff>
      <xdr:row>240</xdr:row>
      <xdr:rowOff>1</xdr:rowOff>
    </xdr:from>
    <xdr:to>
      <xdr:col>17</xdr:col>
      <xdr:colOff>754380</xdr:colOff>
      <xdr:row>259</xdr:row>
      <xdr:rowOff>182881</xdr:rowOff>
    </xdr:to>
    <xdr:graphicFrame macro="">
      <xdr:nvGraphicFramePr>
        <xdr:cNvPr id="30" name="Diagram 29">
          <a:extLst>
            <a:ext uri="{FF2B5EF4-FFF2-40B4-BE49-F238E27FC236}">
              <a16:creationId xmlns:a16="http://schemas.microsoft.com/office/drawing/2014/main" id="{2371C45B-3ADC-498E-93F2-795253B0D1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9</xdr:col>
      <xdr:colOff>0</xdr:colOff>
      <xdr:row>260</xdr:row>
      <xdr:rowOff>22860</xdr:rowOff>
    </xdr:from>
    <xdr:to>
      <xdr:col>17</xdr:col>
      <xdr:colOff>822960</xdr:colOff>
      <xdr:row>279</xdr:row>
      <xdr:rowOff>167640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B5A0F318-84EA-4022-A4CD-0F07091019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9</xdr:col>
      <xdr:colOff>53340</xdr:colOff>
      <xdr:row>280</xdr:row>
      <xdr:rowOff>45720</xdr:rowOff>
    </xdr:from>
    <xdr:to>
      <xdr:col>17</xdr:col>
      <xdr:colOff>830580</xdr:colOff>
      <xdr:row>299</xdr:row>
      <xdr:rowOff>167640</xdr:rowOff>
    </xdr:to>
    <xdr:graphicFrame macro="">
      <xdr:nvGraphicFramePr>
        <xdr:cNvPr id="32" name="Diagram 31">
          <a:extLst>
            <a:ext uri="{FF2B5EF4-FFF2-40B4-BE49-F238E27FC236}">
              <a16:creationId xmlns:a16="http://schemas.microsoft.com/office/drawing/2014/main" id="{03908A04-912B-4417-819F-699D1E5FC8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18</xdr:col>
      <xdr:colOff>53340</xdr:colOff>
      <xdr:row>0</xdr:row>
      <xdr:rowOff>30480</xdr:rowOff>
    </xdr:from>
    <xdr:to>
      <xdr:col>26</xdr:col>
      <xdr:colOff>822960</xdr:colOff>
      <xdr:row>19</xdr:row>
      <xdr:rowOff>137160</xdr:rowOff>
    </xdr:to>
    <xdr:graphicFrame macro="">
      <xdr:nvGraphicFramePr>
        <xdr:cNvPr id="33" name="Diagram 32">
          <a:extLst>
            <a:ext uri="{FF2B5EF4-FFF2-40B4-BE49-F238E27FC236}">
              <a16:creationId xmlns:a16="http://schemas.microsoft.com/office/drawing/2014/main" id="{E0B40E7B-F1BC-48BE-918B-C20FBD88B8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18</xdr:col>
      <xdr:colOff>0</xdr:colOff>
      <xdr:row>20</xdr:row>
      <xdr:rowOff>30480</xdr:rowOff>
    </xdr:from>
    <xdr:to>
      <xdr:col>26</xdr:col>
      <xdr:colOff>754380</xdr:colOff>
      <xdr:row>39</xdr:row>
      <xdr:rowOff>167640</xdr:rowOff>
    </xdr:to>
    <xdr:graphicFrame macro="">
      <xdr:nvGraphicFramePr>
        <xdr:cNvPr id="34" name="Diagram 33">
          <a:extLst>
            <a:ext uri="{FF2B5EF4-FFF2-40B4-BE49-F238E27FC236}">
              <a16:creationId xmlns:a16="http://schemas.microsoft.com/office/drawing/2014/main" id="{BCF62582-D3D3-4CB3-A963-90BF7E795F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18</xdr:col>
      <xdr:colOff>22860</xdr:colOff>
      <xdr:row>40</xdr:row>
      <xdr:rowOff>53340</xdr:rowOff>
    </xdr:from>
    <xdr:to>
      <xdr:col>26</xdr:col>
      <xdr:colOff>769620</xdr:colOff>
      <xdr:row>59</xdr:row>
      <xdr:rowOff>160020</xdr:rowOff>
    </xdr:to>
    <xdr:graphicFrame macro="">
      <xdr:nvGraphicFramePr>
        <xdr:cNvPr id="35" name="Diagram 34">
          <a:extLst>
            <a:ext uri="{FF2B5EF4-FFF2-40B4-BE49-F238E27FC236}">
              <a16:creationId xmlns:a16="http://schemas.microsoft.com/office/drawing/2014/main" id="{5F00920E-C01B-4542-BAE9-A3A3665918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18</xdr:col>
      <xdr:colOff>1</xdr:colOff>
      <xdr:row>60</xdr:row>
      <xdr:rowOff>53341</xdr:rowOff>
    </xdr:from>
    <xdr:to>
      <xdr:col>26</xdr:col>
      <xdr:colOff>822960</xdr:colOff>
      <xdr:row>79</xdr:row>
      <xdr:rowOff>182881</xdr:rowOff>
    </xdr:to>
    <xdr:graphicFrame macro="">
      <xdr:nvGraphicFramePr>
        <xdr:cNvPr id="36" name="Diagram 35">
          <a:extLst>
            <a:ext uri="{FF2B5EF4-FFF2-40B4-BE49-F238E27FC236}">
              <a16:creationId xmlns:a16="http://schemas.microsoft.com/office/drawing/2014/main" id="{A709972A-6348-4C41-9925-C93ED2F18B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18</xdr:col>
      <xdr:colOff>15240</xdr:colOff>
      <xdr:row>80</xdr:row>
      <xdr:rowOff>76200</xdr:rowOff>
    </xdr:from>
    <xdr:to>
      <xdr:col>26</xdr:col>
      <xdr:colOff>822960</xdr:colOff>
      <xdr:row>99</xdr:row>
      <xdr:rowOff>137160</xdr:rowOff>
    </xdr:to>
    <xdr:graphicFrame macro="">
      <xdr:nvGraphicFramePr>
        <xdr:cNvPr id="37" name="Diagram 36">
          <a:extLst>
            <a:ext uri="{FF2B5EF4-FFF2-40B4-BE49-F238E27FC236}">
              <a16:creationId xmlns:a16="http://schemas.microsoft.com/office/drawing/2014/main" id="{A19700C3-8870-4421-87B1-95642D9378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18</xdr:col>
      <xdr:colOff>22860</xdr:colOff>
      <xdr:row>100</xdr:row>
      <xdr:rowOff>45720</xdr:rowOff>
    </xdr:from>
    <xdr:to>
      <xdr:col>26</xdr:col>
      <xdr:colOff>838200</xdr:colOff>
      <xdr:row>119</xdr:row>
      <xdr:rowOff>160020</xdr:rowOff>
    </xdr:to>
    <xdr:graphicFrame macro="">
      <xdr:nvGraphicFramePr>
        <xdr:cNvPr id="38" name="Diagram 37">
          <a:extLst>
            <a:ext uri="{FF2B5EF4-FFF2-40B4-BE49-F238E27FC236}">
              <a16:creationId xmlns:a16="http://schemas.microsoft.com/office/drawing/2014/main" id="{63957BA6-7361-4FBF-A919-3BB30D94F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18</xdr:col>
      <xdr:colOff>45720</xdr:colOff>
      <xdr:row>120</xdr:row>
      <xdr:rowOff>45721</xdr:rowOff>
    </xdr:from>
    <xdr:to>
      <xdr:col>26</xdr:col>
      <xdr:colOff>708660</xdr:colOff>
      <xdr:row>139</xdr:row>
      <xdr:rowOff>175260</xdr:rowOff>
    </xdr:to>
    <xdr:graphicFrame macro="">
      <xdr:nvGraphicFramePr>
        <xdr:cNvPr id="39" name="Diagram 38">
          <a:extLst>
            <a:ext uri="{FF2B5EF4-FFF2-40B4-BE49-F238E27FC236}">
              <a16:creationId xmlns:a16="http://schemas.microsoft.com/office/drawing/2014/main" id="{C4DD2763-DF95-42EA-934E-B6766C7E63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18</xdr:col>
      <xdr:colOff>15241</xdr:colOff>
      <xdr:row>140</xdr:row>
      <xdr:rowOff>38100</xdr:rowOff>
    </xdr:from>
    <xdr:to>
      <xdr:col>26</xdr:col>
      <xdr:colOff>822960</xdr:colOff>
      <xdr:row>159</xdr:row>
      <xdr:rowOff>144780</xdr:rowOff>
    </xdr:to>
    <xdr:graphicFrame macro="">
      <xdr:nvGraphicFramePr>
        <xdr:cNvPr id="40" name="Diagram 39">
          <a:extLst>
            <a:ext uri="{FF2B5EF4-FFF2-40B4-BE49-F238E27FC236}">
              <a16:creationId xmlns:a16="http://schemas.microsoft.com/office/drawing/2014/main" id="{87C38C56-829A-4427-9997-3D960982E2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18</xdr:col>
      <xdr:colOff>45720</xdr:colOff>
      <xdr:row>160</xdr:row>
      <xdr:rowOff>45721</xdr:rowOff>
    </xdr:from>
    <xdr:to>
      <xdr:col>26</xdr:col>
      <xdr:colOff>693420</xdr:colOff>
      <xdr:row>179</xdr:row>
      <xdr:rowOff>152401</xdr:rowOff>
    </xdr:to>
    <xdr:graphicFrame macro="">
      <xdr:nvGraphicFramePr>
        <xdr:cNvPr id="41" name="Diagram 40">
          <a:extLst>
            <a:ext uri="{FF2B5EF4-FFF2-40B4-BE49-F238E27FC236}">
              <a16:creationId xmlns:a16="http://schemas.microsoft.com/office/drawing/2014/main" id="{DA3FACC6-D26E-4D5F-87FD-49BEEA6489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18</xdr:col>
      <xdr:colOff>99060</xdr:colOff>
      <xdr:row>179</xdr:row>
      <xdr:rowOff>175260</xdr:rowOff>
    </xdr:from>
    <xdr:to>
      <xdr:col>26</xdr:col>
      <xdr:colOff>847585</xdr:colOff>
      <xdr:row>199</xdr:row>
      <xdr:rowOff>152400</xdr:rowOff>
    </xdr:to>
    <xdr:graphicFrame macro="">
      <xdr:nvGraphicFramePr>
        <xdr:cNvPr id="42" name="Diagram 41">
          <a:extLst>
            <a:ext uri="{FF2B5EF4-FFF2-40B4-BE49-F238E27FC236}">
              <a16:creationId xmlns:a16="http://schemas.microsoft.com/office/drawing/2014/main" id="{B3223D54-3340-4C1D-A263-308D435C5F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18</xdr:col>
      <xdr:colOff>76200</xdr:colOff>
      <xdr:row>200</xdr:row>
      <xdr:rowOff>76200</xdr:rowOff>
    </xdr:from>
    <xdr:to>
      <xdr:col>26</xdr:col>
      <xdr:colOff>822960</xdr:colOff>
      <xdr:row>219</xdr:row>
      <xdr:rowOff>144780</xdr:rowOff>
    </xdr:to>
    <xdr:graphicFrame macro="">
      <xdr:nvGraphicFramePr>
        <xdr:cNvPr id="43" name="Diagram 42">
          <a:extLst>
            <a:ext uri="{FF2B5EF4-FFF2-40B4-BE49-F238E27FC236}">
              <a16:creationId xmlns:a16="http://schemas.microsoft.com/office/drawing/2014/main" id="{8BD38B5F-B548-4117-8B5D-25B6308F3A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18</xdr:col>
      <xdr:colOff>0</xdr:colOff>
      <xdr:row>220</xdr:row>
      <xdr:rowOff>22860</xdr:rowOff>
    </xdr:from>
    <xdr:to>
      <xdr:col>26</xdr:col>
      <xdr:colOff>861060</xdr:colOff>
      <xdr:row>239</xdr:row>
      <xdr:rowOff>175260</xdr:rowOff>
    </xdr:to>
    <xdr:graphicFrame macro="">
      <xdr:nvGraphicFramePr>
        <xdr:cNvPr id="44" name="Diagram 43">
          <a:extLst>
            <a:ext uri="{FF2B5EF4-FFF2-40B4-BE49-F238E27FC236}">
              <a16:creationId xmlns:a16="http://schemas.microsoft.com/office/drawing/2014/main" id="{57D4132B-A4E3-4FCE-8A4A-034DBEDF5C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18</xdr:col>
      <xdr:colOff>45720</xdr:colOff>
      <xdr:row>240</xdr:row>
      <xdr:rowOff>7621</xdr:rowOff>
    </xdr:from>
    <xdr:to>
      <xdr:col>26</xdr:col>
      <xdr:colOff>805675</xdr:colOff>
      <xdr:row>259</xdr:row>
      <xdr:rowOff>160021</xdr:rowOff>
    </xdr:to>
    <xdr:graphicFrame macro="">
      <xdr:nvGraphicFramePr>
        <xdr:cNvPr id="45" name="Diagram 44">
          <a:extLst>
            <a:ext uri="{FF2B5EF4-FFF2-40B4-BE49-F238E27FC236}">
              <a16:creationId xmlns:a16="http://schemas.microsoft.com/office/drawing/2014/main" id="{B425E866-7133-4E61-8DB0-836D91D344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18</xdr:col>
      <xdr:colOff>7620</xdr:colOff>
      <xdr:row>260</xdr:row>
      <xdr:rowOff>45721</xdr:rowOff>
    </xdr:from>
    <xdr:to>
      <xdr:col>26</xdr:col>
      <xdr:colOff>830580</xdr:colOff>
      <xdr:row>279</xdr:row>
      <xdr:rowOff>106680</xdr:rowOff>
    </xdr:to>
    <xdr:graphicFrame macro="">
      <xdr:nvGraphicFramePr>
        <xdr:cNvPr id="46" name="Diagram 45">
          <a:extLst>
            <a:ext uri="{FF2B5EF4-FFF2-40B4-BE49-F238E27FC236}">
              <a16:creationId xmlns:a16="http://schemas.microsoft.com/office/drawing/2014/main" id="{450278D6-DD60-422F-BE83-3075D0ACBB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18</xdr:col>
      <xdr:colOff>1</xdr:colOff>
      <xdr:row>280</xdr:row>
      <xdr:rowOff>22860</xdr:rowOff>
    </xdr:from>
    <xdr:to>
      <xdr:col>26</xdr:col>
      <xdr:colOff>716281</xdr:colOff>
      <xdr:row>299</xdr:row>
      <xdr:rowOff>160020</xdr:rowOff>
    </xdr:to>
    <xdr:graphicFrame macro="">
      <xdr:nvGraphicFramePr>
        <xdr:cNvPr id="47" name="Diagram 46">
          <a:extLst>
            <a:ext uri="{FF2B5EF4-FFF2-40B4-BE49-F238E27FC236}">
              <a16:creationId xmlns:a16="http://schemas.microsoft.com/office/drawing/2014/main" id="{0A393B58-30D1-4AF5-A28D-043EBADB71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27</xdr:col>
      <xdr:colOff>30480</xdr:colOff>
      <xdr:row>0</xdr:row>
      <xdr:rowOff>1</xdr:rowOff>
    </xdr:from>
    <xdr:to>
      <xdr:col>35</xdr:col>
      <xdr:colOff>843195</xdr:colOff>
      <xdr:row>19</xdr:row>
      <xdr:rowOff>167641</xdr:rowOff>
    </xdr:to>
    <xdr:graphicFrame macro="">
      <xdr:nvGraphicFramePr>
        <xdr:cNvPr id="48" name="Diagram 47">
          <a:extLst>
            <a:ext uri="{FF2B5EF4-FFF2-40B4-BE49-F238E27FC236}">
              <a16:creationId xmlns:a16="http://schemas.microsoft.com/office/drawing/2014/main" id="{49CC28D6-8271-4B24-9093-5488D4E56A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27</xdr:col>
      <xdr:colOff>0</xdr:colOff>
      <xdr:row>20</xdr:row>
      <xdr:rowOff>1</xdr:rowOff>
    </xdr:from>
    <xdr:to>
      <xdr:col>35</xdr:col>
      <xdr:colOff>838200</xdr:colOff>
      <xdr:row>39</xdr:row>
      <xdr:rowOff>152401</xdr:rowOff>
    </xdr:to>
    <xdr:graphicFrame macro="">
      <xdr:nvGraphicFramePr>
        <xdr:cNvPr id="49" name="Diagram 48">
          <a:extLst>
            <a:ext uri="{FF2B5EF4-FFF2-40B4-BE49-F238E27FC236}">
              <a16:creationId xmlns:a16="http://schemas.microsoft.com/office/drawing/2014/main" id="{F95DE38C-116A-4B2D-B798-141DC6B75A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26</xdr:col>
      <xdr:colOff>899160</xdr:colOff>
      <xdr:row>40</xdr:row>
      <xdr:rowOff>22861</xdr:rowOff>
    </xdr:from>
    <xdr:to>
      <xdr:col>35</xdr:col>
      <xdr:colOff>845820</xdr:colOff>
      <xdr:row>59</xdr:row>
      <xdr:rowOff>167641</xdr:rowOff>
    </xdr:to>
    <xdr:graphicFrame macro="">
      <xdr:nvGraphicFramePr>
        <xdr:cNvPr id="50" name="Diagram 49">
          <a:extLst>
            <a:ext uri="{FF2B5EF4-FFF2-40B4-BE49-F238E27FC236}">
              <a16:creationId xmlns:a16="http://schemas.microsoft.com/office/drawing/2014/main" id="{02E72531-F579-4DCD-B612-59B4CCE140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27</xdr:col>
      <xdr:colOff>7620</xdr:colOff>
      <xdr:row>60</xdr:row>
      <xdr:rowOff>53341</xdr:rowOff>
    </xdr:from>
    <xdr:to>
      <xdr:col>35</xdr:col>
      <xdr:colOff>853440</xdr:colOff>
      <xdr:row>79</xdr:row>
      <xdr:rowOff>152401</xdr:rowOff>
    </xdr:to>
    <xdr:graphicFrame macro="">
      <xdr:nvGraphicFramePr>
        <xdr:cNvPr id="51" name="Diagram 50">
          <a:extLst>
            <a:ext uri="{FF2B5EF4-FFF2-40B4-BE49-F238E27FC236}">
              <a16:creationId xmlns:a16="http://schemas.microsoft.com/office/drawing/2014/main" id="{7C1CE9E4-05EC-4542-BAB8-EE67515A6B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27</xdr:col>
      <xdr:colOff>76200</xdr:colOff>
      <xdr:row>80</xdr:row>
      <xdr:rowOff>30481</xdr:rowOff>
    </xdr:from>
    <xdr:to>
      <xdr:col>35</xdr:col>
      <xdr:colOff>822960</xdr:colOff>
      <xdr:row>99</xdr:row>
      <xdr:rowOff>160021</xdr:rowOff>
    </xdr:to>
    <xdr:graphicFrame macro="">
      <xdr:nvGraphicFramePr>
        <xdr:cNvPr id="52" name="Diagram 51">
          <a:extLst>
            <a:ext uri="{FF2B5EF4-FFF2-40B4-BE49-F238E27FC236}">
              <a16:creationId xmlns:a16="http://schemas.microsoft.com/office/drawing/2014/main" id="{4B06A813-1E28-480E-8A4E-5855D30B4D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27</xdr:col>
      <xdr:colOff>38100</xdr:colOff>
      <xdr:row>100</xdr:row>
      <xdr:rowOff>38100</xdr:rowOff>
    </xdr:from>
    <xdr:to>
      <xdr:col>35</xdr:col>
      <xdr:colOff>883920</xdr:colOff>
      <xdr:row>119</xdr:row>
      <xdr:rowOff>137160</xdr:rowOff>
    </xdr:to>
    <xdr:graphicFrame macro="">
      <xdr:nvGraphicFramePr>
        <xdr:cNvPr id="53" name="Diagram 52">
          <a:extLst>
            <a:ext uri="{FF2B5EF4-FFF2-40B4-BE49-F238E27FC236}">
              <a16:creationId xmlns:a16="http://schemas.microsoft.com/office/drawing/2014/main" id="{7B211E88-C3D8-4876-8234-CA33FF2C38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27</xdr:col>
      <xdr:colOff>0</xdr:colOff>
      <xdr:row>120</xdr:row>
      <xdr:rowOff>22860</xdr:rowOff>
    </xdr:from>
    <xdr:to>
      <xdr:col>35</xdr:col>
      <xdr:colOff>830580</xdr:colOff>
      <xdr:row>139</xdr:row>
      <xdr:rowOff>182880</xdr:rowOff>
    </xdr:to>
    <xdr:graphicFrame macro="">
      <xdr:nvGraphicFramePr>
        <xdr:cNvPr id="54" name="Diagram 53">
          <a:extLst>
            <a:ext uri="{FF2B5EF4-FFF2-40B4-BE49-F238E27FC236}">
              <a16:creationId xmlns:a16="http://schemas.microsoft.com/office/drawing/2014/main" id="{CBB4CC09-27DB-46D1-8392-D239A36082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26</xdr:col>
      <xdr:colOff>899160</xdr:colOff>
      <xdr:row>140</xdr:row>
      <xdr:rowOff>22860</xdr:rowOff>
    </xdr:from>
    <xdr:to>
      <xdr:col>35</xdr:col>
      <xdr:colOff>906780</xdr:colOff>
      <xdr:row>159</xdr:row>
      <xdr:rowOff>182880</xdr:rowOff>
    </xdr:to>
    <xdr:graphicFrame macro="">
      <xdr:nvGraphicFramePr>
        <xdr:cNvPr id="55" name="Diagram 54">
          <a:extLst>
            <a:ext uri="{FF2B5EF4-FFF2-40B4-BE49-F238E27FC236}">
              <a16:creationId xmlns:a16="http://schemas.microsoft.com/office/drawing/2014/main" id="{BA72938F-E138-4CA7-B97A-BFC24BF098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27</xdr:col>
      <xdr:colOff>30480</xdr:colOff>
      <xdr:row>160</xdr:row>
      <xdr:rowOff>22861</xdr:rowOff>
    </xdr:from>
    <xdr:to>
      <xdr:col>36</xdr:col>
      <xdr:colOff>0</xdr:colOff>
      <xdr:row>180</xdr:row>
      <xdr:rowOff>7621</xdr:rowOff>
    </xdr:to>
    <xdr:graphicFrame macro="">
      <xdr:nvGraphicFramePr>
        <xdr:cNvPr id="56" name="Diagram 55">
          <a:extLst>
            <a:ext uri="{FF2B5EF4-FFF2-40B4-BE49-F238E27FC236}">
              <a16:creationId xmlns:a16="http://schemas.microsoft.com/office/drawing/2014/main" id="{A5F6B3AE-7956-48F0-B78C-876467D40F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27</xdr:col>
      <xdr:colOff>76200</xdr:colOff>
      <xdr:row>180</xdr:row>
      <xdr:rowOff>53340</xdr:rowOff>
    </xdr:from>
    <xdr:to>
      <xdr:col>36</xdr:col>
      <xdr:colOff>30480</xdr:colOff>
      <xdr:row>200</xdr:row>
      <xdr:rowOff>7620</xdr:rowOff>
    </xdr:to>
    <xdr:graphicFrame macro="">
      <xdr:nvGraphicFramePr>
        <xdr:cNvPr id="57" name="Diagram 56">
          <a:extLst>
            <a:ext uri="{FF2B5EF4-FFF2-40B4-BE49-F238E27FC236}">
              <a16:creationId xmlns:a16="http://schemas.microsoft.com/office/drawing/2014/main" id="{4555B25E-C5EB-48D0-91CE-70F9BBADB6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27</xdr:col>
      <xdr:colOff>83820</xdr:colOff>
      <xdr:row>200</xdr:row>
      <xdr:rowOff>83820</xdr:rowOff>
    </xdr:from>
    <xdr:to>
      <xdr:col>35</xdr:col>
      <xdr:colOff>891540</xdr:colOff>
      <xdr:row>219</xdr:row>
      <xdr:rowOff>137160</xdr:rowOff>
    </xdr:to>
    <xdr:graphicFrame macro="">
      <xdr:nvGraphicFramePr>
        <xdr:cNvPr id="58" name="Diagram 57">
          <a:extLst>
            <a:ext uri="{FF2B5EF4-FFF2-40B4-BE49-F238E27FC236}">
              <a16:creationId xmlns:a16="http://schemas.microsoft.com/office/drawing/2014/main" id="{290A7CF2-F41A-419B-ABA9-6C23DE46DD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27</xdr:col>
      <xdr:colOff>1</xdr:colOff>
      <xdr:row>220</xdr:row>
      <xdr:rowOff>38101</xdr:rowOff>
    </xdr:from>
    <xdr:to>
      <xdr:col>35</xdr:col>
      <xdr:colOff>853440</xdr:colOff>
      <xdr:row>239</xdr:row>
      <xdr:rowOff>167641</xdr:rowOff>
    </xdr:to>
    <xdr:graphicFrame macro="">
      <xdr:nvGraphicFramePr>
        <xdr:cNvPr id="59" name="Diagram 58">
          <a:extLst>
            <a:ext uri="{FF2B5EF4-FFF2-40B4-BE49-F238E27FC236}">
              <a16:creationId xmlns:a16="http://schemas.microsoft.com/office/drawing/2014/main" id="{FB27EA4A-CD44-4381-867B-CCBAF1C2B7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26</xdr:col>
      <xdr:colOff>899160</xdr:colOff>
      <xdr:row>240</xdr:row>
      <xdr:rowOff>15239</xdr:rowOff>
    </xdr:from>
    <xdr:to>
      <xdr:col>35</xdr:col>
      <xdr:colOff>853440</xdr:colOff>
      <xdr:row>259</xdr:row>
      <xdr:rowOff>144780</xdr:rowOff>
    </xdr:to>
    <xdr:graphicFrame macro="">
      <xdr:nvGraphicFramePr>
        <xdr:cNvPr id="60" name="Diagram 59">
          <a:extLst>
            <a:ext uri="{FF2B5EF4-FFF2-40B4-BE49-F238E27FC236}">
              <a16:creationId xmlns:a16="http://schemas.microsoft.com/office/drawing/2014/main" id="{623CDC84-38CE-4A3F-A1E4-5ED357287C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27</xdr:col>
      <xdr:colOff>1</xdr:colOff>
      <xdr:row>260</xdr:row>
      <xdr:rowOff>53340</xdr:rowOff>
    </xdr:from>
    <xdr:to>
      <xdr:col>35</xdr:col>
      <xdr:colOff>792480</xdr:colOff>
      <xdr:row>279</xdr:row>
      <xdr:rowOff>175260</xdr:rowOff>
    </xdr:to>
    <xdr:graphicFrame macro="">
      <xdr:nvGraphicFramePr>
        <xdr:cNvPr id="61" name="Diagram 60">
          <a:extLst>
            <a:ext uri="{FF2B5EF4-FFF2-40B4-BE49-F238E27FC236}">
              <a16:creationId xmlns:a16="http://schemas.microsoft.com/office/drawing/2014/main" id="{074E980C-729D-4E6D-B48A-FB3F2E1EF3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26</xdr:col>
      <xdr:colOff>899160</xdr:colOff>
      <xdr:row>280</xdr:row>
      <xdr:rowOff>30481</xdr:rowOff>
    </xdr:from>
    <xdr:to>
      <xdr:col>35</xdr:col>
      <xdr:colOff>769620</xdr:colOff>
      <xdr:row>299</xdr:row>
      <xdr:rowOff>144781</xdr:rowOff>
    </xdr:to>
    <xdr:graphicFrame macro="">
      <xdr:nvGraphicFramePr>
        <xdr:cNvPr id="62" name="Diagram 61">
          <a:extLst>
            <a:ext uri="{FF2B5EF4-FFF2-40B4-BE49-F238E27FC236}">
              <a16:creationId xmlns:a16="http://schemas.microsoft.com/office/drawing/2014/main" id="{420AB963-B535-4496-8BF0-8A83B12463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</xdr:col>
      <xdr:colOff>0</xdr:colOff>
      <xdr:row>33</xdr:row>
      <xdr:rowOff>22860</xdr:rowOff>
    </xdr:from>
    <xdr:to>
      <xdr:col>12</xdr:col>
      <xdr:colOff>807720</xdr:colOff>
      <xdr:row>61</xdr:row>
      <xdr:rowOff>182880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BD80A535-0DD2-4B07-8E44-A22DD72B3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0</xdr:colOff>
      <xdr:row>64</xdr:row>
      <xdr:rowOff>152400</xdr:rowOff>
    </xdr:from>
    <xdr:to>
      <xdr:col>12</xdr:col>
      <xdr:colOff>853440</xdr:colOff>
      <xdr:row>93</xdr:row>
      <xdr:rowOff>160020</xdr:rowOff>
    </xdr:to>
    <xdr:graphicFrame macro="">
      <xdr:nvGraphicFramePr>
        <xdr:cNvPr id="63" name="Diagram 62">
          <a:extLst>
            <a:ext uri="{FF2B5EF4-FFF2-40B4-BE49-F238E27FC236}">
              <a16:creationId xmlns:a16="http://schemas.microsoft.com/office/drawing/2014/main" id="{41C9A85A-836D-459D-8605-B5C8E50CE9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</xdr:col>
      <xdr:colOff>0</xdr:colOff>
      <xdr:row>97</xdr:row>
      <xdr:rowOff>7620</xdr:rowOff>
    </xdr:from>
    <xdr:to>
      <xdr:col>12</xdr:col>
      <xdr:colOff>838200</xdr:colOff>
      <xdr:row>125</xdr:row>
      <xdr:rowOff>182880</xdr:rowOff>
    </xdr:to>
    <xdr:graphicFrame macro="">
      <xdr:nvGraphicFramePr>
        <xdr:cNvPr id="64" name="Diagram 63">
          <a:extLst>
            <a:ext uri="{FF2B5EF4-FFF2-40B4-BE49-F238E27FC236}">
              <a16:creationId xmlns:a16="http://schemas.microsoft.com/office/drawing/2014/main" id="{49FF3A66-FD5B-4125-96A1-1D60CDDC57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522568</xdr:colOff>
      <xdr:row>1</xdr:row>
      <xdr:rowOff>37279</xdr:rowOff>
    </xdr:from>
    <xdr:to>
      <xdr:col>13</xdr:col>
      <xdr:colOff>657038</xdr:colOff>
      <xdr:row>27</xdr:row>
      <xdr:rowOff>164279</xdr:rowOff>
    </xdr:to>
    <xdr:graphicFrame macro="">
      <xdr:nvGraphicFramePr>
        <xdr:cNvPr id="14" name="Diagram 2">
          <a:extLst>
            <a:ext uri="{FF2B5EF4-FFF2-40B4-BE49-F238E27FC236}">
              <a16:creationId xmlns:a16="http://schemas.microsoft.com/office/drawing/2014/main" id="{00201AC7-A907-4219-867C-13E1CD9E61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833438</xdr:colOff>
      <xdr:row>32</xdr:row>
      <xdr:rowOff>158750</xdr:rowOff>
    </xdr:from>
    <xdr:to>
      <xdr:col>14</xdr:col>
      <xdr:colOff>55095</xdr:colOff>
      <xdr:row>61</xdr:row>
      <xdr:rowOff>0</xdr:rowOff>
    </xdr:to>
    <xdr:graphicFrame macro="">
      <xdr:nvGraphicFramePr>
        <xdr:cNvPr id="12" name="Diagram 2">
          <a:extLst>
            <a:ext uri="{FF2B5EF4-FFF2-40B4-BE49-F238E27FC236}">
              <a16:creationId xmlns:a16="http://schemas.microsoft.com/office/drawing/2014/main" id="{51E27AEF-9ED6-4518-A17D-65E3ACAC77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41433</xdr:colOff>
      <xdr:row>65</xdr:row>
      <xdr:rowOff>151288</xdr:rowOff>
    </xdr:from>
    <xdr:to>
      <xdr:col>14</xdr:col>
      <xdr:colOff>174316</xdr:colOff>
      <xdr:row>94</xdr:row>
      <xdr:rowOff>122078</xdr:rowOff>
    </xdr:to>
    <xdr:graphicFrame macro="">
      <xdr:nvGraphicFramePr>
        <xdr:cNvPr id="13" name="Diagram 2">
          <a:extLst>
            <a:ext uri="{FF2B5EF4-FFF2-40B4-BE49-F238E27FC236}">
              <a16:creationId xmlns:a16="http://schemas.microsoft.com/office/drawing/2014/main" id="{0FA3D271-32E0-463C-BBCC-F0381A32DA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7937</xdr:colOff>
      <xdr:row>95</xdr:row>
      <xdr:rowOff>182562</xdr:rowOff>
    </xdr:from>
    <xdr:to>
      <xdr:col>14</xdr:col>
      <xdr:colOff>142407</xdr:colOff>
      <xdr:row>124</xdr:row>
      <xdr:rowOff>113664</xdr:rowOff>
    </xdr:to>
    <xdr:graphicFrame macro="">
      <xdr:nvGraphicFramePr>
        <xdr:cNvPr id="15" name="Diagram 2">
          <a:extLst>
            <a:ext uri="{FF2B5EF4-FFF2-40B4-BE49-F238E27FC236}">
              <a16:creationId xmlns:a16="http://schemas.microsoft.com/office/drawing/2014/main" id="{D47F032C-2D86-474C-84A6-4AB1B7C3D0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</xdr:colOff>
      <xdr:row>128</xdr:row>
      <xdr:rowOff>160020</xdr:rowOff>
    </xdr:from>
    <xdr:to>
      <xdr:col>14</xdr:col>
      <xdr:colOff>170983</xdr:colOff>
      <xdr:row>157</xdr:row>
      <xdr:rowOff>130810</xdr:rowOff>
    </xdr:to>
    <xdr:graphicFrame macro="">
      <xdr:nvGraphicFramePr>
        <xdr:cNvPr id="16" name="Diagram 2">
          <a:extLst>
            <a:ext uri="{FF2B5EF4-FFF2-40B4-BE49-F238E27FC236}">
              <a16:creationId xmlns:a16="http://schemas.microsoft.com/office/drawing/2014/main" id="{7725A247-339D-4F3A-B1BC-20092FCE2E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515620</xdr:colOff>
      <xdr:row>161</xdr:row>
      <xdr:rowOff>176848</xdr:rowOff>
    </xdr:from>
    <xdr:to>
      <xdr:col>13</xdr:col>
      <xdr:colOff>650090</xdr:colOff>
      <xdr:row>190</xdr:row>
      <xdr:rowOff>147638</xdr:rowOff>
    </xdr:to>
    <xdr:graphicFrame macro="">
      <xdr:nvGraphicFramePr>
        <xdr:cNvPr id="17" name="Diagram 2">
          <a:extLst>
            <a:ext uri="{FF2B5EF4-FFF2-40B4-BE49-F238E27FC236}">
              <a16:creationId xmlns:a16="http://schemas.microsoft.com/office/drawing/2014/main" id="{A6BFCB92-05A0-4AE4-ABF4-6B53F87177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694532</xdr:colOff>
      <xdr:row>195</xdr:row>
      <xdr:rowOff>23813</xdr:rowOff>
    </xdr:from>
    <xdr:to>
      <xdr:col>13</xdr:col>
      <xdr:colOff>829001</xdr:colOff>
      <xdr:row>223</xdr:row>
      <xdr:rowOff>185103</xdr:rowOff>
    </xdr:to>
    <xdr:graphicFrame macro="">
      <xdr:nvGraphicFramePr>
        <xdr:cNvPr id="18" name="Diagram 2">
          <a:extLst>
            <a:ext uri="{FF2B5EF4-FFF2-40B4-BE49-F238E27FC236}">
              <a16:creationId xmlns:a16="http://schemas.microsoft.com/office/drawing/2014/main" id="{3BF5B5F7-1CF8-409A-ABDC-840DAACCDE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779621</xdr:colOff>
      <xdr:row>227</xdr:row>
      <xdr:rowOff>147321</xdr:rowOff>
    </xdr:from>
    <xdr:to>
      <xdr:col>13</xdr:col>
      <xdr:colOff>912503</xdr:colOff>
      <xdr:row>256</xdr:row>
      <xdr:rowOff>118111</xdr:rowOff>
    </xdr:to>
    <xdr:graphicFrame macro="">
      <xdr:nvGraphicFramePr>
        <xdr:cNvPr id="19" name="Diagram 2">
          <a:extLst>
            <a:ext uri="{FF2B5EF4-FFF2-40B4-BE49-F238E27FC236}">
              <a16:creationId xmlns:a16="http://schemas.microsoft.com/office/drawing/2014/main" id="{39770469-A970-4490-8196-9EAED0B346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389373</xdr:colOff>
      <xdr:row>6</xdr:row>
      <xdr:rowOff>71175</xdr:rowOff>
    </xdr:from>
    <xdr:to>
      <xdr:col>31</xdr:col>
      <xdr:colOff>584059</xdr:colOff>
      <xdr:row>24</xdr:row>
      <xdr:rowOff>186311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30</xdr:col>
      <xdr:colOff>439615</xdr:colOff>
      <xdr:row>0</xdr:row>
      <xdr:rowOff>73270</xdr:rowOff>
    </xdr:from>
    <xdr:to>
      <xdr:col>36</xdr:col>
      <xdr:colOff>1119973</xdr:colOff>
      <xdr:row>18</xdr:row>
      <xdr:rowOff>10467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36</xdr:col>
      <xdr:colOff>1172308</xdr:colOff>
      <xdr:row>0</xdr:row>
      <xdr:rowOff>73269</xdr:rowOff>
    </xdr:from>
    <xdr:to>
      <xdr:col>43</xdr:col>
      <xdr:colOff>94203</xdr:colOff>
      <xdr:row>18</xdr:row>
      <xdr:rowOff>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43</xdr:col>
      <xdr:colOff>146539</xdr:colOff>
      <xdr:row>0</xdr:row>
      <xdr:rowOff>52336</xdr:rowOff>
    </xdr:from>
    <xdr:to>
      <xdr:col>49</xdr:col>
      <xdr:colOff>293078</xdr:colOff>
      <xdr:row>18</xdr:row>
      <xdr:rowOff>41868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</xdr:col>
      <xdr:colOff>435428</xdr:colOff>
      <xdr:row>25</xdr:row>
      <xdr:rowOff>188783</xdr:rowOff>
    </xdr:from>
    <xdr:to>
      <xdr:col>31</xdr:col>
      <xdr:colOff>424959</xdr:colOff>
      <xdr:row>39</xdr:row>
      <xdr:rowOff>167472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30</xdr:col>
      <xdr:colOff>439615</xdr:colOff>
      <xdr:row>18</xdr:row>
      <xdr:rowOff>31401</xdr:rowOff>
    </xdr:from>
    <xdr:to>
      <xdr:col>36</xdr:col>
      <xdr:colOff>1088571</xdr:colOff>
      <xdr:row>37</xdr:row>
      <xdr:rowOff>177939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36</xdr:col>
      <xdr:colOff>1151374</xdr:colOff>
      <xdr:row>18</xdr:row>
      <xdr:rowOff>41868</xdr:rowOff>
    </xdr:from>
    <xdr:to>
      <xdr:col>43</xdr:col>
      <xdr:colOff>73269</xdr:colOff>
      <xdr:row>38</xdr:row>
      <xdr:rowOff>94203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43</xdr:col>
      <xdr:colOff>136072</xdr:colOff>
      <xdr:row>18</xdr:row>
      <xdr:rowOff>83736</xdr:rowOff>
    </xdr:from>
    <xdr:to>
      <xdr:col>49</xdr:col>
      <xdr:colOff>282612</xdr:colOff>
      <xdr:row>38</xdr:row>
      <xdr:rowOff>83737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23</xdr:col>
      <xdr:colOff>200967</xdr:colOff>
      <xdr:row>41</xdr:row>
      <xdr:rowOff>108857</xdr:rowOff>
    </xdr:from>
    <xdr:to>
      <xdr:col>30</xdr:col>
      <xdr:colOff>337035</xdr:colOff>
      <xdr:row>54</xdr:row>
      <xdr:rowOff>90017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30</xdr:col>
      <xdr:colOff>439615</xdr:colOff>
      <xdr:row>38</xdr:row>
      <xdr:rowOff>20934</xdr:rowOff>
    </xdr:from>
    <xdr:to>
      <xdr:col>36</xdr:col>
      <xdr:colOff>1088571</xdr:colOff>
      <xdr:row>60</xdr:row>
      <xdr:rowOff>104670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36</xdr:col>
      <xdr:colOff>1151374</xdr:colOff>
      <xdr:row>38</xdr:row>
      <xdr:rowOff>146539</xdr:rowOff>
    </xdr:from>
    <xdr:to>
      <xdr:col>43</xdr:col>
      <xdr:colOff>94203</xdr:colOff>
      <xdr:row>60</xdr:row>
      <xdr:rowOff>146538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00000000-0008-0000-14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43</xdr:col>
      <xdr:colOff>198873</xdr:colOff>
      <xdr:row>38</xdr:row>
      <xdr:rowOff>125605</xdr:rowOff>
    </xdr:from>
    <xdr:to>
      <xdr:col>49</xdr:col>
      <xdr:colOff>282610</xdr:colOff>
      <xdr:row>60</xdr:row>
      <xdr:rowOff>115137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00000000-0008-0000-14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23</xdr:col>
      <xdr:colOff>173752</xdr:colOff>
      <xdr:row>56</xdr:row>
      <xdr:rowOff>52333</xdr:rowOff>
    </xdr:from>
    <xdr:to>
      <xdr:col>30</xdr:col>
      <xdr:colOff>414493</xdr:colOff>
      <xdr:row>69</xdr:row>
      <xdr:rowOff>87921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00000000-0008-0000-14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30</xdr:col>
      <xdr:colOff>450083</xdr:colOff>
      <xdr:row>60</xdr:row>
      <xdr:rowOff>136071</xdr:rowOff>
    </xdr:from>
    <xdr:to>
      <xdr:col>36</xdr:col>
      <xdr:colOff>1099039</xdr:colOff>
      <xdr:row>80</xdr:row>
      <xdr:rowOff>20935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00000000-0008-0000-14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36</xdr:col>
      <xdr:colOff>1172308</xdr:colOff>
      <xdr:row>60</xdr:row>
      <xdr:rowOff>177940</xdr:rowOff>
    </xdr:from>
    <xdr:to>
      <xdr:col>43</xdr:col>
      <xdr:colOff>115137</xdr:colOff>
      <xdr:row>79</xdr:row>
      <xdr:rowOff>177940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00000000-0008-0000-14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43</xdr:col>
      <xdr:colOff>188406</xdr:colOff>
      <xdr:row>60</xdr:row>
      <xdr:rowOff>177939</xdr:rowOff>
    </xdr:from>
    <xdr:to>
      <xdr:col>49</xdr:col>
      <xdr:colOff>272143</xdr:colOff>
      <xdr:row>79</xdr:row>
      <xdr:rowOff>167472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00000000-0008-0000-14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23</xdr:col>
      <xdr:colOff>169567</xdr:colOff>
      <xdr:row>70</xdr:row>
      <xdr:rowOff>171660</xdr:rowOff>
    </xdr:from>
    <xdr:to>
      <xdr:col>30</xdr:col>
      <xdr:colOff>410308</xdr:colOff>
      <xdr:row>84</xdr:row>
      <xdr:rowOff>16746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00000000-0008-0000-14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30</xdr:col>
      <xdr:colOff>450082</xdr:colOff>
      <xdr:row>80</xdr:row>
      <xdr:rowOff>94204</xdr:rowOff>
    </xdr:from>
    <xdr:to>
      <xdr:col>36</xdr:col>
      <xdr:colOff>1099038</xdr:colOff>
      <xdr:row>99</xdr:row>
      <xdr:rowOff>188408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00000000-0008-0000-14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36</xdr:col>
      <xdr:colOff>1193242</xdr:colOff>
      <xdr:row>80</xdr:row>
      <xdr:rowOff>83737</xdr:rowOff>
    </xdr:from>
    <xdr:to>
      <xdr:col>43</xdr:col>
      <xdr:colOff>136071</xdr:colOff>
      <xdr:row>99</xdr:row>
      <xdr:rowOff>94204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00000000-0008-0000-14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43</xdr:col>
      <xdr:colOff>198873</xdr:colOff>
      <xdr:row>80</xdr:row>
      <xdr:rowOff>62803</xdr:rowOff>
    </xdr:from>
    <xdr:to>
      <xdr:col>49</xdr:col>
      <xdr:colOff>282610</xdr:colOff>
      <xdr:row>99</xdr:row>
      <xdr:rowOff>62803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00000000-0008-0000-14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23</xdr:col>
      <xdr:colOff>244927</xdr:colOff>
      <xdr:row>87</xdr:row>
      <xdr:rowOff>106770</xdr:rowOff>
    </xdr:from>
    <xdr:to>
      <xdr:col>30</xdr:col>
      <xdr:colOff>485668</xdr:colOff>
      <xdr:row>101</xdr:row>
      <xdr:rowOff>66997</xdr:rowOff>
    </xdr:to>
    <xdr:graphicFrame macro="">
      <xdr:nvGraphicFramePr>
        <xdr:cNvPr id="22" name="Diagram 21">
          <a:extLst>
            <a:ext uri="{FF2B5EF4-FFF2-40B4-BE49-F238E27FC236}">
              <a16:creationId xmlns:a16="http://schemas.microsoft.com/office/drawing/2014/main" id="{00000000-0008-0000-14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30</xdr:col>
      <xdr:colOff>471017</xdr:colOff>
      <xdr:row>106</xdr:row>
      <xdr:rowOff>104671</xdr:rowOff>
    </xdr:from>
    <xdr:to>
      <xdr:col>36</xdr:col>
      <xdr:colOff>1119973</xdr:colOff>
      <xdr:row>129</xdr:row>
      <xdr:rowOff>73271</xdr:rowOff>
    </xdr:to>
    <xdr:graphicFrame macro="">
      <xdr:nvGraphicFramePr>
        <xdr:cNvPr id="23" name="Diagram 22">
          <a:extLst>
            <a:ext uri="{FF2B5EF4-FFF2-40B4-BE49-F238E27FC236}">
              <a16:creationId xmlns:a16="http://schemas.microsoft.com/office/drawing/2014/main" id="{00000000-0008-0000-14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37</xdr:col>
      <xdr:colOff>10467</xdr:colOff>
      <xdr:row>106</xdr:row>
      <xdr:rowOff>94204</xdr:rowOff>
    </xdr:from>
    <xdr:to>
      <xdr:col>43</xdr:col>
      <xdr:colOff>157005</xdr:colOff>
      <xdr:row>128</xdr:row>
      <xdr:rowOff>177940</xdr:rowOff>
    </xdr:to>
    <xdr:graphicFrame macro="">
      <xdr:nvGraphicFramePr>
        <xdr:cNvPr id="24" name="Diagram 23">
          <a:extLst>
            <a:ext uri="{FF2B5EF4-FFF2-40B4-BE49-F238E27FC236}">
              <a16:creationId xmlns:a16="http://schemas.microsoft.com/office/drawing/2014/main" id="{00000000-0008-0000-14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43</xdr:col>
      <xdr:colOff>240741</xdr:colOff>
      <xdr:row>106</xdr:row>
      <xdr:rowOff>41868</xdr:rowOff>
    </xdr:from>
    <xdr:to>
      <xdr:col>49</xdr:col>
      <xdr:colOff>324478</xdr:colOff>
      <xdr:row>128</xdr:row>
      <xdr:rowOff>115137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00000000-0008-0000-14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23</xdr:col>
      <xdr:colOff>177939</xdr:colOff>
      <xdr:row>100</xdr:row>
      <xdr:rowOff>186313</xdr:rowOff>
    </xdr:from>
    <xdr:to>
      <xdr:col>30</xdr:col>
      <xdr:colOff>418680</xdr:colOff>
      <xdr:row>117</xdr:row>
      <xdr:rowOff>81642</xdr:rowOff>
    </xdr:to>
    <xdr:graphicFrame macro="">
      <xdr:nvGraphicFramePr>
        <xdr:cNvPr id="26" name="Diagram 25">
          <a:extLst>
            <a:ext uri="{FF2B5EF4-FFF2-40B4-BE49-F238E27FC236}">
              <a16:creationId xmlns:a16="http://schemas.microsoft.com/office/drawing/2014/main" id="{00000000-0008-0000-14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30</xdr:col>
      <xdr:colOff>429149</xdr:colOff>
      <xdr:row>129</xdr:row>
      <xdr:rowOff>125605</xdr:rowOff>
    </xdr:from>
    <xdr:to>
      <xdr:col>36</xdr:col>
      <xdr:colOff>1078105</xdr:colOff>
      <xdr:row>152</xdr:row>
      <xdr:rowOff>20935</xdr:rowOff>
    </xdr:to>
    <xdr:graphicFrame macro="">
      <xdr:nvGraphicFramePr>
        <xdr:cNvPr id="27" name="Diagram 26">
          <a:extLst>
            <a:ext uri="{FF2B5EF4-FFF2-40B4-BE49-F238E27FC236}">
              <a16:creationId xmlns:a16="http://schemas.microsoft.com/office/drawing/2014/main" id="{00000000-0008-0000-14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36</xdr:col>
      <xdr:colOff>1172308</xdr:colOff>
      <xdr:row>129</xdr:row>
      <xdr:rowOff>188407</xdr:rowOff>
    </xdr:from>
    <xdr:to>
      <xdr:col>43</xdr:col>
      <xdr:colOff>115137</xdr:colOff>
      <xdr:row>152</xdr:row>
      <xdr:rowOff>0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00000000-0008-0000-14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43</xdr:col>
      <xdr:colOff>261675</xdr:colOff>
      <xdr:row>129</xdr:row>
      <xdr:rowOff>136072</xdr:rowOff>
    </xdr:from>
    <xdr:to>
      <xdr:col>49</xdr:col>
      <xdr:colOff>345412</xdr:colOff>
      <xdr:row>151</xdr:row>
      <xdr:rowOff>136072</xdr:rowOff>
    </xdr:to>
    <xdr:graphicFrame macro="">
      <xdr:nvGraphicFramePr>
        <xdr:cNvPr id="29" name="Diagram 28">
          <a:extLst>
            <a:ext uri="{FF2B5EF4-FFF2-40B4-BE49-F238E27FC236}">
              <a16:creationId xmlns:a16="http://schemas.microsoft.com/office/drawing/2014/main" id="{00000000-0008-0000-14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23</xdr:col>
      <xdr:colOff>253302</xdr:colOff>
      <xdr:row>119</xdr:row>
      <xdr:rowOff>33495</xdr:rowOff>
    </xdr:from>
    <xdr:to>
      <xdr:col>30</xdr:col>
      <xdr:colOff>494043</xdr:colOff>
      <xdr:row>135</xdr:row>
      <xdr:rowOff>87923</xdr:rowOff>
    </xdr:to>
    <xdr:graphicFrame macro="">
      <xdr:nvGraphicFramePr>
        <xdr:cNvPr id="30" name="Diagram 29">
          <a:extLst>
            <a:ext uri="{FF2B5EF4-FFF2-40B4-BE49-F238E27FC236}">
              <a16:creationId xmlns:a16="http://schemas.microsoft.com/office/drawing/2014/main" id="{00000000-0008-0000-14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30</xdr:col>
      <xdr:colOff>439616</xdr:colOff>
      <xdr:row>152</xdr:row>
      <xdr:rowOff>157006</xdr:rowOff>
    </xdr:from>
    <xdr:to>
      <xdr:col>36</xdr:col>
      <xdr:colOff>1088572</xdr:colOff>
      <xdr:row>181</xdr:row>
      <xdr:rowOff>94205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00000000-0008-0000-14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36</xdr:col>
      <xdr:colOff>1172308</xdr:colOff>
      <xdr:row>152</xdr:row>
      <xdr:rowOff>177940</xdr:rowOff>
    </xdr:from>
    <xdr:to>
      <xdr:col>43</xdr:col>
      <xdr:colOff>115137</xdr:colOff>
      <xdr:row>181</xdr:row>
      <xdr:rowOff>31402</xdr:rowOff>
    </xdr:to>
    <xdr:graphicFrame macro="">
      <xdr:nvGraphicFramePr>
        <xdr:cNvPr id="32" name="Diagram 31">
          <a:extLst>
            <a:ext uri="{FF2B5EF4-FFF2-40B4-BE49-F238E27FC236}">
              <a16:creationId xmlns:a16="http://schemas.microsoft.com/office/drawing/2014/main" id="{00000000-0008-0000-14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43</xdr:col>
      <xdr:colOff>167472</xdr:colOff>
      <xdr:row>152</xdr:row>
      <xdr:rowOff>115138</xdr:rowOff>
    </xdr:from>
    <xdr:to>
      <xdr:col>49</xdr:col>
      <xdr:colOff>251209</xdr:colOff>
      <xdr:row>180</xdr:row>
      <xdr:rowOff>157006</xdr:rowOff>
    </xdr:to>
    <xdr:graphicFrame macro="">
      <xdr:nvGraphicFramePr>
        <xdr:cNvPr id="33" name="Diagram 32">
          <a:extLst>
            <a:ext uri="{FF2B5EF4-FFF2-40B4-BE49-F238E27FC236}">
              <a16:creationId xmlns:a16="http://schemas.microsoft.com/office/drawing/2014/main" id="{00000000-0008-0000-14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23</xdr:col>
      <xdr:colOff>207247</xdr:colOff>
      <xdr:row>137</xdr:row>
      <xdr:rowOff>2093</xdr:rowOff>
    </xdr:from>
    <xdr:to>
      <xdr:col>30</xdr:col>
      <xdr:colOff>447988</xdr:colOff>
      <xdr:row>153</xdr:row>
      <xdr:rowOff>48148</xdr:rowOff>
    </xdr:to>
    <xdr:graphicFrame macro="">
      <xdr:nvGraphicFramePr>
        <xdr:cNvPr id="34" name="Diagram 33">
          <a:extLst>
            <a:ext uri="{FF2B5EF4-FFF2-40B4-BE49-F238E27FC236}">
              <a16:creationId xmlns:a16="http://schemas.microsoft.com/office/drawing/2014/main" id="{00000000-0008-0000-14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30</xdr:col>
      <xdr:colOff>418682</xdr:colOff>
      <xdr:row>181</xdr:row>
      <xdr:rowOff>146539</xdr:rowOff>
    </xdr:from>
    <xdr:to>
      <xdr:col>36</xdr:col>
      <xdr:colOff>1067638</xdr:colOff>
      <xdr:row>204</xdr:row>
      <xdr:rowOff>41869</xdr:rowOff>
    </xdr:to>
    <xdr:graphicFrame macro="">
      <xdr:nvGraphicFramePr>
        <xdr:cNvPr id="35" name="Diagram 34">
          <a:extLst>
            <a:ext uri="{FF2B5EF4-FFF2-40B4-BE49-F238E27FC236}">
              <a16:creationId xmlns:a16="http://schemas.microsoft.com/office/drawing/2014/main" id="{00000000-0008-0000-14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36</xdr:col>
      <xdr:colOff>1172308</xdr:colOff>
      <xdr:row>181</xdr:row>
      <xdr:rowOff>167473</xdr:rowOff>
    </xdr:from>
    <xdr:to>
      <xdr:col>43</xdr:col>
      <xdr:colOff>115137</xdr:colOff>
      <xdr:row>203</xdr:row>
      <xdr:rowOff>177940</xdr:rowOff>
    </xdr:to>
    <xdr:graphicFrame macro="">
      <xdr:nvGraphicFramePr>
        <xdr:cNvPr id="36" name="Diagram 35">
          <a:extLst>
            <a:ext uri="{FF2B5EF4-FFF2-40B4-BE49-F238E27FC236}">
              <a16:creationId xmlns:a16="http://schemas.microsoft.com/office/drawing/2014/main" id="{00000000-0008-0000-14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43</xdr:col>
      <xdr:colOff>230274</xdr:colOff>
      <xdr:row>181</xdr:row>
      <xdr:rowOff>167473</xdr:rowOff>
    </xdr:from>
    <xdr:to>
      <xdr:col>49</xdr:col>
      <xdr:colOff>314011</xdr:colOff>
      <xdr:row>203</xdr:row>
      <xdr:rowOff>167473</xdr:rowOff>
    </xdr:to>
    <xdr:graphicFrame macro="">
      <xdr:nvGraphicFramePr>
        <xdr:cNvPr id="37" name="Diagram 36">
          <a:extLst>
            <a:ext uri="{FF2B5EF4-FFF2-40B4-BE49-F238E27FC236}">
              <a16:creationId xmlns:a16="http://schemas.microsoft.com/office/drawing/2014/main" id="{00000000-0008-0000-14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23</xdr:col>
      <xdr:colOff>167473</xdr:colOff>
      <xdr:row>155</xdr:row>
      <xdr:rowOff>8375</xdr:rowOff>
    </xdr:from>
    <xdr:to>
      <xdr:col>30</xdr:col>
      <xdr:colOff>389373</xdr:colOff>
      <xdr:row>171</xdr:row>
      <xdr:rowOff>8375</xdr:rowOff>
    </xdr:to>
    <xdr:graphicFrame macro="">
      <xdr:nvGraphicFramePr>
        <xdr:cNvPr id="38" name="Diagram 37">
          <a:extLst>
            <a:ext uri="{FF2B5EF4-FFF2-40B4-BE49-F238E27FC236}">
              <a16:creationId xmlns:a16="http://schemas.microsoft.com/office/drawing/2014/main" id="{00000000-0008-0000-14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30</xdr:col>
      <xdr:colOff>439616</xdr:colOff>
      <xdr:row>204</xdr:row>
      <xdr:rowOff>115138</xdr:rowOff>
    </xdr:from>
    <xdr:to>
      <xdr:col>36</xdr:col>
      <xdr:colOff>1088572</xdr:colOff>
      <xdr:row>233</xdr:row>
      <xdr:rowOff>115139</xdr:rowOff>
    </xdr:to>
    <xdr:graphicFrame macro="">
      <xdr:nvGraphicFramePr>
        <xdr:cNvPr id="39" name="Diagram 38">
          <a:extLst>
            <a:ext uri="{FF2B5EF4-FFF2-40B4-BE49-F238E27FC236}">
              <a16:creationId xmlns:a16="http://schemas.microsoft.com/office/drawing/2014/main" id="{00000000-0008-0000-14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36</xdr:col>
      <xdr:colOff>1151374</xdr:colOff>
      <xdr:row>204</xdr:row>
      <xdr:rowOff>104671</xdr:rowOff>
    </xdr:from>
    <xdr:to>
      <xdr:col>43</xdr:col>
      <xdr:colOff>94203</xdr:colOff>
      <xdr:row>233</xdr:row>
      <xdr:rowOff>20935</xdr:rowOff>
    </xdr:to>
    <xdr:graphicFrame macro="">
      <xdr:nvGraphicFramePr>
        <xdr:cNvPr id="40" name="Diagram 39">
          <a:extLst>
            <a:ext uri="{FF2B5EF4-FFF2-40B4-BE49-F238E27FC236}">
              <a16:creationId xmlns:a16="http://schemas.microsoft.com/office/drawing/2014/main" id="{00000000-0008-0000-14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43</xdr:col>
      <xdr:colOff>146538</xdr:colOff>
      <xdr:row>204</xdr:row>
      <xdr:rowOff>73270</xdr:rowOff>
    </xdr:from>
    <xdr:to>
      <xdr:col>49</xdr:col>
      <xdr:colOff>230275</xdr:colOff>
      <xdr:row>232</xdr:row>
      <xdr:rowOff>167473</xdr:rowOff>
    </xdr:to>
    <xdr:graphicFrame macro="">
      <xdr:nvGraphicFramePr>
        <xdr:cNvPr id="41" name="Diagram 40">
          <a:extLst>
            <a:ext uri="{FF2B5EF4-FFF2-40B4-BE49-F238E27FC236}">
              <a16:creationId xmlns:a16="http://schemas.microsoft.com/office/drawing/2014/main" id="{00000000-0008-0000-14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23</xdr:col>
      <xdr:colOff>217715</xdr:colOff>
      <xdr:row>173</xdr:row>
      <xdr:rowOff>60712</xdr:rowOff>
    </xdr:from>
    <xdr:to>
      <xdr:col>30</xdr:col>
      <xdr:colOff>450082</xdr:colOff>
      <xdr:row>188</xdr:row>
      <xdr:rowOff>50242</xdr:rowOff>
    </xdr:to>
    <xdr:graphicFrame macro="">
      <xdr:nvGraphicFramePr>
        <xdr:cNvPr id="42" name="Diagram 41">
          <a:extLst>
            <a:ext uri="{FF2B5EF4-FFF2-40B4-BE49-F238E27FC236}">
              <a16:creationId xmlns:a16="http://schemas.microsoft.com/office/drawing/2014/main" id="{00000000-0008-0000-1400-00002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30</xdr:col>
      <xdr:colOff>439616</xdr:colOff>
      <xdr:row>234</xdr:row>
      <xdr:rowOff>10467</xdr:rowOff>
    </xdr:from>
    <xdr:to>
      <xdr:col>36</xdr:col>
      <xdr:colOff>1088572</xdr:colOff>
      <xdr:row>257</xdr:row>
      <xdr:rowOff>83737</xdr:rowOff>
    </xdr:to>
    <xdr:graphicFrame macro="">
      <xdr:nvGraphicFramePr>
        <xdr:cNvPr id="43" name="Diagram 42">
          <a:extLst>
            <a:ext uri="{FF2B5EF4-FFF2-40B4-BE49-F238E27FC236}">
              <a16:creationId xmlns:a16="http://schemas.microsoft.com/office/drawing/2014/main" id="{00000000-0008-0000-14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36</xdr:col>
      <xdr:colOff>1161841</xdr:colOff>
      <xdr:row>234</xdr:row>
      <xdr:rowOff>20934</xdr:rowOff>
    </xdr:from>
    <xdr:to>
      <xdr:col>43</xdr:col>
      <xdr:colOff>104670</xdr:colOff>
      <xdr:row>257</xdr:row>
      <xdr:rowOff>10467</xdr:rowOff>
    </xdr:to>
    <xdr:graphicFrame macro="">
      <xdr:nvGraphicFramePr>
        <xdr:cNvPr id="44" name="Diagram 43">
          <a:extLst>
            <a:ext uri="{FF2B5EF4-FFF2-40B4-BE49-F238E27FC236}">
              <a16:creationId xmlns:a16="http://schemas.microsoft.com/office/drawing/2014/main" id="{00000000-0008-0000-14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43</xdr:col>
      <xdr:colOff>157005</xdr:colOff>
      <xdr:row>233</xdr:row>
      <xdr:rowOff>157006</xdr:rowOff>
    </xdr:from>
    <xdr:to>
      <xdr:col>49</xdr:col>
      <xdr:colOff>240742</xdr:colOff>
      <xdr:row>256</xdr:row>
      <xdr:rowOff>136071</xdr:rowOff>
    </xdr:to>
    <xdr:graphicFrame macro="">
      <xdr:nvGraphicFramePr>
        <xdr:cNvPr id="45" name="Diagram 44">
          <a:extLst>
            <a:ext uri="{FF2B5EF4-FFF2-40B4-BE49-F238E27FC236}">
              <a16:creationId xmlns:a16="http://schemas.microsoft.com/office/drawing/2014/main" id="{00000000-0008-0000-14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23</xdr:col>
      <xdr:colOff>452176</xdr:colOff>
      <xdr:row>245</xdr:row>
      <xdr:rowOff>31402</xdr:rowOff>
    </xdr:from>
    <xdr:to>
      <xdr:col>30</xdr:col>
      <xdr:colOff>692917</xdr:colOff>
      <xdr:row>262</xdr:row>
      <xdr:rowOff>16747</xdr:rowOff>
    </xdr:to>
    <xdr:graphicFrame macro="">
      <xdr:nvGraphicFramePr>
        <xdr:cNvPr id="46" name="Diagram 45">
          <a:extLst>
            <a:ext uri="{FF2B5EF4-FFF2-40B4-BE49-F238E27FC236}">
              <a16:creationId xmlns:a16="http://schemas.microsoft.com/office/drawing/2014/main" id="{00000000-0008-0000-1400-00002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30</xdr:col>
      <xdr:colOff>439616</xdr:colOff>
      <xdr:row>257</xdr:row>
      <xdr:rowOff>157005</xdr:rowOff>
    </xdr:from>
    <xdr:to>
      <xdr:col>36</xdr:col>
      <xdr:colOff>1088572</xdr:colOff>
      <xdr:row>275</xdr:row>
      <xdr:rowOff>41868</xdr:rowOff>
    </xdr:to>
    <xdr:graphicFrame macro="">
      <xdr:nvGraphicFramePr>
        <xdr:cNvPr id="47" name="Diagram 46">
          <a:extLst>
            <a:ext uri="{FF2B5EF4-FFF2-40B4-BE49-F238E27FC236}">
              <a16:creationId xmlns:a16="http://schemas.microsoft.com/office/drawing/2014/main" id="{00000000-0008-0000-1400-00002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36</xdr:col>
      <xdr:colOff>1151374</xdr:colOff>
      <xdr:row>258</xdr:row>
      <xdr:rowOff>10467</xdr:rowOff>
    </xdr:from>
    <xdr:to>
      <xdr:col>43</xdr:col>
      <xdr:colOff>94203</xdr:colOff>
      <xdr:row>275</xdr:row>
      <xdr:rowOff>0</xdr:rowOff>
    </xdr:to>
    <xdr:graphicFrame macro="">
      <xdr:nvGraphicFramePr>
        <xdr:cNvPr id="48" name="Diagram 47">
          <a:extLst>
            <a:ext uri="{FF2B5EF4-FFF2-40B4-BE49-F238E27FC236}">
              <a16:creationId xmlns:a16="http://schemas.microsoft.com/office/drawing/2014/main" id="{00000000-0008-0000-1400-00003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43</xdr:col>
      <xdr:colOff>230275</xdr:colOff>
      <xdr:row>257</xdr:row>
      <xdr:rowOff>167473</xdr:rowOff>
    </xdr:from>
    <xdr:to>
      <xdr:col>49</xdr:col>
      <xdr:colOff>314012</xdr:colOff>
      <xdr:row>274</xdr:row>
      <xdr:rowOff>146539</xdr:rowOff>
    </xdr:to>
    <xdr:graphicFrame macro="">
      <xdr:nvGraphicFramePr>
        <xdr:cNvPr id="49" name="Diagram 48">
          <a:extLst>
            <a:ext uri="{FF2B5EF4-FFF2-40B4-BE49-F238E27FC236}">
              <a16:creationId xmlns:a16="http://schemas.microsoft.com/office/drawing/2014/main" id="{00000000-0008-0000-14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23</xdr:col>
      <xdr:colOff>73269</xdr:colOff>
      <xdr:row>275</xdr:row>
      <xdr:rowOff>167472</xdr:rowOff>
    </xdr:from>
    <xdr:to>
      <xdr:col>30</xdr:col>
      <xdr:colOff>314010</xdr:colOff>
      <xdr:row>293</xdr:row>
      <xdr:rowOff>94203</xdr:rowOff>
    </xdr:to>
    <xdr:graphicFrame macro="">
      <xdr:nvGraphicFramePr>
        <xdr:cNvPr id="50" name="Diagram 49">
          <a:extLst>
            <a:ext uri="{FF2B5EF4-FFF2-40B4-BE49-F238E27FC236}">
              <a16:creationId xmlns:a16="http://schemas.microsoft.com/office/drawing/2014/main" id="{00000000-0008-0000-1400-00003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30</xdr:col>
      <xdr:colOff>376814</xdr:colOff>
      <xdr:row>275</xdr:row>
      <xdr:rowOff>167472</xdr:rowOff>
    </xdr:from>
    <xdr:to>
      <xdr:col>36</xdr:col>
      <xdr:colOff>1025770</xdr:colOff>
      <xdr:row>293</xdr:row>
      <xdr:rowOff>52336</xdr:rowOff>
    </xdr:to>
    <xdr:graphicFrame macro="">
      <xdr:nvGraphicFramePr>
        <xdr:cNvPr id="51" name="Diagram 50">
          <a:extLst>
            <a:ext uri="{FF2B5EF4-FFF2-40B4-BE49-F238E27FC236}">
              <a16:creationId xmlns:a16="http://schemas.microsoft.com/office/drawing/2014/main" id="{00000000-0008-0000-1400-00003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36</xdr:col>
      <xdr:colOff>1161841</xdr:colOff>
      <xdr:row>275</xdr:row>
      <xdr:rowOff>167472</xdr:rowOff>
    </xdr:from>
    <xdr:to>
      <xdr:col>43</xdr:col>
      <xdr:colOff>104670</xdr:colOff>
      <xdr:row>292</xdr:row>
      <xdr:rowOff>157005</xdr:rowOff>
    </xdr:to>
    <xdr:graphicFrame macro="">
      <xdr:nvGraphicFramePr>
        <xdr:cNvPr id="52" name="Diagram 51">
          <a:extLst>
            <a:ext uri="{FF2B5EF4-FFF2-40B4-BE49-F238E27FC236}">
              <a16:creationId xmlns:a16="http://schemas.microsoft.com/office/drawing/2014/main" id="{00000000-0008-0000-14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43</xdr:col>
      <xdr:colOff>198874</xdr:colOff>
      <xdr:row>275</xdr:row>
      <xdr:rowOff>157005</xdr:rowOff>
    </xdr:from>
    <xdr:to>
      <xdr:col>49</xdr:col>
      <xdr:colOff>282611</xdr:colOff>
      <xdr:row>292</xdr:row>
      <xdr:rowOff>136071</xdr:rowOff>
    </xdr:to>
    <xdr:graphicFrame macro="">
      <xdr:nvGraphicFramePr>
        <xdr:cNvPr id="53" name="Diagram 52">
          <a:extLst>
            <a:ext uri="{FF2B5EF4-FFF2-40B4-BE49-F238E27FC236}">
              <a16:creationId xmlns:a16="http://schemas.microsoft.com/office/drawing/2014/main" id="{00000000-0008-0000-14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23</xdr:col>
      <xdr:colOff>0</xdr:colOff>
      <xdr:row>294</xdr:row>
      <xdr:rowOff>10468</xdr:rowOff>
    </xdr:from>
    <xdr:to>
      <xdr:col>30</xdr:col>
      <xdr:colOff>240741</xdr:colOff>
      <xdr:row>311</xdr:row>
      <xdr:rowOff>125605</xdr:rowOff>
    </xdr:to>
    <xdr:graphicFrame macro="">
      <xdr:nvGraphicFramePr>
        <xdr:cNvPr id="54" name="Diagram 53">
          <a:extLst>
            <a:ext uri="{FF2B5EF4-FFF2-40B4-BE49-F238E27FC236}">
              <a16:creationId xmlns:a16="http://schemas.microsoft.com/office/drawing/2014/main" id="{00000000-0008-0000-1400-00003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30</xdr:col>
      <xdr:colOff>334946</xdr:colOff>
      <xdr:row>293</xdr:row>
      <xdr:rowOff>167473</xdr:rowOff>
    </xdr:from>
    <xdr:to>
      <xdr:col>36</xdr:col>
      <xdr:colOff>983902</xdr:colOff>
      <xdr:row>311</xdr:row>
      <xdr:rowOff>52336</xdr:rowOff>
    </xdr:to>
    <xdr:graphicFrame macro="">
      <xdr:nvGraphicFramePr>
        <xdr:cNvPr id="55" name="Diagram 54">
          <a:extLst>
            <a:ext uri="{FF2B5EF4-FFF2-40B4-BE49-F238E27FC236}">
              <a16:creationId xmlns:a16="http://schemas.microsoft.com/office/drawing/2014/main" id="{00000000-0008-0000-1400-00003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36</xdr:col>
      <xdr:colOff>1078104</xdr:colOff>
      <xdr:row>293</xdr:row>
      <xdr:rowOff>167473</xdr:rowOff>
    </xdr:from>
    <xdr:to>
      <xdr:col>43</xdr:col>
      <xdr:colOff>20933</xdr:colOff>
      <xdr:row>310</xdr:row>
      <xdr:rowOff>157005</xdr:rowOff>
    </xdr:to>
    <xdr:graphicFrame macro="">
      <xdr:nvGraphicFramePr>
        <xdr:cNvPr id="56" name="Diagram 55">
          <a:extLst>
            <a:ext uri="{FF2B5EF4-FFF2-40B4-BE49-F238E27FC236}">
              <a16:creationId xmlns:a16="http://schemas.microsoft.com/office/drawing/2014/main" id="{00000000-0008-0000-1400-00003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43</xdr:col>
      <xdr:colOff>125604</xdr:colOff>
      <xdr:row>293</xdr:row>
      <xdr:rowOff>157006</xdr:rowOff>
    </xdr:from>
    <xdr:to>
      <xdr:col>49</xdr:col>
      <xdr:colOff>209341</xdr:colOff>
      <xdr:row>310</xdr:row>
      <xdr:rowOff>136071</xdr:rowOff>
    </xdr:to>
    <xdr:graphicFrame macro="">
      <xdr:nvGraphicFramePr>
        <xdr:cNvPr id="57" name="Diagram 56">
          <a:extLst>
            <a:ext uri="{FF2B5EF4-FFF2-40B4-BE49-F238E27FC236}">
              <a16:creationId xmlns:a16="http://schemas.microsoft.com/office/drawing/2014/main" id="{00000000-0008-0000-14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23</xdr:col>
      <xdr:colOff>0</xdr:colOff>
      <xdr:row>311</xdr:row>
      <xdr:rowOff>167473</xdr:rowOff>
    </xdr:from>
    <xdr:to>
      <xdr:col>30</xdr:col>
      <xdr:colOff>240741</xdr:colOff>
      <xdr:row>329</xdr:row>
      <xdr:rowOff>94203</xdr:rowOff>
    </xdr:to>
    <xdr:graphicFrame macro="">
      <xdr:nvGraphicFramePr>
        <xdr:cNvPr id="58" name="Diagram 57">
          <a:extLst>
            <a:ext uri="{FF2B5EF4-FFF2-40B4-BE49-F238E27FC236}">
              <a16:creationId xmlns:a16="http://schemas.microsoft.com/office/drawing/2014/main" id="{00000000-0008-0000-1400-00003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30</xdr:col>
      <xdr:colOff>355880</xdr:colOff>
      <xdr:row>311</xdr:row>
      <xdr:rowOff>146539</xdr:rowOff>
    </xdr:from>
    <xdr:to>
      <xdr:col>36</xdr:col>
      <xdr:colOff>1004836</xdr:colOff>
      <xdr:row>329</xdr:row>
      <xdr:rowOff>31402</xdr:rowOff>
    </xdr:to>
    <xdr:graphicFrame macro="">
      <xdr:nvGraphicFramePr>
        <xdr:cNvPr id="59" name="Diagram 58">
          <a:extLst>
            <a:ext uri="{FF2B5EF4-FFF2-40B4-BE49-F238E27FC236}">
              <a16:creationId xmlns:a16="http://schemas.microsoft.com/office/drawing/2014/main" id="{00000000-0008-0000-1400-00003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36</xdr:col>
      <xdr:colOff>1119973</xdr:colOff>
      <xdr:row>311</xdr:row>
      <xdr:rowOff>146539</xdr:rowOff>
    </xdr:from>
    <xdr:to>
      <xdr:col>43</xdr:col>
      <xdr:colOff>62802</xdr:colOff>
      <xdr:row>328</xdr:row>
      <xdr:rowOff>136072</xdr:rowOff>
    </xdr:to>
    <xdr:graphicFrame macro="">
      <xdr:nvGraphicFramePr>
        <xdr:cNvPr id="60" name="Diagram 59">
          <a:extLst>
            <a:ext uri="{FF2B5EF4-FFF2-40B4-BE49-F238E27FC236}">
              <a16:creationId xmlns:a16="http://schemas.microsoft.com/office/drawing/2014/main" id="{00000000-0008-0000-1400-00003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43</xdr:col>
      <xdr:colOff>177940</xdr:colOff>
      <xdr:row>311</xdr:row>
      <xdr:rowOff>125605</xdr:rowOff>
    </xdr:from>
    <xdr:to>
      <xdr:col>49</xdr:col>
      <xdr:colOff>261677</xdr:colOff>
      <xdr:row>328</xdr:row>
      <xdr:rowOff>104671</xdr:rowOff>
    </xdr:to>
    <xdr:graphicFrame macro="">
      <xdr:nvGraphicFramePr>
        <xdr:cNvPr id="61" name="Diagram 60">
          <a:extLst>
            <a:ext uri="{FF2B5EF4-FFF2-40B4-BE49-F238E27FC236}">
              <a16:creationId xmlns:a16="http://schemas.microsoft.com/office/drawing/2014/main" id="{00000000-0008-0000-1400-00003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823854</xdr:colOff>
      <xdr:row>0</xdr:row>
      <xdr:rowOff>105951</xdr:rowOff>
    </xdr:from>
    <xdr:to>
      <xdr:col>15</xdr:col>
      <xdr:colOff>254240</xdr:colOff>
      <xdr:row>29</xdr:row>
      <xdr:rowOff>89596</xdr:rowOff>
    </xdr:to>
    <xdr:graphicFrame macro="">
      <xdr:nvGraphicFramePr>
        <xdr:cNvPr id="7" name="Diagram 2">
          <a:extLst>
            <a:ext uri="{FF2B5EF4-FFF2-40B4-BE49-F238E27FC236}">
              <a16:creationId xmlns:a16="http://schemas.microsoft.com/office/drawing/2014/main" id="{5FC32809-5362-4AE7-87FC-3BAFB6D756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854363</xdr:colOff>
      <xdr:row>30</xdr:row>
      <xdr:rowOff>184726</xdr:rowOff>
    </xdr:from>
    <xdr:to>
      <xdr:col>15</xdr:col>
      <xdr:colOff>250594</xdr:colOff>
      <xdr:row>60</xdr:row>
      <xdr:rowOff>160917</xdr:rowOff>
    </xdr:to>
    <xdr:graphicFrame macro="">
      <xdr:nvGraphicFramePr>
        <xdr:cNvPr id="14" name="Diagram 2">
          <a:extLst>
            <a:ext uri="{FF2B5EF4-FFF2-40B4-BE49-F238E27FC236}">
              <a16:creationId xmlns:a16="http://schemas.microsoft.com/office/drawing/2014/main" id="{763EC36F-E126-4E25-B47B-2E950B918E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877455</xdr:colOff>
      <xdr:row>61</xdr:row>
      <xdr:rowOff>161636</xdr:rowOff>
    </xdr:from>
    <xdr:to>
      <xdr:col>15</xdr:col>
      <xdr:colOff>278014</xdr:colOff>
      <xdr:row>92</xdr:row>
      <xdr:rowOff>143960</xdr:rowOff>
    </xdr:to>
    <xdr:graphicFrame macro="">
      <xdr:nvGraphicFramePr>
        <xdr:cNvPr id="16" name="Diagram 2">
          <a:extLst>
            <a:ext uri="{FF2B5EF4-FFF2-40B4-BE49-F238E27FC236}">
              <a16:creationId xmlns:a16="http://schemas.microsoft.com/office/drawing/2014/main" id="{A27F61F2-620C-4071-8775-3BC087EF4F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785091</xdr:colOff>
      <xdr:row>93</xdr:row>
      <xdr:rowOff>184727</xdr:rowOff>
    </xdr:from>
    <xdr:to>
      <xdr:col>15</xdr:col>
      <xdr:colOff>200804</xdr:colOff>
      <xdr:row>124</xdr:row>
      <xdr:rowOff>136381</xdr:rowOff>
    </xdr:to>
    <xdr:graphicFrame macro="">
      <xdr:nvGraphicFramePr>
        <xdr:cNvPr id="17" name="Diagram 2">
          <a:extLst>
            <a:ext uri="{FF2B5EF4-FFF2-40B4-BE49-F238E27FC236}">
              <a16:creationId xmlns:a16="http://schemas.microsoft.com/office/drawing/2014/main" id="{F002E266-158C-4CF0-AF19-5572A5AA39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877454</xdr:colOff>
      <xdr:row>1</xdr:row>
      <xdr:rowOff>103909</xdr:rowOff>
    </xdr:from>
    <xdr:to>
      <xdr:col>14</xdr:col>
      <xdr:colOff>492605</xdr:colOff>
      <xdr:row>28</xdr:row>
      <xdr:rowOff>142394</xdr:rowOff>
    </xdr:to>
    <xdr:graphicFrame macro="">
      <xdr:nvGraphicFramePr>
        <xdr:cNvPr id="22" name="Diagram 2">
          <a:extLst>
            <a:ext uri="{FF2B5EF4-FFF2-40B4-BE49-F238E27FC236}">
              <a16:creationId xmlns:a16="http://schemas.microsoft.com/office/drawing/2014/main" id="{759000AB-9D98-4C96-AFF1-6738823A77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815877</xdr:colOff>
      <xdr:row>154</xdr:row>
      <xdr:rowOff>188577</xdr:rowOff>
    </xdr:from>
    <xdr:to>
      <xdr:col>14</xdr:col>
      <xdr:colOff>746605</xdr:colOff>
      <xdr:row>183</xdr:row>
      <xdr:rowOff>138546</xdr:rowOff>
    </xdr:to>
    <xdr:graphicFrame macro="">
      <xdr:nvGraphicFramePr>
        <xdr:cNvPr id="38" name="Diagram 37">
          <a:extLst>
            <a:ext uri="{FF2B5EF4-FFF2-40B4-BE49-F238E27FC236}">
              <a16:creationId xmlns:a16="http://schemas.microsoft.com/office/drawing/2014/main" id="{7CADEB6D-6821-4AE1-96AE-B0E00721CE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727363</xdr:colOff>
      <xdr:row>122</xdr:row>
      <xdr:rowOff>177031</xdr:rowOff>
    </xdr:from>
    <xdr:to>
      <xdr:col>14</xdr:col>
      <xdr:colOff>477211</xdr:colOff>
      <xdr:row>152</xdr:row>
      <xdr:rowOff>23090</xdr:rowOff>
    </xdr:to>
    <xdr:graphicFrame macro="">
      <xdr:nvGraphicFramePr>
        <xdr:cNvPr id="39" name="Diagram 38">
          <a:extLst>
            <a:ext uri="{FF2B5EF4-FFF2-40B4-BE49-F238E27FC236}">
              <a16:creationId xmlns:a16="http://schemas.microsoft.com/office/drawing/2014/main" id="{54D3B26C-7FB1-4AD9-9E61-5502B6B110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854364</xdr:colOff>
      <xdr:row>91</xdr:row>
      <xdr:rowOff>177030</xdr:rowOff>
    </xdr:from>
    <xdr:to>
      <xdr:col>15</xdr:col>
      <xdr:colOff>34637</xdr:colOff>
      <xdr:row>121</xdr:row>
      <xdr:rowOff>180879</xdr:rowOff>
    </xdr:to>
    <xdr:graphicFrame macro="">
      <xdr:nvGraphicFramePr>
        <xdr:cNvPr id="40" name="Diagram 2">
          <a:extLst>
            <a:ext uri="{FF2B5EF4-FFF2-40B4-BE49-F238E27FC236}">
              <a16:creationId xmlns:a16="http://schemas.microsoft.com/office/drawing/2014/main" id="{49B3EC87-3855-44B4-9837-5B810F4594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858212</xdr:colOff>
      <xdr:row>61</xdr:row>
      <xdr:rowOff>15392</xdr:rowOff>
    </xdr:from>
    <xdr:to>
      <xdr:col>14</xdr:col>
      <xdr:colOff>819727</xdr:colOff>
      <xdr:row>90</xdr:row>
      <xdr:rowOff>46182</xdr:rowOff>
    </xdr:to>
    <xdr:graphicFrame macro="">
      <xdr:nvGraphicFramePr>
        <xdr:cNvPr id="41" name="Diagram 2">
          <a:extLst>
            <a:ext uri="{FF2B5EF4-FFF2-40B4-BE49-F238E27FC236}">
              <a16:creationId xmlns:a16="http://schemas.microsoft.com/office/drawing/2014/main" id="{B8A8AB11-4B59-4D84-8D79-33679E3D9E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854363</xdr:colOff>
      <xdr:row>30</xdr:row>
      <xdr:rowOff>169333</xdr:rowOff>
    </xdr:from>
    <xdr:to>
      <xdr:col>14</xdr:col>
      <xdr:colOff>804332</xdr:colOff>
      <xdr:row>60</xdr:row>
      <xdr:rowOff>30788</xdr:rowOff>
    </xdr:to>
    <xdr:graphicFrame macro="">
      <xdr:nvGraphicFramePr>
        <xdr:cNvPr id="42" name="Diagram 2">
          <a:extLst>
            <a:ext uri="{FF2B5EF4-FFF2-40B4-BE49-F238E27FC236}">
              <a16:creationId xmlns:a16="http://schemas.microsoft.com/office/drawing/2014/main" id="{1172D141-557E-41DD-83EB-8183BAF879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881302</xdr:colOff>
      <xdr:row>186</xdr:row>
      <xdr:rowOff>161635</xdr:rowOff>
    </xdr:from>
    <xdr:to>
      <xdr:col>14</xdr:col>
      <xdr:colOff>150089</xdr:colOff>
      <xdr:row>212</xdr:row>
      <xdr:rowOff>142393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C76C2C4C-0CB7-4DA7-8D5D-13BA3319BA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854363</xdr:colOff>
      <xdr:row>219</xdr:row>
      <xdr:rowOff>3848</xdr:rowOff>
    </xdr:from>
    <xdr:to>
      <xdr:col>14</xdr:col>
      <xdr:colOff>427181</xdr:colOff>
      <xdr:row>248</xdr:row>
      <xdr:rowOff>50030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2A84491D-6E41-4580-A132-0CFADB87AE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888999</xdr:colOff>
      <xdr:row>250</xdr:row>
      <xdr:rowOff>150091</xdr:rowOff>
    </xdr:from>
    <xdr:to>
      <xdr:col>14</xdr:col>
      <xdr:colOff>473362</xdr:colOff>
      <xdr:row>280</xdr:row>
      <xdr:rowOff>111606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4B93B792-723A-4C27-BD8E-DC3B6F95BB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873605</xdr:colOff>
      <xdr:row>283</xdr:row>
      <xdr:rowOff>15395</xdr:rowOff>
    </xdr:from>
    <xdr:to>
      <xdr:col>14</xdr:col>
      <xdr:colOff>896696</xdr:colOff>
      <xdr:row>312</xdr:row>
      <xdr:rowOff>138546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092745D5-63E0-45F5-B2A0-C9EE40851A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877454</xdr:colOff>
      <xdr:row>314</xdr:row>
      <xdr:rowOff>130847</xdr:rowOff>
    </xdr:from>
    <xdr:to>
      <xdr:col>14</xdr:col>
      <xdr:colOff>531090</xdr:colOff>
      <xdr:row>343</xdr:row>
      <xdr:rowOff>107756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D3F7248D-A0CD-46CE-AF7B-5F39A55326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854365</xdr:colOff>
      <xdr:row>346</xdr:row>
      <xdr:rowOff>165486</xdr:rowOff>
    </xdr:from>
    <xdr:to>
      <xdr:col>14</xdr:col>
      <xdr:colOff>750455</xdr:colOff>
      <xdr:row>376</xdr:row>
      <xdr:rowOff>42333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176BF28D-7AD8-40C4-8E05-58D68E1C38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906380</xdr:colOff>
      <xdr:row>1</xdr:row>
      <xdr:rowOff>80209</xdr:rowOff>
    </xdr:from>
    <xdr:to>
      <xdr:col>14</xdr:col>
      <xdr:colOff>537410</xdr:colOff>
      <xdr:row>29</xdr:row>
      <xdr:rowOff>144378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F2C0F56F-FDDF-46D1-8D79-090FF85D7D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818148</xdr:colOff>
      <xdr:row>264</xdr:row>
      <xdr:rowOff>8019</xdr:rowOff>
    </xdr:from>
    <xdr:to>
      <xdr:col>14</xdr:col>
      <xdr:colOff>890337</xdr:colOff>
      <xdr:row>295</xdr:row>
      <xdr:rowOff>72188</xdr:rowOff>
    </xdr:to>
    <xdr:graphicFrame macro="">
      <xdr:nvGraphicFramePr>
        <xdr:cNvPr id="15" name="Diagram 6">
          <a:extLst>
            <a:ext uri="{FF2B5EF4-FFF2-40B4-BE49-F238E27FC236}">
              <a16:creationId xmlns:a16="http://schemas.microsoft.com/office/drawing/2014/main" id="{EFD8C8E9-E788-45C1-A4AC-6A3D5959E9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806116</xdr:colOff>
      <xdr:row>231</xdr:row>
      <xdr:rowOff>92242</xdr:rowOff>
    </xdr:from>
    <xdr:to>
      <xdr:col>14</xdr:col>
      <xdr:colOff>469232</xdr:colOff>
      <xdr:row>262</xdr:row>
      <xdr:rowOff>148391</xdr:rowOff>
    </xdr:to>
    <xdr:graphicFrame macro="">
      <xdr:nvGraphicFramePr>
        <xdr:cNvPr id="18" name="Diagram 7">
          <a:extLst>
            <a:ext uri="{FF2B5EF4-FFF2-40B4-BE49-F238E27FC236}">
              <a16:creationId xmlns:a16="http://schemas.microsoft.com/office/drawing/2014/main" id="{69B03617-E02D-494B-B976-537427B997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870284</xdr:colOff>
      <xdr:row>198</xdr:row>
      <xdr:rowOff>124327</xdr:rowOff>
    </xdr:from>
    <xdr:to>
      <xdr:col>14</xdr:col>
      <xdr:colOff>830179</xdr:colOff>
      <xdr:row>229</xdr:row>
      <xdr:rowOff>148391</xdr:rowOff>
    </xdr:to>
    <xdr:graphicFrame macro="">
      <xdr:nvGraphicFramePr>
        <xdr:cNvPr id="21" name="Diagram 7">
          <a:extLst>
            <a:ext uri="{FF2B5EF4-FFF2-40B4-BE49-F238E27FC236}">
              <a16:creationId xmlns:a16="http://schemas.microsoft.com/office/drawing/2014/main" id="{09FA33F8-BCA8-476E-B29B-E6479FA057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862263</xdr:colOff>
      <xdr:row>165</xdr:row>
      <xdr:rowOff>1</xdr:rowOff>
    </xdr:from>
    <xdr:to>
      <xdr:col>14</xdr:col>
      <xdr:colOff>453189</xdr:colOff>
      <xdr:row>196</xdr:row>
      <xdr:rowOff>32084</xdr:rowOff>
    </xdr:to>
    <xdr:graphicFrame macro="">
      <xdr:nvGraphicFramePr>
        <xdr:cNvPr id="23" name="Diagram 22">
          <a:extLst>
            <a:ext uri="{FF2B5EF4-FFF2-40B4-BE49-F238E27FC236}">
              <a16:creationId xmlns:a16="http://schemas.microsoft.com/office/drawing/2014/main" id="{6DA93E30-6FC9-4EDE-A884-5D25D81285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753981</xdr:colOff>
      <xdr:row>132</xdr:row>
      <xdr:rowOff>32083</xdr:rowOff>
    </xdr:from>
    <xdr:to>
      <xdr:col>14</xdr:col>
      <xdr:colOff>702887</xdr:colOff>
      <xdr:row>163</xdr:row>
      <xdr:rowOff>31854</xdr:rowOff>
    </xdr:to>
    <xdr:graphicFrame macro="">
      <xdr:nvGraphicFramePr>
        <xdr:cNvPr id="24" name="Diagram 23">
          <a:extLst>
            <a:ext uri="{FF2B5EF4-FFF2-40B4-BE49-F238E27FC236}">
              <a16:creationId xmlns:a16="http://schemas.microsoft.com/office/drawing/2014/main" id="{1FDDCA5C-775A-4195-A19F-01BB7866AA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745957</xdr:colOff>
      <xdr:row>99</xdr:row>
      <xdr:rowOff>144379</xdr:rowOff>
    </xdr:from>
    <xdr:to>
      <xdr:col>15</xdr:col>
      <xdr:colOff>433938</xdr:colOff>
      <xdr:row>130</xdr:row>
      <xdr:rowOff>64169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6DD682B8-7710-479E-AFEB-FF5FA7833A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12032</xdr:colOff>
      <xdr:row>66</xdr:row>
      <xdr:rowOff>48328</xdr:rowOff>
    </xdr:from>
    <xdr:to>
      <xdr:col>14</xdr:col>
      <xdr:colOff>774032</xdr:colOff>
      <xdr:row>96</xdr:row>
      <xdr:rowOff>156411</xdr:rowOff>
    </xdr:to>
    <xdr:graphicFrame macro="">
      <xdr:nvGraphicFramePr>
        <xdr:cNvPr id="26" name="Diagram 25">
          <a:extLst>
            <a:ext uri="{FF2B5EF4-FFF2-40B4-BE49-F238E27FC236}">
              <a16:creationId xmlns:a16="http://schemas.microsoft.com/office/drawing/2014/main" id="{D290709A-07CB-4E37-9757-12E43ACB04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882315</xdr:colOff>
      <xdr:row>33</xdr:row>
      <xdr:rowOff>128536</xdr:rowOff>
    </xdr:from>
    <xdr:to>
      <xdr:col>14</xdr:col>
      <xdr:colOff>417094</xdr:colOff>
      <xdr:row>63</xdr:row>
      <xdr:rowOff>84220</xdr:rowOff>
    </xdr:to>
    <xdr:graphicFrame macro="">
      <xdr:nvGraphicFramePr>
        <xdr:cNvPr id="27" name="Diagram 26">
          <a:extLst>
            <a:ext uri="{FF2B5EF4-FFF2-40B4-BE49-F238E27FC236}">
              <a16:creationId xmlns:a16="http://schemas.microsoft.com/office/drawing/2014/main" id="{C7212CAE-39BA-4E31-9C85-A9E4432C7E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822159</xdr:colOff>
      <xdr:row>296</xdr:row>
      <xdr:rowOff>176463</xdr:rowOff>
    </xdr:from>
    <xdr:to>
      <xdr:col>14</xdr:col>
      <xdr:colOff>771065</xdr:colOff>
      <xdr:row>327</xdr:row>
      <xdr:rowOff>176234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C3F91E20-2CF3-45F8-9908-C3D8C4D1F0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778042</xdr:colOff>
      <xdr:row>330</xdr:row>
      <xdr:rowOff>8020</xdr:rowOff>
    </xdr:from>
    <xdr:to>
      <xdr:col>14</xdr:col>
      <xdr:colOff>726948</xdr:colOff>
      <xdr:row>361</xdr:row>
      <xdr:rowOff>7791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52D815A7-EC40-4344-8E0F-38186C8311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272716</xdr:colOff>
      <xdr:row>346</xdr:row>
      <xdr:rowOff>176463</xdr:rowOff>
    </xdr:from>
    <xdr:to>
      <xdr:col>15</xdr:col>
      <xdr:colOff>521128</xdr:colOff>
      <xdr:row>351</xdr:row>
      <xdr:rowOff>192345</xdr:rowOff>
    </xdr:to>
    <xdr:sp macro="" textlink="">
      <xdr:nvSpPr>
        <xdr:cNvPr id="14" name="Pil: opp 13">
          <a:extLst>
            <a:ext uri="{FF2B5EF4-FFF2-40B4-BE49-F238E27FC236}">
              <a16:creationId xmlns:a16="http://schemas.microsoft.com/office/drawing/2014/main" id="{3A07E1D1-8D6D-4A54-878E-2515C9EF7867}"/>
            </a:ext>
          </a:extLst>
        </xdr:cNvPr>
        <xdr:cNvSpPr/>
      </xdr:nvSpPr>
      <xdr:spPr bwMode="auto">
        <a:xfrm>
          <a:off x="13988716" y="67072042"/>
          <a:ext cx="248412" cy="978408"/>
        </a:xfrm>
        <a:prstGeom prst="upArrow">
          <a:avLst/>
        </a:prstGeom>
        <a:solidFill>
          <a:schemeClr val="accent1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</xdr:col>
      <xdr:colOff>0</xdr:colOff>
      <xdr:row>363</xdr:row>
      <xdr:rowOff>0</xdr:rowOff>
    </xdr:from>
    <xdr:to>
      <xdr:col>14</xdr:col>
      <xdr:colOff>863306</xdr:colOff>
      <xdr:row>393</xdr:row>
      <xdr:rowOff>192277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D5412E2A-4844-4F40-AE92-E15E18329F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133977</xdr:colOff>
      <xdr:row>1</xdr:row>
      <xdr:rowOff>142352</xdr:rowOff>
    </xdr:from>
    <xdr:to>
      <xdr:col>24</xdr:col>
      <xdr:colOff>301450</xdr:colOff>
      <xdr:row>32</xdr:row>
      <xdr:rowOff>175847</xdr:rowOff>
    </xdr:to>
    <xdr:graphicFrame macro="">
      <xdr:nvGraphicFramePr>
        <xdr:cNvPr id="2" name="Diagram 27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210</xdr:row>
      <xdr:rowOff>92110</xdr:rowOff>
    </xdr:from>
    <xdr:to>
      <xdr:col>23</xdr:col>
      <xdr:colOff>401934</xdr:colOff>
      <xdr:row>244</xdr:row>
      <xdr:rowOff>16747</xdr:rowOff>
    </xdr:to>
    <xdr:graphicFrame macro="">
      <xdr:nvGraphicFramePr>
        <xdr:cNvPr id="9" name="Diagram 37">
          <a:extLst>
            <a:ext uri="{FF2B5EF4-FFF2-40B4-BE49-F238E27FC236}">
              <a16:creationId xmlns:a16="http://schemas.microsoft.com/office/drawing/2014/main" id="{145388A8-EC89-487E-B556-8801ECBA21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176</xdr:row>
      <xdr:rowOff>0</xdr:rowOff>
    </xdr:from>
    <xdr:to>
      <xdr:col>23</xdr:col>
      <xdr:colOff>468923</xdr:colOff>
      <xdr:row>207</xdr:row>
      <xdr:rowOff>142351</xdr:rowOff>
    </xdr:to>
    <xdr:graphicFrame macro="">
      <xdr:nvGraphicFramePr>
        <xdr:cNvPr id="12" name="Diagram 36">
          <a:extLst>
            <a:ext uri="{FF2B5EF4-FFF2-40B4-BE49-F238E27FC236}">
              <a16:creationId xmlns:a16="http://schemas.microsoft.com/office/drawing/2014/main" id="{0E92035B-8B69-4048-A399-E80DE9E147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141</xdr:row>
      <xdr:rowOff>0</xdr:rowOff>
    </xdr:from>
    <xdr:to>
      <xdr:col>24</xdr:col>
      <xdr:colOff>259583</xdr:colOff>
      <xdr:row>173</xdr:row>
      <xdr:rowOff>150725</xdr:rowOff>
    </xdr:to>
    <xdr:graphicFrame macro="">
      <xdr:nvGraphicFramePr>
        <xdr:cNvPr id="13" name="Diagram 32">
          <a:extLst>
            <a:ext uri="{FF2B5EF4-FFF2-40B4-BE49-F238E27FC236}">
              <a16:creationId xmlns:a16="http://schemas.microsoft.com/office/drawing/2014/main" id="{EC86CE37-B10A-4931-8847-41D67926B1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106</xdr:row>
      <xdr:rowOff>0</xdr:rowOff>
    </xdr:from>
    <xdr:to>
      <xdr:col>24</xdr:col>
      <xdr:colOff>175846</xdr:colOff>
      <xdr:row>139</xdr:row>
      <xdr:rowOff>0</xdr:rowOff>
    </xdr:to>
    <xdr:graphicFrame macro="">
      <xdr:nvGraphicFramePr>
        <xdr:cNvPr id="14" name="Diagram 33">
          <a:extLst>
            <a:ext uri="{FF2B5EF4-FFF2-40B4-BE49-F238E27FC236}">
              <a16:creationId xmlns:a16="http://schemas.microsoft.com/office/drawing/2014/main" id="{A07CDD57-8575-489C-97E4-03FFC495D5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71</xdr:row>
      <xdr:rowOff>0</xdr:rowOff>
    </xdr:from>
    <xdr:to>
      <xdr:col>24</xdr:col>
      <xdr:colOff>234461</xdr:colOff>
      <xdr:row>103</xdr:row>
      <xdr:rowOff>16748</xdr:rowOff>
    </xdr:to>
    <xdr:graphicFrame macro="">
      <xdr:nvGraphicFramePr>
        <xdr:cNvPr id="16" name="Diagram 34">
          <a:extLst>
            <a:ext uri="{FF2B5EF4-FFF2-40B4-BE49-F238E27FC236}">
              <a16:creationId xmlns:a16="http://schemas.microsoft.com/office/drawing/2014/main" id="{5A87EDD2-309F-48BD-8E62-A5B1F700BE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36</xdr:row>
      <xdr:rowOff>0</xdr:rowOff>
    </xdr:from>
    <xdr:to>
      <xdr:col>24</xdr:col>
      <xdr:colOff>8373</xdr:colOff>
      <xdr:row>68</xdr:row>
      <xdr:rowOff>142351</xdr:rowOff>
    </xdr:to>
    <xdr:graphicFrame macro="">
      <xdr:nvGraphicFramePr>
        <xdr:cNvPr id="17" name="Diagram 28">
          <a:extLst>
            <a:ext uri="{FF2B5EF4-FFF2-40B4-BE49-F238E27FC236}">
              <a16:creationId xmlns:a16="http://schemas.microsoft.com/office/drawing/2014/main" id="{CAF0FD70-5C17-4F29-9361-EACF085BA8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246</xdr:row>
      <xdr:rowOff>0</xdr:rowOff>
    </xdr:from>
    <xdr:to>
      <xdr:col>23</xdr:col>
      <xdr:colOff>468923</xdr:colOff>
      <xdr:row>277</xdr:row>
      <xdr:rowOff>142352</xdr:rowOff>
    </xdr:to>
    <xdr:graphicFrame macro="">
      <xdr:nvGraphicFramePr>
        <xdr:cNvPr id="4" name="Diagram 36">
          <a:extLst>
            <a:ext uri="{FF2B5EF4-FFF2-40B4-BE49-F238E27FC236}">
              <a16:creationId xmlns:a16="http://schemas.microsoft.com/office/drawing/2014/main" id="{8A0FE42E-120B-4D82-9276-FA4BA28D23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</xdr:col>
      <xdr:colOff>175846</xdr:colOff>
      <xdr:row>252</xdr:row>
      <xdr:rowOff>0</xdr:rowOff>
    </xdr:from>
    <xdr:to>
      <xdr:col>24</xdr:col>
      <xdr:colOff>660478</xdr:colOff>
      <xdr:row>257</xdr:row>
      <xdr:rowOff>15441</xdr:rowOff>
    </xdr:to>
    <xdr:sp macro="" textlink="">
      <xdr:nvSpPr>
        <xdr:cNvPr id="5" name="Pil: opp 4">
          <a:extLst>
            <a:ext uri="{FF2B5EF4-FFF2-40B4-BE49-F238E27FC236}">
              <a16:creationId xmlns:a16="http://schemas.microsoft.com/office/drawing/2014/main" id="{68428DF3-A4FB-4312-A305-BD9EA2A3513F}"/>
            </a:ext>
          </a:extLst>
        </xdr:cNvPr>
        <xdr:cNvSpPr/>
      </xdr:nvSpPr>
      <xdr:spPr bwMode="auto">
        <a:xfrm>
          <a:off x="14411011" y="48567033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chemeClr val="accent5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515697</xdr:colOff>
      <xdr:row>0</xdr:row>
      <xdr:rowOff>76971</xdr:rowOff>
    </xdr:from>
    <xdr:to>
      <xdr:col>14</xdr:col>
      <xdr:colOff>277090</xdr:colOff>
      <xdr:row>30</xdr:row>
      <xdr:rowOff>146242</xdr:rowOff>
    </xdr:to>
    <xdr:graphicFrame macro="">
      <xdr:nvGraphicFramePr>
        <xdr:cNvPr id="2" name="Diagram 7">
          <a:extLst>
            <a:ext uri="{FF2B5EF4-FFF2-40B4-BE49-F238E27FC236}">
              <a16:creationId xmlns:a16="http://schemas.microsoft.com/office/drawing/2014/main" id="{AE1C4052-2C46-41DF-A522-6BFD962143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865909</xdr:colOff>
      <xdr:row>545</xdr:row>
      <xdr:rowOff>73121</xdr:rowOff>
    </xdr:from>
    <xdr:to>
      <xdr:col>14</xdr:col>
      <xdr:colOff>173182</xdr:colOff>
      <xdr:row>575</xdr:row>
      <xdr:rowOff>96212</xdr:rowOff>
    </xdr:to>
    <xdr:graphicFrame macro="">
      <xdr:nvGraphicFramePr>
        <xdr:cNvPr id="53" name="Diagram 7">
          <a:extLst>
            <a:ext uri="{FF2B5EF4-FFF2-40B4-BE49-F238E27FC236}">
              <a16:creationId xmlns:a16="http://schemas.microsoft.com/office/drawing/2014/main" id="{6CBBC32E-8678-4868-B556-A4AEF25407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15394</xdr:colOff>
      <xdr:row>512</xdr:row>
      <xdr:rowOff>180878</xdr:rowOff>
    </xdr:from>
    <xdr:to>
      <xdr:col>14</xdr:col>
      <xdr:colOff>169333</xdr:colOff>
      <xdr:row>542</xdr:row>
      <xdr:rowOff>188575</xdr:rowOff>
    </xdr:to>
    <xdr:graphicFrame macro="">
      <xdr:nvGraphicFramePr>
        <xdr:cNvPr id="54" name="Diagram 7">
          <a:extLst>
            <a:ext uri="{FF2B5EF4-FFF2-40B4-BE49-F238E27FC236}">
              <a16:creationId xmlns:a16="http://schemas.microsoft.com/office/drawing/2014/main" id="{89CB2943-0041-4393-ADA1-CE07540D69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912091</xdr:colOff>
      <xdr:row>481</xdr:row>
      <xdr:rowOff>15394</xdr:rowOff>
    </xdr:from>
    <xdr:to>
      <xdr:col>14</xdr:col>
      <xdr:colOff>350212</xdr:colOff>
      <xdr:row>510</xdr:row>
      <xdr:rowOff>115455</xdr:rowOff>
    </xdr:to>
    <xdr:graphicFrame macro="">
      <xdr:nvGraphicFramePr>
        <xdr:cNvPr id="55" name="Diagram 7">
          <a:extLst>
            <a:ext uri="{FF2B5EF4-FFF2-40B4-BE49-F238E27FC236}">
              <a16:creationId xmlns:a16="http://schemas.microsoft.com/office/drawing/2014/main" id="{EBB5BB97-3B60-44B9-8A8D-9D313EF466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448</xdr:row>
      <xdr:rowOff>84666</xdr:rowOff>
    </xdr:from>
    <xdr:to>
      <xdr:col>14</xdr:col>
      <xdr:colOff>531090</xdr:colOff>
      <xdr:row>478</xdr:row>
      <xdr:rowOff>130848</xdr:rowOff>
    </xdr:to>
    <xdr:graphicFrame macro="">
      <xdr:nvGraphicFramePr>
        <xdr:cNvPr id="56" name="Diagram 7">
          <a:extLst>
            <a:ext uri="{FF2B5EF4-FFF2-40B4-BE49-F238E27FC236}">
              <a16:creationId xmlns:a16="http://schemas.microsoft.com/office/drawing/2014/main" id="{1D9C1E29-A59F-41FD-B7E8-58B9BDFD20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3849</xdr:colOff>
      <xdr:row>416</xdr:row>
      <xdr:rowOff>76970</xdr:rowOff>
    </xdr:from>
    <xdr:to>
      <xdr:col>14</xdr:col>
      <xdr:colOff>319424</xdr:colOff>
      <xdr:row>446</xdr:row>
      <xdr:rowOff>69272</xdr:rowOff>
    </xdr:to>
    <xdr:graphicFrame macro="">
      <xdr:nvGraphicFramePr>
        <xdr:cNvPr id="57" name="Diagram 7">
          <a:extLst>
            <a:ext uri="{FF2B5EF4-FFF2-40B4-BE49-F238E27FC236}">
              <a16:creationId xmlns:a16="http://schemas.microsoft.com/office/drawing/2014/main" id="{ABF10982-CDBE-4634-AC88-9A9AE2BC63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900544</xdr:colOff>
      <xdr:row>384</xdr:row>
      <xdr:rowOff>19243</xdr:rowOff>
    </xdr:from>
    <xdr:to>
      <xdr:col>14</xdr:col>
      <xdr:colOff>523392</xdr:colOff>
      <xdr:row>413</xdr:row>
      <xdr:rowOff>142395</xdr:rowOff>
    </xdr:to>
    <xdr:graphicFrame macro="">
      <xdr:nvGraphicFramePr>
        <xdr:cNvPr id="58" name="Diagram 7">
          <a:extLst>
            <a:ext uri="{FF2B5EF4-FFF2-40B4-BE49-F238E27FC236}">
              <a16:creationId xmlns:a16="http://schemas.microsoft.com/office/drawing/2014/main" id="{90FBBC69-CD04-4CD8-8112-35C7636FC4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831272</xdr:colOff>
      <xdr:row>352</xdr:row>
      <xdr:rowOff>76970</xdr:rowOff>
    </xdr:from>
    <xdr:to>
      <xdr:col>14</xdr:col>
      <xdr:colOff>284787</xdr:colOff>
      <xdr:row>381</xdr:row>
      <xdr:rowOff>100061</xdr:rowOff>
    </xdr:to>
    <xdr:graphicFrame macro="">
      <xdr:nvGraphicFramePr>
        <xdr:cNvPr id="59" name="Diagram 7">
          <a:extLst>
            <a:ext uri="{FF2B5EF4-FFF2-40B4-BE49-F238E27FC236}">
              <a16:creationId xmlns:a16="http://schemas.microsoft.com/office/drawing/2014/main" id="{09A607BC-A99A-401D-850A-C022FB9E6D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877454</xdr:colOff>
      <xdr:row>320</xdr:row>
      <xdr:rowOff>96212</xdr:rowOff>
    </xdr:from>
    <xdr:to>
      <xdr:col>14</xdr:col>
      <xdr:colOff>469515</xdr:colOff>
      <xdr:row>350</xdr:row>
      <xdr:rowOff>19242</xdr:rowOff>
    </xdr:to>
    <xdr:graphicFrame macro="">
      <xdr:nvGraphicFramePr>
        <xdr:cNvPr id="60" name="Diagram 7">
          <a:extLst>
            <a:ext uri="{FF2B5EF4-FFF2-40B4-BE49-F238E27FC236}">
              <a16:creationId xmlns:a16="http://schemas.microsoft.com/office/drawing/2014/main" id="{71964A45-4555-4A23-AE27-A30B651A0A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288</xdr:row>
      <xdr:rowOff>161637</xdr:rowOff>
    </xdr:from>
    <xdr:to>
      <xdr:col>13</xdr:col>
      <xdr:colOff>292485</xdr:colOff>
      <xdr:row>318</xdr:row>
      <xdr:rowOff>15394</xdr:rowOff>
    </xdr:to>
    <xdr:graphicFrame macro="">
      <xdr:nvGraphicFramePr>
        <xdr:cNvPr id="61" name="Diagram 7">
          <a:extLst>
            <a:ext uri="{FF2B5EF4-FFF2-40B4-BE49-F238E27FC236}">
              <a16:creationId xmlns:a16="http://schemas.microsoft.com/office/drawing/2014/main" id="{C1ADFCEC-0A4C-4067-BD79-7AFEF9A5C1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854363</xdr:colOff>
      <xdr:row>256</xdr:row>
      <xdr:rowOff>100061</xdr:rowOff>
    </xdr:from>
    <xdr:to>
      <xdr:col>13</xdr:col>
      <xdr:colOff>900545</xdr:colOff>
      <xdr:row>286</xdr:row>
      <xdr:rowOff>92364</xdr:rowOff>
    </xdr:to>
    <xdr:graphicFrame macro="">
      <xdr:nvGraphicFramePr>
        <xdr:cNvPr id="62" name="Diagram 7">
          <a:extLst>
            <a:ext uri="{FF2B5EF4-FFF2-40B4-BE49-F238E27FC236}">
              <a16:creationId xmlns:a16="http://schemas.microsoft.com/office/drawing/2014/main" id="{CC2EF6D5-1296-405D-A310-593AA21252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888999</xdr:colOff>
      <xdr:row>224</xdr:row>
      <xdr:rowOff>34635</xdr:rowOff>
    </xdr:from>
    <xdr:to>
      <xdr:col>13</xdr:col>
      <xdr:colOff>696575</xdr:colOff>
      <xdr:row>253</xdr:row>
      <xdr:rowOff>88514</xdr:rowOff>
    </xdr:to>
    <xdr:graphicFrame macro="">
      <xdr:nvGraphicFramePr>
        <xdr:cNvPr id="63" name="Diagram 7">
          <a:extLst>
            <a:ext uri="{FF2B5EF4-FFF2-40B4-BE49-F238E27FC236}">
              <a16:creationId xmlns:a16="http://schemas.microsoft.com/office/drawing/2014/main" id="{43368053-7180-4013-AA90-6071FFAE7D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769696</xdr:colOff>
      <xdr:row>191</xdr:row>
      <xdr:rowOff>150091</xdr:rowOff>
    </xdr:from>
    <xdr:to>
      <xdr:col>13</xdr:col>
      <xdr:colOff>823575</xdr:colOff>
      <xdr:row>221</xdr:row>
      <xdr:rowOff>11546</xdr:rowOff>
    </xdr:to>
    <xdr:graphicFrame macro="">
      <xdr:nvGraphicFramePr>
        <xdr:cNvPr id="64" name="Diagram 7">
          <a:extLst>
            <a:ext uri="{FF2B5EF4-FFF2-40B4-BE49-F238E27FC236}">
              <a16:creationId xmlns:a16="http://schemas.microsoft.com/office/drawing/2014/main" id="{0A241978-6444-40AE-BF69-F9C9F0B520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908243</xdr:colOff>
      <xdr:row>159</xdr:row>
      <xdr:rowOff>111606</xdr:rowOff>
    </xdr:from>
    <xdr:to>
      <xdr:col>14</xdr:col>
      <xdr:colOff>138546</xdr:colOff>
      <xdr:row>189</xdr:row>
      <xdr:rowOff>57727</xdr:rowOff>
    </xdr:to>
    <xdr:graphicFrame macro="">
      <xdr:nvGraphicFramePr>
        <xdr:cNvPr id="65" name="Diagram 7">
          <a:extLst>
            <a:ext uri="{FF2B5EF4-FFF2-40B4-BE49-F238E27FC236}">
              <a16:creationId xmlns:a16="http://schemas.microsoft.com/office/drawing/2014/main" id="{F9BA18CA-0C05-4AE5-8B59-B83B805DFA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858213</xdr:colOff>
      <xdr:row>127</xdr:row>
      <xdr:rowOff>153939</xdr:rowOff>
    </xdr:from>
    <xdr:to>
      <xdr:col>14</xdr:col>
      <xdr:colOff>111607</xdr:colOff>
      <xdr:row>157</xdr:row>
      <xdr:rowOff>138543</xdr:rowOff>
    </xdr:to>
    <xdr:graphicFrame macro="">
      <xdr:nvGraphicFramePr>
        <xdr:cNvPr id="66" name="Diagram 7">
          <a:extLst>
            <a:ext uri="{FF2B5EF4-FFF2-40B4-BE49-F238E27FC236}">
              <a16:creationId xmlns:a16="http://schemas.microsoft.com/office/drawing/2014/main" id="{EEEA014F-17D7-4C0C-928F-0FDD508267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827424</xdr:colOff>
      <xdr:row>96</xdr:row>
      <xdr:rowOff>0</xdr:rowOff>
    </xdr:from>
    <xdr:to>
      <xdr:col>14</xdr:col>
      <xdr:colOff>257848</xdr:colOff>
      <xdr:row>125</xdr:row>
      <xdr:rowOff>138546</xdr:rowOff>
    </xdr:to>
    <xdr:graphicFrame macro="">
      <xdr:nvGraphicFramePr>
        <xdr:cNvPr id="67" name="Diagram 7">
          <a:extLst>
            <a:ext uri="{FF2B5EF4-FFF2-40B4-BE49-F238E27FC236}">
              <a16:creationId xmlns:a16="http://schemas.microsoft.com/office/drawing/2014/main" id="{996EBBEC-689D-4B3E-9065-53BF5343F6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796636</xdr:colOff>
      <xdr:row>64</xdr:row>
      <xdr:rowOff>15395</xdr:rowOff>
    </xdr:from>
    <xdr:to>
      <xdr:col>14</xdr:col>
      <xdr:colOff>496454</xdr:colOff>
      <xdr:row>93</xdr:row>
      <xdr:rowOff>153939</xdr:rowOff>
    </xdr:to>
    <xdr:graphicFrame macro="">
      <xdr:nvGraphicFramePr>
        <xdr:cNvPr id="68" name="Diagram 7">
          <a:extLst>
            <a:ext uri="{FF2B5EF4-FFF2-40B4-BE49-F238E27FC236}">
              <a16:creationId xmlns:a16="http://schemas.microsoft.com/office/drawing/2014/main" id="{D7057B70-51B9-4EBD-B63C-33426BE1DF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11545</xdr:colOff>
      <xdr:row>33</xdr:row>
      <xdr:rowOff>88515</xdr:rowOff>
    </xdr:from>
    <xdr:to>
      <xdr:col>14</xdr:col>
      <xdr:colOff>442575</xdr:colOff>
      <xdr:row>63</xdr:row>
      <xdr:rowOff>11545</xdr:rowOff>
    </xdr:to>
    <xdr:graphicFrame macro="">
      <xdr:nvGraphicFramePr>
        <xdr:cNvPr id="69" name="Diagram 7">
          <a:extLst>
            <a:ext uri="{FF2B5EF4-FFF2-40B4-BE49-F238E27FC236}">
              <a16:creationId xmlns:a16="http://schemas.microsoft.com/office/drawing/2014/main" id="{CD92B7EA-1C3F-4BB6-B444-FF1A4CD368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15</xdr:col>
      <xdr:colOff>38484</xdr:colOff>
      <xdr:row>548</xdr:row>
      <xdr:rowOff>115455</xdr:rowOff>
    </xdr:from>
    <xdr:to>
      <xdr:col>15</xdr:col>
      <xdr:colOff>523116</xdr:colOff>
      <xdr:row>553</xdr:row>
      <xdr:rowOff>131741</xdr:rowOff>
    </xdr:to>
    <xdr:sp macro="" textlink="">
      <xdr:nvSpPr>
        <xdr:cNvPr id="3" name="Pil: opp 2">
          <a:extLst>
            <a:ext uri="{FF2B5EF4-FFF2-40B4-BE49-F238E27FC236}">
              <a16:creationId xmlns:a16="http://schemas.microsoft.com/office/drawing/2014/main" id="{7EE00C70-940B-44B1-98B4-FEC4A8634AA3}"/>
            </a:ext>
          </a:extLst>
        </xdr:cNvPr>
        <xdr:cNvSpPr/>
      </xdr:nvSpPr>
      <xdr:spPr bwMode="auto">
        <a:xfrm>
          <a:off x="13492787" y="105671697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730251</xdr:colOff>
      <xdr:row>1</xdr:row>
      <xdr:rowOff>28141</xdr:rowOff>
    </xdr:from>
    <xdr:to>
      <xdr:col>15</xdr:col>
      <xdr:colOff>891886</xdr:colOff>
      <xdr:row>32</xdr:row>
      <xdr:rowOff>138545</xdr:rowOff>
    </xdr:to>
    <xdr:graphicFrame macro="">
      <xdr:nvGraphicFramePr>
        <xdr:cNvPr id="2" name="Diagram 8">
          <a:extLst>
            <a:ext uri="{FF2B5EF4-FFF2-40B4-BE49-F238E27FC236}">
              <a16:creationId xmlns:a16="http://schemas.microsoft.com/office/drawing/2014/main" id="{B6DF4E20-E866-4FFF-8B74-9977B27404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4329</xdr:colOff>
      <xdr:row>290</xdr:row>
      <xdr:rowOff>134216</xdr:rowOff>
    </xdr:from>
    <xdr:to>
      <xdr:col>16</xdr:col>
      <xdr:colOff>393988</xdr:colOff>
      <xdr:row>324</xdr:row>
      <xdr:rowOff>134216</xdr:rowOff>
    </xdr:to>
    <xdr:graphicFrame macro="">
      <xdr:nvGraphicFramePr>
        <xdr:cNvPr id="16" name="Diagram 8">
          <a:extLst>
            <a:ext uri="{FF2B5EF4-FFF2-40B4-BE49-F238E27FC236}">
              <a16:creationId xmlns:a16="http://schemas.microsoft.com/office/drawing/2014/main" id="{7ED3744E-94DF-41CC-BDF0-AC7BD7EB7A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852920</xdr:colOff>
      <xdr:row>253</xdr:row>
      <xdr:rowOff>186171</xdr:rowOff>
    </xdr:from>
    <xdr:to>
      <xdr:col>16</xdr:col>
      <xdr:colOff>108238</xdr:colOff>
      <xdr:row>287</xdr:row>
      <xdr:rowOff>186171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ED09D919-BA0E-4157-9E1C-194FD04BA0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792827</xdr:colOff>
      <xdr:row>217</xdr:row>
      <xdr:rowOff>8659</xdr:rowOff>
    </xdr:from>
    <xdr:to>
      <xdr:col>15</xdr:col>
      <xdr:colOff>861579</xdr:colOff>
      <xdr:row>250</xdr:row>
      <xdr:rowOff>103909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C4D982F8-2757-426F-A97B-99A4600105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818284</xdr:colOff>
      <xdr:row>179</xdr:row>
      <xdr:rowOff>177513</xdr:rowOff>
    </xdr:from>
    <xdr:to>
      <xdr:col>15</xdr:col>
      <xdr:colOff>532533</xdr:colOff>
      <xdr:row>213</xdr:row>
      <xdr:rowOff>64945</xdr:rowOff>
    </xdr:to>
    <xdr:graphicFrame macro="">
      <xdr:nvGraphicFramePr>
        <xdr:cNvPr id="20" name="Diagram 8">
          <a:extLst>
            <a:ext uri="{FF2B5EF4-FFF2-40B4-BE49-F238E27FC236}">
              <a16:creationId xmlns:a16="http://schemas.microsoft.com/office/drawing/2014/main" id="{EA66B0DB-589C-4435-B872-2833983982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840452</xdr:colOff>
      <xdr:row>143</xdr:row>
      <xdr:rowOff>8659</xdr:rowOff>
    </xdr:from>
    <xdr:to>
      <xdr:col>16</xdr:col>
      <xdr:colOff>8659</xdr:colOff>
      <xdr:row>176</xdr:row>
      <xdr:rowOff>147204</xdr:rowOff>
    </xdr:to>
    <xdr:graphicFrame macro="">
      <xdr:nvGraphicFramePr>
        <xdr:cNvPr id="21" name="Diagram 8">
          <a:extLst>
            <a:ext uri="{FF2B5EF4-FFF2-40B4-BE49-F238E27FC236}">
              <a16:creationId xmlns:a16="http://schemas.microsoft.com/office/drawing/2014/main" id="{A7E43331-3143-4B62-B342-FE81FA4CEF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848591</xdr:colOff>
      <xdr:row>105</xdr:row>
      <xdr:rowOff>177511</xdr:rowOff>
    </xdr:from>
    <xdr:to>
      <xdr:col>15</xdr:col>
      <xdr:colOff>554181</xdr:colOff>
      <xdr:row>139</xdr:row>
      <xdr:rowOff>186170</xdr:rowOff>
    </xdr:to>
    <xdr:graphicFrame macro="">
      <xdr:nvGraphicFramePr>
        <xdr:cNvPr id="22" name="Diagram 8">
          <a:extLst>
            <a:ext uri="{FF2B5EF4-FFF2-40B4-BE49-F238E27FC236}">
              <a16:creationId xmlns:a16="http://schemas.microsoft.com/office/drawing/2014/main" id="{5CA44AD6-E54A-43D7-8AA6-098BDAD3E7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896217</xdr:colOff>
      <xdr:row>70</xdr:row>
      <xdr:rowOff>186171</xdr:rowOff>
    </xdr:from>
    <xdr:to>
      <xdr:col>15</xdr:col>
      <xdr:colOff>636443</xdr:colOff>
      <xdr:row>103</xdr:row>
      <xdr:rowOff>142875</xdr:rowOff>
    </xdr:to>
    <xdr:graphicFrame macro="">
      <xdr:nvGraphicFramePr>
        <xdr:cNvPr id="23" name="Diagram 8">
          <a:extLst>
            <a:ext uri="{FF2B5EF4-FFF2-40B4-BE49-F238E27FC236}">
              <a16:creationId xmlns:a16="http://schemas.microsoft.com/office/drawing/2014/main" id="{54B5E391-52A4-440A-B6D7-0B563CCBD9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740871</xdr:colOff>
      <xdr:row>35</xdr:row>
      <xdr:rowOff>138546</xdr:rowOff>
    </xdr:from>
    <xdr:to>
      <xdr:col>15</xdr:col>
      <xdr:colOff>714373</xdr:colOff>
      <xdr:row>68</xdr:row>
      <xdr:rowOff>112568</xdr:rowOff>
    </xdr:to>
    <xdr:graphicFrame macro="">
      <xdr:nvGraphicFramePr>
        <xdr:cNvPr id="24" name="Diagram 8">
          <a:extLst>
            <a:ext uri="{FF2B5EF4-FFF2-40B4-BE49-F238E27FC236}">
              <a16:creationId xmlns:a16="http://schemas.microsoft.com/office/drawing/2014/main" id="{C45CE81B-CAF2-4214-9B4F-82C8F55E2D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717744</xdr:colOff>
      <xdr:row>0</xdr:row>
      <xdr:rowOff>153228</xdr:rowOff>
    </xdr:from>
    <xdr:to>
      <xdr:col>15</xdr:col>
      <xdr:colOff>455542</xdr:colOff>
      <xdr:row>31</xdr:row>
      <xdr:rowOff>37271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41CFB3BF-8404-46E2-83E8-8BCFCD14D3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834342</xdr:colOff>
      <xdr:row>34</xdr:row>
      <xdr:rowOff>24094</xdr:rowOff>
    </xdr:from>
    <xdr:to>
      <xdr:col>15</xdr:col>
      <xdr:colOff>572140</xdr:colOff>
      <xdr:row>66</xdr:row>
      <xdr:rowOff>179506</xdr:rowOff>
    </xdr:to>
    <xdr:graphicFrame macro="">
      <xdr:nvGraphicFramePr>
        <xdr:cNvPr id="9" name="Diagram 2">
          <a:extLst>
            <a:ext uri="{FF2B5EF4-FFF2-40B4-BE49-F238E27FC236}">
              <a16:creationId xmlns:a16="http://schemas.microsoft.com/office/drawing/2014/main" id="{5547165C-4D67-4A81-8929-1177A24057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858753</xdr:colOff>
      <xdr:row>68</xdr:row>
      <xdr:rowOff>161728</xdr:rowOff>
    </xdr:from>
    <xdr:to>
      <xdr:col>15</xdr:col>
      <xdr:colOff>596551</xdr:colOff>
      <xdr:row>101</xdr:row>
      <xdr:rowOff>114080</xdr:rowOff>
    </xdr:to>
    <xdr:graphicFrame macro="">
      <xdr:nvGraphicFramePr>
        <xdr:cNvPr id="10" name="Diagram 2">
          <a:extLst>
            <a:ext uri="{FF2B5EF4-FFF2-40B4-BE49-F238E27FC236}">
              <a16:creationId xmlns:a16="http://schemas.microsoft.com/office/drawing/2014/main" id="{218D8F1B-D6BE-498C-B605-5B4297E184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851170</xdr:colOff>
      <xdr:row>104</xdr:row>
      <xdr:rowOff>59461</xdr:rowOff>
    </xdr:from>
    <xdr:to>
      <xdr:col>15</xdr:col>
      <xdr:colOff>588175</xdr:colOff>
      <xdr:row>137</xdr:row>
      <xdr:rowOff>13907</xdr:rowOff>
    </xdr:to>
    <xdr:graphicFrame macro="">
      <xdr:nvGraphicFramePr>
        <xdr:cNvPr id="17" name="Diagram 2">
          <a:extLst>
            <a:ext uri="{FF2B5EF4-FFF2-40B4-BE49-F238E27FC236}">
              <a16:creationId xmlns:a16="http://schemas.microsoft.com/office/drawing/2014/main" id="{C1F91751-1183-47D3-AF50-96AA610A5B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761155</xdr:colOff>
      <xdr:row>138</xdr:row>
      <xdr:rowOff>188051</xdr:rowOff>
    </xdr:from>
    <xdr:to>
      <xdr:col>15</xdr:col>
      <xdr:colOff>498160</xdr:colOff>
      <xdr:row>171</xdr:row>
      <xdr:rowOff>142496</xdr:rowOff>
    </xdr:to>
    <xdr:graphicFrame macro="">
      <xdr:nvGraphicFramePr>
        <xdr:cNvPr id="18" name="Diagram 2">
          <a:extLst>
            <a:ext uri="{FF2B5EF4-FFF2-40B4-BE49-F238E27FC236}">
              <a16:creationId xmlns:a16="http://schemas.microsoft.com/office/drawing/2014/main" id="{AAFD5394-9DF6-4D43-9A5A-983B449D90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747254</xdr:colOff>
      <xdr:row>223</xdr:row>
      <xdr:rowOff>142879</xdr:rowOff>
    </xdr:from>
    <xdr:to>
      <xdr:col>14</xdr:col>
      <xdr:colOff>795380</xdr:colOff>
      <xdr:row>254</xdr:row>
      <xdr:rowOff>30665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FCF88DB9-637F-41AF-965D-F516FBF149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767510</xdr:colOff>
      <xdr:row>191</xdr:row>
      <xdr:rowOff>169982</xdr:rowOff>
    </xdr:from>
    <xdr:to>
      <xdr:col>14</xdr:col>
      <xdr:colOff>817175</xdr:colOff>
      <xdr:row>222</xdr:row>
      <xdr:rowOff>57768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6E71429A-C332-423E-924E-3E80E33B87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700423</xdr:colOff>
      <xdr:row>159</xdr:row>
      <xdr:rowOff>177028</xdr:rowOff>
    </xdr:from>
    <xdr:to>
      <xdr:col>14</xdr:col>
      <xdr:colOff>748549</xdr:colOff>
      <xdr:row>190</xdr:row>
      <xdr:rowOff>40753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7519AC9D-67C9-4A0C-B002-E695F65474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723515</xdr:colOff>
      <xdr:row>128</xdr:row>
      <xdr:rowOff>26940</xdr:rowOff>
    </xdr:from>
    <xdr:to>
      <xdr:col>14</xdr:col>
      <xdr:colOff>771641</xdr:colOff>
      <xdr:row>158</xdr:row>
      <xdr:rowOff>83086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79BAD2BF-FEAF-4E1F-AD4A-6E3B933ECC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702247</xdr:colOff>
      <xdr:row>95</xdr:row>
      <xdr:rowOff>146243</xdr:rowOff>
    </xdr:from>
    <xdr:to>
      <xdr:col>14</xdr:col>
      <xdr:colOff>751912</xdr:colOff>
      <xdr:row>126</xdr:row>
      <xdr:rowOff>9965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16AC7438-9DD6-4D55-87EC-1CB0E8C650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589345</xdr:colOff>
      <xdr:row>64</xdr:row>
      <xdr:rowOff>15434</xdr:rowOff>
    </xdr:from>
    <xdr:to>
      <xdr:col>14</xdr:col>
      <xdr:colOff>639010</xdr:colOff>
      <xdr:row>94</xdr:row>
      <xdr:rowOff>71580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8C0CB309-068D-46B0-A6B3-C29233E71C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766537</xdr:colOff>
      <xdr:row>32</xdr:row>
      <xdr:rowOff>166781</xdr:rowOff>
    </xdr:from>
    <xdr:to>
      <xdr:col>14</xdr:col>
      <xdr:colOff>816202</xdr:colOff>
      <xdr:row>63</xdr:row>
      <xdr:rowOff>30503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9F9D56D7-1134-4305-A00C-7C2C3C648C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</xdr:row>
      <xdr:rowOff>0</xdr:rowOff>
    </xdr:from>
    <xdr:to>
      <xdr:col>15</xdr:col>
      <xdr:colOff>48126</xdr:colOff>
      <xdr:row>29</xdr:row>
      <xdr:rowOff>4010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43046BD1-F3CE-4A61-884F-0BF659464E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209595</xdr:colOff>
      <xdr:row>1</xdr:row>
      <xdr:rowOff>52692</xdr:rowOff>
    </xdr:from>
    <xdr:to>
      <xdr:col>26</xdr:col>
      <xdr:colOff>222926</xdr:colOff>
      <xdr:row>31</xdr:row>
      <xdr:rowOff>190499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E05C3F88-36C3-47C5-9A9B-E0F9A6B1D1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113486</xdr:colOff>
      <xdr:row>66</xdr:row>
      <xdr:rowOff>77251</xdr:rowOff>
    </xdr:from>
    <xdr:to>
      <xdr:col>26</xdr:col>
      <xdr:colOff>579605</xdr:colOff>
      <xdr:row>99</xdr:row>
      <xdr:rowOff>77010</xdr:rowOff>
    </xdr:to>
    <xdr:graphicFrame macro="">
      <xdr:nvGraphicFramePr>
        <xdr:cNvPr id="11" name="Diagram 2">
          <a:extLst>
            <a:ext uri="{FF2B5EF4-FFF2-40B4-BE49-F238E27FC236}">
              <a16:creationId xmlns:a16="http://schemas.microsoft.com/office/drawing/2014/main" id="{1D1F5539-E4AC-463E-8A21-C44EDCF287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166179</xdr:colOff>
      <xdr:row>166</xdr:row>
      <xdr:rowOff>24318</xdr:rowOff>
    </xdr:from>
    <xdr:to>
      <xdr:col>26</xdr:col>
      <xdr:colOff>417478</xdr:colOff>
      <xdr:row>198</xdr:row>
      <xdr:rowOff>12159</xdr:rowOff>
    </xdr:to>
    <xdr:graphicFrame macro="">
      <xdr:nvGraphicFramePr>
        <xdr:cNvPr id="8" name="Diagram 2">
          <a:extLst>
            <a:ext uri="{FF2B5EF4-FFF2-40B4-BE49-F238E27FC236}">
              <a16:creationId xmlns:a16="http://schemas.microsoft.com/office/drawing/2014/main" id="{ED1D6A73-E725-4199-A09C-DAEEC8CEBE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105382</xdr:colOff>
      <xdr:row>132</xdr:row>
      <xdr:rowOff>97278</xdr:rowOff>
    </xdr:from>
    <xdr:to>
      <xdr:col>26</xdr:col>
      <xdr:colOff>380999</xdr:colOff>
      <xdr:row>164</xdr:row>
      <xdr:rowOff>170236</xdr:rowOff>
    </xdr:to>
    <xdr:graphicFrame macro="">
      <xdr:nvGraphicFramePr>
        <xdr:cNvPr id="9" name="Diagram 2">
          <a:extLst>
            <a:ext uri="{FF2B5EF4-FFF2-40B4-BE49-F238E27FC236}">
              <a16:creationId xmlns:a16="http://schemas.microsoft.com/office/drawing/2014/main" id="{8453EC88-88B9-4D1B-A97E-AC75329BEA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64851</xdr:colOff>
      <xdr:row>100</xdr:row>
      <xdr:rowOff>0</xdr:rowOff>
    </xdr:from>
    <xdr:to>
      <xdr:col>26</xdr:col>
      <xdr:colOff>490435</xdr:colOff>
      <xdr:row>130</xdr:row>
      <xdr:rowOff>113490</xdr:rowOff>
    </xdr:to>
    <xdr:graphicFrame macro="">
      <xdr:nvGraphicFramePr>
        <xdr:cNvPr id="15" name="Diagram 2">
          <a:extLst>
            <a:ext uri="{FF2B5EF4-FFF2-40B4-BE49-F238E27FC236}">
              <a16:creationId xmlns:a16="http://schemas.microsoft.com/office/drawing/2014/main" id="{5BCC7398-654B-4AA8-8D17-C85C4C2254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12159</xdr:colOff>
      <xdr:row>34</xdr:row>
      <xdr:rowOff>0</xdr:rowOff>
    </xdr:from>
    <xdr:to>
      <xdr:col>26</xdr:col>
      <xdr:colOff>482330</xdr:colOff>
      <xdr:row>66</xdr:row>
      <xdr:rowOff>36479</xdr:rowOff>
    </xdr:to>
    <xdr:graphicFrame macro="">
      <xdr:nvGraphicFramePr>
        <xdr:cNvPr id="16" name="Diagram 2">
          <a:extLst>
            <a:ext uri="{FF2B5EF4-FFF2-40B4-BE49-F238E27FC236}">
              <a16:creationId xmlns:a16="http://schemas.microsoft.com/office/drawing/2014/main" id="{33278CD8-DB40-4A5D-BA9F-28961BCB4A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569495</xdr:colOff>
      <xdr:row>1</xdr:row>
      <xdr:rowOff>8023</xdr:rowOff>
    </xdr:from>
    <xdr:to>
      <xdr:col>14</xdr:col>
      <xdr:colOff>878304</xdr:colOff>
      <xdr:row>31</xdr:row>
      <xdr:rowOff>8021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41CD04D5-4215-4C73-B885-630238B63F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77011</xdr:colOff>
      <xdr:row>197</xdr:row>
      <xdr:rowOff>178341</xdr:rowOff>
    </xdr:from>
    <xdr:to>
      <xdr:col>12</xdr:col>
      <xdr:colOff>24320</xdr:colOff>
      <xdr:row>227</xdr:row>
      <xdr:rowOff>120615</xdr:rowOff>
    </xdr:to>
    <xdr:graphicFrame macro="">
      <xdr:nvGraphicFramePr>
        <xdr:cNvPr id="48" name="Diagram 3">
          <a:extLst>
            <a:ext uri="{FF2B5EF4-FFF2-40B4-BE49-F238E27FC236}">
              <a16:creationId xmlns:a16="http://schemas.microsoft.com/office/drawing/2014/main" id="{C247C925-40F2-4F6E-933F-F674648C28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790372</xdr:colOff>
      <xdr:row>98</xdr:row>
      <xdr:rowOff>178341</xdr:rowOff>
    </xdr:from>
    <xdr:to>
      <xdr:col>7</xdr:col>
      <xdr:colOff>854540</xdr:colOff>
      <xdr:row>128</xdr:row>
      <xdr:rowOff>124199</xdr:rowOff>
    </xdr:to>
    <xdr:graphicFrame macro="">
      <xdr:nvGraphicFramePr>
        <xdr:cNvPr id="52" name="Diagram 3">
          <a:extLst>
            <a:ext uri="{FF2B5EF4-FFF2-40B4-BE49-F238E27FC236}">
              <a16:creationId xmlns:a16="http://schemas.microsoft.com/office/drawing/2014/main" id="{D0F48F2C-ABD0-4D75-9B76-10AF234E52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6015</xdr:colOff>
      <xdr:row>98</xdr:row>
      <xdr:rowOff>194383</xdr:rowOff>
    </xdr:from>
    <xdr:to>
      <xdr:col>14</xdr:col>
      <xdr:colOff>627647</xdr:colOff>
      <xdr:row>128</xdr:row>
      <xdr:rowOff>124199</xdr:rowOff>
    </xdr:to>
    <xdr:graphicFrame macro="">
      <xdr:nvGraphicFramePr>
        <xdr:cNvPr id="53" name="Diagram 3">
          <a:extLst>
            <a:ext uri="{FF2B5EF4-FFF2-40B4-BE49-F238E27FC236}">
              <a16:creationId xmlns:a16="http://schemas.microsoft.com/office/drawing/2014/main" id="{C0AC3B6C-EED1-48EA-9FB4-32657D3702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907915</xdr:colOff>
      <xdr:row>132</xdr:row>
      <xdr:rowOff>16212</xdr:rowOff>
    </xdr:from>
    <xdr:to>
      <xdr:col>14</xdr:col>
      <xdr:colOff>633578</xdr:colOff>
      <xdr:row>163</xdr:row>
      <xdr:rowOff>144549</xdr:rowOff>
    </xdr:to>
    <xdr:graphicFrame macro="">
      <xdr:nvGraphicFramePr>
        <xdr:cNvPr id="18" name="Diagram 3">
          <a:extLst>
            <a:ext uri="{FF2B5EF4-FFF2-40B4-BE49-F238E27FC236}">
              <a16:creationId xmlns:a16="http://schemas.microsoft.com/office/drawing/2014/main" id="{ECE6F832-9003-4072-8483-5F4B1B1FBF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907915</xdr:colOff>
      <xdr:row>164</xdr:row>
      <xdr:rowOff>178341</xdr:rowOff>
    </xdr:from>
    <xdr:to>
      <xdr:col>14</xdr:col>
      <xdr:colOff>633578</xdr:colOff>
      <xdr:row>196</xdr:row>
      <xdr:rowOff>116178</xdr:rowOff>
    </xdr:to>
    <xdr:graphicFrame macro="">
      <xdr:nvGraphicFramePr>
        <xdr:cNvPr id="19" name="Diagram 3">
          <a:extLst>
            <a:ext uri="{FF2B5EF4-FFF2-40B4-BE49-F238E27FC236}">
              <a16:creationId xmlns:a16="http://schemas.microsoft.com/office/drawing/2014/main" id="{0564AF34-D3E5-4759-B35A-B417E2C353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44585</xdr:colOff>
      <xdr:row>231</xdr:row>
      <xdr:rowOff>16212</xdr:rowOff>
    </xdr:from>
    <xdr:to>
      <xdr:col>13</xdr:col>
      <xdr:colOff>239138</xdr:colOff>
      <xdr:row>261</xdr:row>
      <xdr:rowOff>186447</xdr:rowOff>
    </xdr:to>
    <xdr:graphicFrame macro="">
      <xdr:nvGraphicFramePr>
        <xdr:cNvPr id="20" name="Diagram 3">
          <a:extLst>
            <a:ext uri="{FF2B5EF4-FFF2-40B4-BE49-F238E27FC236}">
              <a16:creationId xmlns:a16="http://schemas.microsoft.com/office/drawing/2014/main" id="{3066A70C-DB87-4543-903C-E40B61960E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907914</xdr:colOff>
      <xdr:row>32</xdr:row>
      <xdr:rowOff>129702</xdr:rowOff>
    </xdr:from>
    <xdr:to>
      <xdr:col>15</xdr:col>
      <xdr:colOff>300702</xdr:colOff>
      <xdr:row>63</xdr:row>
      <xdr:rowOff>109434</xdr:rowOff>
    </xdr:to>
    <xdr:graphicFrame macro="">
      <xdr:nvGraphicFramePr>
        <xdr:cNvPr id="22" name="Diagram 2">
          <a:extLst>
            <a:ext uri="{FF2B5EF4-FFF2-40B4-BE49-F238E27FC236}">
              <a16:creationId xmlns:a16="http://schemas.microsoft.com/office/drawing/2014/main" id="{9F4B0250-54F1-42DF-A85D-24B115B38A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859276</xdr:colOff>
      <xdr:row>65</xdr:row>
      <xdr:rowOff>178341</xdr:rowOff>
    </xdr:from>
    <xdr:to>
      <xdr:col>15</xdr:col>
      <xdr:colOff>252064</xdr:colOff>
      <xdr:row>97</xdr:row>
      <xdr:rowOff>89169</xdr:rowOff>
    </xdr:to>
    <xdr:graphicFrame macro="">
      <xdr:nvGraphicFramePr>
        <xdr:cNvPr id="23" name="Diagram 2">
          <a:extLst>
            <a:ext uri="{FF2B5EF4-FFF2-40B4-BE49-F238E27FC236}">
              <a16:creationId xmlns:a16="http://schemas.microsoft.com/office/drawing/2014/main" id="{FDC015B2-2702-444E-BC74-B4EF793D98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113489</xdr:colOff>
      <xdr:row>263</xdr:row>
      <xdr:rowOff>186447</xdr:rowOff>
    </xdr:from>
    <xdr:to>
      <xdr:col>14</xdr:col>
      <xdr:colOff>755173</xdr:colOff>
      <xdr:row>295</xdr:row>
      <xdr:rowOff>120231</xdr:rowOff>
    </xdr:to>
    <xdr:graphicFrame macro="">
      <xdr:nvGraphicFramePr>
        <xdr:cNvPr id="12" name="Diagram 3">
          <a:extLst>
            <a:ext uri="{FF2B5EF4-FFF2-40B4-BE49-F238E27FC236}">
              <a16:creationId xmlns:a16="http://schemas.microsoft.com/office/drawing/2014/main" id="{1276A09B-98D1-4100-B06A-39AA29A9D0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64851</xdr:colOff>
      <xdr:row>296</xdr:row>
      <xdr:rowOff>170234</xdr:rowOff>
    </xdr:from>
    <xdr:to>
      <xdr:col>14</xdr:col>
      <xdr:colOff>706535</xdr:colOff>
      <xdr:row>328</xdr:row>
      <xdr:rowOff>104018</xdr:rowOff>
    </xdr:to>
    <xdr:graphicFrame macro="">
      <xdr:nvGraphicFramePr>
        <xdr:cNvPr id="13" name="Diagram 3">
          <a:extLst>
            <a:ext uri="{FF2B5EF4-FFF2-40B4-BE49-F238E27FC236}">
              <a16:creationId xmlns:a16="http://schemas.microsoft.com/office/drawing/2014/main" id="{01DC5DEC-5C41-4573-8728-285009A4BD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omro/Documents/050_STATISTIKK/DYRESLAG/STORFE/10%20STORFE/STORFE%202016_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omro/Documents/050_STATISTIKK/DYRESLAG/STORFE/10%20STORFE/STORFE%202016_2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omro/Documents/050_STATISTIKK/DYRESLAG/SAU/3_LAM/LAM%202016_2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k1"/>
      <sheetName val="År"/>
      <sheetName val="Måned"/>
      <sheetName val="Uke"/>
      <sheetName val="Kategori"/>
      <sheetName val="Regioner"/>
      <sheetName val="Organisasjon"/>
      <sheetName val="Regorg"/>
      <sheetName val="Bedrifter"/>
      <sheetName val="Slakteri"/>
      <sheetName val="Variant"/>
      <sheetName val="Klasse"/>
      <sheetName val="Fettgruppe"/>
      <sheetName val="Vektgrupper"/>
      <sheetName val="Fylker"/>
      <sheetName val="Kommuner"/>
      <sheetName val="Klasse per mnd"/>
      <sheetName val="Fett per mnd"/>
      <sheetName val="Typefe"/>
      <sheetName val="Rasetype"/>
      <sheetName val="Raser"/>
      <sheetName val="Alder"/>
    </sheetNames>
    <sheetDataSet>
      <sheetData sheetId="0"/>
      <sheetData sheetId="1">
        <row r="2">
          <cell r="M2">
            <v>24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1">
          <cell r="L11">
            <v>204.12491601343763</v>
          </cell>
        </row>
      </sheetData>
      <sheetData sheetId="12"/>
      <sheetData sheetId="13"/>
      <sheetData sheetId="14"/>
      <sheetData sheetId="15"/>
      <sheetData sheetId="16"/>
      <sheetData sheetId="17">
        <row r="12">
          <cell r="B12">
            <v>1</v>
          </cell>
        </row>
      </sheetData>
      <sheetData sheetId="18"/>
      <sheetData sheetId="19"/>
      <sheetData sheetId="20"/>
      <sheetData sheetId="2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År"/>
      <sheetName val="Måned"/>
      <sheetName val="Uke"/>
      <sheetName val="Kategori"/>
      <sheetName val="Regioner"/>
      <sheetName val="Organisasjon"/>
      <sheetName val="Regorg"/>
      <sheetName val="Bedrifter"/>
      <sheetName val="Slakteri"/>
      <sheetName val="Variant"/>
      <sheetName val="Klasse"/>
      <sheetName val="Fettgruppe"/>
      <sheetName val="Vektgrupper"/>
      <sheetName val="Fylker"/>
      <sheetName val="Kommuner"/>
      <sheetName val="Klasse per mnd"/>
      <sheetName val="Fett per mnd"/>
      <sheetName val="Typefe"/>
      <sheetName val="Rasetype"/>
      <sheetName val="Raser"/>
      <sheetName val="Alder"/>
      <sheetName val="Ark1"/>
      <sheetName val="Klasse per slakter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2">
          <cell r="F12" t="str">
            <v>Sarpsborg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k1"/>
      <sheetName val="År"/>
      <sheetName val="Måned"/>
      <sheetName val="Uke"/>
      <sheetName val="Slaktedato"/>
      <sheetName val="Regioner"/>
      <sheetName val="Organisasjon"/>
      <sheetName val="Regorg"/>
      <sheetName val="Bedrifter"/>
      <sheetName val="Variant"/>
      <sheetName val="Slakteri"/>
      <sheetName val="Klasse"/>
      <sheetName val="Fettgruppe"/>
      <sheetName val="Vektgrupper"/>
      <sheetName val="Fylker"/>
      <sheetName val="Kommuner"/>
      <sheetName val="Klasse per mnd"/>
      <sheetName val="Fett per mnd"/>
      <sheetName val="Org per uke"/>
      <sheetName val="Saukontroll"/>
      <sheetName val="Klasse_Saukontroll"/>
    </sheetNames>
    <sheetDataSet>
      <sheetData sheetId="0">
        <row r="8545">
          <cell r="D8545">
            <v>1</v>
          </cell>
        </row>
      </sheetData>
      <sheetData sheetId="1">
        <row r="2">
          <cell r="M2">
            <v>26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2960"/>
  <sheetViews>
    <sheetView workbookViewId="0">
      <pane xSplit="3" ySplit="1" topLeftCell="AH2937" activePane="bottomRight" state="frozen"/>
      <selection pane="topRight" activeCell="D1" sqref="D1"/>
      <selection pane="bottomLeft" activeCell="A2" sqref="A2"/>
      <selection pane="bottomRight" sqref="A1:AL2960"/>
    </sheetView>
  </sheetViews>
  <sheetFormatPr baseColWidth="10" defaultColWidth="8.90625" defaultRowHeight="15"/>
  <cols>
    <col min="1" max="34" width="13" customWidth="1"/>
  </cols>
  <sheetData>
    <row r="1" spans="1:38">
      <c r="A1" s="3" t="s">
        <v>414</v>
      </c>
      <c r="B1" t="s">
        <v>415</v>
      </c>
      <c r="C1" t="s">
        <v>9</v>
      </c>
      <c r="D1" t="s">
        <v>64</v>
      </c>
      <c r="E1" t="s">
        <v>23</v>
      </c>
      <c r="F1" t="s">
        <v>447</v>
      </c>
      <c r="G1" t="s">
        <v>85</v>
      </c>
      <c r="H1" t="s">
        <v>25</v>
      </c>
      <c r="I1" t="s">
        <v>26</v>
      </c>
      <c r="J1" t="s">
        <v>41</v>
      </c>
      <c r="K1" t="s">
        <v>42</v>
      </c>
      <c r="L1" t="s">
        <v>27</v>
      </c>
      <c r="M1" t="s">
        <v>109</v>
      </c>
      <c r="N1" t="s">
        <v>110</v>
      </c>
      <c r="O1" t="s">
        <v>590</v>
      </c>
      <c r="P1" t="s">
        <v>593</v>
      </c>
      <c r="Q1" t="s">
        <v>69</v>
      </c>
      <c r="R1" t="s">
        <v>75</v>
      </c>
      <c r="S1" t="s">
        <v>10</v>
      </c>
      <c r="T1" t="s">
        <v>11</v>
      </c>
      <c r="U1" t="s">
        <v>12</v>
      </c>
      <c r="V1" t="s">
        <v>13</v>
      </c>
      <c r="W1" t="s">
        <v>14</v>
      </c>
      <c r="X1" t="s">
        <v>483</v>
      </c>
      <c r="Y1" t="s">
        <v>15</v>
      </c>
      <c r="Z1" t="s">
        <v>16</v>
      </c>
      <c r="AA1" t="s">
        <v>17</v>
      </c>
      <c r="AB1" t="s">
        <v>18</v>
      </c>
      <c r="AC1" t="s">
        <v>19</v>
      </c>
      <c r="AD1" t="s">
        <v>20</v>
      </c>
      <c r="AE1" t="s">
        <v>21</v>
      </c>
      <c r="AF1" t="s">
        <v>24</v>
      </c>
      <c r="AG1" t="s">
        <v>76</v>
      </c>
      <c r="AH1" t="s">
        <v>585</v>
      </c>
      <c r="AI1" t="s">
        <v>660</v>
      </c>
      <c r="AJ1" t="s">
        <v>661</v>
      </c>
      <c r="AK1" t="s">
        <v>662</v>
      </c>
      <c r="AL1" t="s">
        <v>577</v>
      </c>
    </row>
    <row r="2" spans="1:38">
      <c r="A2">
        <v>1</v>
      </c>
      <c r="B2">
        <v>1</v>
      </c>
      <c r="C2">
        <v>1996</v>
      </c>
      <c r="D2">
        <v>99</v>
      </c>
      <c r="E2">
        <v>99</v>
      </c>
      <c r="F2">
        <v>99</v>
      </c>
      <c r="G2">
        <v>99</v>
      </c>
      <c r="H2">
        <v>99</v>
      </c>
      <c r="I2">
        <v>99</v>
      </c>
      <c r="J2">
        <v>999</v>
      </c>
      <c r="K2">
        <v>99</v>
      </c>
      <c r="L2">
        <v>99</v>
      </c>
      <c r="M2">
        <v>99</v>
      </c>
      <c r="N2">
        <v>99</v>
      </c>
      <c r="O2">
        <v>99</v>
      </c>
      <c r="P2">
        <v>9999</v>
      </c>
      <c r="Q2">
        <v>1594</v>
      </c>
      <c r="R2">
        <v>15387.25</v>
      </c>
      <c r="S2">
        <v>4.8254236462005853</v>
      </c>
      <c r="T2">
        <v>3.7281515540463679</v>
      </c>
      <c r="U2">
        <v>16.778157240572504</v>
      </c>
      <c r="V2">
        <v>0.47441875578807119</v>
      </c>
      <c r="W2">
        <v>1.0788152528879431</v>
      </c>
      <c r="X2">
        <v>53.271377276641367</v>
      </c>
      <c r="Y2">
        <v>11.178085752814832</v>
      </c>
      <c r="Z2">
        <v>5.315054847556226</v>
      </c>
      <c r="AA2">
        <v>12.102196590329324</v>
      </c>
      <c r="AB2">
        <v>2.0783974624684718</v>
      </c>
      <c r="AC2">
        <v>-1.1405891758892921</v>
      </c>
      <c r="AD2">
        <v>51.331170934811411</v>
      </c>
      <c r="AE2">
        <v>-12.218756303114221</v>
      </c>
      <c r="AF2">
        <v>100</v>
      </c>
      <c r="AG2">
        <v>100</v>
      </c>
      <c r="AH2">
        <v>0.1169799671806203</v>
      </c>
    </row>
    <row r="3" spans="1:38">
      <c r="A3">
        <v>1</v>
      </c>
      <c r="B3">
        <v>2</v>
      </c>
      <c r="C3">
        <v>1997</v>
      </c>
      <c r="D3">
        <v>99</v>
      </c>
      <c r="E3">
        <v>99</v>
      </c>
      <c r="F3">
        <v>99</v>
      </c>
      <c r="G3">
        <v>99</v>
      </c>
      <c r="H3">
        <v>99</v>
      </c>
      <c r="I3">
        <v>99</v>
      </c>
      <c r="J3">
        <v>999</v>
      </c>
      <c r="K3">
        <v>99</v>
      </c>
      <c r="L3">
        <v>99</v>
      </c>
      <c r="M3">
        <v>99</v>
      </c>
      <c r="N3">
        <v>99</v>
      </c>
      <c r="O3">
        <v>99</v>
      </c>
      <c r="P3">
        <v>9999</v>
      </c>
      <c r="Q3">
        <v>1485</v>
      </c>
      <c r="R3">
        <v>16491.75</v>
      </c>
      <c r="S3">
        <v>5.0257249837039719</v>
      </c>
      <c r="T3">
        <v>3.8510164172995598</v>
      </c>
      <c r="U3">
        <v>16.857847105370897</v>
      </c>
      <c r="V3">
        <v>0.69125471826822504</v>
      </c>
      <c r="W3">
        <v>0.95199114708869614</v>
      </c>
      <c r="X3">
        <v>53.560113390028334</v>
      </c>
      <c r="Y3">
        <v>10.859975442266586</v>
      </c>
      <c r="Z3">
        <v>5.2533857069447079</v>
      </c>
      <c r="AA3">
        <v>13.814768844710828</v>
      </c>
      <c r="AB3">
        <v>2.0734017436486556</v>
      </c>
      <c r="AC3">
        <v>-0.86784510677340798</v>
      </c>
      <c r="AD3">
        <v>50.646777008443664</v>
      </c>
      <c r="AE3">
        <v>-8.0241735440917612</v>
      </c>
      <c r="AF3">
        <v>100</v>
      </c>
      <c r="AG3">
        <v>100</v>
      </c>
      <c r="AH3">
        <v>7.882729243409585E-2</v>
      </c>
    </row>
    <row r="4" spans="1:38">
      <c r="A4">
        <v>1</v>
      </c>
      <c r="B4">
        <v>3</v>
      </c>
      <c r="C4">
        <v>1998</v>
      </c>
      <c r="D4">
        <v>99</v>
      </c>
      <c r="E4">
        <v>99</v>
      </c>
      <c r="F4">
        <v>99</v>
      </c>
      <c r="G4">
        <v>99</v>
      </c>
      <c r="H4">
        <v>99</v>
      </c>
      <c r="I4">
        <v>99</v>
      </c>
      <c r="J4">
        <v>999</v>
      </c>
      <c r="K4">
        <v>99</v>
      </c>
      <c r="L4">
        <v>99</v>
      </c>
      <c r="M4">
        <v>99</v>
      </c>
      <c r="N4">
        <v>99</v>
      </c>
      <c r="O4">
        <v>99</v>
      </c>
      <c r="P4">
        <v>9999</v>
      </c>
      <c r="Q4">
        <v>1317</v>
      </c>
      <c r="R4">
        <v>14891.25</v>
      </c>
      <c r="S4">
        <v>4.9815159909342732</v>
      </c>
      <c r="T4">
        <v>4.2255015529253752</v>
      </c>
      <c r="U4">
        <v>16.978903718626778</v>
      </c>
      <c r="V4">
        <v>0.92671871065222844</v>
      </c>
      <c r="W4">
        <v>1.7325610677411227</v>
      </c>
      <c r="X4">
        <v>54.31377486779148</v>
      </c>
      <c r="Y4">
        <v>11.174347351632669</v>
      </c>
      <c r="Z4">
        <v>5.2375760594450815</v>
      </c>
      <c r="AA4">
        <v>12.807394621465528</v>
      </c>
      <c r="AB4">
        <v>2.2279071502519234</v>
      </c>
      <c r="AC4">
        <v>-0.73280129193515908</v>
      </c>
      <c r="AD4">
        <v>51.864594838055559</v>
      </c>
      <c r="AE4">
        <v>-6.0757340186528559</v>
      </c>
      <c r="AF4">
        <v>100</v>
      </c>
      <c r="AG4">
        <v>100</v>
      </c>
      <c r="AH4">
        <v>6.715352975740789E-2</v>
      </c>
    </row>
    <row r="5" spans="1:38">
      <c r="A5">
        <v>1</v>
      </c>
      <c r="B5">
        <v>4</v>
      </c>
      <c r="C5">
        <v>1999</v>
      </c>
      <c r="D5">
        <v>99</v>
      </c>
      <c r="E5">
        <v>99</v>
      </c>
      <c r="F5">
        <v>99</v>
      </c>
      <c r="G5">
        <v>99</v>
      </c>
      <c r="H5">
        <v>99</v>
      </c>
      <c r="I5">
        <v>99</v>
      </c>
      <c r="J5">
        <v>999</v>
      </c>
      <c r="K5">
        <v>99</v>
      </c>
      <c r="L5">
        <v>99</v>
      </c>
      <c r="M5">
        <v>99</v>
      </c>
      <c r="N5">
        <v>99</v>
      </c>
      <c r="O5">
        <v>99</v>
      </c>
      <c r="P5">
        <v>9999</v>
      </c>
      <c r="Q5">
        <v>1257</v>
      </c>
      <c r="R5">
        <v>13680</v>
      </c>
      <c r="S5">
        <v>3.3895467836257311</v>
      </c>
      <c r="T5">
        <v>4.2555555555555555</v>
      </c>
      <c r="U5">
        <v>16.810599415204702</v>
      </c>
      <c r="V5">
        <v>0.66520467836257324</v>
      </c>
      <c r="W5">
        <v>1.3669590643274856</v>
      </c>
      <c r="X5">
        <v>53.421052631578945</v>
      </c>
      <c r="Y5">
        <v>10.453216374269006</v>
      </c>
      <c r="Z5">
        <v>5.1520750594763918</v>
      </c>
      <c r="AA5">
        <v>1.5513412700355091</v>
      </c>
      <c r="AB5">
        <v>2.1262522587798021</v>
      </c>
      <c r="AC5">
        <v>59.783916377576155</v>
      </c>
      <c r="AD5">
        <v>51.714880129287344</v>
      </c>
      <c r="AE5">
        <v>62.687489361375683</v>
      </c>
      <c r="AF5">
        <v>100</v>
      </c>
      <c r="AG5">
        <v>100</v>
      </c>
      <c r="AH5">
        <v>0.38742690058479529</v>
      </c>
    </row>
    <row r="6" spans="1:38">
      <c r="A6">
        <v>1</v>
      </c>
      <c r="B6">
        <v>5</v>
      </c>
      <c r="C6">
        <v>2000</v>
      </c>
      <c r="D6">
        <v>99</v>
      </c>
      <c r="E6">
        <v>99</v>
      </c>
      <c r="F6">
        <v>99</v>
      </c>
      <c r="G6">
        <v>99</v>
      </c>
      <c r="H6">
        <v>99</v>
      </c>
      <c r="I6">
        <v>99</v>
      </c>
      <c r="J6">
        <v>999</v>
      </c>
      <c r="K6">
        <v>99</v>
      </c>
      <c r="L6">
        <v>99</v>
      </c>
      <c r="M6">
        <v>99</v>
      </c>
      <c r="N6">
        <v>99</v>
      </c>
      <c r="O6">
        <v>99</v>
      </c>
      <c r="P6">
        <v>9999</v>
      </c>
      <c r="Q6">
        <v>1155</v>
      </c>
      <c r="R6">
        <v>12452</v>
      </c>
      <c r="S6">
        <v>3.3377770639254738</v>
      </c>
      <c r="T6">
        <v>4.3091069707677487</v>
      </c>
      <c r="U6">
        <v>16.878413106328267</v>
      </c>
      <c r="V6">
        <v>0.51397365884998403</v>
      </c>
      <c r="W6">
        <v>1.3090266623835527</v>
      </c>
      <c r="X6">
        <v>53.911018310311597</v>
      </c>
      <c r="Y6">
        <v>10.544490844844201</v>
      </c>
      <c r="Z6">
        <v>5.0954868563113394</v>
      </c>
      <c r="AA6">
        <v>1.5042318949318556</v>
      </c>
      <c r="AB6">
        <v>2.1623261303629362</v>
      </c>
      <c r="AC6">
        <v>60.73414908644699</v>
      </c>
      <c r="AD6">
        <v>51.255759699913696</v>
      </c>
      <c r="AE6">
        <v>62.357354264052418</v>
      </c>
      <c r="AF6">
        <v>100</v>
      </c>
      <c r="AG6">
        <v>100</v>
      </c>
      <c r="AH6">
        <v>0.57822036620623196</v>
      </c>
    </row>
    <row r="7" spans="1:38">
      <c r="A7">
        <v>1</v>
      </c>
      <c r="B7">
        <v>6</v>
      </c>
      <c r="C7">
        <v>2001</v>
      </c>
      <c r="D7">
        <v>99</v>
      </c>
      <c r="E7">
        <v>99</v>
      </c>
      <c r="F7">
        <v>99</v>
      </c>
      <c r="G7">
        <v>99</v>
      </c>
      <c r="H7">
        <v>99</v>
      </c>
      <c r="I7">
        <v>99</v>
      </c>
      <c r="J7">
        <v>999</v>
      </c>
      <c r="K7">
        <v>99</v>
      </c>
      <c r="L7">
        <v>99</v>
      </c>
      <c r="M7">
        <v>99</v>
      </c>
      <c r="N7">
        <v>99</v>
      </c>
      <c r="O7">
        <v>99</v>
      </c>
      <c r="P7">
        <v>9999</v>
      </c>
      <c r="Q7">
        <v>1008</v>
      </c>
      <c r="R7">
        <v>11627</v>
      </c>
      <c r="S7">
        <v>3.3774834437086101</v>
      </c>
      <c r="T7">
        <v>4.2232734153263953</v>
      </c>
      <c r="U7">
        <v>17.008110432613798</v>
      </c>
      <c r="V7">
        <v>0.86006708523264819</v>
      </c>
      <c r="W7">
        <v>0.86006708523264819</v>
      </c>
      <c r="X7">
        <v>55.76674980648491</v>
      </c>
      <c r="Y7">
        <v>10.811043261374389</v>
      </c>
      <c r="Z7">
        <v>5.2153512477420589</v>
      </c>
      <c r="AA7">
        <v>1.5010739873975003</v>
      </c>
      <c r="AB7">
        <v>2.124376822172735</v>
      </c>
      <c r="AC7">
        <v>58.722887476650151</v>
      </c>
      <c r="AD7">
        <v>49.651699800848576</v>
      </c>
      <c r="AE7">
        <v>60.85503790431509</v>
      </c>
      <c r="AF7">
        <v>100</v>
      </c>
      <c r="AG7">
        <v>100</v>
      </c>
      <c r="AH7">
        <v>0.82566440182334211</v>
      </c>
    </row>
    <row r="8" spans="1:38">
      <c r="A8">
        <v>1</v>
      </c>
      <c r="B8">
        <v>7</v>
      </c>
      <c r="C8">
        <v>2002</v>
      </c>
      <c r="D8">
        <v>99</v>
      </c>
      <c r="E8">
        <v>99</v>
      </c>
      <c r="F8">
        <v>99</v>
      </c>
      <c r="G8">
        <v>99</v>
      </c>
      <c r="H8">
        <v>99</v>
      </c>
      <c r="I8">
        <v>99</v>
      </c>
      <c r="J8">
        <v>999</v>
      </c>
      <c r="K8">
        <v>99</v>
      </c>
      <c r="L8">
        <v>99</v>
      </c>
      <c r="M8">
        <v>99</v>
      </c>
      <c r="N8">
        <v>99</v>
      </c>
      <c r="O8">
        <v>99</v>
      </c>
      <c r="P8">
        <v>9999</v>
      </c>
      <c r="Q8">
        <v>990</v>
      </c>
      <c r="R8">
        <v>13135</v>
      </c>
      <c r="S8">
        <v>3.229691663494481</v>
      </c>
      <c r="T8">
        <v>4.2092120289303372</v>
      </c>
      <c r="U8">
        <v>17.068130947849319</v>
      </c>
      <c r="V8">
        <v>0.55576703464027422</v>
      </c>
      <c r="W8">
        <v>1.0049486105824137</v>
      </c>
      <c r="X8">
        <v>55.866006851922336</v>
      </c>
      <c r="Y8">
        <v>10.925009516558815</v>
      </c>
      <c r="Z8">
        <v>5.0981040208235848</v>
      </c>
      <c r="AA8">
        <v>1.4094147586952359</v>
      </c>
      <c r="AB8">
        <v>2.0966572148425113</v>
      </c>
      <c r="AC8">
        <v>57.825014915344717</v>
      </c>
      <c r="AD8">
        <v>49.43028548199969</v>
      </c>
      <c r="AE8">
        <v>60.646616799717293</v>
      </c>
      <c r="AF8">
        <v>100</v>
      </c>
      <c r="AG8">
        <v>100</v>
      </c>
      <c r="AH8">
        <v>0.96688237533307986</v>
      </c>
    </row>
    <row r="9" spans="1:38">
      <c r="A9">
        <v>1</v>
      </c>
      <c r="B9">
        <v>8</v>
      </c>
      <c r="C9">
        <v>2003</v>
      </c>
      <c r="D9">
        <v>99</v>
      </c>
      <c r="E9">
        <v>99</v>
      </c>
      <c r="F9">
        <v>99</v>
      </c>
      <c r="G9">
        <v>99</v>
      </c>
      <c r="H9">
        <v>99</v>
      </c>
      <c r="I9">
        <v>99</v>
      </c>
      <c r="J9">
        <v>999</v>
      </c>
      <c r="K9">
        <v>99</v>
      </c>
      <c r="L9">
        <v>99</v>
      </c>
      <c r="M9">
        <v>99</v>
      </c>
      <c r="N9">
        <v>99</v>
      </c>
      <c r="O9">
        <v>99</v>
      </c>
      <c r="P9">
        <v>9999</v>
      </c>
      <c r="Q9">
        <v>928</v>
      </c>
      <c r="R9">
        <v>11848</v>
      </c>
      <c r="S9">
        <v>3.6744598244429447</v>
      </c>
      <c r="T9">
        <v>4.5142640108035117</v>
      </c>
      <c r="U9">
        <v>17.561453409858245</v>
      </c>
      <c r="V9">
        <v>0.9199864956110736</v>
      </c>
      <c r="W9">
        <v>1.7386900742741389</v>
      </c>
      <c r="X9">
        <v>59.368669817690737</v>
      </c>
      <c r="Y9">
        <v>13.090817015530048</v>
      </c>
      <c r="Z9">
        <v>5.3325923221034408</v>
      </c>
      <c r="AA9">
        <v>1.6558584214816188</v>
      </c>
      <c r="AB9">
        <v>2.2562434829010689</v>
      </c>
      <c r="AC9">
        <v>61.379082758776399</v>
      </c>
      <c r="AD9">
        <v>54.544896921256147</v>
      </c>
      <c r="AE9">
        <v>64.667748112645157</v>
      </c>
      <c r="AF9">
        <v>100</v>
      </c>
      <c r="AG9">
        <v>100</v>
      </c>
      <c r="AH9">
        <v>0.7849426063470627</v>
      </c>
    </row>
    <row r="10" spans="1:38">
      <c r="A10">
        <v>1</v>
      </c>
      <c r="B10">
        <v>9</v>
      </c>
      <c r="C10">
        <v>2004</v>
      </c>
      <c r="D10">
        <v>99</v>
      </c>
      <c r="E10">
        <v>99</v>
      </c>
      <c r="F10">
        <v>99</v>
      </c>
      <c r="G10">
        <v>99</v>
      </c>
      <c r="H10">
        <v>99</v>
      </c>
      <c r="I10">
        <v>99</v>
      </c>
      <c r="J10">
        <v>999</v>
      </c>
      <c r="K10">
        <v>99</v>
      </c>
      <c r="L10">
        <v>99</v>
      </c>
      <c r="M10">
        <v>99</v>
      </c>
      <c r="N10">
        <v>99</v>
      </c>
      <c r="O10">
        <v>99</v>
      </c>
      <c r="P10">
        <v>9999</v>
      </c>
      <c r="Q10">
        <v>843</v>
      </c>
      <c r="R10">
        <v>10456</v>
      </c>
      <c r="S10">
        <v>3.7398622800306049</v>
      </c>
      <c r="T10">
        <v>4.2750573833205809</v>
      </c>
      <c r="U10">
        <v>17.81770275439942</v>
      </c>
      <c r="V10">
        <v>1.3198163733741397</v>
      </c>
      <c r="W10">
        <v>1.6162968630451413</v>
      </c>
      <c r="X10">
        <v>60.721117061973999</v>
      </c>
      <c r="Y10">
        <v>13.724177505738336</v>
      </c>
      <c r="Z10">
        <v>5.2150123296066448</v>
      </c>
      <c r="AA10">
        <v>1.6571708210772484</v>
      </c>
      <c r="AB10">
        <v>2.2748444494265203</v>
      </c>
      <c r="AC10">
        <v>61.871968344842855</v>
      </c>
      <c r="AD10">
        <v>51.432595318300159</v>
      </c>
      <c r="AE10">
        <v>61.562525647353702</v>
      </c>
      <c r="AF10">
        <v>100</v>
      </c>
      <c r="AG10">
        <v>100</v>
      </c>
      <c r="AH10">
        <v>1.0520275439938791</v>
      </c>
    </row>
    <row r="11" spans="1:38">
      <c r="A11">
        <v>1</v>
      </c>
      <c r="B11">
        <v>10</v>
      </c>
      <c r="C11">
        <v>2005</v>
      </c>
      <c r="D11">
        <v>99</v>
      </c>
      <c r="E11">
        <v>99</v>
      </c>
      <c r="F11">
        <v>99</v>
      </c>
      <c r="G11">
        <v>99</v>
      </c>
      <c r="H11">
        <v>99</v>
      </c>
      <c r="I11">
        <v>99</v>
      </c>
      <c r="J11">
        <v>999</v>
      </c>
      <c r="K11">
        <v>99</v>
      </c>
      <c r="L11">
        <v>99</v>
      </c>
      <c r="M11">
        <v>99</v>
      </c>
      <c r="N11">
        <v>99</v>
      </c>
      <c r="O11">
        <v>99</v>
      </c>
      <c r="P11">
        <v>9999</v>
      </c>
      <c r="Q11">
        <v>804</v>
      </c>
      <c r="R11">
        <v>12096</v>
      </c>
      <c r="S11">
        <v>3.6666666666666656</v>
      </c>
      <c r="T11">
        <v>4.4036871693121684</v>
      </c>
      <c r="U11">
        <v>17.992162698412724</v>
      </c>
      <c r="V11">
        <v>1.2483465608465609</v>
      </c>
      <c r="W11">
        <v>2.1494708994708986</v>
      </c>
      <c r="X11">
        <v>62.185846560846571</v>
      </c>
      <c r="Y11">
        <v>14.401455026455023</v>
      </c>
      <c r="Z11">
        <v>5.1970455223482528</v>
      </c>
      <c r="AA11">
        <v>1.6671626246204112</v>
      </c>
      <c r="AB11">
        <v>2.3536143043564626</v>
      </c>
      <c r="AC11">
        <v>65.148706714279882</v>
      </c>
      <c r="AD11">
        <v>51.874942978822645</v>
      </c>
      <c r="AE11">
        <v>64.65599948791332</v>
      </c>
      <c r="AF11">
        <v>100</v>
      </c>
      <c r="AG11">
        <v>100</v>
      </c>
      <c r="AH11">
        <v>0.50429894179894175</v>
      </c>
    </row>
    <row r="12" spans="1:38">
      <c r="A12">
        <v>1</v>
      </c>
      <c r="B12">
        <v>11</v>
      </c>
      <c r="C12">
        <v>2006</v>
      </c>
      <c r="D12">
        <v>99</v>
      </c>
      <c r="E12">
        <v>99</v>
      </c>
      <c r="F12">
        <v>99</v>
      </c>
      <c r="G12">
        <v>99</v>
      </c>
      <c r="H12">
        <v>99</v>
      </c>
      <c r="I12">
        <v>99</v>
      </c>
      <c r="J12">
        <v>999</v>
      </c>
      <c r="K12">
        <v>99</v>
      </c>
      <c r="L12">
        <v>99</v>
      </c>
      <c r="M12">
        <v>99</v>
      </c>
      <c r="N12">
        <v>99</v>
      </c>
      <c r="O12">
        <v>99</v>
      </c>
      <c r="P12">
        <v>9999</v>
      </c>
      <c r="Q12">
        <v>809</v>
      </c>
      <c r="R12">
        <v>13415</v>
      </c>
      <c r="S12">
        <v>3.5567648155050318</v>
      </c>
      <c r="T12">
        <v>4.3126351099515476</v>
      </c>
      <c r="U12">
        <v>17.792955646664165</v>
      </c>
      <c r="V12">
        <v>1.0883339545285127</v>
      </c>
      <c r="W12">
        <v>2.4599329109206112</v>
      </c>
      <c r="X12">
        <v>60.19381289601192</v>
      </c>
      <c r="Y12">
        <v>13.395452851285878</v>
      </c>
      <c r="Z12">
        <v>5.1193544621102571</v>
      </c>
      <c r="AA12">
        <v>1.6219819553590811</v>
      </c>
      <c r="AB12">
        <v>2.3585248481785079</v>
      </c>
      <c r="AC12">
        <v>62.329027972227045</v>
      </c>
      <c r="AD12">
        <v>54.040733131644529</v>
      </c>
      <c r="AE12">
        <v>65.003230309248138</v>
      </c>
      <c r="AF12">
        <v>100</v>
      </c>
      <c r="AG12">
        <v>100</v>
      </c>
      <c r="AH12">
        <v>0.36526276556093934</v>
      </c>
    </row>
    <row r="13" spans="1:38">
      <c r="A13">
        <v>1</v>
      </c>
      <c r="B13">
        <v>12</v>
      </c>
      <c r="C13">
        <v>2007</v>
      </c>
      <c r="D13">
        <v>99</v>
      </c>
      <c r="E13">
        <v>99</v>
      </c>
      <c r="F13">
        <v>99</v>
      </c>
      <c r="G13">
        <v>99</v>
      </c>
      <c r="H13">
        <v>99</v>
      </c>
      <c r="I13">
        <v>99</v>
      </c>
      <c r="J13">
        <v>999</v>
      </c>
      <c r="K13">
        <v>99</v>
      </c>
      <c r="L13">
        <v>99</v>
      </c>
      <c r="M13">
        <v>99</v>
      </c>
      <c r="N13">
        <v>99</v>
      </c>
      <c r="O13">
        <v>99</v>
      </c>
      <c r="P13">
        <v>9999</v>
      </c>
      <c r="Q13">
        <v>766</v>
      </c>
      <c r="R13">
        <v>11992</v>
      </c>
      <c r="S13">
        <v>3.856154102735156</v>
      </c>
      <c r="T13">
        <v>4.4232821881254152</v>
      </c>
      <c r="U13">
        <v>17.950016677785221</v>
      </c>
      <c r="V13">
        <v>1.4259506337558376</v>
      </c>
      <c r="W13">
        <v>2.5600400266844558</v>
      </c>
      <c r="X13">
        <v>61.174116077384944</v>
      </c>
      <c r="Y13">
        <v>14.801534356237491</v>
      </c>
      <c r="Z13">
        <v>5.2866589173181859</v>
      </c>
      <c r="AA13">
        <v>1.7022055755643919</v>
      </c>
      <c r="AB13">
        <v>2.328962790501953</v>
      </c>
      <c r="AC13">
        <v>62.331462569853443</v>
      </c>
      <c r="AD13">
        <v>52.894652124688491</v>
      </c>
      <c r="AE13">
        <v>59.786923810812098</v>
      </c>
      <c r="AF13">
        <v>100</v>
      </c>
      <c r="AG13">
        <v>100</v>
      </c>
      <c r="AH13">
        <v>0.63375583722481676</v>
      </c>
    </row>
    <row r="14" spans="1:38">
      <c r="A14">
        <v>1</v>
      </c>
      <c r="B14">
        <v>13</v>
      </c>
      <c r="C14">
        <v>2008</v>
      </c>
      <c r="D14">
        <v>99</v>
      </c>
      <c r="E14">
        <v>99</v>
      </c>
      <c r="F14">
        <v>99</v>
      </c>
      <c r="G14">
        <v>99</v>
      </c>
      <c r="H14">
        <v>99</v>
      </c>
      <c r="I14">
        <v>99</v>
      </c>
      <c r="J14">
        <v>999</v>
      </c>
      <c r="K14">
        <v>99</v>
      </c>
      <c r="L14">
        <v>99</v>
      </c>
      <c r="M14">
        <v>99</v>
      </c>
      <c r="N14">
        <v>99</v>
      </c>
      <c r="O14">
        <v>99</v>
      </c>
      <c r="P14">
        <v>9999</v>
      </c>
      <c r="Q14">
        <v>764</v>
      </c>
      <c r="R14">
        <v>12756</v>
      </c>
      <c r="S14">
        <v>4.0333960489181564</v>
      </c>
      <c r="T14">
        <v>4.6060677328316091</v>
      </c>
      <c r="U14">
        <v>18.561100658513769</v>
      </c>
      <c r="V14">
        <v>1.7795547193477574</v>
      </c>
      <c r="W14">
        <v>2.3204766384446529</v>
      </c>
      <c r="X14">
        <v>66.306052053935403</v>
      </c>
      <c r="Y14">
        <v>17.544684854186269</v>
      </c>
      <c r="Z14">
        <v>5.389840521934584</v>
      </c>
      <c r="AA14">
        <v>1.7185505244013339</v>
      </c>
      <c r="AB14">
        <v>2.2790834936060929</v>
      </c>
      <c r="AC14">
        <v>61.67903693342997</v>
      </c>
      <c r="AD14">
        <v>55.88495712808205</v>
      </c>
      <c r="AE14">
        <v>63.436245270082175</v>
      </c>
      <c r="AF14">
        <v>100</v>
      </c>
      <c r="AG14">
        <v>100</v>
      </c>
      <c r="AH14">
        <v>0.25086233929131391</v>
      </c>
    </row>
    <row r="15" spans="1:38">
      <c r="A15">
        <v>1</v>
      </c>
      <c r="B15">
        <v>14</v>
      </c>
      <c r="C15">
        <v>2009</v>
      </c>
      <c r="D15">
        <v>99</v>
      </c>
      <c r="E15">
        <v>99</v>
      </c>
      <c r="F15">
        <v>99</v>
      </c>
      <c r="G15">
        <v>99</v>
      </c>
      <c r="H15">
        <v>99</v>
      </c>
      <c r="I15">
        <v>99</v>
      </c>
      <c r="J15">
        <v>999</v>
      </c>
      <c r="K15">
        <v>99</v>
      </c>
      <c r="L15">
        <v>99</v>
      </c>
      <c r="M15">
        <v>99</v>
      </c>
      <c r="N15">
        <v>99</v>
      </c>
      <c r="O15">
        <v>99</v>
      </c>
      <c r="P15">
        <v>9999</v>
      </c>
      <c r="Q15">
        <v>729</v>
      </c>
      <c r="R15">
        <v>11478</v>
      </c>
      <c r="S15">
        <v>4.1962885520125459</v>
      </c>
      <c r="T15">
        <v>4.7820177731312068</v>
      </c>
      <c r="U15">
        <v>19.021066387872587</v>
      </c>
      <c r="V15">
        <v>2.6485450426903641</v>
      </c>
      <c r="W15">
        <v>2.2303537201603056</v>
      </c>
      <c r="X15">
        <v>68.295870360690003</v>
      </c>
      <c r="Y15">
        <v>20.813730615089735</v>
      </c>
      <c r="Z15">
        <v>5.7159138865452785</v>
      </c>
      <c r="AA15">
        <v>1.7821979332011462</v>
      </c>
      <c r="AB15">
        <v>2.1666621456727859</v>
      </c>
      <c r="AC15">
        <v>60.301102068087104</v>
      </c>
      <c r="AD15">
        <v>53.123928061664031</v>
      </c>
      <c r="AE15">
        <v>60.634639885908591</v>
      </c>
      <c r="AF15">
        <v>100</v>
      </c>
      <c r="AG15">
        <v>100</v>
      </c>
      <c r="AH15">
        <v>0.17424638438752388</v>
      </c>
    </row>
    <row r="16" spans="1:38">
      <c r="A16">
        <v>1</v>
      </c>
      <c r="B16">
        <v>15</v>
      </c>
      <c r="C16">
        <v>2010</v>
      </c>
      <c r="D16">
        <v>99</v>
      </c>
      <c r="E16">
        <v>99</v>
      </c>
      <c r="F16">
        <v>99</v>
      </c>
      <c r="G16">
        <v>99</v>
      </c>
      <c r="H16">
        <v>99</v>
      </c>
      <c r="I16">
        <v>99</v>
      </c>
      <c r="J16">
        <v>999</v>
      </c>
      <c r="K16">
        <v>99</v>
      </c>
      <c r="L16">
        <v>99</v>
      </c>
      <c r="M16">
        <v>99</v>
      </c>
      <c r="N16">
        <v>99</v>
      </c>
      <c r="O16">
        <v>99</v>
      </c>
      <c r="P16">
        <v>9999</v>
      </c>
      <c r="Q16">
        <v>726</v>
      </c>
      <c r="R16">
        <v>11858.63</v>
      </c>
      <c r="S16">
        <v>4.3796172070466808</v>
      </c>
      <c r="T16">
        <v>4.6594977666054191</v>
      </c>
      <c r="U16">
        <v>19.135785499674071</v>
      </c>
      <c r="V16">
        <v>2.3695823210606961</v>
      </c>
      <c r="W16">
        <v>1.8804870377100888</v>
      </c>
      <c r="X16">
        <v>70.320095997598386</v>
      </c>
      <c r="Y16">
        <v>20.474540482332277</v>
      </c>
      <c r="Z16">
        <v>5.5439868704786193</v>
      </c>
      <c r="AA16">
        <v>1.701267934128009</v>
      </c>
      <c r="AB16">
        <v>2.1608028155865995</v>
      </c>
      <c r="AC16">
        <v>61.040322086732353</v>
      </c>
      <c r="AD16">
        <v>55.96648586669005</v>
      </c>
      <c r="AE16">
        <v>65.914851062806036</v>
      </c>
      <c r="AF16">
        <v>100</v>
      </c>
      <c r="AG16">
        <v>100</v>
      </c>
      <c r="AH16">
        <v>0.37103780116252888</v>
      </c>
    </row>
    <row r="17" spans="1:37">
      <c r="A17">
        <v>1</v>
      </c>
      <c r="B17">
        <v>16</v>
      </c>
      <c r="C17">
        <v>2011</v>
      </c>
      <c r="D17">
        <v>99</v>
      </c>
      <c r="E17">
        <v>99</v>
      </c>
      <c r="F17">
        <v>99</v>
      </c>
      <c r="G17">
        <v>99</v>
      </c>
      <c r="H17">
        <v>99</v>
      </c>
      <c r="I17">
        <v>99</v>
      </c>
      <c r="J17">
        <v>999</v>
      </c>
      <c r="K17">
        <v>99</v>
      </c>
      <c r="L17">
        <v>99</v>
      </c>
      <c r="M17">
        <v>99</v>
      </c>
      <c r="N17">
        <v>99</v>
      </c>
      <c r="O17">
        <v>99</v>
      </c>
      <c r="P17">
        <v>9999</v>
      </c>
      <c r="Q17">
        <v>661</v>
      </c>
      <c r="R17">
        <v>9966</v>
      </c>
      <c r="S17">
        <v>4.459963877182421</v>
      </c>
      <c r="T17">
        <v>4.7346979731085694</v>
      </c>
      <c r="U17">
        <v>19.081587397150354</v>
      </c>
      <c r="V17">
        <v>2.7894842464378886</v>
      </c>
      <c r="W17">
        <v>1.6154926750953245</v>
      </c>
      <c r="X17">
        <v>69.185229781256297</v>
      </c>
      <c r="Y17">
        <v>20.720449528396546</v>
      </c>
      <c r="Z17">
        <v>5.6820449034925691</v>
      </c>
      <c r="AA17">
        <v>1.8413801545770112</v>
      </c>
      <c r="AB17">
        <v>2.1415994180797369</v>
      </c>
      <c r="AC17">
        <v>56.329530169680083</v>
      </c>
      <c r="AD17">
        <v>54.128592475986018</v>
      </c>
      <c r="AE17">
        <v>55.278989090662847</v>
      </c>
      <c r="AF17">
        <v>100</v>
      </c>
      <c r="AG17">
        <v>100</v>
      </c>
      <c r="AH17">
        <v>0.22075055187637965</v>
      </c>
    </row>
    <row r="18" spans="1:37">
      <c r="A18">
        <v>1</v>
      </c>
      <c r="B18">
        <v>17</v>
      </c>
      <c r="C18">
        <v>2012</v>
      </c>
      <c r="D18">
        <v>99</v>
      </c>
      <c r="E18">
        <v>99</v>
      </c>
      <c r="F18">
        <v>99</v>
      </c>
      <c r="G18">
        <v>99</v>
      </c>
      <c r="H18">
        <v>99</v>
      </c>
      <c r="I18">
        <v>99</v>
      </c>
      <c r="J18">
        <v>999</v>
      </c>
      <c r="K18">
        <v>99</v>
      </c>
      <c r="L18">
        <v>99</v>
      </c>
      <c r="M18">
        <v>99</v>
      </c>
      <c r="N18">
        <v>99</v>
      </c>
      <c r="O18">
        <v>99</v>
      </c>
      <c r="P18">
        <v>9999</v>
      </c>
      <c r="Q18">
        <v>657</v>
      </c>
      <c r="R18">
        <v>11542</v>
      </c>
      <c r="S18">
        <v>4.7222318488996704</v>
      </c>
      <c r="T18">
        <v>5.0243458672673711</v>
      </c>
      <c r="U18">
        <v>19.217986484144824</v>
      </c>
      <c r="V18">
        <v>2.815803153699532</v>
      </c>
      <c r="W18">
        <v>1.6981459019234102</v>
      </c>
      <c r="X18">
        <v>70.473054929821501</v>
      </c>
      <c r="Y18">
        <v>21.13151966730203</v>
      </c>
      <c r="Z18">
        <v>5.577356052618299</v>
      </c>
      <c r="AA18">
        <v>1.8218497902080528</v>
      </c>
      <c r="AB18">
        <v>2.088456253901029</v>
      </c>
      <c r="AC18">
        <v>54.12043799058776</v>
      </c>
      <c r="AD18">
        <v>54.193681700313299</v>
      </c>
      <c r="AE18">
        <v>55.61358985163681</v>
      </c>
      <c r="AF18">
        <v>100</v>
      </c>
      <c r="AG18">
        <v>100</v>
      </c>
      <c r="AH18">
        <v>0.28591232022179847</v>
      </c>
    </row>
    <row r="19" spans="1:37">
      <c r="A19">
        <v>1</v>
      </c>
      <c r="B19">
        <v>18</v>
      </c>
      <c r="C19">
        <v>2013</v>
      </c>
      <c r="D19">
        <v>99</v>
      </c>
      <c r="E19">
        <v>99</v>
      </c>
      <c r="F19">
        <v>99</v>
      </c>
      <c r="G19">
        <v>99</v>
      </c>
      <c r="H19">
        <v>99</v>
      </c>
      <c r="I19">
        <v>99</v>
      </c>
      <c r="J19">
        <v>999</v>
      </c>
      <c r="K19">
        <v>99</v>
      </c>
      <c r="L19">
        <v>99</v>
      </c>
      <c r="M19">
        <v>99</v>
      </c>
      <c r="N19">
        <v>99</v>
      </c>
      <c r="O19">
        <v>99</v>
      </c>
      <c r="P19">
        <v>9999</v>
      </c>
      <c r="Q19">
        <v>651</v>
      </c>
      <c r="R19">
        <v>14148</v>
      </c>
      <c r="S19">
        <v>4.5978230138535485</v>
      </c>
      <c r="T19">
        <v>5.0518801243992071</v>
      </c>
      <c r="U19">
        <v>19.252912072377843</v>
      </c>
      <c r="V19">
        <v>2.2900763358778624</v>
      </c>
      <c r="W19">
        <v>2.4385072094995759</v>
      </c>
      <c r="X19">
        <v>72.533220243143901</v>
      </c>
      <c r="Y19">
        <v>20.130053717839981</v>
      </c>
      <c r="Z19">
        <v>5.3240335189439314</v>
      </c>
      <c r="AA19">
        <v>1.8123678419607745</v>
      </c>
      <c r="AB19">
        <v>2.1553977188245423</v>
      </c>
      <c r="AC19">
        <v>55.545217963329151</v>
      </c>
      <c r="AD19">
        <v>57.954042793391984</v>
      </c>
      <c r="AE19">
        <v>60.184149223443406</v>
      </c>
      <c r="AF19">
        <v>100</v>
      </c>
      <c r="AG19">
        <v>100</v>
      </c>
      <c r="AH19">
        <v>0.75629064178682492</v>
      </c>
    </row>
    <row r="20" spans="1:37">
      <c r="A20">
        <v>1</v>
      </c>
      <c r="B20">
        <v>19</v>
      </c>
      <c r="C20">
        <v>2014</v>
      </c>
      <c r="D20">
        <v>99</v>
      </c>
      <c r="E20">
        <v>99</v>
      </c>
      <c r="F20">
        <v>99</v>
      </c>
      <c r="G20">
        <v>99</v>
      </c>
      <c r="H20">
        <v>99</v>
      </c>
      <c r="I20">
        <v>99</v>
      </c>
      <c r="J20">
        <v>999</v>
      </c>
      <c r="K20">
        <v>99</v>
      </c>
      <c r="L20">
        <v>99</v>
      </c>
      <c r="M20">
        <v>99</v>
      </c>
      <c r="N20">
        <v>99</v>
      </c>
      <c r="O20">
        <v>99</v>
      </c>
      <c r="P20">
        <v>9999</v>
      </c>
      <c r="Q20">
        <v>614</v>
      </c>
      <c r="R20">
        <v>10014</v>
      </c>
      <c r="S20">
        <v>4.8308368284401837</v>
      </c>
      <c r="T20">
        <v>5.4104254044337932</v>
      </c>
      <c r="U20">
        <v>20.252516476932303</v>
      </c>
      <c r="V20">
        <v>2.3067705212702219</v>
      </c>
      <c r="W20">
        <v>2.9658478130617141</v>
      </c>
      <c r="X20">
        <v>79.288995406431013</v>
      </c>
      <c r="Y20">
        <v>25.843818653884565</v>
      </c>
      <c r="Z20">
        <v>5.5309853227413219</v>
      </c>
      <c r="AA20">
        <v>1.7343392554582662</v>
      </c>
      <c r="AB20">
        <v>2.1625373901111256</v>
      </c>
      <c r="AC20">
        <v>52.753779213392406</v>
      </c>
      <c r="AD20">
        <v>52.635660964589199</v>
      </c>
      <c r="AE20">
        <v>56.600785856800151</v>
      </c>
      <c r="AF20">
        <v>100</v>
      </c>
      <c r="AG20">
        <v>100</v>
      </c>
      <c r="AH20">
        <v>0.35949670461354111</v>
      </c>
    </row>
    <row r="21" spans="1:37">
      <c r="A21">
        <v>1</v>
      </c>
      <c r="B21">
        <v>20</v>
      </c>
      <c r="C21">
        <v>2015</v>
      </c>
      <c r="D21">
        <v>99</v>
      </c>
      <c r="E21">
        <v>99</v>
      </c>
      <c r="F21">
        <v>99</v>
      </c>
      <c r="G21">
        <v>99</v>
      </c>
      <c r="H21">
        <v>99</v>
      </c>
      <c r="I21">
        <v>99</v>
      </c>
      <c r="J21">
        <v>999</v>
      </c>
      <c r="K21">
        <v>99</v>
      </c>
      <c r="L21">
        <v>99</v>
      </c>
      <c r="M21">
        <v>99</v>
      </c>
      <c r="N21">
        <v>99</v>
      </c>
      <c r="O21">
        <v>99</v>
      </c>
      <c r="P21">
        <v>9999</v>
      </c>
      <c r="Q21">
        <v>581</v>
      </c>
      <c r="R21">
        <v>8157</v>
      </c>
      <c r="S21">
        <v>4.8380532058354788</v>
      </c>
      <c r="T21">
        <v>5.3074659801397566</v>
      </c>
      <c r="U21">
        <v>20.902856442319528</v>
      </c>
      <c r="V21">
        <v>3.4816721834007609</v>
      </c>
      <c r="W21">
        <v>2.586735319357607</v>
      </c>
      <c r="X21">
        <v>80.899840627681741</v>
      </c>
      <c r="Y21">
        <v>31.065342650484236</v>
      </c>
      <c r="Z21">
        <v>5.9424585784596049</v>
      </c>
      <c r="AA21">
        <v>1.7843484827167388</v>
      </c>
      <c r="AB21">
        <v>2.2259537483325023</v>
      </c>
      <c r="AC21">
        <v>53.491692667465983</v>
      </c>
      <c r="AD21">
        <v>54.892604469121991</v>
      </c>
      <c r="AE21">
        <v>56.984441512949374</v>
      </c>
      <c r="AF21">
        <v>100</v>
      </c>
      <c r="AG21">
        <v>100</v>
      </c>
      <c r="AH21">
        <v>0.24518818192963096</v>
      </c>
    </row>
    <row r="22" spans="1:37">
      <c r="A22">
        <v>1</v>
      </c>
      <c r="B22">
        <v>21</v>
      </c>
      <c r="C22">
        <v>2016</v>
      </c>
      <c r="D22">
        <v>99</v>
      </c>
      <c r="E22">
        <v>99</v>
      </c>
      <c r="F22">
        <v>99</v>
      </c>
      <c r="G22">
        <v>99</v>
      </c>
      <c r="H22">
        <v>99</v>
      </c>
      <c r="I22">
        <v>99</v>
      </c>
      <c r="J22">
        <v>999</v>
      </c>
      <c r="K22">
        <v>99</v>
      </c>
      <c r="L22">
        <v>99</v>
      </c>
      <c r="M22">
        <v>99</v>
      </c>
      <c r="N22">
        <v>99</v>
      </c>
      <c r="O22">
        <v>99</v>
      </c>
      <c r="P22">
        <v>9999</v>
      </c>
      <c r="Q22">
        <v>611</v>
      </c>
      <c r="R22">
        <v>8517</v>
      </c>
      <c r="S22">
        <v>4.9876717153927439</v>
      </c>
      <c r="T22">
        <v>5.4203357989902559</v>
      </c>
      <c r="U22">
        <v>21.237748033345078</v>
      </c>
      <c r="V22">
        <v>3.3110250088059181</v>
      </c>
      <c r="W22">
        <v>4.2150992133380303</v>
      </c>
      <c r="X22">
        <v>81.918515909357765</v>
      </c>
      <c r="Y22">
        <v>32.758013384994726</v>
      </c>
      <c r="Z22">
        <v>6.0244425426477157</v>
      </c>
      <c r="AA22">
        <v>1.7650443767803088</v>
      </c>
      <c r="AB22">
        <v>2.3226629459936992</v>
      </c>
      <c r="AC22">
        <v>52.871750906324337</v>
      </c>
      <c r="AD22">
        <v>54.707681757357904</v>
      </c>
      <c r="AE22">
        <v>60.702660325929394</v>
      </c>
      <c r="AF22">
        <v>100</v>
      </c>
      <c r="AG22">
        <v>100</v>
      </c>
      <c r="AH22">
        <v>0.37571914993542327</v>
      </c>
    </row>
    <row r="23" spans="1:37">
      <c r="A23">
        <v>1</v>
      </c>
      <c r="B23">
        <v>22</v>
      </c>
      <c r="C23">
        <v>2017</v>
      </c>
      <c r="D23">
        <v>99</v>
      </c>
      <c r="E23">
        <v>99</v>
      </c>
      <c r="F23">
        <v>99</v>
      </c>
      <c r="G23">
        <v>99</v>
      </c>
      <c r="H23">
        <v>99</v>
      </c>
      <c r="I23">
        <v>99</v>
      </c>
      <c r="J23">
        <v>999</v>
      </c>
      <c r="K23">
        <v>99</v>
      </c>
      <c r="L23">
        <v>99</v>
      </c>
      <c r="M23">
        <v>99</v>
      </c>
      <c r="N23">
        <v>99</v>
      </c>
      <c r="O23">
        <v>99</v>
      </c>
      <c r="P23">
        <v>9999</v>
      </c>
      <c r="Q23">
        <v>599</v>
      </c>
      <c r="R23">
        <v>10480</v>
      </c>
      <c r="S23">
        <v>4.8117366412213753</v>
      </c>
      <c r="T23">
        <v>5.3230916030534363</v>
      </c>
      <c r="U23">
        <v>20.599379770992421</v>
      </c>
      <c r="V23">
        <v>2.4236641221374042</v>
      </c>
      <c r="W23">
        <v>4.0362595419847347</v>
      </c>
      <c r="X23">
        <v>78.69274809160305</v>
      </c>
      <c r="Y23">
        <v>28.540076335877878</v>
      </c>
      <c r="Z23">
        <v>5.9693191874684146</v>
      </c>
      <c r="AA23">
        <v>1.7520858995335924</v>
      </c>
      <c r="AB23">
        <v>2.3484202062006112</v>
      </c>
      <c r="AC23">
        <v>50.168030007742082</v>
      </c>
      <c r="AD23">
        <v>57.219427606117101</v>
      </c>
      <c r="AE23">
        <v>58.844288829802984</v>
      </c>
      <c r="AF23">
        <v>100</v>
      </c>
      <c r="AG23">
        <v>100</v>
      </c>
      <c r="AH23">
        <v>0.53435114503816805</v>
      </c>
    </row>
    <row r="24" spans="1:37">
      <c r="A24">
        <v>1</v>
      </c>
      <c r="B24">
        <v>23</v>
      </c>
      <c r="C24">
        <v>2018</v>
      </c>
      <c r="D24">
        <v>99</v>
      </c>
      <c r="E24">
        <v>99</v>
      </c>
      <c r="F24">
        <v>99</v>
      </c>
      <c r="G24">
        <v>99</v>
      </c>
      <c r="H24">
        <v>99</v>
      </c>
      <c r="I24">
        <v>99</v>
      </c>
      <c r="J24">
        <v>999</v>
      </c>
      <c r="K24">
        <v>99</v>
      </c>
      <c r="L24">
        <v>99</v>
      </c>
      <c r="M24">
        <v>99</v>
      </c>
      <c r="N24">
        <v>99</v>
      </c>
      <c r="O24">
        <v>99</v>
      </c>
      <c r="P24">
        <v>9999</v>
      </c>
      <c r="Q24">
        <v>635</v>
      </c>
      <c r="R24">
        <v>9787</v>
      </c>
      <c r="S24">
        <v>4.8662511494840084</v>
      </c>
      <c r="T24">
        <v>5.3726371717584556</v>
      </c>
      <c r="U24">
        <v>20.613320731582775</v>
      </c>
      <c r="V24">
        <v>2.8711556145907831</v>
      </c>
      <c r="W24">
        <v>3.9644426279758864</v>
      </c>
      <c r="X24">
        <v>79.380811280269739</v>
      </c>
      <c r="Y24">
        <v>28.885255951772756</v>
      </c>
      <c r="Z24">
        <v>6.021354307933124</v>
      </c>
      <c r="AA24">
        <v>1.7716222574174405</v>
      </c>
      <c r="AB24">
        <v>2.2866955243827154</v>
      </c>
      <c r="AC24">
        <v>49.705130452302065</v>
      </c>
      <c r="AD24">
        <v>54.307648634554383</v>
      </c>
      <c r="AE24">
        <v>58.321650984435315</v>
      </c>
      <c r="AF24">
        <v>100</v>
      </c>
      <c r="AG24">
        <v>100</v>
      </c>
      <c r="AH24">
        <v>0.48022887503831602</v>
      </c>
    </row>
    <row r="25" spans="1:37">
      <c r="A25">
        <v>1</v>
      </c>
      <c r="B25">
        <v>24</v>
      </c>
      <c r="C25">
        <v>2019</v>
      </c>
      <c r="D25">
        <v>99</v>
      </c>
      <c r="E25">
        <v>99</v>
      </c>
      <c r="F25">
        <v>99</v>
      </c>
      <c r="G25">
        <v>99</v>
      </c>
      <c r="H25">
        <v>99</v>
      </c>
      <c r="I25">
        <v>99</v>
      </c>
      <c r="J25">
        <v>999</v>
      </c>
      <c r="K25">
        <v>99</v>
      </c>
      <c r="L25">
        <v>99</v>
      </c>
      <c r="M25">
        <v>99</v>
      </c>
      <c r="N25">
        <v>99</v>
      </c>
      <c r="O25">
        <v>99</v>
      </c>
      <c r="P25">
        <v>9999</v>
      </c>
      <c r="Q25">
        <v>558</v>
      </c>
      <c r="R25">
        <v>8879</v>
      </c>
      <c r="S25">
        <v>5.008334271877465</v>
      </c>
      <c r="T25">
        <v>5.6163982430453885</v>
      </c>
      <c r="U25">
        <v>21.50410744453206</v>
      </c>
      <c r="V25">
        <v>3.3111836918571904</v>
      </c>
      <c r="W25">
        <v>4.3360738821939391</v>
      </c>
      <c r="X25">
        <v>84.547809437999746</v>
      </c>
      <c r="Y25">
        <v>33.472237864624397</v>
      </c>
      <c r="Z25">
        <v>5.9882170322857116</v>
      </c>
      <c r="AA25">
        <v>1.8231712797958912</v>
      </c>
      <c r="AB25">
        <v>2.2905676918439495</v>
      </c>
      <c r="AC25">
        <v>49.057380110361478</v>
      </c>
      <c r="AD25">
        <v>53.714501231735476</v>
      </c>
      <c r="AE25">
        <v>53.208243684998976</v>
      </c>
      <c r="AF25">
        <v>100</v>
      </c>
      <c r="AG25">
        <v>100</v>
      </c>
      <c r="AH25">
        <v>0.33787588692420312</v>
      </c>
    </row>
    <row r="26" spans="1:37">
      <c r="A26">
        <v>1</v>
      </c>
      <c r="B26">
        <v>25</v>
      </c>
      <c r="C26">
        <v>2020</v>
      </c>
      <c r="D26">
        <v>99</v>
      </c>
      <c r="E26">
        <v>99</v>
      </c>
      <c r="F26">
        <v>99</v>
      </c>
      <c r="G26">
        <v>99</v>
      </c>
      <c r="H26">
        <v>99</v>
      </c>
      <c r="I26">
        <v>99</v>
      </c>
      <c r="J26">
        <v>999</v>
      </c>
      <c r="K26">
        <v>99</v>
      </c>
      <c r="L26">
        <v>99</v>
      </c>
      <c r="M26">
        <v>99</v>
      </c>
      <c r="N26">
        <v>99</v>
      </c>
      <c r="O26">
        <v>99</v>
      </c>
      <c r="P26">
        <v>9999</v>
      </c>
      <c r="Q26">
        <v>577</v>
      </c>
      <c r="R26">
        <v>9325</v>
      </c>
      <c r="S26">
        <v>5.0553351206434316</v>
      </c>
      <c r="T26">
        <v>5.6423592493297585</v>
      </c>
      <c r="U26">
        <v>21.551197855227809</v>
      </c>
      <c r="V26">
        <v>3.2815013404825741</v>
      </c>
      <c r="W26">
        <v>4.1930294906166239</v>
      </c>
      <c r="X26">
        <v>85.104557640750684</v>
      </c>
      <c r="Y26">
        <v>34.359249329758711</v>
      </c>
      <c r="Z26">
        <v>5.9388347212771109</v>
      </c>
      <c r="AA26">
        <v>1.7210710262817412</v>
      </c>
      <c r="AB26">
        <v>2.2507256642496523</v>
      </c>
      <c r="AC26">
        <v>44.852101428410471</v>
      </c>
      <c r="AD26">
        <v>52.420978587456759</v>
      </c>
      <c r="AE26">
        <v>51.726402439073361</v>
      </c>
      <c r="AF26">
        <v>100</v>
      </c>
      <c r="AG26">
        <v>100</v>
      </c>
      <c r="AH26">
        <v>0.3002680965147454</v>
      </c>
    </row>
    <row r="27" spans="1:37">
      <c r="A27">
        <v>1</v>
      </c>
      <c r="B27">
        <v>26</v>
      </c>
      <c r="C27">
        <v>2021</v>
      </c>
      <c r="D27">
        <v>99</v>
      </c>
      <c r="E27">
        <v>99</v>
      </c>
      <c r="F27">
        <v>99</v>
      </c>
      <c r="G27">
        <v>99</v>
      </c>
      <c r="H27">
        <v>99</v>
      </c>
      <c r="I27">
        <v>99</v>
      </c>
      <c r="J27">
        <v>999</v>
      </c>
      <c r="K27">
        <v>99</v>
      </c>
      <c r="L27">
        <v>99</v>
      </c>
      <c r="M27">
        <v>99</v>
      </c>
      <c r="N27">
        <v>99</v>
      </c>
      <c r="O27">
        <v>99</v>
      </c>
      <c r="P27">
        <v>9999</v>
      </c>
      <c r="Q27">
        <v>581</v>
      </c>
      <c r="R27">
        <v>8953</v>
      </c>
      <c r="S27">
        <v>5.2475147995085445</v>
      </c>
      <c r="T27">
        <v>5.5843851223053695</v>
      </c>
      <c r="U27">
        <v>21.793155366916203</v>
      </c>
      <c r="V27">
        <v>4.5124539260583054</v>
      </c>
      <c r="W27">
        <v>4.0991846308499946</v>
      </c>
      <c r="X27">
        <v>84.932424885513242</v>
      </c>
      <c r="Y27">
        <v>36.468222942030607</v>
      </c>
      <c r="Z27">
        <v>5.9931862196518004</v>
      </c>
      <c r="AA27">
        <v>1.7697050739405835</v>
      </c>
      <c r="AB27">
        <v>2.2713916532502392</v>
      </c>
      <c r="AC27">
        <v>48.391092191373843</v>
      </c>
      <c r="AD27">
        <v>54.535865977197219</v>
      </c>
      <c r="AE27">
        <v>54.462129963222381</v>
      </c>
      <c r="AF27">
        <v>100</v>
      </c>
      <c r="AG27">
        <v>100</v>
      </c>
      <c r="AH27">
        <v>0.6701664246621245</v>
      </c>
    </row>
    <row r="28" spans="1:37">
      <c r="A28">
        <v>1</v>
      </c>
      <c r="B28">
        <v>27</v>
      </c>
      <c r="C28">
        <v>2022</v>
      </c>
      <c r="D28">
        <v>99</v>
      </c>
      <c r="E28">
        <v>99</v>
      </c>
      <c r="F28">
        <v>99</v>
      </c>
      <c r="G28">
        <v>99</v>
      </c>
      <c r="H28">
        <v>99</v>
      </c>
      <c r="I28">
        <v>99</v>
      </c>
      <c r="J28">
        <v>999</v>
      </c>
      <c r="K28">
        <v>99</v>
      </c>
      <c r="L28">
        <v>99</v>
      </c>
      <c r="M28">
        <v>99</v>
      </c>
      <c r="N28">
        <v>99</v>
      </c>
      <c r="O28">
        <v>99</v>
      </c>
      <c r="P28">
        <v>9999</v>
      </c>
      <c r="Q28">
        <v>580</v>
      </c>
      <c r="R28">
        <v>8761.5300000000007</v>
      </c>
      <c r="S28">
        <v>5.2122243489436189</v>
      </c>
      <c r="T28">
        <v>5.5795049494780011</v>
      </c>
      <c r="U28">
        <v>21.397017415907985</v>
      </c>
      <c r="V28">
        <v>4.1431119907139502</v>
      </c>
      <c r="W28">
        <v>3.5496083446612618</v>
      </c>
      <c r="X28">
        <v>84.186209486242689</v>
      </c>
      <c r="Y28">
        <v>33.624264255215699</v>
      </c>
      <c r="Z28">
        <v>5.8245696066613677</v>
      </c>
      <c r="AA28">
        <v>1.6817184762578283</v>
      </c>
      <c r="AB28">
        <v>2.1222230540291296</v>
      </c>
      <c r="AC28">
        <v>48.440574209443049</v>
      </c>
      <c r="AD28">
        <v>54.054049210408067</v>
      </c>
      <c r="AE28">
        <v>56.928559257046885</v>
      </c>
      <c r="AF28">
        <v>100</v>
      </c>
      <c r="AG28">
        <v>100</v>
      </c>
      <c r="AH28">
        <v>0.98156372231790556</v>
      </c>
      <c r="AI28">
        <v>168</v>
      </c>
      <c r="AJ28">
        <v>107.09166666666664</v>
      </c>
      <c r="AK28">
        <v>14.596264535704012</v>
      </c>
    </row>
    <row r="29" spans="1:37">
      <c r="A29">
        <v>1</v>
      </c>
      <c r="B29">
        <v>28</v>
      </c>
      <c r="C29">
        <v>2023</v>
      </c>
      <c r="D29">
        <v>99</v>
      </c>
      <c r="E29">
        <v>99</v>
      </c>
      <c r="F29">
        <v>99</v>
      </c>
      <c r="G29">
        <v>99</v>
      </c>
      <c r="H29">
        <v>99</v>
      </c>
      <c r="I29">
        <v>99</v>
      </c>
      <c r="J29">
        <v>999</v>
      </c>
      <c r="K29">
        <v>99</v>
      </c>
      <c r="L29">
        <v>99</v>
      </c>
      <c r="M29">
        <v>99</v>
      </c>
      <c r="N29">
        <v>99</v>
      </c>
      <c r="O29">
        <v>99</v>
      </c>
      <c r="P29">
        <v>9999</v>
      </c>
      <c r="Q29">
        <v>648</v>
      </c>
      <c r="R29">
        <v>9201</v>
      </c>
      <c r="S29">
        <v>5.2643190957504622</v>
      </c>
      <c r="T29">
        <v>5.5855885229866322</v>
      </c>
      <c r="U29">
        <v>20.717976306923219</v>
      </c>
      <c r="V29">
        <v>3.0974894033257256</v>
      </c>
      <c r="W29">
        <v>3.9343549614172368</v>
      </c>
      <c r="X29">
        <v>79.252255189653312</v>
      </c>
      <c r="Y29">
        <v>29.996739484838599</v>
      </c>
      <c r="Z29">
        <v>6.041927796901386</v>
      </c>
      <c r="AA29">
        <v>1.6765118182929299</v>
      </c>
      <c r="AB29">
        <v>2.142587280904229</v>
      </c>
      <c r="AC29">
        <v>44.976994821485434</v>
      </c>
      <c r="AD29">
        <v>54.881466109574006</v>
      </c>
      <c r="AE29">
        <v>56.370575261777077</v>
      </c>
      <c r="AF29">
        <v>100</v>
      </c>
      <c r="AG29">
        <v>100</v>
      </c>
      <c r="AH29">
        <v>1.2172589935876532</v>
      </c>
      <c r="AI29">
        <v>1483</v>
      </c>
      <c r="AJ29">
        <v>108.41935266351997</v>
      </c>
      <c r="AK29">
        <v>15.806684525183243</v>
      </c>
    </row>
    <row r="30" spans="1:37">
      <c r="A30">
        <v>2</v>
      </c>
      <c r="B30">
        <v>1</v>
      </c>
      <c r="C30">
        <v>2023</v>
      </c>
      <c r="D30">
        <v>1</v>
      </c>
      <c r="E30">
        <v>99</v>
      </c>
      <c r="F30">
        <v>99</v>
      </c>
      <c r="G30">
        <v>99</v>
      </c>
      <c r="H30">
        <v>99</v>
      </c>
      <c r="I30">
        <v>99</v>
      </c>
      <c r="J30">
        <v>999</v>
      </c>
      <c r="K30">
        <v>99</v>
      </c>
      <c r="L30">
        <v>99</v>
      </c>
      <c r="M30">
        <v>99</v>
      </c>
      <c r="N30">
        <v>99</v>
      </c>
      <c r="O30">
        <v>99</v>
      </c>
      <c r="P30">
        <v>9999</v>
      </c>
      <c r="Q30">
        <v>53</v>
      </c>
      <c r="R30">
        <v>531</v>
      </c>
      <c r="S30">
        <v>5.9190207156308849</v>
      </c>
      <c r="T30">
        <v>6.256120527306968</v>
      </c>
      <c r="U30">
        <v>22.565348399246687</v>
      </c>
      <c r="V30">
        <v>3.7664783427495272</v>
      </c>
      <c r="W30">
        <v>6.5913370998116783</v>
      </c>
      <c r="X30">
        <v>88.8888888888889</v>
      </c>
      <c r="Y30">
        <v>41.996233521657246</v>
      </c>
      <c r="Z30">
        <v>5.6646328039238156</v>
      </c>
      <c r="AA30">
        <v>1.82858547554627</v>
      </c>
      <c r="AB30">
        <v>2.0672168068055803</v>
      </c>
      <c r="AC30">
        <v>28.497125699356761</v>
      </c>
      <c r="AD30">
        <v>39.305301537208734</v>
      </c>
      <c r="AE30">
        <v>49.820709835494227</v>
      </c>
      <c r="AF30">
        <v>5.7711118356700348</v>
      </c>
      <c r="AG30">
        <v>6.2857079906686399</v>
      </c>
      <c r="AH30">
        <v>2.0715630885122414</v>
      </c>
      <c r="AI30">
        <v>2</v>
      </c>
      <c r="AJ30">
        <v>105.25</v>
      </c>
      <c r="AK30">
        <v>21.322369125260167</v>
      </c>
    </row>
    <row r="31" spans="1:37">
      <c r="A31">
        <v>2</v>
      </c>
      <c r="B31">
        <v>2</v>
      </c>
      <c r="C31">
        <v>2023</v>
      </c>
      <c r="D31">
        <v>2</v>
      </c>
      <c r="E31">
        <v>99</v>
      </c>
      <c r="F31">
        <v>99</v>
      </c>
      <c r="G31">
        <v>99</v>
      </c>
      <c r="H31">
        <v>99</v>
      </c>
      <c r="I31">
        <v>99</v>
      </c>
      <c r="J31">
        <v>999</v>
      </c>
      <c r="K31">
        <v>99</v>
      </c>
      <c r="L31">
        <v>99</v>
      </c>
      <c r="M31">
        <v>99</v>
      </c>
      <c r="N31">
        <v>99</v>
      </c>
      <c r="O31">
        <v>99</v>
      </c>
      <c r="P31">
        <v>9999</v>
      </c>
      <c r="Q31">
        <v>49</v>
      </c>
      <c r="R31">
        <v>390</v>
      </c>
      <c r="S31">
        <v>5.2102564102564086</v>
      </c>
      <c r="T31">
        <v>5.6179487179487193</v>
      </c>
      <c r="U31">
        <v>21.380256410256425</v>
      </c>
      <c r="V31">
        <v>3.8461538461538449</v>
      </c>
      <c r="W31">
        <v>2.8205128205128198</v>
      </c>
      <c r="X31">
        <v>83.076923076923109</v>
      </c>
      <c r="Y31">
        <v>36.666666666666657</v>
      </c>
      <c r="Z31">
        <v>5.6948465174516008</v>
      </c>
      <c r="AA31">
        <v>1.4524594299987317</v>
      </c>
      <c r="AB31">
        <v>2.0305830658000055</v>
      </c>
      <c r="AC31">
        <v>43.597749881925402</v>
      </c>
      <c r="AD31">
        <v>43.549880045019826</v>
      </c>
      <c r="AE31">
        <v>35.151564601615434</v>
      </c>
      <c r="AF31">
        <v>4.2386697098141504</v>
      </c>
      <c r="AG31">
        <v>4.3741649228515946</v>
      </c>
      <c r="AH31">
        <v>1.7948717948717952</v>
      </c>
      <c r="AI31">
        <v>22</v>
      </c>
      <c r="AJ31">
        <v>104.85454545454544</v>
      </c>
      <c r="AK31">
        <v>15.461314769720325</v>
      </c>
    </row>
    <row r="32" spans="1:37">
      <c r="A32">
        <v>2</v>
      </c>
      <c r="B32">
        <v>3</v>
      </c>
      <c r="C32">
        <v>2023</v>
      </c>
      <c r="D32">
        <v>3</v>
      </c>
      <c r="E32">
        <v>99</v>
      </c>
      <c r="F32">
        <v>99</v>
      </c>
      <c r="G32">
        <v>99</v>
      </c>
      <c r="H32">
        <v>99</v>
      </c>
      <c r="I32">
        <v>99</v>
      </c>
      <c r="J32">
        <v>999</v>
      </c>
      <c r="K32">
        <v>99</v>
      </c>
      <c r="L32">
        <v>99</v>
      </c>
      <c r="M32">
        <v>99</v>
      </c>
      <c r="N32">
        <v>99</v>
      </c>
      <c r="O32">
        <v>99</v>
      </c>
      <c r="P32">
        <v>9999</v>
      </c>
      <c r="Q32">
        <v>141</v>
      </c>
      <c r="R32">
        <v>866</v>
      </c>
      <c r="S32">
        <v>5.3879907621247112</v>
      </c>
      <c r="T32">
        <v>5.8879907621247121</v>
      </c>
      <c r="U32">
        <v>21.372170900692819</v>
      </c>
      <c r="V32">
        <v>4.849884526558891</v>
      </c>
      <c r="W32">
        <v>2.8868360277136258</v>
      </c>
      <c r="X32">
        <v>83.256351039260949</v>
      </c>
      <c r="Y32">
        <v>36.489607390300222</v>
      </c>
      <c r="Z32">
        <v>6.0946081609830678</v>
      </c>
      <c r="AA32">
        <v>1.548162549398606</v>
      </c>
      <c r="AB32">
        <v>2.0776316415067297</v>
      </c>
      <c r="AC32">
        <v>52.278804587789615</v>
      </c>
      <c r="AD32">
        <v>62.267483948139621</v>
      </c>
      <c r="AE32">
        <v>47.877781469052493</v>
      </c>
      <c r="AF32">
        <v>9.412020432561679</v>
      </c>
      <c r="AG32">
        <v>9.7092161041955869</v>
      </c>
      <c r="AH32">
        <v>0</v>
      </c>
      <c r="AI32">
        <v>7</v>
      </c>
      <c r="AJ32">
        <v>97.328571428571394</v>
      </c>
      <c r="AK32">
        <v>17.575680193067964</v>
      </c>
    </row>
    <row r="33" spans="1:37">
      <c r="A33">
        <v>2</v>
      </c>
      <c r="B33">
        <v>4</v>
      </c>
      <c r="C33">
        <v>2023</v>
      </c>
      <c r="D33">
        <v>4</v>
      </c>
      <c r="E33">
        <v>99</v>
      </c>
      <c r="F33">
        <v>99</v>
      </c>
      <c r="G33">
        <v>99</v>
      </c>
      <c r="H33">
        <v>99</v>
      </c>
      <c r="I33">
        <v>99</v>
      </c>
      <c r="J33">
        <v>999</v>
      </c>
      <c r="K33">
        <v>99</v>
      </c>
      <c r="L33">
        <v>99</v>
      </c>
      <c r="M33">
        <v>99</v>
      </c>
      <c r="N33">
        <v>99</v>
      </c>
      <c r="O33">
        <v>99</v>
      </c>
      <c r="P33">
        <v>9999</v>
      </c>
      <c r="Q33">
        <v>63</v>
      </c>
      <c r="R33">
        <v>470</v>
      </c>
      <c r="S33">
        <v>5.2872340425531918</v>
      </c>
      <c r="T33">
        <v>5.7</v>
      </c>
      <c r="U33">
        <v>19.388936170212745</v>
      </c>
      <c r="V33">
        <v>2.3404255319148941</v>
      </c>
      <c r="W33">
        <v>2.5531914893617031</v>
      </c>
      <c r="X33">
        <v>68.297872340425513</v>
      </c>
      <c r="Y33">
        <v>27.021276595744673</v>
      </c>
      <c r="Z33">
        <v>6.58989272312603</v>
      </c>
      <c r="AA33">
        <v>1.696193111907855</v>
      </c>
      <c r="AB33">
        <v>2.2581766321808527</v>
      </c>
      <c r="AC33">
        <v>53.978787215397034</v>
      </c>
      <c r="AD33">
        <v>61.43631773593291</v>
      </c>
      <c r="AE33">
        <v>61.352838191509399</v>
      </c>
      <c r="AF33">
        <v>5.1081404195196178</v>
      </c>
      <c r="AG33">
        <v>4.7804576603098887</v>
      </c>
      <c r="AH33">
        <v>0</v>
      </c>
      <c r="AI33">
        <v>3</v>
      </c>
      <c r="AJ33">
        <v>107.46666666666664</v>
      </c>
      <c r="AK33">
        <v>15.539550866952736</v>
      </c>
    </row>
    <row r="34" spans="1:37">
      <c r="A34">
        <v>2</v>
      </c>
      <c r="B34">
        <v>5</v>
      </c>
      <c r="C34">
        <v>2023</v>
      </c>
      <c r="D34">
        <v>5</v>
      </c>
      <c r="E34">
        <v>99</v>
      </c>
      <c r="F34">
        <v>99</v>
      </c>
      <c r="G34">
        <v>99</v>
      </c>
      <c r="H34">
        <v>99</v>
      </c>
      <c r="I34">
        <v>99</v>
      </c>
      <c r="J34">
        <v>999</v>
      </c>
      <c r="K34">
        <v>99</v>
      </c>
      <c r="L34">
        <v>99</v>
      </c>
      <c r="M34">
        <v>99</v>
      </c>
      <c r="N34">
        <v>99</v>
      </c>
      <c r="O34">
        <v>99</v>
      </c>
      <c r="P34">
        <v>9999</v>
      </c>
      <c r="Q34">
        <v>72</v>
      </c>
      <c r="R34">
        <v>393</v>
      </c>
      <c r="S34">
        <v>5.0916030534351124</v>
      </c>
      <c r="T34">
        <v>5.5776081424936388</v>
      </c>
      <c r="U34">
        <v>20.494402035623413</v>
      </c>
      <c r="V34">
        <v>1.5267175572519092</v>
      </c>
      <c r="W34">
        <v>3.3078880407124682</v>
      </c>
      <c r="X34">
        <v>76.335877862595453</v>
      </c>
      <c r="Y34">
        <v>28.753180661577609</v>
      </c>
      <c r="Z34">
        <v>6.0362787191077851</v>
      </c>
      <c r="AA34">
        <v>1.6004947470419097</v>
      </c>
      <c r="AB34">
        <v>2.129331658548415</v>
      </c>
      <c r="AC34">
        <v>49.154776208469514</v>
      </c>
      <c r="AD34">
        <v>61.644656097455552</v>
      </c>
      <c r="AE34">
        <v>62.135641118677263</v>
      </c>
      <c r="AF34">
        <v>4.2712748614281058</v>
      </c>
      <c r="AG34">
        <v>4.2251821759979364</v>
      </c>
      <c r="AH34">
        <v>0</v>
      </c>
      <c r="AI34">
        <v>49</v>
      </c>
      <c r="AJ34">
        <v>107.01632653061228</v>
      </c>
      <c r="AK34">
        <v>16.345502629444951</v>
      </c>
    </row>
    <row r="35" spans="1:37">
      <c r="A35">
        <v>2</v>
      </c>
      <c r="B35">
        <v>6</v>
      </c>
      <c r="C35">
        <v>2023</v>
      </c>
      <c r="D35">
        <v>6</v>
      </c>
      <c r="E35">
        <v>99</v>
      </c>
      <c r="F35">
        <v>99</v>
      </c>
      <c r="G35">
        <v>99</v>
      </c>
      <c r="H35">
        <v>99</v>
      </c>
      <c r="I35">
        <v>99</v>
      </c>
      <c r="J35">
        <v>999</v>
      </c>
      <c r="K35">
        <v>99</v>
      </c>
      <c r="L35">
        <v>99</v>
      </c>
      <c r="M35">
        <v>99</v>
      </c>
      <c r="N35">
        <v>99</v>
      </c>
      <c r="O35">
        <v>99</v>
      </c>
      <c r="P35">
        <v>9999</v>
      </c>
      <c r="Q35">
        <v>103</v>
      </c>
      <c r="R35">
        <v>839</v>
      </c>
      <c r="S35">
        <v>5.0488676996424315</v>
      </c>
      <c r="T35">
        <v>5.8474374255065538</v>
      </c>
      <c r="U35">
        <v>21.975089392133484</v>
      </c>
      <c r="V35">
        <v>2.7413587604290823</v>
      </c>
      <c r="W35">
        <v>10.488676996424314</v>
      </c>
      <c r="X35">
        <v>79.022646007151366</v>
      </c>
      <c r="Y35">
        <v>39.45172824791419</v>
      </c>
      <c r="Z35">
        <v>7.3123215822937748</v>
      </c>
      <c r="AA35">
        <v>1.7775572236445556</v>
      </c>
      <c r="AB35">
        <v>2.5427154102038725</v>
      </c>
      <c r="AC35">
        <v>65.40552305288594</v>
      </c>
      <c r="AD35">
        <v>69.203526108696636</v>
      </c>
      <c r="AE35">
        <v>74.582213268534417</v>
      </c>
      <c r="AF35">
        <v>9.1185740680360823</v>
      </c>
      <c r="AG35">
        <v>9.6718655000548193</v>
      </c>
      <c r="AH35">
        <v>5.1251489868891529</v>
      </c>
      <c r="AI35">
        <v>213</v>
      </c>
      <c r="AJ35">
        <v>109.88967136150227</v>
      </c>
      <c r="AK35">
        <v>17.676614152087478</v>
      </c>
    </row>
    <row r="36" spans="1:37">
      <c r="A36">
        <v>2</v>
      </c>
      <c r="B36">
        <v>7</v>
      </c>
      <c r="C36">
        <v>2023</v>
      </c>
      <c r="D36">
        <v>7</v>
      </c>
      <c r="E36">
        <v>99</v>
      </c>
      <c r="F36">
        <v>99</v>
      </c>
      <c r="G36">
        <v>99</v>
      </c>
      <c r="H36">
        <v>99</v>
      </c>
      <c r="I36">
        <v>99</v>
      </c>
      <c r="J36">
        <v>999</v>
      </c>
      <c r="K36">
        <v>99</v>
      </c>
      <c r="L36">
        <v>99</v>
      </c>
      <c r="M36">
        <v>99</v>
      </c>
      <c r="N36">
        <v>99</v>
      </c>
      <c r="O36">
        <v>99</v>
      </c>
      <c r="P36">
        <v>9999</v>
      </c>
      <c r="Q36">
        <v>27</v>
      </c>
      <c r="R36">
        <v>170</v>
      </c>
      <c r="S36">
        <v>4.8470588235294123</v>
      </c>
      <c r="T36">
        <v>5.6411764705882348</v>
      </c>
      <c r="U36">
        <v>19.935294117647047</v>
      </c>
      <c r="V36">
        <v>0.58823529411764708</v>
      </c>
      <c r="W36">
        <v>5.882352941176471</v>
      </c>
      <c r="X36">
        <v>68.235294117647058</v>
      </c>
      <c r="Y36">
        <v>26.47058823529412</v>
      </c>
      <c r="Z36">
        <v>7.0293285744524017</v>
      </c>
      <c r="AA36">
        <v>1.5492380089271323</v>
      </c>
      <c r="AB36">
        <v>2.0016342803787963</v>
      </c>
      <c r="AC36">
        <v>50.835021089700447</v>
      </c>
      <c r="AD36">
        <v>63.043496650421289</v>
      </c>
      <c r="AE36">
        <v>57.793465365653134</v>
      </c>
      <c r="AF36">
        <v>1.8476252581241164</v>
      </c>
      <c r="AG36">
        <v>1.7778258066445245</v>
      </c>
      <c r="AH36">
        <v>0</v>
      </c>
      <c r="AI36">
        <v>83</v>
      </c>
      <c r="AJ36">
        <v>111.70963855421684</v>
      </c>
      <c r="AK36">
        <v>15.103883148940795</v>
      </c>
    </row>
    <row r="37" spans="1:37">
      <c r="A37">
        <v>2</v>
      </c>
      <c r="B37">
        <v>8</v>
      </c>
      <c r="C37">
        <v>2023</v>
      </c>
      <c r="D37">
        <v>8</v>
      </c>
      <c r="E37">
        <v>99</v>
      </c>
      <c r="F37">
        <v>99</v>
      </c>
      <c r="G37">
        <v>99</v>
      </c>
      <c r="H37">
        <v>99</v>
      </c>
      <c r="I37">
        <v>99</v>
      </c>
      <c r="J37">
        <v>999</v>
      </c>
      <c r="K37">
        <v>99</v>
      </c>
      <c r="L37">
        <v>99</v>
      </c>
      <c r="M37">
        <v>99</v>
      </c>
      <c r="N37">
        <v>99</v>
      </c>
      <c r="O37">
        <v>99</v>
      </c>
      <c r="P37">
        <v>9999</v>
      </c>
      <c r="Q37">
        <v>65</v>
      </c>
      <c r="R37">
        <v>414</v>
      </c>
      <c r="S37">
        <v>5.2415458937198061</v>
      </c>
      <c r="T37">
        <v>5.5024154589371967</v>
      </c>
      <c r="U37">
        <v>19.039130434782635</v>
      </c>
      <c r="V37">
        <v>1.6908212560386471</v>
      </c>
      <c r="W37">
        <v>4.1062801932367137</v>
      </c>
      <c r="X37">
        <v>63.526570048309182</v>
      </c>
      <c r="Y37">
        <v>25.120772946859905</v>
      </c>
      <c r="Z37">
        <v>6.9541781982443993</v>
      </c>
      <c r="AA37">
        <v>1.7430645251151844</v>
      </c>
      <c r="AB37">
        <v>2.286009531079463</v>
      </c>
      <c r="AC37">
        <v>38.877179112112373</v>
      </c>
      <c r="AD37">
        <v>65.244514438418761</v>
      </c>
      <c r="AE37">
        <v>55.815378350211347</v>
      </c>
      <c r="AF37">
        <v>4.4995109227257908</v>
      </c>
      <c r="AG37">
        <v>4.1349007297531708</v>
      </c>
      <c r="AH37">
        <v>0.72463768115942018</v>
      </c>
      <c r="AI37">
        <v>67</v>
      </c>
      <c r="AJ37">
        <v>111.82985074626872</v>
      </c>
      <c r="AK37">
        <v>14.495035397694762</v>
      </c>
    </row>
    <row r="38" spans="1:37">
      <c r="A38">
        <v>2</v>
      </c>
      <c r="B38">
        <v>9</v>
      </c>
      <c r="C38">
        <v>2023</v>
      </c>
      <c r="D38">
        <v>9</v>
      </c>
      <c r="E38">
        <v>99</v>
      </c>
      <c r="F38">
        <v>99</v>
      </c>
      <c r="G38">
        <v>99</v>
      </c>
      <c r="H38">
        <v>99</v>
      </c>
      <c r="I38">
        <v>99</v>
      </c>
      <c r="J38">
        <v>999</v>
      </c>
      <c r="K38">
        <v>99</v>
      </c>
      <c r="L38">
        <v>99</v>
      </c>
      <c r="M38">
        <v>99</v>
      </c>
      <c r="N38">
        <v>99</v>
      </c>
      <c r="O38">
        <v>99</v>
      </c>
      <c r="P38">
        <v>9999</v>
      </c>
      <c r="Q38">
        <v>114</v>
      </c>
      <c r="R38">
        <v>728</v>
      </c>
      <c r="S38">
        <v>5.3214285714285694</v>
      </c>
      <c r="T38">
        <v>5.6071428571428559</v>
      </c>
      <c r="U38">
        <v>19.954120879120872</v>
      </c>
      <c r="V38">
        <v>2.7472527472527464</v>
      </c>
      <c r="W38">
        <v>4.9450549450549444</v>
      </c>
      <c r="X38">
        <v>75.137362637362656</v>
      </c>
      <c r="Y38">
        <v>23.35164835164835</v>
      </c>
      <c r="Z38">
        <v>6.0478867026264487</v>
      </c>
      <c r="AA38">
        <v>1.5910056750636603</v>
      </c>
      <c r="AB38">
        <v>2.2378005222526061</v>
      </c>
      <c r="AC38">
        <v>41.505281725615042</v>
      </c>
      <c r="AD38">
        <v>55.122599343479159</v>
      </c>
      <c r="AE38">
        <v>52.351907234611879</v>
      </c>
      <c r="AF38">
        <v>7.9121834583197508</v>
      </c>
      <c r="AG38">
        <v>7.6204675015645762</v>
      </c>
      <c r="AH38">
        <v>0</v>
      </c>
      <c r="AI38">
        <v>94</v>
      </c>
      <c r="AJ38">
        <v>104.7638297872341</v>
      </c>
      <c r="AK38">
        <v>17.615715236998156</v>
      </c>
    </row>
    <row r="39" spans="1:37">
      <c r="A39">
        <v>2</v>
      </c>
      <c r="B39">
        <v>10</v>
      </c>
      <c r="C39">
        <v>2023</v>
      </c>
      <c r="D39">
        <v>10</v>
      </c>
      <c r="E39">
        <v>99</v>
      </c>
      <c r="F39">
        <v>99</v>
      </c>
      <c r="G39">
        <v>99</v>
      </c>
      <c r="H39">
        <v>99</v>
      </c>
      <c r="I39">
        <v>99</v>
      </c>
      <c r="J39">
        <v>999</v>
      </c>
      <c r="K39">
        <v>99</v>
      </c>
      <c r="L39">
        <v>99</v>
      </c>
      <c r="M39">
        <v>99</v>
      </c>
      <c r="N39">
        <v>99</v>
      </c>
      <c r="O39">
        <v>99</v>
      </c>
      <c r="P39">
        <v>9999</v>
      </c>
      <c r="Q39">
        <v>263</v>
      </c>
      <c r="R39">
        <v>2630</v>
      </c>
      <c r="S39">
        <v>4.9912547528517104</v>
      </c>
      <c r="T39">
        <v>5.1802281368821284</v>
      </c>
      <c r="U39">
        <v>19.845931558935376</v>
      </c>
      <c r="V39">
        <v>2.4334600760456273</v>
      </c>
      <c r="W39">
        <v>2.4714828897338403</v>
      </c>
      <c r="X39">
        <v>78.288973384030385</v>
      </c>
      <c r="Y39">
        <v>21.825095057034225</v>
      </c>
      <c r="Z39">
        <v>5.2764081957130484</v>
      </c>
      <c r="AA39">
        <v>1.7246588751058027</v>
      </c>
      <c r="AB39">
        <v>2.0634951212091446</v>
      </c>
      <c r="AC39">
        <v>39.331684523683379</v>
      </c>
      <c r="AD39">
        <v>47.676675625732251</v>
      </c>
      <c r="AE39">
        <v>56.605868438582519</v>
      </c>
      <c r="AF39">
        <v>28.583849581567225</v>
      </c>
      <c r="AG39">
        <v>27.380720688300297</v>
      </c>
      <c r="AH39">
        <v>1.1406844106463883</v>
      </c>
      <c r="AI39">
        <v>595</v>
      </c>
      <c r="AJ39">
        <v>108.25260504201678</v>
      </c>
      <c r="AK39">
        <v>14.99062697879015</v>
      </c>
    </row>
    <row r="40" spans="1:37">
      <c r="A40">
        <v>2</v>
      </c>
      <c r="B40">
        <v>11</v>
      </c>
      <c r="C40">
        <v>2023</v>
      </c>
      <c r="D40">
        <v>11</v>
      </c>
      <c r="E40">
        <v>99</v>
      </c>
      <c r="F40">
        <v>99</v>
      </c>
      <c r="G40">
        <v>99</v>
      </c>
      <c r="H40">
        <v>99</v>
      </c>
      <c r="I40">
        <v>99</v>
      </c>
      <c r="J40">
        <v>999</v>
      </c>
      <c r="K40">
        <v>99</v>
      </c>
      <c r="L40">
        <v>99</v>
      </c>
      <c r="M40">
        <v>99</v>
      </c>
      <c r="N40">
        <v>99</v>
      </c>
      <c r="O40">
        <v>99</v>
      </c>
      <c r="P40">
        <v>9999</v>
      </c>
      <c r="Q40">
        <v>170</v>
      </c>
      <c r="R40">
        <v>1486</v>
      </c>
      <c r="S40">
        <v>5.6177658142664866</v>
      </c>
      <c r="T40">
        <v>5.7550471063257076</v>
      </c>
      <c r="U40">
        <v>21.706123822341858</v>
      </c>
      <c r="V40">
        <v>4.5087483176312251</v>
      </c>
      <c r="W40">
        <v>3.1628532974427994</v>
      </c>
      <c r="X40">
        <v>86.406460296096924</v>
      </c>
      <c r="Y40">
        <v>36.204576043068641</v>
      </c>
      <c r="Z40">
        <v>5.5667559118131908</v>
      </c>
      <c r="AA40">
        <v>1.559689676165634</v>
      </c>
      <c r="AB40">
        <v>1.8993583152986295</v>
      </c>
      <c r="AC40">
        <v>37.989878192972505</v>
      </c>
      <c r="AD40">
        <v>45.434622646513589</v>
      </c>
      <c r="AE40">
        <v>50.813160227134659</v>
      </c>
      <c r="AF40">
        <v>16.150418432779045</v>
      </c>
      <c r="AG40">
        <v>16.92071547390416</v>
      </c>
      <c r="AH40">
        <v>0.53835800807537026</v>
      </c>
      <c r="AI40">
        <v>316</v>
      </c>
      <c r="AJ40">
        <v>108.4610759493671</v>
      </c>
      <c r="AK40">
        <v>15.844898084473542</v>
      </c>
    </row>
    <row r="41" spans="1:37">
      <c r="A41">
        <v>2</v>
      </c>
      <c r="B41">
        <v>12</v>
      </c>
      <c r="C41">
        <v>2023</v>
      </c>
      <c r="D41">
        <v>12</v>
      </c>
      <c r="E41">
        <v>99</v>
      </c>
      <c r="F41">
        <v>99</v>
      </c>
      <c r="G41">
        <v>99</v>
      </c>
      <c r="H41">
        <v>99</v>
      </c>
      <c r="I41">
        <v>99</v>
      </c>
      <c r="J41">
        <v>999</v>
      </c>
      <c r="K41">
        <v>99</v>
      </c>
      <c r="L41">
        <v>99</v>
      </c>
      <c r="M41">
        <v>99</v>
      </c>
      <c r="N41">
        <v>99</v>
      </c>
      <c r="O41">
        <v>99</v>
      </c>
      <c r="P41">
        <v>9999</v>
      </c>
      <c r="Q41">
        <v>37</v>
      </c>
      <c r="R41">
        <v>284</v>
      </c>
      <c r="S41">
        <v>5.390845070422535</v>
      </c>
      <c r="T41">
        <v>5.3133802816901401</v>
      </c>
      <c r="U41">
        <v>20.933802816901412</v>
      </c>
      <c r="V41">
        <v>3.1690140845070434</v>
      </c>
      <c r="W41">
        <v>1.0563380281690138</v>
      </c>
      <c r="X41">
        <v>78.169014084507054</v>
      </c>
      <c r="Y41">
        <v>26.760563380281695</v>
      </c>
      <c r="Z41">
        <v>6.0594111102789618</v>
      </c>
      <c r="AA41">
        <v>1.3526398253502623</v>
      </c>
      <c r="AB41">
        <v>1.9582878722488952</v>
      </c>
      <c r="AC41">
        <v>45.514384101974883</v>
      </c>
      <c r="AD41">
        <v>49.258432075553117</v>
      </c>
      <c r="AE41">
        <v>56.257935493806109</v>
      </c>
      <c r="AF41">
        <v>3.086621019454407</v>
      </c>
      <c r="AG41">
        <v>3.1187754457548045</v>
      </c>
      <c r="AH41">
        <v>3.52112676056338</v>
      </c>
      <c r="AI41">
        <v>32</v>
      </c>
      <c r="AJ41">
        <v>103.69687500000001</v>
      </c>
      <c r="AK41">
        <v>16.117027441042243</v>
      </c>
    </row>
    <row r="42" spans="1:37">
      <c r="A42">
        <v>2</v>
      </c>
      <c r="B42">
        <v>13</v>
      </c>
      <c r="C42">
        <v>2022</v>
      </c>
      <c r="D42">
        <v>1</v>
      </c>
      <c r="E42">
        <v>99</v>
      </c>
      <c r="F42">
        <v>99</v>
      </c>
      <c r="G42">
        <v>99</v>
      </c>
      <c r="H42">
        <v>99</v>
      </c>
      <c r="I42">
        <v>99</v>
      </c>
      <c r="J42">
        <v>999</v>
      </c>
      <c r="K42">
        <v>99</v>
      </c>
      <c r="L42">
        <v>99</v>
      </c>
      <c r="M42">
        <v>99</v>
      </c>
      <c r="N42">
        <v>99</v>
      </c>
      <c r="O42">
        <v>99</v>
      </c>
      <c r="P42">
        <v>9999</v>
      </c>
      <c r="Q42">
        <v>55</v>
      </c>
      <c r="R42">
        <v>677</v>
      </c>
      <c r="S42">
        <v>5.5568685376661717</v>
      </c>
      <c r="T42">
        <v>5.6469719350073859</v>
      </c>
      <c r="U42">
        <v>22.432658788774017</v>
      </c>
      <c r="V42">
        <v>5.9084194977843438</v>
      </c>
      <c r="W42">
        <v>4.2836041358936496</v>
      </c>
      <c r="X42">
        <v>94.6824224519941</v>
      </c>
      <c r="Y42">
        <v>38.995568685376654</v>
      </c>
      <c r="Z42">
        <v>5.0448819603988868</v>
      </c>
      <c r="AA42">
        <v>1.3073254358136444</v>
      </c>
      <c r="AB42">
        <v>1.917279851059136</v>
      </c>
      <c r="AC42">
        <v>49.946870064045882</v>
      </c>
      <c r="AD42">
        <v>49.938929397541742</v>
      </c>
      <c r="AE42">
        <v>50.155481754454733</v>
      </c>
      <c r="AF42">
        <v>7.7269609303397955</v>
      </c>
      <c r="AG42">
        <v>8.1009551310469394</v>
      </c>
      <c r="AH42">
        <v>0</v>
      </c>
      <c r="AI42">
        <v>0</v>
      </c>
    </row>
    <row r="43" spans="1:37">
      <c r="A43">
        <v>2</v>
      </c>
      <c r="B43">
        <v>14</v>
      </c>
      <c r="C43">
        <v>2022</v>
      </c>
      <c r="D43">
        <v>2</v>
      </c>
      <c r="E43">
        <v>99</v>
      </c>
      <c r="F43">
        <v>99</v>
      </c>
      <c r="G43">
        <v>99</v>
      </c>
      <c r="H43">
        <v>99</v>
      </c>
      <c r="I43">
        <v>99</v>
      </c>
      <c r="J43">
        <v>999</v>
      </c>
      <c r="K43">
        <v>99</v>
      </c>
      <c r="L43">
        <v>99</v>
      </c>
      <c r="M43">
        <v>99</v>
      </c>
      <c r="N43">
        <v>99</v>
      </c>
      <c r="O43">
        <v>99</v>
      </c>
      <c r="P43">
        <v>9999</v>
      </c>
      <c r="Q43">
        <v>49</v>
      </c>
      <c r="R43">
        <v>314</v>
      </c>
      <c r="S43">
        <v>5.6719745222929934</v>
      </c>
      <c r="T43">
        <v>5.9936305732484083</v>
      </c>
      <c r="U43">
        <v>22.957961783439487</v>
      </c>
      <c r="V43">
        <v>5.7324840764331197</v>
      </c>
      <c r="W43">
        <v>5.7324840764331197</v>
      </c>
      <c r="X43">
        <v>87.261146496815243</v>
      </c>
      <c r="Y43">
        <v>44.904458598726094</v>
      </c>
      <c r="Z43">
        <v>6.5548652363001265</v>
      </c>
      <c r="AA43">
        <v>1.4042852702958881</v>
      </c>
      <c r="AB43">
        <v>2.1783439490445873</v>
      </c>
      <c r="AC43">
        <v>39.489144174436809</v>
      </c>
      <c r="AD43">
        <v>47.023594085800084</v>
      </c>
      <c r="AE43">
        <v>53.756087196842195</v>
      </c>
      <c r="AF43">
        <v>3.5838489396258426</v>
      </c>
      <c r="AG43">
        <v>3.8452960706747592</v>
      </c>
      <c r="AH43">
        <v>2.2292993630573248</v>
      </c>
      <c r="AI43">
        <v>0</v>
      </c>
    </row>
    <row r="44" spans="1:37">
      <c r="A44">
        <v>2</v>
      </c>
      <c r="B44">
        <v>15</v>
      </c>
      <c r="C44">
        <v>2022</v>
      </c>
      <c r="D44">
        <v>3</v>
      </c>
      <c r="E44">
        <v>99</v>
      </c>
      <c r="F44">
        <v>99</v>
      </c>
      <c r="G44">
        <v>99</v>
      </c>
      <c r="H44">
        <v>99</v>
      </c>
      <c r="I44">
        <v>99</v>
      </c>
      <c r="J44">
        <v>999</v>
      </c>
      <c r="K44">
        <v>99</v>
      </c>
      <c r="L44">
        <v>99</v>
      </c>
      <c r="M44">
        <v>99</v>
      </c>
      <c r="N44">
        <v>99</v>
      </c>
      <c r="O44">
        <v>99</v>
      </c>
      <c r="P44">
        <v>9999</v>
      </c>
      <c r="Q44">
        <v>124</v>
      </c>
      <c r="R44">
        <v>785</v>
      </c>
      <c r="S44">
        <v>5.2496815286624212</v>
      </c>
      <c r="T44">
        <v>6.0649681528662418</v>
      </c>
      <c r="U44">
        <v>22.713503184713382</v>
      </c>
      <c r="V44">
        <v>5.3503184713375793</v>
      </c>
      <c r="W44">
        <v>4.8407643312101936</v>
      </c>
      <c r="X44">
        <v>89.936305732484058</v>
      </c>
      <c r="Y44">
        <v>43.057324840764345</v>
      </c>
      <c r="Z44">
        <v>5.513519789258905</v>
      </c>
      <c r="AA44">
        <v>1.5586464895760452</v>
      </c>
      <c r="AB44">
        <v>2.1431825326865006</v>
      </c>
      <c r="AC44">
        <v>49.186988840110814</v>
      </c>
      <c r="AD44">
        <v>49.696453390412486</v>
      </c>
      <c r="AE44">
        <v>56.33552294148064</v>
      </c>
      <c r="AF44">
        <v>8.9596223490646061</v>
      </c>
      <c r="AG44">
        <v>9.5108774650063843</v>
      </c>
      <c r="AH44">
        <v>0.76433121019108308</v>
      </c>
      <c r="AI44">
        <v>14</v>
      </c>
      <c r="AJ44">
        <v>109.26428571428571</v>
      </c>
      <c r="AK44">
        <v>15.271215865278805</v>
      </c>
    </row>
    <row r="45" spans="1:37">
      <c r="A45">
        <v>2</v>
      </c>
      <c r="B45">
        <v>16</v>
      </c>
      <c r="C45">
        <v>2022</v>
      </c>
      <c r="D45">
        <v>4</v>
      </c>
      <c r="E45">
        <v>99</v>
      </c>
      <c r="F45">
        <v>99</v>
      </c>
      <c r="G45">
        <v>99</v>
      </c>
      <c r="H45">
        <v>99</v>
      </c>
      <c r="I45">
        <v>99</v>
      </c>
      <c r="J45">
        <v>999</v>
      </c>
      <c r="K45">
        <v>99</v>
      </c>
      <c r="L45">
        <v>99</v>
      </c>
      <c r="M45">
        <v>99</v>
      </c>
      <c r="N45">
        <v>99</v>
      </c>
      <c r="O45">
        <v>99</v>
      </c>
      <c r="P45">
        <v>9999</v>
      </c>
      <c r="Q45">
        <v>83</v>
      </c>
      <c r="R45">
        <v>686</v>
      </c>
      <c r="S45">
        <v>5.1982507288629716</v>
      </c>
      <c r="T45">
        <v>5.8323615160349851</v>
      </c>
      <c r="U45">
        <v>22.494314868804672</v>
      </c>
      <c r="V45">
        <v>5.1020408163265314</v>
      </c>
      <c r="W45">
        <v>3.7900874635568504</v>
      </c>
      <c r="X45">
        <v>86.588921282798822</v>
      </c>
      <c r="Y45">
        <v>42.857142857142847</v>
      </c>
      <c r="Z45">
        <v>6.1239585689256852</v>
      </c>
      <c r="AA45">
        <v>1.5616756255037338</v>
      </c>
      <c r="AB45">
        <v>2.0841347018155969</v>
      </c>
      <c r="AC45">
        <v>59.019614014556787</v>
      </c>
      <c r="AD45">
        <v>58.905054579357902</v>
      </c>
      <c r="AE45">
        <v>60.096153784467688</v>
      </c>
      <c r="AF45">
        <v>7.8296827152335284</v>
      </c>
      <c r="AG45">
        <v>8.2312102147637987</v>
      </c>
      <c r="AH45">
        <v>0</v>
      </c>
      <c r="AI45">
        <v>106</v>
      </c>
      <c r="AJ45">
        <v>108.48301886792451</v>
      </c>
      <c r="AK45">
        <v>14.040950797078702</v>
      </c>
    </row>
    <row r="46" spans="1:37">
      <c r="A46">
        <v>2</v>
      </c>
      <c r="B46">
        <v>17</v>
      </c>
      <c r="C46">
        <v>2022</v>
      </c>
      <c r="D46">
        <v>5</v>
      </c>
      <c r="E46">
        <v>99</v>
      </c>
      <c r="F46">
        <v>99</v>
      </c>
      <c r="G46">
        <v>99</v>
      </c>
      <c r="H46">
        <v>99</v>
      </c>
      <c r="I46">
        <v>99</v>
      </c>
      <c r="J46">
        <v>999</v>
      </c>
      <c r="K46">
        <v>99</v>
      </c>
      <c r="L46">
        <v>99</v>
      </c>
      <c r="M46">
        <v>99</v>
      </c>
      <c r="N46">
        <v>99</v>
      </c>
      <c r="O46">
        <v>99</v>
      </c>
      <c r="P46">
        <v>9999</v>
      </c>
      <c r="Q46">
        <v>70</v>
      </c>
      <c r="R46">
        <v>483</v>
      </c>
      <c r="S46">
        <v>5.3685300207039344</v>
      </c>
      <c r="T46">
        <v>5.8571428571428559</v>
      </c>
      <c r="U46">
        <v>21.973291925465848</v>
      </c>
      <c r="V46">
        <v>6.0041407867494812</v>
      </c>
      <c r="W46">
        <v>6.0041407867494812</v>
      </c>
      <c r="X46">
        <v>81.573498964803306</v>
      </c>
      <c r="Y46">
        <v>40.579710144927539</v>
      </c>
      <c r="Z46">
        <v>6.58423134570348</v>
      </c>
      <c r="AA46">
        <v>1.6942245435491088</v>
      </c>
      <c r="AB46">
        <v>2.3268808404020929</v>
      </c>
      <c r="AC46">
        <v>54.455898292429509</v>
      </c>
      <c r="AD46">
        <v>61.678560928808302</v>
      </c>
      <c r="AE46">
        <v>64.777138751076748</v>
      </c>
      <c r="AF46">
        <v>5.512735789297075</v>
      </c>
      <c r="AG46">
        <v>5.661207375385402</v>
      </c>
      <c r="AH46">
        <v>0</v>
      </c>
      <c r="AI46">
        <v>0</v>
      </c>
    </row>
    <row r="47" spans="1:37">
      <c r="A47">
        <v>2</v>
      </c>
      <c r="B47">
        <v>18</v>
      </c>
      <c r="C47">
        <v>2022</v>
      </c>
      <c r="D47">
        <v>6</v>
      </c>
      <c r="E47">
        <v>99</v>
      </c>
      <c r="F47">
        <v>99</v>
      </c>
      <c r="G47">
        <v>99</v>
      </c>
      <c r="H47">
        <v>99</v>
      </c>
      <c r="I47">
        <v>99</v>
      </c>
      <c r="J47">
        <v>999</v>
      </c>
      <c r="K47">
        <v>99</v>
      </c>
      <c r="L47">
        <v>99</v>
      </c>
      <c r="M47">
        <v>99</v>
      </c>
      <c r="N47">
        <v>99</v>
      </c>
      <c r="O47">
        <v>99</v>
      </c>
      <c r="P47">
        <v>9999</v>
      </c>
      <c r="Q47">
        <v>91</v>
      </c>
      <c r="R47">
        <v>678</v>
      </c>
      <c r="S47">
        <v>5.2949852507374624</v>
      </c>
      <c r="T47">
        <v>5.5280235988200594</v>
      </c>
      <c r="U47">
        <v>21.803392330383485</v>
      </c>
      <c r="V47">
        <v>5.4572271386430655</v>
      </c>
      <c r="W47">
        <v>3.8348082595870201</v>
      </c>
      <c r="X47">
        <v>81.268436578171077</v>
      </c>
      <c r="Y47">
        <v>39.233038348082594</v>
      </c>
      <c r="Z47">
        <v>6.6641937372506819</v>
      </c>
      <c r="AA47">
        <v>1.7603478093297245</v>
      </c>
      <c r="AB47">
        <v>2.1971312590181329</v>
      </c>
      <c r="AC47">
        <v>54.306247795615313</v>
      </c>
      <c r="AD47">
        <v>62.47775963539145</v>
      </c>
      <c r="AE47">
        <v>57.102126127439746</v>
      </c>
      <c r="AF47">
        <v>7.7383744619946526</v>
      </c>
      <c r="AG47">
        <v>7.8853426678453777</v>
      </c>
      <c r="AH47">
        <v>1.7699115044247788</v>
      </c>
      <c r="AI47">
        <v>2</v>
      </c>
      <c r="AJ47">
        <v>117.05</v>
      </c>
      <c r="AK47">
        <v>18.099486261467593</v>
      </c>
    </row>
    <row r="48" spans="1:37">
      <c r="A48">
        <v>2</v>
      </c>
      <c r="B48">
        <v>19</v>
      </c>
      <c r="C48">
        <v>2022</v>
      </c>
      <c r="D48">
        <v>7</v>
      </c>
      <c r="E48">
        <v>99</v>
      </c>
      <c r="F48">
        <v>99</v>
      </c>
      <c r="G48">
        <v>99</v>
      </c>
      <c r="H48">
        <v>99</v>
      </c>
      <c r="I48">
        <v>99</v>
      </c>
      <c r="J48">
        <v>999</v>
      </c>
      <c r="K48">
        <v>99</v>
      </c>
      <c r="L48">
        <v>99</v>
      </c>
      <c r="M48">
        <v>99</v>
      </c>
      <c r="N48">
        <v>99</v>
      </c>
      <c r="O48">
        <v>99</v>
      </c>
      <c r="P48">
        <v>9999</v>
      </c>
      <c r="Q48">
        <v>14</v>
      </c>
      <c r="R48">
        <v>99</v>
      </c>
      <c r="S48">
        <v>4.5656565656565666</v>
      </c>
      <c r="T48">
        <v>5.0303030303030312</v>
      </c>
      <c r="U48">
        <v>20.297979797979796</v>
      </c>
      <c r="V48">
        <v>1.0101010101010102</v>
      </c>
      <c r="W48">
        <v>1.0101010101010102</v>
      </c>
      <c r="X48">
        <v>82.828282828282809</v>
      </c>
      <c r="Y48">
        <v>26.262626262626263</v>
      </c>
      <c r="Z48">
        <v>4.7069898549435436</v>
      </c>
      <c r="AA48">
        <v>1.4153674339061015</v>
      </c>
      <c r="AB48">
        <v>2.1530084446462565</v>
      </c>
      <c r="AC48">
        <v>47.24633172310859</v>
      </c>
      <c r="AD48">
        <v>58.428685255941801</v>
      </c>
      <c r="AE48">
        <v>65.069411247723394</v>
      </c>
      <c r="AF48">
        <v>1.1299396338310779</v>
      </c>
      <c r="AG48">
        <v>1.0719013502969879</v>
      </c>
      <c r="AH48">
        <v>0</v>
      </c>
      <c r="AI48">
        <v>0</v>
      </c>
    </row>
    <row r="49" spans="1:37">
      <c r="A49">
        <v>2</v>
      </c>
      <c r="B49">
        <v>20</v>
      </c>
      <c r="C49">
        <v>2022</v>
      </c>
      <c r="D49">
        <v>8</v>
      </c>
      <c r="E49">
        <v>99</v>
      </c>
      <c r="F49">
        <v>99</v>
      </c>
      <c r="G49">
        <v>99</v>
      </c>
      <c r="H49">
        <v>99</v>
      </c>
      <c r="I49">
        <v>99</v>
      </c>
      <c r="J49">
        <v>999</v>
      </c>
      <c r="K49">
        <v>99</v>
      </c>
      <c r="L49">
        <v>99</v>
      </c>
      <c r="M49">
        <v>99</v>
      </c>
      <c r="N49">
        <v>99</v>
      </c>
      <c r="O49">
        <v>99</v>
      </c>
      <c r="P49">
        <v>9999</v>
      </c>
      <c r="Q49">
        <v>63</v>
      </c>
      <c r="R49">
        <v>375.53</v>
      </c>
      <c r="S49">
        <v>4.8812611509067194</v>
      </c>
      <c r="T49">
        <v>4.907730407690468</v>
      </c>
      <c r="U49">
        <v>19.176630362421129</v>
      </c>
      <c r="V49">
        <v>3.4617740260431913</v>
      </c>
      <c r="W49">
        <v>1.5977418581737812</v>
      </c>
      <c r="X49">
        <v>65.773706494820644</v>
      </c>
      <c r="Y49">
        <v>26.895321279258656</v>
      </c>
      <c r="Z49">
        <v>7.4374384093993102</v>
      </c>
      <c r="AA49">
        <v>1.7381018809419337</v>
      </c>
      <c r="AB49">
        <v>2.3006056314017496</v>
      </c>
      <c r="AC49">
        <v>44.051748565048129</v>
      </c>
      <c r="AD49">
        <v>56.013579879414813</v>
      </c>
      <c r="AE49">
        <v>63.653340671161743</v>
      </c>
      <c r="AF49">
        <v>4.2861235423493378</v>
      </c>
      <c r="AG49">
        <v>3.8413487852842687</v>
      </c>
      <c r="AH49">
        <v>4.5269352648257133</v>
      </c>
      <c r="AI49">
        <v>4</v>
      </c>
      <c r="AJ49">
        <v>100.19999999999997</v>
      </c>
      <c r="AK49">
        <v>15.661737164315523</v>
      </c>
    </row>
    <row r="50" spans="1:37">
      <c r="A50">
        <v>2</v>
      </c>
      <c r="B50">
        <v>21</v>
      </c>
      <c r="C50">
        <v>2022</v>
      </c>
      <c r="D50">
        <v>9</v>
      </c>
      <c r="E50">
        <v>99</v>
      </c>
      <c r="F50">
        <v>99</v>
      </c>
      <c r="G50">
        <v>99</v>
      </c>
      <c r="H50">
        <v>99</v>
      </c>
      <c r="I50">
        <v>99</v>
      </c>
      <c r="J50">
        <v>999</v>
      </c>
      <c r="K50">
        <v>99</v>
      </c>
      <c r="L50">
        <v>99</v>
      </c>
      <c r="M50">
        <v>99</v>
      </c>
      <c r="N50">
        <v>99</v>
      </c>
      <c r="O50">
        <v>99</v>
      </c>
      <c r="P50">
        <v>9999</v>
      </c>
      <c r="Q50">
        <v>84</v>
      </c>
      <c r="R50">
        <v>536</v>
      </c>
      <c r="S50">
        <v>5.0634328358208949</v>
      </c>
      <c r="T50">
        <v>5.8003731343283604</v>
      </c>
      <c r="U50">
        <v>20.05447761194031</v>
      </c>
      <c r="V50">
        <v>1.4925373134328361</v>
      </c>
      <c r="W50">
        <v>4.1044776119402977</v>
      </c>
      <c r="X50">
        <v>70.895522388059689</v>
      </c>
      <c r="Y50">
        <v>26.679104477611936</v>
      </c>
      <c r="Z50">
        <v>6.4365341984878413</v>
      </c>
      <c r="AA50">
        <v>2.0902417572371683</v>
      </c>
      <c r="AB50">
        <v>2.2022884660362849</v>
      </c>
      <c r="AC50">
        <v>51.858184379967312</v>
      </c>
      <c r="AD50">
        <v>52.175626268159938</v>
      </c>
      <c r="AE50">
        <v>58.231365083238643</v>
      </c>
      <c r="AF50">
        <v>6.1176529670046236</v>
      </c>
      <c r="AG50">
        <v>5.7338054215538143</v>
      </c>
      <c r="AH50">
        <v>4.6641791044776131</v>
      </c>
      <c r="AI50">
        <v>0</v>
      </c>
    </row>
    <row r="51" spans="1:37">
      <c r="A51">
        <v>2</v>
      </c>
      <c r="B51">
        <v>22</v>
      </c>
      <c r="C51">
        <v>2022</v>
      </c>
      <c r="D51">
        <v>10</v>
      </c>
      <c r="E51">
        <v>99</v>
      </c>
      <c r="F51">
        <v>99</v>
      </c>
      <c r="G51">
        <v>99</v>
      </c>
      <c r="H51">
        <v>99</v>
      </c>
      <c r="I51">
        <v>99</v>
      </c>
      <c r="J51">
        <v>999</v>
      </c>
      <c r="K51">
        <v>99</v>
      </c>
      <c r="L51">
        <v>99</v>
      </c>
      <c r="M51">
        <v>99</v>
      </c>
      <c r="N51">
        <v>99</v>
      </c>
      <c r="O51">
        <v>99</v>
      </c>
      <c r="P51">
        <v>9999</v>
      </c>
      <c r="Q51">
        <v>239</v>
      </c>
      <c r="R51">
        <v>2084</v>
      </c>
      <c r="S51">
        <v>4.9707293666026882</v>
      </c>
      <c r="T51">
        <v>5.4174664107485588</v>
      </c>
      <c r="U51">
        <v>20.91914587332052</v>
      </c>
      <c r="V51">
        <v>2.3992322456813819</v>
      </c>
      <c r="W51">
        <v>2.4952015355086368</v>
      </c>
      <c r="X51">
        <v>83.349328214971194</v>
      </c>
      <c r="Y51">
        <v>29.31861804222649</v>
      </c>
      <c r="Z51">
        <v>5.4158873631878484</v>
      </c>
      <c r="AA51">
        <v>1.8383855591756555</v>
      </c>
      <c r="AB51">
        <v>2.1059740706617878</v>
      </c>
      <c r="AC51">
        <v>45.793145878931469</v>
      </c>
      <c r="AD51">
        <v>53.691638162911133</v>
      </c>
      <c r="AE51">
        <v>61.542145152921982</v>
      </c>
      <c r="AF51">
        <v>23.785799968726927</v>
      </c>
      <c r="AG51">
        <v>23.254578410983964</v>
      </c>
      <c r="AH51">
        <v>0.19193857965451055</v>
      </c>
      <c r="AI51">
        <v>22</v>
      </c>
      <c r="AJ51">
        <v>104.8181818181818</v>
      </c>
      <c r="AK51">
        <v>14.169060299484849</v>
      </c>
    </row>
    <row r="52" spans="1:37">
      <c r="A52">
        <v>2</v>
      </c>
      <c r="B52">
        <v>23</v>
      </c>
      <c r="C52">
        <v>2022</v>
      </c>
      <c r="D52">
        <v>11</v>
      </c>
      <c r="E52">
        <v>99</v>
      </c>
      <c r="F52">
        <v>99</v>
      </c>
      <c r="G52">
        <v>99</v>
      </c>
      <c r="H52">
        <v>99</v>
      </c>
      <c r="I52">
        <v>99</v>
      </c>
      <c r="J52">
        <v>999</v>
      </c>
      <c r="K52">
        <v>99</v>
      </c>
      <c r="L52">
        <v>99</v>
      </c>
      <c r="M52">
        <v>99</v>
      </c>
      <c r="N52">
        <v>99</v>
      </c>
      <c r="O52">
        <v>99</v>
      </c>
      <c r="P52">
        <v>9999</v>
      </c>
      <c r="Q52">
        <v>157</v>
      </c>
      <c r="R52">
        <v>1557</v>
      </c>
      <c r="S52">
        <v>5.3558124598587034</v>
      </c>
      <c r="T52">
        <v>5.434168272318562</v>
      </c>
      <c r="U52">
        <v>21.196274887604361</v>
      </c>
      <c r="V52">
        <v>4.8169556840077075</v>
      </c>
      <c r="W52">
        <v>3.1470777135517025</v>
      </c>
      <c r="X52">
        <v>88.439306358381486</v>
      </c>
      <c r="Y52">
        <v>28.773281952472701</v>
      </c>
      <c r="Z52">
        <v>4.9711394683294685</v>
      </c>
      <c r="AA52">
        <v>1.5917416726646598</v>
      </c>
      <c r="AB52">
        <v>2.0029686137747236</v>
      </c>
      <c r="AC52">
        <v>44.37891761100407</v>
      </c>
      <c r="AD52">
        <v>48.771635747848514</v>
      </c>
      <c r="AE52">
        <v>48.276613140626701</v>
      </c>
      <c r="AF52">
        <v>17.770868786616045</v>
      </c>
      <c r="AG52">
        <v>17.60414605788074</v>
      </c>
      <c r="AH52">
        <v>0.64226075786769432</v>
      </c>
      <c r="AI52">
        <v>20</v>
      </c>
      <c r="AJ52">
        <v>101.08000000000003</v>
      </c>
      <c r="AK52">
        <v>16.973469381258276</v>
      </c>
    </row>
    <row r="53" spans="1:37">
      <c r="A53">
        <v>2</v>
      </c>
      <c r="B53">
        <v>24</v>
      </c>
      <c r="C53">
        <v>2022</v>
      </c>
      <c r="D53">
        <v>12</v>
      </c>
      <c r="E53">
        <v>99</v>
      </c>
      <c r="F53">
        <v>99</v>
      </c>
      <c r="G53">
        <v>99</v>
      </c>
      <c r="H53">
        <v>99</v>
      </c>
      <c r="I53">
        <v>99</v>
      </c>
      <c r="J53">
        <v>999</v>
      </c>
      <c r="K53">
        <v>99</v>
      </c>
      <c r="L53">
        <v>99</v>
      </c>
      <c r="M53">
        <v>99</v>
      </c>
      <c r="N53">
        <v>99</v>
      </c>
      <c r="O53">
        <v>99</v>
      </c>
      <c r="P53">
        <v>9999</v>
      </c>
      <c r="Q53">
        <v>56</v>
      </c>
      <c r="R53">
        <v>487</v>
      </c>
      <c r="S53">
        <v>5.2505133470225873</v>
      </c>
      <c r="T53">
        <v>5.420944558521561</v>
      </c>
      <c r="U53">
        <v>20.245790554414778</v>
      </c>
      <c r="V53">
        <v>3.0800821355236141</v>
      </c>
      <c r="W53">
        <v>3.0800821355236141</v>
      </c>
      <c r="X53">
        <v>80.69815195071871</v>
      </c>
      <c r="Y53">
        <v>24.229979466119097</v>
      </c>
      <c r="Z53">
        <v>5.1727466342921486</v>
      </c>
      <c r="AA53">
        <v>1.3284421189401581</v>
      </c>
      <c r="AB53">
        <v>1.9346119877452088</v>
      </c>
      <c r="AC53">
        <v>42.109880253640554</v>
      </c>
      <c r="AD53">
        <v>49.124776869226949</v>
      </c>
      <c r="AE53">
        <v>54.381982458813951</v>
      </c>
      <c r="AF53">
        <v>5.5583899159165151</v>
      </c>
      <c r="AG53">
        <v>5.2593310492775354</v>
      </c>
      <c r="AH53">
        <v>1.0266940451745379</v>
      </c>
      <c r="AI53">
        <v>0</v>
      </c>
    </row>
    <row r="54" spans="1:37">
      <c r="A54">
        <v>2</v>
      </c>
      <c r="B54">
        <v>25</v>
      </c>
      <c r="C54">
        <v>2021</v>
      </c>
      <c r="D54">
        <v>1</v>
      </c>
      <c r="E54">
        <v>99</v>
      </c>
      <c r="F54">
        <v>99</v>
      </c>
      <c r="G54">
        <v>99</v>
      </c>
      <c r="H54">
        <v>99</v>
      </c>
      <c r="I54">
        <v>99</v>
      </c>
      <c r="J54">
        <v>999</v>
      </c>
      <c r="K54">
        <v>99</v>
      </c>
      <c r="L54">
        <v>99</v>
      </c>
      <c r="M54">
        <v>99</v>
      </c>
      <c r="N54">
        <v>99</v>
      </c>
      <c r="O54">
        <v>99</v>
      </c>
      <c r="P54">
        <v>9999</v>
      </c>
      <c r="Q54">
        <v>60</v>
      </c>
      <c r="R54">
        <v>658</v>
      </c>
      <c r="S54">
        <v>5.5866261398176276</v>
      </c>
      <c r="T54">
        <v>5.9711246200607899</v>
      </c>
      <c r="U54">
        <v>23.18908814589664</v>
      </c>
      <c r="V54">
        <v>6.2310030395136788</v>
      </c>
      <c r="W54">
        <v>4.1033434650455929</v>
      </c>
      <c r="X54">
        <v>92.249240121580556</v>
      </c>
      <c r="Y54">
        <v>47.720364741641347</v>
      </c>
      <c r="Z54">
        <v>5.5486370972165213</v>
      </c>
      <c r="AA54">
        <v>1.3846544508917964</v>
      </c>
      <c r="AB54">
        <v>2.1439287884916665</v>
      </c>
      <c r="AC54">
        <v>51.840278928431282</v>
      </c>
      <c r="AD54">
        <v>46.305805095119389</v>
      </c>
      <c r="AE54">
        <v>56.986821456852589</v>
      </c>
      <c r="AF54">
        <v>7.3494917904612995</v>
      </c>
      <c r="AG54">
        <v>7.820254115898936</v>
      </c>
      <c r="AH54">
        <v>0</v>
      </c>
    </row>
    <row r="55" spans="1:37">
      <c r="A55">
        <v>2</v>
      </c>
      <c r="B55">
        <v>26</v>
      </c>
      <c r="C55">
        <v>2021</v>
      </c>
      <c r="D55">
        <v>2</v>
      </c>
      <c r="E55">
        <v>99</v>
      </c>
      <c r="F55">
        <v>99</v>
      </c>
      <c r="G55">
        <v>99</v>
      </c>
      <c r="H55">
        <v>99</v>
      </c>
      <c r="I55">
        <v>99</v>
      </c>
      <c r="J55">
        <v>999</v>
      </c>
      <c r="K55">
        <v>99</v>
      </c>
      <c r="L55">
        <v>99</v>
      </c>
      <c r="M55">
        <v>99</v>
      </c>
      <c r="N55">
        <v>99</v>
      </c>
      <c r="O55">
        <v>99</v>
      </c>
      <c r="P55">
        <v>9999</v>
      </c>
      <c r="Q55">
        <v>45</v>
      </c>
      <c r="R55">
        <v>305</v>
      </c>
      <c r="S55">
        <v>5.662295081967212</v>
      </c>
      <c r="T55">
        <v>6.6229508196721305</v>
      </c>
      <c r="U55">
        <v>24.416459016393439</v>
      </c>
      <c r="V55">
        <v>5.2459016393442628</v>
      </c>
      <c r="W55">
        <v>10.163934426229508</v>
      </c>
      <c r="X55">
        <v>93.442622950819683</v>
      </c>
      <c r="Y55">
        <v>55.737704918032797</v>
      </c>
      <c r="Z55">
        <v>6.0150910696505191</v>
      </c>
      <c r="AA55">
        <v>1.5599667855255843</v>
      </c>
      <c r="AB55">
        <v>2.3284690983226715</v>
      </c>
      <c r="AC55">
        <v>56.667049435331201</v>
      </c>
      <c r="AD55">
        <v>58.440318159392305</v>
      </c>
      <c r="AE55">
        <v>48.396274107457806</v>
      </c>
      <c r="AF55">
        <v>3.4066793253657992</v>
      </c>
      <c r="AG55">
        <v>3.8167509352987872</v>
      </c>
      <c r="AH55">
        <v>0</v>
      </c>
    </row>
    <row r="56" spans="1:37">
      <c r="A56">
        <v>2</v>
      </c>
      <c r="B56">
        <v>27</v>
      </c>
      <c r="C56">
        <v>2021</v>
      </c>
      <c r="D56">
        <v>3</v>
      </c>
      <c r="E56">
        <v>99</v>
      </c>
      <c r="F56">
        <v>99</v>
      </c>
      <c r="G56">
        <v>99</v>
      </c>
      <c r="H56">
        <v>99</v>
      </c>
      <c r="I56">
        <v>99</v>
      </c>
      <c r="J56">
        <v>999</v>
      </c>
      <c r="K56">
        <v>99</v>
      </c>
      <c r="L56">
        <v>99</v>
      </c>
      <c r="M56">
        <v>99</v>
      </c>
      <c r="N56">
        <v>99</v>
      </c>
      <c r="O56">
        <v>99</v>
      </c>
      <c r="P56">
        <v>9999</v>
      </c>
      <c r="Q56">
        <v>144</v>
      </c>
      <c r="R56">
        <v>900</v>
      </c>
      <c r="S56">
        <v>5.5222222222222221</v>
      </c>
      <c r="T56">
        <v>5.9233333333333329</v>
      </c>
      <c r="U56">
        <v>22.600822222222202</v>
      </c>
      <c r="V56">
        <v>7.4444444444444446</v>
      </c>
      <c r="W56">
        <v>4.6666666666666679</v>
      </c>
      <c r="X56">
        <v>85.8888888888889</v>
      </c>
      <c r="Y56">
        <v>44</v>
      </c>
      <c r="Z56">
        <v>6.2296701884839445</v>
      </c>
      <c r="AA56">
        <v>1.5799281121323769</v>
      </c>
      <c r="AB56">
        <v>2.1581138884580575</v>
      </c>
      <c r="AC56">
        <v>54.866791952775003</v>
      </c>
      <c r="AD56">
        <v>58.14126083668905</v>
      </c>
      <c r="AE56">
        <v>58.592704300487888</v>
      </c>
      <c r="AF56">
        <v>10.052496369931868</v>
      </c>
      <c r="AG56">
        <v>10.425047659287795</v>
      </c>
      <c r="AH56">
        <v>0.44444444444444448</v>
      </c>
    </row>
    <row r="57" spans="1:37">
      <c r="A57">
        <v>2</v>
      </c>
      <c r="B57">
        <v>28</v>
      </c>
      <c r="C57">
        <v>2021</v>
      </c>
      <c r="D57">
        <v>4</v>
      </c>
      <c r="E57">
        <v>99</v>
      </c>
      <c r="F57">
        <v>99</v>
      </c>
      <c r="G57">
        <v>99</v>
      </c>
      <c r="H57">
        <v>99</v>
      </c>
      <c r="I57">
        <v>99</v>
      </c>
      <c r="J57">
        <v>999</v>
      </c>
      <c r="K57">
        <v>99</v>
      </c>
      <c r="L57">
        <v>99</v>
      </c>
      <c r="M57">
        <v>99</v>
      </c>
      <c r="N57">
        <v>99</v>
      </c>
      <c r="O57">
        <v>99</v>
      </c>
      <c r="P57">
        <v>9999</v>
      </c>
      <c r="Q57">
        <v>82</v>
      </c>
      <c r="R57">
        <v>550</v>
      </c>
      <c r="S57">
        <v>5.5527272727272718</v>
      </c>
      <c r="T57">
        <v>5.9654545454545449</v>
      </c>
      <c r="U57">
        <v>22.355763636363633</v>
      </c>
      <c r="V57">
        <v>5.4545454545454541</v>
      </c>
      <c r="W57">
        <v>4.7272727272727284</v>
      </c>
      <c r="X57">
        <v>85.090909090909108</v>
      </c>
      <c r="Y57">
        <v>43.454545454545446</v>
      </c>
      <c r="Z57">
        <v>6.2628417060501809</v>
      </c>
      <c r="AA57">
        <v>1.5828460610219055</v>
      </c>
      <c r="AB57">
        <v>2.1020957665078552</v>
      </c>
      <c r="AC57">
        <v>51.945657982642679</v>
      </c>
      <c r="AD57">
        <v>66.53379088719737</v>
      </c>
      <c r="AE57">
        <v>56.420503594003314</v>
      </c>
      <c r="AF57">
        <v>6.1431922260694733</v>
      </c>
      <c r="AG57">
        <v>6.30178379709269</v>
      </c>
      <c r="AH57">
        <v>0.18181818181818185</v>
      </c>
    </row>
    <row r="58" spans="1:37">
      <c r="A58">
        <v>2</v>
      </c>
      <c r="B58">
        <v>29</v>
      </c>
      <c r="C58">
        <v>2021</v>
      </c>
      <c r="D58">
        <v>5</v>
      </c>
      <c r="E58">
        <v>99</v>
      </c>
      <c r="F58">
        <v>99</v>
      </c>
      <c r="G58">
        <v>99</v>
      </c>
      <c r="H58">
        <v>99</v>
      </c>
      <c r="I58">
        <v>99</v>
      </c>
      <c r="J58">
        <v>999</v>
      </c>
      <c r="K58">
        <v>99</v>
      </c>
      <c r="L58">
        <v>99</v>
      </c>
      <c r="M58">
        <v>99</v>
      </c>
      <c r="N58">
        <v>99</v>
      </c>
      <c r="O58">
        <v>99</v>
      </c>
      <c r="P58">
        <v>9999</v>
      </c>
      <c r="Q58">
        <v>69</v>
      </c>
      <c r="R58">
        <v>433</v>
      </c>
      <c r="S58">
        <v>5.5773672055427248</v>
      </c>
      <c r="T58">
        <v>6.1501154734411108</v>
      </c>
      <c r="U58">
        <v>22.854272517321004</v>
      </c>
      <c r="V58">
        <v>4.1570438799076221</v>
      </c>
      <c r="W58">
        <v>6.466512702078524</v>
      </c>
      <c r="X58">
        <v>89.376443418013892</v>
      </c>
      <c r="Y58">
        <v>40.877598152424945</v>
      </c>
      <c r="Z58">
        <v>6.0726471119702037</v>
      </c>
      <c r="AA58">
        <v>1.7850147324188237</v>
      </c>
      <c r="AB58">
        <v>2.2164837508118036</v>
      </c>
      <c r="AC58">
        <v>54.595662472093856</v>
      </c>
      <c r="AD58">
        <v>67.12669270183919</v>
      </c>
      <c r="AE58">
        <v>50.811278154666361</v>
      </c>
      <c r="AF58">
        <v>4.8363676979783312</v>
      </c>
      <c r="AG58">
        <v>5.071852308792411</v>
      </c>
      <c r="AH58">
        <v>0.23094688221709003</v>
      </c>
    </row>
    <row r="59" spans="1:37">
      <c r="A59">
        <v>2</v>
      </c>
      <c r="B59">
        <v>30</v>
      </c>
      <c r="C59">
        <v>2021</v>
      </c>
      <c r="D59">
        <v>6</v>
      </c>
      <c r="E59">
        <v>99</v>
      </c>
      <c r="F59">
        <v>99</v>
      </c>
      <c r="G59">
        <v>99</v>
      </c>
      <c r="H59">
        <v>99</v>
      </c>
      <c r="I59">
        <v>99</v>
      </c>
      <c r="J59">
        <v>999</v>
      </c>
      <c r="K59">
        <v>99</v>
      </c>
      <c r="L59">
        <v>99</v>
      </c>
      <c r="M59">
        <v>99</v>
      </c>
      <c r="N59">
        <v>99</v>
      </c>
      <c r="O59">
        <v>99</v>
      </c>
      <c r="P59">
        <v>9999</v>
      </c>
      <c r="Q59">
        <v>97</v>
      </c>
      <c r="R59">
        <v>716</v>
      </c>
      <c r="S59">
        <v>4.9888268156424571</v>
      </c>
      <c r="T59">
        <v>5.8212290502793316</v>
      </c>
      <c r="U59">
        <v>22.42995810055865</v>
      </c>
      <c r="V59">
        <v>3.9106145251396658</v>
      </c>
      <c r="W59">
        <v>7.4022346368715102</v>
      </c>
      <c r="X59">
        <v>86.033519553072637</v>
      </c>
      <c r="Y59">
        <v>41.759776536312849</v>
      </c>
      <c r="Z59">
        <v>6.4640153582210154</v>
      </c>
      <c r="AA59">
        <v>1.7600115122009301</v>
      </c>
      <c r="AB59">
        <v>2.6013311263851455</v>
      </c>
      <c r="AC59">
        <v>58.573630362313487</v>
      </c>
      <c r="AD59">
        <v>64.190278467709973</v>
      </c>
      <c r="AE59">
        <v>59.228242659140733</v>
      </c>
      <c r="AF59">
        <v>7.997319334301352</v>
      </c>
      <c r="AG59">
        <v>8.2310034763245223</v>
      </c>
      <c r="AH59">
        <v>0</v>
      </c>
    </row>
    <row r="60" spans="1:37">
      <c r="A60">
        <v>2</v>
      </c>
      <c r="B60">
        <v>31</v>
      </c>
      <c r="C60">
        <v>2021</v>
      </c>
      <c r="D60">
        <v>7</v>
      </c>
      <c r="E60">
        <v>99</v>
      </c>
      <c r="F60">
        <v>99</v>
      </c>
      <c r="G60">
        <v>99</v>
      </c>
      <c r="H60">
        <v>99</v>
      </c>
      <c r="I60">
        <v>99</v>
      </c>
      <c r="J60">
        <v>999</v>
      </c>
      <c r="K60">
        <v>99</v>
      </c>
      <c r="L60">
        <v>99</v>
      </c>
      <c r="M60">
        <v>99</v>
      </c>
      <c r="N60">
        <v>99</v>
      </c>
      <c r="O60">
        <v>99</v>
      </c>
      <c r="P60">
        <v>9999</v>
      </c>
      <c r="Q60">
        <v>25</v>
      </c>
      <c r="R60">
        <v>176</v>
      </c>
      <c r="S60">
        <v>5.1647727272727284</v>
      </c>
      <c r="T60">
        <v>6.2443181818181808</v>
      </c>
      <c r="U60">
        <v>23.105113636363633</v>
      </c>
      <c r="V60">
        <v>3.9772727272727271</v>
      </c>
      <c r="W60">
        <v>6.25</v>
      </c>
      <c r="X60">
        <v>83.522727272727266</v>
      </c>
      <c r="Y60">
        <v>48.863636363636367</v>
      </c>
      <c r="Z60">
        <v>7.2029795751351697</v>
      </c>
      <c r="AA60">
        <v>1.7552220639570502</v>
      </c>
      <c r="AB60">
        <v>2.3360980460114504</v>
      </c>
      <c r="AC60">
        <v>59.210340891146558</v>
      </c>
      <c r="AD60">
        <v>48.585725606151911</v>
      </c>
      <c r="AE60">
        <v>64.422495322168174</v>
      </c>
      <c r="AF60">
        <v>1.9658215123422311</v>
      </c>
      <c r="AG60">
        <v>2.0841648979581779</v>
      </c>
      <c r="AH60">
        <v>0</v>
      </c>
    </row>
    <row r="61" spans="1:37">
      <c r="A61">
        <v>2</v>
      </c>
      <c r="B61">
        <v>32</v>
      </c>
      <c r="C61">
        <v>2021</v>
      </c>
      <c r="D61">
        <v>8</v>
      </c>
      <c r="E61">
        <v>99</v>
      </c>
      <c r="F61">
        <v>99</v>
      </c>
      <c r="G61">
        <v>99</v>
      </c>
      <c r="H61">
        <v>99</v>
      </c>
      <c r="I61">
        <v>99</v>
      </c>
      <c r="J61">
        <v>999</v>
      </c>
      <c r="K61">
        <v>99</v>
      </c>
      <c r="L61">
        <v>99</v>
      </c>
      <c r="M61">
        <v>99</v>
      </c>
      <c r="N61">
        <v>99</v>
      </c>
      <c r="O61">
        <v>99</v>
      </c>
      <c r="P61">
        <v>9999</v>
      </c>
      <c r="Q61">
        <v>66</v>
      </c>
      <c r="R61">
        <v>489</v>
      </c>
      <c r="S61">
        <v>5.1431492842535791</v>
      </c>
      <c r="T61">
        <v>5.5214723926380387</v>
      </c>
      <c r="U61">
        <v>20.925807770961143</v>
      </c>
      <c r="V61">
        <v>2.6584867075664631</v>
      </c>
      <c r="W61">
        <v>4.703476482617587</v>
      </c>
      <c r="X61">
        <v>74.233128834355853</v>
      </c>
      <c r="Y61">
        <v>33.946830265848661</v>
      </c>
      <c r="Z61">
        <v>6.7315577199695058</v>
      </c>
      <c r="AA61">
        <v>1.7746105019825977</v>
      </c>
      <c r="AB61">
        <v>2.4653112978384906</v>
      </c>
      <c r="AC61">
        <v>44.836168180744146</v>
      </c>
      <c r="AD61">
        <v>55.838434255142154</v>
      </c>
      <c r="AE61">
        <v>53.403702799033937</v>
      </c>
      <c r="AF61">
        <v>5.4618563609963138</v>
      </c>
      <c r="AG61">
        <v>5.2444794871842157</v>
      </c>
      <c r="AH61">
        <v>0</v>
      </c>
    </row>
    <row r="62" spans="1:37">
      <c r="A62">
        <v>2</v>
      </c>
      <c r="B62">
        <v>33</v>
      </c>
      <c r="C62">
        <v>2021</v>
      </c>
      <c r="D62">
        <v>9</v>
      </c>
      <c r="E62">
        <v>99</v>
      </c>
      <c r="F62">
        <v>99</v>
      </c>
      <c r="G62">
        <v>99</v>
      </c>
      <c r="H62">
        <v>99</v>
      </c>
      <c r="I62">
        <v>99</v>
      </c>
      <c r="J62">
        <v>999</v>
      </c>
      <c r="K62">
        <v>99</v>
      </c>
      <c r="L62">
        <v>99</v>
      </c>
      <c r="M62">
        <v>99</v>
      </c>
      <c r="N62">
        <v>99</v>
      </c>
      <c r="O62">
        <v>99</v>
      </c>
      <c r="P62">
        <v>9999</v>
      </c>
      <c r="Q62">
        <v>108</v>
      </c>
      <c r="R62">
        <v>627</v>
      </c>
      <c r="S62">
        <v>5.2232854864433822</v>
      </c>
      <c r="T62">
        <v>5.5119617224880386</v>
      </c>
      <c r="U62">
        <v>20.334066985645936</v>
      </c>
      <c r="V62">
        <v>2.073365231259968</v>
      </c>
      <c r="W62">
        <v>3.0303030303030303</v>
      </c>
      <c r="X62">
        <v>74.960127591706524</v>
      </c>
      <c r="Y62">
        <v>26.634768740031905</v>
      </c>
      <c r="Z62">
        <v>6.2377880348790784</v>
      </c>
      <c r="AA62">
        <v>1.8347783337851655</v>
      </c>
      <c r="AB62">
        <v>2.2692241952472649</v>
      </c>
      <c r="AC62">
        <v>33.274307733862848</v>
      </c>
      <c r="AD62">
        <v>44.234134475530226</v>
      </c>
      <c r="AE62">
        <v>50.462005056195686</v>
      </c>
      <c r="AF62">
        <v>7.0032391377192003</v>
      </c>
      <c r="AG62">
        <v>6.5343605065589276</v>
      </c>
      <c r="AH62">
        <v>1.2759170653907492</v>
      </c>
    </row>
    <row r="63" spans="1:37">
      <c r="A63">
        <v>2</v>
      </c>
      <c r="B63">
        <v>34</v>
      </c>
      <c r="C63">
        <v>2021</v>
      </c>
      <c r="D63">
        <v>10</v>
      </c>
      <c r="E63">
        <v>99</v>
      </c>
      <c r="F63">
        <v>99</v>
      </c>
      <c r="G63">
        <v>99</v>
      </c>
      <c r="H63">
        <v>99</v>
      </c>
      <c r="I63">
        <v>99</v>
      </c>
      <c r="J63">
        <v>999</v>
      </c>
      <c r="K63">
        <v>99</v>
      </c>
      <c r="L63">
        <v>99</v>
      </c>
      <c r="M63">
        <v>99</v>
      </c>
      <c r="N63">
        <v>99</v>
      </c>
      <c r="O63">
        <v>99</v>
      </c>
      <c r="P63">
        <v>9999</v>
      </c>
      <c r="Q63">
        <v>212</v>
      </c>
      <c r="R63">
        <v>2079</v>
      </c>
      <c r="S63">
        <v>4.9831649831649836</v>
      </c>
      <c r="T63">
        <v>4.8903318903318915</v>
      </c>
      <c r="U63">
        <v>20.780067340067362</v>
      </c>
      <c r="V63">
        <v>3.848003848003847</v>
      </c>
      <c r="W63">
        <v>2.0202020202020203</v>
      </c>
      <c r="X63">
        <v>84.17508417508418</v>
      </c>
      <c r="Y63">
        <v>25.829725829725831</v>
      </c>
      <c r="Z63">
        <v>5.2986513113594063</v>
      </c>
      <c r="AA63">
        <v>2.0310730434303155</v>
      </c>
      <c r="AB63">
        <v>2.1774341916504785</v>
      </c>
      <c r="AC63">
        <v>41.315613437808096</v>
      </c>
      <c r="AD63">
        <v>48.348484073980948</v>
      </c>
      <c r="AE63">
        <v>50.923861765373161</v>
      </c>
      <c r="AF63">
        <v>23.221266614542607</v>
      </c>
      <c r="AG63">
        <v>22.141790660768194</v>
      </c>
      <c r="AH63">
        <v>0.96200096200096175</v>
      </c>
    </row>
    <row r="64" spans="1:37">
      <c r="A64">
        <v>2</v>
      </c>
      <c r="B64">
        <v>35</v>
      </c>
      <c r="C64">
        <v>2021</v>
      </c>
      <c r="D64">
        <v>11</v>
      </c>
      <c r="E64">
        <v>99</v>
      </c>
      <c r="F64">
        <v>99</v>
      </c>
      <c r="G64">
        <v>99</v>
      </c>
      <c r="H64">
        <v>99</v>
      </c>
      <c r="I64">
        <v>99</v>
      </c>
      <c r="J64">
        <v>999</v>
      </c>
      <c r="K64">
        <v>99</v>
      </c>
      <c r="L64">
        <v>99</v>
      </c>
      <c r="M64">
        <v>99</v>
      </c>
      <c r="N64">
        <v>99</v>
      </c>
      <c r="O64">
        <v>99</v>
      </c>
      <c r="P64">
        <v>9999</v>
      </c>
      <c r="Q64">
        <v>173</v>
      </c>
      <c r="R64">
        <v>1579</v>
      </c>
      <c r="S64">
        <v>5.2488917036098792</v>
      </c>
      <c r="T64">
        <v>5.5547815072830913</v>
      </c>
      <c r="U64">
        <v>21.650265991133637</v>
      </c>
      <c r="V64">
        <v>4.4331855604813173</v>
      </c>
      <c r="W64">
        <v>2.9132362254591513</v>
      </c>
      <c r="X64">
        <v>87.270424319189374</v>
      </c>
      <c r="Y64">
        <v>34.832172260924629</v>
      </c>
      <c r="Z64">
        <v>5.5220899298490655</v>
      </c>
      <c r="AA64">
        <v>1.6392868204178028</v>
      </c>
      <c r="AB64">
        <v>2.05651799024902</v>
      </c>
      <c r="AC64">
        <v>44.115135665821285</v>
      </c>
      <c r="AD64">
        <v>43.636951789104373</v>
      </c>
      <c r="AE64">
        <v>51.359914521416066</v>
      </c>
      <c r="AF64">
        <v>17.636546409024902</v>
      </c>
      <c r="AG64">
        <v>17.520910326735972</v>
      </c>
      <c r="AH64">
        <v>1.6466117796073463</v>
      </c>
    </row>
    <row r="65" spans="1:34">
      <c r="A65">
        <v>2</v>
      </c>
      <c r="B65">
        <v>36</v>
      </c>
      <c r="C65">
        <v>2021</v>
      </c>
      <c r="D65">
        <v>12</v>
      </c>
      <c r="E65">
        <v>99</v>
      </c>
      <c r="F65">
        <v>99</v>
      </c>
      <c r="G65">
        <v>99</v>
      </c>
      <c r="H65">
        <v>99</v>
      </c>
      <c r="I65">
        <v>99</v>
      </c>
      <c r="J65">
        <v>999</v>
      </c>
      <c r="K65">
        <v>99</v>
      </c>
      <c r="L65">
        <v>99</v>
      </c>
      <c r="M65">
        <v>99</v>
      </c>
      <c r="N65">
        <v>99</v>
      </c>
      <c r="O65">
        <v>99</v>
      </c>
      <c r="P65">
        <v>9999</v>
      </c>
      <c r="Q65">
        <v>47</v>
      </c>
      <c r="R65">
        <v>441</v>
      </c>
      <c r="S65">
        <v>5.034013605442178</v>
      </c>
      <c r="T65">
        <v>5.4693877551020416</v>
      </c>
      <c r="U65">
        <v>21.270544217687064</v>
      </c>
      <c r="V65">
        <v>4.7619047619047636</v>
      </c>
      <c r="W65">
        <v>4.3083900226757379</v>
      </c>
      <c r="X65">
        <v>81.632653061224502</v>
      </c>
      <c r="Y65">
        <v>37.188208616780038</v>
      </c>
      <c r="Z65">
        <v>6.1131091935461042</v>
      </c>
      <c r="AA65">
        <v>1.7079843153798555</v>
      </c>
      <c r="AB65">
        <v>2.3044060797216774</v>
      </c>
      <c r="AC65">
        <v>69.149660561683731</v>
      </c>
      <c r="AD65">
        <v>62.380791262137997</v>
      </c>
      <c r="AE65">
        <v>67.865454567705271</v>
      </c>
      <c r="AF65">
        <v>4.9257232212666127</v>
      </c>
      <c r="AG65">
        <v>4.807601828099366</v>
      </c>
      <c r="AH65">
        <v>0</v>
      </c>
    </row>
    <row r="66" spans="1:34">
      <c r="A66">
        <v>2</v>
      </c>
      <c r="B66">
        <v>37</v>
      </c>
      <c r="C66">
        <v>2020</v>
      </c>
      <c r="D66">
        <v>1</v>
      </c>
      <c r="E66">
        <v>99</v>
      </c>
      <c r="F66">
        <v>99</v>
      </c>
      <c r="G66">
        <v>99</v>
      </c>
      <c r="H66">
        <v>99</v>
      </c>
      <c r="I66">
        <v>99</v>
      </c>
      <c r="J66">
        <v>999</v>
      </c>
      <c r="K66">
        <v>99</v>
      </c>
      <c r="L66">
        <v>99</v>
      </c>
      <c r="M66">
        <v>99</v>
      </c>
      <c r="N66">
        <v>99</v>
      </c>
      <c r="O66">
        <v>99</v>
      </c>
      <c r="P66">
        <v>9999</v>
      </c>
      <c r="Q66">
        <v>69</v>
      </c>
      <c r="R66">
        <v>645</v>
      </c>
      <c r="S66">
        <v>5.4325581395348816</v>
      </c>
      <c r="T66">
        <v>5.7906976744186007</v>
      </c>
      <c r="U66">
        <v>22.659193798449607</v>
      </c>
      <c r="V66">
        <v>5.8914728682170514</v>
      </c>
      <c r="W66">
        <v>4.9612403100775193</v>
      </c>
      <c r="X66">
        <v>92.713178294573638</v>
      </c>
      <c r="Y66">
        <v>39.84496124031007</v>
      </c>
      <c r="Z66">
        <v>5.4797810713886559</v>
      </c>
      <c r="AA66">
        <v>1.4586370823795285</v>
      </c>
      <c r="AB66">
        <v>2.0770970298447651</v>
      </c>
      <c r="AC66">
        <v>25.372452582384167</v>
      </c>
      <c r="AD66">
        <v>47.302893290567113</v>
      </c>
      <c r="AE66">
        <v>28.93266788698693</v>
      </c>
      <c r="AF66">
        <v>6.9168900804289564</v>
      </c>
      <c r="AG66">
        <v>7.2725030816323519</v>
      </c>
      <c r="AH66">
        <v>0</v>
      </c>
    </row>
    <row r="67" spans="1:34">
      <c r="A67">
        <v>2</v>
      </c>
      <c r="B67">
        <v>38</v>
      </c>
      <c r="C67">
        <v>2020</v>
      </c>
      <c r="D67">
        <v>2</v>
      </c>
      <c r="E67">
        <v>99</v>
      </c>
      <c r="F67">
        <v>99</v>
      </c>
      <c r="G67">
        <v>99</v>
      </c>
      <c r="H67">
        <v>99</v>
      </c>
      <c r="I67">
        <v>99</v>
      </c>
      <c r="J67">
        <v>999</v>
      </c>
      <c r="K67">
        <v>99</v>
      </c>
      <c r="L67">
        <v>99</v>
      </c>
      <c r="M67">
        <v>99</v>
      </c>
      <c r="N67">
        <v>99</v>
      </c>
      <c r="O67">
        <v>99</v>
      </c>
      <c r="P67">
        <v>9999</v>
      </c>
      <c r="Q67">
        <v>54</v>
      </c>
      <c r="R67">
        <v>488</v>
      </c>
      <c r="S67">
        <v>5.4344262295081966</v>
      </c>
      <c r="T67">
        <v>6.668032786885246</v>
      </c>
      <c r="U67">
        <v>23.338094262295058</v>
      </c>
      <c r="V67">
        <v>3.6885245901639343</v>
      </c>
      <c r="W67">
        <v>6.7622950819672116</v>
      </c>
      <c r="X67">
        <v>91.393442622950815</v>
      </c>
      <c r="Y67">
        <v>49.795081967213122</v>
      </c>
      <c r="Z67">
        <v>5.7060388861104148</v>
      </c>
      <c r="AA67">
        <v>1.4314254326188551</v>
      </c>
      <c r="AB67">
        <v>2.1964116187374847</v>
      </c>
      <c r="AC67">
        <v>49.952289885431391</v>
      </c>
      <c r="AD67">
        <v>55.052077044264486</v>
      </c>
      <c r="AE67">
        <v>46.822022072624819</v>
      </c>
      <c r="AF67">
        <v>5.2332439678284191</v>
      </c>
      <c r="AG67">
        <v>5.6671532524183741</v>
      </c>
      <c r="AH67">
        <v>0</v>
      </c>
    </row>
    <row r="68" spans="1:34">
      <c r="A68">
        <v>2</v>
      </c>
      <c r="B68">
        <v>39</v>
      </c>
      <c r="C68">
        <v>2020</v>
      </c>
      <c r="D68">
        <v>3</v>
      </c>
      <c r="E68">
        <v>99</v>
      </c>
      <c r="F68">
        <v>99</v>
      </c>
      <c r="G68">
        <v>99</v>
      </c>
      <c r="H68">
        <v>99</v>
      </c>
      <c r="I68">
        <v>99</v>
      </c>
      <c r="J68">
        <v>999</v>
      </c>
      <c r="K68">
        <v>99</v>
      </c>
      <c r="L68">
        <v>99</v>
      </c>
      <c r="M68">
        <v>99</v>
      </c>
      <c r="N68">
        <v>99</v>
      </c>
      <c r="O68">
        <v>99</v>
      </c>
      <c r="P68">
        <v>9999</v>
      </c>
      <c r="Q68">
        <v>143</v>
      </c>
      <c r="R68">
        <v>831</v>
      </c>
      <c r="S68">
        <v>5.3249097472924172</v>
      </c>
      <c r="T68">
        <v>6.1095066185318867</v>
      </c>
      <c r="U68">
        <v>22.120890493381474</v>
      </c>
      <c r="V68">
        <v>4.2117930204572804</v>
      </c>
      <c r="W68">
        <v>6.3778580024067395</v>
      </c>
      <c r="X68">
        <v>84.596871239470502</v>
      </c>
      <c r="Y68">
        <v>42.358604091456073</v>
      </c>
      <c r="Z68">
        <v>5.9787123708838452</v>
      </c>
      <c r="AA68">
        <v>1.7511469056695141</v>
      </c>
      <c r="AB68">
        <v>2.2612294712560721</v>
      </c>
      <c r="AC68">
        <v>51.04237625523907</v>
      </c>
      <c r="AD68">
        <v>55.029196190866323</v>
      </c>
      <c r="AE68">
        <v>55.110369594639501</v>
      </c>
      <c r="AF68">
        <v>8.911528150134048</v>
      </c>
      <c r="AG68">
        <v>9.14709890661514</v>
      </c>
      <c r="AH68">
        <v>0</v>
      </c>
    </row>
    <row r="69" spans="1:34">
      <c r="A69">
        <v>2</v>
      </c>
      <c r="B69">
        <v>40</v>
      </c>
      <c r="C69">
        <v>2020</v>
      </c>
      <c r="D69">
        <v>4</v>
      </c>
      <c r="E69">
        <v>99</v>
      </c>
      <c r="F69">
        <v>99</v>
      </c>
      <c r="G69">
        <v>99</v>
      </c>
      <c r="H69">
        <v>99</v>
      </c>
      <c r="I69">
        <v>99</v>
      </c>
      <c r="J69">
        <v>999</v>
      </c>
      <c r="K69">
        <v>99</v>
      </c>
      <c r="L69">
        <v>99</v>
      </c>
      <c r="M69">
        <v>99</v>
      </c>
      <c r="N69">
        <v>99</v>
      </c>
      <c r="O69">
        <v>99</v>
      </c>
      <c r="P69">
        <v>9999</v>
      </c>
      <c r="Q69">
        <v>76</v>
      </c>
      <c r="R69">
        <v>496</v>
      </c>
      <c r="S69">
        <v>5.258064516129032</v>
      </c>
      <c r="T69">
        <v>6.167338709677419</v>
      </c>
      <c r="U69">
        <v>23.064233870967751</v>
      </c>
      <c r="V69">
        <v>4.2338709677419359</v>
      </c>
      <c r="W69">
        <v>6.25</v>
      </c>
      <c r="X69">
        <v>87.5</v>
      </c>
      <c r="Y69">
        <v>43.951612903225801</v>
      </c>
      <c r="Z69">
        <v>6.5472402319588863</v>
      </c>
      <c r="AA69">
        <v>1.7740102544614691</v>
      </c>
      <c r="AB69">
        <v>2.3171480694160089</v>
      </c>
      <c r="AC69">
        <v>50.65388188644981</v>
      </c>
      <c r="AD69">
        <v>56.539317420279609</v>
      </c>
      <c r="AE69">
        <v>52.263048002323423</v>
      </c>
      <c r="AF69">
        <v>5.3190348525469187</v>
      </c>
      <c r="AG69">
        <v>5.6924661279192392</v>
      </c>
      <c r="AH69">
        <v>0</v>
      </c>
    </row>
    <row r="70" spans="1:34">
      <c r="A70">
        <v>2</v>
      </c>
      <c r="B70">
        <v>41</v>
      </c>
      <c r="C70">
        <v>2020</v>
      </c>
      <c r="D70">
        <v>5</v>
      </c>
      <c r="E70">
        <v>99</v>
      </c>
      <c r="F70">
        <v>99</v>
      </c>
      <c r="G70">
        <v>99</v>
      </c>
      <c r="H70">
        <v>99</v>
      </c>
      <c r="I70">
        <v>99</v>
      </c>
      <c r="J70">
        <v>999</v>
      </c>
      <c r="K70">
        <v>99</v>
      </c>
      <c r="L70">
        <v>99</v>
      </c>
      <c r="M70">
        <v>99</v>
      </c>
      <c r="N70">
        <v>99</v>
      </c>
      <c r="O70">
        <v>99</v>
      </c>
      <c r="P70">
        <v>9999</v>
      </c>
      <c r="Q70">
        <v>96</v>
      </c>
      <c r="R70">
        <v>577</v>
      </c>
      <c r="S70">
        <v>5.2218370883882148</v>
      </c>
      <c r="T70">
        <v>5.8370883882149043</v>
      </c>
      <c r="U70">
        <v>21.6606932409012</v>
      </c>
      <c r="V70">
        <v>3.9861351819757376</v>
      </c>
      <c r="W70">
        <v>7.2790294627383005</v>
      </c>
      <c r="X70">
        <v>82.149046793760817</v>
      </c>
      <c r="Y70">
        <v>40.034662045060657</v>
      </c>
      <c r="Z70">
        <v>7.2108195861131152</v>
      </c>
      <c r="AA70">
        <v>1.9727804818611527</v>
      </c>
      <c r="AB70">
        <v>2.5105276805528045</v>
      </c>
      <c r="AC70">
        <v>46.777105785974115</v>
      </c>
      <c r="AD70">
        <v>54.415150913413243</v>
      </c>
      <c r="AE70">
        <v>54.618821642857434</v>
      </c>
      <c r="AF70">
        <v>6.1876675603217155</v>
      </c>
      <c r="AG70">
        <v>6.219105304547675</v>
      </c>
      <c r="AH70">
        <v>0.51993067590987885</v>
      </c>
    </row>
    <row r="71" spans="1:34">
      <c r="A71">
        <v>2</v>
      </c>
      <c r="B71">
        <v>42</v>
      </c>
      <c r="C71">
        <v>2020</v>
      </c>
      <c r="D71">
        <v>6</v>
      </c>
      <c r="E71">
        <v>99</v>
      </c>
      <c r="F71">
        <v>99</v>
      </c>
      <c r="G71">
        <v>99</v>
      </c>
      <c r="H71">
        <v>99</v>
      </c>
      <c r="I71">
        <v>99</v>
      </c>
      <c r="J71">
        <v>999</v>
      </c>
      <c r="K71">
        <v>99</v>
      </c>
      <c r="L71">
        <v>99</v>
      </c>
      <c r="M71">
        <v>99</v>
      </c>
      <c r="N71">
        <v>99</v>
      </c>
      <c r="O71">
        <v>99</v>
      </c>
      <c r="P71">
        <v>9999</v>
      </c>
      <c r="Q71">
        <v>95</v>
      </c>
      <c r="R71">
        <v>836</v>
      </c>
      <c r="S71">
        <v>4.7117224880382782</v>
      </c>
      <c r="T71">
        <v>5.5705741626794252</v>
      </c>
      <c r="U71">
        <v>21.168708133971311</v>
      </c>
      <c r="V71">
        <v>1.794258373205742</v>
      </c>
      <c r="W71">
        <v>5.3827751196172251</v>
      </c>
      <c r="X71">
        <v>82.416267942583744</v>
      </c>
      <c r="Y71">
        <v>31.578947368421055</v>
      </c>
      <c r="Z71">
        <v>5.9798036889877988</v>
      </c>
      <c r="AA71">
        <v>1.8481612223635564</v>
      </c>
      <c r="AB71">
        <v>2.3903804737098242</v>
      </c>
      <c r="AC71">
        <v>43.580946503933745</v>
      </c>
      <c r="AD71">
        <v>62.473038003219905</v>
      </c>
      <c r="AE71">
        <v>52.054116086195215</v>
      </c>
      <c r="AF71">
        <v>8.9651474530831106</v>
      </c>
      <c r="AG71">
        <v>8.8060344064028726</v>
      </c>
      <c r="AH71">
        <v>0.1196172248803828</v>
      </c>
    </row>
    <row r="72" spans="1:34">
      <c r="A72">
        <v>2</v>
      </c>
      <c r="B72">
        <v>43</v>
      </c>
      <c r="C72">
        <v>2020</v>
      </c>
      <c r="D72">
        <v>7</v>
      </c>
      <c r="E72">
        <v>99</v>
      </c>
      <c r="F72">
        <v>99</v>
      </c>
      <c r="G72">
        <v>99</v>
      </c>
      <c r="H72">
        <v>99</v>
      </c>
      <c r="I72">
        <v>99</v>
      </c>
      <c r="J72">
        <v>999</v>
      </c>
      <c r="K72">
        <v>99</v>
      </c>
      <c r="L72">
        <v>99</v>
      </c>
      <c r="M72">
        <v>99</v>
      </c>
      <c r="N72">
        <v>99</v>
      </c>
      <c r="O72">
        <v>99</v>
      </c>
      <c r="P72">
        <v>9999</v>
      </c>
      <c r="Q72">
        <v>28</v>
      </c>
      <c r="R72">
        <v>182</v>
      </c>
      <c r="S72">
        <v>5.4175824175824161</v>
      </c>
      <c r="T72">
        <v>6.1373626373626351</v>
      </c>
      <c r="U72">
        <v>23.1895054945055</v>
      </c>
      <c r="V72">
        <v>4.3956043956043942</v>
      </c>
      <c r="W72">
        <v>3.8461538461538449</v>
      </c>
      <c r="X72">
        <v>93.406593406593402</v>
      </c>
      <c r="Y72">
        <v>43.406593406593409</v>
      </c>
      <c r="Z72">
        <v>6.0525073614048495</v>
      </c>
      <c r="AA72">
        <v>1.7133344782663222</v>
      </c>
      <c r="AB72">
        <v>2.119462317864083</v>
      </c>
      <c r="AC72">
        <v>47.207191033850435</v>
      </c>
      <c r="AD72">
        <v>61.375250454799598</v>
      </c>
      <c r="AE72">
        <v>51.378076969111504</v>
      </c>
      <c r="AF72">
        <v>1.9517426273458445</v>
      </c>
      <c r="AG72">
        <v>2.1001127958053578</v>
      </c>
      <c r="AH72">
        <v>0</v>
      </c>
    </row>
    <row r="73" spans="1:34">
      <c r="A73">
        <v>2</v>
      </c>
      <c r="B73">
        <v>44</v>
      </c>
      <c r="C73">
        <v>2020</v>
      </c>
      <c r="D73">
        <v>8</v>
      </c>
      <c r="E73">
        <v>99</v>
      </c>
      <c r="F73">
        <v>99</v>
      </c>
      <c r="G73">
        <v>99</v>
      </c>
      <c r="H73">
        <v>99</v>
      </c>
      <c r="I73">
        <v>99</v>
      </c>
      <c r="J73">
        <v>999</v>
      </c>
      <c r="K73">
        <v>99</v>
      </c>
      <c r="L73">
        <v>99</v>
      </c>
      <c r="M73">
        <v>99</v>
      </c>
      <c r="N73">
        <v>99</v>
      </c>
      <c r="O73">
        <v>99</v>
      </c>
      <c r="P73">
        <v>9999</v>
      </c>
      <c r="Q73">
        <v>57</v>
      </c>
      <c r="R73">
        <v>373</v>
      </c>
      <c r="S73">
        <v>4.8498659517426281</v>
      </c>
      <c r="T73">
        <v>5.4343163538874011</v>
      </c>
      <c r="U73">
        <v>20.234557640750673</v>
      </c>
      <c r="V73">
        <v>1.6085790884718503</v>
      </c>
      <c r="W73">
        <v>4.0214477211796256</v>
      </c>
      <c r="X73">
        <v>72.386058981233248</v>
      </c>
      <c r="Y73">
        <v>30.563002680965152</v>
      </c>
      <c r="Z73">
        <v>6.7144494367471506</v>
      </c>
      <c r="AA73">
        <v>1.5803692625964822</v>
      </c>
      <c r="AB73">
        <v>2.5055652536708743</v>
      </c>
      <c r="AC73">
        <v>42.935252862631891</v>
      </c>
      <c r="AD73">
        <v>66.750014029850476</v>
      </c>
      <c r="AE73">
        <v>58.113492524033113</v>
      </c>
      <c r="AF73">
        <v>4</v>
      </c>
      <c r="AG73">
        <v>3.7556256086883208</v>
      </c>
      <c r="AH73">
        <v>0</v>
      </c>
    </row>
    <row r="74" spans="1:34">
      <c r="A74">
        <v>2</v>
      </c>
      <c r="B74">
        <v>45</v>
      </c>
      <c r="C74">
        <v>2020</v>
      </c>
      <c r="D74">
        <v>9</v>
      </c>
      <c r="E74">
        <v>99</v>
      </c>
      <c r="F74">
        <v>99</v>
      </c>
      <c r="G74">
        <v>99</v>
      </c>
      <c r="H74">
        <v>99</v>
      </c>
      <c r="I74">
        <v>99</v>
      </c>
      <c r="J74">
        <v>999</v>
      </c>
      <c r="K74">
        <v>99</v>
      </c>
      <c r="L74">
        <v>99</v>
      </c>
      <c r="M74">
        <v>99</v>
      </c>
      <c r="N74">
        <v>99</v>
      </c>
      <c r="O74">
        <v>99</v>
      </c>
      <c r="P74">
        <v>9999</v>
      </c>
      <c r="Q74">
        <v>85</v>
      </c>
      <c r="R74">
        <v>582</v>
      </c>
      <c r="S74">
        <v>4.5962199312714782</v>
      </c>
      <c r="T74">
        <v>4.7886597938144311</v>
      </c>
      <c r="U74">
        <v>18.679381443298979</v>
      </c>
      <c r="V74">
        <v>0.85910652920962205</v>
      </c>
      <c r="W74">
        <v>1.8900343642611688</v>
      </c>
      <c r="X74">
        <v>68.556701030927854</v>
      </c>
      <c r="Y74">
        <v>15.63573883161512</v>
      </c>
      <c r="Z74">
        <v>5.6118991733782808</v>
      </c>
      <c r="AA74">
        <v>1.7625893186642816</v>
      </c>
      <c r="AB74">
        <v>2.2456545111011224</v>
      </c>
      <c r="AC74">
        <v>40.068607093688968</v>
      </c>
      <c r="AD74">
        <v>43.939665778430246</v>
      </c>
      <c r="AE74">
        <v>58.660529847146393</v>
      </c>
      <c r="AF74">
        <v>6.2412868632707763</v>
      </c>
      <c r="AG74">
        <v>5.4096008397883564</v>
      </c>
      <c r="AH74">
        <v>2.577319587628867</v>
      </c>
    </row>
    <row r="75" spans="1:34">
      <c r="A75">
        <v>2</v>
      </c>
      <c r="B75">
        <v>46</v>
      </c>
      <c r="C75">
        <v>2020</v>
      </c>
      <c r="D75">
        <v>10</v>
      </c>
      <c r="E75">
        <v>99</v>
      </c>
      <c r="F75">
        <v>99</v>
      </c>
      <c r="G75">
        <v>99</v>
      </c>
      <c r="H75">
        <v>99</v>
      </c>
      <c r="I75">
        <v>99</v>
      </c>
      <c r="J75">
        <v>999</v>
      </c>
      <c r="K75">
        <v>99</v>
      </c>
      <c r="L75">
        <v>99</v>
      </c>
      <c r="M75">
        <v>99</v>
      </c>
      <c r="N75">
        <v>99</v>
      </c>
      <c r="O75">
        <v>99</v>
      </c>
      <c r="P75">
        <v>9999</v>
      </c>
      <c r="Q75">
        <v>215</v>
      </c>
      <c r="R75">
        <v>2116</v>
      </c>
      <c r="S75">
        <v>4.6847826086956523</v>
      </c>
      <c r="T75">
        <v>5.2736294896030236</v>
      </c>
      <c r="U75">
        <v>21.130056710775047</v>
      </c>
      <c r="V75">
        <v>2.2211720226843106</v>
      </c>
      <c r="W75">
        <v>3.0718336483931945</v>
      </c>
      <c r="X75">
        <v>85.68052930056713</v>
      </c>
      <c r="Y75">
        <v>27.977315689981097</v>
      </c>
      <c r="Z75">
        <v>5.6861528979964637</v>
      </c>
      <c r="AA75">
        <v>1.7824429933590205</v>
      </c>
      <c r="AB75">
        <v>2.1820032641072289</v>
      </c>
      <c r="AC75">
        <v>39.231647690388947</v>
      </c>
      <c r="AD75">
        <v>41.337336419752447</v>
      </c>
      <c r="AE75">
        <v>50.335796869571489</v>
      </c>
      <c r="AF75">
        <v>22.691689008042889</v>
      </c>
      <c r="AG75">
        <v>22.24826103978744</v>
      </c>
      <c r="AH75">
        <v>0.23629489603024567</v>
      </c>
    </row>
    <row r="76" spans="1:34">
      <c r="A76">
        <v>2</v>
      </c>
      <c r="B76">
        <v>47</v>
      </c>
      <c r="C76">
        <v>2020</v>
      </c>
      <c r="D76">
        <v>11</v>
      </c>
      <c r="E76">
        <v>99</v>
      </c>
      <c r="F76">
        <v>99</v>
      </c>
      <c r="G76">
        <v>99</v>
      </c>
      <c r="H76">
        <v>99</v>
      </c>
      <c r="I76">
        <v>99</v>
      </c>
      <c r="J76">
        <v>999</v>
      </c>
      <c r="K76">
        <v>99</v>
      </c>
      <c r="L76">
        <v>99</v>
      </c>
      <c r="M76">
        <v>99</v>
      </c>
      <c r="N76">
        <v>99</v>
      </c>
      <c r="O76">
        <v>99</v>
      </c>
      <c r="P76">
        <v>9999</v>
      </c>
      <c r="Q76">
        <v>169</v>
      </c>
      <c r="R76">
        <v>1448</v>
      </c>
      <c r="S76">
        <v>5.2776243093922659</v>
      </c>
      <c r="T76">
        <v>5.3936464088397802</v>
      </c>
      <c r="U76">
        <v>21.450904696132621</v>
      </c>
      <c r="V76">
        <v>5.041436464088398</v>
      </c>
      <c r="W76">
        <v>2.3480662983425407</v>
      </c>
      <c r="X76">
        <v>86.60220994475138</v>
      </c>
      <c r="Y76">
        <v>34.530386740331494</v>
      </c>
      <c r="Z76">
        <v>5.3930532815927652</v>
      </c>
      <c r="AA76">
        <v>1.5512414890013453</v>
      </c>
      <c r="AB76">
        <v>1.9584110897664595</v>
      </c>
      <c r="AC76">
        <v>47.148097675035395</v>
      </c>
      <c r="AD76">
        <v>46.414557270568991</v>
      </c>
      <c r="AE76">
        <v>49.733231798410941</v>
      </c>
      <c r="AF76">
        <v>15.528150134048252</v>
      </c>
      <c r="AG76">
        <v>15.455886529848103</v>
      </c>
      <c r="AH76">
        <v>0.27624309392265195</v>
      </c>
    </row>
    <row r="77" spans="1:34">
      <c r="A77">
        <v>2</v>
      </c>
      <c r="B77">
        <v>48</v>
      </c>
      <c r="C77">
        <v>2020</v>
      </c>
      <c r="D77">
        <v>12</v>
      </c>
      <c r="E77">
        <v>99</v>
      </c>
      <c r="F77">
        <v>99</v>
      </c>
      <c r="G77">
        <v>99</v>
      </c>
      <c r="H77">
        <v>99</v>
      </c>
      <c r="I77">
        <v>99</v>
      </c>
      <c r="J77">
        <v>999</v>
      </c>
      <c r="K77">
        <v>99</v>
      </c>
      <c r="L77">
        <v>99</v>
      </c>
      <c r="M77">
        <v>99</v>
      </c>
      <c r="N77">
        <v>99</v>
      </c>
      <c r="O77">
        <v>99</v>
      </c>
      <c r="P77">
        <v>9999</v>
      </c>
      <c r="Q77">
        <v>73</v>
      </c>
      <c r="R77">
        <v>751</v>
      </c>
      <c r="S77">
        <v>5.2929427430093199</v>
      </c>
      <c r="T77">
        <v>6.0785619174434098</v>
      </c>
      <c r="U77">
        <v>22.012889480692404</v>
      </c>
      <c r="V77">
        <v>2.2636484687083889</v>
      </c>
      <c r="W77">
        <v>3.0625832223701721</v>
      </c>
      <c r="X77">
        <v>91.344873501997355</v>
      </c>
      <c r="Y77">
        <v>35.019973368841548</v>
      </c>
      <c r="Z77">
        <v>5.168292069521744</v>
      </c>
      <c r="AA77">
        <v>1.4748457214844619</v>
      </c>
      <c r="AB77">
        <v>2.0565781719783551</v>
      </c>
      <c r="AC77">
        <v>49.723651152025134</v>
      </c>
      <c r="AD77">
        <v>53.559983376864437</v>
      </c>
      <c r="AE77">
        <v>51.482690942066256</v>
      </c>
      <c r="AF77">
        <v>8.053619302949059</v>
      </c>
      <c r="AG77">
        <v>8.2261521065467491</v>
      </c>
      <c r="AH77">
        <v>0</v>
      </c>
    </row>
    <row r="78" spans="1:34">
      <c r="A78">
        <v>2</v>
      </c>
      <c r="B78">
        <v>49</v>
      </c>
      <c r="C78">
        <v>2019</v>
      </c>
      <c r="D78">
        <v>1</v>
      </c>
      <c r="E78">
        <v>99</v>
      </c>
      <c r="F78">
        <v>99</v>
      </c>
      <c r="G78">
        <v>99</v>
      </c>
      <c r="H78">
        <v>99</v>
      </c>
      <c r="I78">
        <v>99</v>
      </c>
      <c r="J78">
        <v>999</v>
      </c>
      <c r="K78">
        <v>99</v>
      </c>
      <c r="L78">
        <v>99</v>
      </c>
      <c r="M78">
        <v>99</v>
      </c>
      <c r="N78">
        <v>99</v>
      </c>
      <c r="O78">
        <v>99</v>
      </c>
      <c r="P78">
        <v>9999</v>
      </c>
      <c r="Q78">
        <v>68</v>
      </c>
      <c r="R78">
        <v>734</v>
      </c>
      <c r="S78">
        <v>4.8923705722070849</v>
      </c>
      <c r="T78">
        <v>6.152588555858312</v>
      </c>
      <c r="U78">
        <v>21.651362397820193</v>
      </c>
      <c r="V78">
        <v>1.634877384196185</v>
      </c>
      <c r="W78">
        <v>5.5858310626702989</v>
      </c>
      <c r="X78">
        <v>86.239782016348755</v>
      </c>
      <c r="Y78">
        <v>36.376021798365123</v>
      </c>
      <c r="Z78">
        <v>5.7472625443966692</v>
      </c>
      <c r="AA78">
        <v>1.5149110257073721</v>
      </c>
      <c r="AB78">
        <v>2.1461930308191328</v>
      </c>
      <c r="AC78">
        <v>47.48755271654511</v>
      </c>
      <c r="AD78">
        <v>49.382569603351506</v>
      </c>
      <c r="AE78">
        <v>50.076704822592966</v>
      </c>
      <c r="AF78">
        <v>8.2666967000788354</v>
      </c>
      <c r="AG78">
        <v>8.3233050498816539</v>
      </c>
      <c r="AH78">
        <v>0</v>
      </c>
    </row>
    <row r="79" spans="1:34">
      <c r="A79">
        <v>2</v>
      </c>
      <c r="B79">
        <v>50</v>
      </c>
      <c r="C79">
        <v>2019</v>
      </c>
      <c r="D79">
        <v>2</v>
      </c>
      <c r="E79">
        <v>99</v>
      </c>
      <c r="F79">
        <v>99</v>
      </c>
      <c r="G79">
        <v>99</v>
      </c>
      <c r="H79">
        <v>99</v>
      </c>
      <c r="I79">
        <v>99</v>
      </c>
      <c r="J79">
        <v>999</v>
      </c>
      <c r="K79">
        <v>99</v>
      </c>
      <c r="L79">
        <v>99</v>
      </c>
      <c r="M79">
        <v>99</v>
      </c>
      <c r="N79">
        <v>99</v>
      </c>
      <c r="O79">
        <v>99</v>
      </c>
      <c r="P79">
        <v>9999</v>
      </c>
      <c r="Q79">
        <v>63</v>
      </c>
      <c r="R79">
        <v>349</v>
      </c>
      <c r="S79">
        <v>4.9856733524355299</v>
      </c>
      <c r="T79">
        <v>5.9885386819484223</v>
      </c>
      <c r="U79">
        <v>22.878252148997124</v>
      </c>
      <c r="V79">
        <v>4.2979942693409745</v>
      </c>
      <c r="W79">
        <v>6.5902578796561597</v>
      </c>
      <c r="X79">
        <v>87.96561604584528</v>
      </c>
      <c r="Y79">
        <v>40.114613180515761</v>
      </c>
      <c r="Z79">
        <v>6.6647701911967125</v>
      </c>
      <c r="AA79">
        <v>1.7418894055950549</v>
      </c>
      <c r="AB79">
        <v>2.311026362944157</v>
      </c>
      <c r="AC79">
        <v>53.310501458783563</v>
      </c>
      <c r="AD79">
        <v>46.55106262197269</v>
      </c>
      <c r="AE79">
        <v>52.027436137543262</v>
      </c>
      <c r="AF79">
        <v>3.9306228178848976</v>
      </c>
      <c r="AG79">
        <v>4.1817955087012084</v>
      </c>
      <c r="AH79">
        <v>0.28653295128939821</v>
      </c>
    </row>
    <row r="80" spans="1:34">
      <c r="A80">
        <v>2</v>
      </c>
      <c r="B80">
        <v>51</v>
      </c>
      <c r="C80">
        <v>2019</v>
      </c>
      <c r="D80">
        <v>3</v>
      </c>
      <c r="E80">
        <v>99</v>
      </c>
      <c r="F80">
        <v>99</v>
      </c>
      <c r="G80">
        <v>99</v>
      </c>
      <c r="H80">
        <v>99</v>
      </c>
      <c r="I80">
        <v>99</v>
      </c>
      <c r="J80">
        <v>999</v>
      </c>
      <c r="K80">
        <v>99</v>
      </c>
      <c r="L80">
        <v>99</v>
      </c>
      <c r="M80">
        <v>99</v>
      </c>
      <c r="N80">
        <v>99</v>
      </c>
      <c r="O80">
        <v>99</v>
      </c>
      <c r="P80">
        <v>9999</v>
      </c>
      <c r="Q80">
        <v>131</v>
      </c>
      <c r="R80">
        <v>944</v>
      </c>
      <c r="S80">
        <v>5.2139830508474558</v>
      </c>
      <c r="T80">
        <v>6.1694915254237293</v>
      </c>
      <c r="U80">
        <v>22.742055084745779</v>
      </c>
      <c r="V80">
        <v>5.0847457627118642</v>
      </c>
      <c r="W80">
        <v>6.7796610169491505</v>
      </c>
      <c r="X80">
        <v>87.711864406779682</v>
      </c>
      <c r="Y80">
        <v>44.067796610169495</v>
      </c>
      <c r="Z80">
        <v>6.2465761480379056</v>
      </c>
      <c r="AA80">
        <v>1.7292276319509119</v>
      </c>
      <c r="AB80">
        <v>2.2910292437441502</v>
      </c>
      <c r="AC80">
        <v>63.721662543790579</v>
      </c>
      <c r="AD80">
        <v>60.379732415106751</v>
      </c>
      <c r="AE80">
        <v>59.541414326940078</v>
      </c>
      <c r="AF80">
        <v>10.631827908548258</v>
      </c>
      <c r="AG80">
        <v>11.243880573579588</v>
      </c>
      <c r="AH80">
        <v>0</v>
      </c>
    </row>
    <row r="81" spans="1:34">
      <c r="A81">
        <v>2</v>
      </c>
      <c r="B81">
        <v>52</v>
      </c>
      <c r="C81">
        <v>2019</v>
      </c>
      <c r="D81">
        <v>4</v>
      </c>
      <c r="E81">
        <v>99</v>
      </c>
      <c r="F81">
        <v>99</v>
      </c>
      <c r="G81">
        <v>99</v>
      </c>
      <c r="H81">
        <v>99</v>
      </c>
      <c r="I81">
        <v>99</v>
      </c>
      <c r="J81">
        <v>999</v>
      </c>
      <c r="K81">
        <v>99</v>
      </c>
      <c r="L81">
        <v>99</v>
      </c>
      <c r="M81">
        <v>99</v>
      </c>
      <c r="N81">
        <v>99</v>
      </c>
      <c r="O81">
        <v>99</v>
      </c>
      <c r="P81">
        <v>9999</v>
      </c>
      <c r="Q81">
        <v>88</v>
      </c>
      <c r="R81">
        <v>554</v>
      </c>
      <c r="S81">
        <v>5.0415162454873643</v>
      </c>
      <c r="T81">
        <v>6.0451263537906108</v>
      </c>
      <c r="U81">
        <v>22.155902527075781</v>
      </c>
      <c r="V81">
        <v>3.2490974729241877</v>
      </c>
      <c r="W81">
        <v>5.5956678700361007</v>
      </c>
      <c r="X81">
        <v>84.657039711191317</v>
      </c>
      <c r="Y81">
        <v>40.974729241877249</v>
      </c>
      <c r="Z81">
        <v>6.4251656342326351</v>
      </c>
      <c r="AA81">
        <v>1.7610123474874426</v>
      </c>
      <c r="AB81">
        <v>2.356292689107681</v>
      </c>
      <c r="AC81">
        <v>48.741237117095039</v>
      </c>
      <c r="AD81">
        <v>61.880565634566835</v>
      </c>
      <c r="AE81">
        <v>57.158580525818387</v>
      </c>
      <c r="AF81">
        <v>6.2394413785336189</v>
      </c>
      <c r="AG81">
        <v>6.4285604674722414</v>
      </c>
      <c r="AH81">
        <v>0.18050541516245483</v>
      </c>
    </row>
    <row r="82" spans="1:34">
      <c r="A82">
        <v>2</v>
      </c>
      <c r="B82">
        <v>53</v>
      </c>
      <c r="C82">
        <v>2019</v>
      </c>
      <c r="D82">
        <v>5</v>
      </c>
      <c r="E82">
        <v>99</v>
      </c>
      <c r="F82">
        <v>99</v>
      </c>
      <c r="G82">
        <v>99</v>
      </c>
      <c r="H82">
        <v>99</v>
      </c>
      <c r="I82">
        <v>99</v>
      </c>
      <c r="J82">
        <v>999</v>
      </c>
      <c r="K82">
        <v>99</v>
      </c>
      <c r="L82">
        <v>99</v>
      </c>
      <c r="M82">
        <v>99</v>
      </c>
      <c r="N82">
        <v>99</v>
      </c>
      <c r="O82">
        <v>99</v>
      </c>
      <c r="P82">
        <v>9999</v>
      </c>
      <c r="Q82">
        <v>90</v>
      </c>
      <c r="R82">
        <v>561</v>
      </c>
      <c r="S82">
        <v>5.217468805704101</v>
      </c>
      <c r="T82">
        <v>6.0481283422459891</v>
      </c>
      <c r="U82">
        <v>22.424581105169356</v>
      </c>
      <c r="V82">
        <v>3.2085561497326198</v>
      </c>
      <c r="W82">
        <v>6.7736185383244223</v>
      </c>
      <c r="X82">
        <v>83.60071301247774</v>
      </c>
      <c r="Y82">
        <v>41.711229946524071</v>
      </c>
      <c r="Z82">
        <v>6.9655144071658004</v>
      </c>
      <c r="AA82">
        <v>1.9206490313927311</v>
      </c>
      <c r="AB82">
        <v>2.4016113629412401</v>
      </c>
      <c r="AC82">
        <v>60.90819941044915</v>
      </c>
      <c r="AD82">
        <v>62.62190665435925</v>
      </c>
      <c r="AE82">
        <v>62.763440552569755</v>
      </c>
      <c r="AF82">
        <v>6.3182790854826001</v>
      </c>
      <c r="AG82">
        <v>6.5887301838945511</v>
      </c>
      <c r="AH82">
        <v>0</v>
      </c>
    </row>
    <row r="83" spans="1:34">
      <c r="A83">
        <v>2</v>
      </c>
      <c r="B83">
        <v>54</v>
      </c>
      <c r="C83">
        <v>2019</v>
      </c>
      <c r="D83">
        <v>6</v>
      </c>
      <c r="E83">
        <v>99</v>
      </c>
      <c r="F83">
        <v>99</v>
      </c>
      <c r="G83">
        <v>99</v>
      </c>
      <c r="H83">
        <v>99</v>
      </c>
      <c r="I83">
        <v>99</v>
      </c>
      <c r="J83">
        <v>999</v>
      </c>
      <c r="K83">
        <v>99</v>
      </c>
      <c r="L83">
        <v>99</v>
      </c>
      <c r="M83">
        <v>99</v>
      </c>
      <c r="N83">
        <v>99</v>
      </c>
      <c r="O83">
        <v>99</v>
      </c>
      <c r="P83">
        <v>9999</v>
      </c>
      <c r="Q83">
        <v>98</v>
      </c>
      <c r="R83">
        <v>772</v>
      </c>
      <c r="S83">
        <v>4.7525906735751278</v>
      </c>
      <c r="T83">
        <v>6.0621761658031108</v>
      </c>
      <c r="U83">
        <v>22.145038860103632</v>
      </c>
      <c r="V83">
        <v>2.7202072538860098</v>
      </c>
      <c r="W83">
        <v>8.1606217616580317</v>
      </c>
      <c r="X83">
        <v>81.47668393782385</v>
      </c>
      <c r="Y83">
        <v>39.248704663212443</v>
      </c>
      <c r="Z83">
        <v>6.7302547029339799</v>
      </c>
      <c r="AA83">
        <v>1.6078437990653245</v>
      </c>
      <c r="AB83">
        <v>2.4802367908959408</v>
      </c>
      <c r="AC83">
        <v>50.649989337107854</v>
      </c>
      <c r="AD83">
        <v>61.927444213222763</v>
      </c>
      <c r="AE83">
        <v>57.58693625939415</v>
      </c>
      <c r="AF83">
        <v>8.6946728235161608</v>
      </c>
      <c r="AG83">
        <v>8.9538181507557244</v>
      </c>
      <c r="AH83">
        <v>0</v>
      </c>
    </row>
    <row r="84" spans="1:34">
      <c r="A84">
        <v>2</v>
      </c>
      <c r="B84">
        <v>55</v>
      </c>
      <c r="C84">
        <v>2019</v>
      </c>
      <c r="D84">
        <v>7</v>
      </c>
      <c r="E84">
        <v>99</v>
      </c>
      <c r="F84">
        <v>99</v>
      </c>
      <c r="G84">
        <v>99</v>
      </c>
      <c r="H84">
        <v>99</v>
      </c>
      <c r="I84">
        <v>99</v>
      </c>
      <c r="J84">
        <v>999</v>
      </c>
      <c r="K84">
        <v>99</v>
      </c>
      <c r="L84">
        <v>99</v>
      </c>
      <c r="M84">
        <v>99</v>
      </c>
      <c r="N84">
        <v>99</v>
      </c>
      <c r="O84">
        <v>99</v>
      </c>
      <c r="P84">
        <v>9999</v>
      </c>
      <c r="Q84">
        <v>30</v>
      </c>
      <c r="R84">
        <v>148</v>
      </c>
      <c r="S84">
        <v>5.013513513513514</v>
      </c>
      <c r="T84">
        <v>5.6486486486486482</v>
      </c>
      <c r="U84">
        <v>21.420135135135151</v>
      </c>
      <c r="V84">
        <v>2.7027027027027031</v>
      </c>
      <c r="W84">
        <v>1.3513513513513515</v>
      </c>
      <c r="X84">
        <v>81.081081081081095</v>
      </c>
      <c r="Y84">
        <v>35.13513513513513</v>
      </c>
      <c r="Z84">
        <v>5.8600308995687298</v>
      </c>
      <c r="AA84">
        <v>2.0167758805876499</v>
      </c>
      <c r="AB84">
        <v>2.1367595599628832</v>
      </c>
      <c r="AC84">
        <v>60.633379832019344</v>
      </c>
      <c r="AD84">
        <v>62.975420999777178</v>
      </c>
      <c r="AE84">
        <v>54.830723803933601</v>
      </c>
      <c r="AF84">
        <v>1.6668543754927347</v>
      </c>
      <c r="AG84">
        <v>1.6603454045112851</v>
      </c>
      <c r="AH84">
        <v>0</v>
      </c>
    </row>
    <row r="85" spans="1:34">
      <c r="A85">
        <v>2</v>
      </c>
      <c r="B85">
        <v>56</v>
      </c>
      <c r="C85">
        <v>2019</v>
      </c>
      <c r="D85">
        <v>8</v>
      </c>
      <c r="E85">
        <v>99</v>
      </c>
      <c r="F85">
        <v>99</v>
      </c>
      <c r="G85">
        <v>99</v>
      </c>
      <c r="H85">
        <v>99</v>
      </c>
      <c r="I85">
        <v>99</v>
      </c>
      <c r="J85">
        <v>999</v>
      </c>
      <c r="K85">
        <v>99</v>
      </c>
      <c r="L85">
        <v>99</v>
      </c>
      <c r="M85">
        <v>99</v>
      </c>
      <c r="N85">
        <v>99</v>
      </c>
      <c r="O85">
        <v>99</v>
      </c>
      <c r="P85">
        <v>9999</v>
      </c>
      <c r="Q85">
        <v>71</v>
      </c>
      <c r="R85">
        <v>423</v>
      </c>
      <c r="S85">
        <v>5.1820330969267161</v>
      </c>
      <c r="T85">
        <v>5.7588652482269511</v>
      </c>
      <c r="U85">
        <v>21.16359338061466</v>
      </c>
      <c r="V85">
        <v>3.5460992907801407</v>
      </c>
      <c r="W85">
        <v>6.6193853427895988</v>
      </c>
      <c r="X85">
        <v>80.85106382978725</v>
      </c>
      <c r="Y85">
        <v>36.170212765957451</v>
      </c>
      <c r="Z85">
        <v>6.2178388486785048</v>
      </c>
      <c r="AA85">
        <v>1.6863963085653653</v>
      </c>
      <c r="AB85">
        <v>2.3965125643742544</v>
      </c>
      <c r="AC85">
        <v>56.579670580391777</v>
      </c>
      <c r="AD85">
        <v>57.548855394574808</v>
      </c>
      <c r="AE85">
        <v>61.687136568079957</v>
      </c>
      <c r="AF85">
        <v>4.7640500056312645</v>
      </c>
      <c r="AG85">
        <v>4.6886120441949437</v>
      </c>
      <c r="AH85">
        <v>0</v>
      </c>
    </row>
    <row r="86" spans="1:34">
      <c r="A86">
        <v>2</v>
      </c>
      <c r="B86">
        <v>57</v>
      </c>
      <c r="C86">
        <v>2019</v>
      </c>
      <c r="D86">
        <v>9</v>
      </c>
      <c r="E86">
        <v>99</v>
      </c>
      <c r="F86">
        <v>99</v>
      </c>
      <c r="G86">
        <v>99</v>
      </c>
      <c r="H86">
        <v>99</v>
      </c>
      <c r="I86">
        <v>99</v>
      </c>
      <c r="J86">
        <v>999</v>
      </c>
      <c r="K86">
        <v>99</v>
      </c>
      <c r="L86">
        <v>99</v>
      </c>
      <c r="M86">
        <v>99</v>
      </c>
      <c r="N86">
        <v>99</v>
      </c>
      <c r="O86">
        <v>99</v>
      </c>
      <c r="P86">
        <v>9999</v>
      </c>
      <c r="Q86">
        <v>93</v>
      </c>
      <c r="R86">
        <v>476</v>
      </c>
      <c r="S86">
        <v>4.5399159663865536</v>
      </c>
      <c r="T86">
        <v>4.8928571428571441</v>
      </c>
      <c r="U86">
        <v>19.846722689075623</v>
      </c>
      <c r="V86">
        <v>1.6806722689075622</v>
      </c>
      <c r="W86">
        <v>2.100840336134453</v>
      </c>
      <c r="X86">
        <v>73.739495798319339</v>
      </c>
      <c r="Y86">
        <v>21.638655462184875</v>
      </c>
      <c r="Z86">
        <v>6.1201798539019219</v>
      </c>
      <c r="AA86">
        <v>1.6966610788450842</v>
      </c>
      <c r="AB86">
        <v>2.327013321061691</v>
      </c>
      <c r="AC86">
        <v>47.066818622899241</v>
      </c>
      <c r="AD86">
        <v>37.296908059173695</v>
      </c>
      <c r="AE86">
        <v>55.580490396665553</v>
      </c>
      <c r="AF86">
        <v>5.3609640725306891</v>
      </c>
      <c r="AG86">
        <v>4.9477788170495938</v>
      </c>
      <c r="AH86">
        <v>0.84033613445378108</v>
      </c>
    </row>
    <row r="87" spans="1:34">
      <c r="A87">
        <v>2</v>
      </c>
      <c r="B87">
        <v>58</v>
      </c>
      <c r="C87">
        <v>2019</v>
      </c>
      <c r="D87">
        <v>10</v>
      </c>
      <c r="E87">
        <v>99</v>
      </c>
      <c r="F87">
        <v>99</v>
      </c>
      <c r="G87">
        <v>99</v>
      </c>
      <c r="H87">
        <v>99</v>
      </c>
      <c r="I87">
        <v>99</v>
      </c>
      <c r="J87">
        <v>999</v>
      </c>
      <c r="K87">
        <v>99</v>
      </c>
      <c r="L87">
        <v>99</v>
      </c>
      <c r="M87">
        <v>99</v>
      </c>
      <c r="N87">
        <v>99</v>
      </c>
      <c r="O87">
        <v>99</v>
      </c>
      <c r="P87">
        <v>9999</v>
      </c>
      <c r="Q87">
        <v>229</v>
      </c>
      <c r="R87">
        <v>2174</v>
      </c>
      <c r="S87">
        <v>4.700551977920882</v>
      </c>
      <c r="T87">
        <v>4.9931002759889607</v>
      </c>
      <c r="U87">
        <v>20.550611775528981</v>
      </c>
      <c r="V87">
        <v>2.80588776448942</v>
      </c>
      <c r="W87">
        <v>2.2539098436062561</v>
      </c>
      <c r="X87">
        <v>82.658693652253916</v>
      </c>
      <c r="Y87">
        <v>24.701011959521619</v>
      </c>
      <c r="Z87">
        <v>5.5803630474769053</v>
      </c>
      <c r="AA87">
        <v>1.9593452309276256</v>
      </c>
      <c r="AB87">
        <v>2.2163248651919245</v>
      </c>
      <c r="AC87">
        <v>43.03205436323951</v>
      </c>
      <c r="AD87">
        <v>45.945466295756837</v>
      </c>
      <c r="AE87">
        <v>52.808705171316319</v>
      </c>
      <c r="AF87">
        <v>24.484739272440592</v>
      </c>
      <c r="AG87">
        <v>23.3990818968364</v>
      </c>
      <c r="AH87">
        <v>0.50597976080956764</v>
      </c>
    </row>
    <row r="88" spans="1:34">
      <c r="A88">
        <v>2</v>
      </c>
      <c r="B88">
        <v>59</v>
      </c>
      <c r="C88">
        <v>2019</v>
      </c>
      <c r="D88">
        <v>11</v>
      </c>
      <c r="E88">
        <v>99</v>
      </c>
      <c r="F88">
        <v>99</v>
      </c>
      <c r="G88">
        <v>99</v>
      </c>
      <c r="H88">
        <v>99</v>
      </c>
      <c r="I88">
        <v>99</v>
      </c>
      <c r="J88">
        <v>999</v>
      </c>
      <c r="K88">
        <v>99</v>
      </c>
      <c r="L88">
        <v>99</v>
      </c>
      <c r="M88">
        <v>99</v>
      </c>
      <c r="N88">
        <v>99</v>
      </c>
      <c r="O88">
        <v>99</v>
      </c>
      <c r="P88">
        <v>9999</v>
      </c>
      <c r="Q88">
        <v>143</v>
      </c>
      <c r="R88">
        <v>1300</v>
      </c>
      <c r="S88">
        <v>5.3961538461538492</v>
      </c>
      <c r="T88">
        <v>5.5561538461538484</v>
      </c>
      <c r="U88">
        <v>21.385807692307679</v>
      </c>
      <c r="V88">
        <v>3.9230769230769225</v>
      </c>
      <c r="W88">
        <v>2.5384615384615392</v>
      </c>
      <c r="X88">
        <v>89.307692307692321</v>
      </c>
      <c r="Y88">
        <v>30.692307692307701</v>
      </c>
      <c r="Z88">
        <v>4.9604301032443159</v>
      </c>
      <c r="AA88">
        <v>1.7375891275935615</v>
      </c>
      <c r="AB88">
        <v>1.9940104099008364</v>
      </c>
      <c r="AC88">
        <v>43.486590064608158</v>
      </c>
      <c r="AD88">
        <v>48.612699261715242</v>
      </c>
      <c r="AE88">
        <v>51.320538976646567</v>
      </c>
      <c r="AF88">
        <v>14.641288433382138</v>
      </c>
      <c r="AG88">
        <v>14.560742853967499</v>
      </c>
      <c r="AH88">
        <v>1</v>
      </c>
    </row>
    <row r="89" spans="1:34">
      <c r="A89">
        <v>2</v>
      </c>
      <c r="B89">
        <v>60</v>
      </c>
      <c r="C89">
        <v>2019</v>
      </c>
      <c r="D89">
        <v>12</v>
      </c>
      <c r="E89">
        <v>99</v>
      </c>
      <c r="F89">
        <v>99</v>
      </c>
      <c r="G89">
        <v>99</v>
      </c>
      <c r="H89">
        <v>99</v>
      </c>
      <c r="I89">
        <v>99</v>
      </c>
      <c r="J89">
        <v>999</v>
      </c>
      <c r="K89">
        <v>99</v>
      </c>
      <c r="L89">
        <v>99</v>
      </c>
      <c r="M89">
        <v>99</v>
      </c>
      <c r="N89">
        <v>99</v>
      </c>
      <c r="O89">
        <v>99</v>
      </c>
      <c r="P89">
        <v>9999</v>
      </c>
      <c r="Q89">
        <v>49</v>
      </c>
      <c r="R89">
        <v>444</v>
      </c>
      <c r="S89">
        <v>5.6261261261261248</v>
      </c>
      <c r="T89">
        <v>5.2635135135135123</v>
      </c>
      <c r="U89">
        <v>21.602094594594597</v>
      </c>
      <c r="V89">
        <v>5.1801801801801792</v>
      </c>
      <c r="W89">
        <v>0.67567567567567588</v>
      </c>
      <c r="X89">
        <v>90.315315315315331</v>
      </c>
      <c r="Y89">
        <v>31.756756756756761</v>
      </c>
      <c r="Z89">
        <v>5.0429287197156656</v>
      </c>
      <c r="AA89">
        <v>2.0707839709545937</v>
      </c>
      <c r="AB89">
        <v>1.9705997388862275</v>
      </c>
      <c r="AC89">
        <v>39.82408675318468</v>
      </c>
      <c r="AD89">
        <v>45.230801773045201</v>
      </c>
      <c r="AE89">
        <v>34.702210936446313</v>
      </c>
      <c r="AF89">
        <v>5.0005631264782071</v>
      </c>
      <c r="AG89">
        <v>5.0233490491553212</v>
      </c>
      <c r="AH89">
        <v>0</v>
      </c>
    </row>
    <row r="90" spans="1:34">
      <c r="A90">
        <v>2</v>
      </c>
      <c r="B90">
        <v>61</v>
      </c>
      <c r="C90">
        <v>2018</v>
      </c>
      <c r="D90">
        <v>1</v>
      </c>
      <c r="E90">
        <v>99</v>
      </c>
      <c r="F90">
        <v>99</v>
      </c>
      <c r="G90">
        <v>99</v>
      </c>
      <c r="H90">
        <v>99</v>
      </c>
      <c r="I90">
        <v>99</v>
      </c>
      <c r="J90">
        <v>999</v>
      </c>
      <c r="K90">
        <v>99</v>
      </c>
      <c r="L90">
        <v>99</v>
      </c>
      <c r="M90">
        <v>99</v>
      </c>
      <c r="N90">
        <v>99</v>
      </c>
      <c r="O90">
        <v>99</v>
      </c>
      <c r="P90">
        <v>9999</v>
      </c>
      <c r="Q90">
        <v>72</v>
      </c>
      <c r="R90">
        <v>555</v>
      </c>
      <c r="S90">
        <v>5.4414414414414436</v>
      </c>
      <c r="T90">
        <v>5.6234234234234242</v>
      </c>
      <c r="U90">
        <v>22.304504504504497</v>
      </c>
      <c r="V90">
        <v>5.9459459459459438</v>
      </c>
      <c r="W90">
        <v>4.1441441441441436</v>
      </c>
      <c r="X90">
        <v>88.828828828828819</v>
      </c>
      <c r="Y90">
        <v>39.099099099099114</v>
      </c>
      <c r="Z90">
        <v>5.5253484238493948</v>
      </c>
      <c r="AA90">
        <v>1.4733958122459376</v>
      </c>
      <c r="AB90">
        <v>2.1427840337531001</v>
      </c>
      <c r="AC90">
        <v>49.855296251281203</v>
      </c>
      <c r="AD90">
        <v>54.701641435471721</v>
      </c>
      <c r="AE90">
        <v>54.402784463722526</v>
      </c>
      <c r="AF90">
        <v>5.6707877797077746</v>
      </c>
      <c r="AG90">
        <v>6.1360376245826478</v>
      </c>
      <c r="AH90">
        <v>2.1621621621621623</v>
      </c>
    </row>
    <row r="91" spans="1:34">
      <c r="A91">
        <v>2</v>
      </c>
      <c r="B91">
        <v>62</v>
      </c>
      <c r="C91">
        <v>2018</v>
      </c>
      <c r="D91">
        <v>2</v>
      </c>
      <c r="E91">
        <v>99</v>
      </c>
      <c r="F91">
        <v>99</v>
      </c>
      <c r="G91">
        <v>99</v>
      </c>
      <c r="H91">
        <v>99</v>
      </c>
      <c r="I91">
        <v>99</v>
      </c>
      <c r="J91">
        <v>999</v>
      </c>
      <c r="K91">
        <v>99</v>
      </c>
      <c r="L91">
        <v>99</v>
      </c>
      <c r="M91">
        <v>99</v>
      </c>
      <c r="N91">
        <v>99</v>
      </c>
      <c r="O91">
        <v>99</v>
      </c>
      <c r="P91">
        <v>9999</v>
      </c>
      <c r="Q91">
        <v>52</v>
      </c>
      <c r="R91">
        <v>343</v>
      </c>
      <c r="S91">
        <v>5.224489795918366</v>
      </c>
      <c r="T91">
        <v>5.6588921282798843</v>
      </c>
      <c r="U91">
        <v>21.454810495626827</v>
      </c>
      <c r="V91">
        <v>4.3731778425655969</v>
      </c>
      <c r="W91">
        <v>3.4985422740524776</v>
      </c>
      <c r="X91">
        <v>83.673469387755105</v>
      </c>
      <c r="Y91">
        <v>39.06705539358601</v>
      </c>
      <c r="Z91">
        <v>5.7869385358019185</v>
      </c>
      <c r="AA91">
        <v>1.7477301278372788</v>
      </c>
      <c r="AB91">
        <v>2.1726435772413568</v>
      </c>
      <c r="AC91">
        <v>53.015977921343605</v>
      </c>
      <c r="AD91">
        <v>59.902579581926631</v>
      </c>
      <c r="AE91">
        <v>53.996077774795715</v>
      </c>
      <c r="AF91">
        <v>3.5046490242157962</v>
      </c>
      <c r="AG91">
        <v>3.647717980394519</v>
      </c>
      <c r="AH91">
        <v>0.29154518950437303</v>
      </c>
    </row>
    <row r="92" spans="1:34">
      <c r="A92">
        <v>2</v>
      </c>
      <c r="B92">
        <v>63</v>
      </c>
      <c r="C92">
        <v>2018</v>
      </c>
      <c r="D92">
        <v>3</v>
      </c>
      <c r="E92">
        <v>99</v>
      </c>
      <c r="F92">
        <v>99</v>
      </c>
      <c r="G92">
        <v>99</v>
      </c>
      <c r="H92">
        <v>99</v>
      </c>
      <c r="I92">
        <v>99</v>
      </c>
      <c r="J92">
        <v>999</v>
      </c>
      <c r="K92">
        <v>99</v>
      </c>
      <c r="L92">
        <v>99</v>
      </c>
      <c r="M92">
        <v>99</v>
      </c>
      <c r="N92">
        <v>99</v>
      </c>
      <c r="O92">
        <v>99</v>
      </c>
      <c r="P92">
        <v>9999</v>
      </c>
      <c r="Q92">
        <v>112</v>
      </c>
      <c r="R92">
        <v>673</v>
      </c>
      <c r="S92">
        <v>5.2392273402674601</v>
      </c>
      <c r="T92">
        <v>5.9227340267459132</v>
      </c>
      <c r="U92">
        <v>21.376077265973272</v>
      </c>
      <c r="V92">
        <v>3.4175334323922728</v>
      </c>
      <c r="W92">
        <v>5.4977711738484381</v>
      </c>
      <c r="X92">
        <v>81.575037147102535</v>
      </c>
      <c r="Y92">
        <v>37.295690936106993</v>
      </c>
      <c r="Z92">
        <v>5.7846243967575743</v>
      </c>
      <c r="AA92">
        <v>1.7825655577377497</v>
      </c>
      <c r="AB92">
        <v>2.3339290092447844</v>
      </c>
      <c r="AC92">
        <v>55.616173727029214</v>
      </c>
      <c r="AD92">
        <v>60.086852513475904</v>
      </c>
      <c r="AE92">
        <v>63.802863995978051</v>
      </c>
      <c r="AF92">
        <v>6.8764687851231212</v>
      </c>
      <c r="AG92">
        <v>7.1309193691742889</v>
      </c>
      <c r="AH92">
        <v>0</v>
      </c>
    </row>
    <row r="93" spans="1:34">
      <c r="A93">
        <v>2</v>
      </c>
      <c r="B93">
        <v>64</v>
      </c>
      <c r="C93">
        <v>2018</v>
      </c>
      <c r="D93">
        <v>4</v>
      </c>
      <c r="E93">
        <v>99</v>
      </c>
      <c r="F93">
        <v>99</v>
      </c>
      <c r="G93">
        <v>99</v>
      </c>
      <c r="H93">
        <v>99</v>
      </c>
      <c r="I93">
        <v>99</v>
      </c>
      <c r="J93">
        <v>999</v>
      </c>
      <c r="K93">
        <v>99</v>
      </c>
      <c r="L93">
        <v>99</v>
      </c>
      <c r="M93">
        <v>99</v>
      </c>
      <c r="N93">
        <v>99</v>
      </c>
      <c r="O93">
        <v>99</v>
      </c>
      <c r="P93">
        <v>9999</v>
      </c>
      <c r="Q93">
        <v>140</v>
      </c>
      <c r="R93">
        <v>907</v>
      </c>
      <c r="S93">
        <v>4.8853362734288872</v>
      </c>
      <c r="T93">
        <v>5.6063947078280041</v>
      </c>
      <c r="U93">
        <v>21.220727673649368</v>
      </c>
      <c r="V93">
        <v>4.6306504961411248</v>
      </c>
      <c r="W93">
        <v>5.2921719955898556</v>
      </c>
      <c r="X93">
        <v>79.272326350606377</v>
      </c>
      <c r="Y93">
        <v>34.178610804851161</v>
      </c>
      <c r="Z93">
        <v>6.5101320675271204</v>
      </c>
      <c r="AA93">
        <v>1.8671638819055536</v>
      </c>
      <c r="AB93">
        <v>2.3234775363334825</v>
      </c>
      <c r="AC93">
        <v>66.879274021300972</v>
      </c>
      <c r="AD93">
        <v>63.262175279653889</v>
      </c>
      <c r="AE93">
        <v>65.696657327628955</v>
      </c>
      <c r="AF93">
        <v>9.2673955246755906</v>
      </c>
      <c r="AG93">
        <v>9.5404752700433892</v>
      </c>
      <c r="AH93">
        <v>0</v>
      </c>
    </row>
    <row r="94" spans="1:34">
      <c r="A94">
        <v>2</v>
      </c>
      <c r="B94">
        <v>65</v>
      </c>
      <c r="C94">
        <v>2018</v>
      </c>
      <c r="D94">
        <v>5</v>
      </c>
      <c r="E94">
        <v>99</v>
      </c>
      <c r="F94">
        <v>99</v>
      </c>
      <c r="G94">
        <v>99</v>
      </c>
      <c r="H94">
        <v>99</v>
      </c>
      <c r="I94">
        <v>99</v>
      </c>
      <c r="J94">
        <v>999</v>
      </c>
      <c r="K94">
        <v>99</v>
      </c>
      <c r="L94">
        <v>99</v>
      </c>
      <c r="M94">
        <v>99</v>
      </c>
      <c r="N94">
        <v>99</v>
      </c>
      <c r="O94">
        <v>99</v>
      </c>
      <c r="P94">
        <v>9999</v>
      </c>
      <c r="Q94">
        <v>110</v>
      </c>
      <c r="R94">
        <v>701</v>
      </c>
      <c r="S94">
        <v>5.014265335235379</v>
      </c>
      <c r="T94">
        <v>5.4579172610556332</v>
      </c>
      <c r="U94">
        <v>20.411554921540645</v>
      </c>
      <c r="V94">
        <v>2.9957203994293864</v>
      </c>
      <c r="W94">
        <v>3.7089871611982881</v>
      </c>
      <c r="X94">
        <v>71.469329529243922</v>
      </c>
      <c r="Y94">
        <v>31.241084165477886</v>
      </c>
      <c r="Z94">
        <v>7.1645760770585447</v>
      </c>
      <c r="AA94">
        <v>1.6898865684812403</v>
      </c>
      <c r="AB94">
        <v>2.3743783807575314</v>
      </c>
      <c r="AC94">
        <v>62.637435734878807</v>
      </c>
      <c r="AD94">
        <v>69.16217833535147</v>
      </c>
      <c r="AE94">
        <v>63.085728860442799</v>
      </c>
      <c r="AF94">
        <v>7.1625625830182891</v>
      </c>
      <c r="AG94">
        <v>7.0924545077422119</v>
      </c>
      <c r="AH94">
        <v>0.42796005706134094</v>
      </c>
    </row>
    <row r="95" spans="1:34">
      <c r="A95">
        <v>2</v>
      </c>
      <c r="B95">
        <v>66</v>
      </c>
      <c r="C95">
        <v>2018</v>
      </c>
      <c r="D95">
        <v>6</v>
      </c>
      <c r="E95">
        <v>99</v>
      </c>
      <c r="F95">
        <v>99</v>
      </c>
      <c r="G95">
        <v>99</v>
      </c>
      <c r="H95">
        <v>99</v>
      </c>
      <c r="I95">
        <v>99</v>
      </c>
      <c r="J95">
        <v>999</v>
      </c>
      <c r="K95">
        <v>99</v>
      </c>
      <c r="L95">
        <v>99</v>
      </c>
      <c r="M95">
        <v>99</v>
      </c>
      <c r="N95">
        <v>99</v>
      </c>
      <c r="O95">
        <v>99</v>
      </c>
      <c r="P95">
        <v>9999</v>
      </c>
      <c r="Q95">
        <v>121</v>
      </c>
      <c r="R95">
        <v>721</v>
      </c>
      <c r="S95">
        <v>4.9778085991678243</v>
      </c>
      <c r="T95">
        <v>5.825242718446602</v>
      </c>
      <c r="U95">
        <v>21.376560332871033</v>
      </c>
      <c r="V95">
        <v>2.3578363384188634</v>
      </c>
      <c r="W95">
        <v>5.825242718446602</v>
      </c>
      <c r="X95">
        <v>81.553398058252455</v>
      </c>
      <c r="Y95">
        <v>33.703190013869623</v>
      </c>
      <c r="Z95">
        <v>6.342196693873472</v>
      </c>
      <c r="AA95">
        <v>1.728301153954658</v>
      </c>
      <c r="AB95">
        <v>2.3950887632416058</v>
      </c>
      <c r="AC95">
        <v>55.649760392228416</v>
      </c>
      <c r="AD95">
        <v>61.641687729007195</v>
      </c>
      <c r="AE95">
        <v>59.212085746047919</v>
      </c>
      <c r="AF95">
        <v>7.3669152958005508</v>
      </c>
      <c r="AG95">
        <v>7.6396865569820012</v>
      </c>
      <c r="AH95">
        <v>0.41608876560332864</v>
      </c>
    </row>
    <row r="96" spans="1:34">
      <c r="A96">
        <v>2</v>
      </c>
      <c r="B96">
        <v>67</v>
      </c>
      <c r="C96">
        <v>2018</v>
      </c>
      <c r="D96">
        <v>7</v>
      </c>
      <c r="E96">
        <v>99</v>
      </c>
      <c r="F96">
        <v>99</v>
      </c>
      <c r="G96">
        <v>99</v>
      </c>
      <c r="H96">
        <v>99</v>
      </c>
      <c r="I96">
        <v>99</v>
      </c>
      <c r="J96">
        <v>999</v>
      </c>
      <c r="K96">
        <v>99</v>
      </c>
      <c r="L96">
        <v>99</v>
      </c>
      <c r="M96">
        <v>99</v>
      </c>
      <c r="N96">
        <v>99</v>
      </c>
      <c r="O96">
        <v>99</v>
      </c>
      <c r="P96">
        <v>9999</v>
      </c>
      <c r="Q96">
        <v>34</v>
      </c>
      <c r="R96">
        <v>180</v>
      </c>
      <c r="S96">
        <v>4.6333333333333346</v>
      </c>
      <c r="T96">
        <v>5.3833333333333355</v>
      </c>
      <c r="U96">
        <v>19.375555555555565</v>
      </c>
      <c r="V96">
        <v>1.6666666666666672</v>
      </c>
      <c r="W96">
        <v>11.666666666666664</v>
      </c>
      <c r="X96">
        <v>62.222222222222221</v>
      </c>
      <c r="Y96">
        <v>28.333333333333325</v>
      </c>
      <c r="Z96">
        <v>7.6743919210595504</v>
      </c>
      <c r="AA96">
        <v>1.9174636024359528</v>
      </c>
      <c r="AB96">
        <v>2.9330965813548575</v>
      </c>
      <c r="AC96">
        <v>62.043480224328718</v>
      </c>
      <c r="AD96">
        <v>74.624181112575059</v>
      </c>
      <c r="AE96">
        <v>66.805680123941016</v>
      </c>
      <c r="AF96">
        <v>1.8391744150403595</v>
      </c>
      <c r="AG96">
        <v>1.728737767145526</v>
      </c>
      <c r="AH96">
        <v>0</v>
      </c>
    </row>
    <row r="97" spans="1:34">
      <c r="A97">
        <v>2</v>
      </c>
      <c r="B97">
        <v>68</v>
      </c>
      <c r="C97">
        <v>2018</v>
      </c>
      <c r="D97">
        <v>8</v>
      </c>
      <c r="E97">
        <v>99</v>
      </c>
      <c r="F97">
        <v>99</v>
      </c>
      <c r="G97">
        <v>99</v>
      </c>
      <c r="H97">
        <v>99</v>
      </c>
      <c r="I97">
        <v>99</v>
      </c>
      <c r="J97">
        <v>999</v>
      </c>
      <c r="K97">
        <v>99</v>
      </c>
      <c r="L97">
        <v>99</v>
      </c>
      <c r="M97">
        <v>99</v>
      </c>
      <c r="N97">
        <v>99</v>
      </c>
      <c r="O97">
        <v>99</v>
      </c>
      <c r="P97">
        <v>9999</v>
      </c>
      <c r="Q97">
        <v>94</v>
      </c>
      <c r="R97">
        <v>818</v>
      </c>
      <c r="S97">
        <v>4.755501222493888</v>
      </c>
      <c r="T97">
        <v>5.3300733496332526</v>
      </c>
      <c r="U97">
        <v>19.710024449877768</v>
      </c>
      <c r="V97">
        <v>1.7114914425427872</v>
      </c>
      <c r="W97">
        <v>2.8117359413202938</v>
      </c>
      <c r="X97">
        <v>75.183374083129607</v>
      </c>
      <c r="Y97">
        <v>23.349633251833737</v>
      </c>
      <c r="Z97">
        <v>5.8323205570412604</v>
      </c>
      <c r="AA97">
        <v>1.71256689926929</v>
      </c>
      <c r="AB97">
        <v>2.2071455959363901</v>
      </c>
      <c r="AC97">
        <v>50.504445166436255</v>
      </c>
      <c r="AD97">
        <v>54.624208418444063</v>
      </c>
      <c r="AE97">
        <v>52.71809168037808</v>
      </c>
      <c r="AF97">
        <v>8.3580259527945255</v>
      </c>
      <c r="AG97">
        <v>7.9917689161985024</v>
      </c>
      <c r="AH97">
        <v>0</v>
      </c>
    </row>
    <row r="98" spans="1:34">
      <c r="A98">
        <v>2</v>
      </c>
      <c r="B98">
        <v>69</v>
      </c>
      <c r="C98">
        <v>2018</v>
      </c>
      <c r="D98">
        <v>9</v>
      </c>
      <c r="E98">
        <v>99</v>
      </c>
      <c r="F98">
        <v>99</v>
      </c>
      <c r="G98">
        <v>99</v>
      </c>
      <c r="H98">
        <v>99</v>
      </c>
      <c r="I98">
        <v>99</v>
      </c>
      <c r="J98">
        <v>999</v>
      </c>
      <c r="K98">
        <v>99</v>
      </c>
      <c r="L98">
        <v>99</v>
      </c>
      <c r="M98">
        <v>99</v>
      </c>
      <c r="N98">
        <v>99</v>
      </c>
      <c r="O98">
        <v>99</v>
      </c>
      <c r="P98">
        <v>9999</v>
      </c>
      <c r="Q98">
        <v>95</v>
      </c>
      <c r="R98">
        <v>506</v>
      </c>
      <c r="S98">
        <v>4.7707509881422929</v>
      </c>
      <c r="T98">
        <v>4.9644268774703564</v>
      </c>
      <c r="U98">
        <v>19.251185770750997</v>
      </c>
      <c r="V98">
        <v>2.1739130434782608</v>
      </c>
      <c r="W98">
        <v>5.3359683794466406</v>
      </c>
      <c r="X98">
        <v>67.984189723320142</v>
      </c>
      <c r="Y98">
        <v>20.750988142292485</v>
      </c>
      <c r="Z98">
        <v>6.1506714644429588</v>
      </c>
      <c r="AA98">
        <v>1.9868177799089328</v>
      </c>
      <c r="AB98">
        <v>2.5473227377049406</v>
      </c>
      <c r="AC98">
        <v>52.586109987206029</v>
      </c>
      <c r="AD98">
        <v>60.689892947184944</v>
      </c>
      <c r="AE98">
        <v>62.824548534143183</v>
      </c>
      <c r="AF98">
        <v>5.1701236333912313</v>
      </c>
      <c r="AG98">
        <v>4.8284801764942316</v>
      </c>
      <c r="AH98">
        <v>1.7786561264822127</v>
      </c>
    </row>
    <row r="99" spans="1:34">
      <c r="A99">
        <v>2</v>
      </c>
      <c r="B99">
        <v>70</v>
      </c>
      <c r="C99">
        <v>2018</v>
      </c>
      <c r="D99">
        <v>10</v>
      </c>
      <c r="E99">
        <v>99</v>
      </c>
      <c r="F99">
        <v>99</v>
      </c>
      <c r="G99">
        <v>99</v>
      </c>
      <c r="H99">
        <v>99</v>
      </c>
      <c r="I99">
        <v>99</v>
      </c>
      <c r="J99">
        <v>999</v>
      </c>
      <c r="K99">
        <v>99</v>
      </c>
      <c r="L99">
        <v>99</v>
      </c>
      <c r="M99">
        <v>99</v>
      </c>
      <c r="N99">
        <v>99</v>
      </c>
      <c r="O99">
        <v>99</v>
      </c>
      <c r="P99">
        <v>9999</v>
      </c>
      <c r="Q99">
        <v>246</v>
      </c>
      <c r="R99">
        <v>2256</v>
      </c>
      <c r="S99">
        <v>4.5979609929078009</v>
      </c>
      <c r="T99">
        <v>5.0217198581560307</v>
      </c>
      <c r="U99">
        <v>20.024654255319181</v>
      </c>
      <c r="V99">
        <v>1.9503546099290776</v>
      </c>
      <c r="W99">
        <v>2.6595744680851072</v>
      </c>
      <c r="X99">
        <v>78.767730496453908</v>
      </c>
      <c r="Y99">
        <v>22.916666666666671</v>
      </c>
      <c r="Z99">
        <v>5.584286025301199</v>
      </c>
      <c r="AA99">
        <v>1.8262699143053529</v>
      </c>
      <c r="AB99">
        <v>2.1616761669127422</v>
      </c>
      <c r="AC99">
        <v>32.427609146247342</v>
      </c>
      <c r="AD99">
        <v>40.888713220418943</v>
      </c>
      <c r="AE99">
        <v>54.014899497927139</v>
      </c>
      <c r="AF99">
        <v>23.050986001839167</v>
      </c>
      <c r="AG99">
        <v>22.392705714019623</v>
      </c>
      <c r="AH99">
        <v>0.53191489361702149</v>
      </c>
    </row>
    <row r="100" spans="1:34">
      <c r="A100">
        <v>2</v>
      </c>
      <c r="B100">
        <v>71</v>
      </c>
      <c r="C100">
        <v>2018</v>
      </c>
      <c r="D100">
        <v>11</v>
      </c>
      <c r="E100">
        <v>99</v>
      </c>
      <c r="F100">
        <v>99</v>
      </c>
      <c r="G100">
        <v>99</v>
      </c>
      <c r="H100">
        <v>99</v>
      </c>
      <c r="I100">
        <v>99</v>
      </c>
      <c r="J100">
        <v>999</v>
      </c>
      <c r="K100">
        <v>99</v>
      </c>
      <c r="L100">
        <v>99</v>
      </c>
      <c r="M100">
        <v>99</v>
      </c>
      <c r="N100">
        <v>99</v>
      </c>
      <c r="O100">
        <v>99</v>
      </c>
      <c r="P100">
        <v>9999</v>
      </c>
      <c r="Q100">
        <v>176</v>
      </c>
      <c r="R100">
        <v>1507</v>
      </c>
      <c r="S100">
        <v>4.7750497677504971</v>
      </c>
      <c r="T100">
        <v>5.346383543463836</v>
      </c>
      <c r="U100">
        <v>20.79239548772394</v>
      </c>
      <c r="V100">
        <v>2.4552090245520906</v>
      </c>
      <c r="W100">
        <v>3.5169210351692088</v>
      </c>
      <c r="X100">
        <v>82.946250829462514</v>
      </c>
      <c r="Y100">
        <v>27.803583278035841</v>
      </c>
      <c r="Z100">
        <v>5.7106173977279244</v>
      </c>
      <c r="AA100">
        <v>1.6679861364348028</v>
      </c>
      <c r="AB100">
        <v>2.2369859257622338</v>
      </c>
      <c r="AC100">
        <v>47.491736683583341</v>
      </c>
      <c r="AD100">
        <v>45.841057944090622</v>
      </c>
      <c r="AE100">
        <v>58.054731964364557</v>
      </c>
      <c r="AF100">
        <v>15.397976908143461</v>
      </c>
      <c r="AG100">
        <v>15.531744242179505</v>
      </c>
      <c r="AH100">
        <v>0.33178500331785005</v>
      </c>
    </row>
    <row r="101" spans="1:34">
      <c r="A101">
        <v>2</v>
      </c>
      <c r="B101">
        <v>72</v>
      </c>
      <c r="C101">
        <v>2018</v>
      </c>
      <c r="D101">
        <v>12</v>
      </c>
      <c r="E101">
        <v>99</v>
      </c>
      <c r="F101">
        <v>99</v>
      </c>
      <c r="G101">
        <v>99</v>
      </c>
      <c r="H101">
        <v>99</v>
      </c>
      <c r="I101">
        <v>99</v>
      </c>
      <c r="J101">
        <v>999</v>
      </c>
      <c r="K101">
        <v>99</v>
      </c>
      <c r="L101">
        <v>99</v>
      </c>
      <c r="M101">
        <v>99</v>
      </c>
      <c r="N101">
        <v>99</v>
      </c>
      <c r="O101">
        <v>99</v>
      </c>
      <c r="P101">
        <v>9999</v>
      </c>
      <c r="Q101">
        <v>74</v>
      </c>
      <c r="R101">
        <v>620</v>
      </c>
      <c r="S101">
        <v>4.9129032258064509</v>
      </c>
      <c r="T101">
        <v>5.1548387096774198</v>
      </c>
      <c r="U101">
        <v>20.627435483870968</v>
      </c>
      <c r="V101">
        <v>3.3870967741935489</v>
      </c>
      <c r="W101">
        <v>2.5806451612903221</v>
      </c>
      <c r="X101">
        <v>86.129032258064498</v>
      </c>
      <c r="Y101">
        <v>27.41935483870968</v>
      </c>
      <c r="Z101">
        <v>5.3410860654684242</v>
      </c>
      <c r="AA101">
        <v>1.6496806994050672</v>
      </c>
      <c r="AB101">
        <v>2.0458989206068483</v>
      </c>
      <c r="AC101">
        <v>39.138219875283539</v>
      </c>
      <c r="AD101">
        <v>38.192755653110154</v>
      </c>
      <c r="AE101">
        <v>49.143939136355137</v>
      </c>
      <c r="AF101">
        <v>6.3349340962501266</v>
      </c>
      <c r="AG101">
        <v>6.3392718750435249</v>
      </c>
      <c r="AH101">
        <v>0.32258064516129026</v>
      </c>
    </row>
    <row r="102" spans="1:34">
      <c r="A102">
        <v>2</v>
      </c>
      <c r="B102">
        <v>73</v>
      </c>
      <c r="C102">
        <v>2017</v>
      </c>
      <c r="D102">
        <v>1</v>
      </c>
      <c r="E102">
        <v>99</v>
      </c>
      <c r="F102">
        <v>99</v>
      </c>
      <c r="G102">
        <v>99</v>
      </c>
      <c r="H102">
        <v>99</v>
      </c>
      <c r="I102">
        <v>99</v>
      </c>
      <c r="J102">
        <v>999</v>
      </c>
      <c r="K102">
        <v>99</v>
      </c>
      <c r="L102">
        <v>99</v>
      </c>
      <c r="M102">
        <v>99</v>
      </c>
      <c r="N102">
        <v>99</v>
      </c>
      <c r="O102">
        <v>99</v>
      </c>
      <c r="P102">
        <v>9999</v>
      </c>
      <c r="Q102">
        <v>118</v>
      </c>
      <c r="R102">
        <v>1312</v>
      </c>
      <c r="S102">
        <v>4.9702743902439028</v>
      </c>
      <c r="T102">
        <v>5.8330792682926829</v>
      </c>
      <c r="U102">
        <v>21.197942073170726</v>
      </c>
      <c r="V102">
        <v>2.0579268292682928</v>
      </c>
      <c r="W102">
        <v>3.2012195121951219</v>
      </c>
      <c r="X102">
        <v>84.375</v>
      </c>
      <c r="Y102">
        <v>33.231707317073173</v>
      </c>
      <c r="Z102">
        <v>5.7992590755986644</v>
      </c>
      <c r="AA102">
        <v>1.4435096281844502</v>
      </c>
      <c r="AB102">
        <v>1.9939780452492593</v>
      </c>
      <c r="AC102">
        <v>45.715755154981913</v>
      </c>
      <c r="AD102">
        <v>47.990505535851646</v>
      </c>
      <c r="AE102">
        <v>52.973968925098653</v>
      </c>
      <c r="AF102">
        <v>12.519083969465647</v>
      </c>
      <c r="AG102">
        <v>12.88285471427611</v>
      </c>
      <c r="AH102">
        <v>0.38109756097560976</v>
      </c>
    </row>
    <row r="103" spans="1:34">
      <c r="A103">
        <v>2</v>
      </c>
      <c r="B103">
        <v>74</v>
      </c>
      <c r="C103">
        <v>2017</v>
      </c>
      <c r="D103">
        <v>2</v>
      </c>
      <c r="E103">
        <v>99</v>
      </c>
      <c r="F103">
        <v>99</v>
      </c>
      <c r="G103">
        <v>99</v>
      </c>
      <c r="H103">
        <v>99</v>
      </c>
      <c r="I103">
        <v>99</v>
      </c>
      <c r="J103">
        <v>999</v>
      </c>
      <c r="K103">
        <v>99</v>
      </c>
      <c r="L103">
        <v>99</v>
      </c>
      <c r="M103">
        <v>99</v>
      </c>
      <c r="N103">
        <v>99</v>
      </c>
      <c r="O103">
        <v>99</v>
      </c>
      <c r="P103">
        <v>9999</v>
      </c>
      <c r="Q103">
        <v>91</v>
      </c>
      <c r="R103">
        <v>638</v>
      </c>
      <c r="S103">
        <v>5.0094043887147341</v>
      </c>
      <c r="T103">
        <v>5.9968652037617582</v>
      </c>
      <c r="U103">
        <v>22.828056426332282</v>
      </c>
      <c r="V103">
        <v>3.7617554858934175</v>
      </c>
      <c r="W103">
        <v>7.0532915360501551</v>
      </c>
      <c r="X103">
        <v>90.282131661441994</v>
      </c>
      <c r="Y103">
        <v>45.297805642633215</v>
      </c>
      <c r="Z103">
        <v>6.0120969732386476</v>
      </c>
      <c r="AA103">
        <v>1.7616355563325159</v>
      </c>
      <c r="AB103">
        <v>2.4443632715180841</v>
      </c>
      <c r="AC103">
        <v>60.946398932514242</v>
      </c>
      <c r="AD103">
        <v>61.45184528002325</v>
      </c>
      <c r="AE103">
        <v>67.922477934415511</v>
      </c>
      <c r="AF103">
        <v>6.0877862595419856</v>
      </c>
      <c r="AG103">
        <v>6.7464326493932978</v>
      </c>
      <c r="AH103">
        <v>0</v>
      </c>
    </row>
    <row r="104" spans="1:34">
      <c r="A104">
        <v>2</v>
      </c>
      <c r="B104">
        <v>75</v>
      </c>
      <c r="C104">
        <v>2017</v>
      </c>
      <c r="D104">
        <v>3</v>
      </c>
      <c r="E104">
        <v>99</v>
      </c>
      <c r="F104">
        <v>99</v>
      </c>
      <c r="G104">
        <v>99</v>
      </c>
      <c r="H104">
        <v>99</v>
      </c>
      <c r="I104">
        <v>99</v>
      </c>
      <c r="J104">
        <v>999</v>
      </c>
      <c r="K104">
        <v>99</v>
      </c>
      <c r="L104">
        <v>99</v>
      </c>
      <c r="M104">
        <v>99</v>
      </c>
      <c r="N104">
        <v>99</v>
      </c>
      <c r="O104">
        <v>99</v>
      </c>
      <c r="P104">
        <v>9999</v>
      </c>
      <c r="Q104">
        <v>124</v>
      </c>
      <c r="R104">
        <v>987</v>
      </c>
      <c r="S104">
        <v>4.8682877406281664</v>
      </c>
      <c r="T104">
        <v>5.5116514690982781</v>
      </c>
      <c r="U104">
        <v>20.665552178318119</v>
      </c>
      <c r="V104">
        <v>1.4184397163120563</v>
      </c>
      <c r="W104">
        <v>4.4579533941236074</v>
      </c>
      <c r="X104">
        <v>78.82472137791288</v>
      </c>
      <c r="Y104">
        <v>29.179331306990889</v>
      </c>
      <c r="Z104">
        <v>5.6278246335004338</v>
      </c>
      <c r="AA104">
        <v>2.1382978123326524</v>
      </c>
      <c r="AB104">
        <v>2.4963227277739941</v>
      </c>
      <c r="AC104">
        <v>48.380638912170909</v>
      </c>
      <c r="AD104">
        <v>64.194776310077742</v>
      </c>
      <c r="AE104">
        <v>59.95105445789649</v>
      </c>
      <c r="AF104">
        <v>9.4179389312977122</v>
      </c>
      <c r="AG104">
        <v>9.4481926427229634</v>
      </c>
      <c r="AH104">
        <v>1.1144883485309018</v>
      </c>
    </row>
    <row r="105" spans="1:34">
      <c r="A105">
        <v>2</v>
      </c>
      <c r="B105">
        <v>76</v>
      </c>
      <c r="C105">
        <v>2017</v>
      </c>
      <c r="D105">
        <v>4</v>
      </c>
      <c r="E105">
        <v>99</v>
      </c>
      <c r="F105">
        <v>99</v>
      </c>
      <c r="G105">
        <v>99</v>
      </c>
      <c r="H105">
        <v>99</v>
      </c>
      <c r="I105">
        <v>99</v>
      </c>
      <c r="J105">
        <v>999</v>
      </c>
      <c r="K105">
        <v>99</v>
      </c>
      <c r="L105">
        <v>99</v>
      </c>
      <c r="M105">
        <v>99</v>
      </c>
      <c r="N105">
        <v>99</v>
      </c>
      <c r="O105">
        <v>99</v>
      </c>
      <c r="P105">
        <v>9999</v>
      </c>
      <c r="Q105">
        <v>70</v>
      </c>
      <c r="R105">
        <v>340</v>
      </c>
      <c r="S105">
        <v>4.9617647058823531</v>
      </c>
      <c r="T105">
        <v>6.0117647058823511</v>
      </c>
      <c r="U105">
        <v>21.326470588235317</v>
      </c>
      <c r="V105">
        <v>3.5294117647058822</v>
      </c>
      <c r="W105">
        <v>6.4705882352941186</v>
      </c>
      <c r="X105">
        <v>82.352941176470608</v>
      </c>
      <c r="Y105">
        <v>34.411764705882355</v>
      </c>
      <c r="Z105">
        <v>5.6784530217060007</v>
      </c>
      <c r="AA105">
        <v>1.7102656666491991</v>
      </c>
      <c r="AB105">
        <v>2.1706280882679674</v>
      </c>
      <c r="AC105">
        <v>55.980115971431843</v>
      </c>
      <c r="AD105">
        <v>61.387069217180688</v>
      </c>
      <c r="AE105">
        <v>59.432213213091799</v>
      </c>
      <c r="AF105">
        <v>3.2442748091603049</v>
      </c>
      <c r="AG105">
        <v>3.3587871123741526</v>
      </c>
      <c r="AH105">
        <v>0</v>
      </c>
    </row>
    <row r="106" spans="1:34">
      <c r="A106">
        <v>2</v>
      </c>
      <c r="B106">
        <v>77</v>
      </c>
      <c r="C106">
        <v>2017</v>
      </c>
      <c r="D106">
        <v>5</v>
      </c>
      <c r="E106">
        <v>99</v>
      </c>
      <c r="F106">
        <v>99</v>
      </c>
      <c r="G106">
        <v>99</v>
      </c>
      <c r="H106">
        <v>99</v>
      </c>
      <c r="I106">
        <v>99</v>
      </c>
      <c r="J106">
        <v>999</v>
      </c>
      <c r="K106">
        <v>99</v>
      </c>
      <c r="L106">
        <v>99</v>
      </c>
      <c r="M106">
        <v>99</v>
      </c>
      <c r="N106">
        <v>99</v>
      </c>
      <c r="O106">
        <v>99</v>
      </c>
      <c r="P106">
        <v>9999</v>
      </c>
      <c r="Q106">
        <v>113</v>
      </c>
      <c r="R106">
        <v>949</v>
      </c>
      <c r="S106">
        <v>4.8356164383561637</v>
      </c>
      <c r="T106">
        <v>5.6459430979978924</v>
      </c>
      <c r="U106">
        <v>21.306217070600646</v>
      </c>
      <c r="V106">
        <v>3.0558482613277138</v>
      </c>
      <c r="W106">
        <v>7.6923076923076898</v>
      </c>
      <c r="X106">
        <v>78.292939936775525</v>
      </c>
      <c r="Y106">
        <v>36.248682824025281</v>
      </c>
      <c r="Z106">
        <v>6.6938369747833484</v>
      </c>
      <c r="AA106">
        <v>1.9494010764281688</v>
      </c>
      <c r="AB106">
        <v>2.6837207553418398</v>
      </c>
      <c r="AC106">
        <v>59.61145507195512</v>
      </c>
      <c r="AD106">
        <v>69.24300052876265</v>
      </c>
      <c r="AE106">
        <v>64.509046528004461</v>
      </c>
      <c r="AF106">
        <v>9.0553435114503831</v>
      </c>
      <c r="AG106">
        <v>9.3660642528424241</v>
      </c>
      <c r="AH106">
        <v>0</v>
      </c>
    </row>
    <row r="107" spans="1:34">
      <c r="A107">
        <v>2</v>
      </c>
      <c r="B107">
        <v>78</v>
      </c>
      <c r="C107">
        <v>2017</v>
      </c>
      <c r="D107">
        <v>6</v>
      </c>
      <c r="E107">
        <v>99</v>
      </c>
      <c r="F107">
        <v>99</v>
      </c>
      <c r="G107">
        <v>99</v>
      </c>
      <c r="H107">
        <v>99</v>
      </c>
      <c r="I107">
        <v>99</v>
      </c>
      <c r="J107">
        <v>999</v>
      </c>
      <c r="K107">
        <v>99</v>
      </c>
      <c r="L107">
        <v>99</v>
      </c>
      <c r="M107">
        <v>99</v>
      </c>
      <c r="N107">
        <v>99</v>
      </c>
      <c r="O107">
        <v>99</v>
      </c>
      <c r="P107">
        <v>9999</v>
      </c>
      <c r="Q107">
        <v>122</v>
      </c>
      <c r="R107">
        <v>951</v>
      </c>
      <c r="S107">
        <v>4.2723449001051526</v>
      </c>
      <c r="T107">
        <v>5.381703470031546</v>
      </c>
      <c r="U107">
        <v>21.207886435331236</v>
      </c>
      <c r="V107">
        <v>2.6288117770767601</v>
      </c>
      <c r="W107">
        <v>6.4143007360673003</v>
      </c>
      <c r="X107">
        <v>80.021030494216618</v>
      </c>
      <c r="Y107">
        <v>33.333333333333343</v>
      </c>
      <c r="Z107">
        <v>6.3081832963418956</v>
      </c>
      <c r="AA107">
        <v>1.8814671632829121</v>
      </c>
      <c r="AB107">
        <v>2.618473889575287</v>
      </c>
      <c r="AC107">
        <v>61.399933665343148</v>
      </c>
      <c r="AD107">
        <v>68.425871368350073</v>
      </c>
      <c r="AE107">
        <v>70.715435936937567</v>
      </c>
      <c r="AF107">
        <v>9.0744274809160306</v>
      </c>
      <c r="AG107">
        <v>9.3424865030120703</v>
      </c>
      <c r="AH107">
        <v>0</v>
      </c>
    </row>
    <row r="108" spans="1:34">
      <c r="A108">
        <v>2</v>
      </c>
      <c r="B108">
        <v>79</v>
      </c>
      <c r="C108">
        <v>2017</v>
      </c>
      <c r="D108">
        <v>7</v>
      </c>
      <c r="E108">
        <v>99</v>
      </c>
      <c r="F108">
        <v>99</v>
      </c>
      <c r="G108">
        <v>99</v>
      </c>
      <c r="H108">
        <v>99</v>
      </c>
      <c r="I108">
        <v>99</v>
      </c>
      <c r="J108">
        <v>999</v>
      </c>
      <c r="K108">
        <v>99</v>
      </c>
      <c r="L108">
        <v>99</v>
      </c>
      <c r="M108">
        <v>99</v>
      </c>
      <c r="N108">
        <v>99</v>
      </c>
      <c r="O108">
        <v>99</v>
      </c>
      <c r="P108">
        <v>9999</v>
      </c>
      <c r="Q108">
        <v>19</v>
      </c>
      <c r="R108">
        <v>131</v>
      </c>
      <c r="S108">
        <v>5.2671755725190819</v>
      </c>
      <c r="T108">
        <v>5.870229007633589</v>
      </c>
      <c r="U108">
        <v>21.950381679389313</v>
      </c>
      <c r="V108">
        <v>1.5267175572519092</v>
      </c>
      <c r="W108">
        <v>8.3969465648854982</v>
      </c>
      <c r="X108">
        <v>74.809160305343511</v>
      </c>
      <c r="Y108">
        <v>41.221374045801525</v>
      </c>
      <c r="Z108">
        <v>7.991000415503712</v>
      </c>
      <c r="AA108">
        <v>1.9254202574107235</v>
      </c>
      <c r="AB108">
        <v>2.6598425786078672</v>
      </c>
      <c r="AC108">
        <v>72.621457165751437</v>
      </c>
      <c r="AD108">
        <v>68.049512791481789</v>
      </c>
      <c r="AE108">
        <v>82.657385876627743</v>
      </c>
      <c r="AF108">
        <v>1.25</v>
      </c>
      <c r="AG108">
        <v>1.3319807394334395</v>
      </c>
      <c r="AH108">
        <v>0</v>
      </c>
    </row>
    <row r="109" spans="1:34">
      <c r="A109">
        <v>2</v>
      </c>
      <c r="B109">
        <v>80</v>
      </c>
      <c r="C109">
        <v>2017</v>
      </c>
      <c r="D109">
        <v>8</v>
      </c>
      <c r="E109">
        <v>99</v>
      </c>
      <c r="F109">
        <v>99</v>
      </c>
      <c r="G109">
        <v>99</v>
      </c>
      <c r="H109">
        <v>99</v>
      </c>
      <c r="I109">
        <v>99</v>
      </c>
      <c r="J109">
        <v>999</v>
      </c>
      <c r="K109">
        <v>99</v>
      </c>
      <c r="L109">
        <v>99</v>
      </c>
      <c r="M109">
        <v>99</v>
      </c>
      <c r="N109">
        <v>99</v>
      </c>
      <c r="O109">
        <v>99</v>
      </c>
      <c r="P109">
        <v>9999</v>
      </c>
      <c r="Q109">
        <v>78</v>
      </c>
      <c r="R109">
        <v>525</v>
      </c>
      <c r="S109">
        <v>4.5161904761904781</v>
      </c>
      <c r="T109">
        <v>4.7314285714285722</v>
      </c>
      <c r="U109">
        <v>18.868761904761921</v>
      </c>
      <c r="V109">
        <v>1.333333333333333</v>
      </c>
      <c r="W109">
        <v>3.2380952380952377</v>
      </c>
      <c r="X109">
        <v>62.285714285714306</v>
      </c>
      <c r="Y109">
        <v>21.904761904761905</v>
      </c>
      <c r="Z109">
        <v>6.1339380181068845</v>
      </c>
      <c r="AA109">
        <v>1.6066008962742724</v>
      </c>
      <c r="AB109">
        <v>2.4685185179514839</v>
      </c>
      <c r="AC109">
        <v>52.116119831621056</v>
      </c>
      <c r="AD109">
        <v>58.004223264346237</v>
      </c>
      <c r="AE109">
        <v>59.640594284048746</v>
      </c>
      <c r="AF109">
        <v>5.0095419847328237</v>
      </c>
      <c r="AG109">
        <v>4.5886748053909239</v>
      </c>
      <c r="AH109">
        <v>0</v>
      </c>
    </row>
    <row r="110" spans="1:34">
      <c r="A110">
        <v>2</v>
      </c>
      <c r="B110">
        <v>81</v>
      </c>
      <c r="C110">
        <v>2017</v>
      </c>
      <c r="D110">
        <v>9</v>
      </c>
      <c r="E110">
        <v>99</v>
      </c>
      <c r="F110">
        <v>99</v>
      </c>
      <c r="G110">
        <v>99</v>
      </c>
      <c r="H110">
        <v>99</v>
      </c>
      <c r="I110">
        <v>99</v>
      </c>
      <c r="J110">
        <v>999</v>
      </c>
      <c r="K110">
        <v>99</v>
      </c>
      <c r="L110">
        <v>99</v>
      </c>
      <c r="M110">
        <v>99</v>
      </c>
      <c r="N110">
        <v>99</v>
      </c>
      <c r="O110">
        <v>99</v>
      </c>
      <c r="P110">
        <v>9999</v>
      </c>
      <c r="Q110">
        <v>107</v>
      </c>
      <c r="R110">
        <v>581</v>
      </c>
      <c r="S110">
        <v>4.7074010327022382</v>
      </c>
      <c r="T110">
        <v>4.8984509466437185</v>
      </c>
      <c r="U110">
        <v>19.271084337349421</v>
      </c>
      <c r="V110">
        <v>1.7211703958691911</v>
      </c>
      <c r="W110">
        <v>3.4423407917383821</v>
      </c>
      <c r="X110">
        <v>72.289156626506013</v>
      </c>
      <c r="Y110">
        <v>18.760757314974185</v>
      </c>
      <c r="Z110">
        <v>5.6243652105945685</v>
      </c>
      <c r="AA110">
        <v>1.8377651321170223</v>
      </c>
      <c r="AB110">
        <v>2.3236450555063941</v>
      </c>
      <c r="AC110">
        <v>38.113970567493801</v>
      </c>
      <c r="AD110">
        <v>49.90835399608001</v>
      </c>
      <c r="AE110">
        <v>49.041152192285047</v>
      </c>
      <c r="AF110">
        <v>5.5438931297709937</v>
      </c>
      <c r="AG110">
        <v>5.186410137042782</v>
      </c>
      <c r="AH110">
        <v>1.5490533562822724</v>
      </c>
    </row>
    <row r="111" spans="1:34">
      <c r="A111">
        <v>2</v>
      </c>
      <c r="B111">
        <v>82</v>
      </c>
      <c r="C111">
        <v>2017</v>
      </c>
      <c r="D111">
        <v>10</v>
      </c>
      <c r="E111">
        <v>99</v>
      </c>
      <c r="F111">
        <v>99</v>
      </c>
      <c r="G111">
        <v>99</v>
      </c>
      <c r="H111">
        <v>99</v>
      </c>
      <c r="I111">
        <v>99</v>
      </c>
      <c r="J111">
        <v>999</v>
      </c>
      <c r="K111">
        <v>99</v>
      </c>
      <c r="L111">
        <v>99</v>
      </c>
      <c r="M111">
        <v>99</v>
      </c>
      <c r="N111">
        <v>99</v>
      </c>
      <c r="O111">
        <v>99</v>
      </c>
      <c r="P111">
        <v>9999</v>
      </c>
      <c r="Q111">
        <v>226</v>
      </c>
      <c r="R111">
        <v>2062</v>
      </c>
      <c r="S111">
        <v>4.6711930164888447</v>
      </c>
      <c r="T111">
        <v>4.7769156159068871</v>
      </c>
      <c r="U111">
        <v>19.565906886517929</v>
      </c>
      <c r="V111">
        <v>1.9398642095053349</v>
      </c>
      <c r="W111">
        <v>1.9883608147429683</v>
      </c>
      <c r="X111">
        <v>75.218234723569367</v>
      </c>
      <c r="Y111">
        <v>18.525703200775943</v>
      </c>
      <c r="Z111">
        <v>5.359393670109931</v>
      </c>
      <c r="AA111">
        <v>1.6451835568065156</v>
      </c>
      <c r="AB111">
        <v>2.1701820650800556</v>
      </c>
      <c r="AC111">
        <v>45.134302911519427</v>
      </c>
      <c r="AD111">
        <v>46.610494252061841</v>
      </c>
      <c r="AE111">
        <v>54.098313076133358</v>
      </c>
      <c r="AF111">
        <v>19.675572519083971</v>
      </c>
      <c r="AG111">
        <v>18.688447134191662</v>
      </c>
      <c r="AH111">
        <v>0.48496605237633367</v>
      </c>
    </row>
    <row r="112" spans="1:34">
      <c r="A112">
        <v>2</v>
      </c>
      <c r="B112">
        <v>83</v>
      </c>
      <c r="C112">
        <v>2017</v>
      </c>
      <c r="D112">
        <v>11</v>
      </c>
      <c r="E112">
        <v>99</v>
      </c>
      <c r="F112">
        <v>99</v>
      </c>
      <c r="G112">
        <v>99</v>
      </c>
      <c r="H112">
        <v>99</v>
      </c>
      <c r="I112">
        <v>99</v>
      </c>
      <c r="J112">
        <v>999</v>
      </c>
      <c r="K112">
        <v>99</v>
      </c>
      <c r="L112">
        <v>99</v>
      </c>
      <c r="M112">
        <v>99</v>
      </c>
      <c r="N112">
        <v>99</v>
      </c>
      <c r="O112">
        <v>99</v>
      </c>
      <c r="P112">
        <v>9999</v>
      </c>
      <c r="Q112">
        <v>146</v>
      </c>
      <c r="R112">
        <v>1332</v>
      </c>
      <c r="S112">
        <v>5.003003003003001</v>
      </c>
      <c r="T112">
        <v>5.0090090090090085</v>
      </c>
      <c r="U112">
        <v>20.187012012012005</v>
      </c>
      <c r="V112">
        <v>2.7027027027027031</v>
      </c>
      <c r="W112">
        <v>2.5525525525525516</v>
      </c>
      <c r="X112">
        <v>78.453453453453434</v>
      </c>
      <c r="Y112">
        <v>25</v>
      </c>
      <c r="Z112">
        <v>5.7318695300194396</v>
      </c>
      <c r="AA112">
        <v>1.6117036264681444</v>
      </c>
      <c r="AB112">
        <v>2.1487289160975593</v>
      </c>
      <c r="AC112">
        <v>42.888275473483283</v>
      </c>
      <c r="AD112">
        <v>47.193236296440737</v>
      </c>
      <c r="AE112">
        <v>53.913615392287113</v>
      </c>
      <c r="AF112">
        <v>12.709923664122131</v>
      </c>
      <c r="AG112">
        <v>12.45549062796025</v>
      </c>
      <c r="AH112">
        <v>0.90090090090090069</v>
      </c>
    </row>
    <row r="113" spans="1:34">
      <c r="A113">
        <v>2</v>
      </c>
      <c r="B113">
        <v>84</v>
      </c>
      <c r="C113">
        <v>2017</v>
      </c>
      <c r="D113">
        <v>12</v>
      </c>
      <c r="E113">
        <v>99</v>
      </c>
      <c r="F113">
        <v>99</v>
      </c>
      <c r="G113">
        <v>99</v>
      </c>
      <c r="H113">
        <v>99</v>
      </c>
      <c r="I113">
        <v>99</v>
      </c>
      <c r="J113">
        <v>999</v>
      </c>
      <c r="K113">
        <v>99</v>
      </c>
      <c r="L113">
        <v>99</v>
      </c>
      <c r="M113">
        <v>99</v>
      </c>
      <c r="N113">
        <v>99</v>
      </c>
      <c r="O113">
        <v>99</v>
      </c>
      <c r="P113">
        <v>9999</v>
      </c>
      <c r="Q113">
        <v>75</v>
      </c>
      <c r="R113">
        <v>672</v>
      </c>
      <c r="S113">
        <v>5.1696428571428559</v>
      </c>
      <c r="T113">
        <v>5.5446428571428559</v>
      </c>
      <c r="U113">
        <v>21.216071428571446</v>
      </c>
      <c r="V113">
        <v>4.1666666666666679</v>
      </c>
      <c r="W113">
        <v>1.9345238095238089</v>
      </c>
      <c r="X113">
        <v>83.482142857142875</v>
      </c>
      <c r="Y113">
        <v>30.803571428571423</v>
      </c>
      <c r="Z113">
        <v>5.9761488271646188</v>
      </c>
      <c r="AA113">
        <v>1.5102135976557163</v>
      </c>
      <c r="AB113">
        <v>1.9290467337574828</v>
      </c>
      <c r="AC113">
        <v>50.894976191247778</v>
      </c>
      <c r="AD113">
        <v>46.409176818299557</v>
      </c>
      <c r="AE113">
        <v>56.43867202910009</v>
      </c>
      <c r="AF113">
        <v>6.4122137404580144</v>
      </c>
      <c r="AG113">
        <v>6.6041786813599188</v>
      </c>
      <c r="AH113">
        <v>1.339285714285714</v>
      </c>
    </row>
    <row r="114" spans="1:34">
      <c r="A114">
        <v>2</v>
      </c>
      <c r="B114">
        <v>85</v>
      </c>
      <c r="C114">
        <v>2016</v>
      </c>
      <c r="D114">
        <v>1</v>
      </c>
      <c r="E114">
        <v>99</v>
      </c>
      <c r="F114">
        <v>99</v>
      </c>
      <c r="G114">
        <v>99</v>
      </c>
      <c r="H114">
        <v>99</v>
      </c>
      <c r="I114">
        <v>99</v>
      </c>
      <c r="J114">
        <v>999</v>
      </c>
      <c r="K114">
        <v>99</v>
      </c>
      <c r="L114">
        <v>99</v>
      </c>
      <c r="M114">
        <v>99</v>
      </c>
      <c r="N114">
        <v>99</v>
      </c>
      <c r="O114">
        <v>99</v>
      </c>
      <c r="P114">
        <v>9999</v>
      </c>
      <c r="Q114">
        <v>118</v>
      </c>
      <c r="R114">
        <v>1070</v>
      </c>
      <c r="S114">
        <v>5.2046728971962626</v>
      </c>
      <c r="T114">
        <v>5.6383177570093448</v>
      </c>
      <c r="U114">
        <v>21.690841121495364</v>
      </c>
      <c r="V114">
        <v>4.2990654205607486</v>
      </c>
      <c r="W114">
        <v>4.8598130841121492</v>
      </c>
      <c r="X114">
        <v>84.205607476635507</v>
      </c>
      <c r="Y114">
        <v>39.719626168224302</v>
      </c>
      <c r="Z114">
        <v>5.6576596200748064</v>
      </c>
      <c r="AA114">
        <v>1.4228366544829396</v>
      </c>
      <c r="AB114">
        <v>2.1076250025483496</v>
      </c>
      <c r="AC114">
        <v>54.899280960821137</v>
      </c>
      <c r="AD114">
        <v>55.382079164940194</v>
      </c>
      <c r="AE114">
        <v>57.97348916557381</v>
      </c>
      <c r="AF114">
        <v>12.563109075965713</v>
      </c>
      <c r="AG114">
        <v>12.83113456901992</v>
      </c>
      <c r="AH114">
        <v>0</v>
      </c>
    </row>
    <row r="115" spans="1:34">
      <c r="A115">
        <v>2</v>
      </c>
      <c r="B115">
        <v>86</v>
      </c>
      <c r="C115">
        <v>2016</v>
      </c>
      <c r="D115">
        <v>2</v>
      </c>
      <c r="E115">
        <v>99</v>
      </c>
      <c r="F115">
        <v>99</v>
      </c>
      <c r="G115">
        <v>99</v>
      </c>
      <c r="H115">
        <v>99</v>
      </c>
      <c r="I115">
        <v>99</v>
      </c>
      <c r="J115">
        <v>999</v>
      </c>
      <c r="K115">
        <v>99</v>
      </c>
      <c r="L115">
        <v>99</v>
      </c>
      <c r="M115">
        <v>99</v>
      </c>
      <c r="N115">
        <v>99</v>
      </c>
      <c r="O115">
        <v>99</v>
      </c>
      <c r="P115">
        <v>9999</v>
      </c>
      <c r="Q115">
        <v>100</v>
      </c>
      <c r="R115">
        <v>661</v>
      </c>
      <c r="S115">
        <v>5.2768532526475038</v>
      </c>
      <c r="T115">
        <v>6.0136157337367617</v>
      </c>
      <c r="U115">
        <v>22.347352496217848</v>
      </c>
      <c r="V115">
        <v>4.236006051437216</v>
      </c>
      <c r="W115">
        <v>6.6565809379727696</v>
      </c>
      <c r="X115">
        <v>89.712556732223888</v>
      </c>
      <c r="Y115">
        <v>41.301059001512847</v>
      </c>
      <c r="Z115">
        <v>5.4625070395504798</v>
      </c>
      <c r="AA115">
        <v>1.6226161869383142</v>
      </c>
      <c r="AB115">
        <v>2.2026244346221402</v>
      </c>
      <c r="AC115">
        <v>46.441775309027122</v>
      </c>
      <c r="AD115">
        <v>52.573186576484225</v>
      </c>
      <c r="AE115">
        <v>62.880700683318736</v>
      </c>
      <c r="AF115">
        <v>7.7609486908535885</v>
      </c>
      <c r="AG115">
        <v>8.1664334574106068</v>
      </c>
      <c r="AH115">
        <v>0.90771558245083217</v>
      </c>
    </row>
    <row r="116" spans="1:34">
      <c r="A116">
        <v>2</v>
      </c>
      <c r="B116">
        <v>87</v>
      </c>
      <c r="C116">
        <v>2016</v>
      </c>
      <c r="D116">
        <v>3</v>
      </c>
      <c r="E116">
        <v>99</v>
      </c>
      <c r="F116">
        <v>99</v>
      </c>
      <c r="G116">
        <v>99</v>
      </c>
      <c r="H116">
        <v>99</v>
      </c>
      <c r="I116">
        <v>99</v>
      </c>
      <c r="J116">
        <v>999</v>
      </c>
      <c r="K116">
        <v>99</v>
      </c>
      <c r="L116">
        <v>99</v>
      </c>
      <c r="M116">
        <v>99</v>
      </c>
      <c r="N116">
        <v>99</v>
      </c>
      <c r="O116">
        <v>99</v>
      </c>
      <c r="P116">
        <v>9999</v>
      </c>
      <c r="Q116">
        <v>89</v>
      </c>
      <c r="R116">
        <v>500</v>
      </c>
      <c r="S116">
        <v>5.4080000000000004</v>
      </c>
      <c r="T116">
        <v>6.19</v>
      </c>
      <c r="U116">
        <v>22.654600000000006</v>
      </c>
      <c r="V116">
        <v>2.8</v>
      </c>
      <c r="W116">
        <v>5.4</v>
      </c>
      <c r="X116">
        <v>89</v>
      </c>
      <c r="Y116">
        <v>44</v>
      </c>
      <c r="Z116">
        <v>5.8444023509679104</v>
      </c>
      <c r="AA116">
        <v>1.7667869141466939</v>
      </c>
      <c r="AB116">
        <v>2.2666936272906391</v>
      </c>
      <c r="AC116">
        <v>51.470260926740117</v>
      </c>
      <c r="AD116">
        <v>55.209230446023192</v>
      </c>
      <c r="AE116">
        <v>59.041671935683738</v>
      </c>
      <c r="AF116">
        <v>5.8706117177409896</v>
      </c>
      <c r="AG116">
        <v>6.2622628355849903</v>
      </c>
      <c r="AH116">
        <v>0</v>
      </c>
    </row>
    <row r="117" spans="1:34">
      <c r="A117">
        <v>2</v>
      </c>
      <c r="B117">
        <v>88</v>
      </c>
      <c r="C117">
        <v>2016</v>
      </c>
      <c r="D117">
        <v>4</v>
      </c>
      <c r="E117">
        <v>99</v>
      </c>
      <c r="F117">
        <v>99</v>
      </c>
      <c r="G117">
        <v>99</v>
      </c>
      <c r="H117">
        <v>99</v>
      </c>
      <c r="I117">
        <v>99</v>
      </c>
      <c r="J117">
        <v>999</v>
      </c>
      <c r="K117">
        <v>99</v>
      </c>
      <c r="L117">
        <v>99</v>
      </c>
      <c r="M117">
        <v>99</v>
      </c>
      <c r="N117">
        <v>99</v>
      </c>
      <c r="O117">
        <v>99</v>
      </c>
      <c r="P117">
        <v>9999</v>
      </c>
      <c r="Q117">
        <v>116</v>
      </c>
      <c r="R117">
        <v>843</v>
      </c>
      <c r="S117">
        <v>5.0557532621589569</v>
      </c>
      <c r="T117">
        <v>5.4816132858837472</v>
      </c>
      <c r="U117">
        <v>21.528469750889659</v>
      </c>
      <c r="V117">
        <v>4.2704626334519569</v>
      </c>
      <c r="W117">
        <v>4.2704626334519569</v>
      </c>
      <c r="X117">
        <v>81.138790035587178</v>
      </c>
      <c r="Y117">
        <v>36.773428232502958</v>
      </c>
      <c r="Z117">
        <v>6.0254262289718756</v>
      </c>
      <c r="AA117">
        <v>1.9623924430268849</v>
      </c>
      <c r="AB117">
        <v>2.4056243424081649</v>
      </c>
      <c r="AC117">
        <v>66.338941990760887</v>
      </c>
      <c r="AD117">
        <v>66.605293894920891</v>
      </c>
      <c r="AE117">
        <v>71.347679274681028</v>
      </c>
      <c r="AF117">
        <v>9.8978513561113033</v>
      </c>
      <c r="AG117">
        <v>10.033342197312159</v>
      </c>
      <c r="AH117">
        <v>0</v>
      </c>
    </row>
    <row r="118" spans="1:34">
      <c r="A118">
        <v>2</v>
      </c>
      <c r="B118">
        <v>89</v>
      </c>
      <c r="C118">
        <v>2016</v>
      </c>
      <c r="D118">
        <v>5</v>
      </c>
      <c r="E118">
        <v>99</v>
      </c>
      <c r="F118">
        <v>99</v>
      </c>
      <c r="G118">
        <v>99</v>
      </c>
      <c r="H118">
        <v>99</v>
      </c>
      <c r="I118">
        <v>99</v>
      </c>
      <c r="J118">
        <v>999</v>
      </c>
      <c r="K118">
        <v>99</v>
      </c>
      <c r="L118">
        <v>99</v>
      </c>
      <c r="M118">
        <v>99</v>
      </c>
      <c r="N118">
        <v>99</v>
      </c>
      <c r="O118">
        <v>99</v>
      </c>
      <c r="P118">
        <v>9999</v>
      </c>
      <c r="Q118">
        <v>98</v>
      </c>
      <c r="R118">
        <v>564</v>
      </c>
      <c r="S118">
        <v>5.0549645390070923</v>
      </c>
      <c r="T118">
        <v>5.8120567375886516</v>
      </c>
      <c r="U118">
        <v>22.203368794326249</v>
      </c>
      <c r="V118">
        <v>3.9007092198581552</v>
      </c>
      <c r="W118">
        <v>6.2056737588652497</v>
      </c>
      <c r="X118">
        <v>82.446808510638306</v>
      </c>
      <c r="Y118">
        <v>40.425531914893625</v>
      </c>
      <c r="Z118">
        <v>6.5811874048925825</v>
      </c>
      <c r="AA118">
        <v>1.8097921686696452</v>
      </c>
      <c r="AB118">
        <v>2.3715505050914025</v>
      </c>
      <c r="AC118">
        <v>61.45967728127281</v>
      </c>
      <c r="AD118">
        <v>60.604803917707216</v>
      </c>
      <c r="AE118">
        <v>68.196357253149884</v>
      </c>
      <c r="AF118">
        <v>6.6220500176118362</v>
      </c>
      <c r="AG118">
        <v>6.9231360351699109</v>
      </c>
      <c r="AH118">
        <v>0.53191489361702149</v>
      </c>
    </row>
    <row r="119" spans="1:34">
      <c r="A119">
        <v>2</v>
      </c>
      <c r="B119">
        <v>90</v>
      </c>
      <c r="C119">
        <v>2016</v>
      </c>
      <c r="D119">
        <v>6</v>
      </c>
      <c r="E119">
        <v>99</v>
      </c>
      <c r="F119">
        <v>99</v>
      </c>
      <c r="G119">
        <v>99</v>
      </c>
      <c r="H119">
        <v>99</v>
      </c>
      <c r="I119">
        <v>99</v>
      </c>
      <c r="J119">
        <v>999</v>
      </c>
      <c r="K119">
        <v>99</v>
      </c>
      <c r="L119">
        <v>99</v>
      </c>
      <c r="M119">
        <v>99</v>
      </c>
      <c r="N119">
        <v>99</v>
      </c>
      <c r="O119">
        <v>99</v>
      </c>
      <c r="P119">
        <v>9999</v>
      </c>
      <c r="Q119">
        <v>105</v>
      </c>
      <c r="R119">
        <v>697</v>
      </c>
      <c r="S119">
        <v>4.9670014347202311</v>
      </c>
      <c r="T119">
        <v>5.4218077474892405</v>
      </c>
      <c r="U119">
        <v>22.130559540889525</v>
      </c>
      <c r="V119">
        <v>3.7302725968436152</v>
      </c>
      <c r="W119">
        <v>3.8737446197991376</v>
      </c>
      <c r="X119">
        <v>83.644189383070298</v>
      </c>
      <c r="Y119">
        <v>35.868005738880925</v>
      </c>
      <c r="Z119">
        <v>6.7436009395866767</v>
      </c>
      <c r="AA119">
        <v>1.7943962801011879</v>
      </c>
      <c r="AB119">
        <v>2.3787644099382255</v>
      </c>
      <c r="AC119">
        <v>62.722175946095206</v>
      </c>
      <c r="AD119">
        <v>63.83767713929965</v>
      </c>
      <c r="AE119">
        <v>67.685016626981209</v>
      </c>
      <c r="AF119">
        <v>8.1836327345309385</v>
      </c>
      <c r="AG119">
        <v>8.5276636302471385</v>
      </c>
      <c r="AH119">
        <v>0.28694404591104744</v>
      </c>
    </row>
    <row r="120" spans="1:34">
      <c r="A120">
        <v>2</v>
      </c>
      <c r="B120">
        <v>91</v>
      </c>
      <c r="C120">
        <v>2016</v>
      </c>
      <c r="D120">
        <v>7</v>
      </c>
      <c r="E120">
        <v>99</v>
      </c>
      <c r="F120">
        <v>99</v>
      </c>
      <c r="G120">
        <v>99</v>
      </c>
      <c r="H120">
        <v>99</v>
      </c>
      <c r="I120">
        <v>99</v>
      </c>
      <c r="J120">
        <v>999</v>
      </c>
      <c r="K120">
        <v>99</v>
      </c>
      <c r="L120">
        <v>99</v>
      </c>
      <c r="M120">
        <v>99</v>
      </c>
      <c r="N120">
        <v>99</v>
      </c>
      <c r="O120">
        <v>99</v>
      </c>
      <c r="P120">
        <v>9999</v>
      </c>
      <c r="Q120">
        <v>11</v>
      </c>
      <c r="R120">
        <v>52</v>
      </c>
      <c r="S120">
        <v>5.7692307692307692</v>
      </c>
      <c r="T120">
        <v>6.7307692307692308</v>
      </c>
      <c r="U120">
        <v>22.515384615384608</v>
      </c>
      <c r="V120">
        <v>1.9230769230769225</v>
      </c>
      <c r="W120">
        <v>11.53846153846154</v>
      </c>
      <c r="X120">
        <v>78.846153846153825</v>
      </c>
      <c r="Y120">
        <v>44.230769230769219</v>
      </c>
      <c r="Z120">
        <v>6.1343730359653605</v>
      </c>
      <c r="AA120">
        <v>1.4225570776082257</v>
      </c>
      <c r="AB120">
        <v>2.4503954517225344</v>
      </c>
      <c r="AC120">
        <v>68.267911892415597</v>
      </c>
      <c r="AD120">
        <v>65.069847519513772</v>
      </c>
      <c r="AE120">
        <v>51.179346181359136</v>
      </c>
      <c r="AF120">
        <v>0.61054361864506257</v>
      </c>
      <c r="AG120">
        <v>0.6472731655295525</v>
      </c>
      <c r="AH120">
        <v>0</v>
      </c>
    </row>
    <row r="121" spans="1:34">
      <c r="A121">
        <v>2</v>
      </c>
      <c r="B121">
        <v>92</v>
      </c>
      <c r="C121">
        <v>2016</v>
      </c>
      <c r="D121">
        <v>8</v>
      </c>
      <c r="E121">
        <v>99</v>
      </c>
      <c r="F121">
        <v>99</v>
      </c>
      <c r="G121">
        <v>99</v>
      </c>
      <c r="H121">
        <v>99</v>
      </c>
      <c r="I121">
        <v>99</v>
      </c>
      <c r="J121">
        <v>999</v>
      </c>
      <c r="K121">
        <v>99</v>
      </c>
      <c r="L121">
        <v>99</v>
      </c>
      <c r="M121">
        <v>99</v>
      </c>
      <c r="N121">
        <v>99</v>
      </c>
      <c r="O121">
        <v>99</v>
      </c>
      <c r="P121">
        <v>9999</v>
      </c>
      <c r="Q121">
        <v>95</v>
      </c>
      <c r="R121">
        <v>756</v>
      </c>
      <c r="S121">
        <v>4.7685185185185182</v>
      </c>
      <c r="T121">
        <v>4.8822751322751312</v>
      </c>
      <c r="U121">
        <v>20.153968253968237</v>
      </c>
      <c r="V121">
        <v>1.7195767195767191</v>
      </c>
      <c r="W121">
        <v>2.9100529100529098</v>
      </c>
      <c r="X121">
        <v>77.645502645502617</v>
      </c>
      <c r="Y121">
        <v>25.396825396825392</v>
      </c>
      <c r="Z121">
        <v>5.8322899401592485</v>
      </c>
      <c r="AA121">
        <v>1.8674639527274488</v>
      </c>
      <c r="AB121">
        <v>2.4355508722435593</v>
      </c>
      <c r="AC121">
        <v>58.100795248405355</v>
      </c>
      <c r="AD121">
        <v>61.870666961197848</v>
      </c>
      <c r="AE121">
        <v>63.207420113360513</v>
      </c>
      <c r="AF121">
        <v>8.8763649172243753</v>
      </c>
      <c r="AG121">
        <v>8.4233967024892991</v>
      </c>
      <c r="AH121">
        <v>0.26455026455026454</v>
      </c>
    </row>
    <row r="122" spans="1:34">
      <c r="A122">
        <v>2</v>
      </c>
      <c r="B122">
        <v>93</v>
      </c>
      <c r="C122">
        <v>2016</v>
      </c>
      <c r="D122">
        <v>9</v>
      </c>
      <c r="E122">
        <v>99</v>
      </c>
      <c r="F122">
        <v>99</v>
      </c>
      <c r="G122">
        <v>99</v>
      </c>
      <c r="H122">
        <v>99</v>
      </c>
      <c r="I122">
        <v>99</v>
      </c>
      <c r="J122">
        <v>999</v>
      </c>
      <c r="K122">
        <v>99</v>
      </c>
      <c r="L122">
        <v>99</v>
      </c>
      <c r="M122">
        <v>99</v>
      </c>
      <c r="N122">
        <v>99</v>
      </c>
      <c r="O122">
        <v>99</v>
      </c>
      <c r="P122">
        <v>9999</v>
      </c>
      <c r="Q122">
        <v>112</v>
      </c>
      <c r="R122">
        <v>769</v>
      </c>
      <c r="S122">
        <v>4.6111833550065011</v>
      </c>
      <c r="T122">
        <v>5.2340702210663199</v>
      </c>
      <c r="U122">
        <v>20.386866059817937</v>
      </c>
      <c r="V122">
        <v>1.8205461638491549</v>
      </c>
      <c r="W122">
        <v>4.5513654096228873</v>
      </c>
      <c r="X122">
        <v>78.673602080624192</v>
      </c>
      <c r="Y122">
        <v>26.657997399219763</v>
      </c>
      <c r="Z122">
        <v>5.7906360610181311</v>
      </c>
      <c r="AA122">
        <v>1.9172557813213995</v>
      </c>
      <c r="AB122">
        <v>2.4611063938145752</v>
      </c>
      <c r="AC122">
        <v>42.096126703251009</v>
      </c>
      <c r="AD122">
        <v>52.085093904288243</v>
      </c>
      <c r="AE122">
        <v>52.582184649904796</v>
      </c>
      <c r="AF122">
        <v>9.0290008218856386</v>
      </c>
      <c r="AG122">
        <v>8.6672574757341607</v>
      </c>
      <c r="AH122">
        <v>1.0403120936280883</v>
      </c>
    </row>
    <row r="123" spans="1:34">
      <c r="A123">
        <v>2</v>
      </c>
      <c r="B123">
        <v>94</v>
      </c>
      <c r="C123">
        <v>2016</v>
      </c>
      <c r="D123">
        <v>10</v>
      </c>
      <c r="E123">
        <v>99</v>
      </c>
      <c r="F123">
        <v>99</v>
      </c>
      <c r="G123">
        <v>99</v>
      </c>
      <c r="H123">
        <v>99</v>
      </c>
      <c r="I123">
        <v>99</v>
      </c>
      <c r="J123">
        <v>999</v>
      </c>
      <c r="K123">
        <v>99</v>
      </c>
      <c r="L123">
        <v>99</v>
      </c>
      <c r="M123">
        <v>99</v>
      </c>
      <c r="N123">
        <v>99</v>
      </c>
      <c r="O123">
        <v>99</v>
      </c>
      <c r="P123">
        <v>9999</v>
      </c>
      <c r="Q123">
        <v>173</v>
      </c>
      <c r="R123">
        <v>1401</v>
      </c>
      <c r="S123">
        <v>4.7608850820842257</v>
      </c>
      <c r="T123">
        <v>4.85581727337616</v>
      </c>
      <c r="U123">
        <v>20.226552462526769</v>
      </c>
      <c r="V123">
        <v>3.5688793718772311</v>
      </c>
      <c r="W123">
        <v>1.8558172733761595</v>
      </c>
      <c r="X123">
        <v>77.373304782298362</v>
      </c>
      <c r="Y123">
        <v>24.839400428265527</v>
      </c>
      <c r="Z123">
        <v>5.8871308764140311</v>
      </c>
      <c r="AA123">
        <v>1.7879956004721571</v>
      </c>
      <c r="AB123">
        <v>2.1830694800910622</v>
      </c>
      <c r="AC123">
        <v>47.91903684061225</v>
      </c>
      <c r="AD123">
        <v>41.789402467639263</v>
      </c>
      <c r="AE123">
        <v>55.713107198199445</v>
      </c>
      <c r="AF123">
        <v>16.44945403311025</v>
      </c>
      <c r="AG123">
        <v>15.666244107342973</v>
      </c>
      <c r="AH123">
        <v>0.78515346181299073</v>
      </c>
    </row>
    <row r="124" spans="1:34">
      <c r="A124">
        <v>2</v>
      </c>
      <c r="B124">
        <v>95</v>
      </c>
      <c r="C124">
        <v>2016</v>
      </c>
      <c r="D124">
        <v>11</v>
      </c>
      <c r="E124">
        <v>99</v>
      </c>
      <c r="F124">
        <v>99</v>
      </c>
      <c r="G124">
        <v>99</v>
      </c>
      <c r="H124">
        <v>99</v>
      </c>
      <c r="I124">
        <v>99</v>
      </c>
      <c r="J124">
        <v>999</v>
      </c>
      <c r="K124">
        <v>99</v>
      </c>
      <c r="L124">
        <v>99</v>
      </c>
      <c r="M124">
        <v>99</v>
      </c>
      <c r="N124">
        <v>99</v>
      </c>
      <c r="O124">
        <v>99</v>
      </c>
      <c r="P124">
        <v>9999</v>
      </c>
      <c r="Q124">
        <v>137</v>
      </c>
      <c r="R124">
        <v>1072</v>
      </c>
      <c r="S124">
        <v>4.9430970149253719</v>
      </c>
      <c r="T124">
        <v>5.3274253731343286</v>
      </c>
      <c r="U124">
        <v>20.670149253731353</v>
      </c>
      <c r="V124">
        <v>2.4253731343283591</v>
      </c>
      <c r="W124">
        <v>3.6380597014925375</v>
      </c>
      <c r="X124">
        <v>82.555970149253724</v>
      </c>
      <c r="Y124">
        <v>24.720149253731343</v>
      </c>
      <c r="Z124">
        <v>5.7454154968508417</v>
      </c>
      <c r="AA124">
        <v>1.6309531933646395</v>
      </c>
      <c r="AB124">
        <v>2.1544975723372128</v>
      </c>
      <c r="AC124">
        <v>39.104118551424257</v>
      </c>
      <c r="AD124">
        <v>40.620086134986487</v>
      </c>
      <c r="AE124">
        <v>52.323690926390817</v>
      </c>
      <c r="AF124">
        <v>12.586591522836684</v>
      </c>
      <c r="AG124">
        <v>12.250203033028738</v>
      </c>
      <c r="AH124">
        <v>0</v>
      </c>
    </row>
    <row r="125" spans="1:34">
      <c r="A125">
        <v>2</v>
      </c>
      <c r="B125">
        <v>96</v>
      </c>
      <c r="C125">
        <v>2016</v>
      </c>
      <c r="D125">
        <v>12</v>
      </c>
      <c r="E125">
        <v>99</v>
      </c>
      <c r="F125">
        <v>99</v>
      </c>
      <c r="G125">
        <v>99</v>
      </c>
      <c r="H125">
        <v>99</v>
      </c>
      <c r="I125">
        <v>99</v>
      </c>
      <c r="J125">
        <v>999</v>
      </c>
      <c r="K125">
        <v>99</v>
      </c>
      <c r="L125">
        <v>99</v>
      </c>
      <c r="M125">
        <v>99</v>
      </c>
      <c r="N125">
        <v>99</v>
      </c>
      <c r="O125">
        <v>99</v>
      </c>
      <c r="P125">
        <v>9999</v>
      </c>
      <c r="Q125">
        <v>31</v>
      </c>
      <c r="R125">
        <v>132</v>
      </c>
      <c r="S125">
        <v>5.4848484848484844</v>
      </c>
      <c r="T125">
        <v>6.0909090909090899</v>
      </c>
      <c r="U125">
        <v>21.947727272727281</v>
      </c>
      <c r="V125">
        <v>4.5454545454545459</v>
      </c>
      <c r="W125">
        <v>7.5757575757575761</v>
      </c>
      <c r="X125">
        <v>78.787878787878782</v>
      </c>
      <c r="Y125">
        <v>38.636363636363633</v>
      </c>
      <c r="Z125">
        <v>7.4709788607478016</v>
      </c>
      <c r="AA125">
        <v>1.6166034749514122</v>
      </c>
      <c r="AB125">
        <v>2.4570694094071959</v>
      </c>
      <c r="AC125">
        <v>33.492066663087101</v>
      </c>
      <c r="AD125">
        <v>42.232392467208093</v>
      </c>
      <c r="AE125">
        <v>38.751630293148288</v>
      </c>
      <c r="AF125">
        <v>1.5498414934836211</v>
      </c>
      <c r="AG125">
        <v>1.6016527911305669</v>
      </c>
      <c r="AH125">
        <v>0</v>
      </c>
    </row>
    <row r="126" spans="1:34">
      <c r="A126">
        <v>2</v>
      </c>
      <c r="B126">
        <v>97</v>
      </c>
      <c r="C126">
        <v>2015</v>
      </c>
      <c r="D126">
        <v>1</v>
      </c>
      <c r="E126">
        <v>99</v>
      </c>
      <c r="F126">
        <v>99</v>
      </c>
      <c r="G126">
        <v>99</v>
      </c>
      <c r="H126">
        <v>99</v>
      </c>
      <c r="I126">
        <v>99</v>
      </c>
      <c r="J126">
        <v>999</v>
      </c>
      <c r="K126">
        <v>99</v>
      </c>
      <c r="L126">
        <v>99</v>
      </c>
      <c r="M126">
        <v>99</v>
      </c>
      <c r="N126">
        <v>99</v>
      </c>
      <c r="O126">
        <v>99</v>
      </c>
      <c r="P126">
        <v>9999</v>
      </c>
      <c r="Q126">
        <v>132</v>
      </c>
      <c r="R126">
        <v>1350</v>
      </c>
      <c r="S126">
        <v>5.1570370370370382</v>
      </c>
      <c r="T126">
        <v>5.6977777777777776</v>
      </c>
      <c r="U126">
        <v>22.13014814814818</v>
      </c>
      <c r="V126">
        <v>4.8888888888888884</v>
      </c>
      <c r="W126">
        <v>2.592592592592593</v>
      </c>
      <c r="X126">
        <v>91.259259259259238</v>
      </c>
      <c r="Y126">
        <v>39.481481481481488</v>
      </c>
      <c r="Z126">
        <v>5.083905102297086</v>
      </c>
      <c r="AA126">
        <v>1.5027648957709883</v>
      </c>
      <c r="AB126">
        <v>1.9269421820177972</v>
      </c>
      <c r="AC126">
        <v>54.06991738728</v>
      </c>
      <c r="AD126">
        <v>53.019527578625279</v>
      </c>
      <c r="AE126">
        <v>54.692610346835693</v>
      </c>
      <c r="AF126">
        <v>16.550202280250097</v>
      </c>
      <c r="AG126">
        <v>17.521931959606977</v>
      </c>
      <c r="AH126">
        <v>0.5185185185185186</v>
      </c>
    </row>
    <row r="127" spans="1:34">
      <c r="A127">
        <v>2</v>
      </c>
      <c r="B127">
        <v>98</v>
      </c>
      <c r="C127">
        <v>2015</v>
      </c>
      <c r="D127">
        <v>2</v>
      </c>
      <c r="E127">
        <v>99</v>
      </c>
      <c r="F127">
        <v>99</v>
      </c>
      <c r="G127">
        <v>99</v>
      </c>
      <c r="H127">
        <v>99</v>
      </c>
      <c r="I127">
        <v>99</v>
      </c>
      <c r="J127">
        <v>999</v>
      </c>
      <c r="K127">
        <v>99</v>
      </c>
      <c r="L127">
        <v>99</v>
      </c>
      <c r="M127">
        <v>99</v>
      </c>
      <c r="N127">
        <v>99</v>
      </c>
      <c r="O127">
        <v>99</v>
      </c>
      <c r="P127">
        <v>9999</v>
      </c>
      <c r="Q127">
        <v>90</v>
      </c>
      <c r="R127">
        <v>552</v>
      </c>
      <c r="S127">
        <v>5.0217391304347823</v>
      </c>
      <c r="T127">
        <v>5.5561594202898554</v>
      </c>
      <c r="U127">
        <v>20.740398550724624</v>
      </c>
      <c r="V127">
        <v>2.3550724637681157</v>
      </c>
      <c r="W127">
        <v>2.8985507246376807</v>
      </c>
      <c r="X127">
        <v>79.347826086956516</v>
      </c>
      <c r="Y127">
        <v>31.340579710144919</v>
      </c>
      <c r="Z127">
        <v>5.9825333190565484</v>
      </c>
      <c r="AA127">
        <v>1.6906280082803129</v>
      </c>
      <c r="AB127">
        <v>2.0947912705896954</v>
      </c>
      <c r="AC127">
        <v>46.904661765882437</v>
      </c>
      <c r="AD127">
        <v>51.55573495726324</v>
      </c>
      <c r="AE127">
        <v>47.589079700642174</v>
      </c>
      <c r="AF127">
        <v>6.7671938212578162</v>
      </c>
      <c r="AG127">
        <v>6.7145989023170003</v>
      </c>
      <c r="AH127">
        <v>0</v>
      </c>
    </row>
    <row r="128" spans="1:34">
      <c r="A128">
        <v>2</v>
      </c>
      <c r="B128">
        <v>99</v>
      </c>
      <c r="C128">
        <v>2015</v>
      </c>
      <c r="D128">
        <v>3</v>
      </c>
      <c r="E128">
        <v>99</v>
      </c>
      <c r="F128">
        <v>99</v>
      </c>
      <c r="G128">
        <v>99</v>
      </c>
      <c r="H128">
        <v>99</v>
      </c>
      <c r="I128">
        <v>99</v>
      </c>
      <c r="J128">
        <v>999</v>
      </c>
      <c r="K128">
        <v>99</v>
      </c>
      <c r="L128">
        <v>99</v>
      </c>
      <c r="M128">
        <v>99</v>
      </c>
      <c r="N128">
        <v>99</v>
      </c>
      <c r="O128">
        <v>99</v>
      </c>
      <c r="P128">
        <v>9999</v>
      </c>
      <c r="Q128">
        <v>124</v>
      </c>
      <c r="R128">
        <v>670</v>
      </c>
      <c r="S128">
        <v>5.1477611940298509</v>
      </c>
      <c r="T128">
        <v>5.91044776119403</v>
      </c>
      <c r="U128">
        <v>21.930895522388056</v>
      </c>
      <c r="V128">
        <v>4.6268656716417915</v>
      </c>
      <c r="W128">
        <v>4.4776119402985071</v>
      </c>
      <c r="X128">
        <v>84.925373134328382</v>
      </c>
      <c r="Y128">
        <v>38.955223880597025</v>
      </c>
      <c r="Z128">
        <v>6.0760246310761108</v>
      </c>
      <c r="AA128">
        <v>1.6779392308348631</v>
      </c>
      <c r="AB128">
        <v>2.1317174302648523</v>
      </c>
      <c r="AC128">
        <v>53.044296367224597</v>
      </c>
      <c r="AD128">
        <v>52.341651995873718</v>
      </c>
      <c r="AE128">
        <v>60.03984802011886</v>
      </c>
      <c r="AF128">
        <v>8.2138040946426383</v>
      </c>
      <c r="AG128">
        <v>8.6177733621262984</v>
      </c>
      <c r="AH128">
        <v>0</v>
      </c>
    </row>
    <row r="129" spans="1:34">
      <c r="A129">
        <v>2</v>
      </c>
      <c r="B129">
        <v>100</v>
      </c>
      <c r="C129">
        <v>2015</v>
      </c>
      <c r="D129">
        <v>4</v>
      </c>
      <c r="E129">
        <v>99</v>
      </c>
      <c r="F129">
        <v>99</v>
      </c>
      <c r="G129">
        <v>99</v>
      </c>
      <c r="H129">
        <v>99</v>
      </c>
      <c r="I129">
        <v>99</v>
      </c>
      <c r="J129">
        <v>999</v>
      </c>
      <c r="K129">
        <v>99</v>
      </c>
      <c r="L129">
        <v>99</v>
      </c>
      <c r="M129">
        <v>99</v>
      </c>
      <c r="N129">
        <v>99</v>
      </c>
      <c r="O129">
        <v>99</v>
      </c>
      <c r="P129">
        <v>9999</v>
      </c>
      <c r="Q129">
        <v>90</v>
      </c>
      <c r="R129">
        <v>498</v>
      </c>
      <c r="S129">
        <v>5.1405622489959848</v>
      </c>
      <c r="T129">
        <v>5.8674698795180724</v>
      </c>
      <c r="U129">
        <v>21.954016064257029</v>
      </c>
      <c r="V129">
        <v>5.2208835341365472</v>
      </c>
      <c r="W129">
        <v>2.6104417670682736</v>
      </c>
      <c r="X129">
        <v>83.935742971887507</v>
      </c>
      <c r="Y129">
        <v>41.767068273092377</v>
      </c>
      <c r="Z129">
        <v>5.7313127395577723</v>
      </c>
      <c r="AA129">
        <v>1.645341874711538</v>
      </c>
      <c r="AB129">
        <v>2.1608291823086914</v>
      </c>
      <c r="AC129">
        <v>57.37750103333439</v>
      </c>
      <c r="AD129">
        <v>56.971345148605806</v>
      </c>
      <c r="AE129">
        <v>46.555104828584682</v>
      </c>
      <c r="AF129">
        <v>6.1051857300478121</v>
      </c>
      <c r="AG129">
        <v>6.4122023687337411</v>
      </c>
      <c r="AH129">
        <v>0</v>
      </c>
    </row>
    <row r="130" spans="1:34">
      <c r="A130">
        <v>2</v>
      </c>
      <c r="B130">
        <v>101</v>
      </c>
      <c r="C130">
        <v>2015</v>
      </c>
      <c r="D130">
        <v>5</v>
      </c>
      <c r="E130">
        <v>99</v>
      </c>
      <c r="F130">
        <v>99</v>
      </c>
      <c r="G130">
        <v>99</v>
      </c>
      <c r="H130">
        <v>99</v>
      </c>
      <c r="I130">
        <v>99</v>
      </c>
      <c r="J130">
        <v>999</v>
      </c>
      <c r="K130">
        <v>99</v>
      </c>
      <c r="L130">
        <v>99</v>
      </c>
      <c r="M130">
        <v>99</v>
      </c>
      <c r="N130">
        <v>99</v>
      </c>
      <c r="O130">
        <v>99</v>
      </c>
      <c r="P130">
        <v>9999</v>
      </c>
      <c r="Q130">
        <v>76</v>
      </c>
      <c r="R130">
        <v>340</v>
      </c>
      <c r="S130">
        <v>5.0441176470588243</v>
      </c>
      <c r="T130">
        <v>5.6617647058823524</v>
      </c>
      <c r="U130">
        <v>21.459705882352925</v>
      </c>
      <c r="V130">
        <v>4.1176470588235308</v>
      </c>
      <c r="W130">
        <v>1.1764705882352939</v>
      </c>
      <c r="X130">
        <v>84.411764705882348</v>
      </c>
      <c r="Y130">
        <v>35.588235294117645</v>
      </c>
      <c r="Z130">
        <v>5.9391913617210923</v>
      </c>
      <c r="AA130">
        <v>1.7709570653563695</v>
      </c>
      <c r="AB130">
        <v>2.0103430649404905</v>
      </c>
      <c r="AC130">
        <v>55.945951155490306</v>
      </c>
      <c r="AD130">
        <v>66.01163498836199</v>
      </c>
      <c r="AE130">
        <v>58.247499289097831</v>
      </c>
      <c r="AF130">
        <v>4.168199092803726</v>
      </c>
      <c r="AG130">
        <v>4.2792393870898451</v>
      </c>
      <c r="AH130">
        <v>0</v>
      </c>
    </row>
    <row r="131" spans="1:34">
      <c r="A131">
        <v>2</v>
      </c>
      <c r="B131">
        <v>102</v>
      </c>
      <c r="C131">
        <v>2015</v>
      </c>
      <c r="D131">
        <v>6</v>
      </c>
      <c r="E131">
        <v>99</v>
      </c>
      <c r="F131">
        <v>99</v>
      </c>
      <c r="G131">
        <v>99</v>
      </c>
      <c r="H131">
        <v>99</v>
      </c>
      <c r="I131">
        <v>99</v>
      </c>
      <c r="J131">
        <v>999</v>
      </c>
      <c r="K131">
        <v>99</v>
      </c>
      <c r="L131">
        <v>99</v>
      </c>
      <c r="M131">
        <v>99</v>
      </c>
      <c r="N131">
        <v>99</v>
      </c>
      <c r="O131">
        <v>99</v>
      </c>
      <c r="P131">
        <v>9999</v>
      </c>
      <c r="Q131">
        <v>95</v>
      </c>
      <c r="R131">
        <v>659</v>
      </c>
      <c r="S131">
        <v>4.8786039453717764</v>
      </c>
      <c r="T131">
        <v>5.6752655538695</v>
      </c>
      <c r="U131">
        <v>22.311836115326265</v>
      </c>
      <c r="V131">
        <v>2.1244309559939301</v>
      </c>
      <c r="W131">
        <v>3.6418816388467374</v>
      </c>
      <c r="X131">
        <v>83.004552352048577</v>
      </c>
      <c r="Y131">
        <v>39.757207890743551</v>
      </c>
      <c r="Z131">
        <v>6.7772680471226288</v>
      </c>
      <c r="AA131">
        <v>1.8885038018106612</v>
      </c>
      <c r="AB131">
        <v>2.4197301134097873</v>
      </c>
      <c r="AC131">
        <v>60.300709060585007</v>
      </c>
      <c r="AD131">
        <v>57.095461936462797</v>
      </c>
      <c r="AE131">
        <v>64.355893760709804</v>
      </c>
      <c r="AF131">
        <v>8.0789505945813431</v>
      </c>
      <c r="AG131">
        <v>8.6235210076443689</v>
      </c>
      <c r="AH131">
        <v>0</v>
      </c>
    </row>
    <row r="132" spans="1:34">
      <c r="A132">
        <v>2</v>
      </c>
      <c r="B132">
        <v>103</v>
      </c>
      <c r="C132">
        <v>2015</v>
      </c>
      <c r="D132">
        <v>7</v>
      </c>
      <c r="E132">
        <v>99</v>
      </c>
      <c r="F132">
        <v>99</v>
      </c>
      <c r="G132">
        <v>99</v>
      </c>
      <c r="H132">
        <v>99</v>
      </c>
      <c r="I132">
        <v>99</v>
      </c>
      <c r="J132">
        <v>999</v>
      </c>
      <c r="K132">
        <v>99</v>
      </c>
      <c r="L132">
        <v>99</v>
      </c>
      <c r="M132">
        <v>99</v>
      </c>
      <c r="N132">
        <v>99</v>
      </c>
      <c r="O132">
        <v>99</v>
      </c>
      <c r="P132">
        <v>9999</v>
      </c>
      <c r="Q132">
        <v>32</v>
      </c>
      <c r="R132">
        <v>129</v>
      </c>
      <c r="S132">
        <v>5.1705426356589133</v>
      </c>
      <c r="T132">
        <v>5</v>
      </c>
      <c r="U132">
        <v>19.377519379844969</v>
      </c>
      <c r="V132">
        <v>4.6511627906976756</v>
      </c>
      <c r="W132">
        <v>3.8759689922480622</v>
      </c>
      <c r="X132">
        <v>62.790697674418638</v>
      </c>
      <c r="Y132">
        <v>28.682170542635671</v>
      </c>
      <c r="Z132">
        <v>6.9839377212705189</v>
      </c>
      <c r="AA132">
        <v>2.0540149037741631</v>
      </c>
      <c r="AB132">
        <v>2.2721775233626484</v>
      </c>
      <c r="AC132">
        <v>53.309062126216304</v>
      </c>
      <c r="AD132">
        <v>61.82988695082976</v>
      </c>
      <c r="AE132">
        <v>69.262871849654886</v>
      </c>
      <c r="AF132">
        <v>1.5814637734461201</v>
      </c>
      <c r="AG132">
        <v>1.4660601532158075</v>
      </c>
      <c r="AH132">
        <v>0</v>
      </c>
    </row>
    <row r="133" spans="1:34">
      <c r="A133">
        <v>2</v>
      </c>
      <c r="B133">
        <v>104</v>
      </c>
      <c r="C133">
        <v>2015</v>
      </c>
      <c r="D133">
        <v>8</v>
      </c>
      <c r="E133">
        <v>99</v>
      </c>
      <c r="F133">
        <v>99</v>
      </c>
      <c r="G133">
        <v>99</v>
      </c>
      <c r="H133">
        <v>99</v>
      </c>
      <c r="I133">
        <v>99</v>
      </c>
      <c r="J133">
        <v>999</v>
      </c>
      <c r="K133">
        <v>99</v>
      </c>
      <c r="L133">
        <v>99</v>
      </c>
      <c r="M133">
        <v>99</v>
      </c>
      <c r="N133">
        <v>99</v>
      </c>
      <c r="O133">
        <v>99</v>
      </c>
      <c r="P133">
        <v>9999</v>
      </c>
      <c r="Q133">
        <v>79</v>
      </c>
      <c r="R133">
        <v>522</v>
      </c>
      <c r="S133">
        <v>4.8486590038314175</v>
      </c>
      <c r="T133">
        <v>5.0287356321839081</v>
      </c>
      <c r="U133">
        <v>19.738697318007674</v>
      </c>
      <c r="V133">
        <v>3.6398467432950201</v>
      </c>
      <c r="W133">
        <v>2.6819923371647505</v>
      </c>
      <c r="X133">
        <v>68.007662835249022</v>
      </c>
      <c r="Y133">
        <v>25.47892720306513</v>
      </c>
      <c r="Z133">
        <v>6.3987484279960398</v>
      </c>
      <c r="AA133">
        <v>1.8178784639725647</v>
      </c>
      <c r="AB133">
        <v>2.2829406347086447</v>
      </c>
      <c r="AC133">
        <v>49.953338630037798</v>
      </c>
      <c r="AD133">
        <v>50.112011156190512</v>
      </c>
      <c r="AE133">
        <v>55.774292238392114</v>
      </c>
      <c r="AF133">
        <v>6.3994115483633687</v>
      </c>
      <c r="AG133">
        <v>6.043004118363962</v>
      </c>
      <c r="AH133">
        <v>0</v>
      </c>
    </row>
    <row r="134" spans="1:34">
      <c r="A134">
        <v>2</v>
      </c>
      <c r="B134">
        <v>105</v>
      </c>
      <c r="C134">
        <v>2015</v>
      </c>
      <c r="D134">
        <v>9</v>
      </c>
      <c r="E134">
        <v>99</v>
      </c>
      <c r="F134">
        <v>99</v>
      </c>
      <c r="G134">
        <v>99</v>
      </c>
      <c r="H134">
        <v>99</v>
      </c>
      <c r="I134">
        <v>99</v>
      </c>
      <c r="J134">
        <v>999</v>
      </c>
      <c r="K134">
        <v>99</v>
      </c>
      <c r="L134">
        <v>99</v>
      </c>
      <c r="M134">
        <v>99</v>
      </c>
      <c r="N134">
        <v>99</v>
      </c>
      <c r="O134">
        <v>99</v>
      </c>
      <c r="P134">
        <v>9999</v>
      </c>
      <c r="Q134">
        <v>123</v>
      </c>
      <c r="R134">
        <v>992</v>
      </c>
      <c r="S134">
        <v>3.932459677419355</v>
      </c>
      <c r="T134">
        <v>4.7217741935483879</v>
      </c>
      <c r="U134">
        <v>19.04133064516127</v>
      </c>
      <c r="V134">
        <v>1.008064516129032</v>
      </c>
      <c r="W134">
        <v>2.116935483870968</v>
      </c>
      <c r="X134">
        <v>70.564516129032242</v>
      </c>
      <c r="Y134">
        <v>18.145161290322577</v>
      </c>
      <c r="Z134">
        <v>5.800400208970351</v>
      </c>
      <c r="AA134">
        <v>1.9261765357207496</v>
      </c>
      <c r="AB134">
        <v>2.3553323333713121</v>
      </c>
      <c r="AC134">
        <v>53.140444112149595</v>
      </c>
      <c r="AD134">
        <v>58.824298274964605</v>
      </c>
      <c r="AE134">
        <v>62.578916464856597</v>
      </c>
      <c r="AF134">
        <v>12.161333823709699</v>
      </c>
      <c r="AG134">
        <v>11.078293488856007</v>
      </c>
      <c r="AH134">
        <v>0.50403225806451601</v>
      </c>
    </row>
    <row r="135" spans="1:34">
      <c r="A135">
        <v>2</v>
      </c>
      <c r="B135">
        <v>106</v>
      </c>
      <c r="C135">
        <v>2015</v>
      </c>
      <c r="D135">
        <v>10</v>
      </c>
      <c r="E135">
        <v>99</v>
      </c>
      <c r="F135">
        <v>99</v>
      </c>
      <c r="G135">
        <v>99</v>
      </c>
      <c r="H135">
        <v>99</v>
      </c>
      <c r="I135">
        <v>99</v>
      </c>
      <c r="J135">
        <v>999</v>
      </c>
      <c r="K135">
        <v>99</v>
      </c>
      <c r="L135">
        <v>99</v>
      </c>
      <c r="M135">
        <v>99</v>
      </c>
      <c r="N135">
        <v>99</v>
      </c>
      <c r="O135">
        <v>99</v>
      </c>
      <c r="P135">
        <v>9999</v>
      </c>
      <c r="Q135">
        <v>184</v>
      </c>
      <c r="R135">
        <v>1371</v>
      </c>
      <c r="S135">
        <v>4.6309263311451492</v>
      </c>
      <c r="T135">
        <v>4.7045951859956237</v>
      </c>
      <c r="U135">
        <v>19.905908096280097</v>
      </c>
      <c r="V135">
        <v>2.407002188183808</v>
      </c>
      <c r="W135">
        <v>1.9693654266958425</v>
      </c>
      <c r="X135">
        <v>78.701677607585694</v>
      </c>
      <c r="Y135">
        <v>21.881838074398249</v>
      </c>
      <c r="Z135">
        <v>5.446435818499312</v>
      </c>
      <c r="AA135">
        <v>1.820390369313172</v>
      </c>
      <c r="AB135">
        <v>2.2223848005132503</v>
      </c>
      <c r="AC135">
        <v>41.910555890696052</v>
      </c>
      <c r="AD135">
        <v>51.240448462230894</v>
      </c>
      <c r="AE135">
        <v>53.953120595117952</v>
      </c>
      <c r="AF135">
        <v>16.807649871276197</v>
      </c>
      <c r="AG135">
        <v>16.006019778938523</v>
      </c>
      <c r="AH135">
        <v>7.2939460247994151E-2</v>
      </c>
    </row>
    <row r="136" spans="1:34">
      <c r="A136">
        <v>2</v>
      </c>
      <c r="B136">
        <v>107</v>
      </c>
      <c r="C136">
        <v>2015</v>
      </c>
      <c r="D136">
        <v>11</v>
      </c>
      <c r="E136">
        <v>99</v>
      </c>
      <c r="F136">
        <v>99</v>
      </c>
      <c r="G136">
        <v>99</v>
      </c>
      <c r="H136">
        <v>99</v>
      </c>
      <c r="I136">
        <v>99</v>
      </c>
      <c r="J136">
        <v>999</v>
      </c>
      <c r="K136">
        <v>99</v>
      </c>
      <c r="L136">
        <v>99</v>
      </c>
      <c r="M136">
        <v>99</v>
      </c>
      <c r="N136">
        <v>99</v>
      </c>
      <c r="O136">
        <v>99</v>
      </c>
      <c r="P136">
        <v>9999</v>
      </c>
      <c r="Q136">
        <v>118</v>
      </c>
      <c r="R136">
        <v>828</v>
      </c>
      <c r="S136">
        <v>4.9335748792270513</v>
      </c>
      <c r="T136">
        <v>5.1123188405797109</v>
      </c>
      <c r="U136">
        <v>20.959903381642516</v>
      </c>
      <c r="V136">
        <v>4.3478260869565215</v>
      </c>
      <c r="W136">
        <v>2.1739130434782608</v>
      </c>
      <c r="X136">
        <v>82.850241545893738</v>
      </c>
      <c r="Y136">
        <v>29.710144927536231</v>
      </c>
      <c r="Z136">
        <v>5.9110382283931155</v>
      </c>
      <c r="AA136">
        <v>1.7408652612766076</v>
      </c>
      <c r="AB136">
        <v>2.2112345852700277</v>
      </c>
      <c r="AC136">
        <v>59.196787066058413</v>
      </c>
      <c r="AD136">
        <v>46.19093268927832</v>
      </c>
      <c r="AE136">
        <v>49.796084344205319</v>
      </c>
      <c r="AF136">
        <v>10.150790731886721</v>
      </c>
      <c r="AG136">
        <v>10.178493718058048</v>
      </c>
      <c r="AH136">
        <v>0.24154589371980673</v>
      </c>
    </row>
    <row r="137" spans="1:34">
      <c r="A137">
        <v>2</v>
      </c>
      <c r="B137">
        <v>108</v>
      </c>
      <c r="C137">
        <v>2015</v>
      </c>
      <c r="D137">
        <v>12</v>
      </c>
      <c r="E137">
        <v>99</v>
      </c>
      <c r="F137">
        <v>99</v>
      </c>
      <c r="G137">
        <v>99</v>
      </c>
      <c r="H137">
        <v>99</v>
      </c>
      <c r="I137">
        <v>99</v>
      </c>
      <c r="J137">
        <v>999</v>
      </c>
      <c r="K137">
        <v>99</v>
      </c>
      <c r="L137">
        <v>99</v>
      </c>
      <c r="M137">
        <v>99</v>
      </c>
      <c r="N137">
        <v>99</v>
      </c>
      <c r="O137">
        <v>99</v>
      </c>
      <c r="P137">
        <v>9999</v>
      </c>
      <c r="Q137">
        <v>42</v>
      </c>
      <c r="R137">
        <v>246</v>
      </c>
      <c r="S137">
        <v>5.1138211382113825</v>
      </c>
      <c r="T137">
        <v>5.4878048780487809</v>
      </c>
      <c r="U137">
        <v>21.201219512195127</v>
      </c>
      <c r="V137">
        <v>6.5040650406504046</v>
      </c>
      <c r="W137">
        <v>1.6260162601626011</v>
      </c>
      <c r="X137">
        <v>84.146341463414615</v>
      </c>
      <c r="Y137">
        <v>32.520325203252021</v>
      </c>
      <c r="Z137">
        <v>5.9981059456760208</v>
      </c>
      <c r="AA137">
        <v>1.4211140255797612</v>
      </c>
      <c r="AB137">
        <v>1.9831233214979047</v>
      </c>
      <c r="AC137">
        <v>54.717186148382176</v>
      </c>
      <c r="AD137">
        <v>44.469577376028205</v>
      </c>
      <c r="AE137">
        <v>50.38907436364628</v>
      </c>
      <c r="AF137">
        <v>3.015814637734461</v>
      </c>
      <c r="AG137">
        <v>3.0588617550494241</v>
      </c>
      <c r="AH137">
        <v>2.0325203252032518</v>
      </c>
    </row>
    <row r="138" spans="1:34">
      <c r="A138">
        <v>2</v>
      </c>
      <c r="B138">
        <v>109</v>
      </c>
      <c r="C138">
        <v>2014</v>
      </c>
      <c r="D138">
        <v>1</v>
      </c>
      <c r="E138">
        <v>99</v>
      </c>
      <c r="F138">
        <v>99</v>
      </c>
      <c r="G138">
        <v>99</v>
      </c>
      <c r="H138">
        <v>99</v>
      </c>
      <c r="I138">
        <v>99</v>
      </c>
      <c r="J138">
        <v>999</v>
      </c>
      <c r="K138">
        <v>99</v>
      </c>
      <c r="L138">
        <v>99</v>
      </c>
      <c r="M138">
        <v>99</v>
      </c>
      <c r="N138">
        <v>99</v>
      </c>
      <c r="O138">
        <v>99</v>
      </c>
      <c r="P138">
        <v>9999</v>
      </c>
      <c r="Q138">
        <v>146</v>
      </c>
      <c r="R138">
        <v>2670</v>
      </c>
      <c r="S138">
        <v>5.1224719101123588</v>
      </c>
      <c r="T138">
        <v>5.8370786516853954</v>
      </c>
      <c r="U138">
        <v>20.464232209737837</v>
      </c>
      <c r="V138">
        <v>1.9850187265917605</v>
      </c>
      <c r="W138">
        <v>2.5842696629213484</v>
      </c>
      <c r="X138">
        <v>86.292134831460643</v>
      </c>
      <c r="Y138">
        <v>24.194756554307119</v>
      </c>
      <c r="Z138">
        <v>4.4638042498002486</v>
      </c>
      <c r="AA138">
        <v>1.519036714943319</v>
      </c>
      <c r="AB138">
        <v>1.809269641115814</v>
      </c>
      <c r="AC138">
        <v>52.156847995674013</v>
      </c>
      <c r="AD138">
        <v>49.000997854222014</v>
      </c>
      <c r="AE138">
        <v>54.254951462001515</v>
      </c>
      <c r="AF138">
        <v>26.66267225883762</v>
      </c>
      <c r="AG138">
        <v>26.941398470578456</v>
      </c>
      <c r="AH138">
        <v>0.18726591760299627</v>
      </c>
    </row>
    <row r="139" spans="1:34">
      <c r="A139">
        <v>2</v>
      </c>
      <c r="B139">
        <v>110</v>
      </c>
      <c r="C139">
        <v>2014</v>
      </c>
      <c r="D139">
        <v>2</v>
      </c>
      <c r="E139">
        <v>99</v>
      </c>
      <c r="F139">
        <v>99</v>
      </c>
      <c r="G139">
        <v>99</v>
      </c>
      <c r="H139">
        <v>99</v>
      </c>
      <c r="I139">
        <v>99</v>
      </c>
      <c r="J139">
        <v>999</v>
      </c>
      <c r="K139">
        <v>99</v>
      </c>
      <c r="L139">
        <v>99</v>
      </c>
      <c r="M139">
        <v>99</v>
      </c>
      <c r="N139">
        <v>99</v>
      </c>
      <c r="O139">
        <v>99</v>
      </c>
      <c r="P139">
        <v>9999</v>
      </c>
      <c r="Q139">
        <v>79</v>
      </c>
      <c r="R139">
        <v>615</v>
      </c>
      <c r="S139">
        <v>4.8081300813008117</v>
      </c>
      <c r="T139">
        <v>5.5430894308943088</v>
      </c>
      <c r="U139">
        <v>20.903252032520321</v>
      </c>
      <c r="V139">
        <v>4.2276422764227641</v>
      </c>
      <c r="W139">
        <v>2.4390243902439024</v>
      </c>
      <c r="X139">
        <v>80</v>
      </c>
      <c r="Y139">
        <v>32.357723577235774</v>
      </c>
      <c r="Z139">
        <v>5.3756139367185156</v>
      </c>
      <c r="AA139">
        <v>1.7958214143351061</v>
      </c>
      <c r="AB139">
        <v>2.0132117001760377</v>
      </c>
      <c r="AC139">
        <v>63.230418194393806</v>
      </c>
      <c r="AD139">
        <v>44.704860428220989</v>
      </c>
      <c r="AE139">
        <v>51.320410169831362</v>
      </c>
      <c r="AF139">
        <v>6.1414020371479916</v>
      </c>
      <c r="AG139">
        <v>6.3387320169203756</v>
      </c>
      <c r="AH139">
        <v>0.16260162601626013</v>
      </c>
    </row>
    <row r="140" spans="1:34">
      <c r="A140">
        <v>2</v>
      </c>
      <c r="B140">
        <v>111</v>
      </c>
      <c r="C140">
        <v>2014</v>
      </c>
      <c r="D140">
        <v>3</v>
      </c>
      <c r="E140">
        <v>99</v>
      </c>
      <c r="F140">
        <v>99</v>
      </c>
      <c r="G140">
        <v>99</v>
      </c>
      <c r="H140">
        <v>99</v>
      </c>
      <c r="I140">
        <v>99</v>
      </c>
      <c r="J140">
        <v>999</v>
      </c>
      <c r="K140">
        <v>99</v>
      </c>
      <c r="L140">
        <v>99</v>
      </c>
      <c r="M140">
        <v>99</v>
      </c>
      <c r="N140">
        <v>99</v>
      </c>
      <c r="O140">
        <v>99</v>
      </c>
      <c r="P140">
        <v>9999</v>
      </c>
      <c r="Q140">
        <v>98</v>
      </c>
      <c r="R140">
        <v>602</v>
      </c>
      <c r="S140">
        <v>4.9019933554817277</v>
      </c>
      <c r="T140">
        <v>5.7707641196013286</v>
      </c>
      <c r="U140">
        <v>20.989036544850489</v>
      </c>
      <c r="V140">
        <v>3.9867109634551503</v>
      </c>
      <c r="W140">
        <v>1.9933554817275752</v>
      </c>
      <c r="X140">
        <v>78.903654485049827</v>
      </c>
      <c r="Y140">
        <v>34.551495016611305</v>
      </c>
      <c r="Z140">
        <v>5.8609450726690868</v>
      </c>
      <c r="AA140">
        <v>1.7836548427211172</v>
      </c>
      <c r="AB140">
        <v>2.0306478388329965</v>
      </c>
      <c r="AC140">
        <v>62.981025398077009</v>
      </c>
      <c r="AD140">
        <v>60.776858330367922</v>
      </c>
      <c r="AE140">
        <v>63.862440466625394</v>
      </c>
      <c r="AF140">
        <v>6.0115837827042125</v>
      </c>
      <c r="AG140">
        <v>6.2302061006258604</v>
      </c>
      <c r="AH140">
        <v>0</v>
      </c>
    </row>
    <row r="141" spans="1:34">
      <c r="A141">
        <v>2</v>
      </c>
      <c r="B141">
        <v>112</v>
      </c>
      <c r="C141">
        <v>2014</v>
      </c>
      <c r="D141">
        <v>4</v>
      </c>
      <c r="E141">
        <v>99</v>
      </c>
      <c r="F141">
        <v>99</v>
      </c>
      <c r="G141">
        <v>99</v>
      </c>
      <c r="H141">
        <v>99</v>
      </c>
      <c r="I141">
        <v>99</v>
      </c>
      <c r="J141">
        <v>999</v>
      </c>
      <c r="K141">
        <v>99</v>
      </c>
      <c r="L141">
        <v>99</v>
      </c>
      <c r="M141">
        <v>99</v>
      </c>
      <c r="N141">
        <v>99</v>
      </c>
      <c r="O141">
        <v>99</v>
      </c>
      <c r="P141">
        <v>9999</v>
      </c>
      <c r="Q141">
        <v>88</v>
      </c>
      <c r="R141">
        <v>474</v>
      </c>
      <c r="S141">
        <v>5.067510548523205</v>
      </c>
      <c r="T141">
        <v>5.985232067510549</v>
      </c>
      <c r="U141">
        <v>20.478059071729945</v>
      </c>
      <c r="V141">
        <v>2.3206751054852326</v>
      </c>
      <c r="W141">
        <v>5.2742616033755247</v>
      </c>
      <c r="X141">
        <v>76.793248945147695</v>
      </c>
      <c r="Y141">
        <v>29.957805907172993</v>
      </c>
      <c r="Z141">
        <v>5.5224535560936499</v>
      </c>
      <c r="AA141">
        <v>1.9235601565974136</v>
      </c>
      <c r="AB141">
        <v>2.3334372902426326</v>
      </c>
      <c r="AC141">
        <v>66.976610559446016</v>
      </c>
      <c r="AD141">
        <v>52.254275571928993</v>
      </c>
      <c r="AE141">
        <v>56.096038809203762</v>
      </c>
      <c r="AF141">
        <v>4.7333732774116228</v>
      </c>
      <c r="AG141">
        <v>4.7860865929321559</v>
      </c>
      <c r="AH141">
        <v>0</v>
      </c>
    </row>
    <row r="142" spans="1:34">
      <c r="A142">
        <v>2</v>
      </c>
      <c r="B142">
        <v>113</v>
      </c>
      <c r="C142">
        <v>2014</v>
      </c>
      <c r="D142">
        <v>5</v>
      </c>
      <c r="E142">
        <v>99</v>
      </c>
      <c r="F142">
        <v>99</v>
      </c>
      <c r="G142">
        <v>99</v>
      </c>
      <c r="H142">
        <v>99</v>
      </c>
      <c r="I142">
        <v>99</v>
      </c>
      <c r="J142">
        <v>999</v>
      </c>
      <c r="K142">
        <v>99</v>
      </c>
      <c r="L142">
        <v>99</v>
      </c>
      <c r="M142">
        <v>99</v>
      </c>
      <c r="N142">
        <v>99</v>
      </c>
      <c r="O142">
        <v>99</v>
      </c>
      <c r="P142">
        <v>9999</v>
      </c>
      <c r="Q142">
        <v>86</v>
      </c>
      <c r="R142">
        <v>496</v>
      </c>
      <c r="S142">
        <v>5.2923387096774199</v>
      </c>
      <c r="T142">
        <v>6.3608870967741948</v>
      </c>
      <c r="U142">
        <v>22.366330645161273</v>
      </c>
      <c r="V142">
        <v>3.6290322580645151</v>
      </c>
      <c r="W142">
        <v>12.701612903225804</v>
      </c>
      <c r="X142">
        <v>82.258064516129025</v>
      </c>
      <c r="Y142">
        <v>40.524193548387103</v>
      </c>
      <c r="Z142">
        <v>7.1718687280209839</v>
      </c>
      <c r="AA142">
        <v>1.8527501828672073</v>
      </c>
      <c r="AB142">
        <v>3.014882844804756</v>
      </c>
      <c r="AC142">
        <v>66.155169985220951</v>
      </c>
      <c r="AD142">
        <v>72.3175415891792</v>
      </c>
      <c r="AE142">
        <v>64.992834473378835</v>
      </c>
      <c r="AF142">
        <v>4.9530657080087881</v>
      </c>
      <c r="AG142">
        <v>5.4700316110699347</v>
      </c>
      <c r="AH142">
        <v>0</v>
      </c>
    </row>
    <row r="143" spans="1:34">
      <c r="A143">
        <v>2</v>
      </c>
      <c r="B143">
        <v>114</v>
      </c>
      <c r="C143">
        <v>2014</v>
      </c>
      <c r="D143">
        <v>6</v>
      </c>
      <c r="E143">
        <v>99</v>
      </c>
      <c r="F143">
        <v>99</v>
      </c>
      <c r="G143">
        <v>99</v>
      </c>
      <c r="H143">
        <v>99</v>
      </c>
      <c r="I143">
        <v>99</v>
      </c>
      <c r="J143">
        <v>999</v>
      </c>
      <c r="K143">
        <v>99</v>
      </c>
      <c r="L143">
        <v>99</v>
      </c>
      <c r="M143">
        <v>99</v>
      </c>
      <c r="N143">
        <v>99</v>
      </c>
      <c r="O143">
        <v>99</v>
      </c>
      <c r="P143">
        <v>9999</v>
      </c>
      <c r="Q143">
        <v>80</v>
      </c>
      <c r="R143">
        <v>676</v>
      </c>
      <c r="S143">
        <v>4.9630177514792893</v>
      </c>
      <c r="T143">
        <v>5.584319526627219</v>
      </c>
      <c r="U143">
        <v>20.840828402366871</v>
      </c>
      <c r="V143">
        <v>2.2189349112426036</v>
      </c>
      <c r="W143">
        <v>2.3668639053254439</v>
      </c>
      <c r="X143">
        <v>81.213017751479285</v>
      </c>
      <c r="Y143">
        <v>29.585798816568051</v>
      </c>
      <c r="Z143">
        <v>6.0727898719239795</v>
      </c>
      <c r="AA143">
        <v>1.8146655370947016</v>
      </c>
      <c r="AB143">
        <v>2.021406808067479</v>
      </c>
      <c r="AC143">
        <v>65.96376577921545</v>
      </c>
      <c r="AD143">
        <v>62.373958893090482</v>
      </c>
      <c r="AE143">
        <v>65.839254642106013</v>
      </c>
      <c r="AF143">
        <v>6.7505492310764916</v>
      </c>
      <c r="AG143">
        <v>6.9466447938377396</v>
      </c>
      <c r="AH143">
        <v>0</v>
      </c>
    </row>
    <row r="144" spans="1:34">
      <c r="A144">
        <v>2</v>
      </c>
      <c r="B144">
        <v>115</v>
      </c>
      <c r="C144">
        <v>2014</v>
      </c>
      <c r="D144">
        <v>7</v>
      </c>
      <c r="E144">
        <v>99</v>
      </c>
      <c r="F144">
        <v>99</v>
      </c>
      <c r="G144">
        <v>99</v>
      </c>
      <c r="H144">
        <v>99</v>
      </c>
      <c r="I144">
        <v>99</v>
      </c>
      <c r="J144">
        <v>999</v>
      </c>
      <c r="K144">
        <v>99</v>
      </c>
      <c r="L144">
        <v>99</v>
      </c>
      <c r="M144">
        <v>99</v>
      </c>
      <c r="N144">
        <v>99</v>
      </c>
      <c r="O144">
        <v>99</v>
      </c>
      <c r="P144">
        <v>9999</v>
      </c>
      <c r="Q144">
        <v>25</v>
      </c>
      <c r="R144">
        <v>202</v>
      </c>
      <c r="S144">
        <v>4.663366336633664</v>
      </c>
      <c r="T144">
        <v>5.2574257425742594</v>
      </c>
      <c r="U144">
        <v>20.391584158415839</v>
      </c>
      <c r="V144">
        <v>2.4752475247524752</v>
      </c>
      <c r="W144">
        <v>1.98019801980198</v>
      </c>
      <c r="X144">
        <v>76.237623762376245</v>
      </c>
      <c r="Y144">
        <v>25.742574257425744</v>
      </c>
      <c r="Z144">
        <v>6.5391493122627118</v>
      </c>
      <c r="AA144">
        <v>1.761959011687497</v>
      </c>
      <c r="AB144">
        <v>2.0640893053178249</v>
      </c>
      <c r="AC144">
        <v>69.615770495460055</v>
      </c>
      <c r="AD144">
        <v>51.452478277226177</v>
      </c>
      <c r="AE144">
        <v>65.815058364485949</v>
      </c>
      <c r="AF144">
        <v>2.0171759536648697</v>
      </c>
      <c r="AG144">
        <v>2.0310272685540611</v>
      </c>
      <c r="AH144">
        <v>0</v>
      </c>
    </row>
    <row r="145" spans="1:34">
      <c r="A145">
        <v>2</v>
      </c>
      <c r="B145">
        <v>116</v>
      </c>
      <c r="C145">
        <v>2014</v>
      </c>
      <c r="D145">
        <v>8</v>
      </c>
      <c r="E145">
        <v>99</v>
      </c>
      <c r="F145">
        <v>99</v>
      </c>
      <c r="G145">
        <v>99</v>
      </c>
      <c r="H145">
        <v>99</v>
      </c>
      <c r="I145">
        <v>99</v>
      </c>
      <c r="J145">
        <v>999</v>
      </c>
      <c r="K145">
        <v>99</v>
      </c>
      <c r="L145">
        <v>99</v>
      </c>
      <c r="M145">
        <v>99</v>
      </c>
      <c r="N145">
        <v>99</v>
      </c>
      <c r="O145">
        <v>99</v>
      </c>
      <c r="P145">
        <v>9999</v>
      </c>
      <c r="Q145">
        <v>97</v>
      </c>
      <c r="R145">
        <v>889</v>
      </c>
      <c r="S145">
        <v>4.4296962879640045</v>
      </c>
      <c r="T145">
        <v>4.9797525309336335</v>
      </c>
      <c r="U145">
        <v>19.515860517435328</v>
      </c>
      <c r="V145">
        <v>1.9122609673790776</v>
      </c>
      <c r="W145">
        <v>1.6872890888638918</v>
      </c>
      <c r="X145">
        <v>76.940382452193475</v>
      </c>
      <c r="Y145">
        <v>20.809898762654665</v>
      </c>
      <c r="Z145">
        <v>5.2955280034608228</v>
      </c>
      <c r="AA145">
        <v>1.6223467629086203</v>
      </c>
      <c r="AB145">
        <v>1.9806816001824337</v>
      </c>
      <c r="AC145">
        <v>52.036783169532178</v>
      </c>
      <c r="AD145">
        <v>54.255818691217591</v>
      </c>
      <c r="AE145">
        <v>56.875116159026611</v>
      </c>
      <c r="AF145">
        <v>8.8775714000399439</v>
      </c>
      <c r="AG145">
        <v>8.5546625958353886</v>
      </c>
      <c r="AH145">
        <v>0</v>
      </c>
    </row>
    <row r="146" spans="1:34">
      <c r="A146">
        <v>2</v>
      </c>
      <c r="B146">
        <v>117</v>
      </c>
      <c r="C146">
        <v>2014</v>
      </c>
      <c r="D146">
        <v>9</v>
      </c>
      <c r="E146">
        <v>99</v>
      </c>
      <c r="F146">
        <v>99</v>
      </c>
      <c r="G146">
        <v>99</v>
      </c>
      <c r="H146">
        <v>99</v>
      </c>
      <c r="I146">
        <v>99</v>
      </c>
      <c r="J146">
        <v>999</v>
      </c>
      <c r="K146">
        <v>99</v>
      </c>
      <c r="L146">
        <v>99</v>
      </c>
      <c r="M146">
        <v>99</v>
      </c>
      <c r="N146">
        <v>99</v>
      </c>
      <c r="O146">
        <v>99</v>
      </c>
      <c r="P146">
        <v>9999</v>
      </c>
      <c r="Q146">
        <v>97</v>
      </c>
      <c r="R146">
        <v>676</v>
      </c>
      <c r="S146">
        <v>4.656804733727812</v>
      </c>
      <c r="T146">
        <v>4.4289940828402345</v>
      </c>
      <c r="U146">
        <v>18.619674556213017</v>
      </c>
      <c r="V146">
        <v>1.7751479289940828</v>
      </c>
      <c r="W146">
        <v>1.9230769230769225</v>
      </c>
      <c r="X146">
        <v>64.201183431952657</v>
      </c>
      <c r="Y146">
        <v>18.491124260355033</v>
      </c>
      <c r="Z146">
        <v>5.9489356027216704</v>
      </c>
      <c r="AA146">
        <v>1.9070015414337904</v>
      </c>
      <c r="AB146">
        <v>2.1687641737600498</v>
      </c>
      <c r="AC146">
        <v>35.364132229679541</v>
      </c>
      <c r="AD146">
        <v>47.103447024961561</v>
      </c>
      <c r="AE146">
        <v>51.238054669604246</v>
      </c>
      <c r="AF146">
        <v>6.7505492310764916</v>
      </c>
      <c r="AG146">
        <v>6.2062919391525107</v>
      </c>
      <c r="AH146">
        <v>0</v>
      </c>
    </row>
    <row r="147" spans="1:34">
      <c r="A147">
        <v>2</v>
      </c>
      <c r="B147">
        <v>118</v>
      </c>
      <c r="C147">
        <v>2014</v>
      </c>
      <c r="D147">
        <v>10</v>
      </c>
      <c r="E147">
        <v>99</v>
      </c>
      <c r="F147">
        <v>99</v>
      </c>
      <c r="G147">
        <v>99</v>
      </c>
      <c r="H147">
        <v>99</v>
      </c>
      <c r="I147">
        <v>99</v>
      </c>
      <c r="J147">
        <v>999</v>
      </c>
      <c r="K147">
        <v>99</v>
      </c>
      <c r="L147">
        <v>99</v>
      </c>
      <c r="M147">
        <v>99</v>
      </c>
      <c r="N147">
        <v>99</v>
      </c>
      <c r="O147">
        <v>99</v>
      </c>
      <c r="P147">
        <v>9999</v>
      </c>
      <c r="Q147">
        <v>207</v>
      </c>
      <c r="R147">
        <v>1693</v>
      </c>
      <c r="S147">
        <v>4.4831659775546377</v>
      </c>
      <c r="T147">
        <v>4.9621972829297114</v>
      </c>
      <c r="U147">
        <v>19.602067336089782</v>
      </c>
      <c r="V147">
        <v>0.94506792675723583</v>
      </c>
      <c r="W147">
        <v>3.3077377436503244</v>
      </c>
      <c r="X147">
        <v>74.896633195510944</v>
      </c>
      <c r="Y147">
        <v>22.209096278795045</v>
      </c>
      <c r="Z147">
        <v>5.7532056738217392</v>
      </c>
      <c r="AA147">
        <v>1.8142915986517048</v>
      </c>
      <c r="AB147">
        <v>2.3640320939765505</v>
      </c>
      <c r="AC147">
        <v>38.774866395504155</v>
      </c>
      <c r="AD147">
        <v>47.307343941480944</v>
      </c>
      <c r="AE147">
        <v>51.311701448137022</v>
      </c>
      <c r="AF147">
        <v>16.906331136409023</v>
      </c>
      <c r="AG147">
        <v>16.363351276350571</v>
      </c>
      <c r="AH147">
        <v>1.7129356172474901</v>
      </c>
    </row>
    <row r="148" spans="1:34">
      <c r="A148">
        <v>2</v>
      </c>
      <c r="B148">
        <v>119</v>
      </c>
      <c r="C148">
        <v>2014</v>
      </c>
      <c r="D148">
        <v>11</v>
      </c>
      <c r="E148">
        <v>99</v>
      </c>
      <c r="F148">
        <v>99</v>
      </c>
      <c r="G148">
        <v>99</v>
      </c>
      <c r="H148">
        <v>99</v>
      </c>
      <c r="I148">
        <v>99</v>
      </c>
      <c r="J148">
        <v>999</v>
      </c>
      <c r="K148">
        <v>99</v>
      </c>
      <c r="L148">
        <v>99</v>
      </c>
      <c r="M148">
        <v>99</v>
      </c>
      <c r="N148">
        <v>99</v>
      </c>
      <c r="O148">
        <v>99</v>
      </c>
      <c r="P148">
        <v>9999</v>
      </c>
      <c r="Q148">
        <v>113</v>
      </c>
      <c r="R148">
        <v>818</v>
      </c>
      <c r="S148">
        <v>4.569682151589241</v>
      </c>
      <c r="T148">
        <v>4.7909535452322736</v>
      </c>
      <c r="U148">
        <v>19.833985330073336</v>
      </c>
      <c r="V148">
        <v>2.2004889975550124</v>
      </c>
      <c r="W148">
        <v>0.97799511002444994</v>
      </c>
      <c r="X148">
        <v>77.139364303178482</v>
      </c>
      <c r="Y148">
        <v>22.616136919315402</v>
      </c>
      <c r="Z148">
        <v>5.3415741761667856</v>
      </c>
      <c r="AA148">
        <v>1.5794091144494937</v>
      </c>
      <c r="AB148">
        <v>1.9026596544516696</v>
      </c>
      <c r="AC148">
        <v>40.485864554769925</v>
      </c>
      <c r="AD148">
        <v>38.494173897991097</v>
      </c>
      <c r="AE148">
        <v>50.827399242275085</v>
      </c>
      <c r="AF148">
        <v>8.1685640103854595</v>
      </c>
      <c r="AG148">
        <v>7.9997554345548254</v>
      </c>
      <c r="AH148">
        <v>0</v>
      </c>
    </row>
    <row r="149" spans="1:34">
      <c r="A149">
        <v>2</v>
      </c>
      <c r="B149">
        <v>120</v>
      </c>
      <c r="C149">
        <v>2014</v>
      </c>
      <c r="D149">
        <v>12</v>
      </c>
      <c r="E149">
        <v>99</v>
      </c>
      <c r="F149">
        <v>99</v>
      </c>
      <c r="G149">
        <v>99</v>
      </c>
      <c r="H149">
        <v>99</v>
      </c>
      <c r="I149">
        <v>99</v>
      </c>
      <c r="J149">
        <v>999</v>
      </c>
      <c r="K149">
        <v>99</v>
      </c>
      <c r="L149">
        <v>99</v>
      </c>
      <c r="M149">
        <v>99</v>
      </c>
      <c r="N149">
        <v>99</v>
      </c>
      <c r="O149">
        <v>99</v>
      </c>
      <c r="P149">
        <v>9999</v>
      </c>
      <c r="Q149">
        <v>30</v>
      </c>
      <c r="R149">
        <v>203</v>
      </c>
      <c r="S149">
        <v>5.1871921182266014</v>
      </c>
      <c r="T149">
        <v>5.6256157635467989</v>
      </c>
      <c r="U149">
        <v>21.298029556650246</v>
      </c>
      <c r="V149">
        <v>7.8817733990147776</v>
      </c>
      <c r="W149">
        <v>0.4926108374384236</v>
      </c>
      <c r="X149">
        <v>87.192118226600982</v>
      </c>
      <c r="Y149">
        <v>33.990147783251231</v>
      </c>
      <c r="Z149">
        <v>5.6049235972621556</v>
      </c>
      <c r="AA149">
        <v>1.5864057642371545</v>
      </c>
      <c r="AB149">
        <v>1.7610269032130599</v>
      </c>
      <c r="AC149">
        <v>64.762732361270807</v>
      </c>
      <c r="AD149">
        <v>33.375841890110777</v>
      </c>
      <c r="AE149">
        <v>47.825109553859214</v>
      </c>
      <c r="AF149">
        <v>2.0271619732374671</v>
      </c>
      <c r="AG149">
        <v>2.1318118995881346</v>
      </c>
      <c r="AH149">
        <v>0.4926108374384236</v>
      </c>
    </row>
    <row r="150" spans="1:34">
      <c r="A150">
        <v>2</v>
      </c>
      <c r="B150">
        <v>121</v>
      </c>
      <c r="C150">
        <v>2013</v>
      </c>
      <c r="D150">
        <v>1</v>
      </c>
      <c r="E150">
        <v>99</v>
      </c>
      <c r="F150">
        <v>99</v>
      </c>
      <c r="G150">
        <v>99</v>
      </c>
      <c r="H150">
        <v>99</v>
      </c>
      <c r="I150">
        <v>99</v>
      </c>
      <c r="J150">
        <v>999</v>
      </c>
      <c r="K150">
        <v>99</v>
      </c>
      <c r="L150">
        <v>99</v>
      </c>
      <c r="M150">
        <v>99</v>
      </c>
      <c r="N150">
        <v>99</v>
      </c>
      <c r="O150">
        <v>99</v>
      </c>
      <c r="P150">
        <v>9999</v>
      </c>
      <c r="Q150">
        <v>149</v>
      </c>
      <c r="R150">
        <v>1755</v>
      </c>
      <c r="S150">
        <v>4.9276353276353282</v>
      </c>
      <c r="T150">
        <v>5.32877492877493</v>
      </c>
      <c r="U150">
        <v>19.996695156695189</v>
      </c>
      <c r="V150">
        <v>3.1339031339031349</v>
      </c>
      <c r="W150">
        <v>1.3675213675213675</v>
      </c>
      <c r="X150">
        <v>77.549857549857563</v>
      </c>
      <c r="Y150">
        <v>24.786324786324784</v>
      </c>
      <c r="Z150">
        <v>5.3623729084299567</v>
      </c>
      <c r="AA150">
        <v>1.8219631387544275</v>
      </c>
      <c r="AB150">
        <v>1.7311124605444741</v>
      </c>
      <c r="AC150">
        <v>52.478446584214929</v>
      </c>
      <c r="AD150">
        <v>53.578493097372174</v>
      </c>
      <c r="AE150">
        <v>51.465123811948736</v>
      </c>
      <c r="AF150">
        <v>12.404580152671755</v>
      </c>
      <c r="AG150">
        <v>12.883796847316848</v>
      </c>
      <c r="AH150">
        <v>0.74074074074074081</v>
      </c>
    </row>
    <row r="151" spans="1:34">
      <c r="A151">
        <v>2</v>
      </c>
      <c r="B151">
        <v>122</v>
      </c>
      <c r="C151">
        <v>2013</v>
      </c>
      <c r="D151">
        <v>2</v>
      </c>
      <c r="E151">
        <v>99</v>
      </c>
      <c r="F151">
        <v>99</v>
      </c>
      <c r="G151">
        <v>99</v>
      </c>
      <c r="H151">
        <v>99</v>
      </c>
      <c r="I151">
        <v>99</v>
      </c>
      <c r="J151">
        <v>999</v>
      </c>
      <c r="K151">
        <v>99</v>
      </c>
      <c r="L151">
        <v>99</v>
      </c>
      <c r="M151">
        <v>99</v>
      </c>
      <c r="N151">
        <v>99</v>
      </c>
      <c r="O151">
        <v>99</v>
      </c>
      <c r="P151">
        <v>9999</v>
      </c>
      <c r="Q151">
        <v>90</v>
      </c>
      <c r="R151">
        <v>574</v>
      </c>
      <c r="S151">
        <v>5.3414634146341484</v>
      </c>
      <c r="T151">
        <v>5.7996515679442515</v>
      </c>
      <c r="U151">
        <v>21.302961672473863</v>
      </c>
      <c r="V151">
        <v>5.4006968641114996</v>
      </c>
      <c r="W151">
        <v>4.0069686411149839</v>
      </c>
      <c r="X151">
        <v>83.623693379790907</v>
      </c>
      <c r="Y151">
        <v>31.881533101045303</v>
      </c>
      <c r="Z151">
        <v>5.8353400345728152</v>
      </c>
      <c r="AA151">
        <v>1.5910645367676852</v>
      </c>
      <c r="AB151">
        <v>2.1840249621717995</v>
      </c>
      <c r="AC151">
        <v>41.600989340238741</v>
      </c>
      <c r="AD151">
        <v>39.905635462070464</v>
      </c>
      <c r="AE151">
        <v>41.074176129228782</v>
      </c>
      <c r="AF151">
        <v>4.0571105456601648</v>
      </c>
      <c r="AG151">
        <v>4.4891115759671205</v>
      </c>
      <c r="AH151">
        <v>0</v>
      </c>
    </row>
    <row r="152" spans="1:34">
      <c r="A152">
        <v>2</v>
      </c>
      <c r="B152">
        <v>123</v>
      </c>
      <c r="C152">
        <v>2013</v>
      </c>
      <c r="D152">
        <v>3</v>
      </c>
      <c r="E152">
        <v>99</v>
      </c>
      <c r="F152">
        <v>99</v>
      </c>
      <c r="G152">
        <v>99</v>
      </c>
      <c r="H152">
        <v>99</v>
      </c>
      <c r="I152">
        <v>99</v>
      </c>
      <c r="J152">
        <v>999</v>
      </c>
      <c r="K152">
        <v>99</v>
      </c>
      <c r="L152">
        <v>99</v>
      </c>
      <c r="M152">
        <v>99</v>
      </c>
      <c r="N152">
        <v>99</v>
      </c>
      <c r="O152">
        <v>99</v>
      </c>
      <c r="P152">
        <v>9999</v>
      </c>
      <c r="Q152">
        <v>111</v>
      </c>
      <c r="R152">
        <v>790</v>
      </c>
      <c r="S152">
        <v>5.2620253164556949</v>
      </c>
      <c r="T152">
        <v>5.6620253164556953</v>
      </c>
      <c r="U152">
        <v>20.547594936708876</v>
      </c>
      <c r="V152">
        <v>5.1898734177215191</v>
      </c>
      <c r="W152">
        <v>3.9240506329113929</v>
      </c>
      <c r="X152">
        <v>79.240506329113956</v>
      </c>
      <c r="Y152">
        <v>29.746835443037977</v>
      </c>
      <c r="Z152">
        <v>5.603564691662319</v>
      </c>
      <c r="AA152">
        <v>1.7447065545198133</v>
      </c>
      <c r="AB152">
        <v>1.9062723779947903</v>
      </c>
      <c r="AC152">
        <v>65.268998014007337</v>
      </c>
      <c r="AD152">
        <v>55.385287843057405</v>
      </c>
      <c r="AE152">
        <v>57.65897862588951</v>
      </c>
      <c r="AF152">
        <v>5.5838281029120713</v>
      </c>
      <c r="AG152">
        <v>5.9593186539016489</v>
      </c>
      <c r="AH152">
        <v>0</v>
      </c>
    </row>
    <row r="153" spans="1:34">
      <c r="A153">
        <v>2</v>
      </c>
      <c r="B153">
        <v>124</v>
      </c>
      <c r="C153">
        <v>2013</v>
      </c>
      <c r="D153">
        <v>4</v>
      </c>
      <c r="E153">
        <v>99</v>
      </c>
      <c r="F153">
        <v>99</v>
      </c>
      <c r="G153">
        <v>99</v>
      </c>
      <c r="H153">
        <v>99</v>
      </c>
      <c r="I153">
        <v>99</v>
      </c>
      <c r="J153">
        <v>999</v>
      </c>
      <c r="K153">
        <v>99</v>
      </c>
      <c r="L153">
        <v>99</v>
      </c>
      <c r="M153">
        <v>99</v>
      </c>
      <c r="N153">
        <v>99</v>
      </c>
      <c r="O153">
        <v>99</v>
      </c>
      <c r="P153">
        <v>9999</v>
      </c>
      <c r="Q153">
        <v>113</v>
      </c>
      <c r="R153">
        <v>714</v>
      </c>
      <c r="S153">
        <v>5.1918767507002812</v>
      </c>
      <c r="T153">
        <v>5.46218487394958</v>
      </c>
      <c r="U153">
        <v>20.677170868347346</v>
      </c>
      <c r="V153">
        <v>4.7619047619047636</v>
      </c>
      <c r="W153">
        <v>2.9411764705882355</v>
      </c>
      <c r="X153">
        <v>78.431372549019613</v>
      </c>
      <c r="Y153">
        <v>33.193277310924373</v>
      </c>
      <c r="Z153">
        <v>5.9029473107928689</v>
      </c>
      <c r="AA153">
        <v>1.9121873923507264</v>
      </c>
      <c r="AB153">
        <v>2.3381739480200725</v>
      </c>
      <c r="AC153">
        <v>59.036453395456306</v>
      </c>
      <c r="AD153">
        <v>67.571062727764314</v>
      </c>
      <c r="AE153">
        <v>56.124841725041719</v>
      </c>
      <c r="AF153">
        <v>5.0466497031382529</v>
      </c>
      <c r="AG153">
        <v>5.4199820698395191</v>
      </c>
      <c r="AH153">
        <v>0</v>
      </c>
    </row>
    <row r="154" spans="1:34">
      <c r="A154">
        <v>2</v>
      </c>
      <c r="B154">
        <v>125</v>
      </c>
      <c r="C154">
        <v>2013</v>
      </c>
      <c r="D154">
        <v>5</v>
      </c>
      <c r="E154">
        <v>99</v>
      </c>
      <c r="F154">
        <v>99</v>
      </c>
      <c r="G154">
        <v>99</v>
      </c>
      <c r="H154">
        <v>99</v>
      </c>
      <c r="I154">
        <v>99</v>
      </c>
      <c r="J154">
        <v>999</v>
      </c>
      <c r="K154">
        <v>99</v>
      </c>
      <c r="L154">
        <v>99</v>
      </c>
      <c r="M154">
        <v>99</v>
      </c>
      <c r="N154">
        <v>99</v>
      </c>
      <c r="O154">
        <v>99</v>
      </c>
      <c r="P154">
        <v>9999</v>
      </c>
      <c r="Q154">
        <v>82</v>
      </c>
      <c r="R154">
        <v>568</v>
      </c>
      <c r="S154">
        <v>5.0757042253521112</v>
      </c>
      <c r="T154">
        <v>5.295774647887324</v>
      </c>
      <c r="U154">
        <v>19.696654929577452</v>
      </c>
      <c r="V154">
        <v>4.049295774647887</v>
      </c>
      <c r="W154">
        <v>3.1690140845070434</v>
      </c>
      <c r="X154">
        <v>74.64788732394365</v>
      </c>
      <c r="Y154">
        <v>23.591549295774648</v>
      </c>
      <c r="Z154">
        <v>6.1677494417900141</v>
      </c>
      <c r="AA154">
        <v>1.8857063898109088</v>
      </c>
      <c r="AB154">
        <v>2.1527536653278805</v>
      </c>
      <c r="AC154">
        <v>66.347823903274474</v>
      </c>
      <c r="AD154">
        <v>67.229673708881421</v>
      </c>
      <c r="AE154">
        <v>64.242274518210877</v>
      </c>
      <c r="AF154">
        <v>4.0147017246253869</v>
      </c>
      <c r="AG154">
        <v>4.1072329327560224</v>
      </c>
      <c r="AH154">
        <v>0</v>
      </c>
    </row>
    <row r="155" spans="1:34">
      <c r="A155">
        <v>2</v>
      </c>
      <c r="B155">
        <v>126</v>
      </c>
      <c r="C155">
        <v>2013</v>
      </c>
      <c r="D155">
        <v>6</v>
      </c>
      <c r="E155">
        <v>99</v>
      </c>
      <c r="F155">
        <v>99</v>
      </c>
      <c r="G155">
        <v>99</v>
      </c>
      <c r="H155">
        <v>99</v>
      </c>
      <c r="I155">
        <v>99</v>
      </c>
      <c r="J155">
        <v>999</v>
      </c>
      <c r="K155">
        <v>99</v>
      </c>
      <c r="L155">
        <v>99</v>
      </c>
      <c r="M155">
        <v>99</v>
      </c>
      <c r="N155">
        <v>99</v>
      </c>
      <c r="O155">
        <v>99</v>
      </c>
      <c r="P155">
        <v>9999</v>
      </c>
      <c r="Q155">
        <v>112</v>
      </c>
      <c r="R155">
        <v>1775</v>
      </c>
      <c r="S155">
        <v>4.943661971830986</v>
      </c>
      <c r="T155">
        <v>5.4918309859154926</v>
      </c>
      <c r="U155">
        <v>20.090478873239441</v>
      </c>
      <c r="V155">
        <v>2.7605633802816905</v>
      </c>
      <c r="W155">
        <v>4.0563380281690149</v>
      </c>
      <c r="X155">
        <v>79.323943661971825</v>
      </c>
      <c r="Y155">
        <v>24.507042253521124</v>
      </c>
      <c r="Z155">
        <v>5.1477302036483881</v>
      </c>
      <c r="AA155">
        <v>1.7004334488317883</v>
      </c>
      <c r="AB155">
        <v>2.2207258741352929</v>
      </c>
      <c r="AC155">
        <v>65.11227365089178</v>
      </c>
      <c r="AD155">
        <v>61.669457115688601</v>
      </c>
      <c r="AE155">
        <v>63.827291900273522</v>
      </c>
      <c r="AF155">
        <v>12.545942889454336</v>
      </c>
      <c r="AG155">
        <v>13.091733843581743</v>
      </c>
      <c r="AH155">
        <v>5.6338028169014079E-2</v>
      </c>
    </row>
    <row r="156" spans="1:34">
      <c r="A156">
        <v>2</v>
      </c>
      <c r="B156">
        <v>127</v>
      </c>
      <c r="C156">
        <v>2013</v>
      </c>
      <c r="D156">
        <v>7</v>
      </c>
      <c r="E156">
        <v>99</v>
      </c>
      <c r="F156">
        <v>99</v>
      </c>
      <c r="G156">
        <v>99</v>
      </c>
      <c r="H156">
        <v>99</v>
      </c>
      <c r="I156">
        <v>99</v>
      </c>
      <c r="J156">
        <v>999</v>
      </c>
      <c r="K156">
        <v>99</v>
      </c>
      <c r="L156">
        <v>99</v>
      </c>
      <c r="M156">
        <v>99</v>
      </c>
      <c r="N156">
        <v>99</v>
      </c>
      <c r="O156">
        <v>99</v>
      </c>
      <c r="P156">
        <v>9999</v>
      </c>
      <c r="Q156">
        <v>30</v>
      </c>
      <c r="R156">
        <v>317</v>
      </c>
      <c r="S156">
        <v>4.2996845425867507</v>
      </c>
      <c r="T156">
        <v>5.1514195583596223</v>
      </c>
      <c r="U156">
        <v>19.689274447949536</v>
      </c>
      <c r="V156">
        <v>2.5236593059936911</v>
      </c>
      <c r="W156">
        <v>0.31545741324921139</v>
      </c>
      <c r="X156">
        <v>72.239747634069445</v>
      </c>
      <c r="Y156">
        <v>26.182965299684543</v>
      </c>
      <c r="Z156">
        <v>5.6078087549356797</v>
      </c>
      <c r="AA156">
        <v>1.3273749246943909</v>
      </c>
      <c r="AB156">
        <v>1.8549378735748845</v>
      </c>
      <c r="AC156">
        <v>52.165501158394946</v>
      </c>
      <c r="AD156">
        <v>62.081239390656883</v>
      </c>
      <c r="AE156">
        <v>58.501643794364178</v>
      </c>
      <c r="AF156">
        <v>2.2405993780039593</v>
      </c>
      <c r="AG156">
        <v>2.2913819953875003</v>
      </c>
      <c r="AH156">
        <v>0</v>
      </c>
    </row>
    <row r="157" spans="1:34">
      <c r="A157">
        <v>2</v>
      </c>
      <c r="B157">
        <v>128</v>
      </c>
      <c r="C157">
        <v>2013</v>
      </c>
      <c r="D157">
        <v>8</v>
      </c>
      <c r="E157">
        <v>99</v>
      </c>
      <c r="F157">
        <v>99</v>
      </c>
      <c r="G157">
        <v>99</v>
      </c>
      <c r="H157">
        <v>99</v>
      </c>
      <c r="I157">
        <v>99</v>
      </c>
      <c r="J157">
        <v>999</v>
      </c>
      <c r="K157">
        <v>99</v>
      </c>
      <c r="L157">
        <v>99</v>
      </c>
      <c r="M157">
        <v>99</v>
      </c>
      <c r="N157">
        <v>99</v>
      </c>
      <c r="O157">
        <v>99</v>
      </c>
      <c r="P157">
        <v>9999</v>
      </c>
      <c r="Q157">
        <v>92</v>
      </c>
      <c r="R157">
        <v>1166</v>
      </c>
      <c r="S157">
        <v>4.6818181818181808</v>
      </c>
      <c r="T157">
        <v>5.1586620926243558</v>
      </c>
      <c r="U157">
        <v>18.430874785591776</v>
      </c>
      <c r="V157">
        <v>1.6295025728987995</v>
      </c>
      <c r="W157">
        <v>4.2881646655231549</v>
      </c>
      <c r="X157">
        <v>62.778730703258994</v>
      </c>
      <c r="Y157">
        <v>17.066895368782163</v>
      </c>
      <c r="Z157">
        <v>5.3603899934057919</v>
      </c>
      <c r="AA157">
        <v>1.7273291495704783</v>
      </c>
      <c r="AB157">
        <v>2.3909577218134919</v>
      </c>
      <c r="AC157">
        <v>57.905255809915758</v>
      </c>
      <c r="AD157">
        <v>61.672836403254223</v>
      </c>
      <c r="AE157">
        <v>62.980678463335053</v>
      </c>
      <c r="AF157">
        <v>8.2414475544246528</v>
      </c>
      <c r="AG157">
        <v>7.8895643088481151</v>
      </c>
      <c r="AH157">
        <v>0.25728987993138941</v>
      </c>
    </row>
    <row r="158" spans="1:34">
      <c r="A158">
        <v>2</v>
      </c>
      <c r="B158">
        <v>129</v>
      </c>
      <c r="C158">
        <v>2013</v>
      </c>
      <c r="D158">
        <v>9</v>
      </c>
      <c r="E158">
        <v>99</v>
      </c>
      <c r="F158">
        <v>99</v>
      </c>
      <c r="G158">
        <v>99</v>
      </c>
      <c r="H158">
        <v>99</v>
      </c>
      <c r="I158">
        <v>99</v>
      </c>
      <c r="J158">
        <v>999</v>
      </c>
      <c r="K158">
        <v>99</v>
      </c>
      <c r="L158">
        <v>99</v>
      </c>
      <c r="M158">
        <v>99</v>
      </c>
      <c r="N158">
        <v>99</v>
      </c>
      <c r="O158">
        <v>99</v>
      </c>
      <c r="P158">
        <v>9999</v>
      </c>
      <c r="Q158">
        <v>149</v>
      </c>
      <c r="R158">
        <v>2499</v>
      </c>
      <c r="S158">
        <v>3.9983993597438978</v>
      </c>
      <c r="T158">
        <v>4.4389755902360948</v>
      </c>
      <c r="U158">
        <v>17.61360544217688</v>
      </c>
      <c r="V158">
        <v>0.68027210884353739</v>
      </c>
      <c r="W158">
        <v>1.2404961984793916</v>
      </c>
      <c r="X158">
        <v>62.064825930372173</v>
      </c>
      <c r="Y158">
        <v>10.364145658263304</v>
      </c>
      <c r="Z158">
        <v>4.6320178326153503</v>
      </c>
      <c r="AA158">
        <v>1.7526055144873178</v>
      </c>
      <c r="AB158">
        <v>2.1611213962385625</v>
      </c>
      <c r="AC158">
        <v>39.674678829760552</v>
      </c>
      <c r="AD158">
        <v>56.502427597046477</v>
      </c>
      <c r="AE158">
        <v>54.195984110739367</v>
      </c>
      <c r="AF158">
        <v>17.663273960983879</v>
      </c>
      <c r="AG158">
        <v>16.159318507053499</v>
      </c>
      <c r="AH158">
        <v>0.64025610244097653</v>
      </c>
    </row>
    <row r="159" spans="1:34">
      <c r="A159">
        <v>2</v>
      </c>
      <c r="B159">
        <v>130</v>
      </c>
      <c r="C159">
        <v>2013</v>
      </c>
      <c r="D159">
        <v>10</v>
      </c>
      <c r="E159">
        <v>99</v>
      </c>
      <c r="F159">
        <v>99</v>
      </c>
      <c r="G159">
        <v>99</v>
      </c>
      <c r="H159">
        <v>99</v>
      </c>
      <c r="I159">
        <v>99</v>
      </c>
      <c r="J159">
        <v>999</v>
      </c>
      <c r="K159">
        <v>99</v>
      </c>
      <c r="L159">
        <v>99</v>
      </c>
      <c r="M159">
        <v>99</v>
      </c>
      <c r="N159">
        <v>99</v>
      </c>
      <c r="O159">
        <v>99</v>
      </c>
      <c r="P159">
        <v>9999</v>
      </c>
      <c r="Q159">
        <v>168</v>
      </c>
      <c r="R159">
        <v>2731</v>
      </c>
      <c r="S159">
        <v>3.9860856829000366</v>
      </c>
      <c r="T159">
        <v>4.5920908092273907</v>
      </c>
      <c r="U159">
        <v>18.626693518857525</v>
      </c>
      <c r="V159">
        <v>1.0252654705236179</v>
      </c>
      <c r="W159">
        <v>1.7942145734163315</v>
      </c>
      <c r="X159">
        <v>70.67008421823509</v>
      </c>
      <c r="Y159">
        <v>13.841083852068843</v>
      </c>
      <c r="Z159">
        <v>4.7430916458027346</v>
      </c>
      <c r="AA159">
        <v>1.7637331891019901</v>
      </c>
      <c r="AB159">
        <v>2.1052139386251603</v>
      </c>
      <c r="AC159">
        <v>54.623321033421966</v>
      </c>
      <c r="AD159">
        <v>54.41668802359176</v>
      </c>
      <c r="AE159">
        <v>64.657841885311214</v>
      </c>
      <c r="AF159">
        <v>19.303081707661864</v>
      </c>
      <c r="AG159">
        <v>18.675231340921925</v>
      </c>
      <c r="AH159">
        <v>2.7096301720981324</v>
      </c>
    </row>
    <row r="160" spans="1:34">
      <c r="A160">
        <v>2</v>
      </c>
      <c r="B160">
        <v>131</v>
      </c>
      <c r="C160">
        <v>2013</v>
      </c>
      <c r="D160">
        <v>11</v>
      </c>
      <c r="E160">
        <v>99</v>
      </c>
      <c r="F160">
        <v>99</v>
      </c>
      <c r="G160">
        <v>99</v>
      </c>
      <c r="H160">
        <v>99</v>
      </c>
      <c r="I160">
        <v>99</v>
      </c>
      <c r="J160">
        <v>999</v>
      </c>
      <c r="K160">
        <v>99</v>
      </c>
      <c r="L160">
        <v>99</v>
      </c>
      <c r="M160">
        <v>99</v>
      </c>
      <c r="N160">
        <v>99</v>
      </c>
      <c r="O160">
        <v>99</v>
      </c>
      <c r="P160">
        <v>9999</v>
      </c>
      <c r="Q160">
        <v>114</v>
      </c>
      <c r="R160">
        <v>979</v>
      </c>
      <c r="S160">
        <v>4.8038815117466811</v>
      </c>
      <c r="T160">
        <v>5.0337078651685374</v>
      </c>
      <c r="U160">
        <v>19.479775280898878</v>
      </c>
      <c r="V160">
        <v>1.3278855975485184</v>
      </c>
      <c r="W160">
        <v>1.5321756894790601</v>
      </c>
      <c r="X160">
        <v>76.915219611848812</v>
      </c>
      <c r="Y160">
        <v>20.531154239019408</v>
      </c>
      <c r="Z160">
        <v>5.2507676904119691</v>
      </c>
      <c r="AA160">
        <v>1.657109378278486</v>
      </c>
      <c r="AB160">
        <v>2.0538927987241968</v>
      </c>
      <c r="AC160">
        <v>48.941466619047119</v>
      </c>
      <c r="AD160">
        <v>47.219633711406438</v>
      </c>
      <c r="AE160">
        <v>55.835637384449953</v>
      </c>
      <c r="AF160">
        <v>6.9197059655074895</v>
      </c>
      <c r="AG160">
        <v>7.0012430696845938</v>
      </c>
      <c r="AH160">
        <v>0</v>
      </c>
    </row>
    <row r="161" spans="1:34">
      <c r="A161">
        <v>2</v>
      </c>
      <c r="B161">
        <v>132</v>
      </c>
      <c r="C161">
        <v>2013</v>
      </c>
      <c r="D161">
        <v>12</v>
      </c>
      <c r="E161">
        <v>99</v>
      </c>
      <c r="F161">
        <v>99</v>
      </c>
      <c r="G161">
        <v>99</v>
      </c>
      <c r="H161">
        <v>99</v>
      </c>
      <c r="I161">
        <v>99</v>
      </c>
      <c r="J161">
        <v>999</v>
      </c>
      <c r="K161">
        <v>99</v>
      </c>
      <c r="L161">
        <v>99</v>
      </c>
      <c r="M161">
        <v>99</v>
      </c>
      <c r="N161">
        <v>99</v>
      </c>
      <c r="O161">
        <v>99</v>
      </c>
      <c r="P161">
        <v>9999</v>
      </c>
      <c r="Q161">
        <v>38</v>
      </c>
      <c r="R161">
        <v>280</v>
      </c>
      <c r="S161">
        <v>5.0392857142857155</v>
      </c>
      <c r="T161">
        <v>5.1928571428571439</v>
      </c>
      <c r="U161">
        <v>19.768571428571413</v>
      </c>
      <c r="V161">
        <v>2.1428571428571423</v>
      </c>
      <c r="W161">
        <v>3.5714285714285721</v>
      </c>
      <c r="X161">
        <v>74.285714285714306</v>
      </c>
      <c r="Y161">
        <v>24.642857142857139</v>
      </c>
      <c r="Z161">
        <v>6.2386077397615471</v>
      </c>
      <c r="AA161">
        <v>1.4935191628485771</v>
      </c>
      <c r="AB161">
        <v>2.0031989722563703</v>
      </c>
      <c r="AC161">
        <v>54.469267994761843</v>
      </c>
      <c r="AD161">
        <v>59.453366183217341</v>
      </c>
      <c r="AE161">
        <v>57.40404622146616</v>
      </c>
      <c r="AF161">
        <v>1.9790783149561777</v>
      </c>
      <c r="AG161">
        <v>2.0320848547414694</v>
      </c>
      <c r="AH161">
        <v>0</v>
      </c>
    </row>
    <row r="162" spans="1:34">
      <c r="A162">
        <v>2</v>
      </c>
      <c r="B162">
        <v>133</v>
      </c>
      <c r="C162">
        <v>2012</v>
      </c>
      <c r="D162">
        <v>1</v>
      </c>
      <c r="E162">
        <v>99</v>
      </c>
      <c r="F162">
        <v>99</v>
      </c>
      <c r="G162">
        <v>99</v>
      </c>
      <c r="H162">
        <v>99</v>
      </c>
      <c r="I162">
        <v>99</v>
      </c>
      <c r="J162">
        <v>999</v>
      </c>
      <c r="K162">
        <v>99</v>
      </c>
      <c r="L162">
        <v>99</v>
      </c>
      <c r="M162">
        <v>99</v>
      </c>
      <c r="N162">
        <v>99</v>
      </c>
      <c r="O162">
        <v>99</v>
      </c>
      <c r="P162">
        <v>9999</v>
      </c>
      <c r="Q162">
        <v>156</v>
      </c>
      <c r="R162">
        <v>1583</v>
      </c>
      <c r="S162">
        <v>5.0391661402400514</v>
      </c>
      <c r="T162">
        <v>5.3701831964624143</v>
      </c>
      <c r="U162">
        <v>19.953063802905898</v>
      </c>
      <c r="V162">
        <v>3.2217308907138356</v>
      </c>
      <c r="W162">
        <v>1.5792798483891348</v>
      </c>
      <c r="X162">
        <v>78.458622867972224</v>
      </c>
      <c r="Y162">
        <v>22.109917877447881</v>
      </c>
      <c r="Z162">
        <v>5.2354809397003237</v>
      </c>
      <c r="AA162">
        <v>1.6572305058910159</v>
      </c>
      <c r="AB162">
        <v>1.8028321663099656</v>
      </c>
      <c r="AC162">
        <v>50.442967657072877</v>
      </c>
      <c r="AD162">
        <v>43.286320042816072</v>
      </c>
      <c r="AE162">
        <v>46.326862338891182</v>
      </c>
      <c r="AF162">
        <v>13.715127360942647</v>
      </c>
      <c r="AG162">
        <v>14.23972337183408</v>
      </c>
      <c r="AH162">
        <v>0</v>
      </c>
    </row>
    <row r="163" spans="1:34">
      <c r="A163">
        <v>2</v>
      </c>
      <c r="B163">
        <v>134</v>
      </c>
      <c r="C163">
        <v>2012</v>
      </c>
      <c r="D163">
        <v>2</v>
      </c>
      <c r="E163">
        <v>99</v>
      </c>
      <c r="F163">
        <v>99</v>
      </c>
      <c r="G163">
        <v>99</v>
      </c>
      <c r="H163">
        <v>99</v>
      </c>
      <c r="I163">
        <v>99</v>
      </c>
      <c r="J163">
        <v>999</v>
      </c>
      <c r="K163">
        <v>99</v>
      </c>
      <c r="L163">
        <v>99</v>
      </c>
      <c r="M163">
        <v>99</v>
      </c>
      <c r="N163">
        <v>99</v>
      </c>
      <c r="O163">
        <v>99</v>
      </c>
      <c r="P163">
        <v>9999</v>
      </c>
      <c r="Q163">
        <v>100</v>
      </c>
      <c r="R163">
        <v>803</v>
      </c>
      <c r="S163">
        <v>5.0821917808219181</v>
      </c>
      <c r="T163">
        <v>5.2864259028642593</v>
      </c>
      <c r="U163">
        <v>20.038729763387298</v>
      </c>
      <c r="V163">
        <v>4.3586550435865501</v>
      </c>
      <c r="W163">
        <v>0.9962640099626402</v>
      </c>
      <c r="X163">
        <v>76.836861768368621</v>
      </c>
      <c r="Y163">
        <v>26.650062266500623</v>
      </c>
      <c r="Z163">
        <v>5.3372472865893323</v>
      </c>
      <c r="AA163">
        <v>1.8588334906025037</v>
      </c>
      <c r="AB163">
        <v>1.80152213293193</v>
      </c>
      <c r="AC163">
        <v>56.168757818682018</v>
      </c>
      <c r="AD163">
        <v>45.690984679763361</v>
      </c>
      <c r="AE163">
        <v>57.979863805014553</v>
      </c>
      <c r="AF163">
        <v>6.9571997920637676</v>
      </c>
      <c r="AG163">
        <v>7.2543211880224003</v>
      </c>
      <c r="AH163">
        <v>0.12453300124533002</v>
      </c>
    </row>
    <row r="164" spans="1:34">
      <c r="A164">
        <v>2</v>
      </c>
      <c r="B164">
        <v>135</v>
      </c>
      <c r="C164">
        <v>2012</v>
      </c>
      <c r="D164">
        <v>3</v>
      </c>
      <c r="E164">
        <v>99</v>
      </c>
      <c r="F164">
        <v>99</v>
      </c>
      <c r="G164">
        <v>99</v>
      </c>
      <c r="H164">
        <v>99</v>
      </c>
      <c r="I164">
        <v>99</v>
      </c>
      <c r="J164">
        <v>999</v>
      </c>
      <c r="K164">
        <v>99</v>
      </c>
      <c r="L164">
        <v>99</v>
      </c>
      <c r="M164">
        <v>99</v>
      </c>
      <c r="N164">
        <v>99</v>
      </c>
      <c r="O164">
        <v>99</v>
      </c>
      <c r="P164">
        <v>9999</v>
      </c>
      <c r="Q164">
        <v>142</v>
      </c>
      <c r="R164">
        <v>706</v>
      </c>
      <c r="S164">
        <v>4.6784702549575083</v>
      </c>
      <c r="T164">
        <v>5.2804532577903682</v>
      </c>
      <c r="U164">
        <v>19.405807365439081</v>
      </c>
      <c r="V164">
        <v>3.1161473087818696</v>
      </c>
      <c r="W164">
        <v>1.8413597733711049</v>
      </c>
      <c r="X164">
        <v>69.971671388101996</v>
      </c>
      <c r="Y164">
        <v>22.379603399433432</v>
      </c>
      <c r="Z164">
        <v>5.6607047416840439</v>
      </c>
      <c r="AA164">
        <v>1.9057140661196921</v>
      </c>
      <c r="AB164">
        <v>2.1016890061115281</v>
      </c>
      <c r="AC164">
        <v>62.211826727994577</v>
      </c>
      <c r="AD164">
        <v>55.296799961117685</v>
      </c>
      <c r="AE164">
        <v>59.789665932743759</v>
      </c>
      <c r="AF164">
        <v>6.1167908508057511</v>
      </c>
      <c r="AG164">
        <v>6.1765713615912405</v>
      </c>
      <c r="AH164">
        <v>0</v>
      </c>
    </row>
    <row r="165" spans="1:34">
      <c r="A165">
        <v>2</v>
      </c>
      <c r="B165">
        <v>136</v>
      </c>
      <c r="C165">
        <v>2012</v>
      </c>
      <c r="D165">
        <v>4</v>
      </c>
      <c r="E165">
        <v>99</v>
      </c>
      <c r="F165">
        <v>99</v>
      </c>
      <c r="G165">
        <v>99</v>
      </c>
      <c r="H165">
        <v>99</v>
      </c>
      <c r="I165">
        <v>99</v>
      </c>
      <c r="J165">
        <v>999</v>
      </c>
      <c r="K165">
        <v>99</v>
      </c>
      <c r="L165">
        <v>99</v>
      </c>
      <c r="M165">
        <v>99</v>
      </c>
      <c r="N165">
        <v>99</v>
      </c>
      <c r="O165">
        <v>99</v>
      </c>
      <c r="P165">
        <v>9999</v>
      </c>
      <c r="Q165">
        <v>76</v>
      </c>
      <c r="R165">
        <v>493</v>
      </c>
      <c r="S165">
        <v>4.9310344827586228</v>
      </c>
      <c r="T165">
        <v>5.0060851926977685</v>
      </c>
      <c r="U165">
        <v>19.176267748478697</v>
      </c>
      <c r="V165">
        <v>5.6795131845841773</v>
      </c>
      <c r="W165">
        <v>1.8255578093306275</v>
      </c>
      <c r="X165">
        <v>64.503042596348891</v>
      </c>
      <c r="Y165">
        <v>27.180527383367128</v>
      </c>
      <c r="Z165">
        <v>6.417400333774526</v>
      </c>
      <c r="AA165">
        <v>2.0089329776650295</v>
      </c>
      <c r="AB165">
        <v>2.1828121432644574</v>
      </c>
      <c r="AC165">
        <v>71.42578044562876</v>
      </c>
      <c r="AD165">
        <v>71.643767759534114</v>
      </c>
      <c r="AE165">
        <v>70.504233253352069</v>
      </c>
      <c r="AF165">
        <v>4.2713567839195967</v>
      </c>
      <c r="AG165">
        <v>4.2620844491330594</v>
      </c>
      <c r="AH165">
        <v>0.40567951318458423</v>
      </c>
    </row>
    <row r="166" spans="1:34">
      <c r="A166">
        <v>2</v>
      </c>
      <c r="B166">
        <v>137</v>
      </c>
      <c r="C166">
        <v>2012</v>
      </c>
      <c r="D166">
        <v>5</v>
      </c>
      <c r="E166">
        <v>99</v>
      </c>
      <c r="F166">
        <v>99</v>
      </c>
      <c r="G166">
        <v>99</v>
      </c>
      <c r="H166">
        <v>99</v>
      </c>
      <c r="I166">
        <v>99</v>
      </c>
      <c r="J166">
        <v>999</v>
      </c>
      <c r="K166">
        <v>99</v>
      </c>
      <c r="L166">
        <v>99</v>
      </c>
      <c r="M166">
        <v>99</v>
      </c>
      <c r="N166">
        <v>99</v>
      </c>
      <c r="O166">
        <v>99</v>
      </c>
      <c r="P166">
        <v>9999</v>
      </c>
      <c r="Q166">
        <v>104</v>
      </c>
      <c r="R166">
        <v>913</v>
      </c>
      <c r="S166">
        <v>4.902519167579408</v>
      </c>
      <c r="T166">
        <v>5.4392113910186195</v>
      </c>
      <c r="U166">
        <v>20.258378970427181</v>
      </c>
      <c r="V166">
        <v>3.5049288061336275</v>
      </c>
      <c r="W166">
        <v>1.8619934282584889</v>
      </c>
      <c r="X166">
        <v>72.836801752464382</v>
      </c>
      <c r="Y166">
        <v>29.901423877327495</v>
      </c>
      <c r="Z166">
        <v>6.0261113467740719</v>
      </c>
      <c r="AA166">
        <v>1.8833228441465637</v>
      </c>
      <c r="AB166">
        <v>2.1146949039785774</v>
      </c>
      <c r="AC166">
        <v>60.573760170561741</v>
      </c>
      <c r="AD166">
        <v>61.733284445859312</v>
      </c>
      <c r="AE166">
        <v>62.018402134275405</v>
      </c>
      <c r="AF166">
        <v>7.9102408594697629</v>
      </c>
      <c r="AG166">
        <v>8.3384727744867373</v>
      </c>
      <c r="AH166">
        <v>0.32858707557502725</v>
      </c>
    </row>
    <row r="167" spans="1:34">
      <c r="A167">
        <v>2</v>
      </c>
      <c r="B167">
        <v>138</v>
      </c>
      <c r="C167">
        <v>2012</v>
      </c>
      <c r="D167">
        <v>6</v>
      </c>
      <c r="E167">
        <v>99</v>
      </c>
      <c r="F167">
        <v>99</v>
      </c>
      <c r="G167">
        <v>99</v>
      </c>
      <c r="H167">
        <v>99</v>
      </c>
      <c r="I167">
        <v>99</v>
      </c>
      <c r="J167">
        <v>999</v>
      </c>
      <c r="K167">
        <v>99</v>
      </c>
      <c r="L167">
        <v>99</v>
      </c>
      <c r="M167">
        <v>99</v>
      </c>
      <c r="N167">
        <v>99</v>
      </c>
      <c r="O167">
        <v>99</v>
      </c>
      <c r="P167">
        <v>9999</v>
      </c>
      <c r="Q167">
        <v>113</v>
      </c>
      <c r="R167">
        <v>792</v>
      </c>
      <c r="S167">
        <v>4.358585858585859</v>
      </c>
      <c r="T167">
        <v>4.7840909090909092</v>
      </c>
      <c r="U167">
        <v>19.660732323232313</v>
      </c>
      <c r="V167">
        <v>4.2929292929292924</v>
      </c>
      <c r="W167">
        <v>1.7676767676767675</v>
      </c>
      <c r="X167">
        <v>68.939393939393938</v>
      </c>
      <c r="Y167">
        <v>25.252525252525256</v>
      </c>
      <c r="Z167">
        <v>6.216951896053609</v>
      </c>
      <c r="AA167">
        <v>2.1308702685086569</v>
      </c>
      <c r="AB167">
        <v>2.2128183573544002</v>
      </c>
      <c r="AC167">
        <v>59.949785595419627</v>
      </c>
      <c r="AD167">
        <v>62.556697665625357</v>
      </c>
      <c r="AE167">
        <v>64.301595945313949</v>
      </c>
      <c r="AF167">
        <v>6.8618956853231641</v>
      </c>
      <c r="AG167">
        <v>7.0199807045542659</v>
      </c>
      <c r="AH167">
        <v>0</v>
      </c>
    </row>
    <row r="168" spans="1:34">
      <c r="A168">
        <v>2</v>
      </c>
      <c r="B168">
        <v>139</v>
      </c>
      <c r="C168">
        <v>2012</v>
      </c>
      <c r="D168">
        <v>7</v>
      </c>
      <c r="E168">
        <v>99</v>
      </c>
      <c r="F168">
        <v>99</v>
      </c>
      <c r="G168">
        <v>99</v>
      </c>
      <c r="H168">
        <v>99</v>
      </c>
      <c r="I168">
        <v>99</v>
      </c>
      <c r="J168">
        <v>999</v>
      </c>
      <c r="K168">
        <v>99</v>
      </c>
      <c r="L168">
        <v>99</v>
      </c>
      <c r="M168">
        <v>99</v>
      </c>
      <c r="N168">
        <v>99</v>
      </c>
      <c r="O168">
        <v>99</v>
      </c>
      <c r="P168">
        <v>9999</v>
      </c>
      <c r="Q168">
        <v>15</v>
      </c>
      <c r="R168">
        <v>204</v>
      </c>
      <c r="S168">
        <v>4.8627450980392162</v>
      </c>
      <c r="T168">
        <v>5.5392156862745088</v>
      </c>
      <c r="U168">
        <v>20.322058823529414</v>
      </c>
      <c r="V168">
        <v>1.4705882352941178</v>
      </c>
      <c r="W168">
        <v>0.98039215686274495</v>
      </c>
      <c r="X168">
        <v>86.764705882352942</v>
      </c>
      <c r="Y168">
        <v>25</v>
      </c>
      <c r="Z168">
        <v>5.3804250940439884</v>
      </c>
      <c r="AA168">
        <v>1.357905073974965</v>
      </c>
      <c r="AB168">
        <v>1.861222287761412</v>
      </c>
      <c r="AC168">
        <v>70.127856638397404</v>
      </c>
      <c r="AD168">
        <v>63.100483789524397</v>
      </c>
      <c r="AE168">
        <v>57.81776457194195</v>
      </c>
      <c r="AF168">
        <v>1.7674579795529373</v>
      </c>
      <c r="AG168">
        <v>1.8689983499688936</v>
      </c>
      <c r="AH168">
        <v>0</v>
      </c>
    </row>
    <row r="169" spans="1:34">
      <c r="A169">
        <v>2</v>
      </c>
      <c r="B169">
        <v>140</v>
      </c>
      <c r="C169">
        <v>2012</v>
      </c>
      <c r="D169">
        <v>8</v>
      </c>
      <c r="E169">
        <v>99</v>
      </c>
      <c r="F169">
        <v>99</v>
      </c>
      <c r="G169">
        <v>99</v>
      </c>
      <c r="H169">
        <v>99</v>
      </c>
      <c r="I169">
        <v>99</v>
      </c>
      <c r="J169">
        <v>999</v>
      </c>
      <c r="K169">
        <v>99</v>
      </c>
      <c r="L169">
        <v>99</v>
      </c>
      <c r="M169">
        <v>99</v>
      </c>
      <c r="N169">
        <v>99</v>
      </c>
      <c r="O169">
        <v>99</v>
      </c>
      <c r="P169">
        <v>9999</v>
      </c>
      <c r="Q169">
        <v>105</v>
      </c>
      <c r="R169">
        <v>1483</v>
      </c>
      <c r="S169">
        <v>4.6763317599460557</v>
      </c>
      <c r="T169">
        <v>4.6783546864463919</v>
      </c>
      <c r="U169">
        <v>18.107484828051245</v>
      </c>
      <c r="V169">
        <v>2.2252191503708705</v>
      </c>
      <c r="W169">
        <v>1.7532029669588669</v>
      </c>
      <c r="X169">
        <v>61.631827376938624</v>
      </c>
      <c r="Y169">
        <v>13.553607552258937</v>
      </c>
      <c r="Z169">
        <v>5.0257977039770401</v>
      </c>
      <c r="AA169">
        <v>1.6317482412558637</v>
      </c>
      <c r="AB169">
        <v>2.16817774422895</v>
      </c>
      <c r="AC169">
        <v>58.213168021064405</v>
      </c>
      <c r="AD169">
        <v>54.877950431632321</v>
      </c>
      <c r="AE169">
        <v>58.848214077483789</v>
      </c>
      <c r="AF169">
        <v>12.84872639057356</v>
      </c>
      <c r="AG169">
        <v>12.106269216550801</v>
      </c>
      <c r="AH169">
        <v>0</v>
      </c>
    </row>
    <row r="170" spans="1:34">
      <c r="A170">
        <v>2</v>
      </c>
      <c r="B170">
        <v>141</v>
      </c>
      <c r="C170">
        <v>2012</v>
      </c>
      <c r="D170">
        <v>9</v>
      </c>
      <c r="E170">
        <v>99</v>
      </c>
      <c r="F170">
        <v>99</v>
      </c>
      <c r="G170">
        <v>99</v>
      </c>
      <c r="H170">
        <v>99</v>
      </c>
      <c r="I170">
        <v>99</v>
      </c>
      <c r="J170">
        <v>999</v>
      </c>
      <c r="K170">
        <v>99</v>
      </c>
      <c r="L170">
        <v>99</v>
      </c>
      <c r="M170">
        <v>99</v>
      </c>
      <c r="N170">
        <v>99</v>
      </c>
      <c r="O170">
        <v>99</v>
      </c>
      <c r="P170">
        <v>9999</v>
      </c>
      <c r="Q170">
        <v>127</v>
      </c>
      <c r="R170">
        <v>1287</v>
      </c>
      <c r="S170">
        <v>4.4825174825174807</v>
      </c>
      <c r="T170">
        <v>4.7754467754467758</v>
      </c>
      <c r="U170">
        <v>18.474980574980563</v>
      </c>
      <c r="V170">
        <v>1.7871017871017871</v>
      </c>
      <c r="W170">
        <v>1.0101010101010102</v>
      </c>
      <c r="X170">
        <v>66.278166278166282</v>
      </c>
      <c r="Y170">
        <v>17.249417249417249</v>
      </c>
      <c r="Z170">
        <v>5.380655036373069</v>
      </c>
      <c r="AA170">
        <v>1.9218121149711589</v>
      </c>
      <c r="AB170">
        <v>2.116664210505359</v>
      </c>
      <c r="AC170">
        <v>47.412572683102916</v>
      </c>
      <c r="AD170">
        <v>57.458350210899773</v>
      </c>
      <c r="AE170">
        <v>52.88041563220969</v>
      </c>
      <c r="AF170">
        <v>11.150580488650148</v>
      </c>
      <c r="AG170">
        <v>10.719476678658694</v>
      </c>
      <c r="AH170">
        <v>0.77700077700077697</v>
      </c>
    </row>
    <row r="171" spans="1:34">
      <c r="A171">
        <v>2</v>
      </c>
      <c r="B171">
        <v>142</v>
      </c>
      <c r="C171">
        <v>2012</v>
      </c>
      <c r="D171">
        <v>10</v>
      </c>
      <c r="E171">
        <v>99</v>
      </c>
      <c r="F171">
        <v>99</v>
      </c>
      <c r="G171">
        <v>99</v>
      </c>
      <c r="H171">
        <v>99</v>
      </c>
      <c r="I171">
        <v>99</v>
      </c>
      <c r="J171">
        <v>999</v>
      </c>
      <c r="K171">
        <v>99</v>
      </c>
      <c r="L171">
        <v>99</v>
      </c>
      <c r="M171">
        <v>99</v>
      </c>
      <c r="N171">
        <v>99</v>
      </c>
      <c r="O171">
        <v>99</v>
      </c>
      <c r="P171">
        <v>9999</v>
      </c>
      <c r="Q171">
        <v>191</v>
      </c>
      <c r="R171">
        <v>1842</v>
      </c>
      <c r="S171">
        <v>4.4250814332247552</v>
      </c>
      <c r="T171">
        <v>4.7622149837133563</v>
      </c>
      <c r="U171">
        <v>19.022529858849047</v>
      </c>
      <c r="V171">
        <v>1.9001085776330076</v>
      </c>
      <c r="W171">
        <v>0.86862106406080353</v>
      </c>
      <c r="X171">
        <v>71.172638436482075</v>
      </c>
      <c r="Y171">
        <v>18.729641693811072</v>
      </c>
      <c r="Z171">
        <v>5.4718802935795843</v>
      </c>
      <c r="AA171">
        <v>1.709360008400737</v>
      </c>
      <c r="AB171">
        <v>2.0094578439833377</v>
      </c>
      <c r="AC171">
        <v>47.168524422967486</v>
      </c>
      <c r="AD171">
        <v>42.402886554200563</v>
      </c>
      <c r="AE171">
        <v>49.820688548666837</v>
      </c>
      <c r="AF171">
        <v>15.959105874198579</v>
      </c>
      <c r="AG171">
        <v>15.796793710045325</v>
      </c>
      <c r="AH171">
        <v>0.32573289902280123</v>
      </c>
    </row>
    <row r="172" spans="1:34">
      <c r="A172">
        <v>2</v>
      </c>
      <c r="B172">
        <v>143</v>
      </c>
      <c r="C172">
        <v>2012</v>
      </c>
      <c r="D172">
        <v>11</v>
      </c>
      <c r="E172">
        <v>99</v>
      </c>
      <c r="F172">
        <v>99</v>
      </c>
      <c r="G172">
        <v>99</v>
      </c>
      <c r="H172">
        <v>99</v>
      </c>
      <c r="I172">
        <v>99</v>
      </c>
      <c r="J172">
        <v>999</v>
      </c>
      <c r="K172">
        <v>99</v>
      </c>
      <c r="L172">
        <v>99</v>
      </c>
      <c r="M172">
        <v>99</v>
      </c>
      <c r="N172">
        <v>99</v>
      </c>
      <c r="O172">
        <v>99</v>
      </c>
      <c r="P172">
        <v>9999</v>
      </c>
      <c r="Q172">
        <v>113</v>
      </c>
      <c r="R172">
        <v>994</v>
      </c>
      <c r="S172">
        <v>4.7987927565392337</v>
      </c>
      <c r="T172">
        <v>5.0523138832997985</v>
      </c>
      <c r="U172">
        <v>18.647585513078496</v>
      </c>
      <c r="V172">
        <v>2.2132796780684112</v>
      </c>
      <c r="W172">
        <v>4.3259557344064383</v>
      </c>
      <c r="X172">
        <v>67.203219315895382</v>
      </c>
      <c r="Y172">
        <v>20.120724346076464</v>
      </c>
      <c r="Z172">
        <v>5.6285488876543601</v>
      </c>
      <c r="AA172">
        <v>1.8661871498263272</v>
      </c>
      <c r="AB172">
        <v>2.2711734967594861</v>
      </c>
      <c r="AC172">
        <v>47.257574850565163</v>
      </c>
      <c r="AD172">
        <v>56.052473230345072</v>
      </c>
      <c r="AE172">
        <v>52.420141998568198</v>
      </c>
      <c r="AF172">
        <v>8.6120256454687194</v>
      </c>
      <c r="AG172">
        <v>8.3564157357065003</v>
      </c>
      <c r="AH172">
        <v>1.1066398390342056</v>
      </c>
    </row>
    <row r="173" spans="1:34">
      <c r="A173">
        <v>2</v>
      </c>
      <c r="B173">
        <v>144</v>
      </c>
      <c r="C173">
        <v>2012</v>
      </c>
      <c r="D173">
        <v>12</v>
      </c>
      <c r="E173">
        <v>99</v>
      </c>
      <c r="F173">
        <v>99</v>
      </c>
      <c r="G173">
        <v>99</v>
      </c>
      <c r="H173">
        <v>99</v>
      </c>
      <c r="I173">
        <v>99</v>
      </c>
      <c r="J173">
        <v>999</v>
      </c>
      <c r="K173">
        <v>99</v>
      </c>
      <c r="L173">
        <v>99</v>
      </c>
      <c r="M173">
        <v>99</v>
      </c>
      <c r="N173">
        <v>99</v>
      </c>
      <c r="O173">
        <v>99</v>
      </c>
      <c r="P173">
        <v>9999</v>
      </c>
      <c r="Q173">
        <v>40</v>
      </c>
      <c r="R173">
        <v>442</v>
      </c>
      <c r="S173">
        <v>4.9027149321266972</v>
      </c>
      <c r="T173">
        <v>5.1719457013574655</v>
      </c>
      <c r="U173">
        <v>19.375565610859734</v>
      </c>
      <c r="V173">
        <v>1.5837104072398187</v>
      </c>
      <c r="W173">
        <v>2.2624434389140262</v>
      </c>
      <c r="X173">
        <v>74.434389140271492</v>
      </c>
      <c r="Y173">
        <v>20.588235294117652</v>
      </c>
      <c r="Z173">
        <v>5.4343960914879217</v>
      </c>
      <c r="AA173">
        <v>1.642766085585216</v>
      </c>
      <c r="AB173">
        <v>2.2365394885692225</v>
      </c>
      <c r="AC173">
        <v>42.500745520127531</v>
      </c>
      <c r="AD173">
        <v>56.795565498164081</v>
      </c>
      <c r="AE173">
        <v>39.249413777740145</v>
      </c>
      <c r="AF173">
        <v>3.8294922890313634</v>
      </c>
      <c r="AG173">
        <v>3.8608924594480087</v>
      </c>
      <c r="AH173">
        <v>0</v>
      </c>
    </row>
    <row r="174" spans="1:34">
      <c r="A174">
        <v>2</v>
      </c>
      <c r="B174">
        <v>145</v>
      </c>
      <c r="C174">
        <v>2011</v>
      </c>
      <c r="D174">
        <v>1</v>
      </c>
      <c r="E174">
        <v>99</v>
      </c>
      <c r="F174">
        <v>99</v>
      </c>
      <c r="G174">
        <v>99</v>
      </c>
      <c r="H174">
        <v>99</v>
      </c>
      <c r="I174">
        <v>99</v>
      </c>
      <c r="J174">
        <v>999</v>
      </c>
      <c r="K174">
        <v>99</v>
      </c>
      <c r="L174">
        <v>99</v>
      </c>
      <c r="M174">
        <v>99</v>
      </c>
      <c r="N174">
        <v>99</v>
      </c>
      <c r="O174">
        <v>99</v>
      </c>
      <c r="P174">
        <v>9999</v>
      </c>
      <c r="Q174">
        <v>153</v>
      </c>
      <c r="R174">
        <v>1549</v>
      </c>
      <c r="S174">
        <v>4.6539703034215636</v>
      </c>
      <c r="T174">
        <v>4.9386701097482248</v>
      </c>
      <c r="U174">
        <v>19.851969012265958</v>
      </c>
      <c r="V174">
        <v>2.5823111684958042</v>
      </c>
      <c r="W174">
        <v>0.96836668818592642</v>
      </c>
      <c r="X174">
        <v>79.147837314396384</v>
      </c>
      <c r="Y174">
        <v>22.401549386701099</v>
      </c>
      <c r="Z174">
        <v>4.8669917915592258</v>
      </c>
      <c r="AA174">
        <v>1.6301960344704149</v>
      </c>
      <c r="AB174">
        <v>2.1147173516470361</v>
      </c>
      <c r="AC174">
        <v>50.882470821110687</v>
      </c>
      <c r="AD174">
        <v>47.586629750471758</v>
      </c>
      <c r="AE174">
        <v>39.122022655334547</v>
      </c>
      <c r="AF174">
        <v>15.542845675296004</v>
      </c>
      <c r="AG174">
        <v>16.170357543444666</v>
      </c>
      <c r="AH174">
        <v>0.45190445448676558</v>
      </c>
    </row>
    <row r="175" spans="1:34">
      <c r="A175">
        <v>2</v>
      </c>
      <c r="B175">
        <v>146</v>
      </c>
      <c r="C175">
        <v>2011</v>
      </c>
      <c r="D175">
        <v>2</v>
      </c>
      <c r="E175">
        <v>99</v>
      </c>
      <c r="F175">
        <v>99</v>
      </c>
      <c r="G175">
        <v>99</v>
      </c>
      <c r="H175">
        <v>99</v>
      </c>
      <c r="I175">
        <v>99</v>
      </c>
      <c r="J175">
        <v>999</v>
      </c>
      <c r="K175">
        <v>99</v>
      </c>
      <c r="L175">
        <v>99</v>
      </c>
      <c r="M175">
        <v>99</v>
      </c>
      <c r="N175">
        <v>99</v>
      </c>
      <c r="O175">
        <v>99</v>
      </c>
      <c r="P175">
        <v>9999</v>
      </c>
      <c r="Q175">
        <v>84</v>
      </c>
      <c r="R175">
        <v>647</v>
      </c>
      <c r="S175">
        <v>4.599690880989181</v>
      </c>
      <c r="T175">
        <v>5.1514683153013916</v>
      </c>
      <c r="U175">
        <v>20.965069551777443</v>
      </c>
      <c r="V175">
        <v>2.9366306027820697</v>
      </c>
      <c r="W175">
        <v>0.92735703245749612</v>
      </c>
      <c r="X175">
        <v>82.843894899536309</v>
      </c>
      <c r="Y175">
        <v>28.129829984544045</v>
      </c>
      <c r="Z175">
        <v>5.7209842556126116</v>
      </c>
      <c r="AA175">
        <v>1.6072286179187061</v>
      </c>
      <c r="AB175">
        <v>1.8115020218361988</v>
      </c>
      <c r="AC175">
        <v>53.312982427410283</v>
      </c>
      <c r="AD175">
        <v>49.193269139899698</v>
      </c>
      <c r="AE175">
        <v>57.928949563361265</v>
      </c>
      <c r="AF175">
        <v>6.4920730483644391</v>
      </c>
      <c r="AG175">
        <v>7.1328847103415915</v>
      </c>
      <c r="AH175">
        <v>0.15455950540958271</v>
      </c>
    </row>
    <row r="176" spans="1:34">
      <c r="A176">
        <v>2</v>
      </c>
      <c r="B176">
        <v>147</v>
      </c>
      <c r="C176">
        <v>2011</v>
      </c>
      <c r="D176">
        <v>3</v>
      </c>
      <c r="E176">
        <v>99</v>
      </c>
      <c r="F176">
        <v>99</v>
      </c>
      <c r="G176">
        <v>99</v>
      </c>
      <c r="H176">
        <v>99</v>
      </c>
      <c r="I176">
        <v>99</v>
      </c>
      <c r="J176">
        <v>999</v>
      </c>
      <c r="K176">
        <v>99</v>
      </c>
      <c r="L176">
        <v>99</v>
      </c>
      <c r="M176">
        <v>99</v>
      </c>
      <c r="N176">
        <v>99</v>
      </c>
      <c r="O176">
        <v>99</v>
      </c>
      <c r="P176">
        <v>9999</v>
      </c>
      <c r="Q176">
        <v>141</v>
      </c>
      <c r="R176">
        <v>798</v>
      </c>
      <c r="S176">
        <v>4.3796992481202999</v>
      </c>
      <c r="T176">
        <v>4.9085213032581443</v>
      </c>
      <c r="U176">
        <v>19.515664160401013</v>
      </c>
      <c r="V176">
        <v>4.511278195488722</v>
      </c>
      <c r="W176">
        <v>3.0075187969924806</v>
      </c>
      <c r="X176">
        <v>68.295739348370944</v>
      </c>
      <c r="Y176">
        <v>24.81203007518797</v>
      </c>
      <c r="Z176">
        <v>6.0647833217141329</v>
      </c>
      <c r="AA176">
        <v>1.9459974756439096</v>
      </c>
      <c r="AB176">
        <v>2.1428677688109525</v>
      </c>
      <c r="AC176">
        <v>65.568365180061846</v>
      </c>
      <c r="AD176">
        <v>56.867608168178599</v>
      </c>
      <c r="AE176">
        <v>65.622991811262892</v>
      </c>
      <c r="AF176">
        <v>8.0072245635159547</v>
      </c>
      <c r="AG176">
        <v>8.1893766061532194</v>
      </c>
      <c r="AH176">
        <v>0.12531328320802002</v>
      </c>
    </row>
    <row r="177" spans="1:34">
      <c r="A177">
        <v>2</v>
      </c>
      <c r="B177">
        <v>148</v>
      </c>
      <c r="C177">
        <v>2011</v>
      </c>
      <c r="D177">
        <v>4</v>
      </c>
      <c r="E177">
        <v>99</v>
      </c>
      <c r="F177">
        <v>99</v>
      </c>
      <c r="G177">
        <v>99</v>
      </c>
      <c r="H177">
        <v>99</v>
      </c>
      <c r="I177">
        <v>99</v>
      </c>
      <c r="J177">
        <v>999</v>
      </c>
      <c r="K177">
        <v>99</v>
      </c>
      <c r="L177">
        <v>99</v>
      </c>
      <c r="M177">
        <v>99</v>
      </c>
      <c r="N177">
        <v>99</v>
      </c>
      <c r="O177">
        <v>99</v>
      </c>
      <c r="P177">
        <v>9999</v>
      </c>
      <c r="Q177">
        <v>87</v>
      </c>
      <c r="R177">
        <v>563</v>
      </c>
      <c r="S177">
        <v>4.7779751332149205</v>
      </c>
      <c r="T177">
        <v>5.319715808170514</v>
      </c>
      <c r="U177">
        <v>20.441563055062179</v>
      </c>
      <c r="V177">
        <v>4.6181172291296626</v>
      </c>
      <c r="W177">
        <v>1.7761989342806399</v>
      </c>
      <c r="X177">
        <v>76.731793960923611</v>
      </c>
      <c r="Y177">
        <v>29.662522202486688</v>
      </c>
      <c r="Z177">
        <v>5.8490586791829058</v>
      </c>
      <c r="AA177">
        <v>1.9041167384264304</v>
      </c>
      <c r="AB177">
        <v>2.0010881385043278</v>
      </c>
      <c r="AC177">
        <v>66.539065022818221</v>
      </c>
      <c r="AD177">
        <v>57.351057232855453</v>
      </c>
      <c r="AE177">
        <v>61.20470267464011</v>
      </c>
      <c r="AF177">
        <v>5.6492073048364446</v>
      </c>
      <c r="AG177">
        <v>6.0518354647044612</v>
      </c>
      <c r="AH177">
        <v>0</v>
      </c>
    </row>
    <row r="178" spans="1:34">
      <c r="A178">
        <v>2</v>
      </c>
      <c r="B178">
        <v>149</v>
      </c>
      <c r="C178">
        <v>2011</v>
      </c>
      <c r="D178">
        <v>5</v>
      </c>
      <c r="E178">
        <v>99</v>
      </c>
      <c r="F178">
        <v>99</v>
      </c>
      <c r="G178">
        <v>99</v>
      </c>
      <c r="H178">
        <v>99</v>
      </c>
      <c r="I178">
        <v>99</v>
      </c>
      <c r="J178">
        <v>999</v>
      </c>
      <c r="K178">
        <v>99</v>
      </c>
      <c r="L178">
        <v>99</v>
      </c>
      <c r="M178">
        <v>99</v>
      </c>
      <c r="N178">
        <v>99</v>
      </c>
      <c r="O178">
        <v>99</v>
      </c>
      <c r="P178">
        <v>9999</v>
      </c>
      <c r="Q178">
        <v>101</v>
      </c>
      <c r="R178">
        <v>651</v>
      </c>
      <c r="S178">
        <v>4.4807987711213526</v>
      </c>
      <c r="T178">
        <v>4.7926267281105996</v>
      </c>
      <c r="U178">
        <v>18.810906298003047</v>
      </c>
      <c r="V178">
        <v>3.2258064516129026</v>
      </c>
      <c r="W178">
        <v>0.92165898617511521</v>
      </c>
      <c r="X178">
        <v>64.362519201228864</v>
      </c>
      <c r="Y178">
        <v>22.119815668202754</v>
      </c>
      <c r="Z178">
        <v>5.8636075364447082</v>
      </c>
      <c r="AA178">
        <v>1.8658998251952388</v>
      </c>
      <c r="AB178">
        <v>2.1007659375243528</v>
      </c>
      <c r="AC178">
        <v>66.286659385445105</v>
      </c>
      <c r="AD178">
        <v>67.162127124634864</v>
      </c>
      <c r="AE178">
        <v>65.04845637414833</v>
      </c>
      <c r="AF178">
        <v>6.5322095123419626</v>
      </c>
      <c r="AG178">
        <v>6.4395471140907024</v>
      </c>
      <c r="AH178">
        <v>0</v>
      </c>
    </row>
    <row r="179" spans="1:34">
      <c r="A179">
        <v>2</v>
      </c>
      <c r="B179">
        <v>150</v>
      </c>
      <c r="C179">
        <v>2011</v>
      </c>
      <c r="D179">
        <v>6</v>
      </c>
      <c r="E179">
        <v>99</v>
      </c>
      <c r="F179">
        <v>99</v>
      </c>
      <c r="G179">
        <v>99</v>
      </c>
      <c r="H179">
        <v>99</v>
      </c>
      <c r="I179">
        <v>99</v>
      </c>
      <c r="J179">
        <v>999</v>
      </c>
      <c r="K179">
        <v>99</v>
      </c>
      <c r="L179">
        <v>99</v>
      </c>
      <c r="M179">
        <v>99</v>
      </c>
      <c r="N179">
        <v>99</v>
      </c>
      <c r="O179">
        <v>99</v>
      </c>
      <c r="P179">
        <v>9999</v>
      </c>
      <c r="Q179">
        <v>131</v>
      </c>
      <c r="R179">
        <v>1032</v>
      </c>
      <c r="S179">
        <v>4.8459302325581399</v>
      </c>
      <c r="T179">
        <v>5.3091085271317837</v>
      </c>
      <c r="U179">
        <v>20.837984496124044</v>
      </c>
      <c r="V179">
        <v>4.8449612403100781</v>
      </c>
      <c r="W179">
        <v>3.2945736434108537</v>
      </c>
      <c r="X179">
        <v>76.841085271317851</v>
      </c>
      <c r="Y179">
        <v>32.170542635658911</v>
      </c>
      <c r="Z179">
        <v>6.1966209696591514</v>
      </c>
      <c r="AA179">
        <v>1.8216247611202196</v>
      </c>
      <c r="AB179">
        <v>2.2082461690809341</v>
      </c>
      <c r="AC179">
        <v>63.961330391015402</v>
      </c>
      <c r="AD179">
        <v>63.279088669276646</v>
      </c>
      <c r="AE179">
        <v>63.019687846577177</v>
      </c>
      <c r="AF179">
        <v>10.355207706201082</v>
      </c>
      <c r="AG179">
        <v>11.308370375317288</v>
      </c>
      <c r="AH179">
        <v>0</v>
      </c>
    </row>
    <row r="180" spans="1:34">
      <c r="A180">
        <v>2</v>
      </c>
      <c r="B180">
        <v>151</v>
      </c>
      <c r="C180">
        <v>2011</v>
      </c>
      <c r="D180">
        <v>7</v>
      </c>
      <c r="E180">
        <v>99</v>
      </c>
      <c r="F180">
        <v>99</v>
      </c>
      <c r="G180">
        <v>99</v>
      </c>
      <c r="H180">
        <v>99</v>
      </c>
      <c r="I180">
        <v>99</v>
      </c>
      <c r="J180">
        <v>999</v>
      </c>
      <c r="K180">
        <v>99</v>
      </c>
      <c r="L180">
        <v>99</v>
      </c>
      <c r="M180">
        <v>99</v>
      </c>
      <c r="N180">
        <v>99</v>
      </c>
      <c r="O180">
        <v>99</v>
      </c>
      <c r="P180">
        <v>9999</v>
      </c>
      <c r="Q180">
        <v>31</v>
      </c>
      <c r="R180">
        <v>145</v>
      </c>
      <c r="S180">
        <v>4.4275862068965512</v>
      </c>
      <c r="T180">
        <v>5.0689655172413772</v>
      </c>
      <c r="U180">
        <v>18.000689655172422</v>
      </c>
      <c r="V180">
        <v>2.0689655172413794</v>
      </c>
      <c r="W180">
        <v>4.8275862068965516</v>
      </c>
      <c r="X180">
        <v>54.48275862068968</v>
      </c>
      <c r="Y180">
        <v>27.586206896551719</v>
      </c>
      <c r="Z180">
        <v>7.6401796020749293</v>
      </c>
      <c r="AA180">
        <v>2.3096344764880357</v>
      </c>
      <c r="AB180">
        <v>3.1352394670985384</v>
      </c>
      <c r="AC180">
        <v>73.180788614538187</v>
      </c>
      <c r="AD180">
        <v>46.537677015845993</v>
      </c>
      <c r="AE180">
        <v>54.641315759533995</v>
      </c>
      <c r="AF180">
        <v>1.4549468191852295</v>
      </c>
      <c r="AG180">
        <v>1.3725297383196142</v>
      </c>
      <c r="AH180">
        <v>0</v>
      </c>
    </row>
    <row r="181" spans="1:34">
      <c r="A181">
        <v>2</v>
      </c>
      <c r="B181">
        <v>152</v>
      </c>
      <c r="C181">
        <v>2011</v>
      </c>
      <c r="D181">
        <v>8</v>
      </c>
      <c r="E181">
        <v>99</v>
      </c>
      <c r="F181">
        <v>99</v>
      </c>
      <c r="G181">
        <v>99</v>
      </c>
      <c r="H181">
        <v>99</v>
      </c>
      <c r="I181">
        <v>99</v>
      </c>
      <c r="J181">
        <v>999</v>
      </c>
      <c r="K181">
        <v>99</v>
      </c>
      <c r="L181">
        <v>99</v>
      </c>
      <c r="M181">
        <v>99</v>
      </c>
      <c r="N181">
        <v>99</v>
      </c>
      <c r="O181">
        <v>99</v>
      </c>
      <c r="P181">
        <v>9999</v>
      </c>
      <c r="Q181">
        <v>105</v>
      </c>
      <c r="R181">
        <v>778</v>
      </c>
      <c r="S181">
        <v>4.3059125964010301</v>
      </c>
      <c r="T181">
        <v>4.2416452442159374</v>
      </c>
      <c r="U181">
        <v>17.554755784061697</v>
      </c>
      <c r="V181">
        <v>1.9280205655526996</v>
      </c>
      <c r="W181">
        <v>1.0282776349614393</v>
      </c>
      <c r="X181">
        <v>56.169665809768631</v>
      </c>
      <c r="Y181">
        <v>12.853470437017991</v>
      </c>
      <c r="Z181">
        <v>5.1621605502970116</v>
      </c>
      <c r="AA181">
        <v>1.8619422102786016</v>
      </c>
      <c r="AB181">
        <v>2.2778046905603122</v>
      </c>
      <c r="AC181">
        <v>53.655302211427923</v>
      </c>
      <c r="AD181">
        <v>49.701474916074048</v>
      </c>
      <c r="AE181">
        <v>65.477134931712939</v>
      </c>
      <c r="AF181">
        <v>7.8065422436283392</v>
      </c>
      <c r="AG181">
        <v>7.1818942393295124</v>
      </c>
      <c r="AH181">
        <v>0</v>
      </c>
    </row>
    <row r="182" spans="1:34">
      <c r="A182">
        <v>2</v>
      </c>
      <c r="B182">
        <v>153</v>
      </c>
      <c r="C182">
        <v>2011</v>
      </c>
      <c r="D182">
        <v>9</v>
      </c>
      <c r="E182">
        <v>99</v>
      </c>
      <c r="F182">
        <v>99</v>
      </c>
      <c r="G182">
        <v>99</v>
      </c>
      <c r="H182">
        <v>99</v>
      </c>
      <c r="I182">
        <v>99</v>
      </c>
      <c r="J182">
        <v>999</v>
      </c>
      <c r="K182">
        <v>99</v>
      </c>
      <c r="L182">
        <v>99</v>
      </c>
      <c r="M182">
        <v>99</v>
      </c>
      <c r="N182">
        <v>99</v>
      </c>
      <c r="O182">
        <v>99</v>
      </c>
      <c r="P182">
        <v>9999</v>
      </c>
      <c r="Q182">
        <v>147</v>
      </c>
      <c r="R182">
        <v>1143</v>
      </c>
      <c r="S182">
        <v>4.0524934383202096</v>
      </c>
      <c r="T182">
        <v>4.0857392825896763</v>
      </c>
      <c r="U182">
        <v>17.587051618547701</v>
      </c>
      <c r="V182">
        <v>1.7497812773403325</v>
      </c>
      <c r="W182">
        <v>1.4873140857392828</v>
      </c>
      <c r="X182">
        <v>60.367454068241486</v>
      </c>
      <c r="Y182">
        <v>12.423447069116357</v>
      </c>
      <c r="Z182">
        <v>5.4187749471830386</v>
      </c>
      <c r="AA182">
        <v>1.7783696943104903</v>
      </c>
      <c r="AB182">
        <v>2.1750991872690828</v>
      </c>
      <c r="AC182">
        <v>42.957253794906379</v>
      </c>
      <c r="AD182">
        <v>51.250437782167666</v>
      </c>
      <c r="AE182">
        <v>50.118044631438238</v>
      </c>
      <c r="AF182">
        <v>11.468994581577363</v>
      </c>
      <c r="AG182">
        <v>10.570703344584851</v>
      </c>
      <c r="AH182">
        <v>0.43744531933508313</v>
      </c>
    </row>
    <row r="183" spans="1:34">
      <c r="A183">
        <v>2</v>
      </c>
      <c r="B183">
        <v>154</v>
      </c>
      <c r="C183">
        <v>2011</v>
      </c>
      <c r="D183">
        <v>10</v>
      </c>
      <c r="E183">
        <v>99</v>
      </c>
      <c r="F183">
        <v>99</v>
      </c>
      <c r="G183">
        <v>99</v>
      </c>
      <c r="H183">
        <v>99</v>
      </c>
      <c r="I183">
        <v>99</v>
      </c>
      <c r="J183">
        <v>999</v>
      </c>
      <c r="K183">
        <v>99</v>
      </c>
      <c r="L183">
        <v>99</v>
      </c>
      <c r="M183">
        <v>99</v>
      </c>
      <c r="N183">
        <v>99</v>
      </c>
      <c r="O183">
        <v>99</v>
      </c>
      <c r="P183">
        <v>9999</v>
      </c>
      <c r="Q183">
        <v>164</v>
      </c>
      <c r="R183">
        <v>1233</v>
      </c>
      <c r="S183">
        <v>4.266828872668289</v>
      </c>
      <c r="T183">
        <v>4.3779399837793997</v>
      </c>
      <c r="U183">
        <v>18.422222222222231</v>
      </c>
      <c r="V183">
        <v>1.8653690186536911</v>
      </c>
      <c r="W183">
        <v>2.2708840227088403</v>
      </c>
      <c r="X183">
        <v>64.314679643146803</v>
      </c>
      <c r="Y183">
        <v>15.652879156528796</v>
      </c>
      <c r="Z183">
        <v>5.3939853493492684</v>
      </c>
      <c r="AA183">
        <v>2.0268300334519775</v>
      </c>
      <c r="AB183">
        <v>2.1628508355567311</v>
      </c>
      <c r="AC183">
        <v>48.614871623863365</v>
      </c>
      <c r="AD183">
        <v>51.57749817689453</v>
      </c>
      <c r="AE183">
        <v>50.242131815514945</v>
      </c>
      <c r="AF183">
        <v>12.372065021071641</v>
      </c>
      <c r="AG183">
        <v>11.944547716192762</v>
      </c>
      <c r="AH183">
        <v>0.16220600162206003</v>
      </c>
    </row>
    <row r="184" spans="1:34">
      <c r="A184">
        <v>2</v>
      </c>
      <c r="B184">
        <v>155</v>
      </c>
      <c r="C184">
        <v>2011</v>
      </c>
      <c r="D184">
        <v>11</v>
      </c>
      <c r="E184">
        <v>99</v>
      </c>
      <c r="F184">
        <v>99</v>
      </c>
      <c r="G184">
        <v>99</v>
      </c>
      <c r="H184">
        <v>99</v>
      </c>
      <c r="I184">
        <v>99</v>
      </c>
      <c r="J184">
        <v>999</v>
      </c>
      <c r="K184">
        <v>99</v>
      </c>
      <c r="L184">
        <v>99</v>
      </c>
      <c r="M184">
        <v>99</v>
      </c>
      <c r="N184">
        <v>99</v>
      </c>
      <c r="O184">
        <v>99</v>
      </c>
      <c r="P184">
        <v>9999</v>
      </c>
      <c r="Q184">
        <v>143</v>
      </c>
      <c r="R184">
        <v>1003</v>
      </c>
      <c r="S184">
        <v>4.4745762711864412</v>
      </c>
      <c r="T184">
        <v>4.7098703888335001</v>
      </c>
      <c r="U184">
        <v>18.543070787637113</v>
      </c>
      <c r="V184">
        <v>1.495513459621137</v>
      </c>
      <c r="W184">
        <v>0.59820538384845479</v>
      </c>
      <c r="X184">
        <v>69.690927218344981</v>
      </c>
      <c r="Y184">
        <v>16.749750747756735</v>
      </c>
      <c r="Z184">
        <v>5.4334714048617405</v>
      </c>
      <c r="AA184">
        <v>1.7409792270180973</v>
      </c>
      <c r="AB184">
        <v>1.8617663016246035</v>
      </c>
      <c r="AC184">
        <v>46.759344234056563</v>
      </c>
      <c r="AD184">
        <v>38.945940406746629</v>
      </c>
      <c r="AE184">
        <v>45.342739755578336</v>
      </c>
      <c r="AF184">
        <v>10.064218342364038</v>
      </c>
      <c r="AG184">
        <v>9.7801880556626362</v>
      </c>
      <c r="AH184">
        <v>0.59820538384845479</v>
      </c>
    </row>
    <row r="185" spans="1:34">
      <c r="A185">
        <v>2</v>
      </c>
      <c r="B185">
        <v>156</v>
      </c>
      <c r="C185">
        <v>2011</v>
      </c>
      <c r="D185">
        <v>12</v>
      </c>
      <c r="E185">
        <v>99</v>
      </c>
      <c r="F185">
        <v>99</v>
      </c>
      <c r="G185">
        <v>99</v>
      </c>
      <c r="H185">
        <v>99</v>
      </c>
      <c r="I185">
        <v>99</v>
      </c>
      <c r="J185">
        <v>999</v>
      </c>
      <c r="K185">
        <v>99</v>
      </c>
      <c r="L185">
        <v>99</v>
      </c>
      <c r="M185">
        <v>99</v>
      </c>
      <c r="N185">
        <v>99</v>
      </c>
      <c r="O185">
        <v>99</v>
      </c>
      <c r="P185">
        <v>9999</v>
      </c>
      <c r="Q185">
        <v>49</v>
      </c>
      <c r="R185">
        <v>424</v>
      </c>
      <c r="S185">
        <v>4.2146226415094361</v>
      </c>
      <c r="T185">
        <v>4.3985849056603756</v>
      </c>
      <c r="U185">
        <v>17.302358490566029</v>
      </c>
      <c r="V185">
        <v>2.3584905660377351</v>
      </c>
      <c r="W185">
        <v>0</v>
      </c>
      <c r="X185">
        <v>58.018867924528301</v>
      </c>
      <c r="Y185">
        <v>12.264150943396228</v>
      </c>
      <c r="Z185">
        <v>5.0192595206500172</v>
      </c>
      <c r="AA185">
        <v>1.8755309560320588</v>
      </c>
      <c r="AB185">
        <v>1.6045624447236213</v>
      </c>
      <c r="AC185">
        <v>66.479379006519451</v>
      </c>
      <c r="AD185">
        <v>53.64925228854991</v>
      </c>
      <c r="AE185">
        <v>57.267667170774224</v>
      </c>
      <c r="AF185">
        <v>4.2544651816174994</v>
      </c>
      <c r="AG185">
        <v>3.8577650918586848</v>
      </c>
      <c r="AH185">
        <v>0</v>
      </c>
    </row>
    <row r="186" spans="1:34">
      <c r="A186">
        <v>2</v>
      </c>
      <c r="B186">
        <v>157</v>
      </c>
      <c r="C186">
        <v>2010</v>
      </c>
      <c r="D186">
        <v>1</v>
      </c>
      <c r="E186">
        <v>99</v>
      </c>
      <c r="F186">
        <v>99</v>
      </c>
      <c r="G186">
        <v>99</v>
      </c>
      <c r="H186">
        <v>99</v>
      </c>
      <c r="I186">
        <v>99</v>
      </c>
      <c r="J186">
        <v>999</v>
      </c>
      <c r="K186">
        <v>99</v>
      </c>
      <c r="L186">
        <v>99</v>
      </c>
      <c r="M186">
        <v>99</v>
      </c>
      <c r="N186">
        <v>99</v>
      </c>
      <c r="O186">
        <v>99</v>
      </c>
      <c r="P186">
        <v>9999</v>
      </c>
      <c r="Q186">
        <v>168</v>
      </c>
      <c r="R186">
        <v>1741</v>
      </c>
      <c r="S186">
        <v>4.561746122917862</v>
      </c>
      <c r="T186">
        <v>4.7840321654221718</v>
      </c>
      <c r="U186">
        <v>19.842734060884567</v>
      </c>
      <c r="V186">
        <v>3.7909247558874202</v>
      </c>
      <c r="W186">
        <v>1.0338885697874785</v>
      </c>
      <c r="X186">
        <v>78.345778288340014</v>
      </c>
      <c r="Y186">
        <v>22.458357265939121</v>
      </c>
      <c r="Z186">
        <v>4.9469628523268989</v>
      </c>
      <c r="AA186">
        <v>1.584062694170169</v>
      </c>
      <c r="AB186">
        <v>1.8403849356044339</v>
      </c>
      <c r="AC186">
        <v>58.068663632969105</v>
      </c>
      <c r="AD186">
        <v>47.854095790073359</v>
      </c>
      <c r="AE186">
        <v>58.284108008620109</v>
      </c>
      <c r="AF186">
        <v>14.681291177817339</v>
      </c>
      <c r="AG186">
        <v>15.223673808258457</v>
      </c>
      <c r="AH186">
        <v>0.11487650775416428</v>
      </c>
    </row>
    <row r="187" spans="1:34">
      <c r="A187">
        <v>2</v>
      </c>
      <c r="B187">
        <v>158</v>
      </c>
      <c r="C187">
        <v>2010</v>
      </c>
      <c r="D187">
        <v>2</v>
      </c>
      <c r="E187">
        <v>99</v>
      </c>
      <c r="F187">
        <v>99</v>
      </c>
      <c r="G187">
        <v>99</v>
      </c>
      <c r="H187">
        <v>99</v>
      </c>
      <c r="I187">
        <v>99</v>
      </c>
      <c r="J187">
        <v>999</v>
      </c>
      <c r="K187">
        <v>99</v>
      </c>
      <c r="L187">
        <v>99</v>
      </c>
      <c r="M187">
        <v>99</v>
      </c>
      <c r="N187">
        <v>99</v>
      </c>
      <c r="O187">
        <v>99</v>
      </c>
      <c r="P187">
        <v>9999</v>
      </c>
      <c r="Q187">
        <v>133</v>
      </c>
      <c r="R187">
        <v>894</v>
      </c>
      <c r="S187">
        <v>4.6085011185682339</v>
      </c>
      <c r="T187">
        <v>5.0973154362416091</v>
      </c>
      <c r="U187">
        <v>20.133221476510077</v>
      </c>
      <c r="V187">
        <v>2.6845637583892623</v>
      </c>
      <c r="W187">
        <v>3.0201342281879193</v>
      </c>
      <c r="X187">
        <v>72.59507829977629</v>
      </c>
      <c r="Y187">
        <v>28.29977628635347</v>
      </c>
      <c r="Z187">
        <v>5.8297435412132117</v>
      </c>
      <c r="AA187">
        <v>1.6557726933270225</v>
      </c>
      <c r="AB187">
        <v>2.161420310712467</v>
      </c>
      <c r="AC187">
        <v>70.819846404984304</v>
      </c>
      <c r="AD187">
        <v>65.221431905540527</v>
      </c>
      <c r="AE187">
        <v>71.670103535319285</v>
      </c>
      <c r="AF187">
        <v>7.5388135054386574</v>
      </c>
      <c r="AG187">
        <v>7.9317675241336083</v>
      </c>
      <c r="AH187">
        <v>0</v>
      </c>
    </row>
    <row r="188" spans="1:34">
      <c r="A188">
        <v>2</v>
      </c>
      <c r="B188">
        <v>159</v>
      </c>
      <c r="C188">
        <v>2010</v>
      </c>
      <c r="D188">
        <v>3</v>
      </c>
      <c r="E188">
        <v>99</v>
      </c>
      <c r="F188">
        <v>99</v>
      </c>
      <c r="G188">
        <v>99</v>
      </c>
      <c r="H188">
        <v>99</v>
      </c>
      <c r="I188">
        <v>99</v>
      </c>
      <c r="J188">
        <v>999</v>
      </c>
      <c r="K188">
        <v>99</v>
      </c>
      <c r="L188">
        <v>99</v>
      </c>
      <c r="M188">
        <v>99</v>
      </c>
      <c r="N188">
        <v>99</v>
      </c>
      <c r="O188">
        <v>99</v>
      </c>
      <c r="P188">
        <v>9999</v>
      </c>
      <c r="Q188">
        <v>180</v>
      </c>
      <c r="R188">
        <v>782</v>
      </c>
      <c r="S188">
        <v>4.6508951406649608</v>
      </c>
      <c r="T188">
        <v>5.2352941176470589</v>
      </c>
      <c r="U188">
        <v>20.010358056265975</v>
      </c>
      <c r="V188">
        <v>3.5805626598465472</v>
      </c>
      <c r="W188">
        <v>3.4526854219948873</v>
      </c>
      <c r="X188">
        <v>75.319693094629159</v>
      </c>
      <c r="Y188">
        <v>29.539641943734026</v>
      </c>
      <c r="Z188">
        <v>5.766969411131992</v>
      </c>
      <c r="AA188">
        <v>1.7597715402616931</v>
      </c>
      <c r="AB188">
        <v>2.2629863601966282</v>
      </c>
      <c r="AC188">
        <v>74.603132876368051</v>
      </c>
      <c r="AD188">
        <v>55.924424816355902</v>
      </c>
      <c r="AE188">
        <v>74.601612981154815</v>
      </c>
      <c r="AF188">
        <v>6.5943536479340352</v>
      </c>
      <c r="AG188">
        <v>6.8957387532929406</v>
      </c>
      <c r="AH188">
        <v>0</v>
      </c>
    </row>
    <row r="189" spans="1:34">
      <c r="A189">
        <v>2</v>
      </c>
      <c r="B189">
        <v>160</v>
      </c>
      <c r="C189">
        <v>2010</v>
      </c>
      <c r="D189">
        <v>4</v>
      </c>
      <c r="E189">
        <v>99</v>
      </c>
      <c r="F189">
        <v>99</v>
      </c>
      <c r="G189">
        <v>99</v>
      </c>
      <c r="H189">
        <v>99</v>
      </c>
      <c r="I189">
        <v>99</v>
      </c>
      <c r="J189">
        <v>999</v>
      </c>
      <c r="K189">
        <v>99</v>
      </c>
      <c r="L189">
        <v>99</v>
      </c>
      <c r="M189">
        <v>99</v>
      </c>
      <c r="N189">
        <v>99</v>
      </c>
      <c r="O189">
        <v>99</v>
      </c>
      <c r="P189">
        <v>9999</v>
      </c>
      <c r="Q189">
        <v>121</v>
      </c>
      <c r="R189">
        <v>658</v>
      </c>
      <c r="S189">
        <v>4.8617021276595764</v>
      </c>
      <c r="T189">
        <v>5.3145896656534966</v>
      </c>
      <c r="U189">
        <v>19.797264437689968</v>
      </c>
      <c r="V189">
        <v>4.255319148936171</v>
      </c>
      <c r="W189">
        <v>2.5835866261398186</v>
      </c>
      <c r="X189">
        <v>71.580547112462</v>
      </c>
      <c r="Y189">
        <v>27.355623100303955</v>
      </c>
      <c r="Z189">
        <v>5.8149496930852012</v>
      </c>
      <c r="AA189">
        <v>1.7470839332827379</v>
      </c>
      <c r="AB189">
        <v>2.2203397762962376</v>
      </c>
      <c r="AC189">
        <v>73.309337300564138</v>
      </c>
      <c r="AD189">
        <v>59.423682413222465</v>
      </c>
      <c r="AE189">
        <v>66.6661589874019</v>
      </c>
      <c r="AF189">
        <v>5.5487016628396386</v>
      </c>
      <c r="AG189">
        <v>5.7405071825746203</v>
      </c>
      <c r="AH189">
        <v>0</v>
      </c>
    </row>
    <row r="190" spans="1:34">
      <c r="A190">
        <v>2</v>
      </c>
      <c r="B190">
        <v>161</v>
      </c>
      <c r="C190">
        <v>2010</v>
      </c>
      <c r="D190">
        <v>5</v>
      </c>
      <c r="E190">
        <v>99</v>
      </c>
      <c r="F190">
        <v>99</v>
      </c>
      <c r="G190">
        <v>99</v>
      </c>
      <c r="H190">
        <v>99</v>
      </c>
      <c r="I190">
        <v>99</v>
      </c>
      <c r="J190">
        <v>999</v>
      </c>
      <c r="K190">
        <v>99</v>
      </c>
      <c r="L190">
        <v>99</v>
      </c>
      <c r="M190">
        <v>99</v>
      </c>
      <c r="N190">
        <v>99</v>
      </c>
      <c r="O190">
        <v>99</v>
      </c>
      <c r="P190">
        <v>9999</v>
      </c>
      <c r="Q190">
        <v>94</v>
      </c>
      <c r="R190">
        <v>663</v>
      </c>
      <c r="S190">
        <v>4.9366515837104084</v>
      </c>
      <c r="T190">
        <v>4.7315233785822013</v>
      </c>
      <c r="U190">
        <v>18.26425339366515</v>
      </c>
      <c r="V190">
        <v>1.6591251885369536</v>
      </c>
      <c r="W190">
        <v>3.0165912518853695</v>
      </c>
      <c r="X190">
        <v>61.538461538461519</v>
      </c>
      <c r="Y190">
        <v>19.004524886877832</v>
      </c>
      <c r="Z190">
        <v>5.7013007969603811</v>
      </c>
      <c r="AA190">
        <v>1.9259830760483037</v>
      </c>
      <c r="AB190">
        <v>2.2838574316947056</v>
      </c>
      <c r="AC190">
        <v>57.122480459158993</v>
      </c>
      <c r="AD190">
        <v>64.667031403499223</v>
      </c>
      <c r="AE190">
        <v>70.524664241474881</v>
      </c>
      <c r="AF190">
        <v>5.5908650493353802</v>
      </c>
      <c r="AG190">
        <v>5.3362312172963433</v>
      </c>
      <c r="AH190">
        <v>0</v>
      </c>
    </row>
    <row r="191" spans="1:34">
      <c r="A191">
        <v>2</v>
      </c>
      <c r="B191">
        <v>162</v>
      </c>
      <c r="C191">
        <v>2010</v>
      </c>
      <c r="D191">
        <v>6</v>
      </c>
      <c r="E191">
        <v>99</v>
      </c>
      <c r="F191">
        <v>99</v>
      </c>
      <c r="G191">
        <v>99</v>
      </c>
      <c r="H191">
        <v>99</v>
      </c>
      <c r="I191">
        <v>99</v>
      </c>
      <c r="J191">
        <v>999</v>
      </c>
      <c r="K191">
        <v>99</v>
      </c>
      <c r="L191">
        <v>99</v>
      </c>
      <c r="M191">
        <v>99</v>
      </c>
      <c r="N191">
        <v>99</v>
      </c>
      <c r="O191">
        <v>99</v>
      </c>
      <c r="P191">
        <v>9999</v>
      </c>
      <c r="Q191">
        <v>148</v>
      </c>
      <c r="R191">
        <v>1029</v>
      </c>
      <c r="S191">
        <v>4.8163265306122449</v>
      </c>
      <c r="T191">
        <v>5.1292517006802738</v>
      </c>
      <c r="U191">
        <v>20.470359572400355</v>
      </c>
      <c r="V191">
        <v>3.1098153547133145</v>
      </c>
      <c r="W191">
        <v>2.7210884353741496</v>
      </c>
      <c r="X191">
        <v>73.760932944606409</v>
      </c>
      <c r="Y191">
        <v>28.960155490767743</v>
      </c>
      <c r="Z191">
        <v>6.4947662241287292</v>
      </c>
      <c r="AA191">
        <v>1.6596408905553097</v>
      </c>
      <c r="AB191">
        <v>2.2733102042082503</v>
      </c>
      <c r="AC191">
        <v>66.506346292605045</v>
      </c>
      <c r="AD191">
        <v>57.610490721078975</v>
      </c>
      <c r="AE191">
        <v>68.140895560746287</v>
      </c>
      <c r="AF191">
        <v>8.6772249408236863</v>
      </c>
      <c r="AG191">
        <v>9.2823947379785636</v>
      </c>
      <c r="AH191">
        <v>0.48590864917395538</v>
      </c>
    </row>
    <row r="192" spans="1:34">
      <c r="A192">
        <v>2</v>
      </c>
      <c r="B192">
        <v>163</v>
      </c>
      <c r="C192">
        <v>2010</v>
      </c>
      <c r="D192">
        <v>7</v>
      </c>
      <c r="E192">
        <v>99</v>
      </c>
      <c r="F192">
        <v>99</v>
      </c>
      <c r="G192">
        <v>99</v>
      </c>
      <c r="H192">
        <v>99</v>
      </c>
      <c r="I192">
        <v>99</v>
      </c>
      <c r="J192">
        <v>999</v>
      </c>
      <c r="K192">
        <v>99</v>
      </c>
      <c r="L192">
        <v>99</v>
      </c>
      <c r="M192">
        <v>99</v>
      </c>
      <c r="N192">
        <v>99</v>
      </c>
      <c r="O192">
        <v>99</v>
      </c>
      <c r="P192">
        <v>9999</v>
      </c>
      <c r="Q192">
        <v>27</v>
      </c>
      <c r="R192">
        <v>216</v>
      </c>
      <c r="S192">
        <v>4.1388888888888884</v>
      </c>
      <c r="T192">
        <v>4.5277777777777777</v>
      </c>
      <c r="U192">
        <v>18.720370370370389</v>
      </c>
      <c r="V192">
        <v>1.8518518518518521</v>
      </c>
      <c r="W192">
        <v>0.92592592592592604</v>
      </c>
      <c r="X192">
        <v>66.666666666666686</v>
      </c>
      <c r="Y192">
        <v>18.055555555555557</v>
      </c>
      <c r="Z192">
        <v>5.5523811918727821</v>
      </c>
      <c r="AA192">
        <v>1.7157135074091387</v>
      </c>
      <c r="AB192">
        <v>2.127676237786075</v>
      </c>
      <c r="AC192">
        <v>70.739328974255756</v>
      </c>
      <c r="AD192">
        <v>59.875623026672883</v>
      </c>
      <c r="AE192">
        <v>67.997938388810923</v>
      </c>
      <c r="AF192">
        <v>1.8214582966160513</v>
      </c>
      <c r="AG192">
        <v>1.7819166047517183</v>
      </c>
      <c r="AH192">
        <v>0</v>
      </c>
    </row>
    <row r="193" spans="1:34">
      <c r="A193">
        <v>2</v>
      </c>
      <c r="B193">
        <v>164</v>
      </c>
      <c r="C193">
        <v>2010</v>
      </c>
      <c r="D193">
        <v>8</v>
      </c>
      <c r="E193">
        <v>99</v>
      </c>
      <c r="F193">
        <v>99</v>
      </c>
      <c r="G193">
        <v>99</v>
      </c>
      <c r="H193">
        <v>99</v>
      </c>
      <c r="I193">
        <v>99</v>
      </c>
      <c r="J193">
        <v>999</v>
      </c>
      <c r="K193">
        <v>99</v>
      </c>
      <c r="L193">
        <v>99</v>
      </c>
      <c r="M193">
        <v>99</v>
      </c>
      <c r="N193">
        <v>99</v>
      </c>
      <c r="O193">
        <v>99</v>
      </c>
      <c r="P193">
        <v>9999</v>
      </c>
      <c r="Q193">
        <v>86</v>
      </c>
      <c r="R193">
        <v>915</v>
      </c>
      <c r="S193">
        <v>3.7125683060109278</v>
      </c>
      <c r="T193">
        <v>4.0459016393442626</v>
      </c>
      <c r="U193">
        <v>17.982622950819643</v>
      </c>
      <c r="V193">
        <v>0.98360655737704927</v>
      </c>
      <c r="W193">
        <v>0.76502732240437155</v>
      </c>
      <c r="X193">
        <v>61.748633879781423</v>
      </c>
      <c r="Y193">
        <v>12.349726775956285</v>
      </c>
      <c r="Z193">
        <v>5.0837073629216469</v>
      </c>
      <c r="AA193">
        <v>1.4116631529356236</v>
      </c>
      <c r="AB193">
        <v>2.1095857545733825</v>
      </c>
      <c r="AC193">
        <v>56.193410622373776</v>
      </c>
      <c r="AD193">
        <v>57.653812553639888</v>
      </c>
      <c r="AE193">
        <v>63.895078316109718</v>
      </c>
      <c r="AF193">
        <v>7.7158997287207693</v>
      </c>
      <c r="AG193">
        <v>7.2509234361077279</v>
      </c>
      <c r="AH193">
        <v>0</v>
      </c>
    </row>
    <row r="194" spans="1:34">
      <c r="A194">
        <v>2</v>
      </c>
      <c r="B194">
        <v>165</v>
      </c>
      <c r="C194">
        <v>2010</v>
      </c>
      <c r="D194">
        <v>9</v>
      </c>
      <c r="E194">
        <v>99</v>
      </c>
      <c r="F194">
        <v>99</v>
      </c>
      <c r="G194">
        <v>99</v>
      </c>
      <c r="H194">
        <v>99</v>
      </c>
      <c r="I194">
        <v>99</v>
      </c>
      <c r="J194">
        <v>999</v>
      </c>
      <c r="K194">
        <v>99</v>
      </c>
      <c r="L194">
        <v>99</v>
      </c>
      <c r="M194">
        <v>99</v>
      </c>
      <c r="N194">
        <v>99</v>
      </c>
      <c r="O194">
        <v>99</v>
      </c>
      <c r="P194">
        <v>9999</v>
      </c>
      <c r="Q194">
        <v>159</v>
      </c>
      <c r="R194">
        <v>1669</v>
      </c>
      <c r="S194">
        <v>3.8232474535650094</v>
      </c>
      <c r="T194">
        <v>4.0988615937687243</v>
      </c>
      <c r="U194">
        <v>17.95326542840025</v>
      </c>
      <c r="V194">
        <v>1.2582384661473931</v>
      </c>
      <c r="W194">
        <v>1.1983223487118038</v>
      </c>
      <c r="X194">
        <v>64.110245656081489</v>
      </c>
      <c r="Y194">
        <v>13.960455362492509</v>
      </c>
      <c r="Z194">
        <v>5.6173538514179411</v>
      </c>
      <c r="AA194">
        <v>1.7216170445060941</v>
      </c>
      <c r="AB194">
        <v>2.1137071323244303</v>
      </c>
      <c r="AC194">
        <v>50.908384737977279</v>
      </c>
      <c r="AD194">
        <v>54.772849642871662</v>
      </c>
      <c r="AE194">
        <v>67.970310982777264</v>
      </c>
      <c r="AF194">
        <v>14.074138412278652</v>
      </c>
      <c r="AG194">
        <v>13.2044092256357</v>
      </c>
      <c r="AH194">
        <v>0</v>
      </c>
    </row>
    <row r="195" spans="1:34">
      <c r="A195">
        <v>2</v>
      </c>
      <c r="B195">
        <v>166</v>
      </c>
      <c r="C195">
        <v>2010</v>
      </c>
      <c r="D195">
        <v>10</v>
      </c>
      <c r="E195">
        <v>99</v>
      </c>
      <c r="F195">
        <v>99</v>
      </c>
      <c r="G195">
        <v>99</v>
      </c>
      <c r="H195">
        <v>99</v>
      </c>
      <c r="I195">
        <v>99</v>
      </c>
      <c r="J195">
        <v>999</v>
      </c>
      <c r="K195">
        <v>99</v>
      </c>
      <c r="L195">
        <v>99</v>
      </c>
      <c r="M195">
        <v>99</v>
      </c>
      <c r="N195">
        <v>99</v>
      </c>
      <c r="O195">
        <v>99</v>
      </c>
      <c r="P195">
        <v>9999</v>
      </c>
      <c r="Q195">
        <v>212</v>
      </c>
      <c r="R195">
        <v>1528.63</v>
      </c>
      <c r="S195">
        <v>4.0547810784820406</v>
      </c>
      <c r="T195">
        <v>4.2405683520537991</v>
      </c>
      <c r="U195">
        <v>18.845633017800264</v>
      </c>
      <c r="V195">
        <v>1.9625416222369043</v>
      </c>
      <c r="W195">
        <v>1.635451351864087</v>
      </c>
      <c r="X195">
        <v>69.539391481260992</v>
      </c>
      <c r="Y195">
        <v>16.027423248268061</v>
      </c>
      <c r="Z195">
        <v>4.9653994876634844</v>
      </c>
      <c r="AA195">
        <v>1.7379031866324164</v>
      </c>
      <c r="AB195">
        <v>2.084961539863905</v>
      </c>
      <c r="AC195">
        <v>52.776860221245798</v>
      </c>
      <c r="AD195">
        <v>44.430523807312717</v>
      </c>
      <c r="AE195">
        <v>52.399541786158679</v>
      </c>
      <c r="AF195">
        <v>12.89044349979719</v>
      </c>
      <c r="AG195">
        <v>12.694988018025413</v>
      </c>
      <c r="AH195">
        <v>1.1775249733421429</v>
      </c>
    </row>
    <row r="196" spans="1:34">
      <c r="A196">
        <v>2</v>
      </c>
      <c r="B196">
        <v>167</v>
      </c>
      <c r="C196">
        <v>2010</v>
      </c>
      <c r="D196">
        <v>11</v>
      </c>
      <c r="E196">
        <v>99</v>
      </c>
      <c r="F196">
        <v>99</v>
      </c>
      <c r="G196">
        <v>99</v>
      </c>
      <c r="H196">
        <v>99</v>
      </c>
      <c r="I196">
        <v>99</v>
      </c>
      <c r="J196">
        <v>999</v>
      </c>
      <c r="K196">
        <v>99</v>
      </c>
      <c r="L196">
        <v>99</v>
      </c>
      <c r="M196">
        <v>99</v>
      </c>
      <c r="N196">
        <v>99</v>
      </c>
      <c r="O196">
        <v>99</v>
      </c>
      <c r="P196">
        <v>9999</v>
      </c>
      <c r="Q196">
        <v>165</v>
      </c>
      <c r="R196">
        <v>1482</v>
      </c>
      <c r="S196">
        <v>4.3947368421052637</v>
      </c>
      <c r="T196">
        <v>4.662618083670715</v>
      </c>
      <c r="U196">
        <v>18.851551956815126</v>
      </c>
      <c r="V196">
        <v>1.4170040485829962</v>
      </c>
      <c r="W196">
        <v>1.6194331983805663</v>
      </c>
      <c r="X196">
        <v>71.929824561403507</v>
      </c>
      <c r="Y196">
        <v>16.666666666666671</v>
      </c>
      <c r="Z196">
        <v>5.0769052804890578</v>
      </c>
      <c r="AA196">
        <v>1.5106636134097424</v>
      </c>
      <c r="AB196">
        <v>2.1137218043739043</v>
      </c>
      <c r="AC196">
        <v>60.57738060097585</v>
      </c>
      <c r="AD196">
        <v>52.952053653951715</v>
      </c>
      <c r="AE196">
        <v>62.029576766987731</v>
      </c>
      <c r="AF196">
        <v>12.497227757337903</v>
      </c>
      <c r="AG196">
        <v>12.311600084962295</v>
      </c>
      <c r="AH196">
        <v>1.2820512820512819</v>
      </c>
    </row>
    <row r="197" spans="1:34">
      <c r="A197">
        <v>2</v>
      </c>
      <c r="B197">
        <v>168</v>
      </c>
      <c r="C197">
        <v>2010</v>
      </c>
      <c r="D197">
        <v>12</v>
      </c>
      <c r="E197">
        <v>99</v>
      </c>
      <c r="F197">
        <v>99</v>
      </c>
      <c r="G197">
        <v>99</v>
      </c>
      <c r="H197">
        <v>99</v>
      </c>
      <c r="I197">
        <v>99</v>
      </c>
      <c r="J197">
        <v>999</v>
      </c>
      <c r="K197">
        <v>99</v>
      </c>
      <c r="L197">
        <v>99</v>
      </c>
      <c r="M197">
        <v>99</v>
      </c>
      <c r="N197">
        <v>99</v>
      </c>
      <c r="O197">
        <v>99</v>
      </c>
      <c r="P197">
        <v>9999</v>
      </c>
      <c r="Q197">
        <v>48</v>
      </c>
      <c r="R197">
        <v>281</v>
      </c>
      <c r="S197">
        <v>5.07473309608541</v>
      </c>
      <c r="T197">
        <v>5.1601423487544489</v>
      </c>
      <c r="U197">
        <v>18.944128113879003</v>
      </c>
      <c r="V197">
        <v>2.4911032028469751</v>
      </c>
      <c r="W197">
        <v>2.8469750889679721</v>
      </c>
      <c r="X197">
        <v>67.971530249110316</v>
      </c>
      <c r="Y197">
        <v>25.622775800711754</v>
      </c>
      <c r="Z197">
        <v>6.1402855056054255</v>
      </c>
      <c r="AA197">
        <v>1.2275465287978804</v>
      </c>
      <c r="AB197">
        <v>2.1639176235513671</v>
      </c>
      <c r="AC197">
        <v>77.78315232910002</v>
      </c>
      <c r="AD197">
        <v>60.024477072471299</v>
      </c>
      <c r="AE197">
        <v>81.540496488434016</v>
      </c>
      <c r="AF197">
        <v>2.3695823210606961</v>
      </c>
      <c r="AG197">
        <v>2.3458494069825968</v>
      </c>
      <c r="AH197">
        <v>0</v>
      </c>
    </row>
    <row r="198" spans="1:34">
      <c r="A198">
        <v>2</v>
      </c>
      <c r="B198">
        <v>169</v>
      </c>
      <c r="C198">
        <v>2009</v>
      </c>
      <c r="D198">
        <v>1</v>
      </c>
      <c r="E198">
        <v>99</v>
      </c>
      <c r="F198">
        <v>99</v>
      </c>
      <c r="G198">
        <v>99</v>
      </c>
      <c r="H198">
        <v>99</v>
      </c>
      <c r="I198">
        <v>99</v>
      </c>
      <c r="J198">
        <v>999</v>
      </c>
      <c r="K198">
        <v>99</v>
      </c>
      <c r="L198">
        <v>99</v>
      </c>
      <c r="M198">
        <v>99</v>
      </c>
      <c r="N198">
        <v>99</v>
      </c>
      <c r="O198">
        <v>99</v>
      </c>
      <c r="P198">
        <v>9999</v>
      </c>
      <c r="Q198">
        <v>214</v>
      </c>
      <c r="R198">
        <v>2128</v>
      </c>
      <c r="S198">
        <v>4.2617481203007515</v>
      </c>
      <c r="T198">
        <v>4.857612781954888</v>
      </c>
      <c r="U198">
        <v>19.905404135338362</v>
      </c>
      <c r="V198">
        <v>2.255639097744361</v>
      </c>
      <c r="W198">
        <v>0.75187969924812015</v>
      </c>
      <c r="X198">
        <v>78.806390977443613</v>
      </c>
      <c r="Y198">
        <v>21.851503759398501</v>
      </c>
      <c r="Z198">
        <v>5.0031187572433051</v>
      </c>
      <c r="AA198">
        <v>1.622678546687522</v>
      </c>
      <c r="AB198">
        <v>1.7767632184038236</v>
      </c>
      <c r="AC198">
        <v>53.513272612198634</v>
      </c>
      <c r="AD198">
        <v>44.935447122158195</v>
      </c>
      <c r="AE198">
        <v>57.13374854735801</v>
      </c>
      <c r="AF198">
        <v>18.539815298832547</v>
      </c>
      <c r="AG198">
        <v>19.401778459334253</v>
      </c>
      <c r="AH198">
        <v>0.37593984962406007</v>
      </c>
    </row>
    <row r="199" spans="1:34">
      <c r="A199">
        <v>2</v>
      </c>
      <c r="B199">
        <v>170</v>
      </c>
      <c r="C199">
        <v>2009</v>
      </c>
      <c r="D199">
        <v>2</v>
      </c>
      <c r="E199">
        <v>99</v>
      </c>
      <c r="F199">
        <v>99</v>
      </c>
      <c r="G199">
        <v>99</v>
      </c>
      <c r="H199">
        <v>99</v>
      </c>
      <c r="I199">
        <v>99</v>
      </c>
      <c r="J199">
        <v>999</v>
      </c>
      <c r="K199">
        <v>99</v>
      </c>
      <c r="L199">
        <v>99</v>
      </c>
      <c r="M199">
        <v>99</v>
      </c>
      <c r="N199">
        <v>99</v>
      </c>
      <c r="O199">
        <v>99</v>
      </c>
      <c r="P199">
        <v>9999</v>
      </c>
      <c r="Q199">
        <v>105</v>
      </c>
      <c r="R199">
        <v>628</v>
      </c>
      <c r="S199">
        <v>4.4665605095541396</v>
      </c>
      <c r="T199">
        <v>5.3248407643312099</v>
      </c>
      <c r="U199">
        <v>20.332324840764329</v>
      </c>
      <c r="V199">
        <v>4.2993630573248405</v>
      </c>
      <c r="W199">
        <v>2.7070063694267521</v>
      </c>
      <c r="X199">
        <v>78.343949044585997</v>
      </c>
      <c r="Y199">
        <v>28.343949044585997</v>
      </c>
      <c r="Z199">
        <v>5.7863629773756244</v>
      </c>
      <c r="AA199">
        <v>1.7649713421739404</v>
      </c>
      <c r="AB199">
        <v>2.0687747089279811</v>
      </c>
      <c r="AC199">
        <v>54.691903135030557</v>
      </c>
      <c r="AD199">
        <v>50.602743571067109</v>
      </c>
      <c r="AE199">
        <v>56.293174835597213</v>
      </c>
      <c r="AF199">
        <v>5.4713364697682527</v>
      </c>
      <c r="AG199">
        <v>5.8485149122541804</v>
      </c>
      <c r="AH199">
        <v>0</v>
      </c>
    </row>
    <row r="200" spans="1:34">
      <c r="A200">
        <v>2</v>
      </c>
      <c r="B200">
        <v>171</v>
      </c>
      <c r="C200">
        <v>2009</v>
      </c>
      <c r="D200">
        <v>3</v>
      </c>
      <c r="E200">
        <v>99</v>
      </c>
      <c r="F200">
        <v>99</v>
      </c>
      <c r="G200">
        <v>99</v>
      </c>
      <c r="H200">
        <v>99</v>
      </c>
      <c r="I200">
        <v>99</v>
      </c>
      <c r="J200">
        <v>999</v>
      </c>
      <c r="K200">
        <v>99</v>
      </c>
      <c r="L200">
        <v>99</v>
      </c>
      <c r="M200">
        <v>99</v>
      </c>
      <c r="N200">
        <v>99</v>
      </c>
      <c r="O200">
        <v>99</v>
      </c>
      <c r="P200">
        <v>9999</v>
      </c>
      <c r="Q200">
        <v>175</v>
      </c>
      <c r="R200">
        <v>963</v>
      </c>
      <c r="S200">
        <v>4.3208722741433006</v>
      </c>
      <c r="T200">
        <v>5.2523364485981308</v>
      </c>
      <c r="U200">
        <v>19.518380062305315</v>
      </c>
      <c r="V200">
        <v>2.8037383177570097</v>
      </c>
      <c r="W200">
        <v>3.1152647975077876</v>
      </c>
      <c r="X200">
        <v>72.585669781931486</v>
      </c>
      <c r="Y200">
        <v>23.260643821391483</v>
      </c>
      <c r="Z200">
        <v>5.2155654758135901</v>
      </c>
      <c r="AA200">
        <v>1.8154324217020872</v>
      </c>
      <c r="AB200">
        <v>2.1095840841970888</v>
      </c>
      <c r="AC200">
        <v>64.310265422705555</v>
      </c>
      <c r="AD200">
        <v>54.233334709365081</v>
      </c>
      <c r="AE200">
        <v>60.492539050344448</v>
      </c>
      <c r="AF200">
        <v>8.3899634082592787</v>
      </c>
      <c r="AG200">
        <v>8.609322483393937</v>
      </c>
      <c r="AH200">
        <v>0.20768431983385252</v>
      </c>
    </row>
    <row r="201" spans="1:34">
      <c r="A201">
        <v>2</v>
      </c>
      <c r="B201">
        <v>172</v>
      </c>
      <c r="C201">
        <v>2009</v>
      </c>
      <c r="D201">
        <v>4</v>
      </c>
      <c r="E201">
        <v>99</v>
      </c>
      <c r="F201">
        <v>99</v>
      </c>
      <c r="G201">
        <v>99</v>
      </c>
      <c r="H201">
        <v>99</v>
      </c>
      <c r="I201">
        <v>99</v>
      </c>
      <c r="J201">
        <v>999</v>
      </c>
      <c r="K201">
        <v>99</v>
      </c>
      <c r="L201">
        <v>99</v>
      </c>
      <c r="M201">
        <v>99</v>
      </c>
      <c r="N201">
        <v>99</v>
      </c>
      <c r="O201">
        <v>99</v>
      </c>
      <c r="P201">
        <v>9999</v>
      </c>
      <c r="Q201">
        <v>121</v>
      </c>
      <c r="R201">
        <v>893</v>
      </c>
      <c r="S201">
        <v>4.4781634938409844</v>
      </c>
      <c r="T201">
        <v>5.608062709966406</v>
      </c>
      <c r="U201">
        <v>19.076259798432257</v>
      </c>
      <c r="V201">
        <v>2.9115341545352744</v>
      </c>
      <c r="W201">
        <v>5.5991041433370654</v>
      </c>
      <c r="X201">
        <v>68.868980963045914</v>
      </c>
      <c r="Y201">
        <v>24.972004479283321</v>
      </c>
      <c r="Z201">
        <v>6.0859683593422185</v>
      </c>
      <c r="AA201">
        <v>1.9411337436332876</v>
      </c>
      <c r="AB201">
        <v>2.4922774225247686</v>
      </c>
      <c r="AC201">
        <v>74.832466497154016</v>
      </c>
      <c r="AD201">
        <v>65.320199492658645</v>
      </c>
      <c r="AE201">
        <v>71.347649073302605</v>
      </c>
      <c r="AF201">
        <v>7.7801010629029443</v>
      </c>
      <c r="AG201">
        <v>7.8026765748855587</v>
      </c>
      <c r="AH201">
        <v>0</v>
      </c>
    </row>
    <row r="202" spans="1:34">
      <c r="A202">
        <v>2</v>
      </c>
      <c r="B202">
        <v>173</v>
      </c>
      <c r="C202">
        <v>2009</v>
      </c>
      <c r="D202">
        <v>5</v>
      </c>
      <c r="E202">
        <v>99</v>
      </c>
      <c r="F202">
        <v>99</v>
      </c>
      <c r="G202">
        <v>99</v>
      </c>
      <c r="H202">
        <v>99</v>
      </c>
      <c r="I202">
        <v>99</v>
      </c>
      <c r="J202">
        <v>999</v>
      </c>
      <c r="K202">
        <v>99</v>
      </c>
      <c r="L202">
        <v>99</v>
      </c>
      <c r="M202">
        <v>99</v>
      </c>
      <c r="N202">
        <v>99</v>
      </c>
      <c r="O202">
        <v>99</v>
      </c>
      <c r="P202">
        <v>9999</v>
      </c>
      <c r="Q202">
        <v>105</v>
      </c>
      <c r="R202">
        <v>570</v>
      </c>
      <c r="S202">
        <v>4.4333333333333345</v>
      </c>
      <c r="T202">
        <v>5.1578947368421053</v>
      </c>
      <c r="U202">
        <v>18.889473684210543</v>
      </c>
      <c r="V202">
        <v>4.7368421052631557</v>
      </c>
      <c r="W202">
        <v>4.3859649122807012</v>
      </c>
      <c r="X202">
        <v>61.929824561403507</v>
      </c>
      <c r="Y202">
        <v>28.07017543859649</v>
      </c>
      <c r="Z202">
        <v>7.0701195853437593</v>
      </c>
      <c r="AA202">
        <v>1.9493438692205725</v>
      </c>
      <c r="AB202">
        <v>2.4636976466650342</v>
      </c>
      <c r="AC202">
        <v>75.816654592302015</v>
      </c>
      <c r="AD202">
        <v>69.741265349623191</v>
      </c>
      <c r="AE202">
        <v>69.589587014072436</v>
      </c>
      <c r="AF202">
        <v>4.9660219550444316</v>
      </c>
      <c r="AG202">
        <v>4.9316657185336643</v>
      </c>
      <c r="AH202">
        <v>0.17543859649122803</v>
      </c>
    </row>
    <row r="203" spans="1:34">
      <c r="A203">
        <v>2</v>
      </c>
      <c r="B203">
        <v>174</v>
      </c>
      <c r="C203">
        <v>2009</v>
      </c>
      <c r="D203">
        <v>6</v>
      </c>
      <c r="E203">
        <v>99</v>
      </c>
      <c r="F203">
        <v>99</v>
      </c>
      <c r="G203">
        <v>99</v>
      </c>
      <c r="H203">
        <v>99</v>
      </c>
      <c r="I203">
        <v>99</v>
      </c>
      <c r="J203">
        <v>999</v>
      </c>
      <c r="K203">
        <v>99</v>
      </c>
      <c r="L203">
        <v>99</v>
      </c>
      <c r="M203">
        <v>99</v>
      </c>
      <c r="N203">
        <v>99</v>
      </c>
      <c r="O203">
        <v>99</v>
      </c>
      <c r="P203">
        <v>9999</v>
      </c>
      <c r="Q203">
        <v>127</v>
      </c>
      <c r="R203">
        <v>763</v>
      </c>
      <c r="S203">
        <v>4.3958060288335501</v>
      </c>
      <c r="T203">
        <v>5.4285714285714306</v>
      </c>
      <c r="U203">
        <v>19.880602883355156</v>
      </c>
      <c r="V203">
        <v>3.800786369593709</v>
      </c>
      <c r="W203">
        <v>6.6841415465268685</v>
      </c>
      <c r="X203">
        <v>69.069462647444283</v>
      </c>
      <c r="Y203">
        <v>26.212319790301439</v>
      </c>
      <c r="Z203">
        <v>6.7944018397495949</v>
      </c>
      <c r="AA203">
        <v>1.9704456519337104</v>
      </c>
      <c r="AB203">
        <v>2.568806002085938</v>
      </c>
      <c r="AC203">
        <v>71.959143488435316</v>
      </c>
      <c r="AD203">
        <v>59.718634163870512</v>
      </c>
      <c r="AE203">
        <v>70.987071365829607</v>
      </c>
      <c r="AF203">
        <v>6.6474995643840398</v>
      </c>
      <c r="AG203">
        <v>6.9478911598277353</v>
      </c>
      <c r="AH203">
        <v>0</v>
      </c>
    </row>
    <row r="204" spans="1:34">
      <c r="A204">
        <v>2</v>
      </c>
      <c r="B204">
        <v>175</v>
      </c>
      <c r="C204">
        <v>2009</v>
      </c>
      <c r="D204">
        <v>7</v>
      </c>
      <c r="E204">
        <v>99</v>
      </c>
      <c r="F204">
        <v>99</v>
      </c>
      <c r="G204">
        <v>99</v>
      </c>
      <c r="H204">
        <v>99</v>
      </c>
      <c r="I204">
        <v>99</v>
      </c>
      <c r="J204">
        <v>999</v>
      </c>
      <c r="K204">
        <v>99</v>
      </c>
      <c r="L204">
        <v>99</v>
      </c>
      <c r="M204">
        <v>99</v>
      </c>
      <c r="N204">
        <v>99</v>
      </c>
      <c r="O204">
        <v>99</v>
      </c>
      <c r="P204">
        <v>9999</v>
      </c>
      <c r="Q204">
        <v>40</v>
      </c>
      <c r="R204">
        <v>175</v>
      </c>
      <c r="S204">
        <v>4.3257142857142847</v>
      </c>
      <c r="T204">
        <v>4.3485714285714305</v>
      </c>
      <c r="U204">
        <v>18.073142857142873</v>
      </c>
      <c r="V204">
        <v>2.2857142857142847</v>
      </c>
      <c r="W204">
        <v>1.714285714285714</v>
      </c>
      <c r="X204">
        <v>59.428571428571438</v>
      </c>
      <c r="Y204">
        <v>14.857142857142859</v>
      </c>
      <c r="Z204">
        <v>5.3527689877982194</v>
      </c>
      <c r="AA204">
        <v>1.6842705682101011</v>
      </c>
      <c r="AB204">
        <v>2.1957584343549303</v>
      </c>
      <c r="AC204">
        <v>65.761636596220441</v>
      </c>
      <c r="AD204">
        <v>66.069135661138603</v>
      </c>
      <c r="AE204">
        <v>65.997435504868719</v>
      </c>
      <c r="AF204">
        <v>1.5246558633908347</v>
      </c>
      <c r="AG204">
        <v>1.4486739420988455</v>
      </c>
      <c r="AH204">
        <v>0</v>
      </c>
    </row>
    <row r="205" spans="1:34">
      <c r="A205">
        <v>2</v>
      </c>
      <c r="B205">
        <v>176</v>
      </c>
      <c r="C205">
        <v>2009</v>
      </c>
      <c r="D205">
        <v>8</v>
      </c>
      <c r="E205">
        <v>99</v>
      </c>
      <c r="F205">
        <v>99</v>
      </c>
      <c r="G205">
        <v>99</v>
      </c>
      <c r="H205">
        <v>99</v>
      </c>
      <c r="I205">
        <v>99</v>
      </c>
      <c r="J205">
        <v>999</v>
      </c>
      <c r="K205">
        <v>99</v>
      </c>
      <c r="L205">
        <v>99</v>
      </c>
      <c r="M205">
        <v>99</v>
      </c>
      <c r="N205">
        <v>99</v>
      </c>
      <c r="O205">
        <v>99</v>
      </c>
      <c r="P205">
        <v>9999</v>
      </c>
      <c r="Q205">
        <v>101</v>
      </c>
      <c r="R205">
        <v>839</v>
      </c>
      <c r="S205">
        <v>3.9809296781883186</v>
      </c>
      <c r="T205">
        <v>4.8045292014302738</v>
      </c>
      <c r="U205">
        <v>18.762216924910607</v>
      </c>
      <c r="V205">
        <v>2.264600715137068</v>
      </c>
      <c r="W205">
        <v>3.5756853396901076</v>
      </c>
      <c r="X205">
        <v>65.435041716328982</v>
      </c>
      <c r="Y205">
        <v>16.805721096543504</v>
      </c>
      <c r="Z205">
        <v>5.1786777798680657</v>
      </c>
      <c r="AA205">
        <v>1.6813124431252051</v>
      </c>
      <c r="AB205">
        <v>2.2331191110830497</v>
      </c>
      <c r="AC205">
        <v>62.432585260172885</v>
      </c>
      <c r="AD205">
        <v>59.701956876220123</v>
      </c>
      <c r="AE205">
        <v>63.581536715796375</v>
      </c>
      <c r="AF205">
        <v>7.3096358250566276</v>
      </c>
      <c r="AG205">
        <v>7.2101621536451805</v>
      </c>
      <c r="AH205">
        <v>0</v>
      </c>
    </row>
    <row r="206" spans="1:34">
      <c r="A206">
        <v>2</v>
      </c>
      <c r="B206">
        <v>177</v>
      </c>
      <c r="C206">
        <v>2009</v>
      </c>
      <c r="D206">
        <v>9</v>
      </c>
      <c r="E206">
        <v>99</v>
      </c>
      <c r="F206">
        <v>99</v>
      </c>
      <c r="G206">
        <v>99</v>
      </c>
      <c r="H206">
        <v>99</v>
      </c>
      <c r="I206">
        <v>99</v>
      </c>
      <c r="J206">
        <v>999</v>
      </c>
      <c r="K206">
        <v>99</v>
      </c>
      <c r="L206">
        <v>99</v>
      </c>
      <c r="M206">
        <v>99</v>
      </c>
      <c r="N206">
        <v>99</v>
      </c>
      <c r="O206">
        <v>99</v>
      </c>
      <c r="P206">
        <v>9999</v>
      </c>
      <c r="Q206">
        <v>157</v>
      </c>
      <c r="R206">
        <v>1308</v>
      </c>
      <c r="S206">
        <v>3.6177370030581049</v>
      </c>
      <c r="T206">
        <v>4.2071865443425089</v>
      </c>
      <c r="U206">
        <v>17.502446483180453</v>
      </c>
      <c r="V206">
        <v>1.6055045871559621</v>
      </c>
      <c r="W206">
        <v>0.6116207951070336</v>
      </c>
      <c r="X206">
        <v>54.12844036697247</v>
      </c>
      <c r="Y206">
        <v>12.920489296636084</v>
      </c>
      <c r="Z206">
        <v>5.6061641595236082</v>
      </c>
      <c r="AA206">
        <v>1.6153100888455396</v>
      </c>
      <c r="AB206">
        <v>1.8611701882923983</v>
      </c>
      <c r="AC206">
        <v>52.964155393948715</v>
      </c>
      <c r="AD206">
        <v>42.663852961213379</v>
      </c>
      <c r="AE206">
        <v>55.325834089370922</v>
      </c>
      <c r="AF206">
        <v>11.39571353894407</v>
      </c>
      <c r="AG206">
        <v>10.485892971815264</v>
      </c>
      <c r="AH206">
        <v>7.64525993883792E-2</v>
      </c>
    </row>
    <row r="207" spans="1:34">
      <c r="A207">
        <v>2</v>
      </c>
      <c r="B207">
        <v>178</v>
      </c>
      <c r="C207">
        <v>2009</v>
      </c>
      <c r="D207">
        <v>10</v>
      </c>
      <c r="E207">
        <v>99</v>
      </c>
      <c r="F207">
        <v>99</v>
      </c>
      <c r="G207">
        <v>99</v>
      </c>
      <c r="H207">
        <v>99</v>
      </c>
      <c r="I207">
        <v>99</v>
      </c>
      <c r="J207">
        <v>999</v>
      </c>
      <c r="K207">
        <v>99</v>
      </c>
      <c r="L207">
        <v>99</v>
      </c>
      <c r="M207">
        <v>99</v>
      </c>
      <c r="N207">
        <v>99</v>
      </c>
      <c r="O207">
        <v>99</v>
      </c>
      <c r="P207">
        <v>9999</v>
      </c>
      <c r="Q207">
        <v>222</v>
      </c>
      <c r="R207">
        <v>1677</v>
      </c>
      <c r="S207">
        <v>4.0089445438282638</v>
      </c>
      <c r="T207">
        <v>3.9964221824686952</v>
      </c>
      <c r="U207">
        <v>18.269886702444861</v>
      </c>
      <c r="V207">
        <v>2.3255813953488378</v>
      </c>
      <c r="W207">
        <v>0.59630292188431699</v>
      </c>
      <c r="X207">
        <v>62.552176505664875</v>
      </c>
      <c r="Y207">
        <v>17.173524150268339</v>
      </c>
      <c r="Z207">
        <v>5.842706122603218</v>
      </c>
      <c r="AA207">
        <v>1.8177003287936953</v>
      </c>
      <c r="AB207">
        <v>2.0703170292798592</v>
      </c>
      <c r="AC207">
        <v>48.412931320496469</v>
      </c>
      <c r="AD207">
        <v>46.517746655480558</v>
      </c>
      <c r="AE207">
        <v>53.970853218626367</v>
      </c>
      <c r="AF207">
        <v>14.610559330893889</v>
      </c>
      <c r="AG207">
        <v>14.033559327934022</v>
      </c>
      <c r="AH207">
        <v>0.23852116875372681</v>
      </c>
    </row>
    <row r="208" spans="1:34">
      <c r="A208">
        <v>2</v>
      </c>
      <c r="B208">
        <v>179</v>
      </c>
      <c r="C208">
        <v>2009</v>
      </c>
      <c r="D208">
        <v>11</v>
      </c>
      <c r="E208">
        <v>99</v>
      </c>
      <c r="F208">
        <v>99</v>
      </c>
      <c r="G208">
        <v>99</v>
      </c>
      <c r="H208">
        <v>99</v>
      </c>
      <c r="I208">
        <v>99</v>
      </c>
      <c r="J208">
        <v>999</v>
      </c>
      <c r="K208">
        <v>99</v>
      </c>
      <c r="L208">
        <v>99</v>
      </c>
      <c r="M208">
        <v>99</v>
      </c>
      <c r="N208">
        <v>99</v>
      </c>
      <c r="O208">
        <v>99</v>
      </c>
      <c r="P208">
        <v>9999</v>
      </c>
      <c r="Q208">
        <v>126</v>
      </c>
      <c r="R208">
        <v>1162</v>
      </c>
      <c r="S208">
        <v>4.4672977624784851</v>
      </c>
      <c r="T208">
        <v>4.639414802065402</v>
      </c>
      <c r="U208">
        <v>19.059810671256471</v>
      </c>
      <c r="V208">
        <v>2.4956970740103275</v>
      </c>
      <c r="W208">
        <v>1.1187607573149743</v>
      </c>
      <c r="X208">
        <v>70.91222030981065</v>
      </c>
      <c r="Y208">
        <v>21.686746987951807</v>
      </c>
      <c r="Z208">
        <v>5.3576776796537011</v>
      </c>
      <c r="AA208">
        <v>1.7516300043373387</v>
      </c>
      <c r="AB208">
        <v>2.0925066707205047</v>
      </c>
      <c r="AC208">
        <v>61.087865693941808</v>
      </c>
      <c r="AD208">
        <v>47.826719939918306</v>
      </c>
      <c r="AE208">
        <v>57.942097306293483</v>
      </c>
      <c r="AF208">
        <v>10.123714932915142</v>
      </c>
      <c r="AG208">
        <v>10.1443360733003</v>
      </c>
      <c r="AH208">
        <v>0.25817555938037873</v>
      </c>
    </row>
    <row r="209" spans="1:34">
      <c r="A209">
        <v>2</v>
      </c>
      <c r="B209">
        <v>180</v>
      </c>
      <c r="C209">
        <v>2009</v>
      </c>
      <c r="D209">
        <v>12</v>
      </c>
      <c r="E209">
        <v>99</v>
      </c>
      <c r="F209">
        <v>99</v>
      </c>
      <c r="G209">
        <v>99</v>
      </c>
      <c r="H209">
        <v>99</v>
      </c>
      <c r="I209">
        <v>99</v>
      </c>
      <c r="J209">
        <v>999</v>
      </c>
      <c r="K209">
        <v>99</v>
      </c>
      <c r="L209">
        <v>99</v>
      </c>
      <c r="M209">
        <v>99</v>
      </c>
      <c r="N209">
        <v>99</v>
      </c>
      <c r="O209">
        <v>99</v>
      </c>
      <c r="P209">
        <v>9999</v>
      </c>
      <c r="Q209">
        <v>52</v>
      </c>
      <c r="R209">
        <v>372</v>
      </c>
      <c r="S209">
        <v>4.0510752688172049</v>
      </c>
      <c r="T209">
        <v>4.491935483870968</v>
      </c>
      <c r="U209">
        <v>18.402150537634402</v>
      </c>
      <c r="V209">
        <v>2.1505376344086025</v>
      </c>
      <c r="W209">
        <v>0.80645161290322565</v>
      </c>
      <c r="X209">
        <v>65.053763440860223</v>
      </c>
      <c r="Y209">
        <v>16.935483870967744</v>
      </c>
      <c r="Z209">
        <v>5.342887514078094</v>
      </c>
      <c r="AA209">
        <v>1.6461339278178748</v>
      </c>
      <c r="AB209">
        <v>1.8986241527108576</v>
      </c>
      <c r="AC209">
        <v>47.217691432921917</v>
      </c>
      <c r="AD209">
        <v>42.10034813346801</v>
      </c>
      <c r="AE209">
        <v>41.59939183265741</v>
      </c>
      <c r="AF209">
        <v>3.2409827496079449</v>
      </c>
      <c r="AG209">
        <v>3.1355262229770604</v>
      </c>
      <c r="AH209">
        <v>0.26881720430107531</v>
      </c>
    </row>
    <row r="210" spans="1:34">
      <c r="A210">
        <v>2</v>
      </c>
      <c r="B210">
        <v>181</v>
      </c>
      <c r="C210">
        <v>2008</v>
      </c>
      <c r="D210">
        <v>1</v>
      </c>
      <c r="E210">
        <v>99</v>
      </c>
      <c r="F210">
        <v>99</v>
      </c>
      <c r="G210">
        <v>99</v>
      </c>
      <c r="H210">
        <v>99</v>
      </c>
      <c r="I210">
        <v>99</v>
      </c>
      <c r="J210">
        <v>999</v>
      </c>
      <c r="K210">
        <v>99</v>
      </c>
      <c r="L210">
        <v>99</v>
      </c>
      <c r="M210">
        <v>99</v>
      </c>
      <c r="N210">
        <v>99</v>
      </c>
      <c r="O210">
        <v>99</v>
      </c>
      <c r="P210">
        <v>9999</v>
      </c>
      <c r="Q210">
        <v>190</v>
      </c>
      <c r="R210">
        <v>2275</v>
      </c>
      <c r="S210">
        <v>4.5138461538461527</v>
      </c>
      <c r="T210">
        <v>5.1718681318681314</v>
      </c>
      <c r="U210">
        <v>19.17490109890112</v>
      </c>
      <c r="V210">
        <v>1.6703296703296699</v>
      </c>
      <c r="W210">
        <v>3.5604395604395607</v>
      </c>
      <c r="X210">
        <v>73.406593406593402</v>
      </c>
      <c r="Y210">
        <v>19.032967032967029</v>
      </c>
      <c r="Z210">
        <v>4.9387588801167572</v>
      </c>
      <c r="AA210">
        <v>1.7076831996589119</v>
      </c>
      <c r="AB210">
        <v>2.2658282875727025</v>
      </c>
      <c r="AC210">
        <v>64.784261318096014</v>
      </c>
      <c r="AD210">
        <v>54.005233542251318</v>
      </c>
      <c r="AE210">
        <v>64.265381737432975</v>
      </c>
      <c r="AF210">
        <v>17.834744433991844</v>
      </c>
      <c r="AG210">
        <v>18.424524867231465</v>
      </c>
      <c r="AH210">
        <v>0.26373626373626369</v>
      </c>
    </row>
    <row r="211" spans="1:34">
      <c r="A211">
        <v>2</v>
      </c>
      <c r="B211">
        <v>182</v>
      </c>
      <c r="C211">
        <v>2008</v>
      </c>
      <c r="D211">
        <v>2</v>
      </c>
      <c r="E211">
        <v>99</v>
      </c>
      <c r="F211">
        <v>99</v>
      </c>
      <c r="G211">
        <v>99</v>
      </c>
      <c r="H211">
        <v>99</v>
      </c>
      <c r="I211">
        <v>99</v>
      </c>
      <c r="J211">
        <v>999</v>
      </c>
      <c r="K211">
        <v>99</v>
      </c>
      <c r="L211">
        <v>99</v>
      </c>
      <c r="M211">
        <v>99</v>
      </c>
      <c r="N211">
        <v>99</v>
      </c>
      <c r="O211">
        <v>99</v>
      </c>
      <c r="P211">
        <v>9999</v>
      </c>
      <c r="Q211">
        <v>151</v>
      </c>
      <c r="R211">
        <v>902</v>
      </c>
      <c r="S211">
        <v>4.1995565410199553</v>
      </c>
      <c r="T211">
        <v>5.1740576496674047</v>
      </c>
      <c r="U211">
        <v>19.062971175166311</v>
      </c>
      <c r="V211">
        <v>1.6629711751662977</v>
      </c>
      <c r="W211">
        <v>4.9889135254988908</v>
      </c>
      <c r="X211">
        <v>70.842572062084244</v>
      </c>
      <c r="Y211">
        <v>21.729490022172943</v>
      </c>
      <c r="Z211">
        <v>5.2805108808948091</v>
      </c>
      <c r="AA211">
        <v>1.6906157521820129</v>
      </c>
      <c r="AB211">
        <v>2.3842779913243706</v>
      </c>
      <c r="AC211">
        <v>64.987338957114048</v>
      </c>
      <c r="AD211">
        <v>62.358096880010066</v>
      </c>
      <c r="AE211">
        <v>66.054882808780249</v>
      </c>
      <c r="AF211">
        <v>7.0711821887739115</v>
      </c>
      <c r="AG211">
        <v>7.2623787090512382</v>
      </c>
      <c r="AH211">
        <v>0.11086474501108644</v>
      </c>
    </row>
    <row r="212" spans="1:34">
      <c r="A212">
        <v>2</v>
      </c>
      <c r="B212">
        <v>183</v>
      </c>
      <c r="C212">
        <v>2008</v>
      </c>
      <c r="D212">
        <v>3</v>
      </c>
      <c r="E212">
        <v>99</v>
      </c>
      <c r="F212">
        <v>99</v>
      </c>
      <c r="G212">
        <v>99</v>
      </c>
      <c r="H212">
        <v>99</v>
      </c>
      <c r="I212">
        <v>99</v>
      </c>
      <c r="J212">
        <v>999</v>
      </c>
      <c r="K212">
        <v>99</v>
      </c>
      <c r="L212">
        <v>99</v>
      </c>
      <c r="M212">
        <v>99</v>
      </c>
      <c r="N212">
        <v>99</v>
      </c>
      <c r="O212">
        <v>99</v>
      </c>
      <c r="P212">
        <v>9999</v>
      </c>
      <c r="Q212">
        <v>148</v>
      </c>
      <c r="R212">
        <v>801</v>
      </c>
      <c r="S212">
        <v>4.355805243445694</v>
      </c>
      <c r="T212">
        <v>5.1348314606741585</v>
      </c>
      <c r="U212">
        <v>19.174406991260923</v>
      </c>
      <c r="V212">
        <v>2.1223470661672903</v>
      </c>
      <c r="W212">
        <v>2.4968789013732819</v>
      </c>
      <c r="X212">
        <v>71.161048689138596</v>
      </c>
      <c r="Y212">
        <v>23.59550561797753</v>
      </c>
      <c r="Z212">
        <v>5.5496876387812337</v>
      </c>
      <c r="AA212">
        <v>1.7221460879052508</v>
      </c>
      <c r="AB212">
        <v>2.05645605069703</v>
      </c>
      <c r="AC212">
        <v>67.219957080205845</v>
      </c>
      <c r="AD212">
        <v>62.074326132304918</v>
      </c>
      <c r="AE212">
        <v>65.059286775610275</v>
      </c>
      <c r="AF212">
        <v>6.2793979303857022</v>
      </c>
      <c r="AG212">
        <v>6.4868853303734388</v>
      </c>
      <c r="AH212">
        <v>0</v>
      </c>
    </row>
    <row r="213" spans="1:34">
      <c r="A213">
        <v>2</v>
      </c>
      <c r="B213">
        <v>184</v>
      </c>
      <c r="C213">
        <v>2008</v>
      </c>
      <c r="D213">
        <v>4</v>
      </c>
      <c r="E213">
        <v>99</v>
      </c>
      <c r="F213">
        <v>99</v>
      </c>
      <c r="G213">
        <v>99</v>
      </c>
      <c r="H213">
        <v>99</v>
      </c>
      <c r="I213">
        <v>99</v>
      </c>
      <c r="J213">
        <v>999</v>
      </c>
      <c r="K213">
        <v>99</v>
      </c>
      <c r="L213">
        <v>99</v>
      </c>
      <c r="M213">
        <v>99</v>
      </c>
      <c r="N213">
        <v>99</v>
      </c>
      <c r="O213">
        <v>99</v>
      </c>
      <c r="P213">
        <v>9999</v>
      </c>
      <c r="Q213">
        <v>169</v>
      </c>
      <c r="R213">
        <v>912</v>
      </c>
      <c r="S213">
        <v>4.1546052631578956</v>
      </c>
      <c r="T213">
        <v>4.890350877192982</v>
      </c>
      <c r="U213">
        <v>19.515131578947376</v>
      </c>
      <c r="V213">
        <v>2.4122807017543861</v>
      </c>
      <c r="W213">
        <v>3.0701754385964919</v>
      </c>
      <c r="X213">
        <v>69.298245614035054</v>
      </c>
      <c r="Y213">
        <v>25.219298245614031</v>
      </c>
      <c r="Z213">
        <v>6.0418942350556684</v>
      </c>
      <c r="AA213">
        <v>1.9430489746444983</v>
      </c>
      <c r="AB213">
        <v>2.3304419164630557</v>
      </c>
      <c r="AC213">
        <v>71.22956147018489</v>
      </c>
      <c r="AD213">
        <v>64.895812470416146</v>
      </c>
      <c r="AE213">
        <v>70.186004767333614</v>
      </c>
      <c r="AF213">
        <v>7.149576669802447</v>
      </c>
      <c r="AG213">
        <v>7.517061192218125</v>
      </c>
      <c r="AH213">
        <v>0.10964912280701752</v>
      </c>
    </row>
    <row r="214" spans="1:34">
      <c r="A214">
        <v>2</v>
      </c>
      <c r="B214">
        <v>185</v>
      </c>
      <c r="C214">
        <v>2008</v>
      </c>
      <c r="D214">
        <v>5</v>
      </c>
      <c r="E214">
        <v>99</v>
      </c>
      <c r="F214">
        <v>99</v>
      </c>
      <c r="G214">
        <v>99</v>
      </c>
      <c r="H214">
        <v>99</v>
      </c>
      <c r="I214">
        <v>99</v>
      </c>
      <c r="J214">
        <v>999</v>
      </c>
      <c r="K214">
        <v>99</v>
      </c>
      <c r="L214">
        <v>99</v>
      </c>
      <c r="M214">
        <v>99</v>
      </c>
      <c r="N214">
        <v>99</v>
      </c>
      <c r="O214">
        <v>99</v>
      </c>
      <c r="P214">
        <v>9999</v>
      </c>
      <c r="Q214">
        <v>94</v>
      </c>
      <c r="R214">
        <v>534</v>
      </c>
      <c r="S214">
        <v>4.2228464419475644</v>
      </c>
      <c r="T214">
        <v>5.1086142322097379</v>
      </c>
      <c r="U214">
        <v>19.149812734082413</v>
      </c>
      <c r="V214">
        <v>2.9962546816479403</v>
      </c>
      <c r="W214">
        <v>5.617977528089888</v>
      </c>
      <c r="X214">
        <v>65.730337078651701</v>
      </c>
      <c r="Y214">
        <v>21.161048689138589</v>
      </c>
      <c r="Z214">
        <v>5.6585017705244312</v>
      </c>
      <c r="AA214">
        <v>1.8855260213449687</v>
      </c>
      <c r="AB214">
        <v>2.5164999974073119</v>
      </c>
      <c r="AC214">
        <v>67.430499330547818</v>
      </c>
      <c r="AD214">
        <v>64.250901420015339</v>
      </c>
      <c r="AE214">
        <v>69.700901977558686</v>
      </c>
      <c r="AF214">
        <v>4.1862652869238008</v>
      </c>
      <c r="AG214">
        <v>4.3190432385813136</v>
      </c>
      <c r="AH214">
        <v>0</v>
      </c>
    </row>
    <row r="215" spans="1:34">
      <c r="A215">
        <v>2</v>
      </c>
      <c r="B215">
        <v>186</v>
      </c>
      <c r="C215">
        <v>2008</v>
      </c>
      <c r="D215">
        <v>6</v>
      </c>
      <c r="E215">
        <v>99</v>
      </c>
      <c r="F215">
        <v>99</v>
      </c>
      <c r="G215">
        <v>99</v>
      </c>
      <c r="H215">
        <v>99</v>
      </c>
      <c r="I215">
        <v>99</v>
      </c>
      <c r="J215">
        <v>999</v>
      </c>
      <c r="K215">
        <v>99</v>
      </c>
      <c r="L215">
        <v>99</v>
      </c>
      <c r="M215">
        <v>99</v>
      </c>
      <c r="N215">
        <v>99</v>
      </c>
      <c r="O215">
        <v>99</v>
      </c>
      <c r="P215">
        <v>9999</v>
      </c>
      <c r="Q215">
        <v>125</v>
      </c>
      <c r="R215">
        <v>760</v>
      </c>
      <c r="S215">
        <v>3.9605263157894752</v>
      </c>
      <c r="T215">
        <v>4.6171052631578942</v>
      </c>
      <c r="U215">
        <v>18.229999999999997</v>
      </c>
      <c r="V215">
        <v>1.9736842105263159</v>
      </c>
      <c r="W215">
        <v>3.4210526315789478</v>
      </c>
      <c r="X215">
        <v>54.736842105263158</v>
      </c>
      <c r="Y215">
        <v>21.315789473684205</v>
      </c>
      <c r="Z215">
        <v>6.4542576726733936</v>
      </c>
      <c r="AA215">
        <v>1.846339119458914</v>
      </c>
      <c r="AB215">
        <v>2.4734318880270658</v>
      </c>
      <c r="AC215">
        <v>70.016450048021866</v>
      </c>
      <c r="AD215">
        <v>65.784912724789919</v>
      </c>
      <c r="AE215">
        <v>69.250272193108685</v>
      </c>
      <c r="AF215">
        <v>5.9579805581687078</v>
      </c>
      <c r="AG215">
        <v>5.8516996148930511</v>
      </c>
      <c r="AH215">
        <v>0.26315789473684204</v>
      </c>
    </row>
    <row r="216" spans="1:34">
      <c r="A216">
        <v>2</v>
      </c>
      <c r="B216">
        <v>187</v>
      </c>
      <c r="C216">
        <v>2008</v>
      </c>
      <c r="D216">
        <v>7</v>
      </c>
      <c r="E216">
        <v>99</v>
      </c>
      <c r="F216">
        <v>99</v>
      </c>
      <c r="G216">
        <v>99</v>
      </c>
      <c r="H216">
        <v>99</v>
      </c>
      <c r="I216">
        <v>99</v>
      </c>
      <c r="J216">
        <v>999</v>
      </c>
      <c r="K216">
        <v>99</v>
      </c>
      <c r="L216">
        <v>99</v>
      </c>
      <c r="M216">
        <v>99</v>
      </c>
      <c r="N216">
        <v>99</v>
      </c>
      <c r="O216">
        <v>99</v>
      </c>
      <c r="P216">
        <v>9999</v>
      </c>
      <c r="Q216">
        <v>46</v>
      </c>
      <c r="R216">
        <v>263</v>
      </c>
      <c r="S216">
        <v>4.1064638783269949</v>
      </c>
      <c r="T216">
        <v>4.5703422053231932</v>
      </c>
      <c r="U216">
        <v>18.510266159695814</v>
      </c>
      <c r="V216">
        <v>1.5209125475285172</v>
      </c>
      <c r="W216">
        <v>2.6615969581749055</v>
      </c>
      <c r="X216">
        <v>67.300380228136902</v>
      </c>
      <c r="Y216">
        <v>16.349809885931563</v>
      </c>
      <c r="Z216">
        <v>5.5214832006665482</v>
      </c>
      <c r="AA216">
        <v>1.5563179362383519</v>
      </c>
      <c r="AB216">
        <v>2.2893775775920941</v>
      </c>
      <c r="AC216">
        <v>61.96495905594044</v>
      </c>
      <c r="AD216">
        <v>54.752570763837277</v>
      </c>
      <c r="AE216">
        <v>59.550632267714221</v>
      </c>
      <c r="AF216">
        <v>2.0617748510504872</v>
      </c>
      <c r="AG216">
        <v>2.0561281335870856</v>
      </c>
      <c r="AH216">
        <v>0</v>
      </c>
    </row>
    <row r="217" spans="1:34">
      <c r="A217">
        <v>2</v>
      </c>
      <c r="B217">
        <v>188</v>
      </c>
      <c r="C217">
        <v>2008</v>
      </c>
      <c r="D217">
        <v>8</v>
      </c>
      <c r="E217">
        <v>99</v>
      </c>
      <c r="F217">
        <v>99</v>
      </c>
      <c r="G217">
        <v>99</v>
      </c>
      <c r="H217">
        <v>99</v>
      </c>
      <c r="I217">
        <v>99</v>
      </c>
      <c r="J217">
        <v>999</v>
      </c>
      <c r="K217">
        <v>99</v>
      </c>
      <c r="L217">
        <v>99</v>
      </c>
      <c r="M217">
        <v>99</v>
      </c>
      <c r="N217">
        <v>99</v>
      </c>
      <c r="O217">
        <v>99</v>
      </c>
      <c r="P217">
        <v>9999</v>
      </c>
      <c r="Q217">
        <v>112</v>
      </c>
      <c r="R217">
        <v>1070</v>
      </c>
      <c r="S217">
        <v>3.9233644859813088</v>
      </c>
      <c r="T217">
        <v>4.5570093457943921</v>
      </c>
      <c r="U217">
        <v>18.439719626168198</v>
      </c>
      <c r="V217">
        <v>1.4018691588785048</v>
      </c>
      <c r="W217">
        <v>1.308411214953271</v>
      </c>
      <c r="X217">
        <v>64.018691588785046</v>
      </c>
      <c r="Y217">
        <v>15.794392523364486</v>
      </c>
      <c r="Z217">
        <v>5.2052006628067193</v>
      </c>
      <c r="AA217">
        <v>1.6513138037226371</v>
      </c>
      <c r="AB217">
        <v>2.1947308245969537</v>
      </c>
      <c r="AC217">
        <v>64.318726531630702</v>
      </c>
      <c r="AD217">
        <v>57.892698582451523</v>
      </c>
      <c r="AE217">
        <v>64.898168756079755</v>
      </c>
      <c r="AF217">
        <v>8.3882094700533099</v>
      </c>
      <c r="AG217">
        <v>8.3333544512838369</v>
      </c>
      <c r="AH217">
        <v>0.18691588785046723</v>
      </c>
    </row>
    <row r="218" spans="1:34">
      <c r="A218">
        <v>2</v>
      </c>
      <c r="B218">
        <v>189</v>
      </c>
      <c r="C218">
        <v>2008</v>
      </c>
      <c r="D218">
        <v>9</v>
      </c>
      <c r="E218">
        <v>99</v>
      </c>
      <c r="F218">
        <v>99</v>
      </c>
      <c r="G218">
        <v>99</v>
      </c>
      <c r="H218">
        <v>99</v>
      </c>
      <c r="I218">
        <v>99</v>
      </c>
      <c r="J218">
        <v>999</v>
      </c>
      <c r="K218">
        <v>99</v>
      </c>
      <c r="L218">
        <v>99</v>
      </c>
      <c r="M218">
        <v>99</v>
      </c>
      <c r="N218">
        <v>99</v>
      </c>
      <c r="O218">
        <v>99</v>
      </c>
      <c r="P218">
        <v>9999</v>
      </c>
      <c r="Q218">
        <v>153</v>
      </c>
      <c r="R218">
        <v>1885</v>
      </c>
      <c r="S218">
        <v>3.363395225464191</v>
      </c>
      <c r="T218">
        <v>3.6583554376657825</v>
      </c>
      <c r="U218">
        <v>17.49771883289127</v>
      </c>
      <c r="V218">
        <v>0.58355437665782484</v>
      </c>
      <c r="W218">
        <v>0.90185676392572955</v>
      </c>
      <c r="X218">
        <v>59.204244031830221</v>
      </c>
      <c r="Y218">
        <v>11.724137931034484</v>
      </c>
      <c r="Z218">
        <v>4.9340209196489395</v>
      </c>
      <c r="AA218">
        <v>1.4134770549644202</v>
      </c>
      <c r="AB218">
        <v>2.1814239748417088</v>
      </c>
      <c r="AC218">
        <v>50.33279093141261</v>
      </c>
      <c r="AD218">
        <v>52.525174284779261</v>
      </c>
      <c r="AE218">
        <v>53.319380401561602</v>
      </c>
      <c r="AF218">
        <v>14.777359673878964</v>
      </c>
      <c r="AG218">
        <v>13.930751706119237</v>
      </c>
      <c r="AH218">
        <v>0.37135278514588865</v>
      </c>
    </row>
    <row r="219" spans="1:34">
      <c r="A219">
        <v>2</v>
      </c>
      <c r="B219">
        <v>190</v>
      </c>
      <c r="C219">
        <v>2008</v>
      </c>
      <c r="D219">
        <v>10</v>
      </c>
      <c r="E219">
        <v>99</v>
      </c>
      <c r="F219">
        <v>99</v>
      </c>
      <c r="G219">
        <v>99</v>
      </c>
      <c r="H219">
        <v>99</v>
      </c>
      <c r="I219">
        <v>99</v>
      </c>
      <c r="J219">
        <v>999</v>
      </c>
      <c r="K219">
        <v>99</v>
      </c>
      <c r="L219">
        <v>99</v>
      </c>
      <c r="M219">
        <v>99</v>
      </c>
      <c r="N219">
        <v>99</v>
      </c>
      <c r="O219">
        <v>99</v>
      </c>
      <c r="P219">
        <v>9999</v>
      </c>
      <c r="Q219">
        <v>260</v>
      </c>
      <c r="R219">
        <v>1886</v>
      </c>
      <c r="S219">
        <v>3.8138918345705202</v>
      </c>
      <c r="T219">
        <v>4.1940615058324493</v>
      </c>
      <c r="U219">
        <v>18.263679745493125</v>
      </c>
      <c r="V219">
        <v>1.8027571580063624</v>
      </c>
      <c r="W219">
        <v>0.95440084835630978</v>
      </c>
      <c r="X219">
        <v>65.641569459172871</v>
      </c>
      <c r="Y219">
        <v>14.369034994697778</v>
      </c>
      <c r="Z219">
        <v>5.0974564833308751</v>
      </c>
      <c r="AA219">
        <v>1.6645636131534571</v>
      </c>
      <c r="AB219">
        <v>2.1208170718901345</v>
      </c>
      <c r="AC219">
        <v>56.481735662908015</v>
      </c>
      <c r="AD219">
        <v>47.540033416272657</v>
      </c>
      <c r="AE219">
        <v>60.710447282457203</v>
      </c>
      <c r="AF219">
        <v>14.785199121981812</v>
      </c>
      <c r="AG219">
        <v>14.548282814972133</v>
      </c>
      <c r="AH219">
        <v>0.63626723223754</v>
      </c>
    </row>
    <row r="220" spans="1:34">
      <c r="A220">
        <v>2</v>
      </c>
      <c r="B220">
        <v>191</v>
      </c>
      <c r="C220">
        <v>2008</v>
      </c>
      <c r="D220">
        <v>11</v>
      </c>
      <c r="E220">
        <v>99</v>
      </c>
      <c r="F220">
        <v>99</v>
      </c>
      <c r="G220">
        <v>99</v>
      </c>
      <c r="H220">
        <v>99</v>
      </c>
      <c r="I220">
        <v>99</v>
      </c>
      <c r="J220">
        <v>999</v>
      </c>
      <c r="K220">
        <v>99</v>
      </c>
      <c r="L220">
        <v>99</v>
      </c>
      <c r="M220">
        <v>99</v>
      </c>
      <c r="N220">
        <v>99</v>
      </c>
      <c r="O220">
        <v>99</v>
      </c>
      <c r="P220">
        <v>9999</v>
      </c>
      <c r="Q220">
        <v>132</v>
      </c>
      <c r="R220">
        <v>1085</v>
      </c>
      <c r="S220">
        <v>4.1050691244239639</v>
      </c>
      <c r="T220">
        <v>4.4239631336405552</v>
      </c>
      <c r="U220">
        <v>17.95622119815669</v>
      </c>
      <c r="V220">
        <v>2.1198156682027647</v>
      </c>
      <c r="W220">
        <v>0.46082949308755761</v>
      </c>
      <c r="X220">
        <v>64.976958525345623</v>
      </c>
      <c r="Y220">
        <v>12.534562211981564</v>
      </c>
      <c r="Z220">
        <v>5.4311111394571521</v>
      </c>
      <c r="AA220">
        <v>1.6461159759511852</v>
      </c>
      <c r="AB220">
        <v>1.95218817521568</v>
      </c>
      <c r="AC220">
        <v>49.134150562763914</v>
      </c>
      <c r="AD220">
        <v>42.177818117805458</v>
      </c>
      <c r="AE220">
        <v>49.378468136518642</v>
      </c>
      <c r="AF220">
        <v>8.5058011915961114</v>
      </c>
      <c r="AG220">
        <v>8.228609416747549</v>
      </c>
      <c r="AH220">
        <v>9.2165898617511524E-2</v>
      </c>
    </row>
    <row r="221" spans="1:34">
      <c r="A221">
        <v>2</v>
      </c>
      <c r="B221">
        <v>192</v>
      </c>
      <c r="C221">
        <v>2008</v>
      </c>
      <c r="D221">
        <v>12</v>
      </c>
      <c r="E221">
        <v>99</v>
      </c>
      <c r="F221">
        <v>99</v>
      </c>
      <c r="G221">
        <v>99</v>
      </c>
      <c r="H221">
        <v>99</v>
      </c>
      <c r="I221">
        <v>99</v>
      </c>
      <c r="J221">
        <v>999</v>
      </c>
      <c r="K221">
        <v>99</v>
      </c>
      <c r="L221">
        <v>99</v>
      </c>
      <c r="M221">
        <v>99</v>
      </c>
      <c r="N221">
        <v>99</v>
      </c>
      <c r="O221">
        <v>99</v>
      </c>
      <c r="P221">
        <v>9999</v>
      </c>
      <c r="Q221">
        <v>56</v>
      </c>
      <c r="R221">
        <v>383</v>
      </c>
      <c r="S221">
        <v>4.1383812010443872</v>
      </c>
      <c r="T221">
        <v>4.7728459530026113</v>
      </c>
      <c r="U221">
        <v>18.800783289817218</v>
      </c>
      <c r="V221">
        <v>4.4386422976501292</v>
      </c>
      <c r="W221">
        <v>1.3054830287206267</v>
      </c>
      <c r="X221">
        <v>67.624020887728449</v>
      </c>
      <c r="Y221">
        <v>19.582245430809404</v>
      </c>
      <c r="Z221">
        <v>6.0630348037402859</v>
      </c>
      <c r="AA221">
        <v>1.6444112141154783</v>
      </c>
      <c r="AB221">
        <v>1.9411966363481203</v>
      </c>
      <c r="AC221">
        <v>52.144266644912413</v>
      </c>
      <c r="AD221">
        <v>39.533561616564384</v>
      </c>
      <c r="AE221">
        <v>40.654804472556691</v>
      </c>
      <c r="AF221">
        <v>3.0025086233929126</v>
      </c>
      <c r="AG221">
        <v>3.041280524941564</v>
      </c>
      <c r="AH221">
        <v>0</v>
      </c>
    </row>
    <row r="222" spans="1:34">
      <c r="A222">
        <v>2</v>
      </c>
      <c r="B222">
        <v>193</v>
      </c>
      <c r="C222">
        <v>2007</v>
      </c>
      <c r="D222">
        <v>1</v>
      </c>
      <c r="E222">
        <v>99</v>
      </c>
      <c r="F222">
        <v>99</v>
      </c>
      <c r="G222">
        <v>99</v>
      </c>
      <c r="H222">
        <v>99</v>
      </c>
      <c r="I222">
        <v>99</v>
      </c>
      <c r="J222">
        <v>999</v>
      </c>
      <c r="K222">
        <v>99</v>
      </c>
      <c r="L222">
        <v>99</v>
      </c>
      <c r="M222">
        <v>99</v>
      </c>
      <c r="N222">
        <v>99</v>
      </c>
      <c r="O222">
        <v>99</v>
      </c>
      <c r="P222">
        <v>9999</v>
      </c>
      <c r="Q222">
        <v>187</v>
      </c>
      <c r="R222">
        <v>1590</v>
      </c>
      <c r="S222">
        <v>4.00566037735849</v>
      </c>
      <c r="T222">
        <v>4.6893081761006279</v>
      </c>
      <c r="U222">
        <v>18.673773584905675</v>
      </c>
      <c r="V222">
        <v>1.446540880503145</v>
      </c>
      <c r="W222">
        <v>1.9496855345911952</v>
      </c>
      <c r="X222">
        <v>69.496855345911953</v>
      </c>
      <c r="Y222">
        <v>16.729559748427675</v>
      </c>
      <c r="Z222">
        <v>4.874491191540776</v>
      </c>
      <c r="AA222">
        <v>1.6020719792802147</v>
      </c>
      <c r="AB222">
        <v>2.198987508436598</v>
      </c>
      <c r="AC222">
        <v>61.134574412205311</v>
      </c>
      <c r="AD222">
        <v>47.989116687293119</v>
      </c>
      <c r="AE222">
        <v>59.462909158443289</v>
      </c>
      <c r="AF222">
        <v>13.258839226150764</v>
      </c>
      <c r="AG222">
        <v>13.793444660930264</v>
      </c>
      <c r="AH222">
        <v>1.0062893081761002</v>
      </c>
    </row>
    <row r="223" spans="1:34">
      <c r="A223">
        <v>2</v>
      </c>
      <c r="B223">
        <v>194</v>
      </c>
      <c r="C223">
        <v>2007</v>
      </c>
      <c r="D223">
        <v>2</v>
      </c>
      <c r="E223">
        <v>99</v>
      </c>
      <c r="F223">
        <v>99</v>
      </c>
      <c r="G223">
        <v>99</v>
      </c>
      <c r="H223">
        <v>99</v>
      </c>
      <c r="I223">
        <v>99</v>
      </c>
      <c r="J223">
        <v>999</v>
      </c>
      <c r="K223">
        <v>99</v>
      </c>
      <c r="L223">
        <v>99</v>
      </c>
      <c r="M223">
        <v>99</v>
      </c>
      <c r="N223">
        <v>99</v>
      </c>
      <c r="O223">
        <v>99</v>
      </c>
      <c r="P223">
        <v>9999</v>
      </c>
      <c r="Q223">
        <v>110</v>
      </c>
      <c r="R223">
        <v>813</v>
      </c>
      <c r="S223">
        <v>3.9889298892988929</v>
      </c>
      <c r="T223">
        <v>4.6986469864698641</v>
      </c>
      <c r="U223">
        <v>18.492250922509243</v>
      </c>
      <c r="V223">
        <v>0.61500615006150083</v>
      </c>
      <c r="W223">
        <v>3.8130381303813041</v>
      </c>
      <c r="X223">
        <v>68.019680196801943</v>
      </c>
      <c r="Y223">
        <v>16.113161131611324</v>
      </c>
      <c r="Z223">
        <v>5.3200104020109773</v>
      </c>
      <c r="AA223">
        <v>1.6830317227647067</v>
      </c>
      <c r="AB223">
        <v>2.4851758550177077</v>
      </c>
      <c r="AC223">
        <v>66.43724898176454</v>
      </c>
      <c r="AD223">
        <v>59.850392152042005</v>
      </c>
      <c r="AE223">
        <v>68.998764397577986</v>
      </c>
      <c r="AF223">
        <v>6.7795196797865236</v>
      </c>
      <c r="AG223">
        <v>6.9843154634979854</v>
      </c>
      <c r="AH223">
        <v>0.49200492004920066</v>
      </c>
    </row>
    <row r="224" spans="1:34">
      <c r="A224">
        <v>2</v>
      </c>
      <c r="B224">
        <v>195</v>
      </c>
      <c r="C224">
        <v>2007</v>
      </c>
      <c r="D224">
        <v>3</v>
      </c>
      <c r="E224">
        <v>99</v>
      </c>
      <c r="F224">
        <v>99</v>
      </c>
      <c r="G224">
        <v>99</v>
      </c>
      <c r="H224">
        <v>99</v>
      </c>
      <c r="I224">
        <v>99</v>
      </c>
      <c r="J224">
        <v>999</v>
      </c>
      <c r="K224">
        <v>99</v>
      </c>
      <c r="L224">
        <v>99</v>
      </c>
      <c r="M224">
        <v>99</v>
      </c>
      <c r="N224">
        <v>99</v>
      </c>
      <c r="O224">
        <v>99</v>
      </c>
      <c r="P224">
        <v>9999</v>
      </c>
      <c r="Q224">
        <v>187</v>
      </c>
      <c r="R224">
        <v>1164</v>
      </c>
      <c r="S224">
        <v>3.9931271477663239</v>
      </c>
      <c r="T224">
        <v>4.7190721649484555</v>
      </c>
      <c r="U224">
        <v>18.570532646048129</v>
      </c>
      <c r="V224">
        <v>1.9759450171821304</v>
      </c>
      <c r="W224">
        <v>3.0068728522336761</v>
      </c>
      <c r="X224">
        <v>63.831615120274918</v>
      </c>
      <c r="Y224">
        <v>18.556701030927837</v>
      </c>
      <c r="Z224">
        <v>5.5592713240524807</v>
      </c>
      <c r="AA224">
        <v>1.7693323476221301</v>
      </c>
      <c r="AB224">
        <v>2.3803203381725737</v>
      </c>
      <c r="AC224">
        <v>67.43417115246389</v>
      </c>
      <c r="AD224">
        <v>55.121377280983509</v>
      </c>
      <c r="AE224">
        <v>67.45340780649137</v>
      </c>
      <c r="AF224">
        <v>9.7064709806537728</v>
      </c>
      <c r="AG224">
        <v>10.042014971898659</v>
      </c>
      <c r="AH224">
        <v>0.60137457044673515</v>
      </c>
    </row>
    <row r="225" spans="1:34">
      <c r="A225">
        <v>2</v>
      </c>
      <c r="B225">
        <v>196</v>
      </c>
      <c r="C225">
        <v>2007</v>
      </c>
      <c r="D225">
        <v>4</v>
      </c>
      <c r="E225">
        <v>99</v>
      </c>
      <c r="F225">
        <v>99</v>
      </c>
      <c r="G225">
        <v>99</v>
      </c>
      <c r="H225">
        <v>99</v>
      </c>
      <c r="I225">
        <v>99</v>
      </c>
      <c r="J225">
        <v>999</v>
      </c>
      <c r="K225">
        <v>99</v>
      </c>
      <c r="L225">
        <v>99</v>
      </c>
      <c r="M225">
        <v>99</v>
      </c>
      <c r="N225">
        <v>99</v>
      </c>
      <c r="O225">
        <v>99</v>
      </c>
      <c r="P225">
        <v>9999</v>
      </c>
      <c r="Q225">
        <v>103</v>
      </c>
      <c r="R225">
        <v>658</v>
      </c>
      <c r="S225">
        <v>4.3009118541033446</v>
      </c>
      <c r="T225">
        <v>5.3191489361702144</v>
      </c>
      <c r="U225">
        <v>19.184498480243168</v>
      </c>
      <c r="V225">
        <v>1.6717325227963531</v>
      </c>
      <c r="W225">
        <v>5.6231003039513681</v>
      </c>
      <c r="X225">
        <v>68.541033434650444</v>
      </c>
      <c r="Y225">
        <v>23.100303951367781</v>
      </c>
      <c r="Z225">
        <v>5.7246470119205952</v>
      </c>
      <c r="AA225">
        <v>1.8103130146677076</v>
      </c>
      <c r="AB225">
        <v>2.5315572785172695</v>
      </c>
      <c r="AC225">
        <v>64.155929724606139</v>
      </c>
      <c r="AD225">
        <v>63.422916559915151</v>
      </c>
      <c r="AE225">
        <v>61.474859702719101</v>
      </c>
      <c r="AF225">
        <v>5.4869913275517002</v>
      </c>
      <c r="AG225">
        <v>5.8643498039084498</v>
      </c>
      <c r="AH225">
        <v>0.15197568389057753</v>
      </c>
    </row>
    <row r="226" spans="1:34">
      <c r="A226">
        <v>2</v>
      </c>
      <c r="B226">
        <v>197</v>
      </c>
      <c r="C226">
        <v>2007</v>
      </c>
      <c r="D226">
        <v>5</v>
      </c>
      <c r="E226">
        <v>99</v>
      </c>
      <c r="F226">
        <v>99</v>
      </c>
      <c r="G226">
        <v>99</v>
      </c>
      <c r="H226">
        <v>99</v>
      </c>
      <c r="I226">
        <v>99</v>
      </c>
      <c r="J226">
        <v>999</v>
      </c>
      <c r="K226">
        <v>99</v>
      </c>
      <c r="L226">
        <v>99</v>
      </c>
      <c r="M226">
        <v>99</v>
      </c>
      <c r="N226">
        <v>99</v>
      </c>
      <c r="O226">
        <v>99</v>
      </c>
      <c r="P226">
        <v>9999</v>
      </c>
      <c r="Q226">
        <v>116</v>
      </c>
      <c r="R226">
        <v>591</v>
      </c>
      <c r="S226">
        <v>4.3502538071065988</v>
      </c>
      <c r="T226">
        <v>5.1725888324873086</v>
      </c>
      <c r="U226">
        <v>19.115059221658203</v>
      </c>
      <c r="V226">
        <v>3.2148900169204744</v>
      </c>
      <c r="W226">
        <v>6.7681895093062607</v>
      </c>
      <c r="X226">
        <v>65.651438240270721</v>
      </c>
      <c r="Y226">
        <v>25.549915397631128</v>
      </c>
      <c r="Z226">
        <v>6.5200816917597413</v>
      </c>
      <c r="AA226">
        <v>1.8915152351542224</v>
      </c>
      <c r="AB226">
        <v>2.7631843431428904</v>
      </c>
      <c r="AC226">
        <v>68.766438937738258</v>
      </c>
      <c r="AD226">
        <v>52.127063506060495</v>
      </c>
      <c r="AE226">
        <v>64.691597835012303</v>
      </c>
      <c r="AF226">
        <v>4.9282855236824528</v>
      </c>
      <c r="AG226">
        <v>5.2481549926924407</v>
      </c>
      <c r="AH226">
        <v>0</v>
      </c>
    </row>
    <row r="227" spans="1:34">
      <c r="A227">
        <v>2</v>
      </c>
      <c r="B227">
        <v>198</v>
      </c>
      <c r="C227">
        <v>2007</v>
      </c>
      <c r="D227">
        <v>6</v>
      </c>
      <c r="E227">
        <v>99</v>
      </c>
      <c r="F227">
        <v>99</v>
      </c>
      <c r="G227">
        <v>99</v>
      </c>
      <c r="H227">
        <v>99</v>
      </c>
      <c r="I227">
        <v>99</v>
      </c>
      <c r="J227">
        <v>999</v>
      </c>
      <c r="K227">
        <v>99</v>
      </c>
      <c r="L227">
        <v>99</v>
      </c>
      <c r="M227">
        <v>99</v>
      </c>
      <c r="N227">
        <v>99</v>
      </c>
      <c r="O227">
        <v>99</v>
      </c>
      <c r="P227">
        <v>9999</v>
      </c>
      <c r="Q227">
        <v>123</v>
      </c>
      <c r="R227">
        <v>630</v>
      </c>
      <c r="S227">
        <v>4.1047619047619044</v>
      </c>
      <c r="T227">
        <v>4.7031746031746033</v>
      </c>
      <c r="U227">
        <v>18.254603174603176</v>
      </c>
      <c r="V227">
        <v>3.8095238095238111</v>
      </c>
      <c r="W227">
        <v>4.1269841269841283</v>
      </c>
      <c r="X227">
        <v>56.66666666666665</v>
      </c>
      <c r="Y227">
        <v>20.952380952380953</v>
      </c>
      <c r="Z227">
        <v>6.0301256470093438</v>
      </c>
      <c r="AA227">
        <v>1.9708533782472897</v>
      </c>
      <c r="AB227">
        <v>2.5396830357142375</v>
      </c>
      <c r="AC227">
        <v>65.580937087121512</v>
      </c>
      <c r="AD227">
        <v>61.559762404739281</v>
      </c>
      <c r="AE227">
        <v>63.601575674331237</v>
      </c>
      <c r="AF227">
        <v>5.2535023348899266</v>
      </c>
      <c r="AG227">
        <v>5.3426468688997204</v>
      </c>
      <c r="AH227">
        <v>0</v>
      </c>
    </row>
    <row r="228" spans="1:34">
      <c r="A228">
        <v>2</v>
      </c>
      <c r="B228">
        <v>199</v>
      </c>
      <c r="C228">
        <v>2007</v>
      </c>
      <c r="D228">
        <v>7</v>
      </c>
      <c r="E228">
        <v>99</v>
      </c>
      <c r="F228">
        <v>99</v>
      </c>
      <c r="G228">
        <v>99</v>
      </c>
      <c r="H228">
        <v>99</v>
      </c>
      <c r="I228">
        <v>99</v>
      </c>
      <c r="J228">
        <v>999</v>
      </c>
      <c r="K228">
        <v>99</v>
      </c>
      <c r="L228">
        <v>99</v>
      </c>
      <c r="M228">
        <v>99</v>
      </c>
      <c r="N228">
        <v>99</v>
      </c>
      <c r="O228">
        <v>99</v>
      </c>
      <c r="P228">
        <v>9999</v>
      </c>
      <c r="Q228">
        <v>49</v>
      </c>
      <c r="R228">
        <v>199</v>
      </c>
      <c r="S228">
        <v>3.9748743718592969</v>
      </c>
      <c r="T228">
        <v>4.2311557788944727</v>
      </c>
      <c r="U228">
        <v>17.451256281407026</v>
      </c>
      <c r="V228">
        <v>1.5075376884422111</v>
      </c>
      <c r="W228">
        <v>2.0100502512562812</v>
      </c>
      <c r="X228">
        <v>51.758793969849243</v>
      </c>
      <c r="Y228">
        <v>22.110552763819097</v>
      </c>
      <c r="Z228">
        <v>6.3273503730523046</v>
      </c>
      <c r="AA228">
        <v>1.6333127108282874</v>
      </c>
      <c r="AB228">
        <v>2.2699332934334122</v>
      </c>
      <c r="AC228">
        <v>62.815945199889008</v>
      </c>
      <c r="AD228">
        <v>64.301361251668141</v>
      </c>
      <c r="AE228">
        <v>69.823732854865014</v>
      </c>
      <c r="AF228">
        <v>1.6594396264176121</v>
      </c>
      <c r="AG228">
        <v>1.6133303229726748</v>
      </c>
      <c r="AH228">
        <v>0</v>
      </c>
    </row>
    <row r="229" spans="1:34">
      <c r="A229">
        <v>2</v>
      </c>
      <c r="B229">
        <v>200</v>
      </c>
      <c r="C229">
        <v>2007</v>
      </c>
      <c r="D229">
        <v>8</v>
      </c>
      <c r="E229">
        <v>99</v>
      </c>
      <c r="F229">
        <v>99</v>
      </c>
      <c r="G229">
        <v>99</v>
      </c>
      <c r="H229">
        <v>99</v>
      </c>
      <c r="I229">
        <v>99</v>
      </c>
      <c r="J229">
        <v>999</v>
      </c>
      <c r="K229">
        <v>99</v>
      </c>
      <c r="L229">
        <v>99</v>
      </c>
      <c r="M229">
        <v>99</v>
      </c>
      <c r="N229">
        <v>99</v>
      </c>
      <c r="O229">
        <v>99</v>
      </c>
      <c r="P229">
        <v>9999</v>
      </c>
      <c r="Q229">
        <v>108</v>
      </c>
      <c r="R229">
        <v>1404</v>
      </c>
      <c r="S229">
        <v>3.497863247863247</v>
      </c>
      <c r="T229">
        <v>4.1089743589743595</v>
      </c>
      <c r="U229">
        <v>17.03155270655272</v>
      </c>
      <c r="V229">
        <v>0.28490028490028496</v>
      </c>
      <c r="W229">
        <v>2.2079772079772089</v>
      </c>
      <c r="X229">
        <v>55.555555555555557</v>
      </c>
      <c r="Y229">
        <v>9.5441595441595446</v>
      </c>
      <c r="Z229">
        <v>4.6002409368880945</v>
      </c>
      <c r="AA229">
        <v>1.5193419604206502</v>
      </c>
      <c r="AB229">
        <v>2.3248206932477169</v>
      </c>
      <c r="AC229">
        <v>59.937077696882049</v>
      </c>
      <c r="AD229">
        <v>57.693884895197804</v>
      </c>
      <c r="AE229">
        <v>67.547653387590685</v>
      </c>
      <c r="AF229">
        <v>11.707805203468981</v>
      </c>
      <c r="AG229">
        <v>11.108741845778486</v>
      </c>
      <c r="AH229">
        <v>0.78347578347578373</v>
      </c>
    </row>
    <row r="230" spans="1:34">
      <c r="A230">
        <v>2</v>
      </c>
      <c r="B230">
        <v>201</v>
      </c>
      <c r="C230">
        <v>2007</v>
      </c>
      <c r="D230">
        <v>9</v>
      </c>
      <c r="E230">
        <v>99</v>
      </c>
      <c r="F230">
        <v>99</v>
      </c>
      <c r="G230">
        <v>99</v>
      </c>
      <c r="H230">
        <v>99</v>
      </c>
      <c r="I230">
        <v>99</v>
      </c>
      <c r="J230">
        <v>999</v>
      </c>
      <c r="K230">
        <v>99</v>
      </c>
      <c r="L230">
        <v>99</v>
      </c>
      <c r="M230">
        <v>99</v>
      </c>
      <c r="N230">
        <v>99</v>
      </c>
      <c r="O230">
        <v>99</v>
      </c>
      <c r="P230">
        <v>9999</v>
      </c>
      <c r="Q230">
        <v>151</v>
      </c>
      <c r="R230">
        <v>1623</v>
      </c>
      <c r="S230">
        <v>3.3739987677141099</v>
      </c>
      <c r="T230">
        <v>3.8280961182994448</v>
      </c>
      <c r="U230">
        <v>16.924337646333949</v>
      </c>
      <c r="V230">
        <v>0.49291435613062223</v>
      </c>
      <c r="W230">
        <v>0.80098582871226109</v>
      </c>
      <c r="X230">
        <v>52.865064695009217</v>
      </c>
      <c r="Y230">
        <v>8.9340727048675319</v>
      </c>
      <c r="Z230">
        <v>4.6900353632510683</v>
      </c>
      <c r="AA230">
        <v>1.5765500344388224</v>
      </c>
      <c r="AB230">
        <v>1.9756744353342952</v>
      </c>
      <c r="AC230">
        <v>53.002644194372387</v>
      </c>
      <c r="AD230">
        <v>42.011571841207854</v>
      </c>
      <c r="AE230">
        <v>47.877970716057618</v>
      </c>
      <c r="AF230">
        <v>13.534022681787851</v>
      </c>
      <c r="AG230">
        <v>12.760677256818141</v>
      </c>
      <c r="AH230">
        <v>6.1614294516327786E-2</v>
      </c>
    </row>
    <row r="231" spans="1:34">
      <c r="A231">
        <v>2</v>
      </c>
      <c r="B231">
        <v>202</v>
      </c>
      <c r="C231">
        <v>2007</v>
      </c>
      <c r="D231">
        <v>10</v>
      </c>
      <c r="E231">
        <v>99</v>
      </c>
      <c r="F231">
        <v>99</v>
      </c>
      <c r="G231">
        <v>99</v>
      </c>
      <c r="H231">
        <v>99</v>
      </c>
      <c r="I231">
        <v>99</v>
      </c>
      <c r="J231">
        <v>999</v>
      </c>
      <c r="K231">
        <v>99</v>
      </c>
      <c r="L231">
        <v>99</v>
      </c>
      <c r="M231">
        <v>99</v>
      </c>
      <c r="N231">
        <v>99</v>
      </c>
      <c r="O231">
        <v>99</v>
      </c>
      <c r="P231">
        <v>9999</v>
      </c>
      <c r="Q231">
        <v>247</v>
      </c>
      <c r="R231">
        <v>2536</v>
      </c>
      <c r="S231">
        <v>3.6884858044164033</v>
      </c>
      <c r="T231">
        <v>4.1451104100946381</v>
      </c>
      <c r="U231">
        <v>17.331940063091494</v>
      </c>
      <c r="V231">
        <v>1.1829652996845423</v>
      </c>
      <c r="W231">
        <v>1.8533123028391167</v>
      </c>
      <c r="X231">
        <v>57.768138801261827</v>
      </c>
      <c r="Y231">
        <v>10.015772870662461</v>
      </c>
      <c r="Z231">
        <v>4.9269311116934356</v>
      </c>
      <c r="AA231">
        <v>1.6478051295789276</v>
      </c>
      <c r="AB231">
        <v>2.1892517203522153</v>
      </c>
      <c r="AC231">
        <v>61.282913676651752</v>
      </c>
      <c r="AD231">
        <v>46.40538359289215</v>
      </c>
      <c r="AE231">
        <v>50.747417925328719</v>
      </c>
      <c r="AF231">
        <v>21.147431621080724</v>
      </c>
      <c r="AG231">
        <v>20.419257760273094</v>
      </c>
      <c r="AH231">
        <v>1.2618296529968456</v>
      </c>
    </row>
    <row r="232" spans="1:34">
      <c r="A232">
        <v>2</v>
      </c>
      <c r="B232">
        <v>203</v>
      </c>
      <c r="C232">
        <v>2007</v>
      </c>
      <c r="D232">
        <v>11</v>
      </c>
      <c r="E232">
        <v>99</v>
      </c>
      <c r="F232">
        <v>99</v>
      </c>
      <c r="G232">
        <v>99</v>
      </c>
      <c r="H232">
        <v>99</v>
      </c>
      <c r="I232">
        <v>99</v>
      </c>
      <c r="J232">
        <v>999</v>
      </c>
      <c r="K232">
        <v>99</v>
      </c>
      <c r="L232">
        <v>99</v>
      </c>
      <c r="M232">
        <v>99</v>
      </c>
      <c r="N232">
        <v>99</v>
      </c>
      <c r="O232">
        <v>99</v>
      </c>
      <c r="P232">
        <v>9999</v>
      </c>
      <c r="Q232">
        <v>107</v>
      </c>
      <c r="R232">
        <v>570</v>
      </c>
      <c r="S232">
        <v>4.2964912280701748</v>
      </c>
      <c r="T232">
        <v>4.1964912280701752</v>
      </c>
      <c r="U232">
        <v>18.223684210526329</v>
      </c>
      <c r="V232">
        <v>2.2807017543859649</v>
      </c>
      <c r="W232">
        <v>0.52631578947368407</v>
      </c>
      <c r="X232">
        <v>64.912280701754398</v>
      </c>
      <c r="Y232">
        <v>17.89473684210526</v>
      </c>
      <c r="Z232">
        <v>5.1904112440858157</v>
      </c>
      <c r="AA232">
        <v>1.6302475231587259</v>
      </c>
      <c r="AB232">
        <v>2.0347821912215882</v>
      </c>
      <c r="AC232">
        <v>47.568508369696126</v>
      </c>
      <c r="AD232">
        <v>41.987685239714722</v>
      </c>
      <c r="AE232">
        <v>46.001242982344323</v>
      </c>
      <c r="AF232">
        <v>4.753168779186125</v>
      </c>
      <c r="AG232">
        <v>4.8256360083732641</v>
      </c>
      <c r="AH232">
        <v>0.35087719298245607</v>
      </c>
    </row>
    <row r="233" spans="1:34">
      <c r="A233">
        <v>2</v>
      </c>
      <c r="B233">
        <v>204</v>
      </c>
      <c r="C233">
        <v>2007</v>
      </c>
      <c r="D233">
        <v>12</v>
      </c>
      <c r="E233">
        <v>99</v>
      </c>
      <c r="F233">
        <v>99</v>
      </c>
      <c r="G233">
        <v>99</v>
      </c>
      <c r="H233">
        <v>99</v>
      </c>
      <c r="I233">
        <v>99</v>
      </c>
      <c r="J233">
        <v>999</v>
      </c>
      <c r="K233">
        <v>99</v>
      </c>
      <c r="L233">
        <v>99</v>
      </c>
      <c r="M233">
        <v>99</v>
      </c>
      <c r="N233">
        <v>99</v>
      </c>
      <c r="O233">
        <v>99</v>
      </c>
      <c r="P233">
        <v>9999</v>
      </c>
      <c r="Q233">
        <v>51</v>
      </c>
      <c r="R233">
        <v>214</v>
      </c>
      <c r="S233">
        <v>4.7429906542056068</v>
      </c>
      <c r="T233">
        <v>4.7990654205607486</v>
      </c>
      <c r="U233">
        <v>20.091588785046724</v>
      </c>
      <c r="V233">
        <v>3.7383177570093449</v>
      </c>
      <c r="W233">
        <v>4.2056074766355156</v>
      </c>
      <c r="X233">
        <v>76.168224299065429</v>
      </c>
      <c r="Y233">
        <v>22.429906542056077</v>
      </c>
      <c r="Z233">
        <v>6.9000151902220264</v>
      </c>
      <c r="AA233">
        <v>1.5268079308991622</v>
      </c>
      <c r="AB233">
        <v>2.4858100215040304</v>
      </c>
      <c r="AC233">
        <v>57.881722311761408</v>
      </c>
      <c r="AD233">
        <v>40.662468028677495</v>
      </c>
      <c r="AE233">
        <v>45.179260473929929</v>
      </c>
      <c r="AF233">
        <v>1.7845230153435623</v>
      </c>
      <c r="AG233">
        <v>1.9974300439568404</v>
      </c>
      <c r="AH233">
        <v>0.93457943925233611</v>
      </c>
    </row>
    <row r="234" spans="1:34">
      <c r="A234">
        <v>2</v>
      </c>
      <c r="B234">
        <v>205</v>
      </c>
      <c r="C234">
        <v>2006</v>
      </c>
      <c r="D234">
        <v>1</v>
      </c>
      <c r="E234">
        <v>99</v>
      </c>
      <c r="F234">
        <v>99</v>
      </c>
      <c r="G234">
        <v>99</v>
      </c>
      <c r="H234">
        <v>99</v>
      </c>
      <c r="I234">
        <v>99</v>
      </c>
      <c r="J234">
        <v>999</v>
      </c>
      <c r="K234">
        <v>99</v>
      </c>
      <c r="L234">
        <v>99</v>
      </c>
      <c r="M234">
        <v>99</v>
      </c>
      <c r="N234">
        <v>99</v>
      </c>
      <c r="O234">
        <v>99</v>
      </c>
      <c r="P234">
        <v>9999</v>
      </c>
      <c r="Q234">
        <v>233</v>
      </c>
      <c r="R234">
        <v>1921</v>
      </c>
      <c r="S234">
        <v>4.0629880270692347</v>
      </c>
      <c r="T234">
        <v>4.9901093180635083</v>
      </c>
      <c r="U234">
        <v>18.578865174388351</v>
      </c>
      <c r="V234">
        <v>1.3014055179593964</v>
      </c>
      <c r="W234">
        <v>3.4357105674128054</v>
      </c>
      <c r="X234">
        <v>70.223841749089047</v>
      </c>
      <c r="Y234">
        <v>15.7209786569495</v>
      </c>
      <c r="Z234">
        <v>4.929870598261866</v>
      </c>
      <c r="AA234">
        <v>1.5074651042264628</v>
      </c>
      <c r="AB234">
        <v>2.3906389620938833</v>
      </c>
      <c r="AC234">
        <v>63.36986586981368</v>
      </c>
      <c r="AD234">
        <v>45.012313388224825</v>
      </c>
      <c r="AE234">
        <v>64.70107788419385</v>
      </c>
      <c r="AF234">
        <v>14.319791278419681</v>
      </c>
      <c r="AG234">
        <v>14.952292175078821</v>
      </c>
      <c r="AH234">
        <v>0.52056220718375856</v>
      </c>
    </row>
    <row r="235" spans="1:34">
      <c r="A235">
        <v>2</v>
      </c>
      <c r="B235">
        <v>206</v>
      </c>
      <c r="C235">
        <v>2006</v>
      </c>
      <c r="D235">
        <v>2</v>
      </c>
      <c r="E235">
        <v>99</v>
      </c>
      <c r="F235">
        <v>99</v>
      </c>
      <c r="G235">
        <v>99</v>
      </c>
      <c r="H235">
        <v>99</v>
      </c>
      <c r="I235">
        <v>99</v>
      </c>
      <c r="J235">
        <v>999</v>
      </c>
      <c r="K235">
        <v>99</v>
      </c>
      <c r="L235">
        <v>99</v>
      </c>
      <c r="M235">
        <v>99</v>
      </c>
      <c r="N235">
        <v>99</v>
      </c>
      <c r="O235">
        <v>99</v>
      </c>
      <c r="P235">
        <v>9999</v>
      </c>
      <c r="Q235">
        <v>158</v>
      </c>
      <c r="R235">
        <v>1221</v>
      </c>
      <c r="S235">
        <v>3.8239148239148242</v>
      </c>
      <c r="T235">
        <v>5.0434070434070435</v>
      </c>
      <c r="U235">
        <v>18.497215397215424</v>
      </c>
      <c r="V235">
        <v>0.90090090090090069</v>
      </c>
      <c r="W235">
        <v>3.3579033579033575</v>
      </c>
      <c r="X235">
        <v>67.567567567567593</v>
      </c>
      <c r="Y235">
        <v>16.380016380016379</v>
      </c>
      <c r="Z235">
        <v>5.2261462722161562</v>
      </c>
      <c r="AA235">
        <v>1.7230769021616683</v>
      </c>
      <c r="AB235">
        <v>2.3422724685030025</v>
      </c>
      <c r="AC235">
        <v>66.438284900621142</v>
      </c>
      <c r="AD235">
        <v>55.110828046355557</v>
      </c>
      <c r="AE235">
        <v>69.083484425599849</v>
      </c>
      <c r="AF235">
        <v>9.1017517704062616</v>
      </c>
      <c r="AG235">
        <v>9.4620065565528968</v>
      </c>
      <c r="AH235">
        <v>0</v>
      </c>
    </row>
    <row r="236" spans="1:34">
      <c r="A236">
        <v>2</v>
      </c>
      <c r="B236">
        <v>207</v>
      </c>
      <c r="C236">
        <v>2006</v>
      </c>
      <c r="D236">
        <v>3</v>
      </c>
      <c r="E236">
        <v>99</v>
      </c>
      <c r="F236">
        <v>99</v>
      </c>
      <c r="G236">
        <v>99</v>
      </c>
      <c r="H236">
        <v>99</v>
      </c>
      <c r="I236">
        <v>99</v>
      </c>
      <c r="J236">
        <v>999</v>
      </c>
      <c r="K236">
        <v>99</v>
      </c>
      <c r="L236">
        <v>99</v>
      </c>
      <c r="M236">
        <v>99</v>
      </c>
      <c r="N236">
        <v>99</v>
      </c>
      <c r="O236">
        <v>99</v>
      </c>
      <c r="P236">
        <v>9999</v>
      </c>
      <c r="Q236">
        <v>181</v>
      </c>
      <c r="R236">
        <v>794</v>
      </c>
      <c r="S236">
        <v>3.8123425692695214</v>
      </c>
      <c r="T236">
        <v>4.7418136020151129</v>
      </c>
      <c r="U236">
        <v>18.308942065491177</v>
      </c>
      <c r="V236">
        <v>1.6372795969773302</v>
      </c>
      <c r="W236">
        <v>3.0226700251889178</v>
      </c>
      <c r="X236">
        <v>63.22418136020152</v>
      </c>
      <c r="Y236">
        <v>19.017632241813597</v>
      </c>
      <c r="Z236">
        <v>5.4920696790339667</v>
      </c>
      <c r="AA236">
        <v>1.6596557573100028</v>
      </c>
      <c r="AB236">
        <v>2.2801497444122942</v>
      </c>
      <c r="AC236">
        <v>68.008169240425119</v>
      </c>
      <c r="AD236">
        <v>57.379067311319773</v>
      </c>
      <c r="AE236">
        <v>69.941308373389617</v>
      </c>
      <c r="AF236">
        <v>5.9187476705180782</v>
      </c>
      <c r="AG236">
        <v>6.090388261047158</v>
      </c>
      <c r="AH236">
        <v>0.62972292191435764</v>
      </c>
    </row>
    <row r="237" spans="1:34">
      <c r="A237">
        <v>2</v>
      </c>
      <c r="B237">
        <v>208</v>
      </c>
      <c r="C237">
        <v>2006</v>
      </c>
      <c r="D237">
        <v>4</v>
      </c>
      <c r="E237">
        <v>99</v>
      </c>
      <c r="F237">
        <v>99</v>
      </c>
      <c r="G237">
        <v>99</v>
      </c>
      <c r="H237">
        <v>99</v>
      </c>
      <c r="I237">
        <v>99</v>
      </c>
      <c r="J237">
        <v>999</v>
      </c>
      <c r="K237">
        <v>99</v>
      </c>
      <c r="L237">
        <v>99</v>
      </c>
      <c r="M237">
        <v>99</v>
      </c>
      <c r="N237">
        <v>99</v>
      </c>
      <c r="O237">
        <v>99</v>
      </c>
      <c r="P237">
        <v>9999</v>
      </c>
      <c r="Q237">
        <v>138</v>
      </c>
      <c r="R237">
        <v>642</v>
      </c>
      <c r="S237">
        <v>4.4345794392523361</v>
      </c>
      <c r="T237">
        <v>5.2149532710280386</v>
      </c>
      <c r="U237">
        <v>19.604672897196256</v>
      </c>
      <c r="V237">
        <v>4.0498442367601246</v>
      </c>
      <c r="W237">
        <v>3.4267912772585674</v>
      </c>
      <c r="X237">
        <v>72.585669781931486</v>
      </c>
      <c r="Y237">
        <v>23.987538940809969</v>
      </c>
      <c r="Z237">
        <v>5.611543229484063</v>
      </c>
      <c r="AA237">
        <v>1.8594510363174377</v>
      </c>
      <c r="AB237">
        <v>2.3877727368148358</v>
      </c>
      <c r="AC237">
        <v>70.635650487672095</v>
      </c>
      <c r="AD237">
        <v>49.00661955603784</v>
      </c>
      <c r="AE237">
        <v>59.535534011471107</v>
      </c>
      <c r="AF237">
        <v>4.7856876630637348</v>
      </c>
      <c r="AG237">
        <v>5.2729767378530923</v>
      </c>
      <c r="AH237">
        <v>0.15576323987538937</v>
      </c>
    </row>
    <row r="238" spans="1:34">
      <c r="A238">
        <v>2</v>
      </c>
      <c r="B238">
        <v>209</v>
      </c>
      <c r="C238">
        <v>2006</v>
      </c>
      <c r="D238">
        <v>5</v>
      </c>
      <c r="E238">
        <v>99</v>
      </c>
      <c r="F238">
        <v>99</v>
      </c>
      <c r="G238">
        <v>99</v>
      </c>
      <c r="H238">
        <v>99</v>
      </c>
      <c r="I238">
        <v>99</v>
      </c>
      <c r="J238">
        <v>999</v>
      </c>
      <c r="K238">
        <v>99</v>
      </c>
      <c r="L238">
        <v>99</v>
      </c>
      <c r="M238">
        <v>99</v>
      </c>
      <c r="N238">
        <v>99</v>
      </c>
      <c r="O238">
        <v>99</v>
      </c>
      <c r="P238">
        <v>9999</v>
      </c>
      <c r="Q238">
        <v>120</v>
      </c>
      <c r="R238">
        <v>536</v>
      </c>
      <c r="S238">
        <v>4.2220149253731352</v>
      </c>
      <c r="T238">
        <v>5.2555970149253719</v>
      </c>
      <c r="U238">
        <v>19.372574626865688</v>
      </c>
      <c r="V238">
        <v>2.2388059701492535</v>
      </c>
      <c r="W238">
        <v>7.2761194029850751</v>
      </c>
      <c r="X238">
        <v>69.402985074626869</v>
      </c>
      <c r="Y238">
        <v>22.947761194029844</v>
      </c>
      <c r="Z238">
        <v>5.6819803619849374</v>
      </c>
      <c r="AA238">
        <v>1.8205810454524725</v>
      </c>
      <c r="AB238">
        <v>2.640804663438562</v>
      </c>
      <c r="AC238">
        <v>71.942502487735283</v>
      </c>
      <c r="AD238">
        <v>57.32115666855735</v>
      </c>
      <c r="AE238">
        <v>70.880790708207314</v>
      </c>
      <c r="AF238">
        <v>3.9955273947074175</v>
      </c>
      <c r="AG238">
        <v>4.350241419399441</v>
      </c>
      <c r="AH238">
        <v>0</v>
      </c>
    </row>
    <row r="239" spans="1:34">
      <c r="A239">
        <v>2</v>
      </c>
      <c r="B239">
        <v>210</v>
      </c>
      <c r="C239">
        <v>2006</v>
      </c>
      <c r="D239">
        <v>6</v>
      </c>
      <c r="E239">
        <v>99</v>
      </c>
      <c r="F239">
        <v>99</v>
      </c>
      <c r="G239">
        <v>99</v>
      </c>
      <c r="H239">
        <v>99</v>
      </c>
      <c r="I239">
        <v>99</v>
      </c>
      <c r="J239">
        <v>999</v>
      </c>
      <c r="K239">
        <v>99</v>
      </c>
      <c r="L239">
        <v>99</v>
      </c>
      <c r="M239">
        <v>99</v>
      </c>
      <c r="N239">
        <v>99</v>
      </c>
      <c r="O239">
        <v>99</v>
      </c>
      <c r="P239">
        <v>9999</v>
      </c>
      <c r="Q239">
        <v>124</v>
      </c>
      <c r="R239">
        <v>723</v>
      </c>
      <c r="S239">
        <v>3.6763485477178408</v>
      </c>
      <c r="T239">
        <v>4.7067773167358222</v>
      </c>
      <c r="U239">
        <v>17.597372060857531</v>
      </c>
      <c r="V239">
        <v>0.829875518672199</v>
      </c>
      <c r="W239">
        <v>4.2876901798063622</v>
      </c>
      <c r="X239">
        <v>54.356846473029051</v>
      </c>
      <c r="Y239">
        <v>16.044260027662517</v>
      </c>
      <c r="Z239">
        <v>5.6701866465819348</v>
      </c>
      <c r="AA239">
        <v>1.718931106707642</v>
      </c>
      <c r="AB239">
        <v>2.6233963793405151</v>
      </c>
      <c r="AC239">
        <v>66.734709155666806</v>
      </c>
      <c r="AD239">
        <v>69.610691531860397</v>
      </c>
      <c r="AE239">
        <v>74.482975553787014</v>
      </c>
      <c r="AF239">
        <v>5.3894893775624304</v>
      </c>
      <c r="AG239">
        <v>5.3302470752118287</v>
      </c>
      <c r="AH239">
        <v>0</v>
      </c>
    </row>
    <row r="240" spans="1:34">
      <c r="A240">
        <v>2</v>
      </c>
      <c r="B240">
        <v>211</v>
      </c>
      <c r="C240">
        <v>2006</v>
      </c>
      <c r="D240">
        <v>7</v>
      </c>
      <c r="E240">
        <v>99</v>
      </c>
      <c r="F240">
        <v>99</v>
      </c>
      <c r="G240">
        <v>99</v>
      </c>
      <c r="H240">
        <v>99</v>
      </c>
      <c r="I240">
        <v>99</v>
      </c>
      <c r="J240">
        <v>999</v>
      </c>
      <c r="K240">
        <v>99</v>
      </c>
      <c r="L240">
        <v>99</v>
      </c>
      <c r="M240">
        <v>99</v>
      </c>
      <c r="N240">
        <v>99</v>
      </c>
      <c r="O240">
        <v>99</v>
      </c>
      <c r="P240">
        <v>9999</v>
      </c>
      <c r="Q240">
        <v>39</v>
      </c>
      <c r="R240">
        <v>259</v>
      </c>
      <c r="S240">
        <v>4.2162162162162149</v>
      </c>
      <c r="T240">
        <v>5.4864864864864877</v>
      </c>
      <c r="U240">
        <v>19.028571428571411</v>
      </c>
      <c r="V240">
        <v>1.93050193050193</v>
      </c>
      <c r="W240">
        <v>8.494208494208495</v>
      </c>
      <c r="X240">
        <v>66.795366795366803</v>
      </c>
      <c r="Y240">
        <v>22.393822393822393</v>
      </c>
      <c r="Z240">
        <v>5.7732402829424361</v>
      </c>
      <c r="AA240">
        <v>1.5395580420476405</v>
      </c>
      <c r="AB240">
        <v>2.7598211448838277</v>
      </c>
      <c r="AC240">
        <v>63.669233842865189</v>
      </c>
      <c r="AD240">
        <v>63.479667991596315</v>
      </c>
      <c r="AE240">
        <v>71.674772657587525</v>
      </c>
      <c r="AF240">
        <v>1.9306746179649652</v>
      </c>
      <c r="AG240">
        <v>2.0647485781916064</v>
      </c>
      <c r="AH240">
        <v>0</v>
      </c>
    </row>
    <row r="241" spans="1:34">
      <c r="A241">
        <v>2</v>
      </c>
      <c r="B241">
        <v>212</v>
      </c>
      <c r="C241">
        <v>2006</v>
      </c>
      <c r="D241">
        <v>8</v>
      </c>
      <c r="E241">
        <v>99</v>
      </c>
      <c r="F241">
        <v>99</v>
      </c>
      <c r="G241">
        <v>99</v>
      </c>
      <c r="H241">
        <v>99</v>
      </c>
      <c r="I241">
        <v>99</v>
      </c>
      <c r="J241">
        <v>999</v>
      </c>
      <c r="K241">
        <v>99</v>
      </c>
      <c r="L241">
        <v>99</v>
      </c>
      <c r="M241">
        <v>99</v>
      </c>
      <c r="N241">
        <v>99</v>
      </c>
      <c r="O241">
        <v>99</v>
      </c>
      <c r="P241">
        <v>9999</v>
      </c>
      <c r="Q241">
        <v>112</v>
      </c>
      <c r="R241">
        <v>1219</v>
      </c>
      <c r="S241">
        <v>3.4544708777686615</v>
      </c>
      <c r="T241">
        <v>3.8515176374077114</v>
      </c>
      <c r="U241">
        <v>16.655209187858887</v>
      </c>
      <c r="V241">
        <v>0.98441345365053357</v>
      </c>
      <c r="W241">
        <v>0.90237899917965569</v>
      </c>
      <c r="X241">
        <v>49.302707136997554</v>
      </c>
      <c r="Y241">
        <v>9.0237899917965567</v>
      </c>
      <c r="Z241">
        <v>5.1050935993021422</v>
      </c>
      <c r="AA241">
        <v>1.3867482321330602</v>
      </c>
      <c r="AB241">
        <v>2.0705610064314026</v>
      </c>
      <c r="AC241">
        <v>60.415796781126446</v>
      </c>
      <c r="AD241">
        <v>55.657825702677137</v>
      </c>
      <c r="AE241">
        <v>62.604334138258601</v>
      </c>
      <c r="AF241">
        <v>9.0868430860976552</v>
      </c>
      <c r="AG241">
        <v>8.5057972077044663</v>
      </c>
      <c r="AH241">
        <v>1.3945857260049219</v>
      </c>
    </row>
    <row r="242" spans="1:34">
      <c r="A242">
        <v>2</v>
      </c>
      <c r="B242">
        <v>213</v>
      </c>
      <c r="C242">
        <v>2006</v>
      </c>
      <c r="D242">
        <v>9</v>
      </c>
      <c r="E242">
        <v>99</v>
      </c>
      <c r="F242">
        <v>99</v>
      </c>
      <c r="G242">
        <v>99</v>
      </c>
      <c r="H242">
        <v>99</v>
      </c>
      <c r="I242">
        <v>99</v>
      </c>
      <c r="J242">
        <v>999</v>
      </c>
      <c r="K242">
        <v>99</v>
      </c>
      <c r="L242">
        <v>99</v>
      </c>
      <c r="M242">
        <v>99</v>
      </c>
      <c r="N242">
        <v>99</v>
      </c>
      <c r="O242">
        <v>99</v>
      </c>
      <c r="P242">
        <v>9999</v>
      </c>
      <c r="Q242">
        <v>163</v>
      </c>
      <c r="R242">
        <v>3053</v>
      </c>
      <c r="S242">
        <v>2.7264985260399608</v>
      </c>
      <c r="T242">
        <v>3.4801834261382232</v>
      </c>
      <c r="U242">
        <v>16.682640026203739</v>
      </c>
      <c r="V242">
        <v>0.19652800524074679</v>
      </c>
      <c r="W242">
        <v>0.98264002620373403</v>
      </c>
      <c r="X242">
        <v>50.867998689813298</v>
      </c>
      <c r="Y242">
        <v>6.1578774975434003</v>
      </c>
      <c r="Z242">
        <v>4.0061547768525125</v>
      </c>
      <c r="AA242">
        <v>1.2736625412547604</v>
      </c>
      <c r="AB242">
        <v>2.0347497914525912</v>
      </c>
      <c r="AC242">
        <v>55.611504499205395</v>
      </c>
      <c r="AD242">
        <v>57.169523302090013</v>
      </c>
      <c r="AE242">
        <v>58.820649384412647</v>
      </c>
      <c r="AF242">
        <v>22.758106597092805</v>
      </c>
      <c r="AG242">
        <v>21.337955738031155</v>
      </c>
      <c r="AH242">
        <v>0</v>
      </c>
    </row>
    <row r="243" spans="1:34">
      <c r="A243">
        <v>2</v>
      </c>
      <c r="B243">
        <v>214</v>
      </c>
      <c r="C243">
        <v>2006</v>
      </c>
      <c r="D243">
        <v>10</v>
      </c>
      <c r="E243">
        <v>99</v>
      </c>
      <c r="F243">
        <v>99</v>
      </c>
      <c r="G243">
        <v>99</v>
      </c>
      <c r="H243">
        <v>99</v>
      </c>
      <c r="I243">
        <v>99</v>
      </c>
      <c r="J243">
        <v>999</v>
      </c>
      <c r="K243">
        <v>99</v>
      </c>
      <c r="L243">
        <v>99</v>
      </c>
      <c r="M243">
        <v>99</v>
      </c>
      <c r="N243">
        <v>99</v>
      </c>
      <c r="O243">
        <v>99</v>
      </c>
      <c r="P243">
        <v>9999</v>
      </c>
      <c r="Q243">
        <v>224</v>
      </c>
      <c r="R243">
        <v>1501</v>
      </c>
      <c r="S243">
        <v>3.133910726182545</v>
      </c>
      <c r="T243">
        <v>3.7001998667554967</v>
      </c>
      <c r="U243">
        <v>17.742305129913387</v>
      </c>
      <c r="V243">
        <v>0.59960026648900733</v>
      </c>
      <c r="W243">
        <v>0.73284477015323102</v>
      </c>
      <c r="X243">
        <v>60.026648900732845</v>
      </c>
      <c r="Y243">
        <v>11.925383077948036</v>
      </c>
      <c r="Z243">
        <v>5.0929837450374258</v>
      </c>
      <c r="AA243">
        <v>1.403831234373208</v>
      </c>
      <c r="AB243">
        <v>2.1144926674105449</v>
      </c>
      <c r="AC243">
        <v>53.027992397615392</v>
      </c>
      <c r="AD243">
        <v>49.403906659757247</v>
      </c>
      <c r="AE243">
        <v>55.015817546660081</v>
      </c>
      <c r="AF243">
        <v>11.188967573611624</v>
      </c>
      <c r="AG243">
        <v>11.157116373576878</v>
      </c>
      <c r="AH243">
        <v>0.53297801465689532</v>
      </c>
    </row>
    <row r="244" spans="1:34">
      <c r="A244">
        <v>2</v>
      </c>
      <c r="B244">
        <v>215</v>
      </c>
      <c r="C244">
        <v>2006</v>
      </c>
      <c r="D244">
        <v>11</v>
      </c>
      <c r="E244">
        <v>99</v>
      </c>
      <c r="F244">
        <v>99</v>
      </c>
      <c r="G244">
        <v>99</v>
      </c>
      <c r="H244">
        <v>99</v>
      </c>
      <c r="I244">
        <v>99</v>
      </c>
      <c r="J244">
        <v>999</v>
      </c>
      <c r="K244">
        <v>99</v>
      </c>
      <c r="L244">
        <v>99</v>
      </c>
      <c r="M244">
        <v>99</v>
      </c>
      <c r="N244">
        <v>99</v>
      </c>
      <c r="O244">
        <v>99</v>
      </c>
      <c r="P244">
        <v>9999</v>
      </c>
      <c r="Q244">
        <v>195</v>
      </c>
      <c r="R244">
        <v>1286</v>
      </c>
      <c r="S244">
        <v>3.9432348367029553</v>
      </c>
      <c r="T244">
        <v>4.1197511664074646</v>
      </c>
      <c r="U244">
        <v>17.540435458786938</v>
      </c>
      <c r="V244">
        <v>1.4774494556765163</v>
      </c>
      <c r="W244">
        <v>2.0217729393468118</v>
      </c>
      <c r="X244">
        <v>59.875583203732496</v>
      </c>
      <c r="Y244">
        <v>13.06376360808709</v>
      </c>
      <c r="Z244">
        <v>5.3096963267721558</v>
      </c>
      <c r="AA244">
        <v>1.6132364963213652</v>
      </c>
      <c r="AB244">
        <v>2.2443220772884613</v>
      </c>
      <c r="AC244">
        <v>55.956500053960042</v>
      </c>
      <c r="AD244">
        <v>37.238721272360401</v>
      </c>
      <c r="AE244">
        <v>49.15555673694525</v>
      </c>
      <c r="AF244">
        <v>9.5862840104360814</v>
      </c>
      <c r="AG244">
        <v>9.4502340877907738</v>
      </c>
      <c r="AH244">
        <v>0.62208398133748044</v>
      </c>
    </row>
    <row r="245" spans="1:34">
      <c r="A245">
        <v>2</v>
      </c>
      <c r="B245">
        <v>216</v>
      </c>
      <c r="C245">
        <v>2006</v>
      </c>
      <c r="D245">
        <v>12</v>
      </c>
      <c r="E245">
        <v>99</v>
      </c>
      <c r="F245">
        <v>99</v>
      </c>
      <c r="G245">
        <v>99</v>
      </c>
      <c r="H245">
        <v>99</v>
      </c>
      <c r="I245">
        <v>99</v>
      </c>
      <c r="J245">
        <v>999</v>
      </c>
      <c r="K245">
        <v>99</v>
      </c>
      <c r="L245">
        <v>99</v>
      </c>
      <c r="M245">
        <v>99</v>
      </c>
      <c r="N245">
        <v>99</v>
      </c>
      <c r="O245">
        <v>99</v>
      </c>
      <c r="P245">
        <v>9999</v>
      </c>
      <c r="Q245">
        <v>49</v>
      </c>
      <c r="R245">
        <v>260</v>
      </c>
      <c r="S245">
        <v>4.0115384615384624</v>
      </c>
      <c r="T245">
        <v>4.5538461538461528</v>
      </c>
      <c r="U245">
        <v>18.599615384615369</v>
      </c>
      <c r="V245">
        <v>0.76923076923076894</v>
      </c>
      <c r="W245">
        <v>2.692307692307693</v>
      </c>
      <c r="X245">
        <v>65.384615384615401</v>
      </c>
      <c r="Y245">
        <v>18.461538461538456</v>
      </c>
      <c r="Z245">
        <v>6.4354576555740914</v>
      </c>
      <c r="AA245">
        <v>1.579879966978242</v>
      </c>
      <c r="AB245">
        <v>2.2068478685203705</v>
      </c>
      <c r="AC245">
        <v>64.282606060647083</v>
      </c>
      <c r="AD245">
        <v>47.646213655318753</v>
      </c>
      <c r="AE245">
        <v>54.642708127435931</v>
      </c>
      <c r="AF245">
        <v>1.9381289601192695</v>
      </c>
      <c r="AG245">
        <v>2.0259957895618825</v>
      </c>
      <c r="AH245">
        <v>0</v>
      </c>
    </row>
    <row r="246" spans="1:34">
      <c r="A246">
        <v>2</v>
      </c>
      <c r="B246">
        <v>217</v>
      </c>
      <c r="C246">
        <v>2005</v>
      </c>
      <c r="D246">
        <v>1</v>
      </c>
      <c r="E246">
        <v>99</v>
      </c>
      <c r="F246">
        <v>99</v>
      </c>
      <c r="G246">
        <v>99</v>
      </c>
      <c r="H246">
        <v>99</v>
      </c>
      <c r="I246">
        <v>99</v>
      </c>
      <c r="J246">
        <v>999</v>
      </c>
      <c r="K246">
        <v>99</v>
      </c>
      <c r="L246">
        <v>99</v>
      </c>
      <c r="M246">
        <v>99</v>
      </c>
      <c r="N246">
        <v>99</v>
      </c>
      <c r="O246">
        <v>99</v>
      </c>
      <c r="P246">
        <v>9999</v>
      </c>
      <c r="Q246">
        <v>187</v>
      </c>
      <c r="R246">
        <v>1683</v>
      </c>
      <c r="S246">
        <v>3.9673202614379073</v>
      </c>
      <c r="T246">
        <v>4.8193701723113476</v>
      </c>
      <c r="U246">
        <v>18.748009506833064</v>
      </c>
      <c r="V246">
        <v>1.0695187165775402</v>
      </c>
      <c r="W246">
        <v>2.0796197266785499</v>
      </c>
      <c r="X246">
        <v>72.370766488413565</v>
      </c>
      <c r="Y246">
        <v>14.14141414141414</v>
      </c>
      <c r="Z246">
        <v>4.6575694900103821</v>
      </c>
      <c r="AA246">
        <v>1.5678746460578692</v>
      </c>
      <c r="AB246">
        <v>2.2160609297121034</v>
      </c>
      <c r="AC246">
        <v>61.65329283945416</v>
      </c>
      <c r="AD246">
        <v>40.368945178173178</v>
      </c>
      <c r="AE246">
        <v>58.024990123537982</v>
      </c>
      <c r="AF246">
        <v>13.913690476190473</v>
      </c>
      <c r="AG246">
        <v>14.498201561158885</v>
      </c>
      <c r="AH246">
        <v>0</v>
      </c>
    </row>
    <row r="247" spans="1:34">
      <c r="A247">
        <v>2</v>
      </c>
      <c r="B247">
        <v>218</v>
      </c>
      <c r="C247">
        <v>2005</v>
      </c>
      <c r="D247">
        <v>2</v>
      </c>
      <c r="E247">
        <v>99</v>
      </c>
      <c r="F247">
        <v>99</v>
      </c>
      <c r="G247">
        <v>99</v>
      </c>
      <c r="H247">
        <v>99</v>
      </c>
      <c r="I247">
        <v>99</v>
      </c>
      <c r="J247">
        <v>999</v>
      </c>
      <c r="K247">
        <v>99</v>
      </c>
      <c r="L247">
        <v>99</v>
      </c>
      <c r="M247">
        <v>99</v>
      </c>
      <c r="N247">
        <v>99</v>
      </c>
      <c r="O247">
        <v>99</v>
      </c>
      <c r="P247">
        <v>9999</v>
      </c>
      <c r="Q247">
        <v>128</v>
      </c>
      <c r="R247">
        <v>822</v>
      </c>
      <c r="S247">
        <v>4.0389294403892944</v>
      </c>
      <c r="T247">
        <v>4.8734793187347938</v>
      </c>
      <c r="U247">
        <v>18.564111922141119</v>
      </c>
      <c r="V247">
        <v>1.0948905109489055</v>
      </c>
      <c r="W247">
        <v>2.0681265206812647</v>
      </c>
      <c r="X247">
        <v>68.613138686131407</v>
      </c>
      <c r="Y247">
        <v>16.180048661800484</v>
      </c>
      <c r="Z247">
        <v>5.1047841810323966</v>
      </c>
      <c r="AA247">
        <v>1.690374300934496</v>
      </c>
      <c r="AB247">
        <v>2.2303049471125838</v>
      </c>
      <c r="AC247">
        <v>67.447131129174039</v>
      </c>
      <c r="AD247">
        <v>59.873640674079695</v>
      </c>
      <c r="AE247">
        <v>68.766104060935078</v>
      </c>
      <c r="AF247">
        <v>6.7956349206349209</v>
      </c>
      <c r="AG247">
        <v>7.011659985700712</v>
      </c>
      <c r="AH247">
        <v>0</v>
      </c>
    </row>
    <row r="248" spans="1:34">
      <c r="A248">
        <v>2</v>
      </c>
      <c r="B248">
        <v>219</v>
      </c>
      <c r="C248">
        <v>2005</v>
      </c>
      <c r="D248">
        <v>3</v>
      </c>
      <c r="E248">
        <v>99</v>
      </c>
      <c r="F248">
        <v>99</v>
      </c>
      <c r="G248">
        <v>99</v>
      </c>
      <c r="H248">
        <v>99</v>
      </c>
      <c r="I248">
        <v>99</v>
      </c>
      <c r="J248">
        <v>999</v>
      </c>
      <c r="K248">
        <v>99</v>
      </c>
      <c r="L248">
        <v>99</v>
      </c>
      <c r="M248">
        <v>99</v>
      </c>
      <c r="N248">
        <v>99</v>
      </c>
      <c r="O248">
        <v>99</v>
      </c>
      <c r="P248">
        <v>9999</v>
      </c>
      <c r="Q248">
        <v>148</v>
      </c>
      <c r="R248">
        <v>824</v>
      </c>
      <c r="S248">
        <v>3.9599514563106784</v>
      </c>
      <c r="T248">
        <v>4.8422330097087389</v>
      </c>
      <c r="U248">
        <v>18.037500000000033</v>
      </c>
      <c r="V248">
        <v>1.5776699029126211</v>
      </c>
      <c r="W248">
        <v>2.0631067961165055</v>
      </c>
      <c r="X248">
        <v>60.315533980582515</v>
      </c>
      <c r="Y248">
        <v>16.019417475728154</v>
      </c>
      <c r="Z248">
        <v>5.3090702806748222</v>
      </c>
      <c r="AA248">
        <v>1.766626426181366</v>
      </c>
      <c r="AB248">
        <v>2.3148660268804995</v>
      </c>
      <c r="AC248">
        <v>70.014845524703318</v>
      </c>
      <c r="AD248">
        <v>58.313428929973618</v>
      </c>
      <c r="AE248">
        <v>68.930724301678765</v>
      </c>
      <c r="AF248">
        <v>6.8121693121693117</v>
      </c>
      <c r="AG248">
        <v>6.8293348625117973</v>
      </c>
      <c r="AH248">
        <v>0.72815533980582525</v>
      </c>
    </row>
    <row r="249" spans="1:34">
      <c r="A249">
        <v>2</v>
      </c>
      <c r="B249">
        <v>220</v>
      </c>
      <c r="C249">
        <v>2005</v>
      </c>
      <c r="D249">
        <v>4</v>
      </c>
      <c r="E249">
        <v>99</v>
      </c>
      <c r="F249">
        <v>99</v>
      </c>
      <c r="G249">
        <v>99</v>
      </c>
      <c r="H249">
        <v>99</v>
      </c>
      <c r="I249">
        <v>99</v>
      </c>
      <c r="J249">
        <v>999</v>
      </c>
      <c r="K249">
        <v>99</v>
      </c>
      <c r="L249">
        <v>99</v>
      </c>
      <c r="M249">
        <v>99</v>
      </c>
      <c r="N249">
        <v>99</v>
      </c>
      <c r="O249">
        <v>99</v>
      </c>
      <c r="P249">
        <v>9999</v>
      </c>
      <c r="Q249">
        <v>182</v>
      </c>
      <c r="R249">
        <v>924</v>
      </c>
      <c r="S249">
        <v>3.9556277056277054</v>
      </c>
      <c r="T249">
        <v>4.8852813852813837</v>
      </c>
      <c r="U249">
        <v>18.951298701298679</v>
      </c>
      <c r="V249">
        <v>2.3809523809523818</v>
      </c>
      <c r="W249">
        <v>2.0562770562770569</v>
      </c>
      <c r="X249">
        <v>69.913419913419915</v>
      </c>
      <c r="Y249">
        <v>20.129870129870127</v>
      </c>
      <c r="Z249">
        <v>5.0930549054654417</v>
      </c>
      <c r="AA249">
        <v>1.7116802508968545</v>
      </c>
      <c r="AB249">
        <v>2.2058167462926099</v>
      </c>
      <c r="AC249">
        <v>64.607253626724315</v>
      </c>
      <c r="AD249">
        <v>51.435088799966032</v>
      </c>
      <c r="AE249">
        <v>67.88472129248423</v>
      </c>
      <c r="AF249">
        <v>7.6388888888888893</v>
      </c>
      <c r="AG249">
        <v>8.0461069358902879</v>
      </c>
      <c r="AH249">
        <v>0.54112554112554112</v>
      </c>
    </row>
    <row r="250" spans="1:34">
      <c r="A250">
        <v>2</v>
      </c>
      <c r="B250">
        <v>221</v>
      </c>
      <c r="C250">
        <v>2005</v>
      </c>
      <c r="D250">
        <v>5</v>
      </c>
      <c r="E250">
        <v>99</v>
      </c>
      <c r="F250">
        <v>99</v>
      </c>
      <c r="G250">
        <v>99</v>
      </c>
      <c r="H250">
        <v>99</v>
      </c>
      <c r="I250">
        <v>99</v>
      </c>
      <c r="J250">
        <v>999</v>
      </c>
      <c r="K250">
        <v>99</v>
      </c>
      <c r="L250">
        <v>99</v>
      </c>
      <c r="M250">
        <v>99</v>
      </c>
      <c r="N250">
        <v>99</v>
      </c>
      <c r="O250">
        <v>99</v>
      </c>
      <c r="P250">
        <v>9999</v>
      </c>
      <c r="Q250">
        <v>101</v>
      </c>
      <c r="R250">
        <v>407</v>
      </c>
      <c r="S250">
        <v>4.1179361179361189</v>
      </c>
      <c r="T250">
        <v>4.9213759213759216</v>
      </c>
      <c r="U250">
        <v>19.197542997543003</v>
      </c>
      <c r="V250">
        <v>1.9656019656019657</v>
      </c>
      <c r="W250">
        <v>3.4398034398034394</v>
      </c>
      <c r="X250">
        <v>70.515970515970508</v>
      </c>
      <c r="Y250">
        <v>23.095823095823096</v>
      </c>
      <c r="Z250">
        <v>5.8160410099548852</v>
      </c>
      <c r="AA250">
        <v>1.7072896651807756</v>
      </c>
      <c r="AB250">
        <v>2.4532403630363122</v>
      </c>
      <c r="AC250">
        <v>72.062562970446479</v>
      </c>
      <c r="AD250">
        <v>58.013478233037389</v>
      </c>
      <c r="AE250">
        <v>72.258558775027097</v>
      </c>
      <c r="AF250">
        <v>3.3647486772486777</v>
      </c>
      <c r="AG250">
        <v>3.5901691469867658</v>
      </c>
      <c r="AH250">
        <v>0</v>
      </c>
    </row>
    <row r="251" spans="1:34">
      <c r="A251">
        <v>2</v>
      </c>
      <c r="B251">
        <v>222</v>
      </c>
      <c r="C251">
        <v>2005</v>
      </c>
      <c r="D251">
        <v>6</v>
      </c>
      <c r="E251">
        <v>99</v>
      </c>
      <c r="F251">
        <v>99</v>
      </c>
      <c r="G251">
        <v>99</v>
      </c>
      <c r="H251">
        <v>99</v>
      </c>
      <c r="I251">
        <v>99</v>
      </c>
      <c r="J251">
        <v>999</v>
      </c>
      <c r="K251">
        <v>99</v>
      </c>
      <c r="L251">
        <v>99</v>
      </c>
      <c r="M251">
        <v>99</v>
      </c>
      <c r="N251">
        <v>99</v>
      </c>
      <c r="O251">
        <v>99</v>
      </c>
      <c r="P251">
        <v>9999</v>
      </c>
      <c r="Q251">
        <v>148</v>
      </c>
      <c r="R251">
        <v>735</v>
      </c>
      <c r="S251">
        <v>3.9428571428571439</v>
      </c>
      <c r="T251">
        <v>4.8829931972789113</v>
      </c>
      <c r="U251">
        <v>18.446530612244914</v>
      </c>
      <c r="V251">
        <v>2.1768707482993199</v>
      </c>
      <c r="W251">
        <v>3.8095238095238111</v>
      </c>
      <c r="X251">
        <v>63.129251700680243</v>
      </c>
      <c r="Y251">
        <v>18.77551020408163</v>
      </c>
      <c r="Z251">
        <v>5.7758856732354804</v>
      </c>
      <c r="AA251">
        <v>1.7795512695869238</v>
      </c>
      <c r="AB251">
        <v>2.4516931300705966</v>
      </c>
      <c r="AC251">
        <v>69.037338133502416</v>
      </c>
      <c r="AD251">
        <v>59.533376306598846</v>
      </c>
      <c r="AE251">
        <v>69.387747834097155</v>
      </c>
      <c r="AF251">
        <v>6.0763888888888884</v>
      </c>
      <c r="AG251">
        <v>6.2298399325103002</v>
      </c>
      <c r="AH251">
        <v>0</v>
      </c>
    </row>
    <row r="252" spans="1:34">
      <c r="A252">
        <v>2</v>
      </c>
      <c r="B252">
        <v>223</v>
      </c>
      <c r="C252">
        <v>2005</v>
      </c>
      <c r="D252">
        <v>7</v>
      </c>
      <c r="E252">
        <v>99</v>
      </c>
      <c r="F252">
        <v>99</v>
      </c>
      <c r="G252">
        <v>99</v>
      </c>
      <c r="H252">
        <v>99</v>
      </c>
      <c r="I252">
        <v>99</v>
      </c>
      <c r="J252">
        <v>999</v>
      </c>
      <c r="K252">
        <v>99</v>
      </c>
      <c r="L252">
        <v>99</v>
      </c>
      <c r="M252">
        <v>99</v>
      </c>
      <c r="N252">
        <v>99</v>
      </c>
      <c r="O252">
        <v>99</v>
      </c>
      <c r="P252">
        <v>9999</v>
      </c>
      <c r="Q252">
        <v>44</v>
      </c>
      <c r="R252">
        <v>172</v>
      </c>
      <c r="S252">
        <v>4.0290697674418601</v>
      </c>
      <c r="T252">
        <v>3.7790697674418601</v>
      </c>
      <c r="U252">
        <v>19.853488372093022</v>
      </c>
      <c r="V252">
        <v>5.8139534883720918</v>
      </c>
      <c r="W252">
        <v>2.3255813953488378</v>
      </c>
      <c r="X252">
        <v>62.209302325581362</v>
      </c>
      <c r="Y252">
        <v>26.744186046511633</v>
      </c>
      <c r="Z252">
        <v>7.4563333104087617</v>
      </c>
      <c r="AA252">
        <v>1.7667054004209914</v>
      </c>
      <c r="AB252">
        <v>2.3570831540555592</v>
      </c>
      <c r="AC252">
        <v>63.414454866199144</v>
      </c>
      <c r="AD252">
        <v>41.715517468301179</v>
      </c>
      <c r="AE252">
        <v>54.464515030485821</v>
      </c>
      <c r="AF252">
        <v>1.4219576719576721</v>
      </c>
      <c r="AG252">
        <v>1.5690620732498533</v>
      </c>
      <c r="AH252">
        <v>0</v>
      </c>
    </row>
    <row r="253" spans="1:34">
      <c r="A253">
        <v>2</v>
      </c>
      <c r="B253">
        <v>224</v>
      </c>
      <c r="C253">
        <v>2005</v>
      </c>
      <c r="D253">
        <v>8</v>
      </c>
      <c r="E253">
        <v>99</v>
      </c>
      <c r="F253">
        <v>99</v>
      </c>
      <c r="G253">
        <v>99</v>
      </c>
      <c r="H253">
        <v>99</v>
      </c>
      <c r="I253">
        <v>99</v>
      </c>
      <c r="J253">
        <v>999</v>
      </c>
      <c r="K253">
        <v>99</v>
      </c>
      <c r="L253">
        <v>99</v>
      </c>
      <c r="M253">
        <v>99</v>
      </c>
      <c r="N253">
        <v>99</v>
      </c>
      <c r="O253">
        <v>99</v>
      </c>
      <c r="P253">
        <v>9999</v>
      </c>
      <c r="Q253">
        <v>115</v>
      </c>
      <c r="R253">
        <v>937</v>
      </c>
      <c r="S253">
        <v>3.5218783351120595</v>
      </c>
      <c r="T253">
        <v>4.0917822838847391</v>
      </c>
      <c r="U253">
        <v>17.339167556029889</v>
      </c>
      <c r="V253">
        <v>0.64034151547491991</v>
      </c>
      <c r="W253">
        <v>1.8143009605122729</v>
      </c>
      <c r="X253">
        <v>56.45677694770545</v>
      </c>
      <c r="Y253">
        <v>10.992529348986128</v>
      </c>
      <c r="Z253">
        <v>5.0137668053186113</v>
      </c>
      <c r="AA253">
        <v>1.5856215915267089</v>
      </c>
      <c r="AB253">
        <v>2.3321123123336545</v>
      </c>
      <c r="AC253">
        <v>61.071171508845403</v>
      </c>
      <c r="AD253">
        <v>55.883673235549821</v>
      </c>
      <c r="AE253">
        <v>70.914899475053517</v>
      </c>
      <c r="AF253">
        <v>7.7463624338624317</v>
      </c>
      <c r="AG253">
        <v>7.4652212989562257</v>
      </c>
      <c r="AH253">
        <v>3.6286019210245457</v>
      </c>
    </row>
    <row r="254" spans="1:34">
      <c r="A254">
        <v>2</v>
      </c>
      <c r="B254">
        <v>225</v>
      </c>
      <c r="C254">
        <v>2005</v>
      </c>
      <c r="D254">
        <v>9</v>
      </c>
      <c r="E254">
        <v>99</v>
      </c>
      <c r="F254">
        <v>99</v>
      </c>
      <c r="G254">
        <v>99</v>
      </c>
      <c r="H254">
        <v>99</v>
      </c>
      <c r="I254">
        <v>99</v>
      </c>
      <c r="J254">
        <v>999</v>
      </c>
      <c r="K254">
        <v>99</v>
      </c>
      <c r="L254">
        <v>99</v>
      </c>
      <c r="M254">
        <v>99</v>
      </c>
      <c r="N254">
        <v>99</v>
      </c>
      <c r="O254">
        <v>99</v>
      </c>
      <c r="P254">
        <v>9999</v>
      </c>
      <c r="Q254">
        <v>191</v>
      </c>
      <c r="R254">
        <v>2125</v>
      </c>
      <c r="S254">
        <v>3.0258823529411756</v>
      </c>
      <c r="T254">
        <v>3.6790588235294122</v>
      </c>
      <c r="U254">
        <v>16.933741176470587</v>
      </c>
      <c r="V254">
        <v>0.51764705882352946</v>
      </c>
      <c r="W254">
        <v>1.2705882352941176</v>
      </c>
      <c r="X254">
        <v>52.705882352941195</v>
      </c>
      <c r="Y254">
        <v>8.5647058823529409</v>
      </c>
      <c r="Z254">
        <v>4.5035824045071724</v>
      </c>
      <c r="AA254">
        <v>1.4004329533210096</v>
      </c>
      <c r="AB254">
        <v>2.1264848783182679</v>
      </c>
      <c r="AC254">
        <v>58.124677227097983</v>
      </c>
      <c r="AD254">
        <v>51.685257079922415</v>
      </c>
      <c r="AE254">
        <v>61.180459319906241</v>
      </c>
      <c r="AF254">
        <v>17.567791005291014</v>
      </c>
      <c r="AG254">
        <v>16.534333915965021</v>
      </c>
      <c r="AH254">
        <v>0.47058823529411759</v>
      </c>
    </row>
    <row r="255" spans="1:34">
      <c r="A255">
        <v>2</v>
      </c>
      <c r="B255">
        <v>226</v>
      </c>
      <c r="C255">
        <v>2005</v>
      </c>
      <c r="D255">
        <v>10</v>
      </c>
      <c r="E255">
        <v>99</v>
      </c>
      <c r="F255">
        <v>99</v>
      </c>
      <c r="G255">
        <v>99</v>
      </c>
      <c r="H255">
        <v>99</v>
      </c>
      <c r="I255">
        <v>99</v>
      </c>
      <c r="J255">
        <v>999</v>
      </c>
      <c r="K255">
        <v>99</v>
      </c>
      <c r="L255">
        <v>99</v>
      </c>
      <c r="M255">
        <v>99</v>
      </c>
      <c r="N255">
        <v>99</v>
      </c>
      <c r="O255">
        <v>99</v>
      </c>
      <c r="P255">
        <v>9999</v>
      </c>
      <c r="Q255">
        <v>233</v>
      </c>
      <c r="R255">
        <v>1825</v>
      </c>
      <c r="S255">
        <v>3.3665753424657545</v>
      </c>
      <c r="T255">
        <v>3.7879452054794527</v>
      </c>
      <c r="U255">
        <v>17.562958904109589</v>
      </c>
      <c r="V255">
        <v>0.98630136986301409</v>
      </c>
      <c r="W255">
        <v>1.6438356164383559</v>
      </c>
      <c r="X255">
        <v>58.301369863013683</v>
      </c>
      <c r="Y255">
        <v>12.876712328767123</v>
      </c>
      <c r="Z255">
        <v>5.3729130907267262</v>
      </c>
      <c r="AA255">
        <v>1.6308265146961036</v>
      </c>
      <c r="AB255">
        <v>2.3579576482562539</v>
      </c>
      <c r="AC255">
        <v>64.251556143825482</v>
      </c>
      <c r="AD255">
        <v>44.470031834700436</v>
      </c>
      <c r="AE255">
        <v>57.550972562156602</v>
      </c>
      <c r="AF255">
        <v>15.087632275132275</v>
      </c>
      <c r="AG255">
        <v>14.727716175657021</v>
      </c>
      <c r="AH255">
        <v>0.27397260273972601</v>
      </c>
    </row>
    <row r="256" spans="1:34">
      <c r="A256">
        <v>2</v>
      </c>
      <c r="B256">
        <v>227</v>
      </c>
      <c r="C256">
        <v>2005</v>
      </c>
      <c r="D256">
        <v>11</v>
      </c>
      <c r="E256">
        <v>99</v>
      </c>
      <c r="F256">
        <v>99</v>
      </c>
      <c r="G256">
        <v>99</v>
      </c>
      <c r="H256">
        <v>99</v>
      </c>
      <c r="I256">
        <v>99</v>
      </c>
      <c r="J256">
        <v>999</v>
      </c>
      <c r="K256">
        <v>99</v>
      </c>
      <c r="L256">
        <v>99</v>
      </c>
      <c r="M256">
        <v>99</v>
      </c>
      <c r="N256">
        <v>99</v>
      </c>
      <c r="O256">
        <v>99</v>
      </c>
      <c r="P256">
        <v>9999</v>
      </c>
      <c r="Q256">
        <v>157</v>
      </c>
      <c r="R256">
        <v>1151</v>
      </c>
      <c r="S256">
        <v>3.7567332754126848</v>
      </c>
      <c r="T256">
        <v>4.7315377932232812</v>
      </c>
      <c r="U256">
        <v>18.233362293657681</v>
      </c>
      <c r="V256">
        <v>0.95569070373588194</v>
      </c>
      <c r="W256">
        <v>2.6933101650738478</v>
      </c>
      <c r="X256">
        <v>66.377063423110357</v>
      </c>
      <c r="Y256">
        <v>15.377932232841012</v>
      </c>
      <c r="Z256">
        <v>5.1376887919866254</v>
      </c>
      <c r="AA256">
        <v>1.5812446892430605</v>
      </c>
      <c r="AB256">
        <v>2.3996895936875098</v>
      </c>
      <c r="AC256">
        <v>63.553186381604846</v>
      </c>
      <c r="AD256">
        <v>53.401222211388237</v>
      </c>
      <c r="AE256">
        <v>53.665693368361666</v>
      </c>
      <c r="AF256">
        <v>9.5155423280423275</v>
      </c>
      <c r="AG256">
        <v>9.6431059231771528</v>
      </c>
      <c r="AH256">
        <v>0</v>
      </c>
    </row>
    <row r="257" spans="1:34">
      <c r="A257">
        <v>2</v>
      </c>
      <c r="B257">
        <v>228</v>
      </c>
      <c r="C257">
        <v>2005</v>
      </c>
      <c r="D257">
        <v>12</v>
      </c>
      <c r="E257">
        <v>99</v>
      </c>
      <c r="F257">
        <v>99</v>
      </c>
      <c r="G257">
        <v>99</v>
      </c>
      <c r="H257">
        <v>99</v>
      </c>
      <c r="I257">
        <v>99</v>
      </c>
      <c r="J257">
        <v>999</v>
      </c>
      <c r="K257">
        <v>99</v>
      </c>
      <c r="L257">
        <v>99</v>
      </c>
      <c r="M257">
        <v>99</v>
      </c>
      <c r="N257">
        <v>99</v>
      </c>
      <c r="O257">
        <v>99</v>
      </c>
      <c r="P257">
        <v>9999</v>
      </c>
      <c r="Q257">
        <v>67</v>
      </c>
      <c r="R257">
        <v>491</v>
      </c>
      <c r="S257">
        <v>4.0162932790224035</v>
      </c>
      <c r="T257">
        <v>4.8737270875763752</v>
      </c>
      <c r="U257">
        <v>17.088187372708749</v>
      </c>
      <c r="V257">
        <v>1.8329938900203664</v>
      </c>
      <c r="W257">
        <v>4.2769857433808562</v>
      </c>
      <c r="X257">
        <v>53.360488798370653</v>
      </c>
      <c r="Y257">
        <v>15.885947046843174</v>
      </c>
      <c r="Z257">
        <v>5.8851138600841324</v>
      </c>
      <c r="AA257">
        <v>1.9399695830692425</v>
      </c>
      <c r="AB257">
        <v>2.5192420705117882</v>
      </c>
      <c r="AC257">
        <v>76.557439135297443</v>
      </c>
      <c r="AD257">
        <v>54.571392530252879</v>
      </c>
      <c r="AE257">
        <v>70.469292277311467</v>
      </c>
      <c r="AF257">
        <v>4.059193121693121</v>
      </c>
      <c r="AG257">
        <v>3.8552481882359841</v>
      </c>
      <c r="AH257">
        <v>0.20366598778004075</v>
      </c>
    </row>
    <row r="258" spans="1:34">
      <c r="A258">
        <v>2</v>
      </c>
      <c r="B258">
        <v>229</v>
      </c>
      <c r="C258">
        <v>2004</v>
      </c>
      <c r="D258">
        <v>1</v>
      </c>
      <c r="E258">
        <v>99</v>
      </c>
      <c r="F258">
        <v>99</v>
      </c>
      <c r="G258">
        <v>99</v>
      </c>
      <c r="H258">
        <v>99</v>
      </c>
      <c r="I258">
        <v>99</v>
      </c>
      <c r="J258">
        <v>999</v>
      </c>
      <c r="K258">
        <v>99</v>
      </c>
      <c r="L258">
        <v>99</v>
      </c>
      <c r="M258">
        <v>99</v>
      </c>
      <c r="N258">
        <v>99</v>
      </c>
      <c r="O258">
        <v>99</v>
      </c>
      <c r="P258">
        <v>9999</v>
      </c>
      <c r="Q258">
        <v>211</v>
      </c>
      <c r="R258">
        <v>1644</v>
      </c>
      <c r="S258">
        <v>3.8923357664233591</v>
      </c>
      <c r="T258">
        <v>4.4355231143552301</v>
      </c>
      <c r="U258">
        <v>18.140510948905114</v>
      </c>
      <c r="V258">
        <v>1.2165450121654502</v>
      </c>
      <c r="W258">
        <v>1.2773722627737227</v>
      </c>
      <c r="X258">
        <v>66.909975669099751</v>
      </c>
      <c r="Y258">
        <v>12.287104622871048</v>
      </c>
      <c r="Z258">
        <v>4.5390239507037924</v>
      </c>
      <c r="AA258">
        <v>1.4707082042519843</v>
      </c>
      <c r="AB258">
        <v>2.2155946747651569</v>
      </c>
      <c r="AC258">
        <v>64.226817500223518</v>
      </c>
      <c r="AD258">
        <v>47.011683562271237</v>
      </c>
      <c r="AE258">
        <v>57.272891976772449</v>
      </c>
      <c r="AF258">
        <v>15.723029839326699</v>
      </c>
      <c r="AG258">
        <v>16.007888271670875</v>
      </c>
      <c r="AH258">
        <v>0.6082725060827251</v>
      </c>
    </row>
    <row r="259" spans="1:34">
      <c r="A259">
        <v>2</v>
      </c>
      <c r="B259">
        <v>230</v>
      </c>
      <c r="C259">
        <v>2004</v>
      </c>
      <c r="D259">
        <v>2</v>
      </c>
      <c r="E259">
        <v>99</v>
      </c>
      <c r="F259">
        <v>99</v>
      </c>
      <c r="G259">
        <v>99</v>
      </c>
      <c r="H259">
        <v>99</v>
      </c>
      <c r="I259">
        <v>99</v>
      </c>
      <c r="J259">
        <v>999</v>
      </c>
      <c r="K259">
        <v>99</v>
      </c>
      <c r="L259">
        <v>99</v>
      </c>
      <c r="M259">
        <v>99</v>
      </c>
      <c r="N259">
        <v>99</v>
      </c>
      <c r="O259">
        <v>99</v>
      </c>
      <c r="P259">
        <v>9999</v>
      </c>
      <c r="Q259">
        <v>156</v>
      </c>
      <c r="R259">
        <v>886</v>
      </c>
      <c r="S259">
        <v>3.6512415349887126</v>
      </c>
      <c r="T259">
        <v>3.9695259593679446</v>
      </c>
      <c r="U259">
        <v>17.507449209932293</v>
      </c>
      <c r="V259">
        <v>1.0158013544018063</v>
      </c>
      <c r="W259">
        <v>0.45146726862302489</v>
      </c>
      <c r="X259">
        <v>60.835214446952598</v>
      </c>
      <c r="Y259">
        <v>11.851015801354404</v>
      </c>
      <c r="Z259">
        <v>4.9886090149765581</v>
      </c>
      <c r="AA259">
        <v>1.4478261256772442</v>
      </c>
      <c r="AB259">
        <v>2.0314061229191873</v>
      </c>
      <c r="AC259">
        <v>60.425786872226411</v>
      </c>
      <c r="AD259">
        <v>56.564338165355984</v>
      </c>
      <c r="AE259">
        <v>58.506528948997037</v>
      </c>
      <c r="AF259">
        <v>8.4736036725325192</v>
      </c>
      <c r="AG259">
        <v>8.326055719238509</v>
      </c>
      <c r="AH259">
        <v>0.22573363431151244</v>
      </c>
    </row>
    <row r="260" spans="1:34">
      <c r="A260">
        <v>2</v>
      </c>
      <c r="B260">
        <v>231</v>
      </c>
      <c r="C260">
        <v>2004</v>
      </c>
      <c r="D260">
        <v>3</v>
      </c>
      <c r="E260">
        <v>99</v>
      </c>
      <c r="F260">
        <v>99</v>
      </c>
      <c r="G260">
        <v>99</v>
      </c>
      <c r="H260">
        <v>99</v>
      </c>
      <c r="I260">
        <v>99</v>
      </c>
      <c r="J260">
        <v>999</v>
      </c>
      <c r="K260">
        <v>99</v>
      </c>
      <c r="L260">
        <v>99</v>
      </c>
      <c r="M260">
        <v>99</v>
      </c>
      <c r="N260">
        <v>99</v>
      </c>
      <c r="O260">
        <v>99</v>
      </c>
      <c r="P260">
        <v>9999</v>
      </c>
      <c r="Q260">
        <v>229</v>
      </c>
      <c r="R260">
        <v>1021</v>
      </c>
      <c r="S260">
        <v>4.23800195886386</v>
      </c>
      <c r="T260">
        <v>4.8325171400587648</v>
      </c>
      <c r="U260">
        <v>18.744955925563161</v>
      </c>
      <c r="V260">
        <v>2.8403525954946129</v>
      </c>
      <c r="W260">
        <v>2.2526934378060726</v>
      </c>
      <c r="X260">
        <v>66.601371204701294</v>
      </c>
      <c r="Y260">
        <v>19.000979431929473</v>
      </c>
      <c r="Z260">
        <v>5.4231309397825278</v>
      </c>
      <c r="AA260">
        <v>1.779512727546114</v>
      </c>
      <c r="AB260">
        <v>2.1934727386477926</v>
      </c>
      <c r="AC260">
        <v>71.160451798320437</v>
      </c>
      <c r="AD260">
        <v>58.995581151056555</v>
      </c>
      <c r="AE260">
        <v>69.548357701167532</v>
      </c>
      <c r="AF260">
        <v>9.7647283856159124</v>
      </c>
      <c r="AG260">
        <v>10.272895767568656</v>
      </c>
      <c r="AH260">
        <v>0.97943192948090141</v>
      </c>
    </row>
    <row r="261" spans="1:34">
      <c r="A261">
        <v>2</v>
      </c>
      <c r="B261">
        <v>232</v>
      </c>
      <c r="C261">
        <v>2004</v>
      </c>
      <c r="D261">
        <v>4</v>
      </c>
      <c r="E261">
        <v>99</v>
      </c>
      <c r="F261">
        <v>99</v>
      </c>
      <c r="G261">
        <v>99</v>
      </c>
      <c r="H261">
        <v>99</v>
      </c>
      <c r="I261">
        <v>99</v>
      </c>
      <c r="J261">
        <v>999</v>
      </c>
      <c r="K261">
        <v>99</v>
      </c>
      <c r="L261">
        <v>99</v>
      </c>
      <c r="M261">
        <v>99</v>
      </c>
      <c r="N261">
        <v>99</v>
      </c>
      <c r="O261">
        <v>99</v>
      </c>
      <c r="P261">
        <v>9999</v>
      </c>
      <c r="Q261">
        <v>118</v>
      </c>
      <c r="R261">
        <v>550</v>
      </c>
      <c r="S261">
        <v>4.1818181818181808</v>
      </c>
      <c r="T261">
        <v>4.9290909090909087</v>
      </c>
      <c r="U261">
        <v>18.515636363636364</v>
      </c>
      <c r="V261">
        <v>1.6363636363636362</v>
      </c>
      <c r="W261">
        <v>1.8181818181818179</v>
      </c>
      <c r="X261">
        <v>66.545454545454547</v>
      </c>
      <c r="Y261">
        <v>18.545454545454547</v>
      </c>
      <c r="Z261">
        <v>5.6129664053660813</v>
      </c>
      <c r="AA261">
        <v>1.7703713949431803</v>
      </c>
      <c r="AB261">
        <v>2.2182034276145628</v>
      </c>
      <c r="AC261">
        <v>63.467556306400205</v>
      </c>
      <c r="AD261">
        <v>63.803778176078147</v>
      </c>
      <c r="AE261">
        <v>70.887968821402637</v>
      </c>
      <c r="AF261">
        <v>5.2601377199693955</v>
      </c>
      <c r="AG261">
        <v>5.4661815043217485</v>
      </c>
      <c r="AH261">
        <v>0.18181818181818185</v>
      </c>
    </row>
    <row r="262" spans="1:34">
      <c r="A262">
        <v>2</v>
      </c>
      <c r="B262">
        <v>233</v>
      </c>
      <c r="C262">
        <v>2004</v>
      </c>
      <c r="D262">
        <v>5</v>
      </c>
      <c r="E262">
        <v>99</v>
      </c>
      <c r="F262">
        <v>99</v>
      </c>
      <c r="G262">
        <v>99</v>
      </c>
      <c r="H262">
        <v>99</v>
      </c>
      <c r="I262">
        <v>99</v>
      </c>
      <c r="J262">
        <v>999</v>
      </c>
      <c r="K262">
        <v>99</v>
      </c>
      <c r="L262">
        <v>99</v>
      </c>
      <c r="M262">
        <v>99</v>
      </c>
      <c r="N262">
        <v>99</v>
      </c>
      <c r="O262">
        <v>99</v>
      </c>
      <c r="P262">
        <v>9999</v>
      </c>
      <c r="Q262">
        <v>143</v>
      </c>
      <c r="R262">
        <v>643</v>
      </c>
      <c r="S262">
        <v>4.0855365474339038</v>
      </c>
      <c r="T262">
        <v>4.796267496111974</v>
      </c>
      <c r="U262">
        <v>18.774339035769849</v>
      </c>
      <c r="V262">
        <v>1.2441679626749611</v>
      </c>
      <c r="W262">
        <v>3.1104199066874023</v>
      </c>
      <c r="X262">
        <v>65.629860031104215</v>
      </c>
      <c r="Y262">
        <v>22.706065318818041</v>
      </c>
      <c r="Z262">
        <v>5.7068383571250623</v>
      </c>
      <c r="AA262">
        <v>1.7549288465463013</v>
      </c>
      <c r="AB262">
        <v>2.4886401447003976</v>
      </c>
      <c r="AC262">
        <v>67.452010773251118</v>
      </c>
      <c r="AD262">
        <v>63.468044135544446</v>
      </c>
      <c r="AE262">
        <v>69.446080827015095</v>
      </c>
      <c r="AF262">
        <v>6.1495791889824014</v>
      </c>
      <c r="AG262">
        <v>6.4797514142367891</v>
      </c>
      <c r="AH262">
        <v>0</v>
      </c>
    </row>
    <row r="263" spans="1:34">
      <c r="A263">
        <v>2</v>
      </c>
      <c r="B263">
        <v>234</v>
      </c>
      <c r="C263">
        <v>2004</v>
      </c>
      <c r="D263">
        <v>6</v>
      </c>
      <c r="E263">
        <v>99</v>
      </c>
      <c r="F263">
        <v>99</v>
      </c>
      <c r="G263">
        <v>99</v>
      </c>
      <c r="H263">
        <v>99</v>
      </c>
      <c r="I263">
        <v>99</v>
      </c>
      <c r="J263">
        <v>999</v>
      </c>
      <c r="K263">
        <v>99</v>
      </c>
      <c r="L263">
        <v>99</v>
      </c>
      <c r="M263">
        <v>99</v>
      </c>
      <c r="N263">
        <v>99</v>
      </c>
      <c r="O263">
        <v>99</v>
      </c>
      <c r="P263">
        <v>9999</v>
      </c>
      <c r="Q263">
        <v>117</v>
      </c>
      <c r="R263">
        <v>625</v>
      </c>
      <c r="S263">
        <v>3.7504</v>
      </c>
      <c r="T263">
        <v>4.4240000000000004</v>
      </c>
      <c r="U263">
        <v>17.519839999999995</v>
      </c>
      <c r="V263">
        <v>0.8</v>
      </c>
      <c r="W263">
        <v>2.2400000000000002</v>
      </c>
      <c r="X263">
        <v>52.64</v>
      </c>
      <c r="Y263">
        <v>14.720000000000004</v>
      </c>
      <c r="Z263">
        <v>5.6908085870463552</v>
      </c>
      <c r="AA263">
        <v>1.7893294386445451</v>
      </c>
      <c r="AB263">
        <v>2.3868439412747526</v>
      </c>
      <c r="AC263">
        <v>61.715387135005848</v>
      </c>
      <c r="AD263">
        <v>62.762148665021286</v>
      </c>
      <c r="AE263">
        <v>68.300930997348004</v>
      </c>
      <c r="AF263">
        <v>5.9774292272379492</v>
      </c>
      <c r="AG263">
        <v>5.8775031279874224</v>
      </c>
      <c r="AH263">
        <v>1.44</v>
      </c>
    </row>
    <row r="264" spans="1:34">
      <c r="A264">
        <v>2</v>
      </c>
      <c r="B264">
        <v>235</v>
      </c>
      <c r="C264">
        <v>2004</v>
      </c>
      <c r="D264">
        <v>7</v>
      </c>
      <c r="E264">
        <v>99</v>
      </c>
      <c r="F264">
        <v>99</v>
      </c>
      <c r="G264">
        <v>99</v>
      </c>
      <c r="H264">
        <v>99</v>
      </c>
      <c r="I264">
        <v>99</v>
      </c>
      <c r="J264">
        <v>999</v>
      </c>
      <c r="K264">
        <v>99</v>
      </c>
      <c r="L264">
        <v>99</v>
      </c>
      <c r="M264">
        <v>99</v>
      </c>
      <c r="N264">
        <v>99</v>
      </c>
      <c r="O264">
        <v>99</v>
      </c>
      <c r="P264">
        <v>9999</v>
      </c>
      <c r="Q264">
        <v>44</v>
      </c>
      <c r="R264">
        <v>176</v>
      </c>
      <c r="S264">
        <v>4.0227272727272725</v>
      </c>
      <c r="T264">
        <v>4.4375</v>
      </c>
      <c r="U264">
        <v>17.456249999999997</v>
      </c>
      <c r="V264">
        <v>1.1363636363636365</v>
      </c>
      <c r="W264">
        <v>5.6818181818181808</v>
      </c>
      <c r="X264">
        <v>56.25</v>
      </c>
      <c r="Y264">
        <v>14.772727272727275</v>
      </c>
      <c r="Z264">
        <v>5.8791973038417424</v>
      </c>
      <c r="AA264">
        <v>1.9625891567893443</v>
      </c>
      <c r="AB264">
        <v>2.7585739275278378</v>
      </c>
      <c r="AC264">
        <v>71.163998531470071</v>
      </c>
      <c r="AD264">
        <v>75.342148486044991</v>
      </c>
      <c r="AE264">
        <v>74.854013343910637</v>
      </c>
      <c r="AF264">
        <v>1.6832440703902063</v>
      </c>
      <c r="AG264">
        <v>1.64909751322987</v>
      </c>
      <c r="AH264">
        <v>0</v>
      </c>
    </row>
    <row r="265" spans="1:34">
      <c r="A265">
        <v>2</v>
      </c>
      <c r="B265">
        <v>236</v>
      </c>
      <c r="C265">
        <v>2004</v>
      </c>
      <c r="D265">
        <v>8</v>
      </c>
      <c r="E265">
        <v>99</v>
      </c>
      <c r="F265">
        <v>99</v>
      </c>
      <c r="G265">
        <v>99</v>
      </c>
      <c r="H265">
        <v>99</v>
      </c>
      <c r="I265">
        <v>99</v>
      </c>
      <c r="J265">
        <v>999</v>
      </c>
      <c r="K265">
        <v>99</v>
      </c>
      <c r="L265">
        <v>99</v>
      </c>
      <c r="M265">
        <v>99</v>
      </c>
      <c r="N265">
        <v>99</v>
      </c>
      <c r="O265">
        <v>99</v>
      </c>
      <c r="P265">
        <v>9999</v>
      </c>
      <c r="Q265">
        <v>115</v>
      </c>
      <c r="R265">
        <v>808</v>
      </c>
      <c r="S265">
        <v>3.4195544554455446</v>
      </c>
      <c r="T265">
        <v>3.7698019801980198</v>
      </c>
      <c r="U265">
        <v>16.839232673267329</v>
      </c>
      <c r="V265">
        <v>1.2376237623762376</v>
      </c>
      <c r="W265">
        <v>1.3613861386138613</v>
      </c>
      <c r="X265">
        <v>49.628712871287135</v>
      </c>
      <c r="Y265">
        <v>10.89108910891089</v>
      </c>
      <c r="Z265">
        <v>5.2256846541174733</v>
      </c>
      <c r="AA265">
        <v>1.7056875735373556</v>
      </c>
      <c r="AB265">
        <v>2.3717560358227039</v>
      </c>
      <c r="AC265">
        <v>66.125936547328081</v>
      </c>
      <c r="AD265">
        <v>53.419093675462861</v>
      </c>
      <c r="AE265">
        <v>54.028009689771757</v>
      </c>
      <c r="AF265">
        <v>7.7276205049732196</v>
      </c>
      <c r="AG265">
        <v>7.3032534826536972</v>
      </c>
      <c r="AH265">
        <v>1.2376237623762376</v>
      </c>
    </row>
    <row r="266" spans="1:34">
      <c r="A266">
        <v>2</v>
      </c>
      <c r="B266">
        <v>237</v>
      </c>
      <c r="C266">
        <v>2004</v>
      </c>
      <c r="D266">
        <v>9</v>
      </c>
      <c r="E266">
        <v>99</v>
      </c>
      <c r="F266">
        <v>99</v>
      </c>
      <c r="G266">
        <v>99</v>
      </c>
      <c r="H266">
        <v>99</v>
      </c>
      <c r="I266">
        <v>99</v>
      </c>
      <c r="J266">
        <v>999</v>
      </c>
      <c r="K266">
        <v>99</v>
      </c>
      <c r="L266">
        <v>99</v>
      </c>
      <c r="M266">
        <v>99</v>
      </c>
      <c r="N266">
        <v>99</v>
      </c>
      <c r="O266">
        <v>99</v>
      </c>
      <c r="P266">
        <v>9999</v>
      </c>
      <c r="Q266">
        <v>171</v>
      </c>
      <c r="R266">
        <v>1419</v>
      </c>
      <c r="S266">
        <v>3.2832980972515862</v>
      </c>
      <c r="T266">
        <v>3.9696969696969697</v>
      </c>
      <c r="U266">
        <v>17.280620155038772</v>
      </c>
      <c r="V266">
        <v>0.49330514446793511</v>
      </c>
      <c r="W266">
        <v>1.1980267794221284</v>
      </c>
      <c r="X266">
        <v>55.602536997885842</v>
      </c>
      <c r="Y266">
        <v>10.007047216349545</v>
      </c>
      <c r="Z266">
        <v>4.950313879774682</v>
      </c>
      <c r="AA266">
        <v>1.585726094883656</v>
      </c>
      <c r="AB266">
        <v>2.2349168656898026</v>
      </c>
      <c r="AC266">
        <v>58.282018397176195</v>
      </c>
      <c r="AD266">
        <v>47.064079514377447</v>
      </c>
      <c r="AE266">
        <v>65.525062103584759</v>
      </c>
      <c r="AF266">
        <v>13.57115531752104</v>
      </c>
      <c r="AG266">
        <v>13.162077252030183</v>
      </c>
      <c r="AH266">
        <v>2.6074700493305141</v>
      </c>
    </row>
    <row r="267" spans="1:34">
      <c r="A267">
        <v>2</v>
      </c>
      <c r="B267">
        <v>238</v>
      </c>
      <c r="C267">
        <v>2004</v>
      </c>
      <c r="D267">
        <v>10</v>
      </c>
      <c r="E267">
        <v>99</v>
      </c>
      <c r="F267">
        <v>99</v>
      </c>
      <c r="G267">
        <v>99</v>
      </c>
      <c r="H267">
        <v>99</v>
      </c>
      <c r="I267">
        <v>99</v>
      </c>
      <c r="J267">
        <v>999</v>
      </c>
      <c r="K267">
        <v>99</v>
      </c>
      <c r="L267">
        <v>99</v>
      </c>
      <c r="M267">
        <v>99</v>
      </c>
      <c r="N267">
        <v>99</v>
      </c>
      <c r="O267">
        <v>99</v>
      </c>
      <c r="P267">
        <v>9999</v>
      </c>
      <c r="Q267">
        <v>249</v>
      </c>
      <c r="R267">
        <v>1524</v>
      </c>
      <c r="S267">
        <v>3.6364829396325455</v>
      </c>
      <c r="T267">
        <v>3.9396325459317594</v>
      </c>
      <c r="U267">
        <v>17.852559055118107</v>
      </c>
      <c r="V267">
        <v>1.5748031496062995</v>
      </c>
      <c r="W267">
        <v>1.5091863517060371</v>
      </c>
      <c r="X267">
        <v>61.286089238845136</v>
      </c>
      <c r="Y267">
        <v>12.79527559055118</v>
      </c>
      <c r="Z267">
        <v>5.0849554242353125</v>
      </c>
      <c r="AA267">
        <v>1.6985039635737893</v>
      </c>
      <c r="AB267">
        <v>2.2237748690294876</v>
      </c>
      <c r="AC267">
        <v>54.027068132668738</v>
      </c>
      <c r="AD267">
        <v>40.230387941768072</v>
      </c>
      <c r="AE267">
        <v>51.779159804580878</v>
      </c>
      <c r="AF267">
        <v>14.575363427697019</v>
      </c>
      <c r="AG267">
        <v>14.603876825732852</v>
      </c>
      <c r="AH267">
        <v>2.0341207349081358</v>
      </c>
    </row>
    <row r="268" spans="1:34">
      <c r="A268">
        <v>2</v>
      </c>
      <c r="B268">
        <v>239</v>
      </c>
      <c r="C268">
        <v>2004</v>
      </c>
      <c r="D268">
        <v>11</v>
      </c>
      <c r="E268">
        <v>99</v>
      </c>
      <c r="F268">
        <v>99</v>
      </c>
      <c r="G268">
        <v>99</v>
      </c>
      <c r="H268">
        <v>99</v>
      </c>
      <c r="I268">
        <v>99</v>
      </c>
      <c r="J268">
        <v>999</v>
      </c>
      <c r="K268">
        <v>99</v>
      </c>
      <c r="L268">
        <v>99</v>
      </c>
      <c r="M268">
        <v>99</v>
      </c>
      <c r="N268">
        <v>99</v>
      </c>
      <c r="O268">
        <v>99</v>
      </c>
      <c r="P268">
        <v>9999</v>
      </c>
      <c r="Q268">
        <v>157</v>
      </c>
      <c r="R268">
        <v>838</v>
      </c>
      <c r="S268">
        <v>3.5143198090692107</v>
      </c>
      <c r="T268">
        <v>4.079952267303101</v>
      </c>
      <c r="U268">
        <v>17.389021479713595</v>
      </c>
      <c r="V268">
        <v>1.0739856801909311</v>
      </c>
      <c r="W268">
        <v>1.4319809069212404</v>
      </c>
      <c r="X268">
        <v>60.143198090692117</v>
      </c>
      <c r="Y268">
        <v>11.694510739856804</v>
      </c>
      <c r="Z268">
        <v>5.1811572271018083</v>
      </c>
      <c r="AA268">
        <v>1.387520307658981</v>
      </c>
      <c r="AB268">
        <v>2.1527700970610746</v>
      </c>
      <c r="AC268">
        <v>50.040786775821921</v>
      </c>
      <c r="AD268">
        <v>37.185898951689488</v>
      </c>
      <c r="AE268">
        <v>48.84074299284601</v>
      </c>
      <c r="AF268">
        <v>8.0145371078806402</v>
      </c>
      <c r="AG268">
        <v>7.8217130367430494</v>
      </c>
      <c r="AH268">
        <v>0</v>
      </c>
    </row>
    <row r="269" spans="1:34">
      <c r="A269">
        <v>2</v>
      </c>
      <c r="B269">
        <v>240</v>
      </c>
      <c r="C269">
        <v>2004</v>
      </c>
      <c r="D269">
        <v>12</v>
      </c>
      <c r="E269">
        <v>99</v>
      </c>
      <c r="F269">
        <v>99</v>
      </c>
      <c r="G269">
        <v>99</v>
      </c>
      <c r="H269">
        <v>99</v>
      </c>
      <c r="I269">
        <v>99</v>
      </c>
      <c r="J269">
        <v>999</v>
      </c>
      <c r="K269">
        <v>99</v>
      </c>
      <c r="L269">
        <v>99</v>
      </c>
      <c r="M269">
        <v>99</v>
      </c>
      <c r="N269">
        <v>99</v>
      </c>
      <c r="O269">
        <v>99</v>
      </c>
      <c r="P269">
        <v>9999</v>
      </c>
      <c r="Q269">
        <v>60</v>
      </c>
      <c r="R269">
        <v>322</v>
      </c>
      <c r="S269">
        <v>3.8975155279503113</v>
      </c>
      <c r="T269">
        <v>4.7018633540372683</v>
      </c>
      <c r="U269">
        <v>17.529192546583861</v>
      </c>
      <c r="V269">
        <v>1.8633540372670812</v>
      </c>
      <c r="W269">
        <v>1.2422360248447204</v>
      </c>
      <c r="X269">
        <v>57.763975155279503</v>
      </c>
      <c r="Y269">
        <v>13.975155279503104</v>
      </c>
      <c r="Z269">
        <v>6.0148123554272601</v>
      </c>
      <c r="AA269">
        <v>1.5895798230142579</v>
      </c>
      <c r="AB269">
        <v>2.0531591186318323</v>
      </c>
      <c r="AC269">
        <v>58.956472680221758</v>
      </c>
      <c r="AD269">
        <v>28.067485811645245</v>
      </c>
      <c r="AE269">
        <v>52.161215231527514</v>
      </c>
      <c r="AF269">
        <v>3.0795715378729911</v>
      </c>
      <c r="AG269">
        <v>3.0297060845863628</v>
      </c>
      <c r="AH269">
        <v>0</v>
      </c>
    </row>
    <row r="270" spans="1:34">
      <c r="A270">
        <v>2</v>
      </c>
      <c r="B270">
        <v>241</v>
      </c>
      <c r="C270">
        <v>2003</v>
      </c>
      <c r="D270">
        <v>1</v>
      </c>
      <c r="E270">
        <v>99</v>
      </c>
      <c r="F270">
        <v>99</v>
      </c>
      <c r="G270">
        <v>99</v>
      </c>
      <c r="H270">
        <v>99</v>
      </c>
      <c r="I270">
        <v>99</v>
      </c>
      <c r="J270">
        <v>999</v>
      </c>
      <c r="K270">
        <v>99</v>
      </c>
      <c r="L270">
        <v>99</v>
      </c>
      <c r="M270">
        <v>99</v>
      </c>
      <c r="N270">
        <v>99</v>
      </c>
      <c r="O270">
        <v>99</v>
      </c>
      <c r="P270">
        <v>9999</v>
      </c>
      <c r="Q270">
        <v>215</v>
      </c>
      <c r="R270">
        <v>1833</v>
      </c>
      <c r="S270">
        <v>3.5526459356246578</v>
      </c>
      <c r="T270">
        <v>4.919258046917621</v>
      </c>
      <c r="U270">
        <v>17.986415711947629</v>
      </c>
      <c r="V270">
        <v>0.10911074740861972</v>
      </c>
      <c r="W270">
        <v>1.6366612111292964</v>
      </c>
      <c r="X270">
        <v>68.848881614839058</v>
      </c>
      <c r="Y270">
        <v>10.092744135297327</v>
      </c>
      <c r="Z270">
        <v>4.2148137003628001</v>
      </c>
      <c r="AA270">
        <v>1.306154316424919</v>
      </c>
      <c r="AB270">
        <v>2.0027327471726797</v>
      </c>
      <c r="AC270">
        <v>55.857161770831688</v>
      </c>
      <c r="AD270">
        <v>44.070039339008801</v>
      </c>
      <c r="AE270">
        <v>57.848736041491648</v>
      </c>
      <c r="AF270">
        <v>15.470965563808241</v>
      </c>
      <c r="AG270">
        <v>15.845341020560101</v>
      </c>
      <c r="AH270">
        <v>1.2547735951991272</v>
      </c>
    </row>
    <row r="271" spans="1:34">
      <c r="A271">
        <v>2</v>
      </c>
      <c r="B271">
        <v>242</v>
      </c>
      <c r="C271">
        <v>2003</v>
      </c>
      <c r="D271">
        <v>2</v>
      </c>
      <c r="E271">
        <v>99</v>
      </c>
      <c r="F271">
        <v>99</v>
      </c>
      <c r="G271">
        <v>99</v>
      </c>
      <c r="H271">
        <v>99</v>
      </c>
      <c r="I271">
        <v>99</v>
      </c>
      <c r="J271">
        <v>999</v>
      </c>
      <c r="K271">
        <v>99</v>
      </c>
      <c r="L271">
        <v>99</v>
      </c>
      <c r="M271">
        <v>99</v>
      </c>
      <c r="N271">
        <v>99</v>
      </c>
      <c r="O271">
        <v>99</v>
      </c>
      <c r="P271">
        <v>9999</v>
      </c>
      <c r="Q271">
        <v>125</v>
      </c>
      <c r="R271">
        <v>1007</v>
      </c>
      <c r="S271">
        <v>3.691161866931481</v>
      </c>
      <c r="T271">
        <v>4.7765640516385313</v>
      </c>
      <c r="U271">
        <v>17.6023833167825</v>
      </c>
      <c r="V271">
        <v>0.79443892750744816</v>
      </c>
      <c r="W271">
        <v>1.1916583912611718</v>
      </c>
      <c r="X271">
        <v>59.781529294935446</v>
      </c>
      <c r="Y271">
        <v>12.21449851042701</v>
      </c>
      <c r="Z271">
        <v>5.3994164861864045</v>
      </c>
      <c r="AA271">
        <v>1.6322687376751865</v>
      </c>
      <c r="AB271">
        <v>2.1155139134012124</v>
      </c>
      <c r="AC271">
        <v>57.926151526947216</v>
      </c>
      <c r="AD271">
        <v>55.861222275100999</v>
      </c>
      <c r="AE271">
        <v>59.918214852653229</v>
      </c>
      <c r="AF271">
        <v>8.4993247805536818</v>
      </c>
      <c r="AG271">
        <v>8.5191338797249383</v>
      </c>
      <c r="AH271">
        <v>0.89374379344587873</v>
      </c>
    </row>
    <row r="272" spans="1:34">
      <c r="A272">
        <v>2</v>
      </c>
      <c r="B272">
        <v>243</v>
      </c>
      <c r="C272">
        <v>2003</v>
      </c>
      <c r="D272">
        <v>3</v>
      </c>
      <c r="E272">
        <v>99</v>
      </c>
      <c r="F272">
        <v>99</v>
      </c>
      <c r="G272">
        <v>99</v>
      </c>
      <c r="H272">
        <v>99</v>
      </c>
      <c r="I272">
        <v>99</v>
      </c>
      <c r="J272">
        <v>999</v>
      </c>
      <c r="K272">
        <v>99</v>
      </c>
      <c r="L272">
        <v>99</v>
      </c>
      <c r="M272">
        <v>99</v>
      </c>
      <c r="N272">
        <v>99</v>
      </c>
      <c r="O272">
        <v>99</v>
      </c>
      <c r="P272">
        <v>9999</v>
      </c>
      <c r="Q272">
        <v>169</v>
      </c>
      <c r="R272">
        <v>655</v>
      </c>
      <c r="S272">
        <v>3.7404580152671754</v>
      </c>
      <c r="T272">
        <v>4.6030534351145036</v>
      </c>
      <c r="U272">
        <v>17.8574045801527</v>
      </c>
      <c r="V272">
        <v>1.3740458015267181</v>
      </c>
      <c r="W272">
        <v>1.0687022900763361</v>
      </c>
      <c r="X272">
        <v>63.66412213740459</v>
      </c>
      <c r="Y272">
        <v>13.435114503816797</v>
      </c>
      <c r="Z272">
        <v>5.0286175824486996</v>
      </c>
      <c r="AA272">
        <v>1.5638462384127121</v>
      </c>
      <c r="AB272">
        <v>2.0891555301618299</v>
      </c>
      <c r="AC272">
        <v>61.970774012999598</v>
      </c>
      <c r="AD272">
        <v>55.135089102780121</v>
      </c>
      <c r="AE272">
        <v>59.090717774870654</v>
      </c>
      <c r="AF272">
        <v>5.5283592167454412</v>
      </c>
      <c r="AG272">
        <v>5.6215248757498193</v>
      </c>
      <c r="AH272">
        <v>0.4580152671755725</v>
      </c>
    </row>
    <row r="273" spans="1:34">
      <c r="A273">
        <v>2</v>
      </c>
      <c r="B273">
        <v>244</v>
      </c>
      <c r="C273">
        <v>2003</v>
      </c>
      <c r="D273">
        <v>4</v>
      </c>
      <c r="E273">
        <v>99</v>
      </c>
      <c r="F273">
        <v>99</v>
      </c>
      <c r="G273">
        <v>99</v>
      </c>
      <c r="H273">
        <v>99</v>
      </c>
      <c r="I273">
        <v>99</v>
      </c>
      <c r="J273">
        <v>999</v>
      </c>
      <c r="K273">
        <v>99</v>
      </c>
      <c r="L273">
        <v>99</v>
      </c>
      <c r="M273">
        <v>99</v>
      </c>
      <c r="N273">
        <v>99</v>
      </c>
      <c r="O273">
        <v>99</v>
      </c>
      <c r="P273">
        <v>9999</v>
      </c>
      <c r="Q273">
        <v>169</v>
      </c>
      <c r="R273">
        <v>830</v>
      </c>
      <c r="S273">
        <v>4.0060240963855422</v>
      </c>
      <c r="T273">
        <v>5.1036144578313261</v>
      </c>
      <c r="U273">
        <v>18.633614457831335</v>
      </c>
      <c r="V273">
        <v>1.0843373493975903</v>
      </c>
      <c r="W273">
        <v>1.8072289156626504</v>
      </c>
      <c r="X273">
        <v>68.795180722891587</v>
      </c>
      <c r="Y273">
        <v>19.518072289156631</v>
      </c>
      <c r="Z273">
        <v>5.1071285116481668</v>
      </c>
      <c r="AA273">
        <v>1.7489996726246262</v>
      </c>
      <c r="AB273">
        <v>2.3157629455606918</v>
      </c>
      <c r="AC273">
        <v>67.569785784146802</v>
      </c>
      <c r="AD273">
        <v>60.753983422575793</v>
      </c>
      <c r="AE273">
        <v>66.31962092949729</v>
      </c>
      <c r="AF273">
        <v>7.0054017555705617</v>
      </c>
      <c r="AG273">
        <v>7.4330952221892765</v>
      </c>
      <c r="AH273">
        <v>0.72289156626506013</v>
      </c>
    </row>
    <row r="274" spans="1:34">
      <c r="A274">
        <v>2</v>
      </c>
      <c r="B274">
        <v>245</v>
      </c>
      <c r="C274">
        <v>2003</v>
      </c>
      <c r="D274">
        <v>5</v>
      </c>
      <c r="E274">
        <v>99</v>
      </c>
      <c r="F274">
        <v>99</v>
      </c>
      <c r="G274">
        <v>99</v>
      </c>
      <c r="H274">
        <v>99</v>
      </c>
      <c r="I274">
        <v>99</v>
      </c>
      <c r="J274">
        <v>999</v>
      </c>
      <c r="K274">
        <v>99</v>
      </c>
      <c r="L274">
        <v>99</v>
      </c>
      <c r="M274">
        <v>99</v>
      </c>
      <c r="N274">
        <v>99</v>
      </c>
      <c r="O274">
        <v>99</v>
      </c>
      <c r="P274">
        <v>9999</v>
      </c>
      <c r="Q274">
        <v>147</v>
      </c>
      <c r="R274">
        <v>826</v>
      </c>
      <c r="S274">
        <v>3.7784503631961255</v>
      </c>
      <c r="T274">
        <v>4.7929782082324444</v>
      </c>
      <c r="U274">
        <v>17.725302663438246</v>
      </c>
      <c r="V274">
        <v>1.452784503631962</v>
      </c>
      <c r="W274">
        <v>3.753026634382568</v>
      </c>
      <c r="X274">
        <v>57.50605326876515</v>
      </c>
      <c r="Y274">
        <v>17.554479418886203</v>
      </c>
      <c r="Z274">
        <v>5.9871251265758954</v>
      </c>
      <c r="AA274">
        <v>1.9430313852954639</v>
      </c>
      <c r="AB274">
        <v>2.485697410091829</v>
      </c>
      <c r="AC274">
        <v>72.320015800161343</v>
      </c>
      <c r="AD274">
        <v>69.474072924379186</v>
      </c>
      <c r="AE274">
        <v>73.948747864577243</v>
      </c>
      <c r="AF274">
        <v>6.9716407832545597</v>
      </c>
      <c r="AG274">
        <v>7.0366865463759183</v>
      </c>
      <c r="AH274">
        <v>0</v>
      </c>
    </row>
    <row r="275" spans="1:34">
      <c r="A275">
        <v>2</v>
      </c>
      <c r="B275">
        <v>246</v>
      </c>
      <c r="C275">
        <v>2003</v>
      </c>
      <c r="D275">
        <v>6</v>
      </c>
      <c r="E275">
        <v>99</v>
      </c>
      <c r="F275">
        <v>99</v>
      </c>
      <c r="G275">
        <v>99</v>
      </c>
      <c r="H275">
        <v>99</v>
      </c>
      <c r="I275">
        <v>99</v>
      </c>
      <c r="J275">
        <v>999</v>
      </c>
      <c r="K275">
        <v>99</v>
      </c>
      <c r="L275">
        <v>99</v>
      </c>
      <c r="M275">
        <v>99</v>
      </c>
      <c r="N275">
        <v>99</v>
      </c>
      <c r="O275">
        <v>99</v>
      </c>
      <c r="P275">
        <v>9999</v>
      </c>
      <c r="Q275">
        <v>149</v>
      </c>
      <c r="R275">
        <v>721</v>
      </c>
      <c r="S275">
        <v>3.5672676837725388</v>
      </c>
      <c r="T275">
        <v>4.5866851595006946</v>
      </c>
      <c r="U275">
        <v>16.871844660194188</v>
      </c>
      <c r="V275">
        <v>0.41608876560332864</v>
      </c>
      <c r="W275">
        <v>2.7739251040221919</v>
      </c>
      <c r="X275">
        <v>52.011095700416078</v>
      </c>
      <c r="Y275">
        <v>11.927877947295421</v>
      </c>
      <c r="Z275">
        <v>5.4446972442256385</v>
      </c>
      <c r="AA275">
        <v>1.7337466013982425</v>
      </c>
      <c r="AB275">
        <v>2.5013400507089099</v>
      </c>
      <c r="AC275">
        <v>68.258329187145506</v>
      </c>
      <c r="AD275">
        <v>69.548396596696307</v>
      </c>
      <c r="AE275">
        <v>71.425389746765447</v>
      </c>
      <c r="AF275">
        <v>6.0854152599594862</v>
      </c>
      <c r="AG275">
        <v>5.8464512339950314</v>
      </c>
      <c r="AH275">
        <v>2.2191400832177535</v>
      </c>
    </row>
    <row r="276" spans="1:34">
      <c r="A276">
        <v>2</v>
      </c>
      <c r="B276">
        <v>247</v>
      </c>
      <c r="C276">
        <v>2003</v>
      </c>
      <c r="D276">
        <v>7</v>
      </c>
      <c r="E276">
        <v>99</v>
      </c>
      <c r="F276">
        <v>99</v>
      </c>
      <c r="G276">
        <v>99</v>
      </c>
      <c r="H276">
        <v>99</v>
      </c>
      <c r="I276">
        <v>99</v>
      </c>
      <c r="J276">
        <v>999</v>
      </c>
      <c r="K276">
        <v>99</v>
      </c>
      <c r="L276">
        <v>99</v>
      </c>
      <c r="M276">
        <v>99</v>
      </c>
      <c r="N276">
        <v>99</v>
      </c>
      <c r="O276">
        <v>99</v>
      </c>
      <c r="P276">
        <v>9999</v>
      </c>
      <c r="Q276">
        <v>69</v>
      </c>
      <c r="R276">
        <v>375</v>
      </c>
      <c r="S276">
        <v>3.781333333333333</v>
      </c>
      <c r="T276">
        <v>4.5946666666666678</v>
      </c>
      <c r="U276">
        <v>17.278933333333324</v>
      </c>
      <c r="V276">
        <v>0.53333333333333321</v>
      </c>
      <c r="W276">
        <v>1.8666666666666671</v>
      </c>
      <c r="X276">
        <v>52.266666666666659</v>
      </c>
      <c r="Y276">
        <v>17.866666666666671</v>
      </c>
      <c r="Z276">
        <v>6.6618523096475091</v>
      </c>
      <c r="AA276">
        <v>1.5663710359369587</v>
      </c>
      <c r="AB276">
        <v>2.285250873658196</v>
      </c>
      <c r="AC276">
        <v>45.12720538089809</v>
      </c>
      <c r="AD276">
        <v>48.283362702269912</v>
      </c>
      <c r="AE276">
        <v>66.806346918617137</v>
      </c>
      <c r="AF276">
        <v>3.1650911546252538</v>
      </c>
      <c r="AG276">
        <v>3.1141727155676406</v>
      </c>
      <c r="AH276">
        <v>0.8</v>
      </c>
    </row>
    <row r="277" spans="1:34">
      <c r="A277">
        <v>2</v>
      </c>
      <c r="B277">
        <v>248</v>
      </c>
      <c r="C277">
        <v>2003</v>
      </c>
      <c r="D277">
        <v>8</v>
      </c>
      <c r="E277">
        <v>99</v>
      </c>
      <c r="F277">
        <v>99</v>
      </c>
      <c r="G277">
        <v>99</v>
      </c>
      <c r="H277">
        <v>99</v>
      </c>
      <c r="I277">
        <v>99</v>
      </c>
      <c r="J277">
        <v>999</v>
      </c>
      <c r="K277">
        <v>99</v>
      </c>
      <c r="L277">
        <v>99</v>
      </c>
      <c r="M277">
        <v>99</v>
      </c>
      <c r="N277">
        <v>99</v>
      </c>
      <c r="O277">
        <v>99</v>
      </c>
      <c r="P277">
        <v>9999</v>
      </c>
      <c r="Q277">
        <v>112</v>
      </c>
      <c r="R277">
        <v>531</v>
      </c>
      <c r="S277">
        <v>3.7532956685499057</v>
      </c>
      <c r="T277">
        <v>4.4557438794726911</v>
      </c>
      <c r="U277">
        <v>17.461581920903956</v>
      </c>
      <c r="V277">
        <v>0.9416195856873818</v>
      </c>
      <c r="W277">
        <v>2.4482109227871938</v>
      </c>
      <c r="X277">
        <v>53.672316384180789</v>
      </c>
      <c r="Y277">
        <v>15.819209039548021</v>
      </c>
      <c r="Z277">
        <v>6.1388387645383578</v>
      </c>
      <c r="AA277">
        <v>1.6867053726940651</v>
      </c>
      <c r="AB277">
        <v>2.4043706206188205</v>
      </c>
      <c r="AC277">
        <v>65.068055400577833</v>
      </c>
      <c r="AD277">
        <v>60.282578102213606</v>
      </c>
      <c r="AE277">
        <v>65.323144325248236</v>
      </c>
      <c r="AF277">
        <v>4.4817690749493595</v>
      </c>
      <c r="AG277">
        <v>4.4562813809517152</v>
      </c>
      <c r="AH277">
        <v>0.37664783427495274</v>
      </c>
    </row>
    <row r="278" spans="1:34">
      <c r="A278">
        <v>2</v>
      </c>
      <c r="B278">
        <v>249</v>
      </c>
      <c r="C278">
        <v>2003</v>
      </c>
      <c r="D278">
        <v>9</v>
      </c>
      <c r="E278">
        <v>99</v>
      </c>
      <c r="F278">
        <v>99</v>
      </c>
      <c r="G278">
        <v>99</v>
      </c>
      <c r="H278">
        <v>99</v>
      </c>
      <c r="I278">
        <v>99</v>
      </c>
      <c r="J278">
        <v>999</v>
      </c>
      <c r="K278">
        <v>99</v>
      </c>
      <c r="L278">
        <v>99</v>
      </c>
      <c r="M278">
        <v>99</v>
      </c>
      <c r="N278">
        <v>99</v>
      </c>
      <c r="O278">
        <v>99</v>
      </c>
      <c r="P278">
        <v>9999</v>
      </c>
      <c r="Q278">
        <v>186</v>
      </c>
      <c r="R278">
        <v>1316</v>
      </c>
      <c r="S278">
        <v>3.4870820668693003</v>
      </c>
      <c r="T278">
        <v>4.1960486322188446</v>
      </c>
      <c r="U278">
        <v>17.466641337386012</v>
      </c>
      <c r="V278">
        <v>0.7598784194528877</v>
      </c>
      <c r="W278">
        <v>2.7355623100303954</v>
      </c>
      <c r="X278">
        <v>54.939209726443778</v>
      </c>
      <c r="Y278">
        <v>13.753799392097264</v>
      </c>
      <c r="Z278">
        <v>5.6522183795359187</v>
      </c>
      <c r="AA278">
        <v>1.7669673320510331</v>
      </c>
      <c r="AB278">
        <v>2.3986159023226361</v>
      </c>
      <c r="AC278">
        <v>61.732617001798893</v>
      </c>
      <c r="AD278">
        <v>58.440190024761115</v>
      </c>
      <c r="AE278">
        <v>71.148045050479126</v>
      </c>
      <c r="AF278">
        <v>11.10735989196489</v>
      </c>
      <c r="AG278">
        <v>11.047392656538882</v>
      </c>
      <c r="AH278">
        <v>1.2158054711246202</v>
      </c>
    </row>
    <row r="279" spans="1:34">
      <c r="A279">
        <v>2</v>
      </c>
      <c r="B279">
        <v>250</v>
      </c>
      <c r="C279">
        <v>2003</v>
      </c>
      <c r="D279">
        <v>10</v>
      </c>
      <c r="E279">
        <v>99</v>
      </c>
      <c r="F279">
        <v>99</v>
      </c>
      <c r="G279">
        <v>99</v>
      </c>
      <c r="H279">
        <v>99</v>
      </c>
      <c r="I279">
        <v>99</v>
      </c>
      <c r="J279">
        <v>999</v>
      </c>
      <c r="K279">
        <v>99</v>
      </c>
      <c r="L279">
        <v>99</v>
      </c>
      <c r="M279">
        <v>99</v>
      </c>
      <c r="N279">
        <v>99</v>
      </c>
      <c r="O279">
        <v>99</v>
      </c>
      <c r="P279">
        <v>9999</v>
      </c>
      <c r="Q279">
        <v>305</v>
      </c>
      <c r="R279">
        <v>2189</v>
      </c>
      <c r="S279">
        <v>3.606212882594793</v>
      </c>
      <c r="T279">
        <v>4.0475102786660564</v>
      </c>
      <c r="U279">
        <v>16.740794883508453</v>
      </c>
      <c r="V279">
        <v>1.279122887163088</v>
      </c>
      <c r="W279">
        <v>0.54819552306989505</v>
      </c>
      <c r="X279">
        <v>52.946550936500685</v>
      </c>
      <c r="Y279">
        <v>9.6847875742348126</v>
      </c>
      <c r="Z279">
        <v>5.2534192140463878</v>
      </c>
      <c r="AA279">
        <v>1.6562181935950377</v>
      </c>
      <c r="AB279">
        <v>2.0621963271348767</v>
      </c>
      <c r="AC279">
        <v>55.72890008667256</v>
      </c>
      <c r="AD279">
        <v>48.839969157739247</v>
      </c>
      <c r="AE279">
        <v>65.405073740959281</v>
      </c>
      <c r="AF279">
        <v>18.475692099932477</v>
      </c>
      <c r="AG279">
        <v>17.612310584851787</v>
      </c>
      <c r="AH279">
        <v>0.45682960255824578</v>
      </c>
    </row>
    <row r="280" spans="1:34">
      <c r="A280">
        <v>2</v>
      </c>
      <c r="B280">
        <v>251</v>
      </c>
      <c r="C280">
        <v>2003</v>
      </c>
      <c r="D280">
        <v>11</v>
      </c>
      <c r="E280">
        <v>99</v>
      </c>
      <c r="F280">
        <v>99</v>
      </c>
      <c r="G280">
        <v>99</v>
      </c>
      <c r="H280">
        <v>99</v>
      </c>
      <c r="I280">
        <v>99</v>
      </c>
      <c r="J280">
        <v>999</v>
      </c>
      <c r="K280">
        <v>99</v>
      </c>
      <c r="L280">
        <v>99</v>
      </c>
      <c r="M280">
        <v>99</v>
      </c>
      <c r="N280">
        <v>99</v>
      </c>
      <c r="O280">
        <v>99</v>
      </c>
      <c r="P280">
        <v>9999</v>
      </c>
      <c r="Q280">
        <v>168</v>
      </c>
      <c r="R280">
        <v>1050</v>
      </c>
      <c r="S280">
        <v>3.9085714285714279</v>
      </c>
      <c r="T280">
        <v>4.3628571428571439</v>
      </c>
      <c r="U280">
        <v>18.122666666666682</v>
      </c>
      <c r="V280">
        <v>1.0476190476190477</v>
      </c>
      <c r="W280">
        <v>1.9047619047619055</v>
      </c>
      <c r="X280">
        <v>63.428571428571438</v>
      </c>
      <c r="Y280">
        <v>14</v>
      </c>
      <c r="Z280">
        <v>5.2111858200214805</v>
      </c>
      <c r="AA280">
        <v>1.6979603610670959</v>
      </c>
      <c r="AB280">
        <v>2.3862206477171877</v>
      </c>
      <c r="AC280">
        <v>63.010419205927491</v>
      </c>
      <c r="AD280">
        <v>45.499418087113312</v>
      </c>
      <c r="AE280">
        <v>59.912046499981059</v>
      </c>
      <c r="AF280">
        <v>8.8622552329507052</v>
      </c>
      <c r="AG280">
        <v>9.1454672773000798</v>
      </c>
      <c r="AH280">
        <v>0.3809523809523811</v>
      </c>
    </row>
    <row r="281" spans="1:34">
      <c r="A281">
        <v>2</v>
      </c>
      <c r="B281">
        <v>252</v>
      </c>
      <c r="C281">
        <v>2003</v>
      </c>
      <c r="D281">
        <v>12</v>
      </c>
      <c r="E281">
        <v>99</v>
      </c>
      <c r="F281">
        <v>99</v>
      </c>
      <c r="G281">
        <v>99</v>
      </c>
      <c r="H281">
        <v>99</v>
      </c>
      <c r="I281">
        <v>99</v>
      </c>
      <c r="J281">
        <v>999</v>
      </c>
      <c r="K281">
        <v>99</v>
      </c>
      <c r="L281">
        <v>99</v>
      </c>
      <c r="M281">
        <v>99</v>
      </c>
      <c r="N281">
        <v>99</v>
      </c>
      <c r="O281">
        <v>99</v>
      </c>
      <c r="P281">
        <v>9999</v>
      </c>
      <c r="Q281">
        <v>86</v>
      </c>
      <c r="R281">
        <v>515</v>
      </c>
      <c r="S281">
        <v>3.5728155339805836</v>
      </c>
      <c r="T281">
        <v>4.0563106796116495</v>
      </c>
      <c r="U281">
        <v>17.462135922330095</v>
      </c>
      <c r="V281">
        <v>1.9417475728155345</v>
      </c>
      <c r="W281">
        <v>0.58252427184466005</v>
      </c>
      <c r="X281">
        <v>58.834951456310655</v>
      </c>
      <c r="Y281">
        <v>13.786407766990296</v>
      </c>
      <c r="Z281">
        <v>5.3265467511517182</v>
      </c>
      <c r="AA281">
        <v>1.6558337104467638</v>
      </c>
      <c r="AB281">
        <v>2.0505111795971604</v>
      </c>
      <c r="AC281">
        <v>69.557590654660331</v>
      </c>
      <c r="AD281">
        <v>40.448655905377493</v>
      </c>
      <c r="AE281">
        <v>65.503826527227886</v>
      </c>
      <c r="AF281">
        <v>4.3467251856853473</v>
      </c>
      <c r="AG281">
        <v>4.3221426061947952</v>
      </c>
      <c r="AH281">
        <v>0.19417475728155345</v>
      </c>
    </row>
    <row r="282" spans="1:34">
      <c r="A282">
        <v>2</v>
      </c>
      <c r="B282">
        <v>253</v>
      </c>
      <c r="C282">
        <v>2002</v>
      </c>
      <c r="D282">
        <v>1</v>
      </c>
      <c r="E282">
        <v>99</v>
      </c>
      <c r="F282">
        <v>99</v>
      </c>
      <c r="G282">
        <v>99</v>
      </c>
      <c r="H282">
        <v>99</v>
      </c>
      <c r="I282">
        <v>99</v>
      </c>
      <c r="J282">
        <v>999</v>
      </c>
      <c r="K282">
        <v>99</v>
      </c>
      <c r="L282">
        <v>99</v>
      </c>
      <c r="M282">
        <v>99</v>
      </c>
      <c r="N282">
        <v>99</v>
      </c>
      <c r="O282">
        <v>99</v>
      </c>
      <c r="P282">
        <v>9999</v>
      </c>
      <c r="Q282">
        <v>190</v>
      </c>
      <c r="R282">
        <v>1851</v>
      </c>
      <c r="S282">
        <v>3.4122096164235542</v>
      </c>
      <c r="T282">
        <v>4.860075634792004</v>
      </c>
      <c r="U282">
        <v>17.366990815775242</v>
      </c>
      <c r="V282">
        <v>0.21609940572663433</v>
      </c>
      <c r="W282">
        <v>1.1345218800648298</v>
      </c>
      <c r="X282">
        <v>61.642355483522408</v>
      </c>
      <c r="Y282">
        <v>9.1842247433819555</v>
      </c>
      <c r="Z282">
        <v>4.4322740234968752</v>
      </c>
      <c r="AA282">
        <v>1.322719245907753</v>
      </c>
      <c r="AB282">
        <v>1.9635742321628724</v>
      </c>
      <c r="AC282">
        <v>52.178442099063723</v>
      </c>
      <c r="AD282">
        <v>45.742448429192386</v>
      </c>
      <c r="AE282">
        <v>50.49922878942499</v>
      </c>
      <c r="AF282">
        <v>14.092120289303388</v>
      </c>
      <c r="AG282">
        <v>14.338870751983023</v>
      </c>
      <c r="AH282">
        <v>0.81037277147487807</v>
      </c>
    </row>
    <row r="283" spans="1:34">
      <c r="A283">
        <v>2</v>
      </c>
      <c r="B283">
        <v>254</v>
      </c>
      <c r="C283">
        <v>2002</v>
      </c>
      <c r="D283">
        <v>2</v>
      </c>
      <c r="E283">
        <v>99</v>
      </c>
      <c r="F283">
        <v>99</v>
      </c>
      <c r="G283">
        <v>99</v>
      </c>
      <c r="H283">
        <v>99</v>
      </c>
      <c r="I283">
        <v>99</v>
      </c>
      <c r="J283">
        <v>999</v>
      </c>
      <c r="K283">
        <v>99</v>
      </c>
      <c r="L283">
        <v>99</v>
      </c>
      <c r="M283">
        <v>99</v>
      </c>
      <c r="N283">
        <v>99</v>
      </c>
      <c r="O283">
        <v>99</v>
      </c>
      <c r="P283">
        <v>9999</v>
      </c>
      <c r="Q283">
        <v>141</v>
      </c>
      <c r="R283">
        <v>888</v>
      </c>
      <c r="S283">
        <v>3.4594594594594601</v>
      </c>
      <c r="T283">
        <v>4.6171171171171181</v>
      </c>
      <c r="U283">
        <v>17.167567567567559</v>
      </c>
      <c r="V283">
        <v>0.56306306306306286</v>
      </c>
      <c r="W283">
        <v>0.67567567567567588</v>
      </c>
      <c r="X283">
        <v>56.19369369369371</v>
      </c>
      <c r="Y283">
        <v>10.698198198198201</v>
      </c>
      <c r="Z283">
        <v>4.6572241115942692</v>
      </c>
      <c r="AA283">
        <v>1.4529174364654347</v>
      </c>
      <c r="AB283">
        <v>2.1164892686053047</v>
      </c>
      <c r="AC283">
        <v>67.391076391637611</v>
      </c>
      <c r="AD283">
        <v>57.477227410267723</v>
      </c>
      <c r="AE283">
        <v>70.906146034517889</v>
      </c>
      <c r="AF283">
        <v>6.7605633802816882</v>
      </c>
      <c r="AG283">
        <v>6.799949507091978</v>
      </c>
      <c r="AH283">
        <v>1.3513513513513515</v>
      </c>
    </row>
    <row r="284" spans="1:34">
      <c r="A284">
        <v>2</v>
      </c>
      <c r="B284">
        <v>255</v>
      </c>
      <c r="C284">
        <v>2002</v>
      </c>
      <c r="D284">
        <v>3</v>
      </c>
      <c r="E284">
        <v>99</v>
      </c>
      <c r="F284">
        <v>99</v>
      </c>
      <c r="G284">
        <v>99</v>
      </c>
      <c r="H284">
        <v>99</v>
      </c>
      <c r="I284">
        <v>99</v>
      </c>
      <c r="J284">
        <v>999</v>
      </c>
      <c r="K284">
        <v>99</v>
      </c>
      <c r="L284">
        <v>99</v>
      </c>
      <c r="M284">
        <v>99</v>
      </c>
      <c r="N284">
        <v>99</v>
      </c>
      <c r="O284">
        <v>99</v>
      </c>
      <c r="P284">
        <v>9999</v>
      </c>
      <c r="Q284">
        <v>214</v>
      </c>
      <c r="R284">
        <v>848</v>
      </c>
      <c r="S284">
        <v>3.3419811320754702</v>
      </c>
      <c r="T284">
        <v>4.682783018867922</v>
      </c>
      <c r="U284">
        <v>17.910731132075483</v>
      </c>
      <c r="V284">
        <v>0.47169811320754707</v>
      </c>
      <c r="W284">
        <v>1.415094339622641</v>
      </c>
      <c r="X284">
        <v>62.5</v>
      </c>
      <c r="Y284">
        <v>13.679245283018872</v>
      </c>
      <c r="Z284">
        <v>5.0961547132786142</v>
      </c>
      <c r="AA284">
        <v>1.3409486362001422</v>
      </c>
      <c r="AB284">
        <v>2.0745733341959549</v>
      </c>
      <c r="AC284">
        <v>57.641239381491289</v>
      </c>
      <c r="AD284">
        <v>49.743587079520175</v>
      </c>
      <c r="AE284">
        <v>60.998881547206352</v>
      </c>
      <c r="AF284">
        <v>6.4560334982870193</v>
      </c>
      <c r="AG284">
        <v>6.7747476581237605</v>
      </c>
      <c r="AH284">
        <v>0.70754716981132049</v>
      </c>
    </row>
    <row r="285" spans="1:34">
      <c r="A285">
        <v>2</v>
      </c>
      <c r="B285">
        <v>256</v>
      </c>
      <c r="C285">
        <v>2002</v>
      </c>
      <c r="D285">
        <v>4</v>
      </c>
      <c r="E285">
        <v>99</v>
      </c>
      <c r="F285">
        <v>99</v>
      </c>
      <c r="G285">
        <v>99</v>
      </c>
      <c r="H285">
        <v>99</v>
      </c>
      <c r="I285">
        <v>99</v>
      </c>
      <c r="J285">
        <v>999</v>
      </c>
      <c r="K285">
        <v>99</v>
      </c>
      <c r="L285">
        <v>99</v>
      </c>
      <c r="M285">
        <v>99</v>
      </c>
      <c r="N285">
        <v>99</v>
      </c>
      <c r="O285">
        <v>99</v>
      </c>
      <c r="P285">
        <v>9999</v>
      </c>
      <c r="Q285">
        <v>220</v>
      </c>
      <c r="R285">
        <v>988</v>
      </c>
      <c r="S285">
        <v>3.4402834008097165</v>
      </c>
      <c r="T285">
        <v>4.4261133603238871</v>
      </c>
      <c r="U285">
        <v>17.619534412955499</v>
      </c>
      <c r="V285">
        <v>1.5182186234817812</v>
      </c>
      <c r="W285">
        <v>0.60728744939271251</v>
      </c>
      <c r="X285">
        <v>57.489878542510141</v>
      </c>
      <c r="Y285">
        <v>14.372469635627535</v>
      </c>
      <c r="Z285">
        <v>5.3897613410606562</v>
      </c>
      <c r="AA285">
        <v>1.5374793769881077</v>
      </c>
      <c r="AB285">
        <v>2.0429612238239434</v>
      </c>
      <c r="AC285">
        <v>66.183772241576719</v>
      </c>
      <c r="AD285">
        <v>61.640892188074957</v>
      </c>
      <c r="AE285">
        <v>65.62783063029525</v>
      </c>
      <c r="AF285">
        <v>7.5218880852683645</v>
      </c>
      <c r="AG285">
        <v>7.7648903897990236</v>
      </c>
      <c r="AH285">
        <v>1.1133603238866399</v>
      </c>
    </row>
    <row r="286" spans="1:34">
      <c r="A286">
        <v>2</v>
      </c>
      <c r="B286">
        <v>257</v>
      </c>
      <c r="C286">
        <v>2002</v>
      </c>
      <c r="D286">
        <v>5</v>
      </c>
      <c r="E286">
        <v>99</v>
      </c>
      <c r="F286">
        <v>99</v>
      </c>
      <c r="G286">
        <v>99</v>
      </c>
      <c r="H286">
        <v>99</v>
      </c>
      <c r="I286">
        <v>99</v>
      </c>
      <c r="J286">
        <v>999</v>
      </c>
      <c r="K286">
        <v>99</v>
      </c>
      <c r="L286">
        <v>99</v>
      </c>
      <c r="M286">
        <v>99</v>
      </c>
      <c r="N286">
        <v>99</v>
      </c>
      <c r="O286">
        <v>99</v>
      </c>
      <c r="P286">
        <v>9999</v>
      </c>
      <c r="Q286">
        <v>81</v>
      </c>
      <c r="R286">
        <v>270</v>
      </c>
      <c r="S286">
        <v>3.2296296296296299</v>
      </c>
      <c r="T286">
        <v>4.1185185185185196</v>
      </c>
      <c r="U286">
        <v>17.205925925925925</v>
      </c>
      <c r="V286">
        <v>0.74074074074074081</v>
      </c>
      <c r="W286">
        <v>0.74074074074074081</v>
      </c>
      <c r="X286">
        <v>57.407407407407398</v>
      </c>
      <c r="Y286">
        <v>16.296296296296294</v>
      </c>
      <c r="Z286">
        <v>5.6831950190137608</v>
      </c>
      <c r="AA286">
        <v>1.5796893306420428</v>
      </c>
      <c r="AB286">
        <v>2.2967024730376089</v>
      </c>
      <c r="AC286">
        <v>78.743929122196221</v>
      </c>
      <c r="AD286">
        <v>62.456948042089216</v>
      </c>
      <c r="AE286">
        <v>65.502709513636759</v>
      </c>
      <c r="AF286">
        <v>2.0555767034640273</v>
      </c>
      <c r="AG286">
        <v>2.0721718507390379</v>
      </c>
      <c r="AH286">
        <v>1.1111111111111112</v>
      </c>
    </row>
    <row r="287" spans="1:34">
      <c r="A287">
        <v>2</v>
      </c>
      <c r="B287">
        <v>258</v>
      </c>
      <c r="C287">
        <v>2002</v>
      </c>
      <c r="D287">
        <v>6</v>
      </c>
      <c r="E287">
        <v>99</v>
      </c>
      <c r="F287">
        <v>99</v>
      </c>
      <c r="G287">
        <v>99</v>
      </c>
      <c r="H287">
        <v>99</v>
      </c>
      <c r="I287">
        <v>99</v>
      </c>
      <c r="J287">
        <v>999</v>
      </c>
      <c r="K287">
        <v>99</v>
      </c>
      <c r="L287">
        <v>99</v>
      </c>
      <c r="M287">
        <v>99</v>
      </c>
      <c r="N287">
        <v>99</v>
      </c>
      <c r="O287">
        <v>99</v>
      </c>
      <c r="P287">
        <v>9999</v>
      </c>
      <c r="Q287">
        <v>157</v>
      </c>
      <c r="R287">
        <v>835</v>
      </c>
      <c r="S287">
        <v>3.3221556886227539</v>
      </c>
      <c r="T287">
        <v>4.3209580838323349</v>
      </c>
      <c r="U287">
        <v>17.153652694610777</v>
      </c>
      <c r="V287">
        <v>0.71856287425149701</v>
      </c>
      <c r="W287">
        <v>2.6347305389221556</v>
      </c>
      <c r="X287">
        <v>51.017964071856291</v>
      </c>
      <c r="Y287">
        <v>15.20958083832336</v>
      </c>
      <c r="Z287">
        <v>5.6246268122945073</v>
      </c>
      <c r="AA287">
        <v>1.7476554421920039</v>
      </c>
      <c r="AB287">
        <v>2.342521092775756</v>
      </c>
      <c r="AC287">
        <v>70.745436393504207</v>
      </c>
      <c r="AD287">
        <v>63.718862750701518</v>
      </c>
      <c r="AE287">
        <v>76.516636207290105</v>
      </c>
      <c r="AF287">
        <v>6.3570612866387508</v>
      </c>
      <c r="AG287">
        <v>6.3889140411766991</v>
      </c>
      <c r="AH287">
        <v>2.514970059880238</v>
      </c>
    </row>
    <row r="288" spans="1:34">
      <c r="A288">
        <v>2</v>
      </c>
      <c r="B288">
        <v>259</v>
      </c>
      <c r="C288">
        <v>2002</v>
      </c>
      <c r="D288">
        <v>7</v>
      </c>
      <c r="E288">
        <v>99</v>
      </c>
      <c r="F288">
        <v>99</v>
      </c>
      <c r="G288">
        <v>99</v>
      </c>
      <c r="H288">
        <v>99</v>
      </c>
      <c r="I288">
        <v>99</v>
      </c>
      <c r="J288">
        <v>999</v>
      </c>
      <c r="K288">
        <v>99</v>
      </c>
      <c r="L288">
        <v>99</v>
      </c>
      <c r="M288">
        <v>99</v>
      </c>
      <c r="N288">
        <v>99</v>
      </c>
      <c r="O288">
        <v>99</v>
      </c>
      <c r="P288">
        <v>9999</v>
      </c>
      <c r="Q288">
        <v>42</v>
      </c>
      <c r="R288">
        <v>182</v>
      </c>
      <c r="S288">
        <v>3.0604395604395602</v>
      </c>
      <c r="T288">
        <v>3.686813186813187</v>
      </c>
      <c r="U288">
        <v>16.001098901098885</v>
      </c>
      <c r="V288">
        <v>0.54945054945054927</v>
      </c>
      <c r="W288">
        <v>0</v>
      </c>
      <c r="X288">
        <v>43.956043956043942</v>
      </c>
      <c r="Y288">
        <v>10.439560439560438</v>
      </c>
      <c r="Z288">
        <v>5.6743493504241265</v>
      </c>
      <c r="AA288">
        <v>1.2322033442220071</v>
      </c>
      <c r="AB288">
        <v>1.9794942628180077</v>
      </c>
      <c r="AC288">
        <v>44.202145765263751</v>
      </c>
      <c r="AD288">
        <v>45.026113214010408</v>
      </c>
      <c r="AE288">
        <v>60.471033300635881</v>
      </c>
      <c r="AF288">
        <v>1.385610963075752</v>
      </c>
      <c r="AG288">
        <v>1.2989880454025799</v>
      </c>
      <c r="AH288">
        <v>0</v>
      </c>
    </row>
    <row r="289" spans="1:34">
      <c r="A289">
        <v>2</v>
      </c>
      <c r="B289">
        <v>260</v>
      </c>
      <c r="C289">
        <v>2002</v>
      </c>
      <c r="D289">
        <v>8</v>
      </c>
      <c r="E289">
        <v>99</v>
      </c>
      <c r="F289">
        <v>99</v>
      </c>
      <c r="G289">
        <v>99</v>
      </c>
      <c r="H289">
        <v>99</v>
      </c>
      <c r="I289">
        <v>99</v>
      </c>
      <c r="J289">
        <v>999</v>
      </c>
      <c r="K289">
        <v>99</v>
      </c>
      <c r="L289">
        <v>99</v>
      </c>
      <c r="M289">
        <v>99</v>
      </c>
      <c r="N289">
        <v>99</v>
      </c>
      <c r="O289">
        <v>99</v>
      </c>
      <c r="P289">
        <v>9999</v>
      </c>
      <c r="Q289">
        <v>114</v>
      </c>
      <c r="R289">
        <v>707</v>
      </c>
      <c r="S289">
        <v>3.0919377652050919</v>
      </c>
      <c r="T289">
        <v>3.6195190947666176</v>
      </c>
      <c r="U289">
        <v>16.069306930693067</v>
      </c>
      <c r="V289">
        <v>0.99009900990099009</v>
      </c>
      <c r="W289">
        <v>0.56577086280056565</v>
      </c>
      <c r="X289">
        <v>45.120226308345117</v>
      </c>
      <c r="Y289">
        <v>12.164073550212164</v>
      </c>
      <c r="Z289">
        <v>6.1485965050711444</v>
      </c>
      <c r="AA289">
        <v>1.4916192303112501</v>
      </c>
      <c r="AB289">
        <v>2.092165839909998</v>
      </c>
      <c r="AC289">
        <v>61.227640429596519</v>
      </c>
      <c r="AD289">
        <v>61.771174310497841</v>
      </c>
      <c r="AE289">
        <v>65.662034730796648</v>
      </c>
      <c r="AF289">
        <v>5.3825656642558064</v>
      </c>
      <c r="AG289">
        <v>5.0675788695208839</v>
      </c>
      <c r="AH289">
        <v>1.1315417256011313</v>
      </c>
    </row>
    <row r="290" spans="1:34">
      <c r="A290">
        <v>2</v>
      </c>
      <c r="B290">
        <v>261</v>
      </c>
      <c r="C290">
        <v>2002</v>
      </c>
      <c r="D290">
        <v>9</v>
      </c>
      <c r="E290">
        <v>99</v>
      </c>
      <c r="F290">
        <v>99</v>
      </c>
      <c r="G290">
        <v>99</v>
      </c>
      <c r="H290">
        <v>99</v>
      </c>
      <c r="I290">
        <v>99</v>
      </c>
      <c r="J290">
        <v>999</v>
      </c>
      <c r="K290">
        <v>99</v>
      </c>
      <c r="L290">
        <v>99</v>
      </c>
      <c r="M290">
        <v>99</v>
      </c>
      <c r="N290">
        <v>99</v>
      </c>
      <c r="O290">
        <v>99</v>
      </c>
      <c r="P290">
        <v>9999</v>
      </c>
      <c r="Q290">
        <v>186</v>
      </c>
      <c r="R290">
        <v>1063</v>
      </c>
      <c r="S290">
        <v>2.9031044214487305</v>
      </c>
      <c r="T290">
        <v>3.7064910630291625</v>
      </c>
      <c r="U290">
        <v>16.562652869238001</v>
      </c>
      <c r="V290">
        <v>9.4073377234242694E-2</v>
      </c>
      <c r="W290">
        <v>1.1288805268109128</v>
      </c>
      <c r="X290">
        <v>50.141110065851365</v>
      </c>
      <c r="Y290">
        <v>9.9717779868297267</v>
      </c>
      <c r="Z290">
        <v>4.9626722650465407</v>
      </c>
      <c r="AA290">
        <v>1.338699525992656</v>
      </c>
      <c r="AB290">
        <v>2.0248747592979797</v>
      </c>
      <c r="AC290">
        <v>52.115791220141347</v>
      </c>
      <c r="AD290">
        <v>41.527844535391658</v>
      </c>
      <c r="AE290">
        <v>53.818606940378736</v>
      </c>
      <c r="AF290">
        <v>8.0928816140083768</v>
      </c>
      <c r="AG290">
        <v>7.8532083737938221</v>
      </c>
      <c r="AH290">
        <v>0.75258701787394144</v>
      </c>
    </row>
    <row r="291" spans="1:34">
      <c r="A291">
        <v>2</v>
      </c>
      <c r="B291">
        <v>262</v>
      </c>
      <c r="C291">
        <v>2002</v>
      </c>
      <c r="D291">
        <v>10</v>
      </c>
      <c r="E291">
        <v>99</v>
      </c>
      <c r="F291">
        <v>99</v>
      </c>
      <c r="G291">
        <v>99</v>
      </c>
      <c r="H291">
        <v>99</v>
      </c>
      <c r="I291">
        <v>99</v>
      </c>
      <c r="J291">
        <v>999</v>
      </c>
      <c r="K291">
        <v>99</v>
      </c>
      <c r="L291">
        <v>99</v>
      </c>
      <c r="M291">
        <v>99</v>
      </c>
      <c r="N291">
        <v>99</v>
      </c>
      <c r="O291">
        <v>99</v>
      </c>
      <c r="P291">
        <v>9999</v>
      </c>
      <c r="Q291">
        <v>311</v>
      </c>
      <c r="R291">
        <v>2049</v>
      </c>
      <c r="S291">
        <v>2.9760858955588088</v>
      </c>
      <c r="T291">
        <v>3.6378721327476806</v>
      </c>
      <c r="U291">
        <v>17.029087359687651</v>
      </c>
      <c r="V291">
        <v>0.29282576866764276</v>
      </c>
      <c r="W291">
        <v>0.82967301122498782</v>
      </c>
      <c r="X291">
        <v>55.002440214738911</v>
      </c>
      <c r="Y291">
        <v>10.297706198145438</v>
      </c>
      <c r="Z291">
        <v>5.200477058557742</v>
      </c>
      <c r="AA291">
        <v>1.2644148272943827</v>
      </c>
      <c r="AB291">
        <v>1.9854646433331913</v>
      </c>
      <c r="AC291">
        <v>57.306020549735877</v>
      </c>
      <c r="AD291">
        <v>45.581289811836179</v>
      </c>
      <c r="AE291">
        <v>55.721300056365322</v>
      </c>
      <c r="AF291">
        <v>15.599543205177001</v>
      </c>
      <c r="AG291">
        <v>15.563859032008128</v>
      </c>
      <c r="AH291">
        <v>0.92728160078086885</v>
      </c>
    </row>
    <row r="292" spans="1:34">
      <c r="A292">
        <v>2</v>
      </c>
      <c r="B292">
        <v>263</v>
      </c>
      <c r="C292">
        <v>2002</v>
      </c>
      <c r="D292">
        <v>11</v>
      </c>
      <c r="E292">
        <v>99</v>
      </c>
      <c r="F292">
        <v>99</v>
      </c>
      <c r="G292">
        <v>99</v>
      </c>
      <c r="H292">
        <v>99</v>
      </c>
      <c r="I292">
        <v>99</v>
      </c>
      <c r="J292">
        <v>999</v>
      </c>
      <c r="K292">
        <v>99</v>
      </c>
      <c r="L292">
        <v>99</v>
      </c>
      <c r="M292">
        <v>99</v>
      </c>
      <c r="N292">
        <v>99</v>
      </c>
      <c r="O292">
        <v>99</v>
      </c>
      <c r="P292">
        <v>9999</v>
      </c>
      <c r="Q292">
        <v>223</v>
      </c>
      <c r="R292">
        <v>1676</v>
      </c>
      <c r="S292">
        <v>3.1091885441527443</v>
      </c>
      <c r="T292">
        <v>3.7816229116945119</v>
      </c>
      <c r="U292">
        <v>17.126968973747019</v>
      </c>
      <c r="V292">
        <v>0.95465393794749376</v>
      </c>
      <c r="W292">
        <v>0.47732696897374688</v>
      </c>
      <c r="X292">
        <v>56.384248210023877</v>
      </c>
      <c r="Y292">
        <v>9.7255369928400981</v>
      </c>
      <c r="Z292">
        <v>4.817955738221066</v>
      </c>
      <c r="AA292">
        <v>1.3914627389728798</v>
      </c>
      <c r="AB292">
        <v>1.9599318679527664</v>
      </c>
      <c r="AC292">
        <v>53.301091021405909</v>
      </c>
      <c r="AD292">
        <v>38.133315224831072</v>
      </c>
      <c r="AE292">
        <v>60.033226078725519</v>
      </c>
      <c r="AF292">
        <v>12.759802055576703</v>
      </c>
      <c r="AG292">
        <v>12.803788217042795</v>
      </c>
      <c r="AH292">
        <v>0.11933174224343672</v>
      </c>
    </row>
    <row r="293" spans="1:34">
      <c r="A293">
        <v>2</v>
      </c>
      <c r="B293">
        <v>264</v>
      </c>
      <c r="C293">
        <v>2002</v>
      </c>
      <c r="D293">
        <v>12</v>
      </c>
      <c r="E293">
        <v>99</v>
      </c>
      <c r="F293">
        <v>99</v>
      </c>
      <c r="G293">
        <v>99</v>
      </c>
      <c r="H293">
        <v>99</v>
      </c>
      <c r="I293">
        <v>99</v>
      </c>
      <c r="J293">
        <v>999</v>
      </c>
      <c r="K293">
        <v>99</v>
      </c>
      <c r="L293">
        <v>99</v>
      </c>
      <c r="M293">
        <v>99</v>
      </c>
      <c r="N293">
        <v>99</v>
      </c>
      <c r="O293">
        <v>99</v>
      </c>
      <c r="P293">
        <v>9999</v>
      </c>
      <c r="Q293">
        <v>175</v>
      </c>
      <c r="R293">
        <v>1778</v>
      </c>
      <c r="S293">
        <v>3.3841394825646791</v>
      </c>
      <c r="T293">
        <v>4.5928008998875161</v>
      </c>
      <c r="U293">
        <v>16.736107986501661</v>
      </c>
      <c r="V293">
        <v>0.33745781777277833</v>
      </c>
      <c r="W293">
        <v>1.237345331833521</v>
      </c>
      <c r="X293">
        <v>57.086614173228362</v>
      </c>
      <c r="Y293">
        <v>8.7739032620922384</v>
      </c>
      <c r="Z293">
        <v>4.993702550932742</v>
      </c>
      <c r="AA293">
        <v>1.3243910529313259</v>
      </c>
      <c r="AB293">
        <v>2.0099846172816775</v>
      </c>
      <c r="AC293">
        <v>50.347261694614531</v>
      </c>
      <c r="AD293">
        <v>47.898233429211935</v>
      </c>
      <c r="AE293">
        <v>51.259103920222472</v>
      </c>
      <c r="AF293">
        <v>13.536353254663116</v>
      </c>
      <c r="AG293">
        <v>13.273033263318265</v>
      </c>
      <c r="AH293">
        <v>1.237345331833521</v>
      </c>
    </row>
    <row r="294" spans="1:34">
      <c r="A294">
        <v>2</v>
      </c>
      <c r="B294">
        <v>265</v>
      </c>
      <c r="C294">
        <v>2001</v>
      </c>
      <c r="D294">
        <v>1</v>
      </c>
      <c r="E294">
        <v>99</v>
      </c>
      <c r="F294">
        <v>99</v>
      </c>
      <c r="G294">
        <v>99</v>
      </c>
      <c r="H294">
        <v>99</v>
      </c>
      <c r="I294">
        <v>99</v>
      </c>
      <c r="J294">
        <v>999</v>
      </c>
      <c r="K294">
        <v>99</v>
      </c>
      <c r="L294">
        <v>99</v>
      </c>
      <c r="M294">
        <v>99</v>
      </c>
      <c r="N294">
        <v>99</v>
      </c>
      <c r="O294">
        <v>99</v>
      </c>
      <c r="P294">
        <v>9999</v>
      </c>
      <c r="Q294">
        <v>179</v>
      </c>
      <c r="R294">
        <v>1673</v>
      </c>
      <c r="S294">
        <v>3.5457262402869101</v>
      </c>
      <c r="T294">
        <v>4.8135086670651512</v>
      </c>
      <c r="U294">
        <v>17.285953377166795</v>
      </c>
      <c r="V294">
        <v>0.59772863120143471</v>
      </c>
      <c r="W294">
        <v>0.59772863120143471</v>
      </c>
      <c r="X294">
        <v>61.147638971906751</v>
      </c>
      <c r="Y294">
        <v>8.6670651524208004</v>
      </c>
      <c r="Z294">
        <v>4.2801617680324977</v>
      </c>
      <c r="AA294">
        <v>1.4033415723940328</v>
      </c>
      <c r="AB294">
        <v>1.8226532790323684</v>
      </c>
      <c r="AC294">
        <v>58.578661712811311</v>
      </c>
      <c r="AD294">
        <v>40.960965665480813</v>
      </c>
      <c r="AE294">
        <v>56.161481460675802</v>
      </c>
      <c r="AF294">
        <v>14.388922335942201</v>
      </c>
      <c r="AG294">
        <v>14.623978462053499</v>
      </c>
      <c r="AH294">
        <v>0.71727435744172141</v>
      </c>
    </row>
    <row r="295" spans="1:34">
      <c r="A295">
        <v>2</v>
      </c>
      <c r="B295">
        <v>266</v>
      </c>
      <c r="C295">
        <v>2001</v>
      </c>
      <c r="D295">
        <v>2</v>
      </c>
      <c r="E295">
        <v>99</v>
      </c>
      <c r="F295">
        <v>99</v>
      </c>
      <c r="G295">
        <v>99</v>
      </c>
      <c r="H295">
        <v>99</v>
      </c>
      <c r="I295">
        <v>99</v>
      </c>
      <c r="J295">
        <v>999</v>
      </c>
      <c r="K295">
        <v>99</v>
      </c>
      <c r="L295">
        <v>99</v>
      </c>
      <c r="M295">
        <v>99</v>
      </c>
      <c r="N295">
        <v>99</v>
      </c>
      <c r="O295">
        <v>99</v>
      </c>
      <c r="P295">
        <v>9999</v>
      </c>
      <c r="Q295">
        <v>134</v>
      </c>
      <c r="R295">
        <v>699</v>
      </c>
      <c r="S295">
        <v>3.7825464949928471</v>
      </c>
      <c r="T295">
        <v>4.5608011444921308</v>
      </c>
      <c r="U295">
        <v>17.887982832618</v>
      </c>
      <c r="V295">
        <v>1.7167381974248928</v>
      </c>
      <c r="W295">
        <v>0.14306151645207441</v>
      </c>
      <c r="X295">
        <v>66.237482117310449</v>
      </c>
      <c r="Y295">
        <v>12.589413447782547</v>
      </c>
      <c r="Z295">
        <v>4.857935863342858</v>
      </c>
      <c r="AA295">
        <v>1.5039038694998379</v>
      </c>
      <c r="AB295">
        <v>1.9683351538935276</v>
      </c>
      <c r="AC295">
        <v>55.421638216278865</v>
      </c>
      <c r="AD295">
        <v>40.473717855421874</v>
      </c>
      <c r="AE295">
        <v>56.411093779564645</v>
      </c>
      <c r="AF295">
        <v>6.0118689257762092</v>
      </c>
      <c r="AG295">
        <v>6.3228780505811946</v>
      </c>
      <c r="AH295">
        <v>0</v>
      </c>
    </row>
    <row r="296" spans="1:34">
      <c r="A296">
        <v>2</v>
      </c>
      <c r="B296">
        <v>267</v>
      </c>
      <c r="C296">
        <v>2001</v>
      </c>
      <c r="D296">
        <v>3</v>
      </c>
      <c r="E296">
        <v>99</v>
      </c>
      <c r="F296">
        <v>99</v>
      </c>
      <c r="G296">
        <v>99</v>
      </c>
      <c r="H296">
        <v>99</v>
      </c>
      <c r="I296">
        <v>99</v>
      </c>
      <c r="J296">
        <v>999</v>
      </c>
      <c r="K296">
        <v>99</v>
      </c>
      <c r="L296">
        <v>99</v>
      </c>
      <c r="M296">
        <v>99</v>
      </c>
      <c r="N296">
        <v>99</v>
      </c>
      <c r="O296">
        <v>99</v>
      </c>
      <c r="P296">
        <v>9999</v>
      </c>
      <c r="Q296">
        <v>273</v>
      </c>
      <c r="R296">
        <v>1344</v>
      </c>
      <c r="S296">
        <v>3.4032738095238102</v>
      </c>
      <c r="T296">
        <v>4.2909226190476195</v>
      </c>
      <c r="U296">
        <v>17.122842261904747</v>
      </c>
      <c r="V296">
        <v>0.7440476190476194</v>
      </c>
      <c r="W296">
        <v>0.52083333333333348</v>
      </c>
      <c r="X296">
        <v>55.059523809523824</v>
      </c>
      <c r="Y296">
        <v>11.235119047619047</v>
      </c>
      <c r="Z296">
        <v>5.1101402417737356</v>
      </c>
      <c r="AA296">
        <v>1.5087605276485228</v>
      </c>
      <c r="AB296">
        <v>2.0227959154202297</v>
      </c>
      <c r="AC296">
        <v>66.652956337050256</v>
      </c>
      <c r="AD296">
        <v>57.728266482708243</v>
      </c>
      <c r="AE296">
        <v>68.246579192106736</v>
      </c>
      <c r="AF296">
        <v>11.559301625526787</v>
      </c>
      <c r="AG296">
        <v>11.63727735516928</v>
      </c>
      <c r="AH296">
        <v>0.89285714285714302</v>
      </c>
    </row>
    <row r="297" spans="1:34">
      <c r="A297">
        <v>2</v>
      </c>
      <c r="B297">
        <v>268</v>
      </c>
      <c r="C297">
        <v>2001</v>
      </c>
      <c r="D297">
        <v>4</v>
      </c>
      <c r="E297">
        <v>99</v>
      </c>
      <c r="F297">
        <v>99</v>
      </c>
      <c r="G297">
        <v>99</v>
      </c>
      <c r="H297">
        <v>99</v>
      </c>
      <c r="I297">
        <v>99</v>
      </c>
      <c r="J297">
        <v>999</v>
      </c>
      <c r="K297">
        <v>99</v>
      </c>
      <c r="L297">
        <v>99</v>
      </c>
      <c r="M297">
        <v>99</v>
      </c>
      <c r="N297">
        <v>99</v>
      </c>
      <c r="O297">
        <v>99</v>
      </c>
      <c r="P297">
        <v>9999</v>
      </c>
      <c r="Q297">
        <v>198</v>
      </c>
      <c r="R297">
        <v>880</v>
      </c>
      <c r="S297">
        <v>3.4465909090909097</v>
      </c>
      <c r="T297">
        <v>4.4772727272727284</v>
      </c>
      <c r="U297">
        <v>17.369318181818201</v>
      </c>
      <c r="V297">
        <v>0.90909090909090895</v>
      </c>
      <c r="W297">
        <v>1.1363636363636365</v>
      </c>
      <c r="X297">
        <v>58.863636363636367</v>
      </c>
      <c r="Y297">
        <v>11.93181818181818</v>
      </c>
      <c r="Z297">
        <v>4.9598446171258477</v>
      </c>
      <c r="AA297">
        <v>1.6325836233375861</v>
      </c>
      <c r="AB297">
        <v>2.2395072140949828</v>
      </c>
      <c r="AC297">
        <v>67.741737894419245</v>
      </c>
      <c r="AD297">
        <v>59.150556039262291</v>
      </c>
      <c r="AE297">
        <v>67.582650586552106</v>
      </c>
      <c r="AF297">
        <v>7.5685903500473026</v>
      </c>
      <c r="AG297">
        <v>7.7293273993404972</v>
      </c>
      <c r="AH297">
        <v>1.0227272727272727</v>
      </c>
    </row>
    <row r="298" spans="1:34">
      <c r="A298">
        <v>2</v>
      </c>
      <c r="B298">
        <v>269</v>
      </c>
      <c r="C298">
        <v>2001</v>
      </c>
      <c r="D298">
        <v>5</v>
      </c>
      <c r="E298">
        <v>99</v>
      </c>
      <c r="F298">
        <v>99</v>
      </c>
      <c r="G298">
        <v>99</v>
      </c>
      <c r="H298">
        <v>99</v>
      </c>
      <c r="I298">
        <v>99</v>
      </c>
      <c r="J298">
        <v>999</v>
      </c>
      <c r="K298">
        <v>99</v>
      </c>
      <c r="L298">
        <v>99</v>
      </c>
      <c r="M298">
        <v>99</v>
      </c>
      <c r="N298">
        <v>99</v>
      </c>
      <c r="O298">
        <v>99</v>
      </c>
      <c r="P298">
        <v>9999</v>
      </c>
      <c r="Q298">
        <v>150</v>
      </c>
      <c r="R298">
        <v>548</v>
      </c>
      <c r="S298">
        <v>3.5948905109489058</v>
      </c>
      <c r="T298">
        <v>4.6861313868613159</v>
      </c>
      <c r="U298">
        <v>17.856386861313876</v>
      </c>
      <c r="V298">
        <v>1.2773722627737227</v>
      </c>
      <c r="W298">
        <v>1.8248175182481765</v>
      </c>
      <c r="X298">
        <v>60.036496350364992</v>
      </c>
      <c r="Y298">
        <v>14.598540145985412</v>
      </c>
      <c r="Z298">
        <v>5.4251387761834442</v>
      </c>
      <c r="AA298">
        <v>1.6654856667832123</v>
      </c>
      <c r="AB298">
        <v>2.2188700511533734</v>
      </c>
      <c r="AC298">
        <v>68.228873702592395</v>
      </c>
      <c r="AD298">
        <v>58.250778584963726</v>
      </c>
      <c r="AE298">
        <v>71.813649719036022</v>
      </c>
      <c r="AF298">
        <v>4.7131676270749105</v>
      </c>
      <c r="AG298">
        <v>4.9482360092094542</v>
      </c>
      <c r="AH298">
        <v>1.2773722627737227</v>
      </c>
    </row>
    <row r="299" spans="1:34">
      <c r="A299">
        <v>2</v>
      </c>
      <c r="B299">
        <v>270</v>
      </c>
      <c r="C299">
        <v>2001</v>
      </c>
      <c r="D299">
        <v>6</v>
      </c>
      <c r="E299">
        <v>99</v>
      </c>
      <c r="F299">
        <v>99</v>
      </c>
      <c r="G299">
        <v>99</v>
      </c>
      <c r="H299">
        <v>99</v>
      </c>
      <c r="I299">
        <v>99</v>
      </c>
      <c r="J299">
        <v>999</v>
      </c>
      <c r="K299">
        <v>99</v>
      </c>
      <c r="L299">
        <v>99</v>
      </c>
      <c r="M299">
        <v>99</v>
      </c>
      <c r="N299">
        <v>99</v>
      </c>
      <c r="O299">
        <v>99</v>
      </c>
      <c r="P299">
        <v>9999</v>
      </c>
      <c r="Q299">
        <v>140</v>
      </c>
      <c r="R299">
        <v>606</v>
      </c>
      <c r="S299">
        <v>3.4983498349834994</v>
      </c>
      <c r="T299">
        <v>4.4933993399339931</v>
      </c>
      <c r="U299">
        <v>17.68465346534655</v>
      </c>
      <c r="V299">
        <v>1.8151815181518152</v>
      </c>
      <c r="W299">
        <v>1.98019801980198</v>
      </c>
      <c r="X299">
        <v>58.25082508250825</v>
      </c>
      <c r="Y299">
        <v>14.851485148514852</v>
      </c>
      <c r="Z299">
        <v>5.3520588058027805</v>
      </c>
      <c r="AA299">
        <v>1.7087902954005467</v>
      </c>
      <c r="AB299">
        <v>2.238086758568008</v>
      </c>
      <c r="AC299">
        <v>61.869547401486642</v>
      </c>
      <c r="AD299">
        <v>58.975774666701106</v>
      </c>
      <c r="AE299">
        <v>67.181308839194131</v>
      </c>
      <c r="AF299">
        <v>5.2120065365098487</v>
      </c>
      <c r="AG299">
        <v>5.4193280213275825</v>
      </c>
      <c r="AH299">
        <v>1.1551155115511551</v>
      </c>
    </row>
    <row r="300" spans="1:34">
      <c r="A300">
        <v>2</v>
      </c>
      <c r="B300">
        <v>271</v>
      </c>
      <c r="C300">
        <v>2001</v>
      </c>
      <c r="D300">
        <v>7</v>
      </c>
      <c r="E300">
        <v>99</v>
      </c>
      <c r="F300">
        <v>99</v>
      </c>
      <c r="G300">
        <v>99</v>
      </c>
      <c r="H300">
        <v>99</v>
      </c>
      <c r="I300">
        <v>99</v>
      </c>
      <c r="J300">
        <v>999</v>
      </c>
      <c r="K300">
        <v>99</v>
      </c>
      <c r="L300">
        <v>99</v>
      </c>
      <c r="M300">
        <v>99</v>
      </c>
      <c r="N300">
        <v>99</v>
      </c>
      <c r="O300">
        <v>99</v>
      </c>
      <c r="P300">
        <v>9999</v>
      </c>
      <c r="Q300">
        <v>67</v>
      </c>
      <c r="R300">
        <v>220</v>
      </c>
      <c r="S300">
        <v>3.6136363636363642</v>
      </c>
      <c r="T300">
        <v>4.1272727272727261</v>
      </c>
      <c r="U300">
        <v>17.575909090909093</v>
      </c>
      <c r="V300">
        <v>2.7272727272727271</v>
      </c>
      <c r="W300">
        <v>0.90909090909090895</v>
      </c>
      <c r="X300">
        <v>53.181818181818173</v>
      </c>
      <c r="Y300">
        <v>19.545454545454547</v>
      </c>
      <c r="Z300">
        <v>6.5072345467395607</v>
      </c>
      <c r="AA300">
        <v>1.7217315424107875</v>
      </c>
      <c r="AB300">
        <v>2.3026036287373439</v>
      </c>
      <c r="AC300">
        <v>64.680365792563819</v>
      </c>
      <c r="AD300">
        <v>57.483358681997906</v>
      </c>
      <c r="AE300">
        <v>62.12212070700695</v>
      </c>
      <c r="AF300">
        <v>1.8921475875118257</v>
      </c>
      <c r="AG300">
        <v>1.9553150314052912</v>
      </c>
      <c r="AH300">
        <v>0</v>
      </c>
    </row>
    <row r="301" spans="1:34">
      <c r="A301">
        <v>2</v>
      </c>
      <c r="B301">
        <v>272</v>
      </c>
      <c r="C301">
        <v>2001</v>
      </c>
      <c r="D301">
        <v>8</v>
      </c>
      <c r="E301">
        <v>99</v>
      </c>
      <c r="F301">
        <v>99</v>
      </c>
      <c r="G301">
        <v>99</v>
      </c>
      <c r="H301">
        <v>99</v>
      </c>
      <c r="I301">
        <v>99</v>
      </c>
      <c r="J301">
        <v>999</v>
      </c>
      <c r="K301">
        <v>99</v>
      </c>
      <c r="L301">
        <v>99</v>
      </c>
      <c r="M301">
        <v>99</v>
      </c>
      <c r="N301">
        <v>99</v>
      </c>
      <c r="O301">
        <v>99</v>
      </c>
      <c r="P301">
        <v>9999</v>
      </c>
      <c r="Q301">
        <v>102</v>
      </c>
      <c r="R301">
        <v>494</v>
      </c>
      <c r="S301">
        <v>3.4089068825910922</v>
      </c>
      <c r="T301">
        <v>4.2044534412955468</v>
      </c>
      <c r="U301">
        <v>16.498582995951438</v>
      </c>
      <c r="V301">
        <v>0.40485829959514158</v>
      </c>
      <c r="W301">
        <v>2.0242914979757081</v>
      </c>
      <c r="X301">
        <v>49.190283400809719</v>
      </c>
      <c r="Y301">
        <v>11.943319838056684</v>
      </c>
      <c r="Z301">
        <v>5.8606090880374762</v>
      </c>
      <c r="AA301">
        <v>1.4958788256288598</v>
      </c>
      <c r="AB301">
        <v>2.2623257543250679</v>
      </c>
      <c r="AC301">
        <v>58.106998315835753</v>
      </c>
      <c r="AD301">
        <v>59.164732308862185</v>
      </c>
      <c r="AE301">
        <v>57.525618354233266</v>
      </c>
      <c r="AF301">
        <v>4.2487314010492812</v>
      </c>
      <c r="AG301">
        <v>4.1214482893585114</v>
      </c>
      <c r="AH301">
        <v>0.60728744939271251</v>
      </c>
    </row>
    <row r="302" spans="1:34">
      <c r="A302">
        <v>2</v>
      </c>
      <c r="B302">
        <v>273</v>
      </c>
      <c r="C302">
        <v>2001</v>
      </c>
      <c r="D302">
        <v>9</v>
      </c>
      <c r="E302">
        <v>99</v>
      </c>
      <c r="F302">
        <v>99</v>
      </c>
      <c r="G302">
        <v>99</v>
      </c>
      <c r="H302">
        <v>99</v>
      </c>
      <c r="I302">
        <v>99</v>
      </c>
      <c r="J302">
        <v>999</v>
      </c>
      <c r="K302">
        <v>99</v>
      </c>
      <c r="L302">
        <v>99</v>
      </c>
      <c r="M302">
        <v>99</v>
      </c>
      <c r="N302">
        <v>99</v>
      </c>
      <c r="O302">
        <v>99</v>
      </c>
      <c r="P302">
        <v>9999</v>
      </c>
      <c r="Q302">
        <v>236</v>
      </c>
      <c r="R302">
        <v>1361</v>
      </c>
      <c r="S302">
        <v>3.1028655400440854</v>
      </c>
      <c r="T302">
        <v>3.6091109478324759</v>
      </c>
      <c r="U302">
        <v>16.004481998530512</v>
      </c>
      <c r="V302">
        <v>0.44085231447465117</v>
      </c>
      <c r="W302">
        <v>0.51432770022042629</v>
      </c>
      <c r="X302">
        <v>45.775165319617919</v>
      </c>
      <c r="Y302">
        <v>10.433504775900076</v>
      </c>
      <c r="Z302">
        <v>5.8456036508195268</v>
      </c>
      <c r="AA302">
        <v>1.389474135086658</v>
      </c>
      <c r="AB302">
        <v>2.1108249436821129</v>
      </c>
      <c r="AC302">
        <v>53.113103431857901</v>
      </c>
      <c r="AD302">
        <v>53.311790611015091</v>
      </c>
      <c r="AE302">
        <v>59.791779045133055</v>
      </c>
      <c r="AF302">
        <v>11.705513030016345</v>
      </c>
      <c r="AG302">
        <v>11.014784582608742</v>
      </c>
      <c r="AH302">
        <v>0.88170462894930235</v>
      </c>
    </row>
    <row r="303" spans="1:34">
      <c r="A303">
        <v>2</v>
      </c>
      <c r="B303">
        <v>274</v>
      </c>
      <c r="C303">
        <v>2001</v>
      </c>
      <c r="D303">
        <v>10</v>
      </c>
      <c r="E303">
        <v>99</v>
      </c>
      <c r="F303">
        <v>99</v>
      </c>
      <c r="G303">
        <v>99</v>
      </c>
      <c r="H303">
        <v>99</v>
      </c>
      <c r="I303">
        <v>99</v>
      </c>
      <c r="J303">
        <v>999</v>
      </c>
      <c r="K303">
        <v>99</v>
      </c>
      <c r="L303">
        <v>99</v>
      </c>
      <c r="M303">
        <v>99</v>
      </c>
      <c r="N303">
        <v>99</v>
      </c>
      <c r="O303">
        <v>99</v>
      </c>
      <c r="P303">
        <v>9999</v>
      </c>
      <c r="Q303">
        <v>318</v>
      </c>
      <c r="R303">
        <v>1942</v>
      </c>
      <c r="S303">
        <v>3.1163748712667352</v>
      </c>
      <c r="T303">
        <v>3.8223480947476842</v>
      </c>
      <c r="U303">
        <v>16.743975283213196</v>
      </c>
      <c r="V303">
        <v>0.7209062821833162</v>
      </c>
      <c r="W303">
        <v>0.87538619979402688</v>
      </c>
      <c r="X303">
        <v>54.531410916580846</v>
      </c>
      <c r="Y303">
        <v>8.9083419155509773</v>
      </c>
      <c r="Z303">
        <v>4.9157759298181638</v>
      </c>
      <c r="AA303">
        <v>1.4817286226468103</v>
      </c>
      <c r="AB303">
        <v>2.1089908672661735</v>
      </c>
      <c r="AC303">
        <v>57.92173276528888</v>
      </c>
      <c r="AD303">
        <v>48.439888900443194</v>
      </c>
      <c r="AE303">
        <v>57.576978008798363</v>
      </c>
      <c r="AF303">
        <v>16.702502795218027</v>
      </c>
      <c r="AG303">
        <v>16.443113717950599</v>
      </c>
      <c r="AH303">
        <v>1.1328527291452111</v>
      </c>
    </row>
    <row r="304" spans="1:34">
      <c r="A304">
        <v>2</v>
      </c>
      <c r="B304">
        <v>275</v>
      </c>
      <c r="C304">
        <v>2001</v>
      </c>
      <c r="D304">
        <v>11</v>
      </c>
      <c r="E304">
        <v>99</v>
      </c>
      <c r="F304">
        <v>99</v>
      </c>
      <c r="G304">
        <v>99</v>
      </c>
      <c r="H304">
        <v>99</v>
      </c>
      <c r="I304">
        <v>99</v>
      </c>
      <c r="J304">
        <v>999</v>
      </c>
      <c r="K304">
        <v>99</v>
      </c>
      <c r="L304">
        <v>99</v>
      </c>
      <c r="M304">
        <v>99</v>
      </c>
      <c r="N304">
        <v>99</v>
      </c>
      <c r="O304">
        <v>99</v>
      </c>
      <c r="P304">
        <v>9999</v>
      </c>
      <c r="Q304">
        <v>177</v>
      </c>
      <c r="R304">
        <v>1011</v>
      </c>
      <c r="S304">
        <v>3.3798219584569726</v>
      </c>
      <c r="T304">
        <v>4.0702274975271999</v>
      </c>
      <c r="U304">
        <v>17.426805143422339</v>
      </c>
      <c r="V304">
        <v>0.89020771513353125</v>
      </c>
      <c r="W304">
        <v>1.0880316518298712</v>
      </c>
      <c r="X304">
        <v>61.028684470820949</v>
      </c>
      <c r="Y304">
        <v>10.682492581602373</v>
      </c>
      <c r="Z304">
        <v>5.2908598921378687</v>
      </c>
      <c r="AA304">
        <v>1.4037354320376001</v>
      </c>
      <c r="AB304">
        <v>2.3362311765877326</v>
      </c>
      <c r="AC304">
        <v>57.320539915607597</v>
      </c>
      <c r="AD304">
        <v>37.676504470603554</v>
      </c>
      <c r="AE304">
        <v>52.451208696911046</v>
      </c>
      <c r="AF304">
        <v>8.6952782317020727</v>
      </c>
      <c r="AG304">
        <v>8.9093329921675064</v>
      </c>
      <c r="AH304">
        <v>9.8911968348170093E-2</v>
      </c>
    </row>
    <row r="305" spans="1:34">
      <c r="A305">
        <v>2</v>
      </c>
      <c r="B305">
        <v>276</v>
      </c>
      <c r="C305">
        <v>2001</v>
      </c>
      <c r="D305">
        <v>12</v>
      </c>
      <c r="E305">
        <v>99</v>
      </c>
      <c r="F305">
        <v>99</v>
      </c>
      <c r="G305">
        <v>99</v>
      </c>
      <c r="H305">
        <v>99</v>
      </c>
      <c r="I305">
        <v>99</v>
      </c>
      <c r="J305">
        <v>999</v>
      </c>
      <c r="K305">
        <v>99</v>
      </c>
      <c r="L305">
        <v>99</v>
      </c>
      <c r="M305">
        <v>99</v>
      </c>
      <c r="N305">
        <v>99</v>
      </c>
      <c r="O305">
        <v>99</v>
      </c>
      <c r="P305">
        <v>9999</v>
      </c>
      <c r="Q305">
        <v>121</v>
      </c>
      <c r="R305">
        <v>849</v>
      </c>
      <c r="S305">
        <v>3.3286219081272086</v>
      </c>
      <c r="T305">
        <v>4.0400471142520624</v>
      </c>
      <c r="U305">
        <v>16.013545347467598</v>
      </c>
      <c r="V305">
        <v>0.58892815076560645</v>
      </c>
      <c r="W305">
        <v>0.35335689045936397</v>
      </c>
      <c r="X305">
        <v>46.996466431095406</v>
      </c>
      <c r="Y305">
        <v>8.5983510011778552</v>
      </c>
      <c r="Z305">
        <v>5.6036958009486284</v>
      </c>
      <c r="AA305">
        <v>1.344760143702258</v>
      </c>
      <c r="AB305">
        <v>1.8413642706020923</v>
      </c>
      <c r="AC305">
        <v>41.228901286706737</v>
      </c>
      <c r="AD305">
        <v>31.672664796659319</v>
      </c>
      <c r="AE305">
        <v>52.077869696735881</v>
      </c>
      <c r="AF305">
        <v>7.3019695536251854</v>
      </c>
      <c r="AG305">
        <v>6.8749800888278418</v>
      </c>
      <c r="AH305">
        <v>1.2956419316843348</v>
      </c>
    </row>
    <row r="306" spans="1:34">
      <c r="A306">
        <v>2</v>
      </c>
      <c r="B306">
        <v>277</v>
      </c>
      <c r="C306">
        <v>2000</v>
      </c>
      <c r="D306">
        <v>1</v>
      </c>
      <c r="E306">
        <v>99</v>
      </c>
      <c r="F306">
        <v>99</v>
      </c>
      <c r="G306">
        <v>99</v>
      </c>
      <c r="H306">
        <v>99</v>
      </c>
      <c r="I306">
        <v>99</v>
      </c>
      <c r="J306">
        <v>999</v>
      </c>
      <c r="K306">
        <v>99</v>
      </c>
      <c r="L306">
        <v>99</v>
      </c>
      <c r="M306">
        <v>99</v>
      </c>
      <c r="N306">
        <v>99</v>
      </c>
      <c r="O306">
        <v>99</v>
      </c>
      <c r="P306">
        <v>9999</v>
      </c>
      <c r="Q306">
        <v>202</v>
      </c>
      <c r="R306">
        <v>1489</v>
      </c>
      <c r="S306">
        <v>3.3760913364674279</v>
      </c>
      <c r="T306">
        <v>4.615849563465412</v>
      </c>
      <c r="U306">
        <v>17.075755540631299</v>
      </c>
      <c r="V306">
        <v>0.40295500335795847</v>
      </c>
      <c r="W306">
        <v>1.0745466756212223</v>
      </c>
      <c r="X306">
        <v>56.548018804566809</v>
      </c>
      <c r="Y306">
        <v>9.8052384150436556</v>
      </c>
      <c r="Z306">
        <v>4.8157882536897807</v>
      </c>
      <c r="AA306">
        <v>1.4362169665486402</v>
      </c>
      <c r="AB306">
        <v>1.9075802185833679</v>
      </c>
      <c r="AC306">
        <v>66.358678310723278</v>
      </c>
      <c r="AD306">
        <v>50.035684125906002</v>
      </c>
      <c r="AE306">
        <v>65.625249306068781</v>
      </c>
      <c r="AF306">
        <v>11.95791840668166</v>
      </c>
      <c r="AG306">
        <v>12.097730408716748</v>
      </c>
      <c r="AH306">
        <v>0.26863666890530558</v>
      </c>
    </row>
    <row r="307" spans="1:34">
      <c r="A307">
        <v>2</v>
      </c>
      <c r="B307">
        <v>278</v>
      </c>
      <c r="C307">
        <v>2000</v>
      </c>
      <c r="D307">
        <v>2</v>
      </c>
      <c r="E307">
        <v>99</v>
      </c>
      <c r="F307">
        <v>99</v>
      </c>
      <c r="G307">
        <v>99</v>
      </c>
      <c r="H307">
        <v>99</v>
      </c>
      <c r="I307">
        <v>99</v>
      </c>
      <c r="J307">
        <v>999</v>
      </c>
      <c r="K307">
        <v>99</v>
      </c>
      <c r="L307">
        <v>99</v>
      </c>
      <c r="M307">
        <v>99</v>
      </c>
      <c r="N307">
        <v>99</v>
      </c>
      <c r="O307">
        <v>99</v>
      </c>
      <c r="P307">
        <v>9999</v>
      </c>
      <c r="Q307">
        <v>178</v>
      </c>
      <c r="R307">
        <v>1023</v>
      </c>
      <c r="S307">
        <v>3.6187683284457486</v>
      </c>
      <c r="T307">
        <v>4.7507331378299131</v>
      </c>
      <c r="U307">
        <v>17.571652003910074</v>
      </c>
      <c r="V307">
        <v>0.5865102639296188</v>
      </c>
      <c r="W307">
        <v>0.48875855327468226</v>
      </c>
      <c r="X307">
        <v>59.824046920821104</v>
      </c>
      <c r="Y307">
        <v>10.752688172043012</v>
      </c>
      <c r="Z307">
        <v>4.7758759523803667</v>
      </c>
      <c r="AA307">
        <v>1.4781959256531716</v>
      </c>
      <c r="AB307">
        <v>1.9880967753160597</v>
      </c>
      <c r="AC307">
        <v>62.286226192165763</v>
      </c>
      <c r="AD307">
        <v>50.58196657233924</v>
      </c>
      <c r="AE307">
        <v>60.996298241269677</v>
      </c>
      <c r="AF307">
        <v>8.2155477031802118</v>
      </c>
      <c r="AG307">
        <v>8.5529809202074478</v>
      </c>
      <c r="AH307">
        <v>0</v>
      </c>
    </row>
    <row r="308" spans="1:34">
      <c r="A308">
        <v>2</v>
      </c>
      <c r="B308">
        <v>279</v>
      </c>
      <c r="C308">
        <v>2000</v>
      </c>
      <c r="D308">
        <v>3</v>
      </c>
      <c r="E308">
        <v>99</v>
      </c>
      <c r="F308">
        <v>99</v>
      </c>
      <c r="G308">
        <v>99</v>
      </c>
      <c r="H308">
        <v>99</v>
      </c>
      <c r="I308">
        <v>99</v>
      </c>
      <c r="J308">
        <v>999</v>
      </c>
      <c r="K308">
        <v>99</v>
      </c>
      <c r="L308">
        <v>99</v>
      </c>
      <c r="M308">
        <v>99</v>
      </c>
      <c r="N308">
        <v>99</v>
      </c>
      <c r="O308">
        <v>99</v>
      </c>
      <c r="P308">
        <v>9999</v>
      </c>
      <c r="Q308">
        <v>295</v>
      </c>
      <c r="R308">
        <v>1251</v>
      </c>
      <c r="S308">
        <v>3.5035971223021578</v>
      </c>
      <c r="T308">
        <v>4.8545163868904879</v>
      </c>
      <c r="U308">
        <v>17.259392486011226</v>
      </c>
      <c r="V308">
        <v>0.47961630695443641</v>
      </c>
      <c r="W308">
        <v>1.9184652278177456</v>
      </c>
      <c r="X308">
        <v>58.433253397282179</v>
      </c>
      <c r="Y308">
        <v>11.350919264588327</v>
      </c>
      <c r="Z308">
        <v>5.1593842959775538</v>
      </c>
      <c r="AA308">
        <v>1.579427547327799</v>
      </c>
      <c r="AB308">
        <v>2.1785822475737966</v>
      </c>
      <c r="AC308">
        <v>65.990030524265833</v>
      </c>
      <c r="AD308">
        <v>55.685059005906488</v>
      </c>
      <c r="AE308">
        <v>65.666183625439459</v>
      </c>
      <c r="AF308">
        <v>10.046578862833281</v>
      </c>
      <c r="AG308">
        <v>10.273350145120627</v>
      </c>
      <c r="AH308">
        <v>0.79936051159072752</v>
      </c>
    </row>
    <row r="309" spans="1:34">
      <c r="A309">
        <v>2</v>
      </c>
      <c r="B309">
        <v>280</v>
      </c>
      <c r="C309">
        <v>2000</v>
      </c>
      <c r="D309">
        <v>4</v>
      </c>
      <c r="E309">
        <v>99</v>
      </c>
      <c r="F309">
        <v>99</v>
      </c>
      <c r="G309">
        <v>99</v>
      </c>
      <c r="H309">
        <v>99</v>
      </c>
      <c r="I309">
        <v>99</v>
      </c>
      <c r="J309">
        <v>999</v>
      </c>
      <c r="K309">
        <v>99</v>
      </c>
      <c r="L309">
        <v>99</v>
      </c>
      <c r="M309">
        <v>99</v>
      </c>
      <c r="N309">
        <v>99</v>
      </c>
      <c r="O309">
        <v>99</v>
      </c>
      <c r="P309">
        <v>9999</v>
      </c>
      <c r="Q309">
        <v>219</v>
      </c>
      <c r="R309">
        <v>907</v>
      </c>
      <c r="S309">
        <v>3.7541345093715552</v>
      </c>
      <c r="T309">
        <v>4.9481808158765164</v>
      </c>
      <c r="U309">
        <v>17.595148842337402</v>
      </c>
      <c r="V309">
        <v>0.99228224917309826</v>
      </c>
      <c r="W309">
        <v>2.8665931642778393</v>
      </c>
      <c r="X309">
        <v>61.411245865490621</v>
      </c>
      <c r="Y309">
        <v>12.899669239250272</v>
      </c>
      <c r="Z309">
        <v>4.9578886674152756</v>
      </c>
      <c r="AA309">
        <v>1.6049029054186521</v>
      </c>
      <c r="AB309">
        <v>2.1976645161693265</v>
      </c>
      <c r="AC309">
        <v>66.02550665595713</v>
      </c>
      <c r="AD309">
        <v>57.422614655526914</v>
      </c>
      <c r="AE309">
        <v>63.689567989938737</v>
      </c>
      <c r="AF309">
        <v>7.2839704465146191</v>
      </c>
      <c r="AG309">
        <v>7.5932816291573468</v>
      </c>
      <c r="AH309">
        <v>0.1102535832414553</v>
      </c>
    </row>
    <row r="310" spans="1:34">
      <c r="A310">
        <v>2</v>
      </c>
      <c r="B310">
        <v>281</v>
      </c>
      <c r="C310">
        <v>2000</v>
      </c>
      <c r="D310">
        <v>5</v>
      </c>
      <c r="E310">
        <v>99</v>
      </c>
      <c r="F310">
        <v>99</v>
      </c>
      <c r="G310">
        <v>99</v>
      </c>
      <c r="H310">
        <v>99</v>
      </c>
      <c r="I310">
        <v>99</v>
      </c>
      <c r="J310">
        <v>999</v>
      </c>
      <c r="K310">
        <v>99</v>
      </c>
      <c r="L310">
        <v>99</v>
      </c>
      <c r="M310">
        <v>99</v>
      </c>
      <c r="N310">
        <v>99</v>
      </c>
      <c r="O310">
        <v>99</v>
      </c>
      <c r="P310">
        <v>9999</v>
      </c>
      <c r="Q310">
        <v>133</v>
      </c>
      <c r="R310">
        <v>567</v>
      </c>
      <c r="S310">
        <v>3.3121693121693121</v>
      </c>
      <c r="T310">
        <v>4.6137566137566131</v>
      </c>
      <c r="U310">
        <v>17.431393298059962</v>
      </c>
      <c r="V310">
        <v>0.52910052910052907</v>
      </c>
      <c r="W310">
        <v>2.821869488536155</v>
      </c>
      <c r="X310">
        <v>58.377425044091709</v>
      </c>
      <c r="Y310">
        <v>14.638447971781307</v>
      </c>
      <c r="Z310">
        <v>5.3357668388805184</v>
      </c>
      <c r="AA310">
        <v>1.6328560104537195</v>
      </c>
      <c r="AB310">
        <v>2.3676288000374259</v>
      </c>
      <c r="AC310">
        <v>70.476450000513324</v>
      </c>
      <c r="AD310">
        <v>68.714105682850004</v>
      </c>
      <c r="AE310">
        <v>69.176599903917975</v>
      </c>
      <c r="AF310">
        <v>4.5534853838740785</v>
      </c>
      <c r="AG310">
        <v>4.7026692677356383</v>
      </c>
      <c r="AH310">
        <v>1.7636684303350969</v>
      </c>
    </row>
    <row r="311" spans="1:34">
      <c r="A311">
        <v>2</v>
      </c>
      <c r="B311">
        <v>282</v>
      </c>
      <c r="C311">
        <v>2000</v>
      </c>
      <c r="D311">
        <v>6</v>
      </c>
      <c r="E311">
        <v>99</v>
      </c>
      <c r="F311">
        <v>99</v>
      </c>
      <c r="G311">
        <v>99</v>
      </c>
      <c r="H311">
        <v>99</v>
      </c>
      <c r="I311">
        <v>99</v>
      </c>
      <c r="J311">
        <v>999</v>
      </c>
      <c r="K311">
        <v>99</v>
      </c>
      <c r="L311">
        <v>99</v>
      </c>
      <c r="M311">
        <v>99</v>
      </c>
      <c r="N311">
        <v>99</v>
      </c>
      <c r="O311">
        <v>99</v>
      </c>
      <c r="P311">
        <v>9999</v>
      </c>
      <c r="Q311">
        <v>158</v>
      </c>
      <c r="R311">
        <v>684</v>
      </c>
      <c r="S311">
        <v>3.3801169590643276</v>
      </c>
      <c r="T311">
        <v>4.4576023391812862</v>
      </c>
      <c r="U311">
        <v>16.754678362573117</v>
      </c>
      <c r="V311">
        <v>0.29239766081871349</v>
      </c>
      <c r="W311">
        <v>2.6315789473684221</v>
      </c>
      <c r="X311">
        <v>50.146198830409361</v>
      </c>
      <c r="Y311">
        <v>12.426900584795321</v>
      </c>
      <c r="Z311">
        <v>5.3161476165870756</v>
      </c>
      <c r="AA311">
        <v>1.6335166342917082</v>
      </c>
      <c r="AB311">
        <v>2.3631461546630206</v>
      </c>
      <c r="AC311">
        <v>64.745285642591313</v>
      </c>
      <c r="AD311">
        <v>73.847337185385527</v>
      </c>
      <c r="AE311">
        <v>69.49784837908355</v>
      </c>
      <c r="AF311">
        <v>5.493093478959203</v>
      </c>
      <c r="AG311">
        <v>5.4528239044582953</v>
      </c>
      <c r="AH311">
        <v>1.7543859649122804</v>
      </c>
    </row>
    <row r="312" spans="1:34">
      <c r="A312">
        <v>2</v>
      </c>
      <c r="B312">
        <v>283</v>
      </c>
      <c r="C312">
        <v>2000</v>
      </c>
      <c r="D312">
        <v>7</v>
      </c>
      <c r="E312">
        <v>99</v>
      </c>
      <c r="F312">
        <v>99</v>
      </c>
      <c r="G312">
        <v>99</v>
      </c>
      <c r="H312">
        <v>99</v>
      </c>
      <c r="I312">
        <v>99</v>
      </c>
      <c r="J312">
        <v>999</v>
      </c>
      <c r="K312">
        <v>99</v>
      </c>
      <c r="L312">
        <v>99</v>
      </c>
      <c r="M312">
        <v>99</v>
      </c>
      <c r="N312">
        <v>99</v>
      </c>
      <c r="O312">
        <v>99</v>
      </c>
      <c r="P312">
        <v>9999</v>
      </c>
      <c r="Q312">
        <v>79</v>
      </c>
      <c r="R312">
        <v>305</v>
      </c>
      <c r="S312">
        <v>3.2852459016393434</v>
      </c>
      <c r="T312">
        <v>3.9639344262295073</v>
      </c>
      <c r="U312">
        <v>16.567213114754107</v>
      </c>
      <c r="V312">
        <v>0.98360655737704927</v>
      </c>
      <c r="W312">
        <v>1.9672131147540983</v>
      </c>
      <c r="X312">
        <v>48.524590163934405</v>
      </c>
      <c r="Y312">
        <v>18.688524590163937</v>
      </c>
      <c r="Z312">
        <v>6.8150441421534387</v>
      </c>
      <c r="AA312">
        <v>1.6498222522813017</v>
      </c>
      <c r="AB312">
        <v>2.4405073905991208</v>
      </c>
      <c r="AC312">
        <v>60.203293845911936</v>
      </c>
      <c r="AD312">
        <v>51.017859641603629</v>
      </c>
      <c r="AE312">
        <v>68.0864490175572</v>
      </c>
      <c r="AF312">
        <v>2.4494057179569553</v>
      </c>
      <c r="AG312">
        <v>2.4042441832802006</v>
      </c>
      <c r="AH312">
        <v>0</v>
      </c>
    </row>
    <row r="313" spans="1:34">
      <c r="A313">
        <v>2</v>
      </c>
      <c r="B313">
        <v>284</v>
      </c>
      <c r="C313">
        <v>2000</v>
      </c>
      <c r="D313">
        <v>8</v>
      </c>
      <c r="E313">
        <v>99</v>
      </c>
      <c r="F313">
        <v>99</v>
      </c>
      <c r="G313">
        <v>99</v>
      </c>
      <c r="H313">
        <v>99</v>
      </c>
      <c r="I313">
        <v>99</v>
      </c>
      <c r="J313">
        <v>999</v>
      </c>
      <c r="K313">
        <v>99</v>
      </c>
      <c r="L313">
        <v>99</v>
      </c>
      <c r="M313">
        <v>99</v>
      </c>
      <c r="N313">
        <v>99</v>
      </c>
      <c r="O313">
        <v>99</v>
      </c>
      <c r="P313">
        <v>9999</v>
      </c>
      <c r="Q313">
        <v>114</v>
      </c>
      <c r="R313">
        <v>629</v>
      </c>
      <c r="S313">
        <v>3.3593004769475368</v>
      </c>
      <c r="T313">
        <v>3.7058823529411762</v>
      </c>
      <c r="U313">
        <v>16.3248012718601</v>
      </c>
      <c r="V313">
        <v>0.63593004769475381</v>
      </c>
      <c r="W313">
        <v>0.3179650238473769</v>
      </c>
      <c r="X313">
        <v>46.422893481716997</v>
      </c>
      <c r="Y313">
        <v>9.0620031796502385</v>
      </c>
      <c r="Z313">
        <v>5.5989201065520895</v>
      </c>
      <c r="AA313">
        <v>1.4457866487556053</v>
      </c>
      <c r="AB313">
        <v>2.0804901263426876</v>
      </c>
      <c r="AC313">
        <v>53.326353280423113</v>
      </c>
      <c r="AD313">
        <v>47.094757218298248</v>
      </c>
      <c r="AE313">
        <v>55.574634444699207</v>
      </c>
      <c r="AF313">
        <v>5.0513973658849993</v>
      </c>
      <c r="AG313">
        <v>4.8857115668268509</v>
      </c>
      <c r="AH313">
        <v>0</v>
      </c>
    </row>
    <row r="314" spans="1:34">
      <c r="A314">
        <v>2</v>
      </c>
      <c r="B314">
        <v>285</v>
      </c>
      <c r="C314">
        <v>2000</v>
      </c>
      <c r="D314">
        <v>9</v>
      </c>
      <c r="E314">
        <v>99</v>
      </c>
      <c r="F314">
        <v>99</v>
      </c>
      <c r="G314">
        <v>99</v>
      </c>
      <c r="H314">
        <v>99</v>
      </c>
      <c r="I314">
        <v>99</v>
      </c>
      <c r="J314">
        <v>999</v>
      </c>
      <c r="K314">
        <v>99</v>
      </c>
      <c r="L314">
        <v>99</v>
      </c>
      <c r="M314">
        <v>99</v>
      </c>
      <c r="N314">
        <v>99</v>
      </c>
      <c r="O314">
        <v>99</v>
      </c>
      <c r="P314">
        <v>9999</v>
      </c>
      <c r="Q314">
        <v>233</v>
      </c>
      <c r="R314">
        <v>1234</v>
      </c>
      <c r="S314">
        <v>3.2009724473257695</v>
      </c>
      <c r="T314">
        <v>3.9149108589951367</v>
      </c>
      <c r="U314">
        <v>16.460534846029191</v>
      </c>
      <c r="V314">
        <v>0.48622366288492685</v>
      </c>
      <c r="W314">
        <v>0.97244732576985371</v>
      </c>
      <c r="X314">
        <v>49.432739059967595</v>
      </c>
      <c r="Y314">
        <v>10.372771474878444</v>
      </c>
      <c r="Z314">
        <v>4.9052090896442113</v>
      </c>
      <c r="AA314">
        <v>1.4571566062897348</v>
      </c>
      <c r="AB314">
        <v>2.118083297680065</v>
      </c>
      <c r="AC314">
        <v>58.267178407125904</v>
      </c>
      <c r="AD314">
        <v>51.796666919828873</v>
      </c>
      <c r="AE314">
        <v>61.731533531788592</v>
      </c>
      <c r="AF314">
        <v>9.9100546097012518</v>
      </c>
      <c r="AG314">
        <v>9.6647000047580605</v>
      </c>
      <c r="AH314">
        <v>0.97244732576985371</v>
      </c>
    </row>
    <row r="315" spans="1:34">
      <c r="A315">
        <v>2</v>
      </c>
      <c r="B315">
        <v>286</v>
      </c>
      <c r="C315">
        <v>2000</v>
      </c>
      <c r="D315">
        <v>10</v>
      </c>
      <c r="E315">
        <v>99</v>
      </c>
      <c r="F315">
        <v>99</v>
      </c>
      <c r="G315">
        <v>99</v>
      </c>
      <c r="H315">
        <v>99</v>
      </c>
      <c r="I315">
        <v>99</v>
      </c>
      <c r="J315">
        <v>999</v>
      </c>
      <c r="K315">
        <v>99</v>
      </c>
      <c r="L315">
        <v>99</v>
      </c>
      <c r="M315">
        <v>99</v>
      </c>
      <c r="N315">
        <v>99</v>
      </c>
      <c r="O315">
        <v>99</v>
      </c>
      <c r="P315">
        <v>9999</v>
      </c>
      <c r="Q315">
        <v>379</v>
      </c>
      <c r="R315">
        <v>2504</v>
      </c>
      <c r="S315">
        <v>3.0958466453674118</v>
      </c>
      <c r="T315">
        <v>3.835463258785941</v>
      </c>
      <c r="U315">
        <v>16.636102236421756</v>
      </c>
      <c r="V315">
        <v>0.63897763578274769</v>
      </c>
      <c r="W315">
        <v>0.91853035143769979</v>
      </c>
      <c r="X315">
        <v>52.396166134185314</v>
      </c>
      <c r="Y315">
        <v>8.8658146964856233</v>
      </c>
      <c r="Z315">
        <v>4.9432989607896882</v>
      </c>
      <c r="AA315">
        <v>1.4610213511865371</v>
      </c>
      <c r="AB315">
        <v>2.1568127871490903</v>
      </c>
      <c r="AC315">
        <v>57.798696060014642</v>
      </c>
      <c r="AD315">
        <v>41.176701573926486</v>
      </c>
      <c r="AE315">
        <v>56.960916350820241</v>
      </c>
      <c r="AF315">
        <v>20.109219402505623</v>
      </c>
      <c r="AG315">
        <v>19.820526240662339</v>
      </c>
      <c r="AH315">
        <v>0.35942492012779553</v>
      </c>
    </row>
    <row r="316" spans="1:34">
      <c r="A316">
        <v>2</v>
      </c>
      <c r="B316">
        <v>287</v>
      </c>
      <c r="C316">
        <v>2000</v>
      </c>
      <c r="D316">
        <v>11</v>
      </c>
      <c r="E316">
        <v>99</v>
      </c>
      <c r="F316">
        <v>99</v>
      </c>
      <c r="G316">
        <v>99</v>
      </c>
      <c r="H316">
        <v>99</v>
      </c>
      <c r="I316">
        <v>99</v>
      </c>
      <c r="J316">
        <v>999</v>
      </c>
      <c r="K316">
        <v>99</v>
      </c>
      <c r="L316">
        <v>99</v>
      </c>
      <c r="M316">
        <v>99</v>
      </c>
      <c r="N316">
        <v>99</v>
      </c>
      <c r="O316">
        <v>99</v>
      </c>
      <c r="P316">
        <v>9999</v>
      </c>
      <c r="Q316">
        <v>174</v>
      </c>
      <c r="R316">
        <v>1045</v>
      </c>
      <c r="S316">
        <v>3.191387559808613</v>
      </c>
      <c r="T316">
        <v>4.0727272727272723</v>
      </c>
      <c r="U316">
        <v>16.511961722488024</v>
      </c>
      <c r="V316">
        <v>0.19138755980861247</v>
      </c>
      <c r="W316">
        <v>1.0526315789473681</v>
      </c>
      <c r="X316">
        <v>50.813397129186605</v>
      </c>
      <c r="Y316">
        <v>9.9521531100478491</v>
      </c>
      <c r="Z316">
        <v>5.1207730126748814</v>
      </c>
      <c r="AA316">
        <v>1.3454593097168028</v>
      </c>
      <c r="AB316">
        <v>2.0862898841349353</v>
      </c>
      <c r="AC316">
        <v>59.127871988281242</v>
      </c>
      <c r="AD316">
        <v>48.483591444547201</v>
      </c>
      <c r="AE316">
        <v>57.424574430393584</v>
      </c>
      <c r="AF316">
        <v>8.3922261484098897</v>
      </c>
      <c r="AG316">
        <v>8.2100204596279056</v>
      </c>
      <c r="AH316">
        <v>0.28708133971291872</v>
      </c>
    </row>
    <row r="317" spans="1:34">
      <c r="A317">
        <v>2</v>
      </c>
      <c r="B317">
        <v>288</v>
      </c>
      <c r="C317">
        <v>2000</v>
      </c>
      <c r="D317">
        <v>12</v>
      </c>
      <c r="E317">
        <v>99</v>
      </c>
      <c r="F317">
        <v>99</v>
      </c>
      <c r="G317">
        <v>99</v>
      </c>
      <c r="H317">
        <v>99</v>
      </c>
      <c r="I317">
        <v>99</v>
      </c>
      <c r="J317">
        <v>999</v>
      </c>
      <c r="K317">
        <v>99</v>
      </c>
      <c r="L317">
        <v>99</v>
      </c>
      <c r="M317">
        <v>99</v>
      </c>
      <c r="N317">
        <v>99</v>
      </c>
      <c r="O317">
        <v>99</v>
      </c>
      <c r="P317">
        <v>9999</v>
      </c>
      <c r="Q317">
        <v>146</v>
      </c>
      <c r="R317">
        <v>814</v>
      </c>
      <c r="S317">
        <v>3.3206388206388202</v>
      </c>
      <c r="T317">
        <v>4.2592137592137593</v>
      </c>
      <c r="U317">
        <v>16.374570024570026</v>
      </c>
      <c r="V317">
        <v>0.12285012285012284</v>
      </c>
      <c r="W317">
        <v>0.49140049140049136</v>
      </c>
      <c r="X317">
        <v>49.631449631449648</v>
      </c>
      <c r="Y317">
        <v>7.6167076167076173</v>
      </c>
      <c r="Z317">
        <v>4.9431962025783296</v>
      </c>
      <c r="AA317">
        <v>1.4034501484487856</v>
      </c>
      <c r="AB317">
        <v>1.9012170861983255</v>
      </c>
      <c r="AC317">
        <v>41.766867442097407</v>
      </c>
      <c r="AD317">
        <v>35.298692977126045</v>
      </c>
      <c r="AE317">
        <v>56.416397772273427</v>
      </c>
      <c r="AF317">
        <v>6.5371024734982353</v>
      </c>
      <c r="AG317">
        <v>6.3419612694485403</v>
      </c>
      <c r="AH317">
        <v>1.3513513513513515</v>
      </c>
    </row>
    <row r="318" spans="1:34">
      <c r="A318">
        <v>2</v>
      </c>
      <c r="B318">
        <v>289</v>
      </c>
      <c r="C318">
        <v>1999</v>
      </c>
      <c r="D318">
        <v>1</v>
      </c>
      <c r="E318">
        <v>99</v>
      </c>
      <c r="F318">
        <v>99</v>
      </c>
      <c r="G318">
        <v>99</v>
      </c>
      <c r="H318">
        <v>99</v>
      </c>
      <c r="I318">
        <v>99</v>
      </c>
      <c r="J318">
        <v>999</v>
      </c>
      <c r="K318">
        <v>99</v>
      </c>
      <c r="L318">
        <v>99</v>
      </c>
      <c r="M318">
        <v>99</v>
      </c>
      <c r="N318">
        <v>99</v>
      </c>
      <c r="O318">
        <v>99</v>
      </c>
      <c r="P318">
        <v>9999</v>
      </c>
      <c r="Q318">
        <v>273</v>
      </c>
      <c r="R318">
        <v>2130</v>
      </c>
      <c r="S318">
        <v>3.6211267605633792</v>
      </c>
      <c r="T318">
        <v>4.682629107981219</v>
      </c>
      <c r="U318">
        <v>17.030985915492955</v>
      </c>
      <c r="V318">
        <v>9.3896713615023497E-2</v>
      </c>
      <c r="W318">
        <v>1.2206572769953048</v>
      </c>
      <c r="X318">
        <v>57.558685446009406</v>
      </c>
      <c r="Y318">
        <v>8.7793427230046976</v>
      </c>
      <c r="Z318">
        <v>4.499015798974999</v>
      </c>
      <c r="AA318">
        <v>1.4491780567859109</v>
      </c>
      <c r="AB318">
        <v>2.0885848115461498</v>
      </c>
      <c r="AC318">
        <v>54.270357439958083</v>
      </c>
      <c r="AD318">
        <v>41.985358423903087</v>
      </c>
      <c r="AE318">
        <v>52.953539952169841</v>
      </c>
      <c r="AF318">
        <v>15.570175438596497</v>
      </c>
      <c r="AG318">
        <v>15.774300014349764</v>
      </c>
      <c r="AH318">
        <v>0.56338028169014076</v>
      </c>
    </row>
    <row r="319" spans="1:34">
      <c r="A319">
        <v>2</v>
      </c>
      <c r="B319">
        <v>290</v>
      </c>
      <c r="C319">
        <v>1999</v>
      </c>
      <c r="D319">
        <v>2</v>
      </c>
      <c r="E319">
        <v>99</v>
      </c>
      <c r="F319">
        <v>99</v>
      </c>
      <c r="G319">
        <v>99</v>
      </c>
      <c r="H319">
        <v>99</v>
      </c>
      <c r="I319">
        <v>99</v>
      </c>
      <c r="J319">
        <v>999</v>
      </c>
      <c r="K319">
        <v>99</v>
      </c>
      <c r="L319">
        <v>99</v>
      </c>
      <c r="M319">
        <v>99</v>
      </c>
      <c r="N319">
        <v>99</v>
      </c>
      <c r="O319">
        <v>99</v>
      </c>
      <c r="P319">
        <v>9999</v>
      </c>
      <c r="Q319">
        <v>166</v>
      </c>
      <c r="R319">
        <v>786</v>
      </c>
      <c r="S319">
        <v>3.8829516539440192</v>
      </c>
      <c r="T319">
        <v>4.539440203562342</v>
      </c>
      <c r="U319">
        <v>17.871119592875296</v>
      </c>
      <c r="V319">
        <v>1.272264631043257</v>
      </c>
      <c r="W319">
        <v>0.63613231552162841</v>
      </c>
      <c r="X319">
        <v>63.740458015267187</v>
      </c>
      <c r="Y319">
        <v>12.468193384223921</v>
      </c>
      <c r="Z319">
        <v>4.8985138753213837</v>
      </c>
      <c r="AA319">
        <v>1.5478917584513101</v>
      </c>
      <c r="AB319">
        <v>1.9416675742955325</v>
      </c>
      <c r="AC319">
        <v>51.345224032578706</v>
      </c>
      <c r="AD319">
        <v>39.935754831822742</v>
      </c>
      <c r="AE319">
        <v>38.971435460179201</v>
      </c>
      <c r="AF319">
        <v>5.7456140350877192</v>
      </c>
      <c r="AG319">
        <v>6.1080841330787994</v>
      </c>
      <c r="AH319">
        <v>0</v>
      </c>
    </row>
    <row r="320" spans="1:34">
      <c r="A320">
        <v>2</v>
      </c>
      <c r="B320">
        <v>291</v>
      </c>
      <c r="C320">
        <v>1999</v>
      </c>
      <c r="D320">
        <v>3</v>
      </c>
      <c r="E320">
        <v>99</v>
      </c>
      <c r="F320">
        <v>99</v>
      </c>
      <c r="G320">
        <v>99</v>
      </c>
      <c r="H320">
        <v>99</v>
      </c>
      <c r="I320">
        <v>99</v>
      </c>
      <c r="J320">
        <v>999</v>
      </c>
      <c r="K320">
        <v>99</v>
      </c>
      <c r="L320">
        <v>99</v>
      </c>
      <c r="M320">
        <v>99</v>
      </c>
      <c r="N320">
        <v>99</v>
      </c>
      <c r="O320">
        <v>99</v>
      </c>
      <c r="P320">
        <v>9999</v>
      </c>
      <c r="Q320">
        <v>263</v>
      </c>
      <c r="R320">
        <v>1050</v>
      </c>
      <c r="S320">
        <v>3.753333333333333</v>
      </c>
      <c r="T320">
        <v>4.6142857142857121</v>
      </c>
      <c r="U320">
        <v>17.610190476190475</v>
      </c>
      <c r="V320">
        <v>1.1428571428571423</v>
      </c>
      <c r="W320">
        <v>1.9047619047619055</v>
      </c>
      <c r="X320">
        <v>58.095238095238123</v>
      </c>
      <c r="Y320">
        <v>14.19047619047619</v>
      </c>
      <c r="Z320">
        <v>5.0921845776878811</v>
      </c>
      <c r="AA320">
        <v>1.6385572438184275</v>
      </c>
      <c r="AB320">
        <v>2.110018215738505</v>
      </c>
      <c r="AC320">
        <v>63.198514014758885</v>
      </c>
      <c r="AD320">
        <v>53.468505537570309</v>
      </c>
      <c r="AE320">
        <v>55.756415132850513</v>
      </c>
      <c r="AF320">
        <v>7.6754385964912286</v>
      </c>
      <c r="AG320">
        <v>8.0405185046680199</v>
      </c>
      <c r="AH320">
        <v>0.28571428571428559</v>
      </c>
    </row>
    <row r="321" spans="1:34">
      <c r="A321">
        <v>2</v>
      </c>
      <c r="B321">
        <v>292</v>
      </c>
      <c r="C321">
        <v>1999</v>
      </c>
      <c r="D321">
        <v>4</v>
      </c>
      <c r="E321">
        <v>99</v>
      </c>
      <c r="F321">
        <v>99</v>
      </c>
      <c r="G321">
        <v>99</v>
      </c>
      <c r="H321">
        <v>99</v>
      </c>
      <c r="I321">
        <v>99</v>
      </c>
      <c r="J321">
        <v>999</v>
      </c>
      <c r="K321">
        <v>99</v>
      </c>
      <c r="L321">
        <v>99</v>
      </c>
      <c r="M321">
        <v>99</v>
      </c>
      <c r="N321">
        <v>99</v>
      </c>
      <c r="O321">
        <v>99</v>
      </c>
      <c r="P321">
        <v>9999</v>
      </c>
      <c r="Q321">
        <v>293</v>
      </c>
      <c r="R321">
        <v>1258</v>
      </c>
      <c r="S321">
        <v>3.7996820349761511</v>
      </c>
      <c r="T321">
        <v>4.9562798092209848</v>
      </c>
      <c r="U321">
        <v>17.945389507154211</v>
      </c>
      <c r="V321">
        <v>0.55643879173290922</v>
      </c>
      <c r="W321">
        <v>3.3386327503974553</v>
      </c>
      <c r="X321">
        <v>62.162162162162176</v>
      </c>
      <c r="Y321">
        <v>16.136724960254373</v>
      </c>
      <c r="Z321">
        <v>5.3935646057788764</v>
      </c>
      <c r="AA321">
        <v>1.722275243207559</v>
      </c>
      <c r="AB321">
        <v>2.2742414989342454</v>
      </c>
      <c r="AC321">
        <v>65.724442552884582</v>
      </c>
      <c r="AD321">
        <v>58.613936354517797</v>
      </c>
      <c r="AE321">
        <v>69.163597944002319</v>
      </c>
      <c r="AF321">
        <v>9.1959064327485383</v>
      </c>
      <c r="AG321">
        <v>9.8166709426053114</v>
      </c>
      <c r="AH321">
        <v>7.9491255961844226E-2</v>
      </c>
    </row>
    <row r="322" spans="1:34">
      <c r="A322">
        <v>2</v>
      </c>
      <c r="B322">
        <v>293</v>
      </c>
      <c r="C322">
        <v>1999</v>
      </c>
      <c r="D322">
        <v>5</v>
      </c>
      <c r="E322">
        <v>99</v>
      </c>
      <c r="F322">
        <v>99</v>
      </c>
      <c r="G322">
        <v>99</v>
      </c>
      <c r="H322">
        <v>99</v>
      </c>
      <c r="I322">
        <v>99</v>
      </c>
      <c r="J322">
        <v>999</v>
      </c>
      <c r="K322">
        <v>99</v>
      </c>
      <c r="L322">
        <v>99</v>
      </c>
      <c r="M322">
        <v>99</v>
      </c>
      <c r="N322">
        <v>99</v>
      </c>
      <c r="O322">
        <v>99</v>
      </c>
      <c r="P322">
        <v>9999</v>
      </c>
      <c r="Q322">
        <v>154</v>
      </c>
      <c r="R322">
        <v>553</v>
      </c>
      <c r="S322">
        <v>3.5623869801085002</v>
      </c>
      <c r="T322">
        <v>4.4502712477396011</v>
      </c>
      <c r="U322">
        <v>17.230922242314652</v>
      </c>
      <c r="V322">
        <v>2.1699819168173597</v>
      </c>
      <c r="W322">
        <v>1.4466546112115739</v>
      </c>
      <c r="X322">
        <v>54.972875226039797</v>
      </c>
      <c r="Y322">
        <v>15.009041591320075</v>
      </c>
      <c r="Z322">
        <v>5.3373604270737092</v>
      </c>
      <c r="AA322">
        <v>1.7677529638000811</v>
      </c>
      <c r="AB322">
        <v>2.1536303759526034</v>
      </c>
      <c r="AC322">
        <v>65.964499487473518</v>
      </c>
      <c r="AD322">
        <v>63.351782348161237</v>
      </c>
      <c r="AE322">
        <v>72.671446476928821</v>
      </c>
      <c r="AF322">
        <v>4.0423976608187138</v>
      </c>
      <c r="AG322">
        <v>4.1434715113776228</v>
      </c>
      <c r="AH322">
        <v>1.4466546112115739</v>
      </c>
    </row>
    <row r="323" spans="1:34">
      <c r="A323">
        <v>2</v>
      </c>
      <c r="B323">
        <v>294</v>
      </c>
      <c r="C323">
        <v>1999</v>
      </c>
      <c r="D323">
        <v>6</v>
      </c>
      <c r="E323">
        <v>99</v>
      </c>
      <c r="F323">
        <v>99</v>
      </c>
      <c r="G323">
        <v>99</v>
      </c>
      <c r="H323">
        <v>99</v>
      </c>
      <c r="I323">
        <v>99</v>
      </c>
      <c r="J323">
        <v>999</v>
      </c>
      <c r="K323">
        <v>99</v>
      </c>
      <c r="L323">
        <v>99</v>
      </c>
      <c r="M323">
        <v>99</v>
      </c>
      <c r="N323">
        <v>99</v>
      </c>
      <c r="O323">
        <v>99</v>
      </c>
      <c r="P323">
        <v>9999</v>
      </c>
      <c r="Q323">
        <v>164</v>
      </c>
      <c r="R323">
        <v>688</v>
      </c>
      <c r="S323">
        <v>3.7005813953488351</v>
      </c>
      <c r="T323">
        <v>4.5421511627906996</v>
      </c>
      <c r="U323">
        <v>16.750290697674416</v>
      </c>
      <c r="V323">
        <v>0.87209302325581373</v>
      </c>
      <c r="W323">
        <v>1.7441860465116277</v>
      </c>
      <c r="X323">
        <v>48.83720930232559</v>
      </c>
      <c r="Y323">
        <v>13.372093023255816</v>
      </c>
      <c r="Z323">
        <v>5.9109132343769071</v>
      </c>
      <c r="AA323">
        <v>1.7670760599120603</v>
      </c>
      <c r="AB323">
        <v>2.2206672002709258</v>
      </c>
      <c r="AC323">
        <v>56.548239121817183</v>
      </c>
      <c r="AD323">
        <v>59.25984590928956</v>
      </c>
      <c r="AE323">
        <v>68.512557324089116</v>
      </c>
      <c r="AF323">
        <v>5.0292397660818713</v>
      </c>
      <c r="AG323">
        <v>5.0111971613565318</v>
      </c>
      <c r="AH323">
        <v>0.87209302325581373</v>
      </c>
    </row>
    <row r="324" spans="1:34">
      <c r="A324">
        <v>2</v>
      </c>
      <c r="B324">
        <v>295</v>
      </c>
      <c r="C324">
        <v>1999</v>
      </c>
      <c r="D324">
        <v>7</v>
      </c>
      <c r="E324">
        <v>99</v>
      </c>
      <c r="F324">
        <v>99</v>
      </c>
      <c r="G324">
        <v>99</v>
      </c>
      <c r="H324">
        <v>99</v>
      </c>
      <c r="I324">
        <v>99</v>
      </c>
      <c r="J324">
        <v>999</v>
      </c>
      <c r="K324">
        <v>99</v>
      </c>
      <c r="L324">
        <v>99</v>
      </c>
      <c r="M324">
        <v>99</v>
      </c>
      <c r="N324">
        <v>99</v>
      </c>
      <c r="O324">
        <v>99</v>
      </c>
      <c r="P324">
        <v>9999</v>
      </c>
      <c r="Q324">
        <v>71</v>
      </c>
      <c r="R324">
        <v>223</v>
      </c>
      <c r="S324">
        <v>3.3946188340807177</v>
      </c>
      <c r="T324">
        <v>4.0896860986547097</v>
      </c>
      <c r="U324">
        <v>16.812556053811662</v>
      </c>
      <c r="V324">
        <v>0.89686098654708513</v>
      </c>
      <c r="W324">
        <v>2.2421524663677124</v>
      </c>
      <c r="X324">
        <v>47.982062780269054</v>
      </c>
      <c r="Y324">
        <v>16.591928251121079</v>
      </c>
      <c r="Z324">
        <v>6.4412574473050883</v>
      </c>
      <c r="AA324">
        <v>1.4444474521963371</v>
      </c>
      <c r="AB324">
        <v>2.1927379919785088</v>
      </c>
      <c r="AC324">
        <v>62.858684143772521</v>
      </c>
      <c r="AD324">
        <v>59.274809128697051</v>
      </c>
      <c r="AE324">
        <v>68.823868528514453</v>
      </c>
      <c r="AF324">
        <v>1.6301169590643276</v>
      </c>
      <c r="AG324">
        <v>1.630306693510865</v>
      </c>
      <c r="AH324">
        <v>0</v>
      </c>
    </row>
    <row r="325" spans="1:34">
      <c r="A325">
        <v>2</v>
      </c>
      <c r="B325">
        <v>296</v>
      </c>
      <c r="C325">
        <v>1999</v>
      </c>
      <c r="D325">
        <v>8</v>
      </c>
      <c r="E325">
        <v>99</v>
      </c>
      <c r="F325">
        <v>99</v>
      </c>
      <c r="G325">
        <v>99</v>
      </c>
      <c r="H325">
        <v>99</v>
      </c>
      <c r="I325">
        <v>99</v>
      </c>
      <c r="J325">
        <v>999</v>
      </c>
      <c r="K325">
        <v>99</v>
      </c>
      <c r="L325">
        <v>99</v>
      </c>
      <c r="M325">
        <v>99</v>
      </c>
      <c r="N325">
        <v>99</v>
      </c>
      <c r="O325">
        <v>99</v>
      </c>
      <c r="P325">
        <v>9999</v>
      </c>
      <c r="Q325">
        <v>124</v>
      </c>
      <c r="R325">
        <v>522</v>
      </c>
      <c r="S325">
        <v>3.2547892720306519</v>
      </c>
      <c r="T325">
        <v>3.7720306513409967</v>
      </c>
      <c r="U325">
        <v>16.233716475095779</v>
      </c>
      <c r="V325">
        <v>0.57471264367816099</v>
      </c>
      <c r="W325">
        <v>0.95785440613026795</v>
      </c>
      <c r="X325">
        <v>45.210727969348653</v>
      </c>
      <c r="Y325">
        <v>12.068965517241377</v>
      </c>
      <c r="Z325">
        <v>6.4614546169076492</v>
      </c>
      <c r="AA325">
        <v>1.4068204325855103</v>
      </c>
      <c r="AB325">
        <v>1.941615063943356</v>
      </c>
      <c r="AC325">
        <v>50.204380847232706</v>
      </c>
      <c r="AD325">
        <v>49.657887487439581</v>
      </c>
      <c r="AE325">
        <v>59.916747659056178</v>
      </c>
      <c r="AF325">
        <v>3.8157894736842111</v>
      </c>
      <c r="AG325">
        <v>3.6848444790384778</v>
      </c>
      <c r="AH325">
        <v>1.149425287356322</v>
      </c>
    </row>
    <row r="326" spans="1:34">
      <c r="A326">
        <v>2</v>
      </c>
      <c r="B326">
        <v>297</v>
      </c>
      <c r="C326">
        <v>1999</v>
      </c>
      <c r="D326">
        <v>9</v>
      </c>
      <c r="E326">
        <v>99</v>
      </c>
      <c r="F326">
        <v>99</v>
      </c>
      <c r="G326">
        <v>99</v>
      </c>
      <c r="H326">
        <v>99</v>
      </c>
      <c r="I326">
        <v>99</v>
      </c>
      <c r="J326">
        <v>999</v>
      </c>
      <c r="K326">
        <v>99</v>
      </c>
      <c r="L326">
        <v>99</v>
      </c>
      <c r="M326">
        <v>99</v>
      </c>
      <c r="N326">
        <v>99</v>
      </c>
      <c r="O326">
        <v>99</v>
      </c>
      <c r="P326">
        <v>9999</v>
      </c>
      <c r="Q326">
        <v>293</v>
      </c>
      <c r="R326">
        <v>1651</v>
      </c>
      <c r="S326">
        <v>3.0690490611750452</v>
      </c>
      <c r="T326">
        <v>3.9109630526953367</v>
      </c>
      <c r="U326">
        <v>16.103452453058772</v>
      </c>
      <c r="V326">
        <v>0.84797092671108398</v>
      </c>
      <c r="W326">
        <v>1.2719563900666262</v>
      </c>
      <c r="X326">
        <v>47.062386432465182</v>
      </c>
      <c r="Y326">
        <v>8.1768625075711689</v>
      </c>
      <c r="Z326">
        <v>5.1492262313827748</v>
      </c>
      <c r="AA326">
        <v>1.4376035831905138</v>
      </c>
      <c r="AB326">
        <v>2.11250947603539</v>
      </c>
      <c r="AC326">
        <v>54.648364078205297</v>
      </c>
      <c r="AD326">
        <v>51.067376048662894</v>
      </c>
      <c r="AE326">
        <v>65.898404115318499</v>
      </c>
      <c r="AF326">
        <v>12.068713450292401</v>
      </c>
      <c r="AG326">
        <v>11.561036487526598</v>
      </c>
      <c r="AH326">
        <v>0.72683222289521487</v>
      </c>
    </row>
    <row r="327" spans="1:34">
      <c r="A327">
        <v>2</v>
      </c>
      <c r="B327">
        <v>298</v>
      </c>
      <c r="C327">
        <v>1999</v>
      </c>
      <c r="D327">
        <v>10</v>
      </c>
      <c r="E327">
        <v>99</v>
      </c>
      <c r="F327">
        <v>99</v>
      </c>
      <c r="G327">
        <v>99</v>
      </c>
      <c r="H327">
        <v>99</v>
      </c>
      <c r="I327">
        <v>99</v>
      </c>
      <c r="J327">
        <v>999</v>
      </c>
      <c r="K327">
        <v>99</v>
      </c>
      <c r="L327">
        <v>99</v>
      </c>
      <c r="M327">
        <v>99</v>
      </c>
      <c r="N327">
        <v>99</v>
      </c>
      <c r="O327">
        <v>99</v>
      </c>
      <c r="P327">
        <v>9999</v>
      </c>
      <c r="Q327">
        <v>480</v>
      </c>
      <c r="R327">
        <v>3071</v>
      </c>
      <c r="S327">
        <v>3.0527515467274502</v>
      </c>
      <c r="T327">
        <v>3.8863562357538255</v>
      </c>
      <c r="U327">
        <v>16.360566590687057</v>
      </c>
      <c r="V327">
        <v>0.48844024747639209</v>
      </c>
      <c r="W327">
        <v>1.1396939107782484</v>
      </c>
      <c r="X327">
        <v>49.918593292087266</v>
      </c>
      <c r="Y327">
        <v>7.9778573754477389</v>
      </c>
      <c r="Z327">
        <v>4.9219249322590475</v>
      </c>
      <c r="AA327">
        <v>1.4846938873881892</v>
      </c>
      <c r="AB327">
        <v>2.0839854178574342</v>
      </c>
      <c r="AC327">
        <v>64.021983754303719</v>
      </c>
      <c r="AD327">
        <v>54.713588685913322</v>
      </c>
      <c r="AE327">
        <v>64.707024259900479</v>
      </c>
      <c r="AF327">
        <v>22.448830409356724</v>
      </c>
      <c r="AG327">
        <v>21.847857754740829</v>
      </c>
      <c r="AH327">
        <v>0</v>
      </c>
    </row>
    <row r="328" spans="1:34">
      <c r="A328">
        <v>2</v>
      </c>
      <c r="B328">
        <v>299</v>
      </c>
      <c r="C328">
        <v>1999</v>
      </c>
      <c r="D328">
        <v>11</v>
      </c>
      <c r="E328">
        <v>99</v>
      </c>
      <c r="F328">
        <v>99</v>
      </c>
      <c r="G328">
        <v>99</v>
      </c>
      <c r="H328">
        <v>99</v>
      </c>
      <c r="I328">
        <v>99</v>
      </c>
      <c r="J328">
        <v>999</v>
      </c>
      <c r="K328">
        <v>99</v>
      </c>
      <c r="L328">
        <v>99</v>
      </c>
      <c r="M328">
        <v>99</v>
      </c>
      <c r="N328">
        <v>99</v>
      </c>
      <c r="O328">
        <v>99</v>
      </c>
      <c r="P328">
        <v>9999</v>
      </c>
      <c r="Q328">
        <v>185</v>
      </c>
      <c r="R328">
        <v>1203</v>
      </c>
      <c r="S328">
        <v>3.1388196176226102</v>
      </c>
      <c r="T328">
        <v>3.8794679966749808</v>
      </c>
      <c r="U328">
        <v>16.547714048212811</v>
      </c>
      <c r="V328">
        <v>0.49875311720698245</v>
      </c>
      <c r="W328">
        <v>0.66500415627597698</v>
      </c>
      <c r="X328">
        <v>54.031587697423113</v>
      </c>
      <c r="Y328">
        <v>8.1463009143807152</v>
      </c>
      <c r="Z328">
        <v>4.8213677565345376</v>
      </c>
      <c r="AA328">
        <v>1.3454819949435937</v>
      </c>
      <c r="AB328">
        <v>1.9869739687232768</v>
      </c>
      <c r="AC328">
        <v>58.631066854607077</v>
      </c>
      <c r="AD328">
        <v>46.834520537896005</v>
      </c>
      <c r="AE328">
        <v>64.086926758596334</v>
      </c>
      <c r="AF328">
        <v>8.79385964912281</v>
      </c>
      <c r="AG328">
        <v>8.6563406372163225</v>
      </c>
      <c r="AH328">
        <v>0.41562759767248558</v>
      </c>
    </row>
    <row r="329" spans="1:34">
      <c r="A329">
        <v>2</v>
      </c>
      <c r="B329">
        <v>300</v>
      </c>
      <c r="C329">
        <v>1999</v>
      </c>
      <c r="D329">
        <v>12</v>
      </c>
      <c r="E329">
        <v>99</v>
      </c>
      <c r="F329">
        <v>99</v>
      </c>
      <c r="G329">
        <v>99</v>
      </c>
      <c r="H329">
        <v>99</v>
      </c>
      <c r="I329">
        <v>99</v>
      </c>
      <c r="J329">
        <v>999</v>
      </c>
      <c r="K329">
        <v>99</v>
      </c>
      <c r="L329">
        <v>99</v>
      </c>
      <c r="M329">
        <v>99</v>
      </c>
      <c r="N329">
        <v>99</v>
      </c>
      <c r="O329">
        <v>99</v>
      </c>
      <c r="P329">
        <v>9999</v>
      </c>
      <c r="Q329">
        <v>96</v>
      </c>
      <c r="R329">
        <v>545</v>
      </c>
      <c r="S329">
        <v>3.1064220183486233</v>
      </c>
      <c r="T329">
        <v>3.7944954128440376</v>
      </c>
      <c r="U329">
        <v>15.719633027522944</v>
      </c>
      <c r="V329">
        <v>0.36697247706422026</v>
      </c>
      <c r="W329">
        <v>0</v>
      </c>
      <c r="X329">
        <v>45.137614678899077</v>
      </c>
      <c r="Y329">
        <v>7.339449541284405</v>
      </c>
      <c r="Z329">
        <v>5.1789942572575924</v>
      </c>
      <c r="AA329">
        <v>1.2820765287494496</v>
      </c>
      <c r="AB329">
        <v>1.7383866221712869</v>
      </c>
      <c r="AC329">
        <v>60.058716275829582</v>
      </c>
      <c r="AD329">
        <v>30.762082034215322</v>
      </c>
      <c r="AE329">
        <v>49.801290130900313</v>
      </c>
      <c r="AF329">
        <v>3.9839181286549712</v>
      </c>
      <c r="AG329">
        <v>3.725371680530857</v>
      </c>
      <c r="AH329">
        <v>0</v>
      </c>
    </row>
    <row r="330" spans="1:34">
      <c r="A330">
        <v>2</v>
      </c>
      <c r="B330">
        <v>301</v>
      </c>
      <c r="C330">
        <v>1998</v>
      </c>
      <c r="D330">
        <v>1</v>
      </c>
      <c r="E330">
        <v>99</v>
      </c>
      <c r="F330">
        <v>99</v>
      </c>
      <c r="G330">
        <v>99</v>
      </c>
      <c r="H330">
        <v>99</v>
      </c>
      <c r="I330">
        <v>99</v>
      </c>
      <c r="J330">
        <v>999</v>
      </c>
      <c r="K330">
        <v>99</v>
      </c>
      <c r="L330">
        <v>99</v>
      </c>
      <c r="M330">
        <v>99</v>
      </c>
      <c r="N330">
        <v>99</v>
      </c>
      <c r="O330">
        <v>99</v>
      </c>
      <c r="P330">
        <v>9999</v>
      </c>
      <c r="Q330">
        <v>219</v>
      </c>
      <c r="R330">
        <v>1234.25</v>
      </c>
      <c r="S330">
        <v>4.4464249544257655</v>
      </c>
      <c r="T330">
        <v>4.4456147457970436</v>
      </c>
      <c r="U330">
        <v>17.81673080818311</v>
      </c>
      <c r="V330">
        <v>0.64816690297751656</v>
      </c>
      <c r="W330">
        <v>0.8912294915940856</v>
      </c>
      <c r="X330">
        <v>64.573627709135124</v>
      </c>
      <c r="Y330">
        <v>12.153129430828438</v>
      </c>
      <c r="Z330">
        <v>4.6860075553545437</v>
      </c>
      <c r="AA330">
        <v>11.028496054214907</v>
      </c>
      <c r="AB330">
        <v>1.9691589853102505</v>
      </c>
      <c r="AC330">
        <v>-0.90650395220835445</v>
      </c>
      <c r="AD330">
        <v>47.135673687048993</v>
      </c>
      <c r="AE330">
        <v>-2.0016899842526246</v>
      </c>
      <c r="AF330">
        <v>8.2884244103080693</v>
      </c>
      <c r="AG330">
        <v>8.6974182190825697</v>
      </c>
      <c r="AH330">
        <v>0</v>
      </c>
    </row>
    <row r="331" spans="1:34">
      <c r="A331">
        <v>2</v>
      </c>
      <c r="B331">
        <v>302</v>
      </c>
      <c r="C331">
        <v>1998</v>
      </c>
      <c r="D331">
        <v>2</v>
      </c>
      <c r="E331">
        <v>99</v>
      </c>
      <c r="F331">
        <v>99</v>
      </c>
      <c r="G331">
        <v>99</v>
      </c>
      <c r="H331">
        <v>99</v>
      </c>
      <c r="I331">
        <v>99</v>
      </c>
      <c r="J331">
        <v>999</v>
      </c>
      <c r="K331">
        <v>99</v>
      </c>
      <c r="L331">
        <v>99</v>
      </c>
      <c r="M331">
        <v>99</v>
      </c>
      <c r="N331">
        <v>99</v>
      </c>
      <c r="O331">
        <v>99</v>
      </c>
      <c r="P331">
        <v>9999</v>
      </c>
      <c r="Q331">
        <v>205</v>
      </c>
      <c r="R331">
        <v>1052.25</v>
      </c>
      <c r="S331">
        <v>5.3000712758374924</v>
      </c>
      <c r="T331">
        <v>4.3392729864575905</v>
      </c>
      <c r="U331">
        <v>17.577666904252784</v>
      </c>
      <c r="V331">
        <v>0.76027559990496507</v>
      </c>
      <c r="W331">
        <v>1.4255167498218102</v>
      </c>
      <c r="X331">
        <v>60.1568068424804</v>
      </c>
      <c r="Y331">
        <v>11.499168448562601</v>
      </c>
      <c r="Z331">
        <v>5.1379381406026683</v>
      </c>
      <c r="AA331">
        <v>13.214587736728788</v>
      </c>
      <c r="AB331">
        <v>2.1691106804535423</v>
      </c>
      <c r="AC331">
        <v>-1.1122785139703102</v>
      </c>
      <c r="AD331">
        <v>56.066629619862354</v>
      </c>
      <c r="AE331">
        <v>-4.167967761396759</v>
      </c>
      <c r="AF331">
        <v>7.0662301687232407</v>
      </c>
      <c r="AG331">
        <v>7.3154216687345359</v>
      </c>
      <c r="AH331">
        <v>0</v>
      </c>
    </row>
    <row r="332" spans="1:34">
      <c r="A332">
        <v>2</v>
      </c>
      <c r="B332">
        <v>303</v>
      </c>
      <c r="C332">
        <v>1998</v>
      </c>
      <c r="D332">
        <v>3</v>
      </c>
      <c r="E332">
        <v>99</v>
      </c>
      <c r="F332">
        <v>99</v>
      </c>
      <c r="G332">
        <v>99</v>
      </c>
      <c r="H332">
        <v>99</v>
      </c>
      <c r="I332">
        <v>99</v>
      </c>
      <c r="J332">
        <v>999</v>
      </c>
      <c r="K332">
        <v>99</v>
      </c>
      <c r="L332">
        <v>99</v>
      </c>
      <c r="M332">
        <v>99</v>
      </c>
      <c r="N332">
        <v>99</v>
      </c>
      <c r="O332">
        <v>99</v>
      </c>
      <c r="P332">
        <v>9999</v>
      </c>
      <c r="Q332">
        <v>346</v>
      </c>
      <c r="R332">
        <v>1510.25</v>
      </c>
      <c r="S332">
        <v>5.1567621254759137</v>
      </c>
      <c r="T332">
        <v>4.5614964409865912</v>
      </c>
      <c r="U332">
        <v>17.24105280582685</v>
      </c>
      <c r="V332">
        <v>1.5229266677702371</v>
      </c>
      <c r="W332">
        <v>1.9864260883959608</v>
      </c>
      <c r="X332">
        <v>56.282072504552239</v>
      </c>
      <c r="Y332">
        <v>13.110412183413342</v>
      </c>
      <c r="Z332">
        <v>5.2068807522715188</v>
      </c>
      <c r="AA332">
        <v>12.33143617765068</v>
      </c>
      <c r="AB332">
        <v>2.260160859343828</v>
      </c>
      <c r="AC332">
        <v>-0.86688042528065679</v>
      </c>
      <c r="AD332">
        <v>55.603845799812511</v>
      </c>
      <c r="AE332">
        <v>-5.5044237746624365</v>
      </c>
      <c r="AF332">
        <v>10.141861831612523</v>
      </c>
      <c r="AG332">
        <v>10.298449080455372</v>
      </c>
      <c r="AH332">
        <v>0</v>
      </c>
    </row>
    <row r="333" spans="1:34">
      <c r="A333">
        <v>2</v>
      </c>
      <c r="B333">
        <v>304</v>
      </c>
      <c r="C333">
        <v>1998</v>
      </c>
      <c r="D333">
        <v>4</v>
      </c>
      <c r="E333">
        <v>99</v>
      </c>
      <c r="F333">
        <v>99</v>
      </c>
      <c r="G333">
        <v>99</v>
      </c>
      <c r="H333">
        <v>99</v>
      </c>
      <c r="I333">
        <v>99</v>
      </c>
      <c r="J333">
        <v>999</v>
      </c>
      <c r="K333">
        <v>99</v>
      </c>
      <c r="L333">
        <v>99</v>
      </c>
      <c r="M333">
        <v>99</v>
      </c>
      <c r="N333">
        <v>99</v>
      </c>
      <c r="O333">
        <v>99</v>
      </c>
      <c r="P333">
        <v>9999</v>
      </c>
      <c r="Q333">
        <v>340</v>
      </c>
      <c r="R333">
        <v>1339</v>
      </c>
      <c r="S333">
        <v>7.2994772218073187</v>
      </c>
      <c r="T333">
        <v>4.4690067214339058</v>
      </c>
      <c r="U333">
        <v>17.907020164301684</v>
      </c>
      <c r="V333">
        <v>2.389843166542196</v>
      </c>
      <c r="W333">
        <v>2.4645257654966399</v>
      </c>
      <c r="X333">
        <v>59.970126960418199</v>
      </c>
      <c r="Y333">
        <v>15.758028379387603</v>
      </c>
      <c r="Z333">
        <v>5.2767632152878123</v>
      </c>
      <c r="AA333">
        <v>17.294054580958814</v>
      </c>
      <c r="AB333">
        <v>2.3389841246956817</v>
      </c>
      <c r="AC333">
        <v>-7.5710091212612989</v>
      </c>
      <c r="AD333">
        <v>50.226576263521423</v>
      </c>
      <c r="AE333">
        <v>-15.614041736520557</v>
      </c>
      <c r="AF333">
        <v>8.991857634516915</v>
      </c>
      <c r="AG333">
        <v>9.4833788237564711</v>
      </c>
      <c r="AH333">
        <v>0.44809559372666175</v>
      </c>
    </row>
    <row r="334" spans="1:34">
      <c r="A334">
        <v>2</v>
      </c>
      <c r="B334">
        <v>305</v>
      </c>
      <c r="C334">
        <v>1998</v>
      </c>
      <c r="D334">
        <v>5</v>
      </c>
      <c r="E334">
        <v>99</v>
      </c>
      <c r="F334">
        <v>99</v>
      </c>
      <c r="G334">
        <v>99</v>
      </c>
      <c r="H334">
        <v>99</v>
      </c>
      <c r="I334">
        <v>99</v>
      </c>
      <c r="J334">
        <v>999</v>
      </c>
      <c r="K334">
        <v>99</v>
      </c>
      <c r="L334">
        <v>99</v>
      </c>
      <c r="M334">
        <v>99</v>
      </c>
      <c r="N334">
        <v>99</v>
      </c>
      <c r="O334">
        <v>99</v>
      </c>
      <c r="P334">
        <v>9999</v>
      </c>
      <c r="Q334">
        <v>144</v>
      </c>
      <c r="R334">
        <v>573.25</v>
      </c>
      <c r="S334">
        <v>5.3170518970780636</v>
      </c>
      <c r="T334">
        <v>4.3855211513301358</v>
      </c>
      <c r="U334">
        <v>17.104055822067153</v>
      </c>
      <c r="V334">
        <v>2.0933275185346711</v>
      </c>
      <c r="W334">
        <v>2.2677714784125595</v>
      </c>
      <c r="X334">
        <v>54.600959441779317</v>
      </c>
      <c r="Y334">
        <v>12.559965111208022</v>
      </c>
      <c r="Z334">
        <v>5.0027525036395373</v>
      </c>
      <c r="AA334">
        <v>14.554565261089181</v>
      </c>
      <c r="AB334">
        <v>2.3429473372507688</v>
      </c>
      <c r="AC334">
        <v>-10.870779726067848</v>
      </c>
      <c r="AD334">
        <v>59.883941857580176</v>
      </c>
      <c r="AE334">
        <v>-17.403525010045914</v>
      </c>
      <c r="AF334">
        <v>3.8495760933434071</v>
      </c>
      <c r="AG334">
        <v>3.8779514557001327</v>
      </c>
      <c r="AH334">
        <v>0.34888791975577854</v>
      </c>
    </row>
    <row r="335" spans="1:34">
      <c r="A335">
        <v>2</v>
      </c>
      <c r="B335">
        <v>306</v>
      </c>
      <c r="C335">
        <v>1998</v>
      </c>
      <c r="D335">
        <v>6</v>
      </c>
      <c r="E335">
        <v>99</v>
      </c>
      <c r="F335">
        <v>99</v>
      </c>
      <c r="G335">
        <v>99</v>
      </c>
      <c r="H335">
        <v>99</v>
      </c>
      <c r="I335">
        <v>99</v>
      </c>
      <c r="J335">
        <v>999</v>
      </c>
      <c r="K335">
        <v>99</v>
      </c>
      <c r="L335">
        <v>99</v>
      </c>
      <c r="M335">
        <v>99</v>
      </c>
      <c r="N335">
        <v>99</v>
      </c>
      <c r="O335">
        <v>99</v>
      </c>
      <c r="P335">
        <v>9999</v>
      </c>
      <c r="Q335">
        <v>192</v>
      </c>
      <c r="R335">
        <v>798.25</v>
      </c>
      <c r="S335">
        <v>5.8866269965549618</v>
      </c>
      <c r="T335">
        <v>4.5937989351706863</v>
      </c>
      <c r="U335">
        <v>16.449608518634516</v>
      </c>
      <c r="V335">
        <v>0.25054807391168182</v>
      </c>
      <c r="W335">
        <v>3.3823989978077043</v>
      </c>
      <c r="X335">
        <v>48.982148449733799</v>
      </c>
      <c r="Y335">
        <v>10.272471030378952</v>
      </c>
      <c r="Z335">
        <v>5.319080934609695</v>
      </c>
      <c r="AA335">
        <v>16.543870243908348</v>
      </c>
      <c r="AB335">
        <v>2.5829281981317558</v>
      </c>
      <c r="AC335">
        <v>-4.4936018287773871</v>
      </c>
      <c r="AD335">
        <v>46.910598837288816</v>
      </c>
      <c r="AE335">
        <v>-8.927629789585362</v>
      </c>
      <c r="AF335">
        <v>5.3605305128850862</v>
      </c>
      <c r="AG335">
        <v>5.1934229588932999</v>
      </c>
      <c r="AH335">
        <v>0</v>
      </c>
    </row>
    <row r="336" spans="1:34">
      <c r="A336">
        <v>2</v>
      </c>
      <c r="B336">
        <v>307</v>
      </c>
      <c r="C336">
        <v>1998</v>
      </c>
      <c r="D336">
        <v>7</v>
      </c>
      <c r="E336">
        <v>99</v>
      </c>
      <c r="F336">
        <v>99</v>
      </c>
      <c r="G336">
        <v>99</v>
      </c>
      <c r="H336">
        <v>99</v>
      </c>
      <c r="I336">
        <v>99</v>
      </c>
      <c r="J336">
        <v>999</v>
      </c>
      <c r="K336">
        <v>99</v>
      </c>
      <c r="L336">
        <v>99</v>
      </c>
      <c r="M336">
        <v>99</v>
      </c>
      <c r="N336">
        <v>99</v>
      </c>
      <c r="O336">
        <v>99</v>
      </c>
      <c r="P336">
        <v>9999</v>
      </c>
      <c r="Q336">
        <v>113</v>
      </c>
      <c r="R336">
        <v>496.25</v>
      </c>
      <c r="S336">
        <v>5.2110831234256922</v>
      </c>
      <c r="T336">
        <v>4.2659949622166247</v>
      </c>
      <c r="U336">
        <v>15.672947103274559</v>
      </c>
      <c r="V336">
        <v>0.20151133501259444</v>
      </c>
      <c r="W336">
        <v>1.6120906801007555</v>
      </c>
      <c r="X336">
        <v>39.09319899244332</v>
      </c>
      <c r="Y336">
        <v>9.0680100755667485</v>
      </c>
      <c r="Z336">
        <v>5.7097326100536518</v>
      </c>
      <c r="AA336">
        <v>14.335887155655564</v>
      </c>
      <c r="AB336">
        <v>2.2055065800250553</v>
      </c>
      <c r="AC336">
        <v>-4.4661183203255375</v>
      </c>
      <c r="AD336">
        <v>57.931721106993173</v>
      </c>
      <c r="AE336">
        <v>-18.284216448102342</v>
      </c>
      <c r="AF336">
        <v>3.3324939142113656</v>
      </c>
      <c r="AG336">
        <v>3.0761703879691735</v>
      </c>
      <c r="AH336">
        <v>0</v>
      </c>
    </row>
    <row r="337" spans="1:34">
      <c r="A337">
        <v>2</v>
      </c>
      <c r="B337">
        <v>308</v>
      </c>
      <c r="C337">
        <v>1998</v>
      </c>
      <c r="D337">
        <v>8</v>
      </c>
      <c r="E337">
        <v>99</v>
      </c>
      <c r="F337">
        <v>99</v>
      </c>
      <c r="G337">
        <v>99</v>
      </c>
      <c r="H337">
        <v>99</v>
      </c>
      <c r="I337">
        <v>99</v>
      </c>
      <c r="J337">
        <v>999</v>
      </c>
      <c r="K337">
        <v>99</v>
      </c>
      <c r="L337">
        <v>99</v>
      </c>
      <c r="M337">
        <v>99</v>
      </c>
      <c r="N337">
        <v>99</v>
      </c>
      <c r="O337">
        <v>99</v>
      </c>
      <c r="P337">
        <v>9999</v>
      </c>
      <c r="Q337">
        <v>116</v>
      </c>
      <c r="R337">
        <v>654.25</v>
      </c>
      <c r="S337">
        <v>4.4998089415361093</v>
      </c>
      <c r="T337">
        <v>3.8853649216660302</v>
      </c>
      <c r="U337">
        <v>16.354451662208643</v>
      </c>
      <c r="V337">
        <v>0.30569354222392053</v>
      </c>
      <c r="W337">
        <v>1.3756209400076422</v>
      </c>
      <c r="X337">
        <v>45.854031333588061</v>
      </c>
      <c r="Y337">
        <v>8.1008788689338918</v>
      </c>
      <c r="Z337">
        <v>5.3170424346138319</v>
      </c>
      <c r="AA337">
        <v>12.548023910247696</v>
      </c>
      <c r="AB337">
        <v>2.1203392527183462</v>
      </c>
      <c r="AC337">
        <v>-0.69324684183561835</v>
      </c>
      <c r="AD337">
        <v>58.44632213312245</v>
      </c>
      <c r="AE337">
        <v>-4.4609263409514526</v>
      </c>
      <c r="AF337">
        <v>4.3935196843784112</v>
      </c>
      <c r="AG337">
        <v>4.2319343166014836</v>
      </c>
      <c r="AH337">
        <v>0</v>
      </c>
    </row>
    <row r="338" spans="1:34">
      <c r="A338">
        <v>2</v>
      </c>
      <c r="B338">
        <v>309</v>
      </c>
      <c r="C338">
        <v>1998</v>
      </c>
      <c r="D338">
        <v>9</v>
      </c>
      <c r="E338">
        <v>99</v>
      </c>
      <c r="F338">
        <v>99</v>
      </c>
      <c r="G338">
        <v>99</v>
      </c>
      <c r="H338">
        <v>99</v>
      </c>
      <c r="I338">
        <v>99</v>
      </c>
      <c r="J338">
        <v>999</v>
      </c>
      <c r="K338">
        <v>99</v>
      </c>
      <c r="L338">
        <v>99</v>
      </c>
      <c r="M338">
        <v>99</v>
      </c>
      <c r="N338">
        <v>99</v>
      </c>
      <c r="O338">
        <v>99</v>
      </c>
      <c r="P338">
        <v>9999</v>
      </c>
      <c r="Q338">
        <v>316</v>
      </c>
      <c r="R338">
        <v>1789.25</v>
      </c>
      <c r="S338">
        <v>4.4974151180662307</v>
      </c>
      <c r="T338">
        <v>4.1391644543803272</v>
      </c>
      <c r="U338">
        <v>16.305938242280277</v>
      </c>
      <c r="V338">
        <v>0.16766801732569511</v>
      </c>
      <c r="W338">
        <v>2.4032415816682966</v>
      </c>
      <c r="X338">
        <v>47.170602207628896</v>
      </c>
      <c r="Y338">
        <v>10.507195752410226</v>
      </c>
      <c r="Z338">
        <v>5.6700872380123855</v>
      </c>
      <c r="AA338">
        <v>11.315420081311828</v>
      </c>
      <c r="AB338">
        <v>2.3647246988046944</v>
      </c>
      <c r="AC338">
        <v>4.2676243310977844</v>
      </c>
      <c r="AD338">
        <v>53.379716091612224</v>
      </c>
      <c r="AE338">
        <v>-5.1859616511713824</v>
      </c>
      <c r="AF338">
        <v>12.015445311844202</v>
      </c>
      <c r="AG338">
        <v>11.53920844686164</v>
      </c>
      <c r="AH338">
        <v>5.5889339108565042E-2</v>
      </c>
    </row>
    <row r="339" spans="1:34">
      <c r="A339">
        <v>2</v>
      </c>
      <c r="B339">
        <v>310</v>
      </c>
      <c r="C339">
        <v>1998</v>
      </c>
      <c r="D339">
        <v>10</v>
      </c>
      <c r="E339">
        <v>99</v>
      </c>
      <c r="F339">
        <v>99</v>
      </c>
      <c r="G339">
        <v>99</v>
      </c>
      <c r="H339">
        <v>99</v>
      </c>
      <c r="I339">
        <v>99</v>
      </c>
      <c r="J339">
        <v>999</v>
      </c>
      <c r="K339">
        <v>99</v>
      </c>
      <c r="L339">
        <v>99</v>
      </c>
      <c r="M339">
        <v>99</v>
      </c>
      <c r="N339">
        <v>99</v>
      </c>
      <c r="O339">
        <v>99</v>
      </c>
      <c r="P339">
        <v>9999</v>
      </c>
      <c r="Q339">
        <v>475</v>
      </c>
      <c r="R339">
        <v>2976.25</v>
      </c>
      <c r="S339">
        <v>4.4458630827383452</v>
      </c>
      <c r="T339">
        <v>3.6653506929861401</v>
      </c>
      <c r="U339">
        <v>16.706022679546383</v>
      </c>
      <c r="V339">
        <v>0.77278454430911392</v>
      </c>
      <c r="W339">
        <v>0.63838723225535499</v>
      </c>
      <c r="X339">
        <v>53.086938261234785</v>
      </c>
      <c r="Y339">
        <v>8.9710205795884104</v>
      </c>
      <c r="Z339">
        <v>5.0023421492404099</v>
      </c>
      <c r="AA339">
        <v>13.036005959899892</v>
      </c>
      <c r="AB339">
        <v>1.983187570769128</v>
      </c>
      <c r="AC339">
        <v>-2.5127361592193522</v>
      </c>
      <c r="AD339">
        <v>48.297885374583196</v>
      </c>
      <c r="AE339">
        <v>-7.3376500920240941</v>
      </c>
      <c r="AF339">
        <v>19.986569294048518</v>
      </c>
      <c r="AG339">
        <v>19.665349744954344</v>
      </c>
      <c r="AH339">
        <v>3.3599328013439726E-2</v>
      </c>
    </row>
    <row r="340" spans="1:34">
      <c r="A340">
        <v>2</v>
      </c>
      <c r="B340">
        <v>311</v>
      </c>
      <c r="C340">
        <v>1998</v>
      </c>
      <c r="D340">
        <v>11</v>
      </c>
      <c r="E340">
        <v>99</v>
      </c>
      <c r="F340">
        <v>99</v>
      </c>
      <c r="G340">
        <v>99</v>
      </c>
      <c r="H340">
        <v>99</v>
      </c>
      <c r="I340">
        <v>99</v>
      </c>
      <c r="J340">
        <v>999</v>
      </c>
      <c r="K340">
        <v>99</v>
      </c>
      <c r="L340">
        <v>99</v>
      </c>
      <c r="M340">
        <v>99</v>
      </c>
      <c r="N340">
        <v>99</v>
      </c>
      <c r="O340">
        <v>99</v>
      </c>
      <c r="P340">
        <v>9999</v>
      </c>
      <c r="Q340">
        <v>250</v>
      </c>
      <c r="R340">
        <v>1526</v>
      </c>
      <c r="S340">
        <v>4.3577981651376154</v>
      </c>
      <c r="T340">
        <v>4.4462647444298824</v>
      </c>
      <c r="U340">
        <v>16.971559633027489</v>
      </c>
      <c r="V340">
        <v>0.85190039318479682</v>
      </c>
      <c r="W340">
        <v>2.424639580602884</v>
      </c>
      <c r="X340">
        <v>54.52162516382699</v>
      </c>
      <c r="Y340">
        <v>11.533420707732638</v>
      </c>
      <c r="Z340">
        <v>5.2656386120000072</v>
      </c>
      <c r="AA340">
        <v>8.2849261579618201</v>
      </c>
      <c r="AB340">
        <v>2.2557765819286022</v>
      </c>
      <c r="AC340">
        <v>8.3683753278184412</v>
      </c>
      <c r="AD340">
        <v>56.162833090843698</v>
      </c>
      <c r="AE340">
        <v>9.6823446603494521</v>
      </c>
      <c r="AF340">
        <v>10.247628640980437</v>
      </c>
      <c r="AG340">
        <v>10.243196113228624</v>
      </c>
      <c r="AH340">
        <v>0</v>
      </c>
    </row>
    <row r="341" spans="1:34">
      <c r="A341">
        <v>2</v>
      </c>
      <c r="B341">
        <v>312</v>
      </c>
      <c r="C341">
        <v>1998</v>
      </c>
      <c r="D341">
        <v>12</v>
      </c>
      <c r="E341">
        <v>99</v>
      </c>
      <c r="F341">
        <v>99</v>
      </c>
      <c r="G341">
        <v>99</v>
      </c>
      <c r="H341">
        <v>99</v>
      </c>
      <c r="I341">
        <v>99</v>
      </c>
      <c r="J341">
        <v>999</v>
      </c>
      <c r="K341">
        <v>99</v>
      </c>
      <c r="L341">
        <v>99</v>
      </c>
      <c r="M341">
        <v>99</v>
      </c>
      <c r="N341">
        <v>99</v>
      </c>
      <c r="O341">
        <v>99</v>
      </c>
      <c r="P341">
        <v>9999</v>
      </c>
      <c r="Q341">
        <v>187</v>
      </c>
      <c r="R341">
        <v>942</v>
      </c>
      <c r="S341">
        <v>4.6157112526539263</v>
      </c>
      <c r="T341">
        <v>4.3067940552016992</v>
      </c>
      <c r="U341">
        <v>17.119108280254778</v>
      </c>
      <c r="V341">
        <v>1.167728237791932</v>
      </c>
      <c r="W341">
        <v>1.3800424628450108</v>
      </c>
      <c r="X341">
        <v>58.492569002123119</v>
      </c>
      <c r="Y341">
        <v>10.721868365180468</v>
      </c>
      <c r="Z341">
        <v>5.1089754968429117</v>
      </c>
      <c r="AA341">
        <v>9.4139801782033672</v>
      </c>
      <c r="AB341">
        <v>2.1321362048959096</v>
      </c>
      <c r="AC341">
        <v>11.253234482046013</v>
      </c>
      <c r="AD341">
        <v>42.668132723856957</v>
      </c>
      <c r="AE341">
        <v>1.7773664683784363</v>
      </c>
      <c r="AF341">
        <v>6.3258625031478228</v>
      </c>
      <c r="AG341">
        <v>6.3780987837623524</v>
      </c>
      <c r="AH341">
        <v>0</v>
      </c>
    </row>
    <row r="342" spans="1:34">
      <c r="A342">
        <v>2</v>
      </c>
      <c r="B342">
        <v>313</v>
      </c>
      <c r="C342">
        <v>1997</v>
      </c>
      <c r="D342">
        <v>1</v>
      </c>
      <c r="E342">
        <v>99</v>
      </c>
      <c r="F342">
        <v>99</v>
      </c>
      <c r="G342">
        <v>99</v>
      </c>
      <c r="H342">
        <v>99</v>
      </c>
      <c r="I342">
        <v>99</v>
      </c>
      <c r="J342">
        <v>999</v>
      </c>
      <c r="K342">
        <v>99</v>
      </c>
      <c r="L342">
        <v>99</v>
      </c>
      <c r="M342">
        <v>99</v>
      </c>
      <c r="N342">
        <v>99</v>
      </c>
      <c r="O342">
        <v>99</v>
      </c>
      <c r="P342">
        <v>9999</v>
      </c>
      <c r="Q342">
        <v>205</v>
      </c>
      <c r="R342">
        <v>1073.25</v>
      </c>
      <c r="S342">
        <v>5.036105287677616</v>
      </c>
      <c r="T342">
        <v>3.789424644770556</v>
      </c>
      <c r="U342">
        <v>17.096575821104121</v>
      </c>
      <c r="V342">
        <v>0.83857442348008404</v>
      </c>
      <c r="W342">
        <v>0.83857442348008404</v>
      </c>
      <c r="X342">
        <v>59.6319590030282</v>
      </c>
      <c r="Y342">
        <v>12.205916608432336</v>
      </c>
      <c r="Z342">
        <v>5.3424921285939506</v>
      </c>
      <c r="AA342">
        <v>12.356414118854982</v>
      </c>
      <c r="AB342">
        <v>1.9017100864590979</v>
      </c>
      <c r="AC342">
        <v>-8.6882559309942646</v>
      </c>
      <c r="AD342">
        <v>37.193651292142334</v>
      </c>
      <c r="AE342">
        <v>-17.128921538273037</v>
      </c>
      <c r="AF342">
        <v>6.5077993542225663</v>
      </c>
      <c r="AG342">
        <v>6.5999581318157183</v>
      </c>
      <c r="AH342">
        <v>0</v>
      </c>
    </row>
    <row r="343" spans="1:34">
      <c r="A343">
        <v>2</v>
      </c>
      <c r="B343">
        <v>314</v>
      </c>
      <c r="C343">
        <v>1997</v>
      </c>
      <c r="D343">
        <v>2</v>
      </c>
      <c r="E343">
        <v>99</v>
      </c>
      <c r="F343">
        <v>99</v>
      </c>
      <c r="G343">
        <v>99</v>
      </c>
      <c r="H343">
        <v>99</v>
      </c>
      <c r="I343">
        <v>99</v>
      </c>
      <c r="J343">
        <v>999</v>
      </c>
      <c r="K343">
        <v>99</v>
      </c>
      <c r="L343">
        <v>99</v>
      </c>
      <c r="M343">
        <v>99</v>
      </c>
      <c r="N343">
        <v>99</v>
      </c>
      <c r="O343">
        <v>99</v>
      </c>
      <c r="P343">
        <v>9999</v>
      </c>
      <c r="Q343">
        <v>286</v>
      </c>
      <c r="R343">
        <v>1492</v>
      </c>
      <c r="S343">
        <v>6.1608579088471833</v>
      </c>
      <c r="T343">
        <v>4.1179624664879366</v>
      </c>
      <c r="U343">
        <v>17.377747989276099</v>
      </c>
      <c r="V343">
        <v>0.67024128686327078</v>
      </c>
      <c r="W343">
        <v>1.3404825737265416</v>
      </c>
      <c r="X343">
        <v>59.182305630026796</v>
      </c>
      <c r="Y343">
        <v>11.260053619302949</v>
      </c>
      <c r="Z343">
        <v>4.9669667000320041</v>
      </c>
      <c r="AA343">
        <v>16.041175112687228</v>
      </c>
      <c r="AB343">
        <v>2.0648401268043672</v>
      </c>
      <c r="AC343">
        <v>-6.1998422074972517</v>
      </c>
      <c r="AD343">
        <v>46.33017918020041</v>
      </c>
      <c r="AE343">
        <v>-11.888838437125742</v>
      </c>
      <c r="AF343">
        <v>9.0469477162823839</v>
      </c>
      <c r="AG343">
        <v>9.3259582023153911</v>
      </c>
      <c r="AH343">
        <v>0</v>
      </c>
    </row>
    <row r="344" spans="1:34">
      <c r="A344">
        <v>2</v>
      </c>
      <c r="B344">
        <v>315</v>
      </c>
      <c r="C344">
        <v>1997</v>
      </c>
      <c r="D344">
        <v>3</v>
      </c>
      <c r="E344">
        <v>99</v>
      </c>
      <c r="F344">
        <v>99</v>
      </c>
      <c r="G344">
        <v>99</v>
      </c>
      <c r="H344">
        <v>99</v>
      </c>
      <c r="I344">
        <v>99</v>
      </c>
      <c r="J344">
        <v>999</v>
      </c>
      <c r="K344">
        <v>99</v>
      </c>
      <c r="L344">
        <v>99</v>
      </c>
      <c r="M344">
        <v>99</v>
      </c>
      <c r="N344">
        <v>99</v>
      </c>
      <c r="O344">
        <v>99</v>
      </c>
      <c r="P344">
        <v>9999</v>
      </c>
      <c r="Q344">
        <v>380</v>
      </c>
      <c r="R344">
        <v>1504.5</v>
      </c>
      <c r="S344">
        <v>5.2455965437022254</v>
      </c>
      <c r="T344">
        <v>4.1641741442339644</v>
      </c>
      <c r="U344">
        <v>17.599667663675643</v>
      </c>
      <c r="V344">
        <v>1.0634762379528082</v>
      </c>
      <c r="W344">
        <v>0.66467264872050513</v>
      </c>
      <c r="X344">
        <v>58.889996676636734</v>
      </c>
      <c r="Y344">
        <v>12.495845795945497</v>
      </c>
      <c r="Z344">
        <v>4.9928130357403031</v>
      </c>
      <c r="AA344">
        <v>14.611320815159411</v>
      </c>
      <c r="AB344">
        <v>1.9786915701863097</v>
      </c>
      <c r="AC344">
        <v>-7.2327717348969554</v>
      </c>
      <c r="AD344">
        <v>49.837357951858067</v>
      </c>
      <c r="AE344">
        <v>-13.926606029924317</v>
      </c>
      <c r="AF344">
        <v>9.1227431897767026</v>
      </c>
      <c r="AG344">
        <v>9.5241846314988248</v>
      </c>
      <c r="AH344">
        <v>0</v>
      </c>
    </row>
    <row r="345" spans="1:34">
      <c r="A345">
        <v>2</v>
      </c>
      <c r="B345">
        <v>316</v>
      </c>
      <c r="C345">
        <v>1997</v>
      </c>
      <c r="D345">
        <v>4</v>
      </c>
      <c r="E345">
        <v>99</v>
      </c>
      <c r="F345">
        <v>99</v>
      </c>
      <c r="G345">
        <v>99</v>
      </c>
      <c r="H345">
        <v>99</v>
      </c>
      <c r="I345">
        <v>99</v>
      </c>
      <c r="J345">
        <v>999</v>
      </c>
      <c r="K345">
        <v>99</v>
      </c>
      <c r="L345">
        <v>99</v>
      </c>
      <c r="M345">
        <v>99</v>
      </c>
      <c r="N345">
        <v>99</v>
      </c>
      <c r="O345">
        <v>99</v>
      </c>
      <c r="P345">
        <v>9999</v>
      </c>
      <c r="Q345">
        <v>344</v>
      </c>
      <c r="R345">
        <v>1476.75</v>
      </c>
      <c r="S345">
        <v>5.3455222617233806</v>
      </c>
      <c r="T345">
        <v>4.1516844421872348</v>
      </c>
      <c r="U345">
        <v>17.504249195869338</v>
      </c>
      <c r="V345">
        <v>0.54173015066869812</v>
      </c>
      <c r="W345">
        <v>1.2866091078381581</v>
      </c>
      <c r="X345">
        <v>58.235991196885053</v>
      </c>
      <c r="Y345">
        <v>13.88183511088539</v>
      </c>
      <c r="Z345">
        <v>5.2025622235318414</v>
      </c>
      <c r="AA345">
        <v>15.220482116313722</v>
      </c>
      <c r="AB345">
        <v>2.0994445217199624</v>
      </c>
      <c r="AC345">
        <v>-7.2147644362087933</v>
      </c>
      <c r="AD345">
        <v>58.032678715424083</v>
      </c>
      <c r="AE345">
        <v>-11.694270853328517</v>
      </c>
      <c r="AF345">
        <v>8.9544772386193099</v>
      </c>
      <c r="AG345">
        <v>9.2978302640789092</v>
      </c>
      <c r="AH345">
        <v>0</v>
      </c>
    </row>
    <row r="346" spans="1:34">
      <c r="A346">
        <v>2</v>
      </c>
      <c r="B346">
        <v>317</v>
      </c>
      <c r="C346">
        <v>1997</v>
      </c>
      <c r="D346">
        <v>5</v>
      </c>
      <c r="E346">
        <v>99</v>
      </c>
      <c r="F346">
        <v>99</v>
      </c>
      <c r="G346">
        <v>99</v>
      </c>
      <c r="H346">
        <v>99</v>
      </c>
      <c r="I346">
        <v>99</v>
      </c>
      <c r="J346">
        <v>999</v>
      </c>
      <c r="K346">
        <v>99</v>
      </c>
      <c r="L346">
        <v>99</v>
      </c>
      <c r="M346">
        <v>99</v>
      </c>
      <c r="N346">
        <v>99</v>
      </c>
      <c r="O346">
        <v>99</v>
      </c>
      <c r="P346">
        <v>9999</v>
      </c>
      <c r="Q346">
        <v>251</v>
      </c>
      <c r="R346">
        <v>1042.25</v>
      </c>
      <c r="S346">
        <v>5.9659390741184941</v>
      </c>
      <c r="T346">
        <v>4.154473494842887</v>
      </c>
      <c r="U346">
        <v>16.704917246342028</v>
      </c>
      <c r="V346">
        <v>1.4391940513312549</v>
      </c>
      <c r="W346">
        <v>1.247301511153754</v>
      </c>
      <c r="X346">
        <v>53.346126169345162</v>
      </c>
      <c r="Y346">
        <v>11.993283761093789</v>
      </c>
      <c r="Z346">
        <v>5.3887868350825006</v>
      </c>
      <c r="AA346">
        <v>16.295743324665001</v>
      </c>
      <c r="AB346">
        <v>2.129221869276817</v>
      </c>
      <c r="AC346">
        <v>6.0010814389806488E-2</v>
      </c>
      <c r="AD346">
        <v>58.45878442160555</v>
      </c>
      <c r="AE346">
        <v>-5.6038058529146282</v>
      </c>
      <c r="AF346">
        <v>6.3198265799566444</v>
      </c>
      <c r="AG346">
        <v>6.2624948114384997</v>
      </c>
      <c r="AH346">
        <v>0</v>
      </c>
    </row>
    <row r="347" spans="1:34">
      <c r="A347">
        <v>2</v>
      </c>
      <c r="B347">
        <v>318</v>
      </c>
      <c r="C347">
        <v>1997</v>
      </c>
      <c r="D347">
        <v>6</v>
      </c>
      <c r="E347">
        <v>99</v>
      </c>
      <c r="F347">
        <v>99</v>
      </c>
      <c r="G347">
        <v>99</v>
      </c>
      <c r="H347">
        <v>99</v>
      </c>
      <c r="I347">
        <v>99</v>
      </c>
      <c r="J347">
        <v>999</v>
      </c>
      <c r="K347">
        <v>99</v>
      </c>
      <c r="L347">
        <v>99</v>
      </c>
      <c r="M347">
        <v>99</v>
      </c>
      <c r="N347">
        <v>99</v>
      </c>
      <c r="O347">
        <v>99</v>
      </c>
      <c r="P347">
        <v>9999</v>
      </c>
      <c r="Q347">
        <v>246</v>
      </c>
      <c r="R347">
        <v>999.5</v>
      </c>
      <c r="S347">
        <v>7.0755377688844439</v>
      </c>
      <c r="T347">
        <v>4.0300150075037529</v>
      </c>
      <c r="U347">
        <v>16.547573786893437</v>
      </c>
      <c r="V347">
        <v>0.50025012506253119</v>
      </c>
      <c r="W347">
        <v>1.4007003501750876</v>
      </c>
      <c r="X347">
        <v>49.124562281140577</v>
      </c>
      <c r="Y347">
        <v>11.405702851425712</v>
      </c>
      <c r="Z347">
        <v>5.7553683634440684</v>
      </c>
      <c r="AA347">
        <v>20.094593632245257</v>
      </c>
      <c r="AB347">
        <v>2.2184589989314327</v>
      </c>
      <c r="AC347">
        <v>-6.7816187337257148</v>
      </c>
      <c r="AD347">
        <v>61.979161526750637</v>
      </c>
      <c r="AE347">
        <v>-17.165227290197219</v>
      </c>
      <c r="AF347">
        <v>6.0606060606060606</v>
      </c>
      <c r="AG347">
        <v>5.9490589370229081</v>
      </c>
      <c r="AH347">
        <v>0</v>
      </c>
    </row>
    <row r="348" spans="1:34">
      <c r="A348">
        <v>2</v>
      </c>
      <c r="B348">
        <v>319</v>
      </c>
      <c r="C348">
        <v>1997</v>
      </c>
      <c r="D348">
        <v>7</v>
      </c>
      <c r="E348">
        <v>99</v>
      </c>
      <c r="F348">
        <v>99</v>
      </c>
      <c r="G348">
        <v>99</v>
      </c>
      <c r="H348">
        <v>99</v>
      </c>
      <c r="I348">
        <v>99</v>
      </c>
      <c r="J348">
        <v>999</v>
      </c>
      <c r="K348">
        <v>99</v>
      </c>
      <c r="L348">
        <v>99</v>
      </c>
      <c r="M348">
        <v>99</v>
      </c>
      <c r="N348">
        <v>99</v>
      </c>
      <c r="O348">
        <v>99</v>
      </c>
      <c r="P348">
        <v>9999</v>
      </c>
      <c r="Q348">
        <v>115</v>
      </c>
      <c r="R348">
        <v>519</v>
      </c>
      <c r="S348">
        <v>4.9344894026974941</v>
      </c>
      <c r="T348">
        <v>4.321772639691714</v>
      </c>
      <c r="U348">
        <v>17.127360308285176</v>
      </c>
      <c r="V348">
        <v>0.96339113680154143</v>
      </c>
      <c r="W348">
        <v>1.7341040462427737</v>
      </c>
      <c r="X348">
        <v>49.518304431599219</v>
      </c>
      <c r="Y348">
        <v>15.799614643545285</v>
      </c>
      <c r="Z348">
        <v>6.1312572118078146</v>
      </c>
      <c r="AA348">
        <v>11.880569185070877</v>
      </c>
      <c r="AB348">
        <v>2.3862418631851838</v>
      </c>
      <c r="AC348">
        <v>-0.46149393349492845</v>
      </c>
      <c r="AD348">
        <v>56.134000003857906</v>
      </c>
      <c r="AE348">
        <v>-1.2101707312549999</v>
      </c>
      <c r="AF348">
        <v>3.147028059484287</v>
      </c>
      <c r="AG348">
        <v>3.1973408667289656</v>
      </c>
      <c r="AH348">
        <v>0</v>
      </c>
    </row>
    <row r="349" spans="1:34">
      <c r="A349">
        <v>2</v>
      </c>
      <c r="B349">
        <v>320</v>
      </c>
      <c r="C349">
        <v>1997</v>
      </c>
      <c r="D349">
        <v>8</v>
      </c>
      <c r="E349">
        <v>99</v>
      </c>
      <c r="F349">
        <v>99</v>
      </c>
      <c r="G349">
        <v>99</v>
      </c>
      <c r="H349">
        <v>99</v>
      </c>
      <c r="I349">
        <v>99</v>
      </c>
      <c r="J349">
        <v>999</v>
      </c>
      <c r="K349">
        <v>99</v>
      </c>
      <c r="L349">
        <v>99</v>
      </c>
      <c r="M349">
        <v>99</v>
      </c>
      <c r="N349">
        <v>99</v>
      </c>
      <c r="O349">
        <v>99</v>
      </c>
      <c r="P349">
        <v>9999</v>
      </c>
      <c r="Q349">
        <v>147</v>
      </c>
      <c r="R349">
        <v>718</v>
      </c>
      <c r="S349">
        <v>3.8147632311977722</v>
      </c>
      <c r="T349">
        <v>2.9456824512534823</v>
      </c>
      <c r="U349">
        <v>14.478412256267397</v>
      </c>
      <c r="V349">
        <v>0.13927576601671313</v>
      </c>
      <c r="W349">
        <v>0.4178272980501393</v>
      </c>
      <c r="X349">
        <v>31.197771587743723</v>
      </c>
      <c r="Y349">
        <v>7.3816155988857908</v>
      </c>
      <c r="Z349">
        <v>5.7387767894350707</v>
      </c>
      <c r="AA349">
        <v>10.186448717720983</v>
      </c>
      <c r="AB349">
        <v>2.0224649235844279</v>
      </c>
      <c r="AC349">
        <v>6.1216713791045949</v>
      </c>
      <c r="AD349">
        <v>47.92923237794281</v>
      </c>
      <c r="AE349">
        <v>0.87057440833630861</v>
      </c>
      <c r="AF349">
        <v>4.3536919975139092</v>
      </c>
      <c r="AG349">
        <v>3.7391813547019312</v>
      </c>
      <c r="AH349">
        <v>0</v>
      </c>
    </row>
    <row r="350" spans="1:34">
      <c r="A350">
        <v>2</v>
      </c>
      <c r="B350">
        <v>321</v>
      </c>
      <c r="C350">
        <v>1997</v>
      </c>
      <c r="D350">
        <v>9</v>
      </c>
      <c r="E350">
        <v>99</v>
      </c>
      <c r="F350">
        <v>99</v>
      </c>
      <c r="G350">
        <v>99</v>
      </c>
      <c r="H350">
        <v>99</v>
      </c>
      <c r="I350">
        <v>99</v>
      </c>
      <c r="J350">
        <v>999</v>
      </c>
      <c r="K350">
        <v>99</v>
      </c>
      <c r="L350">
        <v>99</v>
      </c>
      <c r="M350">
        <v>99</v>
      </c>
      <c r="N350">
        <v>99</v>
      </c>
      <c r="O350">
        <v>99</v>
      </c>
      <c r="P350">
        <v>9999</v>
      </c>
      <c r="Q350">
        <v>365</v>
      </c>
      <c r="R350">
        <v>1809.25</v>
      </c>
      <c r="S350">
        <v>4.2746994611026672</v>
      </c>
      <c r="T350">
        <v>3.5130578969186126</v>
      </c>
      <c r="U350">
        <v>16.158297637142496</v>
      </c>
      <c r="V350">
        <v>0.49744369213762607</v>
      </c>
      <c r="W350">
        <v>0.93961586292662691</v>
      </c>
      <c r="X350">
        <v>45.267375984523966</v>
      </c>
      <c r="Y350">
        <v>10.5568605775874</v>
      </c>
      <c r="Z350">
        <v>5.4192663206669991</v>
      </c>
      <c r="AA350">
        <v>11.358454763173768</v>
      </c>
      <c r="AB350">
        <v>2.0700732511172597</v>
      </c>
      <c r="AC350">
        <v>3.0600733534220277</v>
      </c>
      <c r="AD350">
        <v>52.434513923878129</v>
      </c>
      <c r="AE350">
        <v>-5.4324342205895428</v>
      </c>
      <c r="AF350">
        <v>10.970636833568298</v>
      </c>
      <c r="AG350">
        <v>10.515388715876906</v>
      </c>
      <c r="AH350">
        <v>0</v>
      </c>
    </row>
    <row r="351" spans="1:34">
      <c r="A351">
        <v>2</v>
      </c>
      <c r="B351">
        <v>322</v>
      </c>
      <c r="C351">
        <v>1997</v>
      </c>
      <c r="D351">
        <v>10</v>
      </c>
      <c r="E351">
        <v>99</v>
      </c>
      <c r="F351">
        <v>99</v>
      </c>
      <c r="G351">
        <v>99</v>
      </c>
      <c r="H351">
        <v>99</v>
      </c>
      <c r="I351">
        <v>99</v>
      </c>
      <c r="J351">
        <v>999</v>
      </c>
      <c r="K351">
        <v>99</v>
      </c>
      <c r="L351">
        <v>99</v>
      </c>
      <c r="M351">
        <v>99</v>
      </c>
      <c r="N351">
        <v>99</v>
      </c>
      <c r="O351">
        <v>99</v>
      </c>
      <c r="P351">
        <v>9999</v>
      </c>
      <c r="Q351">
        <v>497</v>
      </c>
      <c r="R351">
        <v>3042.5</v>
      </c>
      <c r="S351">
        <v>4.3306491372226796</v>
      </c>
      <c r="T351">
        <v>3.6519309778142977</v>
      </c>
      <c r="U351">
        <v>16.829843878389493</v>
      </c>
      <c r="V351">
        <v>0.62448644207066539</v>
      </c>
      <c r="W351">
        <v>1.018898931799507</v>
      </c>
      <c r="X351">
        <v>54.626129827444544</v>
      </c>
      <c r="Y351">
        <v>8.6770747740345104</v>
      </c>
      <c r="Z351">
        <v>4.879661483734246</v>
      </c>
      <c r="AA351">
        <v>12.20180041092383</v>
      </c>
      <c r="AB351">
        <v>2.0345733892122193</v>
      </c>
      <c r="AC351">
        <v>4.9969941563742557</v>
      </c>
      <c r="AD351">
        <v>50.818015283924815</v>
      </c>
      <c r="AE351">
        <v>-3.6512503064756343</v>
      </c>
      <c r="AF351">
        <v>18.448618248518205</v>
      </c>
      <c r="AG351">
        <v>18.417972529579313</v>
      </c>
      <c r="AH351">
        <v>6.5735414954806892E-2</v>
      </c>
    </row>
    <row r="352" spans="1:34">
      <c r="A352">
        <v>2</v>
      </c>
      <c r="B352">
        <v>323</v>
      </c>
      <c r="C352">
        <v>1997</v>
      </c>
      <c r="D352">
        <v>11</v>
      </c>
      <c r="E352">
        <v>99</v>
      </c>
      <c r="F352">
        <v>99</v>
      </c>
      <c r="G352">
        <v>99</v>
      </c>
      <c r="H352">
        <v>99</v>
      </c>
      <c r="I352">
        <v>99</v>
      </c>
      <c r="J352">
        <v>999</v>
      </c>
      <c r="K352">
        <v>99</v>
      </c>
      <c r="L352">
        <v>99</v>
      </c>
      <c r="M352">
        <v>99</v>
      </c>
      <c r="N352">
        <v>99</v>
      </c>
      <c r="O352">
        <v>99</v>
      </c>
      <c r="P352">
        <v>9999</v>
      </c>
      <c r="Q352">
        <v>297</v>
      </c>
      <c r="R352">
        <v>1697.75</v>
      </c>
      <c r="S352">
        <v>4.5790016197908994</v>
      </c>
      <c r="T352">
        <v>3.7673391253129136</v>
      </c>
      <c r="U352">
        <v>17.027772051244298</v>
      </c>
      <c r="V352">
        <v>0.88352230893830075</v>
      </c>
      <c r="W352">
        <v>0.23560594905021345</v>
      </c>
      <c r="X352">
        <v>55.308496539537614</v>
      </c>
      <c r="Y352">
        <v>9.6598439110587524</v>
      </c>
      <c r="Z352">
        <v>5.0758917542380191</v>
      </c>
      <c r="AA352">
        <v>12.689090281329053</v>
      </c>
      <c r="AB352">
        <v>1.9636062848438156</v>
      </c>
      <c r="AC352">
        <v>4.1145157361025202</v>
      </c>
      <c r="AD352">
        <v>44.359196913962776</v>
      </c>
      <c r="AE352">
        <v>-4.6931698164780702</v>
      </c>
      <c r="AF352">
        <v>10.29454120999894</v>
      </c>
      <c r="AG352">
        <v>10.398308870659687</v>
      </c>
      <c r="AH352">
        <v>5.8901487262553363E-2</v>
      </c>
    </row>
    <row r="353" spans="1:37">
      <c r="A353">
        <v>2</v>
      </c>
      <c r="B353">
        <v>324</v>
      </c>
      <c r="C353">
        <v>1997</v>
      </c>
      <c r="D353">
        <v>12</v>
      </c>
      <c r="E353">
        <v>99</v>
      </c>
      <c r="F353">
        <v>99</v>
      </c>
      <c r="G353">
        <v>99</v>
      </c>
      <c r="H353">
        <v>99</v>
      </c>
      <c r="I353">
        <v>99</v>
      </c>
      <c r="J353">
        <v>999</v>
      </c>
      <c r="K353">
        <v>99</v>
      </c>
      <c r="L353">
        <v>99</v>
      </c>
      <c r="M353">
        <v>99</v>
      </c>
      <c r="N353">
        <v>99</v>
      </c>
      <c r="O353">
        <v>99</v>
      </c>
      <c r="P353">
        <v>9999</v>
      </c>
      <c r="Q353">
        <v>228</v>
      </c>
      <c r="R353">
        <v>1117</v>
      </c>
      <c r="S353">
        <v>4.6786034019695606</v>
      </c>
      <c r="T353">
        <v>3.8710832587287376</v>
      </c>
      <c r="U353">
        <v>16.855953446732347</v>
      </c>
      <c r="V353">
        <v>0.17905102954341984</v>
      </c>
      <c r="W353">
        <v>0.71620411817367935</v>
      </c>
      <c r="X353">
        <v>55.147717099373317</v>
      </c>
      <c r="Y353">
        <v>9.4897045658012509</v>
      </c>
      <c r="Z353">
        <v>4.9438596614743355</v>
      </c>
      <c r="AA353">
        <v>11.081112945879749</v>
      </c>
      <c r="AB353">
        <v>1.953679353513422</v>
      </c>
      <c r="AC353">
        <v>7.1213665256032659</v>
      </c>
      <c r="AD353">
        <v>33.859761112483831</v>
      </c>
      <c r="AE353">
        <v>-9.9962547807813031</v>
      </c>
      <c r="AF353">
        <v>6.7730835114526959</v>
      </c>
      <c r="AG353">
        <v>6.7723226842829618</v>
      </c>
      <c r="AH353">
        <v>0.89525514771709924</v>
      </c>
    </row>
    <row r="354" spans="1:37">
      <c r="A354">
        <v>2</v>
      </c>
      <c r="B354">
        <v>325</v>
      </c>
      <c r="C354">
        <v>1996</v>
      </c>
      <c r="D354">
        <v>1</v>
      </c>
      <c r="E354">
        <v>99</v>
      </c>
      <c r="F354">
        <v>99</v>
      </c>
      <c r="G354">
        <v>99</v>
      </c>
      <c r="H354">
        <v>99</v>
      </c>
      <c r="I354">
        <v>99</v>
      </c>
      <c r="J354">
        <v>999</v>
      </c>
      <c r="K354">
        <v>99</v>
      </c>
      <c r="L354">
        <v>99</v>
      </c>
      <c r="M354">
        <v>99</v>
      </c>
      <c r="N354">
        <v>99</v>
      </c>
      <c r="O354">
        <v>99</v>
      </c>
      <c r="P354">
        <v>9999</v>
      </c>
      <c r="Q354">
        <v>121</v>
      </c>
      <c r="R354">
        <v>530</v>
      </c>
      <c r="S354">
        <v>5.3660377358490594</v>
      </c>
      <c r="T354">
        <v>3.9698113207547183</v>
      </c>
      <c r="U354">
        <v>17.983396226415099</v>
      </c>
      <c r="V354">
        <v>0.3773584905660376</v>
      </c>
      <c r="W354">
        <v>0.75471698113207519</v>
      </c>
      <c r="X354">
        <v>61.886792452830193</v>
      </c>
      <c r="Y354">
        <v>13.773584905660377</v>
      </c>
      <c r="Z354">
        <v>5.1480613472895884</v>
      </c>
      <c r="AA354">
        <v>11.545887831167281</v>
      </c>
      <c r="AB354">
        <v>2.0269490881395065</v>
      </c>
      <c r="AC354">
        <v>-16.916929102776901</v>
      </c>
      <c r="AD354">
        <v>39.565035359864041</v>
      </c>
      <c r="AE354">
        <v>-24.502203802721834</v>
      </c>
      <c r="AF354">
        <v>3.4444101447627085</v>
      </c>
      <c r="AG354">
        <v>3.6918352540983697</v>
      </c>
      <c r="AH354">
        <v>0</v>
      </c>
    </row>
    <row r="355" spans="1:37">
      <c r="A355">
        <v>2</v>
      </c>
      <c r="B355">
        <v>326</v>
      </c>
      <c r="C355">
        <v>1996</v>
      </c>
      <c r="D355">
        <v>2</v>
      </c>
      <c r="E355">
        <v>99</v>
      </c>
      <c r="F355">
        <v>99</v>
      </c>
      <c r="G355">
        <v>99</v>
      </c>
      <c r="H355">
        <v>99</v>
      </c>
      <c r="I355">
        <v>99</v>
      </c>
      <c r="J355">
        <v>999</v>
      </c>
      <c r="K355">
        <v>99</v>
      </c>
      <c r="L355">
        <v>99</v>
      </c>
      <c r="M355">
        <v>99</v>
      </c>
      <c r="N355">
        <v>99</v>
      </c>
      <c r="O355">
        <v>99</v>
      </c>
      <c r="P355">
        <v>9999</v>
      </c>
      <c r="Q355">
        <v>319</v>
      </c>
      <c r="R355">
        <v>1400</v>
      </c>
      <c r="S355">
        <v>5.1757142857142844</v>
      </c>
      <c r="T355">
        <v>4.0764285714285693</v>
      </c>
      <c r="U355">
        <v>17.656500000000019</v>
      </c>
      <c r="V355">
        <v>0.71428571428571441</v>
      </c>
      <c r="W355">
        <v>1</v>
      </c>
      <c r="X355">
        <v>62</v>
      </c>
      <c r="Y355">
        <v>12.142857142857141</v>
      </c>
      <c r="Z355">
        <v>4.8572832537481716</v>
      </c>
      <c r="AA355">
        <v>12.457120003255579</v>
      </c>
      <c r="AB355">
        <v>1.9322123040067591</v>
      </c>
      <c r="AC355">
        <v>-1.3590924922410057</v>
      </c>
      <c r="AD355">
        <v>42.05324928802878</v>
      </c>
      <c r="AE355">
        <v>-13.210986761663271</v>
      </c>
      <c r="AF355">
        <v>9.0984418918260292</v>
      </c>
      <c r="AG355">
        <v>9.5747487021133839</v>
      </c>
      <c r="AH355">
        <v>0</v>
      </c>
    </row>
    <row r="356" spans="1:37">
      <c r="A356">
        <v>2</v>
      </c>
      <c r="B356">
        <v>327</v>
      </c>
      <c r="C356">
        <v>1996</v>
      </c>
      <c r="D356">
        <v>3</v>
      </c>
      <c r="E356">
        <v>99</v>
      </c>
      <c r="F356">
        <v>99</v>
      </c>
      <c r="G356">
        <v>99</v>
      </c>
      <c r="H356">
        <v>99</v>
      </c>
      <c r="I356">
        <v>99</v>
      </c>
      <c r="J356">
        <v>999</v>
      </c>
      <c r="K356">
        <v>99</v>
      </c>
      <c r="L356">
        <v>99</v>
      </c>
      <c r="M356">
        <v>99</v>
      </c>
      <c r="N356">
        <v>99</v>
      </c>
      <c r="O356">
        <v>99</v>
      </c>
      <c r="P356">
        <v>9999</v>
      </c>
      <c r="Q356">
        <v>417</v>
      </c>
      <c r="R356">
        <v>1595</v>
      </c>
      <c r="S356">
        <v>5.7191222570532894</v>
      </c>
      <c r="T356">
        <v>4.1818181818181808</v>
      </c>
      <c r="U356">
        <v>17.750658307210017</v>
      </c>
      <c r="V356">
        <v>0.94043887147335437</v>
      </c>
      <c r="W356">
        <v>1.567398119122257</v>
      </c>
      <c r="X356">
        <v>61.065830721003117</v>
      </c>
      <c r="Y356">
        <v>15.987460815047024</v>
      </c>
      <c r="Z356">
        <v>5.4059810606469449</v>
      </c>
      <c r="AA356">
        <v>13.5632309235435</v>
      </c>
      <c r="AB356">
        <v>2.1239450971528382</v>
      </c>
      <c r="AC356">
        <v>-6.842188458920587</v>
      </c>
      <c r="AD356">
        <v>50.363706762246643</v>
      </c>
      <c r="AE356">
        <v>-19.895391674716276</v>
      </c>
      <c r="AF356">
        <v>10.365724869616079</v>
      </c>
      <c r="AG356">
        <v>10.966546422759903</v>
      </c>
      <c r="AH356">
        <v>0</v>
      </c>
    </row>
    <row r="357" spans="1:37">
      <c r="A357">
        <v>2</v>
      </c>
      <c r="B357">
        <v>328</v>
      </c>
      <c r="C357">
        <v>1996</v>
      </c>
      <c r="D357">
        <v>4</v>
      </c>
      <c r="E357">
        <v>99</v>
      </c>
      <c r="F357">
        <v>99</v>
      </c>
      <c r="G357">
        <v>99</v>
      </c>
      <c r="H357">
        <v>99</v>
      </c>
      <c r="I357">
        <v>99</v>
      </c>
      <c r="J357">
        <v>999</v>
      </c>
      <c r="K357">
        <v>99</v>
      </c>
      <c r="L357">
        <v>99</v>
      </c>
      <c r="M357">
        <v>99</v>
      </c>
      <c r="N357">
        <v>99</v>
      </c>
      <c r="O357">
        <v>99</v>
      </c>
      <c r="P357">
        <v>9999</v>
      </c>
      <c r="Q357">
        <v>303</v>
      </c>
      <c r="R357">
        <v>1193</v>
      </c>
      <c r="S357">
        <v>5.1508801341156722</v>
      </c>
      <c r="T357">
        <v>3.8826487845766966</v>
      </c>
      <c r="U357">
        <v>17.195138306789602</v>
      </c>
      <c r="V357">
        <v>0.83822296730930435</v>
      </c>
      <c r="W357">
        <v>1.0896898575020952</v>
      </c>
      <c r="X357">
        <v>54.987426655490339</v>
      </c>
      <c r="Y357">
        <v>14.417435037720027</v>
      </c>
      <c r="Z357">
        <v>5.4312075013016914</v>
      </c>
      <c r="AA357">
        <v>13.220416580609102</v>
      </c>
      <c r="AB357">
        <v>2.1128217585979594</v>
      </c>
      <c r="AC357">
        <v>-1.5698258123588675</v>
      </c>
      <c r="AD357">
        <v>55.977980295180807</v>
      </c>
      <c r="AE357">
        <v>-11.207992556139825</v>
      </c>
      <c r="AF357">
        <v>7.75317226924889</v>
      </c>
      <c r="AG357">
        <v>7.9458588672489405</v>
      </c>
      <c r="AH357">
        <v>0</v>
      </c>
    </row>
    <row r="358" spans="1:37">
      <c r="A358">
        <v>2</v>
      </c>
      <c r="B358">
        <v>329</v>
      </c>
      <c r="C358">
        <v>1996</v>
      </c>
      <c r="D358">
        <v>5</v>
      </c>
      <c r="E358">
        <v>99</v>
      </c>
      <c r="F358">
        <v>99</v>
      </c>
      <c r="G358">
        <v>99</v>
      </c>
      <c r="H358">
        <v>99</v>
      </c>
      <c r="I358">
        <v>99</v>
      </c>
      <c r="J358">
        <v>999</v>
      </c>
      <c r="K358">
        <v>99</v>
      </c>
      <c r="L358">
        <v>99</v>
      </c>
      <c r="M358">
        <v>99</v>
      </c>
      <c r="N358">
        <v>99</v>
      </c>
      <c r="O358">
        <v>99</v>
      </c>
      <c r="P358">
        <v>9999</v>
      </c>
      <c r="Q358">
        <v>223</v>
      </c>
      <c r="R358">
        <v>864</v>
      </c>
      <c r="S358">
        <v>6.6064814814814836</v>
      </c>
      <c r="T358">
        <v>3.8819444444444446</v>
      </c>
      <c r="U358">
        <v>17.196990740740723</v>
      </c>
      <c r="V358">
        <v>0.57870370370370383</v>
      </c>
      <c r="W358">
        <v>1.8518518518518521</v>
      </c>
      <c r="X358">
        <v>55.324074074074083</v>
      </c>
      <c r="Y358">
        <v>15.509259259259258</v>
      </c>
      <c r="Z358">
        <v>5.627520235406922</v>
      </c>
      <c r="AA358">
        <v>16.261292504482043</v>
      </c>
      <c r="AB358">
        <v>2.2811522260460961</v>
      </c>
      <c r="AC358">
        <v>-8.2093205834066882</v>
      </c>
      <c r="AD358">
        <v>62.304250341654246</v>
      </c>
      <c r="AE358">
        <v>-21.707389627741236</v>
      </c>
      <c r="AF358">
        <v>5.615038424669776</v>
      </c>
      <c r="AG358">
        <v>5.7552067496689139</v>
      </c>
      <c r="AH358">
        <v>0</v>
      </c>
    </row>
    <row r="359" spans="1:37">
      <c r="A359">
        <v>2</v>
      </c>
      <c r="B359">
        <v>330</v>
      </c>
      <c r="C359">
        <v>1996</v>
      </c>
      <c r="D359">
        <v>6</v>
      </c>
      <c r="E359">
        <v>99</v>
      </c>
      <c r="F359">
        <v>99</v>
      </c>
      <c r="G359">
        <v>99</v>
      </c>
      <c r="H359">
        <v>99</v>
      </c>
      <c r="I359">
        <v>99</v>
      </c>
      <c r="J359">
        <v>999</v>
      </c>
      <c r="K359">
        <v>99</v>
      </c>
      <c r="L359">
        <v>99</v>
      </c>
      <c r="M359">
        <v>99</v>
      </c>
      <c r="N359">
        <v>99</v>
      </c>
      <c r="O359">
        <v>99</v>
      </c>
      <c r="P359">
        <v>9999</v>
      </c>
      <c r="Q359">
        <v>223</v>
      </c>
      <c r="R359">
        <v>821.75</v>
      </c>
      <c r="S359">
        <v>5.4627319744447806</v>
      </c>
      <c r="T359">
        <v>3.871006997261941</v>
      </c>
      <c r="U359">
        <v>16.706784301794951</v>
      </c>
      <c r="V359">
        <v>0.60845756008518403</v>
      </c>
      <c r="W359">
        <v>1.7036811682385156</v>
      </c>
      <c r="X359">
        <v>49.041679342865827</v>
      </c>
      <c r="Y359">
        <v>13.02099178582294</v>
      </c>
      <c r="Z359">
        <v>6.1931176338572316</v>
      </c>
      <c r="AA359">
        <v>15.660366852356017</v>
      </c>
      <c r="AB359">
        <v>2.258964965598484</v>
      </c>
      <c r="AC359">
        <v>1.0251682475686514</v>
      </c>
      <c r="AD359">
        <v>55.619743081771198</v>
      </c>
      <c r="AE359">
        <v>-16.796978802229003</v>
      </c>
      <c r="AF359">
        <v>5.3404604461485983</v>
      </c>
      <c r="AG359">
        <v>5.3177425546065242</v>
      </c>
      <c r="AH359">
        <v>0</v>
      </c>
    </row>
    <row r="360" spans="1:37">
      <c r="A360">
        <v>2</v>
      </c>
      <c r="B360">
        <v>331</v>
      </c>
      <c r="C360">
        <v>1996</v>
      </c>
      <c r="D360">
        <v>7</v>
      </c>
      <c r="E360">
        <v>99</v>
      </c>
      <c r="F360">
        <v>99</v>
      </c>
      <c r="G360">
        <v>99</v>
      </c>
      <c r="H360">
        <v>99</v>
      </c>
      <c r="I360">
        <v>99</v>
      </c>
      <c r="J360">
        <v>999</v>
      </c>
      <c r="K360">
        <v>99</v>
      </c>
      <c r="L360">
        <v>99</v>
      </c>
      <c r="M360">
        <v>99</v>
      </c>
      <c r="N360">
        <v>99</v>
      </c>
      <c r="O360">
        <v>99</v>
      </c>
      <c r="P360">
        <v>9999</v>
      </c>
      <c r="Q360">
        <v>119</v>
      </c>
      <c r="R360">
        <v>411.25</v>
      </c>
      <c r="S360">
        <v>3.0832826747720361</v>
      </c>
      <c r="T360">
        <v>3.387234042553191</v>
      </c>
      <c r="U360">
        <v>15.837568389057765</v>
      </c>
      <c r="V360">
        <v>0</v>
      </c>
      <c r="W360">
        <v>0.48632218844984809</v>
      </c>
      <c r="X360">
        <v>40.85106382978725</v>
      </c>
      <c r="Y360">
        <v>10.455927051671736</v>
      </c>
      <c r="Z360">
        <v>5.85943544660417</v>
      </c>
      <c r="AA360">
        <v>9.8464067867453355</v>
      </c>
      <c r="AB360">
        <v>2.0347037625047872</v>
      </c>
      <c r="AC360">
        <v>2.1927227270798975</v>
      </c>
      <c r="AD360">
        <v>60.011433720645421</v>
      </c>
      <c r="AE360">
        <v>3.5560169694496904</v>
      </c>
      <c r="AF360">
        <v>2.6726673057238939</v>
      </c>
      <c r="AG360">
        <v>2.5228367232870474</v>
      </c>
      <c r="AH360">
        <v>0</v>
      </c>
    </row>
    <row r="361" spans="1:37">
      <c r="A361">
        <v>2</v>
      </c>
      <c r="B361">
        <v>332</v>
      </c>
      <c r="C361">
        <v>1996</v>
      </c>
      <c r="D361">
        <v>8</v>
      </c>
      <c r="E361">
        <v>99</v>
      </c>
      <c r="F361">
        <v>99</v>
      </c>
      <c r="G361">
        <v>99</v>
      </c>
      <c r="H361">
        <v>99</v>
      </c>
      <c r="I361">
        <v>99</v>
      </c>
      <c r="J361">
        <v>999</v>
      </c>
      <c r="K361">
        <v>99</v>
      </c>
      <c r="L361">
        <v>99</v>
      </c>
      <c r="M361">
        <v>99</v>
      </c>
      <c r="N361">
        <v>99</v>
      </c>
      <c r="O361">
        <v>99</v>
      </c>
      <c r="P361">
        <v>9999</v>
      </c>
      <c r="Q361">
        <v>161</v>
      </c>
      <c r="R361">
        <v>637</v>
      </c>
      <c r="S361">
        <v>3.6263736263736273</v>
      </c>
      <c r="T361">
        <v>3.315541601255886</v>
      </c>
      <c r="U361">
        <v>15.328571428571436</v>
      </c>
      <c r="V361">
        <v>0.15698587127158556</v>
      </c>
      <c r="W361">
        <v>1.2558869701726845</v>
      </c>
      <c r="X361">
        <v>42.857142857142847</v>
      </c>
      <c r="Y361">
        <v>8.9481946624803754</v>
      </c>
      <c r="Z361">
        <v>5.9517790171836271</v>
      </c>
      <c r="AA361">
        <v>7.796174737560869</v>
      </c>
      <c r="AB361">
        <v>2.0053210762259477</v>
      </c>
      <c r="AC361">
        <v>2.3324024248594095</v>
      </c>
      <c r="AD361">
        <v>59.018946321844098</v>
      </c>
      <c r="AE361">
        <v>-7.7108166045401028</v>
      </c>
      <c r="AF361">
        <v>4.1397910607808406</v>
      </c>
      <c r="AG361">
        <v>3.7821247032475154</v>
      </c>
      <c r="AH361">
        <v>0</v>
      </c>
    </row>
    <row r="362" spans="1:37">
      <c r="A362">
        <v>2</v>
      </c>
      <c r="B362">
        <v>333</v>
      </c>
      <c r="C362">
        <v>1996</v>
      </c>
      <c r="D362">
        <v>9</v>
      </c>
      <c r="E362">
        <v>99</v>
      </c>
      <c r="F362">
        <v>99</v>
      </c>
      <c r="G362">
        <v>99</v>
      </c>
      <c r="H362">
        <v>99</v>
      </c>
      <c r="I362">
        <v>99</v>
      </c>
      <c r="J362">
        <v>999</v>
      </c>
      <c r="K362">
        <v>99</v>
      </c>
      <c r="L362">
        <v>99</v>
      </c>
      <c r="M362">
        <v>99</v>
      </c>
      <c r="N362">
        <v>99</v>
      </c>
      <c r="O362">
        <v>99</v>
      </c>
      <c r="P362">
        <v>9999</v>
      </c>
      <c r="Q362">
        <v>406</v>
      </c>
      <c r="R362">
        <v>2144</v>
      </c>
      <c r="S362">
        <v>4.0862873134328366</v>
      </c>
      <c r="T362">
        <v>3.298973880597015</v>
      </c>
      <c r="U362">
        <v>15.904570895522379</v>
      </c>
      <c r="V362">
        <v>0.27985074626865675</v>
      </c>
      <c r="W362">
        <v>1.4458955223880599</v>
      </c>
      <c r="X362">
        <v>45.382462686567187</v>
      </c>
      <c r="Y362">
        <v>9.375</v>
      </c>
      <c r="Z362">
        <v>5.338063176151632</v>
      </c>
      <c r="AA362">
        <v>9.9612363626547324</v>
      </c>
      <c r="AB362">
        <v>2.176811064324494</v>
      </c>
      <c r="AC362">
        <v>0.18898772644244125</v>
      </c>
      <c r="AD362">
        <v>51.377898225725509</v>
      </c>
      <c r="AE362">
        <v>-4.6360810005432436</v>
      </c>
      <c r="AF362">
        <v>13.933613868624999</v>
      </c>
      <c r="AG362">
        <v>13.20813402967117</v>
      </c>
      <c r="AH362">
        <v>0</v>
      </c>
    </row>
    <row r="363" spans="1:37">
      <c r="A363">
        <v>2</v>
      </c>
      <c r="B363">
        <v>334</v>
      </c>
      <c r="C363">
        <v>1996</v>
      </c>
      <c r="D363">
        <v>10</v>
      </c>
      <c r="E363">
        <v>99</v>
      </c>
      <c r="F363">
        <v>99</v>
      </c>
      <c r="G363">
        <v>99</v>
      </c>
      <c r="H363">
        <v>99</v>
      </c>
      <c r="I363">
        <v>99</v>
      </c>
      <c r="J363">
        <v>999</v>
      </c>
      <c r="K363">
        <v>99</v>
      </c>
      <c r="L363">
        <v>99</v>
      </c>
      <c r="M363">
        <v>99</v>
      </c>
      <c r="N363">
        <v>99</v>
      </c>
      <c r="O363">
        <v>99</v>
      </c>
      <c r="P363">
        <v>9999</v>
      </c>
      <c r="Q363">
        <v>597</v>
      </c>
      <c r="R363">
        <v>3418.25</v>
      </c>
      <c r="S363">
        <v>4.3276530388356624</v>
      </c>
      <c r="T363">
        <v>3.6191033423535441</v>
      </c>
      <c r="U363">
        <v>16.346522343304347</v>
      </c>
      <c r="V363">
        <v>0.43882103415490387</v>
      </c>
      <c r="W363">
        <v>0.58509471220653853</v>
      </c>
      <c r="X363">
        <v>51.225042053682429</v>
      </c>
      <c r="Y363">
        <v>8.5131280626051336</v>
      </c>
      <c r="Z363">
        <v>4.9782146413096964</v>
      </c>
      <c r="AA363">
        <v>11.046255261959532</v>
      </c>
      <c r="AB363">
        <v>1.9856187808904155</v>
      </c>
      <c r="AC363">
        <v>-1.8516096209009996E-2</v>
      </c>
      <c r="AD363">
        <v>51.693313208351213</v>
      </c>
      <c r="AE363">
        <v>-8.9101993629826346</v>
      </c>
      <c r="AF363">
        <v>22.214820711953081</v>
      </c>
      <c r="AG363">
        <v>21.643322202411845</v>
      </c>
      <c r="AH363">
        <v>0.17552841366196154</v>
      </c>
    </row>
    <row r="364" spans="1:37">
      <c r="A364">
        <v>2</v>
      </c>
      <c r="B364">
        <v>335</v>
      </c>
      <c r="C364">
        <v>1996</v>
      </c>
      <c r="D364">
        <v>11</v>
      </c>
      <c r="E364">
        <v>99</v>
      </c>
      <c r="F364">
        <v>99</v>
      </c>
      <c r="G364">
        <v>99</v>
      </c>
      <c r="H364">
        <v>99</v>
      </c>
      <c r="I364">
        <v>99</v>
      </c>
      <c r="J364">
        <v>999</v>
      </c>
      <c r="K364">
        <v>99</v>
      </c>
      <c r="L364">
        <v>99</v>
      </c>
      <c r="M364">
        <v>99</v>
      </c>
      <c r="N364">
        <v>99</v>
      </c>
      <c r="O364">
        <v>99</v>
      </c>
      <c r="P364">
        <v>9999</v>
      </c>
      <c r="Q364">
        <v>309</v>
      </c>
      <c r="R364">
        <v>1577</v>
      </c>
      <c r="S364">
        <v>5.3240329740012653</v>
      </c>
      <c r="T364">
        <v>3.6734305643627136</v>
      </c>
      <c r="U364">
        <v>16.932086239695629</v>
      </c>
      <c r="V364">
        <v>6.3411540900443861E-2</v>
      </c>
      <c r="W364">
        <v>0.50729232720355089</v>
      </c>
      <c r="X364">
        <v>57.197209892200391</v>
      </c>
      <c r="Y364">
        <v>7.9898541534559264</v>
      </c>
      <c r="Z364">
        <v>4.5611442703930782</v>
      </c>
      <c r="AA364">
        <v>13.05950527258481</v>
      </c>
      <c r="AB364">
        <v>1.9009754097138087</v>
      </c>
      <c r="AC364">
        <v>-1.000262404355194E-2</v>
      </c>
      <c r="AD364">
        <v>41.161330454449221</v>
      </c>
      <c r="AE364">
        <v>-18.901837360829408</v>
      </c>
      <c r="AF364">
        <v>10.24874490243546</v>
      </c>
      <c r="AG364">
        <v>10.342770665961188</v>
      </c>
      <c r="AH364">
        <v>0.76093849080532661</v>
      </c>
    </row>
    <row r="365" spans="1:37">
      <c r="A365">
        <v>2</v>
      </c>
      <c r="B365">
        <v>336</v>
      </c>
      <c r="C365">
        <v>1996</v>
      </c>
      <c r="D365">
        <v>12</v>
      </c>
      <c r="E365">
        <v>99</v>
      </c>
      <c r="F365">
        <v>99</v>
      </c>
      <c r="G365">
        <v>99</v>
      </c>
      <c r="H365">
        <v>99</v>
      </c>
      <c r="I365">
        <v>99</v>
      </c>
      <c r="J365">
        <v>999</v>
      </c>
      <c r="K365">
        <v>99</v>
      </c>
      <c r="L365">
        <v>99</v>
      </c>
      <c r="M365">
        <v>99</v>
      </c>
      <c r="N365">
        <v>99</v>
      </c>
      <c r="O365">
        <v>99</v>
      </c>
      <c r="P365">
        <v>9999</v>
      </c>
      <c r="Q365">
        <v>184</v>
      </c>
      <c r="R365">
        <v>796</v>
      </c>
      <c r="S365">
        <v>3.9798994974874375</v>
      </c>
      <c r="T365">
        <v>3.7386934673366841</v>
      </c>
      <c r="U365">
        <v>17.02386934673369</v>
      </c>
      <c r="V365">
        <v>0.37688442211055279</v>
      </c>
      <c r="W365">
        <v>1.3819095477386936</v>
      </c>
      <c r="X365">
        <v>53.140703517587937</v>
      </c>
      <c r="Y365">
        <v>11.432160804020098</v>
      </c>
      <c r="Z365">
        <v>5.473162765375772</v>
      </c>
      <c r="AA365">
        <v>7.6434915322756511</v>
      </c>
      <c r="AB365">
        <v>1.9618369766938204</v>
      </c>
      <c r="AC365">
        <v>6.1377978321121356</v>
      </c>
      <c r="AD365">
        <v>36.814790718908377</v>
      </c>
      <c r="AE365">
        <v>-8.4296258448299746</v>
      </c>
      <c r="AF365">
        <v>5.1731141042096516</v>
      </c>
      <c r="AG365">
        <v>5.2488731249251952</v>
      </c>
      <c r="AH365">
        <v>0</v>
      </c>
    </row>
    <row r="366" spans="1:37">
      <c r="A366">
        <v>3</v>
      </c>
      <c r="B366">
        <v>1</v>
      </c>
      <c r="C366">
        <v>2023</v>
      </c>
      <c r="D366">
        <v>99</v>
      </c>
      <c r="E366">
        <v>1</v>
      </c>
      <c r="F366">
        <v>99</v>
      </c>
      <c r="G366">
        <v>99</v>
      </c>
      <c r="H366">
        <v>99</v>
      </c>
      <c r="I366">
        <v>99</v>
      </c>
      <c r="J366">
        <v>999</v>
      </c>
      <c r="K366">
        <v>99</v>
      </c>
      <c r="L366">
        <v>99</v>
      </c>
      <c r="M366">
        <v>99</v>
      </c>
      <c r="N366">
        <v>99</v>
      </c>
      <c r="O366">
        <v>99</v>
      </c>
      <c r="P366">
        <v>9999</v>
      </c>
      <c r="Q366">
        <v>2</v>
      </c>
      <c r="R366">
        <v>7</v>
      </c>
      <c r="S366">
        <v>5.8571428571428559</v>
      </c>
      <c r="T366">
        <v>5.8571428571428559</v>
      </c>
      <c r="U366">
        <v>20.057142857142846</v>
      </c>
      <c r="V366">
        <v>14.285714285714288</v>
      </c>
      <c r="W366">
        <v>0</v>
      </c>
      <c r="X366">
        <v>71.428571428571445</v>
      </c>
      <c r="Y366">
        <v>28.571428571428577</v>
      </c>
      <c r="Z366">
        <v>4.4496732280848121</v>
      </c>
      <c r="AA366">
        <v>0.98974331861078912</v>
      </c>
      <c r="AB366">
        <v>1.355261854357878</v>
      </c>
      <c r="AC366">
        <v>-15.709158469367615</v>
      </c>
      <c r="AD366">
        <v>-5.0762598543338244</v>
      </c>
      <c r="AE366">
        <v>73.029674334022218</v>
      </c>
      <c r="AF366">
        <v>7.6078687099228326E-2</v>
      </c>
      <c r="AG366">
        <v>7.3652034007934894E-2</v>
      </c>
      <c r="AH366">
        <v>0</v>
      </c>
      <c r="AI366">
        <v>0</v>
      </c>
    </row>
    <row r="367" spans="1:37">
      <c r="A367">
        <v>3</v>
      </c>
      <c r="B367">
        <v>2</v>
      </c>
      <c r="C367">
        <v>2023</v>
      </c>
      <c r="D367">
        <v>99</v>
      </c>
      <c r="E367">
        <v>2</v>
      </c>
      <c r="F367">
        <v>99</v>
      </c>
      <c r="G367">
        <v>99</v>
      </c>
      <c r="H367">
        <v>99</v>
      </c>
      <c r="I367">
        <v>99</v>
      </c>
      <c r="J367">
        <v>999</v>
      </c>
      <c r="K367">
        <v>99</v>
      </c>
      <c r="L367">
        <v>99</v>
      </c>
      <c r="M367">
        <v>99</v>
      </c>
      <c r="N367">
        <v>99</v>
      </c>
      <c r="O367">
        <v>99</v>
      </c>
      <c r="P367">
        <v>9999</v>
      </c>
      <c r="Q367">
        <v>34</v>
      </c>
      <c r="R367">
        <v>330</v>
      </c>
      <c r="S367">
        <v>5.9060606060606062</v>
      </c>
      <c r="T367">
        <v>6.084848484848485</v>
      </c>
      <c r="U367">
        <v>22.112121212121213</v>
      </c>
      <c r="V367">
        <v>3.0303030303030303</v>
      </c>
      <c r="W367">
        <v>4.8484848484848486</v>
      </c>
      <c r="X367">
        <v>92.121212121212125</v>
      </c>
      <c r="Y367">
        <v>37.575757575757571</v>
      </c>
      <c r="Z367">
        <v>4.8979623206389604</v>
      </c>
      <c r="AA367">
        <v>2.0947899864272768</v>
      </c>
      <c r="AB367">
        <v>1.9475114209213031</v>
      </c>
      <c r="AC367">
        <v>27.481168416689673</v>
      </c>
      <c r="AD367">
        <v>29.990967953218281</v>
      </c>
      <c r="AE367">
        <v>53.15624323005941</v>
      </c>
      <c r="AF367">
        <v>3.5865666775350515</v>
      </c>
      <c r="AG367">
        <v>3.8279123372927408</v>
      </c>
      <c r="AH367">
        <v>0</v>
      </c>
      <c r="AI367">
        <v>2</v>
      </c>
      <c r="AJ367">
        <v>105.25</v>
      </c>
      <c r="AK367">
        <v>21.322369125260167</v>
      </c>
    </row>
    <row r="368" spans="1:37">
      <c r="A368">
        <v>3</v>
      </c>
      <c r="B368">
        <v>3</v>
      </c>
      <c r="C368">
        <v>2023</v>
      </c>
      <c r="D368">
        <v>99</v>
      </c>
      <c r="E368">
        <v>3</v>
      </c>
      <c r="F368">
        <v>99</v>
      </c>
      <c r="G368">
        <v>99</v>
      </c>
      <c r="H368">
        <v>99</v>
      </c>
      <c r="I368">
        <v>99</v>
      </c>
      <c r="J368">
        <v>999</v>
      </c>
      <c r="K368">
        <v>99</v>
      </c>
      <c r="L368">
        <v>99</v>
      </c>
      <c r="M368">
        <v>99</v>
      </c>
      <c r="N368">
        <v>99</v>
      </c>
      <c r="O368">
        <v>99</v>
      </c>
      <c r="P368">
        <v>9999</v>
      </c>
      <c r="Q368">
        <v>10</v>
      </c>
      <c r="R368">
        <v>119</v>
      </c>
      <c r="S368">
        <v>5.8655462184873963</v>
      </c>
      <c r="T368">
        <v>6.4117647058823524</v>
      </c>
      <c r="U368">
        <v>22.546218487394977</v>
      </c>
      <c r="V368">
        <v>4.201680672268906</v>
      </c>
      <c r="W368">
        <v>9.2436974789915975</v>
      </c>
      <c r="X368">
        <v>78.991596638655494</v>
      </c>
      <c r="Y368">
        <v>44.537815126050411</v>
      </c>
      <c r="Z368">
        <v>6.5911806355728322</v>
      </c>
      <c r="AA368">
        <v>1.308821843342995</v>
      </c>
      <c r="AB368">
        <v>2.1940016190286964</v>
      </c>
      <c r="AC368">
        <v>16.183862439835394</v>
      </c>
      <c r="AD368">
        <v>34.676448072851258</v>
      </c>
      <c r="AE368">
        <v>41.727201066461809</v>
      </c>
      <c r="AF368">
        <v>1.2933376806868819</v>
      </c>
      <c r="AG368">
        <v>1.4074672880576169</v>
      </c>
      <c r="AH368">
        <v>9.2436974789915975</v>
      </c>
      <c r="AI368">
        <v>0</v>
      </c>
    </row>
    <row r="369" spans="1:37">
      <c r="A369">
        <v>3</v>
      </c>
      <c r="B369">
        <v>4</v>
      </c>
      <c r="C369">
        <v>2023</v>
      </c>
      <c r="D369">
        <v>99</v>
      </c>
      <c r="E369">
        <v>4</v>
      </c>
      <c r="F369">
        <v>99</v>
      </c>
      <c r="G369">
        <v>99</v>
      </c>
      <c r="H369">
        <v>99</v>
      </c>
      <c r="I369">
        <v>99</v>
      </c>
      <c r="J369">
        <v>999</v>
      </c>
      <c r="K369">
        <v>99</v>
      </c>
      <c r="L369">
        <v>99</v>
      </c>
      <c r="M369">
        <v>99</v>
      </c>
      <c r="N369">
        <v>99</v>
      </c>
      <c r="O369">
        <v>99</v>
      </c>
      <c r="P369">
        <v>9999</v>
      </c>
      <c r="Q369">
        <v>7</v>
      </c>
      <c r="R369">
        <v>74</v>
      </c>
      <c r="S369">
        <v>6.0675675675675667</v>
      </c>
      <c r="T369">
        <v>6.8243243243243237</v>
      </c>
      <c r="U369">
        <v>24.886486486486479</v>
      </c>
      <c r="V369">
        <v>5.4054054054054061</v>
      </c>
      <c r="W369">
        <v>10.810810810810812</v>
      </c>
      <c r="X369">
        <v>91.891891891891873</v>
      </c>
      <c r="Y369">
        <v>59.459459459459438</v>
      </c>
      <c r="Z369">
        <v>6.6753950044947858</v>
      </c>
      <c r="AA369">
        <v>1.2447845909501991</v>
      </c>
      <c r="AB369">
        <v>2.303687455974385</v>
      </c>
      <c r="AC369">
        <v>72.722266276197189</v>
      </c>
      <c r="AD369">
        <v>67.885952550298541</v>
      </c>
      <c r="AE369">
        <v>60.733817776389891</v>
      </c>
      <c r="AF369">
        <v>0.80426040647755714</v>
      </c>
      <c r="AG369">
        <v>0.96607967114681526</v>
      </c>
      <c r="AH369">
        <v>0</v>
      </c>
      <c r="AI369">
        <v>0</v>
      </c>
    </row>
    <row r="370" spans="1:37">
      <c r="A370">
        <v>3</v>
      </c>
      <c r="B370">
        <v>5</v>
      </c>
      <c r="C370">
        <v>2023</v>
      </c>
      <c r="D370">
        <v>99</v>
      </c>
      <c r="E370">
        <v>5</v>
      </c>
      <c r="F370">
        <v>99</v>
      </c>
      <c r="G370">
        <v>99</v>
      </c>
      <c r="H370">
        <v>99</v>
      </c>
      <c r="I370">
        <v>99</v>
      </c>
      <c r="J370">
        <v>999</v>
      </c>
      <c r="K370">
        <v>99</v>
      </c>
      <c r="L370">
        <v>99</v>
      </c>
      <c r="M370">
        <v>99</v>
      </c>
      <c r="N370">
        <v>99</v>
      </c>
      <c r="O370">
        <v>99</v>
      </c>
      <c r="P370">
        <v>9999</v>
      </c>
      <c r="Q370">
        <v>17</v>
      </c>
      <c r="R370">
        <v>182</v>
      </c>
      <c r="S370">
        <v>5.2527472527472527</v>
      </c>
      <c r="T370">
        <v>5.626373626373625</v>
      </c>
      <c r="U370">
        <v>21.282967032967029</v>
      </c>
      <c r="V370">
        <v>3.8461538461538449</v>
      </c>
      <c r="W370">
        <v>2.1978021978021971</v>
      </c>
      <c r="X370">
        <v>82.967032967032949</v>
      </c>
      <c r="Y370">
        <v>33.516483516483511</v>
      </c>
      <c r="Z370">
        <v>5.6566100582028307</v>
      </c>
      <c r="AA370">
        <v>1.4570284873817347</v>
      </c>
      <c r="AB370">
        <v>1.9898000984601183</v>
      </c>
      <c r="AC370">
        <v>39.958495029493697</v>
      </c>
      <c r="AD370">
        <v>36.999747256462399</v>
      </c>
      <c r="AE370">
        <v>25.241336609151844</v>
      </c>
      <c r="AF370">
        <v>1.9780458645799377</v>
      </c>
      <c r="AG370">
        <v>2.031988274428318</v>
      </c>
      <c r="AH370">
        <v>0</v>
      </c>
      <c r="AI370">
        <v>16</v>
      </c>
      <c r="AJ370">
        <v>105.54375000000002</v>
      </c>
      <c r="AK370">
        <v>14.837620640300637</v>
      </c>
    </row>
    <row r="371" spans="1:37">
      <c r="A371">
        <v>3</v>
      </c>
      <c r="B371">
        <v>6</v>
      </c>
      <c r="C371">
        <v>2023</v>
      </c>
      <c r="D371">
        <v>99</v>
      </c>
      <c r="E371">
        <v>6</v>
      </c>
      <c r="F371">
        <v>99</v>
      </c>
      <c r="G371">
        <v>99</v>
      </c>
      <c r="H371">
        <v>99</v>
      </c>
      <c r="I371">
        <v>99</v>
      </c>
      <c r="J371">
        <v>999</v>
      </c>
      <c r="K371">
        <v>99</v>
      </c>
      <c r="L371">
        <v>99</v>
      </c>
      <c r="M371">
        <v>99</v>
      </c>
      <c r="N371">
        <v>99</v>
      </c>
      <c r="O371">
        <v>99</v>
      </c>
      <c r="P371">
        <v>9999</v>
      </c>
      <c r="Q371">
        <v>5</v>
      </c>
      <c r="R371">
        <v>49</v>
      </c>
      <c r="S371">
        <v>5.0612244897959187</v>
      </c>
      <c r="T371">
        <v>5.5306122448979593</v>
      </c>
      <c r="U371">
        <v>20.208163265306123</v>
      </c>
      <c r="V371">
        <v>4.0816326530612246</v>
      </c>
      <c r="W371">
        <v>0</v>
      </c>
      <c r="X371">
        <v>79.591836734693885</v>
      </c>
      <c r="Y371">
        <v>34.693877551020407</v>
      </c>
      <c r="Z371">
        <v>5.135265696072862</v>
      </c>
      <c r="AA371">
        <v>1.3000496578475909</v>
      </c>
      <c r="AB371">
        <v>1.5266615681032685</v>
      </c>
      <c r="AC371">
        <v>50.584188683286683</v>
      </c>
      <c r="AD371">
        <v>36.362737124140317</v>
      </c>
      <c r="AE371">
        <v>35.380396531804472</v>
      </c>
      <c r="AF371">
        <v>0.53255080969459845</v>
      </c>
      <c r="AG371">
        <v>0.51944618286792821</v>
      </c>
      <c r="AH371">
        <v>2.0408163265306123</v>
      </c>
      <c r="AI371">
        <v>3</v>
      </c>
      <c r="AJ371">
        <v>99.2</v>
      </c>
      <c r="AK371">
        <v>13.906384788235645</v>
      </c>
    </row>
    <row r="372" spans="1:37">
      <c r="A372">
        <v>3</v>
      </c>
      <c r="B372">
        <v>7</v>
      </c>
      <c r="C372">
        <v>2023</v>
      </c>
      <c r="D372">
        <v>99</v>
      </c>
      <c r="E372">
        <v>7</v>
      </c>
      <c r="F372">
        <v>99</v>
      </c>
      <c r="G372">
        <v>99</v>
      </c>
      <c r="H372">
        <v>99</v>
      </c>
      <c r="I372">
        <v>99</v>
      </c>
      <c r="J372">
        <v>999</v>
      </c>
      <c r="K372">
        <v>99</v>
      </c>
      <c r="L372">
        <v>99</v>
      </c>
      <c r="M372">
        <v>99</v>
      </c>
      <c r="N372">
        <v>99</v>
      </c>
      <c r="O372">
        <v>99</v>
      </c>
      <c r="P372">
        <v>9999</v>
      </c>
      <c r="Q372">
        <v>16</v>
      </c>
      <c r="R372">
        <v>105</v>
      </c>
      <c r="S372">
        <v>5.2095238095238088</v>
      </c>
      <c r="T372">
        <v>5.5714285714285694</v>
      </c>
      <c r="U372">
        <v>21.763809523809524</v>
      </c>
      <c r="V372">
        <v>3.8095238095238111</v>
      </c>
      <c r="W372">
        <v>3.8095238095238111</v>
      </c>
      <c r="X372">
        <v>80</v>
      </c>
      <c r="Y372">
        <v>45.714285714285722</v>
      </c>
      <c r="Z372">
        <v>5.8175289110055468</v>
      </c>
      <c r="AA372">
        <v>1.350098677841473</v>
      </c>
      <c r="AB372">
        <v>2.2713836473544919</v>
      </c>
      <c r="AC372">
        <v>45.84679071385699</v>
      </c>
      <c r="AD372">
        <v>57.693580321277693</v>
      </c>
      <c r="AE372">
        <v>56.656214209985855</v>
      </c>
      <c r="AF372">
        <v>1.1411803064884252</v>
      </c>
      <c r="AG372">
        <v>1.1987865250351337</v>
      </c>
      <c r="AH372">
        <v>5.7142857142857153</v>
      </c>
      <c r="AI372">
        <v>0</v>
      </c>
    </row>
    <row r="373" spans="1:37">
      <c r="A373">
        <v>3</v>
      </c>
      <c r="B373">
        <v>8</v>
      </c>
      <c r="C373">
        <v>2023</v>
      </c>
      <c r="D373">
        <v>99</v>
      </c>
      <c r="E373">
        <v>8</v>
      </c>
      <c r="F373">
        <v>99</v>
      </c>
      <c r="G373">
        <v>99</v>
      </c>
      <c r="H373">
        <v>99</v>
      </c>
      <c r="I373">
        <v>99</v>
      </c>
      <c r="J373">
        <v>999</v>
      </c>
      <c r="K373">
        <v>99</v>
      </c>
      <c r="L373">
        <v>99</v>
      </c>
      <c r="M373">
        <v>99</v>
      </c>
      <c r="N373">
        <v>99</v>
      </c>
      <c r="O373">
        <v>99</v>
      </c>
      <c r="P373">
        <v>9999</v>
      </c>
      <c r="Q373">
        <v>11</v>
      </c>
      <c r="R373">
        <v>55</v>
      </c>
      <c r="S373">
        <v>5.2181818181818178</v>
      </c>
      <c r="T373">
        <v>5.7454545454545451</v>
      </c>
      <c r="U373">
        <v>21.992727272727276</v>
      </c>
      <c r="V373">
        <v>3.6363636363636358</v>
      </c>
      <c r="W373">
        <v>5.4545454545454541</v>
      </c>
      <c r="X373">
        <v>92.727272727272734</v>
      </c>
      <c r="Y373">
        <v>30.909090909090914</v>
      </c>
      <c r="Z373">
        <v>5.8390800815151396</v>
      </c>
      <c r="AA373">
        <v>1.712955012845657</v>
      </c>
      <c r="AB373">
        <v>2.0468883863356373</v>
      </c>
      <c r="AC373">
        <v>46.260784059264758</v>
      </c>
      <c r="AD373">
        <v>39.460778118765823</v>
      </c>
      <c r="AE373">
        <v>27.511849646584874</v>
      </c>
      <c r="AF373">
        <v>0.59776111292250855</v>
      </c>
      <c r="AG373">
        <v>0.63454060068374685</v>
      </c>
      <c r="AH373">
        <v>0</v>
      </c>
      <c r="AI373">
        <v>3</v>
      </c>
      <c r="AJ373">
        <v>106.8333333333333</v>
      </c>
      <c r="AK373">
        <v>20.342613441443323</v>
      </c>
    </row>
    <row r="374" spans="1:37">
      <c r="A374">
        <v>3</v>
      </c>
      <c r="B374">
        <v>9</v>
      </c>
      <c r="C374">
        <v>2023</v>
      </c>
      <c r="D374">
        <v>99</v>
      </c>
      <c r="E374">
        <v>9</v>
      </c>
      <c r="F374">
        <v>99</v>
      </c>
      <c r="G374">
        <v>99</v>
      </c>
      <c r="H374">
        <v>99</v>
      </c>
      <c r="I374">
        <v>99</v>
      </c>
      <c r="J374">
        <v>999</v>
      </c>
      <c r="K374">
        <v>99</v>
      </c>
      <c r="L374">
        <v>99</v>
      </c>
      <c r="M374">
        <v>99</v>
      </c>
      <c r="N374">
        <v>99</v>
      </c>
      <c r="O374">
        <v>99</v>
      </c>
      <c r="P374">
        <v>9999</v>
      </c>
      <c r="Q374">
        <v>6</v>
      </c>
      <c r="R374">
        <v>47</v>
      </c>
      <c r="S374">
        <v>4.7659574468085113</v>
      </c>
      <c r="T374">
        <v>5.8936170212765937</v>
      </c>
      <c r="U374">
        <v>21.225531914893612</v>
      </c>
      <c r="V374">
        <v>4.255319148936171</v>
      </c>
      <c r="W374">
        <v>2.1276595744680855</v>
      </c>
      <c r="X374">
        <v>78.723404255319139</v>
      </c>
      <c r="Y374">
        <v>34.042553191489368</v>
      </c>
      <c r="Z374">
        <v>5.5313600376402006</v>
      </c>
      <c r="AA374">
        <v>1.3560387548194219</v>
      </c>
      <c r="AB374">
        <v>1.9486388326562236</v>
      </c>
      <c r="AC374">
        <v>56.953498072111046</v>
      </c>
      <c r="AD374">
        <v>45.623729425834625</v>
      </c>
      <c r="AE374">
        <v>17.577139129659091</v>
      </c>
      <c r="AF374">
        <v>0.51081404195196178</v>
      </c>
      <c r="AG374">
        <v>0.52332812768031245</v>
      </c>
      <c r="AH374">
        <v>0</v>
      </c>
      <c r="AI374">
        <v>0</v>
      </c>
    </row>
    <row r="375" spans="1:37">
      <c r="A375">
        <v>3</v>
      </c>
      <c r="B375">
        <v>10</v>
      </c>
      <c r="C375">
        <v>2023</v>
      </c>
      <c r="D375">
        <v>99</v>
      </c>
      <c r="E375">
        <v>10</v>
      </c>
      <c r="F375">
        <v>99</v>
      </c>
      <c r="G375">
        <v>99</v>
      </c>
      <c r="H375">
        <v>99</v>
      </c>
      <c r="I375">
        <v>99</v>
      </c>
      <c r="J375">
        <v>999</v>
      </c>
      <c r="K375">
        <v>99</v>
      </c>
      <c r="L375">
        <v>99</v>
      </c>
      <c r="M375">
        <v>99</v>
      </c>
      <c r="N375">
        <v>99</v>
      </c>
      <c r="O375">
        <v>99</v>
      </c>
      <c r="P375">
        <v>9999</v>
      </c>
      <c r="Q375">
        <v>42</v>
      </c>
      <c r="R375">
        <v>236</v>
      </c>
      <c r="S375">
        <v>5.42372881355932</v>
      </c>
      <c r="T375">
        <v>6.3644067796610164</v>
      </c>
      <c r="U375">
        <v>21.784745762711875</v>
      </c>
      <c r="V375">
        <v>3.8135593220338975</v>
      </c>
      <c r="W375">
        <v>2.9661016949152534</v>
      </c>
      <c r="X375">
        <v>87.711864406779682</v>
      </c>
      <c r="Y375">
        <v>36.864406779661024</v>
      </c>
      <c r="Z375">
        <v>5.5806358169838868</v>
      </c>
      <c r="AA375">
        <v>1.4226186147622577</v>
      </c>
      <c r="AB375">
        <v>1.960046930592102</v>
      </c>
      <c r="AC375">
        <v>56.197039864377309</v>
      </c>
      <c r="AD375">
        <v>43.065558663491025</v>
      </c>
      <c r="AE375">
        <v>50.992035463186646</v>
      </c>
      <c r="AF375">
        <v>2.5649385936311271</v>
      </c>
      <c r="AG375">
        <v>2.6970073877606486</v>
      </c>
      <c r="AH375">
        <v>0</v>
      </c>
      <c r="AI375">
        <v>2</v>
      </c>
      <c r="AJ375">
        <v>98.7</v>
      </c>
      <c r="AK375">
        <v>14.836765863830736</v>
      </c>
    </row>
    <row r="376" spans="1:37">
      <c r="A376">
        <v>3</v>
      </c>
      <c r="B376">
        <v>11</v>
      </c>
      <c r="C376">
        <v>2023</v>
      </c>
      <c r="D376">
        <v>99</v>
      </c>
      <c r="E376">
        <v>11</v>
      </c>
      <c r="F376">
        <v>99</v>
      </c>
      <c r="G376">
        <v>99</v>
      </c>
      <c r="H376">
        <v>99</v>
      </c>
      <c r="I376">
        <v>99</v>
      </c>
      <c r="J376">
        <v>999</v>
      </c>
      <c r="K376">
        <v>99</v>
      </c>
      <c r="L376">
        <v>99</v>
      </c>
      <c r="M376">
        <v>99</v>
      </c>
      <c r="N376">
        <v>99</v>
      </c>
      <c r="O376">
        <v>99</v>
      </c>
      <c r="P376">
        <v>9999</v>
      </c>
      <c r="Q376">
        <v>33</v>
      </c>
      <c r="R376">
        <v>166</v>
      </c>
      <c r="S376">
        <v>5.0963855421686759</v>
      </c>
      <c r="T376">
        <v>5.6204819277108413</v>
      </c>
      <c r="U376">
        <v>21.118674698795193</v>
      </c>
      <c r="V376">
        <v>4.8192771084337345</v>
      </c>
      <c r="W376">
        <v>6.6265060240963853</v>
      </c>
      <c r="X376">
        <v>82.53012048192771</v>
      </c>
      <c r="Y376">
        <v>37.349397590361448</v>
      </c>
      <c r="Z376">
        <v>7.5256717702125631</v>
      </c>
      <c r="AA376">
        <v>1.5686265793148901</v>
      </c>
      <c r="AB376">
        <v>2.5661024327677433</v>
      </c>
      <c r="AC376">
        <v>57.54679141138412</v>
      </c>
      <c r="AD376">
        <v>76.839727402194512</v>
      </c>
      <c r="AE376">
        <v>62.268319668244146</v>
      </c>
      <c r="AF376">
        <v>1.8041517226388439</v>
      </c>
      <c r="AG376">
        <v>1.8390451255100957</v>
      </c>
      <c r="AH376">
        <v>0</v>
      </c>
      <c r="AI376">
        <v>0</v>
      </c>
    </row>
    <row r="377" spans="1:37">
      <c r="A377">
        <v>3</v>
      </c>
      <c r="B377">
        <v>12</v>
      </c>
      <c r="C377">
        <v>2023</v>
      </c>
      <c r="D377">
        <v>99</v>
      </c>
      <c r="E377">
        <v>12</v>
      </c>
      <c r="F377">
        <v>99</v>
      </c>
      <c r="G377">
        <v>99</v>
      </c>
      <c r="H377">
        <v>99</v>
      </c>
      <c r="I377">
        <v>99</v>
      </c>
      <c r="J377">
        <v>999</v>
      </c>
      <c r="K377">
        <v>99</v>
      </c>
      <c r="L377">
        <v>99</v>
      </c>
      <c r="M377">
        <v>99</v>
      </c>
      <c r="N377">
        <v>99</v>
      </c>
      <c r="O377">
        <v>99</v>
      </c>
      <c r="P377">
        <v>9999</v>
      </c>
      <c r="Q377">
        <v>33</v>
      </c>
      <c r="R377">
        <v>177</v>
      </c>
      <c r="S377">
        <v>5.5593220338983045</v>
      </c>
      <c r="T377">
        <v>5.824858757062148</v>
      </c>
      <c r="U377">
        <v>21.617514124293788</v>
      </c>
      <c r="V377">
        <v>6.7796610169491505</v>
      </c>
      <c r="W377">
        <v>2.8248587570621462</v>
      </c>
      <c r="X377">
        <v>84.745762711864401</v>
      </c>
      <c r="Y377">
        <v>35.593220338983052</v>
      </c>
      <c r="Z377">
        <v>5.6216167257633511</v>
      </c>
      <c r="AA377">
        <v>1.6632062131899339</v>
      </c>
      <c r="AB377">
        <v>1.9362299868484996</v>
      </c>
      <c r="AC377">
        <v>46.344219423041679</v>
      </c>
      <c r="AD377">
        <v>66.129101805678687</v>
      </c>
      <c r="AE377">
        <v>50.234741440328513</v>
      </c>
      <c r="AF377">
        <v>1.9237039452233464</v>
      </c>
      <c r="AG377">
        <v>2.0072277615709497</v>
      </c>
      <c r="AH377">
        <v>0</v>
      </c>
      <c r="AI377">
        <v>2</v>
      </c>
      <c r="AJ377">
        <v>87.449999999999989</v>
      </c>
      <c r="AK377">
        <v>20.56288075298588</v>
      </c>
    </row>
    <row r="378" spans="1:37">
      <c r="A378">
        <v>3</v>
      </c>
      <c r="B378">
        <v>13</v>
      </c>
      <c r="C378">
        <v>2023</v>
      </c>
      <c r="D378">
        <v>99</v>
      </c>
      <c r="E378">
        <v>13</v>
      </c>
      <c r="F378">
        <v>99</v>
      </c>
      <c r="G378">
        <v>99</v>
      </c>
      <c r="H378">
        <v>99</v>
      </c>
      <c r="I378">
        <v>99</v>
      </c>
      <c r="J378">
        <v>999</v>
      </c>
      <c r="K378">
        <v>99</v>
      </c>
      <c r="L378">
        <v>99</v>
      </c>
      <c r="M378">
        <v>99</v>
      </c>
      <c r="N378">
        <v>99</v>
      </c>
      <c r="O378">
        <v>99</v>
      </c>
      <c r="P378">
        <v>9999</v>
      </c>
      <c r="Q378">
        <v>36</v>
      </c>
      <c r="R378">
        <v>240</v>
      </c>
      <c r="S378">
        <v>5.55</v>
      </c>
      <c r="T378">
        <v>5.65</v>
      </c>
      <c r="U378">
        <v>20.989583333333339</v>
      </c>
      <c r="V378">
        <v>4.5833333333333321</v>
      </c>
      <c r="W378">
        <v>0.4166666666666668</v>
      </c>
      <c r="X378">
        <v>79.166666666666686</v>
      </c>
      <c r="Y378">
        <v>36.666666666666657</v>
      </c>
      <c r="Z378">
        <v>5.8758772246977422</v>
      </c>
      <c r="AA378">
        <v>1.5402921800749376</v>
      </c>
      <c r="AB378">
        <v>1.8445866745696713</v>
      </c>
      <c r="AC378">
        <v>51.137445732462595</v>
      </c>
      <c r="AD378">
        <v>64.243015034664211</v>
      </c>
      <c r="AE378">
        <v>39.331938762210342</v>
      </c>
      <c r="AF378">
        <v>2.6084121291164002</v>
      </c>
      <c r="AG378">
        <v>2.6426077016735912</v>
      </c>
      <c r="AH378">
        <v>0</v>
      </c>
      <c r="AI378">
        <v>3</v>
      </c>
      <c r="AJ378">
        <v>103</v>
      </c>
      <c r="AK378">
        <v>17.410156039280821</v>
      </c>
    </row>
    <row r="379" spans="1:37">
      <c r="A379">
        <v>3</v>
      </c>
      <c r="B379">
        <v>14</v>
      </c>
      <c r="C379">
        <v>2023</v>
      </c>
      <c r="D379">
        <v>99</v>
      </c>
      <c r="E379">
        <v>14</v>
      </c>
      <c r="F379">
        <v>99</v>
      </c>
      <c r="G379">
        <v>99</v>
      </c>
      <c r="H379">
        <v>99</v>
      </c>
      <c r="I379">
        <v>99</v>
      </c>
      <c r="J379">
        <v>999</v>
      </c>
      <c r="K379">
        <v>99</v>
      </c>
      <c r="L379">
        <v>99</v>
      </c>
      <c r="M379">
        <v>99</v>
      </c>
      <c r="N379">
        <v>99</v>
      </c>
      <c r="O379">
        <v>99</v>
      </c>
      <c r="P379">
        <v>9999</v>
      </c>
    </row>
    <row r="380" spans="1:37">
      <c r="A380">
        <v>3</v>
      </c>
      <c r="B380">
        <v>15</v>
      </c>
      <c r="C380">
        <v>2023</v>
      </c>
      <c r="D380">
        <v>99</v>
      </c>
      <c r="E380">
        <v>15</v>
      </c>
      <c r="F380">
        <v>99</v>
      </c>
      <c r="G380">
        <v>99</v>
      </c>
      <c r="H380">
        <v>99</v>
      </c>
      <c r="I380">
        <v>99</v>
      </c>
      <c r="J380">
        <v>999</v>
      </c>
      <c r="K380">
        <v>99</v>
      </c>
      <c r="L380">
        <v>99</v>
      </c>
      <c r="M380">
        <v>99</v>
      </c>
      <c r="N380">
        <v>99</v>
      </c>
      <c r="O380">
        <v>99</v>
      </c>
      <c r="P380">
        <v>9999</v>
      </c>
      <c r="Q380">
        <v>14</v>
      </c>
      <c r="R380">
        <v>91</v>
      </c>
      <c r="S380">
        <v>5.3846153846153859</v>
      </c>
      <c r="T380">
        <v>5.9890109890109873</v>
      </c>
      <c r="U380">
        <v>21.294505494505501</v>
      </c>
      <c r="V380">
        <v>4.3956043956043942</v>
      </c>
      <c r="W380">
        <v>0</v>
      </c>
      <c r="X380">
        <v>85.714285714285694</v>
      </c>
      <c r="Y380">
        <v>36.26373626373627</v>
      </c>
      <c r="Z380">
        <v>5.7507450570781025</v>
      </c>
      <c r="AA380">
        <v>1.7589284373377445</v>
      </c>
      <c r="AB380">
        <v>1.8897904151164635</v>
      </c>
      <c r="AC380">
        <v>62.097297232582477</v>
      </c>
      <c r="AD380">
        <v>49.738515873130815</v>
      </c>
      <c r="AE380">
        <v>55.00598707979632</v>
      </c>
      <c r="AF380">
        <v>0.98902293228996885</v>
      </c>
      <c r="AG380">
        <v>1.0165449537078082</v>
      </c>
      <c r="AH380">
        <v>0</v>
      </c>
      <c r="AI380">
        <v>0</v>
      </c>
    </row>
    <row r="381" spans="1:37">
      <c r="A381">
        <v>3</v>
      </c>
      <c r="B381">
        <v>16</v>
      </c>
      <c r="C381">
        <v>2023</v>
      </c>
      <c r="D381">
        <v>99</v>
      </c>
      <c r="E381">
        <v>16</v>
      </c>
      <c r="F381">
        <v>99</v>
      </c>
      <c r="G381">
        <v>99</v>
      </c>
      <c r="H381">
        <v>99</v>
      </c>
      <c r="I381">
        <v>99</v>
      </c>
      <c r="J381">
        <v>999</v>
      </c>
      <c r="K381">
        <v>99</v>
      </c>
      <c r="L381">
        <v>99</v>
      </c>
      <c r="M381">
        <v>99</v>
      </c>
      <c r="N381">
        <v>99</v>
      </c>
      <c r="O381">
        <v>99</v>
      </c>
      <c r="P381">
        <v>9999</v>
      </c>
      <c r="Q381">
        <v>9</v>
      </c>
      <c r="R381">
        <v>59</v>
      </c>
      <c r="S381">
        <v>5.8644067796610164</v>
      </c>
      <c r="T381">
        <v>6.2542372881355925</v>
      </c>
      <c r="U381">
        <v>17.966101694915253</v>
      </c>
      <c r="V381">
        <v>3.3898305084745752</v>
      </c>
      <c r="W381">
        <v>3.3898305084745752</v>
      </c>
      <c r="X381">
        <v>67.796610169491515</v>
      </c>
      <c r="Y381">
        <v>22.033898305084747</v>
      </c>
      <c r="Z381">
        <v>8.0344092664516893</v>
      </c>
      <c r="AA381">
        <v>1.3335008991709092</v>
      </c>
      <c r="AB381">
        <v>1.7716526837475597</v>
      </c>
      <c r="AC381">
        <v>35.978761596070427</v>
      </c>
      <c r="AD381">
        <v>55.536931957874593</v>
      </c>
      <c r="AE381">
        <v>37.330383617209094</v>
      </c>
      <c r="AF381">
        <v>0.64123464840778177</v>
      </c>
      <c r="AG381">
        <v>0.55606236501717188</v>
      </c>
      <c r="AH381">
        <v>0</v>
      </c>
      <c r="AI381">
        <v>3</v>
      </c>
      <c r="AJ381">
        <v>107.46666666666664</v>
      </c>
      <c r="AK381">
        <v>15.539550866952736</v>
      </c>
    </row>
    <row r="382" spans="1:37">
      <c r="A382">
        <v>3</v>
      </c>
      <c r="B382">
        <v>17</v>
      </c>
      <c r="C382">
        <v>2023</v>
      </c>
      <c r="D382">
        <v>99</v>
      </c>
      <c r="E382">
        <v>17</v>
      </c>
      <c r="F382">
        <v>99</v>
      </c>
      <c r="G382">
        <v>99</v>
      </c>
      <c r="H382">
        <v>99</v>
      </c>
      <c r="I382">
        <v>99</v>
      </c>
      <c r="J382">
        <v>999</v>
      </c>
      <c r="K382">
        <v>99</v>
      </c>
      <c r="L382">
        <v>99</v>
      </c>
      <c r="M382">
        <v>99</v>
      </c>
      <c r="N382">
        <v>99</v>
      </c>
      <c r="O382">
        <v>99</v>
      </c>
      <c r="P382">
        <v>9999</v>
      </c>
      <c r="Q382">
        <v>40</v>
      </c>
      <c r="R382">
        <v>320</v>
      </c>
      <c r="S382">
        <v>5.1531250000000002</v>
      </c>
      <c r="T382">
        <v>5.515625</v>
      </c>
      <c r="U382">
        <v>19.109374999999996</v>
      </c>
      <c r="V382">
        <v>1.5625</v>
      </c>
      <c r="W382">
        <v>3.125</v>
      </c>
      <c r="X382">
        <v>63.4375</v>
      </c>
      <c r="Y382">
        <v>25.3125</v>
      </c>
      <c r="Z382">
        <v>6.402546337932689</v>
      </c>
      <c r="AA382">
        <v>1.7134549116842828</v>
      </c>
      <c r="AB382">
        <v>2.4043722381060295</v>
      </c>
      <c r="AC382">
        <v>58.575993870527491</v>
      </c>
      <c r="AD382">
        <v>67.366558427436502</v>
      </c>
      <c r="AE382">
        <v>64.98630263651215</v>
      </c>
      <c r="AF382">
        <v>3.4778828388218677</v>
      </c>
      <c r="AG382">
        <v>3.207850341584912</v>
      </c>
      <c r="AH382">
        <v>0</v>
      </c>
      <c r="AI382">
        <v>0</v>
      </c>
    </row>
    <row r="383" spans="1:37">
      <c r="A383">
        <v>3</v>
      </c>
      <c r="B383">
        <v>18</v>
      </c>
      <c r="C383">
        <v>2023</v>
      </c>
      <c r="D383">
        <v>99</v>
      </c>
      <c r="E383">
        <v>18</v>
      </c>
      <c r="F383">
        <v>99</v>
      </c>
      <c r="G383">
        <v>99</v>
      </c>
      <c r="H383">
        <v>99</v>
      </c>
      <c r="I383">
        <v>99</v>
      </c>
      <c r="J383">
        <v>999</v>
      </c>
      <c r="K383">
        <v>99</v>
      </c>
      <c r="L383">
        <v>99</v>
      </c>
      <c r="M383">
        <v>99</v>
      </c>
      <c r="N383">
        <v>99</v>
      </c>
      <c r="O383">
        <v>99</v>
      </c>
      <c r="P383">
        <v>9999</v>
      </c>
      <c r="Q383">
        <v>9</v>
      </c>
      <c r="R383">
        <v>43</v>
      </c>
      <c r="S383">
        <v>5.162790697674418</v>
      </c>
      <c r="T383">
        <v>5.9069767441860455</v>
      </c>
      <c r="U383">
        <v>20.141860465116277</v>
      </c>
      <c r="V383">
        <v>2.3255813953488378</v>
      </c>
      <c r="W383">
        <v>0</v>
      </c>
      <c r="X383">
        <v>83.720930232558146</v>
      </c>
      <c r="Y383">
        <v>23.255813953488367</v>
      </c>
      <c r="Z383">
        <v>4.8390481746252734</v>
      </c>
      <c r="AA383">
        <v>1.8290960095102953</v>
      </c>
      <c r="AB383">
        <v>1.6539445941111213</v>
      </c>
      <c r="AC383">
        <v>63.323470874350043</v>
      </c>
      <c r="AD383">
        <v>49.648937536846098</v>
      </c>
      <c r="AE383">
        <v>52.774239398280528</v>
      </c>
      <c r="AF383">
        <v>0.4673405064666884</v>
      </c>
      <c r="AG383">
        <v>0.45434491918997433</v>
      </c>
      <c r="AH383">
        <v>0</v>
      </c>
      <c r="AI383">
        <v>0</v>
      </c>
    </row>
    <row r="384" spans="1:37">
      <c r="A384">
        <v>3</v>
      </c>
      <c r="B384">
        <v>19</v>
      </c>
      <c r="C384">
        <v>2023</v>
      </c>
      <c r="D384">
        <v>99</v>
      </c>
      <c r="E384">
        <v>19</v>
      </c>
      <c r="F384">
        <v>99</v>
      </c>
      <c r="G384">
        <v>99</v>
      </c>
      <c r="H384">
        <v>99</v>
      </c>
      <c r="I384">
        <v>99</v>
      </c>
      <c r="J384">
        <v>999</v>
      </c>
      <c r="K384">
        <v>99</v>
      </c>
      <c r="L384">
        <v>99</v>
      </c>
      <c r="M384">
        <v>99</v>
      </c>
      <c r="N384">
        <v>99</v>
      </c>
      <c r="O384">
        <v>99</v>
      </c>
      <c r="P384">
        <v>9999</v>
      </c>
      <c r="Q384">
        <v>26</v>
      </c>
      <c r="R384">
        <v>134</v>
      </c>
      <c r="S384">
        <v>5.0895522388059691</v>
      </c>
      <c r="T384">
        <v>5.679104477611939</v>
      </c>
      <c r="U384">
        <v>20.610447761194035</v>
      </c>
      <c r="V384">
        <v>1.4925373134328361</v>
      </c>
      <c r="W384">
        <v>2.2388059701492535</v>
      </c>
      <c r="X384">
        <v>76.119402985074629</v>
      </c>
      <c r="Y384">
        <v>26.865671641791057</v>
      </c>
      <c r="Z384">
        <v>5.4611418173091879</v>
      </c>
      <c r="AA384">
        <v>1.4985698982057596</v>
      </c>
      <c r="AB384">
        <v>1.9947720711775836</v>
      </c>
      <c r="AC384">
        <v>65.588769421453819</v>
      </c>
      <c r="AD384">
        <v>68.137850508758405</v>
      </c>
      <c r="AE384">
        <v>71.361545692730601</v>
      </c>
      <c r="AF384">
        <v>1.4563634387566564</v>
      </c>
      <c r="AG384">
        <v>1.4488047544381388</v>
      </c>
      <c r="AH384">
        <v>0</v>
      </c>
      <c r="AI384">
        <v>13</v>
      </c>
      <c r="AJ384">
        <v>104.81538461538464</v>
      </c>
      <c r="AK384">
        <v>14.814571272678938</v>
      </c>
    </row>
    <row r="385" spans="1:37">
      <c r="A385">
        <v>3</v>
      </c>
      <c r="B385">
        <v>20</v>
      </c>
      <c r="C385">
        <v>2023</v>
      </c>
      <c r="D385">
        <v>99</v>
      </c>
      <c r="E385">
        <v>20</v>
      </c>
      <c r="F385">
        <v>99</v>
      </c>
      <c r="G385">
        <v>99</v>
      </c>
      <c r="H385">
        <v>99</v>
      </c>
      <c r="I385">
        <v>99</v>
      </c>
      <c r="J385">
        <v>999</v>
      </c>
      <c r="K385">
        <v>99</v>
      </c>
      <c r="L385">
        <v>99</v>
      </c>
      <c r="M385">
        <v>99</v>
      </c>
      <c r="N385">
        <v>99</v>
      </c>
      <c r="O385">
        <v>99</v>
      </c>
      <c r="P385">
        <v>9999</v>
      </c>
      <c r="Q385">
        <v>1</v>
      </c>
      <c r="R385">
        <v>1</v>
      </c>
      <c r="S385">
        <v>6</v>
      </c>
      <c r="T385">
        <v>8</v>
      </c>
      <c r="U385">
        <v>19.3</v>
      </c>
      <c r="V385">
        <v>0</v>
      </c>
      <c r="W385">
        <v>0</v>
      </c>
      <c r="X385">
        <v>100</v>
      </c>
      <c r="Y385">
        <v>0</v>
      </c>
      <c r="Z385">
        <v>0</v>
      </c>
      <c r="AA385">
        <v>0</v>
      </c>
      <c r="AB385">
        <v>0</v>
      </c>
      <c r="AF385">
        <v>1.0868383871318336E-2</v>
      </c>
      <c r="AG385">
        <v>1.0124531740407006E-2</v>
      </c>
      <c r="AH385">
        <v>0</v>
      </c>
      <c r="AI385">
        <v>0</v>
      </c>
    </row>
    <row r="386" spans="1:37">
      <c r="A386">
        <v>3</v>
      </c>
      <c r="B386">
        <v>21</v>
      </c>
      <c r="C386">
        <v>2023</v>
      </c>
      <c r="D386">
        <v>99</v>
      </c>
      <c r="E386">
        <v>21</v>
      </c>
      <c r="F386">
        <v>99</v>
      </c>
      <c r="G386">
        <v>99</v>
      </c>
      <c r="H386">
        <v>99</v>
      </c>
      <c r="I386">
        <v>99</v>
      </c>
      <c r="J386">
        <v>999</v>
      </c>
      <c r="K386">
        <v>99</v>
      </c>
      <c r="L386">
        <v>99</v>
      </c>
      <c r="M386">
        <v>99</v>
      </c>
      <c r="N386">
        <v>99</v>
      </c>
      <c r="O386">
        <v>99</v>
      </c>
      <c r="P386">
        <v>9999</v>
      </c>
      <c r="Q386">
        <v>34</v>
      </c>
      <c r="R386">
        <v>184</v>
      </c>
      <c r="S386">
        <v>4.875</v>
      </c>
      <c r="T386">
        <v>5.3804347826086953</v>
      </c>
      <c r="U386">
        <v>20.664130434782606</v>
      </c>
      <c r="V386">
        <v>1.0869565217391304</v>
      </c>
      <c r="W386">
        <v>4.8913043478260869</v>
      </c>
      <c r="X386">
        <v>73.369565217391298</v>
      </c>
      <c r="Y386">
        <v>33.15217391304347</v>
      </c>
      <c r="Z386">
        <v>6.8289120261757352</v>
      </c>
      <c r="AA386">
        <v>1.4410989918627473</v>
      </c>
      <c r="AB386">
        <v>2.2929115310506321</v>
      </c>
      <c r="AC386">
        <v>50.203796362753216</v>
      </c>
      <c r="AD386">
        <v>62.737076683178088</v>
      </c>
      <c r="AE386">
        <v>68.709616225750253</v>
      </c>
      <c r="AF386">
        <v>1.9997826323225736</v>
      </c>
      <c r="AG386">
        <v>1.99458521157386</v>
      </c>
      <c r="AH386">
        <v>0</v>
      </c>
      <c r="AI386">
        <v>21</v>
      </c>
      <c r="AJ386">
        <v>110.34285714285711</v>
      </c>
      <c r="AK386">
        <v>17.542879566266599</v>
      </c>
    </row>
    <row r="387" spans="1:37">
      <c r="A387">
        <v>3</v>
      </c>
      <c r="B387">
        <v>22</v>
      </c>
      <c r="C387">
        <v>2023</v>
      </c>
      <c r="D387">
        <v>99</v>
      </c>
      <c r="E387">
        <v>22</v>
      </c>
      <c r="F387">
        <v>99</v>
      </c>
      <c r="G387">
        <v>99</v>
      </c>
      <c r="H387">
        <v>99</v>
      </c>
      <c r="I387">
        <v>99</v>
      </c>
      <c r="J387">
        <v>999</v>
      </c>
      <c r="K387">
        <v>99</v>
      </c>
      <c r="L387">
        <v>99</v>
      </c>
      <c r="M387">
        <v>99</v>
      </c>
      <c r="N387">
        <v>99</v>
      </c>
      <c r="O387">
        <v>99</v>
      </c>
      <c r="P387">
        <v>9999</v>
      </c>
      <c r="Q387">
        <v>6</v>
      </c>
      <c r="R387">
        <v>39</v>
      </c>
      <c r="S387">
        <v>6.0769230769230758</v>
      </c>
      <c r="T387">
        <v>5.6153846153846141</v>
      </c>
      <c r="U387">
        <v>17.5</v>
      </c>
      <c r="V387">
        <v>2.5641025641025639</v>
      </c>
      <c r="W387">
        <v>2.5641025641025639</v>
      </c>
      <c r="X387">
        <v>66.666666666666686</v>
      </c>
      <c r="Y387">
        <v>15.38461538461538</v>
      </c>
      <c r="Z387">
        <v>5.856532622548472</v>
      </c>
      <c r="AA387">
        <v>1.8726727832318184</v>
      </c>
      <c r="AB387">
        <v>1.9429739908177075</v>
      </c>
      <c r="AC387">
        <v>23.449514774469975</v>
      </c>
      <c r="AD387">
        <v>46.779458288689263</v>
      </c>
      <c r="AE387">
        <v>32.52478282356865</v>
      </c>
      <c r="AF387">
        <v>0.42386697098141501</v>
      </c>
      <c r="AG387">
        <v>0.35803072087190579</v>
      </c>
      <c r="AH387">
        <v>0</v>
      </c>
      <c r="AI387">
        <v>15</v>
      </c>
      <c r="AJ387">
        <v>104.26666666666668</v>
      </c>
      <c r="AK387">
        <v>15.995982093758535</v>
      </c>
    </row>
    <row r="388" spans="1:37">
      <c r="A388">
        <v>3</v>
      </c>
      <c r="B388">
        <v>23</v>
      </c>
      <c r="C388">
        <v>2023</v>
      </c>
      <c r="D388">
        <v>99</v>
      </c>
      <c r="E388">
        <v>23</v>
      </c>
      <c r="F388">
        <v>99</v>
      </c>
      <c r="G388">
        <v>99</v>
      </c>
      <c r="H388">
        <v>99</v>
      </c>
      <c r="I388">
        <v>99</v>
      </c>
      <c r="J388">
        <v>999</v>
      </c>
      <c r="K388">
        <v>99</v>
      </c>
      <c r="L388">
        <v>99</v>
      </c>
      <c r="M388">
        <v>99</v>
      </c>
      <c r="N388">
        <v>99</v>
      </c>
      <c r="O388">
        <v>99</v>
      </c>
      <c r="P388">
        <v>9999</v>
      </c>
      <c r="Q388">
        <v>27</v>
      </c>
      <c r="R388">
        <v>120</v>
      </c>
      <c r="S388">
        <v>5.1666666666666679</v>
      </c>
      <c r="T388">
        <v>5.8833333333333355</v>
      </c>
      <c r="U388">
        <v>22.373333333333338</v>
      </c>
      <c r="V388">
        <v>2.5</v>
      </c>
      <c r="W388">
        <v>5</v>
      </c>
      <c r="X388">
        <v>85.833333333333314</v>
      </c>
      <c r="Y388">
        <v>40.833333333333343</v>
      </c>
      <c r="Z388">
        <v>6.1659513098592944</v>
      </c>
      <c r="AA388">
        <v>1.4452988925785861</v>
      </c>
      <c r="AB388">
        <v>2.3811178513929581</v>
      </c>
      <c r="AC388">
        <v>65.563421247247845</v>
      </c>
      <c r="AD388">
        <v>69.821247685311761</v>
      </c>
      <c r="AE388">
        <v>76.599361716043489</v>
      </c>
      <c r="AF388">
        <v>1.3042060645582001</v>
      </c>
      <c r="AG388">
        <v>1.4084115449038721</v>
      </c>
      <c r="AH388">
        <v>0</v>
      </c>
      <c r="AI388">
        <v>43</v>
      </c>
      <c r="AJ388">
        <v>108.28604651162794</v>
      </c>
      <c r="AK388">
        <v>15.971808342003751</v>
      </c>
    </row>
    <row r="389" spans="1:37">
      <c r="A389">
        <v>3</v>
      </c>
      <c r="B389">
        <v>24</v>
      </c>
      <c r="C389">
        <v>2023</v>
      </c>
      <c r="D389">
        <v>99</v>
      </c>
      <c r="E389">
        <v>24</v>
      </c>
      <c r="F389">
        <v>99</v>
      </c>
      <c r="G389">
        <v>99</v>
      </c>
      <c r="H389">
        <v>99</v>
      </c>
      <c r="I389">
        <v>99</v>
      </c>
      <c r="J389">
        <v>999</v>
      </c>
      <c r="K389">
        <v>99</v>
      </c>
      <c r="L389">
        <v>99</v>
      </c>
      <c r="M389">
        <v>99</v>
      </c>
      <c r="N389">
        <v>99</v>
      </c>
      <c r="O389">
        <v>99</v>
      </c>
      <c r="P389">
        <v>9999</v>
      </c>
      <c r="Q389">
        <v>18</v>
      </c>
      <c r="R389">
        <v>128</v>
      </c>
      <c r="S389">
        <v>5.25</v>
      </c>
      <c r="T389">
        <v>5.875</v>
      </c>
      <c r="U389">
        <v>22.566406250000004</v>
      </c>
      <c r="V389">
        <v>3.90625</v>
      </c>
      <c r="W389">
        <v>3.90625</v>
      </c>
      <c r="X389">
        <v>88.28125</v>
      </c>
      <c r="Y389">
        <v>39.84375</v>
      </c>
      <c r="Z389">
        <v>6.4384498976819442</v>
      </c>
      <c r="AA389">
        <v>1.6441183047457382</v>
      </c>
      <c r="AB389">
        <v>2.3485367785069919</v>
      </c>
      <c r="AC389">
        <v>61.623891153979905</v>
      </c>
      <c r="AD389">
        <v>58.438350366907237</v>
      </c>
      <c r="AE389">
        <v>68.994421741019181</v>
      </c>
      <c r="AF389">
        <v>1.391153135528747</v>
      </c>
      <c r="AG389">
        <v>1.5152699446717948</v>
      </c>
      <c r="AH389">
        <v>0</v>
      </c>
      <c r="AI389">
        <v>0</v>
      </c>
    </row>
    <row r="390" spans="1:37">
      <c r="A390">
        <v>3</v>
      </c>
      <c r="B390">
        <v>25</v>
      </c>
      <c r="C390">
        <v>2023</v>
      </c>
      <c r="D390">
        <v>99</v>
      </c>
      <c r="E390">
        <v>25</v>
      </c>
      <c r="F390">
        <v>99</v>
      </c>
      <c r="G390">
        <v>99</v>
      </c>
      <c r="H390">
        <v>99</v>
      </c>
      <c r="I390">
        <v>99</v>
      </c>
      <c r="J390">
        <v>999</v>
      </c>
      <c r="K390">
        <v>99</v>
      </c>
      <c r="L390">
        <v>99</v>
      </c>
      <c r="M390">
        <v>99</v>
      </c>
      <c r="N390">
        <v>99</v>
      </c>
      <c r="O390">
        <v>99</v>
      </c>
      <c r="P390">
        <v>9999</v>
      </c>
      <c r="Q390">
        <v>21</v>
      </c>
      <c r="R390">
        <v>184</v>
      </c>
      <c r="S390">
        <v>4.6195652173913047</v>
      </c>
      <c r="T390">
        <v>5.7826086956521747</v>
      </c>
      <c r="U390">
        <v>21.623369565217406</v>
      </c>
      <c r="V390">
        <v>0.54347826086956519</v>
      </c>
      <c r="W390">
        <v>11.413043478260869</v>
      </c>
      <c r="X390">
        <v>81.521739130434781</v>
      </c>
      <c r="Y390">
        <v>40.217391304347821</v>
      </c>
      <c r="Z390">
        <v>6.5539523052844046</v>
      </c>
      <c r="AA390">
        <v>1.8287700268114857</v>
      </c>
      <c r="AB390">
        <v>2.7099899203908562</v>
      </c>
      <c r="AC390">
        <v>49.639700609342952</v>
      </c>
      <c r="AD390">
        <v>67.729513354263986</v>
      </c>
      <c r="AE390">
        <v>77.507059533925343</v>
      </c>
      <c r="AF390">
        <v>1.9997826323225736</v>
      </c>
      <c r="AG390">
        <v>2.0871748412205879</v>
      </c>
      <c r="AH390">
        <v>0</v>
      </c>
      <c r="AI390">
        <v>93</v>
      </c>
      <c r="AJ390">
        <v>111.5333333333333</v>
      </c>
      <c r="AK390">
        <v>16.419565028862429</v>
      </c>
    </row>
    <row r="391" spans="1:37">
      <c r="A391">
        <v>3</v>
      </c>
      <c r="B391">
        <v>26</v>
      </c>
      <c r="C391">
        <v>2023</v>
      </c>
      <c r="D391">
        <v>99</v>
      </c>
      <c r="E391">
        <v>26</v>
      </c>
      <c r="F391">
        <v>99</v>
      </c>
      <c r="G391">
        <v>99</v>
      </c>
      <c r="H391">
        <v>99</v>
      </c>
      <c r="I391">
        <v>99</v>
      </c>
      <c r="J391">
        <v>999</v>
      </c>
      <c r="K391">
        <v>99</v>
      </c>
      <c r="L391">
        <v>99</v>
      </c>
      <c r="M391">
        <v>99</v>
      </c>
      <c r="N391">
        <v>99</v>
      </c>
      <c r="O391">
        <v>99</v>
      </c>
      <c r="P391">
        <v>9999</v>
      </c>
      <c r="Q391">
        <v>39</v>
      </c>
      <c r="R391">
        <v>399</v>
      </c>
      <c r="S391">
        <v>5.140350877192982</v>
      </c>
      <c r="T391">
        <v>5.874686716791981</v>
      </c>
      <c r="U391">
        <v>22.073934837092729</v>
      </c>
      <c r="V391">
        <v>3.5087719298245608</v>
      </c>
      <c r="W391">
        <v>14.035087719298245</v>
      </c>
      <c r="X391">
        <v>74.43609022556393</v>
      </c>
      <c r="Y391">
        <v>39.348370927318285</v>
      </c>
      <c r="Z391">
        <v>8.0350280955954094</v>
      </c>
      <c r="AA391">
        <v>1.8665639634814</v>
      </c>
      <c r="AB391">
        <v>2.5915489875721938</v>
      </c>
      <c r="AC391">
        <v>74.828545732727278</v>
      </c>
      <c r="AD391">
        <v>73.763468173326416</v>
      </c>
      <c r="AE391">
        <v>75.593650570027052</v>
      </c>
      <c r="AF391">
        <v>4.3364851646560156</v>
      </c>
      <c r="AG391">
        <v>4.6203012074422087</v>
      </c>
      <c r="AH391">
        <v>10.776942355889721</v>
      </c>
      <c r="AI391">
        <v>77</v>
      </c>
      <c r="AJ391">
        <v>108.80000000000003</v>
      </c>
      <c r="AK391">
        <v>20.146902701354097</v>
      </c>
    </row>
    <row r="392" spans="1:37">
      <c r="A392">
        <v>3</v>
      </c>
      <c r="B392">
        <v>27</v>
      </c>
      <c r="C392">
        <v>2023</v>
      </c>
      <c r="D392">
        <v>99</v>
      </c>
      <c r="E392">
        <v>27</v>
      </c>
      <c r="F392">
        <v>99</v>
      </c>
      <c r="G392">
        <v>99</v>
      </c>
      <c r="H392">
        <v>99</v>
      </c>
      <c r="I392">
        <v>99</v>
      </c>
      <c r="J392">
        <v>999</v>
      </c>
      <c r="K392">
        <v>99</v>
      </c>
      <c r="L392">
        <v>99</v>
      </c>
      <c r="M392">
        <v>99</v>
      </c>
      <c r="N392">
        <v>99</v>
      </c>
      <c r="O392">
        <v>99</v>
      </c>
      <c r="P392">
        <v>9999</v>
      </c>
      <c r="Q392">
        <v>16</v>
      </c>
      <c r="R392">
        <v>104</v>
      </c>
      <c r="S392">
        <v>4.6730769230769216</v>
      </c>
      <c r="T392">
        <v>5.7692307692307692</v>
      </c>
      <c r="U392">
        <v>20.802884615384603</v>
      </c>
      <c r="V392">
        <v>0.96153846153846112</v>
      </c>
      <c r="W392">
        <v>8.6538461538461586</v>
      </c>
      <c r="X392">
        <v>78.846153846153825</v>
      </c>
      <c r="Y392">
        <v>27.88461538461538</v>
      </c>
      <c r="Z392">
        <v>6.4882653947600382</v>
      </c>
      <c r="AA392">
        <v>1.5716374832314941</v>
      </c>
      <c r="AB392">
        <v>2.06262887350645</v>
      </c>
      <c r="AC392">
        <v>47.354441846057696</v>
      </c>
      <c r="AD392">
        <v>65.523509067298974</v>
      </c>
      <c r="AE392">
        <v>56.105878403821485</v>
      </c>
      <c r="AF392">
        <v>1.1303119226171063</v>
      </c>
      <c r="AG392">
        <v>1.1349442704855204</v>
      </c>
      <c r="AH392">
        <v>0</v>
      </c>
      <c r="AI392">
        <v>70</v>
      </c>
      <c r="AJ392">
        <v>113.70857142857132</v>
      </c>
      <c r="AK392">
        <v>15.074392059266396</v>
      </c>
    </row>
    <row r="393" spans="1:37">
      <c r="A393">
        <v>3</v>
      </c>
      <c r="B393">
        <v>28</v>
      </c>
      <c r="C393">
        <v>2023</v>
      </c>
      <c r="D393">
        <v>99</v>
      </c>
      <c r="E393">
        <v>28</v>
      </c>
      <c r="F393">
        <v>99</v>
      </c>
      <c r="G393">
        <v>99</v>
      </c>
      <c r="H393">
        <v>99</v>
      </c>
      <c r="I393">
        <v>99</v>
      </c>
      <c r="J393">
        <v>999</v>
      </c>
      <c r="K393">
        <v>99</v>
      </c>
      <c r="L393">
        <v>99</v>
      </c>
      <c r="M393">
        <v>99</v>
      </c>
      <c r="N393">
        <v>99</v>
      </c>
      <c r="O393">
        <v>99</v>
      </c>
      <c r="P393">
        <v>9999</v>
      </c>
      <c r="Q393">
        <v>8</v>
      </c>
      <c r="R393">
        <v>39</v>
      </c>
      <c r="S393">
        <v>5.7692307692307692</v>
      </c>
      <c r="T393">
        <v>5.9230769230769242</v>
      </c>
      <c r="U393">
        <v>21.276923076923079</v>
      </c>
      <c r="V393">
        <v>0</v>
      </c>
      <c r="W393">
        <v>2.5641025641025639</v>
      </c>
      <c r="X393">
        <v>74.358974358974365</v>
      </c>
      <c r="Y393">
        <v>35.897435897435905</v>
      </c>
      <c r="Z393">
        <v>6.3780256385001115</v>
      </c>
      <c r="AA393">
        <v>1.2902303205547816</v>
      </c>
      <c r="AB393">
        <v>2.0554444947519066</v>
      </c>
      <c r="AC393">
        <v>55.429257062501911</v>
      </c>
      <c r="AD393">
        <v>63.122436166412975</v>
      </c>
      <c r="AE393">
        <v>66.043793256770542</v>
      </c>
      <c r="AF393">
        <v>0.42386697098141501</v>
      </c>
      <c r="AG393">
        <v>0.43530240612382032</v>
      </c>
      <c r="AH393">
        <v>0</v>
      </c>
      <c r="AI393">
        <v>3</v>
      </c>
      <c r="AJ393">
        <v>97.433333333333366</v>
      </c>
      <c r="AK393">
        <v>15.446575564460304</v>
      </c>
    </row>
    <row r="394" spans="1:37">
      <c r="A394">
        <v>3</v>
      </c>
      <c r="B394">
        <v>29</v>
      </c>
      <c r="C394">
        <v>2023</v>
      </c>
      <c r="D394">
        <v>99</v>
      </c>
      <c r="E394">
        <v>29</v>
      </c>
      <c r="F394">
        <v>99</v>
      </c>
      <c r="G394">
        <v>99</v>
      </c>
      <c r="H394">
        <v>99</v>
      </c>
      <c r="I394">
        <v>99</v>
      </c>
      <c r="J394">
        <v>999</v>
      </c>
      <c r="K394">
        <v>99</v>
      </c>
      <c r="L394">
        <v>99</v>
      </c>
      <c r="M394">
        <v>99</v>
      </c>
      <c r="N394">
        <v>99</v>
      </c>
      <c r="O394">
        <v>99</v>
      </c>
      <c r="P394">
        <v>9999</v>
      </c>
      <c r="Q394">
        <v>2</v>
      </c>
      <c r="R394">
        <v>2</v>
      </c>
      <c r="S394">
        <v>5.5</v>
      </c>
      <c r="T394">
        <v>5</v>
      </c>
      <c r="U394">
        <v>25.6</v>
      </c>
      <c r="V394">
        <v>0</v>
      </c>
      <c r="W394">
        <v>0</v>
      </c>
      <c r="X394">
        <v>50</v>
      </c>
      <c r="Y394">
        <v>50</v>
      </c>
      <c r="Z394">
        <v>11.599999999999998</v>
      </c>
      <c r="AA394">
        <v>0.5</v>
      </c>
      <c r="AB394">
        <v>0</v>
      </c>
      <c r="AC394">
        <v>100.00000000000024</v>
      </c>
      <c r="AF394">
        <v>2.1736767742636671E-2</v>
      </c>
      <c r="AG394">
        <v>2.6858861404603033E-2</v>
      </c>
      <c r="AH394">
        <v>0</v>
      </c>
      <c r="AI394">
        <v>1</v>
      </c>
      <c r="AJ394">
        <v>94.9</v>
      </c>
      <c r="AK394">
        <v>16.380584650421749</v>
      </c>
    </row>
    <row r="395" spans="1:37">
      <c r="A395">
        <v>3</v>
      </c>
      <c r="B395">
        <v>30</v>
      </c>
      <c r="C395">
        <v>2023</v>
      </c>
      <c r="D395">
        <v>99</v>
      </c>
      <c r="E395">
        <v>30</v>
      </c>
      <c r="F395">
        <v>99</v>
      </c>
      <c r="G395">
        <v>99</v>
      </c>
      <c r="H395">
        <v>99</v>
      </c>
      <c r="I395">
        <v>99</v>
      </c>
      <c r="J395">
        <v>999</v>
      </c>
      <c r="K395">
        <v>99</v>
      </c>
      <c r="L395">
        <v>99</v>
      </c>
      <c r="M395">
        <v>99</v>
      </c>
      <c r="N395">
        <v>99</v>
      </c>
      <c r="O395">
        <v>99</v>
      </c>
      <c r="P395">
        <v>9999</v>
      </c>
      <c r="Q395">
        <v>1</v>
      </c>
      <c r="R395">
        <v>16</v>
      </c>
      <c r="S395">
        <v>3.6875</v>
      </c>
      <c r="T395">
        <v>4.25</v>
      </c>
      <c r="U395">
        <v>11.6875</v>
      </c>
      <c r="V395">
        <v>0</v>
      </c>
      <c r="W395">
        <v>0</v>
      </c>
      <c r="X395">
        <v>0</v>
      </c>
      <c r="Y395">
        <v>0</v>
      </c>
      <c r="Z395">
        <v>2.1641612116475981</v>
      </c>
      <c r="AA395">
        <v>1.0439558180306294</v>
      </c>
      <c r="AB395">
        <v>1.299038105676658</v>
      </c>
      <c r="AC395">
        <v>42.152371011052807</v>
      </c>
      <c r="AD395">
        <v>16.340143145317121</v>
      </c>
      <c r="AE395">
        <v>38.021562140115591</v>
      </c>
      <c r="AF395">
        <v>0.17389414194109337</v>
      </c>
      <c r="AG395">
        <v>9.8097794583218115E-2</v>
      </c>
      <c r="AH395">
        <v>0</v>
      </c>
      <c r="AI395">
        <v>0</v>
      </c>
    </row>
    <row r="396" spans="1:37">
      <c r="A396">
        <v>3</v>
      </c>
      <c r="B396">
        <v>31</v>
      </c>
      <c r="C396">
        <v>2023</v>
      </c>
      <c r="D396">
        <v>99</v>
      </c>
      <c r="E396">
        <v>31</v>
      </c>
      <c r="F396">
        <v>99</v>
      </c>
      <c r="G396">
        <v>99</v>
      </c>
      <c r="H396">
        <v>99</v>
      </c>
      <c r="I396">
        <v>99</v>
      </c>
      <c r="J396">
        <v>999</v>
      </c>
      <c r="K396">
        <v>99</v>
      </c>
      <c r="L396">
        <v>99</v>
      </c>
      <c r="M396">
        <v>99</v>
      </c>
      <c r="N396">
        <v>99</v>
      </c>
      <c r="O396">
        <v>99</v>
      </c>
      <c r="P396">
        <v>9999</v>
      </c>
      <c r="Q396">
        <v>9</v>
      </c>
      <c r="R396">
        <v>98</v>
      </c>
      <c r="S396">
        <v>5.091836734693878</v>
      </c>
      <c r="T396">
        <v>5.6632653061224483</v>
      </c>
      <c r="U396">
        <v>18.785714285714281</v>
      </c>
      <c r="V396">
        <v>1.0204081632653061</v>
      </c>
      <c r="W396">
        <v>6.1224489795918364</v>
      </c>
      <c r="X396">
        <v>61.224489795918359</v>
      </c>
      <c r="Y396">
        <v>23.469387755102041</v>
      </c>
      <c r="Z396">
        <v>7.2511927238467022</v>
      </c>
      <c r="AA396">
        <v>1.7384413303470212</v>
      </c>
      <c r="AB396">
        <v>2.5109713444955841</v>
      </c>
      <c r="AC396">
        <v>60.826403963170307</v>
      </c>
      <c r="AD396">
        <v>68.968330552956473</v>
      </c>
      <c r="AE396">
        <v>64.291441729417286</v>
      </c>
      <c r="AF396">
        <v>1.0651016193891969</v>
      </c>
      <c r="AG396">
        <v>0.96576491886472993</v>
      </c>
      <c r="AH396">
        <v>0</v>
      </c>
      <c r="AI396">
        <v>9</v>
      </c>
      <c r="AJ396">
        <v>102.78888888888888</v>
      </c>
      <c r="AK396">
        <v>15.077171763292839</v>
      </c>
    </row>
    <row r="397" spans="1:37">
      <c r="A397">
        <v>3</v>
      </c>
      <c r="B397">
        <v>32</v>
      </c>
      <c r="C397">
        <v>2023</v>
      </c>
      <c r="D397">
        <v>99</v>
      </c>
      <c r="E397">
        <v>32</v>
      </c>
      <c r="F397">
        <v>99</v>
      </c>
      <c r="G397">
        <v>99</v>
      </c>
      <c r="H397">
        <v>99</v>
      </c>
      <c r="I397">
        <v>99</v>
      </c>
      <c r="J397">
        <v>999</v>
      </c>
      <c r="K397">
        <v>99</v>
      </c>
      <c r="L397">
        <v>99</v>
      </c>
      <c r="M397">
        <v>99</v>
      </c>
      <c r="N397">
        <v>99</v>
      </c>
      <c r="O397">
        <v>99</v>
      </c>
      <c r="P397">
        <v>9999</v>
      </c>
      <c r="Q397">
        <v>9</v>
      </c>
      <c r="R397">
        <v>25</v>
      </c>
      <c r="S397">
        <v>5.64</v>
      </c>
      <c r="T397">
        <v>5.72</v>
      </c>
      <c r="U397">
        <v>21.923999999999999</v>
      </c>
      <c r="V397">
        <v>4</v>
      </c>
      <c r="W397">
        <v>4</v>
      </c>
      <c r="X397">
        <v>80</v>
      </c>
      <c r="Y397">
        <v>28</v>
      </c>
      <c r="Z397">
        <v>7.2630726280273459</v>
      </c>
      <c r="AA397">
        <v>1.5717506163510817</v>
      </c>
      <c r="AB397">
        <v>2.28945408340067</v>
      </c>
      <c r="AC397">
        <v>35.605579654824567</v>
      </c>
      <c r="AD397">
        <v>68.308864984942389</v>
      </c>
      <c r="AE397">
        <v>60.559392936855787</v>
      </c>
      <c r="AF397">
        <v>0.27170959678295842</v>
      </c>
      <c r="AG397">
        <v>0.28752620968482279</v>
      </c>
      <c r="AH397">
        <v>0</v>
      </c>
      <c r="AI397">
        <v>1</v>
      </c>
      <c r="AJ397">
        <v>91.3</v>
      </c>
      <c r="AK397">
        <v>16.687504213019963</v>
      </c>
    </row>
    <row r="398" spans="1:37">
      <c r="A398">
        <v>3</v>
      </c>
      <c r="B398">
        <v>33</v>
      </c>
      <c r="C398">
        <v>2023</v>
      </c>
      <c r="D398">
        <v>99</v>
      </c>
      <c r="E398">
        <v>33</v>
      </c>
      <c r="F398">
        <v>99</v>
      </c>
      <c r="G398">
        <v>99</v>
      </c>
      <c r="H398">
        <v>99</v>
      </c>
      <c r="I398">
        <v>99</v>
      </c>
      <c r="J398">
        <v>999</v>
      </c>
      <c r="K398">
        <v>99</v>
      </c>
      <c r="L398">
        <v>99</v>
      </c>
      <c r="M398">
        <v>99</v>
      </c>
      <c r="N398">
        <v>99</v>
      </c>
      <c r="O398">
        <v>99</v>
      </c>
      <c r="P398">
        <v>9999</v>
      </c>
      <c r="Q398">
        <v>9</v>
      </c>
      <c r="R398">
        <v>103</v>
      </c>
      <c r="S398">
        <v>4.9417475728155322</v>
      </c>
      <c r="T398">
        <v>5.5631067961165046</v>
      </c>
      <c r="U398">
        <v>19.331067961165044</v>
      </c>
      <c r="V398">
        <v>1.9417475728155345</v>
      </c>
      <c r="W398">
        <v>0.97087378640776723</v>
      </c>
      <c r="X398">
        <v>65.048543689320383</v>
      </c>
      <c r="Y398">
        <v>29.126213592233011</v>
      </c>
      <c r="Z398">
        <v>6.762590259271855</v>
      </c>
      <c r="AA398">
        <v>1.581600778850073</v>
      </c>
      <c r="AB398">
        <v>1.9342086659282327</v>
      </c>
      <c r="AC398">
        <v>60.135344432516206</v>
      </c>
      <c r="AD398">
        <v>63.483938463361923</v>
      </c>
      <c r="AE398">
        <v>64.545790035121939</v>
      </c>
      <c r="AF398">
        <v>1.1194435387457888</v>
      </c>
      <c r="AG398">
        <v>1.0445054480997094</v>
      </c>
      <c r="AH398">
        <v>0</v>
      </c>
      <c r="AI398">
        <v>5</v>
      </c>
      <c r="AJ398">
        <v>97.580000000000013</v>
      </c>
      <c r="AK398">
        <v>17.349148949658812</v>
      </c>
    </row>
    <row r="399" spans="1:37">
      <c r="A399">
        <v>3</v>
      </c>
      <c r="B399">
        <v>34</v>
      </c>
      <c r="C399">
        <v>2023</v>
      </c>
      <c r="D399">
        <v>99</v>
      </c>
      <c r="E399">
        <v>34</v>
      </c>
      <c r="F399">
        <v>99</v>
      </c>
      <c r="G399">
        <v>99</v>
      </c>
      <c r="H399">
        <v>99</v>
      </c>
      <c r="I399">
        <v>99</v>
      </c>
      <c r="J399">
        <v>999</v>
      </c>
      <c r="K399">
        <v>99</v>
      </c>
      <c r="L399">
        <v>99</v>
      </c>
      <c r="M399">
        <v>99</v>
      </c>
      <c r="N399">
        <v>99</v>
      </c>
      <c r="O399">
        <v>99</v>
      </c>
      <c r="P399">
        <v>9999</v>
      </c>
      <c r="Q399">
        <v>16</v>
      </c>
      <c r="R399">
        <v>58</v>
      </c>
      <c r="S399">
        <v>5.4310344827586228</v>
      </c>
      <c r="T399">
        <v>5.5862068965517215</v>
      </c>
      <c r="U399">
        <v>20.294827586206903</v>
      </c>
      <c r="V399">
        <v>3.4482758620689653</v>
      </c>
      <c r="W399">
        <v>0</v>
      </c>
      <c r="X399">
        <v>72.413793103448299</v>
      </c>
      <c r="Y399">
        <v>27.586206896551719</v>
      </c>
      <c r="Z399">
        <v>6.6694988286561614</v>
      </c>
      <c r="AA399">
        <v>1.9923307176435621</v>
      </c>
      <c r="AB399">
        <v>2.181698822087335</v>
      </c>
      <c r="AC399">
        <v>33.077840290933622</v>
      </c>
      <c r="AD399">
        <v>37.049159890609992</v>
      </c>
      <c r="AE399">
        <v>71.138488639824558</v>
      </c>
      <c r="AF399">
        <v>0.63036626453646349</v>
      </c>
      <c r="AG399">
        <v>0.61749151873746577</v>
      </c>
      <c r="AH399">
        <v>0</v>
      </c>
      <c r="AI399">
        <v>8</v>
      </c>
      <c r="AJ399">
        <v>109.12500000000001</v>
      </c>
      <c r="AK399">
        <v>15.830775882659044</v>
      </c>
    </row>
    <row r="400" spans="1:37">
      <c r="A400">
        <v>3</v>
      </c>
      <c r="B400">
        <v>35</v>
      </c>
      <c r="C400">
        <v>2023</v>
      </c>
      <c r="D400">
        <v>99</v>
      </c>
      <c r="E400">
        <v>35</v>
      </c>
      <c r="F400">
        <v>99</v>
      </c>
      <c r="G400">
        <v>99</v>
      </c>
      <c r="H400">
        <v>99</v>
      </c>
      <c r="I400">
        <v>99</v>
      </c>
      <c r="J400">
        <v>999</v>
      </c>
      <c r="K400">
        <v>99</v>
      </c>
      <c r="L400">
        <v>99</v>
      </c>
      <c r="M400">
        <v>99</v>
      </c>
      <c r="N400">
        <v>99</v>
      </c>
      <c r="O400">
        <v>99</v>
      </c>
      <c r="P400">
        <v>9999</v>
      </c>
      <c r="Q400">
        <v>32</v>
      </c>
      <c r="R400">
        <v>258</v>
      </c>
      <c r="S400">
        <v>5.275193798449612</v>
      </c>
      <c r="T400">
        <v>5.5542635658914739</v>
      </c>
      <c r="U400">
        <v>18.231782945736438</v>
      </c>
      <c r="V400">
        <v>0.38759689922480622</v>
      </c>
      <c r="W400">
        <v>5.0387596899224807</v>
      </c>
      <c r="X400">
        <v>60.852713178294579</v>
      </c>
      <c r="Y400">
        <v>17.441860465116275</v>
      </c>
      <c r="Z400">
        <v>5.9279522392928277</v>
      </c>
      <c r="AA400">
        <v>1.4189487869957065</v>
      </c>
      <c r="AB400">
        <v>2.1528242763034671</v>
      </c>
      <c r="AC400">
        <v>16.650566602813317</v>
      </c>
      <c r="AD400">
        <v>68.161513456381229</v>
      </c>
      <c r="AE400">
        <v>42.334320015591281</v>
      </c>
      <c r="AF400">
        <v>2.8040430388001312</v>
      </c>
      <c r="AG400">
        <v>2.4675529741205424</v>
      </c>
      <c r="AH400">
        <v>1.1627906976744189</v>
      </c>
      <c r="AI400">
        <v>53</v>
      </c>
      <c r="AJ400">
        <v>113.96981132075472</v>
      </c>
      <c r="AK400">
        <v>13.982790860810622</v>
      </c>
    </row>
    <row r="401" spans="1:37">
      <c r="A401">
        <v>3</v>
      </c>
      <c r="B401">
        <v>36</v>
      </c>
      <c r="C401">
        <v>2023</v>
      </c>
      <c r="D401">
        <v>99</v>
      </c>
      <c r="E401">
        <v>36</v>
      </c>
      <c r="F401">
        <v>99</v>
      </c>
      <c r="G401">
        <v>99</v>
      </c>
      <c r="H401">
        <v>99</v>
      </c>
      <c r="I401">
        <v>99</v>
      </c>
      <c r="J401">
        <v>999</v>
      </c>
      <c r="K401">
        <v>99</v>
      </c>
      <c r="L401">
        <v>99</v>
      </c>
      <c r="M401">
        <v>99</v>
      </c>
      <c r="N401">
        <v>99</v>
      </c>
      <c r="O401">
        <v>99</v>
      </c>
      <c r="P401">
        <v>9999</v>
      </c>
      <c r="Q401">
        <v>32</v>
      </c>
      <c r="R401">
        <v>159</v>
      </c>
      <c r="S401">
        <v>5.0628930817610076</v>
      </c>
      <c r="T401">
        <v>5.415094339622641</v>
      </c>
      <c r="U401">
        <v>20.501886792452833</v>
      </c>
      <c r="V401">
        <v>3.1446540880503129</v>
      </c>
      <c r="W401">
        <v>5.0314465408805011</v>
      </c>
      <c r="X401">
        <v>76.100628930817606</v>
      </c>
      <c r="Y401">
        <v>28.930817610062899</v>
      </c>
      <c r="Z401">
        <v>7.0411858608338518</v>
      </c>
      <c r="AA401">
        <v>1.63947197586225</v>
      </c>
      <c r="AB401">
        <v>2.3799526626877743</v>
      </c>
      <c r="AC401">
        <v>50.285861290279136</v>
      </c>
      <c r="AD401">
        <v>58.247005306886862</v>
      </c>
      <c r="AE401">
        <v>53.16744683391601</v>
      </c>
      <c r="AF401">
        <v>1.7280730355396154</v>
      </c>
      <c r="AG401">
        <v>1.7100491485688476</v>
      </c>
      <c r="AH401">
        <v>0</v>
      </c>
      <c r="AI401">
        <v>10</v>
      </c>
      <c r="AJ401">
        <v>104.31</v>
      </c>
      <c r="AK401">
        <v>16.197733531959301</v>
      </c>
    </row>
    <row r="402" spans="1:37">
      <c r="A402">
        <v>3</v>
      </c>
      <c r="B402">
        <v>37</v>
      </c>
      <c r="C402">
        <v>2023</v>
      </c>
      <c r="D402">
        <v>99</v>
      </c>
      <c r="E402">
        <v>37</v>
      </c>
      <c r="F402">
        <v>99</v>
      </c>
      <c r="G402">
        <v>99</v>
      </c>
      <c r="H402">
        <v>99</v>
      </c>
      <c r="I402">
        <v>99</v>
      </c>
      <c r="J402">
        <v>999</v>
      </c>
      <c r="K402">
        <v>99</v>
      </c>
      <c r="L402">
        <v>99</v>
      </c>
      <c r="M402">
        <v>99</v>
      </c>
      <c r="N402">
        <v>99</v>
      </c>
      <c r="O402">
        <v>99</v>
      </c>
      <c r="P402">
        <v>9999</v>
      </c>
      <c r="Q402">
        <v>27</v>
      </c>
      <c r="R402">
        <v>141</v>
      </c>
      <c r="S402">
        <v>5.5106382978723394</v>
      </c>
      <c r="T402">
        <v>6.0567375886524815</v>
      </c>
      <c r="U402">
        <v>21.4531914893617</v>
      </c>
      <c r="V402">
        <v>4.255319148936171</v>
      </c>
      <c r="W402">
        <v>2.8368794326241127</v>
      </c>
      <c r="X402">
        <v>82.269503546099259</v>
      </c>
      <c r="Y402">
        <v>32.624113475177303</v>
      </c>
      <c r="Z402">
        <v>5.9363473879861139</v>
      </c>
      <c r="AA402">
        <v>1.3920596571374844</v>
      </c>
      <c r="AB402">
        <v>1.9777953541899065</v>
      </c>
      <c r="AC402">
        <v>23.461453981048184</v>
      </c>
      <c r="AD402">
        <v>57.722451151237799</v>
      </c>
      <c r="AE402">
        <v>58.967910227280278</v>
      </c>
      <c r="AF402">
        <v>1.5324421258558851</v>
      </c>
      <c r="AG402">
        <v>1.5868236301324945</v>
      </c>
      <c r="AH402">
        <v>0</v>
      </c>
      <c r="AI402">
        <v>22</v>
      </c>
      <c r="AJ402">
        <v>98.75</v>
      </c>
      <c r="AK402">
        <v>18.706190896149685</v>
      </c>
    </row>
    <row r="403" spans="1:37">
      <c r="A403">
        <v>3</v>
      </c>
      <c r="B403">
        <v>38</v>
      </c>
      <c r="C403">
        <v>2023</v>
      </c>
      <c r="D403">
        <v>99</v>
      </c>
      <c r="E403">
        <v>38</v>
      </c>
      <c r="F403">
        <v>99</v>
      </c>
      <c r="G403">
        <v>99</v>
      </c>
      <c r="H403">
        <v>99</v>
      </c>
      <c r="I403">
        <v>99</v>
      </c>
      <c r="J403">
        <v>999</v>
      </c>
      <c r="K403">
        <v>99</v>
      </c>
      <c r="L403">
        <v>99</v>
      </c>
      <c r="M403">
        <v>99</v>
      </c>
      <c r="N403">
        <v>99</v>
      </c>
      <c r="O403">
        <v>99</v>
      </c>
      <c r="P403">
        <v>9999</v>
      </c>
      <c r="Q403">
        <v>27</v>
      </c>
      <c r="R403">
        <v>204</v>
      </c>
      <c r="S403">
        <v>5.3529411764705879</v>
      </c>
      <c r="T403">
        <v>5.2009803921568611</v>
      </c>
      <c r="U403">
        <v>18.542647058823537</v>
      </c>
      <c r="V403">
        <v>2.9411764705882355</v>
      </c>
      <c r="W403">
        <v>4.4117647058823524</v>
      </c>
      <c r="X403">
        <v>71.568627450980372</v>
      </c>
      <c r="Y403">
        <v>12.745098039215684</v>
      </c>
      <c r="Z403">
        <v>5.4329599462349112</v>
      </c>
      <c r="AA403">
        <v>1.8157646194929955</v>
      </c>
      <c r="AB403">
        <v>2.1268127261619796</v>
      </c>
      <c r="AC403">
        <v>47.460903169762837</v>
      </c>
      <c r="AD403">
        <v>47.961683432195663</v>
      </c>
      <c r="AE403">
        <v>58.711122939157718</v>
      </c>
      <c r="AF403">
        <v>2.2171503097489405</v>
      </c>
      <c r="AG403">
        <v>1.9843557624060928</v>
      </c>
      <c r="AH403">
        <v>0</v>
      </c>
      <c r="AI403">
        <v>29</v>
      </c>
      <c r="AJ403">
        <v>106.49310344827578</v>
      </c>
      <c r="AK403">
        <v>16.94073264793175</v>
      </c>
    </row>
    <row r="404" spans="1:37">
      <c r="A404">
        <v>3</v>
      </c>
      <c r="B404">
        <v>39</v>
      </c>
      <c r="C404">
        <v>2023</v>
      </c>
      <c r="D404">
        <v>99</v>
      </c>
      <c r="E404">
        <v>39</v>
      </c>
      <c r="F404">
        <v>99</v>
      </c>
      <c r="G404">
        <v>99</v>
      </c>
      <c r="H404">
        <v>99</v>
      </c>
      <c r="I404">
        <v>99</v>
      </c>
      <c r="J404">
        <v>999</v>
      </c>
      <c r="K404">
        <v>99</v>
      </c>
      <c r="L404">
        <v>99</v>
      </c>
      <c r="M404">
        <v>99</v>
      </c>
      <c r="N404">
        <v>99</v>
      </c>
      <c r="O404">
        <v>99</v>
      </c>
      <c r="P404">
        <v>9999</v>
      </c>
      <c r="Q404">
        <v>27</v>
      </c>
      <c r="R404">
        <v>105</v>
      </c>
      <c r="S404">
        <v>5.6</v>
      </c>
      <c r="T404">
        <v>5.7714285714285696</v>
      </c>
      <c r="U404">
        <v>21.312380952380952</v>
      </c>
      <c r="V404">
        <v>2.8571428571428577</v>
      </c>
      <c r="W404">
        <v>10.476190476190476</v>
      </c>
      <c r="X404">
        <v>80.952380952380949</v>
      </c>
      <c r="Y404">
        <v>34.285714285714278</v>
      </c>
      <c r="Z404">
        <v>6.2318031517003369</v>
      </c>
      <c r="AA404">
        <v>1.7706603556973024</v>
      </c>
      <c r="AB404">
        <v>2.7089169962398265</v>
      </c>
      <c r="AC404">
        <v>44.874356582984959</v>
      </c>
      <c r="AD404">
        <v>57.470683793767186</v>
      </c>
      <c r="AE404">
        <v>38.996104237528797</v>
      </c>
      <c r="AF404">
        <v>1.1411803064884252</v>
      </c>
      <c r="AG404">
        <v>1.1739210947504035</v>
      </c>
      <c r="AH404">
        <v>0</v>
      </c>
      <c r="AI404">
        <v>33</v>
      </c>
      <c r="AJ404">
        <v>107.39090909090908</v>
      </c>
      <c r="AK404">
        <v>17.911589407664231</v>
      </c>
    </row>
    <row r="405" spans="1:37">
      <c r="A405">
        <v>3</v>
      </c>
      <c r="B405">
        <v>40</v>
      </c>
      <c r="C405">
        <v>2023</v>
      </c>
      <c r="D405">
        <v>99</v>
      </c>
      <c r="E405">
        <v>40</v>
      </c>
      <c r="F405">
        <v>99</v>
      </c>
      <c r="G405">
        <v>99</v>
      </c>
      <c r="H405">
        <v>99</v>
      </c>
      <c r="I405">
        <v>99</v>
      </c>
      <c r="J405">
        <v>999</v>
      </c>
      <c r="K405">
        <v>99</v>
      </c>
      <c r="L405">
        <v>99</v>
      </c>
      <c r="M405">
        <v>99</v>
      </c>
      <c r="N405">
        <v>99</v>
      </c>
      <c r="O405">
        <v>99</v>
      </c>
      <c r="P405">
        <v>9999</v>
      </c>
      <c r="Q405">
        <v>62</v>
      </c>
      <c r="R405">
        <v>594</v>
      </c>
      <c r="S405">
        <v>4.8114478114478123</v>
      </c>
      <c r="T405">
        <v>5.0690235690235692</v>
      </c>
      <c r="U405">
        <v>19.886868686868681</v>
      </c>
      <c r="V405">
        <v>1.8518518518518521</v>
      </c>
      <c r="W405">
        <v>2.5252525252525255</v>
      </c>
      <c r="X405">
        <v>78.282828282828262</v>
      </c>
      <c r="Y405">
        <v>22.053872053872048</v>
      </c>
      <c r="Z405">
        <v>4.9250985010843564</v>
      </c>
      <c r="AA405">
        <v>1.8481413699635192</v>
      </c>
      <c r="AB405">
        <v>2.0873879871437677</v>
      </c>
      <c r="AC405">
        <v>30.162820476113385</v>
      </c>
      <c r="AD405">
        <v>43.353215612954472</v>
      </c>
      <c r="AE405">
        <v>60.821066918082543</v>
      </c>
      <c r="AF405">
        <v>6.4558200195630873</v>
      </c>
      <c r="AG405">
        <v>6.1968429296932559</v>
      </c>
      <c r="AH405">
        <v>0.16835016835016836</v>
      </c>
      <c r="AI405">
        <v>212</v>
      </c>
      <c r="AJ405">
        <v>107.23537735849062</v>
      </c>
      <c r="AK405">
        <v>15.097549421497524</v>
      </c>
    </row>
    <row r="406" spans="1:37">
      <c r="A406">
        <v>3</v>
      </c>
      <c r="B406">
        <v>41</v>
      </c>
      <c r="C406">
        <v>2023</v>
      </c>
      <c r="D406">
        <v>99</v>
      </c>
      <c r="E406">
        <v>41</v>
      </c>
      <c r="F406">
        <v>99</v>
      </c>
      <c r="G406">
        <v>99</v>
      </c>
      <c r="H406">
        <v>99</v>
      </c>
      <c r="I406">
        <v>99</v>
      </c>
      <c r="J406">
        <v>999</v>
      </c>
      <c r="K406">
        <v>99</v>
      </c>
      <c r="L406">
        <v>99</v>
      </c>
      <c r="M406">
        <v>99</v>
      </c>
      <c r="N406">
        <v>99</v>
      </c>
      <c r="O406">
        <v>99</v>
      </c>
      <c r="P406">
        <v>9999</v>
      </c>
      <c r="Q406">
        <v>65</v>
      </c>
      <c r="R406">
        <v>776</v>
      </c>
      <c r="S406">
        <v>4.9716494845360817</v>
      </c>
      <c r="T406">
        <v>5.1288659793814437</v>
      </c>
      <c r="U406">
        <v>19.398324742268034</v>
      </c>
      <c r="V406">
        <v>1.6752577319587636</v>
      </c>
      <c r="W406">
        <v>1.5463917525773196</v>
      </c>
      <c r="X406">
        <v>78.608247422680378</v>
      </c>
      <c r="Y406">
        <v>17.912371134020621</v>
      </c>
      <c r="Z406">
        <v>4.9993437484494754</v>
      </c>
      <c r="AA406">
        <v>1.5227553569562335</v>
      </c>
      <c r="AB406">
        <v>2.0144815281851796</v>
      </c>
      <c r="AC406">
        <v>37.725896990694487</v>
      </c>
      <c r="AD406">
        <v>52.273609803396205</v>
      </c>
      <c r="AE406">
        <v>47.967625879255117</v>
      </c>
      <c r="AF406">
        <v>8.4338658841430298</v>
      </c>
      <c r="AG406">
        <v>7.896662629094334</v>
      </c>
      <c r="AH406">
        <v>1.6752577319587636</v>
      </c>
      <c r="AI406">
        <v>108</v>
      </c>
      <c r="AJ406">
        <v>111.70648148148148</v>
      </c>
      <c r="AK406">
        <v>15.252979694465626</v>
      </c>
    </row>
    <row r="407" spans="1:37">
      <c r="A407">
        <v>3</v>
      </c>
      <c r="B407">
        <v>42</v>
      </c>
      <c r="C407">
        <v>2023</v>
      </c>
      <c r="D407">
        <v>99</v>
      </c>
      <c r="E407">
        <v>42</v>
      </c>
      <c r="F407">
        <v>99</v>
      </c>
      <c r="G407">
        <v>99</v>
      </c>
      <c r="H407">
        <v>99</v>
      </c>
      <c r="I407">
        <v>99</v>
      </c>
      <c r="J407">
        <v>999</v>
      </c>
      <c r="K407">
        <v>99</v>
      </c>
      <c r="L407">
        <v>99</v>
      </c>
      <c r="M407">
        <v>99</v>
      </c>
      <c r="N407">
        <v>99</v>
      </c>
      <c r="O407">
        <v>99</v>
      </c>
      <c r="P407">
        <v>9999</v>
      </c>
      <c r="Q407">
        <v>63</v>
      </c>
      <c r="R407">
        <v>510</v>
      </c>
      <c r="S407">
        <v>5.2294117647058815</v>
      </c>
      <c r="T407">
        <v>5.4745098039215696</v>
      </c>
      <c r="U407">
        <v>20.288823529411765</v>
      </c>
      <c r="V407">
        <v>2.5490196078431366</v>
      </c>
      <c r="W407">
        <v>3.725490196078431</v>
      </c>
      <c r="X407">
        <v>81.372549019607817</v>
      </c>
      <c r="Y407">
        <v>24.901960784313729</v>
      </c>
      <c r="Z407">
        <v>5.2863728426590804</v>
      </c>
      <c r="AA407">
        <v>1.8343983485159547</v>
      </c>
      <c r="AB407">
        <v>2.1093482998082322</v>
      </c>
      <c r="AC407">
        <v>44.180573002478795</v>
      </c>
      <c r="AD407">
        <v>48.996824181272203</v>
      </c>
      <c r="AE407">
        <v>57.691811939123006</v>
      </c>
      <c r="AF407">
        <v>5.5428757743723507</v>
      </c>
      <c r="AG407">
        <v>5.4280604807001742</v>
      </c>
      <c r="AH407">
        <v>0.19607843137254899</v>
      </c>
      <c r="AI407">
        <v>75</v>
      </c>
      <c r="AJ407">
        <v>104.48400000000002</v>
      </c>
      <c r="AK407">
        <v>15.893749102611796</v>
      </c>
    </row>
    <row r="408" spans="1:37">
      <c r="A408">
        <v>3</v>
      </c>
      <c r="B408">
        <v>43</v>
      </c>
      <c r="C408">
        <v>2023</v>
      </c>
      <c r="D408">
        <v>99</v>
      </c>
      <c r="E408">
        <v>43</v>
      </c>
      <c r="F408">
        <v>99</v>
      </c>
      <c r="G408">
        <v>99</v>
      </c>
      <c r="H408">
        <v>99</v>
      </c>
      <c r="I408">
        <v>99</v>
      </c>
      <c r="J408">
        <v>999</v>
      </c>
      <c r="K408">
        <v>99</v>
      </c>
      <c r="L408">
        <v>99</v>
      </c>
      <c r="M408">
        <v>99</v>
      </c>
      <c r="N408">
        <v>99</v>
      </c>
      <c r="O408">
        <v>99</v>
      </c>
      <c r="P408">
        <v>9999</v>
      </c>
      <c r="Q408">
        <v>70</v>
      </c>
      <c r="R408">
        <v>522</v>
      </c>
      <c r="S408">
        <v>5.0938697318007664</v>
      </c>
      <c r="T408">
        <v>5.0517241379310338</v>
      </c>
      <c r="U408">
        <v>19.97260536398468</v>
      </c>
      <c r="V408">
        <v>4.4061302681992345</v>
      </c>
      <c r="W408">
        <v>2.490421455938697</v>
      </c>
      <c r="X408">
        <v>74.329501915708803</v>
      </c>
      <c r="Y408">
        <v>24.712643678160926</v>
      </c>
      <c r="Z408">
        <v>6.1661506861959827</v>
      </c>
      <c r="AA408">
        <v>1.742196824739858</v>
      </c>
      <c r="AB408">
        <v>2.1377842614307903</v>
      </c>
      <c r="AC408">
        <v>46.758206570598759</v>
      </c>
      <c r="AD408">
        <v>44.583071787272473</v>
      </c>
      <c r="AE408">
        <v>60.358541351259582</v>
      </c>
      <c r="AF408">
        <v>5.6732963808281722</v>
      </c>
      <c r="AG408">
        <v>5.469188112225976</v>
      </c>
      <c r="AH408">
        <v>2.8735632183908049</v>
      </c>
      <c r="AI408">
        <v>147</v>
      </c>
      <c r="AJ408">
        <v>107.81768707483002</v>
      </c>
      <c r="AK408">
        <v>14.505282656252602</v>
      </c>
    </row>
    <row r="409" spans="1:37">
      <c r="A409">
        <v>3</v>
      </c>
      <c r="B409">
        <v>44</v>
      </c>
      <c r="C409">
        <v>2023</v>
      </c>
      <c r="D409">
        <v>99</v>
      </c>
      <c r="E409">
        <v>44</v>
      </c>
      <c r="F409">
        <v>99</v>
      </c>
      <c r="G409">
        <v>99</v>
      </c>
      <c r="H409">
        <v>99</v>
      </c>
      <c r="I409">
        <v>99</v>
      </c>
      <c r="J409">
        <v>999</v>
      </c>
      <c r="K409">
        <v>99</v>
      </c>
      <c r="L409">
        <v>99</v>
      </c>
      <c r="M409">
        <v>99</v>
      </c>
      <c r="N409">
        <v>99</v>
      </c>
      <c r="O409">
        <v>99</v>
      </c>
      <c r="P409">
        <v>9999</v>
      </c>
      <c r="Q409">
        <v>62</v>
      </c>
      <c r="R409">
        <v>575</v>
      </c>
      <c r="S409">
        <v>5.3895652173913042</v>
      </c>
      <c r="T409">
        <v>5.6939130434782612</v>
      </c>
      <c r="U409">
        <v>21.068347826086956</v>
      </c>
      <c r="V409">
        <v>2.2608695652173911</v>
      </c>
      <c r="W409">
        <v>3.3043478260869561</v>
      </c>
      <c r="X409">
        <v>84.173913043478251</v>
      </c>
      <c r="Y409">
        <v>31.652173913043477</v>
      </c>
      <c r="Z409">
        <v>5.0392138673364846</v>
      </c>
      <c r="AA409">
        <v>1.6144657973967995</v>
      </c>
      <c r="AB409">
        <v>1.8790046836381795</v>
      </c>
      <c r="AC409">
        <v>46.936592454067778</v>
      </c>
      <c r="AD409">
        <v>53.10360763525204</v>
      </c>
      <c r="AE409">
        <v>56.501508818377083</v>
      </c>
      <c r="AF409">
        <v>6.2493207260080412</v>
      </c>
      <c r="AG409">
        <v>6.3550059514410648</v>
      </c>
      <c r="AH409">
        <v>0</v>
      </c>
      <c r="AI409">
        <v>124</v>
      </c>
      <c r="AJ409">
        <v>108.64516129032252</v>
      </c>
      <c r="AK409">
        <v>15.258753231353428</v>
      </c>
    </row>
    <row r="410" spans="1:37">
      <c r="A410">
        <v>3</v>
      </c>
      <c r="B410">
        <v>45</v>
      </c>
      <c r="C410">
        <v>2023</v>
      </c>
      <c r="D410">
        <v>99</v>
      </c>
      <c r="E410">
        <v>45</v>
      </c>
      <c r="F410">
        <v>99</v>
      </c>
      <c r="G410">
        <v>99</v>
      </c>
      <c r="H410">
        <v>99</v>
      </c>
      <c r="I410">
        <v>99</v>
      </c>
      <c r="J410">
        <v>999</v>
      </c>
      <c r="K410">
        <v>99</v>
      </c>
      <c r="L410">
        <v>99</v>
      </c>
      <c r="M410">
        <v>99</v>
      </c>
      <c r="N410">
        <v>99</v>
      </c>
      <c r="O410">
        <v>99</v>
      </c>
      <c r="P410">
        <v>9999</v>
      </c>
      <c r="Q410">
        <v>49</v>
      </c>
      <c r="R410">
        <v>514</v>
      </c>
      <c r="S410">
        <v>5.4902723735408578</v>
      </c>
      <c r="T410">
        <v>5.418287937743191</v>
      </c>
      <c r="U410">
        <v>21.072957198443561</v>
      </c>
      <c r="V410">
        <v>6.4202334630350189</v>
      </c>
      <c r="W410">
        <v>1.9455252918287935</v>
      </c>
      <c r="X410">
        <v>87.354085603112821</v>
      </c>
      <c r="Y410">
        <v>30.350194552529192</v>
      </c>
      <c r="Z410">
        <v>4.9556347100539666</v>
      </c>
      <c r="AA410">
        <v>1.5345891108183398</v>
      </c>
      <c r="AB410">
        <v>1.7438430286386277</v>
      </c>
      <c r="AC410">
        <v>31.830307981683635</v>
      </c>
      <c r="AD410">
        <v>41.608543010264576</v>
      </c>
      <c r="AE410">
        <v>46.934818468282408</v>
      </c>
      <c r="AF410">
        <v>5.5863493098576225</v>
      </c>
      <c r="AG410">
        <v>5.6820655723429212</v>
      </c>
      <c r="AH410">
        <v>0</v>
      </c>
      <c r="AI410">
        <v>136</v>
      </c>
      <c r="AJ410">
        <v>108.06544117647056</v>
      </c>
      <c r="AK410">
        <v>15.602678370088528</v>
      </c>
    </row>
    <row r="411" spans="1:37">
      <c r="A411">
        <v>3</v>
      </c>
      <c r="B411">
        <v>46</v>
      </c>
      <c r="C411">
        <v>2023</v>
      </c>
      <c r="D411">
        <v>99</v>
      </c>
      <c r="E411">
        <v>46</v>
      </c>
      <c r="F411">
        <v>99</v>
      </c>
      <c r="G411">
        <v>99</v>
      </c>
      <c r="H411">
        <v>99</v>
      </c>
      <c r="I411">
        <v>99</v>
      </c>
      <c r="J411">
        <v>999</v>
      </c>
      <c r="K411">
        <v>99</v>
      </c>
      <c r="L411">
        <v>99</v>
      </c>
      <c r="M411">
        <v>99</v>
      </c>
      <c r="N411">
        <v>99</v>
      </c>
      <c r="O411">
        <v>99</v>
      </c>
      <c r="P411">
        <v>9999</v>
      </c>
      <c r="Q411">
        <v>37</v>
      </c>
      <c r="R411">
        <v>288</v>
      </c>
      <c r="S411">
        <v>5.4756944444444438</v>
      </c>
      <c r="T411">
        <v>6.0034722222222223</v>
      </c>
      <c r="U411">
        <v>22.366319444444457</v>
      </c>
      <c r="V411">
        <v>4.1666666666666679</v>
      </c>
      <c r="W411">
        <v>2.7777777777777781</v>
      </c>
      <c r="X411">
        <v>84.722222222222229</v>
      </c>
      <c r="Y411">
        <v>43.05555555555555</v>
      </c>
      <c r="Z411">
        <v>5.8420123823672876</v>
      </c>
      <c r="AA411">
        <v>1.4622920805564186</v>
      </c>
      <c r="AB411">
        <v>1.9084939231718681</v>
      </c>
      <c r="AC411">
        <v>36.199330966917046</v>
      </c>
      <c r="AD411">
        <v>43.258059539645267</v>
      </c>
      <c r="AE411">
        <v>47.592841870046549</v>
      </c>
      <c r="AF411">
        <v>3.1300945549396801</v>
      </c>
      <c r="AG411">
        <v>3.3791280417529399</v>
      </c>
      <c r="AH411">
        <v>0.34722222222222221</v>
      </c>
      <c r="AI411">
        <v>14</v>
      </c>
      <c r="AJ411">
        <v>99.535714285714306</v>
      </c>
      <c r="AK411">
        <v>16.691327156353939</v>
      </c>
    </row>
    <row r="412" spans="1:37">
      <c r="A412">
        <v>3</v>
      </c>
      <c r="B412">
        <v>47</v>
      </c>
      <c r="C412">
        <v>2023</v>
      </c>
      <c r="D412">
        <v>99</v>
      </c>
      <c r="E412">
        <v>47</v>
      </c>
      <c r="F412">
        <v>99</v>
      </c>
      <c r="G412">
        <v>99</v>
      </c>
      <c r="H412">
        <v>99</v>
      </c>
      <c r="I412">
        <v>99</v>
      </c>
      <c r="J412">
        <v>999</v>
      </c>
      <c r="K412">
        <v>99</v>
      </c>
      <c r="L412">
        <v>99</v>
      </c>
      <c r="M412">
        <v>99</v>
      </c>
      <c r="N412">
        <v>99</v>
      </c>
      <c r="O412">
        <v>99</v>
      </c>
      <c r="P412">
        <v>9999</v>
      </c>
      <c r="Q412">
        <v>30</v>
      </c>
      <c r="R412">
        <v>220</v>
      </c>
      <c r="S412">
        <v>5.1863636363636356</v>
      </c>
      <c r="T412">
        <v>5.5181818181818194</v>
      </c>
      <c r="U412">
        <v>21.119545454545463</v>
      </c>
      <c r="V412">
        <v>1.3636363636363635</v>
      </c>
      <c r="W412">
        <v>3.1818181818181817</v>
      </c>
      <c r="X412">
        <v>83.636363636363654</v>
      </c>
      <c r="Y412">
        <v>29.54545454545455</v>
      </c>
      <c r="Z412">
        <v>6.0686249582831362</v>
      </c>
      <c r="AA412">
        <v>1.51561432325625</v>
      </c>
      <c r="AB412">
        <v>1.9481077914073803</v>
      </c>
      <c r="AC412">
        <v>42.639074487340515</v>
      </c>
      <c r="AD412">
        <v>49.370025498512305</v>
      </c>
      <c r="AE412">
        <v>57.846871719556518</v>
      </c>
      <c r="AF412">
        <v>2.3910444516900342</v>
      </c>
      <c r="AG412">
        <v>2.437389213754046</v>
      </c>
      <c r="AH412">
        <v>3.1818181818181817</v>
      </c>
      <c r="AI412">
        <v>76</v>
      </c>
      <c r="AJ412">
        <v>111.06842105263161</v>
      </c>
      <c r="AK412">
        <v>15.806598119074549</v>
      </c>
    </row>
    <row r="413" spans="1:37">
      <c r="A413">
        <v>3</v>
      </c>
      <c r="B413">
        <v>48</v>
      </c>
      <c r="C413">
        <v>2023</v>
      </c>
      <c r="D413">
        <v>99</v>
      </c>
      <c r="E413">
        <v>48</v>
      </c>
      <c r="F413">
        <v>99</v>
      </c>
      <c r="G413">
        <v>99</v>
      </c>
      <c r="H413">
        <v>99</v>
      </c>
      <c r="I413">
        <v>99</v>
      </c>
      <c r="J413">
        <v>999</v>
      </c>
      <c r="K413">
        <v>99</v>
      </c>
      <c r="L413">
        <v>99</v>
      </c>
      <c r="M413">
        <v>99</v>
      </c>
      <c r="N413">
        <v>99</v>
      </c>
      <c r="O413">
        <v>99</v>
      </c>
      <c r="P413">
        <v>9999</v>
      </c>
      <c r="Q413">
        <v>17</v>
      </c>
      <c r="R413">
        <v>123</v>
      </c>
      <c r="S413">
        <v>6.6829268292682897</v>
      </c>
      <c r="T413">
        <v>6.3252032520325203</v>
      </c>
      <c r="U413">
        <v>23.520325203252032</v>
      </c>
      <c r="V413">
        <v>8.1300813008130071</v>
      </c>
      <c r="W413">
        <v>7.3170731707317085</v>
      </c>
      <c r="X413">
        <v>88.617886178861795</v>
      </c>
      <c r="Y413">
        <v>48.780487804878049</v>
      </c>
      <c r="Z413">
        <v>6.8079336710820373</v>
      </c>
      <c r="AA413">
        <v>1.7170454543217604</v>
      </c>
      <c r="AB413">
        <v>2.1658695280065112</v>
      </c>
      <c r="AC413">
        <v>25.46178398785214</v>
      </c>
      <c r="AD413">
        <v>34.085301807408101</v>
      </c>
      <c r="AE413">
        <v>54.365924207438475</v>
      </c>
      <c r="AF413">
        <v>1.336811216172155</v>
      </c>
      <c r="AG413">
        <v>1.517630586787434</v>
      </c>
      <c r="AH413">
        <v>0</v>
      </c>
      <c r="AI413">
        <v>19</v>
      </c>
      <c r="AJ413">
        <v>115.61578947368422</v>
      </c>
      <c r="AK413">
        <v>16.056375436343121</v>
      </c>
    </row>
    <row r="414" spans="1:37">
      <c r="A414">
        <v>3</v>
      </c>
      <c r="B414">
        <v>49</v>
      </c>
      <c r="C414">
        <v>2023</v>
      </c>
      <c r="D414">
        <v>99</v>
      </c>
      <c r="E414">
        <v>49</v>
      </c>
      <c r="F414">
        <v>99</v>
      </c>
      <c r="G414">
        <v>99</v>
      </c>
      <c r="H414">
        <v>99</v>
      </c>
      <c r="I414">
        <v>99</v>
      </c>
      <c r="J414">
        <v>999</v>
      </c>
      <c r="K414">
        <v>99</v>
      </c>
      <c r="L414">
        <v>99</v>
      </c>
      <c r="M414">
        <v>99</v>
      </c>
      <c r="N414">
        <v>99</v>
      </c>
      <c r="O414">
        <v>99</v>
      </c>
      <c r="P414">
        <v>9999</v>
      </c>
      <c r="Q414">
        <v>22</v>
      </c>
      <c r="R414">
        <v>156</v>
      </c>
      <c r="S414">
        <v>5.4423076923076943</v>
      </c>
      <c r="T414">
        <v>5.7820512820512793</v>
      </c>
      <c r="U414">
        <v>21.241025641025633</v>
      </c>
      <c r="V414">
        <v>2.5641025641025639</v>
      </c>
      <c r="W414">
        <v>1.9230769230769225</v>
      </c>
      <c r="X414">
        <v>85.897435897435898</v>
      </c>
      <c r="Y414">
        <v>27.564102564102559</v>
      </c>
      <c r="Z414">
        <v>5.0788131032559827</v>
      </c>
      <c r="AA414">
        <v>1.0991860894187087</v>
      </c>
      <c r="AB414">
        <v>1.740523321667248</v>
      </c>
      <c r="AC414">
        <v>37.073928297384192</v>
      </c>
      <c r="AD414">
        <v>35.061072392183846</v>
      </c>
      <c r="AE414">
        <v>53.957763975838304</v>
      </c>
      <c r="AF414">
        <v>1.6954678839256603</v>
      </c>
      <c r="AG414">
        <v>1.7382719365291519</v>
      </c>
      <c r="AH414">
        <v>6.4102564102564097</v>
      </c>
      <c r="AI414">
        <v>27</v>
      </c>
      <c r="AJ414">
        <v>104.22222222222221</v>
      </c>
      <c r="AK414">
        <v>16.170515511859811</v>
      </c>
    </row>
    <row r="415" spans="1:37">
      <c r="A415">
        <v>3</v>
      </c>
      <c r="B415">
        <v>50</v>
      </c>
      <c r="C415">
        <v>2023</v>
      </c>
      <c r="D415">
        <v>99</v>
      </c>
      <c r="E415">
        <v>50</v>
      </c>
      <c r="F415">
        <v>99</v>
      </c>
      <c r="G415">
        <v>99</v>
      </c>
      <c r="H415">
        <v>99</v>
      </c>
      <c r="I415">
        <v>99</v>
      </c>
      <c r="J415">
        <v>999</v>
      </c>
      <c r="K415">
        <v>99</v>
      </c>
      <c r="L415">
        <v>99</v>
      </c>
      <c r="M415">
        <v>99</v>
      </c>
      <c r="N415">
        <v>99</v>
      </c>
      <c r="O415">
        <v>99</v>
      </c>
      <c r="P415">
        <v>9999</v>
      </c>
      <c r="Q415">
        <v>11</v>
      </c>
      <c r="R415">
        <v>106</v>
      </c>
      <c r="S415">
        <v>5.2075471698113205</v>
      </c>
      <c r="T415">
        <v>4.603773584905662</v>
      </c>
      <c r="U415">
        <v>19.940566037735845</v>
      </c>
      <c r="V415">
        <v>0.94339622641509413</v>
      </c>
      <c r="W415">
        <v>0</v>
      </c>
      <c r="X415">
        <v>66.037735849056631</v>
      </c>
      <c r="Y415">
        <v>19.811320754716988</v>
      </c>
      <c r="Z415">
        <v>6.9745734745071957</v>
      </c>
      <c r="AA415">
        <v>1.6409671626535014</v>
      </c>
      <c r="AB415">
        <v>2.1042600334461636</v>
      </c>
      <c r="AC415">
        <v>48.0151342064472</v>
      </c>
      <c r="AD415">
        <v>60.680731105301518</v>
      </c>
      <c r="AE415">
        <v>55.657291670133695</v>
      </c>
      <c r="AF415">
        <v>1.1520486903597431</v>
      </c>
      <c r="AG415">
        <v>1.10881983107245</v>
      </c>
      <c r="AH415">
        <v>0</v>
      </c>
      <c r="AI415">
        <v>5</v>
      </c>
      <c r="AJ415">
        <v>100.86</v>
      </c>
      <c r="AK415">
        <v>15.828191858627363</v>
      </c>
    </row>
    <row r="416" spans="1:37">
      <c r="A416">
        <v>3</v>
      </c>
      <c r="B416">
        <v>51</v>
      </c>
      <c r="C416">
        <v>2023</v>
      </c>
      <c r="D416">
        <v>99</v>
      </c>
      <c r="E416">
        <v>51</v>
      </c>
      <c r="F416">
        <v>99</v>
      </c>
      <c r="G416">
        <v>99</v>
      </c>
      <c r="H416">
        <v>99</v>
      </c>
      <c r="I416">
        <v>99</v>
      </c>
      <c r="J416">
        <v>999</v>
      </c>
      <c r="K416">
        <v>99</v>
      </c>
      <c r="L416">
        <v>99</v>
      </c>
      <c r="M416">
        <v>99</v>
      </c>
      <c r="N416">
        <v>99</v>
      </c>
      <c r="O416">
        <v>99</v>
      </c>
      <c r="P416">
        <v>9999</v>
      </c>
      <c r="Q416">
        <v>4</v>
      </c>
      <c r="R416">
        <v>16</v>
      </c>
      <c r="S416">
        <v>6.375</v>
      </c>
      <c r="T416">
        <v>5.9375</v>
      </c>
      <c r="U416">
        <v>25.156250000000004</v>
      </c>
      <c r="V416">
        <v>25</v>
      </c>
      <c r="W416">
        <v>0</v>
      </c>
      <c r="X416">
        <v>81.25</v>
      </c>
      <c r="Y416">
        <v>68.75</v>
      </c>
      <c r="Z416">
        <v>6.7779946103179993</v>
      </c>
      <c r="AA416">
        <v>1.165922381636102</v>
      </c>
      <c r="AB416">
        <v>1.3905372163304364</v>
      </c>
      <c r="AC416">
        <v>40.858703064429271</v>
      </c>
      <c r="AD416">
        <v>34.652488027666074</v>
      </c>
      <c r="AE416">
        <v>93.966356059258686</v>
      </c>
      <c r="AF416">
        <v>0.17389414194109337</v>
      </c>
      <c r="AG416">
        <v>0.21114632256548285</v>
      </c>
      <c r="AH416">
        <v>0</v>
      </c>
      <c r="AI416">
        <v>0</v>
      </c>
    </row>
    <row r="417" spans="1:37">
      <c r="A417">
        <v>3</v>
      </c>
      <c r="B417">
        <v>52</v>
      </c>
      <c r="C417">
        <v>2023</v>
      </c>
      <c r="D417">
        <v>99</v>
      </c>
      <c r="E417">
        <v>52</v>
      </c>
      <c r="F417">
        <v>99</v>
      </c>
      <c r="G417">
        <v>99</v>
      </c>
      <c r="H417">
        <v>99</v>
      </c>
      <c r="I417">
        <v>99</v>
      </c>
      <c r="J417">
        <v>999</v>
      </c>
      <c r="K417">
        <v>99</v>
      </c>
      <c r="L417">
        <v>99</v>
      </c>
      <c r="M417">
        <v>99</v>
      </c>
      <c r="N417">
        <v>99</v>
      </c>
      <c r="O417">
        <v>99</v>
      </c>
      <c r="P417">
        <v>9999</v>
      </c>
    </row>
    <row r="418" spans="1:37">
      <c r="A418">
        <v>3</v>
      </c>
      <c r="B418">
        <v>53</v>
      </c>
      <c r="C418">
        <v>2022</v>
      </c>
      <c r="D418">
        <v>99</v>
      </c>
      <c r="E418">
        <v>1</v>
      </c>
      <c r="F418">
        <v>99</v>
      </c>
      <c r="G418">
        <v>99</v>
      </c>
      <c r="H418">
        <v>99</v>
      </c>
      <c r="I418">
        <v>99</v>
      </c>
      <c r="J418">
        <v>999</v>
      </c>
      <c r="K418">
        <v>99</v>
      </c>
      <c r="L418">
        <v>99</v>
      </c>
      <c r="M418">
        <v>99</v>
      </c>
      <c r="N418">
        <v>99</v>
      </c>
      <c r="O418">
        <v>99</v>
      </c>
      <c r="P418">
        <v>9999</v>
      </c>
      <c r="Q418">
        <v>2</v>
      </c>
      <c r="R418">
        <v>37</v>
      </c>
      <c r="S418">
        <v>6.5135135135135123</v>
      </c>
      <c r="T418">
        <v>7.7567567567567588</v>
      </c>
      <c r="U418">
        <v>24.956756756756757</v>
      </c>
      <c r="V418">
        <v>5.4054054054054061</v>
      </c>
      <c r="W418">
        <v>21.621621621621625</v>
      </c>
      <c r="X418">
        <v>97.297297297297305</v>
      </c>
      <c r="Y418">
        <v>62.162162162162176</v>
      </c>
      <c r="Z418">
        <v>5.0663991445783267</v>
      </c>
      <c r="AA418">
        <v>1.0032816861227387</v>
      </c>
      <c r="AB418">
        <v>2.13599024956532</v>
      </c>
      <c r="AC418">
        <v>43.345977333948817</v>
      </c>
      <c r="AD418">
        <v>69.132562635051755</v>
      </c>
      <c r="AE418">
        <v>28.529874369672449</v>
      </c>
      <c r="AF418">
        <v>0.4223006712297967</v>
      </c>
      <c r="AG418">
        <v>0.49255720670029296</v>
      </c>
      <c r="AH418">
        <v>0</v>
      </c>
      <c r="AI418">
        <v>0</v>
      </c>
    </row>
    <row r="419" spans="1:37">
      <c r="A419">
        <v>3</v>
      </c>
      <c r="B419">
        <v>54</v>
      </c>
      <c r="C419">
        <v>2022</v>
      </c>
      <c r="D419">
        <v>99</v>
      </c>
      <c r="E419">
        <v>2</v>
      </c>
      <c r="F419">
        <v>99</v>
      </c>
      <c r="G419">
        <v>99</v>
      </c>
      <c r="H419">
        <v>99</v>
      </c>
      <c r="I419">
        <v>99</v>
      </c>
      <c r="J419">
        <v>999</v>
      </c>
      <c r="K419">
        <v>99</v>
      </c>
      <c r="L419">
        <v>99</v>
      </c>
      <c r="M419">
        <v>99</v>
      </c>
      <c r="N419">
        <v>99</v>
      </c>
      <c r="O419">
        <v>99</v>
      </c>
      <c r="P419">
        <v>9999</v>
      </c>
      <c r="Q419">
        <v>28</v>
      </c>
      <c r="R419">
        <v>346</v>
      </c>
      <c r="S419">
        <v>5.6763005780346791</v>
      </c>
      <c r="T419">
        <v>5.5289017341040445</v>
      </c>
      <c r="U419">
        <v>22.200895953757232</v>
      </c>
      <c r="V419">
        <v>7.803468208092486</v>
      </c>
      <c r="W419">
        <v>2.601156069364162</v>
      </c>
      <c r="X419">
        <v>94.508670520231234</v>
      </c>
      <c r="Y419">
        <v>36.705202312138745</v>
      </c>
      <c r="Z419">
        <v>5.0377420687271881</v>
      </c>
      <c r="AA419">
        <v>1.3033368299529502</v>
      </c>
      <c r="AB419">
        <v>1.5150602180547974</v>
      </c>
      <c r="AC419">
        <v>46.542114485340733</v>
      </c>
      <c r="AD419">
        <v>41.561263270907723</v>
      </c>
      <c r="AE419">
        <v>45.115118206390555</v>
      </c>
      <c r="AF419">
        <v>3.949081952581341</v>
      </c>
      <c r="AG419">
        <v>4.0974475945856268</v>
      </c>
      <c r="AH419">
        <v>0</v>
      </c>
      <c r="AI419">
        <v>0</v>
      </c>
    </row>
    <row r="420" spans="1:37">
      <c r="A420">
        <v>3</v>
      </c>
      <c r="B420">
        <v>55</v>
      </c>
      <c r="C420">
        <v>2022</v>
      </c>
      <c r="D420">
        <v>99</v>
      </c>
      <c r="E420">
        <v>3</v>
      </c>
      <c r="F420">
        <v>99</v>
      </c>
      <c r="G420">
        <v>99</v>
      </c>
      <c r="H420">
        <v>99</v>
      </c>
      <c r="I420">
        <v>99</v>
      </c>
      <c r="J420">
        <v>999</v>
      </c>
      <c r="K420">
        <v>99</v>
      </c>
      <c r="L420">
        <v>99</v>
      </c>
      <c r="M420">
        <v>99</v>
      </c>
      <c r="N420">
        <v>99</v>
      </c>
      <c r="O420">
        <v>99</v>
      </c>
      <c r="P420">
        <v>9999</v>
      </c>
      <c r="Q420">
        <v>25</v>
      </c>
      <c r="R420">
        <v>282</v>
      </c>
      <c r="S420">
        <v>5.2695035460992887</v>
      </c>
      <c r="T420">
        <v>5.4680851063829801</v>
      </c>
      <c r="U420">
        <v>22.260992907801423</v>
      </c>
      <c r="V420">
        <v>3.5460992907801407</v>
      </c>
      <c r="W420">
        <v>3.9007092198581552</v>
      </c>
      <c r="X420">
        <v>93.97163120567383</v>
      </c>
      <c r="Y420">
        <v>38.297872340425535</v>
      </c>
      <c r="Z420">
        <v>5.0002520936398511</v>
      </c>
      <c r="AA420">
        <v>1.265356354505772</v>
      </c>
      <c r="AB420">
        <v>2.1373185012383225</v>
      </c>
      <c r="AC420">
        <v>52.558135114348815</v>
      </c>
      <c r="AD420">
        <v>53.038167812943215</v>
      </c>
      <c r="AE420">
        <v>54.732817540494722</v>
      </c>
      <c r="AF420">
        <v>3.2186159266703416</v>
      </c>
      <c r="AG420">
        <v>3.3485782118061076</v>
      </c>
      <c r="AH420">
        <v>0</v>
      </c>
      <c r="AI420">
        <v>0</v>
      </c>
    </row>
    <row r="421" spans="1:37">
      <c r="A421">
        <v>3</v>
      </c>
      <c r="B421">
        <v>56</v>
      </c>
      <c r="C421">
        <v>2022</v>
      </c>
      <c r="D421">
        <v>99</v>
      </c>
      <c r="E421">
        <v>4</v>
      </c>
      <c r="F421">
        <v>99</v>
      </c>
      <c r="G421">
        <v>99</v>
      </c>
      <c r="H421">
        <v>99</v>
      </c>
      <c r="I421">
        <v>99</v>
      </c>
      <c r="J421">
        <v>999</v>
      </c>
      <c r="K421">
        <v>99</v>
      </c>
      <c r="L421">
        <v>99</v>
      </c>
      <c r="M421">
        <v>99</v>
      </c>
      <c r="N421">
        <v>99</v>
      </c>
      <c r="O421">
        <v>99</v>
      </c>
      <c r="P421">
        <v>9999</v>
      </c>
      <c r="Q421">
        <v>3</v>
      </c>
      <c r="R421">
        <v>12</v>
      </c>
      <c r="S421">
        <v>5.916666666666667</v>
      </c>
      <c r="T421">
        <v>6.75</v>
      </c>
      <c r="U421">
        <v>25.366666666666671</v>
      </c>
      <c r="V421">
        <v>8.3333333333333357</v>
      </c>
      <c r="W421">
        <v>8.3333333333333357</v>
      </c>
      <c r="X421">
        <v>108.3333333333333</v>
      </c>
      <c r="Y421">
        <v>50</v>
      </c>
      <c r="Z421">
        <v>2.6262563131236791</v>
      </c>
      <c r="AA421">
        <v>1.1873172373979164</v>
      </c>
      <c r="AB421">
        <v>1.9202864369671515</v>
      </c>
      <c r="AC421">
        <v>126.05209171871776</v>
      </c>
      <c r="AD421">
        <v>71.54899310855609</v>
      </c>
      <c r="AE421">
        <v>50.256086287139361</v>
      </c>
      <c r="AF421">
        <v>0.13696237985831239</v>
      </c>
      <c r="AG421">
        <v>0.16237211795491577</v>
      </c>
      <c r="AH421">
        <v>0</v>
      </c>
      <c r="AI421">
        <v>0</v>
      </c>
    </row>
    <row r="422" spans="1:37">
      <c r="A422">
        <v>3</v>
      </c>
      <c r="B422">
        <v>57</v>
      </c>
      <c r="C422">
        <v>2022</v>
      </c>
      <c r="D422">
        <v>99</v>
      </c>
      <c r="E422">
        <v>5</v>
      </c>
      <c r="F422">
        <v>99</v>
      </c>
      <c r="G422">
        <v>99</v>
      </c>
      <c r="H422">
        <v>99</v>
      </c>
      <c r="I422">
        <v>99</v>
      </c>
      <c r="J422">
        <v>999</v>
      </c>
      <c r="K422">
        <v>99</v>
      </c>
      <c r="L422">
        <v>99</v>
      </c>
      <c r="M422">
        <v>99</v>
      </c>
      <c r="N422">
        <v>99</v>
      </c>
      <c r="O422">
        <v>99</v>
      </c>
      <c r="P422">
        <v>9999</v>
      </c>
      <c r="Q422">
        <v>15</v>
      </c>
      <c r="R422">
        <v>141</v>
      </c>
      <c r="S422">
        <v>5.4680851063829801</v>
      </c>
      <c r="T422">
        <v>5.6808510638297856</v>
      </c>
      <c r="U422">
        <v>23.406382978723403</v>
      </c>
      <c r="V422">
        <v>7.8014184397163104</v>
      </c>
      <c r="W422">
        <v>4.9645390070921991</v>
      </c>
      <c r="X422">
        <v>93.617021276595764</v>
      </c>
      <c r="Y422">
        <v>46.808510638297882</v>
      </c>
      <c r="Z422">
        <v>5.4975457163149262</v>
      </c>
      <c r="AA422">
        <v>1.1942723324704556</v>
      </c>
      <c r="AB422">
        <v>2.0946373573172714</v>
      </c>
      <c r="AC422">
        <v>44.718444404547697</v>
      </c>
      <c r="AD422">
        <v>41.165305182502273</v>
      </c>
      <c r="AE422">
        <v>51.049930398062095</v>
      </c>
      <c r="AF422">
        <v>1.6093079633351708</v>
      </c>
      <c r="AG422">
        <v>1.760435942465862</v>
      </c>
      <c r="AH422">
        <v>0</v>
      </c>
      <c r="AI422">
        <v>0</v>
      </c>
    </row>
    <row r="423" spans="1:37">
      <c r="A423">
        <v>3</v>
      </c>
      <c r="B423">
        <v>58</v>
      </c>
      <c r="C423">
        <v>2022</v>
      </c>
      <c r="D423">
        <v>99</v>
      </c>
      <c r="E423">
        <v>6</v>
      </c>
      <c r="F423">
        <v>99</v>
      </c>
      <c r="G423">
        <v>99</v>
      </c>
      <c r="H423">
        <v>99</v>
      </c>
      <c r="I423">
        <v>99</v>
      </c>
      <c r="J423">
        <v>999</v>
      </c>
      <c r="K423">
        <v>99</v>
      </c>
      <c r="L423">
        <v>99</v>
      </c>
      <c r="M423">
        <v>99</v>
      </c>
      <c r="N423">
        <v>99</v>
      </c>
      <c r="O423">
        <v>99</v>
      </c>
      <c r="P423">
        <v>9999</v>
      </c>
      <c r="Q423">
        <v>13</v>
      </c>
      <c r="R423">
        <v>70</v>
      </c>
      <c r="S423">
        <v>5.3428571428571408</v>
      </c>
      <c r="T423">
        <v>5.5571428571428561</v>
      </c>
      <c r="U423">
        <v>23.595714285714266</v>
      </c>
      <c r="V423">
        <v>5.7142857142857153</v>
      </c>
      <c r="W423">
        <v>2.8571428571428577</v>
      </c>
      <c r="X423">
        <v>88.571428571428555</v>
      </c>
      <c r="Y423">
        <v>45.714285714285722</v>
      </c>
      <c r="Z423">
        <v>7.6292563897948193</v>
      </c>
      <c r="AA423">
        <v>1.4627343698480235</v>
      </c>
      <c r="AB423">
        <v>1.9171087925438612</v>
      </c>
      <c r="AC423">
        <v>46.149074388286174</v>
      </c>
      <c r="AD423">
        <v>62.341246114411312</v>
      </c>
      <c r="AE423">
        <v>63.490295987618005</v>
      </c>
      <c r="AF423">
        <v>0.79894721584015582</v>
      </c>
      <c r="AG423">
        <v>0.88104476749715599</v>
      </c>
      <c r="AH423">
        <v>0</v>
      </c>
      <c r="AI423">
        <v>0</v>
      </c>
    </row>
    <row r="424" spans="1:37">
      <c r="A424">
        <v>3</v>
      </c>
      <c r="B424">
        <v>59</v>
      </c>
      <c r="C424">
        <v>2022</v>
      </c>
      <c r="D424">
        <v>99</v>
      </c>
      <c r="E424">
        <v>7</v>
      </c>
      <c r="F424">
        <v>99</v>
      </c>
      <c r="G424">
        <v>99</v>
      </c>
      <c r="H424">
        <v>99</v>
      </c>
      <c r="I424">
        <v>99</v>
      </c>
      <c r="J424">
        <v>999</v>
      </c>
      <c r="K424">
        <v>99</v>
      </c>
      <c r="L424">
        <v>99</v>
      </c>
      <c r="M424">
        <v>99</v>
      </c>
      <c r="N424">
        <v>99</v>
      </c>
      <c r="O424">
        <v>99</v>
      </c>
      <c r="P424">
        <v>9999</v>
      </c>
      <c r="Q424">
        <v>11</v>
      </c>
      <c r="R424">
        <v>57</v>
      </c>
      <c r="S424">
        <v>6.1929824561403501</v>
      </c>
      <c r="T424">
        <v>6.3684210526315796</v>
      </c>
      <c r="U424">
        <v>21.510526315789477</v>
      </c>
      <c r="V424">
        <v>5.2631578947368443</v>
      </c>
      <c r="W424">
        <v>7.0175438596491215</v>
      </c>
      <c r="X424">
        <v>78.947368421052644</v>
      </c>
      <c r="Y424">
        <v>38.596491228070178</v>
      </c>
      <c r="Z424">
        <v>7.0810516666274799</v>
      </c>
      <c r="AA424">
        <v>1.4682439265198373</v>
      </c>
      <c r="AB424">
        <v>2.3217626315908202</v>
      </c>
      <c r="AC424">
        <v>31.50190051224665</v>
      </c>
      <c r="AD424">
        <v>52.76638843686581</v>
      </c>
      <c r="AE424">
        <v>41.659288542636062</v>
      </c>
      <c r="AF424">
        <v>0.65057130432698396</v>
      </c>
      <c r="AG424">
        <v>0.65402251584928428</v>
      </c>
      <c r="AH424">
        <v>7.0175438596491215</v>
      </c>
      <c r="AI424">
        <v>0</v>
      </c>
    </row>
    <row r="425" spans="1:37">
      <c r="A425">
        <v>3</v>
      </c>
      <c r="B425">
        <v>60</v>
      </c>
      <c r="C425">
        <v>2022</v>
      </c>
      <c r="D425">
        <v>99</v>
      </c>
      <c r="E425">
        <v>8</v>
      </c>
      <c r="F425">
        <v>99</v>
      </c>
      <c r="G425">
        <v>99</v>
      </c>
      <c r="H425">
        <v>99</v>
      </c>
      <c r="I425">
        <v>99</v>
      </c>
      <c r="J425">
        <v>999</v>
      </c>
      <c r="K425">
        <v>99</v>
      </c>
      <c r="L425">
        <v>99</v>
      </c>
      <c r="M425">
        <v>99</v>
      </c>
      <c r="N425">
        <v>99</v>
      </c>
      <c r="O425">
        <v>99</v>
      </c>
      <c r="P425">
        <v>9999</v>
      </c>
      <c r="Q425">
        <v>11</v>
      </c>
      <c r="R425">
        <v>46</v>
      </c>
      <c r="S425">
        <v>6.1521739130434794</v>
      </c>
      <c r="T425">
        <v>7.1521739130434794</v>
      </c>
      <c r="U425">
        <v>22.406521739130437</v>
      </c>
      <c r="V425">
        <v>0</v>
      </c>
      <c r="W425">
        <v>10.869565217391305</v>
      </c>
      <c r="X425">
        <v>76.086956521739125</v>
      </c>
      <c r="Y425">
        <v>45.652173913043477</v>
      </c>
      <c r="Z425">
        <v>6.7683535398818755</v>
      </c>
      <c r="AA425">
        <v>1.5175407924371493</v>
      </c>
      <c r="AB425">
        <v>2.1363051331511995</v>
      </c>
      <c r="AC425">
        <v>55.654349975748723</v>
      </c>
      <c r="AD425">
        <v>61.154448284873361</v>
      </c>
      <c r="AE425">
        <v>50.248368115566628</v>
      </c>
      <c r="AF425">
        <v>0.52502245612353093</v>
      </c>
      <c r="AG425">
        <v>0.54979284486245616</v>
      </c>
      <c r="AH425">
        <v>6.5217391304347823</v>
      </c>
      <c r="AI425">
        <v>0</v>
      </c>
    </row>
    <row r="426" spans="1:37">
      <c r="A426">
        <v>3</v>
      </c>
      <c r="B426">
        <v>61</v>
      </c>
      <c r="C426">
        <v>2022</v>
      </c>
      <c r="D426">
        <v>99</v>
      </c>
      <c r="E426">
        <v>9</v>
      </c>
      <c r="F426">
        <v>99</v>
      </c>
      <c r="G426">
        <v>99</v>
      </c>
      <c r="H426">
        <v>99</v>
      </c>
      <c r="I426">
        <v>99</v>
      </c>
      <c r="J426">
        <v>999</v>
      </c>
      <c r="K426">
        <v>99</v>
      </c>
      <c r="L426">
        <v>99</v>
      </c>
      <c r="M426">
        <v>99</v>
      </c>
      <c r="N426">
        <v>99</v>
      </c>
      <c r="O426">
        <v>99</v>
      </c>
      <c r="P426">
        <v>9999</v>
      </c>
      <c r="Q426">
        <v>20</v>
      </c>
      <c r="R426">
        <v>116</v>
      </c>
      <c r="S426">
        <v>5.6034482758620685</v>
      </c>
      <c r="T426">
        <v>5.8275862068965516</v>
      </c>
      <c r="U426">
        <v>22.549137931034487</v>
      </c>
      <c r="V426">
        <v>11.206896551724139</v>
      </c>
      <c r="W426">
        <v>3.4482758620689653</v>
      </c>
      <c r="X426">
        <v>87.068965517241367</v>
      </c>
      <c r="Y426">
        <v>42.241379310344819</v>
      </c>
      <c r="Z426">
        <v>5.874513856477007</v>
      </c>
      <c r="AA426">
        <v>1.5750167505667949</v>
      </c>
      <c r="AB426">
        <v>1.7872916423969996</v>
      </c>
      <c r="AC426">
        <v>53.970780634908046</v>
      </c>
      <c r="AD426">
        <v>52.768081271768317</v>
      </c>
      <c r="AE426">
        <v>58.512891715401679</v>
      </c>
      <c r="AF426">
        <v>1.3239696719636862</v>
      </c>
      <c r="AG426">
        <v>1.3952587021507001</v>
      </c>
      <c r="AH426">
        <v>0</v>
      </c>
      <c r="AI426">
        <v>0</v>
      </c>
    </row>
    <row r="427" spans="1:37">
      <c r="A427">
        <v>3</v>
      </c>
      <c r="B427">
        <v>62</v>
      </c>
      <c r="C427">
        <v>2022</v>
      </c>
      <c r="D427">
        <v>99</v>
      </c>
      <c r="E427">
        <v>10</v>
      </c>
      <c r="F427">
        <v>99</v>
      </c>
      <c r="G427">
        <v>99</v>
      </c>
      <c r="H427">
        <v>99</v>
      </c>
      <c r="I427">
        <v>99</v>
      </c>
      <c r="J427">
        <v>999</v>
      </c>
      <c r="K427">
        <v>99</v>
      </c>
      <c r="L427">
        <v>99</v>
      </c>
      <c r="M427">
        <v>99</v>
      </c>
      <c r="N427">
        <v>99</v>
      </c>
      <c r="O427">
        <v>99</v>
      </c>
      <c r="P427">
        <v>9999</v>
      </c>
      <c r="Q427">
        <v>51</v>
      </c>
      <c r="R427">
        <v>353</v>
      </c>
      <c r="S427">
        <v>5.002832861189801</v>
      </c>
      <c r="T427">
        <v>6.2209631728045309</v>
      </c>
      <c r="U427">
        <v>22.6515580736544</v>
      </c>
      <c r="V427">
        <v>3.1161473087818696</v>
      </c>
      <c r="W427">
        <v>4.2492917847025504</v>
      </c>
      <c r="X427">
        <v>92.634560906515603</v>
      </c>
      <c r="Y427">
        <v>42.492917847025502</v>
      </c>
      <c r="Z427">
        <v>5.0879131457443911</v>
      </c>
      <c r="AA427">
        <v>1.4152119403422521</v>
      </c>
      <c r="AB427">
        <v>2.082413118974519</v>
      </c>
      <c r="AC427">
        <v>42.063182556383424</v>
      </c>
      <c r="AD427">
        <v>42.354094948217373</v>
      </c>
      <c r="AE427">
        <v>55.539082369192435</v>
      </c>
      <c r="AF427">
        <v>4.0289766741653557</v>
      </c>
      <c r="AG427">
        <v>4.2652018895121762</v>
      </c>
      <c r="AH427">
        <v>0.56657223796033995</v>
      </c>
      <c r="AI427">
        <v>14</v>
      </c>
      <c r="AJ427">
        <v>109.26428571428571</v>
      </c>
      <c r="AK427">
        <v>15.271215865278805</v>
      </c>
    </row>
    <row r="428" spans="1:37">
      <c r="A428">
        <v>3</v>
      </c>
      <c r="B428">
        <v>63</v>
      </c>
      <c r="C428">
        <v>2022</v>
      </c>
      <c r="D428">
        <v>99</v>
      </c>
      <c r="E428">
        <v>11</v>
      </c>
      <c r="F428">
        <v>99</v>
      </c>
      <c r="G428">
        <v>99</v>
      </c>
      <c r="H428">
        <v>99</v>
      </c>
      <c r="I428">
        <v>99</v>
      </c>
      <c r="J428">
        <v>999</v>
      </c>
      <c r="K428">
        <v>99</v>
      </c>
      <c r="L428">
        <v>99</v>
      </c>
      <c r="M428">
        <v>99</v>
      </c>
      <c r="N428">
        <v>99</v>
      </c>
      <c r="O428">
        <v>99</v>
      </c>
      <c r="P428">
        <v>9999</v>
      </c>
      <c r="Q428">
        <v>24</v>
      </c>
      <c r="R428">
        <v>113</v>
      </c>
      <c r="S428">
        <v>5.3451327433628322</v>
      </c>
      <c r="T428">
        <v>6.2477876106194685</v>
      </c>
      <c r="U428">
        <v>23.899115044247793</v>
      </c>
      <c r="V428">
        <v>7.0796460176991154</v>
      </c>
      <c r="W428">
        <v>8.8495575221238951</v>
      </c>
      <c r="X428">
        <v>86.72566371681414</v>
      </c>
      <c r="Y428">
        <v>53.982300884955755</v>
      </c>
      <c r="Z428">
        <v>6.4222993094680172</v>
      </c>
      <c r="AA428">
        <v>1.589622939119175</v>
      </c>
      <c r="AB428">
        <v>2.3519187175593017</v>
      </c>
      <c r="AC428">
        <v>55.809887499300089</v>
      </c>
      <c r="AD428">
        <v>56.199065651276008</v>
      </c>
      <c r="AE428">
        <v>56.651794242446279</v>
      </c>
      <c r="AF428">
        <v>1.2897290769991083</v>
      </c>
      <c r="AG428">
        <v>1.4405458007524488</v>
      </c>
      <c r="AH428">
        <v>3.5398230088495577</v>
      </c>
      <c r="AI428">
        <v>0</v>
      </c>
    </row>
    <row r="429" spans="1:37">
      <c r="A429">
        <v>3</v>
      </c>
      <c r="B429">
        <v>64</v>
      </c>
      <c r="C429">
        <v>2022</v>
      </c>
      <c r="D429">
        <v>99</v>
      </c>
      <c r="E429">
        <v>12</v>
      </c>
      <c r="F429">
        <v>99</v>
      </c>
      <c r="G429">
        <v>99</v>
      </c>
      <c r="H429">
        <v>99</v>
      </c>
      <c r="I429">
        <v>99</v>
      </c>
      <c r="J429">
        <v>999</v>
      </c>
      <c r="K429">
        <v>99</v>
      </c>
      <c r="L429">
        <v>99</v>
      </c>
      <c r="M429">
        <v>99</v>
      </c>
      <c r="N429">
        <v>99</v>
      </c>
      <c r="O429">
        <v>99</v>
      </c>
      <c r="P429">
        <v>9999</v>
      </c>
      <c r="Q429">
        <v>18</v>
      </c>
      <c r="R429">
        <v>108</v>
      </c>
      <c r="S429">
        <v>5.2962962962962967</v>
      </c>
      <c r="T429">
        <v>5.5277777777777777</v>
      </c>
      <c r="U429">
        <v>21.39074074074075</v>
      </c>
      <c r="V429">
        <v>1.8518518518518521</v>
      </c>
      <c r="W429">
        <v>3.7037037037037042</v>
      </c>
      <c r="X429">
        <v>86.1111111111111</v>
      </c>
      <c r="Y429">
        <v>27.777777777777779</v>
      </c>
      <c r="Z429">
        <v>5.3261329352444688</v>
      </c>
      <c r="AA429">
        <v>1.6457535663328788</v>
      </c>
      <c r="AB429">
        <v>2.2667415564970392</v>
      </c>
      <c r="AC429">
        <v>53.967486570683285</v>
      </c>
      <c r="AD429">
        <v>58.458411184621234</v>
      </c>
      <c r="AE429">
        <v>70.269416484374517</v>
      </c>
      <c r="AF429">
        <v>1.2326614187248115</v>
      </c>
      <c r="AG429">
        <v>1.2322998255566564</v>
      </c>
      <c r="AH429">
        <v>0</v>
      </c>
      <c r="AI429">
        <v>0</v>
      </c>
    </row>
    <row r="430" spans="1:37">
      <c r="A430">
        <v>3</v>
      </c>
      <c r="B430">
        <v>65</v>
      </c>
      <c r="C430">
        <v>2022</v>
      </c>
      <c r="D430">
        <v>99</v>
      </c>
      <c r="E430">
        <v>13</v>
      </c>
      <c r="F430">
        <v>99</v>
      </c>
      <c r="G430">
        <v>99</v>
      </c>
      <c r="H430">
        <v>99</v>
      </c>
      <c r="I430">
        <v>99</v>
      </c>
      <c r="J430">
        <v>999</v>
      </c>
      <c r="K430">
        <v>99</v>
      </c>
      <c r="L430">
        <v>99</v>
      </c>
      <c r="M430">
        <v>99</v>
      </c>
      <c r="N430">
        <v>99</v>
      </c>
      <c r="O430">
        <v>99</v>
      </c>
      <c r="P430">
        <v>9999</v>
      </c>
      <c r="Q430">
        <v>29</v>
      </c>
      <c r="R430">
        <v>149</v>
      </c>
      <c r="S430">
        <v>5.2214765100671139</v>
      </c>
      <c r="T430">
        <v>5.6845637583892596</v>
      </c>
      <c r="U430">
        <v>22.385906040268445</v>
      </c>
      <c r="V430">
        <v>6.0402684563758386</v>
      </c>
      <c r="W430">
        <v>3.3557046979865781</v>
      </c>
      <c r="X430">
        <v>88.590604026845696</v>
      </c>
      <c r="Y430">
        <v>44.295302013422848</v>
      </c>
      <c r="Z430">
        <v>5.2790966805869193</v>
      </c>
      <c r="AA430">
        <v>1.8711717521270703</v>
      </c>
      <c r="AB430">
        <v>2.385884801536597</v>
      </c>
      <c r="AC430">
        <v>65.969635378914987</v>
      </c>
      <c r="AD430">
        <v>61.332991779458688</v>
      </c>
      <c r="AE430">
        <v>66.508162673867375</v>
      </c>
      <c r="AF430">
        <v>1.7006162165740453</v>
      </c>
      <c r="AG430">
        <v>1.779212218917942</v>
      </c>
      <c r="AH430">
        <v>0</v>
      </c>
      <c r="AI430">
        <v>0</v>
      </c>
    </row>
    <row r="431" spans="1:37">
      <c r="A431">
        <v>3</v>
      </c>
      <c r="B431">
        <v>66</v>
      </c>
      <c r="C431">
        <v>2022</v>
      </c>
      <c r="D431">
        <v>99</v>
      </c>
      <c r="E431">
        <v>14</v>
      </c>
      <c r="F431">
        <v>99</v>
      </c>
      <c r="G431">
        <v>99</v>
      </c>
      <c r="H431">
        <v>99</v>
      </c>
      <c r="I431">
        <v>99</v>
      </c>
      <c r="J431">
        <v>999</v>
      </c>
      <c r="K431">
        <v>99</v>
      </c>
      <c r="L431">
        <v>99</v>
      </c>
      <c r="M431">
        <v>99</v>
      </c>
      <c r="N431">
        <v>99</v>
      </c>
      <c r="O431">
        <v>99</v>
      </c>
      <c r="P431">
        <v>9999</v>
      </c>
      <c r="Q431">
        <v>42</v>
      </c>
      <c r="R431">
        <v>300</v>
      </c>
      <c r="S431">
        <v>5.6233333333333348</v>
      </c>
      <c r="T431">
        <v>6.43</v>
      </c>
      <c r="U431">
        <v>23.775333333333361</v>
      </c>
      <c r="V431">
        <v>4.6666666666666679</v>
      </c>
      <c r="W431">
        <v>5.3333333333333321</v>
      </c>
      <c r="X431">
        <v>91.666666666666686</v>
      </c>
      <c r="Y431">
        <v>52</v>
      </c>
      <c r="Z431">
        <v>6.0375926401909004</v>
      </c>
      <c r="AA431">
        <v>1.4904548149996213</v>
      </c>
      <c r="AB431">
        <v>2.0988330090790934</v>
      </c>
      <c r="AC431">
        <v>54.311661683966967</v>
      </c>
      <c r="AD431">
        <v>51.217844084264947</v>
      </c>
      <c r="AE431">
        <v>59.095454810145384</v>
      </c>
      <c r="AF431">
        <v>3.4240594964578102</v>
      </c>
      <c r="AG431">
        <v>3.8046496994915682</v>
      </c>
      <c r="AH431">
        <v>0</v>
      </c>
      <c r="AI431">
        <v>3</v>
      </c>
      <c r="AJ431">
        <v>107.96666666666664</v>
      </c>
      <c r="AK431">
        <v>12.939481441167771</v>
      </c>
    </row>
    <row r="432" spans="1:37">
      <c r="A432">
        <v>3</v>
      </c>
      <c r="B432">
        <v>67</v>
      </c>
      <c r="C432">
        <v>2022</v>
      </c>
      <c r="D432">
        <v>99</v>
      </c>
      <c r="E432">
        <v>15</v>
      </c>
      <c r="F432">
        <v>99</v>
      </c>
      <c r="G432">
        <v>99</v>
      </c>
      <c r="H432">
        <v>99</v>
      </c>
      <c r="I432">
        <v>99</v>
      </c>
      <c r="J432">
        <v>999</v>
      </c>
      <c r="K432">
        <v>99</v>
      </c>
      <c r="L432">
        <v>99</v>
      </c>
      <c r="M432">
        <v>99</v>
      </c>
      <c r="N432">
        <v>99</v>
      </c>
      <c r="O432">
        <v>99</v>
      </c>
      <c r="P432">
        <v>9999</v>
      </c>
      <c r="Q432">
        <v>1</v>
      </c>
      <c r="R432">
        <v>7</v>
      </c>
      <c r="S432">
        <v>5.4285714285714306</v>
      </c>
      <c r="T432">
        <v>7.1428571428571441</v>
      </c>
      <c r="U432">
        <v>23.514285714285705</v>
      </c>
      <c r="V432">
        <v>0</v>
      </c>
      <c r="W432">
        <v>28.571428571428577</v>
      </c>
      <c r="X432">
        <v>100</v>
      </c>
      <c r="Y432">
        <v>42.857142857142847</v>
      </c>
      <c r="Z432">
        <v>4.4363526110754643</v>
      </c>
      <c r="AA432">
        <v>0.49487165930539057</v>
      </c>
      <c r="AB432">
        <v>2.6418917155581325</v>
      </c>
      <c r="AC432">
        <v>19.242239901550889</v>
      </c>
      <c r="AD432">
        <v>76.89390453266175</v>
      </c>
      <c r="AE432">
        <v>-4.6829290579086758</v>
      </c>
      <c r="AF432">
        <v>7.9894721584015588E-2</v>
      </c>
      <c r="AG432">
        <v>8.7800429091258611E-2</v>
      </c>
      <c r="AH432">
        <v>0</v>
      </c>
    </row>
    <row r="433" spans="1:37">
      <c r="A433">
        <v>3</v>
      </c>
      <c r="B433">
        <v>68</v>
      </c>
      <c r="C433">
        <v>2022</v>
      </c>
      <c r="D433">
        <v>99</v>
      </c>
      <c r="E433">
        <v>16</v>
      </c>
      <c r="F433">
        <v>99</v>
      </c>
      <c r="G433">
        <v>99</v>
      </c>
      <c r="H433">
        <v>99</v>
      </c>
      <c r="I433">
        <v>99</v>
      </c>
      <c r="J433">
        <v>999</v>
      </c>
      <c r="K433">
        <v>99</v>
      </c>
      <c r="L433">
        <v>99</v>
      </c>
      <c r="M433">
        <v>99</v>
      </c>
      <c r="N433">
        <v>99</v>
      </c>
      <c r="O433">
        <v>99</v>
      </c>
      <c r="P433">
        <v>9999</v>
      </c>
      <c r="Q433">
        <v>4</v>
      </c>
      <c r="R433">
        <v>112</v>
      </c>
      <c r="S433">
        <v>4.4107142857142847</v>
      </c>
      <c r="T433">
        <v>4.9821428571428559</v>
      </c>
      <c r="U433">
        <v>18.418749999999999</v>
      </c>
      <c r="V433">
        <v>0.89285714285714302</v>
      </c>
      <c r="W433">
        <v>0</v>
      </c>
      <c r="X433">
        <v>67.85714285714289</v>
      </c>
      <c r="Y433">
        <v>12.5</v>
      </c>
      <c r="Z433">
        <v>3.9353374163287458</v>
      </c>
      <c r="AA433">
        <v>1.1993567578719289</v>
      </c>
      <c r="AB433">
        <v>1.2318840307862278</v>
      </c>
      <c r="AC433">
        <v>67.673101930784682</v>
      </c>
      <c r="AD433">
        <v>61.355528234181556</v>
      </c>
      <c r="AE433">
        <v>69.992689650440425</v>
      </c>
      <c r="AF433">
        <v>1.2783155453442492</v>
      </c>
      <c r="AG433">
        <v>1.1003858151419039</v>
      </c>
      <c r="AH433">
        <v>0</v>
      </c>
      <c r="AI433">
        <v>103</v>
      </c>
      <c r="AJ433">
        <v>108.49805825242711</v>
      </c>
      <c r="AK433">
        <v>14.073032428804259</v>
      </c>
    </row>
    <row r="434" spans="1:37">
      <c r="A434">
        <v>3</v>
      </c>
      <c r="B434">
        <v>69</v>
      </c>
      <c r="C434">
        <v>2022</v>
      </c>
      <c r="D434">
        <v>99</v>
      </c>
      <c r="E434">
        <v>17</v>
      </c>
      <c r="F434">
        <v>99</v>
      </c>
      <c r="G434">
        <v>99</v>
      </c>
      <c r="H434">
        <v>99</v>
      </c>
      <c r="I434">
        <v>99</v>
      </c>
      <c r="J434">
        <v>999</v>
      </c>
      <c r="K434">
        <v>99</v>
      </c>
      <c r="L434">
        <v>99</v>
      </c>
      <c r="M434">
        <v>99</v>
      </c>
      <c r="N434">
        <v>99</v>
      </c>
      <c r="O434">
        <v>99</v>
      </c>
      <c r="P434">
        <v>9999</v>
      </c>
      <c r="Q434">
        <v>35</v>
      </c>
      <c r="R434">
        <v>213</v>
      </c>
      <c r="S434">
        <v>5.154929577464789</v>
      </c>
      <c r="T434">
        <v>5.647887323943662</v>
      </c>
      <c r="U434">
        <v>23.207042253521141</v>
      </c>
      <c r="V434">
        <v>8.92018779342723</v>
      </c>
      <c r="W434">
        <v>3.7558685446009399</v>
      </c>
      <c r="X434">
        <v>89.671361502347423</v>
      </c>
      <c r="Y434">
        <v>48.356807511737102</v>
      </c>
      <c r="Z434">
        <v>6.4887404959334081</v>
      </c>
      <c r="AA434">
        <v>1.5288882148294625</v>
      </c>
      <c r="AB434">
        <v>2.0147246101911152</v>
      </c>
      <c r="AC434">
        <v>50.976209845189587</v>
      </c>
      <c r="AD434">
        <v>58.875782506382414</v>
      </c>
      <c r="AE434">
        <v>44.752179379580255</v>
      </c>
      <c r="AF434">
        <v>2.4310822424850458</v>
      </c>
      <c r="AG434">
        <v>2.6367332991555328</v>
      </c>
      <c r="AH434">
        <v>0</v>
      </c>
      <c r="AI434">
        <v>0</v>
      </c>
    </row>
    <row r="435" spans="1:37">
      <c r="A435">
        <v>3</v>
      </c>
      <c r="B435">
        <v>70</v>
      </c>
      <c r="C435">
        <v>2022</v>
      </c>
      <c r="D435">
        <v>99</v>
      </c>
      <c r="E435">
        <v>18</v>
      </c>
      <c r="F435">
        <v>99</v>
      </c>
      <c r="G435">
        <v>99</v>
      </c>
      <c r="H435">
        <v>99</v>
      </c>
      <c r="I435">
        <v>99</v>
      </c>
      <c r="J435">
        <v>999</v>
      </c>
      <c r="K435">
        <v>99</v>
      </c>
      <c r="L435">
        <v>99</v>
      </c>
      <c r="M435">
        <v>99</v>
      </c>
      <c r="N435">
        <v>99</v>
      </c>
      <c r="O435">
        <v>99</v>
      </c>
      <c r="P435">
        <v>9999</v>
      </c>
      <c r="Q435">
        <v>10</v>
      </c>
      <c r="R435">
        <v>152</v>
      </c>
      <c r="S435">
        <v>5.5394736842105283</v>
      </c>
      <c r="T435">
        <v>6.4605263157894761</v>
      </c>
      <c r="U435">
        <v>22.059210526315795</v>
      </c>
      <c r="V435">
        <v>1.3157894736842111</v>
      </c>
      <c r="W435">
        <v>7.8947368421052637</v>
      </c>
      <c r="X435">
        <v>80.921052631578945</v>
      </c>
      <c r="Y435">
        <v>38.815789473684227</v>
      </c>
      <c r="Z435">
        <v>6.6033519724052416</v>
      </c>
      <c r="AA435">
        <v>1.5038616036695962</v>
      </c>
      <c r="AB435">
        <v>2.1486886421458142</v>
      </c>
      <c r="AC435">
        <v>63.53645217761099</v>
      </c>
      <c r="AD435">
        <v>67.106349563741645</v>
      </c>
      <c r="AE435">
        <v>61.73863424789139</v>
      </c>
      <c r="AF435">
        <v>1.7348568115386245</v>
      </c>
      <c r="AG435">
        <v>1.7885470154495151</v>
      </c>
      <c r="AH435">
        <v>0</v>
      </c>
      <c r="AI435">
        <v>0</v>
      </c>
    </row>
    <row r="436" spans="1:37">
      <c r="A436">
        <v>3</v>
      </c>
      <c r="B436">
        <v>71</v>
      </c>
      <c r="C436">
        <v>2022</v>
      </c>
      <c r="D436">
        <v>99</v>
      </c>
      <c r="E436">
        <v>19</v>
      </c>
      <c r="F436">
        <v>99</v>
      </c>
      <c r="G436">
        <v>99</v>
      </c>
      <c r="H436">
        <v>99</v>
      </c>
      <c r="I436">
        <v>99</v>
      </c>
      <c r="J436">
        <v>999</v>
      </c>
      <c r="K436">
        <v>99</v>
      </c>
      <c r="L436">
        <v>99</v>
      </c>
      <c r="M436">
        <v>99</v>
      </c>
      <c r="N436">
        <v>99</v>
      </c>
      <c r="O436">
        <v>99</v>
      </c>
      <c r="P436">
        <v>9999</v>
      </c>
      <c r="Q436">
        <v>20</v>
      </c>
      <c r="R436">
        <v>128</v>
      </c>
      <c r="S436">
        <v>4.78125</v>
      </c>
      <c r="T436">
        <v>4.953125</v>
      </c>
      <c r="U436">
        <v>21.949999999999996</v>
      </c>
      <c r="V436">
        <v>12.5</v>
      </c>
      <c r="W436">
        <v>0.78125</v>
      </c>
      <c r="X436">
        <v>86.71875</v>
      </c>
      <c r="Y436">
        <v>40.625</v>
      </c>
      <c r="Z436">
        <v>5.2566178527643137</v>
      </c>
      <c r="AA436">
        <v>1.4996744438377283</v>
      </c>
      <c r="AB436">
        <v>1.7978258353842278</v>
      </c>
      <c r="AC436">
        <v>57.222050137506145</v>
      </c>
      <c r="AD436">
        <v>49.551036814692409</v>
      </c>
      <c r="AE436">
        <v>63.947439174320976</v>
      </c>
      <c r="AF436">
        <v>1.4609320518219997</v>
      </c>
      <c r="AG436">
        <v>1.498688247720535</v>
      </c>
      <c r="AH436">
        <v>0</v>
      </c>
      <c r="AI436">
        <v>0</v>
      </c>
    </row>
    <row r="437" spans="1:37">
      <c r="A437">
        <v>3</v>
      </c>
      <c r="B437">
        <v>72</v>
      </c>
      <c r="C437">
        <v>2022</v>
      </c>
      <c r="D437">
        <v>99</v>
      </c>
      <c r="E437">
        <v>20</v>
      </c>
      <c r="F437">
        <v>99</v>
      </c>
      <c r="G437">
        <v>99</v>
      </c>
      <c r="H437">
        <v>99</v>
      </c>
      <c r="I437">
        <v>99</v>
      </c>
      <c r="J437">
        <v>999</v>
      </c>
      <c r="K437">
        <v>99</v>
      </c>
      <c r="L437">
        <v>99</v>
      </c>
      <c r="M437">
        <v>99</v>
      </c>
      <c r="N437">
        <v>99</v>
      </c>
      <c r="O437">
        <v>99</v>
      </c>
      <c r="P437">
        <v>9999</v>
      </c>
      <c r="Q437">
        <v>16</v>
      </c>
      <c r="R437">
        <v>115</v>
      </c>
      <c r="S437">
        <v>5.6</v>
      </c>
      <c r="T437">
        <v>6.3826086956521744</v>
      </c>
      <c r="U437">
        <v>23.875652173913043</v>
      </c>
      <c r="V437">
        <v>7.8260869565217392</v>
      </c>
      <c r="W437">
        <v>7.8260869565217392</v>
      </c>
      <c r="X437">
        <v>90.434782608695642</v>
      </c>
      <c r="Y437">
        <v>52.173913043478258</v>
      </c>
      <c r="Z437">
        <v>7.041116404863895</v>
      </c>
      <c r="AA437">
        <v>1.8733833610319348</v>
      </c>
      <c r="AB437">
        <v>2.5727082961959944</v>
      </c>
      <c r="AC437">
        <v>64.774175979779585</v>
      </c>
      <c r="AD437">
        <v>60.813862465795992</v>
      </c>
      <c r="AE437">
        <v>68.848315686559943</v>
      </c>
      <c r="AF437">
        <v>1.3125561403088273</v>
      </c>
      <c r="AG437">
        <v>1.4646029049566749</v>
      </c>
      <c r="AH437">
        <v>0</v>
      </c>
      <c r="AI437">
        <v>0</v>
      </c>
    </row>
    <row r="438" spans="1:37">
      <c r="A438">
        <v>3</v>
      </c>
      <c r="B438">
        <v>73</v>
      </c>
      <c r="C438">
        <v>2022</v>
      </c>
      <c r="D438">
        <v>99</v>
      </c>
      <c r="E438">
        <v>21</v>
      </c>
      <c r="F438">
        <v>99</v>
      </c>
      <c r="G438">
        <v>99</v>
      </c>
      <c r="H438">
        <v>99</v>
      </c>
      <c r="I438">
        <v>99</v>
      </c>
      <c r="J438">
        <v>999</v>
      </c>
      <c r="K438">
        <v>99</v>
      </c>
      <c r="L438">
        <v>99</v>
      </c>
      <c r="M438">
        <v>99</v>
      </c>
      <c r="N438">
        <v>99</v>
      </c>
      <c r="O438">
        <v>99</v>
      </c>
      <c r="P438">
        <v>9999</v>
      </c>
      <c r="Q438">
        <v>15</v>
      </c>
      <c r="R438">
        <v>54</v>
      </c>
      <c r="S438">
        <v>5.7037037037037024</v>
      </c>
      <c r="T438">
        <v>4.7777777777777777</v>
      </c>
      <c r="U438">
        <v>16.99074074074074</v>
      </c>
      <c r="V438">
        <v>3.7037037037037042</v>
      </c>
      <c r="W438">
        <v>0</v>
      </c>
      <c r="X438">
        <v>50</v>
      </c>
      <c r="Y438">
        <v>18.518518518518519</v>
      </c>
      <c r="Z438">
        <v>5.487537008008788</v>
      </c>
      <c r="AA438">
        <v>1.8219813149998303</v>
      </c>
      <c r="AB438">
        <v>1.7177360926378129</v>
      </c>
      <c r="AC438">
        <v>22.976724188468705</v>
      </c>
      <c r="AD438">
        <v>52.138084690418921</v>
      </c>
      <c r="AE438">
        <v>52.92480313443172</v>
      </c>
      <c r="AF438">
        <v>0.61633070936240575</v>
      </c>
      <c r="AG438">
        <v>0.48941004672679123</v>
      </c>
      <c r="AH438">
        <v>0</v>
      </c>
      <c r="AI438">
        <v>0</v>
      </c>
    </row>
    <row r="439" spans="1:37">
      <c r="A439">
        <v>3</v>
      </c>
      <c r="B439">
        <v>74</v>
      </c>
      <c r="C439">
        <v>2022</v>
      </c>
      <c r="D439">
        <v>99</v>
      </c>
      <c r="E439">
        <v>22</v>
      </c>
      <c r="F439">
        <v>99</v>
      </c>
      <c r="G439">
        <v>99</v>
      </c>
      <c r="H439">
        <v>99</v>
      </c>
      <c r="I439">
        <v>99</v>
      </c>
      <c r="J439">
        <v>999</v>
      </c>
      <c r="K439">
        <v>99</v>
      </c>
      <c r="L439">
        <v>99</v>
      </c>
      <c r="M439">
        <v>99</v>
      </c>
      <c r="N439">
        <v>99</v>
      </c>
      <c r="O439">
        <v>99</v>
      </c>
      <c r="P439">
        <v>9999</v>
      </c>
      <c r="Q439">
        <v>37</v>
      </c>
      <c r="R439">
        <v>251</v>
      </c>
      <c r="S439">
        <v>5.9282868525896433</v>
      </c>
      <c r="T439">
        <v>5.7649402390438258</v>
      </c>
      <c r="U439">
        <v>21.607569721115535</v>
      </c>
      <c r="V439">
        <v>7.1713147410358573</v>
      </c>
      <c r="W439">
        <v>5.9760956175298796</v>
      </c>
      <c r="X439">
        <v>76.494023904382473</v>
      </c>
      <c r="Y439">
        <v>37.848605577689241</v>
      </c>
      <c r="Z439">
        <v>7.0779596226905639</v>
      </c>
      <c r="AA439">
        <v>1.992724979022038</v>
      </c>
      <c r="AB439">
        <v>2.172933348968189</v>
      </c>
      <c r="AC439">
        <v>65.183576609311856</v>
      </c>
      <c r="AD439">
        <v>71.108499757173718</v>
      </c>
      <c r="AE439">
        <v>63.373260674613952</v>
      </c>
      <c r="AF439">
        <v>2.8647964453697008</v>
      </c>
      <c r="AG439">
        <v>2.8929867993708438</v>
      </c>
      <c r="AH439">
        <v>4.7808764940239046</v>
      </c>
      <c r="AI439">
        <v>0</v>
      </c>
    </row>
    <row r="440" spans="1:37">
      <c r="A440">
        <v>3</v>
      </c>
      <c r="B440">
        <v>75</v>
      </c>
      <c r="C440">
        <v>2022</v>
      </c>
      <c r="D440">
        <v>99</v>
      </c>
      <c r="E440">
        <v>23</v>
      </c>
      <c r="F440">
        <v>99</v>
      </c>
      <c r="G440">
        <v>99</v>
      </c>
      <c r="H440">
        <v>99</v>
      </c>
      <c r="I440">
        <v>99</v>
      </c>
      <c r="J440">
        <v>999</v>
      </c>
      <c r="K440">
        <v>99</v>
      </c>
      <c r="L440">
        <v>99</v>
      </c>
      <c r="M440">
        <v>99</v>
      </c>
      <c r="N440">
        <v>99</v>
      </c>
      <c r="O440">
        <v>99</v>
      </c>
      <c r="P440">
        <v>9999</v>
      </c>
      <c r="Q440">
        <v>11</v>
      </c>
      <c r="R440">
        <v>89</v>
      </c>
      <c r="S440">
        <v>5.5617977528089888</v>
      </c>
      <c r="T440">
        <v>5.6067415730337107</v>
      </c>
      <c r="U440">
        <v>22.257303370786524</v>
      </c>
      <c r="V440">
        <v>8.9887640449438209</v>
      </c>
      <c r="W440">
        <v>2.2471910112359552</v>
      </c>
      <c r="X440">
        <v>88.764044943820224</v>
      </c>
      <c r="Y440">
        <v>48.314606741573051</v>
      </c>
      <c r="Z440">
        <v>5.5660061254785687</v>
      </c>
      <c r="AA440">
        <v>1.2804059765223104</v>
      </c>
      <c r="AB440">
        <v>1.9695318415269496</v>
      </c>
      <c r="AC440">
        <v>33.854867349194024</v>
      </c>
      <c r="AD440">
        <v>53.492793563697902</v>
      </c>
      <c r="AE440">
        <v>57.326140307512013</v>
      </c>
      <c r="AF440">
        <v>1.0158043172824835</v>
      </c>
      <c r="AG440">
        <v>1.0566456256796737</v>
      </c>
      <c r="AH440">
        <v>0</v>
      </c>
      <c r="AI440">
        <v>0</v>
      </c>
    </row>
    <row r="441" spans="1:37">
      <c r="A441">
        <v>3</v>
      </c>
      <c r="B441">
        <v>76</v>
      </c>
      <c r="C441">
        <v>2022</v>
      </c>
      <c r="D441">
        <v>99</v>
      </c>
      <c r="E441">
        <v>24</v>
      </c>
      <c r="F441">
        <v>99</v>
      </c>
      <c r="G441">
        <v>99</v>
      </c>
      <c r="H441">
        <v>99</v>
      </c>
      <c r="I441">
        <v>99</v>
      </c>
      <c r="J441">
        <v>999</v>
      </c>
      <c r="K441">
        <v>99</v>
      </c>
      <c r="L441">
        <v>99</v>
      </c>
      <c r="M441">
        <v>99</v>
      </c>
      <c r="N441">
        <v>99</v>
      </c>
      <c r="O441">
        <v>99</v>
      </c>
      <c r="P441">
        <v>9999</v>
      </c>
      <c r="Q441">
        <v>16</v>
      </c>
      <c r="R441">
        <v>88</v>
      </c>
      <c r="S441">
        <v>4.6704545454545459</v>
      </c>
      <c r="T441">
        <v>5.25</v>
      </c>
      <c r="U441">
        <v>19.369318181818176</v>
      </c>
      <c r="V441">
        <v>3.4090909090909096</v>
      </c>
      <c r="W441">
        <v>2.2727272727272729</v>
      </c>
      <c r="X441">
        <v>69.318181818181813</v>
      </c>
      <c r="Y441">
        <v>23.86363636363636</v>
      </c>
      <c r="Z441">
        <v>6.5599570043378028</v>
      </c>
      <c r="AA441">
        <v>1.3794069123185011</v>
      </c>
      <c r="AB441">
        <v>2.2625910328245755</v>
      </c>
      <c r="AC441">
        <v>54.515996449006089</v>
      </c>
      <c r="AD441">
        <v>57.3962213367316</v>
      </c>
      <c r="AE441">
        <v>57.618584782885847</v>
      </c>
      <c r="AF441">
        <v>1.0043907856276244</v>
      </c>
      <c r="AG441">
        <v>0.90920918217527502</v>
      </c>
      <c r="AH441">
        <v>0</v>
      </c>
      <c r="AI441">
        <v>2</v>
      </c>
      <c r="AJ441">
        <v>117.05</v>
      </c>
      <c r="AK441">
        <v>18.099486261467593</v>
      </c>
    </row>
    <row r="442" spans="1:37">
      <c r="A442">
        <v>3</v>
      </c>
      <c r="B442">
        <v>77</v>
      </c>
      <c r="C442">
        <v>2022</v>
      </c>
      <c r="D442">
        <v>99</v>
      </c>
      <c r="E442">
        <v>25</v>
      </c>
      <c r="F442">
        <v>99</v>
      </c>
      <c r="G442">
        <v>99</v>
      </c>
      <c r="H442">
        <v>99</v>
      </c>
      <c r="I442">
        <v>99</v>
      </c>
      <c r="J442">
        <v>999</v>
      </c>
      <c r="K442">
        <v>99</v>
      </c>
      <c r="L442">
        <v>99</v>
      </c>
      <c r="M442">
        <v>99</v>
      </c>
      <c r="N442">
        <v>99</v>
      </c>
      <c r="O442">
        <v>99</v>
      </c>
      <c r="P442">
        <v>9999</v>
      </c>
      <c r="Q442">
        <v>35</v>
      </c>
      <c r="R442">
        <v>221</v>
      </c>
      <c r="S442">
        <v>4.7828054298642542</v>
      </c>
      <c r="T442">
        <v>5.5837104072398196</v>
      </c>
      <c r="U442">
        <v>22.372398190045256</v>
      </c>
      <c r="V442">
        <v>2.2624434389140262</v>
      </c>
      <c r="W442">
        <v>5.882352941176471</v>
      </c>
      <c r="X442">
        <v>85.520361990950221</v>
      </c>
      <c r="Y442">
        <v>40.723981900452493</v>
      </c>
      <c r="Z442">
        <v>6.3630514425430311</v>
      </c>
      <c r="AA442">
        <v>1.5065087454613439</v>
      </c>
      <c r="AB442">
        <v>2.4269428075768809</v>
      </c>
      <c r="AC442">
        <v>56.944659991744913</v>
      </c>
      <c r="AD442">
        <v>62.612197755325617</v>
      </c>
      <c r="AE442">
        <v>56.560068551210861</v>
      </c>
      <c r="AF442">
        <v>2.5223904957239198</v>
      </c>
      <c r="AG442">
        <v>2.6373733994891264</v>
      </c>
      <c r="AH442">
        <v>0</v>
      </c>
      <c r="AI442">
        <v>0</v>
      </c>
    </row>
    <row r="443" spans="1:37">
      <c r="A443">
        <v>3</v>
      </c>
      <c r="B443">
        <v>78</v>
      </c>
      <c r="C443">
        <v>2022</v>
      </c>
      <c r="D443">
        <v>99</v>
      </c>
      <c r="E443">
        <v>26</v>
      </c>
      <c r="F443">
        <v>99</v>
      </c>
      <c r="G443">
        <v>99</v>
      </c>
      <c r="H443">
        <v>99</v>
      </c>
      <c r="I443">
        <v>99</v>
      </c>
      <c r="J443">
        <v>999</v>
      </c>
      <c r="K443">
        <v>99</v>
      </c>
      <c r="L443">
        <v>99</v>
      </c>
      <c r="M443">
        <v>99</v>
      </c>
      <c r="N443">
        <v>99</v>
      </c>
      <c r="O443">
        <v>99</v>
      </c>
      <c r="P443">
        <v>9999</v>
      </c>
      <c r="Q443">
        <v>10</v>
      </c>
      <c r="R443">
        <v>76</v>
      </c>
      <c r="S443">
        <v>4.8552631578947363</v>
      </c>
      <c r="T443">
        <v>5.0394736842105283</v>
      </c>
      <c r="U443">
        <v>22.946052631578961</v>
      </c>
      <c r="V443">
        <v>3.9473684210526319</v>
      </c>
      <c r="W443">
        <v>1.3157894736842111</v>
      </c>
      <c r="X443">
        <v>90.789473684210492</v>
      </c>
      <c r="Y443">
        <v>43.421052631578952</v>
      </c>
      <c r="Z443">
        <v>6.7184240161207143</v>
      </c>
      <c r="AA443">
        <v>1.8546098140382163</v>
      </c>
      <c r="AB443">
        <v>2.1486886421458142</v>
      </c>
      <c r="AC443">
        <v>66.138359442323861</v>
      </c>
      <c r="AD443">
        <v>66.051229090133404</v>
      </c>
      <c r="AE443">
        <v>71.463827759231762</v>
      </c>
      <c r="AF443">
        <v>0.86742840576931213</v>
      </c>
      <c r="AG443">
        <v>0.93022580979493363</v>
      </c>
      <c r="AH443">
        <v>0</v>
      </c>
      <c r="AI443">
        <v>0</v>
      </c>
    </row>
    <row r="444" spans="1:37">
      <c r="A444">
        <v>3</v>
      </c>
      <c r="B444">
        <v>79</v>
      </c>
      <c r="C444">
        <v>2022</v>
      </c>
      <c r="D444">
        <v>99</v>
      </c>
      <c r="E444">
        <v>27</v>
      </c>
      <c r="F444">
        <v>99</v>
      </c>
      <c r="G444">
        <v>99</v>
      </c>
      <c r="H444">
        <v>99</v>
      </c>
      <c r="I444">
        <v>99</v>
      </c>
      <c r="J444">
        <v>999</v>
      </c>
      <c r="K444">
        <v>99</v>
      </c>
      <c r="L444">
        <v>99</v>
      </c>
      <c r="M444">
        <v>99</v>
      </c>
      <c r="N444">
        <v>99</v>
      </c>
      <c r="O444">
        <v>99</v>
      </c>
      <c r="P444">
        <v>9999</v>
      </c>
      <c r="Q444">
        <v>6</v>
      </c>
      <c r="R444">
        <v>43</v>
      </c>
      <c r="S444">
        <v>4.3720930232558128</v>
      </c>
      <c r="T444">
        <v>4.7209302325581399</v>
      </c>
      <c r="U444">
        <v>19.64186046511627</v>
      </c>
      <c r="V444">
        <v>0</v>
      </c>
      <c r="W444">
        <v>0</v>
      </c>
      <c r="X444">
        <v>83.720930232558146</v>
      </c>
      <c r="Y444">
        <v>18.604651162790699</v>
      </c>
      <c r="Z444">
        <v>4.1284172629240699</v>
      </c>
      <c r="AA444">
        <v>1.4145959372786563</v>
      </c>
      <c r="AB444">
        <v>2.3160268845624858</v>
      </c>
      <c r="AC444">
        <v>25.577320591540403</v>
      </c>
      <c r="AD444">
        <v>53.023145660363006</v>
      </c>
      <c r="AE444">
        <v>62.795365740657687</v>
      </c>
      <c r="AF444">
        <v>0.49078186115895278</v>
      </c>
      <c r="AG444">
        <v>0.45052395146097823</v>
      </c>
      <c r="AH444">
        <v>0</v>
      </c>
      <c r="AI444">
        <v>0</v>
      </c>
    </row>
    <row r="445" spans="1:37">
      <c r="A445">
        <v>3</v>
      </c>
      <c r="B445">
        <v>80</v>
      </c>
      <c r="C445">
        <v>2022</v>
      </c>
      <c r="D445">
        <v>99</v>
      </c>
      <c r="E445">
        <v>28</v>
      </c>
      <c r="F445">
        <v>99</v>
      </c>
      <c r="G445">
        <v>99</v>
      </c>
      <c r="H445">
        <v>99</v>
      </c>
      <c r="I445">
        <v>99</v>
      </c>
      <c r="J445">
        <v>999</v>
      </c>
      <c r="K445">
        <v>99</v>
      </c>
      <c r="L445">
        <v>99</v>
      </c>
      <c r="M445">
        <v>99</v>
      </c>
      <c r="N445">
        <v>99</v>
      </c>
      <c r="O445">
        <v>99</v>
      </c>
      <c r="P445">
        <v>9999</v>
      </c>
      <c r="Q445">
        <v>3</v>
      </c>
      <c r="R445">
        <v>31</v>
      </c>
      <c r="S445">
        <v>5.032258064516129</v>
      </c>
      <c r="T445">
        <v>5.4838709677419359</v>
      </c>
      <c r="U445">
        <v>23.158064516129031</v>
      </c>
      <c r="V445">
        <v>3.2258064516129026</v>
      </c>
      <c r="W445">
        <v>0</v>
      </c>
      <c r="X445">
        <v>93.548387096774221</v>
      </c>
      <c r="Y445">
        <v>51.612903225806441</v>
      </c>
      <c r="Z445">
        <v>4.1566716053289277</v>
      </c>
      <c r="AA445">
        <v>1.0920200567619849</v>
      </c>
      <c r="AB445">
        <v>2.0299526093615845</v>
      </c>
      <c r="AC445">
        <v>68.608508437774717</v>
      </c>
      <c r="AD445">
        <v>73.298413124564263</v>
      </c>
      <c r="AE445">
        <v>60.41414660448045</v>
      </c>
      <c r="AF445">
        <v>0.35381948130064039</v>
      </c>
      <c r="AG445">
        <v>0.38294002457238496</v>
      </c>
      <c r="AH445">
        <v>0</v>
      </c>
      <c r="AI445">
        <v>0</v>
      </c>
    </row>
    <row r="446" spans="1:37">
      <c r="A446">
        <v>3</v>
      </c>
      <c r="B446">
        <v>81</v>
      </c>
      <c r="C446">
        <v>2022</v>
      </c>
      <c r="D446">
        <v>99</v>
      </c>
      <c r="E446">
        <v>29</v>
      </c>
      <c r="F446">
        <v>99</v>
      </c>
      <c r="G446">
        <v>99</v>
      </c>
      <c r="H446">
        <v>99</v>
      </c>
      <c r="I446">
        <v>99</v>
      </c>
      <c r="J446">
        <v>999</v>
      </c>
      <c r="K446">
        <v>99</v>
      </c>
      <c r="L446">
        <v>99</v>
      </c>
      <c r="M446">
        <v>99</v>
      </c>
      <c r="N446">
        <v>99</v>
      </c>
      <c r="O446">
        <v>99</v>
      </c>
      <c r="P446">
        <v>9999</v>
      </c>
      <c r="Q446">
        <v>2</v>
      </c>
      <c r="R446">
        <v>7</v>
      </c>
      <c r="S446">
        <v>5.4285714285714306</v>
      </c>
      <c r="T446">
        <v>5</v>
      </c>
      <c r="U446">
        <v>16.842857142857149</v>
      </c>
      <c r="V446">
        <v>0</v>
      </c>
      <c r="W446">
        <v>0</v>
      </c>
      <c r="X446">
        <v>57.142857142857153</v>
      </c>
      <c r="Y446">
        <v>0</v>
      </c>
      <c r="Z446">
        <v>4.4025502813246549</v>
      </c>
      <c r="AA446">
        <v>0.72843135908468148</v>
      </c>
      <c r="AB446">
        <v>0</v>
      </c>
      <c r="AC446">
        <v>-10.372861177800022</v>
      </c>
      <c r="AF446">
        <v>7.9894721584015588E-2</v>
      </c>
      <c r="AG446">
        <v>6.2889857775573446E-2</v>
      </c>
      <c r="AH446">
        <v>0</v>
      </c>
      <c r="AI446">
        <v>0</v>
      </c>
    </row>
    <row r="447" spans="1:37">
      <c r="A447">
        <v>3</v>
      </c>
      <c r="B447">
        <v>82</v>
      </c>
      <c r="C447">
        <v>2022</v>
      </c>
      <c r="D447">
        <v>99</v>
      </c>
      <c r="E447">
        <v>30</v>
      </c>
      <c r="F447">
        <v>99</v>
      </c>
      <c r="G447">
        <v>99</v>
      </c>
      <c r="H447">
        <v>99</v>
      </c>
      <c r="I447">
        <v>99</v>
      </c>
      <c r="J447">
        <v>999</v>
      </c>
      <c r="K447">
        <v>99</v>
      </c>
      <c r="L447">
        <v>99</v>
      </c>
      <c r="M447">
        <v>99</v>
      </c>
      <c r="N447">
        <v>99</v>
      </c>
      <c r="O447">
        <v>99</v>
      </c>
      <c r="P447">
        <v>9999</v>
      </c>
      <c r="Q447">
        <v>2</v>
      </c>
      <c r="R447">
        <v>5</v>
      </c>
      <c r="S447">
        <v>5.4</v>
      </c>
      <c r="T447">
        <v>6.8</v>
      </c>
      <c r="U447">
        <v>20.399999999999999</v>
      </c>
      <c r="V447">
        <v>0</v>
      </c>
      <c r="W447">
        <v>20</v>
      </c>
      <c r="X447">
        <v>60</v>
      </c>
      <c r="Y447">
        <v>20</v>
      </c>
      <c r="Z447">
        <v>5.8491024952551571</v>
      </c>
      <c r="AA447">
        <v>1.4966629547095764</v>
      </c>
      <c r="AB447">
        <v>2.4000000000000004</v>
      </c>
      <c r="AC447">
        <v>97.325435096283329</v>
      </c>
      <c r="AD447">
        <v>92.321856291294822</v>
      </c>
      <c r="AE447">
        <v>96.882200193253894</v>
      </c>
      <c r="AF447">
        <v>5.7067658274296863E-2</v>
      </c>
      <c r="AG447">
        <v>5.4408528355457959E-2</v>
      </c>
      <c r="AH447">
        <v>0</v>
      </c>
      <c r="AI447">
        <v>0</v>
      </c>
    </row>
    <row r="448" spans="1:37">
      <c r="A448">
        <v>3</v>
      </c>
      <c r="B448">
        <v>83</v>
      </c>
      <c r="C448">
        <v>2022</v>
      </c>
      <c r="D448">
        <v>99</v>
      </c>
      <c r="E448">
        <v>31</v>
      </c>
      <c r="F448">
        <v>99</v>
      </c>
      <c r="G448">
        <v>99</v>
      </c>
      <c r="H448">
        <v>99</v>
      </c>
      <c r="I448">
        <v>99</v>
      </c>
      <c r="J448">
        <v>999</v>
      </c>
      <c r="K448">
        <v>99</v>
      </c>
      <c r="L448">
        <v>99</v>
      </c>
      <c r="M448">
        <v>99</v>
      </c>
      <c r="N448">
        <v>99</v>
      </c>
      <c r="O448">
        <v>99</v>
      </c>
      <c r="P448">
        <v>9999</v>
      </c>
      <c r="Q448">
        <v>16</v>
      </c>
      <c r="R448">
        <v>70.53</v>
      </c>
      <c r="S448">
        <v>5.5020558627534388</v>
      </c>
      <c r="T448">
        <v>6.3093718984829161</v>
      </c>
      <c r="U448">
        <v>24.378278746632631</v>
      </c>
      <c r="V448">
        <v>4.2535091450446627</v>
      </c>
      <c r="W448">
        <v>2.8356727633631098</v>
      </c>
      <c r="X448">
        <v>87.90585566425635</v>
      </c>
      <c r="Y448">
        <v>56.713455267262191</v>
      </c>
      <c r="Z448">
        <v>7.080965602719588</v>
      </c>
      <c r="AA448">
        <v>1.154407048869841</v>
      </c>
      <c r="AB448">
        <v>2.0097475316273483</v>
      </c>
      <c r="AC448">
        <v>54.526680060298006</v>
      </c>
      <c r="AD448">
        <v>62.86436736959336</v>
      </c>
      <c r="AE448">
        <v>57.191638857022646</v>
      </c>
      <c r="AF448">
        <v>0.80499638761723136</v>
      </c>
      <c r="AG448">
        <v>0.91715709465072948</v>
      </c>
      <c r="AH448">
        <v>0</v>
      </c>
      <c r="AI448">
        <v>0</v>
      </c>
    </row>
    <row r="449" spans="1:37">
      <c r="A449">
        <v>3</v>
      </c>
      <c r="B449">
        <v>84</v>
      </c>
      <c r="C449">
        <v>2022</v>
      </c>
      <c r="D449">
        <v>99</v>
      </c>
      <c r="E449">
        <v>32</v>
      </c>
      <c r="F449">
        <v>99</v>
      </c>
      <c r="G449">
        <v>99</v>
      </c>
      <c r="H449">
        <v>99</v>
      </c>
      <c r="I449">
        <v>99</v>
      </c>
      <c r="J449">
        <v>999</v>
      </c>
      <c r="K449">
        <v>99</v>
      </c>
      <c r="L449">
        <v>99</v>
      </c>
      <c r="M449">
        <v>99</v>
      </c>
      <c r="N449">
        <v>99</v>
      </c>
      <c r="O449">
        <v>99</v>
      </c>
      <c r="P449">
        <v>9999</v>
      </c>
      <c r="Q449">
        <v>10</v>
      </c>
      <c r="R449">
        <v>59</v>
      </c>
      <c r="S449">
        <v>5.7966101694915251</v>
      </c>
      <c r="T449">
        <v>5.6440677966101696</v>
      </c>
      <c r="U449">
        <v>18.562711864406779</v>
      </c>
      <c r="V449">
        <v>5.0847457627118642</v>
      </c>
      <c r="W449">
        <v>3.3898305084745752</v>
      </c>
      <c r="X449">
        <v>67.796610169491515</v>
      </c>
      <c r="Y449">
        <v>22.033898305084747</v>
      </c>
      <c r="Z449">
        <v>7.3811693140315757</v>
      </c>
      <c r="AA449">
        <v>1.4353840921857723</v>
      </c>
      <c r="AB449">
        <v>2.0810909122943486</v>
      </c>
      <c r="AC449">
        <v>61.983087707678287</v>
      </c>
      <c r="AD449">
        <v>45.296313803253696</v>
      </c>
      <c r="AE449">
        <v>71.905841947307351</v>
      </c>
      <c r="AF449">
        <v>0.67339836763670258</v>
      </c>
      <c r="AG449">
        <v>0.5841982377931132</v>
      </c>
      <c r="AH449">
        <v>0</v>
      </c>
      <c r="AI449">
        <v>2</v>
      </c>
      <c r="AJ449">
        <v>92.5</v>
      </c>
      <c r="AK449">
        <v>16.421026447331499</v>
      </c>
    </row>
    <row r="450" spans="1:37">
      <c r="A450">
        <v>3</v>
      </c>
      <c r="B450">
        <v>85</v>
      </c>
      <c r="C450">
        <v>2022</v>
      </c>
      <c r="D450">
        <v>99</v>
      </c>
      <c r="E450">
        <v>33</v>
      </c>
      <c r="F450">
        <v>99</v>
      </c>
      <c r="G450">
        <v>99</v>
      </c>
      <c r="H450">
        <v>99</v>
      </c>
      <c r="I450">
        <v>99</v>
      </c>
      <c r="J450">
        <v>999</v>
      </c>
      <c r="K450">
        <v>99</v>
      </c>
      <c r="L450">
        <v>99</v>
      </c>
      <c r="M450">
        <v>99</v>
      </c>
      <c r="N450">
        <v>99</v>
      </c>
      <c r="O450">
        <v>99</v>
      </c>
      <c r="P450">
        <v>9999</v>
      </c>
      <c r="Q450">
        <v>13</v>
      </c>
      <c r="R450">
        <v>99</v>
      </c>
      <c r="S450">
        <v>5.2727272727272716</v>
      </c>
      <c r="T450">
        <v>4.7575757575757587</v>
      </c>
      <c r="U450">
        <v>18.144444444444431</v>
      </c>
      <c r="V450">
        <v>3.0303030303030303</v>
      </c>
      <c r="W450">
        <v>1.0101010101010102</v>
      </c>
      <c r="X450">
        <v>55.555555555555557</v>
      </c>
      <c r="Y450">
        <v>28.28282828282828</v>
      </c>
      <c r="Z450">
        <v>8.4971798318853384</v>
      </c>
      <c r="AA450">
        <v>1.662529299920632</v>
      </c>
      <c r="AB450">
        <v>2.2432430937359698</v>
      </c>
      <c r="AC450">
        <v>21.379220975799036</v>
      </c>
      <c r="AD450">
        <v>56.38215594439739</v>
      </c>
      <c r="AE450">
        <v>48.89964622297741</v>
      </c>
      <c r="AF450">
        <v>1.1299396338310772</v>
      </c>
      <c r="AG450">
        <v>0.95817685769518723</v>
      </c>
      <c r="AH450">
        <v>17.171717171717173</v>
      </c>
      <c r="AI450">
        <v>0</v>
      </c>
    </row>
    <row r="451" spans="1:37">
      <c r="A451">
        <v>3</v>
      </c>
      <c r="B451">
        <v>86</v>
      </c>
      <c r="C451">
        <v>2022</v>
      </c>
      <c r="D451">
        <v>99</v>
      </c>
      <c r="E451">
        <v>34</v>
      </c>
      <c r="F451">
        <v>99</v>
      </c>
      <c r="G451">
        <v>99</v>
      </c>
      <c r="H451">
        <v>99</v>
      </c>
      <c r="I451">
        <v>99</v>
      </c>
      <c r="J451">
        <v>999</v>
      </c>
      <c r="K451">
        <v>99</v>
      </c>
      <c r="L451">
        <v>99</v>
      </c>
      <c r="M451">
        <v>99</v>
      </c>
      <c r="N451">
        <v>99</v>
      </c>
      <c r="O451">
        <v>99</v>
      </c>
      <c r="P451">
        <v>9999</v>
      </c>
      <c r="Q451">
        <v>17</v>
      </c>
      <c r="R451">
        <v>103</v>
      </c>
      <c r="S451">
        <v>3.7572815533980592</v>
      </c>
      <c r="T451">
        <v>3.5145631067961176</v>
      </c>
      <c r="U451">
        <v>17.575728155339803</v>
      </c>
      <c r="V451">
        <v>1.9417475728155345</v>
      </c>
      <c r="W451">
        <v>0</v>
      </c>
      <c r="X451">
        <v>61.165048543689345</v>
      </c>
      <c r="Y451">
        <v>13.592233009708737</v>
      </c>
      <c r="Z451">
        <v>5.699403239403579</v>
      </c>
      <c r="AA451">
        <v>1.7430361827340011</v>
      </c>
      <c r="AB451">
        <v>1.9099335507675737</v>
      </c>
      <c r="AC451">
        <v>58.226747694454509</v>
      </c>
      <c r="AD451">
        <v>52.941845985735966</v>
      </c>
      <c r="AE451">
        <v>63.536566635082735</v>
      </c>
      <c r="AF451">
        <v>1.1755937604505149</v>
      </c>
      <c r="AG451">
        <v>0.96564469492044624</v>
      </c>
      <c r="AH451">
        <v>0</v>
      </c>
      <c r="AI451">
        <v>2</v>
      </c>
      <c r="AJ451">
        <v>107.9</v>
      </c>
      <c r="AK451">
        <v>14.90244788129954</v>
      </c>
    </row>
    <row r="452" spans="1:37">
      <c r="A452">
        <v>3</v>
      </c>
      <c r="B452">
        <v>87</v>
      </c>
      <c r="C452">
        <v>2022</v>
      </c>
      <c r="D452">
        <v>99</v>
      </c>
      <c r="E452">
        <v>35</v>
      </c>
      <c r="F452">
        <v>99</v>
      </c>
      <c r="G452">
        <v>99</v>
      </c>
      <c r="H452">
        <v>99</v>
      </c>
      <c r="I452">
        <v>99</v>
      </c>
      <c r="J452">
        <v>999</v>
      </c>
      <c r="K452">
        <v>99</v>
      </c>
      <c r="L452">
        <v>99</v>
      </c>
      <c r="M452">
        <v>99</v>
      </c>
      <c r="N452">
        <v>99</v>
      </c>
      <c r="O452">
        <v>99</v>
      </c>
      <c r="P452">
        <v>9999</v>
      </c>
      <c r="Q452">
        <v>15</v>
      </c>
      <c r="R452">
        <v>116</v>
      </c>
      <c r="S452">
        <v>4.8103448275862064</v>
      </c>
      <c r="T452">
        <v>5.9051724137931005</v>
      </c>
      <c r="U452">
        <v>19.068965517241395</v>
      </c>
      <c r="V452">
        <v>1.7241379310344827</v>
      </c>
      <c r="W452">
        <v>2.5862068965517242</v>
      </c>
      <c r="X452">
        <v>70.689655172413765</v>
      </c>
      <c r="Y452">
        <v>24.137931034482754</v>
      </c>
      <c r="Z452">
        <v>4.9663421249707511</v>
      </c>
      <c r="AA452">
        <v>1.3890817675558205</v>
      </c>
      <c r="AB452">
        <v>2.0551803691121213</v>
      </c>
      <c r="AC452">
        <v>51.299008046447859</v>
      </c>
      <c r="AD452">
        <v>51.813234850868653</v>
      </c>
      <c r="AE452">
        <v>56.744387926034754</v>
      </c>
      <c r="AF452">
        <v>1.3239696719636862</v>
      </c>
      <c r="AG452">
        <v>1.1799182815909124</v>
      </c>
      <c r="AH452">
        <v>0</v>
      </c>
      <c r="AI452">
        <v>0</v>
      </c>
    </row>
    <row r="453" spans="1:37">
      <c r="A453">
        <v>3</v>
      </c>
      <c r="B453">
        <v>88</v>
      </c>
      <c r="C453">
        <v>2022</v>
      </c>
      <c r="D453">
        <v>99</v>
      </c>
      <c r="E453">
        <v>36</v>
      </c>
      <c r="F453">
        <v>99</v>
      </c>
      <c r="G453">
        <v>99</v>
      </c>
      <c r="H453">
        <v>99</v>
      </c>
      <c r="I453">
        <v>99</v>
      </c>
      <c r="J453">
        <v>999</v>
      </c>
      <c r="K453">
        <v>99</v>
      </c>
      <c r="L453">
        <v>99</v>
      </c>
      <c r="M453">
        <v>99</v>
      </c>
      <c r="N453">
        <v>99</v>
      </c>
      <c r="O453">
        <v>99</v>
      </c>
      <c r="P453">
        <v>9999</v>
      </c>
      <c r="Q453">
        <v>16</v>
      </c>
      <c r="R453">
        <v>89</v>
      </c>
      <c r="S453">
        <v>5.5056179775280896</v>
      </c>
      <c r="T453">
        <v>6.3146067415730354</v>
      </c>
      <c r="U453">
        <v>22.114606741573027</v>
      </c>
      <c r="V453">
        <v>2.2471910112359552</v>
      </c>
      <c r="W453">
        <v>4.4943820224719104</v>
      </c>
      <c r="X453">
        <v>88.764044943820224</v>
      </c>
      <c r="Y453">
        <v>42.696629213483149</v>
      </c>
      <c r="Z453">
        <v>5.6017563570321585</v>
      </c>
      <c r="AA453">
        <v>1.3992260742524143</v>
      </c>
      <c r="AB453">
        <v>2.1546683345389064</v>
      </c>
      <c r="AC453">
        <v>27.371647591449655</v>
      </c>
      <c r="AD453">
        <v>48.126950124067619</v>
      </c>
      <c r="AE453">
        <v>43.918181243614896</v>
      </c>
      <c r="AF453">
        <v>1.0158043172824835</v>
      </c>
      <c r="AG453">
        <v>1.0498712304824738</v>
      </c>
      <c r="AH453">
        <v>12.359550561797752</v>
      </c>
      <c r="AI453">
        <v>0</v>
      </c>
    </row>
    <row r="454" spans="1:37">
      <c r="A454">
        <v>3</v>
      </c>
      <c r="B454">
        <v>89</v>
      </c>
      <c r="C454">
        <v>2022</v>
      </c>
      <c r="D454">
        <v>99</v>
      </c>
      <c r="E454">
        <v>37</v>
      </c>
      <c r="F454">
        <v>99</v>
      </c>
      <c r="G454">
        <v>99</v>
      </c>
      <c r="H454">
        <v>99</v>
      </c>
      <c r="I454">
        <v>99</v>
      </c>
      <c r="J454">
        <v>999</v>
      </c>
      <c r="K454">
        <v>99</v>
      </c>
      <c r="L454">
        <v>99</v>
      </c>
      <c r="M454">
        <v>99</v>
      </c>
      <c r="N454">
        <v>99</v>
      </c>
      <c r="O454">
        <v>99</v>
      </c>
      <c r="P454">
        <v>9999</v>
      </c>
      <c r="Q454">
        <v>19</v>
      </c>
      <c r="R454">
        <v>112</v>
      </c>
      <c r="S454">
        <v>4.5803571428571441</v>
      </c>
      <c r="T454">
        <v>5.2410714285714306</v>
      </c>
      <c r="U454">
        <v>18.708035714285703</v>
      </c>
      <c r="V454">
        <v>0</v>
      </c>
      <c r="W454">
        <v>1.785714285714286</v>
      </c>
      <c r="X454">
        <v>64.285714285714306</v>
      </c>
      <c r="Y454">
        <v>15.178571428571423</v>
      </c>
      <c r="Z454">
        <v>5.5759070113054205</v>
      </c>
      <c r="AA454">
        <v>1.6126641270688358</v>
      </c>
      <c r="AB454">
        <v>2.0099997144379929</v>
      </c>
      <c r="AC454">
        <v>27.323462413510899</v>
      </c>
      <c r="AD454">
        <v>52.729263975642915</v>
      </c>
      <c r="AE454">
        <v>51.875510814453087</v>
      </c>
      <c r="AF454">
        <v>1.2783155453442492</v>
      </c>
      <c r="AG454">
        <v>1.1176685241489317</v>
      </c>
      <c r="AH454">
        <v>12.5</v>
      </c>
      <c r="AI454">
        <v>0</v>
      </c>
    </row>
    <row r="455" spans="1:37">
      <c r="A455">
        <v>3</v>
      </c>
      <c r="B455">
        <v>90</v>
      </c>
      <c r="C455">
        <v>2022</v>
      </c>
      <c r="D455">
        <v>99</v>
      </c>
      <c r="E455">
        <v>38</v>
      </c>
      <c r="F455">
        <v>99</v>
      </c>
      <c r="G455">
        <v>99</v>
      </c>
      <c r="H455">
        <v>99</v>
      </c>
      <c r="I455">
        <v>99</v>
      </c>
      <c r="J455">
        <v>999</v>
      </c>
      <c r="K455">
        <v>99</v>
      </c>
      <c r="L455">
        <v>99</v>
      </c>
      <c r="M455">
        <v>99</v>
      </c>
      <c r="N455">
        <v>99</v>
      </c>
      <c r="O455">
        <v>99</v>
      </c>
      <c r="P455">
        <v>9999</v>
      </c>
      <c r="Q455">
        <v>15</v>
      </c>
      <c r="R455">
        <v>98</v>
      </c>
      <c r="S455">
        <v>4.8061224489795924</v>
      </c>
      <c r="T455">
        <v>5.7653061224489806</v>
      </c>
      <c r="U455">
        <v>17.848979591836741</v>
      </c>
      <c r="V455">
        <v>1.0204081632653061</v>
      </c>
      <c r="W455">
        <v>5.1020408163265314</v>
      </c>
      <c r="X455">
        <v>50</v>
      </c>
      <c r="Y455">
        <v>14.285714285714288</v>
      </c>
      <c r="Z455">
        <v>6.6939394596440236</v>
      </c>
      <c r="AA455">
        <v>1.9725574576629596</v>
      </c>
      <c r="AB455">
        <v>2.0243468102896451</v>
      </c>
      <c r="AC455">
        <v>51.516664283371938</v>
      </c>
      <c r="AD455">
        <v>38.014510015821216</v>
      </c>
      <c r="AE455">
        <v>45.113287336554677</v>
      </c>
      <c r="AF455">
        <v>1.1185261021762181</v>
      </c>
      <c r="AG455">
        <v>0.93305291960163828</v>
      </c>
      <c r="AH455">
        <v>0</v>
      </c>
      <c r="AI455">
        <v>0</v>
      </c>
    </row>
    <row r="456" spans="1:37">
      <c r="A456">
        <v>3</v>
      </c>
      <c r="B456">
        <v>91</v>
      </c>
      <c r="C456">
        <v>2022</v>
      </c>
      <c r="D456">
        <v>99</v>
      </c>
      <c r="E456">
        <v>39</v>
      </c>
      <c r="F456">
        <v>99</v>
      </c>
      <c r="G456">
        <v>99</v>
      </c>
      <c r="H456">
        <v>99</v>
      </c>
      <c r="I456">
        <v>99</v>
      </c>
      <c r="J456">
        <v>999</v>
      </c>
      <c r="K456">
        <v>99</v>
      </c>
      <c r="L456">
        <v>99</v>
      </c>
      <c r="M456">
        <v>99</v>
      </c>
      <c r="N456">
        <v>99</v>
      </c>
      <c r="O456">
        <v>99</v>
      </c>
      <c r="P456">
        <v>9999</v>
      </c>
      <c r="Q456">
        <v>29</v>
      </c>
      <c r="R456">
        <v>165</v>
      </c>
      <c r="S456">
        <v>5.3090909090909104</v>
      </c>
      <c r="T456">
        <v>5.7090909090909108</v>
      </c>
      <c r="U456">
        <v>21.240606060606058</v>
      </c>
      <c r="V456">
        <v>3.0303030303030303</v>
      </c>
      <c r="W456">
        <v>5.4545454545454541</v>
      </c>
      <c r="X456">
        <v>75.757575757575751</v>
      </c>
      <c r="Y456">
        <v>31.515151515151512</v>
      </c>
      <c r="Z456">
        <v>7.2404160015232994</v>
      </c>
      <c r="AA456">
        <v>2.8318923576062822</v>
      </c>
      <c r="AB456">
        <v>2.4470592909763593</v>
      </c>
      <c r="AC456">
        <v>63.509288347448347</v>
      </c>
      <c r="AD456">
        <v>60.044266346900685</v>
      </c>
      <c r="AE456">
        <v>72.137754759803485</v>
      </c>
      <c r="AF456">
        <v>1.8832327230517956</v>
      </c>
      <c r="AG456">
        <v>1.8694663659546424</v>
      </c>
      <c r="AH456">
        <v>0</v>
      </c>
      <c r="AI456">
        <v>0</v>
      </c>
    </row>
    <row r="457" spans="1:37">
      <c r="A457">
        <v>3</v>
      </c>
      <c r="B457">
        <v>92</v>
      </c>
      <c r="C457">
        <v>2022</v>
      </c>
      <c r="D457">
        <v>99</v>
      </c>
      <c r="E457">
        <v>40</v>
      </c>
      <c r="F457">
        <v>99</v>
      </c>
      <c r="G457">
        <v>99</v>
      </c>
      <c r="H457">
        <v>99</v>
      </c>
      <c r="I457">
        <v>99</v>
      </c>
      <c r="J457">
        <v>999</v>
      </c>
      <c r="K457">
        <v>99</v>
      </c>
      <c r="L457">
        <v>99</v>
      </c>
      <c r="M457">
        <v>99</v>
      </c>
      <c r="N457">
        <v>99</v>
      </c>
      <c r="O457">
        <v>99</v>
      </c>
      <c r="P457">
        <v>9999</v>
      </c>
      <c r="Q457">
        <v>61</v>
      </c>
      <c r="R457">
        <v>572</v>
      </c>
      <c r="S457">
        <v>4.8059440559440549</v>
      </c>
      <c r="T457">
        <v>5.62062937062937</v>
      </c>
      <c r="U457">
        <v>21.106993006993012</v>
      </c>
      <c r="V457">
        <v>2.0979020979020975</v>
      </c>
      <c r="W457">
        <v>3.4965034965034958</v>
      </c>
      <c r="X457">
        <v>86.71328671328672</v>
      </c>
      <c r="Y457">
        <v>29.720279720279724</v>
      </c>
      <c r="Z457">
        <v>4.9809272643292095</v>
      </c>
      <c r="AA457">
        <v>1.7864387114025313</v>
      </c>
      <c r="AB457">
        <v>2.0724114249786689</v>
      </c>
      <c r="AC457">
        <v>35.716587636893451</v>
      </c>
      <c r="AD457">
        <v>52.126750880893795</v>
      </c>
      <c r="AE457">
        <v>59.871673962804586</v>
      </c>
      <c r="AF457">
        <v>6.5285401065795599</v>
      </c>
      <c r="AG457">
        <v>6.4400494562854442</v>
      </c>
      <c r="AH457">
        <v>0</v>
      </c>
      <c r="AI457">
        <v>0</v>
      </c>
    </row>
    <row r="458" spans="1:37">
      <c r="A458">
        <v>3</v>
      </c>
      <c r="B458">
        <v>93</v>
      </c>
      <c r="C458">
        <v>2022</v>
      </c>
      <c r="D458">
        <v>99</v>
      </c>
      <c r="E458">
        <v>41</v>
      </c>
      <c r="F458">
        <v>99</v>
      </c>
      <c r="G458">
        <v>99</v>
      </c>
      <c r="H458">
        <v>99</v>
      </c>
      <c r="I458">
        <v>99</v>
      </c>
      <c r="J458">
        <v>999</v>
      </c>
      <c r="K458">
        <v>99</v>
      </c>
      <c r="L458">
        <v>99</v>
      </c>
      <c r="M458">
        <v>99</v>
      </c>
      <c r="N458">
        <v>99</v>
      </c>
      <c r="O458">
        <v>99</v>
      </c>
      <c r="P458">
        <v>9999</v>
      </c>
      <c r="Q458">
        <v>67</v>
      </c>
      <c r="R458">
        <v>687</v>
      </c>
      <c r="S458">
        <v>5.0698689956331853</v>
      </c>
      <c r="T458">
        <v>5.3828238719068393</v>
      </c>
      <c r="U458">
        <v>20.443522561863183</v>
      </c>
      <c r="V458">
        <v>1.8922852983988352</v>
      </c>
      <c r="W458">
        <v>1.6011644832605529</v>
      </c>
      <c r="X458">
        <v>78.893740902474505</v>
      </c>
      <c r="Y458">
        <v>27.510917030567679</v>
      </c>
      <c r="Z458">
        <v>5.4581094502214569</v>
      </c>
      <c r="AA458">
        <v>1.8244044663348471</v>
      </c>
      <c r="AB458">
        <v>2.1250284086425419</v>
      </c>
      <c r="AC458">
        <v>52.129903513114989</v>
      </c>
      <c r="AD458">
        <v>56.5085887387892</v>
      </c>
      <c r="AE458">
        <v>65.502722567562444</v>
      </c>
      <c r="AF458">
        <v>7.8410962468883856</v>
      </c>
      <c r="AG458">
        <v>7.4916809626852991</v>
      </c>
      <c r="AH458">
        <v>0.58224163027656473</v>
      </c>
      <c r="AI458">
        <v>6</v>
      </c>
      <c r="AJ458">
        <v>112.73333333333331</v>
      </c>
      <c r="AK458">
        <v>12.960289721829071</v>
      </c>
    </row>
    <row r="459" spans="1:37">
      <c r="A459">
        <v>3</v>
      </c>
      <c r="B459">
        <v>94</v>
      </c>
      <c r="C459">
        <v>2022</v>
      </c>
      <c r="D459">
        <v>99</v>
      </c>
      <c r="E459">
        <v>42</v>
      </c>
      <c r="F459">
        <v>99</v>
      </c>
      <c r="G459">
        <v>99</v>
      </c>
      <c r="H459">
        <v>99</v>
      </c>
      <c r="I459">
        <v>99</v>
      </c>
      <c r="J459">
        <v>999</v>
      </c>
      <c r="K459">
        <v>99</v>
      </c>
      <c r="L459">
        <v>99</v>
      </c>
      <c r="M459">
        <v>99</v>
      </c>
      <c r="N459">
        <v>99</v>
      </c>
      <c r="O459">
        <v>99</v>
      </c>
      <c r="P459">
        <v>9999</v>
      </c>
      <c r="Q459">
        <v>56</v>
      </c>
      <c r="R459">
        <v>394</v>
      </c>
      <c r="S459">
        <v>4.779187817258884</v>
      </c>
      <c r="T459">
        <v>5.0456852791878202</v>
      </c>
      <c r="U459">
        <v>20.573857868020319</v>
      </c>
      <c r="V459">
        <v>2.2842639593908634</v>
      </c>
      <c r="W459">
        <v>2.030456852791878</v>
      </c>
      <c r="X459">
        <v>80.456852791878177</v>
      </c>
      <c r="Y459">
        <v>30.203045685279179</v>
      </c>
      <c r="Z459">
        <v>5.5965953972671283</v>
      </c>
      <c r="AA459">
        <v>1.9406088714977687</v>
      </c>
      <c r="AB459">
        <v>2.1369232026554563</v>
      </c>
      <c r="AC459">
        <v>41.927088601782131</v>
      </c>
      <c r="AD459">
        <v>50.363963949355686</v>
      </c>
      <c r="AE459">
        <v>65.3026702120371</v>
      </c>
      <c r="AF459">
        <v>4.4969314720145901</v>
      </c>
      <c r="AG459">
        <v>4.3239310951193932</v>
      </c>
      <c r="AH459">
        <v>0</v>
      </c>
      <c r="AI459">
        <v>16</v>
      </c>
      <c r="AJ459">
        <v>101.84999999999998</v>
      </c>
      <c r="AK459">
        <v>14.622349266105765</v>
      </c>
    </row>
    <row r="460" spans="1:37">
      <c r="A460">
        <v>3</v>
      </c>
      <c r="B460">
        <v>95</v>
      </c>
      <c r="C460">
        <v>2022</v>
      </c>
      <c r="D460">
        <v>99</v>
      </c>
      <c r="E460">
        <v>43</v>
      </c>
      <c r="F460">
        <v>99</v>
      </c>
      <c r="G460">
        <v>99</v>
      </c>
      <c r="H460">
        <v>99</v>
      </c>
      <c r="I460">
        <v>99</v>
      </c>
      <c r="J460">
        <v>999</v>
      </c>
      <c r="K460">
        <v>99</v>
      </c>
      <c r="L460">
        <v>99</v>
      </c>
      <c r="M460">
        <v>99</v>
      </c>
      <c r="N460">
        <v>99</v>
      </c>
      <c r="O460">
        <v>99</v>
      </c>
      <c r="P460">
        <v>9999</v>
      </c>
      <c r="Q460">
        <v>50</v>
      </c>
      <c r="R460">
        <v>357</v>
      </c>
      <c r="S460">
        <v>5.3305322128851529</v>
      </c>
      <c r="T460">
        <v>5.5966386554621836</v>
      </c>
      <c r="U460">
        <v>22.019047619047601</v>
      </c>
      <c r="V460">
        <v>4.4817927170868348</v>
      </c>
      <c r="W460">
        <v>3.6414565826330545</v>
      </c>
      <c r="X460">
        <v>89.635854341736703</v>
      </c>
      <c r="Y460">
        <v>31.372549019607838</v>
      </c>
      <c r="Z460">
        <v>5.7650085396918156</v>
      </c>
      <c r="AA460">
        <v>1.7986901543543563</v>
      </c>
      <c r="AB460">
        <v>2.0511088525215602</v>
      </c>
      <c r="AC460">
        <v>57.031608947744978</v>
      </c>
      <c r="AD460">
        <v>60.175313117003185</v>
      </c>
      <c r="AE460">
        <v>54.559690599199762</v>
      </c>
      <c r="AF460">
        <v>4.0746308007847931</v>
      </c>
      <c r="AG460">
        <v>4.1930839185939552</v>
      </c>
      <c r="AH460">
        <v>0</v>
      </c>
      <c r="AI460">
        <v>0</v>
      </c>
    </row>
    <row r="461" spans="1:37">
      <c r="A461">
        <v>3</v>
      </c>
      <c r="B461">
        <v>96</v>
      </c>
      <c r="C461">
        <v>2022</v>
      </c>
      <c r="D461">
        <v>99</v>
      </c>
      <c r="E461">
        <v>44</v>
      </c>
      <c r="F461">
        <v>99</v>
      </c>
      <c r="G461">
        <v>99</v>
      </c>
      <c r="H461">
        <v>99</v>
      </c>
      <c r="I461">
        <v>99</v>
      </c>
      <c r="J461">
        <v>999</v>
      </c>
      <c r="K461">
        <v>99</v>
      </c>
      <c r="L461">
        <v>99</v>
      </c>
      <c r="M461">
        <v>99</v>
      </c>
      <c r="N461">
        <v>99</v>
      </c>
      <c r="O461">
        <v>99</v>
      </c>
      <c r="P461">
        <v>9999</v>
      </c>
      <c r="Q461">
        <v>62</v>
      </c>
      <c r="R461">
        <v>471</v>
      </c>
      <c r="S461">
        <v>5.2760084925690007</v>
      </c>
      <c r="T461">
        <v>5.575371549893843</v>
      </c>
      <c r="U461">
        <v>21.39851380042462</v>
      </c>
      <c r="V461">
        <v>5.3078556263269636</v>
      </c>
      <c r="W461">
        <v>4.8832271762208066</v>
      </c>
      <c r="X461">
        <v>87.473460721868349</v>
      </c>
      <c r="Y461">
        <v>32.05944798301487</v>
      </c>
      <c r="Z461">
        <v>5.1209964860264359</v>
      </c>
      <c r="AA461">
        <v>1.6421458800067037</v>
      </c>
      <c r="AB461">
        <v>2.1968295578200951</v>
      </c>
      <c r="AC461">
        <v>51.706053542769126</v>
      </c>
      <c r="AD461">
        <v>48.985379738890714</v>
      </c>
      <c r="AE461">
        <v>54.980874991761006</v>
      </c>
      <c r="AF461">
        <v>5.3757734094387617</v>
      </c>
      <c r="AG461">
        <v>5.3761493601583714</v>
      </c>
      <c r="AH461">
        <v>0.21231422505307856</v>
      </c>
      <c r="AI461">
        <v>0</v>
      </c>
    </row>
    <row r="462" spans="1:37">
      <c r="A462">
        <v>3</v>
      </c>
      <c r="B462">
        <v>97</v>
      </c>
      <c r="C462">
        <v>2022</v>
      </c>
      <c r="D462">
        <v>99</v>
      </c>
      <c r="E462">
        <v>45</v>
      </c>
      <c r="F462">
        <v>99</v>
      </c>
      <c r="G462">
        <v>99</v>
      </c>
      <c r="H462">
        <v>99</v>
      </c>
      <c r="I462">
        <v>99</v>
      </c>
      <c r="J462">
        <v>999</v>
      </c>
      <c r="K462">
        <v>99</v>
      </c>
      <c r="L462">
        <v>99</v>
      </c>
      <c r="M462">
        <v>99</v>
      </c>
      <c r="N462">
        <v>99</v>
      </c>
      <c r="O462">
        <v>99</v>
      </c>
      <c r="P462">
        <v>9999</v>
      </c>
      <c r="Q462">
        <v>38</v>
      </c>
      <c r="R462">
        <v>526</v>
      </c>
      <c r="S462">
        <v>5.4676806083650193</v>
      </c>
      <c r="T462">
        <v>5.4144486692015219</v>
      </c>
      <c r="U462">
        <v>21.183079847908758</v>
      </c>
      <c r="V462">
        <v>3.2319391634981005</v>
      </c>
      <c r="W462">
        <v>2.4714828897338403</v>
      </c>
      <c r="X462">
        <v>88.022813688212892</v>
      </c>
      <c r="Y462">
        <v>27.946768060836501</v>
      </c>
      <c r="Z462">
        <v>4.9831120520877059</v>
      </c>
      <c r="AA462">
        <v>1.7587103004197895</v>
      </c>
      <c r="AB462">
        <v>1.9272166093961645</v>
      </c>
      <c r="AC462">
        <v>40.460937154024322</v>
      </c>
      <c r="AD462">
        <v>55.237268779501314</v>
      </c>
      <c r="AE462">
        <v>43.86534110749875</v>
      </c>
      <c r="AF462">
        <v>6.0035176504560237</v>
      </c>
      <c r="AG462">
        <v>5.9434916225001961</v>
      </c>
      <c r="AH462">
        <v>0</v>
      </c>
      <c r="AI462">
        <v>6</v>
      </c>
      <c r="AJ462">
        <v>101.78333333333336</v>
      </c>
      <c r="AK462">
        <v>19.879374042440794</v>
      </c>
    </row>
    <row r="463" spans="1:37">
      <c r="A463">
        <v>3</v>
      </c>
      <c r="B463">
        <v>98</v>
      </c>
      <c r="C463">
        <v>2022</v>
      </c>
      <c r="D463">
        <v>99</v>
      </c>
      <c r="E463">
        <v>46</v>
      </c>
      <c r="F463">
        <v>99</v>
      </c>
      <c r="G463">
        <v>99</v>
      </c>
      <c r="H463">
        <v>99</v>
      </c>
      <c r="I463">
        <v>99</v>
      </c>
      <c r="J463">
        <v>999</v>
      </c>
      <c r="K463">
        <v>99</v>
      </c>
      <c r="L463">
        <v>99</v>
      </c>
      <c r="M463">
        <v>99</v>
      </c>
      <c r="N463">
        <v>99</v>
      </c>
      <c r="O463">
        <v>99</v>
      </c>
      <c r="P463">
        <v>9999</v>
      </c>
      <c r="Q463">
        <v>24</v>
      </c>
      <c r="R463">
        <v>188</v>
      </c>
      <c r="S463">
        <v>4.8191489361702118</v>
      </c>
      <c r="T463">
        <v>4.7819148936170199</v>
      </c>
      <c r="U463">
        <v>20.258510638297857</v>
      </c>
      <c r="V463">
        <v>2.1276595744680855</v>
      </c>
      <c r="W463">
        <v>0.53191489361702149</v>
      </c>
      <c r="X463">
        <v>86.17021276595743</v>
      </c>
      <c r="Y463">
        <v>20.744680851063837</v>
      </c>
      <c r="Z463">
        <v>4.9097473517889005</v>
      </c>
      <c r="AA463">
        <v>1.3873498842117205</v>
      </c>
      <c r="AB463">
        <v>2.0106875486481766</v>
      </c>
      <c r="AC463">
        <v>33.531137328705078</v>
      </c>
      <c r="AD463">
        <v>42.65780248401439</v>
      </c>
      <c r="AE463">
        <v>48.926370966552277</v>
      </c>
      <c r="AF463">
        <v>2.1457439511135621</v>
      </c>
      <c r="AG463">
        <v>2.0315717754372251</v>
      </c>
      <c r="AH463">
        <v>4.7872340425531918</v>
      </c>
      <c r="AI463">
        <v>7</v>
      </c>
      <c r="AJ463">
        <v>97.585714285714246</v>
      </c>
      <c r="AK463">
        <v>16.246171093765557</v>
      </c>
    </row>
    <row r="464" spans="1:37">
      <c r="A464">
        <v>3</v>
      </c>
      <c r="B464">
        <v>99</v>
      </c>
      <c r="C464">
        <v>2022</v>
      </c>
      <c r="D464">
        <v>99</v>
      </c>
      <c r="E464">
        <v>47</v>
      </c>
      <c r="F464">
        <v>99</v>
      </c>
      <c r="G464">
        <v>99</v>
      </c>
      <c r="H464">
        <v>99</v>
      </c>
      <c r="I464">
        <v>99</v>
      </c>
      <c r="J464">
        <v>999</v>
      </c>
      <c r="K464">
        <v>99</v>
      </c>
      <c r="L464">
        <v>99</v>
      </c>
      <c r="M464">
        <v>99</v>
      </c>
      <c r="N464">
        <v>99</v>
      </c>
      <c r="O464">
        <v>99</v>
      </c>
      <c r="P464">
        <v>9999</v>
      </c>
      <c r="Q464">
        <v>34</v>
      </c>
      <c r="R464">
        <v>304</v>
      </c>
      <c r="S464">
        <v>5.3947368421052628</v>
      </c>
      <c r="T464">
        <v>5.4407894736842115</v>
      </c>
      <c r="U464">
        <v>20.532894736842096</v>
      </c>
      <c r="V464">
        <v>5.9210526315789487</v>
      </c>
      <c r="W464">
        <v>2.6315789473684221</v>
      </c>
      <c r="X464">
        <v>89.80263157894737</v>
      </c>
      <c r="Y464">
        <v>25.657894736842099</v>
      </c>
      <c r="Z464">
        <v>3.8992117340322494</v>
      </c>
      <c r="AA464">
        <v>1.485269312531543</v>
      </c>
      <c r="AB464">
        <v>1.8522161428648645</v>
      </c>
      <c r="AC464">
        <v>38.14952282865459</v>
      </c>
      <c r="AD464">
        <v>32.483622868794825</v>
      </c>
      <c r="AE464">
        <v>44.971663693213195</v>
      </c>
      <c r="AF464">
        <v>3.469713623077249</v>
      </c>
      <c r="AG464">
        <v>3.3295885685761601</v>
      </c>
      <c r="AH464">
        <v>0</v>
      </c>
      <c r="AI464">
        <v>1</v>
      </c>
      <c r="AJ464">
        <v>95.5</v>
      </c>
      <c r="AK464">
        <v>19.977407733294726</v>
      </c>
    </row>
    <row r="465" spans="1:37">
      <c r="A465">
        <v>3</v>
      </c>
      <c r="B465">
        <v>100</v>
      </c>
      <c r="C465">
        <v>2022</v>
      </c>
      <c r="D465">
        <v>99</v>
      </c>
      <c r="E465">
        <v>48</v>
      </c>
      <c r="F465">
        <v>99</v>
      </c>
      <c r="G465">
        <v>99</v>
      </c>
      <c r="H465">
        <v>99</v>
      </c>
      <c r="I465">
        <v>99</v>
      </c>
      <c r="J465">
        <v>999</v>
      </c>
      <c r="K465">
        <v>99</v>
      </c>
      <c r="L465">
        <v>99</v>
      </c>
      <c r="M465">
        <v>99</v>
      </c>
      <c r="N465">
        <v>99</v>
      </c>
      <c r="O465">
        <v>99</v>
      </c>
      <c r="P465">
        <v>9999</v>
      </c>
      <c r="Q465">
        <v>31</v>
      </c>
      <c r="R465">
        <v>206</v>
      </c>
      <c r="S465">
        <v>5.2912621359223317</v>
      </c>
      <c r="T465">
        <v>5.6456310679611681</v>
      </c>
      <c r="U465">
        <v>21.832524271844665</v>
      </c>
      <c r="V465">
        <v>5.825242718446602</v>
      </c>
      <c r="W465">
        <v>2.4271844660194182</v>
      </c>
      <c r="X465">
        <v>88.834951456310662</v>
      </c>
      <c r="Y465">
        <v>30.582524271844672</v>
      </c>
      <c r="Z465">
        <v>5.7136151850137953</v>
      </c>
      <c r="AA465">
        <v>1.2238017159747021</v>
      </c>
      <c r="AB465">
        <v>1.6356630257458471</v>
      </c>
      <c r="AC465">
        <v>51.654957164104573</v>
      </c>
      <c r="AD465">
        <v>42.617986075902728</v>
      </c>
      <c r="AE465">
        <v>50.262936154879185</v>
      </c>
      <c r="AF465">
        <v>2.3511875209010298</v>
      </c>
      <c r="AG465">
        <v>2.3990427086144339</v>
      </c>
      <c r="AH465">
        <v>0</v>
      </c>
      <c r="AI465">
        <v>6</v>
      </c>
      <c r="AJ465">
        <v>105.38333333333335</v>
      </c>
      <c r="AK465">
        <v>14.415422996811211</v>
      </c>
    </row>
    <row r="466" spans="1:37">
      <c r="A466">
        <v>3</v>
      </c>
      <c r="B466">
        <v>101</v>
      </c>
      <c r="C466">
        <v>2022</v>
      </c>
      <c r="D466">
        <v>99</v>
      </c>
      <c r="E466">
        <v>49</v>
      </c>
      <c r="F466">
        <v>99</v>
      </c>
      <c r="G466">
        <v>99</v>
      </c>
      <c r="H466">
        <v>99</v>
      </c>
      <c r="I466">
        <v>99</v>
      </c>
      <c r="J466">
        <v>999</v>
      </c>
      <c r="K466">
        <v>99</v>
      </c>
      <c r="L466">
        <v>99</v>
      </c>
      <c r="M466">
        <v>99</v>
      </c>
      <c r="N466">
        <v>99</v>
      </c>
      <c r="O466">
        <v>99</v>
      </c>
      <c r="P466">
        <v>9999</v>
      </c>
      <c r="Q466">
        <v>30</v>
      </c>
      <c r="R466">
        <v>216</v>
      </c>
      <c r="S466">
        <v>5.2314814814814818</v>
      </c>
      <c r="T466">
        <v>5.3611111111111116</v>
      </c>
      <c r="U466">
        <v>20.195370370370387</v>
      </c>
      <c r="V466">
        <v>3.7037037037037042</v>
      </c>
      <c r="W466">
        <v>1.3888888888888891</v>
      </c>
      <c r="X466">
        <v>81.481481481481467</v>
      </c>
      <c r="Y466">
        <v>24.537037037037042</v>
      </c>
      <c r="Z466">
        <v>4.6430330974812968</v>
      </c>
      <c r="AA466">
        <v>1.2405679813390831</v>
      </c>
      <c r="AB466">
        <v>1.644059639661966</v>
      </c>
      <c r="AC466">
        <v>25.393163288710873</v>
      </c>
      <c r="AD466">
        <v>39.704839491283629</v>
      </c>
      <c r="AE466">
        <v>27.907248643808281</v>
      </c>
      <c r="AF466">
        <v>2.465322837449623</v>
      </c>
      <c r="AG466">
        <v>2.3268713960017542</v>
      </c>
      <c r="AH466">
        <v>2.3148148148148153</v>
      </c>
      <c r="AI466">
        <v>0</v>
      </c>
    </row>
    <row r="467" spans="1:37">
      <c r="A467">
        <v>3</v>
      </c>
      <c r="B467">
        <v>102</v>
      </c>
      <c r="C467">
        <v>2022</v>
      </c>
      <c r="D467">
        <v>99</v>
      </c>
      <c r="E467">
        <v>50</v>
      </c>
      <c r="F467">
        <v>99</v>
      </c>
      <c r="G467">
        <v>99</v>
      </c>
      <c r="H467">
        <v>99</v>
      </c>
      <c r="I467">
        <v>99</v>
      </c>
      <c r="J467">
        <v>999</v>
      </c>
      <c r="K467">
        <v>99</v>
      </c>
      <c r="L467">
        <v>99</v>
      </c>
      <c r="M467">
        <v>99</v>
      </c>
      <c r="N467">
        <v>99</v>
      </c>
      <c r="O467">
        <v>99</v>
      </c>
      <c r="P467">
        <v>9999</v>
      </c>
      <c r="Q467">
        <v>11</v>
      </c>
      <c r="R467">
        <v>197</v>
      </c>
      <c r="S467">
        <v>5.3401015228426383</v>
      </c>
      <c r="T467">
        <v>5.4467005076142119</v>
      </c>
      <c r="U467">
        <v>20.423350253807101</v>
      </c>
      <c r="V467">
        <v>3.0456852791878166</v>
      </c>
      <c r="W467">
        <v>5.5837563451776644</v>
      </c>
      <c r="X467">
        <v>78.172588832487307</v>
      </c>
      <c r="Y467">
        <v>26.90355329949239</v>
      </c>
      <c r="Z467">
        <v>5.8337424705198915</v>
      </c>
      <c r="AA467">
        <v>1.43949581904338</v>
      </c>
      <c r="AB467">
        <v>2.3094271108556503</v>
      </c>
      <c r="AC467">
        <v>52.911572786177054</v>
      </c>
      <c r="AD467">
        <v>57.377023251029101</v>
      </c>
      <c r="AE467">
        <v>71.92925069318359</v>
      </c>
      <c r="AF467">
        <v>2.248465736007295</v>
      </c>
      <c r="AG467">
        <v>2.1461497351504861</v>
      </c>
      <c r="AH467">
        <v>0</v>
      </c>
      <c r="AI467">
        <v>0</v>
      </c>
    </row>
    <row r="468" spans="1:37">
      <c r="A468">
        <v>3</v>
      </c>
      <c r="B468">
        <v>103</v>
      </c>
      <c r="C468">
        <v>2022</v>
      </c>
      <c r="D468">
        <v>99</v>
      </c>
      <c r="E468">
        <v>51</v>
      </c>
      <c r="F468">
        <v>99</v>
      </c>
      <c r="G468">
        <v>99</v>
      </c>
      <c r="H468">
        <v>99</v>
      </c>
      <c r="I468">
        <v>99</v>
      </c>
      <c r="J468">
        <v>999</v>
      </c>
      <c r="K468">
        <v>99</v>
      </c>
      <c r="L468">
        <v>99</v>
      </c>
      <c r="M468">
        <v>99</v>
      </c>
      <c r="N468">
        <v>99</v>
      </c>
      <c r="O468">
        <v>99</v>
      </c>
      <c r="P468">
        <v>9999</v>
      </c>
      <c r="Q468">
        <v>1</v>
      </c>
      <c r="R468">
        <v>10</v>
      </c>
      <c r="S468">
        <v>5.8</v>
      </c>
      <c r="T468">
        <v>7.1</v>
      </c>
      <c r="U468">
        <v>21.83</v>
      </c>
      <c r="V468">
        <v>0</v>
      </c>
      <c r="W468">
        <v>0</v>
      </c>
      <c r="X468">
        <v>90</v>
      </c>
      <c r="Y468">
        <v>30</v>
      </c>
      <c r="Z468">
        <v>4.3715100365891946</v>
      </c>
      <c r="AA468">
        <v>0.40000000000000302</v>
      </c>
      <c r="AB468">
        <v>1.3747727084867529</v>
      </c>
      <c r="AC468">
        <v>-7.0913711144507188</v>
      </c>
      <c r="AD468">
        <v>18.419813936858471</v>
      </c>
      <c r="AE468">
        <v>76.376261582596499</v>
      </c>
      <c r="AF468">
        <v>0.11413531654859373</v>
      </c>
      <c r="AG468">
        <v>0.11644491901957324</v>
      </c>
      <c r="AH468">
        <v>0</v>
      </c>
      <c r="AI468">
        <v>0</v>
      </c>
    </row>
    <row r="469" spans="1:37">
      <c r="A469">
        <v>3</v>
      </c>
      <c r="B469">
        <v>104</v>
      </c>
      <c r="C469">
        <v>2022</v>
      </c>
      <c r="D469">
        <v>99</v>
      </c>
      <c r="E469">
        <v>52</v>
      </c>
      <c r="F469">
        <v>99</v>
      </c>
      <c r="G469">
        <v>99</v>
      </c>
      <c r="H469">
        <v>99</v>
      </c>
      <c r="I469">
        <v>99</v>
      </c>
      <c r="J469">
        <v>999</v>
      </c>
      <c r="K469">
        <v>99</v>
      </c>
      <c r="L469">
        <v>99</v>
      </c>
      <c r="M469">
        <v>99</v>
      </c>
      <c r="N469">
        <v>99</v>
      </c>
      <c r="O469">
        <v>99</v>
      </c>
      <c r="P469">
        <v>9999</v>
      </c>
    </row>
    <row r="470" spans="1:37">
      <c r="A470">
        <v>3</v>
      </c>
      <c r="B470">
        <v>105</v>
      </c>
      <c r="C470">
        <v>2021</v>
      </c>
      <c r="D470">
        <v>99</v>
      </c>
      <c r="E470">
        <v>1</v>
      </c>
      <c r="F470">
        <v>99</v>
      </c>
      <c r="G470">
        <v>99</v>
      </c>
      <c r="H470">
        <v>99</v>
      </c>
      <c r="I470">
        <v>99</v>
      </c>
      <c r="J470">
        <v>999</v>
      </c>
      <c r="K470">
        <v>99</v>
      </c>
      <c r="L470">
        <v>99</v>
      </c>
      <c r="M470">
        <v>99</v>
      </c>
      <c r="N470">
        <v>99</v>
      </c>
      <c r="O470">
        <v>99</v>
      </c>
      <c r="P470">
        <v>9999</v>
      </c>
      <c r="Q470">
        <v>3</v>
      </c>
      <c r="R470">
        <v>57</v>
      </c>
      <c r="S470">
        <v>7.1228070175438605</v>
      </c>
      <c r="T470">
        <v>6.7894736842105239</v>
      </c>
      <c r="U470">
        <v>25.870175438596497</v>
      </c>
      <c r="V470">
        <v>17.543859649122805</v>
      </c>
      <c r="W470">
        <v>3.5087719298245608</v>
      </c>
      <c r="X470">
        <v>100</v>
      </c>
      <c r="Y470">
        <v>66.666666666666686</v>
      </c>
      <c r="Z470">
        <v>5.3508472820561437</v>
      </c>
      <c r="AA470">
        <v>1.0441176151836131</v>
      </c>
      <c r="AB470">
        <v>1.6726577454811264</v>
      </c>
      <c r="AC470">
        <v>62.021112803051366</v>
      </c>
      <c r="AD470">
        <v>43.877036191975776</v>
      </c>
      <c r="AE470">
        <v>38.648479408097927</v>
      </c>
      <c r="AF470">
        <v>0.63665810342901852</v>
      </c>
      <c r="AG470">
        <v>0.75576283254128396</v>
      </c>
      <c r="AH470">
        <v>0</v>
      </c>
    </row>
    <row r="471" spans="1:37">
      <c r="A471">
        <v>3</v>
      </c>
      <c r="B471">
        <v>106</v>
      </c>
      <c r="C471">
        <v>2021</v>
      </c>
      <c r="D471">
        <v>99</v>
      </c>
      <c r="E471">
        <v>2</v>
      </c>
      <c r="F471">
        <v>99</v>
      </c>
      <c r="G471">
        <v>99</v>
      </c>
      <c r="H471">
        <v>99</v>
      </c>
      <c r="I471">
        <v>99</v>
      </c>
      <c r="J471">
        <v>999</v>
      </c>
      <c r="K471">
        <v>99</v>
      </c>
      <c r="L471">
        <v>99</v>
      </c>
      <c r="M471">
        <v>99</v>
      </c>
      <c r="N471">
        <v>99</v>
      </c>
      <c r="O471">
        <v>99</v>
      </c>
      <c r="P471">
        <v>9999</v>
      </c>
      <c r="Q471">
        <v>15</v>
      </c>
      <c r="R471">
        <v>241</v>
      </c>
      <c r="S471">
        <v>5.4232365145228201</v>
      </c>
      <c r="T471">
        <v>5.7095435684647313</v>
      </c>
      <c r="U471">
        <v>23.251742738589218</v>
      </c>
      <c r="V471">
        <v>4.9792531120331933</v>
      </c>
      <c r="W471">
        <v>2.4896265560165967</v>
      </c>
      <c r="X471">
        <v>95.850622406638976</v>
      </c>
      <c r="Y471">
        <v>48.132780082987559</v>
      </c>
      <c r="Z471">
        <v>4.9815339786344204</v>
      </c>
      <c r="AA471">
        <v>1.2864275141025752</v>
      </c>
      <c r="AB471">
        <v>2.1822254902794622</v>
      </c>
      <c r="AC471">
        <v>51.163683648555434</v>
      </c>
      <c r="AD471">
        <v>50.083092860014624</v>
      </c>
      <c r="AE471">
        <v>65.128140828758646</v>
      </c>
      <c r="AF471">
        <v>2.6918351390595321</v>
      </c>
      <c r="AG471">
        <v>2.8719961425651839</v>
      </c>
      <c r="AH471">
        <v>0</v>
      </c>
    </row>
    <row r="472" spans="1:37">
      <c r="A472">
        <v>3</v>
      </c>
      <c r="B472">
        <v>107</v>
      </c>
      <c r="C472">
        <v>2021</v>
      </c>
      <c r="D472">
        <v>99</v>
      </c>
      <c r="E472">
        <v>3</v>
      </c>
      <c r="F472">
        <v>99</v>
      </c>
      <c r="G472">
        <v>99</v>
      </c>
      <c r="H472">
        <v>99</v>
      </c>
      <c r="I472">
        <v>99</v>
      </c>
      <c r="J472">
        <v>999</v>
      </c>
      <c r="K472">
        <v>99</v>
      </c>
      <c r="L472">
        <v>99</v>
      </c>
      <c r="M472">
        <v>99</v>
      </c>
      <c r="N472">
        <v>99</v>
      </c>
      <c r="O472">
        <v>99</v>
      </c>
      <c r="P472">
        <v>9999</v>
      </c>
      <c r="Q472">
        <v>35</v>
      </c>
      <c r="R472">
        <v>272</v>
      </c>
      <c r="S472">
        <v>5.4632352941176476</v>
      </c>
      <c r="T472">
        <v>6.125</v>
      </c>
      <c r="U472">
        <v>23.248786764705887</v>
      </c>
      <c r="V472">
        <v>5.5147058823529411</v>
      </c>
      <c r="W472">
        <v>6.25</v>
      </c>
      <c r="X472">
        <v>90.07352941176471</v>
      </c>
      <c r="Y472">
        <v>49.632352941176471</v>
      </c>
      <c r="Z472">
        <v>6.0558085569195503</v>
      </c>
      <c r="AA472">
        <v>1.3634304067492578</v>
      </c>
      <c r="AB472">
        <v>2.2110600997498651</v>
      </c>
      <c r="AC472">
        <v>51.60900453487293</v>
      </c>
      <c r="AD472">
        <v>44.216780383192379</v>
      </c>
      <c r="AE472">
        <v>51.495257181743277</v>
      </c>
      <c r="AF472">
        <v>3.0380877918016309</v>
      </c>
      <c r="AG472">
        <v>3.2410109529745994</v>
      </c>
      <c r="AH472">
        <v>0</v>
      </c>
    </row>
    <row r="473" spans="1:37">
      <c r="A473">
        <v>3</v>
      </c>
      <c r="B473">
        <v>108</v>
      </c>
      <c r="C473">
        <v>2021</v>
      </c>
      <c r="D473">
        <v>99</v>
      </c>
      <c r="E473">
        <v>4</v>
      </c>
      <c r="F473">
        <v>99</v>
      </c>
      <c r="G473">
        <v>99</v>
      </c>
      <c r="H473">
        <v>99</v>
      </c>
      <c r="I473">
        <v>99</v>
      </c>
      <c r="J473">
        <v>999</v>
      </c>
      <c r="K473">
        <v>99</v>
      </c>
      <c r="L473">
        <v>99</v>
      </c>
      <c r="M473">
        <v>99</v>
      </c>
      <c r="N473">
        <v>99</v>
      </c>
      <c r="O473">
        <v>99</v>
      </c>
      <c r="P473">
        <v>9999</v>
      </c>
      <c r="Q473">
        <v>8</v>
      </c>
      <c r="R473">
        <v>88</v>
      </c>
      <c r="S473">
        <v>5.4204545454545459</v>
      </c>
      <c r="T473">
        <v>5.6818181818181808</v>
      </c>
      <c r="U473">
        <v>21.09636363636363</v>
      </c>
      <c r="V473">
        <v>4.5454545454545459</v>
      </c>
      <c r="W473">
        <v>2.2727272727272729</v>
      </c>
      <c r="X473">
        <v>84.090909090909108</v>
      </c>
      <c r="Y473">
        <v>28.409090909090914</v>
      </c>
      <c r="Z473">
        <v>4.6140435780880944</v>
      </c>
      <c r="AA473">
        <v>1.2944074715789216</v>
      </c>
      <c r="AB473">
        <v>1.9042145514230369</v>
      </c>
      <c r="AC473">
        <v>40.544967633521871</v>
      </c>
      <c r="AD473">
        <v>38.976491509229376</v>
      </c>
      <c r="AE473">
        <v>60.290324063919407</v>
      </c>
      <c r="AF473">
        <v>0.98291075617111556</v>
      </c>
      <c r="AG473">
        <v>0.95148418781787836</v>
      </c>
      <c r="AH473">
        <v>0</v>
      </c>
    </row>
    <row r="474" spans="1:37">
      <c r="A474">
        <v>3</v>
      </c>
      <c r="B474">
        <v>109</v>
      </c>
      <c r="C474">
        <v>2021</v>
      </c>
      <c r="D474">
        <v>99</v>
      </c>
      <c r="E474">
        <v>5</v>
      </c>
      <c r="F474">
        <v>99</v>
      </c>
      <c r="G474">
        <v>99</v>
      </c>
      <c r="H474">
        <v>99</v>
      </c>
      <c r="I474">
        <v>99</v>
      </c>
      <c r="J474">
        <v>999</v>
      </c>
      <c r="K474">
        <v>99</v>
      </c>
      <c r="L474">
        <v>99</v>
      </c>
      <c r="M474">
        <v>99</v>
      </c>
      <c r="N474">
        <v>99</v>
      </c>
      <c r="O474">
        <v>99</v>
      </c>
      <c r="P474">
        <v>9999</v>
      </c>
      <c r="Q474">
        <v>15</v>
      </c>
      <c r="R474">
        <v>129</v>
      </c>
      <c r="S474">
        <v>5.5813953488372077</v>
      </c>
      <c r="T474">
        <v>6.0930232558139545</v>
      </c>
      <c r="U474">
        <v>23.44883720930234</v>
      </c>
      <c r="V474">
        <v>5.4263565891472867</v>
      </c>
      <c r="W474">
        <v>6.9767441860465107</v>
      </c>
      <c r="X474">
        <v>95.348837209302374</v>
      </c>
      <c r="Y474">
        <v>45.736434108527135</v>
      </c>
      <c r="Z474">
        <v>5.482983772638625</v>
      </c>
      <c r="AA474">
        <v>1.2801264134439883</v>
      </c>
      <c r="AB474">
        <v>2.1761279191236422</v>
      </c>
      <c r="AC474">
        <v>48.348577216072087</v>
      </c>
      <c r="AD474">
        <v>50.977203311450474</v>
      </c>
      <c r="AE474">
        <v>49.81756100983516</v>
      </c>
      <c r="AF474">
        <v>1.4408578130235676</v>
      </c>
      <c r="AG474">
        <v>1.5503234722325585</v>
      </c>
      <c r="AH474">
        <v>0</v>
      </c>
    </row>
    <row r="475" spans="1:37">
      <c r="A475">
        <v>3</v>
      </c>
      <c r="B475">
        <v>110</v>
      </c>
      <c r="C475">
        <v>2021</v>
      </c>
      <c r="D475">
        <v>99</v>
      </c>
      <c r="E475">
        <v>6</v>
      </c>
      <c r="F475">
        <v>99</v>
      </c>
      <c r="G475">
        <v>99</v>
      </c>
      <c r="H475">
        <v>99</v>
      </c>
      <c r="I475">
        <v>99</v>
      </c>
      <c r="J475">
        <v>999</v>
      </c>
      <c r="K475">
        <v>99</v>
      </c>
      <c r="L475">
        <v>99</v>
      </c>
      <c r="M475">
        <v>99</v>
      </c>
      <c r="N475">
        <v>99</v>
      </c>
      <c r="O475">
        <v>99</v>
      </c>
      <c r="P475">
        <v>9999</v>
      </c>
      <c r="Q475">
        <v>8</v>
      </c>
      <c r="R475">
        <v>81</v>
      </c>
      <c r="S475">
        <v>5.5308641975308639</v>
      </c>
      <c r="T475">
        <v>7.2592592592592604</v>
      </c>
      <c r="U475">
        <v>24.466790123456796</v>
      </c>
      <c r="V475">
        <v>4.9382716049382722</v>
      </c>
      <c r="W475">
        <v>19.753086419753089</v>
      </c>
      <c r="X475">
        <v>91.358024691358011</v>
      </c>
      <c r="Y475">
        <v>64.197530864197532</v>
      </c>
      <c r="Z475">
        <v>5.4274428026194084</v>
      </c>
      <c r="AA475">
        <v>1.7853064180271829</v>
      </c>
      <c r="AB475">
        <v>2.6470471681786139</v>
      </c>
      <c r="AC475">
        <v>69.898702704342782</v>
      </c>
      <c r="AD475">
        <v>67.88998313908769</v>
      </c>
      <c r="AE475">
        <v>57.695451981881938</v>
      </c>
      <c r="AF475">
        <v>0.90472467329386785</v>
      </c>
      <c r="AG475">
        <v>1.0157183908576173</v>
      </c>
      <c r="AH475">
        <v>0</v>
      </c>
    </row>
    <row r="476" spans="1:37">
      <c r="A476">
        <v>3</v>
      </c>
      <c r="B476">
        <v>111</v>
      </c>
      <c r="C476">
        <v>2021</v>
      </c>
      <c r="D476">
        <v>99</v>
      </c>
      <c r="E476">
        <v>7</v>
      </c>
      <c r="F476">
        <v>99</v>
      </c>
      <c r="G476">
        <v>99</v>
      </c>
      <c r="H476">
        <v>99</v>
      </c>
      <c r="I476">
        <v>99</v>
      </c>
      <c r="J476">
        <v>999</v>
      </c>
      <c r="K476">
        <v>99</v>
      </c>
      <c r="L476">
        <v>99</v>
      </c>
      <c r="M476">
        <v>99</v>
      </c>
      <c r="N476">
        <v>99</v>
      </c>
      <c r="O476">
        <v>99</v>
      </c>
      <c r="P476">
        <v>9999</v>
      </c>
      <c r="Q476">
        <v>18</v>
      </c>
      <c r="R476">
        <v>78</v>
      </c>
      <c r="S476">
        <v>5.8589743589743604</v>
      </c>
      <c r="T476">
        <v>7.076923076923074</v>
      </c>
      <c r="U476">
        <v>26.229615384615379</v>
      </c>
      <c r="V476">
        <v>2.5641025641025639</v>
      </c>
      <c r="W476">
        <v>7.6923076923076898</v>
      </c>
      <c r="X476">
        <v>94.871794871794876</v>
      </c>
      <c r="Y476">
        <v>65.384615384615401</v>
      </c>
      <c r="Z476">
        <v>6.4525529517905564</v>
      </c>
      <c r="AA476">
        <v>1.5252100231532564</v>
      </c>
      <c r="AB476">
        <v>2.055444494751907</v>
      </c>
      <c r="AC476">
        <v>52.70145048783413</v>
      </c>
      <c r="AD476">
        <v>62.868067041110038</v>
      </c>
      <c r="AE476">
        <v>48.602110057416141</v>
      </c>
      <c r="AF476">
        <v>0.87121635206076176</v>
      </c>
      <c r="AG476">
        <v>1.0485709593954553</v>
      </c>
      <c r="AH476">
        <v>0</v>
      </c>
    </row>
    <row r="477" spans="1:37">
      <c r="A477">
        <v>3</v>
      </c>
      <c r="B477">
        <v>112</v>
      </c>
      <c r="C477">
        <v>2021</v>
      </c>
      <c r="D477">
        <v>99</v>
      </c>
      <c r="E477">
        <v>8</v>
      </c>
      <c r="F477">
        <v>99</v>
      </c>
      <c r="G477">
        <v>99</v>
      </c>
      <c r="H477">
        <v>99</v>
      </c>
      <c r="I477">
        <v>99</v>
      </c>
      <c r="J477">
        <v>999</v>
      </c>
      <c r="K477">
        <v>99</v>
      </c>
      <c r="L477">
        <v>99</v>
      </c>
      <c r="M477">
        <v>99</v>
      </c>
      <c r="N477">
        <v>99</v>
      </c>
      <c r="O477">
        <v>99</v>
      </c>
      <c r="P477">
        <v>9999</v>
      </c>
      <c r="Q477">
        <v>6</v>
      </c>
      <c r="R477">
        <v>17</v>
      </c>
      <c r="S477">
        <v>6</v>
      </c>
      <c r="T477">
        <v>5.5294117647058814</v>
      </c>
      <c r="U477">
        <v>23.200000000000003</v>
      </c>
      <c r="V477">
        <v>17.647058823529413</v>
      </c>
      <c r="W477">
        <v>0</v>
      </c>
      <c r="X477">
        <v>82.352941176470608</v>
      </c>
      <c r="Y477">
        <v>47.058823529411761</v>
      </c>
      <c r="Z477">
        <v>8.1204114645097309</v>
      </c>
      <c r="AA477">
        <v>2.2228757209048458</v>
      </c>
      <c r="AB477">
        <v>1.5384349212496495</v>
      </c>
      <c r="AC477">
        <v>65.319410206739121</v>
      </c>
      <c r="AD477">
        <v>54.554105298751587</v>
      </c>
      <c r="AE477">
        <v>30.962018935162568</v>
      </c>
      <c r="AF477">
        <v>0.18988048698760193</v>
      </c>
      <c r="AG477">
        <v>0.20213811281315777</v>
      </c>
      <c r="AH477">
        <v>0</v>
      </c>
    </row>
    <row r="478" spans="1:37">
      <c r="A478">
        <v>3</v>
      </c>
      <c r="B478">
        <v>113</v>
      </c>
      <c r="C478">
        <v>2021</v>
      </c>
      <c r="D478">
        <v>99</v>
      </c>
      <c r="E478">
        <v>9</v>
      </c>
      <c r="F478">
        <v>99</v>
      </c>
      <c r="G478">
        <v>99</v>
      </c>
      <c r="H478">
        <v>99</v>
      </c>
      <c r="I478">
        <v>99</v>
      </c>
      <c r="J478">
        <v>999</v>
      </c>
      <c r="K478">
        <v>99</v>
      </c>
      <c r="L478">
        <v>99</v>
      </c>
      <c r="M478">
        <v>99</v>
      </c>
      <c r="N478">
        <v>99</v>
      </c>
      <c r="O478">
        <v>99</v>
      </c>
      <c r="P478">
        <v>9999</v>
      </c>
      <c r="Q478">
        <v>32</v>
      </c>
      <c r="R478">
        <v>195</v>
      </c>
      <c r="S478">
        <v>5.5230769230769212</v>
      </c>
      <c r="T478">
        <v>5.9384615384615396</v>
      </c>
      <c r="U478">
        <v>21.402615384615395</v>
      </c>
      <c r="V478">
        <v>6.6666666666666687</v>
      </c>
      <c r="W478">
        <v>2.5641025641025639</v>
      </c>
      <c r="X478">
        <v>80.512820512820497</v>
      </c>
      <c r="Y478">
        <v>38.974358974358978</v>
      </c>
      <c r="Z478">
        <v>5.6704530484916287</v>
      </c>
      <c r="AA478">
        <v>1.4081195932713377</v>
      </c>
      <c r="AB478">
        <v>1.8718721445237076</v>
      </c>
      <c r="AC478">
        <v>48.138570135304121</v>
      </c>
      <c r="AD478">
        <v>59.176775900102513</v>
      </c>
      <c r="AE478">
        <v>42.078461055068942</v>
      </c>
      <c r="AF478">
        <v>2.1780408801519044</v>
      </c>
      <c r="AG478">
        <v>2.1390097241552795</v>
      </c>
      <c r="AH478">
        <v>1.0256410256410255</v>
      </c>
    </row>
    <row r="479" spans="1:37">
      <c r="A479">
        <v>3</v>
      </c>
      <c r="B479">
        <v>114</v>
      </c>
      <c r="C479">
        <v>2021</v>
      </c>
      <c r="D479">
        <v>99</v>
      </c>
      <c r="E479">
        <v>10</v>
      </c>
      <c r="F479">
        <v>99</v>
      </c>
      <c r="G479">
        <v>99</v>
      </c>
      <c r="H479">
        <v>99</v>
      </c>
      <c r="I479">
        <v>99</v>
      </c>
      <c r="J479">
        <v>999</v>
      </c>
      <c r="K479">
        <v>99</v>
      </c>
      <c r="L479">
        <v>99</v>
      </c>
      <c r="M479">
        <v>99</v>
      </c>
      <c r="N479">
        <v>99</v>
      </c>
      <c r="O479">
        <v>99</v>
      </c>
      <c r="P479">
        <v>9999</v>
      </c>
      <c r="Q479">
        <v>48</v>
      </c>
      <c r="R479">
        <v>257</v>
      </c>
      <c r="S479">
        <v>5.6420233463035041</v>
      </c>
      <c r="T479">
        <v>5.9805447470817112</v>
      </c>
      <c r="U479">
        <v>23.449455252918284</v>
      </c>
      <c r="V479">
        <v>10.116731517509727</v>
      </c>
      <c r="W479">
        <v>5.8365758754863828</v>
      </c>
      <c r="X479">
        <v>91.439688715953295</v>
      </c>
      <c r="Y479">
        <v>47.470817120622563</v>
      </c>
      <c r="Z479">
        <v>6.3058195355191549</v>
      </c>
      <c r="AA479">
        <v>1.5620326823156621</v>
      </c>
      <c r="AB479">
        <v>2.2342424649009276</v>
      </c>
      <c r="AC479">
        <v>55.234929293727923</v>
      </c>
      <c r="AD479">
        <v>58.559577856648019</v>
      </c>
      <c r="AE479">
        <v>58.891575548133709</v>
      </c>
      <c r="AF479">
        <v>2.8705461856360994</v>
      </c>
      <c r="AG479">
        <v>3.0887103403895111</v>
      </c>
      <c r="AH479">
        <v>0.3891050583657587</v>
      </c>
    </row>
    <row r="480" spans="1:37">
      <c r="A480">
        <v>3</v>
      </c>
      <c r="B480">
        <v>115</v>
      </c>
      <c r="C480">
        <v>2021</v>
      </c>
      <c r="D480">
        <v>99</v>
      </c>
      <c r="E480">
        <v>11</v>
      </c>
      <c r="F480">
        <v>99</v>
      </c>
      <c r="G480">
        <v>99</v>
      </c>
      <c r="H480">
        <v>99</v>
      </c>
      <c r="I480">
        <v>99</v>
      </c>
      <c r="J480">
        <v>999</v>
      </c>
      <c r="K480">
        <v>99</v>
      </c>
      <c r="L480">
        <v>99</v>
      </c>
      <c r="M480">
        <v>99</v>
      </c>
      <c r="N480">
        <v>99</v>
      </c>
      <c r="O480">
        <v>99</v>
      </c>
      <c r="P480">
        <v>9999</v>
      </c>
      <c r="Q480">
        <v>32</v>
      </c>
      <c r="R480">
        <v>214</v>
      </c>
      <c r="S480">
        <v>5.4672897196261685</v>
      </c>
      <c r="T480">
        <v>5.9813084112149522</v>
      </c>
      <c r="U480">
        <v>22.874439252336455</v>
      </c>
      <c r="V480">
        <v>7.4766355140186898</v>
      </c>
      <c r="W480">
        <v>4.2056074766355156</v>
      </c>
      <c r="X480">
        <v>87.850467289719617</v>
      </c>
      <c r="Y480">
        <v>46.261682242990638</v>
      </c>
      <c r="Z480">
        <v>5.8527121609415191</v>
      </c>
      <c r="AA480">
        <v>1.584491174020392</v>
      </c>
      <c r="AB480">
        <v>2.0620346925080639</v>
      </c>
      <c r="AC480">
        <v>56.269651573902117</v>
      </c>
      <c r="AD480">
        <v>57.393109470136913</v>
      </c>
      <c r="AE480">
        <v>55.044451084366749</v>
      </c>
      <c r="AF480">
        <v>2.390260247961578</v>
      </c>
      <c r="AG480">
        <v>2.5088548178881167</v>
      </c>
      <c r="AH480">
        <v>0.46728971962616805</v>
      </c>
    </row>
    <row r="481" spans="1:34">
      <c r="A481">
        <v>3</v>
      </c>
      <c r="B481">
        <v>116</v>
      </c>
      <c r="C481">
        <v>2021</v>
      </c>
      <c r="D481">
        <v>99</v>
      </c>
      <c r="E481">
        <v>12</v>
      </c>
      <c r="F481">
        <v>99</v>
      </c>
      <c r="G481">
        <v>99</v>
      </c>
      <c r="H481">
        <v>99</v>
      </c>
      <c r="I481">
        <v>99</v>
      </c>
      <c r="J481">
        <v>999</v>
      </c>
      <c r="K481">
        <v>99</v>
      </c>
      <c r="L481">
        <v>99</v>
      </c>
      <c r="M481">
        <v>99</v>
      </c>
      <c r="N481">
        <v>99</v>
      </c>
      <c r="O481">
        <v>99</v>
      </c>
      <c r="P481">
        <v>9999</v>
      </c>
      <c r="Q481">
        <v>37</v>
      </c>
      <c r="R481">
        <v>232</v>
      </c>
      <c r="S481">
        <v>5.4482758620689644</v>
      </c>
      <c r="T481">
        <v>5.7887931034482794</v>
      </c>
      <c r="U481">
        <v>22.360301724137944</v>
      </c>
      <c r="V481">
        <v>5.1724137931034484</v>
      </c>
      <c r="W481">
        <v>5.6034482758620685</v>
      </c>
      <c r="X481">
        <v>82.758620689655189</v>
      </c>
      <c r="Y481">
        <v>42.241379310344819</v>
      </c>
      <c r="Z481">
        <v>6.6092524874939631</v>
      </c>
      <c r="AA481">
        <v>1.7162751747969376</v>
      </c>
      <c r="AB481">
        <v>2.371390962099007</v>
      </c>
      <c r="AC481">
        <v>58.507086514419854</v>
      </c>
      <c r="AD481">
        <v>58.80028123704664</v>
      </c>
      <c r="AE481">
        <v>70.106341027617276</v>
      </c>
      <c r="AF481">
        <v>2.5913101753602144</v>
      </c>
      <c r="AG481">
        <v>2.6587465837941409</v>
      </c>
      <c r="AH481">
        <v>0</v>
      </c>
    </row>
    <row r="482" spans="1:34">
      <c r="A482">
        <v>3</v>
      </c>
      <c r="B482">
        <v>117</v>
      </c>
      <c r="C482">
        <v>2021</v>
      </c>
      <c r="D482">
        <v>99</v>
      </c>
      <c r="E482">
        <v>13</v>
      </c>
      <c r="F482">
        <v>99</v>
      </c>
      <c r="G482">
        <v>99</v>
      </c>
      <c r="H482">
        <v>99</v>
      </c>
      <c r="I482">
        <v>99</v>
      </c>
      <c r="J482">
        <v>999</v>
      </c>
      <c r="K482">
        <v>99</v>
      </c>
      <c r="L482">
        <v>99</v>
      </c>
      <c r="M482">
        <v>99</v>
      </c>
      <c r="N482">
        <v>99</v>
      </c>
      <c r="O482">
        <v>99</v>
      </c>
      <c r="P482">
        <v>9999</v>
      </c>
      <c r="Q482">
        <v>1</v>
      </c>
      <c r="R482">
        <v>2</v>
      </c>
      <c r="S482">
        <v>4.5</v>
      </c>
      <c r="T482">
        <v>6.5</v>
      </c>
      <c r="U482">
        <v>29</v>
      </c>
      <c r="V482">
        <v>0</v>
      </c>
      <c r="W482">
        <v>0</v>
      </c>
      <c r="X482">
        <v>50</v>
      </c>
      <c r="Y482">
        <v>50</v>
      </c>
      <c r="Z482">
        <v>14.100000000000001</v>
      </c>
      <c r="AA482">
        <v>1.5</v>
      </c>
      <c r="AB482">
        <v>1.5</v>
      </c>
      <c r="AC482">
        <v>99.999999999999986</v>
      </c>
      <c r="AD482">
        <v>99.999999999999986</v>
      </c>
      <c r="AE482">
        <v>100</v>
      </c>
      <c r="AF482">
        <v>2.2338880822070806E-2</v>
      </c>
      <c r="AG482">
        <v>2.9726193060758486E-2</v>
      </c>
      <c r="AH482">
        <v>0</v>
      </c>
    </row>
    <row r="483" spans="1:34">
      <c r="A483">
        <v>3</v>
      </c>
      <c r="B483">
        <v>118</v>
      </c>
      <c r="C483">
        <v>2021</v>
      </c>
      <c r="D483">
        <v>99</v>
      </c>
      <c r="E483">
        <v>14</v>
      </c>
      <c r="F483">
        <v>99</v>
      </c>
      <c r="G483">
        <v>99</v>
      </c>
      <c r="H483">
        <v>99</v>
      </c>
      <c r="I483">
        <v>99</v>
      </c>
      <c r="J483">
        <v>999</v>
      </c>
      <c r="K483">
        <v>99</v>
      </c>
      <c r="L483">
        <v>99</v>
      </c>
      <c r="M483">
        <v>99</v>
      </c>
      <c r="N483">
        <v>99</v>
      </c>
      <c r="O483">
        <v>99</v>
      </c>
      <c r="P483">
        <v>9999</v>
      </c>
      <c r="Q483">
        <v>16</v>
      </c>
      <c r="R483">
        <v>122</v>
      </c>
      <c r="S483">
        <v>5.7704918032786878</v>
      </c>
      <c r="T483">
        <v>6.8196721311475388</v>
      </c>
      <c r="U483">
        <v>23.555491803278688</v>
      </c>
      <c r="V483">
        <v>4.0983606557377046</v>
      </c>
      <c r="W483">
        <v>9.0163934426229506</v>
      </c>
      <c r="X483">
        <v>86.885245901639351</v>
      </c>
      <c r="Y483">
        <v>53.278688524590159</v>
      </c>
      <c r="Z483">
        <v>6.4524494144978792</v>
      </c>
      <c r="AA483">
        <v>1.1579156318957562</v>
      </c>
      <c r="AB483">
        <v>2.0163934426229519</v>
      </c>
      <c r="AC483">
        <v>51.554438091173125</v>
      </c>
      <c r="AD483">
        <v>67.292200573681555</v>
      </c>
      <c r="AE483">
        <v>69.493675237035376</v>
      </c>
      <c r="AF483">
        <v>1.3626717301463196</v>
      </c>
      <c r="AG483">
        <v>1.4728662384864819</v>
      </c>
      <c r="AH483">
        <v>0.81967213114754112</v>
      </c>
    </row>
    <row r="484" spans="1:34">
      <c r="A484">
        <v>3</v>
      </c>
      <c r="B484">
        <v>119</v>
      </c>
      <c r="C484">
        <v>2021</v>
      </c>
      <c r="D484">
        <v>99</v>
      </c>
      <c r="E484">
        <v>15</v>
      </c>
      <c r="F484">
        <v>99</v>
      </c>
      <c r="G484">
        <v>99</v>
      </c>
      <c r="H484">
        <v>99</v>
      </c>
      <c r="I484">
        <v>99</v>
      </c>
      <c r="J484">
        <v>999</v>
      </c>
      <c r="K484">
        <v>99</v>
      </c>
      <c r="L484">
        <v>99</v>
      </c>
      <c r="M484">
        <v>99</v>
      </c>
      <c r="N484">
        <v>99</v>
      </c>
      <c r="O484">
        <v>99</v>
      </c>
      <c r="P484">
        <v>9999</v>
      </c>
      <c r="Q484">
        <v>28</v>
      </c>
      <c r="R484">
        <v>152</v>
      </c>
      <c r="S484">
        <v>5.8618421052631566</v>
      </c>
      <c r="T484">
        <v>5.4934210526315796</v>
      </c>
      <c r="U484">
        <v>21.814078947368408</v>
      </c>
      <c r="V484">
        <v>4.6052631578947363</v>
      </c>
      <c r="W484">
        <v>1.3157894736842111</v>
      </c>
      <c r="X484">
        <v>84.868421052631547</v>
      </c>
      <c r="Y484">
        <v>35.526315789473678</v>
      </c>
      <c r="Z484">
        <v>5.7356057078457585</v>
      </c>
      <c r="AA484">
        <v>1.7208066579417405</v>
      </c>
      <c r="AB484">
        <v>1.8353140794106877</v>
      </c>
      <c r="AC484">
        <v>42.724110694224095</v>
      </c>
      <c r="AD484">
        <v>60.665273491426838</v>
      </c>
      <c r="AE484">
        <v>40.279559544442925</v>
      </c>
      <c r="AF484">
        <v>1.6977549424773823</v>
      </c>
      <c r="AG484">
        <v>1.6993849548151612</v>
      </c>
      <c r="AH484">
        <v>0</v>
      </c>
    </row>
    <row r="485" spans="1:34">
      <c r="A485">
        <v>3</v>
      </c>
      <c r="B485">
        <v>120</v>
      </c>
      <c r="C485">
        <v>2021</v>
      </c>
      <c r="D485">
        <v>99</v>
      </c>
      <c r="E485">
        <v>16</v>
      </c>
      <c r="F485">
        <v>99</v>
      </c>
      <c r="G485">
        <v>99</v>
      </c>
      <c r="H485">
        <v>99</v>
      </c>
      <c r="I485">
        <v>99</v>
      </c>
      <c r="J485">
        <v>999</v>
      </c>
      <c r="K485">
        <v>99</v>
      </c>
      <c r="L485">
        <v>99</v>
      </c>
      <c r="M485">
        <v>99</v>
      </c>
      <c r="N485">
        <v>99</v>
      </c>
      <c r="O485">
        <v>99</v>
      </c>
      <c r="P485">
        <v>9999</v>
      </c>
      <c r="Q485">
        <v>9</v>
      </c>
      <c r="R485">
        <v>100</v>
      </c>
      <c r="S485">
        <v>5.53</v>
      </c>
      <c r="T485">
        <v>5.96</v>
      </c>
      <c r="U485">
        <v>22.678600000000003</v>
      </c>
      <c r="V485">
        <v>6</v>
      </c>
      <c r="W485">
        <v>6</v>
      </c>
      <c r="X485">
        <v>87</v>
      </c>
      <c r="Y485">
        <v>43</v>
      </c>
      <c r="Z485">
        <v>5.9604993112993139</v>
      </c>
      <c r="AA485">
        <v>1.5903144343179429</v>
      </c>
      <c r="AB485">
        <v>2.3191377708105225</v>
      </c>
      <c r="AC485">
        <v>65.695719669322386</v>
      </c>
      <c r="AD485">
        <v>68.8070118907591</v>
      </c>
      <c r="AE485">
        <v>74.866635222621568</v>
      </c>
      <c r="AF485">
        <v>1.1169440411035407</v>
      </c>
      <c r="AG485">
        <v>1.1623248999098583</v>
      </c>
      <c r="AH485">
        <v>0</v>
      </c>
    </row>
    <row r="486" spans="1:34">
      <c r="A486">
        <v>3</v>
      </c>
      <c r="B486">
        <v>121</v>
      </c>
      <c r="C486">
        <v>2021</v>
      </c>
      <c r="D486">
        <v>99</v>
      </c>
      <c r="E486">
        <v>17</v>
      </c>
      <c r="F486">
        <v>99</v>
      </c>
      <c r="G486">
        <v>99</v>
      </c>
      <c r="H486">
        <v>99</v>
      </c>
      <c r="I486">
        <v>99</v>
      </c>
      <c r="J486">
        <v>999</v>
      </c>
      <c r="K486">
        <v>99</v>
      </c>
      <c r="L486">
        <v>99</v>
      </c>
      <c r="M486">
        <v>99</v>
      </c>
      <c r="N486">
        <v>99</v>
      </c>
      <c r="O486">
        <v>99</v>
      </c>
      <c r="P486">
        <v>9999</v>
      </c>
      <c r="Q486">
        <v>34</v>
      </c>
      <c r="R486">
        <v>176</v>
      </c>
      <c r="S486">
        <v>5.1477272727272716</v>
      </c>
      <c r="T486">
        <v>5.7840909090909101</v>
      </c>
      <c r="U486">
        <v>21.808522727272734</v>
      </c>
      <c r="V486">
        <v>6.8181818181818192</v>
      </c>
      <c r="W486">
        <v>3.9772727272727271</v>
      </c>
      <c r="X486">
        <v>82.954545454545439</v>
      </c>
      <c r="Y486">
        <v>43.75</v>
      </c>
      <c r="Z486">
        <v>6.5958562301322177</v>
      </c>
      <c r="AA486">
        <v>1.6204641080936788</v>
      </c>
      <c r="AB486">
        <v>2.0722674430130645</v>
      </c>
      <c r="AC486">
        <v>56.023113652462811</v>
      </c>
      <c r="AD486">
        <v>68.441562069219302</v>
      </c>
      <c r="AE486">
        <v>59.493267457655151</v>
      </c>
      <c r="AF486">
        <v>1.9658215123422311</v>
      </c>
      <c r="AG486">
        <v>1.9672077038811957</v>
      </c>
      <c r="AH486">
        <v>0</v>
      </c>
    </row>
    <row r="487" spans="1:34">
      <c r="A487">
        <v>3</v>
      </c>
      <c r="B487">
        <v>122</v>
      </c>
      <c r="C487">
        <v>2021</v>
      </c>
      <c r="D487">
        <v>99</v>
      </c>
      <c r="E487">
        <v>18</v>
      </c>
      <c r="F487">
        <v>99</v>
      </c>
      <c r="G487">
        <v>99</v>
      </c>
      <c r="H487">
        <v>99</v>
      </c>
      <c r="I487">
        <v>99</v>
      </c>
      <c r="J487">
        <v>999</v>
      </c>
      <c r="K487">
        <v>99</v>
      </c>
      <c r="L487">
        <v>99</v>
      </c>
      <c r="M487">
        <v>99</v>
      </c>
      <c r="N487">
        <v>99</v>
      </c>
      <c r="O487">
        <v>99</v>
      </c>
      <c r="P487">
        <v>9999</v>
      </c>
      <c r="Q487">
        <v>13</v>
      </c>
      <c r="R487">
        <v>66</v>
      </c>
      <c r="S487">
        <v>4.6363636363636367</v>
      </c>
      <c r="T487">
        <v>6.8181818181818192</v>
      </c>
      <c r="U487">
        <v>22.222272727272724</v>
      </c>
      <c r="V487">
        <v>0</v>
      </c>
      <c r="W487">
        <v>9.0909090909090917</v>
      </c>
      <c r="X487">
        <v>93.939393939393923</v>
      </c>
      <c r="Y487">
        <v>37.878787878787875</v>
      </c>
      <c r="Z487">
        <v>4.771477376019134</v>
      </c>
      <c r="AA487">
        <v>1.6014800317240971</v>
      </c>
      <c r="AB487">
        <v>2.2081741457256565</v>
      </c>
      <c r="AC487">
        <v>57.885149178774192</v>
      </c>
      <c r="AD487">
        <v>60.634412008459087</v>
      </c>
      <c r="AE487">
        <v>50.829875075448442</v>
      </c>
      <c r="AF487">
        <v>0.73718306712833692</v>
      </c>
      <c r="AG487">
        <v>0.75169854442108019</v>
      </c>
      <c r="AH487">
        <v>0</v>
      </c>
    </row>
    <row r="488" spans="1:34">
      <c r="A488">
        <v>3</v>
      </c>
      <c r="B488">
        <v>123</v>
      </c>
      <c r="C488">
        <v>2021</v>
      </c>
      <c r="D488">
        <v>99</v>
      </c>
      <c r="E488">
        <v>19</v>
      </c>
      <c r="F488">
        <v>99</v>
      </c>
      <c r="G488">
        <v>99</v>
      </c>
      <c r="H488">
        <v>99</v>
      </c>
      <c r="I488">
        <v>99</v>
      </c>
      <c r="J488">
        <v>999</v>
      </c>
      <c r="K488">
        <v>99</v>
      </c>
      <c r="L488">
        <v>99</v>
      </c>
      <c r="M488">
        <v>99</v>
      </c>
      <c r="N488">
        <v>99</v>
      </c>
      <c r="O488">
        <v>99</v>
      </c>
      <c r="P488">
        <v>9999</v>
      </c>
      <c r="Q488">
        <v>13</v>
      </c>
      <c r="R488">
        <v>92</v>
      </c>
      <c r="S488">
        <v>6.1521739130434794</v>
      </c>
      <c r="T488">
        <v>5.4891304347826084</v>
      </c>
      <c r="U488">
        <v>20.894130434782596</v>
      </c>
      <c r="V488">
        <v>3.2608695652173911</v>
      </c>
      <c r="W488">
        <v>4.3478260869565215</v>
      </c>
      <c r="X488">
        <v>76.086956521739125</v>
      </c>
      <c r="Y488">
        <v>28.260869565217391</v>
      </c>
      <c r="Z488">
        <v>6.0588819373555376</v>
      </c>
      <c r="AA488">
        <v>2.069103894509889</v>
      </c>
      <c r="AB488">
        <v>2.1794223667182986</v>
      </c>
      <c r="AC488">
        <v>41.212167783745663</v>
      </c>
      <c r="AD488">
        <v>70.040413748902196</v>
      </c>
      <c r="AE488">
        <v>30.889753926614645</v>
      </c>
      <c r="AF488">
        <v>1.0275885178152575</v>
      </c>
      <c r="AG488">
        <v>0.98519779091333826</v>
      </c>
      <c r="AH488">
        <v>0</v>
      </c>
    </row>
    <row r="489" spans="1:34">
      <c r="A489">
        <v>3</v>
      </c>
      <c r="B489">
        <v>124</v>
      </c>
      <c r="C489">
        <v>2021</v>
      </c>
      <c r="D489">
        <v>99</v>
      </c>
      <c r="E489">
        <v>20</v>
      </c>
      <c r="F489">
        <v>99</v>
      </c>
      <c r="G489">
        <v>99</v>
      </c>
      <c r="H489">
        <v>99</v>
      </c>
      <c r="I489">
        <v>99</v>
      </c>
      <c r="J489">
        <v>999</v>
      </c>
      <c r="K489">
        <v>99</v>
      </c>
      <c r="L489">
        <v>99</v>
      </c>
      <c r="M489">
        <v>99</v>
      </c>
      <c r="N489">
        <v>99</v>
      </c>
      <c r="O489">
        <v>99</v>
      </c>
      <c r="P489">
        <v>9999</v>
      </c>
      <c r="Q489">
        <v>43</v>
      </c>
      <c r="R489">
        <v>265</v>
      </c>
      <c r="S489">
        <v>5.6150943396226412</v>
      </c>
      <c r="T489">
        <v>6.1886792452830193</v>
      </c>
      <c r="U489">
        <v>23.739132075471712</v>
      </c>
      <c r="V489">
        <v>5.6603773584905639</v>
      </c>
      <c r="W489">
        <v>6.415094339622641</v>
      </c>
      <c r="X489">
        <v>92.830188679245296</v>
      </c>
      <c r="Y489">
        <v>46.415094339622648</v>
      </c>
      <c r="Z489">
        <v>6.2070662411624147</v>
      </c>
      <c r="AA489">
        <v>1.6330774544497628</v>
      </c>
      <c r="AB489">
        <v>2.1601590068446934</v>
      </c>
      <c r="AC489">
        <v>66.755960553440232</v>
      </c>
      <c r="AD489">
        <v>68.921334693763086</v>
      </c>
      <c r="AE489">
        <v>72.658805493467398</v>
      </c>
      <c r="AF489">
        <v>2.9599017089243826</v>
      </c>
      <c r="AG489">
        <v>3.2242002782781696</v>
      </c>
      <c r="AH489">
        <v>0</v>
      </c>
    </row>
    <row r="490" spans="1:34">
      <c r="A490">
        <v>3</v>
      </c>
      <c r="B490">
        <v>125</v>
      </c>
      <c r="C490">
        <v>2021</v>
      </c>
      <c r="D490">
        <v>99</v>
      </c>
      <c r="E490">
        <v>21</v>
      </c>
      <c r="F490">
        <v>99</v>
      </c>
      <c r="G490">
        <v>99</v>
      </c>
      <c r="H490">
        <v>99</v>
      </c>
      <c r="I490">
        <v>99</v>
      </c>
      <c r="J490">
        <v>999</v>
      </c>
      <c r="K490">
        <v>99</v>
      </c>
      <c r="L490">
        <v>99</v>
      </c>
      <c r="M490">
        <v>99</v>
      </c>
      <c r="N490">
        <v>99</v>
      </c>
      <c r="O490">
        <v>99</v>
      </c>
      <c r="P490">
        <v>9999</v>
      </c>
      <c r="Q490">
        <v>3</v>
      </c>
      <c r="R490">
        <v>9</v>
      </c>
      <c r="S490">
        <v>5.4444444444444438</v>
      </c>
      <c r="T490">
        <v>7</v>
      </c>
      <c r="U490">
        <v>22.022222222222226</v>
      </c>
      <c r="V490">
        <v>0</v>
      </c>
      <c r="W490">
        <v>11.111111111111112</v>
      </c>
      <c r="X490">
        <v>88.8888888888889</v>
      </c>
      <c r="Y490">
        <v>33.333333333333343</v>
      </c>
      <c r="Z490">
        <v>5.3735520587777721</v>
      </c>
      <c r="AA490">
        <v>1.498970840359114</v>
      </c>
      <c r="AB490">
        <v>2.4494897427831779</v>
      </c>
      <c r="AC490">
        <v>80.988460734152994</v>
      </c>
      <c r="AD490">
        <v>76.90220309985186</v>
      </c>
      <c r="AE490">
        <v>66.575028593568362</v>
      </c>
      <c r="AF490">
        <v>0.10052496369931868</v>
      </c>
      <c r="AG490">
        <v>0.10158157697659198</v>
      </c>
      <c r="AH490">
        <v>11.111111111111112</v>
      </c>
    </row>
    <row r="491" spans="1:34">
      <c r="A491">
        <v>3</v>
      </c>
      <c r="B491">
        <v>126</v>
      </c>
      <c r="C491">
        <v>2021</v>
      </c>
      <c r="D491">
        <v>99</v>
      </c>
      <c r="E491">
        <v>22</v>
      </c>
      <c r="F491">
        <v>99</v>
      </c>
      <c r="G491">
        <v>99</v>
      </c>
      <c r="H491">
        <v>99</v>
      </c>
      <c r="I491">
        <v>99</v>
      </c>
      <c r="J491">
        <v>999</v>
      </c>
      <c r="K491">
        <v>99</v>
      </c>
      <c r="L491">
        <v>99</v>
      </c>
      <c r="M491">
        <v>99</v>
      </c>
      <c r="N491">
        <v>99</v>
      </c>
      <c r="O491">
        <v>99</v>
      </c>
      <c r="P491">
        <v>9999</v>
      </c>
      <c r="Q491">
        <v>35</v>
      </c>
      <c r="R491">
        <v>238</v>
      </c>
      <c r="S491">
        <v>5.3067226890756301</v>
      </c>
      <c r="T491">
        <v>5.9327731092436995</v>
      </c>
      <c r="U491">
        <v>22.988361344537815</v>
      </c>
      <c r="V491">
        <v>4.6218487394957988</v>
      </c>
      <c r="W491">
        <v>6.3025210084033603</v>
      </c>
      <c r="X491">
        <v>88.655462184873983</v>
      </c>
      <c r="Y491">
        <v>47.058823529411761</v>
      </c>
      <c r="Z491">
        <v>6.1786984504585556</v>
      </c>
      <c r="AA491">
        <v>1.5885742824399949</v>
      </c>
      <c r="AB491">
        <v>2.4052851206345141</v>
      </c>
      <c r="AC491">
        <v>66.674598184665399</v>
      </c>
      <c r="AD491">
        <v>65.426764961751758</v>
      </c>
      <c r="AE491">
        <v>68.387194722131653</v>
      </c>
      <c r="AF491">
        <v>2.6583268178264263</v>
      </c>
      <c r="AG491">
        <v>2.8041179182726506</v>
      </c>
      <c r="AH491">
        <v>0</v>
      </c>
    </row>
    <row r="492" spans="1:34">
      <c r="A492">
        <v>3</v>
      </c>
      <c r="B492">
        <v>127</v>
      </c>
      <c r="C492">
        <v>2021</v>
      </c>
      <c r="D492">
        <v>99</v>
      </c>
      <c r="E492">
        <v>23</v>
      </c>
      <c r="F492">
        <v>99</v>
      </c>
      <c r="G492">
        <v>99</v>
      </c>
      <c r="H492">
        <v>99</v>
      </c>
      <c r="I492">
        <v>99</v>
      </c>
      <c r="J492">
        <v>999</v>
      </c>
      <c r="K492">
        <v>99</v>
      </c>
      <c r="L492">
        <v>99</v>
      </c>
      <c r="M492">
        <v>99</v>
      </c>
      <c r="N492">
        <v>99</v>
      </c>
      <c r="O492">
        <v>99</v>
      </c>
      <c r="P492">
        <v>9999</v>
      </c>
      <c r="Q492">
        <v>4</v>
      </c>
      <c r="R492">
        <v>7</v>
      </c>
      <c r="S492">
        <v>5.1428571428571441</v>
      </c>
      <c r="T492">
        <v>5.4285714285714306</v>
      </c>
      <c r="U492">
        <v>21.85</v>
      </c>
      <c r="V492">
        <v>14.285714285714288</v>
      </c>
      <c r="W492">
        <v>14.285714285714288</v>
      </c>
      <c r="X492">
        <v>57.142857142857153</v>
      </c>
      <c r="Y492">
        <v>42.857142857142847</v>
      </c>
      <c r="Z492">
        <v>8.9005473346948065</v>
      </c>
      <c r="AA492">
        <v>2.166535841157585</v>
      </c>
      <c r="AB492">
        <v>3.3745748031479192</v>
      </c>
      <c r="AC492">
        <v>62.074261040630169</v>
      </c>
      <c r="AD492">
        <v>72.342814399856707</v>
      </c>
      <c r="AE492">
        <v>87.091060017219121</v>
      </c>
      <c r="AF492">
        <v>7.818608287724782E-2</v>
      </c>
      <c r="AG492">
        <v>7.8390021183500191E-2</v>
      </c>
      <c r="AH492">
        <v>0</v>
      </c>
    </row>
    <row r="493" spans="1:34">
      <c r="A493">
        <v>3</v>
      </c>
      <c r="B493">
        <v>128</v>
      </c>
      <c r="C493">
        <v>2021</v>
      </c>
      <c r="D493">
        <v>99</v>
      </c>
      <c r="E493">
        <v>24</v>
      </c>
      <c r="F493">
        <v>99</v>
      </c>
      <c r="G493">
        <v>99</v>
      </c>
      <c r="H493">
        <v>99</v>
      </c>
      <c r="I493">
        <v>99</v>
      </c>
      <c r="J493">
        <v>999</v>
      </c>
      <c r="K493">
        <v>99</v>
      </c>
      <c r="L493">
        <v>99</v>
      </c>
      <c r="M493">
        <v>99</v>
      </c>
      <c r="N493">
        <v>99</v>
      </c>
      <c r="O493">
        <v>99</v>
      </c>
      <c r="P493">
        <v>9999</v>
      </c>
      <c r="Q493">
        <v>33</v>
      </c>
      <c r="R493">
        <v>222</v>
      </c>
      <c r="S493">
        <v>4.8828828828828819</v>
      </c>
      <c r="T493">
        <v>6.3108108108108114</v>
      </c>
      <c r="U493">
        <v>23.268963963963984</v>
      </c>
      <c r="V493">
        <v>2.2522522522522515</v>
      </c>
      <c r="W493">
        <v>11.711711711711716</v>
      </c>
      <c r="X493">
        <v>90.540540540540519</v>
      </c>
      <c r="Y493">
        <v>46.846846846846866</v>
      </c>
      <c r="Z493">
        <v>6.0859089432366016</v>
      </c>
      <c r="AA493">
        <v>1.8994486575055924</v>
      </c>
      <c r="AB493">
        <v>2.6909541946530737</v>
      </c>
      <c r="AC493">
        <v>63.533042527376189</v>
      </c>
      <c r="AD493">
        <v>67.492922683203346</v>
      </c>
      <c r="AE493">
        <v>62.754172714775891</v>
      </c>
      <c r="AF493">
        <v>2.4796157712498608</v>
      </c>
      <c r="AG493">
        <v>2.647532633722256</v>
      </c>
      <c r="AH493">
        <v>0</v>
      </c>
    </row>
    <row r="494" spans="1:34">
      <c r="A494">
        <v>3</v>
      </c>
      <c r="B494">
        <v>129</v>
      </c>
      <c r="C494">
        <v>2021</v>
      </c>
      <c r="D494">
        <v>99</v>
      </c>
      <c r="E494">
        <v>25</v>
      </c>
      <c r="F494">
        <v>99</v>
      </c>
      <c r="G494">
        <v>99</v>
      </c>
      <c r="H494">
        <v>99</v>
      </c>
      <c r="I494">
        <v>99</v>
      </c>
      <c r="J494">
        <v>999</v>
      </c>
      <c r="K494">
        <v>99</v>
      </c>
      <c r="L494">
        <v>99</v>
      </c>
      <c r="M494">
        <v>99</v>
      </c>
      <c r="N494">
        <v>99</v>
      </c>
      <c r="O494">
        <v>99</v>
      </c>
      <c r="P494">
        <v>9999</v>
      </c>
      <c r="Q494">
        <v>24</v>
      </c>
      <c r="R494">
        <v>179</v>
      </c>
      <c r="S494">
        <v>4.7318435754189956</v>
      </c>
      <c r="T494">
        <v>4.782122905027931</v>
      </c>
      <c r="U494">
        <v>19.954189944134072</v>
      </c>
      <c r="V494">
        <v>3.9106145251396658</v>
      </c>
      <c r="W494">
        <v>4.4692737430167604</v>
      </c>
      <c r="X494">
        <v>75.418994413407802</v>
      </c>
      <c r="Y494">
        <v>25.698324022346359</v>
      </c>
      <c r="Z494">
        <v>6.0693411041711718</v>
      </c>
      <c r="AA494">
        <v>1.4932408076427457</v>
      </c>
      <c r="AB494">
        <v>2.576757732010396</v>
      </c>
      <c r="AC494">
        <v>60.674129078414701</v>
      </c>
      <c r="AD494">
        <v>59.323824597071315</v>
      </c>
      <c r="AE494">
        <v>61.640207192923413</v>
      </c>
      <c r="AF494">
        <v>1.999329833575338</v>
      </c>
      <c r="AG494">
        <v>1.8306209719727105</v>
      </c>
      <c r="AH494">
        <v>0</v>
      </c>
    </row>
    <row r="495" spans="1:34">
      <c r="A495">
        <v>3</v>
      </c>
      <c r="B495">
        <v>130</v>
      </c>
      <c r="C495">
        <v>2021</v>
      </c>
      <c r="D495">
        <v>99</v>
      </c>
      <c r="E495">
        <v>26</v>
      </c>
      <c r="F495">
        <v>99</v>
      </c>
      <c r="G495">
        <v>99</v>
      </c>
      <c r="H495">
        <v>99</v>
      </c>
      <c r="I495">
        <v>99</v>
      </c>
      <c r="J495">
        <v>999</v>
      </c>
      <c r="K495">
        <v>99</v>
      </c>
      <c r="L495">
        <v>99</v>
      </c>
      <c r="M495">
        <v>99</v>
      </c>
      <c r="N495">
        <v>99</v>
      </c>
      <c r="O495">
        <v>99</v>
      </c>
      <c r="P495">
        <v>9999</v>
      </c>
      <c r="Q495">
        <v>16</v>
      </c>
      <c r="R495">
        <v>90</v>
      </c>
      <c r="S495">
        <v>4.8111111111111109</v>
      </c>
      <c r="T495">
        <v>6.333333333333333</v>
      </c>
      <c r="U495">
        <v>24.023</v>
      </c>
      <c r="V495">
        <v>4.4444444444444446</v>
      </c>
      <c r="W495">
        <v>4.4444444444444446</v>
      </c>
      <c r="X495">
        <v>93.333333333333314</v>
      </c>
      <c r="Y495">
        <v>50</v>
      </c>
      <c r="Z495">
        <v>6.9707100626677549</v>
      </c>
      <c r="AA495">
        <v>2.0433874079002812</v>
      </c>
      <c r="AB495">
        <v>2.195955878933415</v>
      </c>
      <c r="AC495">
        <v>37.172426964262733</v>
      </c>
      <c r="AD495">
        <v>47.425951292028117</v>
      </c>
      <c r="AE495">
        <v>37.555479358413422</v>
      </c>
      <c r="AF495">
        <v>1.0052496369931867</v>
      </c>
      <c r="AG495">
        <v>1.1081053488081742</v>
      </c>
      <c r="AH495">
        <v>0</v>
      </c>
    </row>
    <row r="496" spans="1:34">
      <c r="A496">
        <v>3</v>
      </c>
      <c r="B496">
        <v>131</v>
      </c>
      <c r="C496">
        <v>2021</v>
      </c>
      <c r="D496">
        <v>99</v>
      </c>
      <c r="E496">
        <v>27</v>
      </c>
      <c r="F496">
        <v>99</v>
      </c>
      <c r="G496">
        <v>99</v>
      </c>
      <c r="H496">
        <v>99</v>
      </c>
      <c r="I496">
        <v>99</v>
      </c>
      <c r="J496">
        <v>999</v>
      </c>
      <c r="K496">
        <v>99</v>
      </c>
      <c r="L496">
        <v>99</v>
      </c>
      <c r="M496">
        <v>99</v>
      </c>
      <c r="N496">
        <v>99</v>
      </c>
      <c r="O496">
        <v>99</v>
      </c>
      <c r="P496">
        <v>9999</v>
      </c>
      <c r="Q496">
        <v>18</v>
      </c>
      <c r="R496">
        <v>135</v>
      </c>
      <c r="S496">
        <v>5.185185185185186</v>
      </c>
      <c r="T496">
        <v>6.488888888888888</v>
      </c>
      <c r="U496">
        <v>23.181259259259257</v>
      </c>
      <c r="V496">
        <v>3.7037037037037042</v>
      </c>
      <c r="W496">
        <v>7.4074074074074083</v>
      </c>
      <c r="X496">
        <v>79.259259259259252</v>
      </c>
      <c r="Y496">
        <v>49.629629629629619</v>
      </c>
      <c r="Z496">
        <v>7.894956611391069</v>
      </c>
      <c r="AA496">
        <v>1.8466593870100612</v>
      </c>
      <c r="AB496">
        <v>2.3628816890701918</v>
      </c>
      <c r="AC496">
        <v>61.745527787212403</v>
      </c>
      <c r="AD496">
        <v>50.251533100318682</v>
      </c>
      <c r="AE496">
        <v>72.110622607847318</v>
      </c>
      <c r="AF496">
        <v>1.5078744554897803</v>
      </c>
      <c r="AG496">
        <v>1.6039177482388256</v>
      </c>
      <c r="AH496">
        <v>0</v>
      </c>
    </row>
    <row r="497" spans="1:34">
      <c r="A497">
        <v>3</v>
      </c>
      <c r="B497">
        <v>132</v>
      </c>
      <c r="C497">
        <v>2021</v>
      </c>
      <c r="D497">
        <v>99</v>
      </c>
      <c r="E497">
        <v>28</v>
      </c>
      <c r="F497">
        <v>99</v>
      </c>
      <c r="G497">
        <v>99</v>
      </c>
      <c r="H497">
        <v>99</v>
      </c>
      <c r="I497">
        <v>99</v>
      </c>
      <c r="J497">
        <v>999</v>
      </c>
      <c r="K497">
        <v>99</v>
      </c>
      <c r="L497">
        <v>99</v>
      </c>
      <c r="M497">
        <v>99</v>
      </c>
      <c r="N497">
        <v>99</v>
      </c>
      <c r="O497">
        <v>99</v>
      </c>
      <c r="P497">
        <v>9999</v>
      </c>
      <c r="Q497">
        <v>1</v>
      </c>
      <c r="R497">
        <v>2</v>
      </c>
      <c r="S497">
        <v>8</v>
      </c>
      <c r="T497">
        <v>3.5</v>
      </c>
      <c r="U497">
        <v>18.3</v>
      </c>
      <c r="V497">
        <v>0</v>
      </c>
      <c r="W497">
        <v>0</v>
      </c>
      <c r="X497">
        <v>100</v>
      </c>
      <c r="Y497">
        <v>0</v>
      </c>
      <c r="Z497">
        <v>1.2999999999999989</v>
      </c>
      <c r="AA497">
        <v>0</v>
      </c>
      <c r="AB497">
        <v>1.5</v>
      </c>
      <c r="AD497">
        <v>-99.999999999999844</v>
      </c>
      <c r="AF497">
        <v>2.2338880822070806E-2</v>
      </c>
      <c r="AG497">
        <v>1.8758252862478637E-2</v>
      </c>
      <c r="AH497">
        <v>0</v>
      </c>
    </row>
    <row r="498" spans="1:34">
      <c r="A498">
        <v>3</v>
      </c>
      <c r="B498">
        <v>133</v>
      </c>
      <c r="C498">
        <v>2021</v>
      </c>
      <c r="D498">
        <v>99</v>
      </c>
      <c r="E498">
        <v>29</v>
      </c>
      <c r="F498">
        <v>99</v>
      </c>
      <c r="G498">
        <v>99</v>
      </c>
      <c r="H498">
        <v>99</v>
      </c>
      <c r="I498">
        <v>99</v>
      </c>
      <c r="J498">
        <v>999</v>
      </c>
      <c r="K498">
        <v>99</v>
      </c>
      <c r="L498">
        <v>99</v>
      </c>
      <c r="M498">
        <v>99</v>
      </c>
      <c r="N498">
        <v>99</v>
      </c>
      <c r="O498">
        <v>99</v>
      </c>
      <c r="P498">
        <v>9999</v>
      </c>
      <c r="Q498">
        <v>1</v>
      </c>
      <c r="R498">
        <v>2</v>
      </c>
      <c r="S498">
        <v>5.5</v>
      </c>
      <c r="T498">
        <v>6.5</v>
      </c>
      <c r="U498">
        <v>19.2</v>
      </c>
      <c r="V498">
        <v>0</v>
      </c>
      <c r="W498">
        <v>0</v>
      </c>
      <c r="X498">
        <v>100</v>
      </c>
      <c r="Y498">
        <v>0</v>
      </c>
      <c r="Z498">
        <v>1</v>
      </c>
      <c r="AA498">
        <v>0.5</v>
      </c>
      <c r="AB498">
        <v>1.5</v>
      </c>
      <c r="AC498">
        <v>100</v>
      </c>
      <c r="AD498">
        <v>100</v>
      </c>
      <c r="AE498">
        <v>100</v>
      </c>
      <c r="AF498">
        <v>2.2338880822070806E-2</v>
      </c>
      <c r="AG498">
        <v>1.9680789888502186E-2</v>
      </c>
      <c r="AH498">
        <v>0</v>
      </c>
    </row>
    <row r="499" spans="1:34">
      <c r="A499">
        <v>3</v>
      </c>
      <c r="B499">
        <v>134</v>
      </c>
      <c r="C499">
        <v>2021</v>
      </c>
      <c r="D499">
        <v>99</v>
      </c>
      <c r="E499">
        <v>30</v>
      </c>
      <c r="F499">
        <v>99</v>
      </c>
      <c r="G499">
        <v>99</v>
      </c>
      <c r="H499">
        <v>99</v>
      </c>
      <c r="I499">
        <v>99</v>
      </c>
      <c r="J499">
        <v>999</v>
      </c>
      <c r="K499">
        <v>99</v>
      </c>
      <c r="L499">
        <v>99</v>
      </c>
      <c r="M499">
        <v>99</v>
      </c>
      <c r="N499">
        <v>99</v>
      </c>
      <c r="O499">
        <v>99</v>
      </c>
      <c r="P499">
        <v>9999</v>
      </c>
      <c r="Q499">
        <v>2</v>
      </c>
      <c r="R499">
        <v>18</v>
      </c>
      <c r="S499">
        <v>5.3888888888888884</v>
      </c>
      <c r="T499">
        <v>5.5</v>
      </c>
      <c r="U499">
        <v>23.112222222222218</v>
      </c>
      <c r="V499">
        <v>11.111111111111112</v>
      </c>
      <c r="W499">
        <v>0</v>
      </c>
      <c r="X499">
        <v>100</v>
      </c>
      <c r="Y499">
        <v>44.44444444444445</v>
      </c>
      <c r="Z499">
        <v>3.3433458882375642</v>
      </c>
      <c r="AA499">
        <v>1.2533904636309403</v>
      </c>
      <c r="AB499">
        <v>1.5</v>
      </c>
      <c r="AC499">
        <v>65.29880364961835</v>
      </c>
      <c r="AD499">
        <v>2.4371238934068975</v>
      </c>
      <c r="AE499">
        <v>-1.4774740239267921</v>
      </c>
      <c r="AF499">
        <v>0.20104992739863736</v>
      </c>
      <c r="AG499">
        <v>0.21321880753684047</v>
      </c>
      <c r="AH499">
        <v>0</v>
      </c>
    </row>
    <row r="500" spans="1:34">
      <c r="A500">
        <v>3</v>
      </c>
      <c r="B500">
        <v>135</v>
      </c>
      <c r="C500">
        <v>2021</v>
      </c>
      <c r="D500">
        <v>99</v>
      </c>
      <c r="E500">
        <v>31</v>
      </c>
      <c r="F500">
        <v>99</v>
      </c>
      <c r="G500">
        <v>99</v>
      </c>
      <c r="H500">
        <v>99</v>
      </c>
      <c r="I500">
        <v>99</v>
      </c>
      <c r="J500">
        <v>999</v>
      </c>
      <c r="K500">
        <v>99</v>
      </c>
      <c r="L500">
        <v>99</v>
      </c>
      <c r="M500">
        <v>99</v>
      </c>
      <c r="N500">
        <v>99</v>
      </c>
      <c r="O500">
        <v>99</v>
      </c>
      <c r="P500">
        <v>9999</v>
      </c>
      <c r="Q500">
        <v>13</v>
      </c>
      <c r="R500">
        <v>90</v>
      </c>
      <c r="S500">
        <v>4.6444444444444439</v>
      </c>
      <c r="T500">
        <v>5.4666666666666677</v>
      </c>
      <c r="U500">
        <v>19.991222222222223</v>
      </c>
      <c r="V500">
        <v>0</v>
      </c>
      <c r="W500">
        <v>2.2222222222222223</v>
      </c>
      <c r="X500">
        <v>74.444444444444443</v>
      </c>
      <c r="Y500">
        <v>33.333333333333343</v>
      </c>
      <c r="Z500">
        <v>5.5456240662301006</v>
      </c>
      <c r="AA500">
        <v>1.2850517595378621</v>
      </c>
      <c r="AB500">
        <v>2.2764494771951833</v>
      </c>
      <c r="AC500">
        <v>46.315816156295483</v>
      </c>
      <c r="AD500">
        <v>64.981093460873836</v>
      </c>
      <c r="AE500">
        <v>33.019096547690303</v>
      </c>
      <c r="AF500">
        <v>1.0052496369931867</v>
      </c>
      <c r="AG500">
        <v>0.92213213477322942</v>
      </c>
      <c r="AH500">
        <v>0</v>
      </c>
    </row>
    <row r="501" spans="1:34">
      <c r="A501">
        <v>3</v>
      </c>
      <c r="B501">
        <v>136</v>
      </c>
      <c r="C501">
        <v>2021</v>
      </c>
      <c r="D501">
        <v>99</v>
      </c>
      <c r="E501">
        <v>32</v>
      </c>
      <c r="F501">
        <v>99</v>
      </c>
      <c r="G501">
        <v>99</v>
      </c>
      <c r="H501">
        <v>99</v>
      </c>
      <c r="I501">
        <v>99</v>
      </c>
      <c r="J501">
        <v>999</v>
      </c>
      <c r="K501">
        <v>99</v>
      </c>
      <c r="L501">
        <v>99</v>
      </c>
      <c r="M501">
        <v>99</v>
      </c>
      <c r="N501">
        <v>99</v>
      </c>
      <c r="O501">
        <v>99</v>
      </c>
      <c r="P501">
        <v>9999</v>
      </c>
      <c r="Q501">
        <v>10</v>
      </c>
      <c r="R501">
        <v>93</v>
      </c>
      <c r="S501">
        <v>4.6021505376344081</v>
      </c>
      <c r="T501">
        <v>5.5483870967741939</v>
      </c>
      <c r="U501">
        <v>19.969354838709684</v>
      </c>
      <c r="V501">
        <v>0</v>
      </c>
      <c r="W501">
        <v>6.4516129032258052</v>
      </c>
      <c r="X501">
        <v>75.268817204301087</v>
      </c>
      <c r="Y501">
        <v>23.655913978494624</v>
      </c>
      <c r="Z501">
        <v>5.8456806600656641</v>
      </c>
      <c r="AA501">
        <v>1.8028638206567464</v>
      </c>
      <c r="AB501">
        <v>2.6007283059027575</v>
      </c>
      <c r="AC501">
        <v>32.75362882051855</v>
      </c>
      <c r="AD501">
        <v>71.777082072047122</v>
      </c>
      <c r="AE501">
        <v>56.252205907059938</v>
      </c>
      <c r="AF501">
        <v>1.0387579582262931</v>
      </c>
      <c r="AG501">
        <v>0.9518275765997869</v>
      </c>
      <c r="AH501">
        <v>0</v>
      </c>
    </row>
    <row r="502" spans="1:34">
      <c r="A502">
        <v>3</v>
      </c>
      <c r="B502">
        <v>137</v>
      </c>
      <c r="C502">
        <v>2021</v>
      </c>
      <c r="D502">
        <v>99</v>
      </c>
      <c r="E502">
        <v>33</v>
      </c>
      <c r="F502">
        <v>99</v>
      </c>
      <c r="G502">
        <v>99</v>
      </c>
      <c r="H502">
        <v>99</v>
      </c>
      <c r="I502">
        <v>99</v>
      </c>
      <c r="J502">
        <v>999</v>
      </c>
      <c r="K502">
        <v>99</v>
      </c>
      <c r="L502">
        <v>99</v>
      </c>
      <c r="M502">
        <v>99</v>
      </c>
      <c r="N502">
        <v>99</v>
      </c>
      <c r="O502">
        <v>99</v>
      </c>
      <c r="P502">
        <v>9999</v>
      </c>
      <c r="Q502">
        <v>11</v>
      </c>
      <c r="R502">
        <v>97</v>
      </c>
      <c r="S502">
        <v>5.1855670103092786</v>
      </c>
      <c r="T502">
        <v>5.0309278350515445</v>
      </c>
      <c r="U502">
        <v>21.483505154639175</v>
      </c>
      <c r="V502">
        <v>9.2783505154639183</v>
      </c>
      <c r="W502">
        <v>0</v>
      </c>
      <c r="X502">
        <v>72.164948453608261</v>
      </c>
      <c r="Y502">
        <v>40.206185567010309</v>
      </c>
      <c r="Z502">
        <v>7.4033684227215693</v>
      </c>
      <c r="AA502">
        <v>1.8294830372687103</v>
      </c>
      <c r="AB502">
        <v>2.2587908828672441</v>
      </c>
      <c r="AC502">
        <v>58.108274454280782</v>
      </c>
      <c r="AD502">
        <v>38.930412057207043</v>
      </c>
      <c r="AE502">
        <v>61.979938347231951</v>
      </c>
      <c r="AF502">
        <v>1.0834357198704347</v>
      </c>
      <c r="AG502">
        <v>1.0680416158502517</v>
      </c>
      <c r="AH502">
        <v>0</v>
      </c>
    </row>
    <row r="503" spans="1:34">
      <c r="A503">
        <v>3</v>
      </c>
      <c r="B503">
        <v>138</v>
      </c>
      <c r="C503">
        <v>2021</v>
      </c>
      <c r="D503">
        <v>99</v>
      </c>
      <c r="E503">
        <v>34</v>
      </c>
      <c r="F503">
        <v>99</v>
      </c>
      <c r="G503">
        <v>99</v>
      </c>
      <c r="H503">
        <v>99</v>
      </c>
      <c r="I503">
        <v>99</v>
      </c>
      <c r="J503">
        <v>999</v>
      </c>
      <c r="K503">
        <v>99</v>
      </c>
      <c r="L503">
        <v>99</v>
      </c>
      <c r="M503">
        <v>99</v>
      </c>
      <c r="N503">
        <v>99</v>
      </c>
      <c r="O503">
        <v>99</v>
      </c>
      <c r="P503">
        <v>9999</v>
      </c>
      <c r="Q503">
        <v>25</v>
      </c>
      <c r="R503">
        <v>165</v>
      </c>
      <c r="S503">
        <v>5.5515151515151508</v>
      </c>
      <c r="T503">
        <v>5.6363636363636358</v>
      </c>
      <c r="U503">
        <v>21.715393939393945</v>
      </c>
      <c r="V503">
        <v>2.4242424242424243</v>
      </c>
      <c r="W503">
        <v>7.2727272727272716</v>
      </c>
      <c r="X503">
        <v>75.757575757575751</v>
      </c>
      <c r="Y503">
        <v>36.363636363636367</v>
      </c>
      <c r="Z503">
        <v>7.242757845492835</v>
      </c>
      <c r="AA503">
        <v>1.892268353721982</v>
      </c>
      <c r="AB503">
        <v>2.596246495956922</v>
      </c>
      <c r="AC503">
        <v>43.507316173995051</v>
      </c>
      <c r="AD503">
        <v>58.245025524190062</v>
      </c>
      <c r="AE503">
        <v>59.102429845005553</v>
      </c>
      <c r="AF503">
        <v>1.8429576678208424</v>
      </c>
      <c r="AG503">
        <v>1.8363817031796568</v>
      </c>
      <c r="AH503">
        <v>0</v>
      </c>
    </row>
    <row r="504" spans="1:34">
      <c r="A504">
        <v>3</v>
      </c>
      <c r="B504">
        <v>139</v>
      </c>
      <c r="C504">
        <v>2021</v>
      </c>
      <c r="D504">
        <v>99</v>
      </c>
      <c r="E504">
        <v>35</v>
      </c>
      <c r="F504">
        <v>99</v>
      </c>
      <c r="G504">
        <v>99</v>
      </c>
      <c r="H504">
        <v>99</v>
      </c>
      <c r="I504">
        <v>99</v>
      </c>
      <c r="J504">
        <v>999</v>
      </c>
      <c r="K504">
        <v>99</v>
      </c>
      <c r="L504">
        <v>99</v>
      </c>
      <c r="M504">
        <v>99</v>
      </c>
      <c r="N504">
        <v>99</v>
      </c>
      <c r="O504">
        <v>99</v>
      </c>
      <c r="P504">
        <v>9999</v>
      </c>
      <c r="Q504">
        <v>20</v>
      </c>
      <c r="R504">
        <v>147</v>
      </c>
      <c r="S504">
        <v>4.9183673469387754</v>
      </c>
      <c r="T504">
        <v>5.5714285714285694</v>
      </c>
      <c r="U504">
        <v>20.65068027210884</v>
      </c>
      <c r="V504">
        <v>0</v>
      </c>
      <c r="W504">
        <v>7.4829931972789119</v>
      </c>
      <c r="X504">
        <v>78.911564625850346</v>
      </c>
      <c r="Y504">
        <v>25.170068027210888</v>
      </c>
      <c r="Z504">
        <v>6.5343938463020903</v>
      </c>
      <c r="AA504">
        <v>1.63927229616516</v>
      </c>
      <c r="AB504">
        <v>2.6496052844273441</v>
      </c>
      <c r="AC504">
        <v>37.186171245094307</v>
      </c>
      <c r="AD504">
        <v>46.877359664490513</v>
      </c>
      <c r="AE504">
        <v>60.746628417418961</v>
      </c>
      <c r="AF504">
        <v>1.6419077404222049</v>
      </c>
      <c r="AG504">
        <v>1.555833068360198</v>
      </c>
      <c r="AH504">
        <v>0</v>
      </c>
    </row>
    <row r="505" spans="1:34">
      <c r="A505">
        <v>3</v>
      </c>
      <c r="B505">
        <v>140</v>
      </c>
      <c r="C505">
        <v>2021</v>
      </c>
      <c r="D505">
        <v>99</v>
      </c>
      <c r="E505">
        <v>36</v>
      </c>
      <c r="F505">
        <v>99</v>
      </c>
      <c r="G505">
        <v>99</v>
      </c>
      <c r="H505">
        <v>99</v>
      </c>
      <c r="I505">
        <v>99</v>
      </c>
      <c r="J505">
        <v>999</v>
      </c>
      <c r="K505">
        <v>99</v>
      </c>
      <c r="L505">
        <v>99</v>
      </c>
      <c r="M505">
        <v>99</v>
      </c>
      <c r="N505">
        <v>99</v>
      </c>
      <c r="O505">
        <v>99</v>
      </c>
      <c r="P505">
        <v>9999</v>
      </c>
      <c r="Q505">
        <v>18</v>
      </c>
      <c r="R505">
        <v>78</v>
      </c>
      <c r="S505">
        <v>5.3076923076923057</v>
      </c>
      <c r="T505">
        <v>5.8076923076923057</v>
      </c>
      <c r="U505">
        <v>20.406025641025639</v>
      </c>
      <c r="V505">
        <v>1.2820512820512819</v>
      </c>
      <c r="W505">
        <v>1.2820512820512819</v>
      </c>
      <c r="X505">
        <v>75.641025641025635</v>
      </c>
      <c r="Y505">
        <v>29.487179487179496</v>
      </c>
      <c r="Z505">
        <v>5.6817833828472155</v>
      </c>
      <c r="AA505">
        <v>2.0083651490682946</v>
      </c>
      <c r="AB505">
        <v>2.1307136899176218</v>
      </c>
      <c r="AC505">
        <v>45.404006739096559</v>
      </c>
      <c r="AD505">
        <v>52.993419300937319</v>
      </c>
      <c r="AE505">
        <v>57.107818988932998</v>
      </c>
      <c r="AF505">
        <v>0.87121635206076176</v>
      </c>
      <c r="AG505">
        <v>0.81576361567271505</v>
      </c>
      <c r="AH505">
        <v>0</v>
      </c>
    </row>
    <row r="506" spans="1:34">
      <c r="A506">
        <v>3</v>
      </c>
      <c r="B506">
        <v>141</v>
      </c>
      <c r="C506">
        <v>2021</v>
      </c>
      <c r="D506">
        <v>99</v>
      </c>
      <c r="E506">
        <v>37</v>
      </c>
      <c r="F506">
        <v>99</v>
      </c>
      <c r="G506">
        <v>99</v>
      </c>
      <c r="H506">
        <v>99</v>
      </c>
      <c r="I506">
        <v>99</v>
      </c>
      <c r="J506">
        <v>999</v>
      </c>
      <c r="K506">
        <v>99</v>
      </c>
      <c r="L506">
        <v>99</v>
      </c>
      <c r="M506">
        <v>99</v>
      </c>
      <c r="N506">
        <v>99</v>
      </c>
      <c r="O506">
        <v>99</v>
      </c>
      <c r="P506">
        <v>9999</v>
      </c>
      <c r="Q506">
        <v>34</v>
      </c>
      <c r="R506">
        <v>189</v>
      </c>
      <c r="S506">
        <v>5.1058201058201078</v>
      </c>
      <c r="T506">
        <v>5.2857142857142847</v>
      </c>
      <c r="U506">
        <v>19.995661375661378</v>
      </c>
      <c r="V506">
        <v>1.5873015873015868</v>
      </c>
      <c r="W506">
        <v>1.5873015873015868</v>
      </c>
      <c r="X506">
        <v>74.603174603174608</v>
      </c>
      <c r="Y506">
        <v>26.984126984126977</v>
      </c>
      <c r="Z506">
        <v>5.8354690159965905</v>
      </c>
      <c r="AA506">
        <v>1.4869513534162588</v>
      </c>
      <c r="AB506">
        <v>2.141269252944487</v>
      </c>
      <c r="AC506">
        <v>27.59979817998838</v>
      </c>
      <c r="AD506">
        <v>34.843306464004705</v>
      </c>
      <c r="AE506">
        <v>32.950467483546845</v>
      </c>
      <c r="AF506">
        <v>2.111024237685692</v>
      </c>
      <c r="AG506">
        <v>1.9369074877820225</v>
      </c>
      <c r="AH506">
        <v>3.7037037037037042</v>
      </c>
    </row>
    <row r="507" spans="1:34">
      <c r="A507">
        <v>3</v>
      </c>
      <c r="B507">
        <v>142</v>
      </c>
      <c r="C507">
        <v>2021</v>
      </c>
      <c r="D507">
        <v>99</v>
      </c>
      <c r="E507">
        <v>38</v>
      </c>
      <c r="F507">
        <v>99</v>
      </c>
      <c r="G507">
        <v>99</v>
      </c>
      <c r="H507">
        <v>99</v>
      </c>
      <c r="I507">
        <v>99</v>
      </c>
      <c r="J507">
        <v>999</v>
      </c>
      <c r="K507">
        <v>99</v>
      </c>
      <c r="L507">
        <v>99</v>
      </c>
      <c r="M507">
        <v>99</v>
      </c>
      <c r="N507">
        <v>99</v>
      </c>
      <c r="O507">
        <v>99</v>
      </c>
      <c r="P507">
        <v>9999</v>
      </c>
      <c r="Q507">
        <v>29</v>
      </c>
      <c r="R507">
        <v>148</v>
      </c>
      <c r="S507">
        <v>5.7027027027027009</v>
      </c>
      <c r="T507">
        <v>5.6689189189189184</v>
      </c>
      <c r="U507">
        <v>20.662162162162154</v>
      </c>
      <c r="V507">
        <v>4.0540540540540553</v>
      </c>
      <c r="W507">
        <v>2.7027027027027031</v>
      </c>
      <c r="X507">
        <v>70.27027027027026</v>
      </c>
      <c r="Y507">
        <v>31.081081081081088</v>
      </c>
      <c r="Z507">
        <v>7.1995590650025356</v>
      </c>
      <c r="AA507">
        <v>2.0150094207393598</v>
      </c>
      <c r="AB507">
        <v>2.0872473581169984</v>
      </c>
      <c r="AC507">
        <v>25.77405754064953</v>
      </c>
      <c r="AD507">
        <v>49.38169390769999</v>
      </c>
      <c r="AE507">
        <v>44.248888006826242</v>
      </c>
      <c r="AF507">
        <v>1.6530771808332401</v>
      </c>
      <c r="AG507">
        <v>1.56728790309999</v>
      </c>
      <c r="AH507">
        <v>0.67567567567567588</v>
      </c>
    </row>
    <row r="508" spans="1:34">
      <c r="A508">
        <v>3</v>
      </c>
      <c r="B508">
        <v>143</v>
      </c>
      <c r="C508">
        <v>2021</v>
      </c>
      <c r="D508">
        <v>99</v>
      </c>
      <c r="E508">
        <v>39</v>
      </c>
      <c r="F508">
        <v>99</v>
      </c>
      <c r="G508">
        <v>99</v>
      </c>
      <c r="H508">
        <v>99</v>
      </c>
      <c r="I508">
        <v>99</v>
      </c>
      <c r="J508">
        <v>999</v>
      </c>
      <c r="K508">
        <v>99</v>
      </c>
      <c r="L508">
        <v>99</v>
      </c>
      <c r="M508">
        <v>99</v>
      </c>
      <c r="N508">
        <v>99</v>
      </c>
      <c r="O508">
        <v>99</v>
      </c>
      <c r="P508">
        <v>9999</v>
      </c>
      <c r="Q508">
        <v>23</v>
      </c>
      <c r="R508">
        <v>112</v>
      </c>
      <c r="S508">
        <v>5.2767857142857153</v>
      </c>
      <c r="T508">
        <v>5.6428571428571441</v>
      </c>
      <c r="U508">
        <v>20.035446428571412</v>
      </c>
      <c r="V508">
        <v>2.6785714285714279</v>
      </c>
      <c r="W508">
        <v>2.6785714285714279</v>
      </c>
      <c r="X508">
        <v>74.107142857142875</v>
      </c>
      <c r="Y508">
        <v>22.321428571428577</v>
      </c>
      <c r="Z508">
        <v>5.5442664863921003</v>
      </c>
      <c r="AA508">
        <v>1.9694534295647832</v>
      </c>
      <c r="AB508">
        <v>2.2474475317931817</v>
      </c>
      <c r="AC508">
        <v>42.729645788057006</v>
      </c>
      <c r="AD508">
        <v>49.05291523442547</v>
      </c>
      <c r="AE508">
        <v>67.38853796039345</v>
      </c>
      <c r="AF508">
        <v>1.2509773260359651</v>
      </c>
      <c r="AG508">
        <v>1.1500807834922451</v>
      </c>
      <c r="AH508">
        <v>0</v>
      </c>
    </row>
    <row r="509" spans="1:34">
      <c r="A509">
        <v>3</v>
      </c>
      <c r="B509">
        <v>144</v>
      </c>
      <c r="C509">
        <v>2021</v>
      </c>
      <c r="D509">
        <v>99</v>
      </c>
      <c r="E509">
        <v>40</v>
      </c>
      <c r="F509">
        <v>99</v>
      </c>
      <c r="G509">
        <v>99</v>
      </c>
      <c r="H509">
        <v>99</v>
      </c>
      <c r="I509">
        <v>99</v>
      </c>
      <c r="J509">
        <v>999</v>
      </c>
      <c r="K509">
        <v>99</v>
      </c>
      <c r="L509">
        <v>99</v>
      </c>
      <c r="M509">
        <v>99</v>
      </c>
      <c r="N509">
        <v>99</v>
      </c>
      <c r="O509">
        <v>99</v>
      </c>
      <c r="P509">
        <v>9999</v>
      </c>
      <c r="Q509">
        <v>56</v>
      </c>
      <c r="R509">
        <v>601</v>
      </c>
      <c r="S509">
        <v>4.7304492512479204</v>
      </c>
      <c r="T509">
        <v>4.7703826955074877</v>
      </c>
      <c r="U509">
        <v>20.252229617304472</v>
      </c>
      <c r="V509">
        <v>1.4975041597337773</v>
      </c>
      <c r="W509">
        <v>2.4958402662229622</v>
      </c>
      <c r="X509">
        <v>82.6955074875208</v>
      </c>
      <c r="Y509">
        <v>20.632279534109816</v>
      </c>
      <c r="Z509">
        <v>5.0816304542669242</v>
      </c>
      <c r="AA509">
        <v>2.3255553355000642</v>
      </c>
      <c r="AB509">
        <v>2.3426568857800247</v>
      </c>
      <c r="AC509">
        <v>35.520618645594098</v>
      </c>
      <c r="AD509">
        <v>51.005371524708131</v>
      </c>
      <c r="AE509">
        <v>48.066251806430117</v>
      </c>
      <c r="AF509">
        <v>6.7128336870322798</v>
      </c>
      <c r="AG509">
        <v>6.2381902447654678</v>
      </c>
      <c r="AH509">
        <v>0.16638935108153077</v>
      </c>
    </row>
    <row r="510" spans="1:34">
      <c r="A510">
        <v>3</v>
      </c>
      <c r="B510">
        <v>145</v>
      </c>
      <c r="C510">
        <v>2021</v>
      </c>
      <c r="D510">
        <v>99</v>
      </c>
      <c r="E510">
        <v>41</v>
      </c>
      <c r="F510">
        <v>99</v>
      </c>
      <c r="G510">
        <v>99</v>
      </c>
      <c r="H510">
        <v>99</v>
      </c>
      <c r="I510">
        <v>99</v>
      </c>
      <c r="J510">
        <v>999</v>
      </c>
      <c r="K510">
        <v>99</v>
      </c>
      <c r="L510">
        <v>99</v>
      </c>
      <c r="M510">
        <v>99</v>
      </c>
      <c r="N510">
        <v>99</v>
      </c>
      <c r="O510">
        <v>99</v>
      </c>
      <c r="P510">
        <v>9999</v>
      </c>
      <c r="Q510">
        <v>58</v>
      </c>
      <c r="R510">
        <v>420</v>
      </c>
      <c r="S510">
        <v>4.9880952380952364</v>
      </c>
      <c r="T510">
        <v>4.95</v>
      </c>
      <c r="U510">
        <v>21.232690476190506</v>
      </c>
      <c r="V510">
        <v>4.5238095238095219</v>
      </c>
      <c r="W510">
        <v>1.4285714285714288</v>
      </c>
      <c r="X510">
        <v>82.857142857142875</v>
      </c>
      <c r="Y510">
        <v>27.857142857142847</v>
      </c>
      <c r="Z510">
        <v>5.9317383743966445</v>
      </c>
      <c r="AA510">
        <v>1.6597048476780123</v>
      </c>
      <c r="AB510">
        <v>2.204945739533223</v>
      </c>
      <c r="AC510">
        <v>41.661825858130122</v>
      </c>
      <c r="AD510">
        <v>42.104536598587181</v>
      </c>
      <c r="AE510">
        <v>56.196594847500705</v>
      </c>
      <c r="AF510">
        <v>4.691164972634871</v>
      </c>
      <c r="AG510">
        <v>4.5705200628227267</v>
      </c>
      <c r="AH510">
        <v>0.71428571428571441</v>
      </c>
    </row>
    <row r="511" spans="1:34">
      <c r="A511">
        <v>3</v>
      </c>
      <c r="B511">
        <v>146</v>
      </c>
      <c r="C511">
        <v>2021</v>
      </c>
      <c r="D511">
        <v>99</v>
      </c>
      <c r="E511">
        <v>42</v>
      </c>
      <c r="F511">
        <v>99</v>
      </c>
      <c r="G511">
        <v>99</v>
      </c>
      <c r="H511">
        <v>99</v>
      </c>
      <c r="I511">
        <v>99</v>
      </c>
      <c r="J511">
        <v>999</v>
      </c>
      <c r="K511">
        <v>99</v>
      </c>
      <c r="L511">
        <v>99</v>
      </c>
      <c r="M511">
        <v>99</v>
      </c>
      <c r="N511">
        <v>99</v>
      </c>
      <c r="O511">
        <v>99</v>
      </c>
      <c r="P511">
        <v>9999</v>
      </c>
      <c r="Q511">
        <v>49</v>
      </c>
      <c r="R511">
        <v>583</v>
      </c>
      <c r="S511">
        <v>5.2298456260720432</v>
      </c>
      <c r="T511">
        <v>4.9588336192109796</v>
      </c>
      <c r="U511">
        <v>20.618576329331027</v>
      </c>
      <c r="V511">
        <v>5.3173241852487152</v>
      </c>
      <c r="W511">
        <v>1.886792452830188</v>
      </c>
      <c r="X511">
        <v>81.989708404802727</v>
      </c>
      <c r="Y511">
        <v>28.130360205831906</v>
      </c>
      <c r="Z511">
        <v>5.0994309234773283</v>
      </c>
      <c r="AA511">
        <v>2.1786428991069329</v>
      </c>
      <c r="AB511">
        <v>2.0860609045595582</v>
      </c>
      <c r="AC511">
        <v>48.075859299783311</v>
      </c>
      <c r="AD511">
        <v>49.871640923333189</v>
      </c>
      <c r="AE511">
        <v>51.838476152019126</v>
      </c>
      <c r="AF511">
        <v>6.5117837596336408</v>
      </c>
      <c r="AG511">
        <v>6.1608201395162956</v>
      </c>
      <c r="AH511">
        <v>2.7444253859348193</v>
      </c>
    </row>
    <row r="512" spans="1:34">
      <c r="A512">
        <v>3</v>
      </c>
      <c r="B512">
        <v>147</v>
      </c>
      <c r="C512">
        <v>2021</v>
      </c>
      <c r="D512">
        <v>99</v>
      </c>
      <c r="E512">
        <v>43</v>
      </c>
      <c r="F512">
        <v>99</v>
      </c>
      <c r="G512">
        <v>99</v>
      </c>
      <c r="H512">
        <v>99</v>
      </c>
      <c r="I512">
        <v>99</v>
      </c>
      <c r="J512">
        <v>999</v>
      </c>
      <c r="K512">
        <v>99</v>
      </c>
      <c r="L512">
        <v>99</v>
      </c>
      <c r="M512">
        <v>99</v>
      </c>
      <c r="N512">
        <v>99</v>
      </c>
      <c r="O512">
        <v>99</v>
      </c>
      <c r="P512">
        <v>9999</v>
      </c>
      <c r="Q512">
        <v>58</v>
      </c>
      <c r="R512">
        <v>472</v>
      </c>
      <c r="S512">
        <v>5.0021186440677949</v>
      </c>
      <c r="T512">
        <v>4.9110169491525442</v>
      </c>
      <c r="U512">
        <v>21.275889830508497</v>
      </c>
      <c r="V512">
        <v>4.4491525423728815</v>
      </c>
      <c r="W512">
        <v>2.1186440677966099</v>
      </c>
      <c r="X512">
        <v>90.042372881355902</v>
      </c>
      <c r="Y512">
        <v>27.966101694915256</v>
      </c>
      <c r="Z512">
        <v>5.1360432542859691</v>
      </c>
      <c r="AA512">
        <v>1.6716719285706279</v>
      </c>
      <c r="AB512">
        <v>2.0368754693595843</v>
      </c>
      <c r="AC512">
        <v>44.39258497706539</v>
      </c>
      <c r="AD512">
        <v>50.063954787536865</v>
      </c>
      <c r="AE512">
        <v>51.898506325096562</v>
      </c>
      <c r="AF512">
        <v>5.2719758740087119</v>
      </c>
      <c r="AG512">
        <v>5.1468443185967292</v>
      </c>
      <c r="AH512">
        <v>0</v>
      </c>
    </row>
    <row r="513" spans="1:34">
      <c r="A513">
        <v>3</v>
      </c>
      <c r="B513">
        <v>148</v>
      </c>
      <c r="C513">
        <v>2021</v>
      </c>
      <c r="D513">
        <v>99</v>
      </c>
      <c r="E513">
        <v>44</v>
      </c>
      <c r="F513">
        <v>99</v>
      </c>
      <c r="G513">
        <v>99</v>
      </c>
      <c r="H513">
        <v>99</v>
      </c>
      <c r="I513">
        <v>99</v>
      </c>
      <c r="J513">
        <v>999</v>
      </c>
      <c r="K513">
        <v>99</v>
      </c>
      <c r="L513">
        <v>99</v>
      </c>
      <c r="M513">
        <v>99</v>
      </c>
      <c r="N513">
        <v>99</v>
      </c>
      <c r="O513">
        <v>99</v>
      </c>
      <c r="P513">
        <v>9999</v>
      </c>
      <c r="Q513">
        <v>56</v>
      </c>
      <c r="R513">
        <v>579</v>
      </c>
      <c r="S513">
        <v>5.0259067357512945</v>
      </c>
      <c r="T513">
        <v>5.461139896373056</v>
      </c>
      <c r="U513">
        <v>22.231658031088088</v>
      </c>
      <c r="V513">
        <v>4.1450777202072553</v>
      </c>
      <c r="W513">
        <v>3.2815198618307422</v>
      </c>
      <c r="X513">
        <v>89.464594127806549</v>
      </c>
      <c r="Y513">
        <v>37.823834196891191</v>
      </c>
      <c r="Z513">
        <v>5.771434541230871</v>
      </c>
      <c r="AA513">
        <v>1.8231913217740687</v>
      </c>
      <c r="AB513">
        <v>2.2348610431038911</v>
      </c>
      <c r="AC513">
        <v>52.443531461586659</v>
      </c>
      <c r="AD513">
        <v>43.599667564567874</v>
      </c>
      <c r="AE513">
        <v>62.270875275895143</v>
      </c>
      <c r="AF513">
        <v>6.4671059979895018</v>
      </c>
      <c r="AG513">
        <v>6.5972314048824359</v>
      </c>
      <c r="AH513">
        <v>1.3816925734024179</v>
      </c>
    </row>
    <row r="514" spans="1:34">
      <c r="A514">
        <v>3</v>
      </c>
      <c r="B514">
        <v>149</v>
      </c>
      <c r="C514">
        <v>2021</v>
      </c>
      <c r="D514">
        <v>99</v>
      </c>
      <c r="E514">
        <v>45</v>
      </c>
      <c r="F514">
        <v>99</v>
      </c>
      <c r="G514">
        <v>99</v>
      </c>
      <c r="H514">
        <v>99</v>
      </c>
      <c r="I514">
        <v>99</v>
      </c>
      <c r="J514">
        <v>999</v>
      </c>
      <c r="K514">
        <v>99</v>
      </c>
      <c r="L514">
        <v>99</v>
      </c>
      <c r="M514">
        <v>99</v>
      </c>
      <c r="N514">
        <v>99</v>
      </c>
      <c r="O514">
        <v>99</v>
      </c>
      <c r="P514">
        <v>9999</v>
      </c>
      <c r="Q514">
        <v>58</v>
      </c>
      <c r="R514">
        <v>462</v>
      </c>
      <c r="S514">
        <v>5.1666666666666679</v>
      </c>
      <c r="T514">
        <v>5.3571428571428559</v>
      </c>
      <c r="U514">
        <v>21.172164502164517</v>
      </c>
      <c r="V514">
        <v>4.7619047619047636</v>
      </c>
      <c r="W514">
        <v>2.8138528138528129</v>
      </c>
      <c r="X514">
        <v>84.632034632034603</v>
      </c>
      <c r="Y514">
        <v>33.116883116883109</v>
      </c>
      <c r="Z514">
        <v>5.5299846244780975</v>
      </c>
      <c r="AA514">
        <v>1.603679931217362</v>
      </c>
      <c r="AB514">
        <v>1.98591982492255</v>
      </c>
      <c r="AC514">
        <v>40.554451653563603</v>
      </c>
      <c r="AD514">
        <v>47.077819214548008</v>
      </c>
      <c r="AE514">
        <v>44.210550194149825</v>
      </c>
      <c r="AF514">
        <v>5.1602814698983588</v>
      </c>
      <c r="AG514">
        <v>5.0132404564057191</v>
      </c>
      <c r="AH514">
        <v>0.86580086580086579</v>
      </c>
    </row>
    <row r="515" spans="1:34">
      <c r="A515">
        <v>3</v>
      </c>
      <c r="B515">
        <v>150</v>
      </c>
      <c r="C515">
        <v>2021</v>
      </c>
      <c r="D515">
        <v>99</v>
      </c>
      <c r="E515">
        <v>46</v>
      </c>
      <c r="F515">
        <v>99</v>
      </c>
      <c r="G515">
        <v>99</v>
      </c>
      <c r="H515">
        <v>99</v>
      </c>
      <c r="I515">
        <v>99</v>
      </c>
      <c r="J515">
        <v>999</v>
      </c>
      <c r="K515">
        <v>99</v>
      </c>
      <c r="L515">
        <v>99</v>
      </c>
      <c r="M515">
        <v>99</v>
      </c>
      <c r="N515">
        <v>99</v>
      </c>
      <c r="O515">
        <v>99</v>
      </c>
      <c r="P515">
        <v>9999</v>
      </c>
      <c r="Q515">
        <v>31</v>
      </c>
      <c r="R515">
        <v>286</v>
      </c>
      <c r="S515">
        <v>5.5279720279720301</v>
      </c>
      <c r="T515">
        <v>5.8181818181818192</v>
      </c>
      <c r="U515">
        <v>20.724125874125871</v>
      </c>
      <c r="V515">
        <v>3.8461538461538449</v>
      </c>
      <c r="W515">
        <v>2.0979020979020975</v>
      </c>
      <c r="X515">
        <v>83.566433566433545</v>
      </c>
      <c r="Y515">
        <v>29.02097902097902</v>
      </c>
      <c r="Z515">
        <v>4.964200486852488</v>
      </c>
      <c r="AA515">
        <v>1.3318006945960978</v>
      </c>
      <c r="AB515">
        <v>1.8666613689265776</v>
      </c>
      <c r="AC515">
        <v>43.876127611242488</v>
      </c>
      <c r="AD515">
        <v>29.966812182729996</v>
      </c>
      <c r="AE515">
        <v>45.492777057236552</v>
      </c>
      <c r="AF515">
        <v>3.194459957556127</v>
      </c>
      <c r="AG515">
        <v>3.037760670524511</v>
      </c>
      <c r="AH515">
        <v>2.0979020979020975</v>
      </c>
    </row>
    <row r="516" spans="1:34">
      <c r="A516">
        <v>3</v>
      </c>
      <c r="B516">
        <v>151</v>
      </c>
      <c r="C516">
        <v>2021</v>
      </c>
      <c r="D516">
        <v>99</v>
      </c>
      <c r="E516">
        <v>47</v>
      </c>
      <c r="F516">
        <v>99</v>
      </c>
      <c r="G516">
        <v>99</v>
      </c>
      <c r="H516">
        <v>99</v>
      </c>
      <c r="I516">
        <v>99</v>
      </c>
      <c r="J516">
        <v>999</v>
      </c>
      <c r="K516">
        <v>99</v>
      </c>
      <c r="L516">
        <v>99</v>
      </c>
      <c r="M516">
        <v>99</v>
      </c>
      <c r="N516">
        <v>99</v>
      </c>
      <c r="O516">
        <v>99</v>
      </c>
      <c r="P516">
        <v>9999</v>
      </c>
      <c r="Q516">
        <v>25</v>
      </c>
      <c r="R516">
        <v>189</v>
      </c>
      <c r="S516">
        <v>5.7513227513227516</v>
      </c>
      <c r="T516">
        <v>6</v>
      </c>
      <c r="U516">
        <v>23.148941798941795</v>
      </c>
      <c r="V516">
        <v>6.3492063492063471</v>
      </c>
      <c r="W516">
        <v>4.2328042328042326</v>
      </c>
      <c r="X516">
        <v>93.121693121693113</v>
      </c>
      <c r="Y516">
        <v>46.031746031746032</v>
      </c>
      <c r="Z516">
        <v>5.4876113424048238</v>
      </c>
      <c r="AA516">
        <v>1.4930388196546005</v>
      </c>
      <c r="AB516">
        <v>2</v>
      </c>
      <c r="AC516">
        <v>36.742890708659843</v>
      </c>
      <c r="AD516">
        <v>58.81598369862251</v>
      </c>
      <c r="AE516">
        <v>41.285069637018189</v>
      </c>
      <c r="AF516">
        <v>2.111024237685692</v>
      </c>
      <c r="AG516">
        <v>2.2423543718927155</v>
      </c>
      <c r="AH516">
        <v>4.2328042328042326</v>
      </c>
    </row>
    <row r="517" spans="1:34">
      <c r="A517">
        <v>3</v>
      </c>
      <c r="B517">
        <v>152</v>
      </c>
      <c r="C517">
        <v>2021</v>
      </c>
      <c r="D517">
        <v>99</v>
      </c>
      <c r="E517">
        <v>48</v>
      </c>
      <c r="F517">
        <v>99</v>
      </c>
      <c r="G517">
        <v>99</v>
      </c>
      <c r="H517">
        <v>99</v>
      </c>
      <c r="I517">
        <v>99</v>
      </c>
      <c r="J517">
        <v>999</v>
      </c>
      <c r="K517">
        <v>99</v>
      </c>
      <c r="L517">
        <v>99</v>
      </c>
      <c r="M517">
        <v>99</v>
      </c>
      <c r="N517">
        <v>99</v>
      </c>
      <c r="O517">
        <v>99</v>
      </c>
      <c r="P517">
        <v>9999</v>
      </c>
      <c r="Q517">
        <v>13</v>
      </c>
      <c r="R517">
        <v>129</v>
      </c>
      <c r="S517">
        <v>5.4186046511627923</v>
      </c>
      <c r="T517">
        <v>5.674418604651164</v>
      </c>
      <c r="U517">
        <v>21.140155038759687</v>
      </c>
      <c r="V517">
        <v>6.2015503875968996</v>
      </c>
      <c r="W517">
        <v>6.9767441860465107</v>
      </c>
      <c r="X517">
        <v>87.596899224806208</v>
      </c>
      <c r="Y517">
        <v>27.131782945736433</v>
      </c>
      <c r="Z517">
        <v>5.3140603294717295</v>
      </c>
      <c r="AA517">
        <v>1.4015366672855238</v>
      </c>
      <c r="AB517">
        <v>2.3399555773219087</v>
      </c>
      <c r="AC517">
        <v>54.865383534684128</v>
      </c>
      <c r="AD517">
        <v>67.55037477178962</v>
      </c>
      <c r="AE517">
        <v>43.157346494076421</v>
      </c>
      <c r="AF517">
        <v>1.4408578130235676</v>
      </c>
      <c r="AG517">
        <v>1.3976845960712641</v>
      </c>
      <c r="AH517">
        <v>0</v>
      </c>
    </row>
    <row r="518" spans="1:34">
      <c r="A518">
        <v>3</v>
      </c>
      <c r="B518">
        <v>153</v>
      </c>
      <c r="C518">
        <v>2021</v>
      </c>
      <c r="D518">
        <v>99</v>
      </c>
      <c r="E518">
        <v>49</v>
      </c>
      <c r="F518">
        <v>99</v>
      </c>
      <c r="G518">
        <v>99</v>
      </c>
      <c r="H518">
        <v>99</v>
      </c>
      <c r="I518">
        <v>99</v>
      </c>
      <c r="J518">
        <v>999</v>
      </c>
      <c r="K518">
        <v>99</v>
      </c>
      <c r="L518">
        <v>99</v>
      </c>
      <c r="M518">
        <v>99</v>
      </c>
      <c r="N518">
        <v>99</v>
      </c>
      <c r="O518">
        <v>99</v>
      </c>
      <c r="P518">
        <v>9999</v>
      </c>
      <c r="Q518">
        <v>28</v>
      </c>
      <c r="R518">
        <v>285</v>
      </c>
      <c r="S518">
        <v>4.9333333333333345</v>
      </c>
      <c r="T518">
        <v>5.4526315789473685</v>
      </c>
      <c r="U518">
        <v>20.997543859649124</v>
      </c>
      <c r="V518">
        <v>3.8596491228070176</v>
      </c>
      <c r="W518">
        <v>1.7543859649122804</v>
      </c>
      <c r="X518">
        <v>80</v>
      </c>
      <c r="Y518">
        <v>37.894736842105246</v>
      </c>
      <c r="Z518">
        <v>5.8219309754723092</v>
      </c>
      <c r="AA518">
        <v>1.7529257080697105</v>
      </c>
      <c r="AB518">
        <v>2.09142822543846</v>
      </c>
      <c r="AC518">
        <v>69.38503715914382</v>
      </c>
      <c r="AD518">
        <v>61.67929833454528</v>
      </c>
      <c r="AE518">
        <v>69.158668296342086</v>
      </c>
      <c r="AF518">
        <v>3.1832905171450925</v>
      </c>
      <c r="AG518">
        <v>3.0670768471292602</v>
      </c>
      <c r="AH518">
        <v>0</v>
      </c>
    </row>
    <row r="519" spans="1:34">
      <c r="A519">
        <v>3</v>
      </c>
      <c r="B519">
        <v>154</v>
      </c>
      <c r="C519">
        <v>2021</v>
      </c>
      <c r="D519">
        <v>99</v>
      </c>
      <c r="E519">
        <v>50</v>
      </c>
      <c r="F519">
        <v>99</v>
      </c>
      <c r="G519">
        <v>99</v>
      </c>
      <c r="H519">
        <v>99</v>
      </c>
      <c r="I519">
        <v>99</v>
      </c>
      <c r="J519">
        <v>999</v>
      </c>
      <c r="K519">
        <v>99</v>
      </c>
      <c r="L519">
        <v>99</v>
      </c>
      <c r="M519">
        <v>99</v>
      </c>
      <c r="N519">
        <v>99</v>
      </c>
      <c r="O519">
        <v>99</v>
      </c>
      <c r="P519">
        <v>9999</v>
      </c>
      <c r="Q519">
        <v>13</v>
      </c>
      <c r="R519">
        <v>90</v>
      </c>
      <c r="S519">
        <v>4.8666666666666654</v>
      </c>
      <c r="T519">
        <v>5.1333333333333346</v>
      </c>
      <c r="U519">
        <v>21.097555555555555</v>
      </c>
      <c r="V519">
        <v>3.3333333333333344</v>
      </c>
      <c r="W519">
        <v>5.5555555555555562</v>
      </c>
      <c r="X519">
        <v>81.1111111111111</v>
      </c>
      <c r="Y519">
        <v>32.222222222222221</v>
      </c>
      <c r="Z519">
        <v>6.7350763933819797</v>
      </c>
      <c r="AA519">
        <v>1.6069294390925264</v>
      </c>
      <c r="AB519">
        <v>2.3626726862225795</v>
      </c>
      <c r="AC519">
        <v>66.429832617858153</v>
      </c>
      <c r="AD519">
        <v>51.042780695816688</v>
      </c>
      <c r="AE519">
        <v>67.193769695581523</v>
      </c>
      <c r="AF519">
        <v>1.0052496369931867</v>
      </c>
      <c r="AG519">
        <v>0.9731638079294318</v>
      </c>
      <c r="AH519">
        <v>0</v>
      </c>
    </row>
    <row r="520" spans="1:34">
      <c r="A520">
        <v>3</v>
      </c>
      <c r="B520">
        <v>155</v>
      </c>
      <c r="C520">
        <v>2021</v>
      </c>
      <c r="D520">
        <v>99</v>
      </c>
      <c r="E520">
        <v>51</v>
      </c>
      <c r="F520">
        <v>99</v>
      </c>
      <c r="G520">
        <v>99</v>
      </c>
      <c r="H520">
        <v>99</v>
      </c>
      <c r="I520">
        <v>99</v>
      </c>
      <c r="J520">
        <v>999</v>
      </c>
      <c r="K520">
        <v>99</v>
      </c>
      <c r="L520">
        <v>99</v>
      </c>
      <c r="M520">
        <v>99</v>
      </c>
      <c r="N520">
        <v>99</v>
      </c>
      <c r="O520">
        <v>99</v>
      </c>
      <c r="P520">
        <v>9999</v>
      </c>
    </row>
    <row r="521" spans="1:34">
      <c r="A521">
        <v>3</v>
      </c>
      <c r="B521">
        <v>156</v>
      </c>
      <c r="C521">
        <v>2021</v>
      </c>
      <c r="D521">
        <v>99</v>
      </c>
      <c r="E521">
        <v>52</v>
      </c>
      <c r="F521">
        <v>99</v>
      </c>
      <c r="G521">
        <v>99</v>
      </c>
      <c r="H521">
        <v>99</v>
      </c>
      <c r="I521">
        <v>99</v>
      </c>
      <c r="J521">
        <v>999</v>
      </c>
      <c r="K521">
        <v>99</v>
      </c>
      <c r="L521">
        <v>99</v>
      </c>
      <c r="M521">
        <v>99</v>
      </c>
      <c r="N521">
        <v>99</v>
      </c>
      <c r="O521">
        <v>99</v>
      </c>
      <c r="P521">
        <v>9999</v>
      </c>
    </row>
    <row r="522" spans="1:34">
      <c r="A522">
        <v>3</v>
      </c>
      <c r="B522">
        <v>157</v>
      </c>
      <c r="C522">
        <v>2020</v>
      </c>
      <c r="D522">
        <v>99</v>
      </c>
      <c r="E522">
        <v>1</v>
      </c>
      <c r="F522">
        <v>99</v>
      </c>
      <c r="G522">
        <v>99</v>
      </c>
      <c r="H522">
        <v>99</v>
      </c>
      <c r="I522">
        <v>99</v>
      </c>
      <c r="J522">
        <v>999</v>
      </c>
      <c r="K522">
        <v>99</v>
      </c>
      <c r="L522">
        <v>99</v>
      </c>
      <c r="M522">
        <v>99</v>
      </c>
      <c r="N522">
        <v>99</v>
      </c>
      <c r="O522">
        <v>99</v>
      </c>
      <c r="P522">
        <v>9999</v>
      </c>
    </row>
    <row r="523" spans="1:34">
      <c r="A523">
        <v>3</v>
      </c>
      <c r="B523">
        <v>158</v>
      </c>
      <c r="C523">
        <v>2020</v>
      </c>
      <c r="D523">
        <v>99</v>
      </c>
      <c r="E523">
        <v>2</v>
      </c>
      <c r="F523">
        <v>99</v>
      </c>
      <c r="G523">
        <v>99</v>
      </c>
      <c r="H523">
        <v>99</v>
      </c>
      <c r="I523">
        <v>99</v>
      </c>
      <c r="J523">
        <v>999</v>
      </c>
      <c r="K523">
        <v>99</v>
      </c>
      <c r="L523">
        <v>99</v>
      </c>
      <c r="M523">
        <v>99</v>
      </c>
      <c r="N523">
        <v>99</v>
      </c>
      <c r="O523">
        <v>99</v>
      </c>
      <c r="P523">
        <v>9999</v>
      </c>
      <c r="Q523">
        <v>10</v>
      </c>
      <c r="R523">
        <v>215</v>
      </c>
      <c r="S523">
        <v>5.2372093023255823</v>
      </c>
      <c r="T523">
        <v>5.6697674418604684</v>
      </c>
      <c r="U523">
        <v>22.169348837209299</v>
      </c>
      <c r="V523">
        <v>5.1162790697674438</v>
      </c>
      <c r="W523">
        <v>5.1162790697674438</v>
      </c>
      <c r="X523">
        <v>95.813953488372093</v>
      </c>
      <c r="Y523">
        <v>34.883720930232549</v>
      </c>
      <c r="Z523">
        <v>4.6600560475905084</v>
      </c>
      <c r="AA523">
        <v>0.9951097300283962</v>
      </c>
      <c r="AB523">
        <v>2.1583299835775192</v>
      </c>
      <c r="AC523">
        <v>39.951679376236925</v>
      </c>
      <c r="AD523">
        <v>43.563125015875698</v>
      </c>
      <c r="AE523">
        <v>43.277203293145632</v>
      </c>
      <c r="AF523">
        <v>2.3056300268096526</v>
      </c>
      <c r="AG523">
        <v>2.3717621961086528</v>
      </c>
      <c r="AH523">
        <v>0</v>
      </c>
    </row>
    <row r="524" spans="1:34">
      <c r="A524">
        <v>3</v>
      </c>
      <c r="B524">
        <v>159</v>
      </c>
      <c r="C524">
        <v>2020</v>
      </c>
      <c r="D524">
        <v>99</v>
      </c>
      <c r="E524">
        <v>3</v>
      </c>
      <c r="F524">
        <v>99</v>
      </c>
      <c r="G524">
        <v>99</v>
      </c>
      <c r="H524">
        <v>99</v>
      </c>
      <c r="I524">
        <v>99</v>
      </c>
      <c r="J524">
        <v>999</v>
      </c>
      <c r="K524">
        <v>99</v>
      </c>
      <c r="L524">
        <v>99</v>
      </c>
      <c r="M524">
        <v>99</v>
      </c>
      <c r="N524">
        <v>99</v>
      </c>
      <c r="O524">
        <v>99</v>
      </c>
      <c r="P524">
        <v>9999</v>
      </c>
      <c r="Q524">
        <v>33</v>
      </c>
      <c r="R524">
        <v>230</v>
      </c>
      <c r="S524">
        <v>5.8217391304347821</v>
      </c>
      <c r="T524">
        <v>5.6260869565217391</v>
      </c>
      <c r="U524">
        <v>23.192739130434799</v>
      </c>
      <c r="V524">
        <v>7.3913043478260878</v>
      </c>
      <c r="W524">
        <v>3.9130434782608696</v>
      </c>
      <c r="X524">
        <v>91.304347826086953</v>
      </c>
      <c r="Y524">
        <v>44.782608695652179</v>
      </c>
      <c r="Z524">
        <v>5.8981893958517375</v>
      </c>
      <c r="AA524">
        <v>1.7664645412306843</v>
      </c>
      <c r="AB524">
        <v>2.0171476614493895</v>
      </c>
      <c r="AC524">
        <v>14.995359233451236</v>
      </c>
      <c r="AD524">
        <v>56.287057470332442</v>
      </c>
      <c r="AE524">
        <v>21.069068941629862</v>
      </c>
      <c r="AF524">
        <v>2.4664879356568359</v>
      </c>
      <c r="AG524">
        <v>2.6543587806269886</v>
      </c>
      <c r="AH524">
        <v>0</v>
      </c>
    </row>
    <row r="525" spans="1:34">
      <c r="A525">
        <v>3</v>
      </c>
      <c r="B525">
        <v>160</v>
      </c>
      <c r="C525">
        <v>2020</v>
      </c>
      <c r="D525">
        <v>99</v>
      </c>
      <c r="E525">
        <v>4</v>
      </c>
      <c r="F525">
        <v>99</v>
      </c>
      <c r="G525">
        <v>99</v>
      </c>
      <c r="H525">
        <v>99</v>
      </c>
      <c r="I525">
        <v>99</v>
      </c>
      <c r="J525">
        <v>999</v>
      </c>
      <c r="K525">
        <v>99</v>
      </c>
      <c r="L525">
        <v>99</v>
      </c>
      <c r="M525">
        <v>99</v>
      </c>
      <c r="N525">
        <v>99</v>
      </c>
      <c r="O525">
        <v>99</v>
      </c>
      <c r="P525">
        <v>9999</v>
      </c>
      <c r="Q525">
        <v>16</v>
      </c>
      <c r="R525">
        <v>133</v>
      </c>
      <c r="S525">
        <v>5.4436090225563909</v>
      </c>
      <c r="T525">
        <v>6.3759398496240616</v>
      </c>
      <c r="U525">
        <v>23.585939849624062</v>
      </c>
      <c r="V525">
        <v>7.5187969924812013</v>
      </c>
      <c r="W525">
        <v>8.2706766917293209</v>
      </c>
      <c r="X525">
        <v>96.992481203007515</v>
      </c>
      <c r="Y525">
        <v>48.872180451127811</v>
      </c>
      <c r="Z525">
        <v>5.0458024001187667</v>
      </c>
      <c r="AA525">
        <v>1.2165125418300762</v>
      </c>
      <c r="AB525">
        <v>2.0320792113483095</v>
      </c>
      <c r="AC525">
        <v>44.29609469341424</v>
      </c>
      <c r="AD525">
        <v>42.916921503458163</v>
      </c>
      <c r="AE525">
        <v>40.0932217841236</v>
      </c>
      <c r="AF525">
        <v>1.4262734584450401</v>
      </c>
      <c r="AG525">
        <v>1.5609341172578772</v>
      </c>
      <c r="AH525">
        <v>0</v>
      </c>
    </row>
    <row r="526" spans="1:34">
      <c r="A526">
        <v>3</v>
      </c>
      <c r="B526">
        <v>161</v>
      </c>
      <c r="C526">
        <v>2020</v>
      </c>
      <c r="D526">
        <v>99</v>
      </c>
      <c r="E526">
        <v>5</v>
      </c>
      <c r="F526">
        <v>99</v>
      </c>
      <c r="G526">
        <v>99</v>
      </c>
      <c r="H526">
        <v>99</v>
      </c>
      <c r="I526">
        <v>99</v>
      </c>
      <c r="J526">
        <v>999</v>
      </c>
      <c r="K526">
        <v>99</v>
      </c>
      <c r="L526">
        <v>99</v>
      </c>
      <c r="M526">
        <v>99</v>
      </c>
      <c r="N526">
        <v>99</v>
      </c>
      <c r="O526">
        <v>99</v>
      </c>
      <c r="P526">
        <v>9999</v>
      </c>
      <c r="Q526">
        <v>14</v>
      </c>
      <c r="R526">
        <v>67</v>
      </c>
      <c r="S526">
        <v>4.7014925373134311</v>
      </c>
      <c r="T526">
        <v>5.5820895522388083</v>
      </c>
      <c r="U526">
        <v>20.559850746268651</v>
      </c>
      <c r="V526">
        <v>0</v>
      </c>
      <c r="W526">
        <v>1.4925373134328361</v>
      </c>
      <c r="X526">
        <v>79.104477611940311</v>
      </c>
      <c r="Y526">
        <v>20.895522388059703</v>
      </c>
      <c r="Z526">
        <v>6.447184620434121</v>
      </c>
      <c r="AA526">
        <v>1.5741847013056971</v>
      </c>
      <c r="AB526">
        <v>1.8859199721181521</v>
      </c>
      <c r="AC526">
        <v>2.3907832671434299</v>
      </c>
      <c r="AD526">
        <v>38.192830444723192</v>
      </c>
      <c r="AE526">
        <v>29.984507990854198</v>
      </c>
      <c r="AF526">
        <v>0.7184986595174262</v>
      </c>
      <c r="AG526">
        <v>0.68544798763883774</v>
      </c>
      <c r="AH526">
        <v>0</v>
      </c>
    </row>
    <row r="527" spans="1:34">
      <c r="A527">
        <v>3</v>
      </c>
      <c r="B527">
        <v>162</v>
      </c>
      <c r="C527">
        <v>2020</v>
      </c>
      <c r="D527">
        <v>99</v>
      </c>
      <c r="E527">
        <v>6</v>
      </c>
      <c r="F527">
        <v>99</v>
      </c>
      <c r="G527">
        <v>99</v>
      </c>
      <c r="H527">
        <v>99</v>
      </c>
      <c r="I527">
        <v>99</v>
      </c>
      <c r="J527">
        <v>999</v>
      </c>
      <c r="K527">
        <v>99</v>
      </c>
      <c r="L527">
        <v>99</v>
      </c>
      <c r="M527">
        <v>99</v>
      </c>
      <c r="N527">
        <v>99</v>
      </c>
      <c r="O527">
        <v>99</v>
      </c>
      <c r="P527">
        <v>9999</v>
      </c>
      <c r="Q527">
        <v>16</v>
      </c>
      <c r="R527">
        <v>235</v>
      </c>
      <c r="S527">
        <v>5.5617021276595757</v>
      </c>
      <c r="T527">
        <v>7.391489361702126</v>
      </c>
      <c r="U527">
        <v>24.79034042553192</v>
      </c>
      <c r="V527">
        <v>1.2765957446808516</v>
      </c>
      <c r="W527">
        <v>7.6595744680851068</v>
      </c>
      <c r="X527">
        <v>96.17021276595743</v>
      </c>
      <c r="Y527">
        <v>60.425531914893611</v>
      </c>
      <c r="Z527">
        <v>5.4709521411651032</v>
      </c>
      <c r="AA527">
        <v>1.216649251277363</v>
      </c>
      <c r="AB527">
        <v>1.8473477004837404</v>
      </c>
      <c r="AC527">
        <v>49.496747841604623</v>
      </c>
      <c r="AD527">
        <v>54.212286884925774</v>
      </c>
      <c r="AE527">
        <v>57.99603189261525</v>
      </c>
      <c r="AF527">
        <v>2.5201072386058985</v>
      </c>
      <c r="AG527">
        <v>2.8988790680482937</v>
      </c>
      <c r="AH527">
        <v>0</v>
      </c>
    </row>
    <row r="528" spans="1:34">
      <c r="A528">
        <v>3</v>
      </c>
      <c r="B528">
        <v>163</v>
      </c>
      <c r="C528">
        <v>2020</v>
      </c>
      <c r="D528">
        <v>99</v>
      </c>
      <c r="E528">
        <v>7</v>
      </c>
      <c r="F528">
        <v>99</v>
      </c>
      <c r="G528">
        <v>99</v>
      </c>
      <c r="H528">
        <v>99</v>
      </c>
      <c r="I528">
        <v>99</v>
      </c>
      <c r="J528">
        <v>999</v>
      </c>
      <c r="K528">
        <v>99</v>
      </c>
      <c r="L528">
        <v>99</v>
      </c>
      <c r="M528">
        <v>99</v>
      </c>
      <c r="N528">
        <v>99</v>
      </c>
      <c r="O528">
        <v>99</v>
      </c>
      <c r="P528">
        <v>9999</v>
      </c>
      <c r="Q528">
        <v>18</v>
      </c>
      <c r="R528">
        <v>118</v>
      </c>
      <c r="S528">
        <v>5.2288135593220355</v>
      </c>
      <c r="T528">
        <v>6.3983050847457639</v>
      </c>
      <c r="U528">
        <v>21.689322033898318</v>
      </c>
      <c r="V528">
        <v>5.0847457627118642</v>
      </c>
      <c r="W528">
        <v>10.169491525423728</v>
      </c>
      <c r="X528">
        <v>82.203389830508442</v>
      </c>
      <c r="Y528">
        <v>36.440677966101696</v>
      </c>
      <c r="Z528">
        <v>6.2911377980933372</v>
      </c>
      <c r="AA528">
        <v>1.4637484788404294</v>
      </c>
      <c r="AB528">
        <v>2.3330340706298953</v>
      </c>
      <c r="AC528">
        <v>55.149762539376603</v>
      </c>
      <c r="AD528">
        <v>47.679072149347341</v>
      </c>
      <c r="AE528">
        <v>53.167066189862361</v>
      </c>
      <c r="AF528">
        <v>1.2654155495978556</v>
      </c>
      <c r="AG528">
        <v>1.2735257476777548</v>
      </c>
      <c r="AH528">
        <v>0</v>
      </c>
    </row>
    <row r="529" spans="1:34">
      <c r="A529">
        <v>3</v>
      </c>
      <c r="B529">
        <v>164</v>
      </c>
      <c r="C529">
        <v>2020</v>
      </c>
      <c r="D529">
        <v>99</v>
      </c>
      <c r="E529">
        <v>8</v>
      </c>
      <c r="F529">
        <v>99</v>
      </c>
      <c r="G529">
        <v>99</v>
      </c>
      <c r="H529">
        <v>99</v>
      </c>
      <c r="I529">
        <v>99</v>
      </c>
      <c r="J529">
        <v>999</v>
      </c>
      <c r="K529">
        <v>99</v>
      </c>
      <c r="L529">
        <v>99</v>
      </c>
      <c r="M529">
        <v>99</v>
      </c>
      <c r="N529">
        <v>99</v>
      </c>
      <c r="O529">
        <v>99</v>
      </c>
      <c r="P529">
        <v>9999</v>
      </c>
      <c r="Q529">
        <v>11</v>
      </c>
      <c r="R529">
        <v>66</v>
      </c>
      <c r="S529">
        <v>6.0757575757575761</v>
      </c>
      <c r="T529">
        <v>5.9090909090909101</v>
      </c>
      <c r="U529">
        <v>23.043030303030303</v>
      </c>
      <c r="V529">
        <v>7.5757575757575761</v>
      </c>
      <c r="W529">
        <v>0</v>
      </c>
      <c r="X529">
        <v>93.939393939393923</v>
      </c>
      <c r="Y529">
        <v>50</v>
      </c>
      <c r="Z529">
        <v>4.7885554757709778</v>
      </c>
      <c r="AA529">
        <v>1.569699894697167</v>
      </c>
      <c r="AB529">
        <v>1.8807418968706549</v>
      </c>
      <c r="AC529">
        <v>25.592835836653524</v>
      </c>
      <c r="AD529">
        <v>41.34065080663953</v>
      </c>
      <c r="AE529">
        <v>-8.491588472300295</v>
      </c>
      <c r="AF529">
        <v>0.70777479892761397</v>
      </c>
      <c r="AG529">
        <v>0.75676889279979809</v>
      </c>
      <c r="AH529">
        <v>0</v>
      </c>
    </row>
    <row r="530" spans="1:34">
      <c r="A530">
        <v>3</v>
      </c>
      <c r="B530">
        <v>165</v>
      </c>
      <c r="C530">
        <v>2020</v>
      </c>
      <c r="D530">
        <v>99</v>
      </c>
      <c r="E530">
        <v>9</v>
      </c>
      <c r="F530">
        <v>99</v>
      </c>
      <c r="G530">
        <v>99</v>
      </c>
      <c r="H530">
        <v>99</v>
      </c>
      <c r="I530">
        <v>99</v>
      </c>
      <c r="J530">
        <v>999</v>
      </c>
      <c r="K530">
        <v>99</v>
      </c>
      <c r="L530">
        <v>99</v>
      </c>
      <c r="M530">
        <v>99</v>
      </c>
      <c r="N530">
        <v>99</v>
      </c>
      <c r="O530">
        <v>99</v>
      </c>
      <c r="P530">
        <v>9999</v>
      </c>
      <c r="Q530">
        <v>10</v>
      </c>
      <c r="R530">
        <v>69</v>
      </c>
      <c r="S530">
        <v>4.7391304347826084</v>
      </c>
      <c r="T530">
        <v>5.391304347826086</v>
      </c>
      <c r="U530">
        <v>21.493913043478276</v>
      </c>
      <c r="V530">
        <v>5.7971014492753614</v>
      </c>
      <c r="W530">
        <v>4.3478260869565215</v>
      </c>
      <c r="X530">
        <v>88.405797101449281</v>
      </c>
      <c r="Y530">
        <v>36.231884057971008</v>
      </c>
      <c r="Z530">
        <v>4.8370721823005987</v>
      </c>
      <c r="AA530">
        <v>1.5571450456305276</v>
      </c>
      <c r="AB530">
        <v>2.3909090582378294</v>
      </c>
      <c r="AC530">
        <v>63.71643775062136</v>
      </c>
      <c r="AD530">
        <v>66.578239163762547</v>
      </c>
      <c r="AE530">
        <v>61.133419561603091</v>
      </c>
      <c r="AF530">
        <v>0.73994638069705099</v>
      </c>
      <c r="AG530">
        <v>0.73797954389253617</v>
      </c>
      <c r="AH530">
        <v>0</v>
      </c>
    </row>
    <row r="531" spans="1:34">
      <c r="A531">
        <v>3</v>
      </c>
      <c r="B531">
        <v>166</v>
      </c>
      <c r="C531">
        <v>2020</v>
      </c>
      <c r="D531">
        <v>99</v>
      </c>
      <c r="E531">
        <v>10</v>
      </c>
      <c r="F531">
        <v>99</v>
      </c>
      <c r="G531">
        <v>99</v>
      </c>
      <c r="H531">
        <v>99</v>
      </c>
      <c r="I531">
        <v>99</v>
      </c>
      <c r="J531">
        <v>999</v>
      </c>
      <c r="K531">
        <v>99</v>
      </c>
      <c r="L531">
        <v>99</v>
      </c>
      <c r="M531">
        <v>99</v>
      </c>
      <c r="N531">
        <v>99</v>
      </c>
      <c r="O531">
        <v>99</v>
      </c>
      <c r="P531">
        <v>9999</v>
      </c>
      <c r="Q531">
        <v>38</v>
      </c>
      <c r="R531">
        <v>270</v>
      </c>
      <c r="S531">
        <v>5.3851851851851871</v>
      </c>
      <c r="T531">
        <v>6.1888888888888882</v>
      </c>
      <c r="U531">
        <v>21.455740740740747</v>
      </c>
      <c r="V531">
        <v>4.0740740740740735</v>
      </c>
      <c r="W531">
        <v>5.185185185185186</v>
      </c>
      <c r="X531">
        <v>79.629629629629633</v>
      </c>
      <c r="Y531">
        <v>41.851851851851855</v>
      </c>
      <c r="Z531">
        <v>5.7815238289430511</v>
      </c>
      <c r="AA531">
        <v>1.7595672245067235</v>
      </c>
      <c r="AB531">
        <v>2.0542338092850767</v>
      </c>
      <c r="AC531">
        <v>38.069000201387809</v>
      </c>
      <c r="AD531">
        <v>50.864319761058525</v>
      </c>
      <c r="AE531">
        <v>35.899591584915498</v>
      </c>
      <c r="AF531">
        <v>2.8954423592493299</v>
      </c>
      <c r="AG531">
        <v>2.8826175234961409</v>
      </c>
      <c r="AH531">
        <v>0</v>
      </c>
    </row>
    <row r="532" spans="1:34">
      <c r="A532">
        <v>3</v>
      </c>
      <c r="B532">
        <v>167</v>
      </c>
      <c r="C532">
        <v>2020</v>
      </c>
      <c r="D532">
        <v>99</v>
      </c>
      <c r="E532">
        <v>11</v>
      </c>
      <c r="F532">
        <v>99</v>
      </c>
      <c r="G532">
        <v>99</v>
      </c>
      <c r="H532">
        <v>99</v>
      </c>
      <c r="I532">
        <v>99</v>
      </c>
      <c r="J532">
        <v>999</v>
      </c>
      <c r="K532">
        <v>99</v>
      </c>
      <c r="L532">
        <v>99</v>
      </c>
      <c r="M532">
        <v>99</v>
      </c>
      <c r="N532">
        <v>99</v>
      </c>
      <c r="O532">
        <v>99</v>
      </c>
      <c r="P532">
        <v>9999</v>
      </c>
      <c r="Q532">
        <v>44</v>
      </c>
      <c r="R532">
        <v>216</v>
      </c>
      <c r="S532">
        <v>5.4305555555555562</v>
      </c>
      <c r="T532">
        <v>6.1990740740740735</v>
      </c>
      <c r="U532">
        <v>23.700185185185191</v>
      </c>
      <c r="V532">
        <v>3.7037037037037042</v>
      </c>
      <c r="W532">
        <v>10.185185185185183</v>
      </c>
      <c r="X532">
        <v>90.740740740740762</v>
      </c>
      <c r="Y532">
        <v>49.537037037037031</v>
      </c>
      <c r="Z532">
        <v>6.2196103369491311</v>
      </c>
      <c r="AA532">
        <v>1.8370648052710152</v>
      </c>
      <c r="AB532">
        <v>2.5841753240877718</v>
      </c>
      <c r="AC532">
        <v>58.165930913657242</v>
      </c>
      <c r="AD532">
        <v>58.991201280939443</v>
      </c>
      <c r="AE532">
        <v>65.874331427953365</v>
      </c>
      <c r="AF532">
        <v>2.316353887399464</v>
      </c>
      <c r="AG532">
        <v>2.5473301509537087</v>
      </c>
      <c r="AH532">
        <v>0</v>
      </c>
    </row>
    <row r="533" spans="1:34">
      <c r="A533">
        <v>3</v>
      </c>
      <c r="B533">
        <v>168</v>
      </c>
      <c r="C533">
        <v>2020</v>
      </c>
      <c r="D533">
        <v>99</v>
      </c>
      <c r="E533">
        <v>12</v>
      </c>
      <c r="F533">
        <v>99</v>
      </c>
      <c r="G533">
        <v>99</v>
      </c>
      <c r="H533">
        <v>99</v>
      </c>
      <c r="I533">
        <v>99</v>
      </c>
      <c r="J533">
        <v>999</v>
      </c>
      <c r="K533">
        <v>99</v>
      </c>
      <c r="L533">
        <v>99</v>
      </c>
      <c r="M533">
        <v>99</v>
      </c>
      <c r="N533">
        <v>99</v>
      </c>
      <c r="O533">
        <v>99</v>
      </c>
      <c r="P533">
        <v>9999</v>
      </c>
      <c r="Q533">
        <v>28</v>
      </c>
      <c r="R533">
        <v>135</v>
      </c>
      <c r="S533">
        <v>5.2740740740740737</v>
      </c>
      <c r="T533">
        <v>6.0444444444444443</v>
      </c>
      <c r="U533">
        <v>22.168740740740752</v>
      </c>
      <c r="V533">
        <v>6.6666666666666687</v>
      </c>
      <c r="W533">
        <v>3.7037037037037042</v>
      </c>
      <c r="X533">
        <v>85.18518518518519</v>
      </c>
      <c r="Y533">
        <v>43.703703703703695</v>
      </c>
      <c r="Z533">
        <v>5.695595104943008</v>
      </c>
      <c r="AA533">
        <v>1.3245803228004227</v>
      </c>
      <c r="AB533">
        <v>2.0105892508920049</v>
      </c>
      <c r="AC533">
        <v>44.54559553109933</v>
      </c>
      <c r="AD533">
        <v>41.028907965402226</v>
      </c>
      <c r="AE533">
        <v>50.164224246134225</v>
      </c>
      <c r="AF533">
        <v>1.447721179624665</v>
      </c>
      <c r="AG533">
        <v>1.4892051806852662</v>
      </c>
      <c r="AH533">
        <v>0</v>
      </c>
    </row>
    <row r="534" spans="1:34">
      <c r="A534">
        <v>3</v>
      </c>
      <c r="B534">
        <v>169</v>
      </c>
      <c r="C534">
        <v>2020</v>
      </c>
      <c r="D534">
        <v>99</v>
      </c>
      <c r="E534">
        <v>13</v>
      </c>
      <c r="F534">
        <v>99</v>
      </c>
      <c r="G534">
        <v>99</v>
      </c>
      <c r="H534">
        <v>99</v>
      </c>
      <c r="I534">
        <v>99</v>
      </c>
      <c r="J534">
        <v>999</v>
      </c>
      <c r="K534">
        <v>99</v>
      </c>
      <c r="L534">
        <v>99</v>
      </c>
      <c r="M534">
        <v>99</v>
      </c>
      <c r="N534">
        <v>99</v>
      </c>
      <c r="O534">
        <v>99</v>
      </c>
      <c r="P534">
        <v>9999</v>
      </c>
      <c r="Q534">
        <v>19</v>
      </c>
      <c r="R534">
        <v>109</v>
      </c>
      <c r="S534">
        <v>4.8990825688073425</v>
      </c>
      <c r="T534">
        <v>5.4128440366972468</v>
      </c>
      <c r="U534">
        <v>20.848532110091753</v>
      </c>
      <c r="V534">
        <v>3.6697247706422025</v>
      </c>
      <c r="W534">
        <v>1.8348623853211012</v>
      </c>
      <c r="X534">
        <v>77.981651376146786</v>
      </c>
      <c r="Y534">
        <v>33.944954128440372</v>
      </c>
      <c r="Z534">
        <v>6.3239627028721204</v>
      </c>
      <c r="AA534">
        <v>2.0225560816140877</v>
      </c>
      <c r="AB534">
        <v>2.0507819460767518</v>
      </c>
      <c r="AC534">
        <v>67.831933388454686</v>
      </c>
      <c r="AD534">
        <v>68.581390027627933</v>
      </c>
      <c r="AE534">
        <v>72.668031302524923</v>
      </c>
      <c r="AF534">
        <v>1.1689008042895439</v>
      </c>
      <c r="AG534">
        <v>1.1307893934921578</v>
      </c>
      <c r="AH534">
        <v>0</v>
      </c>
    </row>
    <row r="535" spans="1:34">
      <c r="A535">
        <v>3</v>
      </c>
      <c r="B535">
        <v>170</v>
      </c>
      <c r="C535">
        <v>2020</v>
      </c>
      <c r="D535">
        <v>99</v>
      </c>
      <c r="E535">
        <v>14</v>
      </c>
      <c r="F535">
        <v>99</v>
      </c>
      <c r="G535">
        <v>99</v>
      </c>
      <c r="H535">
        <v>99</v>
      </c>
      <c r="I535">
        <v>99</v>
      </c>
      <c r="J535">
        <v>999</v>
      </c>
      <c r="K535">
        <v>99</v>
      </c>
      <c r="L535">
        <v>99</v>
      </c>
      <c r="M535">
        <v>99</v>
      </c>
      <c r="N535">
        <v>99</v>
      </c>
      <c r="O535">
        <v>99</v>
      </c>
      <c r="P535">
        <v>9999</v>
      </c>
      <c r="Q535">
        <v>45</v>
      </c>
      <c r="R535">
        <v>240</v>
      </c>
      <c r="S535">
        <v>5.1875</v>
      </c>
      <c r="T535">
        <v>6.35</v>
      </c>
      <c r="U535">
        <v>22.897958333333303</v>
      </c>
      <c r="V535">
        <v>3.75</v>
      </c>
      <c r="W535">
        <v>6.25</v>
      </c>
      <c r="X535">
        <v>89.166666666666686</v>
      </c>
      <c r="Y535">
        <v>44.583333333333343</v>
      </c>
      <c r="Z535">
        <v>6.1484026718271849</v>
      </c>
      <c r="AA535">
        <v>1.7423194550177457</v>
      </c>
      <c r="AB535">
        <v>2.20283907719107</v>
      </c>
      <c r="AC535">
        <v>57.476251038451679</v>
      </c>
      <c r="AD535">
        <v>57.525766435626515</v>
      </c>
      <c r="AE535">
        <v>56.587990010118403</v>
      </c>
      <c r="AF535">
        <v>2.5737265415549606</v>
      </c>
      <c r="AG535">
        <v>2.7345618329805994</v>
      </c>
      <c r="AH535">
        <v>0</v>
      </c>
    </row>
    <row r="536" spans="1:34">
      <c r="A536">
        <v>3</v>
      </c>
      <c r="B536">
        <v>171</v>
      </c>
      <c r="C536">
        <v>2020</v>
      </c>
      <c r="D536">
        <v>99</v>
      </c>
      <c r="E536">
        <v>15</v>
      </c>
      <c r="F536">
        <v>99</v>
      </c>
      <c r="G536">
        <v>99</v>
      </c>
      <c r="H536">
        <v>99</v>
      </c>
      <c r="I536">
        <v>99</v>
      </c>
      <c r="J536">
        <v>999</v>
      </c>
      <c r="K536">
        <v>99</v>
      </c>
      <c r="L536">
        <v>99</v>
      </c>
      <c r="M536">
        <v>99</v>
      </c>
      <c r="N536">
        <v>99</v>
      </c>
      <c r="O536">
        <v>99</v>
      </c>
      <c r="P536">
        <v>9999</v>
      </c>
    </row>
    <row r="537" spans="1:34">
      <c r="A537">
        <v>3</v>
      </c>
      <c r="B537">
        <v>172</v>
      </c>
      <c r="C537">
        <v>2020</v>
      </c>
      <c r="D537">
        <v>99</v>
      </c>
      <c r="E537">
        <v>16</v>
      </c>
      <c r="F537">
        <v>99</v>
      </c>
      <c r="G537">
        <v>99</v>
      </c>
      <c r="H537">
        <v>99</v>
      </c>
      <c r="I537">
        <v>99</v>
      </c>
      <c r="J537">
        <v>999</v>
      </c>
      <c r="K537">
        <v>99</v>
      </c>
      <c r="L537">
        <v>99</v>
      </c>
      <c r="M537">
        <v>99</v>
      </c>
      <c r="N537">
        <v>99</v>
      </c>
      <c r="O537">
        <v>99</v>
      </c>
      <c r="P537">
        <v>9999</v>
      </c>
      <c r="Q537">
        <v>15</v>
      </c>
      <c r="R537">
        <v>107</v>
      </c>
      <c r="S537">
        <v>5.0934579439252321</v>
      </c>
      <c r="T537">
        <v>5.8130841121495322</v>
      </c>
      <c r="U537">
        <v>21.866074766355155</v>
      </c>
      <c r="V537">
        <v>5.6074766355140193</v>
      </c>
      <c r="W537">
        <v>1.8691588785046724</v>
      </c>
      <c r="X537">
        <v>86.915887850467286</v>
      </c>
      <c r="Y537">
        <v>34.579439252336442</v>
      </c>
      <c r="Z537">
        <v>4.9958318621035884</v>
      </c>
      <c r="AA537">
        <v>1.6995475499083603</v>
      </c>
      <c r="AB537">
        <v>2.1141748622252923</v>
      </c>
      <c r="AC537">
        <v>65.386822305437548</v>
      </c>
      <c r="AD537">
        <v>50.384126604743663</v>
      </c>
      <c r="AE537">
        <v>70.453335186700045</v>
      </c>
      <c r="AF537">
        <v>1.1474530831099199</v>
      </c>
      <c r="AG537">
        <v>1.1642181132906191</v>
      </c>
      <c r="AH537">
        <v>0</v>
      </c>
    </row>
    <row r="538" spans="1:34">
      <c r="A538">
        <v>3</v>
      </c>
      <c r="B538">
        <v>173</v>
      </c>
      <c r="C538">
        <v>2020</v>
      </c>
      <c r="D538">
        <v>99</v>
      </c>
      <c r="E538">
        <v>17</v>
      </c>
      <c r="F538">
        <v>99</v>
      </c>
      <c r="G538">
        <v>99</v>
      </c>
      <c r="H538">
        <v>99</v>
      </c>
      <c r="I538">
        <v>99</v>
      </c>
      <c r="J538">
        <v>999</v>
      </c>
      <c r="K538">
        <v>99</v>
      </c>
      <c r="L538">
        <v>99</v>
      </c>
      <c r="M538">
        <v>99</v>
      </c>
      <c r="N538">
        <v>99</v>
      </c>
      <c r="O538">
        <v>99</v>
      </c>
      <c r="P538">
        <v>9999</v>
      </c>
      <c r="Q538">
        <v>31</v>
      </c>
      <c r="R538">
        <v>182</v>
      </c>
      <c r="S538">
        <v>5.5</v>
      </c>
      <c r="T538">
        <v>6.5</v>
      </c>
      <c r="U538">
        <v>23.63818681318682</v>
      </c>
      <c r="V538">
        <v>4.3956043956043942</v>
      </c>
      <c r="W538">
        <v>9.3406593406593448</v>
      </c>
      <c r="X538">
        <v>88.461538461538439</v>
      </c>
      <c r="Y538">
        <v>45.054945054945058</v>
      </c>
      <c r="Z538">
        <v>7.3438394985515218</v>
      </c>
      <c r="AA538">
        <v>1.8715627835440769</v>
      </c>
      <c r="AB538">
        <v>2.4104853371135779</v>
      </c>
      <c r="AC538">
        <v>40.966965363735909</v>
      </c>
      <c r="AD538">
        <v>53.123815951942738</v>
      </c>
      <c r="AE538">
        <v>37.451122366913246</v>
      </c>
      <c r="AF538">
        <v>1.9517426273458445</v>
      </c>
      <c r="AG538">
        <v>2.1407467532144424</v>
      </c>
      <c r="AH538">
        <v>0</v>
      </c>
    </row>
    <row r="539" spans="1:34">
      <c r="A539">
        <v>3</v>
      </c>
      <c r="B539">
        <v>174</v>
      </c>
      <c r="C539">
        <v>2020</v>
      </c>
      <c r="D539">
        <v>99</v>
      </c>
      <c r="E539">
        <v>18</v>
      </c>
      <c r="F539">
        <v>99</v>
      </c>
      <c r="G539">
        <v>99</v>
      </c>
      <c r="H539">
        <v>99</v>
      </c>
      <c r="I539">
        <v>99</v>
      </c>
      <c r="J539">
        <v>999</v>
      </c>
      <c r="K539">
        <v>99</v>
      </c>
      <c r="L539">
        <v>99</v>
      </c>
      <c r="M539">
        <v>99</v>
      </c>
      <c r="N539">
        <v>99</v>
      </c>
      <c r="O539">
        <v>99</v>
      </c>
      <c r="P539">
        <v>9999</v>
      </c>
      <c r="Q539">
        <v>11</v>
      </c>
      <c r="R539">
        <v>68</v>
      </c>
      <c r="S539">
        <v>5.4264705882352944</v>
      </c>
      <c r="T539">
        <v>5.75</v>
      </c>
      <c r="U539">
        <v>22.168088235294121</v>
      </c>
      <c r="V539">
        <v>1.4705882352941178</v>
      </c>
      <c r="W539">
        <v>10.294117647058826</v>
      </c>
      <c r="X539">
        <v>85.294117647058812</v>
      </c>
      <c r="Y539">
        <v>41.176470588235304</v>
      </c>
      <c r="Z539">
        <v>5.8449815722934293</v>
      </c>
      <c r="AA539">
        <v>1.4784349482455308</v>
      </c>
      <c r="AB539">
        <v>2.7406257336171795</v>
      </c>
      <c r="AC539">
        <v>40.384379754649053</v>
      </c>
      <c r="AD539">
        <v>69.585740543617746</v>
      </c>
      <c r="AE539">
        <v>71.590623981720455</v>
      </c>
      <c r="AF539">
        <v>0.72922252010723876</v>
      </c>
      <c r="AG539">
        <v>0.7500960864214512</v>
      </c>
      <c r="AH539">
        <v>0</v>
      </c>
    </row>
    <row r="540" spans="1:34">
      <c r="A540">
        <v>3</v>
      </c>
      <c r="B540">
        <v>175</v>
      </c>
      <c r="C540">
        <v>2020</v>
      </c>
      <c r="D540">
        <v>99</v>
      </c>
      <c r="E540">
        <v>19</v>
      </c>
      <c r="F540">
        <v>99</v>
      </c>
      <c r="G540">
        <v>99</v>
      </c>
      <c r="H540">
        <v>99</v>
      </c>
      <c r="I540">
        <v>99</v>
      </c>
      <c r="J540">
        <v>999</v>
      </c>
      <c r="K540">
        <v>99</v>
      </c>
      <c r="L540">
        <v>99</v>
      </c>
      <c r="M540">
        <v>99</v>
      </c>
      <c r="N540">
        <v>99</v>
      </c>
      <c r="O540">
        <v>99</v>
      </c>
      <c r="P540">
        <v>9999</v>
      </c>
      <c r="Q540">
        <v>23</v>
      </c>
      <c r="R540">
        <v>172</v>
      </c>
      <c r="S540">
        <v>4.9186046511627923</v>
      </c>
      <c r="T540">
        <v>5.75</v>
      </c>
      <c r="U540">
        <v>21.82313953488373</v>
      </c>
      <c r="V540">
        <v>5.8139534883720918</v>
      </c>
      <c r="W540">
        <v>4.0697674418604652</v>
      </c>
      <c r="X540">
        <v>82.55813953488375</v>
      </c>
      <c r="Y540">
        <v>42.441860465116257</v>
      </c>
      <c r="Z540">
        <v>6.4239243532912997</v>
      </c>
      <c r="AA540">
        <v>1.8659439675968112</v>
      </c>
      <c r="AB540">
        <v>2.3355816963799656</v>
      </c>
      <c r="AC540">
        <v>63.816167131892122</v>
      </c>
      <c r="AD540">
        <v>58.359830311262414</v>
      </c>
      <c r="AE540">
        <v>52.628973493591758</v>
      </c>
      <c r="AF540">
        <v>1.8445040214477213</v>
      </c>
      <c r="AG540">
        <v>1.8677787148125169</v>
      </c>
      <c r="AH540">
        <v>0</v>
      </c>
    </row>
    <row r="541" spans="1:34">
      <c r="A541">
        <v>3</v>
      </c>
      <c r="B541">
        <v>176</v>
      </c>
      <c r="C541">
        <v>2020</v>
      </c>
      <c r="D541">
        <v>99</v>
      </c>
      <c r="E541">
        <v>20</v>
      </c>
      <c r="F541">
        <v>99</v>
      </c>
      <c r="G541">
        <v>99</v>
      </c>
      <c r="H541">
        <v>99</v>
      </c>
      <c r="I541">
        <v>99</v>
      </c>
      <c r="J541">
        <v>999</v>
      </c>
      <c r="K541">
        <v>99</v>
      </c>
      <c r="L541">
        <v>99</v>
      </c>
      <c r="M541">
        <v>99</v>
      </c>
      <c r="N541">
        <v>99</v>
      </c>
      <c r="O541">
        <v>99</v>
      </c>
      <c r="P541">
        <v>9999</v>
      </c>
      <c r="Q541">
        <v>36</v>
      </c>
      <c r="R541">
        <v>190</v>
      </c>
      <c r="S541">
        <v>5.6947368421052627</v>
      </c>
      <c r="T541">
        <v>5.8684210526315796</v>
      </c>
      <c r="U541">
        <v>21.739263157894747</v>
      </c>
      <c r="V541">
        <v>2.6315789473684221</v>
      </c>
      <c r="W541">
        <v>9.4736842105263115</v>
      </c>
      <c r="X541">
        <v>83.684210526315809</v>
      </c>
      <c r="Y541">
        <v>40.526315789473678</v>
      </c>
      <c r="Z541">
        <v>6.5615106158816001</v>
      </c>
      <c r="AA541">
        <v>2.00826546898208</v>
      </c>
      <c r="AB541">
        <v>2.5667002432119248</v>
      </c>
      <c r="AC541">
        <v>39.709462231593847</v>
      </c>
      <c r="AD541">
        <v>61.667518552176318</v>
      </c>
      <c r="AE541">
        <v>49.252581096651312</v>
      </c>
      <c r="AF541">
        <v>2.0375335120643432</v>
      </c>
      <c r="AG541">
        <v>2.0553139324017335</v>
      </c>
      <c r="AH541">
        <v>0</v>
      </c>
    </row>
    <row r="542" spans="1:34">
      <c r="A542">
        <v>3</v>
      </c>
      <c r="B542">
        <v>177</v>
      </c>
      <c r="C542">
        <v>2020</v>
      </c>
      <c r="D542">
        <v>99</v>
      </c>
      <c r="E542">
        <v>21</v>
      </c>
      <c r="F542">
        <v>99</v>
      </c>
      <c r="G542">
        <v>99</v>
      </c>
      <c r="H542">
        <v>99</v>
      </c>
      <c r="I542">
        <v>99</v>
      </c>
      <c r="J542">
        <v>999</v>
      </c>
      <c r="K542">
        <v>99</v>
      </c>
      <c r="L542">
        <v>99</v>
      </c>
      <c r="M542">
        <v>99</v>
      </c>
      <c r="N542">
        <v>99</v>
      </c>
      <c r="O542">
        <v>99</v>
      </c>
      <c r="P542">
        <v>9999</v>
      </c>
      <c r="Q542">
        <v>8</v>
      </c>
      <c r="R542">
        <v>70</v>
      </c>
      <c r="S542">
        <v>5.3857142857142879</v>
      </c>
      <c r="T542">
        <v>5.8142857142857114</v>
      </c>
      <c r="U542">
        <v>23.645142857142847</v>
      </c>
      <c r="V542">
        <v>5.7142857142857153</v>
      </c>
      <c r="W542">
        <v>12.857142857142859</v>
      </c>
      <c r="X542">
        <v>87.142857142857125</v>
      </c>
      <c r="Y542">
        <v>50</v>
      </c>
      <c r="Z542">
        <v>6.2087122526925551</v>
      </c>
      <c r="AA542">
        <v>1.6586815516535756</v>
      </c>
      <c r="AB542">
        <v>3.0392332545413838</v>
      </c>
      <c r="AC542">
        <v>66.646539505026283</v>
      </c>
      <c r="AD542">
        <v>65.166130153494493</v>
      </c>
      <c r="AE542">
        <v>83.03548138116858</v>
      </c>
      <c r="AF542">
        <v>0.75067024128686355</v>
      </c>
      <c r="AG542">
        <v>0.82360642842541887</v>
      </c>
      <c r="AH542">
        <v>0</v>
      </c>
    </row>
    <row r="543" spans="1:34">
      <c r="A543">
        <v>3</v>
      </c>
      <c r="B543">
        <v>178</v>
      </c>
      <c r="C543">
        <v>2020</v>
      </c>
      <c r="D543">
        <v>99</v>
      </c>
      <c r="E543">
        <v>22</v>
      </c>
      <c r="F543">
        <v>99</v>
      </c>
      <c r="G543">
        <v>99</v>
      </c>
      <c r="H543">
        <v>99</v>
      </c>
      <c r="I543">
        <v>99</v>
      </c>
      <c r="J543">
        <v>999</v>
      </c>
      <c r="K543">
        <v>99</v>
      </c>
      <c r="L543">
        <v>99</v>
      </c>
      <c r="M543">
        <v>99</v>
      </c>
      <c r="N543">
        <v>99</v>
      </c>
      <c r="O543">
        <v>99</v>
      </c>
      <c r="P543">
        <v>9999</v>
      </c>
      <c r="Q543">
        <v>29</v>
      </c>
      <c r="R543">
        <v>145</v>
      </c>
      <c r="S543">
        <v>4.882758620689656</v>
      </c>
      <c r="T543">
        <v>5.9103448275862078</v>
      </c>
      <c r="U543">
        <v>20.407034482758629</v>
      </c>
      <c r="V543">
        <v>2.7586206896551722</v>
      </c>
      <c r="W543">
        <v>5.5172413793103443</v>
      </c>
      <c r="X543">
        <v>77.241379310344811</v>
      </c>
      <c r="Y543">
        <v>31.724137931034495</v>
      </c>
      <c r="Z543">
        <v>8.9118178124863352</v>
      </c>
      <c r="AA543">
        <v>2.052764152520683</v>
      </c>
      <c r="AB543">
        <v>2.3456996350013912</v>
      </c>
      <c r="AC543">
        <v>36.42260596618496</v>
      </c>
      <c r="AD543">
        <v>44.941481847305688</v>
      </c>
      <c r="AE543">
        <v>55.496449058058495</v>
      </c>
      <c r="AF543">
        <v>1.5549597855227879</v>
      </c>
      <c r="AG543">
        <v>1.4724062289080102</v>
      </c>
      <c r="AH543">
        <v>2.0689655172413794</v>
      </c>
    </row>
    <row r="544" spans="1:34">
      <c r="A544">
        <v>3</v>
      </c>
      <c r="B544">
        <v>179</v>
      </c>
      <c r="C544">
        <v>2020</v>
      </c>
      <c r="D544">
        <v>99</v>
      </c>
      <c r="E544">
        <v>23</v>
      </c>
      <c r="F544">
        <v>99</v>
      </c>
      <c r="G544">
        <v>99</v>
      </c>
      <c r="H544">
        <v>99</v>
      </c>
      <c r="I544">
        <v>99</v>
      </c>
      <c r="J544">
        <v>999</v>
      </c>
      <c r="K544">
        <v>99</v>
      </c>
      <c r="L544">
        <v>99</v>
      </c>
      <c r="M544">
        <v>99</v>
      </c>
      <c r="N544">
        <v>99</v>
      </c>
      <c r="O544">
        <v>99</v>
      </c>
      <c r="P544">
        <v>9999</v>
      </c>
      <c r="Q544">
        <v>10</v>
      </c>
      <c r="R544">
        <v>55</v>
      </c>
      <c r="S544">
        <v>5.9454545454545444</v>
      </c>
      <c r="T544">
        <v>7.127272727272727</v>
      </c>
      <c r="U544">
        <v>25.796363636363633</v>
      </c>
      <c r="V544">
        <v>7.2727272727272716</v>
      </c>
      <c r="W544">
        <v>12.727272727272728</v>
      </c>
      <c r="X544">
        <v>94.545454545454561</v>
      </c>
      <c r="Y544">
        <v>69.090909090909108</v>
      </c>
      <c r="Z544">
        <v>5.8802255255564395</v>
      </c>
      <c r="AA544">
        <v>1.6886593048729173</v>
      </c>
      <c r="AB544">
        <v>2.1153512105089449</v>
      </c>
      <c r="AC544">
        <v>51.857130322507238</v>
      </c>
      <c r="AD544">
        <v>29.350447114409874</v>
      </c>
      <c r="AE544">
        <v>46.003816597393424</v>
      </c>
      <c r="AF544">
        <v>0.58981233243967823</v>
      </c>
      <c r="AG544">
        <v>0.70599386201333003</v>
      </c>
      <c r="AH544">
        <v>0</v>
      </c>
    </row>
    <row r="545" spans="1:34">
      <c r="A545">
        <v>3</v>
      </c>
      <c r="B545">
        <v>180</v>
      </c>
      <c r="C545">
        <v>2020</v>
      </c>
      <c r="D545">
        <v>99</v>
      </c>
      <c r="E545">
        <v>24</v>
      </c>
      <c r="F545">
        <v>99</v>
      </c>
      <c r="G545">
        <v>99</v>
      </c>
      <c r="H545">
        <v>99</v>
      </c>
      <c r="I545">
        <v>99</v>
      </c>
      <c r="J545">
        <v>999</v>
      </c>
      <c r="K545">
        <v>99</v>
      </c>
      <c r="L545">
        <v>99</v>
      </c>
      <c r="M545">
        <v>99</v>
      </c>
      <c r="N545">
        <v>99</v>
      </c>
      <c r="O545">
        <v>99</v>
      </c>
      <c r="P545">
        <v>9999</v>
      </c>
      <c r="Q545">
        <v>32</v>
      </c>
      <c r="R545">
        <v>208</v>
      </c>
      <c r="S545">
        <v>5.3413461538461515</v>
      </c>
      <c r="T545">
        <v>5.6346153846153859</v>
      </c>
      <c r="U545">
        <v>21.693221153846135</v>
      </c>
      <c r="V545">
        <v>1.9230769230769225</v>
      </c>
      <c r="W545">
        <v>5.2884615384615392</v>
      </c>
      <c r="X545">
        <v>83.173076923076891</v>
      </c>
      <c r="Y545">
        <v>33.653846153846153</v>
      </c>
      <c r="Z545">
        <v>6.1687536695597309</v>
      </c>
      <c r="AA545">
        <v>2.1085499290399627</v>
      </c>
      <c r="AB545">
        <v>2.4141318407201169</v>
      </c>
      <c r="AC545">
        <v>31.752984890143477</v>
      </c>
      <c r="AD545">
        <v>66.874739238043446</v>
      </c>
      <c r="AE545">
        <v>42.496055746718753</v>
      </c>
      <c r="AF545">
        <v>2.2305630026809649</v>
      </c>
      <c r="AG545">
        <v>2.2452625065110854</v>
      </c>
      <c r="AH545">
        <v>0</v>
      </c>
    </row>
    <row r="546" spans="1:34">
      <c r="A546">
        <v>3</v>
      </c>
      <c r="B546">
        <v>181</v>
      </c>
      <c r="C546">
        <v>2020</v>
      </c>
      <c r="D546">
        <v>99</v>
      </c>
      <c r="E546">
        <v>25</v>
      </c>
      <c r="F546">
        <v>99</v>
      </c>
      <c r="G546">
        <v>99</v>
      </c>
      <c r="H546">
        <v>99</v>
      </c>
      <c r="I546">
        <v>99</v>
      </c>
      <c r="J546">
        <v>999</v>
      </c>
      <c r="K546">
        <v>99</v>
      </c>
      <c r="L546">
        <v>99</v>
      </c>
      <c r="M546">
        <v>99</v>
      </c>
      <c r="N546">
        <v>99</v>
      </c>
      <c r="O546">
        <v>99</v>
      </c>
      <c r="P546">
        <v>9999</v>
      </c>
      <c r="Q546">
        <v>19</v>
      </c>
      <c r="R546">
        <v>259</v>
      </c>
      <c r="S546">
        <v>4.9266409266409266</v>
      </c>
      <c r="T546">
        <v>5.7528957528957516</v>
      </c>
      <c r="U546">
        <v>20.889266409266408</v>
      </c>
      <c r="V546">
        <v>1.158301158301158</v>
      </c>
      <c r="W546">
        <v>5.019305019305019</v>
      </c>
      <c r="X546">
        <v>79.922779922779924</v>
      </c>
      <c r="Y546">
        <v>32.046332046332047</v>
      </c>
      <c r="Z546">
        <v>6.0341492670385843</v>
      </c>
      <c r="AA546">
        <v>1.5417061421020803</v>
      </c>
      <c r="AB546">
        <v>2.1793921863386254</v>
      </c>
      <c r="AC546">
        <v>45.447190394855276</v>
      </c>
      <c r="AD546">
        <v>64.390485237794152</v>
      </c>
      <c r="AE546">
        <v>48.872409595719475</v>
      </c>
      <c r="AF546">
        <v>2.7774798927613946</v>
      </c>
      <c r="AG546">
        <v>2.692171350104287</v>
      </c>
      <c r="AH546">
        <v>0.38610038610038611</v>
      </c>
    </row>
    <row r="547" spans="1:34">
      <c r="A547">
        <v>3</v>
      </c>
      <c r="B547">
        <v>182</v>
      </c>
      <c r="C547">
        <v>2020</v>
      </c>
      <c r="D547">
        <v>99</v>
      </c>
      <c r="E547">
        <v>26</v>
      </c>
      <c r="F547">
        <v>99</v>
      </c>
      <c r="G547">
        <v>99</v>
      </c>
      <c r="H547">
        <v>99</v>
      </c>
      <c r="I547">
        <v>99</v>
      </c>
      <c r="J547">
        <v>999</v>
      </c>
      <c r="K547">
        <v>99</v>
      </c>
      <c r="L547">
        <v>99</v>
      </c>
      <c r="M547">
        <v>99</v>
      </c>
      <c r="N547">
        <v>99</v>
      </c>
      <c r="O547">
        <v>99</v>
      </c>
      <c r="P547">
        <v>9999</v>
      </c>
      <c r="Q547">
        <v>22</v>
      </c>
      <c r="R547">
        <v>185</v>
      </c>
      <c r="S547">
        <v>4</v>
      </c>
      <c r="T547">
        <v>4.8216216216216203</v>
      </c>
      <c r="U547">
        <v>19.750108108108112</v>
      </c>
      <c r="V547">
        <v>1.6216216216216219</v>
      </c>
      <c r="W547">
        <v>2.1621621621621623</v>
      </c>
      <c r="X547">
        <v>76.756756756756758</v>
      </c>
      <c r="Y547">
        <v>22.702702702702705</v>
      </c>
      <c r="Z547">
        <v>5.6448019608753111</v>
      </c>
      <c r="AA547">
        <v>1.531648114269706</v>
      </c>
      <c r="AB547">
        <v>2.2094557401406858</v>
      </c>
      <c r="AC547">
        <v>39.26457950677937</v>
      </c>
      <c r="AD547">
        <v>53.59635886665145</v>
      </c>
      <c r="AE547">
        <v>57.981652650670512</v>
      </c>
      <c r="AF547">
        <v>1.9839142091152813</v>
      </c>
      <c r="AG547">
        <v>1.8181133304260264</v>
      </c>
      <c r="AH547">
        <v>0</v>
      </c>
    </row>
    <row r="548" spans="1:34">
      <c r="A548">
        <v>3</v>
      </c>
      <c r="B548">
        <v>183</v>
      </c>
      <c r="C548">
        <v>2020</v>
      </c>
      <c r="D548">
        <v>99</v>
      </c>
      <c r="E548">
        <v>27</v>
      </c>
      <c r="F548">
        <v>99</v>
      </c>
      <c r="G548">
        <v>99</v>
      </c>
      <c r="H548">
        <v>99</v>
      </c>
      <c r="I548">
        <v>99</v>
      </c>
      <c r="J548">
        <v>999</v>
      </c>
      <c r="K548">
        <v>99</v>
      </c>
      <c r="L548">
        <v>99</v>
      </c>
      <c r="M548">
        <v>99</v>
      </c>
      <c r="N548">
        <v>99</v>
      </c>
      <c r="O548">
        <v>99</v>
      </c>
      <c r="P548">
        <v>9999</v>
      </c>
      <c r="Q548">
        <v>22</v>
      </c>
      <c r="R548">
        <v>152</v>
      </c>
      <c r="S548">
        <v>3.9407894736842111</v>
      </c>
      <c r="T548">
        <v>5.6513157894736841</v>
      </c>
      <c r="U548">
        <v>21.039671052631569</v>
      </c>
      <c r="V548">
        <v>0.65789473684210542</v>
      </c>
      <c r="W548">
        <v>7.2368421052631549</v>
      </c>
      <c r="X548">
        <v>89.473684210526301</v>
      </c>
      <c r="Y548">
        <v>25</v>
      </c>
      <c r="Z548">
        <v>4.987137457838152</v>
      </c>
      <c r="AA548">
        <v>1.6512895783199697</v>
      </c>
      <c r="AB548">
        <v>2.6414207411648678</v>
      </c>
      <c r="AC548">
        <v>57.524753367286152</v>
      </c>
      <c r="AD548">
        <v>67.176354708073518</v>
      </c>
      <c r="AE548">
        <v>66.49639469591601</v>
      </c>
      <c r="AF548">
        <v>1.6300268096514745</v>
      </c>
      <c r="AG548">
        <v>1.5913374334187276</v>
      </c>
      <c r="AH548">
        <v>0</v>
      </c>
    </row>
    <row r="549" spans="1:34">
      <c r="A549">
        <v>3</v>
      </c>
      <c r="B549">
        <v>184</v>
      </c>
      <c r="C549">
        <v>2020</v>
      </c>
      <c r="D549">
        <v>99</v>
      </c>
      <c r="E549">
        <v>28</v>
      </c>
      <c r="F549">
        <v>99</v>
      </c>
      <c r="G549">
        <v>99</v>
      </c>
      <c r="H549">
        <v>99</v>
      </c>
      <c r="I549">
        <v>99</v>
      </c>
      <c r="J549">
        <v>999</v>
      </c>
      <c r="K549">
        <v>99</v>
      </c>
      <c r="L549">
        <v>99</v>
      </c>
      <c r="M549">
        <v>99</v>
      </c>
      <c r="N549">
        <v>99</v>
      </c>
      <c r="O549">
        <v>99</v>
      </c>
      <c r="P549">
        <v>9999</v>
      </c>
      <c r="Q549">
        <v>6</v>
      </c>
      <c r="R549">
        <v>42</v>
      </c>
      <c r="S549">
        <v>5.4047619047619033</v>
      </c>
      <c r="T549">
        <v>7</v>
      </c>
      <c r="U549">
        <v>24.005476190476191</v>
      </c>
      <c r="V549">
        <v>4.7619047619047636</v>
      </c>
      <c r="W549">
        <v>9.5238095238095273</v>
      </c>
      <c r="X549">
        <v>95.238095238095283</v>
      </c>
      <c r="Y549">
        <v>57.142857142857153</v>
      </c>
      <c r="Z549">
        <v>4.5280339486259722</v>
      </c>
      <c r="AA549">
        <v>1.0478895754602551</v>
      </c>
      <c r="AB549">
        <v>1.9272482233188633</v>
      </c>
      <c r="AC549">
        <v>28.726156717781677</v>
      </c>
      <c r="AD549">
        <v>41.356643484525058</v>
      </c>
      <c r="AE549">
        <v>51.874056670464334</v>
      </c>
      <c r="AF549">
        <v>0.45040214477211798</v>
      </c>
      <c r="AG549">
        <v>0.50169452459663122</v>
      </c>
      <c r="AH549">
        <v>0</v>
      </c>
    </row>
    <row r="550" spans="1:34">
      <c r="A550">
        <v>3</v>
      </c>
      <c r="B550">
        <v>185</v>
      </c>
      <c r="C550">
        <v>2020</v>
      </c>
      <c r="D550">
        <v>99</v>
      </c>
      <c r="E550">
        <v>29</v>
      </c>
      <c r="F550">
        <v>99</v>
      </c>
      <c r="G550">
        <v>99</v>
      </c>
      <c r="H550">
        <v>99</v>
      </c>
      <c r="I550">
        <v>99</v>
      </c>
      <c r="J550">
        <v>999</v>
      </c>
      <c r="K550">
        <v>99</v>
      </c>
      <c r="L550">
        <v>99</v>
      </c>
      <c r="M550">
        <v>99</v>
      </c>
      <c r="N550">
        <v>99</v>
      </c>
      <c r="O550">
        <v>99</v>
      </c>
      <c r="P550">
        <v>9999</v>
      </c>
      <c r="Q550">
        <v>9</v>
      </c>
      <c r="R550">
        <v>44</v>
      </c>
      <c r="S550">
        <v>4.2045454545454541</v>
      </c>
      <c r="T550">
        <v>5.2045454545454541</v>
      </c>
      <c r="U550">
        <v>21.980454545454545</v>
      </c>
      <c r="V550">
        <v>2.2727272727272729</v>
      </c>
      <c r="W550">
        <v>2.2727272727272729</v>
      </c>
      <c r="X550">
        <v>81.818181818181813</v>
      </c>
      <c r="Y550">
        <v>29.54545454545455</v>
      </c>
      <c r="Z550">
        <v>8.5014955781977299</v>
      </c>
      <c r="AA550">
        <v>1.4074403823082775</v>
      </c>
      <c r="AB550">
        <v>2.4269279632578673</v>
      </c>
      <c r="AC550">
        <v>42.75906209577537</v>
      </c>
      <c r="AD550">
        <v>71.226481323934252</v>
      </c>
      <c r="AE550">
        <v>52.66974650671753</v>
      </c>
      <c r="AF550">
        <v>0.47184986595174255</v>
      </c>
      <c r="AG550">
        <v>0.4812481700786384</v>
      </c>
      <c r="AH550">
        <v>0</v>
      </c>
    </row>
    <row r="551" spans="1:34">
      <c r="A551">
        <v>3</v>
      </c>
      <c r="B551">
        <v>186</v>
      </c>
      <c r="C551">
        <v>2020</v>
      </c>
      <c r="D551">
        <v>99</v>
      </c>
      <c r="E551">
        <v>30</v>
      </c>
      <c r="F551">
        <v>99</v>
      </c>
      <c r="G551">
        <v>99</v>
      </c>
      <c r="H551">
        <v>99</v>
      </c>
      <c r="I551">
        <v>99</v>
      </c>
      <c r="J551">
        <v>999</v>
      </c>
      <c r="K551">
        <v>99</v>
      </c>
      <c r="L551">
        <v>99</v>
      </c>
      <c r="M551">
        <v>99</v>
      </c>
      <c r="N551">
        <v>99</v>
      </c>
      <c r="O551">
        <v>99</v>
      </c>
      <c r="P551">
        <v>9999</v>
      </c>
      <c r="Q551">
        <v>3</v>
      </c>
      <c r="R551">
        <v>5</v>
      </c>
      <c r="S551">
        <v>5.8</v>
      </c>
      <c r="T551">
        <v>6.2</v>
      </c>
      <c r="U551">
        <v>19.039999999999996</v>
      </c>
      <c r="V551">
        <v>0</v>
      </c>
      <c r="W551">
        <v>0</v>
      </c>
      <c r="X551">
        <v>100</v>
      </c>
      <c r="Y551">
        <v>20</v>
      </c>
      <c r="Z551">
        <v>3.6213809520678688</v>
      </c>
      <c r="AA551">
        <v>1.326649916142161</v>
      </c>
      <c r="AB551">
        <v>2.3999999999999995</v>
      </c>
      <c r="AC551">
        <v>-27.308842215298071</v>
      </c>
      <c r="AD551">
        <v>56.055963922846573</v>
      </c>
      <c r="AE551">
        <v>-86.684511566107062</v>
      </c>
      <c r="AF551">
        <v>5.3619302949061663E-2</v>
      </c>
      <c r="AG551">
        <v>4.7371451694156359E-2</v>
      </c>
      <c r="AH551">
        <v>0</v>
      </c>
    </row>
    <row r="552" spans="1:34">
      <c r="A552">
        <v>3</v>
      </c>
      <c r="B552">
        <v>187</v>
      </c>
      <c r="C552">
        <v>2020</v>
      </c>
      <c r="D552">
        <v>99</v>
      </c>
      <c r="E552">
        <v>31</v>
      </c>
      <c r="F552">
        <v>99</v>
      </c>
      <c r="G552">
        <v>99</v>
      </c>
      <c r="H552">
        <v>99</v>
      </c>
      <c r="I552">
        <v>99</v>
      </c>
      <c r="J552">
        <v>999</v>
      </c>
      <c r="K552">
        <v>99</v>
      </c>
      <c r="L552">
        <v>99</v>
      </c>
      <c r="M552">
        <v>99</v>
      </c>
      <c r="N552">
        <v>99</v>
      </c>
      <c r="O552">
        <v>99</v>
      </c>
      <c r="P552">
        <v>9999</v>
      </c>
      <c r="Q552">
        <v>3</v>
      </c>
      <c r="R552">
        <v>68</v>
      </c>
      <c r="S552">
        <v>6.3382352941176476</v>
      </c>
      <c r="T552">
        <v>6.1029411764705879</v>
      </c>
      <c r="U552">
        <v>24.321323529411764</v>
      </c>
      <c r="V552">
        <v>7.3529411764705888</v>
      </c>
      <c r="W552">
        <v>1.4705882352941178</v>
      </c>
      <c r="X552">
        <v>100</v>
      </c>
      <c r="Y552">
        <v>50</v>
      </c>
      <c r="Z552">
        <v>4.8189655664491955</v>
      </c>
      <c r="AA552">
        <v>1.7707616682696621</v>
      </c>
      <c r="AB552">
        <v>1.6989590747620349</v>
      </c>
      <c r="AC552">
        <v>59.500807985622451</v>
      </c>
      <c r="AD552">
        <v>69.586660933346877</v>
      </c>
      <c r="AE552">
        <v>63.855573089440533</v>
      </c>
      <c r="AF552">
        <v>0.72922252010723876</v>
      </c>
      <c r="AG552">
        <v>0.82295457336534117</v>
      </c>
      <c r="AH552">
        <v>0</v>
      </c>
    </row>
    <row r="553" spans="1:34">
      <c r="A553">
        <v>3</v>
      </c>
      <c r="B553">
        <v>188</v>
      </c>
      <c r="C553">
        <v>2020</v>
      </c>
      <c r="D553">
        <v>99</v>
      </c>
      <c r="E553">
        <v>32</v>
      </c>
      <c r="F553">
        <v>99</v>
      </c>
      <c r="G553">
        <v>99</v>
      </c>
      <c r="H553">
        <v>99</v>
      </c>
      <c r="I553">
        <v>99</v>
      </c>
      <c r="J553">
        <v>999</v>
      </c>
      <c r="K553">
        <v>99</v>
      </c>
      <c r="L553">
        <v>99</v>
      </c>
      <c r="M553">
        <v>99</v>
      </c>
      <c r="N553">
        <v>99</v>
      </c>
      <c r="O553">
        <v>99</v>
      </c>
      <c r="P553">
        <v>9999</v>
      </c>
      <c r="Q553">
        <v>15</v>
      </c>
      <c r="R553">
        <v>93</v>
      </c>
      <c r="S553">
        <v>4.688172043010753</v>
      </c>
      <c r="T553">
        <v>4.5483870967741939</v>
      </c>
      <c r="U553">
        <v>17.233978494623646</v>
      </c>
      <c r="V553">
        <v>2.1505376344086025</v>
      </c>
      <c r="W553">
        <v>0</v>
      </c>
      <c r="X553">
        <v>54.838709677419359</v>
      </c>
      <c r="Y553">
        <v>17.20430107526882</v>
      </c>
      <c r="Z553">
        <v>7.0449095692029555</v>
      </c>
      <c r="AA553">
        <v>1.6062947052389287</v>
      </c>
      <c r="AB553">
        <v>2.152848221092075</v>
      </c>
      <c r="AC553">
        <v>37.804337534478513</v>
      </c>
      <c r="AD553">
        <v>59.061297642697959</v>
      </c>
      <c r="AE553">
        <v>49.098634438048009</v>
      </c>
      <c r="AF553">
        <v>0.99731903485254703</v>
      </c>
      <c r="AG553">
        <v>0.7975322260223322</v>
      </c>
      <c r="AH553">
        <v>0</v>
      </c>
    </row>
    <row r="554" spans="1:34">
      <c r="A554">
        <v>3</v>
      </c>
      <c r="B554">
        <v>189</v>
      </c>
      <c r="C554">
        <v>2020</v>
      </c>
      <c r="D554">
        <v>99</v>
      </c>
      <c r="E554">
        <v>33</v>
      </c>
      <c r="F554">
        <v>99</v>
      </c>
      <c r="G554">
        <v>99</v>
      </c>
      <c r="H554">
        <v>99</v>
      </c>
      <c r="I554">
        <v>99</v>
      </c>
      <c r="J554">
        <v>999</v>
      </c>
      <c r="K554">
        <v>99</v>
      </c>
      <c r="L554">
        <v>99</v>
      </c>
      <c r="M554">
        <v>99</v>
      </c>
      <c r="N554">
        <v>99</v>
      </c>
      <c r="O554">
        <v>99</v>
      </c>
      <c r="P554">
        <v>9999</v>
      </c>
      <c r="Q554">
        <v>11</v>
      </c>
      <c r="R554">
        <v>65</v>
      </c>
      <c r="S554">
        <v>4.4000000000000004</v>
      </c>
      <c r="T554">
        <v>5.2769230769230759</v>
      </c>
      <c r="U554">
        <v>21.520307692307689</v>
      </c>
      <c r="V554">
        <v>1.5384615384615381</v>
      </c>
      <c r="W554">
        <v>3.0769230769230762</v>
      </c>
      <c r="X554">
        <v>87.692307692307679</v>
      </c>
      <c r="Y554">
        <v>36.923076923076913</v>
      </c>
      <c r="Z554">
        <v>5.2229646662911158</v>
      </c>
      <c r="AA554">
        <v>1.5961492122268224</v>
      </c>
      <c r="AB554">
        <v>2.5084944446217592</v>
      </c>
      <c r="AC554">
        <v>56.322697019538161</v>
      </c>
      <c r="AD554">
        <v>70.147198974391003</v>
      </c>
      <c r="AE554">
        <v>71.007133154109852</v>
      </c>
      <c r="AF554">
        <v>0.69705093833780141</v>
      </c>
      <c r="AG554">
        <v>0.69605182834894785</v>
      </c>
      <c r="AH554">
        <v>0</v>
      </c>
    </row>
    <row r="555" spans="1:34">
      <c r="A555">
        <v>3</v>
      </c>
      <c r="B555">
        <v>190</v>
      </c>
      <c r="C555">
        <v>2020</v>
      </c>
      <c r="D555">
        <v>99</v>
      </c>
      <c r="E555">
        <v>34</v>
      </c>
      <c r="F555">
        <v>99</v>
      </c>
      <c r="G555">
        <v>99</v>
      </c>
      <c r="H555">
        <v>99</v>
      </c>
      <c r="I555">
        <v>99</v>
      </c>
      <c r="J555">
        <v>999</v>
      </c>
      <c r="K555">
        <v>99</v>
      </c>
      <c r="L555">
        <v>99</v>
      </c>
      <c r="M555">
        <v>99</v>
      </c>
      <c r="N555">
        <v>99</v>
      </c>
      <c r="O555">
        <v>99</v>
      </c>
      <c r="P555">
        <v>9999</v>
      </c>
      <c r="Q555">
        <v>20</v>
      </c>
      <c r="R555">
        <v>161</v>
      </c>
      <c r="S555">
        <v>5.1925465838509313</v>
      </c>
      <c r="T555">
        <v>6.136645962732918</v>
      </c>
      <c r="U555">
        <v>21.714534161490672</v>
      </c>
      <c r="V555">
        <v>0.6211180124223602</v>
      </c>
      <c r="W555">
        <v>8.0745341614906803</v>
      </c>
      <c r="X555">
        <v>75.776397515527947</v>
      </c>
      <c r="Y555">
        <v>39.130434782608695</v>
      </c>
      <c r="Z555">
        <v>6.8880981112676212</v>
      </c>
      <c r="AA555">
        <v>1.5584493326265421</v>
      </c>
      <c r="AB555">
        <v>2.5887882832087183</v>
      </c>
      <c r="AC555">
        <v>43.923023333260304</v>
      </c>
      <c r="AD555">
        <v>76.046250367789696</v>
      </c>
      <c r="AE555">
        <v>51.383580283940248</v>
      </c>
      <c r="AF555">
        <v>1.7265415549597856</v>
      </c>
      <c r="AG555">
        <v>1.7396269955970411</v>
      </c>
      <c r="AH555">
        <v>0</v>
      </c>
    </row>
    <row r="556" spans="1:34">
      <c r="A556">
        <v>3</v>
      </c>
      <c r="B556">
        <v>191</v>
      </c>
      <c r="C556">
        <v>2020</v>
      </c>
      <c r="D556">
        <v>99</v>
      </c>
      <c r="E556">
        <v>35</v>
      </c>
      <c r="F556">
        <v>99</v>
      </c>
      <c r="G556">
        <v>99</v>
      </c>
      <c r="H556">
        <v>99</v>
      </c>
      <c r="I556">
        <v>99</v>
      </c>
      <c r="J556">
        <v>999</v>
      </c>
      <c r="K556">
        <v>99</v>
      </c>
      <c r="L556">
        <v>99</v>
      </c>
      <c r="M556">
        <v>99</v>
      </c>
      <c r="N556">
        <v>99</v>
      </c>
      <c r="O556">
        <v>99</v>
      </c>
      <c r="P556">
        <v>9999</v>
      </c>
      <c r="Q556">
        <v>9</v>
      </c>
      <c r="R556">
        <v>33</v>
      </c>
      <c r="S556">
        <v>4.3030303030303036</v>
      </c>
      <c r="T556">
        <v>4.6363636363636367</v>
      </c>
      <c r="U556">
        <v>18.397878787878785</v>
      </c>
      <c r="V556">
        <v>0</v>
      </c>
      <c r="W556">
        <v>0</v>
      </c>
      <c r="X556">
        <v>66.666666666666686</v>
      </c>
      <c r="Y556">
        <v>15.151515151515152</v>
      </c>
      <c r="Z556">
        <v>4.7261168361503687</v>
      </c>
      <c r="AA556">
        <v>1.4456800535607972</v>
      </c>
      <c r="AB556">
        <v>2.1856027782129641</v>
      </c>
      <c r="AC556">
        <v>19.022944335269528</v>
      </c>
      <c r="AD556">
        <v>16.890437161832565</v>
      </c>
      <c r="AE556">
        <v>78.29360466506165</v>
      </c>
      <c r="AF556">
        <v>0.35388739946380698</v>
      </c>
      <c r="AG556">
        <v>0.3021074523852223</v>
      </c>
      <c r="AH556">
        <v>0</v>
      </c>
    </row>
    <row r="557" spans="1:34">
      <c r="A557">
        <v>3</v>
      </c>
      <c r="B557">
        <v>192</v>
      </c>
      <c r="C557">
        <v>2020</v>
      </c>
      <c r="D557">
        <v>99</v>
      </c>
      <c r="E557">
        <v>36</v>
      </c>
      <c r="F557">
        <v>99</v>
      </c>
      <c r="G557">
        <v>99</v>
      </c>
      <c r="H557">
        <v>99</v>
      </c>
      <c r="I557">
        <v>99</v>
      </c>
      <c r="J557">
        <v>999</v>
      </c>
      <c r="K557">
        <v>99</v>
      </c>
      <c r="L557">
        <v>99</v>
      </c>
      <c r="M557">
        <v>99</v>
      </c>
      <c r="N557">
        <v>99</v>
      </c>
      <c r="O557">
        <v>99</v>
      </c>
      <c r="P557">
        <v>9999</v>
      </c>
      <c r="Q557">
        <v>20</v>
      </c>
      <c r="R557">
        <v>118</v>
      </c>
      <c r="S557">
        <v>4.5423728813559316</v>
      </c>
      <c r="T557">
        <v>4.28813559322034</v>
      </c>
      <c r="U557">
        <v>18.025000000000006</v>
      </c>
      <c r="V557">
        <v>1.6949152542372876</v>
      </c>
      <c r="W557">
        <v>0</v>
      </c>
      <c r="X557">
        <v>61.01694915254236</v>
      </c>
      <c r="Y557">
        <v>15.25423728813559</v>
      </c>
      <c r="Z557">
        <v>4.8467040609301808</v>
      </c>
      <c r="AA557">
        <v>1.6242028960078141</v>
      </c>
      <c r="AB557">
        <v>2.1277094189397641</v>
      </c>
      <c r="AC557">
        <v>54.0564322774838</v>
      </c>
      <c r="AD557">
        <v>46.644620153699591</v>
      </c>
      <c r="AE557">
        <v>50.16313515332984</v>
      </c>
      <c r="AF557">
        <v>1.2654155495978556</v>
      </c>
      <c r="AG557">
        <v>1.0583687939168689</v>
      </c>
      <c r="AH557">
        <v>0</v>
      </c>
    </row>
    <row r="558" spans="1:34">
      <c r="A558">
        <v>3</v>
      </c>
      <c r="B558">
        <v>193</v>
      </c>
      <c r="C558">
        <v>2020</v>
      </c>
      <c r="D558">
        <v>99</v>
      </c>
      <c r="E558">
        <v>37</v>
      </c>
      <c r="F558">
        <v>99</v>
      </c>
      <c r="G558">
        <v>99</v>
      </c>
      <c r="H558">
        <v>99</v>
      </c>
      <c r="I558">
        <v>99</v>
      </c>
      <c r="J558">
        <v>999</v>
      </c>
      <c r="K558">
        <v>99</v>
      </c>
      <c r="L558">
        <v>99</v>
      </c>
      <c r="M558">
        <v>99</v>
      </c>
      <c r="N558">
        <v>99</v>
      </c>
      <c r="O558">
        <v>99</v>
      </c>
      <c r="P558">
        <v>9999</v>
      </c>
      <c r="Q558">
        <v>23</v>
      </c>
      <c r="R558">
        <v>161</v>
      </c>
      <c r="S558">
        <v>4.2484472049689446</v>
      </c>
      <c r="T558">
        <v>4.4782608695652177</v>
      </c>
      <c r="U558">
        <v>19.109565217391314</v>
      </c>
      <c r="V558">
        <v>0</v>
      </c>
      <c r="W558">
        <v>2.4844720496894408</v>
      </c>
      <c r="X558">
        <v>67.701863354037272</v>
      </c>
      <c r="Y558">
        <v>15.527950310559005</v>
      </c>
      <c r="Z558">
        <v>6.2654112452283046</v>
      </c>
      <c r="AA558">
        <v>1.8110463531272247</v>
      </c>
      <c r="AB558">
        <v>2.2321394814989319</v>
      </c>
      <c r="AC558">
        <v>48.452967688315617</v>
      </c>
      <c r="AD558">
        <v>43.284376851222952</v>
      </c>
      <c r="AE558">
        <v>71.886613349518157</v>
      </c>
      <c r="AF558">
        <v>1.7265415549597856</v>
      </c>
      <c r="AG558">
        <v>1.5309338565158543</v>
      </c>
      <c r="AH558">
        <v>0</v>
      </c>
    </row>
    <row r="559" spans="1:34">
      <c r="A559">
        <v>3</v>
      </c>
      <c r="B559">
        <v>194</v>
      </c>
      <c r="C559">
        <v>2020</v>
      </c>
      <c r="D559">
        <v>99</v>
      </c>
      <c r="E559">
        <v>38</v>
      </c>
      <c r="F559">
        <v>99</v>
      </c>
      <c r="G559">
        <v>99</v>
      </c>
      <c r="H559">
        <v>99</v>
      </c>
      <c r="I559">
        <v>99</v>
      </c>
      <c r="J559">
        <v>999</v>
      </c>
      <c r="K559">
        <v>99</v>
      </c>
      <c r="L559">
        <v>99</v>
      </c>
      <c r="M559">
        <v>99</v>
      </c>
      <c r="N559">
        <v>99</v>
      </c>
      <c r="O559">
        <v>99</v>
      </c>
      <c r="P559">
        <v>9999</v>
      </c>
      <c r="Q559">
        <v>23</v>
      </c>
      <c r="R559">
        <v>152</v>
      </c>
      <c r="S559">
        <v>4.552631578947369</v>
      </c>
      <c r="T559">
        <v>4.9407894736842097</v>
      </c>
      <c r="U559">
        <v>18.289934210526319</v>
      </c>
      <c r="V559">
        <v>0.65789473684210542</v>
      </c>
      <c r="W559">
        <v>2.6315789473684221</v>
      </c>
      <c r="X559">
        <v>66.44736842105263</v>
      </c>
      <c r="Y559">
        <v>17.10526315789474</v>
      </c>
      <c r="Z559">
        <v>5.591491715180724</v>
      </c>
      <c r="AA559">
        <v>1.5927032369867395</v>
      </c>
      <c r="AB559">
        <v>2.3709690241699501</v>
      </c>
      <c r="AC559">
        <v>26.897332168974302</v>
      </c>
      <c r="AD559">
        <v>36.377771733708961</v>
      </c>
      <c r="AE559">
        <v>58.35880079768156</v>
      </c>
      <c r="AF559">
        <v>1.6300268096514745</v>
      </c>
      <c r="AG559">
        <v>1.383360837304342</v>
      </c>
      <c r="AH559">
        <v>9.8684210526315805</v>
      </c>
    </row>
    <row r="560" spans="1:34">
      <c r="A560">
        <v>3</v>
      </c>
      <c r="B560">
        <v>195</v>
      </c>
      <c r="C560">
        <v>2020</v>
      </c>
      <c r="D560">
        <v>99</v>
      </c>
      <c r="E560">
        <v>39</v>
      </c>
      <c r="F560">
        <v>99</v>
      </c>
      <c r="G560">
        <v>99</v>
      </c>
      <c r="H560">
        <v>99</v>
      </c>
      <c r="I560">
        <v>99</v>
      </c>
      <c r="J560">
        <v>999</v>
      </c>
      <c r="K560">
        <v>99</v>
      </c>
      <c r="L560">
        <v>99</v>
      </c>
      <c r="M560">
        <v>99</v>
      </c>
      <c r="N560">
        <v>99</v>
      </c>
      <c r="O560">
        <v>99</v>
      </c>
      <c r="P560">
        <v>9999</v>
      </c>
      <c r="Q560">
        <v>20</v>
      </c>
      <c r="R560">
        <v>121</v>
      </c>
      <c r="S560">
        <v>5.3553719008264462</v>
      </c>
      <c r="T560">
        <v>5.5454545454545459</v>
      </c>
      <c r="U560">
        <v>20.08049586776859</v>
      </c>
      <c r="V560">
        <v>3.3057851239669431</v>
      </c>
      <c r="W560">
        <v>2.4793388429752072</v>
      </c>
      <c r="X560">
        <v>80.991735537190095</v>
      </c>
      <c r="Y560">
        <v>21.487603305785125</v>
      </c>
      <c r="Z560">
        <v>5.8051638242897585</v>
      </c>
      <c r="AA560">
        <v>1.8356411906192451</v>
      </c>
      <c r="AB560">
        <v>2.0041279713680535</v>
      </c>
      <c r="AC560">
        <v>37.933822028094148</v>
      </c>
      <c r="AD560">
        <v>52.588007459231569</v>
      </c>
      <c r="AE560">
        <v>44.60271903831925</v>
      </c>
      <c r="AF560">
        <v>1.2975871313672922</v>
      </c>
      <c r="AG560">
        <v>1.2090368806655405</v>
      </c>
      <c r="AH560">
        <v>0</v>
      </c>
    </row>
    <row r="561" spans="1:37">
      <c r="A561">
        <v>3</v>
      </c>
      <c r="B561">
        <v>196</v>
      </c>
      <c r="C561">
        <v>2020</v>
      </c>
      <c r="D561">
        <v>99</v>
      </c>
      <c r="E561">
        <v>40</v>
      </c>
      <c r="F561">
        <v>99</v>
      </c>
      <c r="G561">
        <v>99</v>
      </c>
      <c r="H561">
        <v>99</v>
      </c>
      <c r="I561">
        <v>99</v>
      </c>
      <c r="J561">
        <v>999</v>
      </c>
      <c r="K561">
        <v>99</v>
      </c>
      <c r="L561">
        <v>99</v>
      </c>
      <c r="M561">
        <v>99</v>
      </c>
      <c r="N561">
        <v>99</v>
      </c>
      <c r="O561">
        <v>99</v>
      </c>
      <c r="P561">
        <v>9999</v>
      </c>
      <c r="Q561">
        <v>29</v>
      </c>
      <c r="R561">
        <v>251</v>
      </c>
      <c r="S561">
        <v>4.3187250996015933</v>
      </c>
      <c r="T561">
        <v>5.0717131474103594</v>
      </c>
      <c r="U561">
        <v>21.130916334661364</v>
      </c>
      <c r="V561">
        <v>1.1952191235059761</v>
      </c>
      <c r="W561">
        <v>1.5936254980079676</v>
      </c>
      <c r="X561">
        <v>87.649402390438254</v>
      </c>
      <c r="Y561">
        <v>29.083665338645407</v>
      </c>
      <c r="Z561">
        <v>5.3427263319712068</v>
      </c>
      <c r="AA561">
        <v>1.551893833432721</v>
      </c>
      <c r="AB561">
        <v>2.2711679458010843</v>
      </c>
      <c r="AC561">
        <v>43.035650393588654</v>
      </c>
      <c r="AD561">
        <v>50.676621172511048</v>
      </c>
      <c r="AE561">
        <v>62.425341660506767</v>
      </c>
      <c r="AF561">
        <v>2.6916890080428959</v>
      </c>
      <c r="AG561">
        <v>2.6391969304891632</v>
      </c>
      <c r="AH561">
        <v>0</v>
      </c>
    </row>
    <row r="562" spans="1:37">
      <c r="A562">
        <v>3</v>
      </c>
      <c r="B562">
        <v>197</v>
      </c>
      <c r="C562">
        <v>2020</v>
      </c>
      <c r="D562">
        <v>99</v>
      </c>
      <c r="E562">
        <v>41</v>
      </c>
      <c r="F562">
        <v>99</v>
      </c>
      <c r="G562">
        <v>99</v>
      </c>
      <c r="H562">
        <v>99</v>
      </c>
      <c r="I562">
        <v>99</v>
      </c>
      <c r="J562">
        <v>999</v>
      </c>
      <c r="K562">
        <v>99</v>
      </c>
      <c r="L562">
        <v>99</v>
      </c>
      <c r="M562">
        <v>99</v>
      </c>
      <c r="N562">
        <v>99</v>
      </c>
      <c r="O562">
        <v>99</v>
      </c>
      <c r="P562">
        <v>9999</v>
      </c>
      <c r="Q562">
        <v>50</v>
      </c>
      <c r="R562">
        <v>624</v>
      </c>
      <c r="S562">
        <v>4.5224358974358978</v>
      </c>
      <c r="T562">
        <v>5.5769230769230758</v>
      </c>
      <c r="U562">
        <v>21.381554487179471</v>
      </c>
      <c r="V562">
        <v>1.7628205128205123</v>
      </c>
      <c r="W562">
        <v>3.5256410256410247</v>
      </c>
      <c r="X562">
        <v>86.378205128205124</v>
      </c>
      <c r="Y562">
        <v>30.448717948717952</v>
      </c>
      <c r="Z562">
        <v>5.6052195501482931</v>
      </c>
      <c r="AA562">
        <v>1.999874153667236</v>
      </c>
      <c r="AB562">
        <v>2.1847034110109425</v>
      </c>
      <c r="AC562">
        <v>41.231383249301054</v>
      </c>
      <c r="AD562">
        <v>37.991755080326591</v>
      </c>
      <c r="AE562">
        <v>51.531502118628197</v>
      </c>
      <c r="AF562">
        <v>6.6916890080428972</v>
      </c>
      <c r="AG562">
        <v>6.6390144110723348</v>
      </c>
      <c r="AH562">
        <v>0</v>
      </c>
    </row>
    <row r="563" spans="1:37">
      <c r="A563">
        <v>3</v>
      </c>
      <c r="B563">
        <v>198</v>
      </c>
      <c r="C563">
        <v>2020</v>
      </c>
      <c r="D563">
        <v>99</v>
      </c>
      <c r="E563">
        <v>42</v>
      </c>
      <c r="F563">
        <v>99</v>
      </c>
      <c r="G563">
        <v>99</v>
      </c>
      <c r="H563">
        <v>99</v>
      </c>
      <c r="I563">
        <v>99</v>
      </c>
      <c r="J563">
        <v>999</v>
      </c>
      <c r="K563">
        <v>99</v>
      </c>
      <c r="L563">
        <v>99</v>
      </c>
      <c r="M563">
        <v>99</v>
      </c>
      <c r="N563">
        <v>99</v>
      </c>
      <c r="O563">
        <v>99</v>
      </c>
      <c r="P563">
        <v>9999</v>
      </c>
      <c r="Q563">
        <v>52</v>
      </c>
      <c r="R563">
        <v>521</v>
      </c>
      <c r="S563">
        <v>4.6756238003838764</v>
      </c>
      <c r="T563">
        <v>5.1727447216890576</v>
      </c>
      <c r="U563">
        <v>20.938963531669849</v>
      </c>
      <c r="V563">
        <v>1.9193857965451055</v>
      </c>
      <c r="W563">
        <v>3.6468330134357001</v>
      </c>
      <c r="X563">
        <v>84.452975047984651</v>
      </c>
      <c r="Y563">
        <v>26.487523992322455</v>
      </c>
      <c r="Z563">
        <v>5.881838249272894</v>
      </c>
      <c r="AA563">
        <v>1.886501409150602</v>
      </c>
      <c r="AB563">
        <v>2.2775095732264594</v>
      </c>
      <c r="AC563">
        <v>38.999983757629245</v>
      </c>
      <c r="AD563">
        <v>45.748278009936513</v>
      </c>
      <c r="AE563">
        <v>44.860332927727249</v>
      </c>
      <c r="AF563">
        <v>5.5871313672922254</v>
      </c>
      <c r="AG563">
        <v>5.4284100926669128</v>
      </c>
      <c r="AH563">
        <v>0</v>
      </c>
    </row>
    <row r="564" spans="1:37">
      <c r="A564">
        <v>3</v>
      </c>
      <c r="B564">
        <v>199</v>
      </c>
      <c r="C564">
        <v>2020</v>
      </c>
      <c r="D564">
        <v>99</v>
      </c>
      <c r="E564">
        <v>43</v>
      </c>
      <c r="F564">
        <v>99</v>
      </c>
      <c r="G564">
        <v>99</v>
      </c>
      <c r="H564">
        <v>99</v>
      </c>
      <c r="I564">
        <v>99</v>
      </c>
      <c r="J564">
        <v>999</v>
      </c>
      <c r="K564">
        <v>99</v>
      </c>
      <c r="L564">
        <v>99</v>
      </c>
      <c r="M564">
        <v>99</v>
      </c>
      <c r="N564">
        <v>99</v>
      </c>
      <c r="O564">
        <v>99</v>
      </c>
      <c r="P564">
        <v>9999</v>
      </c>
      <c r="Q564">
        <v>55</v>
      </c>
      <c r="R564">
        <v>409</v>
      </c>
      <c r="S564">
        <v>4.7457212713936414</v>
      </c>
      <c r="T564">
        <v>4.9486552567237183</v>
      </c>
      <c r="U564">
        <v>20.527139364303189</v>
      </c>
      <c r="V564">
        <v>2.4449877750611249</v>
      </c>
      <c r="W564">
        <v>2.6894865525672378</v>
      </c>
      <c r="X564">
        <v>83.129584352078254</v>
      </c>
      <c r="Y564">
        <v>22.004889975550125</v>
      </c>
      <c r="Z564">
        <v>5.6415402951975775</v>
      </c>
      <c r="AA564">
        <v>1.5881244895136544</v>
      </c>
      <c r="AB564">
        <v>2.1336297575438836</v>
      </c>
      <c r="AC564">
        <v>36.80422988638707</v>
      </c>
      <c r="AD564">
        <v>36.635942644251472</v>
      </c>
      <c r="AE564">
        <v>62.390509417416602</v>
      </c>
      <c r="AF564">
        <v>4.3860589812332451</v>
      </c>
      <c r="AG564">
        <v>4.177644536170793</v>
      </c>
      <c r="AH564">
        <v>0.48899755501222497</v>
      </c>
    </row>
    <row r="565" spans="1:37">
      <c r="A565">
        <v>3</v>
      </c>
      <c r="B565">
        <v>200</v>
      </c>
      <c r="C565">
        <v>2020</v>
      </c>
      <c r="D565">
        <v>99</v>
      </c>
      <c r="E565">
        <v>44</v>
      </c>
      <c r="F565">
        <v>99</v>
      </c>
      <c r="G565">
        <v>99</v>
      </c>
      <c r="H565">
        <v>99</v>
      </c>
      <c r="I565">
        <v>99</v>
      </c>
      <c r="J565">
        <v>999</v>
      </c>
      <c r="K565">
        <v>99</v>
      </c>
      <c r="L565">
        <v>99</v>
      </c>
      <c r="M565">
        <v>99</v>
      </c>
      <c r="N565">
        <v>99</v>
      </c>
      <c r="O565">
        <v>99</v>
      </c>
      <c r="P565">
        <v>9999</v>
      </c>
      <c r="Q565">
        <v>49</v>
      </c>
      <c r="R565">
        <v>362</v>
      </c>
      <c r="S565">
        <v>5.1215469613259677</v>
      </c>
      <c r="T565">
        <v>5.3729281767955772</v>
      </c>
      <c r="U565">
        <v>21.163508287292817</v>
      </c>
      <c r="V565">
        <v>3.5911602209944755</v>
      </c>
      <c r="W565">
        <v>2.4861878453038671</v>
      </c>
      <c r="X565">
        <v>85.911602209944746</v>
      </c>
      <c r="Y565">
        <v>28.453038674033156</v>
      </c>
      <c r="Z565">
        <v>5.7025918902290451</v>
      </c>
      <c r="AA565">
        <v>1.4206954309292139</v>
      </c>
      <c r="AB565">
        <v>1.9401648105454861</v>
      </c>
      <c r="AC565">
        <v>39.450260401904593</v>
      </c>
      <c r="AD565">
        <v>37.520041906089133</v>
      </c>
      <c r="AE565">
        <v>42.25161545844221</v>
      </c>
      <c r="AF565">
        <v>3.8820375335120634</v>
      </c>
      <c r="AG565">
        <v>3.8122026471087578</v>
      </c>
      <c r="AH565">
        <v>0.82872928176795602</v>
      </c>
    </row>
    <row r="566" spans="1:37">
      <c r="A566">
        <v>3</v>
      </c>
      <c r="B566">
        <v>201</v>
      </c>
      <c r="C566">
        <v>2020</v>
      </c>
      <c r="D566">
        <v>99</v>
      </c>
      <c r="E566">
        <v>45</v>
      </c>
      <c r="F566">
        <v>99</v>
      </c>
      <c r="G566">
        <v>99</v>
      </c>
      <c r="H566">
        <v>99</v>
      </c>
      <c r="I566">
        <v>99</v>
      </c>
      <c r="J566">
        <v>999</v>
      </c>
      <c r="K566">
        <v>99</v>
      </c>
      <c r="L566">
        <v>99</v>
      </c>
      <c r="M566">
        <v>99</v>
      </c>
      <c r="N566">
        <v>99</v>
      </c>
      <c r="O566">
        <v>99</v>
      </c>
      <c r="P566">
        <v>9999</v>
      </c>
      <c r="Q566">
        <v>47</v>
      </c>
      <c r="R566">
        <v>467</v>
      </c>
      <c r="S566">
        <v>5.2012847965738755</v>
      </c>
      <c r="T566">
        <v>5.2826552462526788</v>
      </c>
      <c r="U566">
        <v>21.999593147751622</v>
      </c>
      <c r="V566">
        <v>5.3533190578158445</v>
      </c>
      <c r="W566">
        <v>1.4989293361884364</v>
      </c>
      <c r="X566">
        <v>86.937901498929378</v>
      </c>
      <c r="Y566">
        <v>36.830835117773006</v>
      </c>
      <c r="Z566">
        <v>5.8727830520678639</v>
      </c>
      <c r="AA566">
        <v>1.579498761142218</v>
      </c>
      <c r="AB566">
        <v>1.8925581225716352</v>
      </c>
      <c r="AC566">
        <v>57.352397061552395</v>
      </c>
      <c r="AD566">
        <v>53.724075229903121</v>
      </c>
      <c r="AE566">
        <v>57.838857297968048</v>
      </c>
      <c r="AF566">
        <v>5.008042895442359</v>
      </c>
      <c r="AG566">
        <v>5.1122404845582015</v>
      </c>
      <c r="AH566">
        <v>0</v>
      </c>
    </row>
    <row r="567" spans="1:37">
      <c r="A567">
        <v>3</v>
      </c>
      <c r="B567">
        <v>202</v>
      </c>
      <c r="C567">
        <v>2020</v>
      </c>
      <c r="D567">
        <v>99</v>
      </c>
      <c r="E567">
        <v>46</v>
      </c>
      <c r="F567">
        <v>99</v>
      </c>
      <c r="G567">
        <v>99</v>
      </c>
      <c r="H567">
        <v>99</v>
      </c>
      <c r="I567">
        <v>99</v>
      </c>
      <c r="J567">
        <v>999</v>
      </c>
      <c r="K567">
        <v>99</v>
      </c>
      <c r="L567">
        <v>99</v>
      </c>
      <c r="M567">
        <v>99</v>
      </c>
      <c r="N567">
        <v>99</v>
      </c>
      <c r="O567">
        <v>99</v>
      </c>
      <c r="P567">
        <v>9999</v>
      </c>
      <c r="Q567">
        <v>63</v>
      </c>
      <c r="R567">
        <v>434</v>
      </c>
      <c r="S567">
        <v>5.4193548387096788</v>
      </c>
      <c r="T567">
        <v>5.2626728110599057</v>
      </c>
      <c r="U567">
        <v>21.371751152073724</v>
      </c>
      <c r="V567">
        <v>5.7603686635944706</v>
      </c>
      <c r="W567">
        <v>2.0737327188940098</v>
      </c>
      <c r="X567">
        <v>88.940092165898605</v>
      </c>
      <c r="Y567">
        <v>32.718894009216598</v>
      </c>
      <c r="Z567">
        <v>5.0005928379244882</v>
      </c>
      <c r="AA567">
        <v>1.7238349564383484</v>
      </c>
      <c r="AB567">
        <v>1.7909496615434004</v>
      </c>
      <c r="AC567">
        <v>35.89606853864025</v>
      </c>
      <c r="AD567">
        <v>42.588020630132092</v>
      </c>
      <c r="AE567">
        <v>47.704966021944117</v>
      </c>
      <c r="AF567">
        <v>4.6541554959785527</v>
      </c>
      <c r="AG567">
        <v>4.6154025289587821</v>
      </c>
      <c r="AH567">
        <v>0</v>
      </c>
    </row>
    <row r="568" spans="1:37">
      <c r="A568">
        <v>3</v>
      </c>
      <c r="B568">
        <v>203</v>
      </c>
      <c r="C568">
        <v>2020</v>
      </c>
      <c r="D568">
        <v>99</v>
      </c>
      <c r="E568">
        <v>47</v>
      </c>
      <c r="F568">
        <v>99</v>
      </c>
      <c r="G568">
        <v>99</v>
      </c>
      <c r="H568">
        <v>99</v>
      </c>
      <c r="I568">
        <v>99</v>
      </c>
      <c r="J568">
        <v>999</v>
      </c>
      <c r="K568">
        <v>99</v>
      </c>
      <c r="L568">
        <v>99</v>
      </c>
      <c r="M568">
        <v>99</v>
      </c>
      <c r="N568">
        <v>99</v>
      </c>
      <c r="O568">
        <v>99</v>
      </c>
      <c r="P568">
        <v>9999</v>
      </c>
      <c r="Q568">
        <v>31</v>
      </c>
      <c r="R568">
        <v>218</v>
      </c>
      <c r="S568">
        <v>5.1330275229357802</v>
      </c>
      <c r="T568">
        <v>5.2201834862385308</v>
      </c>
      <c r="U568">
        <v>20.147247706422011</v>
      </c>
      <c r="V568">
        <v>5.0458715596330279</v>
      </c>
      <c r="W568">
        <v>1.3761467889908259</v>
      </c>
      <c r="X568">
        <v>80.733944954128447</v>
      </c>
      <c r="Y568">
        <v>28.440366972477062</v>
      </c>
      <c r="Z568">
        <v>5.296369081965814</v>
      </c>
      <c r="AA568">
        <v>1.5431740818679227</v>
      </c>
      <c r="AB568">
        <v>1.9149714260696111</v>
      </c>
      <c r="AC568">
        <v>53.746229695479677</v>
      </c>
      <c r="AD568">
        <v>44.262932029599845</v>
      </c>
      <c r="AE568">
        <v>46.973863148633392</v>
      </c>
      <c r="AF568">
        <v>2.3378016085790878</v>
      </c>
      <c r="AG568">
        <v>2.185505808675464</v>
      </c>
      <c r="AH568">
        <v>0</v>
      </c>
    </row>
    <row r="569" spans="1:37">
      <c r="A569">
        <v>3</v>
      </c>
      <c r="B569">
        <v>204</v>
      </c>
      <c r="C569">
        <v>2020</v>
      </c>
      <c r="D569">
        <v>99</v>
      </c>
      <c r="E569">
        <v>48</v>
      </c>
      <c r="F569">
        <v>99</v>
      </c>
      <c r="G569">
        <v>99</v>
      </c>
      <c r="H569">
        <v>99</v>
      </c>
      <c r="I569">
        <v>99</v>
      </c>
      <c r="J569">
        <v>999</v>
      </c>
      <c r="K569">
        <v>99</v>
      </c>
      <c r="L569">
        <v>99</v>
      </c>
      <c r="M569">
        <v>99</v>
      </c>
      <c r="N569">
        <v>99</v>
      </c>
      <c r="O569">
        <v>99</v>
      </c>
      <c r="P569">
        <v>9999</v>
      </c>
      <c r="Q569">
        <v>35</v>
      </c>
      <c r="R569">
        <v>320</v>
      </c>
      <c r="S569">
        <v>5.2781250000000002</v>
      </c>
      <c r="T569">
        <v>5.8343749999999996</v>
      </c>
      <c r="U569">
        <v>21.738406249999997</v>
      </c>
      <c r="V569">
        <v>3.75</v>
      </c>
      <c r="W569">
        <v>4.375</v>
      </c>
      <c r="X569">
        <v>88.125</v>
      </c>
      <c r="Y569">
        <v>38.125</v>
      </c>
      <c r="Z569">
        <v>5.0229827689791486</v>
      </c>
      <c r="AA569">
        <v>1.2199473285248823</v>
      </c>
      <c r="AB569">
        <v>2.2137509704966836</v>
      </c>
      <c r="AC569">
        <v>43.974052915766201</v>
      </c>
      <c r="AD569">
        <v>43.129108163442574</v>
      </c>
      <c r="AE569">
        <v>47.990663522885441</v>
      </c>
      <c r="AF569">
        <v>3.4316353887399464</v>
      </c>
      <c r="AG569">
        <v>3.4614449128733495</v>
      </c>
      <c r="AH569">
        <v>0</v>
      </c>
    </row>
    <row r="570" spans="1:37">
      <c r="A570">
        <v>3</v>
      </c>
      <c r="B570">
        <v>205</v>
      </c>
      <c r="C570">
        <v>2020</v>
      </c>
      <c r="D570">
        <v>99</v>
      </c>
      <c r="E570">
        <v>49</v>
      </c>
      <c r="F570">
        <v>99</v>
      </c>
      <c r="G570">
        <v>99</v>
      </c>
      <c r="H570">
        <v>99</v>
      </c>
      <c r="I570">
        <v>99</v>
      </c>
      <c r="J570">
        <v>999</v>
      </c>
      <c r="K570">
        <v>99</v>
      </c>
      <c r="L570">
        <v>99</v>
      </c>
      <c r="M570">
        <v>99</v>
      </c>
      <c r="N570">
        <v>99</v>
      </c>
      <c r="O570">
        <v>99</v>
      </c>
      <c r="P570">
        <v>9999</v>
      </c>
      <c r="Q570">
        <v>43</v>
      </c>
      <c r="R570">
        <v>407</v>
      </c>
      <c r="S570">
        <v>5.1572481572481568</v>
      </c>
      <c r="T570">
        <v>5.722358722358722</v>
      </c>
      <c r="U570">
        <v>21.516560196560196</v>
      </c>
      <c r="V570">
        <v>2.7027027027027031</v>
      </c>
      <c r="W570">
        <v>2.7027027027027031</v>
      </c>
      <c r="X570">
        <v>89.189189189189179</v>
      </c>
      <c r="Y570">
        <v>32.186732186732179</v>
      </c>
      <c r="Z570">
        <v>5.4639398139623241</v>
      </c>
      <c r="AA570">
        <v>1.4569465207969039</v>
      </c>
      <c r="AB570">
        <v>2.0733636190671181</v>
      </c>
      <c r="AC570">
        <v>43.309680492437195</v>
      </c>
      <c r="AD570">
        <v>54.938496291932509</v>
      </c>
      <c r="AE570">
        <v>49.677933528030685</v>
      </c>
      <c r="AF570">
        <v>4.3646112600536195</v>
      </c>
      <c r="AG570">
        <v>4.357596340694684</v>
      </c>
      <c r="AH570">
        <v>0.98280098280098271</v>
      </c>
    </row>
    <row r="571" spans="1:37">
      <c r="A571">
        <v>3</v>
      </c>
      <c r="B571">
        <v>206</v>
      </c>
      <c r="C571">
        <v>2020</v>
      </c>
      <c r="D571">
        <v>99</v>
      </c>
      <c r="E571">
        <v>50</v>
      </c>
      <c r="F571">
        <v>99</v>
      </c>
      <c r="G571">
        <v>99</v>
      </c>
      <c r="H571">
        <v>99</v>
      </c>
      <c r="I571">
        <v>99</v>
      </c>
      <c r="J571">
        <v>999</v>
      </c>
      <c r="K571">
        <v>99</v>
      </c>
      <c r="L571">
        <v>99</v>
      </c>
      <c r="M571">
        <v>99</v>
      </c>
      <c r="N571">
        <v>99</v>
      </c>
      <c r="O571">
        <v>99</v>
      </c>
      <c r="P571">
        <v>9999</v>
      </c>
      <c r="Q571">
        <v>31</v>
      </c>
      <c r="R571">
        <v>234</v>
      </c>
      <c r="S571">
        <v>4.8119658119658117</v>
      </c>
      <c r="T571">
        <v>5.9358974358974361</v>
      </c>
      <c r="U571">
        <v>21.765000000000001</v>
      </c>
      <c r="V571">
        <v>2.1367521367521367</v>
      </c>
      <c r="W571">
        <v>2.991452991452991</v>
      </c>
      <c r="X571">
        <v>91.452991452991441</v>
      </c>
      <c r="Y571">
        <v>31.196581196581196</v>
      </c>
      <c r="Z571">
        <v>5.1087422348580223</v>
      </c>
      <c r="AA571">
        <v>1.1762000522588596</v>
      </c>
      <c r="AB571">
        <v>1.9436929138438404</v>
      </c>
      <c r="AC571">
        <v>51.100814076561797</v>
      </c>
      <c r="AD571">
        <v>46.457420182593161</v>
      </c>
      <c r="AE571">
        <v>46.952580537471995</v>
      </c>
      <c r="AF571">
        <v>2.5093833780160861</v>
      </c>
      <c r="AG571">
        <v>2.5342781217736903</v>
      </c>
      <c r="AH571">
        <v>0</v>
      </c>
    </row>
    <row r="572" spans="1:37">
      <c r="A572">
        <v>3</v>
      </c>
      <c r="B572">
        <v>207</v>
      </c>
      <c r="C572">
        <v>2020</v>
      </c>
      <c r="D572">
        <v>99</v>
      </c>
      <c r="E572">
        <v>51</v>
      </c>
      <c r="F572">
        <v>99</v>
      </c>
      <c r="G572">
        <v>99</v>
      </c>
      <c r="H572">
        <v>99</v>
      </c>
      <c r="I572">
        <v>99</v>
      </c>
      <c r="J572">
        <v>999</v>
      </c>
      <c r="K572">
        <v>99</v>
      </c>
      <c r="L572">
        <v>99</v>
      </c>
      <c r="M572">
        <v>99</v>
      </c>
      <c r="N572">
        <v>99</v>
      </c>
      <c r="O572">
        <v>99</v>
      </c>
      <c r="P572">
        <v>9999</v>
      </c>
      <c r="Q572">
        <v>2</v>
      </c>
      <c r="R572">
        <v>119</v>
      </c>
      <c r="S572">
        <v>6.7478991596638656</v>
      </c>
      <c r="T572">
        <v>7.5714285714285694</v>
      </c>
      <c r="U572">
        <v>23.905882352941191</v>
      </c>
      <c r="V572">
        <v>0.84033613445378108</v>
      </c>
      <c r="W572">
        <v>5.042016806722688</v>
      </c>
      <c r="X572">
        <v>94.957983193277315</v>
      </c>
      <c r="Y572">
        <v>51.260504201680654</v>
      </c>
      <c r="Z572">
        <v>3.8061492509638657</v>
      </c>
      <c r="AA572">
        <v>1.1243559306281945</v>
      </c>
      <c r="AB572">
        <v>1.4699878726500779</v>
      </c>
      <c r="AC572">
        <v>75.890334607863267</v>
      </c>
      <c r="AD572">
        <v>51.411511410922223</v>
      </c>
      <c r="AE572">
        <v>17.867859911875858</v>
      </c>
      <c r="AF572">
        <v>1.2761394101876677</v>
      </c>
      <c r="AG572">
        <v>1.4155704388606729</v>
      </c>
      <c r="AH572">
        <v>0</v>
      </c>
    </row>
    <row r="573" spans="1:37">
      <c r="A573">
        <v>3</v>
      </c>
      <c r="B573">
        <v>208</v>
      </c>
      <c r="C573">
        <v>2020</v>
      </c>
      <c r="D573">
        <v>99</v>
      </c>
      <c r="E573">
        <v>52</v>
      </c>
      <c r="F573">
        <v>99</v>
      </c>
      <c r="G573">
        <v>99</v>
      </c>
      <c r="H573">
        <v>99</v>
      </c>
      <c r="I573">
        <v>99</v>
      </c>
      <c r="J573">
        <v>999</v>
      </c>
      <c r="K573">
        <v>99</v>
      </c>
      <c r="L573">
        <v>99</v>
      </c>
      <c r="M573">
        <v>99</v>
      </c>
      <c r="N573">
        <v>99</v>
      </c>
      <c r="O573">
        <v>99</v>
      </c>
      <c r="P573">
        <v>9999</v>
      </c>
    </row>
    <row r="574" spans="1:37">
      <c r="A574">
        <v>5</v>
      </c>
      <c r="B574">
        <v>1</v>
      </c>
      <c r="C574">
        <v>2023</v>
      </c>
      <c r="D574">
        <v>99</v>
      </c>
      <c r="E574">
        <v>99</v>
      </c>
      <c r="F574">
        <v>99</v>
      </c>
      <c r="G574">
        <v>1</v>
      </c>
      <c r="H574">
        <v>99</v>
      </c>
      <c r="I574">
        <v>99</v>
      </c>
      <c r="J574">
        <v>999</v>
      </c>
      <c r="K574">
        <v>99</v>
      </c>
      <c r="L574">
        <v>99</v>
      </c>
      <c r="M574">
        <v>99</v>
      </c>
      <c r="N574">
        <v>99</v>
      </c>
      <c r="O574">
        <v>99</v>
      </c>
      <c r="P574">
        <v>9999</v>
      </c>
      <c r="Q574">
        <v>209</v>
      </c>
      <c r="R574">
        <v>2872</v>
      </c>
      <c r="S574">
        <v>5.4331476323119778</v>
      </c>
      <c r="T574">
        <v>5.6674791086350975</v>
      </c>
      <c r="U574">
        <v>20.783844011142012</v>
      </c>
      <c r="V574">
        <v>3.8649025069637881</v>
      </c>
      <c r="W574">
        <v>6.128133704735375</v>
      </c>
      <c r="X574">
        <v>79.213091922005574</v>
      </c>
      <c r="Y574">
        <v>28.969359331476326</v>
      </c>
      <c r="Z574">
        <v>6.2199900794520637</v>
      </c>
      <c r="AA574">
        <v>1.8969962645685077</v>
      </c>
      <c r="AB574">
        <v>2.1248826404382841</v>
      </c>
      <c r="AC574">
        <v>39.86739854027536</v>
      </c>
      <c r="AD574">
        <v>55.098250448606635</v>
      </c>
      <c r="AE574">
        <v>50.261659279099213</v>
      </c>
      <c r="AF574">
        <v>31.213998478426259</v>
      </c>
      <c r="AG574">
        <v>31.3132357006726</v>
      </c>
      <c r="AH574">
        <v>3.7256267409470754</v>
      </c>
      <c r="AI574">
        <v>1342</v>
      </c>
      <c r="AJ574">
        <v>108.80588673621462</v>
      </c>
      <c r="AK574">
        <v>15.750937854354724</v>
      </c>
    </row>
    <row r="575" spans="1:37">
      <c r="A575">
        <v>5</v>
      </c>
      <c r="B575">
        <v>2</v>
      </c>
      <c r="C575">
        <v>2023</v>
      </c>
      <c r="D575">
        <v>99</v>
      </c>
      <c r="E575">
        <v>99</v>
      </c>
      <c r="F575">
        <v>99</v>
      </c>
      <c r="G575">
        <v>2</v>
      </c>
      <c r="H575">
        <v>99</v>
      </c>
      <c r="I575">
        <v>99</v>
      </c>
      <c r="J575">
        <v>999</v>
      </c>
      <c r="K575">
        <v>99</v>
      </c>
      <c r="L575">
        <v>99</v>
      </c>
      <c r="M575">
        <v>99</v>
      </c>
      <c r="N575">
        <v>99</v>
      </c>
      <c r="O575">
        <v>99</v>
      </c>
      <c r="P575">
        <v>9999</v>
      </c>
      <c r="Q575">
        <v>238</v>
      </c>
      <c r="R575">
        <v>2713</v>
      </c>
      <c r="S575">
        <v>5.1828234426833761</v>
      </c>
      <c r="T575">
        <v>5.3984518982676013</v>
      </c>
      <c r="U575">
        <v>19.863509030593445</v>
      </c>
      <c r="V575">
        <v>2.2484334684850724</v>
      </c>
      <c r="W575">
        <v>1.9904165130851452</v>
      </c>
      <c r="X575">
        <v>75.414670106892771</v>
      </c>
      <c r="Y575">
        <v>24.880206413564316</v>
      </c>
      <c r="Z575">
        <v>5.8576027760183509</v>
      </c>
      <c r="AA575">
        <v>1.5057721074822721</v>
      </c>
      <c r="AB575">
        <v>2.1105000951592157</v>
      </c>
      <c r="AC575">
        <v>49.080948946163055</v>
      </c>
      <c r="AD575">
        <v>53.949549332778687</v>
      </c>
      <c r="AE575">
        <v>60.618551754623446</v>
      </c>
      <c r="AF575">
        <v>29.485925442886646</v>
      </c>
      <c r="AG575">
        <v>28.269843426477301</v>
      </c>
      <c r="AH575">
        <v>7.3719130114264661E-2</v>
      </c>
      <c r="AI575">
        <v>141</v>
      </c>
      <c r="AJ575">
        <v>104.74042553191494</v>
      </c>
      <c r="AK575">
        <v>16.337266314203628</v>
      </c>
    </row>
    <row r="576" spans="1:37">
      <c r="A576">
        <v>5</v>
      </c>
      <c r="B576">
        <v>3</v>
      </c>
      <c r="C576">
        <v>2023</v>
      </c>
      <c r="D576">
        <v>99</v>
      </c>
      <c r="E576">
        <v>99</v>
      </c>
      <c r="F576">
        <v>99</v>
      </c>
      <c r="G576">
        <v>3</v>
      </c>
      <c r="H576">
        <v>99</v>
      </c>
      <c r="I576">
        <v>99</v>
      </c>
      <c r="J576">
        <v>999</v>
      </c>
      <c r="K576">
        <v>99</v>
      </c>
      <c r="L576">
        <v>99</v>
      </c>
      <c r="M576">
        <v>99</v>
      </c>
      <c r="N576">
        <v>99</v>
      </c>
      <c r="O576">
        <v>99</v>
      </c>
      <c r="P576">
        <v>9999</v>
      </c>
      <c r="Q576">
        <v>112</v>
      </c>
      <c r="R576">
        <v>1198</v>
      </c>
      <c r="S576">
        <v>5.3038397328881475</v>
      </c>
      <c r="T576">
        <v>5.7729549248747922</v>
      </c>
      <c r="U576">
        <v>21.134223706176968</v>
      </c>
      <c r="V576">
        <v>2.671118530884808</v>
      </c>
      <c r="W576">
        <v>3.7562604340567622</v>
      </c>
      <c r="X576">
        <v>79.716193656093509</v>
      </c>
      <c r="Y576">
        <v>34.223706176961599</v>
      </c>
      <c r="Z576">
        <v>6.4853743781486868</v>
      </c>
      <c r="AA576">
        <v>1.7747539360654756</v>
      </c>
      <c r="AB576">
        <v>2.1939063695234005</v>
      </c>
      <c r="AC576">
        <v>38.338357348551185</v>
      </c>
      <c r="AD576">
        <v>52.482499486809139</v>
      </c>
      <c r="AE576">
        <v>54.916871477622159</v>
      </c>
      <c r="AF576">
        <v>13.020323877839363</v>
      </c>
      <c r="AG576">
        <v>13.281916799430936</v>
      </c>
      <c r="AH576">
        <v>0.25041736227045075</v>
      </c>
      <c r="AI576">
        <v>0</v>
      </c>
    </row>
    <row r="577" spans="1:37">
      <c r="A577">
        <v>5</v>
      </c>
      <c r="B577">
        <v>4</v>
      </c>
      <c r="C577">
        <v>2023</v>
      </c>
      <c r="D577">
        <v>99</v>
      </c>
      <c r="E577">
        <v>99</v>
      </c>
      <c r="F577">
        <v>99</v>
      </c>
      <c r="G577">
        <v>4</v>
      </c>
      <c r="H577">
        <v>99</v>
      </c>
      <c r="I577">
        <v>99</v>
      </c>
      <c r="J577">
        <v>999</v>
      </c>
      <c r="K577">
        <v>99</v>
      </c>
      <c r="L577">
        <v>99</v>
      </c>
      <c r="M577">
        <v>99</v>
      </c>
      <c r="N577">
        <v>99</v>
      </c>
      <c r="O577">
        <v>99</v>
      </c>
      <c r="P577">
        <v>9999</v>
      </c>
      <c r="Q577">
        <v>90</v>
      </c>
      <c r="R577">
        <v>2418</v>
      </c>
      <c r="S577">
        <v>5.1356492969396204</v>
      </c>
      <c r="T577">
        <v>5.605459057071962</v>
      </c>
      <c r="U577">
        <v>21.392224979321789</v>
      </c>
      <c r="V577">
        <v>3.3498759305210912</v>
      </c>
      <c r="W577">
        <v>3.5980148883374694</v>
      </c>
      <c r="X577">
        <v>83.374689826302713</v>
      </c>
      <c r="Y577">
        <v>34.863523573201</v>
      </c>
      <c r="Z577">
        <v>5.6793851030477844</v>
      </c>
      <c r="AA577">
        <v>1.5026179292406157</v>
      </c>
      <c r="AB577">
        <v>2.1582940545697595</v>
      </c>
      <c r="AC577">
        <v>54.987184819527585</v>
      </c>
      <c r="AD577">
        <v>56.815010910909649</v>
      </c>
      <c r="AE577">
        <v>63.001003123416091</v>
      </c>
      <c r="AF577">
        <v>26.279752200847735</v>
      </c>
      <c r="AG577">
        <v>27.135004073419161</v>
      </c>
      <c r="AH577">
        <v>0</v>
      </c>
      <c r="AI577">
        <v>0</v>
      </c>
    </row>
    <row r="578" spans="1:37">
      <c r="A578">
        <v>5</v>
      </c>
      <c r="B578">
        <v>5</v>
      </c>
      <c r="C578">
        <v>2022</v>
      </c>
      <c r="D578">
        <v>99</v>
      </c>
      <c r="E578">
        <v>99</v>
      </c>
      <c r="F578">
        <v>99</v>
      </c>
      <c r="G578">
        <v>1</v>
      </c>
      <c r="H578">
        <v>99</v>
      </c>
      <c r="I578">
        <v>99</v>
      </c>
      <c r="J578">
        <v>999</v>
      </c>
      <c r="K578">
        <v>99</v>
      </c>
      <c r="L578">
        <v>99</v>
      </c>
      <c r="M578">
        <v>99</v>
      </c>
      <c r="N578">
        <v>99</v>
      </c>
      <c r="O578">
        <v>99</v>
      </c>
      <c r="P578">
        <v>9999</v>
      </c>
      <c r="Q578">
        <v>176</v>
      </c>
      <c r="R578">
        <v>2548</v>
      </c>
      <c r="S578">
        <v>5.4309262166405006</v>
      </c>
      <c r="T578">
        <v>5.8598901098901104</v>
      </c>
      <c r="U578">
        <v>21.467857142857099</v>
      </c>
      <c r="V578">
        <v>3.1397174254317113</v>
      </c>
      <c r="W578">
        <v>4.9843014128728402</v>
      </c>
      <c r="X578">
        <v>82.260596546310822</v>
      </c>
      <c r="Y578">
        <v>33.673469387755112</v>
      </c>
      <c r="Z578">
        <v>6.4065237765523779</v>
      </c>
      <c r="AA578">
        <v>1.9144623313358495</v>
      </c>
      <c r="AB578">
        <v>2.2382591604988078</v>
      </c>
      <c r="AC578">
        <v>42.19432320835967</v>
      </c>
      <c r="AD578">
        <v>54.107218781829822</v>
      </c>
      <c r="AE578">
        <v>50.225955478819721</v>
      </c>
      <c r="AF578">
        <v>29.081678656581683</v>
      </c>
      <c r="AG578">
        <v>29.177960214670406</v>
      </c>
      <c r="AH578">
        <v>3.021978021978021</v>
      </c>
      <c r="AI578">
        <v>10</v>
      </c>
      <c r="AJ578">
        <v>95.51</v>
      </c>
      <c r="AK578">
        <v>17.482644859414886</v>
      </c>
    </row>
    <row r="579" spans="1:37">
      <c r="A579">
        <v>5</v>
      </c>
      <c r="B579">
        <v>6</v>
      </c>
      <c r="C579">
        <v>2022</v>
      </c>
      <c r="D579">
        <v>99</v>
      </c>
      <c r="E579">
        <v>99</v>
      </c>
      <c r="F579">
        <v>99</v>
      </c>
      <c r="G579">
        <v>2</v>
      </c>
      <c r="H579">
        <v>99</v>
      </c>
      <c r="I579">
        <v>99</v>
      </c>
      <c r="J579">
        <v>999</v>
      </c>
      <c r="K579">
        <v>99</v>
      </c>
      <c r="L579">
        <v>99</v>
      </c>
      <c r="M579">
        <v>99</v>
      </c>
      <c r="N579">
        <v>99</v>
      </c>
      <c r="O579">
        <v>99</v>
      </c>
      <c r="P579">
        <v>9999</v>
      </c>
      <c r="Q579">
        <v>204</v>
      </c>
      <c r="R579">
        <v>2588.5299999999997</v>
      </c>
      <c r="S579">
        <v>5.1933182153577508</v>
      </c>
      <c r="T579">
        <v>5.466036708093009</v>
      </c>
      <c r="U579">
        <v>21.274572827048559</v>
      </c>
      <c r="V579">
        <v>5.0607873967077852</v>
      </c>
      <c r="W579">
        <v>2.0861261024596973</v>
      </c>
      <c r="X579">
        <v>84.990322692802508</v>
      </c>
      <c r="Y579">
        <v>31.562315290918008</v>
      </c>
      <c r="Z579">
        <v>5.5779771739603206</v>
      </c>
      <c r="AA579">
        <v>1.5315825561580423</v>
      </c>
      <c r="AB579">
        <v>1.9162979026143463</v>
      </c>
      <c r="AC579">
        <v>54.791788712769488</v>
      </c>
      <c r="AD579">
        <v>55.451322056128994</v>
      </c>
      <c r="AE579">
        <v>60.189387606465679</v>
      </c>
      <c r="AF579">
        <v>29.54426909455313</v>
      </c>
      <c r="AG579">
        <v>29.375201798297887</v>
      </c>
      <c r="AH579">
        <v>0.34768768374328302</v>
      </c>
      <c r="AI579">
        <v>158</v>
      </c>
      <c r="AJ579">
        <v>107.82468354430377</v>
      </c>
      <c r="AK579">
        <v>14.413582236734964</v>
      </c>
    </row>
    <row r="580" spans="1:37">
      <c r="A580">
        <v>5</v>
      </c>
      <c r="B580">
        <v>7</v>
      </c>
      <c r="C580">
        <v>2022</v>
      </c>
      <c r="D580">
        <v>99</v>
      </c>
      <c r="E580">
        <v>99</v>
      </c>
      <c r="F580">
        <v>99</v>
      </c>
      <c r="G580">
        <v>3</v>
      </c>
      <c r="H580">
        <v>99</v>
      </c>
      <c r="I580">
        <v>99</v>
      </c>
      <c r="J580">
        <v>999</v>
      </c>
      <c r="K580">
        <v>99</v>
      </c>
      <c r="L580">
        <v>99</v>
      </c>
      <c r="M580">
        <v>99</v>
      </c>
      <c r="N580">
        <v>99</v>
      </c>
      <c r="O580">
        <v>99</v>
      </c>
      <c r="P580">
        <v>9999</v>
      </c>
      <c r="Q580">
        <v>101</v>
      </c>
      <c r="R580">
        <v>1149</v>
      </c>
      <c r="S580">
        <v>4.9173194081810276</v>
      </c>
      <c r="T580">
        <v>5.514360313315926</v>
      </c>
      <c r="U580">
        <v>21.179921671018249</v>
      </c>
      <c r="V580">
        <v>3.8294168842471721</v>
      </c>
      <c r="W580">
        <v>3.0461270670147957</v>
      </c>
      <c r="X580">
        <v>82.332463011314189</v>
      </c>
      <c r="Y580">
        <v>34.812880765883399</v>
      </c>
      <c r="Z580">
        <v>5.8945158897377743</v>
      </c>
      <c r="AA580">
        <v>1.6455085224501955</v>
      </c>
      <c r="AB580">
        <v>2.0458225612170233</v>
      </c>
      <c r="AC580">
        <v>37.030905015161629</v>
      </c>
      <c r="AD580">
        <v>46.208876574937101</v>
      </c>
      <c r="AE580">
        <v>56.123472534588814</v>
      </c>
      <c r="AF580">
        <v>13.114147871433415</v>
      </c>
      <c r="AG580">
        <v>12.981090742703611</v>
      </c>
      <c r="AH580">
        <v>0</v>
      </c>
      <c r="AI580">
        <v>0</v>
      </c>
    </row>
    <row r="581" spans="1:37">
      <c r="A581">
        <v>5</v>
      </c>
      <c r="B581">
        <v>8</v>
      </c>
      <c r="C581">
        <v>2022</v>
      </c>
      <c r="D581">
        <v>99</v>
      </c>
      <c r="E581">
        <v>99</v>
      </c>
      <c r="F581">
        <v>99</v>
      </c>
      <c r="G581">
        <v>4</v>
      </c>
      <c r="H581">
        <v>99</v>
      </c>
      <c r="I581">
        <v>99</v>
      </c>
      <c r="J581">
        <v>999</v>
      </c>
      <c r="K581">
        <v>99</v>
      </c>
      <c r="L581">
        <v>99</v>
      </c>
      <c r="M581">
        <v>99</v>
      </c>
      <c r="N581">
        <v>99</v>
      </c>
      <c r="O581">
        <v>99</v>
      </c>
      <c r="P581">
        <v>9999</v>
      </c>
      <c r="Q581">
        <v>100</v>
      </c>
      <c r="R581">
        <v>2476</v>
      </c>
      <c r="S581">
        <v>5.1437802907916002</v>
      </c>
      <c r="T581">
        <v>5.4398222940226173</v>
      </c>
      <c r="U581">
        <v>21.552871567043638</v>
      </c>
      <c r="V581">
        <v>4.3618739903069468</v>
      </c>
      <c r="W581">
        <v>3.8368336025848153</v>
      </c>
      <c r="X581">
        <v>86.18739903069465</v>
      </c>
      <c r="Y581">
        <v>35.177705977382885</v>
      </c>
      <c r="Z581">
        <v>5.3937811780860239</v>
      </c>
      <c r="AA581">
        <v>1.5596401733432665</v>
      </c>
      <c r="AB581">
        <v>2.2100915486459725</v>
      </c>
      <c r="AC581">
        <v>57.851499894578957</v>
      </c>
      <c r="AD581">
        <v>57.521313374237202</v>
      </c>
      <c r="AE581">
        <v>62.878128388199514</v>
      </c>
      <c r="AF581">
        <v>28.259904377431798</v>
      </c>
      <c r="AG581">
        <v>28.465747244328121</v>
      </c>
      <c r="AH581">
        <v>0</v>
      </c>
      <c r="AI581">
        <v>0</v>
      </c>
    </row>
    <row r="582" spans="1:37">
      <c r="A582">
        <v>5</v>
      </c>
      <c r="B582">
        <v>9</v>
      </c>
      <c r="C582">
        <v>2021</v>
      </c>
      <c r="D582">
        <v>99</v>
      </c>
      <c r="E582">
        <v>99</v>
      </c>
      <c r="F582">
        <v>99</v>
      </c>
      <c r="G582">
        <v>1</v>
      </c>
      <c r="H582">
        <v>99</v>
      </c>
      <c r="I582">
        <v>99</v>
      </c>
      <c r="J582">
        <v>999</v>
      </c>
      <c r="K582">
        <v>99</v>
      </c>
      <c r="L582">
        <v>99</v>
      </c>
      <c r="M582">
        <v>99</v>
      </c>
      <c r="N582">
        <v>99</v>
      </c>
      <c r="O582">
        <v>99</v>
      </c>
      <c r="P582">
        <v>9999</v>
      </c>
      <c r="Q582">
        <v>171</v>
      </c>
      <c r="R582">
        <v>2349</v>
      </c>
      <c r="S582">
        <v>5.3388676032354203</v>
      </c>
      <c r="T582">
        <v>5.7471264367816097</v>
      </c>
      <c r="U582">
        <v>21.981038739889279</v>
      </c>
      <c r="V582">
        <v>4.4274159216687972</v>
      </c>
      <c r="W582">
        <v>4.0017028522775639</v>
      </c>
      <c r="X582">
        <v>85.738612175393754</v>
      </c>
      <c r="Y582">
        <v>37.760749255002146</v>
      </c>
      <c r="Z582">
        <v>6.2362115204259281</v>
      </c>
      <c r="AA582">
        <v>2.09869928578031</v>
      </c>
      <c r="AB582">
        <v>2.2888287295825345</v>
      </c>
      <c r="AC582">
        <v>32.991869515035447</v>
      </c>
      <c r="AD582">
        <v>48.943563480546437</v>
      </c>
      <c r="AE582">
        <v>36.125865793496942</v>
      </c>
      <c r="AF582">
        <v>26.237015525522168</v>
      </c>
      <c r="AG582">
        <v>26.463210350947403</v>
      </c>
      <c r="AH582">
        <v>1.8731375053214137</v>
      </c>
    </row>
    <row r="583" spans="1:37">
      <c r="A583">
        <v>5</v>
      </c>
      <c r="B583">
        <v>10</v>
      </c>
      <c r="C583">
        <v>2021</v>
      </c>
      <c r="D583">
        <v>99</v>
      </c>
      <c r="E583">
        <v>99</v>
      </c>
      <c r="F583">
        <v>99</v>
      </c>
      <c r="G583">
        <v>2</v>
      </c>
      <c r="H583">
        <v>99</v>
      </c>
      <c r="I583">
        <v>99</v>
      </c>
      <c r="J583">
        <v>999</v>
      </c>
      <c r="K583">
        <v>99</v>
      </c>
      <c r="L583">
        <v>99</v>
      </c>
      <c r="M583">
        <v>99</v>
      </c>
      <c r="N583">
        <v>99</v>
      </c>
      <c r="O583">
        <v>99</v>
      </c>
      <c r="P583">
        <v>9999</v>
      </c>
      <c r="Q583">
        <v>197</v>
      </c>
      <c r="R583">
        <v>2635</v>
      </c>
      <c r="S583">
        <v>5.2239089184060736</v>
      </c>
      <c r="T583">
        <v>5.3426944971537003</v>
      </c>
      <c r="U583">
        <v>21.236170777988622</v>
      </c>
      <c r="V583">
        <v>5.4269449715370008</v>
      </c>
      <c r="W583">
        <v>2.1631878557874762</v>
      </c>
      <c r="X583">
        <v>82.656546489563581</v>
      </c>
      <c r="Y583">
        <v>31.688804554079692</v>
      </c>
      <c r="Z583">
        <v>5.7106917888359954</v>
      </c>
      <c r="AA583">
        <v>1.5302011796323276</v>
      </c>
      <c r="AB583">
        <v>1.9459047513572996</v>
      </c>
      <c r="AC583">
        <v>53.749401128087406</v>
      </c>
      <c r="AD583">
        <v>53.98188334684437</v>
      </c>
      <c r="AE583">
        <v>60.01508967207451</v>
      </c>
      <c r="AF583">
        <v>29.431475483078295</v>
      </c>
      <c r="AG583">
        <v>28.679272417598487</v>
      </c>
      <c r="AH583">
        <v>0.60721062618595822</v>
      </c>
    </row>
    <row r="584" spans="1:37">
      <c r="A584">
        <v>5</v>
      </c>
      <c r="B584">
        <v>11</v>
      </c>
      <c r="C584">
        <v>2021</v>
      </c>
      <c r="D584">
        <v>99</v>
      </c>
      <c r="E584">
        <v>99</v>
      </c>
      <c r="F584">
        <v>99</v>
      </c>
      <c r="G584">
        <v>3</v>
      </c>
      <c r="H584">
        <v>99</v>
      </c>
      <c r="I584">
        <v>99</v>
      </c>
      <c r="J584">
        <v>999</v>
      </c>
      <c r="K584">
        <v>99</v>
      </c>
      <c r="L584">
        <v>99</v>
      </c>
      <c r="M584">
        <v>99</v>
      </c>
      <c r="N584">
        <v>99</v>
      </c>
      <c r="O584">
        <v>99</v>
      </c>
      <c r="P584">
        <v>9999</v>
      </c>
      <c r="Q584">
        <v>117</v>
      </c>
      <c r="R584">
        <v>1454</v>
      </c>
      <c r="S584">
        <v>5.0330123796423667</v>
      </c>
      <c r="T584">
        <v>5.7365887207702899</v>
      </c>
      <c r="U584">
        <v>21.216774415405776</v>
      </c>
      <c r="V584">
        <v>2.6822558459422283</v>
      </c>
      <c r="W584">
        <v>5.4332874828060529</v>
      </c>
      <c r="X584">
        <v>79.986244841815648</v>
      </c>
      <c r="Y584">
        <v>32.599724896836321</v>
      </c>
      <c r="Z584">
        <v>6.4176384119707022</v>
      </c>
      <c r="AA584">
        <v>1.829081783036284</v>
      </c>
      <c r="AB584">
        <v>2.3724857799002206</v>
      </c>
      <c r="AC584">
        <v>52.790071322705003</v>
      </c>
      <c r="AD584">
        <v>56.473321710901104</v>
      </c>
      <c r="AE584">
        <v>66.004980530852222</v>
      </c>
      <c r="AF584">
        <v>16.240366357645485</v>
      </c>
      <c r="AG584">
        <v>15.810844443241722</v>
      </c>
      <c r="AH584">
        <v>0</v>
      </c>
    </row>
    <row r="585" spans="1:37">
      <c r="A585">
        <v>5</v>
      </c>
      <c r="B585">
        <v>12</v>
      </c>
      <c r="C585">
        <v>2021</v>
      </c>
      <c r="D585">
        <v>99</v>
      </c>
      <c r="E585">
        <v>99</v>
      </c>
      <c r="F585">
        <v>99</v>
      </c>
      <c r="G585">
        <v>4</v>
      </c>
      <c r="H585">
        <v>99</v>
      </c>
      <c r="I585">
        <v>99</v>
      </c>
      <c r="J585">
        <v>999</v>
      </c>
      <c r="K585">
        <v>99</v>
      </c>
      <c r="L585">
        <v>99</v>
      </c>
      <c r="M585">
        <v>99</v>
      </c>
      <c r="N585">
        <v>99</v>
      </c>
      <c r="O585">
        <v>99</v>
      </c>
      <c r="P585">
        <v>9999</v>
      </c>
      <c r="Q585">
        <v>96</v>
      </c>
      <c r="R585">
        <v>2515</v>
      </c>
      <c r="S585">
        <v>5.3109343936381723</v>
      </c>
      <c r="T585">
        <v>5.597614314115309</v>
      </c>
      <c r="U585">
        <v>22.534457256461256</v>
      </c>
      <c r="V585">
        <v>4.6918489065606366</v>
      </c>
      <c r="W585">
        <v>5.4473161033797215</v>
      </c>
      <c r="X585">
        <v>89.423459244532822</v>
      </c>
      <c r="Y585">
        <v>42.504970178926449</v>
      </c>
      <c r="Z585">
        <v>5.6974865768950487</v>
      </c>
      <c r="AA585">
        <v>1.6151432122550069</v>
      </c>
      <c r="AB585">
        <v>2.4803630919577482</v>
      </c>
      <c r="AC585">
        <v>60.701655859094487</v>
      </c>
      <c r="AD585">
        <v>60.277396587180974</v>
      </c>
      <c r="AE585">
        <v>65.959020621285404</v>
      </c>
      <c r="AF585">
        <v>28.091142633754057</v>
      </c>
      <c r="AG585">
        <v>29.046672788212391</v>
      </c>
      <c r="AH585">
        <v>0</v>
      </c>
    </row>
    <row r="586" spans="1:37">
      <c r="A586">
        <v>5</v>
      </c>
      <c r="B586">
        <v>13</v>
      </c>
      <c r="C586">
        <v>2020</v>
      </c>
      <c r="D586">
        <v>99</v>
      </c>
      <c r="E586">
        <v>99</v>
      </c>
      <c r="F586">
        <v>99</v>
      </c>
      <c r="G586">
        <v>1</v>
      </c>
      <c r="H586">
        <v>99</v>
      </c>
      <c r="I586">
        <v>99</v>
      </c>
      <c r="J586">
        <v>999</v>
      </c>
      <c r="K586">
        <v>99</v>
      </c>
      <c r="L586">
        <v>99</v>
      </c>
      <c r="M586">
        <v>99</v>
      </c>
      <c r="N586">
        <v>99</v>
      </c>
      <c r="O586">
        <v>99</v>
      </c>
      <c r="P586">
        <v>9999</v>
      </c>
      <c r="Q586">
        <v>174</v>
      </c>
      <c r="R586">
        <v>2366</v>
      </c>
      <c r="S586">
        <v>5.0109890109890109</v>
      </c>
      <c r="T586">
        <v>5.8685545224006761</v>
      </c>
      <c r="U586">
        <v>21.656293322062535</v>
      </c>
      <c r="V586">
        <v>2.4513947590870662</v>
      </c>
      <c r="W586">
        <v>5.8748943364328019</v>
      </c>
      <c r="X586">
        <v>86.136939983093853</v>
      </c>
      <c r="Y586">
        <v>33.854606931530007</v>
      </c>
      <c r="Z586">
        <v>6.0447960262807694</v>
      </c>
      <c r="AA586">
        <v>2.1112060914292248</v>
      </c>
      <c r="AB586">
        <v>2.3764589731897017</v>
      </c>
      <c r="AC586">
        <v>35.58524462273629</v>
      </c>
      <c r="AD586">
        <v>48.598314961770249</v>
      </c>
      <c r="AE586">
        <v>37.541376054842722</v>
      </c>
      <c r="AF586">
        <v>25.372654155495983</v>
      </c>
      <c r="AG586">
        <v>25.496385140252325</v>
      </c>
      <c r="AH586">
        <v>0.97210481825866413</v>
      </c>
    </row>
    <row r="587" spans="1:37">
      <c r="A587">
        <v>5</v>
      </c>
      <c r="B587">
        <v>14</v>
      </c>
      <c r="C587">
        <v>2020</v>
      </c>
      <c r="D587">
        <v>99</v>
      </c>
      <c r="E587">
        <v>99</v>
      </c>
      <c r="F587">
        <v>99</v>
      </c>
      <c r="G587">
        <v>2</v>
      </c>
      <c r="H587">
        <v>99</v>
      </c>
      <c r="I587">
        <v>99</v>
      </c>
      <c r="J587">
        <v>999</v>
      </c>
      <c r="K587">
        <v>99</v>
      </c>
      <c r="L587">
        <v>99</v>
      </c>
      <c r="M587">
        <v>99</v>
      </c>
      <c r="N587">
        <v>99</v>
      </c>
      <c r="O587">
        <v>99</v>
      </c>
      <c r="P587">
        <v>9999</v>
      </c>
      <c r="Q587">
        <v>204</v>
      </c>
      <c r="R587">
        <v>2697</v>
      </c>
      <c r="S587">
        <v>4.7389692250648876</v>
      </c>
      <c r="T587">
        <v>5.1939191694475344</v>
      </c>
      <c r="U587">
        <v>20.690522803114575</v>
      </c>
      <c r="V587">
        <v>3.1516499814608818</v>
      </c>
      <c r="W587">
        <v>1.9651464590285497</v>
      </c>
      <c r="X587">
        <v>80.97886540600669</v>
      </c>
      <c r="Y587">
        <v>28.327771598071926</v>
      </c>
      <c r="Z587">
        <v>5.9748271706604275</v>
      </c>
      <c r="AA587">
        <v>1.5276750317920131</v>
      </c>
      <c r="AB587">
        <v>2.0973331119699177</v>
      </c>
      <c r="AC587">
        <v>52.095318699236365</v>
      </c>
      <c r="AD587">
        <v>49.83178664072684</v>
      </c>
      <c r="AE587">
        <v>59.742353957038823</v>
      </c>
      <c r="AF587">
        <v>28.922252010723859</v>
      </c>
      <c r="AG587">
        <v>27.767204345912724</v>
      </c>
      <c r="AH587">
        <v>0.18539117538005187</v>
      </c>
    </row>
    <row r="588" spans="1:37">
      <c r="A588">
        <v>5</v>
      </c>
      <c r="B588">
        <v>15</v>
      </c>
      <c r="C588">
        <v>2020</v>
      </c>
      <c r="D588">
        <v>99</v>
      </c>
      <c r="E588">
        <v>99</v>
      </c>
      <c r="F588">
        <v>99</v>
      </c>
      <c r="G588">
        <v>3</v>
      </c>
      <c r="H588">
        <v>99</v>
      </c>
      <c r="I588">
        <v>99</v>
      </c>
      <c r="J588">
        <v>999</v>
      </c>
      <c r="K588">
        <v>99</v>
      </c>
      <c r="L588">
        <v>99</v>
      </c>
      <c r="M588">
        <v>99</v>
      </c>
      <c r="N588">
        <v>99</v>
      </c>
      <c r="O588">
        <v>99</v>
      </c>
      <c r="P588">
        <v>9999</v>
      </c>
      <c r="Q588">
        <v>101</v>
      </c>
      <c r="R588">
        <v>1520</v>
      </c>
      <c r="S588">
        <v>5.1888157894736864</v>
      </c>
      <c r="T588">
        <v>5.6730263157894756</v>
      </c>
      <c r="U588">
        <v>21.281736842105271</v>
      </c>
      <c r="V588">
        <v>3.0921052631578942</v>
      </c>
      <c r="W588">
        <v>4.802631578947369</v>
      </c>
      <c r="X588">
        <v>82.039473684210492</v>
      </c>
      <c r="Y588">
        <v>34.276315789473678</v>
      </c>
      <c r="Z588">
        <v>6.2961730238722415</v>
      </c>
      <c r="AA588">
        <v>1.6552964968193062</v>
      </c>
      <c r="AB588">
        <v>2.2650801773521834</v>
      </c>
      <c r="AC588">
        <v>31.816586716096204</v>
      </c>
      <c r="AD588">
        <v>48.971258457692954</v>
      </c>
      <c r="AE588">
        <v>54.357093006322337</v>
      </c>
      <c r="AF588">
        <v>16.300268096514746</v>
      </c>
      <c r="AG588">
        <v>16.09646101419094</v>
      </c>
      <c r="AH588">
        <v>0</v>
      </c>
    </row>
    <row r="589" spans="1:37">
      <c r="A589">
        <v>5</v>
      </c>
      <c r="B589">
        <v>16</v>
      </c>
      <c r="C589">
        <v>2020</v>
      </c>
      <c r="D589">
        <v>99</v>
      </c>
      <c r="E589">
        <v>99</v>
      </c>
      <c r="F589">
        <v>99</v>
      </c>
      <c r="G589">
        <v>4</v>
      </c>
      <c r="H589">
        <v>99</v>
      </c>
      <c r="I589">
        <v>99</v>
      </c>
      <c r="J589">
        <v>999</v>
      </c>
      <c r="K589">
        <v>99</v>
      </c>
      <c r="L589">
        <v>99</v>
      </c>
      <c r="M589">
        <v>99</v>
      </c>
      <c r="N589">
        <v>99</v>
      </c>
      <c r="O589">
        <v>99</v>
      </c>
      <c r="P589">
        <v>9999</v>
      </c>
      <c r="Q589">
        <v>98</v>
      </c>
      <c r="R589">
        <v>2742</v>
      </c>
      <c r="S589">
        <v>5.3307804522246531</v>
      </c>
      <c r="T589">
        <v>5.8712618526622897</v>
      </c>
      <c r="U589">
        <v>22.456436907366875</v>
      </c>
      <c r="V589">
        <v>4.2304886943836628</v>
      </c>
      <c r="W589">
        <v>4.5951859956236323</v>
      </c>
      <c r="X589">
        <v>89.970824215900791</v>
      </c>
      <c r="Y589">
        <v>40.773158278628735</v>
      </c>
      <c r="Z589">
        <v>5.4526028182891801</v>
      </c>
      <c r="AA589">
        <v>1.4923806154833799</v>
      </c>
      <c r="AB589">
        <v>2.2111015101977776</v>
      </c>
      <c r="AC589">
        <v>57.312102232556491</v>
      </c>
      <c r="AD589">
        <v>59.628885584251854</v>
      </c>
      <c r="AE589">
        <v>60.010237103963391</v>
      </c>
      <c r="AF589">
        <v>29.404825737265419</v>
      </c>
      <c r="AG589">
        <v>30.639949499644008</v>
      </c>
      <c r="AH589">
        <v>0</v>
      </c>
    </row>
    <row r="590" spans="1:37">
      <c r="A590">
        <v>5</v>
      </c>
      <c r="B590">
        <v>17</v>
      </c>
      <c r="C590">
        <v>2019</v>
      </c>
      <c r="D590">
        <v>99</v>
      </c>
      <c r="E590">
        <v>99</v>
      </c>
      <c r="F590">
        <v>99</v>
      </c>
      <c r="G590">
        <v>1</v>
      </c>
      <c r="H590">
        <v>99</v>
      </c>
      <c r="I590">
        <v>99</v>
      </c>
      <c r="J590">
        <v>999</v>
      </c>
      <c r="K590">
        <v>99</v>
      </c>
      <c r="L590">
        <v>99</v>
      </c>
      <c r="M590">
        <v>99</v>
      </c>
      <c r="N590">
        <v>99</v>
      </c>
      <c r="O590">
        <v>99</v>
      </c>
      <c r="P590">
        <v>9999</v>
      </c>
      <c r="Q590">
        <v>160</v>
      </c>
      <c r="R590">
        <v>2340</v>
      </c>
      <c r="S590">
        <v>5.1991452991452993</v>
      </c>
      <c r="T590">
        <v>5.7440170940170949</v>
      </c>
      <c r="U590">
        <v>22.071098290598236</v>
      </c>
      <c r="V590">
        <v>3.1623931623931623</v>
      </c>
      <c r="W590">
        <v>4.5726495726495724</v>
      </c>
      <c r="X590">
        <v>87.606837606837615</v>
      </c>
      <c r="Y590">
        <v>35</v>
      </c>
      <c r="Z590">
        <v>6.2027351864930322</v>
      </c>
      <c r="AA590">
        <v>2.2432423011398477</v>
      </c>
      <c r="AB590">
        <v>2.2967522814711296</v>
      </c>
      <c r="AC590">
        <v>43.205170054863125</v>
      </c>
      <c r="AD590">
        <v>48.626999600197344</v>
      </c>
      <c r="AE590">
        <v>41.350813295365263</v>
      </c>
      <c r="AF590">
        <v>26.354319180087845</v>
      </c>
      <c r="AG590">
        <v>27.049193764767097</v>
      </c>
      <c r="AH590">
        <v>0.72649572649572636</v>
      </c>
    </row>
    <row r="591" spans="1:37">
      <c r="A591">
        <v>5</v>
      </c>
      <c r="B591">
        <v>18</v>
      </c>
      <c r="C591">
        <v>2019</v>
      </c>
      <c r="D591">
        <v>99</v>
      </c>
      <c r="E591">
        <v>99</v>
      </c>
      <c r="F591">
        <v>99</v>
      </c>
      <c r="G591">
        <v>2</v>
      </c>
      <c r="H591">
        <v>99</v>
      </c>
      <c r="I591">
        <v>99</v>
      </c>
      <c r="J591">
        <v>999</v>
      </c>
      <c r="K591">
        <v>99</v>
      </c>
      <c r="L591">
        <v>99</v>
      </c>
      <c r="M591">
        <v>99</v>
      </c>
      <c r="N591">
        <v>99</v>
      </c>
      <c r="O591">
        <v>99</v>
      </c>
      <c r="P591">
        <v>9999</v>
      </c>
      <c r="Q591">
        <v>215</v>
      </c>
      <c r="R591">
        <v>2770</v>
      </c>
      <c r="S591">
        <v>4.7245487364620944</v>
      </c>
      <c r="T591">
        <v>5.1841155234657039</v>
      </c>
      <c r="U591">
        <v>20.718967509025276</v>
      </c>
      <c r="V591">
        <v>3.4657039711191322</v>
      </c>
      <c r="W591">
        <v>1.9494584837545124</v>
      </c>
      <c r="X591">
        <v>81.877256317689515</v>
      </c>
      <c r="Y591">
        <v>28.447653429602887</v>
      </c>
      <c r="Z591">
        <v>5.7785525353047449</v>
      </c>
      <c r="AA591">
        <v>1.5902263179213196</v>
      </c>
      <c r="AB591">
        <v>2.1366748588304914</v>
      </c>
      <c r="AC591">
        <v>52.906374260901487</v>
      </c>
      <c r="AD591">
        <v>53.866791775947263</v>
      </c>
      <c r="AE591">
        <v>61.746111478608206</v>
      </c>
      <c r="AF591">
        <v>31.197206892668088</v>
      </c>
      <c r="AG591">
        <v>30.0581606397194</v>
      </c>
      <c r="AH591">
        <v>0.43321299638989152</v>
      </c>
    </row>
    <row r="592" spans="1:37">
      <c r="A592">
        <v>5</v>
      </c>
      <c r="B592">
        <v>19</v>
      </c>
      <c r="C592">
        <v>2019</v>
      </c>
      <c r="D592">
        <v>99</v>
      </c>
      <c r="E592">
        <v>99</v>
      </c>
      <c r="F592">
        <v>99</v>
      </c>
      <c r="G592">
        <v>3</v>
      </c>
      <c r="H592">
        <v>99</v>
      </c>
      <c r="I592">
        <v>99</v>
      </c>
      <c r="J592">
        <v>999</v>
      </c>
      <c r="K592">
        <v>99</v>
      </c>
      <c r="L592">
        <v>99</v>
      </c>
      <c r="M592">
        <v>99</v>
      </c>
      <c r="N592">
        <v>99</v>
      </c>
      <c r="O592">
        <v>99</v>
      </c>
      <c r="P592">
        <v>9999</v>
      </c>
      <c r="Q592">
        <v>80</v>
      </c>
      <c r="R592">
        <v>1279</v>
      </c>
      <c r="S592">
        <v>4.8545738858483203</v>
      </c>
      <c r="T592">
        <v>5.9218139171227522</v>
      </c>
      <c r="U592">
        <v>21.916168881938997</v>
      </c>
      <c r="V592">
        <v>2.7365129007036746</v>
      </c>
      <c r="W592">
        <v>5.0820953870211092</v>
      </c>
      <c r="X592">
        <v>83.971853010164196</v>
      </c>
      <c r="Y592">
        <v>36.200156372165758</v>
      </c>
      <c r="Z592">
        <v>6.3636049074343548</v>
      </c>
      <c r="AA592">
        <v>1.752681569466247</v>
      </c>
      <c r="AB592">
        <v>2.3159678556607157</v>
      </c>
      <c r="AC592">
        <v>41.620954127536592</v>
      </c>
      <c r="AD592">
        <v>50.824343939324883</v>
      </c>
      <c r="AE592">
        <v>56.406975974185755</v>
      </c>
      <c r="AF592">
        <v>14.404775312535197</v>
      </c>
      <c r="AG592">
        <v>14.680799436583044</v>
      </c>
      <c r="AH592">
        <v>0</v>
      </c>
    </row>
    <row r="593" spans="1:34">
      <c r="A593">
        <v>5</v>
      </c>
      <c r="B593">
        <v>20</v>
      </c>
      <c r="C593">
        <v>2019</v>
      </c>
      <c r="D593">
        <v>99</v>
      </c>
      <c r="E593">
        <v>99</v>
      </c>
      <c r="F593">
        <v>99</v>
      </c>
      <c r="G593">
        <v>4</v>
      </c>
      <c r="H593">
        <v>99</v>
      </c>
      <c r="I593">
        <v>99</v>
      </c>
      <c r="J593">
        <v>999</v>
      </c>
      <c r="K593">
        <v>99</v>
      </c>
      <c r="L593">
        <v>99</v>
      </c>
      <c r="M593">
        <v>99</v>
      </c>
      <c r="N593">
        <v>99</v>
      </c>
      <c r="O593">
        <v>99</v>
      </c>
      <c r="P593">
        <v>9999</v>
      </c>
      <c r="Q593">
        <v>103</v>
      </c>
      <c r="R593">
        <v>2490</v>
      </c>
      <c r="S593">
        <v>5.2236947791164683</v>
      </c>
      <c r="T593">
        <v>5.8204819277108459</v>
      </c>
      <c r="U593">
        <v>21.633044176706843</v>
      </c>
      <c r="V593">
        <v>3.5742971887550201</v>
      </c>
      <c r="W593">
        <v>6.3855421686746991</v>
      </c>
      <c r="X593">
        <v>84.939759036144608</v>
      </c>
      <c r="Y593">
        <v>36.224899598393591</v>
      </c>
      <c r="Z593">
        <v>5.7159608047766248</v>
      </c>
      <c r="AA593">
        <v>1.5969853638094937</v>
      </c>
      <c r="AB593">
        <v>2.3675140251563351</v>
      </c>
      <c r="AC593">
        <v>58.183441212745841</v>
      </c>
      <c r="AD593">
        <v>58.963356613786395</v>
      </c>
      <c r="AE593">
        <v>59.037103252740479</v>
      </c>
      <c r="AF593">
        <v>28.043698614708859</v>
      </c>
      <c r="AG593">
        <v>28.211846158930477</v>
      </c>
      <c r="AH593">
        <v>4.0160642570281131E-2</v>
      </c>
    </row>
    <row r="594" spans="1:34">
      <c r="A594">
        <v>5</v>
      </c>
      <c r="B594">
        <v>21</v>
      </c>
      <c r="C594">
        <v>2018</v>
      </c>
      <c r="D594">
        <v>99</v>
      </c>
      <c r="E594">
        <v>99</v>
      </c>
      <c r="F594">
        <v>99</v>
      </c>
      <c r="G594">
        <v>1</v>
      </c>
      <c r="H594">
        <v>99</v>
      </c>
      <c r="I594">
        <v>99</v>
      </c>
      <c r="J594">
        <v>999</v>
      </c>
      <c r="K594">
        <v>99</v>
      </c>
      <c r="L594">
        <v>99</v>
      </c>
      <c r="M594">
        <v>99</v>
      </c>
      <c r="N594">
        <v>99</v>
      </c>
      <c r="O594">
        <v>99</v>
      </c>
      <c r="P594">
        <v>9999</v>
      </c>
      <c r="Q594">
        <v>201</v>
      </c>
      <c r="R594">
        <v>3059</v>
      </c>
      <c r="S594">
        <v>4.8819875776397508</v>
      </c>
      <c r="T594">
        <v>5.4344557044785882</v>
      </c>
      <c r="U594">
        <v>20.484328211833887</v>
      </c>
      <c r="V594">
        <v>2.3864007845701209</v>
      </c>
      <c r="W594">
        <v>4.2824452435436404</v>
      </c>
      <c r="X594">
        <v>77.443609022556387</v>
      </c>
      <c r="Y594">
        <v>27.656096763648243</v>
      </c>
      <c r="Z594">
        <v>6.4096292817968381</v>
      </c>
      <c r="AA594">
        <v>1.8639924807956929</v>
      </c>
      <c r="AB594">
        <v>2.2951266910277326</v>
      </c>
      <c r="AC594">
        <v>43.056962664524974</v>
      </c>
      <c r="AD594">
        <v>51.730771849973877</v>
      </c>
      <c r="AE594">
        <v>51.493777519225922</v>
      </c>
      <c r="AF594">
        <v>31.255747420046998</v>
      </c>
      <c r="AG594">
        <v>31.060157506667977</v>
      </c>
      <c r="AH594">
        <v>0.75187969924812015</v>
      </c>
    </row>
    <row r="595" spans="1:34">
      <c r="A595">
        <v>5</v>
      </c>
      <c r="B595">
        <v>22</v>
      </c>
      <c r="C595">
        <v>2018</v>
      </c>
      <c r="D595">
        <v>99</v>
      </c>
      <c r="E595">
        <v>99</v>
      </c>
      <c r="F595">
        <v>99</v>
      </c>
      <c r="G595">
        <v>2</v>
      </c>
      <c r="H595">
        <v>99</v>
      </c>
      <c r="I595">
        <v>99</v>
      </c>
      <c r="J595">
        <v>999</v>
      </c>
      <c r="K595">
        <v>99</v>
      </c>
      <c r="L595">
        <v>99</v>
      </c>
      <c r="M595">
        <v>99</v>
      </c>
      <c r="N595">
        <v>99</v>
      </c>
      <c r="O595">
        <v>99</v>
      </c>
      <c r="P595">
        <v>9999</v>
      </c>
      <c r="Q595">
        <v>243</v>
      </c>
      <c r="R595">
        <v>3045</v>
      </c>
      <c r="S595">
        <v>4.7119868637110001</v>
      </c>
      <c r="T595">
        <v>5.0032840722495902</v>
      </c>
      <c r="U595">
        <v>19.828965517241372</v>
      </c>
      <c r="V595">
        <v>2.7586206896551722</v>
      </c>
      <c r="W595">
        <v>2.1018062397372743</v>
      </c>
      <c r="X595">
        <v>74.876847290640399</v>
      </c>
      <c r="Y595">
        <v>25.45155993431856</v>
      </c>
      <c r="Z595">
        <v>5.7694525738665492</v>
      </c>
      <c r="AA595">
        <v>1.6792378910497239</v>
      </c>
      <c r="AB595">
        <v>2.1684381157486818</v>
      </c>
      <c r="AC595">
        <v>51.159260286634151</v>
      </c>
      <c r="AD595">
        <v>55.383550972871689</v>
      </c>
      <c r="AE595">
        <v>65.467094974029777</v>
      </c>
      <c r="AF595">
        <v>31.112700521099416</v>
      </c>
      <c r="AG595">
        <v>29.928834553857421</v>
      </c>
      <c r="AH595">
        <v>0.62397372742200319</v>
      </c>
    </row>
    <row r="596" spans="1:34">
      <c r="A596">
        <v>5</v>
      </c>
      <c r="B596">
        <v>23</v>
      </c>
      <c r="C596">
        <v>2018</v>
      </c>
      <c r="D596">
        <v>99</v>
      </c>
      <c r="E596">
        <v>99</v>
      </c>
      <c r="F596">
        <v>99</v>
      </c>
      <c r="G596">
        <v>3</v>
      </c>
      <c r="H596">
        <v>99</v>
      </c>
      <c r="I596">
        <v>99</v>
      </c>
      <c r="J596">
        <v>999</v>
      </c>
      <c r="K596">
        <v>99</v>
      </c>
      <c r="L596">
        <v>99</v>
      </c>
      <c r="M596">
        <v>99</v>
      </c>
      <c r="N596">
        <v>99</v>
      </c>
      <c r="O596">
        <v>99</v>
      </c>
      <c r="P596">
        <v>9999</v>
      </c>
      <c r="Q596">
        <v>84</v>
      </c>
      <c r="R596">
        <v>1107</v>
      </c>
      <c r="S596">
        <v>5.0957542908762408</v>
      </c>
      <c r="T596">
        <v>5.5293586269196009</v>
      </c>
      <c r="U596">
        <v>21.440930442637779</v>
      </c>
      <c r="V596">
        <v>3.1616982836495038</v>
      </c>
      <c r="W596">
        <v>6.0523938572719054</v>
      </c>
      <c r="X596">
        <v>82.746160794941261</v>
      </c>
      <c r="Y596">
        <v>34.327009936766039</v>
      </c>
      <c r="Z596">
        <v>6.3305545852238287</v>
      </c>
      <c r="AA596">
        <v>1.9827280498275173</v>
      </c>
      <c r="AB596">
        <v>2.4450225686071478</v>
      </c>
      <c r="AC596">
        <v>39.035023954054353</v>
      </c>
      <c r="AD596">
        <v>52.937043609342361</v>
      </c>
      <c r="AE596">
        <v>54.670102097932627</v>
      </c>
      <c r="AF596">
        <v>11.310922652498212</v>
      </c>
      <c r="AG596">
        <v>11.76504790238373</v>
      </c>
      <c r="AH596">
        <v>0.45167118337850037</v>
      </c>
    </row>
    <row r="597" spans="1:34">
      <c r="A597">
        <v>5</v>
      </c>
      <c r="B597">
        <v>24</v>
      </c>
      <c r="C597">
        <v>2018</v>
      </c>
      <c r="D597">
        <v>99</v>
      </c>
      <c r="E597">
        <v>99</v>
      </c>
      <c r="F597">
        <v>99</v>
      </c>
      <c r="G597">
        <v>4</v>
      </c>
      <c r="H597">
        <v>99</v>
      </c>
      <c r="I597">
        <v>99</v>
      </c>
      <c r="J597">
        <v>999</v>
      </c>
      <c r="K597">
        <v>99</v>
      </c>
      <c r="L597">
        <v>99</v>
      </c>
      <c r="M597">
        <v>99</v>
      </c>
      <c r="N597">
        <v>99</v>
      </c>
      <c r="O597">
        <v>99</v>
      </c>
      <c r="P597">
        <v>9999</v>
      </c>
      <c r="Q597">
        <v>107</v>
      </c>
      <c r="R597">
        <v>2576</v>
      </c>
      <c r="S597">
        <v>4.9312888198757756</v>
      </c>
      <c r="T597">
        <v>5.6684782608695645</v>
      </c>
      <c r="U597">
        <v>21.338004658385096</v>
      </c>
      <c r="V597">
        <v>3.4549689440993792</v>
      </c>
      <c r="W597">
        <v>4.8913043478260869</v>
      </c>
      <c r="X597">
        <v>85.559006211180133</v>
      </c>
      <c r="Y597">
        <v>32.065217391304351</v>
      </c>
      <c r="Z597">
        <v>5.5523157465192785</v>
      </c>
      <c r="AA597">
        <v>1.6494915131599812</v>
      </c>
      <c r="AB597">
        <v>2.2847455614539034</v>
      </c>
      <c r="AC597">
        <v>63.357676483237007</v>
      </c>
      <c r="AD597">
        <v>55.638827365745591</v>
      </c>
      <c r="AE597">
        <v>61.045177313464343</v>
      </c>
      <c r="AF597">
        <v>26.320629406355369</v>
      </c>
      <c r="AG597">
        <v>27.24596003709085</v>
      </c>
      <c r="AH597">
        <v>0</v>
      </c>
    </row>
    <row r="598" spans="1:34">
      <c r="A598">
        <v>5</v>
      </c>
      <c r="B598">
        <v>25</v>
      </c>
      <c r="C598">
        <v>2017</v>
      </c>
      <c r="D598">
        <v>99</v>
      </c>
      <c r="E598">
        <v>99</v>
      </c>
      <c r="F598">
        <v>99</v>
      </c>
      <c r="G598">
        <v>1</v>
      </c>
      <c r="H598">
        <v>99</v>
      </c>
      <c r="I598">
        <v>99</v>
      </c>
      <c r="J598">
        <v>999</v>
      </c>
      <c r="K598">
        <v>99</v>
      </c>
      <c r="L598">
        <v>99</v>
      </c>
      <c r="M598">
        <v>99</v>
      </c>
      <c r="N598">
        <v>99</v>
      </c>
      <c r="O598">
        <v>99</v>
      </c>
      <c r="P598">
        <v>9999</v>
      </c>
      <c r="Q598">
        <v>205</v>
      </c>
      <c r="R598">
        <v>3308</v>
      </c>
      <c r="S598">
        <v>4.9356106408706175</v>
      </c>
      <c r="T598">
        <v>5.2596735187424413</v>
      </c>
      <c r="U598">
        <v>19.875846432890011</v>
      </c>
      <c r="V598">
        <v>2.3881499395405079</v>
      </c>
      <c r="W598">
        <v>3.2950423216444999</v>
      </c>
      <c r="X598">
        <v>73.730350665054402</v>
      </c>
      <c r="Y598">
        <v>24.727932285368805</v>
      </c>
      <c r="Z598">
        <v>6.0820885994992615</v>
      </c>
      <c r="AA598">
        <v>1.8241365970837449</v>
      </c>
      <c r="AB598">
        <v>2.2050247969854029</v>
      </c>
      <c r="AC598">
        <v>39.313728876161925</v>
      </c>
      <c r="AD598">
        <v>52.758075708687073</v>
      </c>
      <c r="AE598">
        <v>53.648686961434755</v>
      </c>
      <c r="AF598">
        <v>31.564885496183201</v>
      </c>
      <c r="AG598">
        <v>30.456199350106488</v>
      </c>
      <c r="AH598">
        <v>1.1487303506650548</v>
      </c>
    </row>
    <row r="599" spans="1:34">
      <c r="A599">
        <v>5</v>
      </c>
      <c r="B599">
        <v>26</v>
      </c>
      <c r="C599">
        <v>2017</v>
      </c>
      <c r="D599">
        <v>99</v>
      </c>
      <c r="E599">
        <v>99</v>
      </c>
      <c r="F599">
        <v>99</v>
      </c>
      <c r="G599">
        <v>2</v>
      </c>
      <c r="H599">
        <v>99</v>
      </c>
      <c r="I599">
        <v>99</v>
      </c>
      <c r="J599">
        <v>999</v>
      </c>
      <c r="K599">
        <v>99</v>
      </c>
      <c r="L599">
        <v>99</v>
      </c>
      <c r="M599">
        <v>99</v>
      </c>
      <c r="N599">
        <v>99</v>
      </c>
      <c r="O599">
        <v>99</v>
      </c>
      <c r="P599">
        <v>9999</v>
      </c>
      <c r="Q599">
        <v>224</v>
      </c>
      <c r="R599">
        <v>3167</v>
      </c>
      <c r="S599">
        <v>4.7925481528260194</v>
      </c>
      <c r="T599">
        <v>5.0966214082728127</v>
      </c>
      <c r="U599">
        <v>20.403725923586951</v>
      </c>
      <c r="V599">
        <v>2.2734449005367861</v>
      </c>
      <c r="W599">
        <v>2.9681086201452489</v>
      </c>
      <c r="X599">
        <v>77.076097252920746</v>
      </c>
      <c r="Y599">
        <v>27.028733817492895</v>
      </c>
      <c r="Z599">
        <v>6.0497301276713102</v>
      </c>
      <c r="AA599">
        <v>1.5716448755701156</v>
      </c>
      <c r="AB599">
        <v>2.3015785037229683</v>
      </c>
      <c r="AC599">
        <v>55.236419595544625</v>
      </c>
      <c r="AD599">
        <v>60.516157350076647</v>
      </c>
      <c r="AE599">
        <v>60.322586405907046</v>
      </c>
      <c r="AF599">
        <v>30.219465648854968</v>
      </c>
      <c r="AG599">
        <v>29.932439787568576</v>
      </c>
      <c r="AH599">
        <v>0.41048310704136409</v>
      </c>
    </row>
    <row r="600" spans="1:34">
      <c r="A600">
        <v>5</v>
      </c>
      <c r="B600">
        <v>27</v>
      </c>
      <c r="C600">
        <v>2017</v>
      </c>
      <c r="D600">
        <v>99</v>
      </c>
      <c r="E600">
        <v>99</v>
      </c>
      <c r="F600">
        <v>99</v>
      </c>
      <c r="G600">
        <v>3</v>
      </c>
      <c r="H600">
        <v>99</v>
      </c>
      <c r="I600">
        <v>99</v>
      </c>
      <c r="J600">
        <v>999</v>
      </c>
      <c r="K600">
        <v>99</v>
      </c>
      <c r="L600">
        <v>99</v>
      </c>
      <c r="M600">
        <v>99</v>
      </c>
      <c r="N600">
        <v>99</v>
      </c>
      <c r="O600">
        <v>99</v>
      </c>
      <c r="P600">
        <v>9999</v>
      </c>
      <c r="Q600">
        <v>73</v>
      </c>
      <c r="R600">
        <v>1362</v>
      </c>
      <c r="S600">
        <v>5.1674008810572687</v>
      </c>
      <c r="T600">
        <v>5.7635829662261395</v>
      </c>
      <c r="U600">
        <v>22.112408223201157</v>
      </c>
      <c r="V600">
        <v>3.6710719530102782</v>
      </c>
      <c r="W600">
        <v>6.6813509544787086</v>
      </c>
      <c r="X600">
        <v>86.637298091042581</v>
      </c>
      <c r="Y600">
        <v>36.930983847283407</v>
      </c>
      <c r="Z600">
        <v>5.952997511282085</v>
      </c>
      <c r="AA600">
        <v>1.7085413395343703</v>
      </c>
      <c r="AB600">
        <v>2.4816320412578032</v>
      </c>
      <c r="AC600">
        <v>45.032486977140799</v>
      </c>
      <c r="AD600">
        <v>51.419811699291309</v>
      </c>
      <c r="AE600">
        <v>50.02567826817608</v>
      </c>
      <c r="AF600">
        <v>12.996183206106872</v>
      </c>
      <c r="AG600">
        <v>13.950755391267881</v>
      </c>
      <c r="AH600">
        <v>0.22026431718061676</v>
      </c>
    </row>
    <row r="601" spans="1:34">
      <c r="A601">
        <v>5</v>
      </c>
      <c r="B601">
        <v>28</v>
      </c>
      <c r="C601">
        <v>2017</v>
      </c>
      <c r="D601">
        <v>99</v>
      </c>
      <c r="E601">
        <v>99</v>
      </c>
      <c r="F601">
        <v>99</v>
      </c>
      <c r="G601">
        <v>4</v>
      </c>
      <c r="H601">
        <v>99</v>
      </c>
      <c r="I601">
        <v>99</v>
      </c>
      <c r="J601">
        <v>999</v>
      </c>
      <c r="K601">
        <v>99</v>
      </c>
      <c r="L601">
        <v>99</v>
      </c>
      <c r="M601">
        <v>99</v>
      </c>
      <c r="N601">
        <v>99</v>
      </c>
      <c r="O601">
        <v>99</v>
      </c>
      <c r="P601">
        <v>9999</v>
      </c>
      <c r="Q601">
        <v>97</v>
      </c>
      <c r="R601">
        <v>2643</v>
      </c>
      <c r="S601">
        <v>4.4964055996973125</v>
      </c>
      <c r="T601">
        <v>5.4468407113129036</v>
      </c>
      <c r="U601">
        <v>20.959704880817249</v>
      </c>
      <c r="V601">
        <v>2.00529701097238</v>
      </c>
      <c r="W601">
        <v>4.8808172531214531</v>
      </c>
      <c r="X601">
        <v>82.746878547105581</v>
      </c>
      <c r="Y601">
        <v>30.798335225122976</v>
      </c>
      <c r="Z601">
        <v>5.555481474326152</v>
      </c>
      <c r="AA601">
        <v>1.8328481991352843</v>
      </c>
      <c r="AB601">
        <v>2.4657534115295703</v>
      </c>
      <c r="AC601">
        <v>65.177585608314089</v>
      </c>
      <c r="AD601">
        <v>61.614944645635198</v>
      </c>
      <c r="AE601">
        <v>69.81156752504657</v>
      </c>
      <c r="AF601">
        <v>25.219465648854964</v>
      </c>
      <c r="AG601">
        <v>25.660605471057032</v>
      </c>
      <c r="AH601">
        <v>7.5671585319712478E-2</v>
      </c>
    </row>
    <row r="602" spans="1:34">
      <c r="A602">
        <v>5</v>
      </c>
      <c r="B602">
        <v>29</v>
      </c>
      <c r="C602">
        <v>2016</v>
      </c>
      <c r="D602">
        <v>99</v>
      </c>
      <c r="E602">
        <v>99</v>
      </c>
      <c r="F602">
        <v>99</v>
      </c>
      <c r="G602">
        <v>1</v>
      </c>
      <c r="H602">
        <v>99</v>
      </c>
      <c r="I602">
        <v>99</v>
      </c>
      <c r="J602">
        <v>999</v>
      </c>
      <c r="K602">
        <v>99</v>
      </c>
      <c r="L602">
        <v>99</v>
      </c>
      <c r="M602">
        <v>99</v>
      </c>
      <c r="N602">
        <v>99</v>
      </c>
      <c r="O602">
        <v>99</v>
      </c>
      <c r="P602">
        <v>9999</v>
      </c>
      <c r="Q602">
        <v>188</v>
      </c>
      <c r="R602">
        <v>2347</v>
      </c>
      <c r="S602">
        <v>5.2062207072858975</v>
      </c>
      <c r="T602">
        <v>5.648913506604174</v>
      </c>
      <c r="U602">
        <v>21.249467405198139</v>
      </c>
      <c r="V602">
        <v>2.8973157221985506</v>
      </c>
      <c r="W602">
        <v>4.8572645930975709</v>
      </c>
      <c r="X602">
        <v>80.570941627609727</v>
      </c>
      <c r="Y602">
        <v>32.466979122283767</v>
      </c>
      <c r="Z602">
        <v>6.4074116527565677</v>
      </c>
      <c r="AA602">
        <v>1.8891510930676521</v>
      </c>
      <c r="AB602">
        <v>2.3374012723322082</v>
      </c>
      <c r="AC602">
        <v>46.839240163048558</v>
      </c>
      <c r="AD602">
        <v>51.710690846841999</v>
      </c>
      <c r="AE602">
        <v>57.729867634085849</v>
      </c>
      <c r="AF602">
        <v>27.556651403076206</v>
      </c>
      <c r="AG602">
        <v>27.571857659611076</v>
      </c>
      <c r="AH602">
        <v>0.46868342564976567</v>
      </c>
    </row>
    <row r="603" spans="1:34">
      <c r="A603">
        <v>5</v>
      </c>
      <c r="B603">
        <v>30</v>
      </c>
      <c r="C603">
        <v>2016</v>
      </c>
      <c r="D603">
        <v>99</v>
      </c>
      <c r="E603">
        <v>99</v>
      </c>
      <c r="F603">
        <v>99</v>
      </c>
      <c r="G603">
        <v>2</v>
      </c>
      <c r="H603">
        <v>99</v>
      </c>
      <c r="I603">
        <v>99</v>
      </c>
      <c r="J603">
        <v>999</v>
      </c>
      <c r="K603">
        <v>99</v>
      </c>
      <c r="L603">
        <v>99</v>
      </c>
      <c r="M603">
        <v>99</v>
      </c>
      <c r="N603">
        <v>99</v>
      </c>
      <c r="O603">
        <v>99</v>
      </c>
      <c r="P603">
        <v>9999</v>
      </c>
      <c r="Q603">
        <v>248</v>
      </c>
      <c r="R603">
        <v>2972</v>
      </c>
      <c r="S603">
        <v>4.9064602960969053</v>
      </c>
      <c r="T603">
        <v>5.0339838492597586</v>
      </c>
      <c r="U603">
        <v>20.361507402422625</v>
      </c>
      <c r="V603">
        <v>3.5329744279946165</v>
      </c>
      <c r="W603">
        <v>1.514131897711978</v>
      </c>
      <c r="X603">
        <v>78.33109017496632</v>
      </c>
      <c r="Y603">
        <v>26.514131897711977</v>
      </c>
      <c r="Z603">
        <v>5.8316528631856173</v>
      </c>
      <c r="AA603">
        <v>1.6175347169910288</v>
      </c>
      <c r="AB603">
        <v>2.0103674452399183</v>
      </c>
      <c r="AC603">
        <v>57.450470461582015</v>
      </c>
      <c r="AD603">
        <v>56.103294904199309</v>
      </c>
      <c r="AE603">
        <v>61.456551898377754</v>
      </c>
      <c r="AF603">
        <v>34.894916050252441</v>
      </c>
      <c r="AG603">
        <v>33.4551992211493</v>
      </c>
      <c r="AH603">
        <v>0.70659488559892325</v>
      </c>
    </row>
    <row r="604" spans="1:34">
      <c r="A604">
        <v>5</v>
      </c>
      <c r="B604">
        <v>31</v>
      </c>
      <c r="C604">
        <v>2016</v>
      </c>
      <c r="D604">
        <v>99</v>
      </c>
      <c r="E604">
        <v>99</v>
      </c>
      <c r="F604">
        <v>99</v>
      </c>
      <c r="G604">
        <v>3</v>
      </c>
      <c r="H604">
        <v>99</v>
      </c>
      <c r="I604">
        <v>99</v>
      </c>
      <c r="J604">
        <v>999</v>
      </c>
      <c r="K604">
        <v>99</v>
      </c>
      <c r="L604">
        <v>99</v>
      </c>
      <c r="M604">
        <v>99</v>
      </c>
      <c r="N604">
        <v>99</v>
      </c>
      <c r="O604">
        <v>99</v>
      </c>
      <c r="P604">
        <v>9999</v>
      </c>
      <c r="Q604">
        <v>76</v>
      </c>
      <c r="R604">
        <v>996</v>
      </c>
      <c r="S604">
        <v>5.2489959839357434</v>
      </c>
      <c r="T604">
        <v>5.4819277108433742</v>
      </c>
      <c r="U604">
        <v>22.315763052208837</v>
      </c>
      <c r="V604">
        <v>5.1204819277108413</v>
      </c>
      <c r="W604">
        <v>3.2128514056224904</v>
      </c>
      <c r="X604">
        <v>86.044176706827301</v>
      </c>
      <c r="Y604">
        <v>40.763052208835362</v>
      </c>
      <c r="Z604">
        <v>6.1776350831822606</v>
      </c>
      <c r="AA604">
        <v>1.6244396611863652</v>
      </c>
      <c r="AB604">
        <v>2.2877082714665633</v>
      </c>
      <c r="AC604">
        <v>39.266326165076656</v>
      </c>
      <c r="AD604">
        <v>45.181800178064641</v>
      </c>
      <c r="AE604">
        <v>42.213507366089729</v>
      </c>
      <c r="AF604">
        <v>11.694258541740057</v>
      </c>
      <c r="AG604">
        <v>12.287851907791771</v>
      </c>
      <c r="AH604">
        <v>0</v>
      </c>
    </row>
    <row r="605" spans="1:34">
      <c r="A605">
        <v>5</v>
      </c>
      <c r="B605">
        <v>32</v>
      </c>
      <c r="C605">
        <v>2016</v>
      </c>
      <c r="D605">
        <v>99</v>
      </c>
      <c r="E605">
        <v>99</v>
      </c>
      <c r="F605">
        <v>99</v>
      </c>
      <c r="G605">
        <v>4</v>
      </c>
      <c r="H605">
        <v>99</v>
      </c>
      <c r="I605">
        <v>99</v>
      </c>
      <c r="J605">
        <v>999</v>
      </c>
      <c r="K605">
        <v>99</v>
      </c>
      <c r="L605">
        <v>99</v>
      </c>
      <c r="M605">
        <v>99</v>
      </c>
      <c r="N605">
        <v>99</v>
      </c>
      <c r="O605">
        <v>99</v>
      </c>
      <c r="P605">
        <v>9999</v>
      </c>
      <c r="Q605">
        <v>99</v>
      </c>
      <c r="R605">
        <v>2202</v>
      </c>
      <c r="S605">
        <v>4.7461398728428703</v>
      </c>
      <c r="T605">
        <v>5.6702997275204359</v>
      </c>
      <c r="U605">
        <v>21.920299727520387</v>
      </c>
      <c r="V605">
        <v>2.6339691189827423</v>
      </c>
      <c r="W605">
        <v>7.629427792915533</v>
      </c>
      <c r="X605">
        <v>86.33060853769301</v>
      </c>
      <c r="Y605">
        <v>37.87465940054495</v>
      </c>
      <c r="Z605">
        <v>5.6063308658657931</v>
      </c>
      <c r="AA605">
        <v>1.8362942223126453</v>
      </c>
      <c r="AB605">
        <v>2.6266846246262379</v>
      </c>
      <c r="AC605">
        <v>63.568972145262606</v>
      </c>
      <c r="AD605">
        <v>60.628687104971313</v>
      </c>
      <c r="AE605">
        <v>71.713215529054196</v>
      </c>
      <c r="AF605">
        <v>25.85417400493132</v>
      </c>
      <c r="AG605">
        <v>26.685091211447858</v>
      </c>
      <c r="AH605">
        <v>0</v>
      </c>
    </row>
    <row r="606" spans="1:34">
      <c r="A606">
        <v>5</v>
      </c>
      <c r="B606">
        <v>33</v>
      </c>
      <c r="C606">
        <v>2015</v>
      </c>
      <c r="D606">
        <v>99</v>
      </c>
      <c r="E606">
        <v>99</v>
      </c>
      <c r="F606">
        <v>99</v>
      </c>
      <c r="G606">
        <v>1</v>
      </c>
      <c r="H606">
        <v>99</v>
      </c>
      <c r="I606">
        <v>99</v>
      </c>
      <c r="J606">
        <v>999</v>
      </c>
      <c r="K606">
        <v>99</v>
      </c>
      <c r="L606">
        <v>99</v>
      </c>
      <c r="M606">
        <v>99</v>
      </c>
      <c r="N606">
        <v>99</v>
      </c>
      <c r="O606">
        <v>99</v>
      </c>
      <c r="P606">
        <v>9999</v>
      </c>
      <c r="Q606">
        <v>176</v>
      </c>
      <c r="R606">
        <v>2324</v>
      </c>
      <c r="S606">
        <v>5.3042168674698793</v>
      </c>
      <c r="T606">
        <v>5.5382960413080911</v>
      </c>
      <c r="U606">
        <v>21.479647160068847</v>
      </c>
      <c r="V606">
        <v>3.7005163511187606</v>
      </c>
      <c r="W606">
        <v>3.7005163511187606</v>
      </c>
      <c r="X606">
        <v>82.831325301204814</v>
      </c>
      <c r="Y606">
        <v>35.06884681583476</v>
      </c>
      <c r="Z606">
        <v>6.3684222354356841</v>
      </c>
      <c r="AA606">
        <v>1.8031239236729368</v>
      </c>
      <c r="AB606">
        <v>2.2877725990262325</v>
      </c>
      <c r="AC606">
        <v>42.868636209162062</v>
      </c>
      <c r="AD606">
        <v>51.685198629950605</v>
      </c>
      <c r="AE606">
        <v>51.199719228833857</v>
      </c>
      <c r="AF606">
        <v>28.490866740223119</v>
      </c>
      <c r="AG606">
        <v>29.277040032937567</v>
      </c>
      <c r="AH606">
        <v>0.60240963855421681</v>
      </c>
    </row>
    <row r="607" spans="1:34">
      <c r="A607">
        <v>5</v>
      </c>
      <c r="B607">
        <v>34</v>
      </c>
      <c r="C607">
        <v>2015</v>
      </c>
      <c r="D607">
        <v>99</v>
      </c>
      <c r="E607">
        <v>99</v>
      </c>
      <c r="F607">
        <v>99</v>
      </c>
      <c r="G607">
        <v>2</v>
      </c>
      <c r="H607">
        <v>99</v>
      </c>
      <c r="I607">
        <v>99</v>
      </c>
      <c r="J607">
        <v>999</v>
      </c>
      <c r="K607">
        <v>99</v>
      </c>
      <c r="L607">
        <v>99</v>
      </c>
      <c r="M607">
        <v>99</v>
      </c>
      <c r="N607">
        <v>99</v>
      </c>
      <c r="O607">
        <v>99</v>
      </c>
      <c r="P607">
        <v>9999</v>
      </c>
      <c r="Q607">
        <v>232</v>
      </c>
      <c r="R607">
        <v>2531</v>
      </c>
      <c r="S607">
        <v>4.728960885025681</v>
      </c>
      <c r="T607">
        <v>4.9881469774792571</v>
      </c>
      <c r="U607">
        <v>20.459581193204237</v>
      </c>
      <c r="V607">
        <v>3.9905175819834056</v>
      </c>
      <c r="W607">
        <v>1.3433425523508491</v>
      </c>
      <c r="X607">
        <v>78.783089687870401</v>
      </c>
      <c r="Y607">
        <v>28.21019359936783</v>
      </c>
      <c r="Z607">
        <v>5.6813694974261857</v>
      </c>
      <c r="AA607">
        <v>1.5924142538046171</v>
      </c>
      <c r="AB607">
        <v>2.0213835532891471</v>
      </c>
      <c r="AC607">
        <v>56.370701170262549</v>
      </c>
      <c r="AD607">
        <v>54.780398754220734</v>
      </c>
      <c r="AE607">
        <v>60.413376039128039</v>
      </c>
      <c r="AF607">
        <v>31.028564423194805</v>
      </c>
      <c r="AG607">
        <v>30.370558917471993</v>
      </c>
      <c r="AH607">
        <v>0.19755037534571313</v>
      </c>
    </row>
    <row r="608" spans="1:34">
      <c r="A608">
        <v>5</v>
      </c>
      <c r="B608">
        <v>35</v>
      </c>
      <c r="C608">
        <v>2015</v>
      </c>
      <c r="D608">
        <v>99</v>
      </c>
      <c r="E608">
        <v>99</v>
      </c>
      <c r="F608">
        <v>99</v>
      </c>
      <c r="G608">
        <v>3</v>
      </c>
      <c r="H608">
        <v>99</v>
      </c>
      <c r="I608">
        <v>99</v>
      </c>
      <c r="J608">
        <v>999</v>
      </c>
      <c r="K608">
        <v>99</v>
      </c>
      <c r="L608">
        <v>99</v>
      </c>
      <c r="M608">
        <v>99</v>
      </c>
      <c r="N608">
        <v>99</v>
      </c>
      <c r="O608">
        <v>99</v>
      </c>
      <c r="P608">
        <v>9999</v>
      </c>
      <c r="Q608">
        <v>63</v>
      </c>
      <c r="R608">
        <v>902</v>
      </c>
      <c r="S608">
        <v>4.910199556541019</v>
      </c>
      <c r="T608">
        <v>5.1197339246119746</v>
      </c>
      <c r="U608">
        <v>21.059090909090902</v>
      </c>
      <c r="V608">
        <v>4.8780487804878048</v>
      </c>
      <c r="W608">
        <v>3.3259423503325953</v>
      </c>
      <c r="X608">
        <v>81.818181818181813</v>
      </c>
      <c r="Y608">
        <v>31.707317073170728</v>
      </c>
      <c r="Z608">
        <v>6.1494163960242387</v>
      </c>
      <c r="AA608">
        <v>1.781814443095258</v>
      </c>
      <c r="AB608">
        <v>2.2877938753571838</v>
      </c>
      <c r="AC608">
        <v>46.968890574562394</v>
      </c>
      <c r="AD608">
        <v>46.1668719788616</v>
      </c>
      <c r="AE608">
        <v>40.514684361640448</v>
      </c>
      <c r="AF608">
        <v>11.057987005026359</v>
      </c>
      <c r="AG608">
        <v>11.140637847893844</v>
      </c>
      <c r="AH608">
        <v>0.11086474501108644</v>
      </c>
    </row>
    <row r="609" spans="1:34">
      <c r="A609">
        <v>5</v>
      </c>
      <c r="B609">
        <v>36</v>
      </c>
      <c r="C609">
        <v>2015</v>
      </c>
      <c r="D609">
        <v>99</v>
      </c>
      <c r="E609">
        <v>99</v>
      </c>
      <c r="F609">
        <v>99</v>
      </c>
      <c r="G609">
        <v>4</v>
      </c>
      <c r="H609">
        <v>99</v>
      </c>
      <c r="I609">
        <v>99</v>
      </c>
      <c r="J609">
        <v>999</v>
      </c>
      <c r="K609">
        <v>99</v>
      </c>
      <c r="L609">
        <v>99</v>
      </c>
      <c r="M609">
        <v>99</v>
      </c>
      <c r="N609">
        <v>99</v>
      </c>
      <c r="O609">
        <v>99</v>
      </c>
      <c r="P609">
        <v>9999</v>
      </c>
      <c r="Q609">
        <v>110</v>
      </c>
      <c r="R609">
        <v>2400</v>
      </c>
      <c r="S609">
        <v>4.4745833333333342</v>
      </c>
      <c r="T609">
        <v>5.49125</v>
      </c>
      <c r="U609">
        <v>20.753083333333326</v>
      </c>
      <c r="V609">
        <v>2.2083333333333339</v>
      </c>
      <c r="W609">
        <v>2.5416666666666661</v>
      </c>
      <c r="X609">
        <v>80.916666666666686</v>
      </c>
      <c r="Y609">
        <v>29.958333333333325</v>
      </c>
      <c r="Z609">
        <v>5.6510079183324144</v>
      </c>
      <c r="AA609">
        <v>1.8570192943860937</v>
      </c>
      <c r="AB609">
        <v>2.2999833559180378</v>
      </c>
      <c r="AC609">
        <v>65.068094797296808</v>
      </c>
      <c r="AD609">
        <v>62.100166277210995</v>
      </c>
      <c r="AE609">
        <v>68.058621218982125</v>
      </c>
      <c r="AF609">
        <v>29.422581831555721</v>
      </c>
      <c r="AG609">
        <v>29.211763201696598</v>
      </c>
      <c r="AH609">
        <v>0</v>
      </c>
    </row>
    <row r="610" spans="1:34">
      <c r="A610">
        <v>5</v>
      </c>
      <c r="B610">
        <v>37</v>
      </c>
      <c r="C610">
        <v>2014</v>
      </c>
      <c r="D610">
        <v>99</v>
      </c>
      <c r="E610">
        <v>99</v>
      </c>
      <c r="F610">
        <v>99</v>
      </c>
      <c r="G610">
        <v>1</v>
      </c>
      <c r="H610">
        <v>99</v>
      </c>
      <c r="I610">
        <v>99</v>
      </c>
      <c r="J610">
        <v>999</v>
      </c>
      <c r="K610">
        <v>99</v>
      </c>
      <c r="L610">
        <v>99</v>
      </c>
      <c r="M610">
        <v>99</v>
      </c>
      <c r="N610">
        <v>99</v>
      </c>
      <c r="O610">
        <v>99</v>
      </c>
      <c r="P610">
        <v>9999</v>
      </c>
      <c r="Q610">
        <v>190</v>
      </c>
      <c r="R610">
        <v>2711</v>
      </c>
      <c r="S610">
        <v>5.1682036149022492</v>
      </c>
      <c r="T610">
        <v>5.2781261527111756</v>
      </c>
      <c r="U610">
        <v>20.153891552932475</v>
      </c>
      <c r="V610">
        <v>2.3976392475101438</v>
      </c>
      <c r="W610">
        <v>2.5082995204721503</v>
      </c>
      <c r="X610">
        <v>78.568793803024718</v>
      </c>
      <c r="Y610">
        <v>25.193655477683503</v>
      </c>
      <c r="Z610">
        <v>5.7458941267156334</v>
      </c>
      <c r="AA610">
        <v>1.8009894357946163</v>
      </c>
      <c r="AB610">
        <v>2.1813985815567438</v>
      </c>
      <c r="AC610">
        <v>45.575041437043041</v>
      </c>
      <c r="AD610">
        <v>50.646597294384193</v>
      </c>
      <c r="AE610">
        <v>55.923159743789057</v>
      </c>
      <c r="AF610">
        <v>27.072099061314159</v>
      </c>
      <c r="AG610">
        <v>26.940264396941529</v>
      </c>
      <c r="AH610">
        <v>0.95905569900405763</v>
      </c>
    </row>
    <row r="611" spans="1:34">
      <c r="A611">
        <v>5</v>
      </c>
      <c r="B611">
        <v>38</v>
      </c>
      <c r="C611">
        <v>2014</v>
      </c>
      <c r="D611">
        <v>99</v>
      </c>
      <c r="E611">
        <v>99</v>
      </c>
      <c r="F611">
        <v>99</v>
      </c>
      <c r="G611">
        <v>2</v>
      </c>
      <c r="H611">
        <v>99</v>
      </c>
      <c r="I611">
        <v>99</v>
      </c>
      <c r="J611">
        <v>999</v>
      </c>
      <c r="K611">
        <v>99</v>
      </c>
      <c r="L611">
        <v>99</v>
      </c>
      <c r="M611">
        <v>99</v>
      </c>
      <c r="N611">
        <v>99</v>
      </c>
      <c r="O611">
        <v>99</v>
      </c>
      <c r="P611">
        <v>9999</v>
      </c>
      <c r="Q611">
        <v>247</v>
      </c>
      <c r="R611">
        <v>2285</v>
      </c>
      <c r="S611">
        <v>4.5956236323851201</v>
      </c>
      <c r="T611">
        <v>4.7667396061269125</v>
      </c>
      <c r="U611">
        <v>19.514835886214456</v>
      </c>
      <c r="V611">
        <v>3.1072210065645511</v>
      </c>
      <c r="W611">
        <v>1.0065645514223194</v>
      </c>
      <c r="X611">
        <v>71.947483588621438</v>
      </c>
      <c r="Y611">
        <v>23.150984682713354</v>
      </c>
      <c r="Z611">
        <v>5.8164705045770644</v>
      </c>
      <c r="AA611">
        <v>1.6835354375560858</v>
      </c>
      <c r="AB611">
        <v>1.9649747310545751</v>
      </c>
      <c r="AC611">
        <v>48.407976892569721</v>
      </c>
      <c r="AD611">
        <v>49.213986020927265</v>
      </c>
      <c r="AE611">
        <v>56.058430307571079</v>
      </c>
      <c r="AF611">
        <v>22.818054723387256</v>
      </c>
      <c r="AG611">
        <v>21.986926596344265</v>
      </c>
      <c r="AH611">
        <v>0.43763676148796499</v>
      </c>
    </row>
    <row r="612" spans="1:34">
      <c r="A612">
        <v>5</v>
      </c>
      <c r="B612">
        <v>39</v>
      </c>
      <c r="C612">
        <v>2014</v>
      </c>
      <c r="D612">
        <v>99</v>
      </c>
      <c r="E612">
        <v>99</v>
      </c>
      <c r="F612">
        <v>99</v>
      </c>
      <c r="G612">
        <v>3</v>
      </c>
      <c r="H612">
        <v>99</v>
      </c>
      <c r="I612">
        <v>99</v>
      </c>
      <c r="J612">
        <v>999</v>
      </c>
      <c r="K612">
        <v>99</v>
      </c>
      <c r="L612">
        <v>99</v>
      </c>
      <c r="M612">
        <v>99</v>
      </c>
      <c r="N612">
        <v>99</v>
      </c>
      <c r="O612">
        <v>99</v>
      </c>
      <c r="P612">
        <v>9999</v>
      </c>
      <c r="Q612">
        <v>69</v>
      </c>
      <c r="R612">
        <v>1398</v>
      </c>
      <c r="S612">
        <v>4.8848354792560791</v>
      </c>
      <c r="T612">
        <v>5.2653791130185992</v>
      </c>
      <c r="U612">
        <v>20.279184549356238</v>
      </c>
      <c r="V612">
        <v>3.6480686695278974</v>
      </c>
      <c r="W612">
        <v>3.0758226037195993</v>
      </c>
      <c r="X612">
        <v>79.899856938483552</v>
      </c>
      <c r="Y612">
        <v>24.821173104434905</v>
      </c>
      <c r="Z612">
        <v>5.5863186307566091</v>
      </c>
      <c r="AA612">
        <v>1.6326555144080197</v>
      </c>
      <c r="AB612">
        <v>2.0408111428883169</v>
      </c>
      <c r="AC612">
        <v>46.522455802492978</v>
      </c>
      <c r="AD612">
        <v>41.696536154629889</v>
      </c>
      <c r="AE612">
        <v>46.129261153654085</v>
      </c>
      <c r="AF612">
        <v>13.960455362492509</v>
      </c>
      <c r="AG612">
        <v>13.97883818593583</v>
      </c>
      <c r="AH612">
        <v>0</v>
      </c>
    </row>
    <row r="613" spans="1:34">
      <c r="A613">
        <v>5</v>
      </c>
      <c r="B613">
        <v>40</v>
      </c>
      <c r="C613">
        <v>2014</v>
      </c>
      <c r="D613">
        <v>99</v>
      </c>
      <c r="E613">
        <v>99</v>
      </c>
      <c r="F613">
        <v>99</v>
      </c>
      <c r="G613">
        <v>4</v>
      </c>
      <c r="H613">
        <v>99</v>
      </c>
      <c r="I613">
        <v>99</v>
      </c>
      <c r="J613">
        <v>999</v>
      </c>
      <c r="K613">
        <v>99</v>
      </c>
      <c r="L613">
        <v>99</v>
      </c>
      <c r="M613">
        <v>99</v>
      </c>
      <c r="N613">
        <v>99</v>
      </c>
      <c r="O613">
        <v>99</v>
      </c>
      <c r="P613">
        <v>9999</v>
      </c>
      <c r="Q613">
        <v>108</v>
      </c>
      <c r="R613">
        <v>3620</v>
      </c>
      <c r="S613">
        <v>4.7058011049723749</v>
      </c>
      <c r="T613">
        <v>5.9718232044198887</v>
      </c>
      <c r="U613">
        <v>20.781712707182301</v>
      </c>
      <c r="V613">
        <v>1.2154696132596683</v>
      </c>
      <c r="W613">
        <v>4.5027624309392271</v>
      </c>
      <c r="X613">
        <v>84.226519337016569</v>
      </c>
      <c r="Y613">
        <v>28.425414364640879</v>
      </c>
      <c r="Z613">
        <v>5.085601747377968</v>
      </c>
      <c r="AA613">
        <v>1.7135854769926435</v>
      </c>
      <c r="AB613">
        <v>2.1747627016578912</v>
      </c>
      <c r="AC613">
        <v>66.750533159129645</v>
      </c>
      <c r="AD613">
        <v>60.311872261850645</v>
      </c>
      <c r="AE613">
        <v>66.387675686136234</v>
      </c>
      <c r="AF613">
        <v>36.149390852806064</v>
      </c>
      <c r="AG613">
        <v>37.093970820778367</v>
      </c>
      <c r="AH613">
        <v>0</v>
      </c>
    </row>
    <row r="614" spans="1:34">
      <c r="A614">
        <v>5</v>
      </c>
      <c r="B614">
        <v>41</v>
      </c>
      <c r="C614">
        <v>2013</v>
      </c>
      <c r="D614">
        <v>99</v>
      </c>
      <c r="E614">
        <v>99</v>
      </c>
      <c r="F614">
        <v>99</v>
      </c>
      <c r="G614">
        <v>1</v>
      </c>
      <c r="H614">
        <v>99</v>
      </c>
      <c r="I614">
        <v>99</v>
      </c>
      <c r="J614">
        <v>999</v>
      </c>
      <c r="K614">
        <v>99</v>
      </c>
      <c r="L614">
        <v>99</v>
      </c>
      <c r="M614">
        <v>99</v>
      </c>
      <c r="N614">
        <v>99</v>
      </c>
      <c r="O614">
        <v>99</v>
      </c>
      <c r="P614">
        <v>9999</v>
      </c>
      <c r="Q614">
        <v>190</v>
      </c>
      <c r="R614">
        <v>3350</v>
      </c>
      <c r="S614">
        <v>5.0250746268656723</v>
      </c>
      <c r="T614">
        <v>5.222985074626866</v>
      </c>
      <c r="U614">
        <v>19.186029850746216</v>
      </c>
      <c r="V614">
        <v>2.3582089552238807</v>
      </c>
      <c r="W614">
        <v>3.3731343283582098</v>
      </c>
      <c r="X614">
        <v>69.641791044776141</v>
      </c>
      <c r="Y614">
        <v>21.074626865671636</v>
      </c>
      <c r="Z614">
        <v>5.6834377392935078</v>
      </c>
      <c r="AA614">
        <v>1.7213231400988576</v>
      </c>
      <c r="AB614">
        <v>2.2229756948909127</v>
      </c>
      <c r="AC614">
        <v>49.986249088698841</v>
      </c>
      <c r="AD614">
        <v>55.502134816306722</v>
      </c>
      <c r="AE614">
        <v>58.112792302400749</v>
      </c>
      <c r="AF614">
        <v>23.678258411082844</v>
      </c>
      <c r="AG614">
        <v>23.596003086748315</v>
      </c>
      <c r="AH614">
        <v>0.80597014925373134</v>
      </c>
    </row>
    <row r="615" spans="1:34">
      <c r="A615">
        <v>5</v>
      </c>
      <c r="B615">
        <v>42</v>
      </c>
      <c r="C615">
        <v>2013</v>
      </c>
      <c r="D615">
        <v>99</v>
      </c>
      <c r="E615">
        <v>99</v>
      </c>
      <c r="F615">
        <v>99</v>
      </c>
      <c r="G615">
        <v>2</v>
      </c>
      <c r="H615">
        <v>99</v>
      </c>
      <c r="I615">
        <v>99</v>
      </c>
      <c r="J615">
        <v>999</v>
      </c>
      <c r="K615">
        <v>99</v>
      </c>
      <c r="L615">
        <v>99</v>
      </c>
      <c r="M615">
        <v>99</v>
      </c>
      <c r="N615">
        <v>99</v>
      </c>
      <c r="O615">
        <v>99</v>
      </c>
      <c r="P615">
        <v>9999</v>
      </c>
      <c r="Q615">
        <v>248</v>
      </c>
      <c r="R615">
        <v>4919</v>
      </c>
      <c r="S615">
        <v>4.3620654604594442</v>
      </c>
      <c r="T615">
        <v>4.6367147794267121</v>
      </c>
      <c r="U615">
        <v>18.894287456800154</v>
      </c>
      <c r="V615">
        <v>2.6428135799959342</v>
      </c>
      <c r="W615">
        <v>0.67086806261435239</v>
      </c>
      <c r="X615">
        <v>70.908721284813979</v>
      </c>
      <c r="Y615">
        <v>17.849156332587924</v>
      </c>
      <c r="Z615">
        <v>5.0538219175483112</v>
      </c>
      <c r="AA615">
        <v>1.8308286668677172</v>
      </c>
      <c r="AB615">
        <v>1.9269970439539077</v>
      </c>
      <c r="AC615">
        <v>58.470157276197845</v>
      </c>
      <c r="AD615">
        <v>58.759396000879597</v>
      </c>
      <c r="AE615">
        <v>63.921045221384688</v>
      </c>
      <c r="AF615">
        <v>34.768165111676559</v>
      </c>
      <c r="AG615">
        <v>34.120537376161138</v>
      </c>
      <c r="AH615">
        <v>0.28461069323033145</v>
      </c>
    </row>
    <row r="616" spans="1:34">
      <c r="A616">
        <v>5</v>
      </c>
      <c r="B616">
        <v>43</v>
      </c>
      <c r="C616">
        <v>2013</v>
      </c>
      <c r="D616">
        <v>99</v>
      </c>
      <c r="E616">
        <v>99</v>
      </c>
      <c r="F616">
        <v>99</v>
      </c>
      <c r="G616">
        <v>3</v>
      </c>
      <c r="H616">
        <v>99</v>
      </c>
      <c r="I616">
        <v>99</v>
      </c>
      <c r="J616">
        <v>999</v>
      </c>
      <c r="K616">
        <v>99</v>
      </c>
      <c r="L616">
        <v>99</v>
      </c>
      <c r="M616">
        <v>99</v>
      </c>
      <c r="N616">
        <v>99</v>
      </c>
      <c r="O616">
        <v>99</v>
      </c>
      <c r="P616">
        <v>9999</v>
      </c>
      <c r="Q616">
        <v>85</v>
      </c>
      <c r="R616">
        <v>2124</v>
      </c>
      <c r="S616">
        <v>4.5569679849340874</v>
      </c>
      <c r="T616">
        <v>4.8804143126177033</v>
      </c>
      <c r="U616">
        <v>19.060451977401097</v>
      </c>
      <c r="V616">
        <v>2.871939736346516</v>
      </c>
      <c r="W616">
        <v>1.3653483992467044</v>
      </c>
      <c r="X616">
        <v>70.574387947269301</v>
      </c>
      <c r="Y616">
        <v>20.103578154425605</v>
      </c>
      <c r="Z616">
        <v>5.663691390989281</v>
      </c>
      <c r="AA616">
        <v>1.7159530184963987</v>
      </c>
      <c r="AB616">
        <v>2.0711934698502517</v>
      </c>
      <c r="AC616">
        <v>45.316438257199408</v>
      </c>
      <c r="AD616">
        <v>55.057261478428046</v>
      </c>
      <c r="AE616">
        <v>43.774502854188327</v>
      </c>
      <c r="AF616">
        <v>15.012722646310436</v>
      </c>
      <c r="AG616">
        <v>14.862649243621828</v>
      </c>
      <c r="AH616">
        <v>3.1073446327683625</v>
      </c>
    </row>
    <row r="617" spans="1:34">
      <c r="A617">
        <v>5</v>
      </c>
      <c r="B617">
        <v>44</v>
      </c>
      <c r="C617">
        <v>2013</v>
      </c>
      <c r="D617">
        <v>99</v>
      </c>
      <c r="E617">
        <v>99</v>
      </c>
      <c r="F617">
        <v>99</v>
      </c>
      <c r="G617">
        <v>4</v>
      </c>
      <c r="H617">
        <v>99</v>
      </c>
      <c r="I617">
        <v>99</v>
      </c>
      <c r="J617">
        <v>999</v>
      </c>
      <c r="K617">
        <v>99</v>
      </c>
      <c r="L617">
        <v>99</v>
      </c>
      <c r="M617">
        <v>99</v>
      </c>
      <c r="N617">
        <v>99</v>
      </c>
      <c r="O617">
        <v>99</v>
      </c>
      <c r="P617">
        <v>9999</v>
      </c>
      <c r="Q617">
        <v>129</v>
      </c>
      <c r="R617">
        <v>3755</v>
      </c>
      <c r="S617">
        <v>4.5486018641810917</v>
      </c>
      <c r="T617">
        <v>5.5400798934753661</v>
      </c>
      <c r="U617">
        <v>19.891238348868161</v>
      </c>
      <c r="V617">
        <v>1.4380825565912112</v>
      </c>
      <c r="W617">
        <v>4.5272969374167777</v>
      </c>
      <c r="X617">
        <v>78.348868175765617</v>
      </c>
      <c r="Y617">
        <v>22.29027962716378</v>
      </c>
      <c r="Z617">
        <v>5.077151810196046</v>
      </c>
      <c r="AA617">
        <v>1.8539108380437204</v>
      </c>
      <c r="AB617">
        <v>2.3016648855299242</v>
      </c>
      <c r="AC617">
        <v>65.811101497521591</v>
      </c>
      <c r="AD617">
        <v>61.072755929110251</v>
      </c>
      <c r="AE617">
        <v>67.18160571684939</v>
      </c>
      <c r="AF617">
        <v>26.540853830930168</v>
      </c>
      <c r="AG617">
        <v>27.420810293468712</v>
      </c>
      <c r="AH617">
        <v>0</v>
      </c>
    </row>
    <row r="618" spans="1:34">
      <c r="A618">
        <v>5</v>
      </c>
      <c r="B618">
        <v>45</v>
      </c>
      <c r="C618">
        <v>2012</v>
      </c>
      <c r="D618">
        <v>99</v>
      </c>
      <c r="E618">
        <v>99</v>
      </c>
      <c r="F618">
        <v>99</v>
      </c>
      <c r="G618">
        <v>1</v>
      </c>
      <c r="H618">
        <v>99</v>
      </c>
      <c r="I618">
        <v>99</v>
      </c>
      <c r="J618">
        <v>999</v>
      </c>
      <c r="K618">
        <v>99</v>
      </c>
      <c r="L618">
        <v>99</v>
      </c>
      <c r="M618">
        <v>99</v>
      </c>
      <c r="N618">
        <v>99</v>
      </c>
      <c r="O618">
        <v>99</v>
      </c>
      <c r="P618">
        <v>9999</v>
      </c>
      <c r="Q618">
        <v>202</v>
      </c>
      <c r="R618">
        <v>2889</v>
      </c>
      <c r="S618">
        <v>4.7982000692281055</v>
      </c>
      <c r="T618">
        <v>4.9196953963309085</v>
      </c>
      <c r="U618">
        <v>18.379196953963326</v>
      </c>
      <c r="V618">
        <v>2.3883696780893042</v>
      </c>
      <c r="W618">
        <v>2.0076150917272413</v>
      </c>
      <c r="X618">
        <v>63.239875389408112</v>
      </c>
      <c r="Y618">
        <v>17.999307718933892</v>
      </c>
      <c r="Z618">
        <v>5.7907620220870077</v>
      </c>
      <c r="AA618">
        <v>1.7568883015448704</v>
      </c>
      <c r="AB618">
        <v>2.1102667600397065</v>
      </c>
      <c r="AC618">
        <v>44.078740441541882</v>
      </c>
      <c r="AD618">
        <v>49.429827128161563</v>
      </c>
      <c r="AE618">
        <v>52.676640790384191</v>
      </c>
      <c r="AF618">
        <v>25.03032403396292</v>
      </c>
      <c r="AG618">
        <v>23.937848828297579</v>
      </c>
      <c r="AH618">
        <v>0.44998269297334725</v>
      </c>
    </row>
    <row r="619" spans="1:34">
      <c r="A619">
        <v>5</v>
      </c>
      <c r="B619">
        <v>46</v>
      </c>
      <c r="C619">
        <v>2012</v>
      </c>
      <c r="D619">
        <v>99</v>
      </c>
      <c r="E619">
        <v>99</v>
      </c>
      <c r="F619">
        <v>99</v>
      </c>
      <c r="G619">
        <v>2</v>
      </c>
      <c r="H619">
        <v>99</v>
      </c>
      <c r="I619">
        <v>99</v>
      </c>
      <c r="J619">
        <v>999</v>
      </c>
      <c r="K619">
        <v>99</v>
      </c>
      <c r="L619">
        <v>99</v>
      </c>
      <c r="M619">
        <v>99</v>
      </c>
      <c r="N619">
        <v>99</v>
      </c>
      <c r="O619">
        <v>99</v>
      </c>
      <c r="P619">
        <v>9999</v>
      </c>
      <c r="Q619">
        <v>231</v>
      </c>
      <c r="R619">
        <v>3153</v>
      </c>
      <c r="S619">
        <v>4.594988899460831</v>
      </c>
      <c r="T619">
        <v>4.4817633999365691</v>
      </c>
      <c r="U619">
        <v>18.693117665715175</v>
      </c>
      <c r="V619">
        <v>3.0764351411354252</v>
      </c>
      <c r="W619">
        <v>0.22201078338090705</v>
      </c>
      <c r="X619">
        <v>66.698382492863956</v>
      </c>
      <c r="Y619">
        <v>16.745956232159845</v>
      </c>
      <c r="Z619">
        <v>5.3607168674060244</v>
      </c>
      <c r="AA619">
        <v>1.740162037051584</v>
      </c>
      <c r="AB619">
        <v>1.80013050549701</v>
      </c>
      <c r="AC619">
        <v>45.693392943198837</v>
      </c>
      <c r="AD619">
        <v>46.273781226254577</v>
      </c>
      <c r="AE619">
        <v>55.060286956601679</v>
      </c>
      <c r="AF619">
        <v>27.317622595737312</v>
      </c>
      <c r="AG619">
        <v>26.571541922511599</v>
      </c>
      <c r="AH619">
        <v>0.63431652394544891</v>
      </c>
    </row>
    <row r="620" spans="1:34">
      <c r="A620">
        <v>5</v>
      </c>
      <c r="B620">
        <v>47</v>
      </c>
      <c r="C620">
        <v>2012</v>
      </c>
      <c r="D620">
        <v>99</v>
      </c>
      <c r="E620">
        <v>99</v>
      </c>
      <c r="F620">
        <v>99</v>
      </c>
      <c r="G620">
        <v>3</v>
      </c>
      <c r="H620">
        <v>99</v>
      </c>
      <c r="I620">
        <v>99</v>
      </c>
      <c r="J620">
        <v>999</v>
      </c>
      <c r="K620">
        <v>99</v>
      </c>
      <c r="L620">
        <v>99</v>
      </c>
      <c r="M620">
        <v>99</v>
      </c>
      <c r="N620">
        <v>99</v>
      </c>
      <c r="O620">
        <v>99</v>
      </c>
      <c r="P620">
        <v>9999</v>
      </c>
      <c r="Q620">
        <v>91</v>
      </c>
      <c r="R620">
        <v>2136</v>
      </c>
      <c r="S620">
        <v>4.5627340823970028</v>
      </c>
      <c r="T620">
        <v>4.7869850187265923</v>
      </c>
      <c r="U620">
        <v>18.976123595505619</v>
      </c>
      <c r="V620">
        <v>2.6685393258426968</v>
      </c>
      <c r="W620">
        <v>1.0299625468164797</v>
      </c>
      <c r="X620">
        <v>69.662921348314626</v>
      </c>
      <c r="Y620">
        <v>19.943820224719101</v>
      </c>
      <c r="Z620">
        <v>5.5080015979211527</v>
      </c>
      <c r="AA620">
        <v>1.7003515874806971</v>
      </c>
      <c r="AB620">
        <v>2.0861679050032031</v>
      </c>
      <c r="AC620">
        <v>58.915881354652441</v>
      </c>
      <c r="AD620">
        <v>56.99381214581399</v>
      </c>
      <c r="AE620">
        <v>49.084240818702945</v>
      </c>
      <c r="AF620">
        <v>18.506324727083697</v>
      </c>
      <c r="AG620">
        <v>18.273418269360786</v>
      </c>
      <c r="AH620">
        <v>0</v>
      </c>
    </row>
    <row r="621" spans="1:34">
      <c r="A621">
        <v>5</v>
      </c>
      <c r="B621">
        <v>48</v>
      </c>
      <c r="C621">
        <v>2012</v>
      </c>
      <c r="D621">
        <v>99</v>
      </c>
      <c r="E621">
        <v>99</v>
      </c>
      <c r="F621">
        <v>99</v>
      </c>
      <c r="G621">
        <v>4</v>
      </c>
      <c r="H621">
        <v>99</v>
      </c>
      <c r="I621">
        <v>99</v>
      </c>
      <c r="J621">
        <v>999</v>
      </c>
      <c r="K621">
        <v>99</v>
      </c>
      <c r="L621">
        <v>99</v>
      </c>
      <c r="M621">
        <v>99</v>
      </c>
      <c r="N621">
        <v>99</v>
      </c>
      <c r="O621">
        <v>99</v>
      </c>
      <c r="P621">
        <v>9999</v>
      </c>
      <c r="Q621">
        <v>133</v>
      </c>
      <c r="R621">
        <v>3364</v>
      </c>
      <c r="S621">
        <v>4.8775267538644487</v>
      </c>
      <c r="T621">
        <v>5.7734839476813331</v>
      </c>
      <c r="U621">
        <v>20.583858501783673</v>
      </c>
      <c r="V621">
        <v>3.0321046373365044</v>
      </c>
      <c r="W621">
        <v>3.2401902497027351</v>
      </c>
      <c r="X621">
        <v>80.737217598097502</v>
      </c>
      <c r="Y621">
        <v>28.686087990487518</v>
      </c>
      <c r="Z621">
        <v>5.3821376720148431</v>
      </c>
      <c r="AA621">
        <v>2.0007089277584611</v>
      </c>
      <c r="AB621">
        <v>2.1113049123368381</v>
      </c>
      <c r="AC621">
        <v>67.547884786465033</v>
      </c>
      <c r="AD621">
        <v>59.184977506173233</v>
      </c>
      <c r="AE621">
        <v>63.031258597734784</v>
      </c>
      <c r="AF621">
        <v>29.145728643216074</v>
      </c>
      <c r="AG621">
        <v>31.217190979830026</v>
      </c>
      <c r="AH621">
        <v>0</v>
      </c>
    </row>
    <row r="622" spans="1:34">
      <c r="A622">
        <v>5</v>
      </c>
      <c r="B622">
        <v>49</v>
      </c>
      <c r="C622">
        <v>2011</v>
      </c>
      <c r="D622">
        <v>99</v>
      </c>
      <c r="E622">
        <v>99</v>
      </c>
      <c r="F622">
        <v>99</v>
      </c>
      <c r="G622">
        <v>1</v>
      </c>
      <c r="H622">
        <v>99</v>
      </c>
      <c r="I622">
        <v>99</v>
      </c>
      <c r="J622">
        <v>999</v>
      </c>
      <c r="K622">
        <v>99</v>
      </c>
      <c r="L622">
        <v>99</v>
      </c>
      <c r="M622">
        <v>99</v>
      </c>
      <c r="N622">
        <v>99</v>
      </c>
      <c r="O622">
        <v>99</v>
      </c>
      <c r="P622">
        <v>9999</v>
      </c>
      <c r="Q622">
        <v>198</v>
      </c>
      <c r="R622">
        <v>2480</v>
      </c>
      <c r="S622">
        <v>4.6697580645161292</v>
      </c>
      <c r="T622">
        <v>4.7637096774193557</v>
      </c>
      <c r="U622">
        <v>18.876169354838687</v>
      </c>
      <c r="V622">
        <v>2.4596774193548394</v>
      </c>
      <c r="W622">
        <v>3.0241935483870974</v>
      </c>
      <c r="X622">
        <v>66.411290322580626</v>
      </c>
      <c r="Y622">
        <v>21.008064516129028</v>
      </c>
      <c r="Z622">
        <v>6.1538134521268866</v>
      </c>
      <c r="AA622">
        <v>1.888262968508734</v>
      </c>
      <c r="AB622">
        <v>2.3260042811037129</v>
      </c>
      <c r="AC622">
        <v>44.994942509201287</v>
      </c>
      <c r="AD622">
        <v>54.578899687176119</v>
      </c>
      <c r="AE622">
        <v>52.664829534970877</v>
      </c>
      <c r="AF622">
        <v>24.884607666064621</v>
      </c>
      <c r="AG622">
        <v>24.616718664795329</v>
      </c>
      <c r="AH622">
        <v>0.2419354838709678</v>
      </c>
    </row>
    <row r="623" spans="1:34">
      <c r="A623">
        <v>5</v>
      </c>
      <c r="B623">
        <v>50</v>
      </c>
      <c r="C623">
        <v>2011</v>
      </c>
      <c r="D623">
        <v>99</v>
      </c>
      <c r="E623">
        <v>99</v>
      </c>
      <c r="F623">
        <v>99</v>
      </c>
      <c r="G623">
        <v>2</v>
      </c>
      <c r="H623">
        <v>99</v>
      </c>
      <c r="I623">
        <v>99</v>
      </c>
      <c r="J623">
        <v>999</v>
      </c>
      <c r="K623">
        <v>99</v>
      </c>
      <c r="L623">
        <v>99</v>
      </c>
      <c r="M623">
        <v>99</v>
      </c>
      <c r="N623">
        <v>99</v>
      </c>
      <c r="O623">
        <v>99</v>
      </c>
      <c r="P623">
        <v>9999</v>
      </c>
      <c r="Q623">
        <v>238</v>
      </c>
      <c r="R623">
        <v>2603</v>
      </c>
      <c r="S623">
        <v>4.1617364579331548</v>
      </c>
      <c r="T623">
        <v>4.2719938532462551</v>
      </c>
      <c r="U623">
        <v>18.584133691893996</v>
      </c>
      <c r="V623">
        <v>3.0349596619285446</v>
      </c>
      <c r="W623">
        <v>0.38417210910487887</v>
      </c>
      <c r="X623">
        <v>65.885516711486716</v>
      </c>
      <c r="Y623">
        <v>17.55666538609297</v>
      </c>
      <c r="Z623">
        <v>5.4882270085919593</v>
      </c>
      <c r="AA623">
        <v>1.6945948002851123</v>
      </c>
      <c r="AB623">
        <v>1.7982606049150001</v>
      </c>
      <c r="AC623">
        <v>57.639440738656553</v>
      </c>
      <c r="AD623">
        <v>48.105809402654877</v>
      </c>
      <c r="AE623">
        <v>58.653351819376155</v>
      </c>
      <c r="AF623">
        <v>26.118803933373471</v>
      </c>
      <c r="AG623">
        <v>25.437891202000824</v>
      </c>
      <c r="AH623">
        <v>0.42258932001536714</v>
      </c>
    </row>
    <row r="624" spans="1:34">
      <c r="A624">
        <v>5</v>
      </c>
      <c r="B624">
        <v>51</v>
      </c>
      <c r="C624">
        <v>2011</v>
      </c>
      <c r="D624">
        <v>99</v>
      </c>
      <c r="E624">
        <v>99</v>
      </c>
      <c r="F624">
        <v>99</v>
      </c>
      <c r="G624">
        <v>3</v>
      </c>
      <c r="H624">
        <v>99</v>
      </c>
      <c r="I624">
        <v>99</v>
      </c>
      <c r="J624">
        <v>999</v>
      </c>
      <c r="K624">
        <v>99</v>
      </c>
      <c r="L624">
        <v>99</v>
      </c>
      <c r="M624">
        <v>99</v>
      </c>
      <c r="N624">
        <v>99</v>
      </c>
      <c r="O624">
        <v>99</v>
      </c>
      <c r="P624">
        <v>9999</v>
      </c>
      <c r="Q624">
        <v>86</v>
      </c>
      <c r="R624">
        <v>1993</v>
      </c>
      <c r="S624">
        <v>4.4731560461615665</v>
      </c>
      <c r="T624">
        <v>4.4545910687405925</v>
      </c>
      <c r="U624">
        <v>18.845760160561952</v>
      </c>
      <c r="V624">
        <v>2.8600100351229298</v>
      </c>
      <c r="W624">
        <v>0.90316106372303107</v>
      </c>
      <c r="X624">
        <v>69.844455594581021</v>
      </c>
      <c r="Y624">
        <v>17.762167586552934</v>
      </c>
      <c r="Z624">
        <v>5.2737022204105264</v>
      </c>
      <c r="AA624">
        <v>1.7825622775070129</v>
      </c>
      <c r="AB624">
        <v>2.1483071307914159</v>
      </c>
      <c r="AC624">
        <v>52.164051212994046</v>
      </c>
      <c r="AD624">
        <v>48.193791807084686</v>
      </c>
      <c r="AE624">
        <v>39.652133237364993</v>
      </c>
      <c r="AF624">
        <v>19.997993176801128</v>
      </c>
      <c r="AG624">
        <v>19.750840182134556</v>
      </c>
      <c r="AH624">
        <v>0.25087807325639722</v>
      </c>
    </row>
    <row r="625" spans="1:34">
      <c r="A625">
        <v>5</v>
      </c>
      <c r="B625">
        <v>52</v>
      </c>
      <c r="C625">
        <v>2011</v>
      </c>
      <c r="D625">
        <v>99</v>
      </c>
      <c r="E625">
        <v>99</v>
      </c>
      <c r="F625">
        <v>99</v>
      </c>
      <c r="G625">
        <v>4</v>
      </c>
      <c r="H625">
        <v>99</v>
      </c>
      <c r="I625">
        <v>99</v>
      </c>
      <c r="J625">
        <v>999</v>
      </c>
      <c r="K625">
        <v>99</v>
      </c>
      <c r="L625">
        <v>99</v>
      </c>
      <c r="M625">
        <v>99</v>
      </c>
      <c r="N625">
        <v>99</v>
      </c>
      <c r="O625">
        <v>99</v>
      </c>
      <c r="P625">
        <v>9999</v>
      </c>
      <c r="Q625">
        <v>139</v>
      </c>
      <c r="R625">
        <v>2890</v>
      </c>
      <c r="S625">
        <v>4.5394463667820082</v>
      </c>
      <c r="T625">
        <v>5.3197231833910044</v>
      </c>
      <c r="U625">
        <v>19.868546712802711</v>
      </c>
      <c r="V625">
        <v>2.8027681660899657</v>
      </c>
      <c r="W625">
        <v>2.0069204152249127</v>
      </c>
      <c r="X625">
        <v>74.083044982698979</v>
      </c>
      <c r="Y625">
        <v>25.363321799307958</v>
      </c>
      <c r="Z625">
        <v>5.6224910097210383</v>
      </c>
      <c r="AA625">
        <v>1.9315270967097953</v>
      </c>
      <c r="AB625">
        <v>2.1185109168204548</v>
      </c>
      <c r="AC625">
        <v>68.785958205000711</v>
      </c>
      <c r="AD625">
        <v>60.952117077031694</v>
      </c>
      <c r="AE625">
        <v>66.02997426417528</v>
      </c>
      <c r="AF625">
        <v>28.998595223760791</v>
      </c>
      <c r="AG625">
        <v>30.194549951069298</v>
      </c>
      <c r="AH625">
        <v>0</v>
      </c>
    </row>
    <row r="626" spans="1:34">
      <c r="A626">
        <v>5</v>
      </c>
      <c r="B626">
        <v>53</v>
      </c>
      <c r="C626">
        <v>2010</v>
      </c>
      <c r="D626">
        <v>99</v>
      </c>
      <c r="E626">
        <v>99</v>
      </c>
      <c r="F626">
        <v>99</v>
      </c>
      <c r="G626">
        <v>1</v>
      </c>
      <c r="H626">
        <v>99</v>
      </c>
      <c r="I626">
        <v>99</v>
      </c>
      <c r="J626">
        <v>999</v>
      </c>
      <c r="K626">
        <v>99</v>
      </c>
      <c r="L626">
        <v>99</v>
      </c>
      <c r="M626">
        <v>99</v>
      </c>
      <c r="N626">
        <v>99</v>
      </c>
      <c r="O626">
        <v>99</v>
      </c>
      <c r="P626">
        <v>9999</v>
      </c>
      <c r="Q626">
        <v>217</v>
      </c>
      <c r="R626">
        <v>3043</v>
      </c>
      <c r="S626">
        <v>4.4298389746960245</v>
      </c>
      <c r="T626">
        <v>4.5668747946105839</v>
      </c>
      <c r="U626">
        <v>18.410318764377255</v>
      </c>
      <c r="V626">
        <v>2.2674991784423262</v>
      </c>
      <c r="W626">
        <v>1.5116661189615515</v>
      </c>
      <c r="X626">
        <v>65.231679263884331</v>
      </c>
      <c r="Y626">
        <v>16.956950377916531</v>
      </c>
      <c r="Z626">
        <v>5.5054633633765118</v>
      </c>
      <c r="AA626">
        <v>1.6459323207336387</v>
      </c>
      <c r="AB626">
        <v>2.085830085130238</v>
      </c>
      <c r="AC626">
        <v>51.288683242215981</v>
      </c>
      <c r="AD626">
        <v>47.612803782508237</v>
      </c>
      <c r="AE626">
        <v>61.027178098724413</v>
      </c>
      <c r="AF626">
        <v>25.660637021308535</v>
      </c>
      <c r="AG626">
        <v>24.687803240024657</v>
      </c>
      <c r="AH626">
        <v>0.19717384160368057</v>
      </c>
    </row>
    <row r="627" spans="1:34">
      <c r="A627">
        <v>5</v>
      </c>
      <c r="B627">
        <v>54</v>
      </c>
      <c r="C627">
        <v>2010</v>
      </c>
      <c r="D627">
        <v>99</v>
      </c>
      <c r="E627">
        <v>99</v>
      </c>
      <c r="F627">
        <v>99</v>
      </c>
      <c r="G627">
        <v>2</v>
      </c>
      <c r="H627">
        <v>99</v>
      </c>
      <c r="I627">
        <v>99</v>
      </c>
      <c r="J627">
        <v>999</v>
      </c>
      <c r="K627">
        <v>99</v>
      </c>
      <c r="L627">
        <v>99</v>
      </c>
      <c r="M627">
        <v>99</v>
      </c>
      <c r="N627">
        <v>99</v>
      </c>
      <c r="O627">
        <v>99</v>
      </c>
      <c r="P627">
        <v>9999</v>
      </c>
      <c r="Q627">
        <v>259</v>
      </c>
      <c r="R627">
        <v>3618</v>
      </c>
      <c r="S627">
        <v>4.178551686014373</v>
      </c>
      <c r="T627">
        <v>4.0793255942509683</v>
      </c>
      <c r="U627">
        <v>18.441100055279136</v>
      </c>
      <c r="V627">
        <v>2.9297954671089004</v>
      </c>
      <c r="W627">
        <v>0.30403537866224434</v>
      </c>
      <c r="X627">
        <v>67.551133222774993</v>
      </c>
      <c r="Y627">
        <v>14.897733554449978</v>
      </c>
      <c r="Z627">
        <v>4.9746360101347378</v>
      </c>
      <c r="AA627">
        <v>1.5550214325987739</v>
      </c>
      <c r="AB627">
        <v>1.8304465100971099</v>
      </c>
      <c r="AC627">
        <v>66.793236476993357</v>
      </c>
      <c r="AD627">
        <v>51.773277613367881</v>
      </c>
      <c r="AE627">
        <v>67.834621741037651</v>
      </c>
      <c r="AF627">
        <v>30.509426468318846</v>
      </c>
      <c r="AG627">
        <v>29.401844316295904</v>
      </c>
      <c r="AH627">
        <v>1.0503040353786621</v>
      </c>
    </row>
    <row r="628" spans="1:34">
      <c r="A628">
        <v>5</v>
      </c>
      <c r="B628">
        <v>55</v>
      </c>
      <c r="C628">
        <v>2010</v>
      </c>
      <c r="D628">
        <v>99</v>
      </c>
      <c r="E628">
        <v>99</v>
      </c>
      <c r="F628">
        <v>99</v>
      </c>
      <c r="G628">
        <v>3</v>
      </c>
      <c r="H628">
        <v>99</v>
      </c>
      <c r="I628">
        <v>99</v>
      </c>
      <c r="J628">
        <v>999</v>
      </c>
      <c r="K628">
        <v>99</v>
      </c>
      <c r="L628">
        <v>99</v>
      </c>
      <c r="M628">
        <v>99</v>
      </c>
      <c r="N628">
        <v>99</v>
      </c>
      <c r="O628">
        <v>99</v>
      </c>
      <c r="P628">
        <v>9999</v>
      </c>
      <c r="Q628">
        <v>94</v>
      </c>
      <c r="R628">
        <v>1780.6300000000003</v>
      </c>
      <c r="S628">
        <v>4.2750374867322236</v>
      </c>
      <c r="T628">
        <v>4.4553107607981444</v>
      </c>
      <c r="U628">
        <v>18.734268208443055</v>
      </c>
      <c r="V628">
        <v>2.7518350246822751</v>
      </c>
      <c r="W628">
        <v>1.235517766183879</v>
      </c>
      <c r="X628">
        <v>64.303083740024604</v>
      </c>
      <c r="Y628">
        <v>19.936763954330765</v>
      </c>
      <c r="Z628">
        <v>5.7832237591234383</v>
      </c>
      <c r="AA628">
        <v>1.907190944752672</v>
      </c>
      <c r="AB628">
        <v>2.0560568390013652</v>
      </c>
      <c r="AC628">
        <v>55.096078496523589</v>
      </c>
      <c r="AD628">
        <v>51.373775728133481</v>
      </c>
      <c r="AE628">
        <v>59.013414786758119</v>
      </c>
      <c r="AF628">
        <v>15.01547817918258</v>
      </c>
      <c r="AG628">
        <v>14.70041538099505</v>
      </c>
      <c r="AH628">
        <v>0</v>
      </c>
    </row>
    <row r="629" spans="1:34">
      <c r="A629">
        <v>5</v>
      </c>
      <c r="B629">
        <v>56</v>
      </c>
      <c r="C629">
        <v>2010</v>
      </c>
      <c r="D629">
        <v>99</v>
      </c>
      <c r="E629">
        <v>99</v>
      </c>
      <c r="F629">
        <v>99</v>
      </c>
      <c r="G629">
        <v>4</v>
      </c>
      <c r="H629">
        <v>99</v>
      </c>
      <c r="I629">
        <v>99</v>
      </c>
      <c r="J629">
        <v>999</v>
      </c>
      <c r="K629">
        <v>99</v>
      </c>
      <c r="L629">
        <v>99</v>
      </c>
      <c r="M629">
        <v>99</v>
      </c>
      <c r="N629">
        <v>99</v>
      </c>
      <c r="O629">
        <v>99</v>
      </c>
      <c r="P629">
        <v>9999</v>
      </c>
      <c r="Q629">
        <v>156</v>
      </c>
      <c r="R629">
        <v>3417</v>
      </c>
      <c r="S629">
        <v>4.6022827041264254</v>
      </c>
      <c r="T629">
        <v>5.4626865671641793</v>
      </c>
      <c r="U629">
        <v>20.726631548141647</v>
      </c>
      <c r="V629">
        <v>1.6681299385425812</v>
      </c>
      <c r="W629">
        <v>4.2142230026338892</v>
      </c>
      <c r="X629">
        <v>80.918934738074313</v>
      </c>
      <c r="Y629">
        <v>29.792215393620118</v>
      </c>
      <c r="Z629">
        <v>5.6964296929259683</v>
      </c>
      <c r="AA629">
        <v>1.7538370656105275</v>
      </c>
      <c r="AB629">
        <v>2.3554178256823395</v>
      </c>
      <c r="AC629">
        <v>67.18539711604511</v>
      </c>
      <c r="AD629">
        <v>62.728598700786321</v>
      </c>
      <c r="AE629">
        <v>72.230188105452513</v>
      </c>
      <c r="AF629">
        <v>28.814458331190032</v>
      </c>
      <c r="AG629">
        <v>31.209937062684375</v>
      </c>
      <c r="AH629">
        <v>0</v>
      </c>
    </row>
    <row r="630" spans="1:34">
      <c r="A630">
        <v>5</v>
      </c>
      <c r="B630">
        <v>57</v>
      </c>
      <c r="C630">
        <v>2009</v>
      </c>
      <c r="D630">
        <v>99</v>
      </c>
      <c r="E630">
        <v>99</v>
      </c>
      <c r="F630">
        <v>99</v>
      </c>
      <c r="G630">
        <v>1</v>
      </c>
      <c r="H630">
        <v>99</v>
      </c>
      <c r="I630">
        <v>99</v>
      </c>
      <c r="J630">
        <v>999</v>
      </c>
      <c r="K630">
        <v>99</v>
      </c>
      <c r="L630">
        <v>99</v>
      </c>
      <c r="M630">
        <v>99</v>
      </c>
      <c r="N630">
        <v>99</v>
      </c>
      <c r="O630">
        <v>99</v>
      </c>
      <c r="P630">
        <v>9999</v>
      </c>
      <c r="Q630">
        <v>231</v>
      </c>
      <c r="R630">
        <v>3359</v>
      </c>
      <c r="S630">
        <v>4.2893718368562075</v>
      </c>
      <c r="T630">
        <v>4.8788329860077404</v>
      </c>
      <c r="U630">
        <v>18.207085442095877</v>
      </c>
      <c r="V630">
        <v>2.5602857993450434</v>
      </c>
      <c r="W630">
        <v>2.3221196784757367</v>
      </c>
      <c r="X630">
        <v>60.702590056564453</v>
      </c>
      <c r="Y630">
        <v>17.713605239654662</v>
      </c>
      <c r="Z630">
        <v>6.0651840603366836</v>
      </c>
      <c r="AA630">
        <v>1.7487911509390668</v>
      </c>
      <c r="AB630">
        <v>2.1342055410032392</v>
      </c>
      <c r="AC630">
        <v>53.980832924392317</v>
      </c>
      <c r="AD630">
        <v>49.349699546383775</v>
      </c>
      <c r="AE630">
        <v>51.542750847685035</v>
      </c>
      <c r="AF630">
        <v>29.264680257884649</v>
      </c>
      <c r="AG630">
        <v>28.01233763794886</v>
      </c>
      <c r="AH630">
        <v>0</v>
      </c>
    </row>
    <row r="631" spans="1:34">
      <c r="A631">
        <v>5</v>
      </c>
      <c r="B631">
        <v>58</v>
      </c>
      <c r="C631">
        <v>2009</v>
      </c>
      <c r="D631">
        <v>99</v>
      </c>
      <c r="E631">
        <v>99</v>
      </c>
      <c r="F631">
        <v>99</v>
      </c>
      <c r="G631">
        <v>2</v>
      </c>
      <c r="H631">
        <v>99</v>
      </c>
      <c r="I631">
        <v>99</v>
      </c>
      <c r="J631">
        <v>999</v>
      </c>
      <c r="K631">
        <v>99</v>
      </c>
      <c r="L631">
        <v>99</v>
      </c>
      <c r="M631">
        <v>99</v>
      </c>
      <c r="N631">
        <v>99</v>
      </c>
      <c r="O631">
        <v>99</v>
      </c>
      <c r="P631">
        <v>9999</v>
      </c>
      <c r="Q631">
        <v>245</v>
      </c>
      <c r="R631">
        <v>2936</v>
      </c>
      <c r="S631">
        <v>4.0115803814713908</v>
      </c>
      <c r="T631">
        <v>4.0967302452316074</v>
      </c>
      <c r="U631">
        <v>18.765429155313296</v>
      </c>
      <c r="V631">
        <v>2.9972752043596742</v>
      </c>
      <c r="W631">
        <v>0.17029972752043601</v>
      </c>
      <c r="X631">
        <v>67.643051771117186</v>
      </c>
      <c r="Y631">
        <v>17.540871934604901</v>
      </c>
      <c r="Z631">
        <v>5.4390492268021582</v>
      </c>
      <c r="AA631">
        <v>1.6158283687038977</v>
      </c>
      <c r="AB631">
        <v>1.7803928142432315</v>
      </c>
      <c r="AC631">
        <v>61.526282754679443</v>
      </c>
      <c r="AD631">
        <v>45.972831459495239</v>
      </c>
      <c r="AE631">
        <v>61.06465469222524</v>
      </c>
      <c r="AF631">
        <v>25.579369228088517</v>
      </c>
      <c r="AG631">
        <v>25.235590439521449</v>
      </c>
      <c r="AH631">
        <v>0.64713896457765685</v>
      </c>
    </row>
    <row r="632" spans="1:34">
      <c r="A632">
        <v>5</v>
      </c>
      <c r="B632">
        <v>59</v>
      </c>
      <c r="C632">
        <v>2009</v>
      </c>
      <c r="D632">
        <v>99</v>
      </c>
      <c r="E632">
        <v>99</v>
      </c>
      <c r="F632">
        <v>99</v>
      </c>
      <c r="G632">
        <v>3</v>
      </c>
      <c r="H632">
        <v>99</v>
      </c>
      <c r="I632">
        <v>99</v>
      </c>
      <c r="J632">
        <v>999</v>
      </c>
      <c r="K632">
        <v>99</v>
      </c>
      <c r="L632">
        <v>99</v>
      </c>
      <c r="M632">
        <v>99</v>
      </c>
      <c r="N632">
        <v>99</v>
      </c>
      <c r="O632">
        <v>99</v>
      </c>
      <c r="P632">
        <v>9999</v>
      </c>
      <c r="Q632">
        <v>91</v>
      </c>
      <c r="R632">
        <v>1555</v>
      </c>
      <c r="S632">
        <v>4.1877813504823154</v>
      </c>
      <c r="T632">
        <v>4.6578778135048244</v>
      </c>
      <c r="U632">
        <v>19.094083601286151</v>
      </c>
      <c r="V632">
        <v>3.1511254019292601</v>
      </c>
      <c r="W632">
        <v>1.1575562700964628</v>
      </c>
      <c r="X632">
        <v>70.546623794212223</v>
      </c>
      <c r="Y632">
        <v>19.485530546623796</v>
      </c>
      <c r="Z632">
        <v>5.2965162104244241</v>
      </c>
      <c r="AA632">
        <v>1.8316909843530471</v>
      </c>
      <c r="AB632">
        <v>2.0012843138056637</v>
      </c>
      <c r="AC632">
        <v>63.227852745409585</v>
      </c>
      <c r="AD632">
        <v>51.836350351030752</v>
      </c>
      <c r="AE632">
        <v>62.294113536430736</v>
      </c>
      <c r="AF632">
        <v>13.547656386129988</v>
      </c>
      <c r="AG632">
        <v>13.59966251961537</v>
      </c>
      <c r="AH632">
        <v>6.4308681672025705E-2</v>
      </c>
    </row>
    <row r="633" spans="1:34">
      <c r="A633">
        <v>5</v>
      </c>
      <c r="B633">
        <v>60</v>
      </c>
      <c r="C633">
        <v>2009</v>
      </c>
      <c r="D633">
        <v>99</v>
      </c>
      <c r="E633">
        <v>99</v>
      </c>
      <c r="F633">
        <v>99</v>
      </c>
      <c r="G633">
        <v>4</v>
      </c>
      <c r="H633">
        <v>99</v>
      </c>
      <c r="I633">
        <v>99</v>
      </c>
      <c r="J633">
        <v>999</v>
      </c>
      <c r="K633">
        <v>99</v>
      </c>
      <c r="L633">
        <v>99</v>
      </c>
      <c r="M633">
        <v>99</v>
      </c>
      <c r="N633">
        <v>99</v>
      </c>
      <c r="O633">
        <v>99</v>
      </c>
      <c r="P633">
        <v>9999</v>
      </c>
      <c r="Q633">
        <v>162</v>
      </c>
      <c r="R633">
        <v>3628</v>
      </c>
      <c r="S633">
        <v>4.2632304299889743</v>
      </c>
      <c r="T633">
        <v>5.300165380374863</v>
      </c>
      <c r="U633">
        <v>19.950275633958029</v>
      </c>
      <c r="V633">
        <v>2.2326350606394705</v>
      </c>
      <c r="W633">
        <v>4.2723263506063951</v>
      </c>
      <c r="X633">
        <v>74.889746416758541</v>
      </c>
      <c r="Y633">
        <v>26.901874310915098</v>
      </c>
      <c r="Z633">
        <v>5.6399335572702549</v>
      </c>
      <c r="AA633">
        <v>1.9042411131532957</v>
      </c>
      <c r="AB633">
        <v>2.3851871926503807</v>
      </c>
      <c r="AC633">
        <v>66.091023517698048</v>
      </c>
      <c r="AD633">
        <v>62.41325822531433</v>
      </c>
      <c r="AE633">
        <v>67.812581422799099</v>
      </c>
      <c r="AF633">
        <v>31.608294127896844</v>
      </c>
      <c r="AG633">
        <v>33.152409402914344</v>
      </c>
      <c r="AH633">
        <v>0</v>
      </c>
    </row>
    <row r="634" spans="1:34">
      <c r="A634">
        <v>5</v>
      </c>
      <c r="B634">
        <v>61</v>
      </c>
      <c r="C634">
        <v>2008</v>
      </c>
      <c r="D634">
        <v>99</v>
      </c>
      <c r="E634">
        <v>99</v>
      </c>
      <c r="F634">
        <v>99</v>
      </c>
      <c r="G634">
        <v>1</v>
      </c>
      <c r="H634">
        <v>99</v>
      </c>
      <c r="I634">
        <v>99</v>
      </c>
      <c r="J634">
        <v>999</v>
      </c>
      <c r="K634">
        <v>99</v>
      </c>
      <c r="L634">
        <v>99</v>
      </c>
      <c r="M634">
        <v>99</v>
      </c>
      <c r="N634">
        <v>99</v>
      </c>
      <c r="O634">
        <v>99</v>
      </c>
      <c r="P634">
        <v>9999</v>
      </c>
      <c r="Q634">
        <v>224</v>
      </c>
      <c r="R634">
        <v>2876</v>
      </c>
      <c r="S634">
        <v>3.9356745479833104</v>
      </c>
      <c r="T634">
        <v>4.3299721835883176</v>
      </c>
      <c r="U634">
        <v>17.810987482614724</v>
      </c>
      <c r="V634">
        <v>2.0166898470097365</v>
      </c>
      <c r="W634">
        <v>1.738525730180807</v>
      </c>
      <c r="X634">
        <v>59.179415855354648</v>
      </c>
      <c r="Y634">
        <v>14.255910987482617</v>
      </c>
      <c r="Z634">
        <v>5.4721628576455261</v>
      </c>
      <c r="AA634">
        <v>1.7787084701429621</v>
      </c>
      <c r="AB634">
        <v>2.2577217520450579</v>
      </c>
      <c r="AC634">
        <v>53.21373942556319</v>
      </c>
      <c r="AD634">
        <v>48.53604106394225</v>
      </c>
      <c r="AE634">
        <v>56.305740887326806</v>
      </c>
      <c r="AF634">
        <v>22.546252743806839</v>
      </c>
      <c r="AG634">
        <v>21.635086883471967</v>
      </c>
      <c r="AH634">
        <v>0.59109874826147435</v>
      </c>
    </row>
    <row r="635" spans="1:34">
      <c r="A635">
        <v>5</v>
      </c>
      <c r="B635">
        <v>62</v>
      </c>
      <c r="C635">
        <v>2008</v>
      </c>
      <c r="D635">
        <v>99</v>
      </c>
      <c r="E635">
        <v>99</v>
      </c>
      <c r="F635">
        <v>99</v>
      </c>
      <c r="G635">
        <v>2</v>
      </c>
      <c r="H635">
        <v>99</v>
      </c>
      <c r="I635">
        <v>99</v>
      </c>
      <c r="J635">
        <v>999</v>
      </c>
      <c r="K635">
        <v>99</v>
      </c>
      <c r="L635">
        <v>99</v>
      </c>
      <c r="M635">
        <v>99</v>
      </c>
      <c r="N635">
        <v>99</v>
      </c>
      <c r="O635">
        <v>99</v>
      </c>
      <c r="P635">
        <v>9999</v>
      </c>
      <c r="Q635">
        <v>271</v>
      </c>
      <c r="R635">
        <v>3490</v>
      </c>
      <c r="S635">
        <v>3.8524355300859594</v>
      </c>
      <c r="T635">
        <v>3.901432664756447</v>
      </c>
      <c r="U635">
        <v>17.904928366762132</v>
      </c>
      <c r="V635">
        <v>2.005730659025788</v>
      </c>
      <c r="W635">
        <v>0.20057306590257881</v>
      </c>
      <c r="X635">
        <v>62.378223495702002</v>
      </c>
      <c r="Y635">
        <v>13.037249283667624</v>
      </c>
      <c r="Z635">
        <v>4.982070869875618</v>
      </c>
      <c r="AA635">
        <v>1.5107071815997437</v>
      </c>
      <c r="AB635">
        <v>1.8464007298547311</v>
      </c>
      <c r="AC635">
        <v>59.515562529627154</v>
      </c>
      <c r="AD635">
        <v>48.274105508631479</v>
      </c>
      <c r="AE635">
        <v>60.906996879930986</v>
      </c>
      <c r="AF635">
        <v>27.359673878958912</v>
      </c>
      <c r="AG635">
        <v>26.392454302866831</v>
      </c>
      <c r="AH635">
        <v>0.37249283667621774</v>
      </c>
    </row>
    <row r="636" spans="1:34">
      <c r="A636">
        <v>5</v>
      </c>
      <c r="B636">
        <v>63</v>
      </c>
      <c r="C636">
        <v>2008</v>
      </c>
      <c r="D636">
        <v>99</v>
      </c>
      <c r="E636">
        <v>99</v>
      </c>
      <c r="F636">
        <v>99</v>
      </c>
      <c r="G636">
        <v>3</v>
      </c>
      <c r="H636">
        <v>99</v>
      </c>
      <c r="I636">
        <v>99</v>
      </c>
      <c r="J636">
        <v>999</v>
      </c>
      <c r="K636">
        <v>99</v>
      </c>
      <c r="L636">
        <v>99</v>
      </c>
      <c r="M636">
        <v>99</v>
      </c>
      <c r="N636">
        <v>99</v>
      </c>
      <c r="O636">
        <v>99</v>
      </c>
      <c r="P636">
        <v>9999</v>
      </c>
      <c r="Q636">
        <v>91</v>
      </c>
      <c r="R636">
        <v>1779</v>
      </c>
      <c r="S636">
        <v>4.0770095559302977</v>
      </c>
      <c r="T636">
        <v>4.7313097245643618</v>
      </c>
      <c r="U636">
        <v>18.657616638561013</v>
      </c>
      <c r="V636">
        <v>2.1360314783586278</v>
      </c>
      <c r="W636">
        <v>0.78695896571107349</v>
      </c>
      <c r="X636">
        <v>67.509836987071395</v>
      </c>
      <c r="Y636">
        <v>17.987633501967395</v>
      </c>
      <c r="Z636">
        <v>5.597723192828755</v>
      </c>
      <c r="AA636">
        <v>1.6042470492997436</v>
      </c>
      <c r="AB636">
        <v>1.9727722293469128</v>
      </c>
      <c r="AC636">
        <v>63.656281127945299</v>
      </c>
      <c r="AD636">
        <v>51.750843964701843</v>
      </c>
      <c r="AE636">
        <v>57.454587406533697</v>
      </c>
      <c r="AF636">
        <v>13.946378174976481</v>
      </c>
      <c r="AG636">
        <v>14.018898031553622</v>
      </c>
      <c r="AH636">
        <v>0</v>
      </c>
    </row>
    <row r="637" spans="1:34">
      <c r="A637">
        <v>5</v>
      </c>
      <c r="B637">
        <v>64</v>
      </c>
      <c r="C637">
        <v>2008</v>
      </c>
      <c r="D637">
        <v>99</v>
      </c>
      <c r="E637">
        <v>99</v>
      </c>
      <c r="F637">
        <v>99</v>
      </c>
      <c r="G637">
        <v>4</v>
      </c>
      <c r="H637">
        <v>99</v>
      </c>
      <c r="I637">
        <v>99</v>
      </c>
      <c r="J637">
        <v>999</v>
      </c>
      <c r="K637">
        <v>99</v>
      </c>
      <c r="L637">
        <v>99</v>
      </c>
      <c r="M637">
        <v>99</v>
      </c>
      <c r="N637">
        <v>99</v>
      </c>
      <c r="O637">
        <v>99</v>
      </c>
      <c r="P637">
        <v>9999</v>
      </c>
      <c r="Q637">
        <v>178</v>
      </c>
      <c r="R637">
        <v>4611</v>
      </c>
      <c r="S637">
        <v>4.2144870960746044</v>
      </c>
      <c r="T637">
        <v>5.2632834526133161</v>
      </c>
      <c r="U637">
        <v>19.488375623509015</v>
      </c>
      <c r="V637">
        <v>1.3229234439384081</v>
      </c>
      <c r="W637">
        <v>4.879635653871178</v>
      </c>
      <c r="X637">
        <v>73.259596616785956</v>
      </c>
      <c r="Y637">
        <v>22.836694860117113</v>
      </c>
      <c r="Z637">
        <v>5.4103849821072805</v>
      </c>
      <c r="AA637">
        <v>1.8472856206839392</v>
      </c>
      <c r="AB637">
        <v>2.4993763650060514</v>
      </c>
      <c r="AC637">
        <v>66.770654222698596</v>
      </c>
      <c r="AD637">
        <v>63.536527945010448</v>
      </c>
      <c r="AE637">
        <v>70.202550760015569</v>
      </c>
      <c r="AF637">
        <v>36.147695202257751</v>
      </c>
      <c r="AG637">
        <v>37.953560782107566</v>
      </c>
      <c r="AH637">
        <v>4.3374539145521578E-2</v>
      </c>
    </row>
    <row r="638" spans="1:34">
      <c r="A638">
        <v>5</v>
      </c>
      <c r="B638">
        <v>65</v>
      </c>
      <c r="C638">
        <v>2007</v>
      </c>
      <c r="D638">
        <v>99</v>
      </c>
      <c r="E638">
        <v>99</v>
      </c>
      <c r="F638">
        <v>99</v>
      </c>
      <c r="G638">
        <v>1</v>
      </c>
      <c r="H638">
        <v>99</v>
      </c>
      <c r="I638">
        <v>99</v>
      </c>
      <c r="J638">
        <v>999</v>
      </c>
      <c r="K638">
        <v>99</v>
      </c>
      <c r="L638">
        <v>99</v>
      </c>
      <c r="M638">
        <v>99</v>
      </c>
      <c r="N638">
        <v>99</v>
      </c>
      <c r="O638">
        <v>99</v>
      </c>
      <c r="P638">
        <v>9999</v>
      </c>
      <c r="Q638">
        <v>224</v>
      </c>
      <c r="R638">
        <v>3015</v>
      </c>
      <c r="S638">
        <v>3.8583747927031502</v>
      </c>
      <c r="T638">
        <v>4.2736318407960203</v>
      </c>
      <c r="U638">
        <v>17.593067993366496</v>
      </c>
      <c r="V638">
        <v>2.2553897180762847</v>
      </c>
      <c r="W638">
        <v>1.4925373134328361</v>
      </c>
      <c r="X638">
        <v>57.446102819237154</v>
      </c>
      <c r="Y638">
        <v>14.129353233830845</v>
      </c>
      <c r="Z638">
        <v>5.5328833096703631</v>
      </c>
      <c r="AA638">
        <v>1.7550236859191941</v>
      </c>
      <c r="AB638">
        <v>2.1343944602365124</v>
      </c>
      <c r="AC638">
        <v>54.536035622315403</v>
      </c>
      <c r="AD638">
        <v>41.67682270112428</v>
      </c>
      <c r="AE638">
        <v>49.866097955253053</v>
      </c>
      <c r="AF638">
        <v>25.141761174116077</v>
      </c>
      <c r="AG638">
        <v>24.641799601034297</v>
      </c>
      <c r="AH638">
        <v>0.43117744610281927</v>
      </c>
    </row>
    <row r="639" spans="1:34">
      <c r="A639">
        <v>5</v>
      </c>
      <c r="B639">
        <v>66</v>
      </c>
      <c r="C639">
        <v>2007</v>
      </c>
      <c r="D639">
        <v>99</v>
      </c>
      <c r="E639">
        <v>99</v>
      </c>
      <c r="F639">
        <v>99</v>
      </c>
      <c r="G639">
        <v>2</v>
      </c>
      <c r="H639">
        <v>99</v>
      </c>
      <c r="I639">
        <v>99</v>
      </c>
      <c r="J639">
        <v>999</v>
      </c>
      <c r="K639">
        <v>99</v>
      </c>
      <c r="L639">
        <v>99</v>
      </c>
      <c r="M639">
        <v>99</v>
      </c>
      <c r="N639">
        <v>99</v>
      </c>
      <c r="O639">
        <v>99</v>
      </c>
      <c r="P639">
        <v>9999</v>
      </c>
      <c r="Q639">
        <v>256</v>
      </c>
      <c r="R639">
        <v>3645</v>
      </c>
      <c r="S639">
        <v>3.6345679012345671</v>
      </c>
      <c r="T639">
        <v>3.8120713305898488</v>
      </c>
      <c r="U639">
        <v>17.482304526748965</v>
      </c>
      <c r="V639">
        <v>1.3443072702331962</v>
      </c>
      <c r="W639">
        <v>0.19204389574759945</v>
      </c>
      <c r="X639">
        <v>58.353909465020593</v>
      </c>
      <c r="Y639">
        <v>11.742112482853223</v>
      </c>
      <c r="Z639">
        <v>4.7501113593755431</v>
      </c>
      <c r="AA639">
        <v>1.5085712537221347</v>
      </c>
      <c r="AB639">
        <v>1.8685373387778863</v>
      </c>
      <c r="AC639">
        <v>59.958065656198038</v>
      </c>
      <c r="AD639">
        <v>48.284210313669185</v>
      </c>
      <c r="AE639">
        <v>59.132968335576805</v>
      </c>
      <c r="AF639">
        <v>30.395263509006003</v>
      </c>
      <c r="AG639">
        <v>29.603273488478401</v>
      </c>
      <c r="AH639">
        <v>1.6735253772290803</v>
      </c>
    </row>
    <row r="640" spans="1:34">
      <c r="A640">
        <v>5</v>
      </c>
      <c r="B640">
        <v>67</v>
      </c>
      <c r="C640">
        <v>2007</v>
      </c>
      <c r="D640">
        <v>99</v>
      </c>
      <c r="E640">
        <v>99</v>
      </c>
      <c r="F640">
        <v>99</v>
      </c>
      <c r="G640">
        <v>3</v>
      </c>
      <c r="H640">
        <v>99</v>
      </c>
      <c r="I640">
        <v>99</v>
      </c>
      <c r="J640">
        <v>999</v>
      </c>
      <c r="K640">
        <v>99</v>
      </c>
      <c r="L640">
        <v>99</v>
      </c>
      <c r="M640">
        <v>99</v>
      </c>
      <c r="N640">
        <v>99</v>
      </c>
      <c r="O640">
        <v>99</v>
      </c>
      <c r="P640">
        <v>9999</v>
      </c>
      <c r="Q640">
        <v>104</v>
      </c>
      <c r="R640">
        <v>1754</v>
      </c>
      <c r="S640">
        <v>3.717217787913341</v>
      </c>
      <c r="T640">
        <v>4.4783352337514248</v>
      </c>
      <c r="U640">
        <v>17.93397947548462</v>
      </c>
      <c r="V640">
        <v>1.8814139110604329</v>
      </c>
      <c r="W640">
        <v>3.0216647662485747</v>
      </c>
      <c r="X640">
        <v>60.832383124287347</v>
      </c>
      <c r="Y640">
        <v>14.93728620296465</v>
      </c>
      <c r="Z640">
        <v>5.4625121727910164</v>
      </c>
      <c r="AA640">
        <v>1.641768802863335</v>
      </c>
      <c r="AB640">
        <v>2.4248895564174529</v>
      </c>
      <c r="AC640">
        <v>56.674160030811798</v>
      </c>
      <c r="AD640">
        <v>51.345727482105438</v>
      </c>
      <c r="AE640">
        <v>40.918088782021641</v>
      </c>
      <c r="AF640">
        <v>14.626417611741163</v>
      </c>
      <c r="AG640">
        <v>14.613349834569552</v>
      </c>
      <c r="AH640">
        <v>0.11402508551881416</v>
      </c>
    </row>
    <row r="641" spans="1:34">
      <c r="A641">
        <v>5</v>
      </c>
      <c r="B641">
        <v>68</v>
      </c>
      <c r="C641">
        <v>2007</v>
      </c>
      <c r="D641">
        <v>99</v>
      </c>
      <c r="E641">
        <v>99</v>
      </c>
      <c r="F641">
        <v>99</v>
      </c>
      <c r="G641">
        <v>4</v>
      </c>
      <c r="H641">
        <v>99</v>
      </c>
      <c r="I641">
        <v>99</v>
      </c>
      <c r="J641">
        <v>999</v>
      </c>
      <c r="K641">
        <v>99</v>
      </c>
      <c r="L641">
        <v>99</v>
      </c>
      <c r="M641">
        <v>99</v>
      </c>
      <c r="N641">
        <v>99</v>
      </c>
      <c r="O641">
        <v>99</v>
      </c>
      <c r="P641">
        <v>9999</v>
      </c>
      <c r="Q641">
        <v>182</v>
      </c>
      <c r="R641">
        <v>3578</v>
      </c>
      <c r="S641">
        <v>4.1481274455002799</v>
      </c>
      <c r="T641">
        <v>5.1450531022917847</v>
      </c>
      <c r="U641">
        <v>18.735131358300706</v>
      </c>
      <c r="V641">
        <v>0.58692006707657918</v>
      </c>
      <c r="W641">
        <v>5.6456120737842381</v>
      </c>
      <c r="X641">
        <v>67.356064840693122</v>
      </c>
      <c r="Y641">
        <v>18.418110676355504</v>
      </c>
      <c r="Z641">
        <v>5.4144774664636142</v>
      </c>
      <c r="AA641">
        <v>1.8251926591788636</v>
      </c>
      <c r="AB641">
        <v>2.641824953183264</v>
      </c>
      <c r="AC641">
        <v>72.184025923259597</v>
      </c>
      <c r="AD641">
        <v>63.463694243898352</v>
      </c>
      <c r="AE641">
        <v>73.178329447473885</v>
      </c>
      <c r="AF641">
        <v>29.836557705136759</v>
      </c>
      <c r="AG641">
        <v>31.141577075917748</v>
      </c>
      <c r="AH641">
        <v>0</v>
      </c>
    </row>
    <row r="642" spans="1:34">
      <c r="A642">
        <v>5</v>
      </c>
      <c r="B642">
        <v>69</v>
      </c>
      <c r="C642">
        <v>2006</v>
      </c>
      <c r="D642">
        <v>99</v>
      </c>
      <c r="E642">
        <v>99</v>
      </c>
      <c r="F642">
        <v>99</v>
      </c>
      <c r="G642">
        <v>1</v>
      </c>
      <c r="H642">
        <v>99</v>
      </c>
      <c r="I642">
        <v>99</v>
      </c>
      <c r="J642">
        <v>999</v>
      </c>
      <c r="K642">
        <v>99</v>
      </c>
      <c r="L642">
        <v>99</v>
      </c>
      <c r="M642">
        <v>99</v>
      </c>
      <c r="N642">
        <v>99</v>
      </c>
      <c r="O642">
        <v>99</v>
      </c>
      <c r="P642">
        <v>9999</v>
      </c>
      <c r="Q642">
        <v>246</v>
      </c>
      <c r="R642">
        <v>3350</v>
      </c>
      <c r="S642">
        <v>3.546865671641791</v>
      </c>
      <c r="T642">
        <v>3.9650746268656727</v>
      </c>
      <c r="U642">
        <v>17.256238805970156</v>
      </c>
      <c r="V642">
        <v>1.3134328358208951</v>
      </c>
      <c r="W642">
        <v>1.5522388059701497</v>
      </c>
      <c r="X642">
        <v>55.761194029850763</v>
      </c>
      <c r="Y642">
        <v>11.522388059701491</v>
      </c>
      <c r="Z642">
        <v>5.1430145236750553</v>
      </c>
      <c r="AA642">
        <v>1.6526904423919813</v>
      </c>
      <c r="AB642">
        <v>2.1874072249046717</v>
      </c>
      <c r="AC642">
        <v>55.417810293928206</v>
      </c>
      <c r="AD642">
        <v>48.283104107324206</v>
      </c>
      <c r="AE642">
        <v>55.463631615986337</v>
      </c>
      <c r="AF642">
        <v>24.97204621692136</v>
      </c>
      <c r="AG642">
        <v>24.218775202404792</v>
      </c>
      <c r="AH642">
        <v>2.9850746268656712E-2</v>
      </c>
    </row>
    <row r="643" spans="1:34">
      <c r="A643">
        <v>5</v>
      </c>
      <c r="B643">
        <v>70</v>
      </c>
      <c r="C643">
        <v>2006</v>
      </c>
      <c r="D643">
        <v>99</v>
      </c>
      <c r="E643">
        <v>99</v>
      </c>
      <c r="F643">
        <v>99</v>
      </c>
      <c r="G643">
        <v>2</v>
      </c>
      <c r="H643">
        <v>99</v>
      </c>
      <c r="I643">
        <v>99</v>
      </c>
      <c r="J643">
        <v>999</v>
      </c>
      <c r="K643">
        <v>99</v>
      </c>
      <c r="L643">
        <v>99</v>
      </c>
      <c r="M643">
        <v>99</v>
      </c>
      <c r="N643">
        <v>99</v>
      </c>
      <c r="O643">
        <v>99</v>
      </c>
      <c r="P643">
        <v>9999</v>
      </c>
      <c r="Q643">
        <v>266</v>
      </c>
      <c r="R643">
        <v>3914</v>
      </c>
      <c r="S643">
        <v>3.2922841083290746</v>
      </c>
      <c r="T643">
        <v>3.5702606029637196</v>
      </c>
      <c r="U643">
        <v>17.189397036280063</v>
      </c>
      <c r="V643">
        <v>1.073071027082269</v>
      </c>
      <c r="W643">
        <v>0.12774655084312725</v>
      </c>
      <c r="X643">
        <v>55.390904445579991</v>
      </c>
      <c r="Y643">
        <v>9.9131323454266749</v>
      </c>
      <c r="Z643">
        <v>4.7912848293589407</v>
      </c>
      <c r="AA643">
        <v>1.3840491221141771</v>
      </c>
      <c r="AB643">
        <v>1.8388846521659901</v>
      </c>
      <c r="AC643">
        <v>61.381658285753637</v>
      </c>
      <c r="AD643">
        <v>49.67458735586456</v>
      </c>
      <c r="AE643">
        <v>61.623174729210049</v>
      </c>
      <c r="AF643">
        <v>29.176295191949318</v>
      </c>
      <c r="AG643">
        <v>28.186599914115529</v>
      </c>
      <c r="AH643">
        <v>0.79202861522738877</v>
      </c>
    </row>
    <row r="644" spans="1:34">
      <c r="A644">
        <v>5</v>
      </c>
      <c r="B644">
        <v>71</v>
      </c>
      <c r="C644">
        <v>2006</v>
      </c>
      <c r="D644">
        <v>99</v>
      </c>
      <c r="E644">
        <v>99</v>
      </c>
      <c r="F644">
        <v>99</v>
      </c>
      <c r="G644">
        <v>3</v>
      </c>
      <c r="H644">
        <v>99</v>
      </c>
      <c r="I644">
        <v>99</v>
      </c>
      <c r="J644">
        <v>999</v>
      </c>
      <c r="K644">
        <v>99</v>
      </c>
      <c r="L644">
        <v>99</v>
      </c>
      <c r="M644">
        <v>99</v>
      </c>
      <c r="N644">
        <v>99</v>
      </c>
      <c r="O644">
        <v>99</v>
      </c>
      <c r="P644">
        <v>9999</v>
      </c>
      <c r="Q644">
        <v>103</v>
      </c>
      <c r="R644">
        <v>1645</v>
      </c>
      <c r="S644">
        <v>3.7562310030395136</v>
      </c>
      <c r="T644">
        <v>4.8613981762917939</v>
      </c>
      <c r="U644">
        <v>18.420972644376889</v>
      </c>
      <c r="V644">
        <v>1.5197568389057754</v>
      </c>
      <c r="W644">
        <v>3.2218844984802439</v>
      </c>
      <c r="X644">
        <v>66.018237082066889</v>
      </c>
      <c r="Y644">
        <v>17.507598784194531</v>
      </c>
      <c r="Z644">
        <v>5.4245275700206994</v>
      </c>
      <c r="AA644">
        <v>1.4547372844257429</v>
      </c>
      <c r="AB644">
        <v>2.4433270933758831</v>
      </c>
      <c r="AC644">
        <v>60.56030526059876</v>
      </c>
      <c r="AD644">
        <v>49.485168160114931</v>
      </c>
      <c r="AE644">
        <v>56.925404766619437</v>
      </c>
      <c r="AF644">
        <v>12.262392843831529</v>
      </c>
      <c r="AG644">
        <v>12.695204080563904</v>
      </c>
      <c r="AH644">
        <v>1.0334346504559273</v>
      </c>
    </row>
    <row r="645" spans="1:34">
      <c r="A645">
        <v>5</v>
      </c>
      <c r="B645">
        <v>72</v>
      </c>
      <c r="C645">
        <v>2006</v>
      </c>
      <c r="D645">
        <v>99</v>
      </c>
      <c r="E645">
        <v>99</v>
      </c>
      <c r="F645">
        <v>99</v>
      </c>
      <c r="G645">
        <v>4</v>
      </c>
      <c r="H645">
        <v>99</v>
      </c>
      <c r="I645">
        <v>99</v>
      </c>
      <c r="J645">
        <v>999</v>
      </c>
      <c r="K645">
        <v>99</v>
      </c>
      <c r="L645">
        <v>99</v>
      </c>
      <c r="M645">
        <v>99</v>
      </c>
      <c r="N645">
        <v>99</v>
      </c>
      <c r="O645">
        <v>99</v>
      </c>
      <c r="P645">
        <v>9999</v>
      </c>
      <c r="Q645">
        <v>194</v>
      </c>
      <c r="R645">
        <v>4506</v>
      </c>
      <c r="S645">
        <v>3.721038615179761</v>
      </c>
      <c r="T645">
        <v>5.0155348424323121</v>
      </c>
      <c r="U645">
        <v>18.486972924988837</v>
      </c>
      <c r="V645">
        <v>0.77674212161562373</v>
      </c>
      <c r="W645">
        <v>4.8823790501553503</v>
      </c>
      <c r="X645">
        <v>65.534842432312487</v>
      </c>
      <c r="Y645">
        <v>16.3115845539281</v>
      </c>
      <c r="Z645">
        <v>5.1498125509542527</v>
      </c>
      <c r="AA645">
        <v>1.8063325960873704</v>
      </c>
      <c r="AB645">
        <v>2.59120848650914</v>
      </c>
      <c r="AC645">
        <v>67.978319539066675</v>
      </c>
      <c r="AD645">
        <v>60.324684650743762</v>
      </c>
      <c r="AE645">
        <v>74.414398547867179</v>
      </c>
      <c r="AF645">
        <v>33.589265747297802</v>
      </c>
      <c r="AG645">
        <v>34.899420802915763</v>
      </c>
      <c r="AH645">
        <v>0</v>
      </c>
    </row>
    <row r="646" spans="1:34">
      <c r="A646">
        <v>5</v>
      </c>
      <c r="B646">
        <v>73</v>
      </c>
      <c r="C646">
        <v>2005</v>
      </c>
      <c r="D646">
        <v>99</v>
      </c>
      <c r="E646">
        <v>99</v>
      </c>
      <c r="F646">
        <v>99</v>
      </c>
      <c r="G646">
        <v>1</v>
      </c>
      <c r="H646">
        <v>99</v>
      </c>
      <c r="I646">
        <v>99</v>
      </c>
      <c r="J646">
        <v>999</v>
      </c>
      <c r="K646">
        <v>99</v>
      </c>
      <c r="L646">
        <v>99</v>
      </c>
      <c r="M646">
        <v>99</v>
      </c>
      <c r="N646">
        <v>99</v>
      </c>
      <c r="O646">
        <v>99</v>
      </c>
      <c r="P646">
        <v>9999</v>
      </c>
      <c r="Q646">
        <v>232</v>
      </c>
      <c r="R646">
        <v>2722</v>
      </c>
      <c r="S646">
        <v>3.6800146950771473</v>
      </c>
      <c r="T646">
        <v>3.8908890521675241</v>
      </c>
      <c r="U646">
        <v>17.634166054371775</v>
      </c>
      <c r="V646">
        <v>1.5429831006612789</v>
      </c>
      <c r="W646">
        <v>0.91844232182218943</v>
      </c>
      <c r="X646">
        <v>58.743570903747262</v>
      </c>
      <c r="Y646">
        <v>14.107274063188838</v>
      </c>
      <c r="Z646">
        <v>5.4798683915660877</v>
      </c>
      <c r="AA646">
        <v>1.5928630316353023</v>
      </c>
      <c r="AB646">
        <v>2.221281250211228</v>
      </c>
      <c r="AC646">
        <v>57.101697607375186</v>
      </c>
      <c r="AD646">
        <v>46.93903388300869</v>
      </c>
      <c r="AE646">
        <v>52.798041028201936</v>
      </c>
      <c r="AF646">
        <v>22.503306878306876</v>
      </c>
      <c r="AG646">
        <v>22.055550348016737</v>
      </c>
      <c r="AH646">
        <v>0.14695077149155031</v>
      </c>
    </row>
    <row r="647" spans="1:34">
      <c r="A647">
        <v>5</v>
      </c>
      <c r="B647">
        <v>74</v>
      </c>
      <c r="C647">
        <v>2005</v>
      </c>
      <c r="D647">
        <v>99</v>
      </c>
      <c r="E647">
        <v>99</v>
      </c>
      <c r="F647">
        <v>99</v>
      </c>
      <c r="G647">
        <v>2</v>
      </c>
      <c r="H647">
        <v>99</v>
      </c>
      <c r="I647">
        <v>99</v>
      </c>
      <c r="J647">
        <v>999</v>
      </c>
      <c r="K647">
        <v>99</v>
      </c>
      <c r="L647">
        <v>99</v>
      </c>
      <c r="M647">
        <v>99</v>
      </c>
      <c r="N647">
        <v>99</v>
      </c>
      <c r="O647">
        <v>99</v>
      </c>
      <c r="P647">
        <v>9999</v>
      </c>
      <c r="Q647">
        <v>254</v>
      </c>
      <c r="R647">
        <v>3118</v>
      </c>
      <c r="S647">
        <v>3.1414368184733799</v>
      </c>
      <c r="T647">
        <v>3.5638229634381005</v>
      </c>
      <c r="U647">
        <v>17.694676074406662</v>
      </c>
      <c r="V647">
        <v>0.76972418216805627</v>
      </c>
      <c r="W647">
        <v>6.4143681847338027E-2</v>
      </c>
      <c r="X647">
        <v>60.134701731879403</v>
      </c>
      <c r="Y647">
        <v>10.968569595894804</v>
      </c>
      <c r="Z647">
        <v>4.7183240990491404</v>
      </c>
      <c r="AA647">
        <v>1.347392697932458</v>
      </c>
      <c r="AB647">
        <v>1.7731153868828484</v>
      </c>
      <c r="AC647">
        <v>61.12073561551631</v>
      </c>
      <c r="AD647">
        <v>44.678512947826391</v>
      </c>
      <c r="AE647">
        <v>59.716184257574803</v>
      </c>
      <c r="AF647">
        <v>25.777116402116398</v>
      </c>
      <c r="AG647">
        <v>25.350911533718204</v>
      </c>
      <c r="AH647">
        <v>1.2187299550994228</v>
      </c>
    </row>
    <row r="648" spans="1:34">
      <c r="A648">
        <v>5</v>
      </c>
      <c r="B648">
        <v>75</v>
      </c>
      <c r="C648">
        <v>2005</v>
      </c>
      <c r="D648">
        <v>99</v>
      </c>
      <c r="E648">
        <v>99</v>
      </c>
      <c r="F648">
        <v>99</v>
      </c>
      <c r="G648">
        <v>3</v>
      </c>
      <c r="H648">
        <v>99</v>
      </c>
      <c r="I648">
        <v>99</v>
      </c>
      <c r="J648">
        <v>999</v>
      </c>
      <c r="K648">
        <v>99</v>
      </c>
      <c r="L648">
        <v>99</v>
      </c>
      <c r="M648">
        <v>99</v>
      </c>
      <c r="N648">
        <v>99</v>
      </c>
      <c r="O648">
        <v>99</v>
      </c>
      <c r="P648">
        <v>9999</v>
      </c>
      <c r="Q648">
        <v>112</v>
      </c>
      <c r="R648">
        <v>2195</v>
      </c>
      <c r="S648">
        <v>3.3138952164009101</v>
      </c>
      <c r="T648">
        <v>4.4296127562642358</v>
      </c>
      <c r="U648">
        <v>17.016082004555813</v>
      </c>
      <c r="V648">
        <v>1.0478359908883832</v>
      </c>
      <c r="W648">
        <v>1.7767653758542143</v>
      </c>
      <c r="X648">
        <v>53.804100227790443</v>
      </c>
      <c r="Y648">
        <v>10.751708428246014</v>
      </c>
      <c r="Z648">
        <v>5.1201812639307995</v>
      </c>
      <c r="AA648">
        <v>1.4717888014373339</v>
      </c>
      <c r="AB648">
        <v>2.239617927352934</v>
      </c>
      <c r="AC648">
        <v>56.237485860251667</v>
      </c>
      <c r="AD648">
        <v>44.856414817685049</v>
      </c>
      <c r="AE648">
        <v>54.607554164110795</v>
      </c>
      <c r="AF648">
        <v>18.146494708994705</v>
      </c>
      <c r="AG648">
        <v>17.162041453234181</v>
      </c>
      <c r="AH648">
        <v>0.86560364464692496</v>
      </c>
    </row>
    <row r="649" spans="1:34">
      <c r="A649">
        <v>5</v>
      </c>
      <c r="B649">
        <v>76</v>
      </c>
      <c r="C649">
        <v>2005</v>
      </c>
      <c r="D649">
        <v>99</v>
      </c>
      <c r="E649">
        <v>99</v>
      </c>
      <c r="F649">
        <v>99</v>
      </c>
      <c r="G649">
        <v>4</v>
      </c>
      <c r="H649">
        <v>99</v>
      </c>
      <c r="I649">
        <v>99</v>
      </c>
      <c r="J649">
        <v>999</v>
      </c>
      <c r="K649">
        <v>99</v>
      </c>
      <c r="L649">
        <v>99</v>
      </c>
      <c r="M649">
        <v>99</v>
      </c>
      <c r="N649">
        <v>99</v>
      </c>
      <c r="O649">
        <v>99</v>
      </c>
      <c r="P649">
        <v>9999</v>
      </c>
      <c r="Q649">
        <v>206</v>
      </c>
      <c r="R649">
        <v>4061</v>
      </c>
      <c r="S649">
        <v>4.2516621521792652</v>
      </c>
      <c r="T649">
        <v>5.3782319625707951</v>
      </c>
      <c r="U649">
        <v>18.988106377739456</v>
      </c>
      <c r="V649">
        <v>1.5267175572519092</v>
      </c>
      <c r="W649">
        <v>4.7771484855946804</v>
      </c>
      <c r="X649">
        <v>70.598374784535821</v>
      </c>
      <c r="Y649">
        <v>19.207091849298195</v>
      </c>
      <c r="Z649">
        <v>5.234276898587062</v>
      </c>
      <c r="AA649">
        <v>1.8417309075692321</v>
      </c>
      <c r="AB649">
        <v>2.5297557292387296</v>
      </c>
      <c r="AC649">
        <v>75.857581158963058</v>
      </c>
      <c r="AD649">
        <v>61.535647032491184</v>
      </c>
      <c r="AE649">
        <v>71.622242508756884</v>
      </c>
      <c r="AF649">
        <v>33.573082010582027</v>
      </c>
      <c r="AG649">
        <v>35.43149666503087</v>
      </c>
      <c r="AH649">
        <v>0</v>
      </c>
    </row>
    <row r="650" spans="1:34">
      <c r="A650">
        <v>5</v>
      </c>
      <c r="B650">
        <v>77</v>
      </c>
      <c r="C650">
        <v>2004</v>
      </c>
      <c r="D650">
        <v>99</v>
      </c>
      <c r="E650">
        <v>99</v>
      </c>
      <c r="F650">
        <v>99</v>
      </c>
      <c r="G650">
        <v>1</v>
      </c>
      <c r="H650">
        <v>99</v>
      </c>
      <c r="I650">
        <v>99</v>
      </c>
      <c r="J650">
        <v>999</v>
      </c>
      <c r="K650">
        <v>99</v>
      </c>
      <c r="L650">
        <v>99</v>
      </c>
      <c r="M650">
        <v>99</v>
      </c>
      <c r="N650">
        <v>99</v>
      </c>
      <c r="O650">
        <v>99</v>
      </c>
      <c r="P650">
        <v>9999</v>
      </c>
      <c r="Q650">
        <v>237</v>
      </c>
      <c r="R650">
        <v>2569</v>
      </c>
      <c r="S650">
        <v>3.6839237057220706</v>
      </c>
      <c r="T650">
        <v>3.7730634488127688</v>
      </c>
      <c r="U650">
        <v>17.319929933826355</v>
      </c>
      <c r="V650">
        <v>1.5181004281821722</v>
      </c>
      <c r="W650">
        <v>0.70066173608407956</v>
      </c>
      <c r="X650">
        <v>56.442195406773045</v>
      </c>
      <c r="Y650">
        <v>12.339431685480733</v>
      </c>
      <c r="Z650">
        <v>5.354000101181672</v>
      </c>
      <c r="AA650">
        <v>1.5279090459080544</v>
      </c>
      <c r="AB650">
        <v>2.2189158128356872</v>
      </c>
      <c r="AC650">
        <v>55.494640994980195</v>
      </c>
      <c r="AD650">
        <v>44.433674304914902</v>
      </c>
      <c r="AE650">
        <v>43.121280113427822</v>
      </c>
      <c r="AF650">
        <v>24.569625095638873</v>
      </c>
      <c r="AG650">
        <v>23.883223949943577</v>
      </c>
      <c r="AH650">
        <v>0.11677695601401328</v>
      </c>
    </row>
    <row r="651" spans="1:34">
      <c r="A651">
        <v>5</v>
      </c>
      <c r="B651">
        <v>78</v>
      </c>
      <c r="C651">
        <v>2004</v>
      </c>
      <c r="D651">
        <v>99</v>
      </c>
      <c r="E651">
        <v>99</v>
      </c>
      <c r="F651">
        <v>99</v>
      </c>
      <c r="G651">
        <v>2</v>
      </c>
      <c r="H651">
        <v>99</v>
      </c>
      <c r="I651">
        <v>99</v>
      </c>
      <c r="J651">
        <v>999</v>
      </c>
      <c r="K651">
        <v>99</v>
      </c>
      <c r="L651">
        <v>99</v>
      </c>
      <c r="M651">
        <v>99</v>
      </c>
      <c r="N651">
        <v>99</v>
      </c>
      <c r="O651">
        <v>99</v>
      </c>
      <c r="P651">
        <v>9999</v>
      </c>
      <c r="Q651">
        <v>273</v>
      </c>
      <c r="R651">
        <v>2886</v>
      </c>
      <c r="S651">
        <v>3.211711711711712</v>
      </c>
      <c r="T651">
        <v>3.6060291060291054</v>
      </c>
      <c r="U651">
        <v>17.375398475398462</v>
      </c>
      <c r="V651">
        <v>0.41580041580041577</v>
      </c>
      <c r="W651">
        <v>0.13860013860013859</v>
      </c>
      <c r="X651">
        <v>57.865557865557861</v>
      </c>
      <c r="Y651">
        <v>10.706860706860704</v>
      </c>
      <c r="Z651">
        <v>4.7969423621978882</v>
      </c>
      <c r="AA651">
        <v>1.3245959574528376</v>
      </c>
      <c r="AB651">
        <v>1.7812699859481171</v>
      </c>
      <c r="AC651">
        <v>54.473274132966552</v>
      </c>
      <c r="AD651">
        <v>46.739636192692686</v>
      </c>
      <c r="AE651">
        <v>61.924836967891792</v>
      </c>
      <c r="AF651">
        <v>27.601377199693957</v>
      </c>
      <c r="AG651">
        <v>26.916204289918671</v>
      </c>
      <c r="AH651">
        <v>3.3264033264033261</v>
      </c>
    </row>
    <row r="652" spans="1:34">
      <c r="A652">
        <v>5</v>
      </c>
      <c r="B652">
        <v>79</v>
      </c>
      <c r="C652">
        <v>2004</v>
      </c>
      <c r="D652">
        <v>99</v>
      </c>
      <c r="E652">
        <v>99</v>
      </c>
      <c r="F652">
        <v>99</v>
      </c>
      <c r="G652">
        <v>3</v>
      </c>
      <c r="H652">
        <v>99</v>
      </c>
      <c r="I652">
        <v>99</v>
      </c>
      <c r="J652">
        <v>999</v>
      </c>
      <c r="K652">
        <v>99</v>
      </c>
      <c r="L652">
        <v>99</v>
      </c>
      <c r="M652">
        <v>99</v>
      </c>
      <c r="N652">
        <v>99</v>
      </c>
      <c r="O652">
        <v>99</v>
      </c>
      <c r="P652">
        <v>9999</v>
      </c>
      <c r="Q652">
        <v>113</v>
      </c>
      <c r="R652">
        <v>1556</v>
      </c>
      <c r="S652">
        <v>3.7429305912596407</v>
      </c>
      <c r="T652">
        <v>4.425449871465295</v>
      </c>
      <c r="U652">
        <v>17.411053984575869</v>
      </c>
      <c r="V652">
        <v>1.2210796915167093</v>
      </c>
      <c r="W652">
        <v>1.4138817480719796</v>
      </c>
      <c r="X652">
        <v>57.197943444730079</v>
      </c>
      <c r="Y652">
        <v>12.853470437017991</v>
      </c>
      <c r="Z652">
        <v>5.3141677706646915</v>
      </c>
      <c r="AA652">
        <v>1.5878661524390532</v>
      </c>
      <c r="AB652">
        <v>2.1737437918669098</v>
      </c>
      <c r="AC652">
        <v>46.42502316211813</v>
      </c>
      <c r="AD652">
        <v>44.249622370469645</v>
      </c>
      <c r="AE652">
        <v>48.414066939290514</v>
      </c>
      <c r="AF652">
        <v>14.8814078041316</v>
      </c>
      <c r="AG652">
        <v>14.54177332598328</v>
      </c>
      <c r="AH652">
        <v>0.70694087403598971</v>
      </c>
    </row>
    <row r="653" spans="1:34">
      <c r="A653">
        <v>5</v>
      </c>
      <c r="B653">
        <v>80</v>
      </c>
      <c r="C653">
        <v>2004</v>
      </c>
      <c r="D653">
        <v>99</v>
      </c>
      <c r="E653">
        <v>99</v>
      </c>
      <c r="F653">
        <v>99</v>
      </c>
      <c r="G653">
        <v>4</v>
      </c>
      <c r="H653">
        <v>99</v>
      </c>
      <c r="I653">
        <v>99</v>
      </c>
      <c r="J653">
        <v>999</v>
      </c>
      <c r="K653">
        <v>99</v>
      </c>
      <c r="L653">
        <v>99</v>
      </c>
      <c r="M653">
        <v>99</v>
      </c>
      <c r="N653">
        <v>99</v>
      </c>
      <c r="O653">
        <v>99</v>
      </c>
      <c r="P653">
        <v>9999</v>
      </c>
      <c r="Q653">
        <v>220</v>
      </c>
      <c r="R653">
        <v>3445</v>
      </c>
      <c r="S653">
        <v>4.2226415094339611</v>
      </c>
      <c r="T653">
        <v>5.1419448476052239</v>
      </c>
      <c r="U653">
        <v>18.743105950653128</v>
      </c>
      <c r="V653">
        <v>1.9738751814223512</v>
      </c>
      <c r="W653">
        <v>3.6284470246734406</v>
      </c>
      <c r="X653">
        <v>67.895500725689388</v>
      </c>
      <c r="Y653">
        <v>17.67779390420899</v>
      </c>
      <c r="Z653">
        <v>5.277892902290465</v>
      </c>
      <c r="AA653">
        <v>1.8752249182767444</v>
      </c>
      <c r="AB653">
        <v>2.4326986913586102</v>
      </c>
      <c r="AC653">
        <v>75.900556282250236</v>
      </c>
      <c r="AD653">
        <v>60.122595932278223</v>
      </c>
      <c r="AE653">
        <v>71.006704625930354</v>
      </c>
      <c r="AF653">
        <v>32.947589900535576</v>
      </c>
      <c r="AG653">
        <v>34.65879843415447</v>
      </c>
      <c r="AH653">
        <v>0</v>
      </c>
    </row>
    <row r="654" spans="1:34">
      <c r="A654">
        <v>5</v>
      </c>
      <c r="B654">
        <v>81</v>
      </c>
      <c r="C654">
        <v>2003</v>
      </c>
      <c r="D654">
        <v>99</v>
      </c>
      <c r="E654">
        <v>99</v>
      </c>
      <c r="F654">
        <v>99</v>
      </c>
      <c r="G654">
        <v>1</v>
      </c>
      <c r="H654">
        <v>99</v>
      </c>
      <c r="I654">
        <v>99</v>
      </c>
      <c r="J654">
        <v>999</v>
      </c>
      <c r="K654">
        <v>99</v>
      </c>
      <c r="L654">
        <v>99</v>
      </c>
      <c r="M654">
        <v>99</v>
      </c>
      <c r="N654">
        <v>99</v>
      </c>
      <c r="O654">
        <v>99</v>
      </c>
      <c r="P654">
        <v>9999</v>
      </c>
      <c r="Q654">
        <v>269</v>
      </c>
      <c r="R654">
        <v>2864</v>
      </c>
      <c r="S654">
        <v>3.5485335195530712</v>
      </c>
      <c r="T654">
        <v>3.9839385474860345</v>
      </c>
      <c r="U654">
        <v>16.730097765363102</v>
      </c>
      <c r="V654">
        <v>0.62849162011173199</v>
      </c>
      <c r="W654">
        <v>1.1871508379888269</v>
      </c>
      <c r="X654">
        <v>51.222067039106143</v>
      </c>
      <c r="Y654">
        <v>10.579608938547484</v>
      </c>
      <c r="Z654">
        <v>5.4518737992917314</v>
      </c>
      <c r="AA654">
        <v>1.452128788032544</v>
      </c>
      <c r="AB654">
        <v>2.1521443422704256</v>
      </c>
      <c r="AC654">
        <v>44.538299613339056</v>
      </c>
      <c r="AD654">
        <v>47.720250632410355</v>
      </c>
      <c r="AE654">
        <v>53.127846837840927</v>
      </c>
      <c r="AF654">
        <v>24.172856178257941</v>
      </c>
      <c r="AG654">
        <v>23.028518066921318</v>
      </c>
      <c r="AH654">
        <v>0.31424581005586599</v>
      </c>
    </row>
    <row r="655" spans="1:34">
      <c r="A655">
        <v>5</v>
      </c>
      <c r="B655">
        <v>82</v>
      </c>
      <c r="C655">
        <v>2003</v>
      </c>
      <c r="D655">
        <v>99</v>
      </c>
      <c r="E655">
        <v>99</v>
      </c>
      <c r="F655">
        <v>99</v>
      </c>
      <c r="G655">
        <v>2</v>
      </c>
      <c r="H655">
        <v>99</v>
      </c>
      <c r="I655">
        <v>99</v>
      </c>
      <c r="J655">
        <v>999</v>
      </c>
      <c r="K655">
        <v>99</v>
      </c>
      <c r="L655">
        <v>99</v>
      </c>
      <c r="M655">
        <v>99</v>
      </c>
      <c r="N655">
        <v>99</v>
      </c>
      <c r="O655">
        <v>99</v>
      </c>
      <c r="P655">
        <v>9999</v>
      </c>
      <c r="Q655">
        <v>295</v>
      </c>
      <c r="R655">
        <v>2740</v>
      </c>
      <c r="S655">
        <v>3.0810218978102197</v>
      </c>
      <c r="T655">
        <v>3.493795620437957</v>
      </c>
      <c r="U655">
        <v>17.115036496350324</v>
      </c>
      <c r="V655">
        <v>0.69343065693430661</v>
      </c>
      <c r="W655">
        <v>3.6496350364963528E-2</v>
      </c>
      <c r="X655">
        <v>57.445255474452573</v>
      </c>
      <c r="Y655">
        <v>9.0145985401459843</v>
      </c>
      <c r="Z655">
        <v>4.8398958069390945</v>
      </c>
      <c r="AA655">
        <v>1.3618918168079177</v>
      </c>
      <c r="AB655">
        <v>1.7371944961209962</v>
      </c>
      <c r="AC655">
        <v>56.749678473990819</v>
      </c>
      <c r="AD655">
        <v>48.146126999718874</v>
      </c>
      <c r="AE655">
        <v>57.375783179481935</v>
      </c>
      <c r="AF655">
        <v>23.126266036461857</v>
      </c>
      <c r="AG655">
        <v>22.538390075172455</v>
      </c>
      <c r="AH655">
        <v>1.9708029197080297</v>
      </c>
    </row>
    <row r="656" spans="1:34">
      <c r="A656">
        <v>5</v>
      </c>
      <c r="B656">
        <v>83</v>
      </c>
      <c r="C656">
        <v>2003</v>
      </c>
      <c r="D656">
        <v>99</v>
      </c>
      <c r="E656">
        <v>99</v>
      </c>
      <c r="F656">
        <v>99</v>
      </c>
      <c r="G656">
        <v>3</v>
      </c>
      <c r="H656">
        <v>99</v>
      </c>
      <c r="I656">
        <v>99</v>
      </c>
      <c r="J656">
        <v>999</v>
      </c>
      <c r="K656">
        <v>99</v>
      </c>
      <c r="L656">
        <v>99</v>
      </c>
      <c r="M656">
        <v>99</v>
      </c>
      <c r="N656">
        <v>99</v>
      </c>
      <c r="O656">
        <v>99</v>
      </c>
      <c r="P656">
        <v>9999</v>
      </c>
      <c r="Q656">
        <v>128</v>
      </c>
      <c r="R656">
        <v>1799</v>
      </c>
      <c r="S656">
        <v>3.5052807115063942</v>
      </c>
      <c r="T656">
        <v>4.8571428571428559</v>
      </c>
      <c r="U656">
        <v>17.242356864924972</v>
      </c>
      <c r="V656">
        <v>0.66703724291272914</v>
      </c>
      <c r="W656">
        <v>2.6125625347415231</v>
      </c>
      <c r="X656">
        <v>58.532518065591987</v>
      </c>
      <c r="Y656">
        <v>11.673151750972764</v>
      </c>
      <c r="Z656">
        <v>5.5743109115253242</v>
      </c>
      <c r="AA656">
        <v>1.347377134861208</v>
      </c>
      <c r="AB656">
        <v>2.2112622583116983</v>
      </c>
      <c r="AC656">
        <v>50.986540044793593</v>
      </c>
      <c r="AD656">
        <v>47.548976612189882</v>
      </c>
      <c r="AE656">
        <v>56.532396371127199</v>
      </c>
      <c r="AF656">
        <v>15.183997299122215</v>
      </c>
      <c r="AG656">
        <v>14.908099800017402</v>
      </c>
      <c r="AH656">
        <v>1.6675931072818231</v>
      </c>
    </row>
    <row r="657" spans="1:34">
      <c r="A657">
        <v>5</v>
      </c>
      <c r="B657">
        <v>84</v>
      </c>
      <c r="C657">
        <v>2003</v>
      </c>
      <c r="D657">
        <v>99</v>
      </c>
      <c r="E657">
        <v>99</v>
      </c>
      <c r="F657">
        <v>99</v>
      </c>
      <c r="G657">
        <v>4</v>
      </c>
      <c r="H657">
        <v>99</v>
      </c>
      <c r="I657">
        <v>99</v>
      </c>
      <c r="J657">
        <v>999</v>
      </c>
      <c r="K657">
        <v>99</v>
      </c>
      <c r="L657">
        <v>99</v>
      </c>
      <c r="M657">
        <v>99</v>
      </c>
      <c r="N657">
        <v>99</v>
      </c>
      <c r="O657">
        <v>99</v>
      </c>
      <c r="P657">
        <v>9999</v>
      </c>
      <c r="Q657">
        <v>236</v>
      </c>
      <c r="R657">
        <v>4445</v>
      </c>
      <c r="S657">
        <v>4.1898762654668156</v>
      </c>
      <c r="T657">
        <v>5.3462317210348687</v>
      </c>
      <c r="U657">
        <v>18.501439820022537</v>
      </c>
      <c r="V657">
        <v>1.3498312710911136</v>
      </c>
      <c r="W657">
        <v>2.7896512935883018</v>
      </c>
      <c r="X657">
        <v>66.141732283464549</v>
      </c>
      <c r="Y657">
        <v>17.795275590551181</v>
      </c>
      <c r="Z657">
        <v>5.3044517412851411</v>
      </c>
      <c r="AA657">
        <v>1.8886758880526828</v>
      </c>
      <c r="AB657">
        <v>2.2765073687720938</v>
      </c>
      <c r="AC657">
        <v>75.676992990932845</v>
      </c>
      <c r="AD657">
        <v>63.887567285311121</v>
      </c>
      <c r="AE657">
        <v>70.468944345033279</v>
      </c>
      <c r="AF657">
        <v>37.516880486158009</v>
      </c>
      <c r="AG657">
        <v>39.524992057888817</v>
      </c>
      <c r="AH657">
        <v>0</v>
      </c>
    </row>
    <row r="658" spans="1:34">
      <c r="A658">
        <v>5</v>
      </c>
      <c r="B658">
        <v>85</v>
      </c>
      <c r="C658">
        <v>2002</v>
      </c>
      <c r="D658">
        <v>99</v>
      </c>
      <c r="E658">
        <v>99</v>
      </c>
      <c r="F658">
        <v>99</v>
      </c>
      <c r="G658">
        <v>1</v>
      </c>
      <c r="H658">
        <v>99</v>
      </c>
      <c r="I658">
        <v>99</v>
      </c>
      <c r="J658">
        <v>999</v>
      </c>
      <c r="K658">
        <v>99</v>
      </c>
      <c r="L658">
        <v>99</v>
      </c>
      <c r="M658">
        <v>99</v>
      </c>
      <c r="N658">
        <v>99</v>
      </c>
      <c r="O658">
        <v>99</v>
      </c>
      <c r="P658">
        <v>9999</v>
      </c>
      <c r="Q658">
        <v>280</v>
      </c>
      <c r="R658">
        <v>2585</v>
      </c>
      <c r="S658">
        <v>3.2533849129593806</v>
      </c>
      <c r="T658">
        <v>3.8085106382978711</v>
      </c>
      <c r="U658">
        <v>16.561934235976778</v>
      </c>
      <c r="V658">
        <v>0.77369439071566715</v>
      </c>
      <c r="W658">
        <v>0.92843326885880095</v>
      </c>
      <c r="X658">
        <v>51.025145067698247</v>
      </c>
      <c r="Y658">
        <v>12.185686653771761</v>
      </c>
      <c r="Z658">
        <v>5.841897439856635</v>
      </c>
      <c r="AA658">
        <v>1.4113429523724748</v>
      </c>
      <c r="AB658">
        <v>2.0587326636196197</v>
      </c>
      <c r="AC658">
        <v>51.878528169132323</v>
      </c>
      <c r="AD658">
        <v>52.13378013794793</v>
      </c>
      <c r="AE658">
        <v>55.52483917976069</v>
      </c>
      <c r="AF658">
        <v>19.680243623905596</v>
      </c>
      <c r="AG658">
        <v>19.096578391800847</v>
      </c>
      <c r="AH658">
        <v>0.11605415860735012</v>
      </c>
    </row>
    <row r="659" spans="1:34">
      <c r="A659">
        <v>5</v>
      </c>
      <c r="B659">
        <v>86</v>
      </c>
      <c r="C659">
        <v>2002</v>
      </c>
      <c r="D659">
        <v>99</v>
      </c>
      <c r="E659">
        <v>99</v>
      </c>
      <c r="F659">
        <v>99</v>
      </c>
      <c r="G659">
        <v>2</v>
      </c>
      <c r="H659">
        <v>99</v>
      </c>
      <c r="I659">
        <v>99</v>
      </c>
      <c r="J659">
        <v>999</v>
      </c>
      <c r="K659">
        <v>99</v>
      </c>
      <c r="L659">
        <v>99</v>
      </c>
      <c r="M659">
        <v>99</v>
      </c>
      <c r="N659">
        <v>99</v>
      </c>
      <c r="O659">
        <v>99</v>
      </c>
      <c r="P659">
        <v>9999</v>
      </c>
      <c r="Q659">
        <v>314</v>
      </c>
      <c r="R659">
        <v>3542</v>
      </c>
      <c r="S659">
        <v>2.9457933370976854</v>
      </c>
      <c r="T659">
        <v>3.6490683229813663</v>
      </c>
      <c r="U659">
        <v>17.13596837944668</v>
      </c>
      <c r="V659">
        <v>0.33879164313946913</v>
      </c>
      <c r="W659">
        <v>0.28232636928289107</v>
      </c>
      <c r="X659">
        <v>56.380575945793318</v>
      </c>
      <c r="Y659">
        <v>9.9378881987577632</v>
      </c>
      <c r="Z659">
        <v>4.790951075155319</v>
      </c>
      <c r="AA659">
        <v>1.2155579452319309</v>
      </c>
      <c r="AB659">
        <v>1.7904628391227388</v>
      </c>
      <c r="AC659">
        <v>55.934664132410511</v>
      </c>
      <c r="AD659">
        <v>46.018988595180119</v>
      </c>
      <c r="AE659">
        <v>59.588936814884391</v>
      </c>
      <c r="AF659">
        <v>26.96612105062809</v>
      </c>
      <c r="AG659">
        <v>27.073298128060237</v>
      </c>
      <c r="AH659">
        <v>2.2303783173348393</v>
      </c>
    </row>
    <row r="660" spans="1:34">
      <c r="A660">
        <v>5</v>
      </c>
      <c r="B660">
        <v>87</v>
      </c>
      <c r="C660">
        <v>2002</v>
      </c>
      <c r="D660">
        <v>99</v>
      </c>
      <c r="E660">
        <v>99</v>
      </c>
      <c r="F660">
        <v>99</v>
      </c>
      <c r="G660">
        <v>3</v>
      </c>
      <c r="H660">
        <v>99</v>
      </c>
      <c r="I660">
        <v>99</v>
      </c>
      <c r="J660">
        <v>999</v>
      </c>
      <c r="K660">
        <v>99</v>
      </c>
      <c r="L660">
        <v>99</v>
      </c>
      <c r="M660">
        <v>99</v>
      </c>
      <c r="N660">
        <v>99</v>
      </c>
      <c r="O660">
        <v>99</v>
      </c>
      <c r="P660">
        <v>9999</v>
      </c>
      <c r="Q660">
        <v>147</v>
      </c>
      <c r="R660">
        <v>1951</v>
      </c>
      <c r="S660">
        <v>3.3141978472578164</v>
      </c>
      <c r="T660">
        <v>4.7227063044592512</v>
      </c>
      <c r="U660">
        <v>16.893798052280843</v>
      </c>
      <c r="V660">
        <v>0.51255766273705772</v>
      </c>
      <c r="W660">
        <v>1.6914402870322909</v>
      </c>
      <c r="X660">
        <v>54.689902614044072</v>
      </c>
      <c r="Y660">
        <v>10.558687852383391</v>
      </c>
      <c r="Z660">
        <v>5.2541182479090685</v>
      </c>
      <c r="AA660">
        <v>1.2201109762129112</v>
      </c>
      <c r="AB660">
        <v>2.1033014626789606</v>
      </c>
      <c r="AC660">
        <v>46.155416798083344</v>
      </c>
      <c r="AD660">
        <v>39.504874731014127</v>
      </c>
      <c r="AE660">
        <v>56.503052257766576</v>
      </c>
      <c r="AF660">
        <v>14.853444994290063</v>
      </c>
      <c r="AG660">
        <v>14.701732772082911</v>
      </c>
      <c r="AH660">
        <v>1.4864172219374683</v>
      </c>
    </row>
    <row r="661" spans="1:34">
      <c r="A661">
        <v>5</v>
      </c>
      <c r="B661">
        <v>88</v>
      </c>
      <c r="C661">
        <v>2002</v>
      </c>
      <c r="D661">
        <v>99</v>
      </c>
      <c r="E661">
        <v>99</v>
      </c>
      <c r="F661">
        <v>99</v>
      </c>
      <c r="G661">
        <v>4</v>
      </c>
      <c r="H661">
        <v>99</v>
      </c>
      <c r="I661">
        <v>99</v>
      </c>
      <c r="J661">
        <v>999</v>
      </c>
      <c r="K661">
        <v>99</v>
      </c>
      <c r="L661">
        <v>99</v>
      </c>
      <c r="M661">
        <v>99</v>
      </c>
      <c r="N661">
        <v>99</v>
      </c>
      <c r="O661">
        <v>99</v>
      </c>
      <c r="P661">
        <v>9999</v>
      </c>
      <c r="Q661">
        <v>249</v>
      </c>
      <c r="R661">
        <v>5057</v>
      </c>
      <c r="S661">
        <v>3.3838244018192598</v>
      </c>
      <c r="T661">
        <v>4.6082657702194991</v>
      </c>
      <c r="U661">
        <v>17.346628435831541</v>
      </c>
      <c r="V661">
        <v>0.61301166699624299</v>
      </c>
      <c r="W661">
        <v>1.2853470437017993</v>
      </c>
      <c r="X661">
        <v>58.433854063674126</v>
      </c>
      <c r="Y661">
        <v>11.113308285544795</v>
      </c>
      <c r="Z661">
        <v>4.8075028085141316</v>
      </c>
      <c r="AA661">
        <v>1.5648904470111284</v>
      </c>
      <c r="AB661">
        <v>2.176372597823502</v>
      </c>
      <c r="AC661">
        <v>68.651237468451441</v>
      </c>
      <c r="AD661">
        <v>56.538689685124197</v>
      </c>
      <c r="AE661">
        <v>63.939628094959858</v>
      </c>
      <c r="AF661">
        <v>38.500190331176249</v>
      </c>
      <c r="AG661">
        <v>39.128390708055989</v>
      </c>
      <c r="AH661">
        <v>0.31639311844967383</v>
      </c>
    </row>
    <row r="662" spans="1:34">
      <c r="A662">
        <v>5</v>
      </c>
      <c r="B662">
        <v>89</v>
      </c>
      <c r="C662">
        <v>2001</v>
      </c>
      <c r="D662">
        <v>99</v>
      </c>
      <c r="E662">
        <v>99</v>
      </c>
      <c r="F662">
        <v>99</v>
      </c>
      <c r="G662">
        <v>1</v>
      </c>
      <c r="H662">
        <v>99</v>
      </c>
      <c r="I662">
        <v>99</v>
      </c>
      <c r="J662">
        <v>999</v>
      </c>
      <c r="K662">
        <v>99</v>
      </c>
      <c r="L662">
        <v>99</v>
      </c>
      <c r="M662">
        <v>99</v>
      </c>
      <c r="N662">
        <v>99</v>
      </c>
      <c r="O662">
        <v>99</v>
      </c>
      <c r="P662">
        <v>9999</v>
      </c>
      <c r="Q662">
        <v>262</v>
      </c>
      <c r="R662">
        <v>2279</v>
      </c>
      <c r="S662">
        <v>3.2694164107064498</v>
      </c>
      <c r="T662">
        <v>3.9894690653795526</v>
      </c>
      <c r="U662">
        <v>16.284861781483087</v>
      </c>
      <c r="V662">
        <v>0.26327336551118918</v>
      </c>
      <c r="W662">
        <v>1.0969723562966212</v>
      </c>
      <c r="X662">
        <v>49.627029398859136</v>
      </c>
      <c r="Y662">
        <v>10.179903466432648</v>
      </c>
      <c r="Z662">
        <v>5.5842161334538476</v>
      </c>
      <c r="AA662">
        <v>1.4241967049608497</v>
      </c>
      <c r="AB662">
        <v>2.2005371773846094</v>
      </c>
      <c r="AC662">
        <v>43.542190467711528</v>
      </c>
      <c r="AD662">
        <v>47.509182520591267</v>
      </c>
      <c r="AE662">
        <v>54.98818958251524</v>
      </c>
      <c r="AF662">
        <v>19.600928872452048</v>
      </c>
      <c r="AG662">
        <v>18.767423855885088</v>
      </c>
      <c r="AH662">
        <v>0.3510311540149188</v>
      </c>
    </row>
    <row r="663" spans="1:34">
      <c r="A663">
        <v>5</v>
      </c>
      <c r="B663">
        <v>90</v>
      </c>
      <c r="C663">
        <v>2001</v>
      </c>
      <c r="D663">
        <v>99</v>
      </c>
      <c r="E663">
        <v>99</v>
      </c>
      <c r="F663">
        <v>99</v>
      </c>
      <c r="G663">
        <v>2</v>
      </c>
      <c r="H663">
        <v>99</v>
      </c>
      <c r="I663">
        <v>99</v>
      </c>
      <c r="J663">
        <v>999</v>
      </c>
      <c r="K663">
        <v>99</v>
      </c>
      <c r="L663">
        <v>99</v>
      </c>
      <c r="M663">
        <v>99</v>
      </c>
      <c r="N663">
        <v>99</v>
      </c>
      <c r="O663">
        <v>99</v>
      </c>
      <c r="P663">
        <v>9999</v>
      </c>
      <c r="Q663">
        <v>316</v>
      </c>
      <c r="R663">
        <v>3170</v>
      </c>
      <c r="S663">
        <v>3.2835962145110424</v>
      </c>
      <c r="T663">
        <v>3.7955835962145112</v>
      </c>
      <c r="U663">
        <v>17.155488958990471</v>
      </c>
      <c r="V663">
        <v>0.72555205047318605</v>
      </c>
      <c r="W663">
        <v>0.12618296529968456</v>
      </c>
      <c r="X663">
        <v>57.255520504731855</v>
      </c>
      <c r="Y663">
        <v>10.220820189274445</v>
      </c>
      <c r="Z663">
        <v>5.0375344944727667</v>
      </c>
      <c r="AA663">
        <v>1.3723321699178184</v>
      </c>
      <c r="AB663">
        <v>1.7859898306508717</v>
      </c>
      <c r="AC663">
        <v>52.071389981166718</v>
      </c>
      <c r="AD663">
        <v>45.037717515442623</v>
      </c>
      <c r="AE663">
        <v>59.112216183930883</v>
      </c>
      <c r="AF663">
        <v>27.264126601874938</v>
      </c>
      <c r="AG663">
        <v>27.500375467817658</v>
      </c>
      <c r="AH663">
        <v>2.1451104100946377</v>
      </c>
    </row>
    <row r="664" spans="1:34">
      <c r="A664">
        <v>5</v>
      </c>
      <c r="B664">
        <v>91</v>
      </c>
      <c r="C664">
        <v>2001</v>
      </c>
      <c r="D664">
        <v>99</v>
      </c>
      <c r="E664">
        <v>99</v>
      </c>
      <c r="F664">
        <v>99</v>
      </c>
      <c r="G664">
        <v>3</v>
      </c>
      <c r="H664">
        <v>99</v>
      </c>
      <c r="I664">
        <v>99</v>
      </c>
      <c r="J664">
        <v>999</v>
      </c>
      <c r="K664">
        <v>99</v>
      </c>
      <c r="L664">
        <v>99</v>
      </c>
      <c r="M664">
        <v>99</v>
      </c>
      <c r="N664">
        <v>99</v>
      </c>
      <c r="O664">
        <v>99</v>
      </c>
      <c r="P664">
        <v>9999</v>
      </c>
      <c r="Q664">
        <v>155</v>
      </c>
      <c r="R664">
        <v>1902</v>
      </c>
      <c r="S664">
        <v>3.1798107255520511</v>
      </c>
      <c r="T664">
        <v>4.4327024185068362</v>
      </c>
      <c r="U664">
        <v>17.283806519453222</v>
      </c>
      <c r="V664">
        <v>0.73606729758149314</v>
      </c>
      <c r="W664">
        <v>0.89379600420609884</v>
      </c>
      <c r="X664">
        <v>58.307045215562546</v>
      </c>
      <c r="Y664">
        <v>10.462670872765511</v>
      </c>
      <c r="Z664">
        <v>4.9885495196065914</v>
      </c>
      <c r="AA664">
        <v>1.2064723655359419</v>
      </c>
      <c r="AB664">
        <v>2.1262573949930923</v>
      </c>
      <c r="AC664">
        <v>55.936781829367568</v>
      </c>
      <c r="AD664">
        <v>43.15631213227141</v>
      </c>
      <c r="AE664">
        <v>56.813555442159213</v>
      </c>
      <c r="AF664">
        <v>16.358475961124974</v>
      </c>
      <c r="AG664">
        <v>16.623641678798823</v>
      </c>
      <c r="AH664">
        <v>0.73606729758149314</v>
      </c>
    </row>
    <row r="665" spans="1:34">
      <c r="A665">
        <v>5</v>
      </c>
      <c r="B665">
        <v>92</v>
      </c>
      <c r="C665">
        <v>2001</v>
      </c>
      <c r="D665">
        <v>99</v>
      </c>
      <c r="E665">
        <v>99</v>
      </c>
      <c r="F665">
        <v>99</v>
      </c>
      <c r="G665">
        <v>4</v>
      </c>
      <c r="H665">
        <v>99</v>
      </c>
      <c r="I665">
        <v>99</v>
      </c>
      <c r="J665">
        <v>999</v>
      </c>
      <c r="K665">
        <v>99</v>
      </c>
      <c r="L665">
        <v>99</v>
      </c>
      <c r="M665">
        <v>99</v>
      </c>
      <c r="N665">
        <v>99</v>
      </c>
      <c r="O665">
        <v>99</v>
      </c>
      <c r="P665">
        <v>9999</v>
      </c>
      <c r="Q665">
        <v>275</v>
      </c>
      <c r="R665">
        <v>4276</v>
      </c>
      <c r="S665">
        <v>3.5926099158091671</v>
      </c>
      <c r="T665">
        <v>4.5717960710944814</v>
      </c>
      <c r="U665">
        <v>17.161693171188027</v>
      </c>
      <c r="V665">
        <v>1.333021515434986</v>
      </c>
      <c r="W665">
        <v>1.2628624883068285</v>
      </c>
      <c r="X665">
        <v>56.805425631431248</v>
      </c>
      <c r="Y665">
        <v>11.739943872778298</v>
      </c>
      <c r="Z665">
        <v>5.2062872453024474</v>
      </c>
      <c r="AA665">
        <v>1.7104700469219301</v>
      </c>
      <c r="AB665">
        <v>2.2381043302368164</v>
      </c>
      <c r="AC665">
        <v>72.411141702600503</v>
      </c>
      <c r="AD665">
        <v>57.362039903976189</v>
      </c>
      <c r="AE665">
        <v>66.245863453887125</v>
      </c>
      <c r="AF665">
        <v>36.77646856454804</v>
      </c>
      <c r="AG665">
        <v>37.108558997498449</v>
      </c>
      <c r="AH665">
        <v>0.1403180542563143</v>
      </c>
    </row>
    <row r="666" spans="1:34">
      <c r="A666">
        <v>5</v>
      </c>
      <c r="B666">
        <v>93</v>
      </c>
      <c r="C666">
        <v>2000</v>
      </c>
      <c r="D666">
        <v>99</v>
      </c>
      <c r="E666">
        <v>99</v>
      </c>
      <c r="F666">
        <v>99</v>
      </c>
      <c r="G666">
        <v>1</v>
      </c>
      <c r="H666">
        <v>99</v>
      </c>
      <c r="I666">
        <v>99</v>
      </c>
      <c r="J666">
        <v>999</v>
      </c>
      <c r="K666">
        <v>99</v>
      </c>
      <c r="L666">
        <v>99</v>
      </c>
      <c r="M666">
        <v>99</v>
      </c>
      <c r="N666">
        <v>99</v>
      </c>
      <c r="O666">
        <v>99</v>
      </c>
      <c r="P666">
        <v>9999</v>
      </c>
      <c r="Q666">
        <v>290</v>
      </c>
      <c r="R666">
        <v>2569</v>
      </c>
      <c r="S666">
        <v>3.2790969248734911</v>
      </c>
      <c r="T666">
        <v>4.321136629038536</v>
      </c>
      <c r="U666">
        <v>16.742779291553145</v>
      </c>
      <c r="V666">
        <v>0.42818217205138176</v>
      </c>
      <c r="W666">
        <v>2.1019852082522381</v>
      </c>
      <c r="X666">
        <v>51.226158038147162</v>
      </c>
      <c r="Y666">
        <v>11.833398209420013</v>
      </c>
      <c r="Z666">
        <v>5.4072730656913084</v>
      </c>
      <c r="AA666">
        <v>1.4342862053935996</v>
      </c>
      <c r="AB666">
        <v>2.2204385436696477</v>
      </c>
      <c r="AC666">
        <v>53.216652661948061</v>
      </c>
      <c r="AD666">
        <v>54.939691956820432</v>
      </c>
      <c r="AE666">
        <v>59.227292025528016</v>
      </c>
      <c r="AF666">
        <v>20.631223899775144</v>
      </c>
      <c r="AG666">
        <v>20.465432744920765</v>
      </c>
      <c r="AH666">
        <v>0.27247956403269757</v>
      </c>
    </row>
    <row r="667" spans="1:34">
      <c r="A667">
        <v>5</v>
      </c>
      <c r="B667">
        <v>94</v>
      </c>
      <c r="C667">
        <v>2000</v>
      </c>
      <c r="D667">
        <v>99</v>
      </c>
      <c r="E667">
        <v>99</v>
      </c>
      <c r="F667">
        <v>99</v>
      </c>
      <c r="G667">
        <v>2</v>
      </c>
      <c r="H667">
        <v>99</v>
      </c>
      <c r="I667">
        <v>99</v>
      </c>
      <c r="J667">
        <v>999</v>
      </c>
      <c r="K667">
        <v>99</v>
      </c>
      <c r="L667">
        <v>99</v>
      </c>
      <c r="M667">
        <v>99</v>
      </c>
      <c r="N667">
        <v>99</v>
      </c>
      <c r="O667">
        <v>99</v>
      </c>
      <c r="P667">
        <v>9999</v>
      </c>
      <c r="Q667">
        <v>382</v>
      </c>
      <c r="R667">
        <v>3418</v>
      </c>
      <c r="S667">
        <v>3.2396138092451725</v>
      </c>
      <c r="T667">
        <v>3.9049151550614392</v>
      </c>
      <c r="U667">
        <v>17.064072557050963</v>
      </c>
      <c r="V667">
        <v>0.55588063194850779</v>
      </c>
      <c r="W667">
        <v>0.11702750146284376</v>
      </c>
      <c r="X667">
        <v>56.231714452896469</v>
      </c>
      <c r="Y667">
        <v>10.005851375073142</v>
      </c>
      <c r="Z667">
        <v>4.7696398235323914</v>
      </c>
      <c r="AA667">
        <v>1.3458164258274521</v>
      </c>
      <c r="AB667">
        <v>1.7680025643926356</v>
      </c>
      <c r="AC667">
        <v>54.429974328021721</v>
      </c>
      <c r="AD667">
        <v>44.45922939039967</v>
      </c>
      <c r="AE667">
        <v>59.030923634963123</v>
      </c>
      <c r="AF667">
        <v>27.449405717956957</v>
      </c>
      <c r="AG667">
        <v>27.751344149973871</v>
      </c>
      <c r="AH667">
        <v>1.1995318899941485</v>
      </c>
    </row>
    <row r="668" spans="1:34">
      <c r="A668">
        <v>5</v>
      </c>
      <c r="B668">
        <v>95</v>
      </c>
      <c r="C668">
        <v>2000</v>
      </c>
      <c r="D668">
        <v>99</v>
      </c>
      <c r="E668">
        <v>99</v>
      </c>
      <c r="F668">
        <v>99</v>
      </c>
      <c r="G668">
        <v>3</v>
      </c>
      <c r="H668">
        <v>99</v>
      </c>
      <c r="I668">
        <v>99</v>
      </c>
      <c r="J668">
        <v>999</v>
      </c>
      <c r="K668">
        <v>99</v>
      </c>
      <c r="L668">
        <v>99</v>
      </c>
      <c r="M668">
        <v>99</v>
      </c>
      <c r="N668">
        <v>99</v>
      </c>
      <c r="O668">
        <v>99</v>
      </c>
      <c r="P668">
        <v>9999</v>
      </c>
      <c r="Q668">
        <v>182</v>
      </c>
      <c r="R668">
        <v>1926</v>
      </c>
      <c r="S668">
        <v>3.1645898234683276</v>
      </c>
      <c r="T668">
        <v>4.6516095534787123</v>
      </c>
      <c r="U668">
        <v>17.118172377985459</v>
      </c>
      <c r="V668">
        <v>0.25960539979231562</v>
      </c>
      <c r="W668">
        <v>1.5576323987538938</v>
      </c>
      <c r="X668">
        <v>55.659397715472473</v>
      </c>
      <c r="Y668">
        <v>11.318795430944959</v>
      </c>
      <c r="Z668">
        <v>5.0747600942211992</v>
      </c>
      <c r="AA668">
        <v>1.2507163110544131</v>
      </c>
      <c r="AB668">
        <v>2.2894436978625081</v>
      </c>
      <c r="AC668">
        <v>57.634646348978514</v>
      </c>
      <c r="AD668">
        <v>44.437126714976806</v>
      </c>
      <c r="AE668">
        <v>58.829431587945102</v>
      </c>
      <c r="AF668">
        <v>15.467394796016698</v>
      </c>
      <c r="AG668">
        <v>15.687110434410213</v>
      </c>
      <c r="AH668">
        <v>1.0384215991692627</v>
      </c>
    </row>
    <row r="669" spans="1:34">
      <c r="A669">
        <v>5</v>
      </c>
      <c r="B669">
        <v>96</v>
      </c>
      <c r="C669">
        <v>2000</v>
      </c>
      <c r="D669">
        <v>99</v>
      </c>
      <c r="E669">
        <v>99</v>
      </c>
      <c r="F669">
        <v>99</v>
      </c>
      <c r="G669">
        <v>4</v>
      </c>
      <c r="H669">
        <v>99</v>
      </c>
      <c r="I669">
        <v>99</v>
      </c>
      <c r="J669">
        <v>999</v>
      </c>
      <c r="K669">
        <v>99</v>
      </c>
      <c r="L669">
        <v>99</v>
      </c>
      <c r="M669">
        <v>99</v>
      </c>
      <c r="N669">
        <v>99</v>
      </c>
      <c r="O669">
        <v>99</v>
      </c>
      <c r="P669">
        <v>9999</v>
      </c>
      <c r="Q669">
        <v>301</v>
      </c>
      <c r="R669">
        <v>4539</v>
      </c>
      <c r="S669">
        <v>3.5183961224939404</v>
      </c>
      <c r="T669">
        <v>4.4613350958360884</v>
      </c>
      <c r="U669">
        <v>16.713637365058421</v>
      </c>
      <c r="V669">
        <v>0.63890724829257584</v>
      </c>
      <c r="W669">
        <v>1.6523463317911431</v>
      </c>
      <c r="X669">
        <v>52.941176470588239</v>
      </c>
      <c r="Y669">
        <v>9.8920467063229829</v>
      </c>
      <c r="Z669">
        <v>5.1509970511196004</v>
      </c>
      <c r="AA669">
        <v>1.7207066699121307</v>
      </c>
      <c r="AB669">
        <v>2.2939888261220975</v>
      </c>
      <c r="AC669">
        <v>71.169934142996198</v>
      </c>
      <c r="AD669">
        <v>57.488830139071638</v>
      </c>
      <c r="AE669">
        <v>68.207147770517352</v>
      </c>
      <c r="AF669">
        <v>36.451975586251208</v>
      </c>
      <c r="AG669">
        <v>36.096112670695163</v>
      </c>
      <c r="AH669">
        <v>8.8125137695527642E-2</v>
      </c>
    </row>
    <row r="670" spans="1:34">
      <c r="A670">
        <v>5</v>
      </c>
      <c r="B670">
        <v>97</v>
      </c>
      <c r="C670">
        <v>1999</v>
      </c>
      <c r="D670">
        <v>99</v>
      </c>
      <c r="E670">
        <v>99</v>
      </c>
      <c r="F670">
        <v>99</v>
      </c>
      <c r="G670">
        <v>1</v>
      </c>
      <c r="H670">
        <v>99</v>
      </c>
      <c r="I670">
        <v>99</v>
      </c>
      <c r="J670">
        <v>999</v>
      </c>
      <c r="K670">
        <v>99</v>
      </c>
      <c r="L670">
        <v>99</v>
      </c>
      <c r="M670">
        <v>99</v>
      </c>
      <c r="N670">
        <v>99</v>
      </c>
      <c r="O670">
        <v>99</v>
      </c>
      <c r="P670">
        <v>9999</v>
      </c>
      <c r="Q670">
        <v>340</v>
      </c>
      <c r="R670">
        <v>2954</v>
      </c>
      <c r="S670">
        <v>3.1225457007447539</v>
      </c>
      <c r="T670">
        <v>4.3906567366283005</v>
      </c>
      <c r="U670">
        <v>16.5393703452945</v>
      </c>
      <c r="V670">
        <v>0.23696682464454979</v>
      </c>
      <c r="W670">
        <v>1.0832769126607991</v>
      </c>
      <c r="X670">
        <v>50.406228842247799</v>
      </c>
      <c r="Y670">
        <v>11.238997968855784</v>
      </c>
      <c r="Z670">
        <v>5.6359138079995459</v>
      </c>
      <c r="AA670">
        <v>1.304338686739732</v>
      </c>
      <c r="AB670">
        <v>2.0254960964348037</v>
      </c>
      <c r="AC670">
        <v>50.637862434755057</v>
      </c>
      <c r="AD670">
        <v>51.008679889253528</v>
      </c>
      <c r="AE670">
        <v>58.270438541756945</v>
      </c>
      <c r="AF670">
        <v>21.593567251461987</v>
      </c>
      <c r="AG670">
        <v>21.245167826967965</v>
      </c>
      <c r="AH670">
        <v>0.13540961408259988</v>
      </c>
    </row>
    <row r="671" spans="1:34">
      <c r="A671">
        <v>5</v>
      </c>
      <c r="B671">
        <v>98</v>
      </c>
      <c r="C671">
        <v>1999</v>
      </c>
      <c r="D671">
        <v>99</v>
      </c>
      <c r="E671">
        <v>99</v>
      </c>
      <c r="F671">
        <v>99</v>
      </c>
      <c r="G671">
        <v>2</v>
      </c>
      <c r="H671">
        <v>99</v>
      </c>
      <c r="I671">
        <v>99</v>
      </c>
      <c r="J671">
        <v>999</v>
      </c>
      <c r="K671">
        <v>99</v>
      </c>
      <c r="L671">
        <v>99</v>
      </c>
      <c r="M671">
        <v>99</v>
      </c>
      <c r="N671">
        <v>99</v>
      </c>
      <c r="O671">
        <v>99</v>
      </c>
      <c r="P671">
        <v>9999</v>
      </c>
      <c r="Q671">
        <v>376</v>
      </c>
      <c r="R671">
        <v>3795</v>
      </c>
      <c r="S671">
        <v>3.1868247694334646</v>
      </c>
      <c r="T671">
        <v>3.6695652173913049</v>
      </c>
      <c r="U671">
        <v>16.669881422924899</v>
      </c>
      <c r="V671">
        <v>0.84321475625823439</v>
      </c>
      <c r="W671">
        <v>5.2700922266139649E-2</v>
      </c>
      <c r="X671">
        <v>53.280632411067195</v>
      </c>
      <c r="Y671">
        <v>9.3017127799736503</v>
      </c>
      <c r="Z671">
        <v>4.8514971256423509</v>
      </c>
      <c r="AA671">
        <v>1.3962627737849422</v>
      </c>
      <c r="AB671">
        <v>1.7410516397515627</v>
      </c>
      <c r="AC671">
        <v>53.081455412417661</v>
      </c>
      <c r="AD671">
        <v>44.874177817777486</v>
      </c>
      <c r="AE671">
        <v>56.249202202497045</v>
      </c>
      <c r="AF671">
        <v>27.741228070175438</v>
      </c>
      <c r="AG671">
        <v>27.50901208423744</v>
      </c>
      <c r="AH671">
        <v>1.2911725955204221</v>
      </c>
    </row>
    <row r="672" spans="1:34">
      <c r="A672">
        <v>5</v>
      </c>
      <c r="B672">
        <v>99</v>
      </c>
      <c r="C672">
        <v>1999</v>
      </c>
      <c r="D672">
        <v>99</v>
      </c>
      <c r="E672">
        <v>99</v>
      </c>
      <c r="F672">
        <v>99</v>
      </c>
      <c r="G672">
        <v>3</v>
      </c>
      <c r="H672">
        <v>99</v>
      </c>
      <c r="I672">
        <v>99</v>
      </c>
      <c r="J672">
        <v>999</v>
      </c>
      <c r="K672">
        <v>99</v>
      </c>
      <c r="L672">
        <v>99</v>
      </c>
      <c r="M672">
        <v>99</v>
      </c>
      <c r="N672">
        <v>99</v>
      </c>
      <c r="O672">
        <v>99</v>
      </c>
      <c r="P672">
        <v>9999</v>
      </c>
      <c r="Q672">
        <v>180</v>
      </c>
      <c r="R672">
        <v>1916</v>
      </c>
      <c r="S672">
        <v>3.4958246346555319</v>
      </c>
      <c r="T672">
        <v>4.0929018789144047</v>
      </c>
      <c r="U672">
        <v>17.200626304801681</v>
      </c>
      <c r="V672">
        <v>1.0438413361169105</v>
      </c>
      <c r="W672">
        <v>0.99164926931106434</v>
      </c>
      <c r="X672">
        <v>55.062630480167002</v>
      </c>
      <c r="Y672">
        <v>12.31732776617954</v>
      </c>
      <c r="Z672">
        <v>5.4313633032754911</v>
      </c>
      <c r="AA672">
        <v>1.4334518605346944</v>
      </c>
      <c r="AB672">
        <v>1.9763031779898013</v>
      </c>
      <c r="AC672">
        <v>56.001139357318799</v>
      </c>
      <c r="AD672">
        <v>44.583378346324622</v>
      </c>
      <c r="AE672">
        <v>39.292203312358978</v>
      </c>
      <c r="AF672">
        <v>14.005847953216378</v>
      </c>
      <c r="AG672">
        <v>14.330801107975438</v>
      </c>
      <c r="AH672">
        <v>0</v>
      </c>
    </row>
    <row r="673" spans="1:34">
      <c r="A673">
        <v>5</v>
      </c>
      <c r="B673">
        <v>100</v>
      </c>
      <c r="C673">
        <v>1999</v>
      </c>
      <c r="D673">
        <v>99</v>
      </c>
      <c r="E673">
        <v>99</v>
      </c>
      <c r="F673">
        <v>99</v>
      </c>
      <c r="G673">
        <v>4</v>
      </c>
      <c r="H673">
        <v>99</v>
      </c>
      <c r="I673">
        <v>99</v>
      </c>
      <c r="J673">
        <v>999</v>
      </c>
      <c r="K673">
        <v>99</v>
      </c>
      <c r="L673">
        <v>99</v>
      </c>
      <c r="M673">
        <v>99</v>
      </c>
      <c r="N673">
        <v>99</v>
      </c>
      <c r="O673">
        <v>99</v>
      </c>
      <c r="P673">
        <v>9999</v>
      </c>
      <c r="Q673">
        <v>361</v>
      </c>
      <c r="R673">
        <v>5015</v>
      </c>
      <c r="S673">
        <v>3.659621136590228</v>
      </c>
      <c r="T673">
        <v>4.6815553339980047</v>
      </c>
      <c r="U673">
        <v>16.927836490528421</v>
      </c>
      <c r="V673">
        <v>0.63808574277168484</v>
      </c>
      <c r="W673">
        <v>2.6719840478564305</v>
      </c>
      <c r="X673">
        <v>54.675972083748739</v>
      </c>
      <c r="Y673">
        <v>10.149551345962111</v>
      </c>
      <c r="Z673">
        <v>4.9482565693339149</v>
      </c>
      <c r="AA673">
        <v>1.7754262139858079</v>
      </c>
      <c r="AB673">
        <v>2.3806482971524296</v>
      </c>
      <c r="AC673">
        <v>72.202650806757447</v>
      </c>
      <c r="AD673">
        <v>61.633560815889901</v>
      </c>
      <c r="AE673">
        <v>73.263268402749148</v>
      </c>
      <c r="AF673">
        <v>36.659356725146203</v>
      </c>
      <c r="AG673">
        <v>36.915018980819148</v>
      </c>
      <c r="AH673">
        <v>0</v>
      </c>
    </row>
    <row r="674" spans="1:34">
      <c r="A674">
        <v>5</v>
      </c>
      <c r="B674">
        <v>101</v>
      </c>
      <c r="C674">
        <v>1998</v>
      </c>
      <c r="D674">
        <v>99</v>
      </c>
      <c r="E674">
        <v>99</v>
      </c>
      <c r="F674">
        <v>99</v>
      </c>
      <c r="G674">
        <v>1</v>
      </c>
      <c r="H674">
        <v>99</v>
      </c>
      <c r="I674">
        <v>99</v>
      </c>
      <c r="J674">
        <v>999</v>
      </c>
      <c r="K674">
        <v>99</v>
      </c>
      <c r="L674">
        <v>99</v>
      </c>
      <c r="M674">
        <v>99</v>
      </c>
      <c r="N674">
        <v>99</v>
      </c>
      <c r="O674">
        <v>99</v>
      </c>
      <c r="P674">
        <v>9999</v>
      </c>
      <c r="Q674">
        <v>359</v>
      </c>
      <c r="R674">
        <v>3031.25</v>
      </c>
      <c r="S674">
        <v>6.3719587628865986</v>
      </c>
      <c r="T674">
        <v>4.3130721649484549</v>
      </c>
      <c r="U674">
        <v>16.874886597938122</v>
      </c>
      <c r="V674">
        <v>0.32989690721649484</v>
      </c>
      <c r="W674">
        <v>1.7484536082474229</v>
      </c>
      <c r="X674">
        <v>52.75051546391753</v>
      </c>
      <c r="Y674">
        <v>11.942268041237112</v>
      </c>
      <c r="Z674">
        <v>5.6338596608242257</v>
      </c>
      <c r="AA674">
        <v>20.686156466562952</v>
      </c>
      <c r="AB674">
        <v>2.2132791003927887</v>
      </c>
      <c r="AC674">
        <v>-9.19024337839436</v>
      </c>
      <c r="AD674">
        <v>52.961946410587842</v>
      </c>
      <c r="AE674">
        <v>-15.402402569748563</v>
      </c>
      <c r="AF674">
        <v>20.355913707714265</v>
      </c>
      <c r="AG674">
        <v>20.231208157347169</v>
      </c>
      <c r="AH674">
        <v>6.5979381443298971E-2</v>
      </c>
    </row>
    <row r="675" spans="1:34">
      <c r="A675">
        <v>5</v>
      </c>
      <c r="B675">
        <v>102</v>
      </c>
      <c r="C675">
        <v>1998</v>
      </c>
      <c r="D675">
        <v>99</v>
      </c>
      <c r="E675">
        <v>99</v>
      </c>
      <c r="F675">
        <v>99</v>
      </c>
      <c r="G675">
        <v>2</v>
      </c>
      <c r="H675">
        <v>99</v>
      </c>
      <c r="I675">
        <v>99</v>
      </c>
      <c r="J675">
        <v>999</v>
      </c>
      <c r="K675">
        <v>99</v>
      </c>
      <c r="L675">
        <v>99</v>
      </c>
      <c r="M675">
        <v>99</v>
      </c>
      <c r="N675">
        <v>99</v>
      </c>
      <c r="O675">
        <v>99</v>
      </c>
      <c r="P675">
        <v>9999</v>
      </c>
      <c r="Q675">
        <v>396</v>
      </c>
      <c r="R675">
        <v>3771</v>
      </c>
      <c r="S675">
        <v>4.6809864757358799</v>
      </c>
      <c r="T675">
        <v>3.605144523998939</v>
      </c>
      <c r="U675">
        <v>16.858552108194125</v>
      </c>
      <c r="V675">
        <v>0.71599045346062018</v>
      </c>
      <c r="W675">
        <v>0.15910898965791564</v>
      </c>
      <c r="X675">
        <v>53.036329885971874</v>
      </c>
      <c r="Y675">
        <v>9.970830018562717</v>
      </c>
      <c r="Z675">
        <v>5.0757385312254417</v>
      </c>
      <c r="AA675">
        <v>11.98614982043784</v>
      </c>
      <c r="AB675">
        <v>1.8350906596259808</v>
      </c>
      <c r="AC675">
        <v>-2.3871976457299859</v>
      </c>
      <c r="AD675">
        <v>44.368947917232958</v>
      </c>
      <c r="AE675">
        <v>-16.984623620212705</v>
      </c>
      <c r="AF675">
        <v>25.323596071518512</v>
      </c>
      <c r="AG675">
        <v>25.144094755081479</v>
      </c>
      <c r="AH675">
        <v>0.21214531954388749</v>
      </c>
    </row>
    <row r="676" spans="1:34">
      <c r="A676">
        <v>5</v>
      </c>
      <c r="B676">
        <v>103</v>
      </c>
      <c r="C676">
        <v>1998</v>
      </c>
      <c r="D676">
        <v>99</v>
      </c>
      <c r="E676">
        <v>99</v>
      </c>
      <c r="F676">
        <v>99</v>
      </c>
      <c r="G676">
        <v>3</v>
      </c>
      <c r="H676">
        <v>99</v>
      </c>
      <c r="I676">
        <v>99</v>
      </c>
      <c r="J676">
        <v>999</v>
      </c>
      <c r="K676">
        <v>99</v>
      </c>
      <c r="L676">
        <v>99</v>
      </c>
      <c r="M676">
        <v>99</v>
      </c>
      <c r="N676">
        <v>99</v>
      </c>
      <c r="O676">
        <v>99</v>
      </c>
      <c r="P676">
        <v>9999</v>
      </c>
      <c r="Q676">
        <v>196</v>
      </c>
      <c r="R676">
        <v>2101</v>
      </c>
      <c r="S676">
        <v>5.4259876249405039</v>
      </c>
      <c r="T676">
        <v>3.6930033317467874</v>
      </c>
      <c r="U676">
        <v>17.268110423607794</v>
      </c>
      <c r="V676">
        <v>2.0466444550214189</v>
      </c>
      <c r="W676">
        <v>0.61875297477391744</v>
      </c>
      <c r="X676">
        <v>56.068538791051871</v>
      </c>
      <c r="Y676">
        <v>11.899095668729172</v>
      </c>
      <c r="Z676">
        <v>5.3219549842197376</v>
      </c>
      <c r="AA676">
        <v>11.88861804289553</v>
      </c>
      <c r="AB676">
        <v>1.9207262960949321</v>
      </c>
      <c r="AC676">
        <v>-2.8186341341044425</v>
      </c>
      <c r="AD676">
        <v>47.505177420104111</v>
      </c>
      <c r="AE676">
        <v>-7.5897270101520498</v>
      </c>
      <c r="AF676">
        <v>14.108956602031396</v>
      </c>
      <c r="AG676">
        <v>14.34927864621134</v>
      </c>
      <c r="AH676">
        <v>0</v>
      </c>
    </row>
    <row r="677" spans="1:34">
      <c r="A677">
        <v>5</v>
      </c>
      <c r="B677">
        <v>104</v>
      </c>
      <c r="C677">
        <v>1998</v>
      </c>
      <c r="D677">
        <v>99</v>
      </c>
      <c r="E677">
        <v>99</v>
      </c>
      <c r="F677">
        <v>99</v>
      </c>
      <c r="G677">
        <v>4</v>
      </c>
      <c r="H677">
        <v>99</v>
      </c>
      <c r="I677">
        <v>99</v>
      </c>
      <c r="J677">
        <v>999</v>
      </c>
      <c r="K677">
        <v>99</v>
      </c>
      <c r="L677">
        <v>99</v>
      </c>
      <c r="M677">
        <v>99</v>
      </c>
      <c r="N677">
        <v>99</v>
      </c>
      <c r="O677">
        <v>99</v>
      </c>
      <c r="P677">
        <v>9999</v>
      </c>
      <c r="Q677">
        <v>366</v>
      </c>
      <c r="R677">
        <v>5988</v>
      </c>
      <c r="S677">
        <v>4.3109552438209757</v>
      </c>
      <c r="T677">
        <v>4.758684034736139</v>
      </c>
      <c r="U677">
        <v>17.005878423513654</v>
      </c>
      <c r="V677">
        <v>0.96860387441549778</v>
      </c>
      <c r="W677">
        <v>3.1062124248497001</v>
      </c>
      <c r="X677">
        <v>55.293921175684702</v>
      </c>
      <c r="Y677">
        <v>11.289245156980629</v>
      </c>
      <c r="Z677">
        <v>5.0936371214323666</v>
      </c>
      <c r="AA677">
        <v>7.0479439496330096</v>
      </c>
      <c r="AB677">
        <v>2.4121954963457672</v>
      </c>
      <c r="AC677">
        <v>16.053775439212487</v>
      </c>
      <c r="AD677">
        <v>60.211767318773994</v>
      </c>
      <c r="AE677">
        <v>14.592361425991291</v>
      </c>
      <c r="AF677">
        <v>40.211533618735849</v>
      </c>
      <c r="AG677">
        <v>40.275418441360003</v>
      </c>
      <c r="AH677">
        <v>0</v>
      </c>
    </row>
    <row r="678" spans="1:34">
      <c r="A678">
        <v>5</v>
      </c>
      <c r="B678">
        <v>105</v>
      </c>
      <c r="C678">
        <v>1997</v>
      </c>
      <c r="D678">
        <v>99</v>
      </c>
      <c r="E678">
        <v>99</v>
      </c>
      <c r="F678">
        <v>99</v>
      </c>
      <c r="G678">
        <v>1</v>
      </c>
      <c r="H678">
        <v>99</v>
      </c>
      <c r="I678">
        <v>99</v>
      </c>
      <c r="J678">
        <v>999</v>
      </c>
      <c r="K678">
        <v>99</v>
      </c>
      <c r="L678">
        <v>99</v>
      </c>
      <c r="M678">
        <v>99</v>
      </c>
      <c r="N678">
        <v>99</v>
      </c>
      <c r="O678">
        <v>99</v>
      </c>
      <c r="P678">
        <v>9999</v>
      </c>
      <c r="Q678">
        <v>400</v>
      </c>
      <c r="R678">
        <v>3435.75</v>
      </c>
      <c r="S678">
        <v>6.0225569380775665</v>
      </c>
      <c r="T678">
        <v>4.1367969147929857</v>
      </c>
      <c r="U678">
        <v>16.835043294768241</v>
      </c>
      <c r="V678">
        <v>0.43658589827548577</v>
      </c>
      <c r="W678">
        <v>1.6881321399985445</v>
      </c>
      <c r="X678">
        <v>52.33209633995488</v>
      </c>
      <c r="Y678">
        <v>12.690096776540784</v>
      </c>
      <c r="Z678">
        <v>5.7515269978037109</v>
      </c>
      <c r="AA678">
        <v>20.253981110083654</v>
      </c>
      <c r="AB678">
        <v>2.2069792947653686</v>
      </c>
      <c r="AC678">
        <v>-4.2197493354236144</v>
      </c>
      <c r="AD678">
        <v>53.754913873418239</v>
      </c>
      <c r="AE678">
        <v>-17.223513948031638</v>
      </c>
      <c r="AF678">
        <v>20.833143844649602</v>
      </c>
      <c r="AG678">
        <v>20.804962602791075</v>
      </c>
      <c r="AH678">
        <v>0.29105726551699046</v>
      </c>
    </row>
    <row r="679" spans="1:34">
      <c r="A679">
        <v>5</v>
      </c>
      <c r="B679">
        <v>106</v>
      </c>
      <c r="C679">
        <v>1997</v>
      </c>
      <c r="D679">
        <v>99</v>
      </c>
      <c r="E679">
        <v>99</v>
      </c>
      <c r="F679">
        <v>99</v>
      </c>
      <c r="G679">
        <v>2</v>
      </c>
      <c r="H679">
        <v>99</v>
      </c>
      <c r="I679">
        <v>99</v>
      </c>
      <c r="J679">
        <v>999</v>
      </c>
      <c r="K679">
        <v>99</v>
      </c>
      <c r="L679">
        <v>99</v>
      </c>
      <c r="M679">
        <v>99</v>
      </c>
      <c r="N679">
        <v>99</v>
      </c>
      <c r="O679">
        <v>99</v>
      </c>
      <c r="P679">
        <v>9999</v>
      </c>
      <c r="Q679">
        <v>462</v>
      </c>
      <c r="R679">
        <v>4551</v>
      </c>
      <c r="S679">
        <v>4.4381454625357053</v>
      </c>
      <c r="T679">
        <v>3.542078664029884</v>
      </c>
      <c r="U679">
        <v>16.777389584706643</v>
      </c>
      <c r="V679">
        <v>0.57130301032740061</v>
      </c>
      <c r="W679">
        <v>0.19775873434410024</v>
      </c>
      <c r="X679">
        <v>53.263019116677647</v>
      </c>
      <c r="Y679">
        <v>10.129641836958909</v>
      </c>
      <c r="Z679">
        <v>5.1502844892712787</v>
      </c>
      <c r="AA679">
        <v>10.788790885812269</v>
      </c>
      <c r="AB679">
        <v>1.7119336293932816</v>
      </c>
      <c r="AC679">
        <v>2.4474601486551242</v>
      </c>
      <c r="AD679">
        <v>42.547014195178313</v>
      </c>
      <c r="AE679">
        <v>-15.865580029739252</v>
      </c>
      <c r="AF679">
        <v>27.595615989813087</v>
      </c>
      <c r="AG679">
        <v>27.463910272596408</v>
      </c>
      <c r="AH679">
        <v>0</v>
      </c>
    </row>
    <row r="680" spans="1:34">
      <c r="A680">
        <v>5</v>
      </c>
      <c r="B680">
        <v>107</v>
      </c>
      <c r="C680">
        <v>1997</v>
      </c>
      <c r="D680">
        <v>99</v>
      </c>
      <c r="E680">
        <v>99</v>
      </c>
      <c r="F680">
        <v>99</v>
      </c>
      <c r="G680">
        <v>3</v>
      </c>
      <c r="H680">
        <v>99</v>
      </c>
      <c r="I680">
        <v>99</v>
      </c>
      <c r="J680">
        <v>999</v>
      </c>
      <c r="K680">
        <v>99</v>
      </c>
      <c r="L680">
        <v>99</v>
      </c>
      <c r="M680">
        <v>99</v>
      </c>
      <c r="N680">
        <v>99</v>
      </c>
      <c r="O680">
        <v>99</v>
      </c>
      <c r="P680">
        <v>9999</v>
      </c>
      <c r="Q680">
        <v>240</v>
      </c>
      <c r="R680">
        <v>2311</v>
      </c>
      <c r="S680">
        <v>5.9965382951103399</v>
      </c>
      <c r="T680">
        <v>3.4508870618779746</v>
      </c>
      <c r="U680">
        <v>16.519125919515343</v>
      </c>
      <c r="V680">
        <v>0.47598442232799648</v>
      </c>
      <c r="W680">
        <v>0.60579835569017748</v>
      </c>
      <c r="X680">
        <v>51.233232366940705</v>
      </c>
      <c r="Y680">
        <v>9.9091302466464697</v>
      </c>
      <c r="Z680">
        <v>5.3190307089302555</v>
      </c>
      <c r="AA680">
        <v>15.183045446170995</v>
      </c>
      <c r="AB680">
        <v>2.0895337546399704</v>
      </c>
      <c r="AC680">
        <v>-8.3959655739318872</v>
      </c>
      <c r="AD680">
        <v>44.875649976609047</v>
      </c>
      <c r="AE680">
        <v>-10.933790954461488</v>
      </c>
      <c r="AF680">
        <v>14.01306713963042</v>
      </c>
      <c r="AG680">
        <v>13.731505520917178</v>
      </c>
      <c r="AH680">
        <v>0.12981393336218081</v>
      </c>
    </row>
    <row r="681" spans="1:34">
      <c r="A681">
        <v>5</v>
      </c>
      <c r="B681">
        <v>108</v>
      </c>
      <c r="C681">
        <v>1997</v>
      </c>
      <c r="D681">
        <v>99</v>
      </c>
      <c r="E681">
        <v>99</v>
      </c>
      <c r="F681">
        <v>99</v>
      </c>
      <c r="G681">
        <v>4</v>
      </c>
      <c r="H681">
        <v>99</v>
      </c>
      <c r="I681">
        <v>99</v>
      </c>
      <c r="J681">
        <v>999</v>
      </c>
      <c r="K681">
        <v>99</v>
      </c>
      <c r="L681">
        <v>99</v>
      </c>
      <c r="M681">
        <v>99</v>
      </c>
      <c r="N681">
        <v>99</v>
      </c>
      <c r="O681">
        <v>99</v>
      </c>
      <c r="P681">
        <v>9999</v>
      </c>
      <c r="Q681">
        <v>383</v>
      </c>
      <c r="R681">
        <v>6194</v>
      </c>
      <c r="S681">
        <v>4.5422989990313196</v>
      </c>
      <c r="T681">
        <v>4.0687762350661929</v>
      </c>
      <c r="U681">
        <v>17.055989667420071</v>
      </c>
      <c r="V681">
        <v>1.0009686793671295</v>
      </c>
      <c r="W681">
        <v>1.2269938650306749</v>
      </c>
      <c r="X681">
        <v>55.327736519212152</v>
      </c>
      <c r="Y681">
        <v>10.736196319018401</v>
      </c>
      <c r="Z681">
        <v>4.9999302995358592</v>
      </c>
      <c r="AA681">
        <v>10.376411191375592</v>
      </c>
      <c r="AB681">
        <v>2.1770481107609769</v>
      </c>
      <c r="AC681">
        <v>5.3519749476339404</v>
      </c>
      <c r="AD681">
        <v>56.755231422382892</v>
      </c>
      <c r="AE681">
        <v>6.8923913411018995</v>
      </c>
      <c r="AF681">
        <v>37.558173025906889</v>
      </c>
      <c r="AG681">
        <v>37.999621603695346</v>
      </c>
      <c r="AH681">
        <v>0</v>
      </c>
    </row>
    <row r="682" spans="1:34">
      <c r="A682">
        <v>5</v>
      </c>
      <c r="B682">
        <v>109</v>
      </c>
      <c r="C682">
        <v>1996</v>
      </c>
      <c r="D682">
        <v>99</v>
      </c>
      <c r="E682">
        <v>99</v>
      </c>
      <c r="F682">
        <v>99</v>
      </c>
      <c r="G682">
        <v>1</v>
      </c>
      <c r="H682">
        <v>99</v>
      </c>
      <c r="I682">
        <v>99</v>
      </c>
      <c r="J682">
        <v>999</v>
      </c>
      <c r="K682">
        <v>99</v>
      </c>
      <c r="L682">
        <v>99</v>
      </c>
      <c r="M682">
        <v>99</v>
      </c>
      <c r="N682">
        <v>99</v>
      </c>
      <c r="O682">
        <v>99</v>
      </c>
      <c r="P682">
        <v>9999</v>
      </c>
      <c r="Q682">
        <v>436</v>
      </c>
      <c r="R682">
        <v>3354.75</v>
      </c>
      <c r="S682">
        <v>5.5464639689991806</v>
      </c>
      <c r="T682">
        <v>3.8685446009389679</v>
      </c>
      <c r="U682">
        <v>17.066577241225126</v>
      </c>
      <c r="V682">
        <v>0.23846784410164687</v>
      </c>
      <c r="W682">
        <v>2.5337208435799985</v>
      </c>
      <c r="X682">
        <v>53.714881883895949</v>
      </c>
      <c r="Y682">
        <v>15.172516580967285</v>
      </c>
      <c r="Z682">
        <v>5.9507565136403988</v>
      </c>
      <c r="AA682">
        <v>15.547459918821669</v>
      </c>
      <c r="AB682">
        <v>2.3422128746792992</v>
      </c>
      <c r="AC682">
        <v>-4.7938234474106061</v>
      </c>
      <c r="AD682">
        <v>51.506066193853442</v>
      </c>
      <c r="AE682">
        <v>-16.039001961808935</v>
      </c>
      <c r="AF682">
        <v>21.802141383288113</v>
      </c>
      <c r="AG682">
        <v>22.176924712698654</v>
      </c>
      <c r="AH682">
        <v>0.3577017661524704</v>
      </c>
    </row>
    <row r="683" spans="1:34">
      <c r="A683">
        <v>5</v>
      </c>
      <c r="B683">
        <v>110</v>
      </c>
      <c r="C683">
        <v>1996</v>
      </c>
      <c r="D683">
        <v>99</v>
      </c>
      <c r="E683">
        <v>99</v>
      </c>
      <c r="F683">
        <v>99</v>
      </c>
      <c r="G683">
        <v>2</v>
      </c>
      <c r="H683">
        <v>99</v>
      </c>
      <c r="I683">
        <v>99</v>
      </c>
      <c r="J683">
        <v>999</v>
      </c>
      <c r="K683">
        <v>99</v>
      </c>
      <c r="L683">
        <v>99</v>
      </c>
      <c r="M683">
        <v>99</v>
      </c>
      <c r="N683">
        <v>99</v>
      </c>
      <c r="O683">
        <v>99</v>
      </c>
      <c r="P683">
        <v>9999</v>
      </c>
      <c r="Q683">
        <v>514</v>
      </c>
      <c r="R683">
        <v>4264.5</v>
      </c>
      <c r="S683">
        <v>5.2254660569820626</v>
      </c>
      <c r="T683">
        <v>3.4611326064016894</v>
      </c>
      <c r="U683">
        <v>16.569117129792481</v>
      </c>
      <c r="V683">
        <v>0.44553875014655869</v>
      </c>
      <c r="W683">
        <v>0.28139289482940555</v>
      </c>
      <c r="X683">
        <v>52.479774885684144</v>
      </c>
      <c r="Y683">
        <v>9.8956501348340975</v>
      </c>
      <c r="Z683">
        <v>5.1705696186003678</v>
      </c>
      <c r="AA683">
        <v>13.295982222054883</v>
      </c>
      <c r="AB683">
        <v>1.808623234491014</v>
      </c>
      <c r="AC683">
        <v>3.0123966455965006</v>
      </c>
      <c r="AD683">
        <v>45.485590564814913</v>
      </c>
      <c r="AE683">
        <v>-21.726795164755536</v>
      </c>
      <c r="AF683">
        <v>27.714503891208626</v>
      </c>
      <c r="AG683">
        <v>27.369207153279419</v>
      </c>
      <c r="AH683">
        <v>9.3797631609801882E-2</v>
      </c>
    </row>
    <row r="684" spans="1:34">
      <c r="A684">
        <v>5</v>
      </c>
      <c r="B684">
        <v>111</v>
      </c>
      <c r="C684">
        <v>1996</v>
      </c>
      <c r="D684">
        <v>99</v>
      </c>
      <c r="E684">
        <v>99</v>
      </c>
      <c r="F684">
        <v>99</v>
      </c>
      <c r="G684">
        <v>3</v>
      </c>
      <c r="H684">
        <v>99</v>
      </c>
      <c r="I684">
        <v>99</v>
      </c>
      <c r="J684">
        <v>999</v>
      </c>
      <c r="K684">
        <v>99</v>
      </c>
      <c r="L684">
        <v>99</v>
      </c>
      <c r="M684">
        <v>99</v>
      </c>
      <c r="N684">
        <v>99</v>
      </c>
      <c r="O684">
        <v>99</v>
      </c>
      <c r="P684">
        <v>9999</v>
      </c>
      <c r="Q684">
        <v>233</v>
      </c>
      <c r="R684">
        <v>2305</v>
      </c>
      <c r="S684">
        <v>5.5800433839479373</v>
      </c>
      <c r="T684">
        <v>3.6550976138828624</v>
      </c>
      <c r="U684">
        <v>16.796225596529251</v>
      </c>
      <c r="V684">
        <v>1.0845986984815617</v>
      </c>
      <c r="W684">
        <v>0.65075921908893741</v>
      </c>
      <c r="X684">
        <v>53.796095444685477</v>
      </c>
      <c r="Y684">
        <v>10.802603036876356</v>
      </c>
      <c r="Z684">
        <v>5.4776214878227423</v>
      </c>
      <c r="AA684">
        <v>10.947765587767774</v>
      </c>
      <c r="AB684">
        <v>2.0649752067166314</v>
      </c>
      <c r="AC684">
        <v>-14.327053532913688</v>
      </c>
      <c r="AD684">
        <v>45.151526691275826</v>
      </c>
      <c r="AE684">
        <v>-19.570324147193048</v>
      </c>
      <c r="AF684">
        <v>14.979934686184988</v>
      </c>
      <c r="AG684">
        <v>14.996066540728805</v>
      </c>
      <c r="AH684">
        <v>0</v>
      </c>
    </row>
    <row r="685" spans="1:34">
      <c r="A685">
        <v>5</v>
      </c>
      <c r="B685">
        <v>112</v>
      </c>
      <c r="C685">
        <v>1996</v>
      </c>
      <c r="D685">
        <v>99</v>
      </c>
      <c r="E685">
        <v>99</v>
      </c>
      <c r="F685">
        <v>99</v>
      </c>
      <c r="G685">
        <v>4</v>
      </c>
      <c r="H685">
        <v>99</v>
      </c>
      <c r="I685">
        <v>99</v>
      </c>
      <c r="J685">
        <v>999</v>
      </c>
      <c r="K685">
        <v>99</v>
      </c>
      <c r="L685">
        <v>99</v>
      </c>
      <c r="M685">
        <v>99</v>
      </c>
      <c r="N685">
        <v>99</v>
      </c>
      <c r="O685">
        <v>99</v>
      </c>
      <c r="P685">
        <v>9999</v>
      </c>
      <c r="Q685">
        <v>411</v>
      </c>
      <c r="R685">
        <v>5463</v>
      </c>
      <c r="S685">
        <v>3.7519677832692646</v>
      </c>
      <c r="T685">
        <v>3.8812008054182674</v>
      </c>
      <c r="U685">
        <v>16.756598938312287</v>
      </c>
      <c r="V685">
        <v>0.3844041735310269</v>
      </c>
      <c r="W685">
        <v>0.98846787479406895</v>
      </c>
      <c r="X685">
        <v>53.39557019952408</v>
      </c>
      <c r="Y685">
        <v>9.8846787479406899</v>
      </c>
      <c r="Z685">
        <v>4.9202108821749881</v>
      </c>
      <c r="AA685">
        <v>8.5841434639123904</v>
      </c>
      <c r="AB685">
        <v>2.0861852779319165</v>
      </c>
      <c r="AC685">
        <v>6.0948894287070638</v>
      </c>
      <c r="AD685">
        <v>58.680241587562897</v>
      </c>
      <c r="AE685">
        <v>6.0532602455117779</v>
      </c>
      <c r="AF685">
        <v>35.503420039318257</v>
      </c>
      <c r="AG685">
        <v>35.457801593293112</v>
      </c>
      <c r="AH685">
        <v>3.6609921288669224E-2</v>
      </c>
    </row>
    <row r="686" spans="1:34">
      <c r="A686">
        <v>6</v>
      </c>
      <c r="B686">
        <v>1</v>
      </c>
      <c r="C686">
        <v>1996</v>
      </c>
      <c r="D686">
        <v>99</v>
      </c>
      <c r="E686">
        <v>99</v>
      </c>
      <c r="F686">
        <v>99</v>
      </c>
      <c r="G686">
        <v>99</v>
      </c>
      <c r="H686">
        <v>1</v>
      </c>
      <c r="I686">
        <v>99</v>
      </c>
      <c r="J686">
        <v>999</v>
      </c>
      <c r="K686">
        <v>99</v>
      </c>
      <c r="L686">
        <v>99</v>
      </c>
      <c r="M686">
        <v>99</v>
      </c>
      <c r="N686">
        <v>99</v>
      </c>
      <c r="O686">
        <v>99</v>
      </c>
      <c r="P686">
        <v>9999</v>
      </c>
      <c r="Q686">
        <v>1198</v>
      </c>
      <c r="R686">
        <v>11974</v>
      </c>
      <c r="S686">
        <v>5.1286119926507432</v>
      </c>
      <c r="T686">
        <v>3.7977284115583752</v>
      </c>
      <c r="U686">
        <v>16.873509270085147</v>
      </c>
      <c r="V686">
        <v>0.49273425755804245</v>
      </c>
      <c r="W686">
        <v>1.2443627860364121</v>
      </c>
      <c r="X686">
        <v>53.866711207616511</v>
      </c>
      <c r="Y686">
        <v>11.249373642892932</v>
      </c>
      <c r="Z686">
        <v>5.2076574166516254</v>
      </c>
      <c r="AA686">
        <v>12.822564126868295</v>
      </c>
      <c r="AB686">
        <v>2.0869302703488559</v>
      </c>
      <c r="AC686">
        <v>-2.2941959050902967</v>
      </c>
      <c r="AD686">
        <v>51.065763022372721</v>
      </c>
      <c r="AE686">
        <v>-13.64654344006221</v>
      </c>
      <c r="AF686">
        <v>77.817673723374867</v>
      </c>
      <c r="AG686">
        <v>78.259919734964996</v>
      </c>
      <c r="AH686">
        <v>5.0108568565224658E-2</v>
      </c>
    </row>
    <row r="687" spans="1:34">
      <c r="A687">
        <v>6</v>
      </c>
      <c r="B687">
        <v>2</v>
      </c>
      <c r="C687">
        <v>1997</v>
      </c>
      <c r="D687">
        <v>99</v>
      </c>
      <c r="E687">
        <v>99</v>
      </c>
      <c r="F687">
        <v>99</v>
      </c>
      <c r="G687">
        <v>99</v>
      </c>
      <c r="H687">
        <v>1</v>
      </c>
      <c r="I687">
        <v>99</v>
      </c>
      <c r="J687">
        <v>999</v>
      </c>
      <c r="K687">
        <v>99</v>
      </c>
      <c r="L687">
        <v>99</v>
      </c>
      <c r="M687">
        <v>99</v>
      </c>
      <c r="N687">
        <v>99</v>
      </c>
      <c r="O687">
        <v>99</v>
      </c>
      <c r="P687">
        <v>9999</v>
      </c>
      <c r="Q687">
        <v>1144</v>
      </c>
      <c r="R687">
        <v>13304</v>
      </c>
      <c r="S687">
        <v>4.9960162357185789</v>
      </c>
      <c r="T687">
        <v>3.8945429945880945</v>
      </c>
      <c r="U687">
        <v>16.907854780517173</v>
      </c>
      <c r="V687">
        <v>0.71407095610342763</v>
      </c>
      <c r="W687">
        <v>1.0523150932050511</v>
      </c>
      <c r="X687">
        <v>54.088995790739638</v>
      </c>
      <c r="Y687">
        <v>10.786229705351774</v>
      </c>
      <c r="Z687">
        <v>5.2282927818805156</v>
      </c>
      <c r="AA687">
        <v>12.380871873130843</v>
      </c>
      <c r="AB687">
        <v>2.0875141341265038</v>
      </c>
      <c r="AC687">
        <v>0.43944602404478422</v>
      </c>
      <c r="AD687">
        <v>49.568802228768227</v>
      </c>
      <c r="AE687">
        <v>-4.7415499978562989</v>
      </c>
      <c r="AF687">
        <v>80.67063834947777</v>
      </c>
      <c r="AG687">
        <v>80.909942398874307</v>
      </c>
      <c r="AH687">
        <v>9.7714972940469019E-2</v>
      </c>
    </row>
    <row r="688" spans="1:34">
      <c r="A688">
        <v>6</v>
      </c>
      <c r="B688">
        <v>3</v>
      </c>
      <c r="C688">
        <v>1998</v>
      </c>
      <c r="D688">
        <v>99</v>
      </c>
      <c r="E688">
        <v>99</v>
      </c>
      <c r="F688">
        <v>99</v>
      </c>
      <c r="G688">
        <v>99</v>
      </c>
      <c r="H688">
        <v>1</v>
      </c>
      <c r="I688">
        <v>99</v>
      </c>
      <c r="J688">
        <v>999</v>
      </c>
      <c r="K688">
        <v>99</v>
      </c>
      <c r="L688">
        <v>99</v>
      </c>
      <c r="M688">
        <v>99</v>
      </c>
      <c r="N688">
        <v>99</v>
      </c>
      <c r="O688">
        <v>99</v>
      </c>
      <c r="P688">
        <v>9999</v>
      </c>
      <c r="Q688">
        <v>1005</v>
      </c>
      <c r="R688">
        <v>11659</v>
      </c>
      <c r="S688">
        <v>5.0837121537010042</v>
      </c>
      <c r="T688">
        <v>4.3154644480658719</v>
      </c>
      <c r="U688">
        <v>17.017728793207031</v>
      </c>
      <c r="V688">
        <v>1.0721331160476888</v>
      </c>
      <c r="W688">
        <v>2.1356891671669955</v>
      </c>
      <c r="X688">
        <v>54.30139806158332</v>
      </c>
      <c r="Y688">
        <v>11.44180461446093</v>
      </c>
      <c r="Z688">
        <v>5.2606278090547667</v>
      </c>
      <c r="AA688">
        <v>11.537021473372375</v>
      </c>
      <c r="AB688">
        <v>2.2727954723077848</v>
      </c>
      <c r="AC688">
        <v>2.9123616511981005</v>
      </c>
      <c r="AD688">
        <v>52.168354508287216</v>
      </c>
      <c r="AE688">
        <v>-2.5101541791276998</v>
      </c>
      <c r="AF688">
        <v>78.294300344161812</v>
      </c>
      <c r="AG688">
        <v>78.473333225226895</v>
      </c>
      <c r="AH688">
        <v>8.5770649283815059E-2</v>
      </c>
    </row>
    <row r="689" spans="1:34">
      <c r="A689">
        <v>6</v>
      </c>
      <c r="B689">
        <v>4</v>
      </c>
      <c r="C689">
        <v>1999</v>
      </c>
      <c r="D689">
        <v>99</v>
      </c>
      <c r="E689">
        <v>99</v>
      </c>
      <c r="F689">
        <v>99</v>
      </c>
      <c r="G689">
        <v>99</v>
      </c>
      <c r="H689">
        <v>1</v>
      </c>
      <c r="I689">
        <v>99</v>
      </c>
      <c r="J689">
        <v>999</v>
      </c>
      <c r="K689">
        <v>99</v>
      </c>
      <c r="L689">
        <v>99</v>
      </c>
      <c r="M689">
        <v>99</v>
      </c>
      <c r="N689">
        <v>99</v>
      </c>
      <c r="O689">
        <v>99</v>
      </c>
      <c r="P689">
        <v>9999</v>
      </c>
      <c r="Q689">
        <v>957</v>
      </c>
      <c r="R689">
        <v>10693</v>
      </c>
      <c r="S689">
        <v>3.503226409800805</v>
      </c>
      <c r="T689">
        <v>4.3025343682783124</v>
      </c>
      <c r="U689">
        <v>16.781071729168612</v>
      </c>
      <c r="V689">
        <v>0.7575049097540445</v>
      </c>
      <c r="W689">
        <v>1.6365846815673804</v>
      </c>
      <c r="X689">
        <v>53.5584026933508</v>
      </c>
      <c r="Y689">
        <v>10.352567099971941</v>
      </c>
      <c r="Z689">
        <v>5.1587238146708163</v>
      </c>
      <c r="AA689">
        <v>1.602834003764303</v>
      </c>
      <c r="AB689">
        <v>2.1711640142365054</v>
      </c>
      <c r="AC689">
        <v>60.894760560738895</v>
      </c>
      <c r="AD689">
        <v>51.831654910020511</v>
      </c>
      <c r="AE689">
        <v>64.116916720110851</v>
      </c>
      <c r="AF689">
        <v>78.165204678362571</v>
      </c>
      <c r="AG689">
        <v>78.027908109353902</v>
      </c>
      <c r="AH689">
        <v>0.47694753577106519</v>
      </c>
    </row>
    <row r="690" spans="1:34">
      <c r="A690">
        <v>6</v>
      </c>
      <c r="B690">
        <v>5</v>
      </c>
      <c r="C690">
        <v>2000</v>
      </c>
      <c r="D690">
        <v>99</v>
      </c>
      <c r="E690">
        <v>99</v>
      </c>
      <c r="F690">
        <v>99</v>
      </c>
      <c r="G690">
        <v>99</v>
      </c>
      <c r="H690">
        <v>1</v>
      </c>
      <c r="I690">
        <v>99</v>
      </c>
      <c r="J690">
        <v>999</v>
      </c>
      <c r="K690">
        <v>99</v>
      </c>
      <c r="L690">
        <v>99</v>
      </c>
      <c r="M690">
        <v>99</v>
      </c>
      <c r="N690">
        <v>99</v>
      </c>
      <c r="O690">
        <v>99</v>
      </c>
      <c r="P690">
        <v>9999</v>
      </c>
      <c r="Q690">
        <v>863</v>
      </c>
      <c r="R690">
        <v>9867</v>
      </c>
      <c r="S690">
        <v>3.4194790716529848</v>
      </c>
      <c r="T690">
        <v>4.4211006384919438</v>
      </c>
      <c r="U690">
        <v>16.911513124556627</v>
      </c>
      <c r="V690">
        <v>0.53714401540488499</v>
      </c>
      <c r="W690">
        <v>1.4695449478058169</v>
      </c>
      <c r="X690">
        <v>54.251545555893365</v>
      </c>
      <c r="Y690">
        <v>10.438836525793048</v>
      </c>
      <c r="Z690">
        <v>5.0837493207354436</v>
      </c>
      <c r="AA690">
        <v>1.5343364418721956</v>
      </c>
      <c r="AB690">
        <v>2.1709948158924752</v>
      </c>
      <c r="AC690">
        <v>61.566192569156755</v>
      </c>
      <c r="AD690">
        <v>51.724831887223758</v>
      </c>
      <c r="AE690">
        <v>63.385313535133797</v>
      </c>
      <c r="AF690">
        <v>79.240282685512383</v>
      </c>
      <c r="AG690">
        <v>79.395679687871706</v>
      </c>
      <c r="AH690">
        <v>0.72970507753116476</v>
      </c>
    </row>
    <row r="691" spans="1:34">
      <c r="A691">
        <v>6</v>
      </c>
      <c r="B691">
        <v>6</v>
      </c>
      <c r="C691">
        <v>2001</v>
      </c>
      <c r="D691">
        <v>99</v>
      </c>
      <c r="E691">
        <v>99</v>
      </c>
      <c r="F691">
        <v>99</v>
      </c>
      <c r="G691">
        <v>99</v>
      </c>
      <c r="H691">
        <v>1</v>
      </c>
      <c r="I691">
        <v>99</v>
      </c>
      <c r="J691">
        <v>999</v>
      </c>
      <c r="K691">
        <v>99</v>
      </c>
      <c r="L691">
        <v>99</v>
      </c>
      <c r="M691">
        <v>99</v>
      </c>
      <c r="N691">
        <v>99</v>
      </c>
      <c r="O691">
        <v>99</v>
      </c>
      <c r="P691">
        <v>9999</v>
      </c>
      <c r="Q691">
        <v>773</v>
      </c>
      <c r="R691">
        <v>8926</v>
      </c>
      <c r="S691">
        <v>3.4396146090073945</v>
      </c>
      <c r="T691">
        <v>4.3148106654716551</v>
      </c>
      <c r="U691">
        <v>16.923706027335911</v>
      </c>
      <c r="V691">
        <v>0.88505489580999341</v>
      </c>
      <c r="W691">
        <v>0.99708716110239759</v>
      </c>
      <c r="X691">
        <v>54.492493838225393</v>
      </c>
      <c r="Y691">
        <v>10.766300694600048</v>
      </c>
      <c r="Z691">
        <v>5.2720982039148838</v>
      </c>
      <c r="AA691">
        <v>1.5514534710986279</v>
      </c>
      <c r="AB691">
        <v>2.1325497754340064</v>
      </c>
      <c r="AC691">
        <v>59.216269032064531</v>
      </c>
      <c r="AD691">
        <v>50.926135291751777</v>
      </c>
      <c r="AE691">
        <v>62.429229174159794</v>
      </c>
      <c r="AF691">
        <v>76.769588027866192</v>
      </c>
      <c r="AG691">
        <v>76.388611466913602</v>
      </c>
      <c r="AH691">
        <v>0.95227425498543583</v>
      </c>
    </row>
    <row r="692" spans="1:34">
      <c r="A692">
        <v>6</v>
      </c>
      <c r="B692">
        <v>7</v>
      </c>
      <c r="C692">
        <v>2002</v>
      </c>
      <c r="D692">
        <v>99</v>
      </c>
      <c r="E692">
        <v>99</v>
      </c>
      <c r="F692">
        <v>99</v>
      </c>
      <c r="G692">
        <v>99</v>
      </c>
      <c r="H692">
        <v>1</v>
      </c>
      <c r="I692">
        <v>99</v>
      </c>
      <c r="J692">
        <v>999</v>
      </c>
      <c r="K692">
        <v>99</v>
      </c>
      <c r="L692">
        <v>99</v>
      </c>
      <c r="M692">
        <v>99</v>
      </c>
      <c r="N692">
        <v>99</v>
      </c>
      <c r="O692">
        <v>99</v>
      </c>
      <c r="P692">
        <v>9999</v>
      </c>
      <c r="Q692">
        <v>740</v>
      </c>
      <c r="R692">
        <v>10661</v>
      </c>
      <c r="S692">
        <v>3.2592627333270796</v>
      </c>
      <c r="T692">
        <v>4.2831816902729578</v>
      </c>
      <c r="U692">
        <v>17.048532032642399</v>
      </c>
      <c r="V692">
        <v>0.53465903761373212</v>
      </c>
      <c r="W692">
        <v>1.0693180752274645</v>
      </c>
      <c r="X692">
        <v>55.979739236469378</v>
      </c>
      <c r="Y692">
        <v>10.683800769158616</v>
      </c>
      <c r="Z692">
        <v>5.064846073353916</v>
      </c>
      <c r="AA692">
        <v>1.4330376888422169</v>
      </c>
      <c r="AB692">
        <v>2.0700171190116312</v>
      </c>
      <c r="AC692">
        <v>57.242392180679374</v>
      </c>
      <c r="AD692">
        <v>49.892572108125549</v>
      </c>
      <c r="AE692">
        <v>61.129904062311439</v>
      </c>
      <c r="AF692">
        <v>81.164826798629619</v>
      </c>
      <c r="AG692">
        <v>81.071627223171106</v>
      </c>
      <c r="AH692">
        <v>1.1255979739236468</v>
      </c>
    </row>
    <row r="693" spans="1:34">
      <c r="A693">
        <v>6</v>
      </c>
      <c r="B693">
        <v>8</v>
      </c>
      <c r="C693">
        <v>2003</v>
      </c>
      <c r="D693">
        <v>99</v>
      </c>
      <c r="E693">
        <v>99</v>
      </c>
      <c r="F693">
        <v>99</v>
      </c>
      <c r="G693">
        <v>99</v>
      </c>
      <c r="H693">
        <v>1</v>
      </c>
      <c r="I693">
        <v>99</v>
      </c>
      <c r="J693">
        <v>999</v>
      </c>
      <c r="K693">
        <v>99</v>
      </c>
      <c r="L693">
        <v>99</v>
      </c>
      <c r="M693">
        <v>99</v>
      </c>
      <c r="N693">
        <v>99</v>
      </c>
      <c r="O693">
        <v>99</v>
      </c>
      <c r="P693">
        <v>9999</v>
      </c>
      <c r="Q693">
        <v>689</v>
      </c>
      <c r="R693">
        <v>9059</v>
      </c>
      <c r="S693">
        <v>3.7606799867535048</v>
      </c>
      <c r="T693">
        <v>4.6581300364278606</v>
      </c>
      <c r="U693">
        <v>17.714471796003981</v>
      </c>
      <c r="V693">
        <v>1.0045258858593664</v>
      </c>
      <c r="W693">
        <v>2.1525554696986422</v>
      </c>
      <c r="X693">
        <v>60.348824373551182</v>
      </c>
      <c r="Y693">
        <v>14.129594878021861</v>
      </c>
      <c r="Z693">
        <v>5.4291574338269202</v>
      </c>
      <c r="AA693">
        <v>1.7335925755309209</v>
      </c>
      <c r="AB693">
        <v>2.2835357846431465</v>
      </c>
      <c r="AC693">
        <v>63.281445258971601</v>
      </c>
      <c r="AD693">
        <v>56.467891566530142</v>
      </c>
      <c r="AE693">
        <v>67.216111391331921</v>
      </c>
      <c r="AF693">
        <v>76.460162052667116</v>
      </c>
      <c r="AG693">
        <v>77.126383140904395</v>
      </c>
      <c r="AH693">
        <v>0.97140964786400286</v>
      </c>
    </row>
    <row r="694" spans="1:34">
      <c r="A694">
        <v>6</v>
      </c>
      <c r="B694">
        <v>9</v>
      </c>
      <c r="C694">
        <v>2004</v>
      </c>
      <c r="D694">
        <v>99</v>
      </c>
      <c r="E694">
        <v>99</v>
      </c>
      <c r="F694">
        <v>99</v>
      </c>
      <c r="G694">
        <v>99</v>
      </c>
      <c r="H694">
        <v>1</v>
      </c>
      <c r="I694">
        <v>99</v>
      </c>
      <c r="J694">
        <v>999</v>
      </c>
      <c r="K694">
        <v>99</v>
      </c>
      <c r="L694">
        <v>99</v>
      </c>
      <c r="M694">
        <v>99</v>
      </c>
      <c r="N694">
        <v>99</v>
      </c>
      <c r="O694">
        <v>99</v>
      </c>
      <c r="P694">
        <v>9999</v>
      </c>
      <c r="Q694">
        <v>594</v>
      </c>
      <c r="R694">
        <v>7682</v>
      </c>
      <c r="S694">
        <v>3.7567039833376712</v>
      </c>
      <c r="T694">
        <v>4.4634209841187191</v>
      </c>
      <c r="U694">
        <v>17.898359802134859</v>
      </c>
      <c r="V694">
        <v>1.2366571205415255</v>
      </c>
      <c r="W694">
        <v>1.9786513928664409</v>
      </c>
      <c r="X694">
        <v>61.520437386097385</v>
      </c>
      <c r="Y694">
        <v>13.941681853683944</v>
      </c>
      <c r="Z694">
        <v>5.1683962330348878</v>
      </c>
      <c r="AA694">
        <v>1.7081469999692795</v>
      </c>
      <c r="AB694">
        <v>2.243513642077799</v>
      </c>
      <c r="AC694">
        <v>63.140187166211838</v>
      </c>
      <c r="AD694">
        <v>54.135062996775773</v>
      </c>
      <c r="AE694">
        <v>68.045428404406763</v>
      </c>
      <c r="AF694">
        <v>73.469778117827104</v>
      </c>
      <c r="AG694">
        <v>73.802360577106256</v>
      </c>
      <c r="AH694">
        <v>1.3407966675344962</v>
      </c>
    </row>
    <row r="695" spans="1:34">
      <c r="A695">
        <v>6</v>
      </c>
      <c r="B695">
        <v>10</v>
      </c>
      <c r="C695">
        <v>2005</v>
      </c>
      <c r="D695">
        <v>99</v>
      </c>
      <c r="E695">
        <v>99</v>
      </c>
      <c r="F695">
        <v>99</v>
      </c>
      <c r="G695">
        <v>99</v>
      </c>
      <c r="H695">
        <v>1</v>
      </c>
      <c r="I695">
        <v>99</v>
      </c>
      <c r="J695">
        <v>999</v>
      </c>
      <c r="K695">
        <v>99</v>
      </c>
      <c r="L695">
        <v>99</v>
      </c>
      <c r="M695">
        <v>99</v>
      </c>
      <c r="N695">
        <v>99</v>
      </c>
      <c r="O695">
        <v>99</v>
      </c>
      <c r="P695">
        <v>9999</v>
      </c>
      <c r="Q695">
        <v>555</v>
      </c>
      <c r="R695">
        <v>8817</v>
      </c>
      <c r="S695">
        <v>3.6675740047635248</v>
      </c>
      <c r="T695">
        <v>4.5854599069978441</v>
      </c>
      <c r="U695">
        <v>17.991346262901235</v>
      </c>
      <c r="V695">
        <v>1.1001474424407394</v>
      </c>
      <c r="W695">
        <v>2.6879891119428376</v>
      </c>
      <c r="X695">
        <v>62.277418623114393</v>
      </c>
      <c r="Y695">
        <v>14.857661336055347</v>
      </c>
      <c r="Z695">
        <v>5.2478520557276553</v>
      </c>
      <c r="AA695">
        <v>1.70025114757683</v>
      </c>
      <c r="AB695">
        <v>2.3662079842175596</v>
      </c>
      <c r="AC695">
        <v>66.590529896089834</v>
      </c>
      <c r="AD695">
        <v>55.703036896046989</v>
      </c>
      <c r="AE695">
        <v>69.485558514852812</v>
      </c>
      <c r="AF695">
        <v>72.891865079365061</v>
      </c>
      <c r="AG695">
        <v>72.888557444360558</v>
      </c>
      <c r="AH695">
        <v>0.54440285811500511</v>
      </c>
    </row>
    <row r="696" spans="1:34">
      <c r="A696">
        <v>6</v>
      </c>
      <c r="B696">
        <v>11</v>
      </c>
      <c r="C696">
        <v>2006</v>
      </c>
      <c r="D696">
        <v>99</v>
      </c>
      <c r="E696">
        <v>99</v>
      </c>
      <c r="F696">
        <v>99</v>
      </c>
      <c r="G696">
        <v>99</v>
      </c>
      <c r="H696">
        <v>1</v>
      </c>
      <c r="I696">
        <v>99</v>
      </c>
      <c r="J696">
        <v>999</v>
      </c>
      <c r="K696">
        <v>99</v>
      </c>
      <c r="L696">
        <v>99</v>
      </c>
      <c r="M696">
        <v>99</v>
      </c>
      <c r="N696">
        <v>99</v>
      </c>
      <c r="O696">
        <v>99</v>
      </c>
      <c r="P696">
        <v>9999</v>
      </c>
      <c r="Q696">
        <v>558</v>
      </c>
      <c r="R696">
        <v>9668</v>
      </c>
      <c r="S696">
        <v>3.5518204385601995</v>
      </c>
      <c r="T696">
        <v>4.4510757136946628</v>
      </c>
      <c r="U696">
        <v>17.930078609846923</v>
      </c>
      <c r="V696">
        <v>1.0136532892014893</v>
      </c>
      <c r="W696">
        <v>3.1443938767066602</v>
      </c>
      <c r="X696">
        <v>61.739760033098882</v>
      </c>
      <c r="Y696">
        <v>13.767066611501864</v>
      </c>
      <c r="Z696">
        <v>5.1588425753292739</v>
      </c>
      <c r="AA696">
        <v>1.6533162083908004</v>
      </c>
      <c r="AB696">
        <v>2.4271312182956128</v>
      </c>
      <c r="AC696">
        <v>62.493998834260175</v>
      </c>
      <c r="AD696">
        <v>55.975807979377265</v>
      </c>
      <c r="AE696">
        <v>69.366896180338443</v>
      </c>
      <c r="AF696">
        <v>72.0685799478196</v>
      </c>
      <c r="AG696">
        <v>72.623982739298484</v>
      </c>
      <c r="AH696">
        <v>0.48613984278030609</v>
      </c>
    </row>
    <row r="697" spans="1:34">
      <c r="A697">
        <v>6</v>
      </c>
      <c r="B697">
        <v>12</v>
      </c>
      <c r="C697">
        <v>2007</v>
      </c>
      <c r="D697">
        <v>99</v>
      </c>
      <c r="E697">
        <v>99</v>
      </c>
      <c r="F697">
        <v>99</v>
      </c>
      <c r="G697">
        <v>99</v>
      </c>
      <c r="H697">
        <v>1</v>
      </c>
      <c r="I697">
        <v>99</v>
      </c>
      <c r="J697">
        <v>999</v>
      </c>
      <c r="K697">
        <v>99</v>
      </c>
      <c r="L697">
        <v>99</v>
      </c>
      <c r="M697">
        <v>99</v>
      </c>
      <c r="N697">
        <v>99</v>
      </c>
      <c r="O697">
        <v>99</v>
      </c>
      <c r="P697">
        <v>9999</v>
      </c>
      <c r="Q697">
        <v>505</v>
      </c>
      <c r="R697">
        <v>8308</v>
      </c>
      <c r="S697">
        <v>3.854116514203179</v>
      </c>
      <c r="T697">
        <v>4.5972556571978815</v>
      </c>
      <c r="U697">
        <v>18.069619643716905</v>
      </c>
      <c r="V697">
        <v>1.167549350024073</v>
      </c>
      <c r="W697">
        <v>3.418391911410688</v>
      </c>
      <c r="X697">
        <v>62.650457390467025</v>
      </c>
      <c r="Y697">
        <v>15.587385652383244</v>
      </c>
      <c r="Z697">
        <v>5.337580493722772</v>
      </c>
      <c r="AA697">
        <v>1.7188380069896925</v>
      </c>
      <c r="AB697">
        <v>2.4026149649568058</v>
      </c>
      <c r="AC697">
        <v>63.348738683855693</v>
      </c>
      <c r="AD697">
        <v>56.190854644833891</v>
      </c>
      <c r="AE697">
        <v>66.202683789409647</v>
      </c>
      <c r="AF697">
        <v>69.279519679786546</v>
      </c>
      <c r="AG697">
        <v>69.741136857127756</v>
      </c>
      <c r="AH697">
        <v>0.81848820414058732</v>
      </c>
    </row>
    <row r="698" spans="1:34">
      <c r="A698">
        <v>6</v>
      </c>
      <c r="B698">
        <v>13</v>
      </c>
      <c r="C698">
        <v>2008</v>
      </c>
      <c r="D698">
        <v>99</v>
      </c>
      <c r="E698">
        <v>99</v>
      </c>
      <c r="F698">
        <v>99</v>
      </c>
      <c r="G698">
        <v>99</v>
      </c>
      <c r="H698">
        <v>1</v>
      </c>
      <c r="I698">
        <v>99</v>
      </c>
      <c r="J698">
        <v>999</v>
      </c>
      <c r="K698">
        <v>99</v>
      </c>
      <c r="L698">
        <v>99</v>
      </c>
      <c r="M698">
        <v>99</v>
      </c>
      <c r="N698">
        <v>99</v>
      </c>
      <c r="O698">
        <v>99</v>
      </c>
      <c r="P698">
        <v>9999</v>
      </c>
      <c r="Q698">
        <v>528</v>
      </c>
      <c r="R698">
        <v>9282</v>
      </c>
      <c r="S698">
        <v>3.942361560008619</v>
      </c>
      <c r="T698">
        <v>4.6590174531351005</v>
      </c>
      <c r="U698">
        <v>18.432676147382111</v>
      </c>
      <c r="V698">
        <v>1.648351648351648</v>
      </c>
      <c r="W698">
        <v>2.801120448179272</v>
      </c>
      <c r="X698">
        <v>65.212238741650495</v>
      </c>
      <c r="Y698">
        <v>17.032967032967029</v>
      </c>
      <c r="Z698">
        <v>5.3945360416000554</v>
      </c>
      <c r="AA698">
        <v>1.7318692777694522</v>
      </c>
      <c r="AB698">
        <v>2.3157320147137765</v>
      </c>
      <c r="AC698">
        <v>63.181681082713318</v>
      </c>
      <c r="AD698">
        <v>57.468213164520321</v>
      </c>
      <c r="AE698">
        <v>68.026798550286642</v>
      </c>
      <c r="AF698">
        <v>72.765757290686722</v>
      </c>
      <c r="AG698">
        <v>72.262290013659182</v>
      </c>
      <c r="AH698">
        <v>0.29088558500323208</v>
      </c>
    </row>
    <row r="699" spans="1:34">
      <c r="A699">
        <v>6</v>
      </c>
      <c r="B699">
        <v>14</v>
      </c>
      <c r="C699">
        <v>2009</v>
      </c>
      <c r="D699">
        <v>99</v>
      </c>
      <c r="E699">
        <v>99</v>
      </c>
      <c r="F699">
        <v>99</v>
      </c>
      <c r="G699">
        <v>99</v>
      </c>
      <c r="H699">
        <v>1</v>
      </c>
      <c r="I699">
        <v>99</v>
      </c>
      <c r="J699">
        <v>999</v>
      </c>
      <c r="K699">
        <v>99</v>
      </c>
      <c r="L699">
        <v>99</v>
      </c>
      <c r="M699">
        <v>99</v>
      </c>
      <c r="N699">
        <v>99</v>
      </c>
      <c r="O699">
        <v>99</v>
      </c>
      <c r="P699">
        <v>9999</v>
      </c>
      <c r="Q699">
        <v>478</v>
      </c>
      <c r="R699">
        <v>7877</v>
      </c>
      <c r="S699">
        <v>4.078583216960773</v>
      </c>
      <c r="T699">
        <v>4.8032245778849827</v>
      </c>
      <c r="U699">
        <v>19.004481401548833</v>
      </c>
      <c r="V699">
        <v>2.3232194998095719</v>
      </c>
      <c r="W699">
        <v>2.4247810079979684</v>
      </c>
      <c r="X699">
        <v>68.477846896026392</v>
      </c>
      <c r="Y699">
        <v>21.086708137615844</v>
      </c>
      <c r="Z699">
        <v>5.722243357046465</v>
      </c>
      <c r="AA699">
        <v>1.7944505948901879</v>
      </c>
      <c r="AB699">
        <v>2.2190845938467341</v>
      </c>
      <c r="AC699">
        <v>60.985577071365903</v>
      </c>
      <c r="AD699">
        <v>54.472573056604411</v>
      </c>
      <c r="AE699">
        <v>63.745706887471378</v>
      </c>
      <c r="AF699">
        <v>68.626938491026294</v>
      </c>
      <c r="AG699">
        <v>68.567100792492681</v>
      </c>
      <c r="AH699">
        <v>0.1142566967119462</v>
      </c>
    </row>
    <row r="700" spans="1:34">
      <c r="A700">
        <v>6</v>
      </c>
      <c r="B700">
        <v>15</v>
      </c>
      <c r="C700">
        <v>2010</v>
      </c>
      <c r="D700">
        <v>99</v>
      </c>
      <c r="E700">
        <v>99</v>
      </c>
      <c r="F700">
        <v>99</v>
      </c>
      <c r="G700">
        <v>99</v>
      </c>
      <c r="H700">
        <v>1</v>
      </c>
      <c r="I700">
        <v>99</v>
      </c>
      <c r="J700">
        <v>999</v>
      </c>
      <c r="K700">
        <v>99</v>
      </c>
      <c r="L700">
        <v>99</v>
      </c>
      <c r="M700">
        <v>99</v>
      </c>
      <c r="N700">
        <v>99</v>
      </c>
      <c r="O700">
        <v>99</v>
      </c>
      <c r="P700">
        <v>9999</v>
      </c>
      <c r="Q700">
        <v>447</v>
      </c>
      <c r="R700">
        <v>8021</v>
      </c>
      <c r="S700">
        <v>4.3610522378755761</v>
      </c>
      <c r="T700">
        <v>4.8245854631592069</v>
      </c>
      <c r="U700">
        <v>19.443934671487341</v>
      </c>
      <c r="V700">
        <v>2.3313801271661898</v>
      </c>
      <c r="W700">
        <v>2.1443710260566013</v>
      </c>
      <c r="X700">
        <v>72.634334870963713</v>
      </c>
      <c r="Y700">
        <v>22.029672110709381</v>
      </c>
      <c r="Z700">
        <v>5.5892718473240146</v>
      </c>
      <c r="AA700">
        <v>1.6566817827361284</v>
      </c>
      <c r="AB700">
        <v>2.1681637430184351</v>
      </c>
      <c r="AC700">
        <v>65.462515653428582</v>
      </c>
      <c r="AD700">
        <v>59.172170488042518</v>
      </c>
      <c r="AE700">
        <v>72.683818703791374</v>
      </c>
      <c r="AF700">
        <v>67.638504616469149</v>
      </c>
      <c r="AG700">
        <v>68.727707313719762</v>
      </c>
      <c r="AH700">
        <v>0.31168183518264558</v>
      </c>
    </row>
    <row r="701" spans="1:34">
      <c r="A701">
        <v>6</v>
      </c>
      <c r="B701">
        <v>16</v>
      </c>
      <c r="C701">
        <v>2011</v>
      </c>
      <c r="D701">
        <v>99</v>
      </c>
      <c r="E701">
        <v>99</v>
      </c>
      <c r="F701">
        <v>99</v>
      </c>
      <c r="G701">
        <v>99</v>
      </c>
      <c r="H701">
        <v>1</v>
      </c>
      <c r="I701">
        <v>99</v>
      </c>
      <c r="J701">
        <v>999</v>
      </c>
      <c r="K701">
        <v>99</v>
      </c>
      <c r="L701">
        <v>99</v>
      </c>
      <c r="M701">
        <v>99</v>
      </c>
      <c r="N701">
        <v>99</v>
      </c>
      <c r="O701">
        <v>99</v>
      </c>
      <c r="P701">
        <v>9999</v>
      </c>
      <c r="Q701">
        <v>406</v>
      </c>
      <c r="R701">
        <v>6793</v>
      </c>
      <c r="S701">
        <v>4.4257323715589596</v>
      </c>
      <c r="T701">
        <v>4.9081407331076115</v>
      </c>
      <c r="U701">
        <v>19.410348888561828</v>
      </c>
      <c r="V701">
        <v>2.8558810540262041</v>
      </c>
      <c r="W701">
        <v>1.7518033269542177</v>
      </c>
      <c r="X701">
        <v>71.765052259679081</v>
      </c>
      <c r="Y701">
        <v>21.993228323273954</v>
      </c>
      <c r="Z701">
        <v>5.6758779005168005</v>
      </c>
      <c r="AA701">
        <v>1.8742595370508432</v>
      </c>
      <c r="AB701">
        <v>2.0511880138440906</v>
      </c>
      <c r="AC701">
        <v>59.337477761306197</v>
      </c>
      <c r="AD701">
        <v>54.712219661401996</v>
      </c>
      <c r="AE701">
        <v>61.740015866835634</v>
      </c>
      <c r="AF701">
        <v>68.161749949829399</v>
      </c>
      <c r="AG701">
        <v>69.336125965006644</v>
      </c>
      <c r="AH701">
        <v>7.3605181804799025E-2</v>
      </c>
    </row>
    <row r="702" spans="1:34">
      <c r="A702">
        <v>6</v>
      </c>
      <c r="B702">
        <v>17</v>
      </c>
      <c r="C702">
        <v>2012</v>
      </c>
      <c r="D702">
        <v>99</v>
      </c>
      <c r="E702">
        <v>99</v>
      </c>
      <c r="F702">
        <v>99</v>
      </c>
      <c r="G702">
        <v>99</v>
      </c>
      <c r="H702">
        <v>1</v>
      </c>
      <c r="I702">
        <v>99</v>
      </c>
      <c r="J702">
        <v>999</v>
      </c>
      <c r="K702">
        <v>99</v>
      </c>
      <c r="L702">
        <v>99</v>
      </c>
      <c r="M702">
        <v>99</v>
      </c>
      <c r="N702">
        <v>99</v>
      </c>
      <c r="O702">
        <v>99</v>
      </c>
      <c r="P702">
        <v>9999</v>
      </c>
      <c r="Q702">
        <v>392</v>
      </c>
      <c r="R702">
        <v>7187</v>
      </c>
      <c r="S702">
        <v>4.6088771392792554</v>
      </c>
      <c r="T702">
        <v>5.0129400306108254</v>
      </c>
      <c r="U702">
        <v>19.447071100598265</v>
      </c>
      <c r="V702">
        <v>3.1723946013635738</v>
      </c>
      <c r="W702">
        <v>1.5722832892722971</v>
      </c>
      <c r="X702">
        <v>72.185891192430745</v>
      </c>
      <c r="Y702">
        <v>22.554612494782248</v>
      </c>
      <c r="Z702">
        <v>5.6165648018573924</v>
      </c>
      <c r="AA702">
        <v>1.8864950918385921</v>
      </c>
      <c r="AB702">
        <v>2.0453940076002821</v>
      </c>
      <c r="AC702">
        <v>57.657771741498863</v>
      </c>
      <c r="AD702">
        <v>54.200427405983113</v>
      </c>
      <c r="AE702">
        <v>60.473131069953197</v>
      </c>
      <c r="AF702">
        <v>62.268237740426258</v>
      </c>
      <c r="AG702">
        <v>63.010495279828909</v>
      </c>
      <c r="AH702">
        <v>0.16696813691387227</v>
      </c>
    </row>
    <row r="703" spans="1:34">
      <c r="A703">
        <v>6</v>
      </c>
      <c r="B703">
        <v>18</v>
      </c>
      <c r="C703">
        <v>2013</v>
      </c>
      <c r="D703">
        <v>99</v>
      </c>
      <c r="E703">
        <v>99</v>
      </c>
      <c r="F703">
        <v>99</v>
      </c>
      <c r="G703">
        <v>99</v>
      </c>
      <c r="H703">
        <v>1</v>
      </c>
      <c r="I703">
        <v>99</v>
      </c>
      <c r="J703">
        <v>999</v>
      </c>
      <c r="K703">
        <v>99</v>
      </c>
      <c r="L703">
        <v>99</v>
      </c>
      <c r="M703">
        <v>99</v>
      </c>
      <c r="N703">
        <v>99</v>
      </c>
      <c r="O703">
        <v>99</v>
      </c>
      <c r="P703">
        <v>9999</v>
      </c>
      <c r="Q703">
        <v>398</v>
      </c>
      <c r="R703">
        <v>9906</v>
      </c>
      <c r="S703">
        <v>4.4128810821724205</v>
      </c>
      <c r="T703">
        <v>5.0139309509388257</v>
      </c>
      <c r="U703">
        <v>19.197011911972581</v>
      </c>
      <c r="V703">
        <v>2.2107813446396118</v>
      </c>
      <c r="W703">
        <v>2.5237229961639405</v>
      </c>
      <c r="X703">
        <v>72.541893801736308</v>
      </c>
      <c r="Y703">
        <v>19.180294770845943</v>
      </c>
      <c r="Z703">
        <v>5.2160197138060438</v>
      </c>
      <c r="AA703">
        <v>1.7967407841361083</v>
      </c>
      <c r="AB703">
        <v>2.1279028824744639</v>
      </c>
      <c r="AC703">
        <v>56.935050658498881</v>
      </c>
      <c r="AD703">
        <v>58.530772271084608</v>
      </c>
      <c r="AE703">
        <v>64.343185019166185</v>
      </c>
      <c r="AF703">
        <v>70.01696352841391</v>
      </c>
      <c r="AG703">
        <v>69.813671710656365</v>
      </c>
      <c r="AH703">
        <v>0.23218251564708256</v>
      </c>
    </row>
    <row r="704" spans="1:34">
      <c r="A704">
        <v>6</v>
      </c>
      <c r="B704">
        <v>19</v>
      </c>
      <c r="C704">
        <v>2014</v>
      </c>
      <c r="D704">
        <v>99</v>
      </c>
      <c r="E704">
        <v>99</v>
      </c>
      <c r="F704">
        <v>99</v>
      </c>
      <c r="G704">
        <v>99</v>
      </c>
      <c r="H704">
        <v>1</v>
      </c>
      <c r="I704">
        <v>99</v>
      </c>
      <c r="J704">
        <v>999</v>
      </c>
      <c r="K704">
        <v>99</v>
      </c>
      <c r="L704">
        <v>99</v>
      </c>
      <c r="M704">
        <v>99</v>
      </c>
      <c r="N704">
        <v>99</v>
      </c>
      <c r="O704">
        <v>99</v>
      </c>
      <c r="P704">
        <v>9999</v>
      </c>
      <c r="Q704">
        <v>375</v>
      </c>
      <c r="R704">
        <v>6989</v>
      </c>
      <c r="S704">
        <v>4.7524681642581186</v>
      </c>
      <c r="T704">
        <v>5.5120904278151368</v>
      </c>
      <c r="U704">
        <v>20.379854056374263</v>
      </c>
      <c r="V704">
        <v>2.2463871798540569</v>
      </c>
      <c r="W704">
        <v>3.0762626985262553</v>
      </c>
      <c r="X704">
        <v>81.055945056517388</v>
      </c>
      <c r="Y704">
        <v>25.983688653598513</v>
      </c>
      <c r="Z704">
        <v>5.3325885560786066</v>
      </c>
      <c r="AA704">
        <v>1.6809372800273339</v>
      </c>
      <c r="AB704">
        <v>2.1161111755302766</v>
      </c>
      <c r="AC704">
        <v>55.945211554317119</v>
      </c>
      <c r="AD704">
        <v>53.89613751077335</v>
      </c>
      <c r="AE704">
        <v>62.102886492472656</v>
      </c>
      <c r="AF704">
        <v>69.792290792889958</v>
      </c>
      <c r="AG704">
        <v>70.23110941493141</v>
      </c>
      <c r="AH704">
        <v>8.5849191586779214E-2</v>
      </c>
    </row>
    <row r="705" spans="1:37">
      <c r="A705">
        <v>6</v>
      </c>
      <c r="B705">
        <v>20</v>
      </c>
      <c r="C705">
        <v>2015</v>
      </c>
      <c r="D705">
        <v>99</v>
      </c>
      <c r="E705">
        <v>99</v>
      </c>
      <c r="F705">
        <v>99</v>
      </c>
      <c r="G705">
        <v>99</v>
      </c>
      <c r="H705">
        <v>1</v>
      </c>
      <c r="I705">
        <v>99</v>
      </c>
      <c r="J705">
        <v>999</v>
      </c>
      <c r="K705">
        <v>99</v>
      </c>
      <c r="L705">
        <v>99</v>
      </c>
      <c r="M705">
        <v>99</v>
      </c>
      <c r="N705">
        <v>99</v>
      </c>
      <c r="O705">
        <v>99</v>
      </c>
      <c r="P705">
        <v>9999</v>
      </c>
      <c r="Q705">
        <v>342</v>
      </c>
      <c r="R705">
        <v>5392</v>
      </c>
      <c r="S705">
        <v>4.6791543026706242</v>
      </c>
      <c r="T705">
        <v>5.373330860534125</v>
      </c>
      <c r="U705">
        <v>21.139336053412471</v>
      </c>
      <c r="V705">
        <v>3.2084569732937696</v>
      </c>
      <c r="W705">
        <v>2.7077151335311562</v>
      </c>
      <c r="X705">
        <v>82.585311572700292</v>
      </c>
      <c r="Y705">
        <v>32.474035608308597</v>
      </c>
      <c r="Z705">
        <v>5.874906824551049</v>
      </c>
      <c r="AA705">
        <v>1.7945752073969312</v>
      </c>
      <c r="AB705">
        <v>2.2428374694279953</v>
      </c>
      <c r="AC705">
        <v>58.862855896584016</v>
      </c>
      <c r="AD705">
        <v>57.478065876013773</v>
      </c>
      <c r="AE705">
        <v>62.932267879464064</v>
      </c>
      <c r="AF705">
        <v>66.10273384822851</v>
      </c>
      <c r="AG705">
        <v>66.850571773430161</v>
      </c>
      <c r="AH705">
        <v>0.22255192878338281</v>
      </c>
    </row>
    <row r="706" spans="1:37">
      <c r="A706">
        <v>6</v>
      </c>
      <c r="B706">
        <v>21</v>
      </c>
      <c r="C706">
        <v>2016</v>
      </c>
      <c r="D706">
        <v>99</v>
      </c>
      <c r="E706">
        <v>99</v>
      </c>
      <c r="F706">
        <v>99</v>
      </c>
      <c r="G706">
        <v>99</v>
      </c>
      <c r="H706">
        <v>1</v>
      </c>
      <c r="I706">
        <v>99</v>
      </c>
      <c r="J706">
        <v>999</v>
      </c>
      <c r="K706">
        <v>99</v>
      </c>
      <c r="L706">
        <v>99</v>
      </c>
      <c r="M706">
        <v>99</v>
      </c>
      <c r="N706">
        <v>99</v>
      </c>
      <c r="O706">
        <v>99</v>
      </c>
      <c r="P706">
        <v>9999</v>
      </c>
      <c r="Q706">
        <v>372</v>
      </c>
      <c r="R706">
        <v>5667</v>
      </c>
      <c r="S706">
        <v>4.8185989059467085</v>
      </c>
      <c r="T706">
        <v>5.4462678665960809</v>
      </c>
      <c r="U706">
        <v>21.377183695076678</v>
      </c>
      <c r="V706">
        <v>3.2292218104817376</v>
      </c>
      <c r="W706">
        <v>5.1349920592906315</v>
      </c>
      <c r="X706">
        <v>82.812775719075375</v>
      </c>
      <c r="Y706">
        <v>33.439209458267158</v>
      </c>
      <c r="Z706">
        <v>6.073290389795118</v>
      </c>
      <c r="AA706">
        <v>1.7413234794002439</v>
      </c>
      <c r="AB706">
        <v>2.3756302207450242</v>
      </c>
      <c r="AC706">
        <v>56.33301843059116</v>
      </c>
      <c r="AD706">
        <v>56.5218726303086</v>
      </c>
      <c r="AE706">
        <v>66.773978735788816</v>
      </c>
      <c r="AF706">
        <v>66.537513208876362</v>
      </c>
      <c r="AG706">
        <v>66.974362830111673</v>
      </c>
      <c r="AH706">
        <v>0.17646020822304564</v>
      </c>
    </row>
    <row r="707" spans="1:37">
      <c r="A707">
        <v>6</v>
      </c>
      <c r="B707">
        <v>22</v>
      </c>
      <c r="C707">
        <v>2017</v>
      </c>
      <c r="D707">
        <v>99</v>
      </c>
      <c r="E707">
        <v>99</v>
      </c>
      <c r="F707">
        <v>99</v>
      </c>
      <c r="G707">
        <v>99</v>
      </c>
      <c r="H707">
        <v>1</v>
      </c>
      <c r="I707">
        <v>99</v>
      </c>
      <c r="J707">
        <v>999</v>
      </c>
      <c r="K707">
        <v>99</v>
      </c>
      <c r="L707">
        <v>99</v>
      </c>
      <c r="M707">
        <v>99</v>
      </c>
      <c r="N707">
        <v>99</v>
      </c>
      <c r="O707">
        <v>99</v>
      </c>
      <c r="P707">
        <v>9999</v>
      </c>
      <c r="Q707">
        <v>367</v>
      </c>
      <c r="R707">
        <v>6955</v>
      </c>
      <c r="S707">
        <v>4.6462976276060388</v>
      </c>
      <c r="T707">
        <v>5.3407620416966211</v>
      </c>
      <c r="U707">
        <v>20.874076204169747</v>
      </c>
      <c r="V707">
        <v>2.1423436376707401</v>
      </c>
      <c r="W707">
        <v>4.5147375988497487</v>
      </c>
      <c r="X707">
        <v>81.150251617541315</v>
      </c>
      <c r="Y707">
        <v>29.446441409058227</v>
      </c>
      <c r="Z707">
        <v>5.9191861208712462</v>
      </c>
      <c r="AA707">
        <v>1.6946607982917523</v>
      </c>
      <c r="AB707">
        <v>2.3780808905401871</v>
      </c>
      <c r="AC707">
        <v>53.391467598393241</v>
      </c>
      <c r="AD707">
        <v>58.459076543480919</v>
      </c>
      <c r="AE707">
        <v>63.881402989906022</v>
      </c>
      <c r="AF707">
        <v>66.364503816793899</v>
      </c>
      <c r="AG707">
        <v>67.249486408052718</v>
      </c>
      <c r="AH707">
        <v>0.27318475916606766</v>
      </c>
    </row>
    <row r="708" spans="1:37">
      <c r="A708">
        <v>6</v>
      </c>
      <c r="B708">
        <v>23</v>
      </c>
      <c r="C708">
        <v>2018</v>
      </c>
      <c r="D708">
        <v>99</v>
      </c>
      <c r="E708">
        <v>99</v>
      </c>
      <c r="F708">
        <v>99</v>
      </c>
      <c r="G708">
        <v>99</v>
      </c>
      <c r="H708">
        <v>1</v>
      </c>
      <c r="I708">
        <v>99</v>
      </c>
      <c r="J708">
        <v>999</v>
      </c>
      <c r="K708">
        <v>99</v>
      </c>
      <c r="L708">
        <v>99</v>
      </c>
      <c r="M708">
        <v>99</v>
      </c>
      <c r="N708">
        <v>99</v>
      </c>
      <c r="O708">
        <v>99</v>
      </c>
      <c r="P708">
        <v>9999</v>
      </c>
      <c r="Q708">
        <v>385</v>
      </c>
      <c r="R708">
        <v>6367</v>
      </c>
      <c r="S708">
        <v>4.7094392963719187</v>
      </c>
      <c r="T708">
        <v>5.3105073032825505</v>
      </c>
      <c r="U708">
        <v>20.889613632794156</v>
      </c>
      <c r="V708">
        <v>3.0783728600596825</v>
      </c>
      <c r="W708">
        <v>4.5076174022302489</v>
      </c>
      <c r="X708">
        <v>81.781058583320259</v>
      </c>
      <c r="Y708">
        <v>29.715721689963871</v>
      </c>
      <c r="Z708">
        <v>5.8967126209858947</v>
      </c>
      <c r="AA708">
        <v>1.6978660050160528</v>
      </c>
      <c r="AB708">
        <v>2.3318637760222352</v>
      </c>
      <c r="AC708">
        <v>49.598827101647196</v>
      </c>
      <c r="AD708">
        <v>55.128510446762071</v>
      </c>
      <c r="AE708">
        <v>61.414351941512997</v>
      </c>
      <c r="AF708">
        <v>65.055686114233168</v>
      </c>
      <c r="AG708">
        <v>65.927667125485826</v>
      </c>
      <c r="AH708">
        <v>0.3612376315376159</v>
      </c>
    </row>
    <row r="709" spans="1:37">
      <c r="A709">
        <v>6</v>
      </c>
      <c r="B709">
        <v>24</v>
      </c>
      <c r="C709">
        <v>2019</v>
      </c>
      <c r="D709">
        <v>99</v>
      </c>
      <c r="E709">
        <v>99</v>
      </c>
      <c r="F709">
        <v>99</v>
      </c>
      <c r="G709">
        <v>99</v>
      </c>
      <c r="H709">
        <v>1</v>
      </c>
      <c r="I709">
        <v>99</v>
      </c>
      <c r="J709">
        <v>999</v>
      </c>
      <c r="K709">
        <v>99</v>
      </c>
      <c r="L709">
        <v>99</v>
      </c>
      <c r="M709">
        <v>99</v>
      </c>
      <c r="N709">
        <v>99</v>
      </c>
      <c r="O709">
        <v>99</v>
      </c>
      <c r="P709">
        <v>9999</v>
      </c>
      <c r="Q709">
        <v>351</v>
      </c>
      <c r="R709">
        <v>5565</v>
      </c>
      <c r="S709">
        <v>4.7342318059299204</v>
      </c>
      <c r="T709">
        <v>5.5277628032345012</v>
      </c>
      <c r="U709">
        <v>21.681629829290205</v>
      </c>
      <c r="V709">
        <v>2.9829290206648698</v>
      </c>
      <c r="W709">
        <v>4.9415992812219214</v>
      </c>
      <c r="X709">
        <v>86.307277628032324</v>
      </c>
      <c r="Y709">
        <v>33.656783468104216</v>
      </c>
      <c r="Z709">
        <v>5.9070420294532271</v>
      </c>
      <c r="AA709">
        <v>1.6734236170650276</v>
      </c>
      <c r="AB709">
        <v>2.358938979320615</v>
      </c>
      <c r="AC709">
        <v>53.032476903612178</v>
      </c>
      <c r="AD709">
        <v>56.015435705813992</v>
      </c>
      <c r="AE709">
        <v>59.120736714717196</v>
      </c>
      <c r="AF709">
        <v>62.675977024439696</v>
      </c>
      <c r="AG709">
        <v>63.193384637711986</v>
      </c>
      <c r="AH709">
        <v>0.23360287511230904</v>
      </c>
    </row>
    <row r="710" spans="1:37">
      <c r="A710">
        <v>6</v>
      </c>
      <c r="B710">
        <v>25</v>
      </c>
      <c r="C710">
        <v>2020</v>
      </c>
      <c r="D710">
        <v>99</v>
      </c>
      <c r="E710">
        <v>99</v>
      </c>
      <c r="F710">
        <v>99</v>
      </c>
      <c r="G710">
        <v>99</v>
      </c>
      <c r="H710">
        <v>1</v>
      </c>
      <c r="I710">
        <v>99</v>
      </c>
      <c r="J710">
        <v>999</v>
      </c>
      <c r="K710">
        <v>99</v>
      </c>
      <c r="L710">
        <v>99</v>
      </c>
      <c r="M710">
        <v>99</v>
      </c>
      <c r="N710">
        <v>99</v>
      </c>
      <c r="O710">
        <v>99</v>
      </c>
      <c r="P710">
        <v>9999</v>
      </c>
      <c r="Q710">
        <v>356</v>
      </c>
      <c r="R710">
        <v>6202</v>
      </c>
      <c r="S710">
        <v>4.8295711060948063</v>
      </c>
      <c r="T710">
        <v>5.6792970009674306</v>
      </c>
      <c r="U710">
        <v>21.761725249919369</v>
      </c>
      <c r="V710">
        <v>2.9506610770719117</v>
      </c>
      <c r="W710">
        <v>4.9177684617865216</v>
      </c>
      <c r="X710">
        <v>87.084811351177052</v>
      </c>
      <c r="Y710">
        <v>34.779103514995157</v>
      </c>
      <c r="Z710">
        <v>5.8560722548554045</v>
      </c>
      <c r="AA710">
        <v>1.6038116008253551</v>
      </c>
      <c r="AB710">
        <v>2.2865195904033544</v>
      </c>
      <c r="AC710">
        <v>48.911779621383054</v>
      </c>
      <c r="AD710">
        <v>51.401358669442992</v>
      </c>
      <c r="AE710">
        <v>54.498818254714315</v>
      </c>
      <c r="AF710">
        <v>66.509383378016068</v>
      </c>
      <c r="AG710">
        <v>67.159094233958825</v>
      </c>
      <c r="AH710">
        <v>0.12899064817800704</v>
      </c>
    </row>
    <row r="711" spans="1:37">
      <c r="A711">
        <v>6</v>
      </c>
      <c r="B711">
        <v>26</v>
      </c>
      <c r="C711">
        <v>2021</v>
      </c>
      <c r="D711">
        <v>99</v>
      </c>
      <c r="E711">
        <v>99</v>
      </c>
      <c r="F711">
        <v>99</v>
      </c>
      <c r="G711">
        <v>99</v>
      </c>
      <c r="H711">
        <v>1</v>
      </c>
      <c r="I711">
        <v>99</v>
      </c>
      <c r="J711">
        <v>999</v>
      </c>
      <c r="K711">
        <v>99</v>
      </c>
      <c r="L711">
        <v>99</v>
      </c>
      <c r="M711">
        <v>99</v>
      </c>
      <c r="N711">
        <v>99</v>
      </c>
      <c r="O711">
        <v>99</v>
      </c>
      <c r="P711">
        <v>9999</v>
      </c>
      <c r="Q711">
        <v>345</v>
      </c>
      <c r="R711">
        <v>5739</v>
      </c>
      <c r="S711">
        <v>5.0142882035197758</v>
      </c>
      <c r="T711">
        <v>5.4704652378463132</v>
      </c>
      <c r="U711">
        <v>21.869928558982377</v>
      </c>
      <c r="V711">
        <v>4.7569262937794035</v>
      </c>
      <c r="W711">
        <v>4.1122146715455656</v>
      </c>
      <c r="X711">
        <v>86.408782017773134</v>
      </c>
      <c r="Y711">
        <v>35.842481268513673</v>
      </c>
      <c r="Z711">
        <v>5.8463804913298789</v>
      </c>
      <c r="AA711">
        <v>1.6498099478855373</v>
      </c>
      <c r="AB711">
        <v>2.2827544194774125</v>
      </c>
      <c r="AC711">
        <v>50.68798181966244</v>
      </c>
      <c r="AD711">
        <v>54.283124404965903</v>
      </c>
      <c r="AE711">
        <v>57.659797522882577</v>
      </c>
      <c r="AF711">
        <v>64.101418518932206</v>
      </c>
      <c r="AG711">
        <v>64.327235773607754</v>
      </c>
      <c r="AH711">
        <v>0.59243770691758157</v>
      </c>
    </row>
    <row r="712" spans="1:37">
      <c r="A712">
        <v>6</v>
      </c>
      <c r="B712">
        <v>27</v>
      </c>
      <c r="C712">
        <v>2022</v>
      </c>
      <c r="D712">
        <v>99</v>
      </c>
      <c r="E712">
        <v>99</v>
      </c>
      <c r="F712">
        <v>99</v>
      </c>
      <c r="G712">
        <v>99</v>
      </c>
      <c r="H712">
        <v>1</v>
      </c>
      <c r="I712">
        <v>99</v>
      </c>
      <c r="J712">
        <v>999</v>
      </c>
      <c r="K712">
        <v>99</v>
      </c>
      <c r="L712">
        <v>99</v>
      </c>
      <c r="M712">
        <v>99</v>
      </c>
      <c r="N712">
        <v>99</v>
      </c>
      <c r="O712">
        <v>99</v>
      </c>
      <c r="P712">
        <v>9999</v>
      </c>
      <c r="Q712">
        <v>341</v>
      </c>
      <c r="R712">
        <v>5568</v>
      </c>
      <c r="S712">
        <v>5.019576149425288</v>
      </c>
      <c r="T712">
        <v>5.4719827586206886</v>
      </c>
      <c r="U712">
        <v>21.612196479885064</v>
      </c>
      <c r="V712">
        <v>4.7952586206896548</v>
      </c>
      <c r="W712">
        <v>3.3405172413793114</v>
      </c>
      <c r="X712">
        <v>86.188936781609186</v>
      </c>
      <c r="Y712">
        <v>34.123563218390807</v>
      </c>
      <c r="Z712">
        <v>5.6596522747953761</v>
      </c>
      <c r="AA712">
        <v>1.6170154299852739</v>
      </c>
      <c r="AB712">
        <v>2.1137561435003556</v>
      </c>
      <c r="AC712">
        <v>49.989132674169184</v>
      </c>
      <c r="AD712">
        <v>53.056924718935775</v>
      </c>
      <c r="AE712">
        <v>56.872407085104385</v>
      </c>
      <c r="AF712">
        <v>63.550544254256977</v>
      </c>
      <c r="AG712">
        <v>64.189640178799252</v>
      </c>
      <c r="AH712">
        <v>0.37715517241379304</v>
      </c>
      <c r="AI712">
        <v>0</v>
      </c>
    </row>
    <row r="713" spans="1:37">
      <c r="A713">
        <v>6</v>
      </c>
      <c r="B713">
        <v>28</v>
      </c>
      <c r="C713">
        <v>2023</v>
      </c>
      <c r="D713">
        <v>99</v>
      </c>
      <c r="E713">
        <v>99</v>
      </c>
      <c r="F713">
        <v>99</v>
      </c>
      <c r="G713">
        <v>99</v>
      </c>
      <c r="H713">
        <v>1</v>
      </c>
      <c r="I713">
        <v>99</v>
      </c>
      <c r="J713">
        <v>999</v>
      </c>
      <c r="K713">
        <v>99</v>
      </c>
      <c r="L713">
        <v>99</v>
      </c>
      <c r="M713">
        <v>99</v>
      </c>
      <c r="N713">
        <v>99</v>
      </c>
      <c r="O713">
        <v>99</v>
      </c>
      <c r="P713">
        <v>9999</v>
      </c>
      <c r="Q713">
        <v>384</v>
      </c>
      <c r="R713">
        <v>5708</v>
      </c>
      <c r="S713">
        <v>5.0616678346180786</v>
      </c>
      <c r="T713">
        <v>5.5068325157673437</v>
      </c>
      <c r="U713">
        <v>20.939208128941889</v>
      </c>
      <c r="V713">
        <v>2.8556412053258566</v>
      </c>
      <c r="W713">
        <v>4.1345480028030837</v>
      </c>
      <c r="X713">
        <v>81.744919411352498</v>
      </c>
      <c r="Y713">
        <v>30.501051156271895</v>
      </c>
      <c r="Z713">
        <v>5.7692711283069391</v>
      </c>
      <c r="AA713">
        <v>1.5968112123981264</v>
      </c>
      <c r="AB713">
        <v>2.1854592706169962</v>
      </c>
      <c r="AC713">
        <v>47.438610863937264</v>
      </c>
      <c r="AD713">
        <v>56.223331430090894</v>
      </c>
      <c r="AE713">
        <v>61.148843350066095</v>
      </c>
      <c r="AF713">
        <v>62.036735137485039</v>
      </c>
      <c r="AG713">
        <v>62.699179178507087</v>
      </c>
      <c r="AH713">
        <v>0.35038542396636302</v>
      </c>
      <c r="AI713">
        <v>1043</v>
      </c>
      <c r="AJ713">
        <v>110.05781399808244</v>
      </c>
      <c r="AK713">
        <v>15.656914193671749</v>
      </c>
    </row>
    <row r="714" spans="1:37">
      <c r="A714">
        <v>6</v>
      </c>
      <c r="B714">
        <v>29</v>
      </c>
      <c r="C714">
        <v>1996</v>
      </c>
      <c r="D714">
        <v>99</v>
      </c>
      <c r="E714">
        <v>99</v>
      </c>
      <c r="F714">
        <v>99</v>
      </c>
      <c r="G714">
        <v>99</v>
      </c>
      <c r="H714">
        <v>2</v>
      </c>
      <c r="I714">
        <v>99</v>
      </c>
      <c r="J714">
        <v>999</v>
      </c>
      <c r="K714">
        <v>99</v>
      </c>
      <c r="L714">
        <v>99</v>
      </c>
      <c r="M714">
        <v>99</v>
      </c>
      <c r="N714">
        <v>99</v>
      </c>
      <c r="O714">
        <v>99</v>
      </c>
      <c r="P714">
        <v>9999</v>
      </c>
      <c r="Q714">
        <v>435</v>
      </c>
      <c r="R714">
        <v>3413.25</v>
      </c>
      <c r="S714">
        <v>3.7618105910788846</v>
      </c>
      <c r="T714">
        <v>3.4840694352889479</v>
      </c>
      <c r="U714">
        <v>16.443653409507075</v>
      </c>
      <c r="V714">
        <v>0.41016626382480043</v>
      </c>
      <c r="W714">
        <v>0.49805903464440049</v>
      </c>
      <c r="X714">
        <v>51.182890207280465</v>
      </c>
      <c r="Y714">
        <v>10.928001171903611</v>
      </c>
      <c r="Z714">
        <v>5.6630874123238062</v>
      </c>
      <c r="AA714">
        <v>9.0565797550432166</v>
      </c>
      <c r="AB714">
        <v>2.0294070593855857</v>
      </c>
      <c r="AC714">
        <v>3.1383566915949337</v>
      </c>
      <c r="AD714">
        <v>52.108287224093367</v>
      </c>
      <c r="AE714">
        <v>-7.4974778778969746</v>
      </c>
      <c r="AF714">
        <v>22.182326276625123</v>
      </c>
      <c r="AG714">
        <v>21.740080265035015</v>
      </c>
      <c r="AH714">
        <v>0.35157108327840042</v>
      </c>
    </row>
    <row r="715" spans="1:37">
      <c r="A715">
        <v>6</v>
      </c>
      <c r="B715">
        <v>30</v>
      </c>
      <c r="C715">
        <v>1997</v>
      </c>
      <c r="D715">
        <v>99</v>
      </c>
      <c r="E715">
        <v>99</v>
      </c>
      <c r="F715">
        <v>99</v>
      </c>
      <c r="G715">
        <v>99</v>
      </c>
      <c r="H715">
        <v>2</v>
      </c>
      <c r="I715">
        <v>99</v>
      </c>
      <c r="J715">
        <v>999</v>
      </c>
      <c r="K715">
        <v>99</v>
      </c>
      <c r="L715">
        <v>99</v>
      </c>
      <c r="M715">
        <v>99</v>
      </c>
      <c r="N715">
        <v>99</v>
      </c>
      <c r="O715">
        <v>99</v>
      </c>
      <c r="P715">
        <v>9999</v>
      </c>
      <c r="Q715">
        <v>378</v>
      </c>
      <c r="R715">
        <v>3187.75</v>
      </c>
      <c r="S715">
        <v>5.1497137479413375</v>
      </c>
      <c r="T715">
        <v>3.6693592659399266</v>
      </c>
      <c r="U715">
        <v>16.649141243824037</v>
      </c>
      <c r="V715">
        <v>0.59603168378950677</v>
      </c>
      <c r="W715">
        <v>0.53329150654850588</v>
      </c>
      <c r="X715">
        <v>51.352835071759074</v>
      </c>
      <c r="Y715">
        <v>11.167751548898124</v>
      </c>
      <c r="Z715">
        <v>5.3517994506465909</v>
      </c>
      <c r="AA715">
        <v>18.643826932263558</v>
      </c>
      <c r="AB715">
        <v>2.0032523681753545</v>
      </c>
      <c r="AC715">
        <v>-4.4233401517385404</v>
      </c>
      <c r="AD715">
        <v>55.169005071609917</v>
      </c>
      <c r="AE715">
        <v>-18.068823655723723</v>
      </c>
      <c r="AF715">
        <v>19.32936165052223</v>
      </c>
      <c r="AG715">
        <v>19.090057601125682</v>
      </c>
      <c r="AH715">
        <v>0</v>
      </c>
    </row>
    <row r="716" spans="1:37">
      <c r="A716">
        <v>6</v>
      </c>
      <c r="B716">
        <v>31</v>
      </c>
      <c r="C716">
        <v>1998</v>
      </c>
      <c r="D716">
        <v>99</v>
      </c>
      <c r="E716">
        <v>99</v>
      </c>
      <c r="F716">
        <v>99</v>
      </c>
      <c r="G716">
        <v>99</v>
      </c>
      <c r="H716">
        <v>2</v>
      </c>
      <c r="I716">
        <v>99</v>
      </c>
      <c r="J716">
        <v>999</v>
      </c>
      <c r="K716">
        <v>99</v>
      </c>
      <c r="L716">
        <v>99</v>
      </c>
      <c r="M716">
        <v>99</v>
      </c>
      <c r="N716">
        <v>99</v>
      </c>
      <c r="O716">
        <v>99</v>
      </c>
      <c r="P716">
        <v>9999</v>
      </c>
      <c r="Q716">
        <v>353</v>
      </c>
      <c r="R716">
        <v>3232.25</v>
      </c>
      <c r="S716">
        <v>4.6128857606930156</v>
      </c>
      <c r="T716">
        <v>3.9009977569804311</v>
      </c>
      <c r="U716">
        <v>16.838858380385183</v>
      </c>
      <c r="V716">
        <v>0.40219661226699654</v>
      </c>
      <c r="W716">
        <v>0.27844380849253608</v>
      </c>
      <c r="X716">
        <v>54.358419057931762</v>
      </c>
      <c r="Y716">
        <v>10.209606311392992</v>
      </c>
      <c r="Z716">
        <v>5.1511388432961001</v>
      </c>
      <c r="AA716">
        <v>16.595489709370131</v>
      </c>
      <c r="AB716">
        <v>2.0249292706749951</v>
      </c>
      <c r="AC716">
        <v>-10.184600726203181</v>
      </c>
      <c r="AD716">
        <v>51.052163822380386</v>
      </c>
      <c r="AE716">
        <v>-17.157142183532379</v>
      </c>
      <c r="AF716">
        <v>21.70569965583816</v>
      </c>
      <c r="AG716">
        <v>21.526666774773105</v>
      </c>
      <c r="AH716">
        <v>0</v>
      </c>
    </row>
    <row r="717" spans="1:37">
      <c r="A717">
        <v>6</v>
      </c>
      <c r="B717">
        <v>32</v>
      </c>
      <c r="C717">
        <v>1999</v>
      </c>
      <c r="D717">
        <v>99</v>
      </c>
      <c r="E717">
        <v>99</v>
      </c>
      <c r="F717">
        <v>99</v>
      </c>
      <c r="G717">
        <v>99</v>
      </c>
      <c r="H717">
        <v>2</v>
      </c>
      <c r="I717">
        <v>99</v>
      </c>
      <c r="J717">
        <v>999</v>
      </c>
      <c r="K717">
        <v>99</v>
      </c>
      <c r="L717">
        <v>99</v>
      </c>
      <c r="M717">
        <v>99</v>
      </c>
      <c r="N717">
        <v>99</v>
      </c>
      <c r="O717">
        <v>99</v>
      </c>
      <c r="P717">
        <v>9999</v>
      </c>
      <c r="Q717">
        <v>339</v>
      </c>
      <c r="R717">
        <v>2987</v>
      </c>
      <c r="S717">
        <v>2.9825912286575158</v>
      </c>
      <c r="T717">
        <v>4.0873786407767003</v>
      </c>
      <c r="U717">
        <v>16.916303983930337</v>
      </c>
      <c r="V717">
        <v>0.33478406427854029</v>
      </c>
      <c r="W717">
        <v>0.4017408771342485</v>
      </c>
      <c r="X717">
        <v>52.929360562437218</v>
      </c>
      <c r="Y717">
        <v>10.813525276196852</v>
      </c>
      <c r="Z717">
        <v>5.1268089557697341</v>
      </c>
      <c r="AA717">
        <v>1.270179563881781</v>
      </c>
      <c r="AB717">
        <v>1.9477777139650303</v>
      </c>
      <c r="AC717">
        <v>60.103843324504147</v>
      </c>
      <c r="AD717">
        <v>51.933182689904406</v>
      </c>
      <c r="AE717">
        <v>56.381445236110153</v>
      </c>
      <c r="AF717">
        <v>21.834795321637426</v>
      </c>
      <c r="AG717">
        <v>21.972091890646102</v>
      </c>
      <c r="AH717">
        <v>6.6956812855708051E-2</v>
      </c>
    </row>
    <row r="718" spans="1:37">
      <c r="A718">
        <v>6</v>
      </c>
      <c r="B718">
        <v>33</v>
      </c>
      <c r="C718">
        <v>2000</v>
      </c>
      <c r="D718">
        <v>99</v>
      </c>
      <c r="E718">
        <v>99</v>
      </c>
      <c r="F718">
        <v>99</v>
      </c>
      <c r="G718">
        <v>99</v>
      </c>
      <c r="H718">
        <v>2</v>
      </c>
      <c r="I718">
        <v>99</v>
      </c>
      <c r="J718">
        <v>999</v>
      </c>
      <c r="K718">
        <v>99</v>
      </c>
      <c r="L718">
        <v>99</v>
      </c>
      <c r="M718">
        <v>99</v>
      </c>
      <c r="N718">
        <v>99</v>
      </c>
      <c r="O718">
        <v>99</v>
      </c>
      <c r="P718">
        <v>9999</v>
      </c>
      <c r="Q718">
        <v>293</v>
      </c>
      <c r="R718">
        <v>2585</v>
      </c>
      <c r="S718">
        <v>3.025918762088974</v>
      </c>
      <c r="T718">
        <v>3.881624758220501</v>
      </c>
      <c r="U718">
        <v>16.752069632495186</v>
      </c>
      <c r="V718">
        <v>0.42553191489361714</v>
      </c>
      <c r="W718">
        <v>0.69632495164410035</v>
      </c>
      <c r="X718">
        <v>52.611218568665393</v>
      </c>
      <c r="Y718">
        <v>10.94777562862669</v>
      </c>
      <c r="Z718">
        <v>5.1380829210385244</v>
      </c>
      <c r="AA718">
        <v>1.3382143249397316</v>
      </c>
      <c r="AB718">
        <v>2.0740430597134765</v>
      </c>
      <c r="AC718">
        <v>58.812082065062221</v>
      </c>
      <c r="AD718">
        <v>50.157441995196642</v>
      </c>
      <c r="AE718">
        <v>55.583214615361086</v>
      </c>
      <c r="AF718">
        <v>20.759717314487624</v>
      </c>
      <c r="AG718">
        <v>20.604320312128277</v>
      </c>
      <c r="AH718">
        <v>0</v>
      </c>
    </row>
    <row r="719" spans="1:37">
      <c r="A719">
        <v>6</v>
      </c>
      <c r="B719">
        <v>34</v>
      </c>
      <c r="C719">
        <v>2001</v>
      </c>
      <c r="D719">
        <v>99</v>
      </c>
      <c r="E719">
        <v>99</v>
      </c>
      <c r="F719">
        <v>99</v>
      </c>
      <c r="G719">
        <v>99</v>
      </c>
      <c r="H719">
        <v>2</v>
      </c>
      <c r="I719">
        <v>99</v>
      </c>
      <c r="J719">
        <v>999</v>
      </c>
      <c r="K719">
        <v>99</v>
      </c>
      <c r="L719">
        <v>99</v>
      </c>
      <c r="M719">
        <v>99</v>
      </c>
      <c r="N719">
        <v>99</v>
      </c>
      <c r="O719">
        <v>99</v>
      </c>
      <c r="P719">
        <v>9999</v>
      </c>
      <c r="Q719">
        <v>274</v>
      </c>
      <c r="R719">
        <v>2701</v>
      </c>
      <c r="S719">
        <v>3.1721584598296926</v>
      </c>
      <c r="T719">
        <v>3.9207700851536473</v>
      </c>
      <c r="U719">
        <v>17.287041836356902</v>
      </c>
      <c r="V719">
        <v>0.77748981858570876</v>
      </c>
      <c r="W719">
        <v>0.40725657164013329</v>
      </c>
      <c r="X719">
        <v>59.977786005183255</v>
      </c>
      <c r="Y719">
        <v>10.95890410958904</v>
      </c>
      <c r="Z719">
        <v>5.0131639544170321</v>
      </c>
      <c r="AA719">
        <v>1.3000364982458252</v>
      </c>
      <c r="AB719">
        <v>2.0685265820727405</v>
      </c>
      <c r="AC719">
        <v>59.191599266581797</v>
      </c>
      <c r="AD719">
        <v>46.953218955240814</v>
      </c>
      <c r="AE719">
        <v>53.801669288246195</v>
      </c>
      <c r="AF719">
        <v>23.230411972133822</v>
      </c>
      <c r="AG719">
        <v>23.61138853308637</v>
      </c>
      <c r="AH719">
        <v>0.40725657164013329</v>
      </c>
    </row>
    <row r="720" spans="1:37">
      <c r="A720">
        <v>6</v>
      </c>
      <c r="B720">
        <v>35</v>
      </c>
      <c r="C720">
        <v>2002</v>
      </c>
      <c r="D720">
        <v>99</v>
      </c>
      <c r="E720">
        <v>99</v>
      </c>
      <c r="F720">
        <v>99</v>
      </c>
      <c r="G720">
        <v>99</v>
      </c>
      <c r="H720">
        <v>2</v>
      </c>
      <c r="I720">
        <v>99</v>
      </c>
      <c r="J720">
        <v>999</v>
      </c>
      <c r="K720">
        <v>99</v>
      </c>
      <c r="L720">
        <v>99</v>
      </c>
      <c r="M720">
        <v>99</v>
      </c>
      <c r="N720">
        <v>99</v>
      </c>
      <c r="O720">
        <v>99</v>
      </c>
      <c r="P720">
        <v>9999</v>
      </c>
      <c r="Q720">
        <v>281</v>
      </c>
      <c r="R720">
        <v>2474</v>
      </c>
      <c r="S720">
        <v>3.1022635408245751</v>
      </c>
      <c r="T720">
        <v>3.8904607922392889</v>
      </c>
      <c r="U720">
        <v>17.152586903799499</v>
      </c>
      <c r="V720">
        <v>0.64672594987873899</v>
      </c>
      <c r="W720">
        <v>0.72756669361358139</v>
      </c>
      <c r="X720">
        <v>55.375909458367005</v>
      </c>
      <c r="Y720">
        <v>11.96443007275667</v>
      </c>
      <c r="Z720">
        <v>5.2381663392973126</v>
      </c>
      <c r="AA720">
        <v>1.2950261362933397</v>
      </c>
      <c r="AB720">
        <v>2.1792468341669555</v>
      </c>
      <c r="AC720">
        <v>61.45851409639068</v>
      </c>
      <c r="AD720">
        <v>48.565145034504013</v>
      </c>
      <c r="AE720">
        <v>58.488516319962983</v>
      </c>
      <c r="AF720">
        <v>18.835173201370388</v>
      </c>
      <c r="AG720">
        <v>18.928372776828873</v>
      </c>
      <c r="AH720">
        <v>0.28294260307194824</v>
      </c>
    </row>
    <row r="721" spans="1:34">
      <c r="A721">
        <v>6</v>
      </c>
      <c r="B721">
        <v>36</v>
      </c>
      <c r="C721">
        <v>2003</v>
      </c>
      <c r="D721">
        <v>99</v>
      </c>
      <c r="E721">
        <v>99</v>
      </c>
      <c r="F721">
        <v>99</v>
      </c>
      <c r="G721">
        <v>99</v>
      </c>
      <c r="H721">
        <v>2</v>
      </c>
      <c r="I721">
        <v>99</v>
      </c>
      <c r="J721">
        <v>999</v>
      </c>
      <c r="K721">
        <v>99</v>
      </c>
      <c r="L721">
        <v>99</v>
      </c>
      <c r="M721">
        <v>99</v>
      </c>
      <c r="N721">
        <v>99</v>
      </c>
      <c r="O721">
        <v>99</v>
      </c>
      <c r="P721">
        <v>9999</v>
      </c>
      <c r="Q721">
        <v>272</v>
      </c>
      <c r="R721">
        <v>2789</v>
      </c>
      <c r="S721">
        <v>3.3944065973467192</v>
      </c>
      <c r="T721">
        <v>4.0469702402294736</v>
      </c>
      <c r="U721">
        <v>17.064431695948301</v>
      </c>
      <c r="V721">
        <v>0.64539261384008595</v>
      </c>
      <c r="W721">
        <v>0.39440659734671929</v>
      </c>
      <c r="X721">
        <v>56.185012549300801</v>
      </c>
      <c r="Y721">
        <v>9.7167443528146276</v>
      </c>
      <c r="Z721">
        <v>4.9737291781619071</v>
      </c>
      <c r="AA721">
        <v>1.3354735823320152</v>
      </c>
      <c r="AB721">
        <v>2.0982369708856465</v>
      </c>
      <c r="AC721">
        <v>52.632396871342891</v>
      </c>
      <c r="AD721">
        <v>46.339163370650702</v>
      </c>
      <c r="AE721">
        <v>51.724191139747937</v>
      </c>
      <c r="AF721">
        <v>23.539837947332888</v>
      </c>
      <c r="AG721">
        <v>22.873616859095581</v>
      </c>
      <c r="AH721">
        <v>0.17927572606669062</v>
      </c>
    </row>
    <row r="722" spans="1:34">
      <c r="A722">
        <v>6</v>
      </c>
      <c r="B722">
        <v>37</v>
      </c>
      <c r="C722">
        <v>2004</v>
      </c>
      <c r="D722">
        <v>99</v>
      </c>
      <c r="E722">
        <v>99</v>
      </c>
      <c r="F722">
        <v>99</v>
      </c>
      <c r="G722">
        <v>99</v>
      </c>
      <c r="H722">
        <v>2</v>
      </c>
      <c r="I722">
        <v>99</v>
      </c>
      <c r="J722">
        <v>999</v>
      </c>
      <c r="K722">
        <v>99</v>
      </c>
      <c r="L722">
        <v>99</v>
      </c>
      <c r="M722">
        <v>99</v>
      </c>
      <c r="N722">
        <v>99</v>
      </c>
      <c r="O722">
        <v>99</v>
      </c>
      <c r="P722">
        <v>9999</v>
      </c>
      <c r="Q722">
        <v>282</v>
      </c>
      <c r="R722">
        <v>2774</v>
      </c>
      <c r="S722">
        <v>3.6932227829848601</v>
      </c>
      <c r="T722">
        <v>3.7534246575342474</v>
      </c>
      <c r="U722">
        <v>17.594340302811844</v>
      </c>
      <c r="V722">
        <v>1.5501081470800289</v>
      </c>
      <c r="W722">
        <v>0.61283345349675544</v>
      </c>
      <c r="X722">
        <v>58.507570295602022</v>
      </c>
      <c r="Y722">
        <v>13.121845710165823</v>
      </c>
      <c r="Z722">
        <v>5.3356232702767779</v>
      </c>
      <c r="AA722">
        <v>1.5060479597997716</v>
      </c>
      <c r="AB722">
        <v>2.2796031783967439</v>
      </c>
      <c r="AC722">
        <v>58.5359903570982</v>
      </c>
      <c r="AD722">
        <v>44.864632321894995</v>
      </c>
      <c r="AE722">
        <v>43.493345759176485</v>
      </c>
      <c r="AF722">
        <v>26.530221882172913</v>
      </c>
      <c r="AG722">
        <v>26.197639422893729</v>
      </c>
      <c r="AH722">
        <v>0.25234318673395822</v>
      </c>
    </row>
    <row r="723" spans="1:34">
      <c r="A723">
        <v>6</v>
      </c>
      <c r="B723">
        <v>38</v>
      </c>
      <c r="C723">
        <v>2005</v>
      </c>
      <c r="D723">
        <v>99</v>
      </c>
      <c r="E723">
        <v>99</v>
      </c>
      <c r="F723">
        <v>99</v>
      </c>
      <c r="G723">
        <v>99</v>
      </c>
      <c r="H723">
        <v>2</v>
      </c>
      <c r="I723">
        <v>99</v>
      </c>
      <c r="J723">
        <v>999</v>
      </c>
      <c r="K723">
        <v>99</v>
      </c>
      <c r="L723">
        <v>99</v>
      </c>
      <c r="M723">
        <v>99</v>
      </c>
      <c r="N723">
        <v>99</v>
      </c>
      <c r="O723">
        <v>99</v>
      </c>
      <c r="P723">
        <v>9999</v>
      </c>
      <c r="Q723">
        <v>276</v>
      </c>
      <c r="R723">
        <v>3279</v>
      </c>
      <c r="S723">
        <v>3.6642268984446473</v>
      </c>
      <c r="T723">
        <v>3.9149130832570904</v>
      </c>
      <c r="U723">
        <v>17.994358035986547</v>
      </c>
      <c r="V723">
        <v>1.6468435498627627</v>
      </c>
      <c r="W723">
        <v>0.70143336383043631</v>
      </c>
      <c r="X723">
        <v>61.939615736505026</v>
      </c>
      <c r="Y723">
        <v>13.174748398902102</v>
      </c>
      <c r="Z723">
        <v>5.0578991580051937</v>
      </c>
      <c r="AA723">
        <v>1.5747428778041013</v>
      </c>
      <c r="AB723">
        <v>2.2476486816188923</v>
      </c>
      <c r="AC723">
        <v>60.844520140045745</v>
      </c>
      <c r="AD723">
        <v>42.306408926853294</v>
      </c>
      <c r="AE723">
        <v>51.993468185695313</v>
      </c>
      <c r="AF723">
        <v>27.108134920634921</v>
      </c>
      <c r="AG723">
        <v>27.111442555639432</v>
      </c>
      <c r="AH723">
        <v>0.39646233607807263</v>
      </c>
    </row>
    <row r="724" spans="1:34">
      <c r="A724">
        <v>6</v>
      </c>
      <c r="B724">
        <v>39</v>
      </c>
      <c r="C724">
        <v>2006</v>
      </c>
      <c r="D724">
        <v>99</v>
      </c>
      <c r="E724">
        <v>99</v>
      </c>
      <c r="F724">
        <v>99</v>
      </c>
      <c r="G724">
        <v>99</v>
      </c>
      <c r="H724">
        <v>2</v>
      </c>
      <c r="I724">
        <v>99</v>
      </c>
      <c r="J724">
        <v>999</v>
      </c>
      <c r="K724">
        <v>99</v>
      </c>
      <c r="L724">
        <v>99</v>
      </c>
      <c r="M724">
        <v>99</v>
      </c>
      <c r="N724">
        <v>99</v>
      </c>
      <c r="O724">
        <v>99</v>
      </c>
      <c r="P724">
        <v>9999</v>
      </c>
      <c r="Q724">
        <v>273</v>
      </c>
      <c r="R724">
        <v>3747</v>
      </c>
      <c r="S724">
        <v>3.5695222844942625</v>
      </c>
      <c r="T724">
        <v>3.9554310114758473</v>
      </c>
      <c r="U724">
        <v>17.439151321056858</v>
      </c>
      <c r="V724">
        <v>1.2810248198558845</v>
      </c>
      <c r="W724">
        <v>0.69388844408860439</v>
      </c>
      <c r="X724">
        <v>56.204963971176952</v>
      </c>
      <c r="Y724">
        <v>12.436615959434215</v>
      </c>
      <c r="Z724">
        <v>4.998688018454903</v>
      </c>
      <c r="AA724">
        <v>1.5381145890868453</v>
      </c>
      <c r="AB724">
        <v>2.1303628684190477</v>
      </c>
      <c r="AC724">
        <v>62.202580660173297</v>
      </c>
      <c r="AD724">
        <v>47.901603715021722</v>
      </c>
      <c r="AE724">
        <v>52.705122697971568</v>
      </c>
      <c r="AF724">
        <v>27.931420052180396</v>
      </c>
      <c r="AG724">
        <v>27.376017260701524</v>
      </c>
      <c r="AH724">
        <v>5.3376034160661875E-2</v>
      </c>
    </row>
    <row r="725" spans="1:34">
      <c r="A725">
        <v>6</v>
      </c>
      <c r="B725">
        <v>40</v>
      </c>
      <c r="C725">
        <v>2007</v>
      </c>
      <c r="D725">
        <v>99</v>
      </c>
      <c r="E725">
        <v>99</v>
      </c>
      <c r="F725">
        <v>99</v>
      </c>
      <c r="G725">
        <v>99</v>
      </c>
      <c r="H725">
        <v>2</v>
      </c>
      <c r="I725">
        <v>99</v>
      </c>
      <c r="J725">
        <v>999</v>
      </c>
      <c r="K725">
        <v>99</v>
      </c>
      <c r="L725">
        <v>99</v>
      </c>
      <c r="M725">
        <v>99</v>
      </c>
      <c r="N725">
        <v>99</v>
      </c>
      <c r="O725">
        <v>99</v>
      </c>
      <c r="P725">
        <v>9999</v>
      </c>
      <c r="Q725">
        <v>280</v>
      </c>
      <c r="R725">
        <v>3684</v>
      </c>
      <c r="S725">
        <v>3.8607491856677529</v>
      </c>
      <c r="T725">
        <v>4.0309446254071659</v>
      </c>
      <c r="U725">
        <v>17.680293159609111</v>
      </c>
      <c r="V725">
        <v>2.0086862106406076</v>
      </c>
      <c r="W725">
        <v>0.62432138979370255</v>
      </c>
      <c r="X725">
        <v>57.844733984799127</v>
      </c>
      <c r="Y725">
        <v>13.029315960912051</v>
      </c>
      <c r="Z725">
        <v>5.1598163743690337</v>
      </c>
      <c r="AA725">
        <v>1.6640776034865397</v>
      </c>
      <c r="AB725">
        <v>2.1014234558764202</v>
      </c>
      <c r="AC725">
        <v>60.024202666902077</v>
      </c>
      <c r="AD725">
        <v>44.233176688689696</v>
      </c>
      <c r="AE725">
        <v>44.391906858790797</v>
      </c>
      <c r="AF725">
        <v>30.720480320213479</v>
      </c>
      <c r="AG725">
        <v>30.258863142872265</v>
      </c>
      <c r="AH725">
        <v>0.21715526601520088</v>
      </c>
    </row>
    <row r="726" spans="1:34">
      <c r="A726">
        <v>6</v>
      </c>
      <c r="B726">
        <v>41</v>
      </c>
      <c r="C726">
        <v>2008</v>
      </c>
      <c r="D726">
        <v>99</v>
      </c>
      <c r="E726">
        <v>99</v>
      </c>
      <c r="F726">
        <v>99</v>
      </c>
      <c r="G726">
        <v>99</v>
      </c>
      <c r="H726">
        <v>2</v>
      </c>
      <c r="I726">
        <v>99</v>
      </c>
      <c r="J726">
        <v>999</v>
      </c>
      <c r="K726">
        <v>99</v>
      </c>
      <c r="L726">
        <v>99</v>
      </c>
      <c r="M726">
        <v>99</v>
      </c>
      <c r="N726">
        <v>99</v>
      </c>
      <c r="O726">
        <v>99</v>
      </c>
      <c r="P726">
        <v>9999</v>
      </c>
      <c r="Q726">
        <v>260</v>
      </c>
      <c r="R726">
        <v>3474</v>
      </c>
      <c r="S726">
        <v>4.2766263672999427</v>
      </c>
      <c r="T726">
        <v>4.4645941278065626</v>
      </c>
      <c r="U726">
        <v>18.904231433506027</v>
      </c>
      <c r="V726">
        <v>2.1301093839953942</v>
      </c>
      <c r="W726">
        <v>1.0362694300518138</v>
      </c>
      <c r="X726">
        <v>69.228554979850301</v>
      </c>
      <c r="Y726">
        <v>18.911917098445596</v>
      </c>
      <c r="Z726">
        <v>5.3622083144413395</v>
      </c>
      <c r="AA726">
        <v>1.6581094710970801</v>
      </c>
      <c r="AB726">
        <v>2.1718183127173174</v>
      </c>
      <c r="AC726">
        <v>57.266768840946924</v>
      </c>
      <c r="AD726">
        <v>52.310376731787187</v>
      </c>
      <c r="AE726">
        <v>52.233306884474814</v>
      </c>
      <c r="AF726">
        <v>27.234242709313261</v>
      </c>
      <c r="AG726">
        <v>27.737709986340796</v>
      </c>
      <c r="AH726">
        <v>0.1439263097294185</v>
      </c>
    </row>
    <row r="727" spans="1:34">
      <c r="A727">
        <v>6</v>
      </c>
      <c r="B727">
        <v>42</v>
      </c>
      <c r="C727">
        <v>2009</v>
      </c>
      <c r="D727">
        <v>99</v>
      </c>
      <c r="E727">
        <v>99</v>
      </c>
      <c r="F727">
        <v>99</v>
      </c>
      <c r="G727">
        <v>99</v>
      </c>
      <c r="H727">
        <v>2</v>
      </c>
      <c r="I727">
        <v>99</v>
      </c>
      <c r="J727">
        <v>999</v>
      </c>
      <c r="K727">
        <v>99</v>
      </c>
      <c r="L727">
        <v>99</v>
      </c>
      <c r="M727">
        <v>99</v>
      </c>
      <c r="N727">
        <v>99</v>
      </c>
      <c r="O727">
        <v>99</v>
      </c>
      <c r="P727">
        <v>9999</v>
      </c>
      <c r="Q727">
        <v>276</v>
      </c>
      <c r="R727">
        <v>3601</v>
      </c>
      <c r="S727">
        <v>4.4537628436545402</v>
      </c>
      <c r="T727">
        <v>4.7356289919466805</v>
      </c>
      <c r="U727">
        <v>19.057345181893886</v>
      </c>
      <c r="V727">
        <v>3.3601777284087757</v>
      </c>
      <c r="W727">
        <v>1.8050541516245484</v>
      </c>
      <c r="X727">
        <v>67.89780616495419</v>
      </c>
      <c r="Y727">
        <v>20.216606498194945</v>
      </c>
      <c r="Z727">
        <v>5.7018758324668681</v>
      </c>
      <c r="AA727">
        <v>1.7273589140530348</v>
      </c>
      <c r="AB727">
        <v>2.0465506502655981</v>
      </c>
      <c r="AC727">
        <v>59.579457695547731</v>
      </c>
      <c r="AD727">
        <v>50.06720062148451</v>
      </c>
      <c r="AE727">
        <v>54.532485564052813</v>
      </c>
      <c r="AF727">
        <v>31.373061508973688</v>
      </c>
      <c r="AG727">
        <v>31.43289920750734</v>
      </c>
      <c r="AH727">
        <v>0.30547070258261599</v>
      </c>
    </row>
    <row r="728" spans="1:34">
      <c r="A728">
        <v>6</v>
      </c>
      <c r="B728">
        <v>43</v>
      </c>
      <c r="C728">
        <v>2010</v>
      </c>
      <c r="D728">
        <v>99</v>
      </c>
      <c r="E728">
        <v>99</v>
      </c>
      <c r="F728">
        <v>99</v>
      </c>
      <c r="G728">
        <v>99</v>
      </c>
      <c r="H728">
        <v>2</v>
      </c>
      <c r="I728">
        <v>99</v>
      </c>
      <c r="J728">
        <v>999</v>
      </c>
      <c r="K728">
        <v>99</v>
      </c>
      <c r="L728">
        <v>99</v>
      </c>
      <c r="M728">
        <v>99</v>
      </c>
      <c r="N728">
        <v>99</v>
      </c>
      <c r="O728">
        <v>99</v>
      </c>
      <c r="P728">
        <v>9999</v>
      </c>
      <c r="Q728">
        <v>308</v>
      </c>
      <c r="R728">
        <v>3837.63</v>
      </c>
      <c r="S728">
        <v>4.4184197017430042</v>
      </c>
      <c r="T728">
        <v>4.3144492824998757</v>
      </c>
      <c r="U728">
        <v>18.491725361746681</v>
      </c>
      <c r="V728">
        <v>2.4494284232716543</v>
      </c>
      <c r="W728">
        <v>1.3289452083707916</v>
      </c>
      <c r="X728">
        <v>65.483123698741139</v>
      </c>
      <c r="Y728">
        <v>17.22417221045281</v>
      </c>
      <c r="Z728">
        <v>5.3915443035024335</v>
      </c>
      <c r="AA728">
        <v>1.7902544791487307</v>
      </c>
      <c r="AB728">
        <v>2.1039120400528928</v>
      </c>
      <c r="AC728">
        <v>53.43785691101759</v>
      </c>
      <c r="AD728">
        <v>47.617207254801841</v>
      </c>
      <c r="AE728">
        <v>54.443620834157848</v>
      </c>
      <c r="AF728">
        <v>32.361495383530809</v>
      </c>
      <c r="AG728">
        <v>31.272292686280249</v>
      </c>
      <c r="AH728">
        <v>0.49509723449107912</v>
      </c>
    </row>
    <row r="729" spans="1:34">
      <c r="A729">
        <v>6</v>
      </c>
      <c r="B729">
        <v>44</v>
      </c>
      <c r="C729">
        <v>2011</v>
      </c>
      <c r="D729">
        <v>99</v>
      </c>
      <c r="E729">
        <v>99</v>
      </c>
      <c r="F729">
        <v>99</v>
      </c>
      <c r="G729">
        <v>99</v>
      </c>
      <c r="H729">
        <v>2</v>
      </c>
      <c r="I729">
        <v>99</v>
      </c>
      <c r="J729">
        <v>999</v>
      </c>
      <c r="K729">
        <v>99</v>
      </c>
      <c r="L729">
        <v>99</v>
      </c>
      <c r="M729">
        <v>99</v>
      </c>
      <c r="N729">
        <v>99</v>
      </c>
      <c r="O729">
        <v>99</v>
      </c>
      <c r="P729">
        <v>9999</v>
      </c>
      <c r="Q729">
        <v>274</v>
      </c>
      <c r="R729">
        <v>3173</v>
      </c>
      <c r="S729">
        <v>4.5332492908919004</v>
      </c>
      <c r="T729">
        <v>4.3633785061456036</v>
      </c>
      <c r="U729">
        <v>18.377749763630622</v>
      </c>
      <c r="V729">
        <v>2.6473369051370943</v>
      </c>
      <c r="W729">
        <v>1.3236684525685471</v>
      </c>
      <c r="X729">
        <v>63.662149385439641</v>
      </c>
      <c r="Y729">
        <v>17.995587771824773</v>
      </c>
      <c r="Z729">
        <v>5.6310574872974701</v>
      </c>
      <c r="AA729">
        <v>1.7667073970323814</v>
      </c>
      <c r="AB729">
        <v>2.2794125521414039</v>
      </c>
      <c r="AC729">
        <v>50.992073966585238</v>
      </c>
      <c r="AD729">
        <v>51.948161720680361</v>
      </c>
      <c r="AE729">
        <v>44.828868349067697</v>
      </c>
      <c r="AF729">
        <v>31.838250050170572</v>
      </c>
      <c r="AG729">
        <v>30.663874034993334</v>
      </c>
      <c r="AH729">
        <v>0.53577056413488799</v>
      </c>
    </row>
    <row r="730" spans="1:34">
      <c r="A730">
        <v>6</v>
      </c>
      <c r="B730">
        <v>45</v>
      </c>
      <c r="C730">
        <v>2012</v>
      </c>
      <c r="D730">
        <v>99</v>
      </c>
      <c r="E730">
        <v>99</v>
      </c>
      <c r="F730">
        <v>99</v>
      </c>
      <c r="G730">
        <v>99</v>
      </c>
      <c r="H730">
        <v>2</v>
      </c>
      <c r="I730">
        <v>99</v>
      </c>
      <c r="J730">
        <v>999</v>
      </c>
      <c r="K730">
        <v>99</v>
      </c>
      <c r="L730">
        <v>99</v>
      </c>
      <c r="M730">
        <v>99</v>
      </c>
      <c r="N730">
        <v>99</v>
      </c>
      <c r="O730">
        <v>99</v>
      </c>
      <c r="P730">
        <v>9999</v>
      </c>
      <c r="Q730">
        <v>280</v>
      </c>
      <c r="R730">
        <v>4355</v>
      </c>
      <c r="S730">
        <v>4.9092996555683124</v>
      </c>
      <c r="T730">
        <v>5.0431687715269806</v>
      </c>
      <c r="U730">
        <v>18.839931113662502</v>
      </c>
      <c r="V730">
        <v>2.2273249138920779</v>
      </c>
      <c r="W730">
        <v>1.9058553386911596</v>
      </c>
      <c r="X730">
        <v>67.646383467278994</v>
      </c>
      <c r="Y730">
        <v>18.783008036739375</v>
      </c>
      <c r="Z730">
        <v>5.4911799852268315</v>
      </c>
      <c r="AA730">
        <v>1.6933159178641739</v>
      </c>
      <c r="AB730">
        <v>2.1575108053206353</v>
      </c>
      <c r="AC730">
        <v>49.538004746955295</v>
      </c>
      <c r="AD730">
        <v>54.575723933606632</v>
      </c>
      <c r="AE730">
        <v>47.944025550190737</v>
      </c>
      <c r="AF730">
        <v>37.731762259573742</v>
      </c>
      <c r="AG730">
        <v>36.98950472017107</v>
      </c>
      <c r="AH730">
        <v>0.48220436280137774</v>
      </c>
    </row>
    <row r="731" spans="1:34">
      <c r="A731">
        <v>6</v>
      </c>
      <c r="B731">
        <v>46</v>
      </c>
      <c r="C731">
        <v>2013</v>
      </c>
      <c r="D731">
        <v>99</v>
      </c>
      <c r="E731">
        <v>99</v>
      </c>
      <c r="F731">
        <v>99</v>
      </c>
      <c r="G731">
        <v>99</v>
      </c>
      <c r="H731">
        <v>2</v>
      </c>
      <c r="I731">
        <v>99</v>
      </c>
      <c r="J731">
        <v>999</v>
      </c>
      <c r="K731">
        <v>99</v>
      </c>
      <c r="L731">
        <v>99</v>
      </c>
      <c r="M731">
        <v>99</v>
      </c>
      <c r="N731">
        <v>99</v>
      </c>
      <c r="O731">
        <v>99</v>
      </c>
      <c r="P731">
        <v>9999</v>
      </c>
      <c r="Q731">
        <v>273</v>
      </c>
      <c r="R731">
        <v>4242</v>
      </c>
      <c r="S731">
        <v>5.0297029702970306</v>
      </c>
      <c r="T731">
        <v>5.1404997642621399</v>
      </c>
      <c r="U731">
        <v>19.383451202263025</v>
      </c>
      <c r="V731">
        <v>2.4752475247524752</v>
      </c>
      <c r="W731">
        <v>2.239509665252239</v>
      </c>
      <c r="X731">
        <v>72.512965582272514</v>
      </c>
      <c r="Y731">
        <v>22.34794908062235</v>
      </c>
      <c r="Z731">
        <v>5.5659298652665914</v>
      </c>
      <c r="AA731">
        <v>1.7748211075022982</v>
      </c>
      <c r="AB731">
        <v>2.2157478327626112</v>
      </c>
      <c r="AC731">
        <v>54.001752758241949</v>
      </c>
      <c r="AD731">
        <v>56.708004377274442</v>
      </c>
      <c r="AE731">
        <v>51.920318759638249</v>
      </c>
      <c r="AF731">
        <v>29.9830364715861</v>
      </c>
      <c r="AG731">
        <v>30.186328289343624</v>
      </c>
      <c r="AH731">
        <v>1.98019801980198</v>
      </c>
    </row>
    <row r="732" spans="1:34">
      <c r="A732">
        <v>6</v>
      </c>
      <c r="B732">
        <v>47</v>
      </c>
      <c r="C732">
        <v>2014</v>
      </c>
      <c r="D732">
        <v>99</v>
      </c>
      <c r="E732">
        <v>99</v>
      </c>
      <c r="F732">
        <v>99</v>
      </c>
      <c r="G732">
        <v>99</v>
      </c>
      <c r="H732">
        <v>2</v>
      </c>
      <c r="I732">
        <v>99</v>
      </c>
      <c r="J732">
        <v>999</v>
      </c>
      <c r="K732">
        <v>99</v>
      </c>
      <c r="L732">
        <v>99</v>
      </c>
      <c r="M732">
        <v>99</v>
      </c>
      <c r="N732">
        <v>99</v>
      </c>
      <c r="O732">
        <v>99</v>
      </c>
      <c r="P732">
        <v>9999</v>
      </c>
      <c r="Q732">
        <v>252</v>
      </c>
      <c r="R732">
        <v>3025</v>
      </c>
      <c r="S732">
        <v>5.011900826446281</v>
      </c>
      <c r="T732">
        <v>5.175537190082645</v>
      </c>
      <c r="U732">
        <v>19.958314049586765</v>
      </c>
      <c r="V732">
        <v>2.4462809917355366</v>
      </c>
      <c r="W732">
        <v>2.7107438016528929</v>
      </c>
      <c r="X732">
        <v>75.206611570247929</v>
      </c>
      <c r="Y732">
        <v>25.520661157024797</v>
      </c>
      <c r="Z732">
        <v>5.9537727021592719</v>
      </c>
      <c r="AA732">
        <v>1.8391132942733224</v>
      </c>
      <c r="AB732">
        <v>2.2486572487087964</v>
      </c>
      <c r="AC732">
        <v>47.87649177181995</v>
      </c>
      <c r="AD732">
        <v>49.977021714247755</v>
      </c>
      <c r="AE732">
        <v>47.991072752001408</v>
      </c>
      <c r="AF732">
        <v>30.207709207110057</v>
      </c>
      <c r="AG732">
        <v>29.768890585068608</v>
      </c>
      <c r="AH732">
        <v>0.99173553719008289</v>
      </c>
    </row>
    <row r="733" spans="1:34">
      <c r="A733">
        <v>6</v>
      </c>
      <c r="B733">
        <v>48</v>
      </c>
      <c r="C733">
        <v>2015</v>
      </c>
      <c r="D733">
        <v>99</v>
      </c>
      <c r="E733">
        <v>99</v>
      </c>
      <c r="F733">
        <v>99</v>
      </c>
      <c r="G733">
        <v>99</v>
      </c>
      <c r="H733">
        <v>2</v>
      </c>
      <c r="I733">
        <v>99</v>
      </c>
      <c r="J733">
        <v>999</v>
      </c>
      <c r="K733">
        <v>99</v>
      </c>
      <c r="L733">
        <v>99</v>
      </c>
      <c r="M733">
        <v>99</v>
      </c>
      <c r="N733">
        <v>99</v>
      </c>
      <c r="O733">
        <v>99</v>
      </c>
      <c r="P733">
        <v>9999</v>
      </c>
      <c r="Q733">
        <v>250</v>
      </c>
      <c r="R733">
        <v>2765</v>
      </c>
      <c r="S733">
        <v>5.1479204339963838</v>
      </c>
      <c r="T733">
        <v>5.1790235081374334</v>
      </c>
      <c r="U733">
        <v>20.441699819168189</v>
      </c>
      <c r="V733">
        <v>4.0144665461121161</v>
      </c>
      <c r="W733">
        <v>2.3508137432188065</v>
      </c>
      <c r="X733">
        <v>77.613019891500883</v>
      </c>
      <c r="Y733">
        <v>28.318264014466553</v>
      </c>
      <c r="Z733">
        <v>6.0454792941026483</v>
      </c>
      <c r="AA733">
        <v>1.7225764527655156</v>
      </c>
      <c r="AB733">
        <v>2.1869565138107072</v>
      </c>
      <c r="AC733">
        <v>46.54293027776712</v>
      </c>
      <c r="AD733">
        <v>49.631117814368736</v>
      </c>
      <c r="AE733">
        <v>47.721127842053363</v>
      </c>
      <c r="AF733">
        <v>33.897266151771483</v>
      </c>
      <c r="AG733">
        <v>33.149428226569846</v>
      </c>
      <c r="AH733">
        <v>0.28933092224231477</v>
      </c>
    </row>
    <row r="734" spans="1:34">
      <c r="A734">
        <v>6</v>
      </c>
      <c r="B734">
        <v>49</v>
      </c>
      <c r="C734">
        <v>2016</v>
      </c>
      <c r="D734">
        <v>99</v>
      </c>
      <c r="E734">
        <v>99</v>
      </c>
      <c r="F734">
        <v>99</v>
      </c>
      <c r="G734">
        <v>99</v>
      </c>
      <c r="H734">
        <v>2</v>
      </c>
      <c r="I734">
        <v>99</v>
      </c>
      <c r="J734">
        <v>999</v>
      </c>
      <c r="K734">
        <v>99</v>
      </c>
      <c r="L734">
        <v>99</v>
      </c>
      <c r="M734">
        <v>99</v>
      </c>
      <c r="N734">
        <v>99</v>
      </c>
      <c r="O734">
        <v>99</v>
      </c>
      <c r="P734">
        <v>9999</v>
      </c>
      <c r="Q734">
        <v>246</v>
      </c>
      <c r="R734">
        <v>2850</v>
      </c>
      <c r="S734">
        <v>5.3238596491228067</v>
      </c>
      <c r="T734">
        <v>5.368771929824562</v>
      </c>
      <c r="U734">
        <v>20.960491228070204</v>
      </c>
      <c r="V734">
        <v>3.4736842105263159</v>
      </c>
      <c r="W734">
        <v>2.3859649122807025</v>
      </c>
      <c r="X734">
        <v>80.140350877192986</v>
      </c>
      <c r="Y734">
        <v>31.403508771929825</v>
      </c>
      <c r="Z734">
        <v>5.9163606437965903</v>
      </c>
      <c r="AA734">
        <v>1.7637756096948012</v>
      </c>
      <c r="AB734">
        <v>2.2126764536042938</v>
      </c>
      <c r="AC734">
        <v>48.826510222441641</v>
      </c>
      <c r="AD734">
        <v>50.720356816924095</v>
      </c>
      <c r="AE734">
        <v>50.488431219816555</v>
      </c>
      <c r="AF734">
        <v>33.462486791123638</v>
      </c>
      <c r="AG734">
        <v>33.025637169888327</v>
      </c>
      <c r="AH734">
        <v>0.77192982456140324</v>
      </c>
    </row>
    <row r="735" spans="1:34">
      <c r="A735">
        <v>6</v>
      </c>
      <c r="B735">
        <v>50</v>
      </c>
      <c r="C735">
        <v>2017</v>
      </c>
      <c r="D735">
        <v>99</v>
      </c>
      <c r="E735">
        <v>99</v>
      </c>
      <c r="F735">
        <v>99</v>
      </c>
      <c r="G735">
        <v>99</v>
      </c>
      <c r="H735">
        <v>2</v>
      </c>
      <c r="I735">
        <v>99</v>
      </c>
      <c r="J735">
        <v>999</v>
      </c>
      <c r="K735">
        <v>99</v>
      </c>
      <c r="L735">
        <v>99</v>
      </c>
      <c r="M735">
        <v>99</v>
      </c>
      <c r="N735">
        <v>99</v>
      </c>
      <c r="O735">
        <v>99</v>
      </c>
      <c r="P735">
        <v>9999</v>
      </c>
      <c r="Q735">
        <v>244</v>
      </c>
      <c r="R735">
        <v>3525</v>
      </c>
      <c r="S735">
        <v>5.1381560283687939</v>
      </c>
      <c r="T735">
        <v>5.2882269503546127</v>
      </c>
      <c r="U735">
        <v>20.057390070921944</v>
      </c>
      <c r="V735">
        <v>2.9787234042553195</v>
      </c>
      <c r="W735">
        <v>3.0921985815602842</v>
      </c>
      <c r="X735">
        <v>73.843971631205648</v>
      </c>
      <c r="Y735">
        <v>26.751773049645394</v>
      </c>
      <c r="Z735">
        <v>6.0304301621066898</v>
      </c>
      <c r="AA735">
        <v>1.8165291519962776</v>
      </c>
      <c r="AB735">
        <v>2.2883709352170203</v>
      </c>
      <c r="AC735">
        <v>48.372704919891</v>
      </c>
      <c r="AD735">
        <v>54.951507295434645</v>
      </c>
      <c r="AE735">
        <v>51.386131026767281</v>
      </c>
      <c r="AF735">
        <v>33.635496183206101</v>
      </c>
      <c r="AG735">
        <v>32.750513591947318</v>
      </c>
      <c r="AH735">
        <v>1.0496453900709226</v>
      </c>
    </row>
    <row r="736" spans="1:34">
      <c r="A736">
        <v>6</v>
      </c>
      <c r="B736">
        <v>51</v>
      </c>
      <c r="C736">
        <v>2018</v>
      </c>
      <c r="D736">
        <v>99</v>
      </c>
      <c r="E736">
        <v>99</v>
      </c>
      <c r="F736">
        <v>99</v>
      </c>
      <c r="G736">
        <v>99</v>
      </c>
      <c r="H736">
        <v>2</v>
      </c>
      <c r="I736">
        <v>99</v>
      </c>
      <c r="J736">
        <v>999</v>
      </c>
      <c r="K736">
        <v>99</v>
      </c>
      <c r="L736">
        <v>99</v>
      </c>
      <c r="M736">
        <v>99</v>
      </c>
      <c r="N736">
        <v>99</v>
      </c>
      <c r="O736">
        <v>99</v>
      </c>
      <c r="P736">
        <v>9999</v>
      </c>
      <c r="Q736">
        <v>263</v>
      </c>
      <c r="R736">
        <v>3420</v>
      </c>
      <c r="S736">
        <v>5.1581871345029242</v>
      </c>
      <c r="T736">
        <v>5.4883040935672511</v>
      </c>
      <c r="U736">
        <v>20.098947368421037</v>
      </c>
      <c r="V736">
        <v>2.4853801169590644</v>
      </c>
      <c r="W736">
        <v>2.9532163742690054</v>
      </c>
      <c r="X736">
        <v>74.912280701754383</v>
      </c>
      <c r="Y736">
        <v>27.339181286549714</v>
      </c>
      <c r="Z736">
        <v>6.2141400775701756</v>
      </c>
      <c r="AA736">
        <v>1.8665586403762224</v>
      </c>
      <c r="AB736">
        <v>2.1954586410062951</v>
      </c>
      <c r="AC736">
        <v>53.105672585492883</v>
      </c>
      <c r="AD736">
        <v>54.07817025358181</v>
      </c>
      <c r="AE736">
        <v>53.263140649362334</v>
      </c>
      <c r="AF736">
        <v>34.944313885766839</v>
      </c>
      <c r="AG736">
        <v>34.072332874514203</v>
      </c>
      <c r="AH736">
        <v>0.70175438596491213</v>
      </c>
    </row>
    <row r="737" spans="1:37">
      <c r="A737">
        <v>6</v>
      </c>
      <c r="B737">
        <v>52</v>
      </c>
      <c r="C737">
        <v>2019</v>
      </c>
      <c r="D737">
        <v>99</v>
      </c>
      <c r="E737">
        <v>99</v>
      </c>
      <c r="F737">
        <v>99</v>
      </c>
      <c r="G737">
        <v>99</v>
      </c>
      <c r="H737">
        <v>2</v>
      </c>
      <c r="I737">
        <v>99</v>
      </c>
      <c r="J737">
        <v>999</v>
      </c>
      <c r="K737">
        <v>99</v>
      </c>
      <c r="L737">
        <v>99</v>
      </c>
      <c r="M737">
        <v>99</v>
      </c>
      <c r="N737">
        <v>99</v>
      </c>
      <c r="O737">
        <v>99</v>
      </c>
      <c r="P737">
        <v>9999</v>
      </c>
      <c r="Q737">
        <v>212</v>
      </c>
      <c r="R737">
        <v>3314</v>
      </c>
      <c r="S737">
        <v>5.4686179843089917</v>
      </c>
      <c r="T737">
        <v>5.7652383826191897</v>
      </c>
      <c r="U737">
        <v>21.20600482800242</v>
      </c>
      <c r="V737">
        <v>3.8624019312009654</v>
      </c>
      <c r="W737">
        <v>3.3192516596258295</v>
      </c>
      <c r="X737">
        <v>81.593240796620378</v>
      </c>
      <c r="Y737">
        <v>33.162341581170793</v>
      </c>
      <c r="Z737">
        <v>6.1105178204282895</v>
      </c>
      <c r="AA737">
        <v>1.9660083868534399</v>
      </c>
      <c r="AB737">
        <v>2.1627612788584476</v>
      </c>
      <c r="AC737">
        <v>47.993045707672898</v>
      </c>
      <c r="AD737">
        <v>50.724343571613048</v>
      </c>
      <c r="AE737">
        <v>45.273696823796278</v>
      </c>
      <c r="AF737">
        <v>37.324022975560304</v>
      </c>
      <c r="AG737">
        <v>36.806615362288007</v>
      </c>
      <c r="AH737">
        <v>0.5129752564876281</v>
      </c>
    </row>
    <row r="738" spans="1:37">
      <c r="A738">
        <v>6</v>
      </c>
      <c r="B738">
        <v>53</v>
      </c>
      <c r="C738">
        <v>2020</v>
      </c>
      <c r="D738">
        <v>99</v>
      </c>
      <c r="E738">
        <v>99</v>
      </c>
      <c r="F738">
        <v>99</v>
      </c>
      <c r="G738">
        <v>99</v>
      </c>
      <c r="H738">
        <v>2</v>
      </c>
      <c r="I738">
        <v>99</v>
      </c>
      <c r="J738">
        <v>999</v>
      </c>
      <c r="K738">
        <v>99</v>
      </c>
      <c r="L738">
        <v>99</v>
      </c>
      <c r="M738">
        <v>99</v>
      </c>
      <c r="N738">
        <v>99</v>
      </c>
      <c r="O738">
        <v>99</v>
      </c>
      <c r="P738">
        <v>9999</v>
      </c>
      <c r="Q738">
        <v>226</v>
      </c>
      <c r="R738">
        <v>3123</v>
      </c>
      <c r="S738">
        <v>5.5036823567082926</v>
      </c>
      <c r="T738">
        <v>5.5690041626641031</v>
      </c>
      <c r="U738">
        <v>21.133109189881527</v>
      </c>
      <c r="V738">
        <v>3.938520653218061</v>
      </c>
      <c r="W738">
        <v>2.7537624079410832</v>
      </c>
      <c r="X738">
        <v>81.171950048030752</v>
      </c>
      <c r="Y738">
        <v>33.525456292026902</v>
      </c>
      <c r="Z738">
        <v>6.0782841680624209</v>
      </c>
      <c r="AA738">
        <v>1.8531336367525513</v>
      </c>
      <c r="AB738">
        <v>2.1760404339542077</v>
      </c>
      <c r="AC738">
        <v>43.036322061334495</v>
      </c>
      <c r="AD738">
        <v>54.493807903908923</v>
      </c>
      <c r="AE738">
        <v>51.168997990223843</v>
      </c>
      <c r="AF738">
        <v>33.490616621983911</v>
      </c>
      <c r="AG738">
        <v>32.840905766041189</v>
      </c>
      <c r="AH738">
        <v>0.6404098623118798</v>
      </c>
    </row>
    <row r="739" spans="1:37">
      <c r="A739">
        <v>6</v>
      </c>
      <c r="B739">
        <v>54</v>
      </c>
      <c r="C739">
        <v>2021</v>
      </c>
      <c r="D739">
        <v>99</v>
      </c>
      <c r="E739">
        <v>99</v>
      </c>
      <c r="F739">
        <v>99</v>
      </c>
      <c r="G739">
        <v>99</v>
      </c>
      <c r="H739">
        <v>2</v>
      </c>
      <c r="I739">
        <v>99</v>
      </c>
      <c r="J739">
        <v>999</v>
      </c>
      <c r="K739">
        <v>99</v>
      </c>
      <c r="L739">
        <v>99</v>
      </c>
      <c r="M739">
        <v>99</v>
      </c>
      <c r="N739">
        <v>99</v>
      </c>
      <c r="O739">
        <v>99</v>
      </c>
      <c r="P739">
        <v>9999</v>
      </c>
      <c r="Q739">
        <v>242</v>
      </c>
      <c r="R739">
        <v>3214</v>
      </c>
      <c r="S739">
        <v>5.6639701306782815</v>
      </c>
      <c r="T739">
        <v>5.787803360298696</v>
      </c>
      <c r="U739">
        <v>21.656067205973848</v>
      </c>
      <c r="V739">
        <v>4.0759178593652763</v>
      </c>
      <c r="W739">
        <v>4.0759178593652763</v>
      </c>
      <c r="X739">
        <v>82.296204107031741</v>
      </c>
      <c r="Y739">
        <v>37.58556316116988</v>
      </c>
      <c r="Z739">
        <v>6.2444045067980181</v>
      </c>
      <c r="AA739">
        <v>1.8956183503107935</v>
      </c>
      <c r="AB739">
        <v>2.2365745413061529</v>
      </c>
      <c r="AC739">
        <v>47.783051902862816</v>
      </c>
      <c r="AD739">
        <v>55.761256644614861</v>
      </c>
      <c r="AE739">
        <v>49.26350887092191</v>
      </c>
      <c r="AF739">
        <v>35.898581481067801</v>
      </c>
      <c r="AG739">
        <v>35.672764226392218</v>
      </c>
      <c r="AH739">
        <v>0.80896079651524611</v>
      </c>
    </row>
    <row r="740" spans="1:37">
      <c r="A740">
        <v>6</v>
      </c>
      <c r="B740">
        <v>55</v>
      </c>
      <c r="C740">
        <v>2022</v>
      </c>
      <c r="D740">
        <v>99</v>
      </c>
      <c r="E740">
        <v>99</v>
      </c>
      <c r="F740">
        <v>99</v>
      </c>
      <c r="G740">
        <v>99</v>
      </c>
      <c r="H740">
        <v>2</v>
      </c>
      <c r="I740">
        <v>99</v>
      </c>
      <c r="J740">
        <v>999</v>
      </c>
      <c r="K740">
        <v>99</v>
      </c>
      <c r="L740">
        <v>99</v>
      </c>
      <c r="M740">
        <v>99</v>
      </c>
      <c r="N740">
        <v>99</v>
      </c>
      <c r="O740">
        <v>99</v>
      </c>
      <c r="P740">
        <v>9999</v>
      </c>
      <c r="Q740">
        <v>245</v>
      </c>
      <c r="R740">
        <v>3193.5299999999993</v>
      </c>
      <c r="S740">
        <v>5.5481113376107318</v>
      </c>
      <c r="T740">
        <v>5.7669725977210202</v>
      </c>
      <c r="U740">
        <v>21.0218472975046</v>
      </c>
      <c r="V740">
        <v>3.0060779137819287</v>
      </c>
      <c r="W740">
        <v>3.9141639502368863</v>
      </c>
      <c r="X740">
        <v>80.694403998083615</v>
      </c>
      <c r="Y740">
        <v>32.753723935582258</v>
      </c>
      <c r="Z740">
        <v>6.0832782639290768</v>
      </c>
      <c r="AA740">
        <v>1.7386154552617443</v>
      </c>
      <c r="AB740">
        <v>2.1239261559349671</v>
      </c>
      <c r="AC740">
        <v>49.540188441793632</v>
      </c>
      <c r="AD740">
        <v>57.08246306354561</v>
      </c>
      <c r="AE740">
        <v>56.487681140547195</v>
      </c>
      <c r="AF740">
        <v>36.449455745743037</v>
      </c>
      <c r="AG740">
        <v>35.810359821200713</v>
      </c>
      <c r="AH740">
        <v>2.0353652541231804</v>
      </c>
      <c r="AI740">
        <v>168</v>
      </c>
      <c r="AJ740">
        <v>107.09166666666664</v>
      </c>
      <c r="AK740">
        <v>14.596264535704012</v>
      </c>
    </row>
    <row r="741" spans="1:37">
      <c r="A741">
        <v>6</v>
      </c>
      <c r="B741">
        <v>56</v>
      </c>
      <c r="C741">
        <v>2023</v>
      </c>
      <c r="D741">
        <v>99</v>
      </c>
      <c r="E741">
        <v>99</v>
      </c>
      <c r="F741">
        <v>99</v>
      </c>
      <c r="G741">
        <v>99</v>
      </c>
      <c r="H741">
        <v>2</v>
      </c>
      <c r="I741">
        <v>99</v>
      </c>
      <c r="J741">
        <v>999</v>
      </c>
      <c r="K741">
        <v>99</v>
      </c>
      <c r="L741">
        <v>99</v>
      </c>
      <c r="M741">
        <v>99</v>
      </c>
      <c r="N741">
        <v>99</v>
      </c>
      <c r="O741">
        <v>99</v>
      </c>
      <c r="P741">
        <v>9999</v>
      </c>
      <c r="Q741">
        <v>273</v>
      </c>
      <c r="R741">
        <v>3493</v>
      </c>
      <c r="S741">
        <v>5.5954766676209564</v>
      </c>
      <c r="T741">
        <v>5.7142857142857153</v>
      </c>
      <c r="U741">
        <v>20.356455768680249</v>
      </c>
      <c r="V741">
        <v>3.4926996850844536</v>
      </c>
      <c r="W741">
        <v>3.607214428857715</v>
      </c>
      <c r="X741">
        <v>75.178929287145735</v>
      </c>
      <c r="Y741">
        <v>29.172630976238185</v>
      </c>
      <c r="Z741">
        <v>6.4464529385398146</v>
      </c>
      <c r="AA741">
        <v>1.7493533655718827</v>
      </c>
      <c r="AB741">
        <v>2.0641624041777402</v>
      </c>
      <c r="AC741">
        <v>44.800523989341002</v>
      </c>
      <c r="AD741">
        <v>54.148038343903686</v>
      </c>
      <c r="AE741">
        <v>49.237000365621263</v>
      </c>
      <c r="AF741">
        <v>37.963264862514947</v>
      </c>
      <c r="AG741">
        <v>37.300820821492927</v>
      </c>
      <c r="AH741">
        <v>2.6338391067849996</v>
      </c>
      <c r="AI741">
        <v>440</v>
      </c>
      <c r="AJ741">
        <v>104.53545454545456</v>
      </c>
      <c r="AK741">
        <v>16.161708288288875</v>
      </c>
    </row>
    <row r="742" spans="1:37">
      <c r="A742">
        <v>7</v>
      </c>
      <c r="B742">
        <v>1</v>
      </c>
      <c r="C742">
        <v>2023</v>
      </c>
      <c r="D742">
        <v>99</v>
      </c>
      <c r="E742">
        <v>99</v>
      </c>
      <c r="F742">
        <v>99</v>
      </c>
      <c r="G742">
        <v>1</v>
      </c>
      <c r="H742">
        <v>1</v>
      </c>
      <c r="I742">
        <v>99</v>
      </c>
      <c r="J742">
        <v>999</v>
      </c>
      <c r="K742">
        <v>99</v>
      </c>
      <c r="L742">
        <v>99</v>
      </c>
      <c r="M742">
        <v>99</v>
      </c>
      <c r="N742">
        <v>99</v>
      </c>
      <c r="O742">
        <v>99</v>
      </c>
      <c r="P742">
        <v>9999</v>
      </c>
      <c r="Q742">
        <v>119</v>
      </c>
      <c r="R742">
        <v>1627</v>
      </c>
      <c r="S742">
        <v>4.871542716656422</v>
      </c>
      <c r="T742">
        <v>5.6754763368162244</v>
      </c>
      <c r="U742">
        <v>21.019545175169021</v>
      </c>
      <c r="V742">
        <v>3.1346035648432697</v>
      </c>
      <c r="W742">
        <v>6.6994468346650278</v>
      </c>
      <c r="X742">
        <v>83.650891210817434</v>
      </c>
      <c r="Y742">
        <v>28.395820528580199</v>
      </c>
      <c r="Z742">
        <v>5.6919571710672958</v>
      </c>
      <c r="AA742">
        <v>1.7054366279811561</v>
      </c>
      <c r="AB742">
        <v>2.1588216848307522</v>
      </c>
      <c r="AC742">
        <v>44.057256177926753</v>
      </c>
      <c r="AD742">
        <v>53.263214734846791</v>
      </c>
      <c r="AE742">
        <v>60.251515606490386</v>
      </c>
      <c r="AF742">
        <v>56.65041782729805</v>
      </c>
      <c r="AG742">
        <v>57.292867290320885</v>
      </c>
      <c r="AH742">
        <v>1.1063306699446835</v>
      </c>
      <c r="AI742">
        <v>977</v>
      </c>
      <c r="AJ742">
        <v>110.31197543500517</v>
      </c>
      <c r="AK742">
        <v>15.620129793478323</v>
      </c>
    </row>
    <row r="743" spans="1:37">
      <c r="A743">
        <v>7</v>
      </c>
      <c r="B743">
        <v>2</v>
      </c>
      <c r="C743">
        <v>2023</v>
      </c>
      <c r="D743">
        <v>99</v>
      </c>
      <c r="E743">
        <v>99</v>
      </c>
      <c r="F743">
        <v>99</v>
      </c>
      <c r="G743">
        <v>1</v>
      </c>
      <c r="H743">
        <v>2</v>
      </c>
      <c r="I743">
        <v>99</v>
      </c>
      <c r="J743">
        <v>999</v>
      </c>
      <c r="K743">
        <v>99</v>
      </c>
      <c r="L743">
        <v>99</v>
      </c>
      <c r="M743">
        <v>99</v>
      </c>
      <c r="N743">
        <v>99</v>
      </c>
      <c r="O743">
        <v>99</v>
      </c>
      <c r="P743">
        <v>9999</v>
      </c>
      <c r="Q743">
        <v>93</v>
      </c>
      <c r="R743">
        <v>1245</v>
      </c>
      <c r="S743">
        <v>6.1670682730923669</v>
      </c>
      <c r="T743">
        <v>5.6570281124498001</v>
      </c>
      <c r="U743">
        <v>20.47582329317267</v>
      </c>
      <c r="V743">
        <v>4.8192771084337345</v>
      </c>
      <c r="W743">
        <v>5.381526104417671</v>
      </c>
      <c r="X743">
        <v>73.413654618473899</v>
      </c>
      <c r="Y743">
        <v>29.718875502008032</v>
      </c>
      <c r="Z743">
        <v>6.8367106326065903</v>
      </c>
      <c r="AA743">
        <v>1.8840377470439849</v>
      </c>
      <c r="AB743">
        <v>2.0796491448017749</v>
      </c>
      <c r="AC743">
        <v>43.954008474399153</v>
      </c>
      <c r="AD743">
        <v>57.954738215079296</v>
      </c>
      <c r="AE743">
        <v>45.639629047797349</v>
      </c>
      <c r="AF743">
        <v>43.34958217270195</v>
      </c>
      <c r="AG743">
        <v>42.707132709679129</v>
      </c>
      <c r="AH743">
        <v>7.1485943775100402</v>
      </c>
      <c r="AI743">
        <v>365</v>
      </c>
      <c r="AJ743">
        <v>104.77452054794522</v>
      </c>
      <c r="AK743">
        <v>16.101073403604637</v>
      </c>
    </row>
    <row r="744" spans="1:37">
      <c r="A744">
        <v>7</v>
      </c>
      <c r="B744">
        <v>3</v>
      </c>
      <c r="C744">
        <v>2023</v>
      </c>
      <c r="D744">
        <v>99</v>
      </c>
      <c r="E744">
        <v>99</v>
      </c>
      <c r="F744">
        <v>99</v>
      </c>
      <c r="G744">
        <v>2</v>
      </c>
      <c r="H744">
        <v>1</v>
      </c>
      <c r="I744">
        <v>99</v>
      </c>
      <c r="J744">
        <v>999</v>
      </c>
      <c r="K744">
        <v>99</v>
      </c>
      <c r="L744">
        <v>99</v>
      </c>
      <c r="M744">
        <v>99</v>
      </c>
      <c r="N744">
        <v>99</v>
      </c>
      <c r="O744">
        <v>99</v>
      </c>
      <c r="P744">
        <v>9999</v>
      </c>
      <c r="Q744">
        <v>137</v>
      </c>
      <c r="R744">
        <v>1705</v>
      </c>
      <c r="S744">
        <v>5.104398826979474</v>
      </c>
      <c r="T744">
        <v>5.163636363636364</v>
      </c>
      <c r="U744">
        <v>20.132961876832816</v>
      </c>
      <c r="V744">
        <v>2.2873900293255129</v>
      </c>
      <c r="W744">
        <v>1.700879765395894</v>
      </c>
      <c r="X744">
        <v>79.061583577712625</v>
      </c>
      <c r="Y744">
        <v>23.988269794721408</v>
      </c>
      <c r="Z744">
        <v>5.6068907930435525</v>
      </c>
      <c r="AA744">
        <v>1.4432402873929373</v>
      </c>
      <c r="AB744">
        <v>2.1145142124308629</v>
      </c>
      <c r="AC744">
        <v>50.432886992701853</v>
      </c>
      <c r="AD744">
        <v>56.782804195455427</v>
      </c>
      <c r="AE744">
        <v>61.978197856636861</v>
      </c>
      <c r="AF744">
        <v>62.845558422410626</v>
      </c>
      <c r="AG744">
        <v>63.698072173346674</v>
      </c>
      <c r="AH744">
        <v>0.11730205278592376</v>
      </c>
      <c r="AI744">
        <v>66</v>
      </c>
      <c r="AJ744">
        <v>106.29545454545456</v>
      </c>
      <c r="AK744">
        <v>16.201434784413671</v>
      </c>
    </row>
    <row r="745" spans="1:37">
      <c r="A745">
        <v>7</v>
      </c>
      <c r="B745">
        <v>4</v>
      </c>
      <c r="C745">
        <v>2023</v>
      </c>
      <c r="D745">
        <v>99</v>
      </c>
      <c r="E745">
        <v>99</v>
      </c>
      <c r="F745">
        <v>99</v>
      </c>
      <c r="G745">
        <v>2</v>
      </c>
      <c r="H745">
        <v>2</v>
      </c>
      <c r="I745">
        <v>99</v>
      </c>
      <c r="J745">
        <v>999</v>
      </c>
      <c r="K745">
        <v>99</v>
      </c>
      <c r="L745">
        <v>99</v>
      </c>
      <c r="M745">
        <v>99</v>
      </c>
      <c r="N745">
        <v>99</v>
      </c>
      <c r="O745">
        <v>99</v>
      </c>
      <c r="P745">
        <v>9999</v>
      </c>
      <c r="Q745">
        <v>103</v>
      </c>
      <c r="R745">
        <v>1008</v>
      </c>
      <c r="S745">
        <v>5.3154761904761916</v>
      </c>
      <c r="T745">
        <v>5.79563492063492</v>
      </c>
      <c r="U745">
        <v>19.407738095238081</v>
      </c>
      <c r="V745">
        <v>2.1825396825396823</v>
      </c>
      <c r="W745">
        <v>2.4801587301587311</v>
      </c>
      <c r="X745">
        <v>69.246031746031747</v>
      </c>
      <c r="Y745">
        <v>26.388888888888889</v>
      </c>
      <c r="Z745">
        <v>6.2323942222014761</v>
      </c>
      <c r="AA745">
        <v>1.5972690518620454</v>
      </c>
      <c r="AB745">
        <v>2.043160482097758</v>
      </c>
      <c r="AC745">
        <v>48.666741318726238</v>
      </c>
      <c r="AD745">
        <v>53.807115802824491</v>
      </c>
      <c r="AE745">
        <v>58.274469238941549</v>
      </c>
      <c r="AF745">
        <v>37.154441577589374</v>
      </c>
      <c r="AG745">
        <v>36.301927826653355</v>
      </c>
      <c r="AH745">
        <v>0</v>
      </c>
      <c r="AI745">
        <v>75</v>
      </c>
      <c r="AJ745">
        <v>103.37200000000001</v>
      </c>
      <c r="AK745">
        <v>16.456798060418802</v>
      </c>
    </row>
    <row r="746" spans="1:37">
      <c r="A746">
        <v>7</v>
      </c>
      <c r="B746">
        <v>5</v>
      </c>
      <c r="C746">
        <v>2023</v>
      </c>
      <c r="D746">
        <v>99</v>
      </c>
      <c r="E746">
        <v>99</v>
      </c>
      <c r="F746">
        <v>99</v>
      </c>
      <c r="G746">
        <v>3</v>
      </c>
      <c r="H746">
        <v>1</v>
      </c>
      <c r="I746">
        <v>99</v>
      </c>
      <c r="J746">
        <v>999</v>
      </c>
      <c r="K746">
        <v>99</v>
      </c>
      <c r="L746">
        <v>99</v>
      </c>
      <c r="M746">
        <v>99</v>
      </c>
      <c r="N746">
        <v>99</v>
      </c>
      <c r="O746">
        <v>99</v>
      </c>
      <c r="P746">
        <v>9999</v>
      </c>
      <c r="Q746">
        <v>59</v>
      </c>
      <c r="R746">
        <v>493</v>
      </c>
      <c r="S746">
        <v>6.0040567951318451</v>
      </c>
      <c r="T746">
        <v>6.2535496957403645</v>
      </c>
      <c r="U746">
        <v>21.795943204868166</v>
      </c>
      <c r="V746">
        <v>2.8397565922920887</v>
      </c>
      <c r="W746">
        <v>6.4908722109533477</v>
      </c>
      <c r="X746">
        <v>80.933062880324556</v>
      </c>
      <c r="Y746">
        <v>43.407707910750496</v>
      </c>
      <c r="Z746">
        <v>6.2057605716491837</v>
      </c>
      <c r="AA746">
        <v>1.7958662734821595</v>
      </c>
      <c r="AB746">
        <v>2.2846636975754593</v>
      </c>
      <c r="AC746">
        <v>36.594136294467098</v>
      </c>
      <c r="AD746">
        <v>58.063350649949761</v>
      </c>
      <c r="AE746">
        <v>54.900031261675885</v>
      </c>
      <c r="AF746">
        <v>41.151919866444089</v>
      </c>
      <c r="AG746">
        <v>42.440400018958258</v>
      </c>
      <c r="AH746">
        <v>0</v>
      </c>
      <c r="AI746">
        <v>0</v>
      </c>
    </row>
    <row r="747" spans="1:37">
      <c r="A747">
        <v>7</v>
      </c>
      <c r="B747">
        <v>6</v>
      </c>
      <c r="C747">
        <v>2023</v>
      </c>
      <c r="D747">
        <v>99</v>
      </c>
      <c r="E747">
        <v>99</v>
      </c>
      <c r="F747">
        <v>99</v>
      </c>
      <c r="G747">
        <v>3</v>
      </c>
      <c r="H747">
        <v>2</v>
      </c>
      <c r="I747">
        <v>99</v>
      </c>
      <c r="J747">
        <v>999</v>
      </c>
      <c r="K747">
        <v>99</v>
      </c>
      <c r="L747">
        <v>99</v>
      </c>
      <c r="M747">
        <v>99</v>
      </c>
      <c r="N747">
        <v>99</v>
      </c>
      <c r="O747">
        <v>99</v>
      </c>
      <c r="P747">
        <v>9999</v>
      </c>
      <c r="Q747">
        <v>56</v>
      </c>
      <c r="R747">
        <v>705</v>
      </c>
      <c r="S747">
        <v>4.8141843971631202</v>
      </c>
      <c r="T747">
        <v>5.4368794326241128</v>
      </c>
      <c r="U747">
        <v>20.671489361702129</v>
      </c>
      <c r="V747">
        <v>2.5531914893617031</v>
      </c>
      <c r="W747">
        <v>1.8439716312056735</v>
      </c>
      <c r="X747">
        <v>78.865248226950385</v>
      </c>
      <c r="Y747">
        <v>27.801418439716311</v>
      </c>
      <c r="Z747">
        <v>6.6348528431221956</v>
      </c>
      <c r="AA747">
        <v>1.5856887247991445</v>
      </c>
      <c r="AB747">
        <v>2.0626503417380313</v>
      </c>
      <c r="AC747">
        <v>38.932157799998656</v>
      </c>
      <c r="AD747">
        <v>47.894780124342653</v>
      </c>
      <c r="AE747">
        <v>50.706978121112691</v>
      </c>
      <c r="AF747">
        <v>58.848080133555904</v>
      </c>
      <c r="AG747">
        <v>57.559599981041721</v>
      </c>
      <c r="AH747">
        <v>0.42553191489361714</v>
      </c>
      <c r="AI747">
        <v>0</v>
      </c>
    </row>
    <row r="748" spans="1:37">
      <c r="A748">
        <v>7</v>
      </c>
      <c r="B748">
        <v>7</v>
      </c>
      <c r="C748">
        <v>2023</v>
      </c>
      <c r="D748">
        <v>99</v>
      </c>
      <c r="E748">
        <v>99</v>
      </c>
      <c r="F748">
        <v>99</v>
      </c>
      <c r="G748">
        <v>4</v>
      </c>
      <c r="H748">
        <v>1</v>
      </c>
      <c r="I748">
        <v>99</v>
      </c>
      <c r="J748">
        <v>999</v>
      </c>
      <c r="K748">
        <v>99</v>
      </c>
      <c r="L748">
        <v>99</v>
      </c>
      <c r="M748">
        <v>99</v>
      </c>
      <c r="N748">
        <v>99</v>
      </c>
      <c r="O748">
        <v>99</v>
      </c>
      <c r="P748">
        <v>9999</v>
      </c>
      <c r="Q748">
        <v>70</v>
      </c>
      <c r="R748">
        <v>1883</v>
      </c>
      <c r="S748">
        <v>4.9405204460966559</v>
      </c>
      <c r="T748">
        <v>5.4763674986723316</v>
      </c>
      <c r="U748">
        <v>21.375517790759424</v>
      </c>
      <c r="V748">
        <v>3.1332979288369618</v>
      </c>
      <c r="W748">
        <v>3.5050451407328729</v>
      </c>
      <c r="X748">
        <v>82.740308019118402</v>
      </c>
      <c r="Y748">
        <v>34.838024429102497</v>
      </c>
      <c r="Z748">
        <v>5.7773322942985068</v>
      </c>
      <c r="AA748">
        <v>1.4851608519686692</v>
      </c>
      <c r="AB748">
        <v>2.1813308134560496</v>
      </c>
      <c r="AC748">
        <v>54.48754020821972</v>
      </c>
      <c r="AD748">
        <v>56.86479168349728</v>
      </c>
      <c r="AE748">
        <v>64.905110518814709</v>
      </c>
      <c r="AF748">
        <v>77.874276261373055</v>
      </c>
      <c r="AG748">
        <v>77.813456958149018</v>
      </c>
      <c r="AH748">
        <v>0</v>
      </c>
      <c r="AI748">
        <v>0</v>
      </c>
    </row>
    <row r="749" spans="1:37">
      <c r="A749">
        <v>7</v>
      </c>
      <c r="B749">
        <v>8</v>
      </c>
      <c r="C749">
        <v>2023</v>
      </c>
      <c r="D749">
        <v>99</v>
      </c>
      <c r="E749">
        <v>99</v>
      </c>
      <c r="F749">
        <v>99</v>
      </c>
      <c r="G749">
        <v>4</v>
      </c>
      <c r="H749">
        <v>2</v>
      </c>
      <c r="I749">
        <v>99</v>
      </c>
      <c r="J749">
        <v>999</v>
      </c>
      <c r="K749">
        <v>99</v>
      </c>
      <c r="L749">
        <v>99</v>
      </c>
      <c r="M749">
        <v>99</v>
      </c>
      <c r="N749">
        <v>99</v>
      </c>
      <c r="O749">
        <v>99</v>
      </c>
      <c r="P749">
        <v>9999</v>
      </c>
      <c r="Q749">
        <v>21</v>
      </c>
      <c r="R749">
        <v>535</v>
      </c>
      <c r="S749">
        <v>5.8224299065420562</v>
      </c>
      <c r="T749">
        <v>6.0598130841121485</v>
      </c>
      <c r="U749">
        <v>21.451028037383164</v>
      </c>
      <c r="V749">
        <v>4.1121495327102808</v>
      </c>
      <c r="W749">
        <v>3.9252336448598144</v>
      </c>
      <c r="X749">
        <v>85.607476635514018</v>
      </c>
      <c r="Y749">
        <v>34.953271028037385</v>
      </c>
      <c r="Z749">
        <v>5.3199074081218871</v>
      </c>
      <c r="AA749">
        <v>1.3549016870369248</v>
      </c>
      <c r="AB749">
        <v>2.0102940600949659</v>
      </c>
      <c r="AC749">
        <v>65.232933867317854</v>
      </c>
      <c r="AD749">
        <v>58.150997427405954</v>
      </c>
      <c r="AE749">
        <v>52.613143404843058</v>
      </c>
      <c r="AF749">
        <v>22.125723738626956</v>
      </c>
      <c r="AG749">
        <v>22.186543041850967</v>
      </c>
      <c r="AH749">
        <v>0</v>
      </c>
      <c r="AI749">
        <v>0</v>
      </c>
    </row>
    <row r="750" spans="1:37">
      <c r="A750">
        <v>7</v>
      </c>
      <c r="B750">
        <v>9</v>
      </c>
      <c r="C750">
        <v>2022</v>
      </c>
      <c r="D750">
        <v>99</v>
      </c>
      <c r="E750">
        <v>99</v>
      </c>
      <c r="F750">
        <v>99</v>
      </c>
      <c r="G750">
        <v>1</v>
      </c>
      <c r="H750">
        <v>1</v>
      </c>
      <c r="I750">
        <v>99</v>
      </c>
      <c r="J750">
        <v>999</v>
      </c>
      <c r="K750">
        <v>99</v>
      </c>
      <c r="L750">
        <v>99</v>
      </c>
      <c r="M750">
        <v>99</v>
      </c>
      <c r="N750">
        <v>99</v>
      </c>
      <c r="O750">
        <v>99</v>
      </c>
      <c r="P750">
        <v>9999</v>
      </c>
      <c r="Q750">
        <v>107</v>
      </c>
      <c r="R750">
        <v>1523</v>
      </c>
      <c r="S750">
        <v>4.9901510177281683</v>
      </c>
      <c r="T750">
        <v>6.0006565988181233</v>
      </c>
      <c r="U750">
        <v>22.330991464215359</v>
      </c>
      <c r="V750">
        <v>2.9546946815495723</v>
      </c>
      <c r="W750">
        <v>6.1063690085357845</v>
      </c>
      <c r="X750">
        <v>86.999343401181889</v>
      </c>
      <c r="Y750">
        <v>37.229152987524621</v>
      </c>
      <c r="Z750">
        <v>6.3011300408565516</v>
      </c>
      <c r="AA750">
        <v>1.8044324693974656</v>
      </c>
      <c r="AB750">
        <v>2.3550562170690541</v>
      </c>
      <c r="AC750">
        <v>50.596759340428115</v>
      </c>
      <c r="AD750">
        <v>54.158644983554062</v>
      </c>
      <c r="AE750">
        <v>56.27290049514108</v>
      </c>
      <c r="AF750">
        <v>59.772370486656207</v>
      </c>
      <c r="AG750">
        <v>62.175571891093441</v>
      </c>
      <c r="AH750">
        <v>0.85357846355876543</v>
      </c>
      <c r="AI750">
        <v>0</v>
      </c>
    </row>
    <row r="751" spans="1:37">
      <c r="A751">
        <v>7</v>
      </c>
      <c r="B751">
        <v>10</v>
      </c>
      <c r="C751">
        <v>2022</v>
      </c>
      <c r="D751">
        <v>99</v>
      </c>
      <c r="E751">
        <v>99</v>
      </c>
      <c r="F751">
        <v>99</v>
      </c>
      <c r="G751">
        <v>1</v>
      </c>
      <c r="H751">
        <v>2</v>
      </c>
      <c r="I751">
        <v>99</v>
      </c>
      <c r="J751">
        <v>999</v>
      </c>
      <c r="K751">
        <v>99</v>
      </c>
      <c r="L751">
        <v>99</v>
      </c>
      <c r="M751">
        <v>99</v>
      </c>
      <c r="N751">
        <v>99</v>
      </c>
      <c r="O751">
        <v>99</v>
      </c>
      <c r="P751">
        <v>9999</v>
      </c>
      <c r="Q751">
        <v>71</v>
      </c>
      <c r="R751">
        <v>1025</v>
      </c>
      <c r="S751">
        <v>6.0858536585365863</v>
      </c>
      <c r="T751">
        <v>5.6507317073170737</v>
      </c>
      <c r="U751">
        <v>20.185365853658546</v>
      </c>
      <c r="V751">
        <v>3.4146341463414642</v>
      </c>
      <c r="W751">
        <v>3.3170731707317076</v>
      </c>
      <c r="X751">
        <v>75.219512195121951</v>
      </c>
      <c r="Y751">
        <v>28.390243902439021</v>
      </c>
      <c r="Z751">
        <v>6.346795656869161</v>
      </c>
      <c r="AA751">
        <v>1.8856181953365256</v>
      </c>
      <c r="AB751">
        <v>2.0345699974098963</v>
      </c>
      <c r="AC751">
        <v>47.812601745241935</v>
      </c>
      <c r="AD751">
        <v>53.407785029891855</v>
      </c>
      <c r="AE751">
        <v>52.811797359557261</v>
      </c>
      <c r="AF751">
        <v>40.227629513343807</v>
      </c>
      <c r="AG751">
        <v>37.824428108906574</v>
      </c>
      <c r="AH751">
        <v>6.2439024390243905</v>
      </c>
      <c r="AI751">
        <v>10</v>
      </c>
      <c r="AJ751">
        <v>95.51</v>
      </c>
      <c r="AK751">
        <v>17.482644859414886</v>
      </c>
    </row>
    <row r="752" spans="1:37">
      <c r="A752">
        <v>7</v>
      </c>
      <c r="B752">
        <v>11</v>
      </c>
      <c r="C752">
        <v>2022</v>
      </c>
      <c r="D752">
        <v>99</v>
      </c>
      <c r="E752">
        <v>99</v>
      </c>
      <c r="F752">
        <v>99</v>
      </c>
      <c r="G752">
        <v>2</v>
      </c>
      <c r="H752">
        <v>1</v>
      </c>
      <c r="I752">
        <v>99</v>
      </c>
      <c r="J752">
        <v>999</v>
      </c>
      <c r="K752">
        <v>99</v>
      </c>
      <c r="L752">
        <v>99</v>
      </c>
      <c r="M752">
        <v>99</v>
      </c>
      <c r="N752">
        <v>99</v>
      </c>
      <c r="O752">
        <v>99</v>
      </c>
      <c r="P752">
        <v>9999</v>
      </c>
      <c r="Q752">
        <v>118</v>
      </c>
      <c r="R752">
        <v>1641</v>
      </c>
      <c r="S752">
        <v>5.0798293723339443</v>
      </c>
      <c r="T752">
        <v>5.1535648994515535</v>
      </c>
      <c r="U752">
        <v>21.219603900060957</v>
      </c>
      <c r="V752">
        <v>6.7032297379646577</v>
      </c>
      <c r="W752">
        <v>0.73126142595978083</v>
      </c>
      <c r="X752">
        <v>86.776355880560601</v>
      </c>
      <c r="Y752">
        <v>30.103595368677642</v>
      </c>
      <c r="Z752">
        <v>5.3285246475245911</v>
      </c>
      <c r="AA752">
        <v>1.5318162126503181</v>
      </c>
      <c r="AB752">
        <v>1.710864598793298</v>
      </c>
      <c r="AC752">
        <v>48.888323529990203</v>
      </c>
      <c r="AD752">
        <v>51.571836951183563</v>
      </c>
      <c r="AE752">
        <v>55.686948207947744</v>
      </c>
      <c r="AF752">
        <v>63.395054335858582</v>
      </c>
      <c r="AG752">
        <v>63.231255130981786</v>
      </c>
      <c r="AH752">
        <v>0.48750761730652042</v>
      </c>
      <c r="AI752">
        <v>0</v>
      </c>
    </row>
    <row r="753" spans="1:37">
      <c r="A753">
        <v>7</v>
      </c>
      <c r="B753">
        <v>12</v>
      </c>
      <c r="C753">
        <v>2022</v>
      </c>
      <c r="D753">
        <v>99</v>
      </c>
      <c r="E753">
        <v>99</v>
      </c>
      <c r="F753">
        <v>99</v>
      </c>
      <c r="G753">
        <v>2</v>
      </c>
      <c r="H753">
        <v>2</v>
      </c>
      <c r="I753">
        <v>99</v>
      </c>
      <c r="J753">
        <v>999</v>
      </c>
      <c r="K753">
        <v>99</v>
      </c>
      <c r="L753">
        <v>99</v>
      </c>
      <c r="M753">
        <v>99</v>
      </c>
      <c r="N753">
        <v>99</v>
      </c>
      <c r="O753">
        <v>99</v>
      </c>
      <c r="P753">
        <v>9999</v>
      </c>
      <c r="Q753">
        <v>89</v>
      </c>
      <c r="R753">
        <v>947.53</v>
      </c>
      <c r="S753">
        <v>5.3898662839171294</v>
      </c>
      <c r="T753">
        <v>6.00719766128777</v>
      </c>
      <c r="U753">
        <v>21.369771933342506</v>
      </c>
      <c r="V753">
        <v>2.216288666321911</v>
      </c>
      <c r="W753">
        <v>4.432577332643822</v>
      </c>
      <c r="X753">
        <v>81.897143098371586</v>
      </c>
      <c r="Y753">
        <v>34.088630439141753</v>
      </c>
      <c r="Z753">
        <v>5.9842590840483982</v>
      </c>
      <c r="AA753">
        <v>1.5111480159568211</v>
      </c>
      <c r="AB753">
        <v>2.1214927436945925</v>
      </c>
      <c r="AC753">
        <v>64.660344342485601</v>
      </c>
      <c r="AD753">
        <v>62.768311167454101</v>
      </c>
      <c r="AE753">
        <v>66.461359358243129</v>
      </c>
      <c r="AF753">
        <v>36.604945664141425</v>
      </c>
      <c r="AG753">
        <v>36.768744869018207</v>
      </c>
      <c r="AH753">
        <v>0.10553755553913861</v>
      </c>
      <c r="AI753">
        <v>158</v>
      </c>
      <c r="AJ753">
        <v>107.82468354430377</v>
      </c>
      <c r="AK753">
        <v>14.413582236734964</v>
      </c>
    </row>
    <row r="754" spans="1:37">
      <c r="A754">
        <v>7</v>
      </c>
      <c r="B754">
        <v>13</v>
      </c>
      <c r="C754">
        <v>2022</v>
      </c>
      <c r="D754">
        <v>99</v>
      </c>
      <c r="E754">
        <v>99</v>
      </c>
      <c r="F754">
        <v>99</v>
      </c>
      <c r="G754">
        <v>3</v>
      </c>
      <c r="H754">
        <v>1</v>
      </c>
      <c r="I754">
        <v>99</v>
      </c>
      <c r="J754">
        <v>999</v>
      </c>
      <c r="K754">
        <v>99</v>
      </c>
      <c r="L754">
        <v>99</v>
      </c>
      <c r="M754">
        <v>99</v>
      </c>
      <c r="N754">
        <v>99</v>
      </c>
      <c r="O754">
        <v>99</v>
      </c>
      <c r="P754">
        <v>9999</v>
      </c>
      <c r="Q754">
        <v>39</v>
      </c>
      <c r="R754">
        <v>515</v>
      </c>
      <c r="S754">
        <v>5.4466019417475717</v>
      </c>
      <c r="T754">
        <v>5.9145631067961189</v>
      </c>
      <c r="U754">
        <v>21.450155339805811</v>
      </c>
      <c r="V754">
        <v>6.407766990291262</v>
      </c>
      <c r="W754">
        <v>4.6601941747572804</v>
      </c>
      <c r="X754">
        <v>83.10679611650481</v>
      </c>
      <c r="Y754">
        <v>38.252427184466029</v>
      </c>
      <c r="Z754">
        <v>5.7317842471155478</v>
      </c>
      <c r="AA754">
        <v>1.5437198507086587</v>
      </c>
      <c r="AB754">
        <v>1.9117626577610951</v>
      </c>
      <c r="AC754">
        <v>29.776089002460601</v>
      </c>
      <c r="AD754">
        <v>39.530020076533631</v>
      </c>
      <c r="AE754">
        <v>45.37528377147931</v>
      </c>
      <c r="AF754">
        <v>44.821583986074842</v>
      </c>
      <c r="AG754">
        <v>45.393460561898031</v>
      </c>
      <c r="AH754">
        <v>0</v>
      </c>
      <c r="AI754">
        <v>0</v>
      </c>
    </row>
    <row r="755" spans="1:37">
      <c r="A755">
        <v>7</v>
      </c>
      <c r="B755">
        <v>14</v>
      </c>
      <c r="C755">
        <v>2022</v>
      </c>
      <c r="D755">
        <v>99</v>
      </c>
      <c r="E755">
        <v>99</v>
      </c>
      <c r="F755">
        <v>99</v>
      </c>
      <c r="G755">
        <v>3</v>
      </c>
      <c r="H755">
        <v>2</v>
      </c>
      <c r="I755">
        <v>99</v>
      </c>
      <c r="J755">
        <v>999</v>
      </c>
      <c r="K755">
        <v>99</v>
      </c>
      <c r="L755">
        <v>99</v>
      </c>
      <c r="M755">
        <v>99</v>
      </c>
      <c r="N755">
        <v>99</v>
      </c>
      <c r="O755">
        <v>99</v>
      </c>
      <c r="P755">
        <v>9999</v>
      </c>
      <c r="Q755">
        <v>63</v>
      </c>
      <c r="R755">
        <v>634</v>
      </c>
      <c r="S755">
        <v>4.4873817034700316</v>
      </c>
      <c r="T755">
        <v>5.1892744479495283</v>
      </c>
      <c r="U755">
        <v>20.960410094637247</v>
      </c>
      <c r="V755">
        <v>1.7350157728706628</v>
      </c>
      <c r="W755">
        <v>1.7350157728706628</v>
      </c>
      <c r="X755">
        <v>81.703470031545748</v>
      </c>
      <c r="Y755">
        <v>32.018927444794954</v>
      </c>
      <c r="Z755">
        <v>6.0145376317140116</v>
      </c>
      <c r="AA755">
        <v>1.5996840449216549</v>
      </c>
      <c r="AB755">
        <v>2.0929832700818127</v>
      </c>
      <c r="AC755">
        <v>43.223906194137456</v>
      </c>
      <c r="AD755">
        <v>51.008034742411319</v>
      </c>
      <c r="AE755">
        <v>60.4660290407882</v>
      </c>
      <c r="AF755">
        <v>55.178416013925158</v>
      </c>
      <c r="AG755">
        <v>54.606539438101954</v>
      </c>
      <c r="AH755">
        <v>0</v>
      </c>
      <c r="AI755">
        <v>0</v>
      </c>
    </row>
    <row r="756" spans="1:37">
      <c r="A756">
        <v>7</v>
      </c>
      <c r="B756">
        <v>15</v>
      </c>
      <c r="C756">
        <v>2022</v>
      </c>
      <c r="D756">
        <v>99</v>
      </c>
      <c r="E756">
        <v>99</v>
      </c>
      <c r="F756">
        <v>99</v>
      </c>
      <c r="G756">
        <v>4</v>
      </c>
      <c r="H756">
        <v>1</v>
      </c>
      <c r="I756">
        <v>99</v>
      </c>
      <c r="J756">
        <v>999</v>
      </c>
      <c r="K756">
        <v>99</v>
      </c>
      <c r="L756">
        <v>99</v>
      </c>
      <c r="M756">
        <v>99</v>
      </c>
      <c r="N756">
        <v>99</v>
      </c>
      <c r="O756">
        <v>99</v>
      </c>
      <c r="P756">
        <v>9999</v>
      </c>
      <c r="Q756">
        <v>78</v>
      </c>
      <c r="R756">
        <v>1889</v>
      </c>
      <c r="S756">
        <v>4.8745367919534148</v>
      </c>
      <c r="T756">
        <v>5.2016940179989408</v>
      </c>
      <c r="U756">
        <v>21.417898358920073</v>
      </c>
      <c r="V756">
        <v>4.1821069348861828</v>
      </c>
      <c r="W756">
        <v>3.017469560614082</v>
      </c>
      <c r="X756">
        <v>85.86553732133406</v>
      </c>
      <c r="Y756">
        <v>33.9862361037586</v>
      </c>
      <c r="Z756">
        <v>5.3091522681594956</v>
      </c>
      <c r="AA756">
        <v>1.5229435048097542</v>
      </c>
      <c r="AB756">
        <v>2.1723215046359177</v>
      </c>
      <c r="AC756">
        <v>58.006375141913111</v>
      </c>
      <c r="AD756">
        <v>56.500572315451883</v>
      </c>
      <c r="AE756">
        <v>63.69871450285239</v>
      </c>
      <c r="AF756">
        <v>76.292407108239104</v>
      </c>
      <c r="AG756">
        <v>75.814631749589751</v>
      </c>
      <c r="AH756">
        <v>0</v>
      </c>
      <c r="AI756">
        <v>0</v>
      </c>
    </row>
    <row r="757" spans="1:37">
      <c r="A757">
        <v>7</v>
      </c>
      <c r="B757">
        <v>16</v>
      </c>
      <c r="C757">
        <v>2022</v>
      </c>
      <c r="D757">
        <v>99</v>
      </c>
      <c r="E757">
        <v>99</v>
      </c>
      <c r="F757">
        <v>99</v>
      </c>
      <c r="G757">
        <v>4</v>
      </c>
      <c r="H757">
        <v>2</v>
      </c>
      <c r="I757">
        <v>99</v>
      </c>
      <c r="J757">
        <v>999</v>
      </c>
      <c r="K757">
        <v>99</v>
      </c>
      <c r="L757">
        <v>99</v>
      </c>
      <c r="M757">
        <v>99</v>
      </c>
      <c r="N757">
        <v>99</v>
      </c>
      <c r="O757">
        <v>99</v>
      </c>
      <c r="P757">
        <v>9999</v>
      </c>
      <c r="Q757">
        <v>22</v>
      </c>
      <c r="R757">
        <v>587</v>
      </c>
      <c r="S757">
        <v>6.0102214650766612</v>
      </c>
      <c r="T757">
        <v>6.206132879045998</v>
      </c>
      <c r="U757">
        <v>21.987223168654175</v>
      </c>
      <c r="V757">
        <v>4.9403747870528116</v>
      </c>
      <c r="W757">
        <v>6.4735945485519597</v>
      </c>
      <c r="X757">
        <v>87.223168654173762</v>
      </c>
      <c r="Y757">
        <v>39.011925042589432</v>
      </c>
      <c r="Z757">
        <v>5.6356395382166005</v>
      </c>
      <c r="AA757">
        <v>1.346291942799271</v>
      </c>
      <c r="AB757">
        <v>2.1557964024579945</v>
      </c>
      <c r="AC757">
        <v>65.129653149828201</v>
      </c>
      <c r="AD757">
        <v>61.87145819984655</v>
      </c>
      <c r="AE757">
        <v>51.345857977451594</v>
      </c>
      <c r="AF757">
        <v>23.7075928917609</v>
      </c>
      <c r="AG757">
        <v>24.185368250410232</v>
      </c>
      <c r="AH757">
        <v>0</v>
      </c>
      <c r="AI757">
        <v>0</v>
      </c>
    </row>
    <row r="758" spans="1:37">
      <c r="A758">
        <v>7</v>
      </c>
      <c r="B758">
        <v>17</v>
      </c>
      <c r="C758">
        <v>2021</v>
      </c>
      <c r="D758">
        <v>99</v>
      </c>
      <c r="E758">
        <v>99</v>
      </c>
      <c r="F758">
        <v>99</v>
      </c>
      <c r="G758">
        <v>1</v>
      </c>
      <c r="H758">
        <v>1</v>
      </c>
      <c r="I758">
        <v>99</v>
      </c>
      <c r="J758">
        <v>999</v>
      </c>
      <c r="K758">
        <v>99</v>
      </c>
      <c r="L758">
        <v>99</v>
      </c>
      <c r="M758">
        <v>99</v>
      </c>
      <c r="N758">
        <v>99</v>
      </c>
      <c r="O758">
        <v>99</v>
      </c>
      <c r="P758">
        <v>9999</v>
      </c>
      <c r="Q758">
        <v>104</v>
      </c>
      <c r="R758">
        <v>1533</v>
      </c>
      <c r="S758">
        <v>4.7142857142857153</v>
      </c>
      <c r="T758">
        <v>5.7827788649706449</v>
      </c>
      <c r="U758">
        <v>22.094363992172205</v>
      </c>
      <c r="V758">
        <v>3.5225048923679059</v>
      </c>
      <c r="W758">
        <v>4.8271363339856492</v>
      </c>
      <c r="X758">
        <v>87.866927592955008</v>
      </c>
      <c r="Y758">
        <v>37.18199608610567</v>
      </c>
      <c r="Z758">
        <v>5.9078159063533553</v>
      </c>
      <c r="AA758">
        <v>1.8397752817442452</v>
      </c>
      <c r="AB758">
        <v>2.400623065735473</v>
      </c>
      <c r="AC758">
        <v>43.797250452192209</v>
      </c>
      <c r="AD758">
        <v>47.192045836815431</v>
      </c>
      <c r="AE758">
        <v>51.632454139535405</v>
      </c>
      <c r="AF758">
        <v>65.261813537675607</v>
      </c>
      <c r="AG758">
        <v>65.598276776338452</v>
      </c>
      <c r="AH758">
        <v>1.2393998695368555</v>
      </c>
    </row>
    <row r="759" spans="1:37">
      <c r="A759">
        <v>7</v>
      </c>
      <c r="B759">
        <v>18</v>
      </c>
      <c r="C759">
        <v>2021</v>
      </c>
      <c r="D759">
        <v>99</v>
      </c>
      <c r="E759">
        <v>99</v>
      </c>
      <c r="F759">
        <v>99</v>
      </c>
      <c r="G759">
        <v>1</v>
      </c>
      <c r="H759">
        <v>2</v>
      </c>
      <c r="I759">
        <v>99</v>
      </c>
      <c r="J759">
        <v>999</v>
      </c>
      <c r="K759">
        <v>99</v>
      </c>
      <c r="L759">
        <v>99</v>
      </c>
      <c r="M759">
        <v>99</v>
      </c>
      <c r="N759">
        <v>99</v>
      </c>
      <c r="O759">
        <v>99</v>
      </c>
      <c r="P759">
        <v>9999</v>
      </c>
      <c r="Q759">
        <v>70</v>
      </c>
      <c r="R759">
        <v>816</v>
      </c>
      <c r="S759">
        <v>6.512254901960782</v>
      </c>
      <c r="T759">
        <v>5.6801470588235299</v>
      </c>
      <c r="U759">
        <v>21.76813725490198</v>
      </c>
      <c r="V759">
        <v>6.1274509803921582</v>
      </c>
      <c r="W759">
        <v>2.4509803921568634</v>
      </c>
      <c r="X759">
        <v>81.740196078431381</v>
      </c>
      <c r="Y759">
        <v>38.848039215686271</v>
      </c>
      <c r="Z759">
        <v>6.8053748553872211</v>
      </c>
      <c r="AA759">
        <v>2.0519829753444374</v>
      </c>
      <c r="AB759">
        <v>2.0608150819282942</v>
      </c>
      <c r="AC759">
        <v>27.710458471027714</v>
      </c>
      <c r="AD759">
        <v>53.582104320604223</v>
      </c>
      <c r="AE759">
        <v>19.66862372873987</v>
      </c>
      <c r="AF759">
        <v>34.738186462324393</v>
      </c>
      <c r="AG759">
        <v>34.401723223661591</v>
      </c>
      <c r="AH759">
        <v>3.0637254901960791</v>
      </c>
    </row>
    <row r="760" spans="1:37">
      <c r="A760">
        <v>7</v>
      </c>
      <c r="B760">
        <v>19</v>
      </c>
      <c r="C760">
        <v>2021</v>
      </c>
      <c r="D760">
        <v>99</v>
      </c>
      <c r="E760">
        <v>99</v>
      </c>
      <c r="F760">
        <v>99</v>
      </c>
      <c r="G760">
        <v>2</v>
      </c>
      <c r="H760">
        <v>1</v>
      </c>
      <c r="I760">
        <v>99</v>
      </c>
      <c r="J760">
        <v>999</v>
      </c>
      <c r="K760">
        <v>99</v>
      </c>
      <c r="L760">
        <v>99</v>
      </c>
      <c r="M760">
        <v>99</v>
      </c>
      <c r="N760">
        <v>99</v>
      </c>
      <c r="O760">
        <v>99</v>
      </c>
      <c r="P760">
        <v>9999</v>
      </c>
      <c r="Q760">
        <v>121</v>
      </c>
      <c r="R760">
        <v>1905</v>
      </c>
      <c r="S760">
        <v>5.0535433070866116</v>
      </c>
      <c r="T760">
        <v>5.0755905511811026</v>
      </c>
      <c r="U760">
        <v>20.933706036745388</v>
      </c>
      <c r="V760">
        <v>6.3517060367454068</v>
      </c>
      <c r="W760">
        <v>0.94488188976377951</v>
      </c>
      <c r="X760">
        <v>82.204724409448815</v>
      </c>
      <c r="Y760">
        <v>29.081364829396328</v>
      </c>
      <c r="Z760">
        <v>5.5258837862937513</v>
      </c>
      <c r="AA760">
        <v>1.4455177500500624</v>
      </c>
      <c r="AB760">
        <v>1.7399301522514816</v>
      </c>
      <c r="AC760">
        <v>54.925366144422</v>
      </c>
      <c r="AD760">
        <v>54.230586424503905</v>
      </c>
      <c r="AE760">
        <v>58.383110974521642</v>
      </c>
      <c r="AF760">
        <v>72.296015180265684</v>
      </c>
      <c r="AG760">
        <v>71.266309978088657</v>
      </c>
      <c r="AH760">
        <v>0.78740157480314976</v>
      </c>
    </row>
    <row r="761" spans="1:37">
      <c r="A761">
        <v>7</v>
      </c>
      <c r="B761">
        <v>20</v>
      </c>
      <c r="C761">
        <v>2021</v>
      </c>
      <c r="D761">
        <v>99</v>
      </c>
      <c r="E761">
        <v>99</v>
      </c>
      <c r="F761">
        <v>99</v>
      </c>
      <c r="G761">
        <v>2</v>
      </c>
      <c r="H761">
        <v>2</v>
      </c>
      <c r="I761">
        <v>99</v>
      </c>
      <c r="J761">
        <v>999</v>
      </c>
      <c r="K761">
        <v>99</v>
      </c>
      <c r="L761">
        <v>99</v>
      </c>
      <c r="M761">
        <v>99</v>
      </c>
      <c r="N761">
        <v>99</v>
      </c>
      <c r="O761">
        <v>99</v>
      </c>
      <c r="P761">
        <v>9999</v>
      </c>
      <c r="Q761">
        <v>77</v>
      </c>
      <c r="R761">
        <v>730</v>
      </c>
      <c r="S761">
        <v>5.6684931506849292</v>
      </c>
      <c r="T761">
        <v>6.0397260273972604</v>
      </c>
      <c r="U761">
        <v>22.025479452054778</v>
      </c>
      <c r="V761">
        <v>3.0136986301369868</v>
      </c>
      <c r="W761">
        <v>5.3424657534246576</v>
      </c>
      <c r="X761">
        <v>83.835616438356169</v>
      </c>
      <c r="Y761">
        <v>38.493150684931507</v>
      </c>
      <c r="Z761">
        <v>6.0966671876955409</v>
      </c>
      <c r="AA761">
        <v>1.6509753623883541</v>
      </c>
      <c r="AB761">
        <v>2.2573617602679095</v>
      </c>
      <c r="AC761">
        <v>49.867684541203161</v>
      </c>
      <c r="AD761">
        <v>52.936246391063563</v>
      </c>
      <c r="AE761">
        <v>58.759611255689485</v>
      </c>
      <c r="AF761">
        <v>27.703984819734341</v>
      </c>
      <c r="AG761">
        <v>28.73369002191135</v>
      </c>
      <c r="AH761">
        <v>0.13698630136986301</v>
      </c>
    </row>
    <row r="762" spans="1:37">
      <c r="A762">
        <v>7</v>
      </c>
      <c r="B762">
        <v>21</v>
      </c>
      <c r="C762">
        <v>2021</v>
      </c>
      <c r="D762">
        <v>99</v>
      </c>
      <c r="E762">
        <v>99</v>
      </c>
      <c r="F762">
        <v>99</v>
      </c>
      <c r="G762">
        <v>3</v>
      </c>
      <c r="H762">
        <v>1</v>
      </c>
      <c r="I762">
        <v>99</v>
      </c>
      <c r="J762">
        <v>999</v>
      </c>
      <c r="K762">
        <v>99</v>
      </c>
      <c r="L762">
        <v>99</v>
      </c>
      <c r="M762">
        <v>99</v>
      </c>
      <c r="N762">
        <v>99</v>
      </c>
      <c r="O762">
        <v>99</v>
      </c>
      <c r="P762">
        <v>9999</v>
      </c>
      <c r="Q762">
        <v>44</v>
      </c>
      <c r="R762">
        <v>444</v>
      </c>
      <c r="S762">
        <v>5.8400900900900892</v>
      </c>
      <c r="T762">
        <v>6.5405405405405403</v>
      </c>
      <c r="U762">
        <v>22.828130630630625</v>
      </c>
      <c r="V762">
        <v>3.1531531531531529</v>
      </c>
      <c r="W762">
        <v>9.0090090090090058</v>
      </c>
      <c r="X762">
        <v>85.13513513513513</v>
      </c>
      <c r="Y762">
        <v>42.117117117117118</v>
      </c>
      <c r="Z762">
        <v>7.2725765519282524</v>
      </c>
      <c r="AA762">
        <v>1.6789947633352515</v>
      </c>
      <c r="AB762">
        <v>2.2997602060026221</v>
      </c>
      <c r="AC762">
        <v>40.64394420229155</v>
      </c>
      <c r="AD762">
        <v>57.740906167852309</v>
      </c>
      <c r="AE762">
        <v>50.126750975451877</v>
      </c>
      <c r="AF762">
        <v>30.536451169188439</v>
      </c>
      <c r="AG762">
        <v>32.855611443930954</v>
      </c>
      <c r="AH762">
        <v>0</v>
      </c>
    </row>
    <row r="763" spans="1:37">
      <c r="A763">
        <v>7</v>
      </c>
      <c r="B763">
        <v>22</v>
      </c>
      <c r="C763">
        <v>2021</v>
      </c>
      <c r="D763">
        <v>99</v>
      </c>
      <c r="E763">
        <v>99</v>
      </c>
      <c r="F763">
        <v>99</v>
      </c>
      <c r="G763">
        <v>3</v>
      </c>
      <c r="H763">
        <v>2</v>
      </c>
      <c r="I763">
        <v>99</v>
      </c>
      <c r="J763">
        <v>999</v>
      </c>
      <c r="K763">
        <v>99</v>
      </c>
      <c r="L763">
        <v>99</v>
      </c>
      <c r="M763">
        <v>99</v>
      </c>
      <c r="N763">
        <v>99</v>
      </c>
      <c r="O763">
        <v>99</v>
      </c>
      <c r="P763">
        <v>9999</v>
      </c>
      <c r="Q763">
        <v>74</v>
      </c>
      <c r="R763">
        <v>1010</v>
      </c>
      <c r="S763">
        <v>4.6782178217821775</v>
      </c>
      <c r="T763">
        <v>5.383168316831684</v>
      </c>
      <c r="U763">
        <v>20.508415841584146</v>
      </c>
      <c r="V763">
        <v>2.4752475247524752</v>
      </c>
      <c r="W763">
        <v>3.8613861386138608</v>
      </c>
      <c r="X763">
        <v>77.722772277227719</v>
      </c>
      <c r="Y763">
        <v>28.415841584158422</v>
      </c>
      <c r="Z763">
        <v>5.86495030199728</v>
      </c>
      <c r="AA763">
        <v>1.7789809053119596</v>
      </c>
      <c r="AB763">
        <v>2.3171153672475602</v>
      </c>
      <c r="AC763">
        <v>56.701951261408702</v>
      </c>
      <c r="AD763">
        <v>53.81410323932257</v>
      </c>
      <c r="AE763">
        <v>69.428393882048653</v>
      </c>
      <c r="AF763">
        <v>69.463548830811547</v>
      </c>
      <c r="AG763">
        <v>67.144388556069046</v>
      </c>
      <c r="AH763">
        <v>0</v>
      </c>
    </row>
    <row r="764" spans="1:37">
      <c r="A764">
        <v>7</v>
      </c>
      <c r="B764">
        <v>23</v>
      </c>
      <c r="C764">
        <v>2021</v>
      </c>
      <c r="D764">
        <v>99</v>
      </c>
      <c r="E764">
        <v>99</v>
      </c>
      <c r="F764">
        <v>99</v>
      </c>
      <c r="G764">
        <v>4</v>
      </c>
      <c r="H764">
        <v>1</v>
      </c>
      <c r="I764">
        <v>99</v>
      </c>
      <c r="J764">
        <v>999</v>
      </c>
      <c r="K764">
        <v>99</v>
      </c>
      <c r="L764">
        <v>99</v>
      </c>
      <c r="M764">
        <v>99</v>
      </c>
      <c r="N764">
        <v>99</v>
      </c>
      <c r="O764">
        <v>99</v>
      </c>
      <c r="P764">
        <v>9999</v>
      </c>
      <c r="Q764">
        <v>76</v>
      </c>
      <c r="R764">
        <v>1857</v>
      </c>
      <c r="S764">
        <v>5.0242326332794809</v>
      </c>
      <c r="T764">
        <v>5.3618739903069468</v>
      </c>
      <c r="U764">
        <v>22.415971997845975</v>
      </c>
      <c r="V764">
        <v>4.5234248788368339</v>
      </c>
      <c r="W764">
        <v>5.600430802369412</v>
      </c>
      <c r="X764">
        <v>89.822294022617115</v>
      </c>
      <c r="Y764">
        <v>40.172320947765222</v>
      </c>
      <c r="Z764">
        <v>5.6027720209810496</v>
      </c>
      <c r="AA764">
        <v>1.6003347676678736</v>
      </c>
      <c r="AB764">
        <v>2.5398091294124678</v>
      </c>
      <c r="AC764">
        <v>60.125868747358162</v>
      </c>
      <c r="AD764">
        <v>60.316186790190415</v>
      </c>
      <c r="AE764">
        <v>67.472314148851609</v>
      </c>
      <c r="AF764">
        <v>73.836978131212703</v>
      </c>
      <c r="AG764">
        <v>73.448746306958938</v>
      </c>
      <c r="AH764">
        <v>0</v>
      </c>
    </row>
    <row r="765" spans="1:37">
      <c r="A765">
        <v>7</v>
      </c>
      <c r="B765">
        <v>24</v>
      </c>
      <c r="C765">
        <v>2021</v>
      </c>
      <c r="D765">
        <v>99</v>
      </c>
      <c r="E765">
        <v>99</v>
      </c>
      <c r="F765">
        <v>99</v>
      </c>
      <c r="G765">
        <v>4</v>
      </c>
      <c r="H765">
        <v>2</v>
      </c>
      <c r="I765">
        <v>99</v>
      </c>
      <c r="J765">
        <v>999</v>
      </c>
      <c r="K765">
        <v>99</v>
      </c>
      <c r="L765">
        <v>99</v>
      </c>
      <c r="M765">
        <v>99</v>
      </c>
      <c r="N765">
        <v>99</v>
      </c>
      <c r="O765">
        <v>99</v>
      </c>
      <c r="P765">
        <v>9999</v>
      </c>
      <c r="Q765">
        <v>21</v>
      </c>
      <c r="R765">
        <v>658</v>
      </c>
      <c r="S765">
        <v>6.1200607902735564</v>
      </c>
      <c r="T765">
        <v>6.2629179331306988</v>
      </c>
      <c r="U765">
        <v>22.868844984802418</v>
      </c>
      <c r="V765">
        <v>5.1671732522796372</v>
      </c>
      <c r="W765">
        <v>5.0151975683890573</v>
      </c>
      <c r="X765">
        <v>88.297872340425499</v>
      </c>
      <c r="Y765">
        <v>49.088145896656521</v>
      </c>
      <c r="Z765">
        <v>5.9439467973024014</v>
      </c>
      <c r="AA765">
        <v>1.3624999359016121</v>
      </c>
      <c r="AB765">
        <v>2.1703708021434842</v>
      </c>
      <c r="AC765">
        <v>71.239160642197078</v>
      </c>
      <c r="AD765">
        <v>62.280068949777345</v>
      </c>
      <c r="AE765">
        <v>55.15644572504749</v>
      </c>
      <c r="AF765">
        <v>26.163021868787276</v>
      </c>
      <c r="AG765">
        <v>26.551253693041058</v>
      </c>
      <c r="AH765">
        <v>0</v>
      </c>
    </row>
    <row r="766" spans="1:37">
      <c r="A766">
        <v>7</v>
      </c>
      <c r="B766">
        <v>25</v>
      </c>
      <c r="C766">
        <v>2020</v>
      </c>
      <c r="D766">
        <v>99</v>
      </c>
      <c r="E766">
        <v>99</v>
      </c>
      <c r="F766">
        <v>99</v>
      </c>
      <c r="G766">
        <v>1</v>
      </c>
      <c r="H766">
        <v>1</v>
      </c>
      <c r="I766">
        <v>99</v>
      </c>
      <c r="J766">
        <v>999</v>
      </c>
      <c r="K766">
        <v>99</v>
      </c>
      <c r="L766">
        <v>99</v>
      </c>
      <c r="M766">
        <v>99</v>
      </c>
      <c r="N766">
        <v>99</v>
      </c>
      <c r="O766">
        <v>99</v>
      </c>
      <c r="P766">
        <v>9999</v>
      </c>
      <c r="Q766">
        <v>105</v>
      </c>
      <c r="R766">
        <v>1570</v>
      </c>
      <c r="S766">
        <v>4.4089171974522277</v>
      </c>
      <c r="T766">
        <v>6.0070063694267501</v>
      </c>
      <c r="U766">
        <v>22.019165605095488</v>
      </c>
      <c r="V766">
        <v>1.6560509554140128</v>
      </c>
      <c r="W766">
        <v>7.261146496815285</v>
      </c>
      <c r="X766">
        <v>88.789808917197433</v>
      </c>
      <c r="Y766">
        <v>34.01273885350318</v>
      </c>
      <c r="Z766">
        <v>6.0123490543148588</v>
      </c>
      <c r="AA766">
        <v>1.6682641268592315</v>
      </c>
      <c r="AB766">
        <v>2.4628349531239104</v>
      </c>
      <c r="AC766">
        <v>45.233620260152648</v>
      </c>
      <c r="AD766">
        <v>42.764826342626989</v>
      </c>
      <c r="AE766">
        <v>49.274554306307344</v>
      </c>
      <c r="AF766">
        <v>66.356720202874001</v>
      </c>
      <c r="AG766">
        <v>67.468591666586917</v>
      </c>
      <c r="AH766">
        <v>0.44585987261146498</v>
      </c>
    </row>
    <row r="767" spans="1:37">
      <c r="A767">
        <v>7</v>
      </c>
      <c r="B767">
        <v>26</v>
      </c>
      <c r="C767">
        <v>2020</v>
      </c>
      <c r="D767">
        <v>99</v>
      </c>
      <c r="E767">
        <v>99</v>
      </c>
      <c r="F767">
        <v>99</v>
      </c>
      <c r="G767">
        <v>1</v>
      </c>
      <c r="H767">
        <v>2</v>
      </c>
      <c r="I767">
        <v>99</v>
      </c>
      <c r="J767">
        <v>999</v>
      </c>
      <c r="K767">
        <v>99</v>
      </c>
      <c r="L767">
        <v>99</v>
      </c>
      <c r="M767">
        <v>99</v>
      </c>
      <c r="N767">
        <v>99</v>
      </c>
      <c r="O767">
        <v>99</v>
      </c>
      <c r="P767">
        <v>9999</v>
      </c>
      <c r="Q767">
        <v>74</v>
      </c>
      <c r="R767">
        <v>796</v>
      </c>
      <c r="S767">
        <v>6.1984924623115596</v>
      </c>
      <c r="T767">
        <v>5.5954773869346717</v>
      </c>
      <c r="U767">
        <v>20.940577889447237</v>
      </c>
      <c r="V767">
        <v>4.0201005025125625</v>
      </c>
      <c r="W767">
        <v>3.1407035175879399</v>
      </c>
      <c r="X767">
        <v>80.904522613065311</v>
      </c>
      <c r="Y767">
        <v>33.542713567839201</v>
      </c>
      <c r="Z767">
        <v>6.0447680078774146</v>
      </c>
      <c r="AA767">
        <v>2.3735980233763998</v>
      </c>
      <c r="AB767">
        <v>2.1704223816610639</v>
      </c>
      <c r="AC767">
        <v>40.637721386093965</v>
      </c>
      <c r="AD767">
        <v>60.721971065499922</v>
      </c>
      <c r="AE767">
        <v>40.648904406884093</v>
      </c>
      <c r="AF767">
        <v>33.643279797125949</v>
      </c>
      <c r="AG767">
        <v>32.531408333413083</v>
      </c>
      <c r="AH767">
        <v>2.0100502512562812</v>
      </c>
    </row>
    <row r="768" spans="1:37">
      <c r="A768">
        <v>7</v>
      </c>
      <c r="B768">
        <v>27</v>
      </c>
      <c r="C768">
        <v>2020</v>
      </c>
      <c r="D768">
        <v>99</v>
      </c>
      <c r="E768">
        <v>99</v>
      </c>
      <c r="F768">
        <v>99</v>
      </c>
      <c r="G768">
        <v>2</v>
      </c>
      <c r="H768">
        <v>1</v>
      </c>
      <c r="I768">
        <v>99</v>
      </c>
      <c r="J768">
        <v>999</v>
      </c>
      <c r="K768">
        <v>99</v>
      </c>
      <c r="L768">
        <v>99</v>
      </c>
      <c r="M768">
        <v>99</v>
      </c>
      <c r="N768">
        <v>99</v>
      </c>
      <c r="O768">
        <v>99</v>
      </c>
      <c r="P768">
        <v>9999</v>
      </c>
      <c r="Q768">
        <v>123</v>
      </c>
      <c r="R768">
        <v>1848</v>
      </c>
      <c r="S768">
        <v>4.6347402597402594</v>
      </c>
      <c r="T768">
        <v>5.0779220779220786</v>
      </c>
      <c r="U768">
        <v>20.655216450216471</v>
      </c>
      <c r="V768">
        <v>3.4090909090909096</v>
      </c>
      <c r="W768">
        <v>2.2727272727272729</v>
      </c>
      <c r="X768">
        <v>81.33116883116881</v>
      </c>
      <c r="Y768">
        <v>27.651515151515152</v>
      </c>
      <c r="Z768">
        <v>5.8814106368021681</v>
      </c>
      <c r="AA768">
        <v>1.4953842538739457</v>
      </c>
      <c r="AB768">
        <v>2.1037457858758719</v>
      </c>
      <c r="AC768">
        <v>56.689552863470922</v>
      </c>
      <c r="AD768">
        <v>50.305806060776597</v>
      </c>
      <c r="AE768">
        <v>60.660760971744914</v>
      </c>
      <c r="AF768">
        <v>68.520578420467189</v>
      </c>
      <c r="AG768">
        <v>68.403654757130283</v>
      </c>
      <c r="AH768">
        <v>5.4112554112554112E-2</v>
      </c>
    </row>
    <row r="769" spans="1:34">
      <c r="A769">
        <v>7</v>
      </c>
      <c r="B769">
        <v>28</v>
      </c>
      <c r="C769">
        <v>2020</v>
      </c>
      <c r="D769">
        <v>99</v>
      </c>
      <c r="E769">
        <v>99</v>
      </c>
      <c r="F769">
        <v>99</v>
      </c>
      <c r="G769">
        <v>2</v>
      </c>
      <c r="H769">
        <v>2</v>
      </c>
      <c r="I769">
        <v>99</v>
      </c>
      <c r="J769">
        <v>999</v>
      </c>
      <c r="K769">
        <v>99</v>
      </c>
      <c r="L769">
        <v>99</v>
      </c>
      <c r="M769">
        <v>99</v>
      </c>
      <c r="N769">
        <v>99</v>
      </c>
      <c r="O769">
        <v>99</v>
      </c>
      <c r="P769">
        <v>9999</v>
      </c>
      <c r="Q769">
        <v>81</v>
      </c>
      <c r="R769">
        <v>849</v>
      </c>
      <c r="S769">
        <v>4.9658421672555955</v>
      </c>
      <c r="T769">
        <v>5.4464075382803294</v>
      </c>
      <c r="U769">
        <v>20.76737338044758</v>
      </c>
      <c r="V769">
        <v>2.5912838633686697</v>
      </c>
      <c r="W769">
        <v>1.2956419316843348</v>
      </c>
      <c r="X769">
        <v>80.21201413427562</v>
      </c>
      <c r="Y769">
        <v>29.799764428739699</v>
      </c>
      <c r="Z769">
        <v>6.1725814033485005</v>
      </c>
      <c r="AA769">
        <v>1.5719903369220252</v>
      </c>
      <c r="AB769">
        <v>2.0608560959093754</v>
      </c>
      <c r="AC769">
        <v>43.565578241763397</v>
      </c>
      <c r="AD769">
        <v>49.211895614690626</v>
      </c>
      <c r="AE769">
        <v>56.89761686286559</v>
      </c>
      <c r="AF769">
        <v>31.479421579532808</v>
      </c>
      <c r="AG769">
        <v>31.59634524286972</v>
      </c>
      <c r="AH769">
        <v>0.47114252061248513</v>
      </c>
    </row>
    <row r="770" spans="1:34">
      <c r="A770">
        <v>7</v>
      </c>
      <c r="B770">
        <v>29</v>
      </c>
      <c r="C770">
        <v>2020</v>
      </c>
      <c r="D770">
        <v>99</v>
      </c>
      <c r="E770">
        <v>99</v>
      </c>
      <c r="F770">
        <v>99</v>
      </c>
      <c r="G770">
        <v>3</v>
      </c>
      <c r="H770">
        <v>1</v>
      </c>
      <c r="I770">
        <v>99</v>
      </c>
      <c r="J770">
        <v>999</v>
      </c>
      <c r="K770">
        <v>99</v>
      </c>
      <c r="L770">
        <v>99</v>
      </c>
      <c r="M770">
        <v>99</v>
      </c>
      <c r="N770">
        <v>99</v>
      </c>
      <c r="O770">
        <v>99</v>
      </c>
      <c r="P770">
        <v>9999</v>
      </c>
      <c r="Q770">
        <v>50</v>
      </c>
      <c r="R770">
        <v>647</v>
      </c>
      <c r="S770">
        <v>5.2009273570324588</v>
      </c>
      <c r="T770">
        <v>5.8902627511591987</v>
      </c>
      <c r="U770">
        <v>21.695270479134454</v>
      </c>
      <c r="V770">
        <v>2.1638330757341575</v>
      </c>
      <c r="W770">
        <v>6.4914992272024721</v>
      </c>
      <c r="X770">
        <v>83.771251931993831</v>
      </c>
      <c r="Y770">
        <v>36.476043276661514</v>
      </c>
      <c r="Z770">
        <v>6.5161312764912616</v>
      </c>
      <c r="AA770">
        <v>1.891933353447836</v>
      </c>
      <c r="AB770">
        <v>2.3500497069070714</v>
      </c>
      <c r="AC770">
        <v>28.869312917923192</v>
      </c>
      <c r="AD770">
        <v>52.58106847266847</v>
      </c>
      <c r="AE770">
        <v>50.519367366478363</v>
      </c>
      <c r="AF770">
        <v>42.565789473684227</v>
      </c>
      <c r="AG770">
        <v>43.392901746741089</v>
      </c>
      <c r="AH770">
        <v>0</v>
      </c>
    </row>
    <row r="771" spans="1:34">
      <c r="A771">
        <v>7</v>
      </c>
      <c r="B771">
        <v>30</v>
      </c>
      <c r="C771">
        <v>2020</v>
      </c>
      <c r="D771">
        <v>99</v>
      </c>
      <c r="E771">
        <v>99</v>
      </c>
      <c r="F771">
        <v>99</v>
      </c>
      <c r="G771">
        <v>3</v>
      </c>
      <c r="H771">
        <v>2</v>
      </c>
      <c r="I771">
        <v>99</v>
      </c>
      <c r="J771">
        <v>999</v>
      </c>
      <c r="K771">
        <v>99</v>
      </c>
      <c r="L771">
        <v>99</v>
      </c>
      <c r="M771">
        <v>99</v>
      </c>
      <c r="N771">
        <v>99</v>
      </c>
      <c r="O771">
        <v>99</v>
      </c>
      <c r="P771">
        <v>9999</v>
      </c>
      <c r="Q771">
        <v>51</v>
      </c>
      <c r="R771">
        <v>873</v>
      </c>
      <c r="S771">
        <v>5.1798396334478811</v>
      </c>
      <c r="T771">
        <v>5.5120274914089347</v>
      </c>
      <c r="U771">
        <v>20.975257731958752</v>
      </c>
      <c r="V771">
        <v>3.7800687285223376</v>
      </c>
      <c r="W771">
        <v>3.5509736540664374</v>
      </c>
      <c r="X771">
        <v>80.756013745704479</v>
      </c>
      <c r="Y771">
        <v>32.646048109965633</v>
      </c>
      <c r="Z771">
        <v>6.1100339580021101</v>
      </c>
      <c r="AA771">
        <v>1.4552370872163563</v>
      </c>
      <c r="AB771">
        <v>2.1861072621085023</v>
      </c>
      <c r="AC771">
        <v>35.194169215671117</v>
      </c>
      <c r="AD771">
        <v>45.492999843926555</v>
      </c>
      <c r="AE771">
        <v>59.108640333387726</v>
      </c>
      <c r="AF771">
        <v>57.434210526315802</v>
      </c>
      <c r="AG771">
        <v>56.607098253258897</v>
      </c>
      <c r="AH771">
        <v>0</v>
      </c>
    </row>
    <row r="772" spans="1:34">
      <c r="A772">
        <v>7</v>
      </c>
      <c r="B772">
        <v>31</v>
      </c>
      <c r="C772">
        <v>2020</v>
      </c>
      <c r="D772">
        <v>99</v>
      </c>
      <c r="E772">
        <v>99</v>
      </c>
      <c r="F772">
        <v>99</v>
      </c>
      <c r="G772">
        <v>4</v>
      </c>
      <c r="H772">
        <v>1</v>
      </c>
      <c r="I772">
        <v>99</v>
      </c>
      <c r="J772">
        <v>999</v>
      </c>
      <c r="K772">
        <v>99</v>
      </c>
      <c r="L772">
        <v>99</v>
      </c>
      <c r="M772">
        <v>99</v>
      </c>
      <c r="N772">
        <v>99</v>
      </c>
      <c r="O772">
        <v>99</v>
      </c>
      <c r="P772">
        <v>9999</v>
      </c>
      <c r="Q772">
        <v>78</v>
      </c>
      <c r="R772">
        <v>2137</v>
      </c>
      <c r="S772">
        <v>5.1946654188114172</v>
      </c>
      <c r="T772">
        <v>5.8947122133832472</v>
      </c>
      <c r="U772">
        <v>22.549578848853518</v>
      </c>
      <c r="V772">
        <v>3.7435657463734202</v>
      </c>
      <c r="W772">
        <v>5.0070191857744515</v>
      </c>
      <c r="X772">
        <v>91.810949929808132</v>
      </c>
      <c r="Y772">
        <v>40.992044922788949</v>
      </c>
      <c r="Z772">
        <v>5.3358938021426088</v>
      </c>
      <c r="AA772">
        <v>1.4370293778292229</v>
      </c>
      <c r="AB772">
        <v>2.1831565037990597</v>
      </c>
      <c r="AC772">
        <v>55.071487005003888</v>
      </c>
      <c r="AD772">
        <v>57.509613241716245</v>
      </c>
      <c r="AE772">
        <v>59.928477594993986</v>
      </c>
      <c r="AF772">
        <v>77.935813274981783</v>
      </c>
      <c r="AG772">
        <v>78.259065489467801</v>
      </c>
      <c r="AH772">
        <v>0</v>
      </c>
    </row>
    <row r="773" spans="1:34">
      <c r="A773">
        <v>7</v>
      </c>
      <c r="B773">
        <v>32</v>
      </c>
      <c r="C773">
        <v>2020</v>
      </c>
      <c r="D773">
        <v>99</v>
      </c>
      <c r="E773">
        <v>99</v>
      </c>
      <c r="F773">
        <v>99</v>
      </c>
      <c r="G773">
        <v>4</v>
      </c>
      <c r="H773">
        <v>2</v>
      </c>
      <c r="I773">
        <v>99</v>
      </c>
      <c r="J773">
        <v>999</v>
      </c>
      <c r="K773">
        <v>99</v>
      </c>
      <c r="L773">
        <v>99</v>
      </c>
      <c r="M773">
        <v>99</v>
      </c>
      <c r="N773">
        <v>99</v>
      </c>
      <c r="O773">
        <v>99</v>
      </c>
      <c r="P773">
        <v>9999</v>
      </c>
      <c r="Q773">
        <v>20</v>
      </c>
      <c r="R773">
        <v>605</v>
      </c>
      <c r="S773">
        <v>5.8115702479338864</v>
      </c>
      <c r="T773">
        <v>5.7884297520661132</v>
      </c>
      <c r="U773">
        <v>22.127438016528924</v>
      </c>
      <c r="V773">
        <v>5.9504132231404956</v>
      </c>
      <c r="W773">
        <v>3.1404958677685944</v>
      </c>
      <c r="X773">
        <v>83.471074380165305</v>
      </c>
      <c r="Y773">
        <v>40</v>
      </c>
      <c r="Z773">
        <v>5.8343361713401265</v>
      </c>
      <c r="AA773">
        <v>1.5821937946228057</v>
      </c>
      <c r="AB773">
        <v>2.3051932058158622</v>
      </c>
      <c r="AC773">
        <v>69.591354998814637</v>
      </c>
      <c r="AD773">
        <v>66.053063986260909</v>
      </c>
      <c r="AE773">
        <v>65.389517037528535</v>
      </c>
      <c r="AF773">
        <v>22.064186725018235</v>
      </c>
      <c r="AG773">
        <v>21.740934510532195</v>
      </c>
      <c r="AH773">
        <v>0</v>
      </c>
    </row>
    <row r="774" spans="1:34">
      <c r="A774">
        <v>7</v>
      </c>
      <c r="B774">
        <v>33</v>
      </c>
      <c r="C774">
        <v>2019</v>
      </c>
      <c r="D774">
        <v>99</v>
      </c>
      <c r="E774">
        <v>99</v>
      </c>
      <c r="F774">
        <v>99</v>
      </c>
      <c r="G774">
        <v>1</v>
      </c>
      <c r="H774">
        <v>1</v>
      </c>
      <c r="I774">
        <v>99</v>
      </c>
      <c r="J774">
        <v>999</v>
      </c>
      <c r="K774">
        <v>99</v>
      </c>
      <c r="L774">
        <v>99</v>
      </c>
      <c r="M774">
        <v>99</v>
      </c>
      <c r="N774">
        <v>99</v>
      </c>
      <c r="O774">
        <v>99</v>
      </c>
      <c r="P774">
        <v>9999</v>
      </c>
      <c r="Q774">
        <v>104</v>
      </c>
      <c r="R774">
        <v>1444</v>
      </c>
      <c r="S774">
        <v>4.4002770083102485</v>
      </c>
      <c r="T774">
        <v>5.7894736842105283</v>
      </c>
      <c r="U774">
        <v>22.014245152354576</v>
      </c>
      <c r="V774">
        <v>1.1772853185595571</v>
      </c>
      <c r="W774">
        <v>5.8864265927977844</v>
      </c>
      <c r="X774">
        <v>88.504155124653721</v>
      </c>
      <c r="Y774">
        <v>32.686980609418292</v>
      </c>
      <c r="Z774">
        <v>6.1673127078860084</v>
      </c>
      <c r="AA774">
        <v>1.8111381863111919</v>
      </c>
      <c r="AB774">
        <v>2.4486414346217087</v>
      </c>
      <c r="AC774">
        <v>50.136029661236087</v>
      </c>
      <c r="AD774">
        <v>50.312843057581347</v>
      </c>
      <c r="AE774">
        <v>51.432541253469026</v>
      </c>
      <c r="AF774">
        <v>61.70940170940171</v>
      </c>
      <c r="AG774">
        <v>61.550443913095954</v>
      </c>
      <c r="AH774">
        <v>0.55401662049861489</v>
      </c>
    </row>
    <row r="775" spans="1:34">
      <c r="A775">
        <v>7</v>
      </c>
      <c r="B775">
        <v>34</v>
      </c>
      <c r="C775">
        <v>2019</v>
      </c>
      <c r="D775">
        <v>99</v>
      </c>
      <c r="E775">
        <v>99</v>
      </c>
      <c r="F775">
        <v>99</v>
      </c>
      <c r="G775">
        <v>1</v>
      </c>
      <c r="H775">
        <v>2</v>
      </c>
      <c r="I775">
        <v>99</v>
      </c>
      <c r="J775">
        <v>999</v>
      </c>
      <c r="K775">
        <v>99</v>
      </c>
      <c r="L775">
        <v>99</v>
      </c>
      <c r="M775">
        <v>99</v>
      </c>
      <c r="N775">
        <v>99</v>
      </c>
      <c r="O775">
        <v>99</v>
      </c>
      <c r="P775">
        <v>9999</v>
      </c>
      <c r="Q775">
        <v>59</v>
      </c>
      <c r="R775">
        <v>896</v>
      </c>
      <c r="S775">
        <v>6.4866071428571441</v>
      </c>
      <c r="T775">
        <v>5.6707589285714306</v>
      </c>
      <c r="U775">
        <v>22.162723214285705</v>
      </c>
      <c r="V775">
        <v>6.3616071428571441</v>
      </c>
      <c r="W775">
        <v>2.4553571428571423</v>
      </c>
      <c r="X775">
        <v>86.160714285714306</v>
      </c>
      <c r="Y775">
        <v>38.727678571428562</v>
      </c>
      <c r="Z775">
        <v>6.2583136630831566</v>
      </c>
      <c r="AA775">
        <v>2.273645418380009</v>
      </c>
      <c r="AB775">
        <v>2.0260231883524198</v>
      </c>
      <c r="AC775">
        <v>45.56665479703625</v>
      </c>
      <c r="AD775">
        <v>46.198271979689238</v>
      </c>
      <c r="AE775">
        <v>44.302830150894991</v>
      </c>
      <c r="AF775">
        <v>38.29059829059829</v>
      </c>
      <c r="AG775">
        <v>38.449556086904053</v>
      </c>
      <c r="AH775">
        <v>1.004464285714286</v>
      </c>
    </row>
    <row r="776" spans="1:34">
      <c r="A776">
        <v>7</v>
      </c>
      <c r="B776">
        <v>35</v>
      </c>
      <c r="C776">
        <v>2019</v>
      </c>
      <c r="D776">
        <v>99</v>
      </c>
      <c r="E776">
        <v>99</v>
      </c>
      <c r="F776">
        <v>99</v>
      </c>
      <c r="G776">
        <v>2</v>
      </c>
      <c r="H776">
        <v>1</v>
      </c>
      <c r="I776">
        <v>99</v>
      </c>
      <c r="J776">
        <v>999</v>
      </c>
      <c r="K776">
        <v>99</v>
      </c>
      <c r="L776">
        <v>99</v>
      </c>
      <c r="M776">
        <v>99</v>
      </c>
      <c r="N776">
        <v>99</v>
      </c>
      <c r="O776">
        <v>99</v>
      </c>
      <c r="P776">
        <v>9999</v>
      </c>
      <c r="Q776">
        <v>128</v>
      </c>
      <c r="R776">
        <v>1848</v>
      </c>
      <c r="S776">
        <v>4.557900432900432</v>
      </c>
      <c r="T776">
        <v>4.912337662337662</v>
      </c>
      <c r="U776">
        <v>20.827294372294357</v>
      </c>
      <c r="V776">
        <v>4.220779220779221</v>
      </c>
      <c r="W776">
        <v>1.1904761904761909</v>
      </c>
      <c r="X776">
        <v>83.441558441558442</v>
      </c>
      <c r="Y776">
        <v>28.517316017316009</v>
      </c>
      <c r="Z776">
        <v>5.5285272609665617</v>
      </c>
      <c r="AA776">
        <v>1.5352645212664662</v>
      </c>
      <c r="AB776">
        <v>2.0541635869200632</v>
      </c>
      <c r="AC776">
        <v>53.705918656920787</v>
      </c>
      <c r="AD776">
        <v>56.023813055208159</v>
      </c>
      <c r="AE776">
        <v>59.924065374838605</v>
      </c>
      <c r="AF776">
        <v>66.714801444043317</v>
      </c>
      <c r="AG776">
        <v>67.063612511530422</v>
      </c>
      <c r="AH776">
        <v>0.21645021645021645</v>
      </c>
    </row>
    <row r="777" spans="1:34">
      <c r="A777">
        <v>7</v>
      </c>
      <c r="B777">
        <v>36</v>
      </c>
      <c r="C777">
        <v>2019</v>
      </c>
      <c r="D777">
        <v>99</v>
      </c>
      <c r="E777">
        <v>99</v>
      </c>
      <c r="F777">
        <v>99</v>
      </c>
      <c r="G777">
        <v>2</v>
      </c>
      <c r="H777">
        <v>2</v>
      </c>
      <c r="I777">
        <v>99</v>
      </c>
      <c r="J777">
        <v>999</v>
      </c>
      <c r="K777">
        <v>99</v>
      </c>
      <c r="L777">
        <v>99</v>
      </c>
      <c r="M777">
        <v>99</v>
      </c>
      <c r="N777">
        <v>99</v>
      </c>
      <c r="O777">
        <v>99</v>
      </c>
      <c r="P777">
        <v>9999</v>
      </c>
      <c r="Q777">
        <v>87</v>
      </c>
      <c r="R777">
        <v>922</v>
      </c>
      <c r="S777">
        <v>5.0585683297180042</v>
      </c>
      <c r="T777">
        <v>5.7288503253796099</v>
      </c>
      <c r="U777">
        <v>20.501843817787403</v>
      </c>
      <c r="V777">
        <v>1.9522776572668112</v>
      </c>
      <c r="W777">
        <v>3.470715835140997</v>
      </c>
      <c r="X777">
        <v>78.741865509761382</v>
      </c>
      <c r="Y777">
        <v>28.308026030368769</v>
      </c>
      <c r="Z777">
        <v>6.2439877256023424</v>
      </c>
      <c r="AA777">
        <v>1.6449611848189563</v>
      </c>
      <c r="AB777">
        <v>2.1940099337311967</v>
      </c>
      <c r="AC777">
        <v>54.309573086191321</v>
      </c>
      <c r="AD777">
        <v>54.064271939907215</v>
      </c>
      <c r="AE777">
        <v>62.136987976183086</v>
      </c>
      <c r="AF777">
        <v>33.285198555956683</v>
      </c>
      <c r="AG777">
        <v>32.936387488469578</v>
      </c>
      <c r="AH777">
        <v>0.86767895878524925</v>
      </c>
    </row>
    <row r="778" spans="1:34">
      <c r="A778">
        <v>7</v>
      </c>
      <c r="B778">
        <v>37</v>
      </c>
      <c r="C778">
        <v>2019</v>
      </c>
      <c r="D778">
        <v>99</v>
      </c>
      <c r="E778">
        <v>99</v>
      </c>
      <c r="F778">
        <v>99</v>
      </c>
      <c r="G778">
        <v>3</v>
      </c>
      <c r="H778">
        <v>1</v>
      </c>
      <c r="I778">
        <v>99</v>
      </c>
      <c r="J778">
        <v>999</v>
      </c>
      <c r="K778">
        <v>99</v>
      </c>
      <c r="L778">
        <v>99</v>
      </c>
      <c r="M778">
        <v>99</v>
      </c>
      <c r="N778">
        <v>99</v>
      </c>
      <c r="O778">
        <v>99</v>
      </c>
      <c r="P778">
        <v>9999</v>
      </c>
      <c r="Q778">
        <v>36</v>
      </c>
      <c r="R778">
        <v>448</v>
      </c>
      <c r="S778">
        <v>5.0736607142857153</v>
      </c>
      <c r="T778">
        <v>5.9508928571428559</v>
      </c>
      <c r="U778">
        <v>22.589017857142839</v>
      </c>
      <c r="V778">
        <v>2.0089285714285721</v>
      </c>
      <c r="W778">
        <v>6.25</v>
      </c>
      <c r="X778">
        <v>85.267857142857125</v>
      </c>
      <c r="Y778">
        <v>39.0625</v>
      </c>
      <c r="Z778">
        <v>6.9349965186701761</v>
      </c>
      <c r="AA778">
        <v>1.9194546730850564</v>
      </c>
      <c r="AB778">
        <v>2.4426089512077889</v>
      </c>
      <c r="AC778">
        <v>43.46352053078369</v>
      </c>
      <c r="AD778">
        <v>56.041382910218736</v>
      </c>
      <c r="AE778">
        <v>62.34988506746059</v>
      </c>
      <c r="AF778">
        <v>35.02736512900703</v>
      </c>
      <c r="AG778">
        <v>36.102741343622959</v>
      </c>
      <c r="AH778">
        <v>0</v>
      </c>
    </row>
    <row r="779" spans="1:34">
      <c r="A779">
        <v>7</v>
      </c>
      <c r="B779">
        <v>38</v>
      </c>
      <c r="C779">
        <v>2019</v>
      </c>
      <c r="D779">
        <v>99</v>
      </c>
      <c r="E779">
        <v>99</v>
      </c>
      <c r="F779">
        <v>99</v>
      </c>
      <c r="G779">
        <v>3</v>
      </c>
      <c r="H779">
        <v>2</v>
      </c>
      <c r="I779">
        <v>99</v>
      </c>
      <c r="J779">
        <v>999</v>
      </c>
      <c r="K779">
        <v>99</v>
      </c>
      <c r="L779">
        <v>99</v>
      </c>
      <c r="M779">
        <v>99</v>
      </c>
      <c r="N779">
        <v>99</v>
      </c>
      <c r="O779">
        <v>99</v>
      </c>
      <c r="P779">
        <v>9999</v>
      </c>
      <c r="Q779">
        <v>45</v>
      </c>
      <c r="R779">
        <v>831</v>
      </c>
      <c r="S779">
        <v>4.7364620938628157</v>
      </c>
      <c r="T779">
        <v>5.9061371841155239</v>
      </c>
      <c r="U779">
        <v>21.553429602888087</v>
      </c>
      <c r="V779">
        <v>3.1287605294825513</v>
      </c>
      <c r="W779">
        <v>4.4524669073405532</v>
      </c>
      <c r="X779">
        <v>83.2731648616125</v>
      </c>
      <c r="Y779">
        <v>34.657039711191317</v>
      </c>
      <c r="Z779">
        <v>6.0019398915392363</v>
      </c>
      <c r="AA779">
        <v>1.6437480279804813</v>
      </c>
      <c r="AB779">
        <v>2.2445759465289803</v>
      </c>
      <c r="AC779">
        <v>39.565159013304878</v>
      </c>
      <c r="AD779">
        <v>47.466122073911194</v>
      </c>
      <c r="AE779">
        <v>52.656552736777051</v>
      </c>
      <c r="AF779">
        <v>64.972634870992977</v>
      </c>
      <c r="AG779">
        <v>63.897258656377048</v>
      </c>
      <c r="AH779">
        <v>0</v>
      </c>
    </row>
    <row r="780" spans="1:34">
      <c r="A780">
        <v>7</v>
      </c>
      <c r="B780">
        <v>39</v>
      </c>
      <c r="C780">
        <v>2019</v>
      </c>
      <c r="D780">
        <v>99</v>
      </c>
      <c r="E780">
        <v>99</v>
      </c>
      <c r="F780">
        <v>99</v>
      </c>
      <c r="G780">
        <v>4</v>
      </c>
      <c r="H780">
        <v>1</v>
      </c>
      <c r="I780">
        <v>99</v>
      </c>
      <c r="J780">
        <v>999</v>
      </c>
      <c r="K780">
        <v>99</v>
      </c>
      <c r="L780">
        <v>99</v>
      </c>
      <c r="M780">
        <v>99</v>
      </c>
      <c r="N780">
        <v>99</v>
      </c>
      <c r="O780">
        <v>99</v>
      </c>
      <c r="P780">
        <v>9999</v>
      </c>
      <c r="Q780">
        <v>83</v>
      </c>
      <c r="R780">
        <v>1825</v>
      </c>
      <c r="S780">
        <v>5.093698630136986</v>
      </c>
      <c r="T780">
        <v>5.84</v>
      </c>
      <c r="U780">
        <v>22.060810958904124</v>
      </c>
      <c r="V780">
        <v>3.3972602739726026</v>
      </c>
      <c r="W780">
        <v>7.6712328767123283</v>
      </c>
      <c r="X780">
        <v>87.726027397260282</v>
      </c>
      <c r="Y780">
        <v>38.301369863013697</v>
      </c>
      <c r="Z780">
        <v>5.6900438787714851</v>
      </c>
      <c r="AA780">
        <v>1.5412106136902739</v>
      </c>
      <c r="AB780">
        <v>2.4305453472279654</v>
      </c>
      <c r="AC780">
        <v>59.770298025723157</v>
      </c>
      <c r="AD780">
        <v>59.309638834715315</v>
      </c>
      <c r="AE780">
        <v>66.531335825417187</v>
      </c>
      <c r="AF780">
        <v>73.293172690763058</v>
      </c>
      <c r="AG780">
        <v>74.742454834453028</v>
      </c>
      <c r="AH780">
        <v>5.4794520547945202E-2</v>
      </c>
    </row>
    <row r="781" spans="1:34">
      <c r="A781">
        <v>7</v>
      </c>
      <c r="B781">
        <v>40</v>
      </c>
      <c r="C781">
        <v>2019</v>
      </c>
      <c r="D781">
        <v>99</v>
      </c>
      <c r="E781">
        <v>99</v>
      </c>
      <c r="F781">
        <v>99</v>
      </c>
      <c r="G781">
        <v>4</v>
      </c>
      <c r="H781">
        <v>2</v>
      </c>
      <c r="I781">
        <v>99</v>
      </c>
      <c r="J781">
        <v>999</v>
      </c>
      <c r="K781">
        <v>99</v>
      </c>
      <c r="L781">
        <v>99</v>
      </c>
      <c r="M781">
        <v>99</v>
      </c>
      <c r="N781">
        <v>99</v>
      </c>
      <c r="O781">
        <v>99</v>
      </c>
      <c r="P781">
        <v>9999</v>
      </c>
      <c r="Q781">
        <v>21</v>
      </c>
      <c r="R781">
        <v>665</v>
      </c>
      <c r="S781">
        <v>5.5804511278195488</v>
      </c>
      <c r="T781">
        <v>5.7669172932330817</v>
      </c>
      <c r="U781">
        <v>20.459097744360921</v>
      </c>
      <c r="V781">
        <v>4.0601503759398492</v>
      </c>
      <c r="W781">
        <v>2.8571428571428577</v>
      </c>
      <c r="X781">
        <v>77.293233082706749</v>
      </c>
      <c r="Y781">
        <v>30.526315789473689</v>
      </c>
      <c r="Z781">
        <v>5.6216669267716437</v>
      </c>
      <c r="AA781">
        <v>1.6902844289110133</v>
      </c>
      <c r="AB781">
        <v>2.1843159939854506</v>
      </c>
      <c r="AC781">
        <v>63.91683951642085</v>
      </c>
      <c r="AD781">
        <v>59.293900382029904</v>
      </c>
      <c r="AE781">
        <v>41.827395563716891</v>
      </c>
      <c r="AF781">
        <v>26.706827309236957</v>
      </c>
      <c r="AG781">
        <v>25.257545165546983</v>
      </c>
      <c r="AH781">
        <v>0</v>
      </c>
    </row>
    <row r="782" spans="1:34">
      <c r="A782">
        <v>7</v>
      </c>
      <c r="B782">
        <v>41</v>
      </c>
      <c r="C782">
        <v>2018</v>
      </c>
      <c r="D782">
        <v>99</v>
      </c>
      <c r="E782">
        <v>99</v>
      </c>
      <c r="F782">
        <v>99</v>
      </c>
      <c r="G782">
        <v>1</v>
      </c>
      <c r="H782">
        <v>1</v>
      </c>
      <c r="I782">
        <v>99</v>
      </c>
      <c r="J782">
        <v>999</v>
      </c>
      <c r="K782">
        <v>99</v>
      </c>
      <c r="L782">
        <v>99</v>
      </c>
      <c r="M782">
        <v>99</v>
      </c>
      <c r="N782">
        <v>99</v>
      </c>
      <c r="O782">
        <v>99</v>
      </c>
      <c r="P782">
        <v>9999</v>
      </c>
      <c r="Q782">
        <v>128</v>
      </c>
      <c r="R782">
        <v>1912</v>
      </c>
      <c r="S782">
        <v>4.5674686192468634</v>
      </c>
      <c r="T782">
        <v>5.5130753138075308</v>
      </c>
      <c r="U782">
        <v>20.942290794979048</v>
      </c>
      <c r="V782">
        <v>1.9351464435146448</v>
      </c>
      <c r="W782">
        <v>5.2824267782426757</v>
      </c>
      <c r="X782">
        <v>81.956066945606707</v>
      </c>
      <c r="Y782">
        <v>27.615062761506277</v>
      </c>
      <c r="Z782">
        <v>6.0508248238839535</v>
      </c>
      <c r="AA782">
        <v>1.6359738165732227</v>
      </c>
      <c r="AB782">
        <v>2.3558519141044822</v>
      </c>
      <c r="AC782">
        <v>40.271498580999406</v>
      </c>
      <c r="AD782">
        <v>47.558816019863563</v>
      </c>
      <c r="AE782">
        <v>56.727886827890089</v>
      </c>
      <c r="AF782">
        <v>62.504086302713297</v>
      </c>
      <c r="AG782">
        <v>63.901473247713554</v>
      </c>
      <c r="AH782">
        <v>0.94142259414225937</v>
      </c>
    </row>
    <row r="783" spans="1:34">
      <c r="A783">
        <v>7</v>
      </c>
      <c r="B783">
        <v>42</v>
      </c>
      <c r="C783">
        <v>2018</v>
      </c>
      <c r="D783">
        <v>99</v>
      </c>
      <c r="E783">
        <v>99</v>
      </c>
      <c r="F783">
        <v>99</v>
      </c>
      <c r="G783">
        <v>1</v>
      </c>
      <c r="H783">
        <v>2</v>
      </c>
      <c r="I783">
        <v>99</v>
      </c>
      <c r="J783">
        <v>999</v>
      </c>
      <c r="K783">
        <v>99</v>
      </c>
      <c r="L783">
        <v>99</v>
      </c>
      <c r="M783">
        <v>99</v>
      </c>
      <c r="N783">
        <v>99</v>
      </c>
      <c r="O783">
        <v>99</v>
      </c>
      <c r="P783">
        <v>9999</v>
      </c>
      <c r="Q783">
        <v>81</v>
      </c>
      <c r="R783">
        <v>1147</v>
      </c>
      <c r="S783">
        <v>5.4062772449869216</v>
      </c>
      <c r="T783">
        <v>5.3034001743679164</v>
      </c>
      <c r="U783">
        <v>19.720924149956414</v>
      </c>
      <c r="V783">
        <v>3.1386224934612033</v>
      </c>
      <c r="W783">
        <v>2.6155187445510024</v>
      </c>
      <c r="X783">
        <v>69.921534437663468</v>
      </c>
      <c r="Y783">
        <v>27.724498692240633</v>
      </c>
      <c r="Z783">
        <v>6.8995430790425836</v>
      </c>
      <c r="AA783">
        <v>2.0892623736065734</v>
      </c>
      <c r="AB783">
        <v>2.1838786231684928</v>
      </c>
      <c r="AC783">
        <v>53.517441833902915</v>
      </c>
      <c r="AD783">
        <v>58.632639151805925</v>
      </c>
      <c r="AE783">
        <v>51.297617894358893</v>
      </c>
      <c r="AF783">
        <v>37.495913697286696</v>
      </c>
      <c r="AG783">
        <v>36.098526752286446</v>
      </c>
      <c r="AH783">
        <v>0.4359197907585004</v>
      </c>
    </row>
    <row r="784" spans="1:34">
      <c r="A784">
        <v>7</v>
      </c>
      <c r="B784">
        <v>43</v>
      </c>
      <c r="C784">
        <v>2018</v>
      </c>
      <c r="D784">
        <v>99</v>
      </c>
      <c r="E784">
        <v>99</v>
      </c>
      <c r="F784">
        <v>99</v>
      </c>
      <c r="G784">
        <v>2</v>
      </c>
      <c r="H784">
        <v>1</v>
      </c>
      <c r="I784">
        <v>99</v>
      </c>
      <c r="J784">
        <v>999</v>
      </c>
      <c r="K784">
        <v>99</v>
      </c>
      <c r="L784">
        <v>99</v>
      </c>
      <c r="M784">
        <v>99</v>
      </c>
      <c r="N784">
        <v>99</v>
      </c>
      <c r="O784">
        <v>99</v>
      </c>
      <c r="P784">
        <v>9999</v>
      </c>
      <c r="Q784">
        <v>140</v>
      </c>
      <c r="R784">
        <v>2000</v>
      </c>
      <c r="S784">
        <v>4.5194999999999999</v>
      </c>
      <c r="T784">
        <v>4.8304999999999998</v>
      </c>
      <c r="U784">
        <v>19.885349999999995</v>
      </c>
      <c r="V784">
        <v>3.15</v>
      </c>
      <c r="W784">
        <v>2.2000000000000002</v>
      </c>
      <c r="X784">
        <v>75.25</v>
      </c>
      <c r="Y784">
        <v>25.75</v>
      </c>
      <c r="Z784">
        <v>5.741384883240392</v>
      </c>
      <c r="AA784">
        <v>1.6219185398780058</v>
      </c>
      <c r="AB784">
        <v>2.1618903186794665</v>
      </c>
      <c r="AC784">
        <v>49.189023376000485</v>
      </c>
      <c r="AD784">
        <v>56.626477866434598</v>
      </c>
      <c r="AE784">
        <v>65.011087041143753</v>
      </c>
      <c r="AF784">
        <v>65.681444991789817</v>
      </c>
      <c r="AG784">
        <v>65.86821289450674</v>
      </c>
      <c r="AH784">
        <v>0.25</v>
      </c>
    </row>
    <row r="785" spans="1:34">
      <c r="A785">
        <v>7</v>
      </c>
      <c r="B785">
        <v>44</v>
      </c>
      <c r="C785">
        <v>2018</v>
      </c>
      <c r="D785">
        <v>99</v>
      </c>
      <c r="E785">
        <v>99</v>
      </c>
      <c r="F785">
        <v>99</v>
      </c>
      <c r="G785">
        <v>2</v>
      </c>
      <c r="H785">
        <v>2</v>
      </c>
      <c r="I785">
        <v>99</v>
      </c>
      <c r="J785">
        <v>999</v>
      </c>
      <c r="K785">
        <v>99</v>
      </c>
      <c r="L785">
        <v>99</v>
      </c>
      <c r="M785">
        <v>99</v>
      </c>
      <c r="N785">
        <v>99</v>
      </c>
      <c r="O785">
        <v>99</v>
      </c>
      <c r="P785">
        <v>9999</v>
      </c>
      <c r="Q785">
        <v>104</v>
      </c>
      <c r="R785">
        <v>1045</v>
      </c>
      <c r="S785">
        <v>5.0803827751196176</v>
      </c>
      <c r="T785">
        <v>5.3339712918660283</v>
      </c>
      <c r="U785">
        <v>19.721052631578935</v>
      </c>
      <c r="V785">
        <v>2.00956937799043</v>
      </c>
      <c r="W785">
        <v>1.9138755980861248</v>
      </c>
      <c r="X785">
        <v>74.162679425837339</v>
      </c>
      <c r="Y785">
        <v>24.880382775119624</v>
      </c>
      <c r="Z785">
        <v>5.8212707504754331</v>
      </c>
      <c r="AA785">
        <v>1.7249222565907862</v>
      </c>
      <c r="AB785">
        <v>2.1424048597097367</v>
      </c>
      <c r="AC785">
        <v>57.129297246135323</v>
      </c>
      <c r="AD785">
        <v>54.462486146072074</v>
      </c>
      <c r="AE785">
        <v>64.890992757967766</v>
      </c>
      <c r="AF785">
        <v>34.318555008210183</v>
      </c>
      <c r="AG785">
        <v>34.131787105493281</v>
      </c>
      <c r="AH785">
        <v>1.339712918660287</v>
      </c>
    </row>
    <row r="786" spans="1:34">
      <c r="A786">
        <v>7</v>
      </c>
      <c r="B786">
        <v>45</v>
      </c>
      <c r="C786">
        <v>2018</v>
      </c>
      <c r="D786">
        <v>99</v>
      </c>
      <c r="E786">
        <v>99</v>
      </c>
      <c r="F786">
        <v>99</v>
      </c>
      <c r="G786">
        <v>3</v>
      </c>
      <c r="H786">
        <v>1</v>
      </c>
      <c r="I786">
        <v>99</v>
      </c>
      <c r="J786">
        <v>999</v>
      </c>
      <c r="K786">
        <v>99</v>
      </c>
      <c r="L786">
        <v>99</v>
      </c>
      <c r="M786">
        <v>99</v>
      </c>
      <c r="N786">
        <v>99</v>
      </c>
      <c r="O786">
        <v>99</v>
      </c>
      <c r="P786">
        <v>9999</v>
      </c>
      <c r="Q786">
        <v>33</v>
      </c>
      <c r="R786">
        <v>437</v>
      </c>
      <c r="S786">
        <v>5.4874141876430196</v>
      </c>
      <c r="T786">
        <v>5.7963386727688793</v>
      </c>
      <c r="U786">
        <v>22.337780320366122</v>
      </c>
      <c r="V786">
        <v>5.0343249427917618</v>
      </c>
      <c r="W786">
        <v>8.695652173913043</v>
      </c>
      <c r="X786">
        <v>84.439359267734559</v>
      </c>
      <c r="Y786">
        <v>40.961098398169341</v>
      </c>
      <c r="Z786">
        <v>7.0995757998315154</v>
      </c>
      <c r="AA786">
        <v>2.1452842103839624</v>
      </c>
      <c r="AB786">
        <v>2.6431008338737043</v>
      </c>
      <c r="AC786">
        <v>41.169248205164209</v>
      </c>
      <c r="AD786">
        <v>58.601227762132915</v>
      </c>
      <c r="AE786">
        <v>60.349200781509587</v>
      </c>
      <c r="AF786">
        <v>39.476061427280946</v>
      </c>
      <c r="AG786">
        <v>41.127300442256221</v>
      </c>
      <c r="AH786">
        <v>0</v>
      </c>
    </row>
    <row r="787" spans="1:34">
      <c r="A787">
        <v>7</v>
      </c>
      <c r="B787">
        <v>46</v>
      </c>
      <c r="C787">
        <v>2018</v>
      </c>
      <c r="D787">
        <v>99</v>
      </c>
      <c r="E787">
        <v>99</v>
      </c>
      <c r="F787">
        <v>99</v>
      </c>
      <c r="G787">
        <v>3</v>
      </c>
      <c r="H787">
        <v>2</v>
      </c>
      <c r="I787">
        <v>99</v>
      </c>
      <c r="J787">
        <v>999</v>
      </c>
      <c r="K787">
        <v>99</v>
      </c>
      <c r="L787">
        <v>99</v>
      </c>
      <c r="M787">
        <v>99</v>
      </c>
      <c r="N787">
        <v>99</v>
      </c>
      <c r="O787">
        <v>99</v>
      </c>
      <c r="P787">
        <v>9999</v>
      </c>
      <c r="Q787">
        <v>52</v>
      </c>
      <c r="R787">
        <v>670</v>
      </c>
      <c r="S787">
        <v>4.8402985074626876</v>
      </c>
      <c r="T787">
        <v>5.3552238805970163</v>
      </c>
      <c r="U787">
        <v>20.855970149253725</v>
      </c>
      <c r="V787">
        <v>1.9402985074626873</v>
      </c>
      <c r="W787">
        <v>4.3283582089552226</v>
      </c>
      <c r="X787">
        <v>81.641791044776127</v>
      </c>
      <c r="Y787">
        <v>30</v>
      </c>
      <c r="Z787">
        <v>5.6984877699948484</v>
      </c>
      <c r="AA787">
        <v>1.8243428341638352</v>
      </c>
      <c r="AB787">
        <v>2.289970578060982</v>
      </c>
      <c r="AC787">
        <v>34.888417156478027</v>
      </c>
      <c r="AD787">
        <v>46.804790721683048</v>
      </c>
      <c r="AE787">
        <v>48.695356414754627</v>
      </c>
      <c r="AF787">
        <v>60.523938572719054</v>
      </c>
      <c r="AG787">
        <v>58.872699557743758</v>
      </c>
      <c r="AH787">
        <v>0.74626865671641807</v>
      </c>
    </row>
    <row r="788" spans="1:34">
      <c r="A788">
        <v>7</v>
      </c>
      <c r="B788">
        <v>47</v>
      </c>
      <c r="C788">
        <v>2018</v>
      </c>
      <c r="D788">
        <v>99</v>
      </c>
      <c r="E788">
        <v>99</v>
      </c>
      <c r="F788">
        <v>99</v>
      </c>
      <c r="G788">
        <v>4</v>
      </c>
      <c r="H788">
        <v>1</v>
      </c>
      <c r="I788">
        <v>99</v>
      </c>
      <c r="J788">
        <v>999</v>
      </c>
      <c r="K788">
        <v>99</v>
      </c>
      <c r="L788">
        <v>99</v>
      </c>
      <c r="M788">
        <v>99</v>
      </c>
      <c r="N788">
        <v>99</v>
      </c>
      <c r="O788">
        <v>99</v>
      </c>
      <c r="P788">
        <v>9999</v>
      </c>
      <c r="Q788">
        <v>84</v>
      </c>
      <c r="R788">
        <v>2018</v>
      </c>
      <c r="S788">
        <v>4.8637264618434086</v>
      </c>
      <c r="T788">
        <v>5.4890981169474724</v>
      </c>
      <c r="U788">
        <v>21.521407333994063</v>
      </c>
      <c r="V788">
        <v>3.6669970267591672</v>
      </c>
      <c r="W788">
        <v>5.1536174430128812</v>
      </c>
      <c r="X788">
        <v>87.512388503468799</v>
      </c>
      <c r="Y788">
        <v>33.201189296333006</v>
      </c>
      <c r="Z788">
        <v>5.4385191173587453</v>
      </c>
      <c r="AA788">
        <v>1.6571203809293531</v>
      </c>
      <c r="AB788">
        <v>2.3243294757158006</v>
      </c>
      <c r="AC788">
        <v>60.689057207562115</v>
      </c>
      <c r="AD788">
        <v>58.486268325771675</v>
      </c>
      <c r="AE788">
        <v>63.021738275678977</v>
      </c>
      <c r="AF788">
        <v>78.338509316770185</v>
      </c>
      <c r="AG788">
        <v>79.011838076508141</v>
      </c>
      <c r="AH788">
        <v>0</v>
      </c>
    </row>
    <row r="789" spans="1:34">
      <c r="A789">
        <v>7</v>
      </c>
      <c r="B789">
        <v>48</v>
      </c>
      <c r="C789">
        <v>2018</v>
      </c>
      <c r="D789">
        <v>99</v>
      </c>
      <c r="E789">
        <v>99</v>
      </c>
      <c r="F789">
        <v>99</v>
      </c>
      <c r="G789">
        <v>4</v>
      </c>
      <c r="H789">
        <v>2</v>
      </c>
      <c r="I789">
        <v>99</v>
      </c>
      <c r="J789">
        <v>999</v>
      </c>
      <c r="K789">
        <v>99</v>
      </c>
      <c r="L789">
        <v>99</v>
      </c>
      <c r="M789">
        <v>99</v>
      </c>
      <c r="N789">
        <v>99</v>
      </c>
      <c r="O789">
        <v>99</v>
      </c>
      <c r="P789">
        <v>9999</v>
      </c>
      <c r="Q789">
        <v>26</v>
      </c>
      <c r="R789">
        <v>558</v>
      </c>
      <c r="S789">
        <v>5.1756272401433678</v>
      </c>
      <c r="T789">
        <v>6.317204301075269</v>
      </c>
      <c r="U789">
        <v>20.674731182795711</v>
      </c>
      <c r="V789">
        <v>2.688172043010753</v>
      </c>
      <c r="W789">
        <v>3.9426523297491025</v>
      </c>
      <c r="X789">
        <v>78.494623655913983</v>
      </c>
      <c r="Y789">
        <v>27.956989247311832</v>
      </c>
      <c r="Z789">
        <v>5.8982917321750676</v>
      </c>
      <c r="AA789">
        <v>1.5979313074098724</v>
      </c>
      <c r="AB789">
        <v>2.0057510676446983</v>
      </c>
      <c r="AC789">
        <v>76.543710933002316</v>
      </c>
      <c r="AD789">
        <v>54.060666210197262</v>
      </c>
      <c r="AE789">
        <v>51.15769004597712</v>
      </c>
      <c r="AF789">
        <v>21.661490683229822</v>
      </c>
      <c r="AG789">
        <v>20.988161923491873</v>
      </c>
      <c r="AH789">
        <v>0</v>
      </c>
    </row>
    <row r="790" spans="1:34">
      <c r="A790">
        <v>7</v>
      </c>
      <c r="B790">
        <v>49</v>
      </c>
      <c r="C790">
        <v>2017</v>
      </c>
      <c r="D790">
        <v>99</v>
      </c>
      <c r="E790">
        <v>99</v>
      </c>
      <c r="F790">
        <v>99</v>
      </c>
      <c r="G790">
        <v>1</v>
      </c>
      <c r="H790">
        <v>1</v>
      </c>
      <c r="I790">
        <v>99</v>
      </c>
      <c r="J790">
        <v>999</v>
      </c>
      <c r="K790">
        <v>99</v>
      </c>
      <c r="L790">
        <v>99</v>
      </c>
      <c r="M790">
        <v>99</v>
      </c>
      <c r="N790">
        <v>99</v>
      </c>
      <c r="O790">
        <v>99</v>
      </c>
      <c r="P790">
        <v>9999</v>
      </c>
      <c r="Q790">
        <v>131</v>
      </c>
      <c r="R790">
        <v>2087</v>
      </c>
      <c r="S790">
        <v>4.6473406804024924</v>
      </c>
      <c r="T790">
        <v>5.3579300431241004</v>
      </c>
      <c r="U790">
        <v>20.168040249161471</v>
      </c>
      <c r="V790">
        <v>1.9645424053665548</v>
      </c>
      <c r="W790">
        <v>3.449928126497364</v>
      </c>
      <c r="X790">
        <v>76.85673215141351</v>
      </c>
      <c r="Y790">
        <v>25.395304264494484</v>
      </c>
      <c r="Z790">
        <v>6.0737678275285747</v>
      </c>
      <c r="AA790">
        <v>1.5125164966848339</v>
      </c>
      <c r="AB790">
        <v>2.1593919907933343</v>
      </c>
      <c r="AC790">
        <v>41.488803323604436</v>
      </c>
      <c r="AD790">
        <v>50.105207433964019</v>
      </c>
      <c r="AE790">
        <v>58.747225021354481</v>
      </c>
      <c r="AF790">
        <v>63.089480048367598</v>
      </c>
      <c r="AG790">
        <v>64.016955313592675</v>
      </c>
      <c r="AH790">
        <v>0.14374700527072351</v>
      </c>
    </row>
    <row r="791" spans="1:34">
      <c r="A791">
        <v>7</v>
      </c>
      <c r="B791">
        <v>50</v>
      </c>
      <c r="C791">
        <v>2017</v>
      </c>
      <c r="D791">
        <v>99</v>
      </c>
      <c r="E791">
        <v>99</v>
      </c>
      <c r="F791">
        <v>99</v>
      </c>
      <c r="G791">
        <v>1</v>
      </c>
      <c r="H791">
        <v>2</v>
      </c>
      <c r="I791">
        <v>99</v>
      </c>
      <c r="J791">
        <v>999</v>
      </c>
      <c r="K791">
        <v>99</v>
      </c>
      <c r="L791">
        <v>99</v>
      </c>
      <c r="M791">
        <v>99</v>
      </c>
      <c r="N791">
        <v>99</v>
      </c>
      <c r="O791">
        <v>99</v>
      </c>
      <c r="P791">
        <v>9999</v>
      </c>
      <c r="Q791">
        <v>80</v>
      </c>
      <c r="R791">
        <v>1221</v>
      </c>
      <c r="S791">
        <v>5.4283374283374304</v>
      </c>
      <c r="T791">
        <v>5.0917280917280916</v>
      </c>
      <c r="U791">
        <v>19.376412776412781</v>
      </c>
      <c r="V791">
        <v>3.1122031122031113</v>
      </c>
      <c r="W791">
        <v>3.0303030303030303</v>
      </c>
      <c r="X791">
        <v>68.386568386568399</v>
      </c>
      <c r="Y791">
        <v>23.58722358722359</v>
      </c>
      <c r="Z791">
        <v>6.0637711692279579</v>
      </c>
      <c r="AA791">
        <v>2.1725296202452973</v>
      </c>
      <c r="AB791">
        <v>2.2710885327184167</v>
      </c>
      <c r="AC791">
        <v>43.209116355752073</v>
      </c>
      <c r="AD791">
        <v>56.666291862295552</v>
      </c>
      <c r="AE791">
        <v>54.677873448262361</v>
      </c>
      <c r="AF791">
        <v>36.910519951632409</v>
      </c>
      <c r="AG791">
        <v>35.983044686407318</v>
      </c>
      <c r="AH791">
        <v>2.866502866502866</v>
      </c>
    </row>
    <row r="792" spans="1:34">
      <c r="A792">
        <v>7</v>
      </c>
      <c r="B792">
        <v>51</v>
      </c>
      <c r="C792">
        <v>2017</v>
      </c>
      <c r="D792">
        <v>99</v>
      </c>
      <c r="E792">
        <v>99</v>
      </c>
      <c r="F792">
        <v>99</v>
      </c>
      <c r="G792">
        <v>2</v>
      </c>
      <c r="H792">
        <v>1</v>
      </c>
      <c r="I792">
        <v>99</v>
      </c>
      <c r="J792">
        <v>999</v>
      </c>
      <c r="K792">
        <v>99</v>
      </c>
      <c r="L792">
        <v>99</v>
      </c>
      <c r="M792">
        <v>99</v>
      </c>
      <c r="N792">
        <v>99</v>
      </c>
      <c r="O792">
        <v>99</v>
      </c>
      <c r="P792">
        <v>9999</v>
      </c>
      <c r="Q792">
        <v>122</v>
      </c>
      <c r="R792">
        <v>2071</v>
      </c>
      <c r="S792">
        <v>4.6885562530178655</v>
      </c>
      <c r="T792">
        <v>5.143408981168518</v>
      </c>
      <c r="U792">
        <v>20.77315306615159</v>
      </c>
      <c r="V792">
        <v>2.1245774987928536</v>
      </c>
      <c r="W792">
        <v>3.7180106228874927</v>
      </c>
      <c r="X792">
        <v>80.444229840656689</v>
      </c>
      <c r="Y792">
        <v>28.00579430226944</v>
      </c>
      <c r="Z792">
        <v>5.9646369479662225</v>
      </c>
      <c r="AA792">
        <v>1.613576929850238</v>
      </c>
      <c r="AB792">
        <v>2.3661061873687861</v>
      </c>
      <c r="AC792">
        <v>55.407433821853559</v>
      </c>
      <c r="AD792">
        <v>60.898810890255511</v>
      </c>
      <c r="AE792">
        <v>62.142231948405517</v>
      </c>
      <c r="AF792">
        <v>65.393116514051158</v>
      </c>
      <c r="AG792">
        <v>66.577115567344379</v>
      </c>
      <c r="AH792">
        <v>0.57943022694350577</v>
      </c>
    </row>
    <row r="793" spans="1:34">
      <c r="A793">
        <v>7</v>
      </c>
      <c r="B793">
        <v>52</v>
      </c>
      <c r="C793">
        <v>2017</v>
      </c>
      <c r="D793">
        <v>99</v>
      </c>
      <c r="E793">
        <v>99</v>
      </c>
      <c r="F793">
        <v>99</v>
      </c>
      <c r="G793">
        <v>2</v>
      </c>
      <c r="H793">
        <v>2</v>
      </c>
      <c r="I793">
        <v>99</v>
      </c>
      <c r="J793">
        <v>999</v>
      </c>
      <c r="K793">
        <v>99</v>
      </c>
      <c r="L793">
        <v>99</v>
      </c>
      <c r="M793">
        <v>99</v>
      </c>
      <c r="N793">
        <v>99</v>
      </c>
      <c r="O793">
        <v>99</v>
      </c>
      <c r="P793">
        <v>9999</v>
      </c>
      <c r="Q793">
        <v>106</v>
      </c>
      <c r="R793">
        <v>1096</v>
      </c>
      <c r="S793">
        <v>4.9890510948905087</v>
      </c>
      <c r="T793">
        <v>5.0082116788321187</v>
      </c>
      <c r="U793">
        <v>19.70565693430655</v>
      </c>
      <c r="V793">
        <v>2.5547445255474455</v>
      </c>
      <c r="W793">
        <v>1.5510948905109498</v>
      </c>
      <c r="X793">
        <v>70.711678832116803</v>
      </c>
      <c r="Y793">
        <v>25.18248175182481</v>
      </c>
      <c r="Z793">
        <v>6.1470205920981611</v>
      </c>
      <c r="AA793">
        <v>1.4692308346765979</v>
      </c>
      <c r="AB793">
        <v>2.1716752621520481</v>
      </c>
      <c r="AC793">
        <v>58.784899040412121</v>
      </c>
      <c r="AD793">
        <v>60.030264771388623</v>
      </c>
      <c r="AE793">
        <v>57.938212317686286</v>
      </c>
      <c r="AF793">
        <v>34.606883485948849</v>
      </c>
      <c r="AG793">
        <v>33.422884432655621</v>
      </c>
      <c r="AH793">
        <v>9.1240875912408814E-2</v>
      </c>
    </row>
    <row r="794" spans="1:34">
      <c r="A794">
        <v>7</v>
      </c>
      <c r="B794">
        <v>53</v>
      </c>
      <c r="C794">
        <v>2017</v>
      </c>
      <c r="D794">
        <v>99</v>
      </c>
      <c r="E794">
        <v>99</v>
      </c>
      <c r="F794">
        <v>99</v>
      </c>
      <c r="G794">
        <v>3</v>
      </c>
      <c r="H794">
        <v>1</v>
      </c>
      <c r="I794">
        <v>99</v>
      </c>
      <c r="J794">
        <v>999</v>
      </c>
      <c r="K794">
        <v>99</v>
      </c>
      <c r="L794">
        <v>99</v>
      </c>
      <c r="M794">
        <v>99</v>
      </c>
      <c r="N794">
        <v>99</v>
      </c>
      <c r="O794">
        <v>99</v>
      </c>
      <c r="P794">
        <v>9999</v>
      </c>
      <c r="Q794">
        <v>36</v>
      </c>
      <c r="R794">
        <v>539</v>
      </c>
      <c r="S794">
        <v>5.287569573283859</v>
      </c>
      <c r="T794">
        <v>6.2912801484230068</v>
      </c>
      <c r="U794">
        <v>22.66586270871985</v>
      </c>
      <c r="V794">
        <v>2.7829313543599259</v>
      </c>
      <c r="W794">
        <v>10.204081632653063</v>
      </c>
      <c r="X794">
        <v>88.126159554730975</v>
      </c>
      <c r="Y794">
        <v>40.816326530612251</v>
      </c>
      <c r="Z794">
        <v>6.0568291810840851</v>
      </c>
      <c r="AA794">
        <v>1.7285267334250645</v>
      </c>
      <c r="AB794">
        <v>2.5523349623642351</v>
      </c>
      <c r="AC794">
        <v>46.266000907896803</v>
      </c>
      <c r="AD794">
        <v>59.216321922311501</v>
      </c>
      <c r="AE794">
        <v>58.195174866038286</v>
      </c>
      <c r="AF794">
        <v>39.574155653450816</v>
      </c>
      <c r="AG794">
        <v>40.564662600316744</v>
      </c>
      <c r="AH794">
        <v>0.37105751391465674</v>
      </c>
    </row>
    <row r="795" spans="1:34">
      <c r="A795">
        <v>7</v>
      </c>
      <c r="B795">
        <v>54</v>
      </c>
      <c r="C795">
        <v>2017</v>
      </c>
      <c r="D795">
        <v>99</v>
      </c>
      <c r="E795">
        <v>99</v>
      </c>
      <c r="F795">
        <v>99</v>
      </c>
      <c r="G795">
        <v>3</v>
      </c>
      <c r="H795">
        <v>2</v>
      </c>
      <c r="I795">
        <v>99</v>
      </c>
      <c r="J795">
        <v>999</v>
      </c>
      <c r="K795">
        <v>99</v>
      </c>
      <c r="L795">
        <v>99</v>
      </c>
      <c r="M795">
        <v>99</v>
      </c>
      <c r="N795">
        <v>99</v>
      </c>
      <c r="O795">
        <v>99</v>
      </c>
      <c r="P795">
        <v>9999</v>
      </c>
      <c r="Q795">
        <v>39</v>
      </c>
      <c r="R795">
        <v>823</v>
      </c>
      <c r="S795">
        <v>5.0886998784933164</v>
      </c>
      <c r="T795">
        <v>5.4179829890643996</v>
      </c>
      <c r="U795">
        <v>21.749939246658595</v>
      </c>
      <c r="V795">
        <v>4.2527339003645173</v>
      </c>
      <c r="W795">
        <v>4.374240583232079</v>
      </c>
      <c r="X795">
        <v>85.662211421628172</v>
      </c>
      <c r="Y795">
        <v>34.386391251518823</v>
      </c>
      <c r="Z795">
        <v>5.8557235916017296</v>
      </c>
      <c r="AA795">
        <v>1.6907025109110596</v>
      </c>
      <c r="AB795">
        <v>2.3714107883900342</v>
      </c>
      <c r="AC795">
        <v>43.792127214987374</v>
      </c>
      <c r="AD795">
        <v>45.076301083384521</v>
      </c>
      <c r="AE795">
        <v>43.897607411202607</v>
      </c>
      <c r="AF795">
        <v>60.425844346549205</v>
      </c>
      <c r="AG795">
        <v>59.435337399683263</v>
      </c>
      <c r="AH795">
        <v>0.12150668286755772</v>
      </c>
    </row>
    <row r="796" spans="1:34">
      <c r="A796">
        <v>7</v>
      </c>
      <c r="B796">
        <v>55</v>
      </c>
      <c r="C796">
        <v>2017</v>
      </c>
      <c r="D796">
        <v>99</v>
      </c>
      <c r="E796">
        <v>99</v>
      </c>
      <c r="F796">
        <v>99</v>
      </c>
      <c r="G796">
        <v>4</v>
      </c>
      <c r="H796">
        <v>1</v>
      </c>
      <c r="I796">
        <v>99</v>
      </c>
      <c r="J796">
        <v>999</v>
      </c>
      <c r="K796">
        <v>99</v>
      </c>
      <c r="L796">
        <v>99</v>
      </c>
      <c r="M796">
        <v>99</v>
      </c>
      <c r="N796">
        <v>99</v>
      </c>
      <c r="O796">
        <v>99</v>
      </c>
      <c r="P796">
        <v>9999</v>
      </c>
      <c r="Q796">
        <v>78</v>
      </c>
      <c r="R796">
        <v>2258</v>
      </c>
      <c r="S796">
        <v>4.4534986713906095</v>
      </c>
      <c r="T796">
        <v>5.2790079716563323</v>
      </c>
      <c r="U796">
        <v>21.191496899911431</v>
      </c>
      <c r="V796">
        <v>2.1700620017714796</v>
      </c>
      <c r="W796">
        <v>4.8715677590788307</v>
      </c>
      <c r="X796">
        <v>84.100974313551802</v>
      </c>
      <c r="Y796">
        <v>31.798051372896371</v>
      </c>
      <c r="Z796">
        <v>5.5764847264698973</v>
      </c>
      <c r="AA796">
        <v>1.8690070876207563</v>
      </c>
      <c r="AB796">
        <v>2.4827326598973638</v>
      </c>
      <c r="AC796">
        <v>64.455763006107318</v>
      </c>
      <c r="AD796">
        <v>63.635290293029016</v>
      </c>
      <c r="AE796">
        <v>69.340738048019134</v>
      </c>
      <c r="AF796">
        <v>85.433219825955334</v>
      </c>
      <c r="AG796">
        <v>86.378020272038881</v>
      </c>
      <c r="AH796">
        <v>8.8573959255978732E-2</v>
      </c>
    </row>
    <row r="797" spans="1:34">
      <c r="A797">
        <v>7</v>
      </c>
      <c r="B797">
        <v>56</v>
      </c>
      <c r="C797">
        <v>2017</v>
      </c>
      <c r="D797">
        <v>99</v>
      </c>
      <c r="E797">
        <v>99</v>
      </c>
      <c r="F797">
        <v>99</v>
      </c>
      <c r="G797">
        <v>4</v>
      </c>
      <c r="H797">
        <v>2</v>
      </c>
      <c r="I797">
        <v>99</v>
      </c>
      <c r="J797">
        <v>999</v>
      </c>
      <c r="K797">
        <v>99</v>
      </c>
      <c r="L797">
        <v>99</v>
      </c>
      <c r="M797">
        <v>99</v>
      </c>
      <c r="N797">
        <v>99</v>
      </c>
      <c r="O797">
        <v>99</v>
      </c>
      <c r="P797">
        <v>9999</v>
      </c>
      <c r="Q797">
        <v>19</v>
      </c>
      <c r="R797">
        <v>385</v>
      </c>
      <c r="S797">
        <v>4.7480519480519492</v>
      </c>
      <c r="T797">
        <v>6.431168831168832</v>
      </c>
      <c r="U797">
        <v>19.600259740259744</v>
      </c>
      <c r="V797">
        <v>1.0389610389610389</v>
      </c>
      <c r="W797">
        <v>4.9350649350649363</v>
      </c>
      <c r="X797">
        <v>74.805194805194816</v>
      </c>
      <c r="Y797">
        <v>24.935064935064929</v>
      </c>
      <c r="Z797">
        <v>5.2277059044521694</v>
      </c>
      <c r="AA797">
        <v>1.5811889649108799</v>
      </c>
      <c r="AB797">
        <v>2.1102261674971121</v>
      </c>
      <c r="AC797">
        <v>79.365260260570452</v>
      </c>
      <c r="AD797">
        <v>71.039028190139831</v>
      </c>
      <c r="AE797">
        <v>74.872411262321563</v>
      </c>
      <c r="AF797">
        <v>14.56678017404465</v>
      </c>
      <c r="AG797">
        <v>13.621979727961151</v>
      </c>
      <c r="AH797">
        <v>0</v>
      </c>
    </row>
    <row r="798" spans="1:34">
      <c r="A798">
        <v>7</v>
      </c>
      <c r="B798">
        <v>57</v>
      </c>
      <c r="C798">
        <v>2016</v>
      </c>
      <c r="D798">
        <v>99</v>
      </c>
      <c r="E798">
        <v>99</v>
      </c>
      <c r="F798">
        <v>99</v>
      </c>
      <c r="G798">
        <v>1</v>
      </c>
      <c r="H798">
        <v>1</v>
      </c>
      <c r="I798">
        <v>99</v>
      </c>
      <c r="J798">
        <v>999</v>
      </c>
      <c r="K798">
        <v>99</v>
      </c>
      <c r="L798">
        <v>99</v>
      </c>
      <c r="M798">
        <v>99</v>
      </c>
      <c r="N798">
        <v>99</v>
      </c>
      <c r="O798">
        <v>99</v>
      </c>
      <c r="P798">
        <v>9999</v>
      </c>
      <c r="Q798">
        <v>119</v>
      </c>
      <c r="R798">
        <v>1563</v>
      </c>
      <c r="S798">
        <v>4.9699296225207936</v>
      </c>
      <c r="T798">
        <v>5.7523992322456801</v>
      </c>
      <c r="U798">
        <v>21.303134996801035</v>
      </c>
      <c r="V798">
        <v>2.7511196417146504</v>
      </c>
      <c r="W798">
        <v>4.9264235444657718</v>
      </c>
      <c r="X798">
        <v>81.637875879718493</v>
      </c>
      <c r="Y798">
        <v>32.309660908509272</v>
      </c>
      <c r="Z798">
        <v>6.3252833629466947</v>
      </c>
      <c r="AA798">
        <v>1.7034808164578701</v>
      </c>
      <c r="AB798">
        <v>2.3112258386150737</v>
      </c>
      <c r="AC798">
        <v>48.581974428041505</v>
      </c>
      <c r="AD798">
        <v>48.774782786118301</v>
      </c>
      <c r="AE798">
        <v>62.43954873099031</v>
      </c>
      <c r="AF798">
        <v>66.59565402641671</v>
      </c>
      <c r="AG798">
        <v>66.7638478119204</v>
      </c>
      <c r="AH798">
        <v>0.19193857965451055</v>
      </c>
    </row>
    <row r="799" spans="1:34">
      <c r="A799">
        <v>7</v>
      </c>
      <c r="B799">
        <v>58</v>
      </c>
      <c r="C799">
        <v>2016</v>
      </c>
      <c r="D799">
        <v>99</v>
      </c>
      <c r="E799">
        <v>99</v>
      </c>
      <c r="F799">
        <v>99</v>
      </c>
      <c r="G799">
        <v>1</v>
      </c>
      <c r="H799">
        <v>2</v>
      </c>
      <c r="I799">
        <v>99</v>
      </c>
      <c r="J799">
        <v>999</v>
      </c>
      <c r="K799">
        <v>99</v>
      </c>
      <c r="L799">
        <v>99</v>
      </c>
      <c r="M799">
        <v>99</v>
      </c>
      <c r="N799">
        <v>99</v>
      </c>
      <c r="O799">
        <v>99</v>
      </c>
      <c r="P799">
        <v>9999</v>
      </c>
      <c r="Q799">
        <v>73</v>
      </c>
      <c r="R799">
        <v>784</v>
      </c>
      <c r="S799">
        <v>5.6772959183673484</v>
      </c>
      <c r="T799">
        <v>5.4426020408163263</v>
      </c>
      <c r="U799">
        <v>21.142474489795919</v>
      </c>
      <c r="V799">
        <v>3.1887755102040818</v>
      </c>
      <c r="W799">
        <v>4.7193877551020416</v>
      </c>
      <c r="X799">
        <v>78.443877551020407</v>
      </c>
      <c r="Y799">
        <v>32.780612244897959</v>
      </c>
      <c r="Z799">
        <v>6.5667719914052354</v>
      </c>
      <c r="AA799">
        <v>2.1367042221235222</v>
      </c>
      <c r="AB799">
        <v>2.3753133767035592</v>
      </c>
      <c r="AC799">
        <v>47.127369236996117</v>
      </c>
      <c r="AD799">
        <v>57.286729153532512</v>
      </c>
      <c r="AE799">
        <v>56.671014169284391</v>
      </c>
      <c r="AF799">
        <v>33.404345973583304</v>
      </c>
      <c r="AG799">
        <v>33.236152188079593</v>
      </c>
      <c r="AH799">
        <v>1.0204081632653061</v>
      </c>
    </row>
    <row r="800" spans="1:34">
      <c r="A800">
        <v>7</v>
      </c>
      <c r="B800">
        <v>59</v>
      </c>
      <c r="C800">
        <v>2016</v>
      </c>
      <c r="D800">
        <v>99</v>
      </c>
      <c r="E800">
        <v>99</v>
      </c>
      <c r="F800">
        <v>99</v>
      </c>
      <c r="G800">
        <v>2</v>
      </c>
      <c r="H800">
        <v>1</v>
      </c>
      <c r="I800">
        <v>99</v>
      </c>
      <c r="J800">
        <v>999</v>
      </c>
      <c r="K800">
        <v>99</v>
      </c>
      <c r="L800">
        <v>99</v>
      </c>
      <c r="M800">
        <v>99</v>
      </c>
      <c r="N800">
        <v>99</v>
      </c>
      <c r="O800">
        <v>99</v>
      </c>
      <c r="P800">
        <v>9999</v>
      </c>
      <c r="Q800">
        <v>139</v>
      </c>
      <c r="R800">
        <v>1813</v>
      </c>
      <c r="S800">
        <v>4.6486486486486491</v>
      </c>
      <c r="T800">
        <v>4.9040264754550469</v>
      </c>
      <c r="U800">
        <v>20.540540540540576</v>
      </c>
      <c r="V800">
        <v>3.8610038610038599</v>
      </c>
      <c r="W800">
        <v>2.1511307225592939</v>
      </c>
      <c r="X800">
        <v>78.929950358521793</v>
      </c>
      <c r="Y800">
        <v>27.799227799227808</v>
      </c>
      <c r="Z800">
        <v>5.9951768751284495</v>
      </c>
      <c r="AA800">
        <v>1.6058341628655621</v>
      </c>
      <c r="AB800">
        <v>2.0373377130039114</v>
      </c>
      <c r="AC800">
        <v>63.496524044164971</v>
      </c>
      <c r="AD800">
        <v>59.266843753916696</v>
      </c>
      <c r="AE800">
        <v>65.428505290425619</v>
      </c>
      <c r="AF800">
        <v>61.002691790040402</v>
      </c>
      <c r="AG800">
        <v>61.539071692027086</v>
      </c>
      <c r="AH800">
        <v>0.38610038610038611</v>
      </c>
    </row>
    <row r="801" spans="1:37">
      <c r="A801">
        <v>7</v>
      </c>
      <c r="B801">
        <v>60</v>
      </c>
      <c r="C801">
        <v>2016</v>
      </c>
      <c r="D801">
        <v>99</v>
      </c>
      <c r="E801">
        <v>99</v>
      </c>
      <c r="F801">
        <v>99</v>
      </c>
      <c r="G801">
        <v>2</v>
      </c>
      <c r="H801">
        <v>2</v>
      </c>
      <c r="I801">
        <v>99</v>
      </c>
      <c r="J801">
        <v>999</v>
      </c>
      <c r="K801">
        <v>99</v>
      </c>
      <c r="L801">
        <v>99</v>
      </c>
      <c r="M801">
        <v>99</v>
      </c>
      <c r="N801">
        <v>99</v>
      </c>
      <c r="O801">
        <v>99</v>
      </c>
      <c r="P801">
        <v>9999</v>
      </c>
      <c r="Q801">
        <v>111</v>
      </c>
      <c r="R801">
        <v>1159</v>
      </c>
      <c r="S801">
        <v>5.309749784296808</v>
      </c>
      <c r="T801">
        <v>5.2372735116479694</v>
      </c>
      <c r="U801">
        <v>20.081449525452967</v>
      </c>
      <c r="V801">
        <v>3.0198446937014678</v>
      </c>
      <c r="W801">
        <v>0.51768766177739445</v>
      </c>
      <c r="X801">
        <v>77.394305435720455</v>
      </c>
      <c r="Y801">
        <v>24.503882657463326</v>
      </c>
      <c r="Z801">
        <v>5.5546676160780253</v>
      </c>
      <c r="AA801">
        <v>1.5520311019309627</v>
      </c>
      <c r="AB801">
        <v>1.9501443021532323</v>
      </c>
      <c r="AC801">
        <v>52.420798341662199</v>
      </c>
      <c r="AD801">
        <v>52.028104874378514</v>
      </c>
      <c r="AE801">
        <v>54.243390984308967</v>
      </c>
      <c r="AF801">
        <v>38.997308209959627</v>
      </c>
      <c r="AG801">
        <v>38.460928307972942</v>
      </c>
      <c r="AH801">
        <v>1.2079378774805869</v>
      </c>
    </row>
    <row r="802" spans="1:37">
      <c r="A802">
        <v>7</v>
      </c>
      <c r="B802">
        <v>61</v>
      </c>
      <c r="C802">
        <v>2016</v>
      </c>
      <c r="D802">
        <v>99</v>
      </c>
      <c r="E802">
        <v>99</v>
      </c>
      <c r="F802">
        <v>99</v>
      </c>
      <c r="G802">
        <v>3</v>
      </c>
      <c r="H802">
        <v>1</v>
      </c>
      <c r="I802">
        <v>99</v>
      </c>
      <c r="J802">
        <v>999</v>
      </c>
      <c r="K802">
        <v>99</v>
      </c>
      <c r="L802">
        <v>99</v>
      </c>
      <c r="M802">
        <v>99</v>
      </c>
      <c r="N802">
        <v>99</v>
      </c>
      <c r="O802">
        <v>99</v>
      </c>
      <c r="P802">
        <v>9999</v>
      </c>
      <c r="Q802">
        <v>37</v>
      </c>
      <c r="R802">
        <v>442</v>
      </c>
      <c r="S802">
        <v>5.488687782805429</v>
      </c>
      <c r="T802">
        <v>6.0180995475113139</v>
      </c>
      <c r="U802">
        <v>22.053619909502277</v>
      </c>
      <c r="V802">
        <v>4.7511312217194579</v>
      </c>
      <c r="W802">
        <v>6.108597285067872</v>
      </c>
      <c r="X802">
        <v>84.389140271493218</v>
      </c>
      <c r="Y802">
        <v>37.33031674208145</v>
      </c>
      <c r="Z802">
        <v>6.7289842456126223</v>
      </c>
      <c r="AA802">
        <v>1.5921494612772089</v>
      </c>
      <c r="AB802">
        <v>2.2248367694560827</v>
      </c>
      <c r="AC802">
        <v>43.504732499308552</v>
      </c>
      <c r="AD802">
        <v>55.490352764737885</v>
      </c>
      <c r="AE802">
        <v>53.592565321073479</v>
      </c>
      <c r="AF802">
        <v>44.377510040160637</v>
      </c>
      <c r="AG802">
        <v>43.856207680021605</v>
      </c>
      <c r="AH802">
        <v>0</v>
      </c>
    </row>
    <row r="803" spans="1:37">
      <c r="A803">
        <v>7</v>
      </c>
      <c r="B803">
        <v>62</v>
      </c>
      <c r="C803">
        <v>2016</v>
      </c>
      <c r="D803">
        <v>99</v>
      </c>
      <c r="E803">
        <v>99</v>
      </c>
      <c r="F803">
        <v>99</v>
      </c>
      <c r="G803">
        <v>3</v>
      </c>
      <c r="H803">
        <v>2</v>
      </c>
      <c r="I803">
        <v>99</v>
      </c>
      <c r="J803">
        <v>999</v>
      </c>
      <c r="K803">
        <v>99</v>
      </c>
      <c r="L803">
        <v>99</v>
      </c>
      <c r="M803">
        <v>99</v>
      </c>
      <c r="N803">
        <v>99</v>
      </c>
      <c r="O803">
        <v>99</v>
      </c>
      <c r="P803">
        <v>9999</v>
      </c>
      <c r="Q803">
        <v>40</v>
      </c>
      <c r="R803">
        <v>554</v>
      </c>
      <c r="S803">
        <v>5.0577617328519837</v>
      </c>
      <c r="T803">
        <v>5.0541516245487363</v>
      </c>
      <c r="U803">
        <v>22.524909747292405</v>
      </c>
      <c r="V803">
        <v>5.4151624548736441</v>
      </c>
      <c r="W803">
        <v>0.9025270758122742</v>
      </c>
      <c r="X803">
        <v>87.36462093862815</v>
      </c>
      <c r="Y803">
        <v>43.501805054151625</v>
      </c>
      <c r="Z803">
        <v>5.6909733208323123</v>
      </c>
      <c r="AA803">
        <v>1.6245808259967482</v>
      </c>
      <c r="AB803">
        <v>2.2466884781393746</v>
      </c>
      <c r="AC803">
        <v>37.378200410777779</v>
      </c>
      <c r="AD803">
        <v>39.524372955761173</v>
      </c>
      <c r="AE803">
        <v>30.724473052439642</v>
      </c>
      <c r="AF803">
        <v>55.622489959839363</v>
      </c>
      <c r="AG803">
        <v>56.143792319978381</v>
      </c>
      <c r="AH803">
        <v>0</v>
      </c>
    </row>
    <row r="804" spans="1:37">
      <c r="A804">
        <v>7</v>
      </c>
      <c r="B804">
        <v>63</v>
      </c>
      <c r="C804">
        <v>2016</v>
      </c>
      <c r="D804">
        <v>99</v>
      </c>
      <c r="E804">
        <v>99</v>
      </c>
      <c r="F804">
        <v>99</v>
      </c>
      <c r="G804">
        <v>4</v>
      </c>
      <c r="H804">
        <v>1</v>
      </c>
      <c r="I804">
        <v>99</v>
      </c>
      <c r="J804">
        <v>999</v>
      </c>
      <c r="K804">
        <v>99</v>
      </c>
      <c r="L804">
        <v>99</v>
      </c>
      <c r="M804">
        <v>99</v>
      </c>
      <c r="N804">
        <v>99</v>
      </c>
      <c r="O804">
        <v>99</v>
      </c>
      <c r="P804">
        <v>9999</v>
      </c>
      <c r="Q804">
        <v>77</v>
      </c>
      <c r="R804">
        <v>1849</v>
      </c>
      <c r="S804">
        <v>4.6971335857220122</v>
      </c>
      <c r="T804">
        <v>5.5824770146024889</v>
      </c>
      <c r="U804">
        <v>22.098431584640316</v>
      </c>
      <c r="V804">
        <v>2.6500811249323952</v>
      </c>
      <c r="W804">
        <v>8.0043266630611143</v>
      </c>
      <c r="X804">
        <v>87.236343969713374</v>
      </c>
      <c r="Y804">
        <v>38.994050838290967</v>
      </c>
      <c r="Z804">
        <v>5.642775163662515</v>
      </c>
      <c r="AA804">
        <v>1.8804730553364963</v>
      </c>
      <c r="AB804">
        <v>2.657852866113672</v>
      </c>
      <c r="AC804">
        <v>61.96729937639045</v>
      </c>
      <c r="AD804">
        <v>61.784227008120723</v>
      </c>
      <c r="AE804">
        <v>72.643003387160178</v>
      </c>
      <c r="AF804">
        <v>83.969118982742941</v>
      </c>
      <c r="AG804">
        <v>84.651480779390255</v>
      </c>
      <c r="AH804">
        <v>0</v>
      </c>
    </row>
    <row r="805" spans="1:37">
      <c r="A805">
        <v>7</v>
      </c>
      <c r="B805">
        <v>64</v>
      </c>
      <c r="C805">
        <v>2016</v>
      </c>
      <c r="D805">
        <v>99</v>
      </c>
      <c r="E805">
        <v>99</v>
      </c>
      <c r="F805">
        <v>99</v>
      </c>
      <c r="G805">
        <v>4</v>
      </c>
      <c r="H805">
        <v>2</v>
      </c>
      <c r="I805">
        <v>99</v>
      </c>
      <c r="J805">
        <v>999</v>
      </c>
      <c r="K805">
        <v>99</v>
      </c>
      <c r="L805">
        <v>99</v>
      </c>
      <c r="M805">
        <v>99</v>
      </c>
      <c r="N805">
        <v>99</v>
      </c>
      <c r="O805">
        <v>99</v>
      </c>
      <c r="P805">
        <v>9999</v>
      </c>
      <c r="Q805">
        <v>22</v>
      </c>
      <c r="R805">
        <v>353</v>
      </c>
      <c r="S805">
        <v>5.002832861189801</v>
      </c>
      <c r="T805">
        <v>6.130311614730882</v>
      </c>
      <c r="U805">
        <v>20.987252124645899</v>
      </c>
      <c r="V805">
        <v>2.5495750708215295</v>
      </c>
      <c r="W805">
        <v>5.6657223796033991</v>
      </c>
      <c r="X805">
        <v>81.586402266288943</v>
      </c>
      <c r="Y805">
        <v>32.0113314447592</v>
      </c>
      <c r="Z805">
        <v>5.3147697976100732</v>
      </c>
      <c r="AA805">
        <v>1.5599422223073327</v>
      </c>
      <c r="AB805">
        <v>2.4051441952157688</v>
      </c>
      <c r="AC805">
        <v>80.413770246660562</v>
      </c>
      <c r="AD805">
        <v>59.995389549982825</v>
      </c>
      <c r="AE805">
        <v>64.471423537871246</v>
      </c>
      <c r="AF805">
        <v>16.030881017257038</v>
      </c>
      <c r="AG805">
        <v>15.348519220609738</v>
      </c>
      <c r="AH805">
        <v>0</v>
      </c>
    </row>
    <row r="806" spans="1:37">
      <c r="A806">
        <v>7</v>
      </c>
      <c r="B806">
        <v>65</v>
      </c>
      <c r="C806">
        <v>2015</v>
      </c>
      <c r="D806">
        <v>99</v>
      </c>
      <c r="E806">
        <v>99</v>
      </c>
      <c r="F806">
        <v>99</v>
      </c>
      <c r="G806">
        <v>1</v>
      </c>
      <c r="H806">
        <v>1</v>
      </c>
      <c r="I806">
        <v>99</v>
      </c>
      <c r="J806">
        <v>999</v>
      </c>
      <c r="K806">
        <v>99</v>
      </c>
      <c r="L806">
        <v>99</v>
      </c>
      <c r="M806">
        <v>99</v>
      </c>
      <c r="N806">
        <v>99</v>
      </c>
      <c r="O806">
        <v>99</v>
      </c>
      <c r="P806">
        <v>9999</v>
      </c>
      <c r="Q806">
        <v>102</v>
      </c>
      <c r="R806">
        <v>1542</v>
      </c>
      <c r="S806">
        <v>5.0648508430609596</v>
      </c>
      <c r="T806">
        <v>5.6673151750972748</v>
      </c>
      <c r="U806">
        <v>22.03553826199742</v>
      </c>
      <c r="V806">
        <v>3.3722438391699079</v>
      </c>
      <c r="W806">
        <v>3.6316472114137488</v>
      </c>
      <c r="X806">
        <v>88.002594033722417</v>
      </c>
      <c r="Y806">
        <v>37.483787289234755</v>
      </c>
      <c r="Z806">
        <v>5.9893751854721238</v>
      </c>
      <c r="AA806">
        <v>1.6356745408036231</v>
      </c>
      <c r="AB806">
        <v>2.2594853650051459</v>
      </c>
      <c r="AC806">
        <v>52.810815212771871</v>
      </c>
      <c r="AD806">
        <v>51.13793311547299</v>
      </c>
      <c r="AE806">
        <v>56.682346380294554</v>
      </c>
      <c r="AF806">
        <v>66.351118760757359</v>
      </c>
      <c r="AG806">
        <v>68.068279021689293</v>
      </c>
      <c r="AH806">
        <v>0.45395590142671854</v>
      </c>
    </row>
    <row r="807" spans="1:37">
      <c r="A807">
        <v>7</v>
      </c>
      <c r="B807">
        <v>66</v>
      </c>
      <c r="C807">
        <v>2015</v>
      </c>
      <c r="D807">
        <v>99</v>
      </c>
      <c r="E807">
        <v>99</v>
      </c>
      <c r="F807">
        <v>99</v>
      </c>
      <c r="G807">
        <v>1</v>
      </c>
      <c r="H807">
        <v>2</v>
      </c>
      <c r="I807">
        <v>99</v>
      </c>
      <c r="J807">
        <v>999</v>
      </c>
      <c r="K807">
        <v>99</v>
      </c>
      <c r="L807">
        <v>99</v>
      </c>
      <c r="M807">
        <v>99</v>
      </c>
      <c r="N807">
        <v>99</v>
      </c>
      <c r="O807">
        <v>99</v>
      </c>
      <c r="P807">
        <v>9999</v>
      </c>
      <c r="Q807">
        <v>78</v>
      </c>
      <c r="R807">
        <v>782</v>
      </c>
      <c r="S807">
        <v>5.7762148337595924</v>
      </c>
      <c r="T807">
        <v>5.2838874680306889</v>
      </c>
      <c r="U807">
        <v>20.383503836317125</v>
      </c>
      <c r="V807">
        <v>4.3478260869565215</v>
      </c>
      <c r="W807">
        <v>3.836317135549872</v>
      </c>
      <c r="X807">
        <v>72.63427109974424</v>
      </c>
      <c r="Y807">
        <v>30.306905370843992</v>
      </c>
      <c r="Z807">
        <v>6.9269422105350973</v>
      </c>
      <c r="AA807">
        <v>2.0126955103228026</v>
      </c>
      <c r="AB807">
        <v>2.321636522108756</v>
      </c>
      <c r="AC807">
        <v>37.350244058253189</v>
      </c>
      <c r="AD807">
        <v>51.688628417139128</v>
      </c>
      <c r="AE807">
        <v>49.798474274165642</v>
      </c>
      <c r="AF807">
        <v>33.648881239242691</v>
      </c>
      <c r="AG807">
        <v>31.9317209783107</v>
      </c>
      <c r="AH807">
        <v>0.8951406649616368</v>
      </c>
    </row>
    <row r="808" spans="1:37">
      <c r="A808">
        <v>7</v>
      </c>
      <c r="B808">
        <v>67</v>
      </c>
      <c r="C808">
        <v>2015</v>
      </c>
      <c r="D808">
        <v>99</v>
      </c>
      <c r="E808">
        <v>99</v>
      </c>
      <c r="F808">
        <v>99</v>
      </c>
      <c r="G808">
        <v>2</v>
      </c>
      <c r="H808">
        <v>1</v>
      </c>
      <c r="I808">
        <v>99</v>
      </c>
      <c r="J808">
        <v>999</v>
      </c>
      <c r="K808">
        <v>99</v>
      </c>
      <c r="L808">
        <v>99</v>
      </c>
      <c r="M808">
        <v>99</v>
      </c>
      <c r="N808">
        <v>99</v>
      </c>
      <c r="O808">
        <v>99</v>
      </c>
      <c r="P808">
        <v>9999</v>
      </c>
      <c r="Q808">
        <v>125</v>
      </c>
      <c r="R808">
        <v>1496</v>
      </c>
      <c r="S808">
        <v>4.5855614973262036</v>
      </c>
      <c r="T808">
        <v>5.0080213903743322</v>
      </c>
      <c r="U808">
        <v>20.591109625668452</v>
      </c>
      <c r="V808">
        <v>4.2780748663101607</v>
      </c>
      <c r="W808">
        <v>1.8716577540106951</v>
      </c>
      <c r="X808">
        <v>78.47593582887697</v>
      </c>
      <c r="Y808">
        <v>29.61229946524065</v>
      </c>
      <c r="Z808">
        <v>5.8854922100727194</v>
      </c>
      <c r="AA808">
        <v>1.6641566026338181</v>
      </c>
      <c r="AB808">
        <v>2.0930723112394403</v>
      </c>
      <c r="AC808">
        <v>59.810623654955855</v>
      </c>
      <c r="AD808">
        <v>56.662773553858223</v>
      </c>
      <c r="AE808">
        <v>61.371227503496051</v>
      </c>
      <c r="AF808">
        <v>59.107072303437363</v>
      </c>
      <c r="AG808">
        <v>59.487053716263155</v>
      </c>
      <c r="AH808">
        <v>0.33422459893048129</v>
      </c>
    </row>
    <row r="809" spans="1:37">
      <c r="A809">
        <v>7</v>
      </c>
      <c r="B809">
        <v>68</v>
      </c>
      <c r="C809">
        <v>2015</v>
      </c>
      <c r="D809">
        <v>99</v>
      </c>
      <c r="E809">
        <v>99</v>
      </c>
      <c r="F809">
        <v>99</v>
      </c>
      <c r="G809">
        <v>2</v>
      </c>
      <c r="H809">
        <v>2</v>
      </c>
      <c r="I809">
        <v>99</v>
      </c>
      <c r="J809">
        <v>999</v>
      </c>
      <c r="K809">
        <v>99</v>
      </c>
      <c r="L809">
        <v>99</v>
      </c>
      <c r="M809">
        <v>99</v>
      </c>
      <c r="N809">
        <v>99</v>
      </c>
      <c r="O809">
        <v>99</v>
      </c>
      <c r="P809">
        <v>9999</v>
      </c>
      <c r="Q809">
        <v>109</v>
      </c>
      <c r="R809">
        <v>1035</v>
      </c>
      <c r="S809">
        <v>4.9362318840579684</v>
      </c>
      <c r="T809">
        <v>4.9594202898550721</v>
      </c>
      <c r="U809">
        <v>20.269468599033832</v>
      </c>
      <c r="V809">
        <v>3.57487922705314</v>
      </c>
      <c r="W809">
        <v>0.57971014492753614</v>
      </c>
      <c r="X809">
        <v>79.227053140096615</v>
      </c>
      <c r="Y809">
        <v>26.183574879227056</v>
      </c>
      <c r="Z809">
        <v>5.3669461811923611</v>
      </c>
      <c r="AA809">
        <v>1.4578759297083617</v>
      </c>
      <c r="AB809">
        <v>1.9126569657853101</v>
      </c>
      <c r="AC809">
        <v>52.026231153147741</v>
      </c>
      <c r="AD809">
        <v>51.493866601449824</v>
      </c>
      <c r="AE809">
        <v>60.094076567479313</v>
      </c>
      <c r="AF809">
        <v>40.892927696562623</v>
      </c>
      <c r="AG809">
        <v>40.51294628373681</v>
      </c>
      <c r="AH809">
        <v>0</v>
      </c>
    </row>
    <row r="810" spans="1:37">
      <c r="A810">
        <v>7</v>
      </c>
      <c r="B810">
        <v>69</v>
      </c>
      <c r="C810">
        <v>2015</v>
      </c>
      <c r="D810">
        <v>99</v>
      </c>
      <c r="E810">
        <v>99</v>
      </c>
      <c r="F810">
        <v>99</v>
      </c>
      <c r="G810">
        <v>3</v>
      </c>
      <c r="H810">
        <v>1</v>
      </c>
      <c r="I810">
        <v>99</v>
      </c>
      <c r="J810">
        <v>999</v>
      </c>
      <c r="K810">
        <v>99</v>
      </c>
      <c r="L810">
        <v>99</v>
      </c>
      <c r="M810">
        <v>99</v>
      </c>
      <c r="N810">
        <v>99</v>
      </c>
      <c r="O810">
        <v>99</v>
      </c>
      <c r="P810">
        <v>9999</v>
      </c>
      <c r="Q810">
        <v>23</v>
      </c>
      <c r="R810">
        <v>327</v>
      </c>
      <c r="S810">
        <v>4.8165137614678892</v>
      </c>
      <c r="T810">
        <v>5.6146788990825689</v>
      </c>
      <c r="U810">
        <v>21.354740061162076</v>
      </c>
      <c r="V810">
        <v>4.2813455657492341</v>
      </c>
      <c r="W810">
        <v>3.6697247706422025</v>
      </c>
      <c r="X810">
        <v>85.932721712538225</v>
      </c>
      <c r="Y810">
        <v>31.498470948012233</v>
      </c>
      <c r="Z810">
        <v>5.5309996975360889</v>
      </c>
      <c r="AA810">
        <v>1.9946341058378296</v>
      </c>
      <c r="AB810">
        <v>2.1327858203790186</v>
      </c>
      <c r="AC810">
        <v>48.564129403690629</v>
      </c>
      <c r="AD810">
        <v>50.453142532593446</v>
      </c>
      <c r="AE810">
        <v>56.996688911298762</v>
      </c>
      <c r="AF810">
        <v>36.252771618625268</v>
      </c>
      <c r="AG810">
        <v>36.761725268882302</v>
      </c>
      <c r="AH810">
        <v>0</v>
      </c>
    </row>
    <row r="811" spans="1:37">
      <c r="A811">
        <v>7</v>
      </c>
      <c r="B811">
        <v>70</v>
      </c>
      <c r="C811">
        <v>2015</v>
      </c>
      <c r="D811">
        <v>99</v>
      </c>
      <c r="E811">
        <v>99</v>
      </c>
      <c r="F811">
        <v>99</v>
      </c>
      <c r="G811">
        <v>3</v>
      </c>
      <c r="H811">
        <v>2</v>
      </c>
      <c r="I811">
        <v>99</v>
      </c>
      <c r="J811">
        <v>999</v>
      </c>
      <c r="K811">
        <v>99</v>
      </c>
      <c r="L811">
        <v>99</v>
      </c>
      <c r="M811">
        <v>99</v>
      </c>
      <c r="N811">
        <v>99</v>
      </c>
      <c r="O811">
        <v>99</v>
      </c>
      <c r="P811">
        <v>9999</v>
      </c>
      <c r="Q811">
        <v>44</v>
      </c>
      <c r="R811">
        <v>575</v>
      </c>
      <c r="S811">
        <v>4.9634782608695636</v>
      </c>
      <c r="T811">
        <v>4.8382608695652172</v>
      </c>
      <c r="U811">
        <v>20.890956521739128</v>
      </c>
      <c r="V811">
        <v>5.2173913043478253</v>
      </c>
      <c r="W811">
        <v>3.1304347826086958</v>
      </c>
      <c r="X811">
        <v>79.478260869565219</v>
      </c>
      <c r="Y811">
        <v>31.826086956521738</v>
      </c>
      <c r="Z811">
        <v>6.4687896823618942</v>
      </c>
      <c r="AA811">
        <v>1.6461988064620197</v>
      </c>
      <c r="AB811">
        <v>2.3248967292145002</v>
      </c>
      <c r="AC811">
        <v>47.43182387756039</v>
      </c>
      <c r="AD811">
        <v>44.373794314620739</v>
      </c>
      <c r="AE811">
        <v>32.744816454239476</v>
      </c>
      <c r="AF811">
        <v>63.747228381374718</v>
      </c>
      <c r="AG811">
        <v>63.238274731117698</v>
      </c>
      <c r="AH811">
        <v>0.17391304347826086</v>
      </c>
    </row>
    <row r="812" spans="1:37">
      <c r="A812">
        <v>7</v>
      </c>
      <c r="B812">
        <v>71</v>
      </c>
      <c r="C812">
        <v>2015</v>
      </c>
      <c r="D812">
        <v>99</v>
      </c>
      <c r="E812">
        <v>99</v>
      </c>
      <c r="F812">
        <v>99</v>
      </c>
      <c r="G812">
        <v>4</v>
      </c>
      <c r="H812">
        <v>1</v>
      </c>
      <c r="I812">
        <v>99</v>
      </c>
      <c r="J812">
        <v>999</v>
      </c>
      <c r="K812">
        <v>99</v>
      </c>
      <c r="L812">
        <v>99</v>
      </c>
      <c r="M812">
        <v>99</v>
      </c>
      <c r="N812">
        <v>99</v>
      </c>
      <c r="O812">
        <v>99</v>
      </c>
      <c r="P812">
        <v>9999</v>
      </c>
      <c r="Q812">
        <v>92</v>
      </c>
      <c r="R812">
        <v>2027</v>
      </c>
      <c r="S812">
        <v>4.4326591021213604</v>
      </c>
      <c r="T812">
        <v>5.3803650715342863</v>
      </c>
      <c r="U812">
        <v>20.827429699062648</v>
      </c>
      <c r="V812">
        <v>2.1213616181549089</v>
      </c>
      <c r="W812">
        <v>2.4666995559940799</v>
      </c>
      <c r="X812">
        <v>80.957079427725702</v>
      </c>
      <c r="Y812">
        <v>30.932412432165759</v>
      </c>
      <c r="Z812">
        <v>5.7519321696820223</v>
      </c>
      <c r="AA812">
        <v>1.9137234461739503</v>
      </c>
      <c r="AB812">
        <v>2.3144234189393074</v>
      </c>
      <c r="AC812">
        <v>63.611853655034317</v>
      </c>
      <c r="AD812">
        <v>63.216331597894317</v>
      </c>
      <c r="AE812">
        <v>69.096401887021912</v>
      </c>
      <c r="AF812">
        <v>84.458333333333314</v>
      </c>
      <c r="AG812">
        <v>84.760898982882054</v>
      </c>
      <c r="AH812">
        <v>0</v>
      </c>
    </row>
    <row r="813" spans="1:37">
      <c r="A813">
        <v>7</v>
      </c>
      <c r="B813">
        <v>72</v>
      </c>
      <c r="C813">
        <v>2015</v>
      </c>
      <c r="D813">
        <v>99</v>
      </c>
      <c r="E813">
        <v>99</v>
      </c>
      <c r="F813">
        <v>99</v>
      </c>
      <c r="G813">
        <v>4</v>
      </c>
      <c r="H813">
        <v>2</v>
      </c>
      <c r="I813">
        <v>99</v>
      </c>
      <c r="J813">
        <v>999</v>
      </c>
      <c r="K813">
        <v>99</v>
      </c>
      <c r="L813">
        <v>99</v>
      </c>
      <c r="M813">
        <v>99</v>
      </c>
      <c r="N813">
        <v>99</v>
      </c>
      <c r="O813">
        <v>99</v>
      </c>
      <c r="P813">
        <v>9999</v>
      </c>
      <c r="Q813">
        <v>19</v>
      </c>
      <c r="R813">
        <v>373</v>
      </c>
      <c r="S813">
        <v>4.7024128686327069</v>
      </c>
      <c r="T813">
        <v>6.0938337801608595</v>
      </c>
      <c r="U813">
        <v>20.349061662198377</v>
      </c>
      <c r="V813">
        <v>2.6809651474530831</v>
      </c>
      <c r="W813">
        <v>2.9490616621983912</v>
      </c>
      <c r="X813">
        <v>80.697050938337796</v>
      </c>
      <c r="Y813">
        <v>24.66487935656836</v>
      </c>
      <c r="Z813">
        <v>5.0484282510350917</v>
      </c>
      <c r="AA813">
        <v>1.4916818767741988</v>
      </c>
      <c r="AB813">
        <v>2.1208247533847202</v>
      </c>
      <c r="AC813">
        <v>79.572798648195331</v>
      </c>
      <c r="AD813">
        <v>60.600802286827495</v>
      </c>
      <c r="AE813">
        <v>60.373111815735101</v>
      </c>
      <c r="AF813">
        <v>15.541666666666663</v>
      </c>
      <c r="AG813">
        <v>15.23910101711793</v>
      </c>
      <c r="AH813">
        <v>0</v>
      </c>
    </row>
    <row r="814" spans="1:37">
      <c r="A814">
        <v>8</v>
      </c>
      <c r="B814">
        <v>1</v>
      </c>
      <c r="C814">
        <v>2023</v>
      </c>
      <c r="D814">
        <v>99</v>
      </c>
      <c r="E814">
        <v>99</v>
      </c>
      <c r="F814">
        <v>99</v>
      </c>
      <c r="G814">
        <v>99</v>
      </c>
      <c r="H814">
        <v>99</v>
      </c>
      <c r="I814">
        <v>6</v>
      </c>
      <c r="J814">
        <v>999</v>
      </c>
      <c r="K814">
        <v>99</v>
      </c>
      <c r="L814">
        <v>99</v>
      </c>
      <c r="M814">
        <v>99</v>
      </c>
      <c r="N814">
        <v>99</v>
      </c>
      <c r="O814">
        <v>99</v>
      </c>
      <c r="P814">
        <v>9999</v>
      </c>
      <c r="Q814">
        <v>104</v>
      </c>
      <c r="R814">
        <v>1438</v>
      </c>
      <c r="S814">
        <v>4.8025034770514603</v>
      </c>
      <c r="T814">
        <v>5.683588317107092</v>
      </c>
      <c r="U814">
        <v>20.81036161335188</v>
      </c>
      <c r="V814">
        <v>2.364394993045897</v>
      </c>
      <c r="W814">
        <v>7.0236439499304577</v>
      </c>
      <c r="X814">
        <v>82.962447844228095</v>
      </c>
      <c r="Y814">
        <v>26.634214186369956</v>
      </c>
      <c r="Z814">
        <v>5.6193347680149071</v>
      </c>
      <c r="AA814">
        <v>1.7146815490524965</v>
      </c>
      <c r="AB814">
        <v>2.16641334702854</v>
      </c>
      <c r="AC814">
        <v>42.388035225962163</v>
      </c>
      <c r="AD814">
        <v>55.132267525732566</v>
      </c>
      <c r="AE814">
        <v>60.095252693829231</v>
      </c>
      <c r="AF814">
        <v>15.628736006955764</v>
      </c>
      <c r="AG814">
        <v>15.698427445140004</v>
      </c>
      <c r="AH814">
        <v>0.90403337969401953</v>
      </c>
      <c r="AI814">
        <v>966</v>
      </c>
      <c r="AJ814">
        <v>110.34886128364391</v>
      </c>
      <c r="AK814">
        <v>15.586667583190176</v>
      </c>
    </row>
    <row r="815" spans="1:37">
      <c r="A815">
        <v>8</v>
      </c>
      <c r="B815">
        <v>2</v>
      </c>
      <c r="C815">
        <v>2023</v>
      </c>
      <c r="D815">
        <v>99</v>
      </c>
      <c r="E815">
        <v>99</v>
      </c>
      <c r="F815">
        <v>99</v>
      </c>
      <c r="G815">
        <v>99</v>
      </c>
      <c r="H815">
        <v>99</v>
      </c>
      <c r="I815">
        <v>24</v>
      </c>
      <c r="J815">
        <v>999</v>
      </c>
      <c r="K815">
        <v>99</v>
      </c>
      <c r="L815">
        <v>99</v>
      </c>
      <c r="M815">
        <v>99</v>
      </c>
      <c r="N815">
        <v>99</v>
      </c>
      <c r="O815">
        <v>99</v>
      </c>
      <c r="P815">
        <v>9999</v>
      </c>
      <c r="Q815">
        <v>159</v>
      </c>
      <c r="R815">
        <v>2033</v>
      </c>
      <c r="S815">
        <v>5.1500245941957692</v>
      </c>
      <c r="T815">
        <v>5.2503689129365476</v>
      </c>
      <c r="U815">
        <v>20.667879980324596</v>
      </c>
      <c r="V815">
        <v>3.049680275454993</v>
      </c>
      <c r="W815">
        <v>1.8691588785046724</v>
      </c>
      <c r="X815">
        <v>81.65272995573045</v>
      </c>
      <c r="Y815">
        <v>28.037383177570096</v>
      </c>
      <c r="Z815">
        <v>5.6532363684564384</v>
      </c>
      <c r="AA815">
        <v>1.4327424263251145</v>
      </c>
      <c r="AB815">
        <v>2.0917896586542302</v>
      </c>
      <c r="AC815">
        <v>49.66429578178959</v>
      </c>
      <c r="AD815">
        <v>55.690898485835355</v>
      </c>
      <c r="AE815">
        <v>61.294984550464754</v>
      </c>
      <c r="AF815">
        <v>22.09542441039018</v>
      </c>
      <c r="AG815">
        <v>22.041997396998575</v>
      </c>
      <c r="AH815">
        <v>0.34431874077717656</v>
      </c>
      <c r="AI815">
        <v>77</v>
      </c>
      <c r="AJ815">
        <v>106.40649350649352</v>
      </c>
      <c r="AK815">
        <v>16.538189852440524</v>
      </c>
    </row>
    <row r="816" spans="1:37">
      <c r="A816">
        <v>8</v>
      </c>
      <c r="B816">
        <v>3</v>
      </c>
      <c r="C816">
        <v>2023</v>
      </c>
      <c r="D816">
        <v>99</v>
      </c>
      <c r="E816">
        <v>99</v>
      </c>
      <c r="F816">
        <v>99</v>
      </c>
      <c r="G816">
        <v>99</v>
      </c>
      <c r="H816">
        <v>99</v>
      </c>
      <c r="I816">
        <v>49</v>
      </c>
      <c r="J816">
        <v>999</v>
      </c>
      <c r="K816">
        <v>99</v>
      </c>
      <c r="L816">
        <v>99</v>
      </c>
      <c r="M816">
        <v>99</v>
      </c>
      <c r="N816">
        <v>99</v>
      </c>
      <c r="O816">
        <v>99</v>
      </c>
      <c r="P816">
        <v>9999</v>
      </c>
      <c r="Q816">
        <v>128</v>
      </c>
      <c r="R816">
        <v>2237</v>
      </c>
      <c r="S816">
        <v>5.1479660259275812</v>
      </c>
      <c r="T816">
        <v>5.6262852033974076</v>
      </c>
      <c r="U816">
        <v>21.268618685739799</v>
      </c>
      <c r="V816">
        <v>2.9950827000447027</v>
      </c>
      <c r="W816">
        <v>4.3361645060348684</v>
      </c>
      <c r="X816">
        <v>81.046043808672309</v>
      </c>
      <c r="Y816">
        <v>35.225748770674997</v>
      </c>
      <c r="Z816">
        <v>5.9498408911662191</v>
      </c>
      <c r="AA816">
        <v>1.6410065989397973</v>
      </c>
      <c r="AB816">
        <v>2.2582065537800542</v>
      </c>
      <c r="AC816">
        <v>49.590948874431056</v>
      </c>
      <c r="AD816">
        <v>57.315057862884757</v>
      </c>
      <c r="AE816">
        <v>64.232545952091797</v>
      </c>
      <c r="AF816">
        <v>24.312574720139121</v>
      </c>
      <c r="AG816">
        <v>24.958754336368379</v>
      </c>
      <c r="AH816">
        <v>0</v>
      </c>
      <c r="AI816">
        <v>0</v>
      </c>
    </row>
    <row r="817" spans="1:37">
      <c r="A817">
        <v>8</v>
      </c>
      <c r="B817">
        <v>4</v>
      </c>
      <c r="C817">
        <v>2023</v>
      </c>
      <c r="D817">
        <v>99</v>
      </c>
      <c r="E817">
        <v>99</v>
      </c>
      <c r="F817">
        <v>99</v>
      </c>
      <c r="G817">
        <v>99</v>
      </c>
      <c r="H817">
        <v>99</v>
      </c>
      <c r="I817">
        <v>80</v>
      </c>
      <c r="J817">
        <v>999</v>
      </c>
      <c r="K817">
        <v>99</v>
      </c>
      <c r="L817">
        <v>99</v>
      </c>
      <c r="M817">
        <v>99</v>
      </c>
      <c r="N817">
        <v>99</v>
      </c>
      <c r="O817">
        <v>99</v>
      </c>
      <c r="P817">
        <v>9999</v>
      </c>
      <c r="Q817">
        <v>121</v>
      </c>
      <c r="R817">
        <v>1263</v>
      </c>
      <c r="S817">
        <v>5.4275534441805213</v>
      </c>
      <c r="T817">
        <v>5.8733174980205849</v>
      </c>
      <c r="U817">
        <v>19.359144893111619</v>
      </c>
      <c r="V817">
        <v>1.9002375296912113</v>
      </c>
      <c r="W817">
        <v>5.3048297703879639</v>
      </c>
      <c r="X817">
        <v>65.399841646872545</v>
      </c>
      <c r="Y817">
        <v>26.128266033254153</v>
      </c>
      <c r="Z817">
        <v>7.0552368692667908</v>
      </c>
      <c r="AA817">
        <v>1.6009501187648474</v>
      </c>
      <c r="AB817">
        <v>2.1495420712651319</v>
      </c>
      <c r="AC817">
        <v>53.573730541091741</v>
      </c>
      <c r="AD817">
        <v>63.291864100086038</v>
      </c>
      <c r="AE817">
        <v>59.484262296830309</v>
      </c>
      <c r="AF817">
        <v>13.726768829475059</v>
      </c>
      <c r="AG817">
        <v>12.826470247253644</v>
      </c>
      <c r="AH817">
        <v>4.7505938242280283</v>
      </c>
      <c r="AI817">
        <v>338</v>
      </c>
      <c r="AJ817">
        <v>104.25207100591717</v>
      </c>
      <c r="AK817">
        <v>16.251107738388122</v>
      </c>
    </row>
    <row r="818" spans="1:37">
      <c r="A818">
        <v>8</v>
      </c>
      <c r="B818">
        <v>5</v>
      </c>
      <c r="C818">
        <v>2023</v>
      </c>
      <c r="D818">
        <v>99</v>
      </c>
      <c r="E818">
        <v>99</v>
      </c>
      <c r="F818">
        <v>99</v>
      </c>
      <c r="G818">
        <v>99</v>
      </c>
      <c r="H818">
        <v>99</v>
      </c>
      <c r="I818">
        <v>81</v>
      </c>
      <c r="J818">
        <v>999</v>
      </c>
      <c r="K818">
        <v>99</v>
      </c>
      <c r="L818">
        <v>99</v>
      </c>
      <c r="M818">
        <v>99</v>
      </c>
      <c r="N818">
        <v>99</v>
      </c>
      <c r="O818">
        <v>99</v>
      </c>
      <c r="P818">
        <v>9999</v>
      </c>
      <c r="Q818">
        <v>6</v>
      </c>
      <c r="R818">
        <v>76</v>
      </c>
      <c r="S818">
        <v>5.5526315789473681</v>
      </c>
      <c r="T818">
        <v>6.1447368421052628</v>
      </c>
      <c r="U818">
        <v>17.742105263157899</v>
      </c>
      <c r="V818">
        <v>1.3157894736842111</v>
      </c>
      <c r="W818">
        <v>9.2105263157894726</v>
      </c>
      <c r="X818">
        <v>55.263157894736842</v>
      </c>
      <c r="Y818">
        <v>17.10526315789474</v>
      </c>
      <c r="Z818">
        <v>5.5958693214373607</v>
      </c>
      <c r="AA818">
        <v>2.2733857016521544</v>
      </c>
      <c r="AB818">
        <v>2.4317199207254911</v>
      </c>
      <c r="AC818">
        <v>56.651772181557007</v>
      </c>
      <c r="AD818">
        <v>74.19785350852159</v>
      </c>
      <c r="AE818">
        <v>69.242841447923439</v>
      </c>
      <c r="AF818">
        <v>0.82599717422019348</v>
      </c>
      <c r="AG818">
        <v>0.70735329527278812</v>
      </c>
      <c r="AH818">
        <v>0</v>
      </c>
      <c r="AI818">
        <v>0</v>
      </c>
    </row>
    <row r="819" spans="1:37">
      <c r="A819">
        <v>8</v>
      </c>
      <c r="B819">
        <v>6</v>
      </c>
      <c r="C819">
        <v>2023</v>
      </c>
      <c r="D819">
        <v>99</v>
      </c>
      <c r="E819">
        <v>99</v>
      </c>
      <c r="F819">
        <v>99</v>
      </c>
      <c r="G819">
        <v>99</v>
      </c>
      <c r="H819">
        <v>99</v>
      </c>
      <c r="I819">
        <v>83</v>
      </c>
      <c r="J819">
        <v>999</v>
      </c>
      <c r="K819">
        <v>99</v>
      </c>
      <c r="L819">
        <v>99</v>
      </c>
      <c r="M819">
        <v>99</v>
      </c>
      <c r="N819">
        <v>99</v>
      </c>
      <c r="O819">
        <v>99</v>
      </c>
      <c r="P819">
        <v>9999</v>
      </c>
      <c r="Q819">
        <v>147</v>
      </c>
      <c r="R819">
        <v>2154</v>
      </c>
      <c r="S819">
        <v>5.6954503249767878</v>
      </c>
      <c r="T819">
        <v>5.605849582172703</v>
      </c>
      <c r="U819">
        <v>21.033472609099391</v>
      </c>
      <c r="V819">
        <v>4.5032497678737222</v>
      </c>
      <c r="W819">
        <v>2.4141132776230272</v>
      </c>
      <c r="X819">
        <v>81.615598885793887</v>
      </c>
      <c r="Y819">
        <v>31.383472609099353</v>
      </c>
      <c r="Z819">
        <v>5.9846366531660262</v>
      </c>
      <c r="AA819">
        <v>1.8029965016469529</v>
      </c>
      <c r="AB819">
        <v>1.9895696327866701</v>
      </c>
      <c r="AC819">
        <v>39.114774967872179</v>
      </c>
      <c r="AD819">
        <v>49.601671806188783</v>
      </c>
      <c r="AE819">
        <v>43.904810433926791</v>
      </c>
      <c r="AF819">
        <v>23.410498858819697</v>
      </c>
      <c r="AG819">
        <v>23.766997278966564</v>
      </c>
      <c r="AH819">
        <v>1.4856081708449396</v>
      </c>
      <c r="AI819">
        <v>102</v>
      </c>
      <c r="AJ819">
        <v>105.47450980392152</v>
      </c>
      <c r="AK819">
        <v>15.865463051685467</v>
      </c>
    </row>
    <row r="820" spans="1:37">
      <c r="A820">
        <v>8</v>
      </c>
      <c r="B820">
        <v>7</v>
      </c>
      <c r="C820">
        <v>2022</v>
      </c>
      <c r="D820">
        <v>99</v>
      </c>
      <c r="E820">
        <v>99</v>
      </c>
      <c r="F820">
        <v>99</v>
      </c>
      <c r="G820">
        <v>99</v>
      </c>
      <c r="H820">
        <v>99</v>
      </c>
      <c r="I820">
        <v>6</v>
      </c>
      <c r="J820">
        <v>999</v>
      </c>
      <c r="K820">
        <v>99</v>
      </c>
      <c r="L820">
        <v>99</v>
      </c>
      <c r="M820">
        <v>99</v>
      </c>
      <c r="N820">
        <v>99</v>
      </c>
      <c r="O820">
        <v>99</v>
      </c>
      <c r="P820">
        <v>9999</v>
      </c>
      <c r="Q820">
        <v>91</v>
      </c>
      <c r="R820">
        <v>1232</v>
      </c>
      <c r="S820">
        <v>4.8392857142857153</v>
      </c>
      <c r="T820">
        <v>6.1420454545454541</v>
      </c>
      <c r="U820">
        <v>22.40413961038962</v>
      </c>
      <c r="V820">
        <v>1.8668831168831173</v>
      </c>
      <c r="W820">
        <v>7.0616883116883118</v>
      </c>
      <c r="X820">
        <v>86.850649350649348</v>
      </c>
      <c r="Y820">
        <v>37.743506493506487</v>
      </c>
      <c r="Z820">
        <v>6.4100398680802622</v>
      </c>
      <c r="AA820">
        <v>1.8920069764371443</v>
      </c>
      <c r="AB820">
        <v>2.4181641577936324</v>
      </c>
      <c r="AC820">
        <v>53.108591103695851</v>
      </c>
      <c r="AD820">
        <v>57.865514691588416</v>
      </c>
      <c r="AE820">
        <v>59.896203665367572</v>
      </c>
      <c r="AF820">
        <v>14.06147099878674</v>
      </c>
      <c r="AG820">
        <v>14.723321164848198</v>
      </c>
      <c r="AH820">
        <v>0</v>
      </c>
      <c r="AI820">
        <v>0</v>
      </c>
    </row>
    <row r="821" spans="1:37">
      <c r="A821">
        <v>8</v>
      </c>
      <c r="B821">
        <v>8</v>
      </c>
      <c r="C821">
        <v>2022</v>
      </c>
      <c r="D821">
        <v>99</v>
      </c>
      <c r="E821">
        <v>99</v>
      </c>
      <c r="F821">
        <v>99</v>
      </c>
      <c r="G821">
        <v>99</v>
      </c>
      <c r="H821">
        <v>99</v>
      </c>
      <c r="I821">
        <v>24</v>
      </c>
      <c r="J821">
        <v>999</v>
      </c>
      <c r="K821">
        <v>99</v>
      </c>
      <c r="L821">
        <v>99</v>
      </c>
      <c r="M821">
        <v>99</v>
      </c>
      <c r="N821">
        <v>99</v>
      </c>
      <c r="O821">
        <v>99</v>
      </c>
      <c r="P821">
        <v>9999</v>
      </c>
      <c r="Q821">
        <v>143</v>
      </c>
      <c r="R821">
        <v>2135</v>
      </c>
      <c r="S821">
        <v>5.1681498829039825</v>
      </c>
      <c r="T821">
        <v>5.2023419203747068</v>
      </c>
      <c r="U821">
        <v>21.707213114754111</v>
      </c>
      <c r="V821">
        <v>7.6814988290398114</v>
      </c>
      <c r="W821">
        <v>0.74941451990632324</v>
      </c>
      <c r="X821">
        <v>88.618266978922733</v>
      </c>
      <c r="Y821">
        <v>33.91100702576113</v>
      </c>
      <c r="Z821">
        <v>5.3716456868910072</v>
      </c>
      <c r="AA821">
        <v>1.4879113493834588</v>
      </c>
      <c r="AB821">
        <v>1.6959226886843739</v>
      </c>
      <c r="AC821">
        <v>48.563776252097661</v>
      </c>
      <c r="AD821">
        <v>49.331916111960034</v>
      </c>
      <c r="AE821">
        <v>54.336922423903872</v>
      </c>
      <c r="AF821">
        <v>24.367890083124756</v>
      </c>
      <c r="AG821">
        <v>24.721154958635935</v>
      </c>
      <c r="AH821">
        <v>0.37470725995316162</v>
      </c>
      <c r="AI821">
        <v>0</v>
      </c>
    </row>
    <row r="822" spans="1:37">
      <c r="A822">
        <v>8</v>
      </c>
      <c r="B822">
        <v>9</v>
      </c>
      <c r="C822">
        <v>2022</v>
      </c>
      <c r="D822">
        <v>99</v>
      </c>
      <c r="E822">
        <v>99</v>
      </c>
      <c r="F822">
        <v>99</v>
      </c>
      <c r="G822">
        <v>99</v>
      </c>
      <c r="H822">
        <v>99</v>
      </c>
      <c r="I822">
        <v>49</v>
      </c>
      <c r="J822">
        <v>999</v>
      </c>
      <c r="K822">
        <v>99</v>
      </c>
      <c r="L822">
        <v>99</v>
      </c>
      <c r="M822">
        <v>99</v>
      </c>
      <c r="N822">
        <v>99</v>
      </c>
      <c r="O822">
        <v>99</v>
      </c>
      <c r="P822">
        <v>9999</v>
      </c>
      <c r="Q822">
        <v>114</v>
      </c>
      <c r="R822">
        <v>2201</v>
      </c>
      <c r="S822">
        <v>4.976374375283962</v>
      </c>
      <c r="T822">
        <v>5.3584734211721932</v>
      </c>
      <c r="U822">
        <v>21.076742389822812</v>
      </c>
      <c r="V822">
        <v>3.6347114947751025</v>
      </c>
      <c r="W822">
        <v>3.7710131758291694</v>
      </c>
      <c r="X822">
        <v>83.462062698773295</v>
      </c>
      <c r="Y822">
        <v>32.30349840981372</v>
      </c>
      <c r="Z822">
        <v>5.4219340299091341</v>
      </c>
      <c r="AA822">
        <v>1.5562702339646484</v>
      </c>
      <c r="AB822">
        <v>2.2147500734032661</v>
      </c>
      <c r="AC822">
        <v>50.320846049068642</v>
      </c>
      <c r="AD822">
        <v>52.831749189918519</v>
      </c>
      <c r="AE822">
        <v>62.529074517007921</v>
      </c>
      <c r="AF822">
        <v>25.121183172345471</v>
      </c>
      <c r="AG822">
        <v>24.745164055315129</v>
      </c>
      <c r="AH822">
        <v>0.59064061790095401</v>
      </c>
      <c r="AI822">
        <v>0</v>
      </c>
    </row>
    <row r="823" spans="1:37">
      <c r="A823">
        <v>8</v>
      </c>
      <c r="B823">
        <v>10</v>
      </c>
      <c r="C823">
        <v>2022</v>
      </c>
      <c r="D823">
        <v>99</v>
      </c>
      <c r="E823">
        <v>99</v>
      </c>
      <c r="F823">
        <v>99</v>
      </c>
      <c r="G823">
        <v>99</v>
      </c>
      <c r="H823">
        <v>99</v>
      </c>
      <c r="I823">
        <v>80</v>
      </c>
      <c r="J823">
        <v>999</v>
      </c>
      <c r="K823">
        <v>99</v>
      </c>
      <c r="L823">
        <v>99</v>
      </c>
      <c r="M823">
        <v>99</v>
      </c>
      <c r="N823">
        <v>99</v>
      </c>
      <c r="O823">
        <v>99</v>
      </c>
      <c r="P823">
        <v>9999</v>
      </c>
      <c r="Q823">
        <v>102</v>
      </c>
      <c r="R823">
        <v>1042</v>
      </c>
      <c r="S823">
        <v>5.4452975047984644</v>
      </c>
      <c r="T823">
        <v>6.1813819577735121</v>
      </c>
      <c r="U823">
        <v>20.912859884836848</v>
      </c>
      <c r="V823">
        <v>1.6314779270633402</v>
      </c>
      <c r="W823">
        <v>4.702495201535509</v>
      </c>
      <c r="X823">
        <v>77.255278310940497</v>
      </c>
      <c r="Y823">
        <v>33.781190019193865</v>
      </c>
      <c r="Z823">
        <v>6.4022569555057665</v>
      </c>
      <c r="AA823">
        <v>1.4829103115512747</v>
      </c>
      <c r="AB823">
        <v>2.1316369337333354</v>
      </c>
      <c r="AC823">
        <v>57.991464206456257</v>
      </c>
      <c r="AD823">
        <v>62.470982484347417</v>
      </c>
      <c r="AE823">
        <v>64.540820625109134</v>
      </c>
      <c r="AF823">
        <v>11.892899984363464</v>
      </c>
      <c r="AG823">
        <v>11.623795324504471</v>
      </c>
      <c r="AH823">
        <v>3.3589251439539338</v>
      </c>
      <c r="AI823">
        <v>159</v>
      </c>
      <c r="AJ823">
        <v>107.20440251572326</v>
      </c>
      <c r="AK823">
        <v>14.57826375795206</v>
      </c>
    </row>
    <row r="824" spans="1:37">
      <c r="A824">
        <v>8</v>
      </c>
      <c r="B824">
        <v>11</v>
      </c>
      <c r="C824">
        <v>2022</v>
      </c>
      <c r="D824">
        <v>99</v>
      </c>
      <c r="E824">
        <v>99</v>
      </c>
      <c r="F824">
        <v>99</v>
      </c>
      <c r="G824">
        <v>99</v>
      </c>
      <c r="H824">
        <v>99</v>
      </c>
      <c r="I824">
        <v>81</v>
      </c>
      <c r="J824">
        <v>999</v>
      </c>
      <c r="K824">
        <v>99</v>
      </c>
      <c r="L824">
        <v>99</v>
      </c>
      <c r="M824">
        <v>99</v>
      </c>
      <c r="N824">
        <v>99</v>
      </c>
      <c r="O824">
        <v>99</v>
      </c>
      <c r="P824">
        <v>9999</v>
      </c>
      <c r="Q824">
        <v>7</v>
      </c>
      <c r="R824">
        <v>40</v>
      </c>
      <c r="S824">
        <v>6.8250000000000002</v>
      </c>
      <c r="T824">
        <v>6.65</v>
      </c>
      <c r="U824">
        <v>17.7775</v>
      </c>
      <c r="V824">
        <v>5</v>
      </c>
      <c r="W824">
        <v>10</v>
      </c>
      <c r="X824">
        <v>67.5</v>
      </c>
      <c r="Y824">
        <v>15</v>
      </c>
      <c r="Z824">
        <v>4.7409117002956309</v>
      </c>
      <c r="AA824">
        <v>1.641455147117945</v>
      </c>
      <c r="AB824">
        <v>2.1160103969498816</v>
      </c>
      <c r="AC824">
        <v>49.29408250817432</v>
      </c>
      <c r="AD824">
        <v>40.068757429138174</v>
      </c>
      <c r="AE824">
        <v>57.977400076671501</v>
      </c>
      <c r="AF824">
        <v>0.45654126619437491</v>
      </c>
      <c r="AG824">
        <v>0.37931278934868784</v>
      </c>
      <c r="AH824">
        <v>0</v>
      </c>
      <c r="AI824">
        <v>0</v>
      </c>
    </row>
    <row r="825" spans="1:37">
      <c r="A825">
        <v>8</v>
      </c>
      <c r="B825">
        <v>12</v>
      </c>
      <c r="C825">
        <v>2022</v>
      </c>
      <c r="D825">
        <v>99</v>
      </c>
      <c r="E825">
        <v>99</v>
      </c>
      <c r="F825">
        <v>99</v>
      </c>
      <c r="G825">
        <v>99</v>
      </c>
      <c r="H825">
        <v>99</v>
      </c>
      <c r="I825">
        <v>83</v>
      </c>
      <c r="J825">
        <v>999</v>
      </c>
      <c r="K825">
        <v>99</v>
      </c>
      <c r="L825">
        <v>99</v>
      </c>
      <c r="M825">
        <v>99</v>
      </c>
      <c r="N825">
        <v>99</v>
      </c>
      <c r="O825">
        <v>99</v>
      </c>
      <c r="P825">
        <v>9999</v>
      </c>
      <c r="Q825">
        <v>139</v>
      </c>
      <c r="R825">
        <v>2111.5299999999997</v>
      </c>
      <c r="S825">
        <v>5.5746591334245803</v>
      </c>
      <c r="T825">
        <v>5.5457417133547748</v>
      </c>
      <c r="U825">
        <v>21.137090166845802</v>
      </c>
      <c r="V825">
        <v>3.6466448499429318</v>
      </c>
      <c r="W825">
        <v>3.4098497298167678</v>
      </c>
      <c r="X825">
        <v>82.641496924031387</v>
      </c>
      <c r="Y825">
        <v>32.583008529360221</v>
      </c>
      <c r="Z825">
        <v>5.9243260663377617</v>
      </c>
      <c r="AA825">
        <v>1.8435583815988263</v>
      </c>
      <c r="AB825">
        <v>2.084956354531589</v>
      </c>
      <c r="AC825">
        <v>47.654761829251285</v>
      </c>
      <c r="AD825">
        <v>56.454815888422409</v>
      </c>
      <c r="AE825">
        <v>55.035092999028279</v>
      </c>
      <c r="AF825">
        <v>24.100014495185203</v>
      </c>
      <c r="AG825">
        <v>23.807251707347568</v>
      </c>
      <c r="AH825">
        <v>1.4207707207569871</v>
      </c>
      <c r="AI825">
        <v>9</v>
      </c>
      <c r="AJ825">
        <v>105.1</v>
      </c>
      <c r="AK825">
        <v>14.914278275988528</v>
      </c>
    </row>
    <row r="826" spans="1:37">
      <c r="A826">
        <v>8</v>
      </c>
      <c r="B826">
        <v>13</v>
      </c>
      <c r="C826">
        <v>2021</v>
      </c>
      <c r="D826">
        <v>99</v>
      </c>
      <c r="E826">
        <v>99</v>
      </c>
      <c r="F826">
        <v>99</v>
      </c>
      <c r="G826">
        <v>99</v>
      </c>
      <c r="H826">
        <v>99</v>
      </c>
      <c r="I826">
        <v>6</v>
      </c>
      <c r="J826">
        <v>999</v>
      </c>
      <c r="K826">
        <v>99</v>
      </c>
      <c r="L826">
        <v>99</v>
      </c>
      <c r="M826">
        <v>99</v>
      </c>
      <c r="N826">
        <v>99</v>
      </c>
      <c r="O826">
        <v>99</v>
      </c>
      <c r="P826">
        <v>9999</v>
      </c>
      <c r="Q826">
        <v>86</v>
      </c>
      <c r="R826">
        <v>1158</v>
      </c>
      <c r="S826">
        <v>4.4853195164075998</v>
      </c>
      <c r="T826">
        <v>5.8808290155440401</v>
      </c>
      <c r="U826">
        <v>22.082607944732285</v>
      </c>
      <c r="V826">
        <v>1.6407599309153711</v>
      </c>
      <c r="W826">
        <v>5.26770293609672</v>
      </c>
      <c r="X826">
        <v>86.873920552677021</v>
      </c>
      <c r="Y826">
        <v>37.651122625215891</v>
      </c>
      <c r="Z826">
        <v>5.9923332079097191</v>
      </c>
      <c r="AA826">
        <v>1.8865148281156685</v>
      </c>
      <c r="AB826">
        <v>2.503116262297417</v>
      </c>
      <c r="AC826">
        <v>42.668538154181093</v>
      </c>
      <c r="AD826">
        <v>46.353740282953247</v>
      </c>
      <c r="AE826">
        <v>55.080950724354608</v>
      </c>
      <c r="AF826">
        <v>12.934211995979002</v>
      </c>
      <c r="AG826">
        <v>13.106001759380613</v>
      </c>
      <c r="AH826">
        <v>1.2089810017271156</v>
      </c>
    </row>
    <row r="827" spans="1:37">
      <c r="A827">
        <v>8</v>
      </c>
      <c r="B827">
        <v>14</v>
      </c>
      <c r="C827">
        <v>2021</v>
      </c>
      <c r="D827">
        <v>99</v>
      </c>
      <c r="E827">
        <v>99</v>
      </c>
      <c r="F827">
        <v>99</v>
      </c>
      <c r="G827">
        <v>99</v>
      </c>
      <c r="H827">
        <v>99</v>
      </c>
      <c r="I827">
        <v>24</v>
      </c>
      <c r="J827">
        <v>999</v>
      </c>
      <c r="K827">
        <v>99</v>
      </c>
      <c r="L827">
        <v>99</v>
      </c>
      <c r="M827">
        <v>99</v>
      </c>
      <c r="N827">
        <v>99</v>
      </c>
      <c r="O827">
        <v>99</v>
      </c>
      <c r="P827">
        <v>9999</v>
      </c>
      <c r="Q827">
        <v>148</v>
      </c>
      <c r="R827">
        <v>2402</v>
      </c>
      <c r="S827">
        <v>5.1128226477935073</v>
      </c>
      <c r="T827">
        <v>5.1948376353039132</v>
      </c>
      <c r="U827">
        <v>21.471490424646142</v>
      </c>
      <c r="V827">
        <v>6.9109075770191515</v>
      </c>
      <c r="W827">
        <v>1.4571190674437973</v>
      </c>
      <c r="X827">
        <v>84.554537885095755</v>
      </c>
      <c r="Y827">
        <v>32.514571190674438</v>
      </c>
      <c r="Z827">
        <v>5.818545083413186</v>
      </c>
      <c r="AA827">
        <v>1.4254182760282288</v>
      </c>
      <c r="AB827">
        <v>1.8032739199643848</v>
      </c>
      <c r="AC827">
        <v>56.021325610461425</v>
      </c>
      <c r="AD827">
        <v>55.758853283413117</v>
      </c>
      <c r="AE827">
        <v>57.258087544573058</v>
      </c>
      <c r="AF827">
        <v>26.828995867307047</v>
      </c>
      <c r="AG827">
        <v>26.433002388550889</v>
      </c>
      <c r="AH827">
        <v>0.66611157368859275</v>
      </c>
    </row>
    <row r="828" spans="1:37">
      <c r="A828">
        <v>8</v>
      </c>
      <c r="B828">
        <v>15</v>
      </c>
      <c r="C828">
        <v>2021</v>
      </c>
      <c r="D828">
        <v>99</v>
      </c>
      <c r="E828">
        <v>99</v>
      </c>
      <c r="F828">
        <v>99</v>
      </c>
      <c r="G828">
        <v>99</v>
      </c>
      <c r="H828">
        <v>99</v>
      </c>
      <c r="I828">
        <v>49</v>
      </c>
      <c r="J828">
        <v>999</v>
      </c>
      <c r="K828">
        <v>99</v>
      </c>
      <c r="L828">
        <v>99</v>
      </c>
      <c r="M828">
        <v>99</v>
      </c>
      <c r="N828">
        <v>99</v>
      </c>
      <c r="O828">
        <v>99</v>
      </c>
      <c r="P828">
        <v>9999</v>
      </c>
      <c r="Q828">
        <v>121</v>
      </c>
      <c r="R828">
        <v>2179</v>
      </c>
      <c r="S828">
        <v>5.1867829279485997</v>
      </c>
      <c r="T828">
        <v>5.5562184488297373</v>
      </c>
      <c r="U828">
        <v>22.19611748508488</v>
      </c>
      <c r="V828">
        <v>4.0385497934832495</v>
      </c>
      <c r="W828">
        <v>6.4249655805415324</v>
      </c>
      <c r="X828">
        <v>88.205598898577307</v>
      </c>
      <c r="Y828">
        <v>38.549793483249189</v>
      </c>
      <c r="Z828">
        <v>5.7718619475354798</v>
      </c>
      <c r="AA828">
        <v>1.6877632846911343</v>
      </c>
      <c r="AB828">
        <v>2.5747978297657257</v>
      </c>
      <c r="AC828">
        <v>53.772616002387373</v>
      </c>
      <c r="AD828">
        <v>58.816322836160921</v>
      </c>
      <c r="AE828">
        <v>65.471623046302057</v>
      </c>
      <c r="AF828">
        <v>24.338210655646154</v>
      </c>
      <c r="AG828">
        <v>24.788231625676289</v>
      </c>
      <c r="AH828">
        <v>0.18357044515832951</v>
      </c>
    </row>
    <row r="829" spans="1:37">
      <c r="A829">
        <v>8</v>
      </c>
      <c r="B829">
        <v>16</v>
      </c>
      <c r="C829">
        <v>2021</v>
      </c>
      <c r="D829">
        <v>99</v>
      </c>
      <c r="E829">
        <v>99</v>
      </c>
      <c r="F829">
        <v>99</v>
      </c>
      <c r="G829">
        <v>99</v>
      </c>
      <c r="H829">
        <v>99</v>
      </c>
      <c r="I829">
        <v>80</v>
      </c>
      <c r="J829">
        <v>999</v>
      </c>
      <c r="K829">
        <v>99</v>
      </c>
      <c r="L829">
        <v>99</v>
      </c>
      <c r="M829">
        <v>99</v>
      </c>
      <c r="N829">
        <v>99</v>
      </c>
      <c r="O829">
        <v>99</v>
      </c>
      <c r="P829">
        <v>9999</v>
      </c>
      <c r="Q829">
        <v>83</v>
      </c>
      <c r="R829">
        <v>733</v>
      </c>
      <c r="S829">
        <v>5.773533424283765</v>
      </c>
      <c r="T829">
        <v>6.1050477489768076</v>
      </c>
      <c r="U829">
        <v>21.683083219645287</v>
      </c>
      <c r="V829">
        <v>2.5920873124147339</v>
      </c>
      <c r="W829">
        <v>5.3206002728512969</v>
      </c>
      <c r="X829">
        <v>79.126875852660305</v>
      </c>
      <c r="Y829">
        <v>38.472032742155527</v>
      </c>
      <c r="Z829">
        <v>6.641862589064222</v>
      </c>
      <c r="AA829">
        <v>1.4739236590947189</v>
      </c>
      <c r="AB829">
        <v>2.2831344754943159</v>
      </c>
      <c r="AC829">
        <v>47.777299471241214</v>
      </c>
      <c r="AD829">
        <v>56.364133388647353</v>
      </c>
      <c r="AE829">
        <v>57.909646767038353</v>
      </c>
      <c r="AF829">
        <v>8.1871998212889547</v>
      </c>
      <c r="AG829">
        <v>8.1458481836168488</v>
      </c>
      <c r="AH829">
        <v>1.3642564802182813</v>
      </c>
    </row>
    <row r="830" spans="1:37">
      <c r="A830">
        <v>8</v>
      </c>
      <c r="B830">
        <v>17</v>
      </c>
      <c r="C830">
        <v>2021</v>
      </c>
      <c r="D830">
        <v>99</v>
      </c>
      <c r="E830">
        <v>99</v>
      </c>
      <c r="F830">
        <v>99</v>
      </c>
      <c r="G830">
        <v>99</v>
      </c>
      <c r="H830">
        <v>99</v>
      </c>
      <c r="I830">
        <v>81</v>
      </c>
      <c r="J830">
        <v>999</v>
      </c>
      <c r="K830">
        <v>99</v>
      </c>
      <c r="L830">
        <v>99</v>
      </c>
      <c r="M830">
        <v>99</v>
      </c>
      <c r="N830">
        <v>99</v>
      </c>
      <c r="O830">
        <v>99</v>
      </c>
      <c r="P830">
        <v>9999</v>
      </c>
      <c r="Q830">
        <v>9</v>
      </c>
      <c r="R830">
        <v>21</v>
      </c>
      <c r="S830">
        <v>5.8571428571428559</v>
      </c>
      <c r="T830">
        <v>5.4285714285714306</v>
      </c>
      <c r="U830">
        <v>17.75714285714287</v>
      </c>
      <c r="V830">
        <v>0</v>
      </c>
      <c r="W830">
        <v>0</v>
      </c>
      <c r="X830">
        <v>52.380952380952387</v>
      </c>
      <c r="Y830">
        <v>14.285714285714288</v>
      </c>
      <c r="Z830">
        <v>4.5977811862608942</v>
      </c>
      <c r="AA830">
        <v>1.5518257844571748</v>
      </c>
      <c r="AB830">
        <v>1.678191446352961</v>
      </c>
      <c r="AC830">
        <v>56.376652077917718</v>
      </c>
      <c r="AD830">
        <v>67.445704957528818</v>
      </c>
      <c r="AE830">
        <v>73.662644620448617</v>
      </c>
      <c r="AF830">
        <v>0.23455824863174357</v>
      </c>
      <c r="AG830">
        <v>0.19111892055787671</v>
      </c>
      <c r="AH830">
        <v>0</v>
      </c>
    </row>
    <row r="831" spans="1:37">
      <c r="A831">
        <v>8</v>
      </c>
      <c r="B831">
        <v>18</v>
      </c>
      <c r="C831">
        <v>2021</v>
      </c>
      <c r="D831">
        <v>99</v>
      </c>
      <c r="E831">
        <v>99</v>
      </c>
      <c r="F831">
        <v>99</v>
      </c>
      <c r="G831">
        <v>99</v>
      </c>
      <c r="H831">
        <v>99</v>
      </c>
      <c r="I831">
        <v>83</v>
      </c>
      <c r="J831">
        <v>999</v>
      </c>
      <c r="K831">
        <v>99</v>
      </c>
      <c r="L831">
        <v>99</v>
      </c>
      <c r="M831">
        <v>99</v>
      </c>
      <c r="N831">
        <v>99</v>
      </c>
      <c r="O831">
        <v>99</v>
      </c>
      <c r="P831">
        <v>9999</v>
      </c>
      <c r="Q831">
        <v>151</v>
      </c>
      <c r="R831">
        <v>2460</v>
      </c>
      <c r="S831">
        <v>5.6296747967479686</v>
      </c>
      <c r="T831">
        <v>5.6963414634146332</v>
      </c>
      <c r="U831">
        <v>21.681300813008125</v>
      </c>
      <c r="V831">
        <v>4.5528455284552836</v>
      </c>
      <c r="W831">
        <v>3.739837398373985</v>
      </c>
      <c r="X831">
        <v>83.495934959349611</v>
      </c>
      <c r="Y831">
        <v>37.520325203252021</v>
      </c>
      <c r="Z831">
        <v>6.12276505889478</v>
      </c>
      <c r="AA831">
        <v>2.0054431762748179</v>
      </c>
      <c r="AB831">
        <v>2.2178293674029423</v>
      </c>
      <c r="AC831">
        <v>48.604814537854047</v>
      </c>
      <c r="AD831">
        <v>55.755603426819825</v>
      </c>
      <c r="AE831">
        <v>47.638863789668797</v>
      </c>
      <c r="AF831">
        <v>27.476823411147112</v>
      </c>
      <c r="AG831">
        <v>27.3357971222175</v>
      </c>
      <c r="AH831">
        <v>0.65040650406504052</v>
      </c>
    </row>
    <row r="832" spans="1:37">
      <c r="A832">
        <v>8</v>
      </c>
      <c r="B832">
        <v>19</v>
      </c>
      <c r="C832">
        <v>2020</v>
      </c>
      <c r="D832">
        <v>99</v>
      </c>
      <c r="E832">
        <v>99</v>
      </c>
      <c r="F832">
        <v>99</v>
      </c>
      <c r="G832">
        <v>99</v>
      </c>
      <c r="H832">
        <v>99</v>
      </c>
      <c r="I832">
        <v>6</v>
      </c>
      <c r="J832">
        <v>999</v>
      </c>
      <c r="K832">
        <v>99</v>
      </c>
      <c r="L832">
        <v>99</v>
      </c>
      <c r="M832">
        <v>99</v>
      </c>
      <c r="N832">
        <v>99</v>
      </c>
      <c r="O832">
        <v>99</v>
      </c>
      <c r="P832">
        <v>9999</v>
      </c>
      <c r="Q832">
        <v>90</v>
      </c>
      <c r="R832">
        <v>1245</v>
      </c>
      <c r="S832">
        <v>4.2851405622489995</v>
      </c>
      <c r="T832">
        <v>6.1590361445783124</v>
      </c>
      <c r="U832">
        <v>21.924248995983888</v>
      </c>
      <c r="V832">
        <v>1.0441767068273093</v>
      </c>
      <c r="W832">
        <v>7.5502008032128511</v>
      </c>
      <c r="X832">
        <v>88.273092369477894</v>
      </c>
      <c r="Y832">
        <v>33.333333333333343</v>
      </c>
      <c r="Z832">
        <v>5.8888061548985196</v>
      </c>
      <c r="AA832">
        <v>1.6723057454743957</v>
      </c>
      <c r="AB832">
        <v>2.4600438895378689</v>
      </c>
      <c r="AC832">
        <v>47.215666725887488</v>
      </c>
      <c r="AD832">
        <v>43.155036262458992</v>
      </c>
      <c r="AE832">
        <v>50.187648076658114</v>
      </c>
      <c r="AF832">
        <v>13.351206434316351</v>
      </c>
      <c r="AG832">
        <v>13.582315759387235</v>
      </c>
      <c r="AH832">
        <v>0.16064257028112452</v>
      </c>
    </row>
    <row r="833" spans="1:34">
      <c r="A833">
        <v>8</v>
      </c>
      <c r="B833">
        <v>20</v>
      </c>
      <c r="C833">
        <v>2020</v>
      </c>
      <c r="D833">
        <v>99</v>
      </c>
      <c r="E833">
        <v>99</v>
      </c>
      <c r="F833">
        <v>99</v>
      </c>
      <c r="G833">
        <v>99</v>
      </c>
      <c r="H833">
        <v>99</v>
      </c>
      <c r="I833">
        <v>24</v>
      </c>
      <c r="J833">
        <v>999</v>
      </c>
      <c r="K833">
        <v>99</v>
      </c>
      <c r="L833">
        <v>99</v>
      </c>
      <c r="M833">
        <v>99</v>
      </c>
      <c r="N833">
        <v>99</v>
      </c>
      <c r="O833">
        <v>99</v>
      </c>
      <c r="P833">
        <v>9999</v>
      </c>
      <c r="Q833">
        <v>153</v>
      </c>
      <c r="R833">
        <v>2474</v>
      </c>
      <c r="S833">
        <v>4.5994341147938558</v>
      </c>
      <c r="T833">
        <v>5.1297493936944223</v>
      </c>
      <c r="U833">
        <v>21.171362166531964</v>
      </c>
      <c r="V833">
        <v>3.39531123686338</v>
      </c>
      <c r="W833">
        <v>2.6273241713823769</v>
      </c>
      <c r="X833">
        <v>83.91269199676637</v>
      </c>
      <c r="Y833">
        <v>30.476960388035572</v>
      </c>
      <c r="Z833">
        <v>6.1003804468574812</v>
      </c>
      <c r="AA833">
        <v>1.5007461372182149</v>
      </c>
      <c r="AB833">
        <v>2.1412670155638764</v>
      </c>
      <c r="AC833">
        <v>52.825121094631719</v>
      </c>
      <c r="AD833">
        <v>51.732992400814545</v>
      </c>
      <c r="AE833">
        <v>58.106523287754897</v>
      </c>
      <c r="AF833">
        <v>26.530831099195705</v>
      </c>
      <c r="AG833">
        <v>26.063230338906944</v>
      </c>
      <c r="AH833">
        <v>8.0840743734842374E-2</v>
      </c>
    </row>
    <row r="834" spans="1:34">
      <c r="A834">
        <v>8</v>
      </c>
      <c r="B834">
        <v>21</v>
      </c>
      <c r="C834">
        <v>2020</v>
      </c>
      <c r="D834">
        <v>99</v>
      </c>
      <c r="E834">
        <v>99</v>
      </c>
      <c r="F834">
        <v>99</v>
      </c>
      <c r="G834">
        <v>99</v>
      </c>
      <c r="H834">
        <v>99</v>
      </c>
      <c r="I834">
        <v>49</v>
      </c>
      <c r="J834">
        <v>999</v>
      </c>
      <c r="K834">
        <v>99</v>
      </c>
      <c r="L834">
        <v>99</v>
      </c>
      <c r="M834">
        <v>99</v>
      </c>
      <c r="N834">
        <v>99</v>
      </c>
      <c r="O834">
        <v>99</v>
      </c>
      <c r="P834">
        <v>9999</v>
      </c>
      <c r="Q834">
        <v>125</v>
      </c>
      <c r="R834">
        <v>2483</v>
      </c>
      <c r="S834">
        <v>5.3318566250503432</v>
      </c>
      <c r="T834">
        <v>5.986306886830449</v>
      </c>
      <c r="U834">
        <v>22.268457511075304</v>
      </c>
      <c r="V834">
        <v>3.4635521546516301</v>
      </c>
      <c r="W834">
        <v>5.8799838904550956</v>
      </c>
      <c r="X834">
        <v>89.649617398308479</v>
      </c>
      <c r="Y834">
        <v>39.790575916230374</v>
      </c>
      <c r="Z834">
        <v>5.5292905406855617</v>
      </c>
      <c r="AA834">
        <v>1.5247389589220897</v>
      </c>
      <c r="AB834">
        <v>2.2238351522979722</v>
      </c>
      <c r="AC834">
        <v>47.193140163451005</v>
      </c>
      <c r="AD834">
        <v>55.347280667837637</v>
      </c>
      <c r="AE834">
        <v>57.419218088015747</v>
      </c>
      <c r="AF834">
        <v>26.627345844504024</v>
      </c>
      <c r="AG834">
        <v>27.513548135664671</v>
      </c>
      <c r="AH834">
        <v>0.16109544905356421</v>
      </c>
    </row>
    <row r="835" spans="1:34">
      <c r="A835">
        <v>8</v>
      </c>
      <c r="B835">
        <v>22</v>
      </c>
      <c r="C835">
        <v>2020</v>
      </c>
      <c r="D835">
        <v>99</v>
      </c>
      <c r="E835">
        <v>99</v>
      </c>
      <c r="F835">
        <v>99</v>
      </c>
      <c r="G835">
        <v>99</v>
      </c>
      <c r="H835">
        <v>99</v>
      </c>
      <c r="I835">
        <v>80</v>
      </c>
      <c r="J835">
        <v>999</v>
      </c>
      <c r="K835">
        <v>99</v>
      </c>
      <c r="L835">
        <v>99</v>
      </c>
      <c r="M835">
        <v>99</v>
      </c>
      <c r="N835">
        <v>99</v>
      </c>
      <c r="O835">
        <v>99</v>
      </c>
      <c r="P835">
        <v>9999</v>
      </c>
      <c r="Q835">
        <v>82</v>
      </c>
      <c r="R835">
        <v>850</v>
      </c>
      <c r="S835">
        <v>5.0023529411764684</v>
      </c>
      <c r="T835">
        <v>5.4811764705882355</v>
      </c>
      <c r="U835">
        <v>20.450470588235294</v>
      </c>
      <c r="V835">
        <v>1.411764705882353</v>
      </c>
      <c r="W835">
        <v>1.2941176470588236</v>
      </c>
      <c r="X835">
        <v>78.117647058823522</v>
      </c>
      <c r="Y835">
        <v>27.882352941176471</v>
      </c>
      <c r="Z835">
        <v>6.0857059923730414</v>
      </c>
      <c r="AA835">
        <v>1.4982324072121675</v>
      </c>
      <c r="AB835">
        <v>2.162296933282212</v>
      </c>
      <c r="AC835">
        <v>40.254787926423433</v>
      </c>
      <c r="AD835">
        <v>51.959176771448064</v>
      </c>
      <c r="AE835">
        <v>56.32599786477531</v>
      </c>
      <c r="AF835">
        <v>9.1152815013404833</v>
      </c>
      <c r="AG835">
        <v>8.6497185677978017</v>
      </c>
      <c r="AH835">
        <v>2.2352941176470589</v>
      </c>
    </row>
    <row r="836" spans="1:34">
      <c r="A836">
        <v>8</v>
      </c>
      <c r="B836">
        <v>23</v>
      </c>
      <c r="C836">
        <v>2020</v>
      </c>
      <c r="D836">
        <v>99</v>
      </c>
      <c r="E836">
        <v>99</v>
      </c>
      <c r="F836">
        <v>99</v>
      </c>
      <c r="G836">
        <v>99</v>
      </c>
      <c r="H836">
        <v>99</v>
      </c>
      <c r="I836">
        <v>81</v>
      </c>
      <c r="J836">
        <v>999</v>
      </c>
      <c r="K836">
        <v>99</v>
      </c>
      <c r="L836">
        <v>99</v>
      </c>
      <c r="M836">
        <v>99</v>
      </c>
      <c r="N836">
        <v>99</v>
      </c>
      <c r="O836">
        <v>99</v>
      </c>
      <c r="P836">
        <v>9999</v>
      </c>
      <c r="Q836">
        <v>8</v>
      </c>
      <c r="R836">
        <v>41</v>
      </c>
      <c r="S836">
        <v>5</v>
      </c>
      <c r="T836">
        <v>4.4878048780487809</v>
      </c>
      <c r="U836">
        <v>12.28780487804878</v>
      </c>
      <c r="V836">
        <v>0</v>
      </c>
      <c r="W836">
        <v>7.3170731707317085</v>
      </c>
      <c r="X836">
        <v>21.951219512195124</v>
      </c>
      <c r="Y836">
        <v>2.4390243902439024</v>
      </c>
      <c r="Z836">
        <v>4.7591859891162622</v>
      </c>
      <c r="AA836">
        <v>2.2739242967427642</v>
      </c>
      <c r="AB836">
        <v>2.5578377989680776</v>
      </c>
      <c r="AC836">
        <v>25.760464764439966</v>
      </c>
      <c r="AD836">
        <v>59.695963584362687</v>
      </c>
      <c r="AE836">
        <v>70.449257779972854</v>
      </c>
      <c r="AF836">
        <v>0.43967828418230559</v>
      </c>
      <c r="AG836">
        <v>0.25069051852432755</v>
      </c>
      <c r="AH836">
        <v>0</v>
      </c>
    </row>
    <row r="837" spans="1:34">
      <c r="A837">
        <v>8</v>
      </c>
      <c r="B837">
        <v>24</v>
      </c>
      <c r="C837">
        <v>2020</v>
      </c>
      <c r="D837">
        <v>99</v>
      </c>
      <c r="E837">
        <v>99</v>
      </c>
      <c r="F837">
        <v>99</v>
      </c>
      <c r="G837">
        <v>99</v>
      </c>
      <c r="H837">
        <v>99</v>
      </c>
      <c r="I837">
        <v>83</v>
      </c>
      <c r="J837">
        <v>999</v>
      </c>
      <c r="K837">
        <v>99</v>
      </c>
      <c r="L837">
        <v>99</v>
      </c>
      <c r="M837">
        <v>99</v>
      </c>
      <c r="N837">
        <v>99</v>
      </c>
      <c r="O837">
        <v>99</v>
      </c>
      <c r="P837">
        <v>9999</v>
      </c>
      <c r="Q837">
        <v>137</v>
      </c>
      <c r="R837">
        <v>2232</v>
      </c>
      <c r="S837">
        <v>5.7038530465949808</v>
      </c>
      <c r="T837">
        <v>5.6223118279569908</v>
      </c>
      <c r="U837">
        <v>21.555555555555557</v>
      </c>
      <c r="V837">
        <v>4.9731182795698921</v>
      </c>
      <c r="W837">
        <v>3.2258064516129026</v>
      </c>
      <c r="X837">
        <v>83.422939068100348</v>
      </c>
      <c r="Y837">
        <v>36.24551971326165</v>
      </c>
      <c r="Z837">
        <v>5.9481628406435112</v>
      </c>
      <c r="AA837">
        <v>1.9273599396136789</v>
      </c>
      <c r="AB837">
        <v>2.1673498582692337</v>
      </c>
      <c r="AC837">
        <v>43.936341077700369</v>
      </c>
      <c r="AD837">
        <v>55.280183804834785</v>
      </c>
      <c r="AE837">
        <v>49.780368076020807</v>
      </c>
      <c r="AF837">
        <v>23.935656836461128</v>
      </c>
      <c r="AG837">
        <v>23.940496679719033</v>
      </c>
      <c r="AH837">
        <v>4.4802867383512544E-2</v>
      </c>
    </row>
    <row r="838" spans="1:34">
      <c r="A838">
        <v>8</v>
      </c>
      <c r="B838">
        <v>25</v>
      </c>
      <c r="C838">
        <v>2019</v>
      </c>
      <c r="D838">
        <v>99</v>
      </c>
      <c r="E838">
        <v>99</v>
      </c>
      <c r="F838">
        <v>99</v>
      </c>
      <c r="G838">
        <v>99</v>
      </c>
      <c r="H838">
        <v>99</v>
      </c>
      <c r="I838">
        <v>6</v>
      </c>
      <c r="J838">
        <v>999</v>
      </c>
      <c r="K838">
        <v>99</v>
      </c>
      <c r="L838">
        <v>99</v>
      </c>
      <c r="M838">
        <v>99</v>
      </c>
      <c r="N838">
        <v>99</v>
      </c>
      <c r="O838">
        <v>99</v>
      </c>
      <c r="P838">
        <v>9999</v>
      </c>
      <c r="Q838">
        <v>91</v>
      </c>
      <c r="R838">
        <v>1151</v>
      </c>
      <c r="S838">
        <v>4.2528236316246755</v>
      </c>
      <c r="T838">
        <v>5.904430929626411</v>
      </c>
      <c r="U838">
        <v>21.836229365768911</v>
      </c>
      <c r="V838">
        <v>0.78192875760208513</v>
      </c>
      <c r="W838">
        <v>6.5160729800173742</v>
      </c>
      <c r="X838">
        <v>88.184187662901863</v>
      </c>
      <c r="Y838">
        <v>31.016507384882711</v>
      </c>
      <c r="Z838">
        <v>6.1854457149691005</v>
      </c>
      <c r="AA838">
        <v>1.8490912420819212</v>
      </c>
      <c r="AB838">
        <v>2.4797156941411016</v>
      </c>
      <c r="AC838">
        <v>51.532930439613992</v>
      </c>
      <c r="AD838">
        <v>50.432654598784254</v>
      </c>
      <c r="AE838">
        <v>52.311967880962193</v>
      </c>
      <c r="AF838">
        <v>12.963171528325256</v>
      </c>
      <c r="AG838">
        <v>13.163382276174984</v>
      </c>
      <c r="AH838">
        <v>0.60816681146828844</v>
      </c>
    </row>
    <row r="839" spans="1:34">
      <c r="A839">
        <v>8</v>
      </c>
      <c r="B839">
        <v>26</v>
      </c>
      <c r="C839">
        <v>2019</v>
      </c>
      <c r="D839">
        <v>99</v>
      </c>
      <c r="E839">
        <v>99</v>
      </c>
      <c r="F839">
        <v>99</v>
      </c>
      <c r="G839">
        <v>99</v>
      </c>
      <c r="H839">
        <v>99</v>
      </c>
      <c r="I839">
        <v>24</v>
      </c>
      <c r="J839">
        <v>999</v>
      </c>
      <c r="K839">
        <v>99</v>
      </c>
      <c r="L839">
        <v>99</v>
      </c>
      <c r="M839">
        <v>99</v>
      </c>
      <c r="N839">
        <v>99</v>
      </c>
      <c r="O839">
        <v>99</v>
      </c>
      <c r="P839">
        <v>9999</v>
      </c>
      <c r="Q839">
        <v>149</v>
      </c>
      <c r="R839">
        <v>2349</v>
      </c>
      <c r="S839">
        <v>4.5504469987228626</v>
      </c>
      <c r="T839">
        <v>4.9770114942528734</v>
      </c>
      <c r="U839">
        <v>21.283333333333303</v>
      </c>
      <c r="V839">
        <v>3.9591315453384426</v>
      </c>
      <c r="W839">
        <v>1.2345679012345681</v>
      </c>
      <c r="X839">
        <v>85.398041719880766</v>
      </c>
      <c r="Y839">
        <v>31.03448275862068</v>
      </c>
      <c r="Z839">
        <v>5.6912997615427052</v>
      </c>
      <c r="AA839">
        <v>1.5267268458766745</v>
      </c>
      <c r="AB839">
        <v>2.0695401500860222</v>
      </c>
      <c r="AC839">
        <v>54.192913379473438</v>
      </c>
      <c r="AD839">
        <v>56.194946202677194</v>
      </c>
      <c r="AE839">
        <v>59.576286449748949</v>
      </c>
      <c r="AF839">
        <v>26.455681946165111</v>
      </c>
      <c r="AG839">
        <v>26.184071990583991</v>
      </c>
      <c r="AH839">
        <v>0.17028522775649216</v>
      </c>
    </row>
    <row r="840" spans="1:34">
      <c r="A840">
        <v>8</v>
      </c>
      <c r="B840">
        <v>27</v>
      </c>
      <c r="C840">
        <v>2019</v>
      </c>
      <c r="D840">
        <v>99</v>
      </c>
      <c r="E840">
        <v>99</v>
      </c>
      <c r="F840">
        <v>99</v>
      </c>
      <c r="G840">
        <v>99</v>
      </c>
      <c r="H840">
        <v>99</v>
      </c>
      <c r="I840">
        <v>49</v>
      </c>
      <c r="J840">
        <v>999</v>
      </c>
      <c r="K840">
        <v>99</v>
      </c>
      <c r="L840">
        <v>99</v>
      </c>
      <c r="M840">
        <v>99</v>
      </c>
      <c r="N840">
        <v>99</v>
      </c>
      <c r="O840">
        <v>99</v>
      </c>
      <c r="P840">
        <v>9999</v>
      </c>
      <c r="Q840">
        <v>116</v>
      </c>
      <c r="R840">
        <v>2065</v>
      </c>
      <c r="S840">
        <v>5.211622276029054</v>
      </c>
      <c r="T840">
        <v>5.9443099273607745</v>
      </c>
      <c r="U840">
        <v>22.048532687651328</v>
      </c>
      <c r="V840">
        <v>3.0992736077481844</v>
      </c>
      <c r="W840">
        <v>8.2808716707021794</v>
      </c>
      <c r="X840">
        <v>86.295399515738509</v>
      </c>
      <c r="Y840">
        <v>38.111380145278446</v>
      </c>
      <c r="Z840">
        <v>5.9610944789481444</v>
      </c>
      <c r="AA840">
        <v>1.6105765838311243</v>
      </c>
      <c r="AB840">
        <v>2.4696311045508166</v>
      </c>
      <c r="AC840">
        <v>54.878357305539858</v>
      </c>
      <c r="AD840">
        <v>59.49908282612072</v>
      </c>
      <c r="AE840">
        <v>65.322597687561327</v>
      </c>
      <c r="AF840">
        <v>23.25712354994932</v>
      </c>
      <c r="AG840">
        <v>23.845930370953017</v>
      </c>
      <c r="AH840">
        <v>9.6852300242130748E-2</v>
      </c>
    </row>
    <row r="841" spans="1:34">
      <c r="A841">
        <v>8</v>
      </c>
      <c r="B841">
        <v>28</v>
      </c>
      <c r="C841">
        <v>2019</v>
      </c>
      <c r="D841">
        <v>99</v>
      </c>
      <c r="E841">
        <v>99</v>
      </c>
      <c r="F841">
        <v>99</v>
      </c>
      <c r="G841">
        <v>99</v>
      </c>
      <c r="H841">
        <v>99</v>
      </c>
      <c r="I841">
        <v>80</v>
      </c>
      <c r="J841">
        <v>999</v>
      </c>
      <c r="K841">
        <v>99</v>
      </c>
      <c r="L841">
        <v>99</v>
      </c>
      <c r="M841">
        <v>99</v>
      </c>
      <c r="N841">
        <v>99</v>
      </c>
      <c r="O841">
        <v>99</v>
      </c>
      <c r="P841">
        <v>9999</v>
      </c>
      <c r="Q841">
        <v>89</v>
      </c>
      <c r="R841">
        <v>936</v>
      </c>
      <c r="S841">
        <v>5.1474358974358996</v>
      </c>
      <c r="T841">
        <v>5.8119658119658109</v>
      </c>
      <c r="U841">
        <v>20.441559829059827</v>
      </c>
      <c r="V841">
        <v>1.7094017094017093</v>
      </c>
      <c r="W841">
        <v>3.632478632478632</v>
      </c>
      <c r="X841">
        <v>76.3888888888889</v>
      </c>
      <c r="Y841">
        <v>29.380341880341881</v>
      </c>
      <c r="Z841">
        <v>6.4303445065498641</v>
      </c>
      <c r="AA841">
        <v>1.6058300055032659</v>
      </c>
      <c r="AB841">
        <v>2.2175740341918182</v>
      </c>
      <c r="AC841">
        <v>54.842933727653261</v>
      </c>
      <c r="AD841">
        <v>53.487222762311745</v>
      </c>
      <c r="AE841">
        <v>61.232014457075699</v>
      </c>
      <c r="AF841">
        <v>10.541727672035138</v>
      </c>
      <c r="AG841">
        <v>10.020846364602567</v>
      </c>
      <c r="AH841">
        <v>1.3888888888888891</v>
      </c>
    </row>
    <row r="842" spans="1:34">
      <c r="A842">
        <v>8</v>
      </c>
      <c r="B842">
        <v>29</v>
      </c>
      <c r="C842">
        <v>2019</v>
      </c>
      <c r="D842">
        <v>99</v>
      </c>
      <c r="E842">
        <v>99</v>
      </c>
      <c r="F842">
        <v>99</v>
      </c>
      <c r="G842">
        <v>99</v>
      </c>
      <c r="H842">
        <v>99</v>
      </c>
      <c r="I842">
        <v>81</v>
      </c>
      <c r="J842">
        <v>999</v>
      </c>
      <c r="K842">
        <v>99</v>
      </c>
      <c r="L842">
        <v>99</v>
      </c>
      <c r="M842">
        <v>99</v>
      </c>
      <c r="N842">
        <v>99</v>
      </c>
      <c r="O842">
        <v>99</v>
      </c>
      <c r="P842">
        <v>9999</v>
      </c>
      <c r="Q842">
        <v>6</v>
      </c>
      <c r="R842">
        <v>19</v>
      </c>
      <c r="S842">
        <v>4.7894736842105283</v>
      </c>
      <c r="T842">
        <v>5.4736842105263159</v>
      </c>
      <c r="U842">
        <v>16.405263157894748</v>
      </c>
      <c r="V842">
        <v>0</v>
      </c>
      <c r="W842">
        <v>5.2631578947368443</v>
      </c>
      <c r="X842">
        <v>52.631578947368411</v>
      </c>
      <c r="Y842">
        <v>5.2631578947368443</v>
      </c>
      <c r="Z842">
        <v>6.2385451816412596</v>
      </c>
      <c r="AA842">
        <v>1.9352396116684447</v>
      </c>
      <c r="AB842">
        <v>2.4358813611381338</v>
      </c>
      <c r="AC842">
        <v>37.630939153134577</v>
      </c>
      <c r="AD842">
        <v>66.065918931822765</v>
      </c>
      <c r="AE842">
        <v>49.008111956508195</v>
      </c>
      <c r="AF842">
        <v>0.21398806171866205</v>
      </c>
      <c r="AG842">
        <v>0.16324929896288778</v>
      </c>
      <c r="AH842">
        <v>0</v>
      </c>
    </row>
    <row r="843" spans="1:34">
      <c r="A843">
        <v>8</v>
      </c>
      <c r="B843">
        <v>30</v>
      </c>
      <c r="C843">
        <v>2019</v>
      </c>
      <c r="D843">
        <v>99</v>
      </c>
      <c r="E843">
        <v>99</v>
      </c>
      <c r="F843">
        <v>99</v>
      </c>
      <c r="G843">
        <v>99</v>
      </c>
      <c r="H843">
        <v>99</v>
      </c>
      <c r="I843">
        <v>83</v>
      </c>
      <c r="J843">
        <v>999</v>
      </c>
      <c r="K843">
        <v>99</v>
      </c>
      <c r="L843">
        <v>99</v>
      </c>
      <c r="M843">
        <v>99</v>
      </c>
      <c r="N843">
        <v>99</v>
      </c>
      <c r="O843">
        <v>99</v>
      </c>
      <c r="P843">
        <v>9999</v>
      </c>
      <c r="Q843">
        <v>119</v>
      </c>
      <c r="R843">
        <v>2359</v>
      </c>
      <c r="S843">
        <v>5.6015260703688003</v>
      </c>
      <c r="T843">
        <v>5.7490462060195</v>
      </c>
      <c r="U843">
        <v>21.547986434930035</v>
      </c>
      <c r="V843">
        <v>4.7477744807121676</v>
      </c>
      <c r="W843">
        <v>3.1793132683340404</v>
      </c>
      <c r="X843">
        <v>83.891479440440861</v>
      </c>
      <c r="Y843">
        <v>34.887664264518861</v>
      </c>
      <c r="Z843">
        <v>5.9329426397087053</v>
      </c>
      <c r="AA843">
        <v>2.0770893918491753</v>
      </c>
      <c r="AB843">
        <v>2.1378356803877434</v>
      </c>
      <c r="AC843">
        <v>45.823372240960239</v>
      </c>
      <c r="AD843">
        <v>49.816967024958494</v>
      </c>
      <c r="AE843">
        <v>41.146248317602328</v>
      </c>
      <c r="AF843">
        <v>26.568307241806504</v>
      </c>
      <c r="AG843">
        <v>26.622519698722542</v>
      </c>
      <c r="AH843">
        <v>0.16956337431114879</v>
      </c>
    </row>
    <row r="844" spans="1:34">
      <c r="A844">
        <v>8</v>
      </c>
      <c r="B844">
        <v>31</v>
      </c>
      <c r="C844">
        <v>2018</v>
      </c>
      <c r="D844">
        <v>99</v>
      </c>
      <c r="E844">
        <v>99</v>
      </c>
      <c r="F844">
        <v>99</v>
      </c>
      <c r="G844">
        <v>99</v>
      </c>
      <c r="H844">
        <v>99</v>
      </c>
      <c r="I844">
        <v>6</v>
      </c>
      <c r="J844">
        <v>999</v>
      </c>
      <c r="K844">
        <v>99</v>
      </c>
      <c r="L844">
        <v>99</v>
      </c>
      <c r="M844">
        <v>99</v>
      </c>
      <c r="N844">
        <v>99</v>
      </c>
      <c r="O844">
        <v>99</v>
      </c>
      <c r="P844">
        <v>9999</v>
      </c>
      <c r="Q844">
        <v>112</v>
      </c>
      <c r="R844">
        <v>1535</v>
      </c>
      <c r="S844">
        <v>4.5674267100977195</v>
      </c>
      <c r="T844">
        <v>5.7700325732899005</v>
      </c>
      <c r="U844">
        <v>20.838892508143328</v>
      </c>
      <c r="V844">
        <v>1.0423452768729644</v>
      </c>
      <c r="W844">
        <v>6.1889250814332266</v>
      </c>
      <c r="X844">
        <v>81.563517915309447</v>
      </c>
      <c r="Y844">
        <v>27.035830618892518</v>
      </c>
      <c r="Z844">
        <v>6.0545903181008551</v>
      </c>
      <c r="AA844">
        <v>1.6515260607447717</v>
      </c>
      <c r="AB844">
        <v>2.3412212490599278</v>
      </c>
      <c r="AC844">
        <v>37.110850675628043</v>
      </c>
      <c r="AD844">
        <v>47.339069396657443</v>
      </c>
      <c r="AE844">
        <v>57.795768308529048</v>
      </c>
      <c r="AF844">
        <v>15.68407070603862</v>
      </c>
      <c r="AG844">
        <v>15.85570164987986</v>
      </c>
      <c r="AH844">
        <v>0.91205211726384383</v>
      </c>
    </row>
    <row r="845" spans="1:34">
      <c r="A845">
        <v>8</v>
      </c>
      <c r="B845">
        <v>32</v>
      </c>
      <c r="C845">
        <v>2018</v>
      </c>
      <c r="D845">
        <v>99</v>
      </c>
      <c r="E845">
        <v>99</v>
      </c>
      <c r="F845">
        <v>99</v>
      </c>
      <c r="G845">
        <v>99</v>
      </c>
      <c r="H845">
        <v>99</v>
      </c>
      <c r="I845">
        <v>24</v>
      </c>
      <c r="J845">
        <v>999</v>
      </c>
      <c r="K845">
        <v>99</v>
      </c>
      <c r="L845">
        <v>99</v>
      </c>
      <c r="M845">
        <v>99</v>
      </c>
      <c r="N845">
        <v>99</v>
      </c>
      <c r="O845">
        <v>99</v>
      </c>
      <c r="P845">
        <v>9999</v>
      </c>
      <c r="Q845">
        <v>170</v>
      </c>
      <c r="R845">
        <v>2569</v>
      </c>
      <c r="S845">
        <v>4.5504087193460494</v>
      </c>
      <c r="T845">
        <v>4.865706500583884</v>
      </c>
      <c r="U845">
        <v>20.48279486181389</v>
      </c>
      <c r="V845">
        <v>3.8925652004671072</v>
      </c>
      <c r="W845">
        <v>2.4523160762942777</v>
      </c>
      <c r="X845">
        <v>78.746594005449595</v>
      </c>
      <c r="Y845">
        <v>28.532502919423901</v>
      </c>
      <c r="Z845">
        <v>5.9181763262650389</v>
      </c>
      <c r="AA845">
        <v>1.6218777317479425</v>
      </c>
      <c r="AB845">
        <v>2.1874646184272191</v>
      </c>
      <c r="AC845">
        <v>50.174298773399343</v>
      </c>
      <c r="AD845">
        <v>55.711395558995513</v>
      </c>
      <c r="AE845">
        <v>63.667993185906802</v>
      </c>
      <c r="AF845">
        <v>26.249105956881579</v>
      </c>
      <c r="AG845">
        <v>26.082893659974655</v>
      </c>
      <c r="AH845">
        <v>0.19462826002335537</v>
      </c>
    </row>
    <row r="846" spans="1:34">
      <c r="A846">
        <v>8</v>
      </c>
      <c r="B846">
        <v>33</v>
      </c>
      <c r="C846">
        <v>2018</v>
      </c>
      <c r="D846">
        <v>99</v>
      </c>
      <c r="E846">
        <v>99</v>
      </c>
      <c r="F846">
        <v>99</v>
      </c>
      <c r="G846">
        <v>99</v>
      </c>
      <c r="H846">
        <v>99</v>
      </c>
      <c r="I846">
        <v>49</v>
      </c>
      <c r="J846">
        <v>999</v>
      </c>
      <c r="K846">
        <v>99</v>
      </c>
      <c r="L846">
        <v>99</v>
      </c>
      <c r="M846">
        <v>99</v>
      </c>
      <c r="N846">
        <v>99</v>
      </c>
      <c r="O846">
        <v>99</v>
      </c>
      <c r="P846">
        <v>9999</v>
      </c>
      <c r="Q846">
        <v>117</v>
      </c>
      <c r="R846">
        <v>2263</v>
      </c>
      <c r="S846">
        <v>4.9863013698630141</v>
      </c>
      <c r="T846">
        <v>5.5037560760053008</v>
      </c>
      <c r="U846">
        <v>21.385846221829421</v>
      </c>
      <c r="V846">
        <v>3.5351303579319486</v>
      </c>
      <c r="W846">
        <v>5.7003977021652688</v>
      </c>
      <c r="X846">
        <v>85.373398144056566</v>
      </c>
      <c r="Y846">
        <v>32.876712328767127</v>
      </c>
      <c r="Z846">
        <v>5.7243002707876807</v>
      </c>
      <c r="AA846">
        <v>1.7763327625423595</v>
      </c>
      <c r="AB846">
        <v>2.396576405650213</v>
      </c>
      <c r="AC846">
        <v>56.757323493594015</v>
      </c>
      <c r="AD846">
        <v>60.521568077409434</v>
      </c>
      <c r="AE846">
        <v>62.753858019932352</v>
      </c>
      <c r="AF846">
        <v>23.122509451312961</v>
      </c>
      <c r="AG846">
        <v>23.989071815631181</v>
      </c>
      <c r="AH846">
        <v>0.17675651789659744</v>
      </c>
    </row>
    <row r="847" spans="1:34">
      <c r="A847">
        <v>8</v>
      </c>
      <c r="B847">
        <v>34</v>
      </c>
      <c r="C847">
        <v>2018</v>
      </c>
      <c r="D847">
        <v>99</v>
      </c>
      <c r="E847">
        <v>99</v>
      </c>
      <c r="F847">
        <v>99</v>
      </c>
      <c r="G847">
        <v>99</v>
      </c>
      <c r="H847">
        <v>99</v>
      </c>
      <c r="I847">
        <v>80</v>
      </c>
      <c r="J847">
        <v>999</v>
      </c>
      <c r="K847">
        <v>99</v>
      </c>
      <c r="L847">
        <v>99</v>
      </c>
      <c r="M847">
        <v>99</v>
      </c>
      <c r="N847">
        <v>99</v>
      </c>
      <c r="O847">
        <v>99</v>
      </c>
      <c r="P847">
        <v>9999</v>
      </c>
      <c r="Q847">
        <v>107</v>
      </c>
      <c r="R847">
        <v>1158</v>
      </c>
      <c r="S847">
        <v>5.2538860103626943</v>
      </c>
      <c r="T847">
        <v>5.437823834196891</v>
      </c>
      <c r="U847">
        <v>19.309499136442128</v>
      </c>
      <c r="V847">
        <v>2.6770293609671847</v>
      </c>
      <c r="W847">
        <v>1.4680483592400697</v>
      </c>
      <c r="X847">
        <v>69.084628670120892</v>
      </c>
      <c r="Y847">
        <v>25.302245250431781</v>
      </c>
      <c r="Z847">
        <v>6.5188179516392877</v>
      </c>
      <c r="AA847">
        <v>1.60884792154969</v>
      </c>
      <c r="AB847">
        <v>2.1688291286649526</v>
      </c>
      <c r="AC847">
        <v>55.864035670494225</v>
      </c>
      <c r="AD847">
        <v>51.721623335818066</v>
      </c>
      <c r="AE847">
        <v>57.695973910785817</v>
      </c>
      <c r="AF847">
        <v>11.832022070092979</v>
      </c>
      <c r="AG847">
        <v>11.083629994403264</v>
      </c>
      <c r="AH847">
        <v>1.4680483592400697</v>
      </c>
    </row>
    <row r="848" spans="1:34">
      <c r="A848">
        <v>8</v>
      </c>
      <c r="B848">
        <v>35</v>
      </c>
      <c r="C848">
        <v>2018</v>
      </c>
      <c r="D848">
        <v>99</v>
      </c>
      <c r="E848">
        <v>99</v>
      </c>
      <c r="F848">
        <v>99</v>
      </c>
      <c r="G848">
        <v>99</v>
      </c>
      <c r="H848">
        <v>99</v>
      </c>
      <c r="I848">
        <v>81</v>
      </c>
      <c r="J848">
        <v>999</v>
      </c>
      <c r="K848">
        <v>99</v>
      </c>
      <c r="L848">
        <v>99</v>
      </c>
      <c r="M848">
        <v>99</v>
      </c>
      <c r="N848">
        <v>99</v>
      </c>
      <c r="O848">
        <v>99</v>
      </c>
      <c r="P848">
        <v>9999</v>
      </c>
      <c r="Q848">
        <v>3</v>
      </c>
      <c r="R848">
        <v>12</v>
      </c>
      <c r="S848">
        <v>7.4166666666666687</v>
      </c>
      <c r="T848">
        <v>1.333333333333333</v>
      </c>
      <c r="U848">
        <v>17.216666666666661</v>
      </c>
      <c r="V848">
        <v>0</v>
      </c>
      <c r="W848">
        <v>0</v>
      </c>
      <c r="X848">
        <v>41.666666666666657</v>
      </c>
      <c r="Y848">
        <v>16.666666666666671</v>
      </c>
      <c r="Z848">
        <v>4.0564420644479009</v>
      </c>
      <c r="AA848">
        <v>1.0374916331657262</v>
      </c>
      <c r="AB848">
        <v>2.9814239699997196</v>
      </c>
      <c r="AC848">
        <v>40.823226120598626</v>
      </c>
      <c r="AD848">
        <v>33.993055101417944</v>
      </c>
      <c r="AE848">
        <v>25.144742283748503</v>
      </c>
      <c r="AF848">
        <v>0.12261162766935732</v>
      </c>
      <c r="AG848">
        <v>0.10240773675085038</v>
      </c>
      <c r="AH848">
        <v>0</v>
      </c>
    </row>
    <row r="849" spans="1:34">
      <c r="A849">
        <v>8</v>
      </c>
      <c r="B849">
        <v>36</v>
      </c>
      <c r="C849">
        <v>2018</v>
      </c>
      <c r="D849">
        <v>99</v>
      </c>
      <c r="E849">
        <v>99</v>
      </c>
      <c r="F849">
        <v>99</v>
      </c>
      <c r="G849">
        <v>99</v>
      </c>
      <c r="H849">
        <v>99</v>
      </c>
      <c r="I849">
        <v>83</v>
      </c>
      <c r="J849">
        <v>999</v>
      </c>
      <c r="K849">
        <v>99</v>
      </c>
      <c r="L849">
        <v>99</v>
      </c>
      <c r="M849">
        <v>99</v>
      </c>
      <c r="N849">
        <v>99</v>
      </c>
      <c r="O849">
        <v>99</v>
      </c>
      <c r="P849">
        <v>9999</v>
      </c>
      <c r="Q849">
        <v>158</v>
      </c>
      <c r="R849">
        <v>2250</v>
      </c>
      <c r="S849">
        <v>5.0968888888888886</v>
      </c>
      <c r="T849">
        <v>5.5364444444444443</v>
      </c>
      <c r="U849">
        <v>20.520622222222212</v>
      </c>
      <c r="V849">
        <v>2.4</v>
      </c>
      <c r="W849">
        <v>3.7333333333333343</v>
      </c>
      <c r="X849">
        <v>78.088888888888903</v>
      </c>
      <c r="Y849">
        <v>28.444444444444443</v>
      </c>
      <c r="Z849">
        <v>6.0161642681802858</v>
      </c>
      <c r="AA849">
        <v>1.9804464392569257</v>
      </c>
      <c r="AB849">
        <v>2.1823037323541645</v>
      </c>
      <c r="AC849">
        <v>54.031910802686411</v>
      </c>
      <c r="AD849">
        <v>55.785872835062683</v>
      </c>
      <c r="AE849">
        <v>53.978438559438061</v>
      </c>
      <c r="AF849">
        <v>22.989680188004495</v>
      </c>
      <c r="AG849">
        <v>22.886295143360179</v>
      </c>
      <c r="AH849">
        <v>0.31111111111111112</v>
      </c>
    </row>
    <row r="850" spans="1:34">
      <c r="A850">
        <v>8</v>
      </c>
      <c r="B850">
        <v>37</v>
      </c>
      <c r="C850">
        <v>2017</v>
      </c>
      <c r="D850">
        <v>99</v>
      </c>
      <c r="E850">
        <v>99</v>
      </c>
      <c r="F850">
        <v>99</v>
      </c>
      <c r="G850">
        <v>99</v>
      </c>
      <c r="H850">
        <v>99</v>
      </c>
      <c r="I850">
        <v>6</v>
      </c>
      <c r="J850">
        <v>999</v>
      </c>
      <c r="K850">
        <v>99</v>
      </c>
      <c r="L850">
        <v>99</v>
      </c>
      <c r="M850">
        <v>99</v>
      </c>
      <c r="N850">
        <v>99</v>
      </c>
      <c r="O850">
        <v>99</v>
      </c>
      <c r="P850">
        <v>9999</v>
      </c>
      <c r="Q850">
        <v>108</v>
      </c>
      <c r="R850">
        <v>1653</v>
      </c>
      <c r="S850">
        <v>4.6854204476709027</v>
      </c>
      <c r="T850">
        <v>5.4410163339382942</v>
      </c>
      <c r="U850">
        <v>19.724077434966713</v>
      </c>
      <c r="V850">
        <v>1.3914095583787056</v>
      </c>
      <c r="W850">
        <v>3.8717483363581366</v>
      </c>
      <c r="X850">
        <v>73.805202661826982</v>
      </c>
      <c r="Y850">
        <v>22.565033272837265</v>
      </c>
      <c r="Z850">
        <v>6.1210219481974324</v>
      </c>
      <c r="AA850">
        <v>1.4868690501066564</v>
      </c>
      <c r="AB850">
        <v>2.1528831092581049</v>
      </c>
      <c r="AC850">
        <v>39.663887646717313</v>
      </c>
      <c r="AD850">
        <v>51.411004782174409</v>
      </c>
      <c r="AE850">
        <v>57.628615555440383</v>
      </c>
      <c r="AF850">
        <v>15.772900763358779</v>
      </c>
      <c r="AG850">
        <v>15.10268364820514</v>
      </c>
      <c r="AH850">
        <v>6.0496067755595885E-2</v>
      </c>
    </row>
    <row r="851" spans="1:34">
      <c r="A851">
        <v>8</v>
      </c>
      <c r="B851">
        <v>38</v>
      </c>
      <c r="C851">
        <v>2017</v>
      </c>
      <c r="D851">
        <v>99</v>
      </c>
      <c r="E851">
        <v>99</v>
      </c>
      <c r="F851">
        <v>99</v>
      </c>
      <c r="G851">
        <v>99</v>
      </c>
      <c r="H851">
        <v>99</v>
      </c>
      <c r="I851">
        <v>24</v>
      </c>
      <c r="J851">
        <v>999</v>
      </c>
      <c r="K851">
        <v>99</v>
      </c>
      <c r="L851">
        <v>99</v>
      </c>
      <c r="M851">
        <v>99</v>
      </c>
      <c r="N851">
        <v>99</v>
      </c>
      <c r="O851">
        <v>99</v>
      </c>
      <c r="P851">
        <v>9999</v>
      </c>
      <c r="Q851">
        <v>158</v>
      </c>
      <c r="R851">
        <v>2846</v>
      </c>
      <c r="S851">
        <v>4.6890372452565003</v>
      </c>
      <c r="T851">
        <v>5.2761770906535492</v>
      </c>
      <c r="U851">
        <v>21.247048489107502</v>
      </c>
      <c r="V851">
        <v>2.4595924104005622</v>
      </c>
      <c r="W851">
        <v>4.3218552354181297</v>
      </c>
      <c r="X851">
        <v>83.345045678144771</v>
      </c>
      <c r="Y851">
        <v>31.166549543218551</v>
      </c>
      <c r="Z851">
        <v>5.8962519571686247</v>
      </c>
      <c r="AA851">
        <v>1.6176944502973476</v>
      </c>
      <c r="AB851">
        <v>2.3963345169064314</v>
      </c>
      <c r="AC851">
        <v>55.345845625952357</v>
      </c>
      <c r="AD851">
        <v>60.294860305015192</v>
      </c>
      <c r="AE851">
        <v>62.71777637177852</v>
      </c>
      <c r="AF851">
        <v>27.156488549618317</v>
      </c>
      <c r="AG851">
        <v>28.010320476743008</v>
      </c>
      <c r="AH851">
        <v>0.42164441321152496</v>
      </c>
    </row>
    <row r="852" spans="1:34">
      <c r="A852">
        <v>8</v>
      </c>
      <c r="B852">
        <v>39</v>
      </c>
      <c r="C852">
        <v>2017</v>
      </c>
      <c r="D852">
        <v>99</v>
      </c>
      <c r="E852">
        <v>99</v>
      </c>
      <c r="F852">
        <v>99</v>
      </c>
      <c r="G852">
        <v>99</v>
      </c>
      <c r="H852">
        <v>99</v>
      </c>
      <c r="I852">
        <v>49</v>
      </c>
      <c r="J852">
        <v>999</v>
      </c>
      <c r="K852">
        <v>99</v>
      </c>
      <c r="L852">
        <v>99</v>
      </c>
      <c r="M852">
        <v>99</v>
      </c>
      <c r="N852">
        <v>99</v>
      </c>
      <c r="O852">
        <v>99</v>
      </c>
      <c r="P852">
        <v>9999</v>
      </c>
      <c r="Q852">
        <v>109</v>
      </c>
      <c r="R852">
        <v>2456</v>
      </c>
      <c r="S852">
        <v>4.5704397394136809</v>
      </c>
      <c r="T852">
        <v>5.3481270358306174</v>
      </c>
      <c r="U852">
        <v>21.215879478827375</v>
      </c>
      <c r="V852">
        <v>2.2801302931596097</v>
      </c>
      <c r="W852">
        <v>5.1710097719869719</v>
      </c>
      <c r="X852">
        <v>83.550488599348512</v>
      </c>
      <c r="Y852">
        <v>32.084690553745943</v>
      </c>
      <c r="Z852">
        <v>5.705001687912941</v>
      </c>
      <c r="AA852">
        <v>1.8982477267302111</v>
      </c>
      <c r="AB852">
        <v>2.4958721120075591</v>
      </c>
      <c r="AC852">
        <v>61.473429883213647</v>
      </c>
      <c r="AD852">
        <v>63.02394379443048</v>
      </c>
      <c r="AE852">
        <v>68.230289261040511</v>
      </c>
      <c r="AF852">
        <v>23.435114503816795</v>
      </c>
      <c r="AG852">
        <v>24.136482283104407</v>
      </c>
      <c r="AH852">
        <v>0.24429967426710095</v>
      </c>
    </row>
    <row r="853" spans="1:34">
      <c r="A853">
        <v>8</v>
      </c>
      <c r="B853">
        <v>40</v>
      </c>
      <c r="C853">
        <v>2017</v>
      </c>
      <c r="D853">
        <v>99</v>
      </c>
      <c r="E853">
        <v>99</v>
      </c>
      <c r="F853">
        <v>99</v>
      </c>
      <c r="G853">
        <v>99</v>
      </c>
      <c r="H853">
        <v>99</v>
      </c>
      <c r="I853">
        <v>80</v>
      </c>
      <c r="J853">
        <v>999</v>
      </c>
      <c r="K853">
        <v>99</v>
      </c>
      <c r="L853">
        <v>99</v>
      </c>
      <c r="M853">
        <v>99</v>
      </c>
      <c r="N853">
        <v>99</v>
      </c>
      <c r="O853">
        <v>99</v>
      </c>
      <c r="P853">
        <v>9999</v>
      </c>
      <c r="Q853">
        <v>103</v>
      </c>
      <c r="R853">
        <v>1153</v>
      </c>
      <c r="S853">
        <v>5.1300954032957513</v>
      </c>
      <c r="T853">
        <v>5.157849089332176</v>
      </c>
      <c r="U853">
        <v>19.536600173460545</v>
      </c>
      <c r="V853">
        <v>2.2549869904596704</v>
      </c>
      <c r="W853">
        <v>1.3876843018213358</v>
      </c>
      <c r="X853">
        <v>70.164787510841293</v>
      </c>
      <c r="Y853">
        <v>24.024284475281878</v>
      </c>
      <c r="Z853">
        <v>6.1244760451810203</v>
      </c>
      <c r="AA853">
        <v>1.411293099581975</v>
      </c>
      <c r="AB853">
        <v>2.1365508403197597</v>
      </c>
      <c r="AC853">
        <v>55.686124794818966</v>
      </c>
      <c r="AD853">
        <v>54.35061047491768</v>
      </c>
      <c r="AE853">
        <v>55.810278981359879</v>
      </c>
      <c r="AF853">
        <v>11.001908396946561</v>
      </c>
      <c r="AG853">
        <v>10.434289181796498</v>
      </c>
      <c r="AH853">
        <v>2.4284475281873381</v>
      </c>
    </row>
    <row r="854" spans="1:34">
      <c r="A854">
        <v>8</v>
      </c>
      <c r="B854">
        <v>41</v>
      </c>
      <c r="C854">
        <v>2017</v>
      </c>
      <c r="D854">
        <v>99</v>
      </c>
      <c r="E854">
        <v>99</v>
      </c>
      <c r="F854">
        <v>99</v>
      </c>
      <c r="G854">
        <v>99</v>
      </c>
      <c r="H854">
        <v>99</v>
      </c>
      <c r="I854">
        <v>81</v>
      </c>
      <c r="J854">
        <v>999</v>
      </c>
      <c r="K854">
        <v>99</v>
      </c>
      <c r="L854">
        <v>99</v>
      </c>
      <c r="M854">
        <v>99</v>
      </c>
      <c r="N854">
        <v>99</v>
      </c>
      <c r="O854">
        <v>99</v>
      </c>
      <c r="P854">
        <v>9999</v>
      </c>
      <c r="Q854">
        <v>3</v>
      </c>
      <c r="R854">
        <v>17</v>
      </c>
      <c r="S854">
        <v>7.117647058823529</v>
      </c>
      <c r="T854">
        <v>0</v>
      </c>
      <c r="U854">
        <v>22.247058823529404</v>
      </c>
      <c r="V854">
        <v>23.52941176470588</v>
      </c>
      <c r="W854">
        <v>0</v>
      </c>
      <c r="X854">
        <v>76.470588235294116</v>
      </c>
      <c r="Y854">
        <v>35.294117647058826</v>
      </c>
      <c r="Z854">
        <v>7.3903050678940128</v>
      </c>
      <c r="AA854">
        <v>1.6407441977625137</v>
      </c>
      <c r="AB854">
        <v>0</v>
      </c>
      <c r="AC854">
        <v>74.177472036462646</v>
      </c>
      <c r="AF854">
        <v>0.16221374045801523</v>
      </c>
      <c r="AG854">
        <v>0.17518870306163331</v>
      </c>
      <c r="AH854">
        <v>0</v>
      </c>
    </row>
    <row r="855" spans="1:34">
      <c r="A855">
        <v>8</v>
      </c>
      <c r="B855">
        <v>42</v>
      </c>
      <c r="C855">
        <v>2017</v>
      </c>
      <c r="D855">
        <v>99</v>
      </c>
      <c r="E855">
        <v>99</v>
      </c>
      <c r="F855">
        <v>99</v>
      </c>
      <c r="G855">
        <v>99</v>
      </c>
      <c r="H855">
        <v>99</v>
      </c>
      <c r="I855">
        <v>83</v>
      </c>
      <c r="J855">
        <v>999</v>
      </c>
      <c r="K855">
        <v>99</v>
      </c>
      <c r="L855">
        <v>99</v>
      </c>
      <c r="M855">
        <v>99</v>
      </c>
      <c r="N855">
        <v>99</v>
      </c>
      <c r="O855">
        <v>99</v>
      </c>
      <c r="P855">
        <v>9999</v>
      </c>
      <c r="Q855">
        <v>144</v>
      </c>
      <c r="R855">
        <v>2355</v>
      </c>
      <c r="S855">
        <v>5.1278131634819522</v>
      </c>
      <c r="T855">
        <v>5.3902335456475594</v>
      </c>
      <c r="U855">
        <v>20.296560509554123</v>
      </c>
      <c r="V855">
        <v>3.1847133757961794</v>
      </c>
      <c r="W855">
        <v>3.9490445859872607</v>
      </c>
      <c r="X855">
        <v>75.626326963906592</v>
      </c>
      <c r="Y855">
        <v>28.025477707006367</v>
      </c>
      <c r="Z855">
        <v>5.9539963970090284</v>
      </c>
      <c r="AA855">
        <v>1.9789259389057128</v>
      </c>
      <c r="AB855">
        <v>2.320075349419731</v>
      </c>
      <c r="AC855">
        <v>46.503223625527433</v>
      </c>
      <c r="AD855">
        <v>57.150972966530041</v>
      </c>
      <c r="AE855">
        <v>53.351095769129088</v>
      </c>
      <c r="AF855">
        <v>22.471374045801525</v>
      </c>
      <c r="AG855">
        <v>22.141035707089294</v>
      </c>
      <c r="AH855">
        <v>0.38216560509554154</v>
      </c>
    </row>
    <row r="856" spans="1:34">
      <c r="A856">
        <v>8</v>
      </c>
      <c r="B856">
        <v>43</v>
      </c>
      <c r="C856">
        <v>2016</v>
      </c>
      <c r="D856">
        <v>99</v>
      </c>
      <c r="E856">
        <v>99</v>
      </c>
      <c r="F856">
        <v>99</v>
      </c>
      <c r="G856">
        <v>99</v>
      </c>
      <c r="H856">
        <v>99</v>
      </c>
      <c r="I856">
        <v>6</v>
      </c>
      <c r="J856">
        <v>999</v>
      </c>
      <c r="K856">
        <v>99</v>
      </c>
      <c r="L856">
        <v>99</v>
      </c>
      <c r="M856">
        <v>99</v>
      </c>
      <c r="N856">
        <v>99</v>
      </c>
      <c r="O856">
        <v>99</v>
      </c>
      <c r="P856">
        <v>9999</v>
      </c>
      <c r="Q856">
        <v>102</v>
      </c>
      <c r="R856">
        <v>1208</v>
      </c>
      <c r="S856">
        <v>5.1365894039735114</v>
      </c>
      <c r="T856">
        <v>6.0902317880794703</v>
      </c>
      <c r="U856">
        <v>21.396192052980151</v>
      </c>
      <c r="V856">
        <v>2.6490066225165556</v>
      </c>
      <c r="W856">
        <v>6.2913907284768209</v>
      </c>
      <c r="X856">
        <v>81.622516556291387</v>
      </c>
      <c r="Y856">
        <v>32.533112582781449</v>
      </c>
      <c r="Z856">
        <v>6.3234991206354447</v>
      </c>
      <c r="AA856">
        <v>1.6807398314670181</v>
      </c>
      <c r="AB856">
        <v>2.2990720729471295</v>
      </c>
      <c r="AC856">
        <v>48.451738360669374</v>
      </c>
      <c r="AD856">
        <v>49.983795843795008</v>
      </c>
      <c r="AE856">
        <v>60.350943358059091</v>
      </c>
      <c r="AF856">
        <v>14.183397910062228</v>
      </c>
      <c r="AG856">
        <v>14.289213016891139</v>
      </c>
      <c r="AH856">
        <v>0</v>
      </c>
    </row>
    <row r="857" spans="1:34">
      <c r="A857">
        <v>8</v>
      </c>
      <c r="B857">
        <v>44</v>
      </c>
      <c r="C857">
        <v>2016</v>
      </c>
      <c r="D857">
        <v>99</v>
      </c>
      <c r="E857">
        <v>99</v>
      </c>
      <c r="F857">
        <v>99</v>
      </c>
      <c r="G857">
        <v>99</v>
      </c>
      <c r="H857">
        <v>99</v>
      </c>
      <c r="I857">
        <v>24</v>
      </c>
      <c r="J857">
        <v>999</v>
      </c>
      <c r="K857">
        <v>99</v>
      </c>
      <c r="L857">
        <v>99</v>
      </c>
      <c r="M857">
        <v>99</v>
      </c>
      <c r="N857">
        <v>99</v>
      </c>
      <c r="O857">
        <v>99</v>
      </c>
      <c r="P857">
        <v>9999</v>
      </c>
      <c r="Q857">
        <v>171</v>
      </c>
      <c r="R857">
        <v>2446</v>
      </c>
      <c r="S857">
        <v>4.6774325429272281</v>
      </c>
      <c r="T857">
        <v>5.020850367947669</v>
      </c>
      <c r="U857">
        <v>20.982992641046621</v>
      </c>
      <c r="V857">
        <v>3.965658217497956</v>
      </c>
      <c r="W857">
        <v>2.616516762060507</v>
      </c>
      <c r="X857">
        <v>80.907604251839743</v>
      </c>
      <c r="Y857">
        <v>30.539656582174985</v>
      </c>
      <c r="Z857">
        <v>6.1627409087621556</v>
      </c>
      <c r="AA857">
        <v>1.6297136524148563</v>
      </c>
      <c r="AB857">
        <v>2.1072953364467182</v>
      </c>
      <c r="AC857">
        <v>62.186466131869487</v>
      </c>
      <c r="AD857">
        <v>58.676753875479889</v>
      </c>
      <c r="AE857">
        <v>65.515179750101268</v>
      </c>
      <c r="AF857">
        <v>28.719032523188904</v>
      </c>
      <c r="AG857">
        <v>28.374536092334299</v>
      </c>
      <c r="AH857">
        <v>0.28618152085036802</v>
      </c>
    </row>
    <row r="858" spans="1:34">
      <c r="A858">
        <v>8</v>
      </c>
      <c r="B858">
        <v>45</v>
      </c>
      <c r="C858">
        <v>2016</v>
      </c>
      <c r="D858">
        <v>99</v>
      </c>
      <c r="E858">
        <v>99</v>
      </c>
      <c r="F858">
        <v>99</v>
      </c>
      <c r="G858">
        <v>99</v>
      </c>
      <c r="H858">
        <v>99</v>
      </c>
      <c r="I858">
        <v>49</v>
      </c>
      <c r="J858">
        <v>999</v>
      </c>
      <c r="K858">
        <v>99</v>
      </c>
      <c r="L858">
        <v>99</v>
      </c>
      <c r="M858">
        <v>99</v>
      </c>
      <c r="N858">
        <v>99</v>
      </c>
      <c r="O858">
        <v>99</v>
      </c>
      <c r="P858">
        <v>9999</v>
      </c>
      <c r="Q858">
        <v>107</v>
      </c>
      <c r="R858">
        <v>2013</v>
      </c>
      <c r="S858">
        <v>4.7993045206159959</v>
      </c>
      <c r="T858">
        <v>5.5767511177347249</v>
      </c>
      <c r="U858">
        <v>21.844759066070523</v>
      </c>
      <c r="V858">
        <v>2.6825633383010432</v>
      </c>
      <c r="W858">
        <v>7.5012419274714368</v>
      </c>
      <c r="X858">
        <v>85.842026825633383</v>
      </c>
      <c r="Y858">
        <v>37.50620963735718</v>
      </c>
      <c r="Z858">
        <v>5.7693908210637552</v>
      </c>
      <c r="AA858">
        <v>1.8784366123115157</v>
      </c>
      <c r="AB858">
        <v>2.6142442885760886</v>
      </c>
      <c r="AC858">
        <v>55.64089713574289</v>
      </c>
      <c r="AD858">
        <v>60.105970754862312</v>
      </c>
      <c r="AE858">
        <v>70.246338322448977</v>
      </c>
      <c r="AF858">
        <v>23.635082775625225</v>
      </c>
      <c r="AG858">
        <v>24.310613720886369</v>
      </c>
      <c r="AH858">
        <v>0.14903129657228015</v>
      </c>
    </row>
    <row r="859" spans="1:34">
      <c r="A859">
        <v>8</v>
      </c>
      <c r="B859">
        <v>46</v>
      </c>
      <c r="C859">
        <v>2016</v>
      </c>
      <c r="D859">
        <v>99</v>
      </c>
      <c r="E859">
        <v>99</v>
      </c>
      <c r="F859">
        <v>99</v>
      </c>
      <c r="G859">
        <v>99</v>
      </c>
      <c r="H859">
        <v>99</v>
      </c>
      <c r="I859">
        <v>80</v>
      </c>
      <c r="J859">
        <v>999</v>
      </c>
      <c r="K859">
        <v>99</v>
      </c>
      <c r="L859">
        <v>99</v>
      </c>
      <c r="M859">
        <v>99</v>
      </c>
      <c r="N859">
        <v>99</v>
      </c>
      <c r="O859">
        <v>99</v>
      </c>
      <c r="P859">
        <v>9999</v>
      </c>
      <c r="Q859">
        <v>114</v>
      </c>
      <c r="R859">
        <v>1133</v>
      </c>
      <c r="S859">
        <v>5.3177405119152681</v>
      </c>
      <c r="T859">
        <v>5.2488967343336252</v>
      </c>
      <c r="U859">
        <v>20.049161518093538</v>
      </c>
      <c r="V859">
        <v>2.8243601059135046</v>
      </c>
      <c r="W859">
        <v>0.88261253309797028</v>
      </c>
      <c r="X859">
        <v>77.405119152691981</v>
      </c>
      <c r="Y859">
        <v>24.007060900264783</v>
      </c>
      <c r="Z859">
        <v>5.63527000705957</v>
      </c>
      <c r="AA859">
        <v>1.5309727900159431</v>
      </c>
      <c r="AB859">
        <v>2.0253928870207565</v>
      </c>
      <c r="AC859">
        <v>57.808311157671746</v>
      </c>
      <c r="AD859">
        <v>52.466907112743058</v>
      </c>
      <c r="AE859">
        <v>54.974960960126033</v>
      </c>
      <c r="AF859">
        <v>13.302806152401084</v>
      </c>
      <c r="AG859">
        <v>12.558304617543261</v>
      </c>
      <c r="AH859">
        <v>1.7652250661959403</v>
      </c>
    </row>
    <row r="860" spans="1:34">
      <c r="A860">
        <v>8</v>
      </c>
      <c r="B860">
        <v>47</v>
      </c>
      <c r="C860">
        <v>2016</v>
      </c>
      <c r="D860">
        <v>99</v>
      </c>
      <c r="E860">
        <v>99</v>
      </c>
      <c r="F860">
        <v>99</v>
      </c>
      <c r="G860">
        <v>99</v>
      </c>
      <c r="H860">
        <v>99</v>
      </c>
      <c r="I860">
        <v>81</v>
      </c>
      <c r="J860">
        <v>999</v>
      </c>
      <c r="K860">
        <v>99</v>
      </c>
      <c r="L860">
        <v>99</v>
      </c>
      <c r="M860">
        <v>99</v>
      </c>
      <c r="N860">
        <v>99</v>
      </c>
      <c r="O860">
        <v>99</v>
      </c>
      <c r="P860">
        <v>9999</v>
      </c>
      <c r="Q860">
        <v>3</v>
      </c>
      <c r="R860">
        <v>31</v>
      </c>
      <c r="S860">
        <v>6.4516129032258052</v>
      </c>
      <c r="T860">
        <v>0</v>
      </c>
      <c r="U860">
        <v>18.683870967741935</v>
      </c>
      <c r="V860">
        <v>3.2258064516129026</v>
      </c>
      <c r="W860">
        <v>0</v>
      </c>
      <c r="X860">
        <v>54.838709677419359</v>
      </c>
      <c r="Y860">
        <v>22.58064516129032</v>
      </c>
      <c r="Z860">
        <v>5.6478426811564706</v>
      </c>
      <c r="AA860">
        <v>1.6031965986824772</v>
      </c>
      <c r="AB860">
        <v>0</v>
      </c>
      <c r="AC860">
        <v>55.977880672862625</v>
      </c>
      <c r="AF860">
        <v>0.36397792649994126</v>
      </c>
      <c r="AG860">
        <v>0.32020893190529293</v>
      </c>
      <c r="AH860">
        <v>0</v>
      </c>
    </row>
    <row r="861" spans="1:34">
      <c r="A861">
        <v>8</v>
      </c>
      <c r="B861">
        <v>48</v>
      </c>
      <c r="C861">
        <v>2016</v>
      </c>
      <c r="D861">
        <v>99</v>
      </c>
      <c r="E861">
        <v>99</v>
      </c>
      <c r="F861">
        <v>99</v>
      </c>
      <c r="G861">
        <v>99</v>
      </c>
      <c r="H861">
        <v>99</v>
      </c>
      <c r="I861">
        <v>83</v>
      </c>
      <c r="J861">
        <v>999</v>
      </c>
      <c r="K861">
        <v>99</v>
      </c>
      <c r="L861">
        <v>99</v>
      </c>
      <c r="M861">
        <v>99</v>
      </c>
      <c r="N861">
        <v>99</v>
      </c>
      <c r="O861">
        <v>99</v>
      </c>
      <c r="P861">
        <v>9999</v>
      </c>
      <c r="Q861">
        <v>131</v>
      </c>
      <c r="R861">
        <v>1686</v>
      </c>
      <c r="S861">
        <v>5.3072360616844598</v>
      </c>
      <c r="T861">
        <v>5.5480427046263356</v>
      </c>
      <c r="U861">
        <v>21.614768683274036</v>
      </c>
      <c r="V861">
        <v>3.9145907473309607</v>
      </c>
      <c r="W861">
        <v>3.4400948991696327</v>
      </c>
      <c r="X861">
        <v>82.443653618030851</v>
      </c>
      <c r="Y861">
        <v>36.536180308422303</v>
      </c>
      <c r="Z861">
        <v>6.0133985560925973</v>
      </c>
      <c r="AA861">
        <v>1.9006853543290665</v>
      </c>
      <c r="AB861">
        <v>2.2243141132875426</v>
      </c>
      <c r="AC861">
        <v>45.691368456641428</v>
      </c>
      <c r="AD861">
        <v>50.720351281962785</v>
      </c>
      <c r="AE861">
        <v>54.379174681479405</v>
      </c>
      <c r="AF861">
        <v>19.795702712222607</v>
      </c>
      <c r="AG861">
        <v>20.147123620439647</v>
      </c>
      <c r="AH861">
        <v>0.11862396204033213</v>
      </c>
    </row>
    <row r="862" spans="1:34">
      <c r="A862">
        <v>8</v>
      </c>
      <c r="B862">
        <v>49</v>
      </c>
      <c r="C862">
        <v>2015</v>
      </c>
      <c r="D862">
        <v>99</v>
      </c>
      <c r="E862">
        <v>99</v>
      </c>
      <c r="F862">
        <v>99</v>
      </c>
      <c r="G862">
        <v>99</v>
      </c>
      <c r="H862">
        <v>99</v>
      </c>
      <c r="I862">
        <v>6</v>
      </c>
      <c r="J862">
        <v>999</v>
      </c>
      <c r="K862">
        <v>99</v>
      </c>
      <c r="L862">
        <v>99</v>
      </c>
      <c r="M862">
        <v>99</v>
      </c>
      <c r="N862">
        <v>99</v>
      </c>
      <c r="O862">
        <v>99</v>
      </c>
      <c r="P862">
        <v>9999</v>
      </c>
      <c r="Q862">
        <v>85</v>
      </c>
      <c r="R862">
        <v>1222</v>
      </c>
      <c r="S862">
        <v>5.0818330605564652</v>
      </c>
      <c r="T862">
        <v>5.756137479541735</v>
      </c>
      <c r="U862">
        <v>21.900736497545005</v>
      </c>
      <c r="V862">
        <v>2.5368248772504089</v>
      </c>
      <c r="W862">
        <v>4.0098199672667754</v>
      </c>
      <c r="X862">
        <v>87.970540098199692</v>
      </c>
      <c r="Y862">
        <v>36.906710310965629</v>
      </c>
      <c r="Z862">
        <v>5.8934850807492749</v>
      </c>
      <c r="AA862">
        <v>1.6372846603062843</v>
      </c>
      <c r="AB862">
        <v>2.2711686445959796</v>
      </c>
      <c r="AC862">
        <v>53.030127524227041</v>
      </c>
      <c r="AD862">
        <v>52.642508422651247</v>
      </c>
      <c r="AE862">
        <v>60.13084528000811</v>
      </c>
      <c r="AF862">
        <v>14.980997915900453</v>
      </c>
      <c r="AG862">
        <v>15.696174765959396</v>
      </c>
      <c r="AH862">
        <v>0</v>
      </c>
    </row>
    <row r="863" spans="1:34">
      <c r="A863">
        <v>8</v>
      </c>
      <c r="B863">
        <v>50</v>
      </c>
      <c r="C863">
        <v>2015</v>
      </c>
      <c r="D863">
        <v>99</v>
      </c>
      <c r="E863">
        <v>99</v>
      </c>
      <c r="F863">
        <v>99</v>
      </c>
      <c r="G863">
        <v>99</v>
      </c>
      <c r="H863">
        <v>99</v>
      </c>
      <c r="I863">
        <v>24</v>
      </c>
      <c r="J863">
        <v>999</v>
      </c>
      <c r="K863">
        <v>99</v>
      </c>
      <c r="L863">
        <v>99</v>
      </c>
      <c r="M863">
        <v>99</v>
      </c>
      <c r="N863">
        <v>99</v>
      </c>
      <c r="O863">
        <v>99</v>
      </c>
      <c r="P863">
        <v>9999</v>
      </c>
      <c r="Q863">
        <v>154</v>
      </c>
      <c r="R863">
        <v>1961</v>
      </c>
      <c r="S863">
        <v>4.5843957164711879</v>
      </c>
      <c r="T863">
        <v>5.1162672106068348</v>
      </c>
      <c r="U863">
        <v>21.138245792962795</v>
      </c>
      <c r="V863">
        <v>4.4875063742988281</v>
      </c>
      <c r="W863">
        <v>2.0397756246812846</v>
      </c>
      <c r="X863">
        <v>81.38704742478329</v>
      </c>
      <c r="Y863">
        <v>32.432432432432442</v>
      </c>
      <c r="Z863">
        <v>5.9966143586364797</v>
      </c>
      <c r="AA863">
        <v>1.6905235029075238</v>
      </c>
      <c r="AB863">
        <v>2.1134921564439626</v>
      </c>
      <c r="AC863">
        <v>59.971754172869936</v>
      </c>
      <c r="AD863">
        <v>55.797703431174625</v>
      </c>
      <c r="AE863">
        <v>59.213213703148902</v>
      </c>
      <c r="AF863">
        <v>24.040701238200313</v>
      </c>
      <c r="AG863">
        <v>24.311426201991036</v>
      </c>
      <c r="AH863">
        <v>0.25497195308516057</v>
      </c>
    </row>
    <row r="864" spans="1:34">
      <c r="A864">
        <v>8</v>
      </c>
      <c r="B864">
        <v>51</v>
      </c>
      <c r="C864">
        <v>2015</v>
      </c>
      <c r="D864">
        <v>99</v>
      </c>
      <c r="E864">
        <v>99</v>
      </c>
      <c r="F864">
        <v>99</v>
      </c>
      <c r="G864">
        <v>99</v>
      </c>
      <c r="H864">
        <v>99</v>
      </c>
      <c r="I864">
        <v>49</v>
      </c>
      <c r="J864">
        <v>999</v>
      </c>
      <c r="K864">
        <v>99</v>
      </c>
      <c r="L864">
        <v>99</v>
      </c>
      <c r="M864">
        <v>99</v>
      </c>
      <c r="N864">
        <v>99</v>
      </c>
      <c r="O864">
        <v>99</v>
      </c>
      <c r="P864">
        <v>9999</v>
      </c>
      <c r="Q864">
        <v>109</v>
      </c>
      <c r="R864">
        <v>2209</v>
      </c>
      <c r="S864">
        <v>4.540516070620189</v>
      </c>
      <c r="T864">
        <v>5.389769126301494</v>
      </c>
      <c r="U864">
        <v>20.71910366681756</v>
      </c>
      <c r="V864">
        <v>2.4445450430058844</v>
      </c>
      <c r="W864">
        <v>2.580353100950656</v>
      </c>
      <c r="X864">
        <v>80.669986419194203</v>
      </c>
      <c r="Y864">
        <v>30.058850158442741</v>
      </c>
      <c r="Z864">
        <v>5.7108354369236451</v>
      </c>
      <c r="AA864">
        <v>1.929802928890586</v>
      </c>
      <c r="AB864">
        <v>2.3064662760979204</v>
      </c>
      <c r="AC864">
        <v>60.725158294297962</v>
      </c>
      <c r="AD864">
        <v>61.921813307170112</v>
      </c>
      <c r="AE864">
        <v>66.572476854751855</v>
      </c>
      <c r="AF864">
        <v>27.081034694127744</v>
      </c>
      <c r="AG864">
        <v>26.842970805479727</v>
      </c>
      <c r="AH864">
        <v>0.31688546853779992</v>
      </c>
    </row>
    <row r="865" spans="1:37">
      <c r="A865">
        <v>8</v>
      </c>
      <c r="B865">
        <v>52</v>
      </c>
      <c r="C865">
        <v>2015</v>
      </c>
      <c r="D865">
        <v>99</v>
      </c>
      <c r="E865">
        <v>99</v>
      </c>
      <c r="F865">
        <v>99</v>
      </c>
      <c r="G865">
        <v>99</v>
      </c>
      <c r="H865">
        <v>99</v>
      </c>
      <c r="I865">
        <v>80</v>
      </c>
      <c r="J865">
        <v>999</v>
      </c>
      <c r="K865">
        <v>99</v>
      </c>
      <c r="L865">
        <v>99</v>
      </c>
      <c r="M865">
        <v>99</v>
      </c>
      <c r="N865">
        <v>99</v>
      </c>
      <c r="O865">
        <v>99</v>
      </c>
      <c r="P865">
        <v>9999</v>
      </c>
      <c r="Q865">
        <v>118</v>
      </c>
      <c r="R865">
        <v>1061</v>
      </c>
      <c r="S865">
        <v>5.1140433553251636</v>
      </c>
      <c r="T865">
        <v>5.0113100848256362</v>
      </c>
      <c r="U865">
        <v>20.317342130065985</v>
      </c>
      <c r="V865">
        <v>3.6757775683317626</v>
      </c>
      <c r="W865">
        <v>0.94250706880301582</v>
      </c>
      <c r="X865">
        <v>79.170593779453341</v>
      </c>
      <c r="Y865">
        <v>26.295947219604152</v>
      </c>
      <c r="Z865">
        <v>5.7354102002172649</v>
      </c>
      <c r="AA865">
        <v>1.4778288434341831</v>
      </c>
      <c r="AB865">
        <v>1.9294494042998764</v>
      </c>
      <c r="AC865">
        <v>48.129739216231691</v>
      </c>
      <c r="AD865">
        <v>47.95150258835249</v>
      </c>
      <c r="AE865">
        <v>56.477502879659049</v>
      </c>
      <c r="AF865">
        <v>13.00723305136693</v>
      </c>
      <c r="AG865">
        <v>12.642884708095856</v>
      </c>
      <c r="AH865">
        <v>0</v>
      </c>
    </row>
    <row r="866" spans="1:37">
      <c r="A866">
        <v>8</v>
      </c>
      <c r="B866">
        <v>53</v>
      </c>
      <c r="C866">
        <v>2015</v>
      </c>
      <c r="D866">
        <v>99</v>
      </c>
      <c r="E866">
        <v>99</v>
      </c>
      <c r="F866">
        <v>99</v>
      </c>
      <c r="G866">
        <v>99</v>
      </c>
      <c r="H866">
        <v>99</v>
      </c>
      <c r="I866">
        <v>81</v>
      </c>
      <c r="J866">
        <v>999</v>
      </c>
      <c r="K866">
        <v>99</v>
      </c>
      <c r="L866">
        <v>99</v>
      </c>
      <c r="M866">
        <v>99</v>
      </c>
      <c r="N866">
        <v>99</v>
      </c>
      <c r="O866">
        <v>99</v>
      </c>
      <c r="P866">
        <v>9999</v>
      </c>
      <c r="Q866">
        <v>5</v>
      </c>
      <c r="R866">
        <v>36</v>
      </c>
      <c r="S866">
        <v>5.6944444444444446</v>
      </c>
      <c r="T866">
        <v>0</v>
      </c>
      <c r="U866">
        <v>17.530555555555566</v>
      </c>
      <c r="V866">
        <v>22.222222222222225</v>
      </c>
      <c r="W866">
        <v>0</v>
      </c>
      <c r="X866">
        <v>52.777777777777779</v>
      </c>
      <c r="Y866">
        <v>22.222222222222225</v>
      </c>
      <c r="Z866">
        <v>7.3245712595210994</v>
      </c>
      <c r="AA866">
        <v>2.1320236141651954</v>
      </c>
      <c r="AB866">
        <v>0</v>
      </c>
      <c r="AC866">
        <v>77.312387729333594</v>
      </c>
      <c r="AF866">
        <v>0.44133872747333591</v>
      </c>
      <c r="AG866">
        <v>0.37013664147477537</v>
      </c>
      <c r="AH866">
        <v>0</v>
      </c>
    </row>
    <row r="867" spans="1:37">
      <c r="A867">
        <v>8</v>
      </c>
      <c r="B867">
        <v>54</v>
      </c>
      <c r="C867">
        <v>2015</v>
      </c>
      <c r="D867">
        <v>99</v>
      </c>
      <c r="E867">
        <v>99</v>
      </c>
      <c r="F867">
        <v>99</v>
      </c>
      <c r="G867">
        <v>99</v>
      </c>
      <c r="H867">
        <v>99</v>
      </c>
      <c r="I867">
        <v>83</v>
      </c>
      <c r="J867">
        <v>999</v>
      </c>
      <c r="K867">
        <v>99</v>
      </c>
      <c r="L867">
        <v>99</v>
      </c>
      <c r="M867">
        <v>99</v>
      </c>
      <c r="N867">
        <v>99</v>
      </c>
      <c r="O867">
        <v>99</v>
      </c>
      <c r="P867">
        <v>9999</v>
      </c>
      <c r="Q867">
        <v>133</v>
      </c>
      <c r="R867">
        <v>1668</v>
      </c>
      <c r="S867">
        <v>5.157673860911272</v>
      </c>
      <c r="T867">
        <v>5.3974820143884887</v>
      </c>
      <c r="U867">
        <v>20.583633093525183</v>
      </c>
      <c r="V867">
        <v>3.8369304556354913</v>
      </c>
      <c r="W867">
        <v>3.2973621103117514</v>
      </c>
      <c r="X867">
        <v>77.158273381294975</v>
      </c>
      <c r="Y867">
        <v>29.736211031175053</v>
      </c>
      <c r="Z867">
        <v>6.1878431127624216</v>
      </c>
      <c r="AA867">
        <v>1.8504539229528043</v>
      </c>
      <c r="AB867">
        <v>2.2171488573011757</v>
      </c>
      <c r="AC867">
        <v>45.495286311713187</v>
      </c>
      <c r="AD867">
        <v>51.987410867699218</v>
      </c>
      <c r="AE867">
        <v>49.017790608898039</v>
      </c>
      <c r="AF867">
        <v>20.448694372931225</v>
      </c>
      <c r="AG867">
        <v>20.136406876999217</v>
      </c>
      <c r="AH867">
        <v>0.47961630695443641</v>
      </c>
    </row>
    <row r="868" spans="1:37">
      <c r="A868">
        <v>9</v>
      </c>
      <c r="B868">
        <v>1</v>
      </c>
      <c r="C868">
        <v>2023</v>
      </c>
      <c r="D868">
        <v>99</v>
      </c>
      <c r="E868">
        <v>99</v>
      </c>
      <c r="F868">
        <v>99</v>
      </c>
      <c r="G868">
        <v>99</v>
      </c>
      <c r="H868">
        <v>1</v>
      </c>
      <c r="I868">
        <v>99</v>
      </c>
      <c r="J868">
        <v>103</v>
      </c>
      <c r="K868">
        <v>99</v>
      </c>
      <c r="L868">
        <v>99</v>
      </c>
      <c r="M868">
        <v>99</v>
      </c>
      <c r="N868">
        <v>99</v>
      </c>
      <c r="O868">
        <v>99</v>
      </c>
      <c r="P868">
        <v>9999</v>
      </c>
      <c r="Q868">
        <v>18</v>
      </c>
      <c r="R868">
        <v>218</v>
      </c>
      <c r="S868">
        <v>5.3807339449541285</v>
      </c>
      <c r="T868">
        <v>4.5412844036697244</v>
      </c>
      <c r="U868">
        <v>19.239449541284408</v>
      </c>
      <c r="V868">
        <v>1.3761467889908259</v>
      </c>
      <c r="W868">
        <v>1.3761467889908259</v>
      </c>
      <c r="X868">
        <v>77.064220183486228</v>
      </c>
      <c r="Y868">
        <v>12.38532110091743</v>
      </c>
      <c r="Z868">
        <v>5.5527002828299548</v>
      </c>
      <c r="AA868">
        <v>1.7911595887396452</v>
      </c>
      <c r="AB868">
        <v>2.1225400660431815</v>
      </c>
      <c r="AC868">
        <v>43.475467684915941</v>
      </c>
      <c r="AD868">
        <v>53.553077982085775</v>
      </c>
      <c r="AE868">
        <v>52.132776101023715</v>
      </c>
      <c r="AF868">
        <v>2.369307683947397</v>
      </c>
      <c r="AG868">
        <v>2.2002233692028548</v>
      </c>
      <c r="AH868">
        <v>0</v>
      </c>
      <c r="AI868">
        <v>0</v>
      </c>
    </row>
    <row r="869" spans="1:37">
      <c r="A869">
        <v>9</v>
      </c>
      <c r="B869">
        <v>2</v>
      </c>
      <c r="C869">
        <v>2023</v>
      </c>
      <c r="D869">
        <v>99</v>
      </c>
      <c r="E869">
        <v>99</v>
      </c>
      <c r="F869">
        <v>99</v>
      </c>
      <c r="G869">
        <v>99</v>
      </c>
      <c r="H869">
        <v>2</v>
      </c>
      <c r="I869">
        <v>99</v>
      </c>
      <c r="J869">
        <v>106</v>
      </c>
      <c r="K869">
        <v>99</v>
      </c>
      <c r="L869">
        <v>99</v>
      </c>
      <c r="M869">
        <v>99</v>
      </c>
      <c r="N869">
        <v>99</v>
      </c>
      <c r="O869">
        <v>99</v>
      </c>
      <c r="P869">
        <v>9999</v>
      </c>
      <c r="Q869">
        <v>17</v>
      </c>
      <c r="R869">
        <v>202</v>
      </c>
      <c r="S869">
        <v>7.5693069306930685</v>
      </c>
      <c r="T869">
        <v>5.3861386138613856</v>
      </c>
      <c r="U869">
        <v>20.796534653465358</v>
      </c>
      <c r="V869">
        <v>7.4257425742574252</v>
      </c>
      <c r="W869">
        <v>5.4455445544554451</v>
      </c>
      <c r="X869">
        <v>75.247524752475243</v>
      </c>
      <c r="Y869">
        <v>29.702970297029704</v>
      </c>
      <c r="Z869">
        <v>6.7680186982812227</v>
      </c>
      <c r="AA869">
        <v>2.4103014303197559</v>
      </c>
      <c r="AB869">
        <v>2.2601598867025894</v>
      </c>
      <c r="AC869">
        <v>51.483635394341839</v>
      </c>
      <c r="AD869">
        <v>45.310385782571856</v>
      </c>
      <c r="AE869">
        <v>54.578191581414245</v>
      </c>
      <c r="AF869">
        <v>2.1954135420063037</v>
      </c>
      <c r="AG869">
        <v>2.2037381030194725</v>
      </c>
      <c r="AH869">
        <v>0</v>
      </c>
      <c r="AI869">
        <v>102</v>
      </c>
      <c r="AJ869">
        <v>105.47450980392152</v>
      </c>
      <c r="AK869">
        <v>15.865463051685467</v>
      </c>
    </row>
    <row r="870" spans="1:37">
      <c r="A870">
        <v>9</v>
      </c>
      <c r="B870">
        <v>3</v>
      </c>
      <c r="C870">
        <v>2023</v>
      </c>
      <c r="D870">
        <v>99</v>
      </c>
      <c r="E870">
        <v>99</v>
      </c>
      <c r="F870">
        <v>99</v>
      </c>
      <c r="G870">
        <v>99</v>
      </c>
      <c r="H870">
        <v>1</v>
      </c>
      <c r="I870">
        <v>99</v>
      </c>
      <c r="J870">
        <v>110</v>
      </c>
      <c r="K870">
        <v>99</v>
      </c>
      <c r="L870">
        <v>99</v>
      </c>
      <c r="M870">
        <v>99</v>
      </c>
      <c r="N870">
        <v>99</v>
      </c>
      <c r="O870">
        <v>99</v>
      </c>
      <c r="P870">
        <v>9999</v>
      </c>
      <c r="Q870">
        <v>92</v>
      </c>
      <c r="R870">
        <v>1220</v>
      </c>
      <c r="S870">
        <v>4.6991803278688513</v>
      </c>
      <c r="T870">
        <v>5.8877049180327887</v>
      </c>
      <c r="U870">
        <v>21.091065573770489</v>
      </c>
      <c r="V870">
        <v>2.540983606557377</v>
      </c>
      <c r="W870">
        <v>8.0327868852459012</v>
      </c>
      <c r="X870">
        <v>84.016393442622942</v>
      </c>
      <c r="Y870">
        <v>29.180327868852459</v>
      </c>
      <c r="Z870">
        <v>5.5848178723957318</v>
      </c>
      <c r="AA870">
        <v>1.6798221950034256</v>
      </c>
      <c r="AB870">
        <v>2.1100104058811255</v>
      </c>
      <c r="AC870">
        <v>45.11775010395781</v>
      </c>
      <c r="AD870">
        <v>54.355170278069643</v>
      </c>
      <c r="AE870">
        <v>68.169241249317992</v>
      </c>
      <c r="AF870">
        <v>13.259428323008361</v>
      </c>
      <c r="AG870">
        <v>13.49820407593714</v>
      </c>
      <c r="AH870">
        <v>1.0655737704918031</v>
      </c>
      <c r="AI870">
        <v>966</v>
      </c>
      <c r="AJ870">
        <v>110.34886128364391</v>
      </c>
      <c r="AK870">
        <v>15.586667583190176</v>
      </c>
    </row>
    <row r="871" spans="1:37">
      <c r="A871">
        <v>9</v>
      </c>
      <c r="B871">
        <v>4</v>
      </c>
      <c r="C871">
        <v>2023</v>
      </c>
      <c r="D871">
        <v>99</v>
      </c>
      <c r="E871">
        <v>99</v>
      </c>
      <c r="F871">
        <v>99</v>
      </c>
      <c r="G871">
        <v>99</v>
      </c>
      <c r="H871">
        <v>1</v>
      </c>
      <c r="I871">
        <v>99</v>
      </c>
      <c r="J871">
        <v>111</v>
      </c>
      <c r="K871">
        <v>99</v>
      </c>
      <c r="L871">
        <v>99</v>
      </c>
      <c r="M871">
        <v>99</v>
      </c>
      <c r="N871">
        <v>99</v>
      </c>
      <c r="O871">
        <v>99</v>
      </c>
      <c r="P871">
        <v>9999</v>
      </c>
      <c r="Q871">
        <v>14</v>
      </c>
      <c r="R871">
        <v>131</v>
      </c>
      <c r="S871">
        <v>5.1526717557251915</v>
      </c>
      <c r="T871">
        <v>5.2595419847328237</v>
      </c>
      <c r="U871">
        <v>19.347328244274809</v>
      </c>
      <c r="V871">
        <v>3.8167938931297729</v>
      </c>
      <c r="W871">
        <v>1.5267175572519092</v>
      </c>
      <c r="X871">
        <v>75.572519083969482</v>
      </c>
      <c r="Y871">
        <v>24.427480916030543</v>
      </c>
      <c r="Z871">
        <v>6.584452288967622</v>
      </c>
      <c r="AA871">
        <v>1.6320889178494997</v>
      </c>
      <c r="AB871">
        <v>1.9284443212459299</v>
      </c>
      <c r="AC871">
        <v>20.312367781523346</v>
      </c>
      <c r="AD871">
        <v>23.992400617675003</v>
      </c>
      <c r="AE871">
        <v>64.711060954953297</v>
      </c>
      <c r="AF871">
        <v>1.4237582871427017</v>
      </c>
      <c r="AG871">
        <v>1.3295660982415316</v>
      </c>
      <c r="AH871">
        <v>3.8167938931297729</v>
      </c>
      <c r="AI871">
        <v>72</v>
      </c>
      <c r="AJ871">
        <v>106.7916666666667</v>
      </c>
      <c r="AK871">
        <v>16.587495268677547</v>
      </c>
    </row>
    <row r="872" spans="1:37">
      <c r="A872">
        <v>9</v>
      </c>
      <c r="B872">
        <v>5</v>
      </c>
      <c r="C872">
        <v>2023</v>
      </c>
      <c r="D872">
        <v>99</v>
      </c>
      <c r="E872">
        <v>99</v>
      </c>
      <c r="F872">
        <v>99</v>
      </c>
      <c r="G872">
        <v>99</v>
      </c>
      <c r="H872">
        <v>1</v>
      </c>
      <c r="I872">
        <v>99</v>
      </c>
      <c r="J872">
        <v>116</v>
      </c>
      <c r="K872">
        <v>99</v>
      </c>
      <c r="L872">
        <v>99</v>
      </c>
      <c r="M872">
        <v>99</v>
      </c>
      <c r="N872">
        <v>99</v>
      </c>
      <c r="O872">
        <v>99</v>
      </c>
      <c r="P872">
        <v>9999</v>
      </c>
      <c r="Q872">
        <v>41</v>
      </c>
      <c r="R872">
        <v>329</v>
      </c>
      <c r="S872">
        <v>5.3738601823708194</v>
      </c>
      <c r="T872">
        <v>5.3738601823708194</v>
      </c>
      <c r="U872">
        <v>21.588145896656528</v>
      </c>
      <c r="V872">
        <v>5.4711246200607908</v>
      </c>
      <c r="W872">
        <v>2.1276595744680855</v>
      </c>
      <c r="X872">
        <v>81.155015197568403</v>
      </c>
      <c r="Y872">
        <v>35.562310030395146</v>
      </c>
      <c r="Z872">
        <v>6.5142919260548116</v>
      </c>
      <c r="AA872">
        <v>1.2511577587538441</v>
      </c>
      <c r="AB872">
        <v>2.1173872739744688</v>
      </c>
      <c r="AC872">
        <v>51.682505814513206</v>
      </c>
      <c r="AD872">
        <v>54.142004296703824</v>
      </c>
      <c r="AE872">
        <v>56.680286862477047</v>
      </c>
      <c r="AF872">
        <v>3.5756982936637312</v>
      </c>
      <c r="AG872">
        <v>3.7258801391834599</v>
      </c>
      <c r="AH872">
        <v>0</v>
      </c>
      <c r="AI872">
        <v>0</v>
      </c>
    </row>
    <row r="873" spans="1:37">
      <c r="A873">
        <v>9</v>
      </c>
      <c r="B873">
        <v>6</v>
      </c>
      <c r="C873">
        <v>2023</v>
      </c>
      <c r="D873">
        <v>99</v>
      </c>
      <c r="E873">
        <v>99</v>
      </c>
      <c r="F873">
        <v>99</v>
      </c>
      <c r="G873">
        <v>99</v>
      </c>
      <c r="H873">
        <v>2</v>
      </c>
      <c r="I873">
        <v>99</v>
      </c>
      <c r="J873">
        <v>117</v>
      </c>
      <c r="K873">
        <v>99</v>
      </c>
      <c r="L873">
        <v>99</v>
      </c>
      <c r="M873">
        <v>99</v>
      </c>
      <c r="N873">
        <v>99</v>
      </c>
      <c r="O873">
        <v>99</v>
      </c>
      <c r="P873">
        <v>9999</v>
      </c>
      <c r="Q873">
        <v>12</v>
      </c>
      <c r="R873">
        <v>79</v>
      </c>
      <c r="S873">
        <v>5.3797468354430391</v>
      </c>
      <c r="T873">
        <v>5.1898734177215191</v>
      </c>
      <c r="U873">
        <v>18.384810126582273</v>
      </c>
      <c r="V873">
        <v>5.0632911392405058</v>
      </c>
      <c r="W873">
        <v>2.5316455696202529</v>
      </c>
      <c r="X873">
        <v>64.556962025316452</v>
      </c>
      <c r="Y873">
        <v>18.987341772151904</v>
      </c>
      <c r="Z873">
        <v>5.445381008803424</v>
      </c>
      <c r="AA873">
        <v>1.5614322982389124</v>
      </c>
      <c r="AB873">
        <v>1.8560605441285021</v>
      </c>
      <c r="AC873">
        <v>12.737095571398221</v>
      </c>
      <c r="AD873">
        <v>34.583003295964026</v>
      </c>
      <c r="AE873">
        <v>56.913420060001449</v>
      </c>
      <c r="AF873">
        <v>0.85860232583414853</v>
      </c>
      <c r="AG873">
        <v>0.76191035750088765</v>
      </c>
      <c r="AH873">
        <v>0</v>
      </c>
      <c r="AI873">
        <v>76</v>
      </c>
      <c r="AJ873">
        <v>103.25921052631584</v>
      </c>
      <c r="AK873">
        <v>16.575397280643276</v>
      </c>
    </row>
    <row r="874" spans="1:37">
      <c r="A874">
        <v>9</v>
      </c>
      <c r="B874">
        <v>7</v>
      </c>
      <c r="C874">
        <v>2023</v>
      </c>
      <c r="D874">
        <v>99</v>
      </c>
      <c r="E874">
        <v>99</v>
      </c>
      <c r="F874">
        <v>99</v>
      </c>
      <c r="G874">
        <v>99</v>
      </c>
      <c r="H874">
        <v>1</v>
      </c>
      <c r="I874">
        <v>99</v>
      </c>
      <c r="J874">
        <v>134</v>
      </c>
      <c r="K874">
        <v>99</v>
      </c>
      <c r="L874">
        <v>99</v>
      </c>
      <c r="M874">
        <v>99</v>
      </c>
      <c r="N874">
        <v>99</v>
      </c>
      <c r="O874">
        <v>99</v>
      </c>
      <c r="P874">
        <v>9999</v>
      </c>
      <c r="Q874">
        <v>105</v>
      </c>
      <c r="R874">
        <v>1571</v>
      </c>
      <c r="S874">
        <v>5.1037555697008283</v>
      </c>
      <c r="T874">
        <v>5.2253341820496493</v>
      </c>
      <c r="U874">
        <v>20.590642902609776</v>
      </c>
      <c r="V874">
        <v>2.4824952259707191</v>
      </c>
      <c r="W874">
        <v>1.8459579885423305</v>
      </c>
      <c r="X874">
        <v>82.304264799490753</v>
      </c>
      <c r="Y874">
        <v>26.798217695735204</v>
      </c>
      <c r="Z874">
        <v>5.3379484332391156</v>
      </c>
      <c r="AA874">
        <v>1.4467170944786969</v>
      </c>
      <c r="AB874">
        <v>2.0991089163913323</v>
      </c>
      <c r="AC874">
        <v>52.958283988965661</v>
      </c>
      <c r="AD874">
        <v>59.521333376896742</v>
      </c>
      <c r="AE874">
        <v>62.04926334722358</v>
      </c>
      <c r="AF874">
        <v>17.0742310618411</v>
      </c>
      <c r="AG874">
        <v>16.969292242772621</v>
      </c>
      <c r="AH874">
        <v>0.12730744748567796</v>
      </c>
      <c r="AI874">
        <v>5</v>
      </c>
      <c r="AJ874">
        <v>100.86</v>
      </c>
      <c r="AK874">
        <v>15.828191858627363</v>
      </c>
    </row>
    <row r="875" spans="1:37">
      <c r="A875">
        <v>9</v>
      </c>
      <c r="B875">
        <v>8</v>
      </c>
      <c r="C875">
        <v>2023</v>
      </c>
      <c r="D875">
        <v>99</v>
      </c>
      <c r="E875">
        <v>99</v>
      </c>
      <c r="F875">
        <v>99</v>
      </c>
      <c r="G875">
        <v>99</v>
      </c>
      <c r="H875">
        <v>2</v>
      </c>
      <c r="I875">
        <v>99</v>
      </c>
      <c r="J875">
        <v>141</v>
      </c>
      <c r="K875">
        <v>99</v>
      </c>
      <c r="L875">
        <v>99</v>
      </c>
      <c r="M875">
        <v>99</v>
      </c>
      <c r="N875">
        <v>99</v>
      </c>
      <c r="O875">
        <v>99</v>
      </c>
      <c r="P875">
        <v>9999</v>
      </c>
      <c r="Q875">
        <v>84</v>
      </c>
      <c r="R875">
        <v>906</v>
      </c>
      <c r="S875">
        <v>5.2947019867549665</v>
      </c>
      <c r="T875">
        <v>5.9403973509933801</v>
      </c>
      <c r="U875">
        <v>19.521412803531987</v>
      </c>
      <c r="V875">
        <v>1.9867549668874172</v>
      </c>
      <c r="W875">
        <v>2.5386313465783674</v>
      </c>
      <c r="X875">
        <v>70.088300220750568</v>
      </c>
      <c r="Y875">
        <v>27.483443708609276</v>
      </c>
      <c r="Z875">
        <v>6.3785014702667109</v>
      </c>
      <c r="AA875">
        <v>1.5633476312917021</v>
      </c>
      <c r="AB875">
        <v>2.1071677990855204</v>
      </c>
      <c r="AC875">
        <v>56.26324348693003</v>
      </c>
      <c r="AD875">
        <v>56.417562276350239</v>
      </c>
      <c r="AE875">
        <v>59.838078704111794</v>
      </c>
      <c r="AF875">
        <v>9.8467557874144092</v>
      </c>
      <c r="AG875">
        <v>9.2780579364525568</v>
      </c>
      <c r="AH875">
        <v>0.77262693156732898</v>
      </c>
      <c r="AI875">
        <v>0</v>
      </c>
    </row>
    <row r="876" spans="1:37">
      <c r="A876">
        <v>9</v>
      </c>
      <c r="B876">
        <v>9</v>
      </c>
      <c r="C876">
        <v>2023</v>
      </c>
      <c r="D876">
        <v>99</v>
      </c>
      <c r="E876">
        <v>99</v>
      </c>
      <c r="F876">
        <v>99</v>
      </c>
      <c r="G876">
        <v>99</v>
      </c>
      <c r="H876">
        <v>2</v>
      </c>
      <c r="I876">
        <v>99</v>
      </c>
      <c r="J876">
        <v>143</v>
      </c>
      <c r="K876">
        <v>99</v>
      </c>
      <c r="L876">
        <v>99</v>
      </c>
      <c r="M876">
        <v>99</v>
      </c>
      <c r="N876">
        <v>99</v>
      </c>
      <c r="O876">
        <v>99</v>
      </c>
      <c r="P876">
        <v>9999</v>
      </c>
      <c r="Q876">
        <v>20</v>
      </c>
      <c r="R876">
        <v>283</v>
      </c>
      <c r="S876">
        <v>5.4452296819787991</v>
      </c>
      <c r="T876">
        <v>5.6678445229681982</v>
      </c>
      <c r="U876">
        <v>21.169611307420485</v>
      </c>
      <c r="V876">
        <v>4.946996466431095</v>
      </c>
      <c r="W876">
        <v>0.70671378091872794</v>
      </c>
      <c r="X876">
        <v>87.985865724381611</v>
      </c>
      <c r="Y876">
        <v>29.328621908127207</v>
      </c>
      <c r="Z876">
        <v>4.9364865895613086</v>
      </c>
      <c r="AA876">
        <v>1.5499926593587421</v>
      </c>
      <c r="AB876">
        <v>1.5441413101529542</v>
      </c>
      <c r="AC876">
        <v>34.692715292053592</v>
      </c>
      <c r="AD876">
        <v>43.405398121091139</v>
      </c>
      <c r="AE876">
        <v>41.611883185530893</v>
      </c>
      <c r="AF876">
        <v>3.075752635583088</v>
      </c>
      <c r="AG876">
        <v>3.1428015366206408</v>
      </c>
      <c r="AH876">
        <v>0</v>
      </c>
      <c r="AI876">
        <v>0</v>
      </c>
    </row>
    <row r="877" spans="1:37">
      <c r="A877">
        <v>9</v>
      </c>
      <c r="B877">
        <v>10</v>
      </c>
      <c r="C877">
        <v>2023</v>
      </c>
      <c r="D877">
        <v>99</v>
      </c>
      <c r="E877">
        <v>99</v>
      </c>
      <c r="F877">
        <v>99</v>
      </c>
      <c r="G877">
        <v>99</v>
      </c>
      <c r="H877">
        <v>2</v>
      </c>
      <c r="I877">
        <v>99</v>
      </c>
      <c r="J877">
        <v>147</v>
      </c>
      <c r="K877">
        <v>99</v>
      </c>
      <c r="L877">
        <v>99</v>
      </c>
      <c r="M877">
        <v>99</v>
      </c>
      <c r="N877">
        <v>99</v>
      </c>
      <c r="O877">
        <v>99</v>
      </c>
      <c r="P877">
        <v>9999</v>
      </c>
      <c r="Q877">
        <v>6</v>
      </c>
      <c r="R877">
        <v>76</v>
      </c>
      <c r="S877">
        <v>5.5526315789473681</v>
      </c>
      <c r="T877">
        <v>6.1447368421052628</v>
      </c>
      <c r="U877">
        <v>17.742105263157899</v>
      </c>
      <c r="V877">
        <v>1.3157894736842111</v>
      </c>
      <c r="W877">
        <v>9.2105263157894726</v>
      </c>
      <c r="X877">
        <v>55.263157894736842</v>
      </c>
      <c r="Y877">
        <v>17.10526315789474</v>
      </c>
      <c r="Z877">
        <v>5.5958693214373607</v>
      </c>
      <c r="AA877">
        <v>2.2733857016521544</v>
      </c>
      <c r="AB877">
        <v>2.4317199207254911</v>
      </c>
      <c r="AC877">
        <v>56.651772181557007</v>
      </c>
      <c r="AD877">
        <v>74.19785350852159</v>
      </c>
      <c r="AE877">
        <v>69.242841447923439</v>
      </c>
      <c r="AF877">
        <v>0.82599717422019348</v>
      </c>
      <c r="AG877">
        <v>0.70735329527278812</v>
      </c>
      <c r="AH877">
        <v>0</v>
      </c>
      <c r="AI877">
        <v>0</v>
      </c>
    </row>
    <row r="878" spans="1:37">
      <c r="A878">
        <v>9</v>
      </c>
      <c r="B878">
        <v>11</v>
      </c>
      <c r="C878">
        <v>2023</v>
      </c>
      <c r="D878">
        <v>99</v>
      </c>
      <c r="E878">
        <v>99</v>
      </c>
      <c r="F878">
        <v>99</v>
      </c>
      <c r="G878">
        <v>99</v>
      </c>
      <c r="H878">
        <v>1</v>
      </c>
      <c r="I878">
        <v>99</v>
      </c>
      <c r="J878">
        <v>155</v>
      </c>
      <c r="K878">
        <v>99</v>
      </c>
      <c r="L878">
        <v>99</v>
      </c>
      <c r="M878">
        <v>99</v>
      </c>
      <c r="N878">
        <v>99</v>
      </c>
      <c r="O878">
        <v>99</v>
      </c>
      <c r="P878">
        <v>9999</v>
      </c>
      <c r="Q878">
        <v>53</v>
      </c>
      <c r="R878">
        <v>1577</v>
      </c>
      <c r="S878">
        <v>5.0602409638554207</v>
      </c>
      <c r="T878">
        <v>5.570703868103994</v>
      </c>
      <c r="U878">
        <v>21.705389980976527</v>
      </c>
      <c r="V878">
        <v>3.3608116677235258</v>
      </c>
      <c r="W878">
        <v>3.8046924540266329</v>
      </c>
      <c r="X878">
        <v>85.098287888395703</v>
      </c>
      <c r="Y878">
        <v>36.461636017755239</v>
      </c>
      <c r="Z878">
        <v>5.6584393111213478</v>
      </c>
      <c r="AA878">
        <v>1.455594483436794</v>
      </c>
      <c r="AB878">
        <v>2.1671389282291753</v>
      </c>
      <c r="AC878">
        <v>53.664636719305562</v>
      </c>
      <c r="AD878">
        <v>54.667300272806941</v>
      </c>
      <c r="AE878">
        <v>64.463034117833686</v>
      </c>
      <c r="AF878">
        <v>17.139441365069011</v>
      </c>
      <c r="AG878">
        <v>17.956302940678107</v>
      </c>
      <c r="AH878">
        <v>0</v>
      </c>
      <c r="AI878">
        <v>0</v>
      </c>
    </row>
    <row r="879" spans="1:37">
      <c r="A879">
        <v>9</v>
      </c>
      <c r="B879">
        <v>12</v>
      </c>
      <c r="C879">
        <v>2023</v>
      </c>
      <c r="D879">
        <v>99</v>
      </c>
      <c r="E879">
        <v>99</v>
      </c>
      <c r="F879">
        <v>99</v>
      </c>
      <c r="G879">
        <v>99</v>
      </c>
      <c r="H879">
        <v>2</v>
      </c>
      <c r="I879">
        <v>99</v>
      </c>
      <c r="J879">
        <v>160</v>
      </c>
      <c r="K879">
        <v>99</v>
      </c>
      <c r="L879">
        <v>99</v>
      </c>
      <c r="M879">
        <v>99</v>
      </c>
      <c r="N879">
        <v>99</v>
      </c>
      <c r="O879">
        <v>99</v>
      </c>
      <c r="P879">
        <v>9999</v>
      </c>
      <c r="Q879">
        <v>25</v>
      </c>
      <c r="R879">
        <v>278</v>
      </c>
      <c r="S879">
        <v>5.8741007194244608</v>
      </c>
      <c r="T879">
        <v>5.8489208633093517</v>
      </c>
      <c r="U879">
        <v>19.107194244604322</v>
      </c>
      <c r="V879">
        <v>0.71942446043165453</v>
      </c>
      <c r="W879">
        <v>15.107913669064748</v>
      </c>
      <c r="X879">
        <v>50.359712230215827</v>
      </c>
      <c r="Y879">
        <v>23.741007194244599</v>
      </c>
      <c r="Z879">
        <v>9.2034685382702737</v>
      </c>
      <c r="AA879">
        <v>1.6518939698713473</v>
      </c>
      <c r="AB879">
        <v>2.3225936539797858</v>
      </c>
      <c r="AC879">
        <v>59.651380589827248</v>
      </c>
      <c r="AD879">
        <v>82.668875778733408</v>
      </c>
      <c r="AE879">
        <v>63.539694780007409</v>
      </c>
      <c r="AF879">
        <v>3.0214107162264967</v>
      </c>
      <c r="AG879">
        <v>2.7865019533002049</v>
      </c>
      <c r="AH879">
        <v>19.064748201438849</v>
      </c>
      <c r="AI879">
        <v>262</v>
      </c>
      <c r="AJ879">
        <v>104.54007633587781</v>
      </c>
      <c r="AK879">
        <v>16.157039016207246</v>
      </c>
    </row>
    <row r="880" spans="1:37">
      <c r="A880">
        <v>9</v>
      </c>
      <c r="B880">
        <v>13</v>
      </c>
      <c r="C880">
        <v>2023</v>
      </c>
      <c r="D880">
        <v>99</v>
      </c>
      <c r="E880">
        <v>99</v>
      </c>
      <c r="F880">
        <v>99</v>
      </c>
      <c r="G880">
        <v>99</v>
      </c>
      <c r="H880">
        <v>1</v>
      </c>
      <c r="I880">
        <v>99</v>
      </c>
      <c r="J880">
        <v>171</v>
      </c>
      <c r="K880">
        <v>99</v>
      </c>
      <c r="L880">
        <v>99</v>
      </c>
      <c r="M880">
        <v>99</v>
      </c>
      <c r="N880">
        <v>99</v>
      </c>
      <c r="O880">
        <v>99</v>
      </c>
      <c r="P880">
        <v>9999</v>
      </c>
      <c r="Q880">
        <v>1</v>
      </c>
      <c r="R880">
        <v>2</v>
      </c>
      <c r="S880">
        <v>4.5</v>
      </c>
      <c r="T880">
        <v>4</v>
      </c>
      <c r="U880">
        <v>16.45</v>
      </c>
      <c r="V880">
        <v>0</v>
      </c>
      <c r="W880">
        <v>0</v>
      </c>
      <c r="X880">
        <v>50</v>
      </c>
      <c r="Y880">
        <v>0</v>
      </c>
      <c r="Z880">
        <v>2.8500000000000112</v>
      </c>
      <c r="AA880">
        <v>0.5</v>
      </c>
      <c r="AB880">
        <v>1</v>
      </c>
      <c r="AC880">
        <v>100.00000000000048</v>
      </c>
      <c r="AD880">
        <v>99.999999999999943</v>
      </c>
      <c r="AE880">
        <v>100</v>
      </c>
      <c r="AF880">
        <v>2.1736767742636671E-2</v>
      </c>
      <c r="AG880">
        <v>1.7258916801004692E-2</v>
      </c>
      <c r="AH880">
        <v>0</v>
      </c>
    </row>
    <row r="881" spans="1:35">
      <c r="A881">
        <v>9</v>
      </c>
      <c r="B881">
        <v>14</v>
      </c>
      <c r="C881">
        <v>2023</v>
      </c>
      <c r="D881">
        <v>99</v>
      </c>
      <c r="E881">
        <v>99</v>
      </c>
      <c r="F881">
        <v>99</v>
      </c>
      <c r="G881">
        <v>99</v>
      </c>
      <c r="H881">
        <v>2</v>
      </c>
      <c r="I881">
        <v>99</v>
      </c>
      <c r="J881">
        <v>175</v>
      </c>
      <c r="K881">
        <v>99</v>
      </c>
      <c r="L881">
        <v>99</v>
      </c>
      <c r="M881">
        <v>99</v>
      </c>
      <c r="N881">
        <v>99</v>
      </c>
      <c r="O881">
        <v>99</v>
      </c>
      <c r="P881">
        <v>9999</v>
      </c>
      <c r="Q881">
        <v>19</v>
      </c>
      <c r="R881">
        <v>519</v>
      </c>
      <c r="S881">
        <v>4.6878612716763008</v>
      </c>
      <c r="T881">
        <v>5.5067437379576116</v>
      </c>
      <c r="U881">
        <v>21.708670520231223</v>
      </c>
      <c r="V881">
        <v>2.5048169556840079</v>
      </c>
      <c r="W881">
        <v>2.1194605009633913</v>
      </c>
      <c r="X881">
        <v>85.741811175337205</v>
      </c>
      <c r="Y881">
        <v>34.296724470134883</v>
      </c>
      <c r="Z881">
        <v>6.8585756317793649</v>
      </c>
      <c r="AA881">
        <v>1.5074851942265473</v>
      </c>
      <c r="AB881">
        <v>2.1849575054033434</v>
      </c>
      <c r="AC881">
        <v>43.669116369250304</v>
      </c>
      <c r="AD881">
        <v>45.88215503445344</v>
      </c>
      <c r="AE881">
        <v>48.499757907229032</v>
      </c>
      <c r="AF881">
        <v>5.6406912292142151</v>
      </c>
      <c r="AG881">
        <v>5.9104183529957401</v>
      </c>
      <c r="AH881">
        <v>0</v>
      </c>
      <c r="AI881">
        <v>0</v>
      </c>
    </row>
    <row r="882" spans="1:35">
      <c r="A882">
        <v>9</v>
      </c>
      <c r="B882">
        <v>15</v>
      </c>
      <c r="C882">
        <v>2023</v>
      </c>
      <c r="D882">
        <v>99</v>
      </c>
      <c r="E882">
        <v>99</v>
      </c>
      <c r="F882">
        <v>99</v>
      </c>
      <c r="G882">
        <v>99</v>
      </c>
      <c r="H882">
        <v>2</v>
      </c>
      <c r="I882">
        <v>99</v>
      </c>
      <c r="J882">
        <v>177</v>
      </c>
      <c r="K882">
        <v>99</v>
      </c>
      <c r="L882">
        <v>99</v>
      </c>
      <c r="M882">
        <v>99</v>
      </c>
      <c r="N882">
        <v>99</v>
      </c>
      <c r="O882">
        <v>99</v>
      </c>
      <c r="P882">
        <v>9999</v>
      </c>
      <c r="Q882">
        <v>34</v>
      </c>
      <c r="R882">
        <v>192</v>
      </c>
      <c r="S882">
        <v>5.2135416666666679</v>
      </c>
      <c r="T882">
        <v>5.3645833333333321</v>
      </c>
      <c r="U882">
        <v>20.886458333333341</v>
      </c>
      <c r="V882">
        <v>6.7708333333333313</v>
      </c>
      <c r="W882">
        <v>0.52083333333333348</v>
      </c>
      <c r="X882">
        <v>79.6875</v>
      </c>
      <c r="Y882">
        <v>31.770833333333325</v>
      </c>
      <c r="Z882">
        <v>5.7294945928878036</v>
      </c>
      <c r="AA882">
        <v>1.1775787121309069</v>
      </c>
      <c r="AB882">
        <v>1.5351424449831652</v>
      </c>
      <c r="AC882">
        <v>47.49499105196125</v>
      </c>
      <c r="AD882">
        <v>56.506056350247952</v>
      </c>
      <c r="AE882">
        <v>62.535136814153113</v>
      </c>
      <c r="AF882">
        <v>2.0867297032931202</v>
      </c>
      <c r="AG882">
        <v>2.1036993360300622</v>
      </c>
      <c r="AH882">
        <v>1.5625</v>
      </c>
    </row>
    <row r="883" spans="1:35">
      <c r="A883">
        <v>9</v>
      </c>
      <c r="B883">
        <v>16</v>
      </c>
      <c r="C883">
        <v>2023</v>
      </c>
      <c r="D883">
        <v>99</v>
      </c>
      <c r="E883">
        <v>99</v>
      </c>
      <c r="F883">
        <v>99</v>
      </c>
      <c r="G883">
        <v>99</v>
      </c>
      <c r="H883">
        <v>2</v>
      </c>
      <c r="I883">
        <v>99</v>
      </c>
      <c r="J883">
        <v>178</v>
      </c>
      <c r="K883">
        <v>99</v>
      </c>
      <c r="L883">
        <v>99</v>
      </c>
      <c r="M883">
        <v>99</v>
      </c>
      <c r="N883">
        <v>99</v>
      </c>
      <c r="O883">
        <v>99</v>
      </c>
      <c r="P883">
        <v>9999</v>
      </c>
      <c r="Q883">
        <v>14</v>
      </c>
      <c r="R883">
        <v>200</v>
      </c>
      <c r="S883">
        <v>5.7649999999999997</v>
      </c>
      <c r="T883">
        <v>4.7599999999999989</v>
      </c>
      <c r="U883">
        <v>19.380499999999994</v>
      </c>
      <c r="V883">
        <v>5</v>
      </c>
      <c r="W883">
        <v>1</v>
      </c>
      <c r="X883">
        <v>69</v>
      </c>
      <c r="Y883">
        <v>19.5</v>
      </c>
      <c r="Z883">
        <v>5.0361661757730225</v>
      </c>
      <c r="AA883">
        <v>1.8867366005884341</v>
      </c>
      <c r="AB883">
        <v>1.9980990966416063</v>
      </c>
      <c r="AC883">
        <v>64.080923733977201</v>
      </c>
      <c r="AD883">
        <v>52.692506642567103</v>
      </c>
      <c r="AE883">
        <v>47.444396705905582</v>
      </c>
      <c r="AF883">
        <v>2.1736767742636673</v>
      </c>
      <c r="AG883">
        <v>2.0333522009840204</v>
      </c>
      <c r="AH883">
        <v>9.5</v>
      </c>
      <c r="AI883">
        <v>0</v>
      </c>
    </row>
    <row r="884" spans="1:35">
      <c r="A884">
        <v>9</v>
      </c>
      <c r="B884">
        <v>17</v>
      </c>
      <c r="C884">
        <v>2023</v>
      </c>
      <c r="D884">
        <v>99</v>
      </c>
      <c r="E884">
        <v>99</v>
      </c>
      <c r="F884">
        <v>99</v>
      </c>
      <c r="G884">
        <v>99</v>
      </c>
      <c r="H884">
        <v>2</v>
      </c>
      <c r="I884">
        <v>99</v>
      </c>
      <c r="J884">
        <v>181</v>
      </c>
      <c r="K884">
        <v>99</v>
      </c>
      <c r="L884">
        <v>99</v>
      </c>
      <c r="M884">
        <v>99</v>
      </c>
      <c r="N884">
        <v>99</v>
      </c>
      <c r="O884">
        <v>99</v>
      </c>
      <c r="P884">
        <v>9999</v>
      </c>
      <c r="Q884">
        <v>19</v>
      </c>
      <c r="R884">
        <v>384</v>
      </c>
      <c r="S884">
        <v>5.6588541666666679</v>
      </c>
      <c r="T884">
        <v>5.8203125</v>
      </c>
      <c r="U884">
        <v>20.615885416666671</v>
      </c>
      <c r="V884">
        <v>3.6458333333333344</v>
      </c>
      <c r="W884">
        <v>2.34375</v>
      </c>
      <c r="X884">
        <v>82.291666666666686</v>
      </c>
      <c r="Y884">
        <v>26.302083333333325</v>
      </c>
      <c r="Z884">
        <v>5.3589618035465216</v>
      </c>
      <c r="AA884">
        <v>1.3053474711352921</v>
      </c>
      <c r="AB884">
        <v>1.889252471837406</v>
      </c>
      <c r="AC884">
        <v>64.529159907027434</v>
      </c>
      <c r="AD884">
        <v>57.721759996565147</v>
      </c>
      <c r="AE884">
        <v>49.679385360224877</v>
      </c>
      <c r="AF884">
        <v>4.1734594065862405</v>
      </c>
      <c r="AG884">
        <v>4.1528940685457059</v>
      </c>
      <c r="AH884">
        <v>0</v>
      </c>
      <c r="AI884">
        <v>0</v>
      </c>
    </row>
    <row r="885" spans="1:35">
      <c r="A885">
        <v>9</v>
      </c>
      <c r="B885">
        <v>18</v>
      </c>
      <c r="C885">
        <v>2023</v>
      </c>
      <c r="D885">
        <v>99</v>
      </c>
      <c r="E885">
        <v>99</v>
      </c>
      <c r="F885">
        <v>99</v>
      </c>
      <c r="G885">
        <v>99</v>
      </c>
      <c r="H885">
        <v>2</v>
      </c>
      <c r="I885">
        <v>99</v>
      </c>
      <c r="J885">
        <v>262</v>
      </c>
      <c r="K885">
        <v>99</v>
      </c>
      <c r="L885">
        <v>99</v>
      </c>
      <c r="M885">
        <v>99</v>
      </c>
      <c r="N885">
        <v>99</v>
      </c>
      <c r="O885">
        <v>99</v>
      </c>
      <c r="P885">
        <v>9999</v>
      </c>
    </row>
    <row r="886" spans="1:35">
      <c r="A886">
        <v>9</v>
      </c>
      <c r="B886">
        <v>19</v>
      </c>
      <c r="C886">
        <v>2023</v>
      </c>
      <c r="D886">
        <v>99</v>
      </c>
      <c r="E886">
        <v>99</v>
      </c>
      <c r="F886">
        <v>99</v>
      </c>
      <c r="G886">
        <v>99</v>
      </c>
      <c r="H886">
        <v>2</v>
      </c>
      <c r="I886">
        <v>99</v>
      </c>
      <c r="J886">
        <v>267</v>
      </c>
      <c r="K886">
        <v>99</v>
      </c>
      <c r="L886">
        <v>99</v>
      </c>
      <c r="M886">
        <v>99</v>
      </c>
      <c r="N886">
        <v>99</v>
      </c>
      <c r="O886">
        <v>99</v>
      </c>
      <c r="P886">
        <v>9999</v>
      </c>
    </row>
    <row r="887" spans="1:35">
      <c r="A887">
        <v>9</v>
      </c>
      <c r="B887">
        <v>20</v>
      </c>
      <c r="C887">
        <v>2023</v>
      </c>
      <c r="D887">
        <v>99</v>
      </c>
      <c r="E887">
        <v>99</v>
      </c>
      <c r="F887">
        <v>99</v>
      </c>
      <c r="G887">
        <v>99</v>
      </c>
      <c r="H887">
        <v>1</v>
      </c>
      <c r="I887">
        <v>99</v>
      </c>
      <c r="J887">
        <v>309</v>
      </c>
      <c r="K887">
        <v>99</v>
      </c>
      <c r="L887">
        <v>99</v>
      </c>
      <c r="M887">
        <v>99</v>
      </c>
      <c r="N887">
        <v>99</v>
      </c>
      <c r="O887">
        <v>99</v>
      </c>
      <c r="P887">
        <v>9999</v>
      </c>
      <c r="Q887">
        <v>57</v>
      </c>
      <c r="R887">
        <v>341</v>
      </c>
      <c r="S887">
        <v>6.2668621700879763</v>
      </c>
      <c r="T887">
        <v>6.4340175953079211</v>
      </c>
      <c r="U887">
        <v>20.649560117302062</v>
      </c>
      <c r="V887">
        <v>2.0527859237536656</v>
      </c>
      <c r="W887">
        <v>9.0909090909090917</v>
      </c>
      <c r="X887">
        <v>71.84750733137831</v>
      </c>
      <c r="Y887">
        <v>37.243401759530791</v>
      </c>
      <c r="Z887">
        <v>6.8075411940403052</v>
      </c>
      <c r="AA887">
        <v>1.9754471950166377</v>
      </c>
      <c r="AB887">
        <v>2.4909015644533161</v>
      </c>
      <c r="AC887">
        <v>48.45208582664366</v>
      </c>
      <c r="AD887">
        <v>66.389841052145769</v>
      </c>
      <c r="AE887">
        <v>57.481466963625827</v>
      </c>
      <c r="AF887">
        <v>3.7061189001195514</v>
      </c>
      <c r="AG887">
        <v>3.6938803238381346</v>
      </c>
      <c r="AH887">
        <v>0</v>
      </c>
      <c r="AI887">
        <v>0</v>
      </c>
    </row>
    <row r="888" spans="1:35">
      <c r="A888">
        <v>9</v>
      </c>
      <c r="B888">
        <v>21</v>
      </c>
      <c r="C888">
        <v>2023</v>
      </c>
      <c r="D888">
        <v>99</v>
      </c>
      <c r="E888">
        <v>99</v>
      </c>
      <c r="F888">
        <v>99</v>
      </c>
      <c r="G888">
        <v>99</v>
      </c>
      <c r="H888">
        <v>2</v>
      </c>
      <c r="I888">
        <v>99</v>
      </c>
      <c r="J888">
        <v>470</v>
      </c>
      <c r="K888">
        <v>99</v>
      </c>
      <c r="L888">
        <v>99</v>
      </c>
      <c r="M888">
        <v>99</v>
      </c>
      <c r="N888">
        <v>99</v>
      </c>
      <c r="O888">
        <v>99</v>
      </c>
      <c r="P888">
        <v>9999</v>
      </c>
      <c r="Q888">
        <v>25</v>
      </c>
      <c r="R888">
        <v>223</v>
      </c>
      <c r="S888">
        <v>6.7085201793721998</v>
      </c>
      <c r="T888">
        <v>5.8340807174887885</v>
      </c>
      <c r="U888">
        <v>20.11121076233184</v>
      </c>
      <c r="V888">
        <v>4.4843049327354247</v>
      </c>
      <c r="W888">
        <v>1.7937219730941703</v>
      </c>
      <c r="X888">
        <v>73.094170403587455</v>
      </c>
      <c r="Y888">
        <v>30.493273542600903</v>
      </c>
      <c r="Z888">
        <v>6.346130480588589</v>
      </c>
      <c r="AA888">
        <v>1.454934100273922</v>
      </c>
      <c r="AB888">
        <v>1.6899345737157521</v>
      </c>
      <c r="AC888">
        <v>28.816297072069087</v>
      </c>
      <c r="AD888">
        <v>48.320268980089374</v>
      </c>
      <c r="AE888">
        <v>51.47097508240099</v>
      </c>
      <c r="AF888">
        <v>2.4236496033039887</v>
      </c>
      <c r="AG888">
        <v>2.3526683911594488</v>
      </c>
      <c r="AH888">
        <v>4.4843049327354247</v>
      </c>
      <c r="AI888">
        <v>0</v>
      </c>
    </row>
    <row r="889" spans="1:35">
      <c r="A889">
        <v>9</v>
      </c>
      <c r="B889">
        <v>22</v>
      </c>
      <c r="C889">
        <v>2023</v>
      </c>
      <c r="D889">
        <v>99</v>
      </c>
      <c r="E889">
        <v>99</v>
      </c>
      <c r="F889">
        <v>99</v>
      </c>
      <c r="G889">
        <v>99</v>
      </c>
      <c r="H889">
        <v>2</v>
      </c>
      <c r="I889">
        <v>99</v>
      </c>
      <c r="J889">
        <v>629</v>
      </c>
      <c r="K889">
        <v>99</v>
      </c>
      <c r="L889">
        <v>99</v>
      </c>
      <c r="M889">
        <v>99</v>
      </c>
      <c r="N889">
        <v>99</v>
      </c>
      <c r="O889">
        <v>99</v>
      </c>
      <c r="P889">
        <v>9999</v>
      </c>
      <c r="Q889">
        <v>3</v>
      </c>
      <c r="R889">
        <v>151</v>
      </c>
      <c r="S889">
        <v>6.2384105960264877</v>
      </c>
      <c r="T889">
        <v>6.668874172185431</v>
      </c>
      <c r="U889">
        <v>23.5748344370861</v>
      </c>
      <c r="V889">
        <v>5.2980132450331112</v>
      </c>
      <c r="W889">
        <v>7.9470198675496686</v>
      </c>
      <c r="X889">
        <v>94.039735099337747</v>
      </c>
      <c r="Y889">
        <v>56.953642384105954</v>
      </c>
      <c r="Z889">
        <v>4.577836305230826</v>
      </c>
      <c r="AA889">
        <v>1.3892139340611671</v>
      </c>
      <c r="AB889">
        <v>2.1736588444939642</v>
      </c>
      <c r="AC889">
        <v>62.095883872107493</v>
      </c>
      <c r="AD889">
        <v>53.971073434770048</v>
      </c>
      <c r="AE889">
        <v>53.275404888444925</v>
      </c>
      <c r="AF889">
        <v>1.6411259645690681</v>
      </c>
      <c r="AG889">
        <v>1.8674252896114441</v>
      </c>
      <c r="AH889">
        <v>0</v>
      </c>
    </row>
    <row r="890" spans="1:35">
      <c r="A890">
        <v>9</v>
      </c>
      <c r="B890">
        <v>23</v>
      </c>
      <c r="C890">
        <v>2023</v>
      </c>
      <c r="D890">
        <v>99</v>
      </c>
      <c r="E890">
        <v>99</v>
      </c>
      <c r="F890">
        <v>99</v>
      </c>
      <c r="G890">
        <v>99</v>
      </c>
      <c r="H890">
        <v>1</v>
      </c>
      <c r="I890">
        <v>99</v>
      </c>
      <c r="J890">
        <v>643</v>
      </c>
      <c r="K890">
        <v>99</v>
      </c>
      <c r="L890">
        <v>99</v>
      </c>
      <c r="M890">
        <v>99</v>
      </c>
      <c r="N890">
        <v>99</v>
      </c>
      <c r="O890">
        <v>99</v>
      </c>
      <c r="P890">
        <v>9999</v>
      </c>
      <c r="Q890">
        <v>18</v>
      </c>
      <c r="R890">
        <v>310</v>
      </c>
      <c r="S890">
        <v>4.3290322580645153</v>
      </c>
      <c r="T890">
        <v>4.9806451612903215</v>
      </c>
      <c r="U890">
        <v>19.676451612903222</v>
      </c>
      <c r="V890">
        <v>2.258064516129032</v>
      </c>
      <c r="W890">
        <v>1.9354838709677424</v>
      </c>
      <c r="X890">
        <v>70.322580645161281</v>
      </c>
      <c r="Y890">
        <v>26.7741935483871</v>
      </c>
      <c r="Z890">
        <v>6.0735646377518231</v>
      </c>
      <c r="AA890">
        <v>1.485889230532017</v>
      </c>
      <c r="AB890">
        <v>2.18195227097184</v>
      </c>
      <c r="AC890">
        <v>52.873210238675838</v>
      </c>
      <c r="AD890">
        <v>64.214611357188048</v>
      </c>
      <c r="AE890">
        <v>64.669981779183445</v>
      </c>
      <c r="AF890">
        <v>3.3691990001086825</v>
      </c>
      <c r="AG890">
        <v>3.1998241583917428</v>
      </c>
      <c r="AH890">
        <v>0</v>
      </c>
      <c r="AI890">
        <v>0</v>
      </c>
    </row>
    <row r="891" spans="1:35">
      <c r="A891">
        <v>9</v>
      </c>
      <c r="B891">
        <v>24</v>
      </c>
      <c r="C891">
        <v>2023</v>
      </c>
      <c r="D891">
        <v>99</v>
      </c>
      <c r="E891">
        <v>99</v>
      </c>
      <c r="F891">
        <v>99</v>
      </c>
      <c r="G891">
        <v>99</v>
      </c>
      <c r="H891">
        <v>2</v>
      </c>
      <c r="I891">
        <v>99</v>
      </c>
      <c r="J891">
        <v>704</v>
      </c>
      <c r="K891">
        <v>99</v>
      </c>
      <c r="L891">
        <v>99</v>
      </c>
      <c r="M891">
        <v>99</v>
      </c>
      <c r="N891">
        <v>99</v>
      </c>
      <c r="O891">
        <v>99</v>
      </c>
      <c r="P891">
        <v>9999</v>
      </c>
    </row>
    <row r="892" spans="1:35">
      <c r="A892">
        <v>9</v>
      </c>
      <c r="B892">
        <v>25</v>
      </c>
      <c r="C892">
        <v>2023</v>
      </c>
      <c r="D892">
        <v>99</v>
      </c>
      <c r="E892">
        <v>99</v>
      </c>
      <c r="F892">
        <v>99</v>
      </c>
      <c r="G892">
        <v>99</v>
      </c>
      <c r="H892">
        <v>1</v>
      </c>
      <c r="I892">
        <v>99</v>
      </c>
      <c r="J892">
        <v>802</v>
      </c>
      <c r="K892">
        <v>99</v>
      </c>
      <c r="L892">
        <v>99</v>
      </c>
      <c r="M892">
        <v>99</v>
      </c>
      <c r="N892">
        <v>99</v>
      </c>
      <c r="O892">
        <v>99</v>
      </c>
      <c r="P892">
        <v>9999</v>
      </c>
    </row>
    <row r="893" spans="1:35">
      <c r="A893">
        <v>9</v>
      </c>
      <c r="B893">
        <v>26</v>
      </c>
      <c r="C893">
        <v>2022</v>
      </c>
      <c r="D893">
        <v>99</v>
      </c>
      <c r="E893">
        <v>99</v>
      </c>
      <c r="F893">
        <v>99</v>
      </c>
      <c r="G893">
        <v>99</v>
      </c>
      <c r="H893">
        <v>1</v>
      </c>
      <c r="I893">
        <v>99</v>
      </c>
      <c r="J893">
        <v>103</v>
      </c>
      <c r="K893">
        <v>99</v>
      </c>
      <c r="L893">
        <v>99</v>
      </c>
      <c r="M893">
        <v>99</v>
      </c>
      <c r="N893">
        <v>99</v>
      </c>
      <c r="O893">
        <v>99</v>
      </c>
      <c r="P893">
        <v>9999</v>
      </c>
      <c r="Q893">
        <v>18</v>
      </c>
      <c r="R893">
        <v>180</v>
      </c>
      <c r="S893">
        <v>6.4333333333333353</v>
      </c>
      <c r="T893">
        <v>5.833333333333333</v>
      </c>
      <c r="U893">
        <v>22.884999999999994</v>
      </c>
      <c r="V893">
        <v>2.7777777777777781</v>
      </c>
      <c r="W893">
        <v>5</v>
      </c>
      <c r="X893">
        <v>86.1111111111111</v>
      </c>
      <c r="Y893">
        <v>38.333333333333343</v>
      </c>
      <c r="Z893">
        <v>6.9442580197199719</v>
      </c>
      <c r="AA893">
        <v>1.9180429841087725</v>
      </c>
      <c r="AB893">
        <v>2.3249850656629096</v>
      </c>
      <c r="AC893">
        <v>53.475523913533586</v>
      </c>
      <c r="AD893">
        <v>63.821478074534419</v>
      </c>
      <c r="AE893">
        <v>62.912996350843756</v>
      </c>
      <c r="AF893">
        <v>2.0544356978746872</v>
      </c>
      <c r="AG893">
        <v>2.1973044201435075</v>
      </c>
      <c r="AH893">
        <v>0</v>
      </c>
      <c r="AI893">
        <v>0</v>
      </c>
    </row>
    <row r="894" spans="1:35">
      <c r="A894">
        <v>9</v>
      </c>
      <c r="B894">
        <v>27</v>
      </c>
      <c r="C894">
        <v>2022</v>
      </c>
      <c r="D894">
        <v>99</v>
      </c>
      <c r="E894">
        <v>99</v>
      </c>
      <c r="F894">
        <v>99</v>
      </c>
      <c r="G894">
        <v>99</v>
      </c>
      <c r="H894">
        <v>2</v>
      </c>
      <c r="I894">
        <v>99</v>
      </c>
      <c r="J894">
        <v>106</v>
      </c>
      <c r="K894">
        <v>99</v>
      </c>
      <c r="L894">
        <v>99</v>
      </c>
      <c r="M894">
        <v>99</v>
      </c>
      <c r="N894">
        <v>99</v>
      </c>
      <c r="O894">
        <v>99</v>
      </c>
      <c r="P894">
        <v>9999</v>
      </c>
      <c r="Q894">
        <v>10</v>
      </c>
      <c r="R894">
        <v>109</v>
      </c>
      <c r="S894">
        <v>8.798165137614685</v>
      </c>
      <c r="T894">
        <v>6.8990825688073389</v>
      </c>
      <c r="U894">
        <v>23.843119266055041</v>
      </c>
      <c r="V894">
        <v>3.6697247706422025</v>
      </c>
      <c r="W894">
        <v>10.091743119266056</v>
      </c>
      <c r="X894">
        <v>88.073394495412842</v>
      </c>
      <c r="Y894">
        <v>45.87155963302753</v>
      </c>
      <c r="Z894">
        <v>7.1817092720566515</v>
      </c>
      <c r="AA894">
        <v>1.7545736642762426</v>
      </c>
      <c r="AB894">
        <v>2.2131589533550025</v>
      </c>
      <c r="AC894">
        <v>59.159355579581053</v>
      </c>
      <c r="AD894">
        <v>48.074252753921868</v>
      </c>
      <c r="AE894">
        <v>37.513240768097099</v>
      </c>
      <c r="AF894">
        <v>1.2440749503796715</v>
      </c>
      <c r="AG894">
        <v>1.3862972974803882</v>
      </c>
      <c r="AH894">
        <v>0</v>
      </c>
      <c r="AI894">
        <v>0</v>
      </c>
    </row>
    <row r="895" spans="1:35">
      <c r="A895">
        <v>9</v>
      </c>
      <c r="B895">
        <v>28</v>
      </c>
      <c r="C895">
        <v>2022</v>
      </c>
      <c r="D895">
        <v>99</v>
      </c>
      <c r="E895">
        <v>99</v>
      </c>
      <c r="F895">
        <v>99</v>
      </c>
      <c r="G895">
        <v>99</v>
      </c>
      <c r="H895">
        <v>1</v>
      </c>
      <c r="I895">
        <v>99</v>
      </c>
      <c r="J895">
        <v>110</v>
      </c>
      <c r="K895">
        <v>99</v>
      </c>
      <c r="L895">
        <v>99</v>
      </c>
      <c r="M895">
        <v>99</v>
      </c>
      <c r="N895">
        <v>99</v>
      </c>
      <c r="O895">
        <v>99</v>
      </c>
      <c r="P895">
        <v>9999</v>
      </c>
      <c r="Q895">
        <v>78</v>
      </c>
      <c r="R895">
        <v>1052</v>
      </c>
      <c r="S895">
        <v>4.566539923954374</v>
      </c>
      <c r="T895">
        <v>6.1948669201520898</v>
      </c>
      <c r="U895">
        <v>22.321863117870738</v>
      </c>
      <c r="V895">
        <v>1.7110266159695819</v>
      </c>
      <c r="W895">
        <v>7.4144486692015219</v>
      </c>
      <c r="X895">
        <v>86.977186311787108</v>
      </c>
      <c r="Y895">
        <v>37.642585551330797</v>
      </c>
      <c r="Z895">
        <v>6.3104368516632316</v>
      </c>
      <c r="AA895">
        <v>1.7474430546929627</v>
      </c>
      <c r="AB895">
        <v>2.4298234694223995</v>
      </c>
      <c r="AC895">
        <v>55.959202904244393</v>
      </c>
      <c r="AD895">
        <v>57.201415562531842</v>
      </c>
      <c r="AE895">
        <v>66.599801990225089</v>
      </c>
      <c r="AF895">
        <v>12.00703530091206</v>
      </c>
      <c r="AG895">
        <v>12.526016744704679</v>
      </c>
      <c r="AH895">
        <v>0</v>
      </c>
      <c r="AI895">
        <v>0</v>
      </c>
    </row>
    <row r="896" spans="1:35">
      <c r="A896">
        <v>9</v>
      </c>
      <c r="B896">
        <v>29</v>
      </c>
      <c r="C896">
        <v>2022</v>
      </c>
      <c r="D896">
        <v>99</v>
      </c>
      <c r="E896">
        <v>99</v>
      </c>
      <c r="F896">
        <v>99</v>
      </c>
      <c r="G896">
        <v>99</v>
      </c>
      <c r="H896">
        <v>1</v>
      </c>
      <c r="I896">
        <v>99</v>
      </c>
      <c r="J896">
        <v>111</v>
      </c>
      <c r="K896">
        <v>99</v>
      </c>
      <c r="L896">
        <v>99</v>
      </c>
      <c r="M896">
        <v>99</v>
      </c>
      <c r="N896">
        <v>99</v>
      </c>
      <c r="O896">
        <v>99</v>
      </c>
      <c r="P896">
        <v>9999</v>
      </c>
      <c r="Q896">
        <v>11</v>
      </c>
      <c r="R896">
        <v>127</v>
      </c>
      <c r="S896">
        <v>5.1889763779527556</v>
      </c>
      <c r="T896">
        <v>5.1653543307086602</v>
      </c>
      <c r="U896">
        <v>22.267716535433063</v>
      </c>
      <c r="V896">
        <v>6.2992125984251981</v>
      </c>
      <c r="W896">
        <v>0</v>
      </c>
      <c r="X896">
        <v>90.551181102362207</v>
      </c>
      <c r="Y896">
        <v>38.582677165354347</v>
      </c>
      <c r="Z896">
        <v>5.5646929988649561</v>
      </c>
      <c r="AA896">
        <v>1.7010061101723228</v>
      </c>
      <c r="AB896">
        <v>1.9673067225502701</v>
      </c>
      <c r="AC896">
        <v>34.852754041477979</v>
      </c>
      <c r="AD896">
        <v>23.482095607586562</v>
      </c>
      <c r="AE896">
        <v>36.478608827203153</v>
      </c>
      <c r="AF896">
        <v>1.4495185201671388</v>
      </c>
      <c r="AG896">
        <v>1.5085031195023044</v>
      </c>
      <c r="AH896">
        <v>0</v>
      </c>
      <c r="AI896">
        <v>0</v>
      </c>
    </row>
    <row r="897" spans="1:37">
      <c r="A897">
        <v>9</v>
      </c>
      <c r="B897">
        <v>30</v>
      </c>
      <c r="C897">
        <v>2022</v>
      </c>
      <c r="D897">
        <v>99</v>
      </c>
      <c r="E897">
        <v>99</v>
      </c>
      <c r="F897">
        <v>99</v>
      </c>
      <c r="G897">
        <v>99</v>
      </c>
      <c r="H897">
        <v>1</v>
      </c>
      <c r="I897">
        <v>99</v>
      </c>
      <c r="J897">
        <v>116</v>
      </c>
      <c r="K897">
        <v>99</v>
      </c>
      <c r="L897">
        <v>99</v>
      </c>
      <c r="M897">
        <v>99</v>
      </c>
      <c r="N897">
        <v>99</v>
      </c>
      <c r="O897">
        <v>99</v>
      </c>
      <c r="P897">
        <v>9999</v>
      </c>
      <c r="Q897">
        <v>31</v>
      </c>
      <c r="R897">
        <v>350</v>
      </c>
      <c r="S897">
        <v>5.2342857142857149</v>
      </c>
      <c r="T897">
        <v>5.3685714285714301</v>
      </c>
      <c r="U897">
        <v>22.411600000000004</v>
      </c>
      <c r="V897">
        <v>7.4285714285714306</v>
      </c>
      <c r="W897">
        <v>1.4285714285714288</v>
      </c>
      <c r="X897">
        <v>85.428571428571445</v>
      </c>
      <c r="Y897">
        <v>38.571428571428562</v>
      </c>
      <c r="Z897">
        <v>6.7117466970762258</v>
      </c>
      <c r="AA897">
        <v>1.1937797971492197</v>
      </c>
      <c r="AB897">
        <v>1.9881465063249848</v>
      </c>
      <c r="AC897">
        <v>43.518502738115423</v>
      </c>
      <c r="AD897">
        <v>51.940203849242323</v>
      </c>
      <c r="AE897">
        <v>57.75623838559995</v>
      </c>
      <c r="AF897">
        <v>3.9947360792007793</v>
      </c>
      <c r="AG897">
        <v>4.1841545189403284</v>
      </c>
      <c r="AH897">
        <v>0</v>
      </c>
      <c r="AI897">
        <v>0</v>
      </c>
    </row>
    <row r="898" spans="1:37">
      <c r="A898">
        <v>9</v>
      </c>
      <c r="B898">
        <v>31</v>
      </c>
      <c r="C898">
        <v>2022</v>
      </c>
      <c r="D898">
        <v>99</v>
      </c>
      <c r="E898">
        <v>99</v>
      </c>
      <c r="F898">
        <v>99</v>
      </c>
      <c r="G898">
        <v>99</v>
      </c>
      <c r="H898">
        <v>2</v>
      </c>
      <c r="I898">
        <v>99</v>
      </c>
      <c r="J898">
        <v>117</v>
      </c>
      <c r="K898">
        <v>99</v>
      </c>
      <c r="L898">
        <v>99</v>
      </c>
      <c r="M898">
        <v>99</v>
      </c>
      <c r="N898">
        <v>99</v>
      </c>
      <c r="O898">
        <v>99</v>
      </c>
      <c r="P898">
        <v>9999</v>
      </c>
      <c r="Q898">
        <v>8</v>
      </c>
      <c r="R898">
        <v>164</v>
      </c>
      <c r="S898">
        <v>4.5792682926829267</v>
      </c>
      <c r="T898">
        <v>4.8963414634146334</v>
      </c>
      <c r="U898">
        <v>18.200609756097563</v>
      </c>
      <c r="V898">
        <v>0.6097560975609756</v>
      </c>
      <c r="W898">
        <v>1.8292682926829271</v>
      </c>
      <c r="X898">
        <v>65.243902439024396</v>
      </c>
      <c r="Y898">
        <v>10.365853658536585</v>
      </c>
      <c r="Z898">
        <v>4.6422436878588993</v>
      </c>
      <c r="AA898">
        <v>1.3204985943858996</v>
      </c>
      <c r="AB898">
        <v>1.6140348714725972</v>
      </c>
      <c r="AC898">
        <v>51.867622834653723</v>
      </c>
      <c r="AD898">
        <v>46.216292147988682</v>
      </c>
      <c r="AE898">
        <v>61.752200897699218</v>
      </c>
      <c r="AF898">
        <v>1.8718191913969369</v>
      </c>
      <c r="AG898">
        <v>1.592196238119671</v>
      </c>
      <c r="AH898">
        <v>0</v>
      </c>
      <c r="AI898">
        <v>159</v>
      </c>
      <c r="AJ898">
        <v>107.20440251572326</v>
      </c>
      <c r="AK898">
        <v>14.57826375795206</v>
      </c>
    </row>
    <row r="899" spans="1:37">
      <c r="A899">
        <v>9</v>
      </c>
      <c r="B899">
        <v>32</v>
      </c>
      <c r="C899">
        <v>2022</v>
      </c>
      <c r="D899">
        <v>99</v>
      </c>
      <c r="E899">
        <v>99</v>
      </c>
      <c r="F899">
        <v>99</v>
      </c>
      <c r="G899">
        <v>99</v>
      </c>
      <c r="H899">
        <v>1</v>
      </c>
      <c r="I899">
        <v>99</v>
      </c>
      <c r="J899">
        <v>134</v>
      </c>
      <c r="K899">
        <v>99</v>
      </c>
      <c r="L899">
        <v>99</v>
      </c>
      <c r="M899">
        <v>99</v>
      </c>
      <c r="N899">
        <v>99</v>
      </c>
      <c r="O899">
        <v>99</v>
      </c>
      <c r="P899">
        <v>9999</v>
      </c>
      <c r="Q899">
        <v>101</v>
      </c>
      <c r="R899">
        <v>1658</v>
      </c>
      <c r="S899">
        <v>5.1525934861278628</v>
      </c>
      <c r="T899">
        <v>5.1700844390832339</v>
      </c>
      <c r="U899">
        <v>21.515585042219563</v>
      </c>
      <c r="V899">
        <v>7.8407720144752684</v>
      </c>
      <c r="W899">
        <v>0.66344993968636912</v>
      </c>
      <c r="X899">
        <v>89.143546441495772</v>
      </c>
      <c r="Y899">
        <v>32.569360675512662</v>
      </c>
      <c r="Z899">
        <v>5.0108919774061009</v>
      </c>
      <c r="AA899">
        <v>1.5254957959324282</v>
      </c>
      <c r="AB899">
        <v>1.6018001386141307</v>
      </c>
      <c r="AC899">
        <v>52.271536942925117</v>
      </c>
      <c r="AD899">
        <v>51.052537198334953</v>
      </c>
      <c r="AE899">
        <v>56.473694310184896</v>
      </c>
      <c r="AF899">
        <v>18.923635483756836</v>
      </c>
      <c r="AG899">
        <v>19.028497320193289</v>
      </c>
      <c r="AH899">
        <v>0.48250904704463199</v>
      </c>
      <c r="AI899">
        <v>0</v>
      </c>
    </row>
    <row r="900" spans="1:37">
      <c r="A900">
        <v>9</v>
      </c>
      <c r="B900">
        <v>33</v>
      </c>
      <c r="C900">
        <v>2022</v>
      </c>
      <c r="D900">
        <v>99</v>
      </c>
      <c r="E900">
        <v>99</v>
      </c>
      <c r="F900">
        <v>99</v>
      </c>
      <c r="G900">
        <v>99</v>
      </c>
      <c r="H900">
        <v>2</v>
      </c>
      <c r="I900">
        <v>99</v>
      </c>
      <c r="J900">
        <v>141</v>
      </c>
      <c r="K900">
        <v>99</v>
      </c>
      <c r="L900">
        <v>99</v>
      </c>
      <c r="M900">
        <v>99</v>
      </c>
      <c r="N900">
        <v>99</v>
      </c>
      <c r="O900">
        <v>99</v>
      </c>
      <c r="P900">
        <v>9999</v>
      </c>
      <c r="Q900">
        <v>75</v>
      </c>
      <c r="R900">
        <v>710</v>
      </c>
      <c r="S900">
        <v>5.6154929577464801</v>
      </c>
      <c r="T900">
        <v>6.4830985915492976</v>
      </c>
      <c r="U900">
        <v>22.117042253521134</v>
      </c>
      <c r="V900">
        <v>1.9718309859154923</v>
      </c>
      <c r="W900">
        <v>5.4929577464788739</v>
      </c>
      <c r="X900">
        <v>84.225352112676063</v>
      </c>
      <c r="Y900">
        <v>41.408450704225345</v>
      </c>
      <c r="Z900">
        <v>6.1833674890998509</v>
      </c>
      <c r="AA900">
        <v>1.4631769301159863</v>
      </c>
      <c r="AB900">
        <v>2.104755575484532</v>
      </c>
      <c r="AC900">
        <v>65.035736675438613</v>
      </c>
      <c r="AD900">
        <v>63.849312645289075</v>
      </c>
      <c r="AE900">
        <v>65.440731684923549</v>
      </c>
      <c r="AF900">
        <v>8.1036074749501505</v>
      </c>
      <c r="AG900">
        <v>8.376299623711688</v>
      </c>
      <c r="AH900">
        <v>0.14084507042253519</v>
      </c>
      <c r="AI900">
        <v>0</v>
      </c>
    </row>
    <row r="901" spans="1:37">
      <c r="A901">
        <v>9</v>
      </c>
      <c r="B901">
        <v>34</v>
      </c>
      <c r="C901">
        <v>2022</v>
      </c>
      <c r="D901">
        <v>99</v>
      </c>
      <c r="E901">
        <v>99</v>
      </c>
      <c r="F901">
        <v>99</v>
      </c>
      <c r="G901">
        <v>99</v>
      </c>
      <c r="H901">
        <v>2</v>
      </c>
      <c r="I901">
        <v>99</v>
      </c>
      <c r="J901">
        <v>143</v>
      </c>
      <c r="K901">
        <v>99</v>
      </c>
      <c r="L901">
        <v>99</v>
      </c>
      <c r="M901">
        <v>99</v>
      </c>
      <c r="N901">
        <v>99</v>
      </c>
      <c r="O901">
        <v>99</v>
      </c>
      <c r="P901">
        <v>9999</v>
      </c>
      <c r="Q901">
        <v>13</v>
      </c>
      <c r="R901">
        <v>145.53</v>
      </c>
      <c r="S901">
        <v>5.2776747062461347</v>
      </c>
      <c r="T901">
        <v>4.9955335669621395</v>
      </c>
      <c r="U901">
        <v>21.284958427815557</v>
      </c>
      <c r="V901">
        <v>5.4971483542912116</v>
      </c>
      <c r="W901">
        <v>2.0614306328592047</v>
      </c>
      <c r="X901">
        <v>86.580086580086586</v>
      </c>
      <c r="Y901">
        <v>27.485741771456048</v>
      </c>
      <c r="Z901">
        <v>5.6295940481701603</v>
      </c>
      <c r="AA901">
        <v>1.6486329344656787</v>
      </c>
      <c r="AB901">
        <v>1.8289273843166431</v>
      </c>
      <c r="AC901">
        <v>54.00042681815345</v>
      </c>
      <c r="AD901">
        <v>62.82356698929555</v>
      </c>
      <c r="AE901">
        <v>62.016069535406253</v>
      </c>
      <c r="AF901">
        <v>1.6610112617316839</v>
      </c>
      <c r="AG901">
        <v>1.6523123277830043</v>
      </c>
      <c r="AH901">
        <v>0</v>
      </c>
      <c r="AI901">
        <v>0</v>
      </c>
    </row>
    <row r="902" spans="1:37">
      <c r="A902">
        <v>9</v>
      </c>
      <c r="B902">
        <v>35</v>
      </c>
      <c r="C902">
        <v>2022</v>
      </c>
      <c r="D902">
        <v>99</v>
      </c>
      <c r="E902">
        <v>99</v>
      </c>
      <c r="F902">
        <v>99</v>
      </c>
      <c r="G902">
        <v>99</v>
      </c>
      <c r="H902">
        <v>2</v>
      </c>
      <c r="I902">
        <v>99</v>
      </c>
      <c r="J902">
        <v>147</v>
      </c>
      <c r="K902">
        <v>99</v>
      </c>
      <c r="L902">
        <v>99</v>
      </c>
      <c r="M902">
        <v>99</v>
      </c>
      <c r="N902">
        <v>99</v>
      </c>
      <c r="O902">
        <v>99</v>
      </c>
      <c r="P902">
        <v>9999</v>
      </c>
      <c r="Q902">
        <v>7</v>
      </c>
      <c r="R902">
        <v>40</v>
      </c>
      <c r="S902">
        <v>6.8250000000000002</v>
      </c>
      <c r="T902">
        <v>6.65</v>
      </c>
      <c r="U902">
        <v>17.7775</v>
      </c>
      <c r="V902">
        <v>5</v>
      </c>
      <c r="W902">
        <v>10</v>
      </c>
      <c r="X902">
        <v>67.5</v>
      </c>
      <c r="Y902">
        <v>15</v>
      </c>
      <c r="Z902">
        <v>4.7409117002956309</v>
      </c>
      <c r="AA902">
        <v>1.641455147117945</v>
      </c>
      <c r="AB902">
        <v>2.1160103969498816</v>
      </c>
      <c r="AC902">
        <v>49.29408250817432</v>
      </c>
      <c r="AD902">
        <v>40.068757429138174</v>
      </c>
      <c r="AE902">
        <v>57.977400076671501</v>
      </c>
      <c r="AF902">
        <v>0.45654126619437491</v>
      </c>
      <c r="AG902">
        <v>0.37931278934868751</v>
      </c>
      <c r="AH902">
        <v>0</v>
      </c>
      <c r="AI902">
        <v>0</v>
      </c>
    </row>
    <row r="903" spans="1:37">
      <c r="A903">
        <v>9</v>
      </c>
      <c r="B903">
        <v>36</v>
      </c>
      <c r="C903">
        <v>2022</v>
      </c>
      <c r="D903">
        <v>99</v>
      </c>
      <c r="E903">
        <v>99</v>
      </c>
      <c r="F903">
        <v>99</v>
      </c>
      <c r="G903">
        <v>99</v>
      </c>
      <c r="H903">
        <v>1</v>
      </c>
      <c r="I903">
        <v>99</v>
      </c>
      <c r="J903">
        <v>155</v>
      </c>
      <c r="K903">
        <v>99</v>
      </c>
      <c r="L903">
        <v>99</v>
      </c>
      <c r="M903">
        <v>99</v>
      </c>
      <c r="N903">
        <v>99</v>
      </c>
      <c r="O903">
        <v>99</v>
      </c>
      <c r="P903">
        <v>9999</v>
      </c>
      <c r="Q903">
        <v>57</v>
      </c>
      <c r="R903">
        <v>1584</v>
      </c>
      <c r="S903">
        <v>4.8724747474747474</v>
      </c>
      <c r="T903">
        <v>5.1799242424242413</v>
      </c>
      <c r="U903">
        <v>21.523970959595971</v>
      </c>
      <c r="V903">
        <v>4.4191919191919196</v>
      </c>
      <c r="W903">
        <v>3.0303030303030303</v>
      </c>
      <c r="X903">
        <v>86.679292929292927</v>
      </c>
      <c r="Y903">
        <v>35.164141414141397</v>
      </c>
      <c r="Z903">
        <v>5.1988843453210816</v>
      </c>
      <c r="AA903">
        <v>1.5407429458283697</v>
      </c>
      <c r="AB903">
        <v>2.1863502159965278</v>
      </c>
      <c r="AC903">
        <v>59.333002617769615</v>
      </c>
      <c r="AD903">
        <v>57.45448664006031</v>
      </c>
      <c r="AE903">
        <v>64.719452513977515</v>
      </c>
      <c r="AF903">
        <v>18.079034141297242</v>
      </c>
      <c r="AG903">
        <v>18.186301308775811</v>
      </c>
      <c r="AH903">
        <v>0</v>
      </c>
      <c r="AI903">
        <v>0</v>
      </c>
    </row>
    <row r="904" spans="1:37">
      <c r="A904">
        <v>9</v>
      </c>
      <c r="B904">
        <v>37</v>
      </c>
      <c r="C904">
        <v>2022</v>
      </c>
      <c r="D904">
        <v>99</v>
      </c>
      <c r="E904">
        <v>99</v>
      </c>
      <c r="F904">
        <v>99</v>
      </c>
      <c r="G904">
        <v>99</v>
      </c>
      <c r="H904">
        <v>2</v>
      </c>
      <c r="I904">
        <v>99</v>
      </c>
      <c r="J904">
        <v>160</v>
      </c>
      <c r="K904">
        <v>99</v>
      </c>
      <c r="L904">
        <v>99</v>
      </c>
      <c r="M904">
        <v>99</v>
      </c>
      <c r="N904">
        <v>99</v>
      </c>
      <c r="O904">
        <v>99</v>
      </c>
      <c r="P904">
        <v>9999</v>
      </c>
      <c r="Q904">
        <v>19</v>
      </c>
      <c r="R904">
        <v>168</v>
      </c>
      <c r="S904">
        <v>5.5714285714285694</v>
      </c>
      <c r="T904">
        <v>6.1607142857142847</v>
      </c>
      <c r="U904">
        <v>18.471428571428564</v>
      </c>
      <c r="V904">
        <v>1.1904761904761909</v>
      </c>
      <c r="W904">
        <v>4.1666666666666679</v>
      </c>
      <c r="X904">
        <v>59.523809523809554</v>
      </c>
      <c r="Y904">
        <v>24.404761904761905</v>
      </c>
      <c r="Z904">
        <v>7.2344426090712499</v>
      </c>
      <c r="AA904">
        <v>1.4208122616986387</v>
      </c>
      <c r="AB904">
        <v>2.2182424326019734</v>
      </c>
      <c r="AC904">
        <v>32.362245675078491</v>
      </c>
      <c r="AD904">
        <v>58.525919570903795</v>
      </c>
      <c r="AE904">
        <v>49.212089728808678</v>
      </c>
      <c r="AF904">
        <v>1.9174733180163743</v>
      </c>
      <c r="AG904">
        <v>1.6552994626731079</v>
      </c>
      <c r="AH904">
        <v>20.238095238095237</v>
      </c>
      <c r="AI904">
        <v>0</v>
      </c>
    </row>
    <row r="905" spans="1:37">
      <c r="A905">
        <v>9</v>
      </c>
      <c r="B905">
        <v>38</v>
      </c>
      <c r="C905">
        <v>2022</v>
      </c>
      <c r="D905">
        <v>99</v>
      </c>
      <c r="E905">
        <v>99</v>
      </c>
      <c r="F905">
        <v>99</v>
      </c>
      <c r="G905">
        <v>99</v>
      </c>
      <c r="H905">
        <v>1</v>
      </c>
      <c r="I905">
        <v>99</v>
      </c>
      <c r="J905">
        <v>171</v>
      </c>
      <c r="K905">
        <v>99</v>
      </c>
      <c r="L905">
        <v>99</v>
      </c>
      <c r="M905">
        <v>99</v>
      </c>
      <c r="N905">
        <v>99</v>
      </c>
      <c r="O905">
        <v>99</v>
      </c>
      <c r="P905">
        <v>9999</v>
      </c>
    </row>
    <row r="906" spans="1:37">
      <c r="A906">
        <v>9</v>
      </c>
      <c r="B906">
        <v>39</v>
      </c>
      <c r="C906">
        <v>2022</v>
      </c>
      <c r="D906">
        <v>99</v>
      </c>
      <c r="E906">
        <v>99</v>
      </c>
      <c r="F906">
        <v>99</v>
      </c>
      <c r="G906">
        <v>99</v>
      </c>
      <c r="H906">
        <v>2</v>
      </c>
      <c r="I906">
        <v>99</v>
      </c>
      <c r="J906">
        <v>175</v>
      </c>
      <c r="K906">
        <v>99</v>
      </c>
      <c r="L906">
        <v>99</v>
      </c>
      <c r="M906">
        <v>99</v>
      </c>
      <c r="N906">
        <v>99</v>
      </c>
      <c r="O906">
        <v>99</v>
      </c>
      <c r="P906">
        <v>9999</v>
      </c>
      <c r="Q906">
        <v>27</v>
      </c>
      <c r="R906">
        <v>503</v>
      </c>
      <c r="S906">
        <v>4.2226640159045719</v>
      </c>
      <c r="T906">
        <v>5.1908548707753477</v>
      </c>
      <c r="U906">
        <v>21.193240556660072</v>
      </c>
      <c r="V906">
        <v>0.99403578528827041</v>
      </c>
      <c r="W906">
        <v>1.1928429423459241</v>
      </c>
      <c r="X906">
        <v>82.703777335984128</v>
      </c>
      <c r="Y906">
        <v>34.5924453280318</v>
      </c>
      <c r="Z906">
        <v>6.0046365481460722</v>
      </c>
      <c r="AA906">
        <v>1.4862267795313724</v>
      </c>
      <c r="AB906">
        <v>2.0807161236669001</v>
      </c>
      <c r="AC906">
        <v>49.621461048303161</v>
      </c>
      <c r="AD906">
        <v>52.272623408336415</v>
      </c>
      <c r="AE906">
        <v>66.321699156443984</v>
      </c>
      <c r="AF906">
        <v>5.7410064223942623</v>
      </c>
      <c r="AG906">
        <v>5.6863313134789584</v>
      </c>
      <c r="AH906">
        <v>0</v>
      </c>
      <c r="AI906">
        <v>0</v>
      </c>
    </row>
    <row r="907" spans="1:37">
      <c r="A907">
        <v>9</v>
      </c>
      <c r="B907">
        <v>40</v>
      </c>
      <c r="C907">
        <v>2022</v>
      </c>
      <c r="D907">
        <v>99</v>
      </c>
      <c r="E907">
        <v>99</v>
      </c>
      <c r="F907">
        <v>99</v>
      </c>
      <c r="G907">
        <v>99</v>
      </c>
      <c r="H907">
        <v>2</v>
      </c>
      <c r="I907">
        <v>99</v>
      </c>
      <c r="J907">
        <v>177</v>
      </c>
      <c r="K907">
        <v>99</v>
      </c>
      <c r="L907">
        <v>99</v>
      </c>
      <c r="M907">
        <v>99</v>
      </c>
      <c r="N907">
        <v>99</v>
      </c>
      <c r="O907">
        <v>99</v>
      </c>
      <c r="P907">
        <v>9999</v>
      </c>
      <c r="Q907">
        <v>26</v>
      </c>
      <c r="R907">
        <v>143</v>
      </c>
      <c r="S907">
        <v>5.4405594405594409</v>
      </c>
      <c r="T907">
        <v>4.9580419580419592</v>
      </c>
      <c r="U907">
        <v>21.239160839160835</v>
      </c>
      <c r="V907">
        <v>6.2937062937062924</v>
      </c>
      <c r="W907">
        <v>2.0979020979020975</v>
      </c>
      <c r="X907">
        <v>83.216783216783213</v>
      </c>
      <c r="Y907">
        <v>34.26573426573426</v>
      </c>
      <c r="Z907">
        <v>6.2202245700138095</v>
      </c>
      <c r="AA907">
        <v>1.5849924560160076</v>
      </c>
      <c r="AB907">
        <v>1.9995598322418475</v>
      </c>
      <c r="AC907">
        <v>54.575966109557456</v>
      </c>
      <c r="AD907">
        <v>44.087382371078441</v>
      </c>
      <c r="AE907">
        <v>66.998664029320921</v>
      </c>
      <c r="AF907">
        <v>1.63213502664489</v>
      </c>
      <c r="AG907">
        <v>1.6200939443254587</v>
      </c>
      <c r="AH907">
        <v>0</v>
      </c>
    </row>
    <row r="908" spans="1:37">
      <c r="A908">
        <v>9</v>
      </c>
      <c r="B908">
        <v>41</v>
      </c>
      <c r="C908">
        <v>2022</v>
      </c>
      <c r="D908">
        <v>99</v>
      </c>
      <c r="E908">
        <v>99</v>
      </c>
      <c r="F908">
        <v>99</v>
      </c>
      <c r="G908">
        <v>99</v>
      </c>
      <c r="H908">
        <v>2</v>
      </c>
      <c r="I908">
        <v>99</v>
      </c>
      <c r="J908">
        <v>178</v>
      </c>
      <c r="K908">
        <v>99</v>
      </c>
      <c r="L908">
        <v>99</v>
      </c>
      <c r="M908">
        <v>99</v>
      </c>
      <c r="N908">
        <v>99</v>
      </c>
      <c r="O908">
        <v>99</v>
      </c>
      <c r="P908">
        <v>9999</v>
      </c>
      <c r="Q908">
        <v>13</v>
      </c>
      <c r="R908">
        <v>230</v>
      </c>
      <c r="S908">
        <v>5.2434782608695665</v>
      </c>
      <c r="T908">
        <v>5.1956521739130439</v>
      </c>
      <c r="U908">
        <v>19.515217391304347</v>
      </c>
      <c r="V908">
        <v>2.6086956521739126</v>
      </c>
      <c r="W908">
        <v>1.7391304347826086</v>
      </c>
      <c r="X908">
        <v>73.043478260869563</v>
      </c>
      <c r="Y908">
        <v>22.60869565217391</v>
      </c>
      <c r="Z908">
        <v>5.3079909976376207</v>
      </c>
      <c r="AA908">
        <v>1.4571640374838044</v>
      </c>
      <c r="AB908">
        <v>1.8975907518813704</v>
      </c>
      <c r="AC908">
        <v>46.063278951184543</v>
      </c>
      <c r="AD908">
        <v>60.847117701226573</v>
      </c>
      <c r="AE908">
        <v>53.939924181141443</v>
      </c>
      <c r="AF908">
        <v>2.6251122806176546</v>
      </c>
      <c r="AG908">
        <v>2.3942419561124799</v>
      </c>
      <c r="AH908">
        <v>1.3043478260869563</v>
      </c>
      <c r="AI908">
        <v>0</v>
      </c>
    </row>
    <row r="909" spans="1:37">
      <c r="A909">
        <v>9</v>
      </c>
      <c r="B909">
        <v>42</v>
      </c>
      <c r="C909">
        <v>2022</v>
      </c>
      <c r="D909">
        <v>99</v>
      </c>
      <c r="E909">
        <v>99</v>
      </c>
      <c r="F909">
        <v>99</v>
      </c>
      <c r="G909">
        <v>99</v>
      </c>
      <c r="H909">
        <v>2</v>
      </c>
      <c r="I909">
        <v>99</v>
      </c>
      <c r="J909">
        <v>181</v>
      </c>
      <c r="K909">
        <v>99</v>
      </c>
      <c r="L909">
        <v>99</v>
      </c>
      <c r="M909">
        <v>99</v>
      </c>
      <c r="N909">
        <v>99</v>
      </c>
      <c r="O909">
        <v>99</v>
      </c>
      <c r="P909">
        <v>9999</v>
      </c>
      <c r="Q909">
        <v>17</v>
      </c>
      <c r="R909">
        <v>330</v>
      </c>
      <c r="S909">
        <v>6.0121212121212109</v>
      </c>
      <c r="T909">
        <v>5.872727272727273</v>
      </c>
      <c r="U909">
        <v>21.11484848484848</v>
      </c>
      <c r="V909">
        <v>4.2424242424242431</v>
      </c>
      <c r="W909">
        <v>3.3333333333333344</v>
      </c>
      <c r="X909">
        <v>82.424242424242422</v>
      </c>
      <c r="Y909">
        <v>31.212121212121207</v>
      </c>
      <c r="Z909">
        <v>5.8017753924394482</v>
      </c>
      <c r="AA909">
        <v>1.4522203638937243</v>
      </c>
      <c r="AB909">
        <v>2.0095639097669951</v>
      </c>
      <c r="AC909">
        <v>66.358804709953603</v>
      </c>
      <c r="AD909">
        <v>64.333587403157694</v>
      </c>
      <c r="AE909">
        <v>49.790737658711514</v>
      </c>
      <c r="AF909">
        <v>3.7664654461035929</v>
      </c>
      <c r="AG909">
        <v>3.7167959287058352</v>
      </c>
      <c r="AH909">
        <v>0</v>
      </c>
      <c r="AI909">
        <v>0</v>
      </c>
    </row>
    <row r="910" spans="1:37">
      <c r="A910">
        <v>9</v>
      </c>
      <c r="B910">
        <v>43</v>
      </c>
      <c r="C910">
        <v>2022</v>
      </c>
      <c r="D910">
        <v>99</v>
      </c>
      <c r="E910">
        <v>99</v>
      </c>
      <c r="F910">
        <v>99</v>
      </c>
      <c r="G910">
        <v>99</v>
      </c>
      <c r="H910">
        <v>2</v>
      </c>
      <c r="I910">
        <v>99</v>
      </c>
      <c r="J910">
        <v>262</v>
      </c>
      <c r="K910">
        <v>99</v>
      </c>
      <c r="L910">
        <v>99</v>
      </c>
      <c r="M910">
        <v>99</v>
      </c>
      <c r="N910">
        <v>99</v>
      </c>
      <c r="O910">
        <v>99</v>
      </c>
      <c r="P910">
        <v>9999</v>
      </c>
      <c r="Q910">
        <v>1</v>
      </c>
      <c r="R910">
        <v>3</v>
      </c>
      <c r="S910">
        <v>5</v>
      </c>
      <c r="T910">
        <v>5.3333333333333321</v>
      </c>
      <c r="U910">
        <v>17.266666666666662</v>
      </c>
      <c r="V910">
        <v>0</v>
      </c>
      <c r="W910">
        <v>0</v>
      </c>
      <c r="X910">
        <v>66.666666666666686</v>
      </c>
      <c r="Y910">
        <v>0</v>
      </c>
      <c r="Z910">
        <v>1.8006171781426019</v>
      </c>
      <c r="AA910">
        <v>0.81649658092772603</v>
      </c>
      <c r="AB910">
        <v>0.47140452079103318</v>
      </c>
      <c r="AC910">
        <v>97.492552570525632</v>
      </c>
      <c r="AD910">
        <v>-73.304457729123996</v>
      </c>
      <c r="AE910">
        <v>-86.60254037844355</v>
      </c>
      <c r="AF910">
        <v>3.4240594964578118E-2</v>
      </c>
      <c r="AG910">
        <v>2.7630997733458056E-2</v>
      </c>
      <c r="AH910">
        <v>0</v>
      </c>
      <c r="AI910">
        <v>9</v>
      </c>
      <c r="AJ910">
        <v>105.1</v>
      </c>
      <c r="AK910">
        <v>14.914278275988528</v>
      </c>
    </row>
    <row r="911" spans="1:37">
      <c r="A911">
        <v>9</v>
      </c>
      <c r="B911">
        <v>44</v>
      </c>
      <c r="C911">
        <v>2022</v>
      </c>
      <c r="D911">
        <v>99</v>
      </c>
      <c r="E911">
        <v>99</v>
      </c>
      <c r="F911">
        <v>99</v>
      </c>
      <c r="G911">
        <v>99</v>
      </c>
      <c r="H911">
        <v>2</v>
      </c>
      <c r="I911">
        <v>99</v>
      </c>
      <c r="J911">
        <v>267</v>
      </c>
      <c r="K911">
        <v>99</v>
      </c>
      <c r="L911">
        <v>99</v>
      </c>
      <c r="M911">
        <v>99</v>
      </c>
      <c r="N911">
        <v>99</v>
      </c>
      <c r="O911">
        <v>99</v>
      </c>
      <c r="P911">
        <v>9999</v>
      </c>
    </row>
    <row r="912" spans="1:37">
      <c r="A912">
        <v>9</v>
      </c>
      <c r="B912">
        <v>45</v>
      </c>
      <c r="C912">
        <v>2022</v>
      </c>
      <c r="D912">
        <v>99</v>
      </c>
      <c r="E912">
        <v>99</v>
      </c>
      <c r="F912">
        <v>99</v>
      </c>
      <c r="G912">
        <v>99</v>
      </c>
      <c r="H912">
        <v>1</v>
      </c>
      <c r="I912">
        <v>99</v>
      </c>
      <c r="J912">
        <v>309</v>
      </c>
      <c r="K912">
        <v>99</v>
      </c>
      <c r="L912">
        <v>99</v>
      </c>
      <c r="M912">
        <v>99</v>
      </c>
      <c r="N912">
        <v>99</v>
      </c>
      <c r="O912">
        <v>99</v>
      </c>
      <c r="P912">
        <v>9999</v>
      </c>
      <c r="Q912">
        <v>35</v>
      </c>
      <c r="R912">
        <v>308</v>
      </c>
      <c r="S912">
        <v>5.574675324675324</v>
      </c>
      <c r="T912">
        <v>6.2954545454545459</v>
      </c>
      <c r="U912">
        <v>18.943506493506497</v>
      </c>
      <c r="V912">
        <v>0.32467532467532462</v>
      </c>
      <c r="W912">
        <v>8.1168831168831144</v>
      </c>
      <c r="X912">
        <v>68.506493506493527</v>
      </c>
      <c r="Y912">
        <v>21.428571428571423</v>
      </c>
      <c r="Z912">
        <v>5.6375587113558288</v>
      </c>
      <c r="AA912">
        <v>1.6109230107407313</v>
      </c>
      <c r="AB912">
        <v>2.2259637022597722</v>
      </c>
      <c r="AC912">
        <v>32.965611547945514</v>
      </c>
      <c r="AD912">
        <v>60.364428889600013</v>
      </c>
      <c r="AE912">
        <v>49.590988519999421</v>
      </c>
      <c r="AF912">
        <v>3.5153677496966846</v>
      </c>
      <c r="AG912">
        <v>3.1122745053211256</v>
      </c>
      <c r="AH912">
        <v>4.220779220779221</v>
      </c>
      <c r="AI912">
        <v>0</v>
      </c>
    </row>
    <row r="913" spans="1:35">
      <c r="A913">
        <v>9</v>
      </c>
      <c r="B913">
        <v>46</v>
      </c>
      <c r="C913">
        <v>2022</v>
      </c>
      <c r="D913">
        <v>99</v>
      </c>
      <c r="E913">
        <v>99</v>
      </c>
      <c r="F913">
        <v>99</v>
      </c>
      <c r="G913">
        <v>99</v>
      </c>
      <c r="H913">
        <v>2</v>
      </c>
      <c r="I913">
        <v>99</v>
      </c>
      <c r="J913">
        <v>470</v>
      </c>
      <c r="K913">
        <v>99</v>
      </c>
      <c r="L913">
        <v>99</v>
      </c>
      <c r="M913">
        <v>99</v>
      </c>
      <c r="N913">
        <v>99</v>
      </c>
      <c r="O913">
        <v>99</v>
      </c>
      <c r="P913">
        <v>9999</v>
      </c>
      <c r="Q913">
        <v>22</v>
      </c>
      <c r="R913">
        <v>362</v>
      </c>
      <c r="S913">
        <v>6.1850828729281764</v>
      </c>
      <c r="T913">
        <v>5.2071823204419916</v>
      </c>
      <c r="U913">
        <v>19.691988950276244</v>
      </c>
      <c r="V913">
        <v>3.8674033149171265</v>
      </c>
      <c r="W913">
        <v>1.1049723756906078</v>
      </c>
      <c r="X913">
        <v>77.0718232044199</v>
      </c>
      <c r="Y913">
        <v>22.928176795580111</v>
      </c>
      <c r="Z913">
        <v>5.5821852510171777</v>
      </c>
      <c r="AA913">
        <v>1.6889300345604539</v>
      </c>
      <c r="AB913">
        <v>1.6632701979202429</v>
      </c>
      <c r="AC913">
        <v>50.27200156241301</v>
      </c>
      <c r="AD913">
        <v>53.947371274227663</v>
      </c>
      <c r="AE913">
        <v>57.047142171207639</v>
      </c>
      <c r="AF913">
        <v>4.1316984590590931</v>
      </c>
      <c r="AG913">
        <v>3.8024626900184488</v>
      </c>
      <c r="AH913">
        <v>7.458563535911602</v>
      </c>
      <c r="AI913">
        <v>0</v>
      </c>
    </row>
    <row r="914" spans="1:35">
      <c r="A914">
        <v>9</v>
      </c>
      <c r="B914">
        <v>47</v>
      </c>
      <c r="C914">
        <v>2022</v>
      </c>
      <c r="D914">
        <v>99</v>
      </c>
      <c r="E914">
        <v>99</v>
      </c>
      <c r="F914">
        <v>99</v>
      </c>
      <c r="G914">
        <v>99</v>
      </c>
      <c r="H914">
        <v>2</v>
      </c>
      <c r="I914">
        <v>99</v>
      </c>
      <c r="J914">
        <v>629</v>
      </c>
      <c r="K914">
        <v>99</v>
      </c>
      <c r="L914">
        <v>99</v>
      </c>
      <c r="M914">
        <v>99</v>
      </c>
      <c r="N914">
        <v>99</v>
      </c>
      <c r="O914">
        <v>99</v>
      </c>
      <c r="P914">
        <v>9999</v>
      </c>
      <c r="Q914">
        <v>7</v>
      </c>
      <c r="R914">
        <v>257</v>
      </c>
      <c r="S914">
        <v>6.0077821011673134</v>
      </c>
      <c r="T914">
        <v>6.6342412451361854</v>
      </c>
      <c r="U914">
        <v>23.107392996108953</v>
      </c>
      <c r="V914">
        <v>5.8365758754863828</v>
      </c>
      <c r="W914">
        <v>10.505836575875488</v>
      </c>
      <c r="X914">
        <v>93.38521400778211</v>
      </c>
      <c r="Y914">
        <v>49.027237354085607</v>
      </c>
      <c r="Z914">
        <v>5.2046656535649101</v>
      </c>
      <c r="AA914">
        <v>1.1965976991818985</v>
      </c>
      <c r="AB914">
        <v>2.2591092534101991</v>
      </c>
      <c r="AC914">
        <v>66.031885664617846</v>
      </c>
      <c r="AD914">
        <v>56.853693936913793</v>
      </c>
      <c r="AE914">
        <v>56.961592060620781</v>
      </c>
      <c r="AF914">
        <v>2.9332776352988574</v>
      </c>
      <c r="AG914">
        <v>3.1677498675659073</v>
      </c>
      <c r="AH914">
        <v>0</v>
      </c>
    </row>
    <row r="915" spans="1:35">
      <c r="A915">
        <v>9</v>
      </c>
      <c r="B915">
        <v>48</v>
      </c>
      <c r="C915">
        <v>2022</v>
      </c>
      <c r="D915">
        <v>99</v>
      </c>
      <c r="E915">
        <v>99</v>
      </c>
      <c r="F915">
        <v>99</v>
      </c>
      <c r="G915">
        <v>99</v>
      </c>
      <c r="H915">
        <v>1</v>
      </c>
      <c r="I915">
        <v>99</v>
      </c>
      <c r="J915">
        <v>643</v>
      </c>
      <c r="K915">
        <v>99</v>
      </c>
      <c r="L915">
        <v>99</v>
      </c>
      <c r="M915">
        <v>99</v>
      </c>
      <c r="N915">
        <v>99</v>
      </c>
      <c r="O915">
        <v>99</v>
      </c>
      <c r="P915">
        <v>9999</v>
      </c>
      <c r="Q915">
        <v>22</v>
      </c>
      <c r="R915">
        <v>309</v>
      </c>
      <c r="S915">
        <v>4.9126213592232997</v>
      </c>
      <c r="T915">
        <v>5.3398058252427196</v>
      </c>
      <c r="U915">
        <v>20.910485436893211</v>
      </c>
      <c r="V915">
        <v>2.912621359223301</v>
      </c>
      <c r="W915">
        <v>3.2362459546925568</v>
      </c>
      <c r="X915">
        <v>81.877022653721696</v>
      </c>
      <c r="Y915">
        <v>28.478964401294501</v>
      </c>
      <c r="Z915">
        <v>5.7944208260476522</v>
      </c>
      <c r="AA915">
        <v>1.4421316215632742</v>
      </c>
      <c r="AB915">
        <v>2.1112431255333179</v>
      </c>
      <c r="AC915">
        <v>52.620812420335881</v>
      </c>
      <c r="AD915">
        <v>53.622994730320926</v>
      </c>
      <c r="AE915">
        <v>57.415963595502845</v>
      </c>
      <c r="AF915">
        <v>3.5267812813515449</v>
      </c>
      <c r="AG915">
        <v>3.4465882412181825</v>
      </c>
      <c r="AH915">
        <v>0</v>
      </c>
      <c r="AI915">
        <v>0</v>
      </c>
    </row>
    <row r="916" spans="1:35">
      <c r="A916">
        <v>9</v>
      </c>
      <c r="B916">
        <v>49</v>
      </c>
      <c r="C916">
        <v>2022</v>
      </c>
      <c r="D916">
        <v>99</v>
      </c>
      <c r="E916">
        <v>99</v>
      </c>
      <c r="F916">
        <v>99</v>
      </c>
      <c r="G916">
        <v>99</v>
      </c>
      <c r="H916">
        <v>2</v>
      </c>
      <c r="I916">
        <v>99</v>
      </c>
      <c r="J916">
        <v>704</v>
      </c>
      <c r="K916">
        <v>99</v>
      </c>
      <c r="L916">
        <v>99</v>
      </c>
      <c r="M916">
        <v>99</v>
      </c>
      <c r="N916">
        <v>99</v>
      </c>
      <c r="O916">
        <v>99</v>
      </c>
      <c r="P916">
        <v>9999</v>
      </c>
      <c r="Q916">
        <v>5</v>
      </c>
      <c r="R916">
        <v>29</v>
      </c>
      <c r="S916">
        <v>5.3103448275862064</v>
      </c>
      <c r="T916">
        <v>5.9310344827586228</v>
      </c>
      <c r="U916">
        <v>22.841379310344841</v>
      </c>
      <c r="V916">
        <v>6.8965517241379306</v>
      </c>
      <c r="W916">
        <v>10.344827586206899</v>
      </c>
      <c r="X916">
        <v>93.10344827586205</v>
      </c>
      <c r="Y916">
        <v>37.931034482758605</v>
      </c>
      <c r="Z916">
        <v>6.0869853951649358</v>
      </c>
      <c r="AA916">
        <v>1.2622762219119388</v>
      </c>
      <c r="AB916">
        <v>2.3770604054640119</v>
      </c>
      <c r="AC916">
        <v>41.121749858247036</v>
      </c>
      <c r="AD916">
        <v>52.426174432442487</v>
      </c>
      <c r="AE916">
        <v>38.637943272574475</v>
      </c>
      <c r="AF916">
        <v>0.33099241799092149</v>
      </c>
      <c r="AG916">
        <v>0.35333538414367993</v>
      </c>
      <c r="AH916">
        <v>0</v>
      </c>
    </row>
    <row r="917" spans="1:35">
      <c r="A917">
        <v>9</v>
      </c>
      <c r="B917">
        <v>50</v>
      </c>
      <c r="C917">
        <v>2022</v>
      </c>
      <c r="D917">
        <v>99</v>
      </c>
      <c r="E917">
        <v>99</v>
      </c>
      <c r="F917">
        <v>99</v>
      </c>
      <c r="G917">
        <v>99</v>
      </c>
      <c r="H917">
        <v>1</v>
      </c>
      <c r="I917">
        <v>99</v>
      </c>
      <c r="J917">
        <v>802</v>
      </c>
      <c r="K917">
        <v>99</v>
      </c>
      <c r="L917">
        <v>99</v>
      </c>
      <c r="M917">
        <v>99</v>
      </c>
      <c r="N917">
        <v>99</v>
      </c>
      <c r="O917">
        <v>99</v>
      </c>
      <c r="P917">
        <v>9999</v>
      </c>
    </row>
    <row r="918" spans="1:35">
      <c r="A918">
        <v>9</v>
      </c>
      <c r="B918">
        <v>51</v>
      </c>
      <c r="C918">
        <v>2021</v>
      </c>
      <c r="D918">
        <v>99</v>
      </c>
      <c r="E918">
        <v>99</v>
      </c>
      <c r="F918">
        <v>99</v>
      </c>
      <c r="G918">
        <v>99</v>
      </c>
      <c r="H918">
        <v>1</v>
      </c>
      <c r="I918">
        <v>99</v>
      </c>
      <c r="J918">
        <v>103</v>
      </c>
      <c r="K918">
        <v>99</v>
      </c>
      <c r="L918">
        <v>99</v>
      </c>
      <c r="M918">
        <v>99</v>
      </c>
      <c r="N918">
        <v>99</v>
      </c>
      <c r="O918">
        <v>99</v>
      </c>
      <c r="P918">
        <v>9999</v>
      </c>
      <c r="Q918">
        <v>13</v>
      </c>
      <c r="R918">
        <v>104</v>
      </c>
      <c r="S918">
        <v>6.2211538461538476</v>
      </c>
      <c r="T918">
        <v>4.4230769230769216</v>
      </c>
      <c r="U918">
        <v>21.452980769230777</v>
      </c>
      <c r="V918">
        <v>6.7307692307692308</v>
      </c>
      <c r="W918">
        <v>0</v>
      </c>
      <c r="X918">
        <v>89.423076923076891</v>
      </c>
      <c r="Y918">
        <v>27.88461538461538</v>
      </c>
      <c r="Z918">
        <v>5.1627735315517889</v>
      </c>
      <c r="AA918">
        <v>1.8910555191033824</v>
      </c>
      <c r="AB918">
        <v>1.7688126596256788</v>
      </c>
      <c r="AC918">
        <v>24.245693916505378</v>
      </c>
      <c r="AD918">
        <v>21.912518172525314</v>
      </c>
      <c r="AE918">
        <v>34.860303689846617</v>
      </c>
      <c r="AF918">
        <v>1.1616218027476819</v>
      </c>
      <c r="AG918">
        <v>1.1434897689618773</v>
      </c>
      <c r="AH918">
        <v>0</v>
      </c>
    </row>
    <row r="919" spans="1:35">
      <c r="A919">
        <v>9</v>
      </c>
      <c r="B919">
        <v>52</v>
      </c>
      <c r="C919">
        <v>2021</v>
      </c>
      <c r="D919">
        <v>99</v>
      </c>
      <c r="E919">
        <v>99</v>
      </c>
      <c r="F919">
        <v>99</v>
      </c>
      <c r="G919">
        <v>99</v>
      </c>
      <c r="H919">
        <v>2</v>
      </c>
      <c r="I919">
        <v>99</v>
      </c>
      <c r="J919">
        <v>106</v>
      </c>
      <c r="K919">
        <v>99</v>
      </c>
      <c r="L919">
        <v>99</v>
      </c>
      <c r="M919">
        <v>99</v>
      </c>
      <c r="N919">
        <v>99</v>
      </c>
      <c r="O919">
        <v>99</v>
      </c>
      <c r="P919">
        <v>9999</v>
      </c>
      <c r="Q919">
        <v>17</v>
      </c>
      <c r="R919">
        <v>236</v>
      </c>
      <c r="S919">
        <v>8.2542372881355934</v>
      </c>
      <c r="T919">
        <v>4.9872881355932197</v>
      </c>
      <c r="U919">
        <v>20.373728813559321</v>
      </c>
      <c r="V919">
        <v>5.9322033898305069</v>
      </c>
      <c r="W919">
        <v>1.271186440677966</v>
      </c>
      <c r="X919">
        <v>80.932203389830491</v>
      </c>
      <c r="Y919">
        <v>23.30508474576272</v>
      </c>
      <c r="Z919">
        <v>5.9118658038212075</v>
      </c>
      <c r="AA919">
        <v>2.1772570236616899</v>
      </c>
      <c r="AB919">
        <v>2.0199868522046298</v>
      </c>
      <c r="AC919">
        <v>45.480852345344317</v>
      </c>
      <c r="AD919">
        <v>48.324443677630782</v>
      </c>
      <c r="AE919">
        <v>21.751137174450328</v>
      </c>
      <c r="AF919">
        <v>2.635987937004356</v>
      </c>
      <c r="AG919">
        <v>2.4643014047368781</v>
      </c>
      <c r="AH919">
        <v>0</v>
      </c>
    </row>
    <row r="920" spans="1:35">
      <c r="A920">
        <v>9</v>
      </c>
      <c r="B920">
        <v>53</v>
      </c>
      <c r="C920">
        <v>2021</v>
      </c>
      <c r="D920">
        <v>99</v>
      </c>
      <c r="E920">
        <v>99</v>
      </c>
      <c r="F920">
        <v>99</v>
      </c>
      <c r="G920">
        <v>99</v>
      </c>
      <c r="H920">
        <v>1</v>
      </c>
      <c r="I920">
        <v>99</v>
      </c>
      <c r="J920">
        <v>109</v>
      </c>
      <c r="K920">
        <v>99</v>
      </c>
      <c r="L920">
        <v>99</v>
      </c>
      <c r="M920">
        <v>99</v>
      </c>
      <c r="N920">
        <v>99</v>
      </c>
      <c r="O920">
        <v>99</v>
      </c>
      <c r="P920">
        <v>9999</v>
      </c>
    </row>
    <row r="921" spans="1:35">
      <c r="A921">
        <v>9</v>
      </c>
      <c r="B921">
        <v>54</v>
      </c>
      <c r="C921">
        <v>2021</v>
      </c>
      <c r="D921">
        <v>99</v>
      </c>
      <c r="E921">
        <v>99</v>
      </c>
      <c r="F921">
        <v>99</v>
      </c>
      <c r="G921">
        <v>99</v>
      </c>
      <c r="H921">
        <v>1</v>
      </c>
      <c r="I921">
        <v>99</v>
      </c>
      <c r="J921">
        <v>110</v>
      </c>
      <c r="K921">
        <v>99</v>
      </c>
      <c r="L921">
        <v>99</v>
      </c>
      <c r="M921">
        <v>99</v>
      </c>
      <c r="N921">
        <v>99</v>
      </c>
      <c r="O921">
        <v>99</v>
      </c>
      <c r="P921">
        <v>9999</v>
      </c>
      <c r="Q921">
        <v>76</v>
      </c>
      <c r="R921">
        <v>1054</v>
      </c>
      <c r="S921">
        <v>4.3140417457305515</v>
      </c>
      <c r="T921">
        <v>6.0246679316888052</v>
      </c>
      <c r="U921">
        <v>22.144734345351033</v>
      </c>
      <c r="V921">
        <v>1.1385199240986719</v>
      </c>
      <c r="W921">
        <v>5.7874762808349134</v>
      </c>
      <c r="X921">
        <v>86.62239089184061</v>
      </c>
      <c r="Y921">
        <v>38.614800759013285</v>
      </c>
      <c r="Z921">
        <v>6.0645009834284291</v>
      </c>
      <c r="AA921">
        <v>1.7973869347816305</v>
      </c>
      <c r="AB921">
        <v>2.518877237339975</v>
      </c>
      <c r="AC921">
        <v>47.561976070108656</v>
      </c>
      <c r="AD921">
        <v>48.062716972210318</v>
      </c>
      <c r="AE921">
        <v>66.636991341664356</v>
      </c>
      <c r="AF921">
        <v>11.77259019323132</v>
      </c>
      <c r="AG921">
        <v>11.962511990418729</v>
      </c>
      <c r="AH921">
        <v>1.328273244781784</v>
      </c>
    </row>
    <row r="922" spans="1:35">
      <c r="A922">
        <v>9</v>
      </c>
      <c r="B922">
        <v>55</v>
      </c>
      <c r="C922">
        <v>2021</v>
      </c>
      <c r="D922">
        <v>99</v>
      </c>
      <c r="E922">
        <v>99</v>
      </c>
      <c r="F922">
        <v>99</v>
      </c>
      <c r="G922">
        <v>99</v>
      </c>
      <c r="H922">
        <v>1</v>
      </c>
      <c r="I922">
        <v>99</v>
      </c>
      <c r="J922">
        <v>111</v>
      </c>
      <c r="K922">
        <v>99</v>
      </c>
      <c r="L922">
        <v>99</v>
      </c>
      <c r="M922">
        <v>99</v>
      </c>
      <c r="N922">
        <v>99</v>
      </c>
      <c r="O922">
        <v>99</v>
      </c>
      <c r="P922">
        <v>9999</v>
      </c>
      <c r="Q922">
        <v>10</v>
      </c>
      <c r="R922">
        <v>137</v>
      </c>
      <c r="S922">
        <v>5.0437956204379564</v>
      </c>
      <c r="T922">
        <v>5.2846715328467182</v>
      </c>
      <c r="U922">
        <v>21.009854014598535</v>
      </c>
      <c r="V922">
        <v>8.0291970802919703</v>
      </c>
      <c r="W922">
        <v>0</v>
      </c>
      <c r="X922">
        <v>83.211678832116789</v>
      </c>
      <c r="Y922">
        <v>32.116788321167881</v>
      </c>
      <c r="Z922">
        <v>5.2074275960851777</v>
      </c>
      <c r="AA922">
        <v>1.5513997124268282</v>
      </c>
      <c r="AB922">
        <v>1.771423218933432</v>
      </c>
      <c r="AC922">
        <v>33.287157947179253</v>
      </c>
      <c r="AD922">
        <v>47.368454247258335</v>
      </c>
      <c r="AE922">
        <v>47.354927816476639</v>
      </c>
      <c r="AF922">
        <v>1.5302133363118502</v>
      </c>
      <c r="AG922">
        <v>1.4752135826971411</v>
      </c>
      <c r="AH922">
        <v>0.72992700729927051</v>
      </c>
    </row>
    <row r="923" spans="1:35">
      <c r="A923">
        <v>9</v>
      </c>
      <c r="B923">
        <v>56</v>
      </c>
      <c r="C923">
        <v>2021</v>
      </c>
      <c r="D923">
        <v>99</v>
      </c>
      <c r="E923">
        <v>99</v>
      </c>
      <c r="F923">
        <v>99</v>
      </c>
      <c r="G923">
        <v>99</v>
      </c>
      <c r="H923">
        <v>1</v>
      </c>
      <c r="I923">
        <v>99</v>
      </c>
      <c r="J923">
        <v>113</v>
      </c>
      <c r="K923">
        <v>99</v>
      </c>
      <c r="L923">
        <v>99</v>
      </c>
      <c r="M923">
        <v>99</v>
      </c>
      <c r="N923">
        <v>99</v>
      </c>
      <c r="O923">
        <v>99</v>
      </c>
      <c r="P923">
        <v>9999</v>
      </c>
    </row>
    <row r="924" spans="1:35">
      <c r="A924">
        <v>9</v>
      </c>
      <c r="B924">
        <v>57</v>
      </c>
      <c r="C924">
        <v>2021</v>
      </c>
      <c r="D924">
        <v>99</v>
      </c>
      <c r="E924">
        <v>99</v>
      </c>
      <c r="F924">
        <v>99</v>
      </c>
      <c r="G924">
        <v>99</v>
      </c>
      <c r="H924">
        <v>1</v>
      </c>
      <c r="I924">
        <v>99</v>
      </c>
      <c r="J924">
        <v>116</v>
      </c>
      <c r="K924">
        <v>99</v>
      </c>
      <c r="L924">
        <v>99</v>
      </c>
      <c r="M924">
        <v>99</v>
      </c>
      <c r="N924">
        <v>99</v>
      </c>
      <c r="O924">
        <v>99</v>
      </c>
      <c r="P924">
        <v>9999</v>
      </c>
      <c r="Q924">
        <v>27</v>
      </c>
      <c r="R924">
        <v>281</v>
      </c>
      <c r="S924">
        <v>5.2491103202846991</v>
      </c>
      <c r="T924">
        <v>5.245551601423486</v>
      </c>
      <c r="U924">
        <v>22.113950177935937</v>
      </c>
      <c r="V924">
        <v>7.8291814946619214</v>
      </c>
      <c r="W924">
        <v>0.35587188612099646</v>
      </c>
      <c r="X924">
        <v>87.188612099644146</v>
      </c>
      <c r="Y924">
        <v>36.654804270462641</v>
      </c>
      <c r="Z924">
        <v>6.1386459480743643</v>
      </c>
      <c r="AA924">
        <v>1.2233817513505845</v>
      </c>
      <c r="AB924">
        <v>1.9857651245551593</v>
      </c>
      <c r="AC924">
        <v>40.417474252933744</v>
      </c>
      <c r="AD924">
        <v>43.233865011565378</v>
      </c>
      <c r="AE924">
        <v>58.567807050391423</v>
      </c>
      <c r="AF924">
        <v>3.1386127555009495</v>
      </c>
      <c r="AG924">
        <v>3.1848130724726618</v>
      </c>
      <c r="AH924">
        <v>0</v>
      </c>
    </row>
    <row r="925" spans="1:35">
      <c r="A925">
        <v>9</v>
      </c>
      <c r="B925">
        <v>58</v>
      </c>
      <c r="C925">
        <v>2021</v>
      </c>
      <c r="D925">
        <v>99</v>
      </c>
      <c r="E925">
        <v>99</v>
      </c>
      <c r="F925">
        <v>99</v>
      </c>
      <c r="G925">
        <v>99</v>
      </c>
      <c r="H925">
        <v>2</v>
      </c>
      <c r="I925">
        <v>99</v>
      </c>
      <c r="J925">
        <v>117</v>
      </c>
      <c r="K925">
        <v>99</v>
      </c>
      <c r="L925">
        <v>99</v>
      </c>
      <c r="M925">
        <v>99</v>
      </c>
      <c r="N925">
        <v>99</v>
      </c>
      <c r="O925">
        <v>99</v>
      </c>
      <c r="P925">
        <v>9999</v>
      </c>
      <c r="Q925">
        <v>12</v>
      </c>
      <c r="R925">
        <v>92</v>
      </c>
      <c r="S925">
        <v>5.3043478260869552</v>
      </c>
      <c r="T925">
        <v>5.1630434782608692</v>
      </c>
      <c r="U925">
        <v>20.426086956521736</v>
      </c>
      <c r="V925">
        <v>2.1739130434782608</v>
      </c>
      <c r="W925">
        <v>0</v>
      </c>
      <c r="X925">
        <v>75</v>
      </c>
      <c r="Y925">
        <v>30.434782608695649</v>
      </c>
      <c r="Z925">
        <v>5.8534803761674814</v>
      </c>
      <c r="AA925">
        <v>1.0808524256222669</v>
      </c>
      <c r="AB925">
        <v>1.6764168174817786</v>
      </c>
      <c r="AC925">
        <v>24.476747253372711</v>
      </c>
      <c r="AD925">
        <v>34.582866795479319</v>
      </c>
      <c r="AE925">
        <v>51.250544153547963</v>
      </c>
      <c r="AF925">
        <v>1.0275885178152575</v>
      </c>
      <c r="AG925">
        <v>0.96312865516857515</v>
      </c>
      <c r="AH925">
        <v>0</v>
      </c>
    </row>
    <row r="926" spans="1:35">
      <c r="A926">
        <v>9</v>
      </c>
      <c r="B926">
        <v>59</v>
      </c>
      <c r="C926">
        <v>2021</v>
      </c>
      <c r="D926">
        <v>99</v>
      </c>
      <c r="E926">
        <v>99</v>
      </c>
      <c r="F926">
        <v>99</v>
      </c>
      <c r="G926">
        <v>99</v>
      </c>
      <c r="H926">
        <v>1</v>
      </c>
      <c r="I926">
        <v>99</v>
      </c>
      <c r="J926">
        <v>134</v>
      </c>
      <c r="K926">
        <v>99</v>
      </c>
      <c r="L926">
        <v>99</v>
      </c>
      <c r="M926">
        <v>99</v>
      </c>
      <c r="N926">
        <v>99</v>
      </c>
      <c r="O926">
        <v>99</v>
      </c>
      <c r="P926">
        <v>9999</v>
      </c>
      <c r="Q926">
        <v>110</v>
      </c>
      <c r="R926">
        <v>1981</v>
      </c>
      <c r="S926">
        <v>5.098435133770824</v>
      </c>
      <c r="T926">
        <v>5.1847551741544677</v>
      </c>
      <c r="U926">
        <v>21.423382130237258</v>
      </c>
      <c r="V926">
        <v>6.7137809187279123</v>
      </c>
      <c r="W926">
        <v>1.7163048965169101</v>
      </c>
      <c r="X926">
        <v>84.351337708228144</v>
      </c>
      <c r="Y926">
        <v>32.004038364462389</v>
      </c>
      <c r="Z926">
        <v>5.8012548095072871</v>
      </c>
      <c r="AA926">
        <v>1.4428023150803275</v>
      </c>
      <c r="AB926">
        <v>1.7762780919095431</v>
      </c>
      <c r="AC926">
        <v>59.74466446985636</v>
      </c>
      <c r="AD926">
        <v>58.332695485106896</v>
      </c>
      <c r="AE926">
        <v>58.203783090605079</v>
      </c>
      <c r="AF926">
        <v>22.126661454261136</v>
      </c>
      <c r="AG926">
        <v>21.751229485595399</v>
      </c>
      <c r="AH926">
        <v>0.75719333669863709</v>
      </c>
    </row>
    <row r="927" spans="1:35">
      <c r="A927">
        <v>9</v>
      </c>
      <c r="B927">
        <v>60</v>
      </c>
      <c r="C927">
        <v>2021</v>
      </c>
      <c r="D927">
        <v>99</v>
      </c>
      <c r="E927">
        <v>99</v>
      </c>
      <c r="F927">
        <v>99</v>
      </c>
      <c r="G927">
        <v>99</v>
      </c>
      <c r="H927">
        <v>2</v>
      </c>
      <c r="I927">
        <v>99</v>
      </c>
      <c r="J927">
        <v>141</v>
      </c>
      <c r="K927">
        <v>99</v>
      </c>
      <c r="L927">
        <v>99</v>
      </c>
      <c r="M927">
        <v>99</v>
      </c>
      <c r="N927">
        <v>99</v>
      </c>
      <c r="O927">
        <v>99</v>
      </c>
      <c r="P927">
        <v>9999</v>
      </c>
      <c r="Q927">
        <v>54</v>
      </c>
      <c r="R927">
        <v>556</v>
      </c>
      <c r="S927">
        <v>5.8633093525179856</v>
      </c>
      <c r="T927">
        <v>6.3812949640287764</v>
      </c>
      <c r="U927">
        <v>22.458273381294969</v>
      </c>
      <c r="V927">
        <v>2.5179856115107913</v>
      </c>
      <c r="W927">
        <v>6.8345323741007196</v>
      </c>
      <c r="X927">
        <v>83.992805755395651</v>
      </c>
      <c r="Y927">
        <v>41.906474820143885</v>
      </c>
      <c r="Z927">
        <v>6.2814463495128789</v>
      </c>
      <c r="AA927">
        <v>1.5405849531350757</v>
      </c>
      <c r="AB927">
        <v>2.3325833502059656</v>
      </c>
      <c r="AC927">
        <v>52.787758990090893</v>
      </c>
      <c r="AD927">
        <v>55.561778063941489</v>
      </c>
      <c r="AE927">
        <v>58.857489861390412</v>
      </c>
      <c r="AF927">
        <v>6.2102088685356867</v>
      </c>
      <c r="AG927">
        <v>6.3997418536392976</v>
      </c>
      <c r="AH927">
        <v>0.17985611510791363</v>
      </c>
    </row>
    <row r="928" spans="1:35">
      <c r="A928">
        <v>9</v>
      </c>
      <c r="B928">
        <v>61</v>
      </c>
      <c r="C928">
        <v>2021</v>
      </c>
      <c r="D928">
        <v>99</v>
      </c>
      <c r="E928">
        <v>99</v>
      </c>
      <c r="F928">
        <v>99</v>
      </c>
      <c r="G928">
        <v>99</v>
      </c>
      <c r="H928">
        <v>2</v>
      </c>
      <c r="I928">
        <v>99</v>
      </c>
      <c r="J928">
        <v>143</v>
      </c>
      <c r="K928">
        <v>99</v>
      </c>
      <c r="L928">
        <v>99</v>
      </c>
      <c r="M928">
        <v>99</v>
      </c>
      <c r="N928">
        <v>99</v>
      </c>
      <c r="O928">
        <v>99</v>
      </c>
      <c r="P928">
        <v>9999</v>
      </c>
      <c r="Q928">
        <v>15</v>
      </c>
      <c r="R928">
        <v>176</v>
      </c>
      <c r="S928">
        <v>5.0738636363636367</v>
      </c>
      <c r="T928">
        <v>5.4943181818181808</v>
      </c>
      <c r="U928">
        <v>21.290909090909089</v>
      </c>
      <c r="V928">
        <v>5.6818181818181808</v>
      </c>
      <c r="W928">
        <v>0.56818181818181823</v>
      </c>
      <c r="X928">
        <v>87.5</v>
      </c>
      <c r="Y928">
        <v>28.409090909090914</v>
      </c>
      <c r="Z928">
        <v>5.7022849559635747</v>
      </c>
      <c r="AA928">
        <v>1.8402688982234612</v>
      </c>
      <c r="AB928">
        <v>1.7548541738525196</v>
      </c>
      <c r="AC928">
        <v>47.697180047095934</v>
      </c>
      <c r="AD928">
        <v>33.942723725666205</v>
      </c>
      <c r="AE928">
        <v>59.040923379944658</v>
      </c>
      <c r="AF928">
        <v>1.9658215123422311</v>
      </c>
      <c r="AG928">
        <v>1.9205170799530031</v>
      </c>
      <c r="AH928">
        <v>0</v>
      </c>
    </row>
    <row r="929" spans="1:34">
      <c r="A929">
        <v>9</v>
      </c>
      <c r="B929">
        <v>62</v>
      </c>
      <c r="C929">
        <v>2021</v>
      </c>
      <c r="D929">
        <v>99</v>
      </c>
      <c r="E929">
        <v>99</v>
      </c>
      <c r="F929">
        <v>99</v>
      </c>
      <c r="G929">
        <v>99</v>
      </c>
      <c r="H929">
        <v>2</v>
      </c>
      <c r="I929">
        <v>99</v>
      </c>
      <c r="J929">
        <v>147</v>
      </c>
      <c r="K929">
        <v>99</v>
      </c>
      <c r="L929">
        <v>99</v>
      </c>
      <c r="M929">
        <v>99</v>
      </c>
      <c r="N929">
        <v>99</v>
      </c>
      <c r="O929">
        <v>99</v>
      </c>
      <c r="P929">
        <v>9999</v>
      </c>
      <c r="Q929">
        <v>9</v>
      </c>
      <c r="R929">
        <v>21</v>
      </c>
      <c r="S929">
        <v>5.8571428571428559</v>
      </c>
      <c r="T929">
        <v>5.4285714285714306</v>
      </c>
      <c r="U929">
        <v>17.75714285714287</v>
      </c>
      <c r="V929">
        <v>0</v>
      </c>
      <c r="W929">
        <v>0</v>
      </c>
      <c r="X929">
        <v>52.380952380952387</v>
      </c>
      <c r="Y929">
        <v>14.285714285714288</v>
      </c>
      <c r="Z929">
        <v>4.5977811862608942</v>
      </c>
      <c r="AA929">
        <v>1.5518257844571748</v>
      </c>
      <c r="AB929">
        <v>1.678191446352961</v>
      </c>
      <c r="AC929">
        <v>56.376652077917718</v>
      </c>
      <c r="AD929">
        <v>67.445704957528818</v>
      </c>
      <c r="AE929">
        <v>73.662644620448617</v>
      </c>
      <c r="AF929">
        <v>0.23455824863174357</v>
      </c>
      <c r="AG929">
        <v>0.1911189205578766</v>
      </c>
      <c r="AH929">
        <v>0</v>
      </c>
    </row>
    <row r="930" spans="1:34">
      <c r="A930">
        <v>9</v>
      </c>
      <c r="B930">
        <v>63</v>
      </c>
      <c r="C930">
        <v>2021</v>
      </c>
      <c r="D930">
        <v>99</v>
      </c>
      <c r="E930">
        <v>99</v>
      </c>
      <c r="F930">
        <v>99</v>
      </c>
      <c r="G930">
        <v>99</v>
      </c>
      <c r="H930">
        <v>1</v>
      </c>
      <c r="I930">
        <v>99</v>
      </c>
      <c r="J930">
        <v>155</v>
      </c>
      <c r="K930">
        <v>99</v>
      </c>
      <c r="L930">
        <v>99</v>
      </c>
      <c r="M930">
        <v>99</v>
      </c>
      <c r="N930">
        <v>99</v>
      </c>
      <c r="O930">
        <v>99</v>
      </c>
      <c r="P930">
        <v>9999</v>
      </c>
      <c r="Q930">
        <v>57</v>
      </c>
      <c r="R930">
        <v>1597</v>
      </c>
      <c r="S930">
        <v>4.9968691296180321</v>
      </c>
      <c r="T930">
        <v>5.3663118346900447</v>
      </c>
      <c r="U930">
        <v>22.679486537257379</v>
      </c>
      <c r="V930">
        <v>4.6336881653099562</v>
      </c>
      <c r="W930">
        <v>6.1365059486537241</v>
      </c>
      <c r="X930">
        <v>91.045710707576674</v>
      </c>
      <c r="Y930">
        <v>42.204132748904193</v>
      </c>
      <c r="Z930">
        <v>5.5246058109980156</v>
      </c>
      <c r="AA930">
        <v>1.6207376247006422</v>
      </c>
      <c r="AB930">
        <v>2.6233749571405602</v>
      </c>
      <c r="AC930">
        <v>63.787809928334163</v>
      </c>
      <c r="AD930">
        <v>63.236352309500653</v>
      </c>
      <c r="AE930">
        <v>68.906376352491947</v>
      </c>
      <c r="AF930">
        <v>17.837596336423541</v>
      </c>
      <c r="AG930">
        <v>18.563054278183472</v>
      </c>
      <c r="AH930">
        <v>0</v>
      </c>
    </row>
    <row r="931" spans="1:34">
      <c r="A931">
        <v>9</v>
      </c>
      <c r="B931">
        <v>64</v>
      </c>
      <c r="C931">
        <v>2021</v>
      </c>
      <c r="D931">
        <v>99</v>
      </c>
      <c r="E931">
        <v>99</v>
      </c>
      <c r="F931">
        <v>99</v>
      </c>
      <c r="G931">
        <v>99</v>
      </c>
      <c r="H931">
        <v>2</v>
      </c>
      <c r="I931">
        <v>99</v>
      </c>
      <c r="J931">
        <v>160</v>
      </c>
      <c r="K931">
        <v>99</v>
      </c>
      <c r="L931">
        <v>99</v>
      </c>
      <c r="M931">
        <v>99</v>
      </c>
      <c r="N931">
        <v>99</v>
      </c>
      <c r="O931">
        <v>99</v>
      </c>
      <c r="P931">
        <v>9999</v>
      </c>
      <c r="Q931">
        <v>17</v>
      </c>
      <c r="R931">
        <v>85</v>
      </c>
      <c r="S931">
        <v>5.6941176470588237</v>
      </c>
      <c r="T931">
        <v>5.3176470588235292</v>
      </c>
      <c r="U931">
        <v>17.972941176470588</v>
      </c>
      <c r="V931">
        <v>3.5294117647058822</v>
      </c>
      <c r="W931">
        <v>1.1764705882352939</v>
      </c>
      <c r="X931">
        <v>51.764705882352942</v>
      </c>
      <c r="Y931">
        <v>24.705882352941178</v>
      </c>
      <c r="Z931">
        <v>8.1140602476455808</v>
      </c>
      <c r="AA931">
        <v>1.2835935714810216</v>
      </c>
      <c r="AB931">
        <v>2.0591932441150327</v>
      </c>
      <c r="AC931">
        <v>37.015794611265207</v>
      </c>
      <c r="AD931">
        <v>66.907491549273956</v>
      </c>
      <c r="AE931">
        <v>47.740775046626574</v>
      </c>
      <c r="AF931">
        <v>0.94940243493800958</v>
      </c>
      <c r="AG931">
        <v>0.78297767480897851</v>
      </c>
      <c r="AH931">
        <v>10.588235294117649</v>
      </c>
    </row>
    <row r="932" spans="1:34">
      <c r="A932">
        <v>9</v>
      </c>
      <c r="B932">
        <v>65</v>
      </c>
      <c r="C932">
        <v>2021</v>
      </c>
      <c r="D932">
        <v>99</v>
      </c>
      <c r="E932">
        <v>99</v>
      </c>
      <c r="F932">
        <v>99</v>
      </c>
      <c r="G932">
        <v>99</v>
      </c>
      <c r="H932">
        <v>1</v>
      </c>
      <c r="I932">
        <v>99</v>
      </c>
      <c r="J932">
        <v>171</v>
      </c>
      <c r="K932">
        <v>99</v>
      </c>
      <c r="L932">
        <v>99</v>
      </c>
      <c r="M932">
        <v>99</v>
      </c>
      <c r="N932">
        <v>99</v>
      </c>
      <c r="O932">
        <v>99</v>
      </c>
      <c r="P932">
        <v>9999</v>
      </c>
      <c r="Q932">
        <v>1</v>
      </c>
      <c r="R932">
        <v>3</v>
      </c>
      <c r="S932">
        <v>5</v>
      </c>
      <c r="T932">
        <v>3</v>
      </c>
      <c r="U932">
        <v>14.143333333333338</v>
      </c>
      <c r="V932">
        <v>0</v>
      </c>
      <c r="W932">
        <v>0</v>
      </c>
      <c r="X932">
        <v>33.333333333333343</v>
      </c>
      <c r="Y932">
        <v>0</v>
      </c>
      <c r="Z932">
        <v>3.4783552946120393</v>
      </c>
      <c r="AA932">
        <v>0</v>
      </c>
      <c r="AB932">
        <v>1.4142135623730951</v>
      </c>
      <c r="AD932">
        <v>86.939364864731644</v>
      </c>
      <c r="AF932">
        <v>3.3508321233106229E-2</v>
      </c>
      <c r="AG932">
        <v>2.1746247785654874E-2</v>
      </c>
      <c r="AH932">
        <v>0</v>
      </c>
    </row>
    <row r="933" spans="1:34">
      <c r="A933">
        <v>9</v>
      </c>
      <c r="B933">
        <v>66</v>
      </c>
      <c r="C933">
        <v>2021</v>
      </c>
      <c r="D933">
        <v>99</v>
      </c>
      <c r="E933">
        <v>99</v>
      </c>
      <c r="F933">
        <v>99</v>
      </c>
      <c r="G933">
        <v>99</v>
      </c>
      <c r="H933">
        <v>2</v>
      </c>
      <c r="I933">
        <v>99</v>
      </c>
      <c r="J933">
        <v>175</v>
      </c>
      <c r="K933">
        <v>99</v>
      </c>
      <c r="L933">
        <v>99</v>
      </c>
      <c r="M933">
        <v>99</v>
      </c>
      <c r="N933">
        <v>99</v>
      </c>
      <c r="O933">
        <v>99</v>
      </c>
      <c r="P933">
        <v>9999</v>
      </c>
      <c r="Q933">
        <v>29</v>
      </c>
      <c r="R933">
        <v>808</v>
      </c>
      <c r="S933">
        <v>4.5222772277227721</v>
      </c>
      <c r="T933">
        <v>5.2190594059405937</v>
      </c>
      <c r="U933">
        <v>20.976608910891059</v>
      </c>
      <c r="V933">
        <v>3.0940594059405941</v>
      </c>
      <c r="W933">
        <v>3.9603960396039599</v>
      </c>
      <c r="X933">
        <v>79.579207920792101</v>
      </c>
      <c r="Y933">
        <v>31.930693069306933</v>
      </c>
      <c r="Z933">
        <v>5.8533404092074219</v>
      </c>
      <c r="AA933">
        <v>1.8271870829272197</v>
      </c>
      <c r="AB933">
        <v>2.3521178799591258</v>
      </c>
      <c r="AC933">
        <v>62.71201093686588</v>
      </c>
      <c r="AD933">
        <v>58.43888844984032</v>
      </c>
      <c r="AE933">
        <v>69.215116282742699</v>
      </c>
      <c r="AF933">
        <v>9.0249078521166108</v>
      </c>
      <c r="AG933">
        <v>8.6867623932086406</v>
      </c>
      <c r="AH933">
        <v>0</v>
      </c>
    </row>
    <row r="934" spans="1:34">
      <c r="A934">
        <v>9</v>
      </c>
      <c r="B934">
        <v>67</v>
      </c>
      <c r="C934">
        <v>2021</v>
      </c>
      <c r="D934">
        <v>99</v>
      </c>
      <c r="E934">
        <v>99</v>
      </c>
      <c r="F934">
        <v>99</v>
      </c>
      <c r="G934">
        <v>99</v>
      </c>
      <c r="H934">
        <v>2</v>
      </c>
      <c r="I934">
        <v>99</v>
      </c>
      <c r="J934">
        <v>177</v>
      </c>
      <c r="K934">
        <v>99</v>
      </c>
      <c r="L934">
        <v>99</v>
      </c>
      <c r="M934">
        <v>99</v>
      </c>
      <c r="N934">
        <v>99</v>
      </c>
      <c r="O934">
        <v>99</v>
      </c>
      <c r="P934">
        <v>9999</v>
      </c>
      <c r="Q934">
        <v>28</v>
      </c>
      <c r="R934">
        <v>175</v>
      </c>
      <c r="S934">
        <v>5.28</v>
      </c>
      <c r="T934">
        <v>5.9942857142857191</v>
      </c>
      <c r="U934">
        <v>21.533714285714272</v>
      </c>
      <c r="V934">
        <v>1.1428571428571423</v>
      </c>
      <c r="W934">
        <v>4</v>
      </c>
      <c r="X934">
        <v>82.285714285714306</v>
      </c>
      <c r="Y934">
        <v>37.714285714285722</v>
      </c>
      <c r="Z934">
        <v>7.0927371648607442</v>
      </c>
      <c r="AA934">
        <v>1.5292948888761961</v>
      </c>
      <c r="AB934">
        <v>2.2309437922282198</v>
      </c>
      <c r="AC934">
        <v>47.673877069800149</v>
      </c>
      <c r="AD934">
        <v>51.302859617568494</v>
      </c>
      <c r="AE934">
        <v>70.224108160996906</v>
      </c>
      <c r="AF934">
        <v>1.9546520719311955</v>
      </c>
      <c r="AG934">
        <v>1.9313825160372804</v>
      </c>
      <c r="AH934">
        <v>0</v>
      </c>
    </row>
    <row r="935" spans="1:34">
      <c r="A935">
        <v>9</v>
      </c>
      <c r="B935">
        <v>68</v>
      </c>
      <c r="C935">
        <v>2021</v>
      </c>
      <c r="D935">
        <v>99</v>
      </c>
      <c r="E935">
        <v>99</v>
      </c>
      <c r="F935">
        <v>99</v>
      </c>
      <c r="G935">
        <v>99</v>
      </c>
      <c r="H935">
        <v>2</v>
      </c>
      <c r="I935">
        <v>99</v>
      </c>
      <c r="J935">
        <v>178</v>
      </c>
      <c r="K935">
        <v>99</v>
      </c>
      <c r="L935">
        <v>99</v>
      </c>
      <c r="M935">
        <v>99</v>
      </c>
      <c r="N935">
        <v>99</v>
      </c>
      <c r="O935">
        <v>99</v>
      </c>
      <c r="P935">
        <v>9999</v>
      </c>
      <c r="Q935">
        <v>13</v>
      </c>
      <c r="R935">
        <v>151</v>
      </c>
      <c r="S935">
        <v>5.6556291390728477</v>
      </c>
      <c r="T935">
        <v>6.7682119205297999</v>
      </c>
      <c r="U935">
        <v>22.60397350993377</v>
      </c>
      <c r="V935">
        <v>3.9735099337748343</v>
      </c>
      <c r="W935">
        <v>7.9470198675496686</v>
      </c>
      <c r="X935">
        <v>88.079470198675523</v>
      </c>
      <c r="Y935">
        <v>39.735099337748345</v>
      </c>
      <c r="Z935">
        <v>5.7812540264637722</v>
      </c>
      <c r="AA935">
        <v>1.2609591514666405</v>
      </c>
      <c r="AB935">
        <v>2.0212241671565354</v>
      </c>
      <c r="AC935">
        <v>54.60739947247103</v>
      </c>
      <c r="AD935">
        <v>57.475668784860112</v>
      </c>
      <c r="AE935">
        <v>59.749646188558579</v>
      </c>
      <c r="AF935">
        <v>1.6865855020663463</v>
      </c>
      <c r="AG935">
        <v>1.7493352095686363</v>
      </c>
      <c r="AH935">
        <v>4.6357615894039723</v>
      </c>
    </row>
    <row r="936" spans="1:34">
      <c r="A936">
        <v>9</v>
      </c>
      <c r="B936">
        <v>69</v>
      </c>
      <c r="C936">
        <v>2021</v>
      </c>
      <c r="D936">
        <v>99</v>
      </c>
      <c r="E936">
        <v>99</v>
      </c>
      <c r="F936">
        <v>99</v>
      </c>
      <c r="G936">
        <v>99</v>
      </c>
      <c r="H936">
        <v>2</v>
      </c>
      <c r="I936">
        <v>99</v>
      </c>
      <c r="J936">
        <v>181</v>
      </c>
      <c r="K936">
        <v>99</v>
      </c>
      <c r="L936">
        <v>99</v>
      </c>
      <c r="M936">
        <v>99</v>
      </c>
      <c r="N936">
        <v>99</v>
      </c>
      <c r="O936">
        <v>99</v>
      </c>
      <c r="P936">
        <v>9999</v>
      </c>
      <c r="Q936">
        <v>17</v>
      </c>
      <c r="R936">
        <v>381</v>
      </c>
      <c r="S936">
        <v>6.1259842519685037</v>
      </c>
      <c r="T936">
        <v>6.2519685039370092</v>
      </c>
      <c r="U936">
        <v>22.863254593175878</v>
      </c>
      <c r="V936">
        <v>4.4619422572178475</v>
      </c>
      <c r="W936">
        <v>5.2493438320209966</v>
      </c>
      <c r="X936">
        <v>87.139107611548511</v>
      </c>
      <c r="Y936">
        <v>48.293963254593187</v>
      </c>
      <c r="Z936">
        <v>6.4594039290718399</v>
      </c>
      <c r="AA936">
        <v>1.4271024513244119</v>
      </c>
      <c r="AB936">
        <v>2.1986699771223797</v>
      </c>
      <c r="AC936">
        <v>76.590315955131487</v>
      </c>
      <c r="AD936">
        <v>66.727557396323348</v>
      </c>
      <c r="AE936">
        <v>55.200318279420472</v>
      </c>
      <c r="AF936">
        <v>4.2555567966044912</v>
      </c>
      <c r="AG936">
        <v>4.4645154333269197</v>
      </c>
      <c r="AH936">
        <v>0</v>
      </c>
    </row>
    <row r="937" spans="1:34">
      <c r="A937">
        <v>9</v>
      </c>
      <c r="B937">
        <v>70</v>
      </c>
      <c r="C937">
        <v>2021</v>
      </c>
      <c r="D937">
        <v>99</v>
      </c>
      <c r="E937">
        <v>99</v>
      </c>
      <c r="F937">
        <v>99</v>
      </c>
      <c r="G937">
        <v>99</v>
      </c>
      <c r="H937">
        <v>2</v>
      </c>
      <c r="I937">
        <v>99</v>
      </c>
      <c r="J937">
        <v>262</v>
      </c>
      <c r="K937">
        <v>99</v>
      </c>
      <c r="L937">
        <v>99</v>
      </c>
      <c r="M937">
        <v>99</v>
      </c>
      <c r="N937">
        <v>99</v>
      </c>
      <c r="O937">
        <v>99</v>
      </c>
      <c r="P937">
        <v>9999</v>
      </c>
      <c r="Q937">
        <v>2</v>
      </c>
      <c r="R937">
        <v>8</v>
      </c>
      <c r="S937">
        <v>6.125</v>
      </c>
      <c r="T937">
        <v>5</v>
      </c>
      <c r="U937">
        <v>16.987500000000001</v>
      </c>
      <c r="V937">
        <v>0</v>
      </c>
      <c r="W937">
        <v>0</v>
      </c>
      <c r="X937">
        <v>62.5</v>
      </c>
      <c r="Y937">
        <v>0</v>
      </c>
      <c r="Z937">
        <v>2.0720988755365939</v>
      </c>
      <c r="AA937">
        <v>2.0879116360612588</v>
      </c>
      <c r="AB937">
        <v>1.5</v>
      </c>
      <c r="AC937">
        <v>57.532495494163989</v>
      </c>
      <c r="AD937">
        <v>71.183861803797186</v>
      </c>
      <c r="AE937">
        <v>71.842120810709986</v>
      </c>
      <c r="AF937">
        <v>8.9355523288283223E-2</v>
      </c>
      <c r="AG937">
        <v>6.9651545464777212E-2</v>
      </c>
      <c r="AH937">
        <v>0</v>
      </c>
    </row>
    <row r="938" spans="1:34">
      <c r="A938">
        <v>9</v>
      </c>
      <c r="B938">
        <v>71</v>
      </c>
      <c r="C938">
        <v>2021</v>
      </c>
      <c r="D938">
        <v>99</v>
      </c>
      <c r="E938">
        <v>99</v>
      </c>
      <c r="F938">
        <v>99</v>
      </c>
      <c r="G938">
        <v>99</v>
      </c>
      <c r="H938">
        <v>2</v>
      </c>
      <c r="I938">
        <v>99</v>
      </c>
      <c r="J938">
        <v>267</v>
      </c>
      <c r="K938">
        <v>99</v>
      </c>
      <c r="L938">
        <v>99</v>
      </c>
      <c r="M938">
        <v>99</v>
      </c>
      <c r="N938">
        <v>99</v>
      </c>
      <c r="O938">
        <v>99</v>
      </c>
      <c r="P938">
        <v>9999</v>
      </c>
    </row>
    <row r="939" spans="1:34">
      <c r="A939">
        <v>9</v>
      </c>
      <c r="B939">
        <v>72</v>
      </c>
      <c r="C939">
        <v>2021</v>
      </c>
      <c r="D939">
        <v>99</v>
      </c>
      <c r="E939">
        <v>99</v>
      </c>
      <c r="F939">
        <v>99</v>
      </c>
      <c r="G939">
        <v>99</v>
      </c>
      <c r="H939">
        <v>1</v>
      </c>
      <c r="I939">
        <v>99</v>
      </c>
      <c r="J939">
        <v>309</v>
      </c>
      <c r="K939">
        <v>99</v>
      </c>
      <c r="L939">
        <v>99</v>
      </c>
      <c r="M939">
        <v>99</v>
      </c>
      <c r="N939">
        <v>99</v>
      </c>
      <c r="O939">
        <v>99</v>
      </c>
      <c r="P939">
        <v>9999</v>
      </c>
      <c r="Q939">
        <v>45</v>
      </c>
      <c r="R939">
        <v>322</v>
      </c>
      <c r="S939">
        <v>6.1242236024844718</v>
      </c>
      <c r="T939">
        <v>6.6770186335403716</v>
      </c>
      <c r="U939">
        <v>20.92819875776398</v>
      </c>
      <c r="V939">
        <v>1.2422360248447204</v>
      </c>
      <c r="W939">
        <v>11.180124223602483</v>
      </c>
      <c r="X939">
        <v>78.881987577639748</v>
      </c>
      <c r="Y939">
        <v>29.19254658385093</v>
      </c>
      <c r="Z939">
        <v>6.520739906593346</v>
      </c>
      <c r="AA939">
        <v>1.8642027052870205</v>
      </c>
      <c r="AB939">
        <v>2.4874904025459843</v>
      </c>
      <c r="AC939">
        <v>47.316688137885038</v>
      </c>
      <c r="AD939">
        <v>69.784642396842727</v>
      </c>
      <c r="AE939">
        <v>47.544308586358319</v>
      </c>
      <c r="AF939">
        <v>3.5965598123534006</v>
      </c>
      <c r="AG939">
        <v>3.4538146188497287</v>
      </c>
      <c r="AH939">
        <v>1.2422360248447204</v>
      </c>
    </row>
    <row r="940" spans="1:34">
      <c r="A940">
        <v>9</v>
      </c>
      <c r="B940">
        <v>73</v>
      </c>
      <c r="C940">
        <v>2021</v>
      </c>
      <c r="D940">
        <v>99</v>
      </c>
      <c r="E940">
        <v>99</v>
      </c>
      <c r="F940">
        <v>99</v>
      </c>
      <c r="G940">
        <v>99</v>
      </c>
      <c r="H940">
        <v>2</v>
      </c>
      <c r="I940">
        <v>99</v>
      </c>
      <c r="J940">
        <v>470</v>
      </c>
      <c r="K940">
        <v>99</v>
      </c>
      <c r="L940">
        <v>99</v>
      </c>
      <c r="M940">
        <v>99</v>
      </c>
      <c r="N940">
        <v>99</v>
      </c>
      <c r="O940">
        <v>99</v>
      </c>
      <c r="P940">
        <v>9999</v>
      </c>
      <c r="Q940">
        <v>17</v>
      </c>
      <c r="R940">
        <v>194</v>
      </c>
      <c r="S940">
        <v>6.2010309278350544</v>
      </c>
      <c r="T940">
        <v>5.463917525773196</v>
      </c>
      <c r="U940">
        <v>22.723711340206194</v>
      </c>
      <c r="V940">
        <v>10.824742268041238</v>
      </c>
      <c r="W940">
        <v>0</v>
      </c>
      <c r="X940">
        <v>85.567010309278345</v>
      </c>
      <c r="Y940">
        <v>50.515463917525778</v>
      </c>
      <c r="Z940">
        <v>6.5182262022648398</v>
      </c>
      <c r="AA940">
        <v>1.7456275181244016</v>
      </c>
      <c r="AB940">
        <v>1.6025871844987547</v>
      </c>
      <c r="AC940">
        <v>49.106234356860163</v>
      </c>
      <c r="AD940">
        <v>51.174494861051237</v>
      </c>
      <c r="AE940">
        <v>53.601818015836223</v>
      </c>
      <c r="AF940">
        <v>2.1668714397408695</v>
      </c>
      <c r="AG940">
        <v>2.2593956808456515</v>
      </c>
      <c r="AH940">
        <v>4.6391752577319592</v>
      </c>
    </row>
    <row r="941" spans="1:34">
      <c r="A941">
        <v>9</v>
      </c>
      <c r="B941">
        <v>74</v>
      </c>
      <c r="C941">
        <v>2021</v>
      </c>
      <c r="D941">
        <v>99</v>
      </c>
      <c r="E941">
        <v>99</v>
      </c>
      <c r="F941">
        <v>99</v>
      </c>
      <c r="G941">
        <v>99</v>
      </c>
      <c r="H941">
        <v>2</v>
      </c>
      <c r="I941">
        <v>99</v>
      </c>
      <c r="J941">
        <v>629</v>
      </c>
      <c r="K941">
        <v>99</v>
      </c>
      <c r="L941">
        <v>99</v>
      </c>
      <c r="M941">
        <v>99</v>
      </c>
      <c r="N941">
        <v>99</v>
      </c>
      <c r="O941">
        <v>99</v>
      </c>
      <c r="P941">
        <v>9999</v>
      </c>
      <c r="Q941">
        <v>5</v>
      </c>
      <c r="R941">
        <v>277</v>
      </c>
      <c r="S941">
        <v>6.1119133574007218</v>
      </c>
      <c r="T941">
        <v>6.2779783393501774</v>
      </c>
      <c r="U941">
        <v>22.876534296028879</v>
      </c>
      <c r="V941">
        <v>6.1371841155234668</v>
      </c>
      <c r="W941">
        <v>4.6931407942238277</v>
      </c>
      <c r="X941">
        <v>89.891696750902511</v>
      </c>
      <c r="Y941">
        <v>50.180505415162465</v>
      </c>
      <c r="Z941">
        <v>5.1513684953784677</v>
      </c>
      <c r="AA941">
        <v>1.2682326397763737</v>
      </c>
      <c r="AB941">
        <v>2.1307408483219423</v>
      </c>
      <c r="AC941">
        <v>61.133937714568191</v>
      </c>
      <c r="AD941">
        <v>55.124260099409135</v>
      </c>
      <c r="AE941">
        <v>55.225917592179549</v>
      </c>
      <c r="AF941">
        <v>3.0939349938568075</v>
      </c>
      <c r="AG941">
        <v>3.2477403480588696</v>
      </c>
      <c r="AH941">
        <v>0</v>
      </c>
    </row>
    <row r="942" spans="1:34">
      <c r="A942">
        <v>9</v>
      </c>
      <c r="B942">
        <v>75</v>
      </c>
      <c r="C942">
        <v>2021</v>
      </c>
      <c r="D942">
        <v>99</v>
      </c>
      <c r="E942">
        <v>99</v>
      </c>
      <c r="F942">
        <v>99</v>
      </c>
      <c r="G942">
        <v>99</v>
      </c>
      <c r="H942">
        <v>1</v>
      </c>
      <c r="I942">
        <v>99</v>
      </c>
      <c r="J942">
        <v>643</v>
      </c>
      <c r="K942">
        <v>99</v>
      </c>
      <c r="L942">
        <v>99</v>
      </c>
      <c r="M942">
        <v>99</v>
      </c>
      <c r="N942">
        <v>99</v>
      </c>
      <c r="O942">
        <v>99</v>
      </c>
      <c r="P942">
        <v>9999</v>
      </c>
      <c r="Q942">
        <v>18</v>
      </c>
      <c r="R942">
        <v>256</v>
      </c>
      <c r="S942">
        <v>5.18359375</v>
      </c>
      <c r="T942">
        <v>5.36328125</v>
      </c>
      <c r="U942">
        <v>20.822187499999998</v>
      </c>
      <c r="V942">
        <v>3.90625</v>
      </c>
      <c r="W942">
        <v>2.34375</v>
      </c>
      <c r="X942">
        <v>82.421875</v>
      </c>
      <c r="Y942">
        <v>27.734375</v>
      </c>
      <c r="Z942">
        <v>5.8208954741597649</v>
      </c>
      <c r="AA942">
        <v>1.4662493256472235</v>
      </c>
      <c r="AB942">
        <v>1.94174418587991</v>
      </c>
      <c r="AC942">
        <v>44.344992538228759</v>
      </c>
      <c r="AD942">
        <v>43.373129288191528</v>
      </c>
      <c r="AE942">
        <v>57.340220523238749</v>
      </c>
      <c r="AF942">
        <v>2.8593767452250631</v>
      </c>
      <c r="AG942">
        <v>2.7319806480433089</v>
      </c>
      <c r="AH942">
        <v>0</v>
      </c>
    </row>
    <row r="943" spans="1:34">
      <c r="A943">
        <v>9</v>
      </c>
      <c r="B943">
        <v>76</v>
      </c>
      <c r="C943">
        <v>2021</v>
      </c>
      <c r="D943">
        <v>99</v>
      </c>
      <c r="E943">
        <v>99</v>
      </c>
      <c r="F943">
        <v>99</v>
      </c>
      <c r="G943">
        <v>99</v>
      </c>
      <c r="H943">
        <v>2</v>
      </c>
      <c r="I943">
        <v>99</v>
      </c>
      <c r="J943">
        <v>704</v>
      </c>
      <c r="K943">
        <v>99</v>
      </c>
      <c r="L943">
        <v>99</v>
      </c>
      <c r="M943">
        <v>99</v>
      </c>
      <c r="N943">
        <v>99</v>
      </c>
      <c r="O943">
        <v>99</v>
      </c>
      <c r="P943">
        <v>9999</v>
      </c>
      <c r="Q943">
        <v>10</v>
      </c>
      <c r="R943">
        <v>54</v>
      </c>
      <c r="S943">
        <v>5.5</v>
      </c>
      <c r="T943">
        <v>6.6666666666666687</v>
      </c>
      <c r="U943">
        <v>19.590740740740745</v>
      </c>
      <c r="V943">
        <v>0</v>
      </c>
      <c r="W943">
        <v>7.4074074074074083</v>
      </c>
      <c r="X943">
        <v>68.518518518518519</v>
      </c>
      <c r="Y943">
        <v>24.074074074074073</v>
      </c>
      <c r="Z943">
        <v>7.0406299307429556</v>
      </c>
      <c r="AA943">
        <v>1.1180339887498949</v>
      </c>
      <c r="AB943">
        <v>2.134374745810947</v>
      </c>
      <c r="AC943">
        <v>53.461803832195777</v>
      </c>
      <c r="AD943">
        <v>52.969288663810545</v>
      </c>
      <c r="AE943">
        <v>58.202524647464749</v>
      </c>
      <c r="AF943">
        <v>0.60314978219591187</v>
      </c>
      <c r="AG943">
        <v>0.54219551101683472</v>
      </c>
      <c r="AH943">
        <v>0</v>
      </c>
    </row>
    <row r="944" spans="1:34">
      <c r="A944">
        <v>9</v>
      </c>
      <c r="B944">
        <v>77</v>
      </c>
      <c r="C944">
        <v>2021</v>
      </c>
      <c r="D944">
        <v>99</v>
      </c>
      <c r="E944">
        <v>99</v>
      </c>
      <c r="F944">
        <v>99</v>
      </c>
      <c r="G944">
        <v>99</v>
      </c>
      <c r="H944">
        <v>1</v>
      </c>
      <c r="I944">
        <v>99</v>
      </c>
      <c r="J944">
        <v>802</v>
      </c>
      <c r="K944">
        <v>99</v>
      </c>
      <c r="L944">
        <v>99</v>
      </c>
      <c r="M944">
        <v>99</v>
      </c>
      <c r="N944">
        <v>99</v>
      </c>
      <c r="O944">
        <v>99</v>
      </c>
      <c r="P944">
        <v>9999</v>
      </c>
      <c r="Q944">
        <v>1</v>
      </c>
      <c r="R944">
        <v>4</v>
      </c>
      <c r="S944">
        <v>5.75</v>
      </c>
      <c r="T944">
        <v>3.5</v>
      </c>
      <c r="U944">
        <v>19.210000000000004</v>
      </c>
      <c r="V944">
        <v>0</v>
      </c>
      <c r="W944">
        <v>0</v>
      </c>
      <c r="X944">
        <v>75</v>
      </c>
      <c r="Y944">
        <v>25</v>
      </c>
      <c r="Z944">
        <v>4.3136701311064529</v>
      </c>
      <c r="AA944">
        <v>0.4330127018922193</v>
      </c>
      <c r="AB944">
        <v>1.5</v>
      </c>
      <c r="AC944">
        <v>91.815617009752174</v>
      </c>
      <c r="AD944">
        <v>85.194275137059876</v>
      </c>
      <c r="AE944">
        <v>57.735026918962582</v>
      </c>
      <c r="AF944">
        <v>4.4677761644141611E-2</v>
      </c>
      <c r="AG944">
        <v>3.9382080599804872E-2</v>
      </c>
      <c r="AH944">
        <v>0</v>
      </c>
    </row>
    <row r="945" spans="1:34">
      <c r="A945">
        <v>9</v>
      </c>
      <c r="B945">
        <v>78</v>
      </c>
      <c r="C945">
        <v>2020</v>
      </c>
      <c r="D945">
        <v>99</v>
      </c>
      <c r="E945">
        <v>99</v>
      </c>
      <c r="F945">
        <v>99</v>
      </c>
      <c r="G945">
        <v>99</v>
      </c>
      <c r="H945">
        <v>1</v>
      </c>
      <c r="I945">
        <v>99</v>
      </c>
      <c r="J945">
        <v>103</v>
      </c>
      <c r="K945">
        <v>99</v>
      </c>
      <c r="L945">
        <v>99</v>
      </c>
      <c r="M945">
        <v>99</v>
      </c>
      <c r="N945">
        <v>99</v>
      </c>
      <c r="O945">
        <v>99</v>
      </c>
      <c r="P945">
        <v>9999</v>
      </c>
      <c r="Q945">
        <v>18</v>
      </c>
      <c r="R945">
        <v>106</v>
      </c>
      <c r="S945">
        <v>6.3018867924528301</v>
      </c>
      <c r="T945">
        <v>4.9716981132075491</v>
      </c>
      <c r="U945">
        <v>22.858490566037737</v>
      </c>
      <c r="V945">
        <v>4.7169811320754702</v>
      </c>
      <c r="W945">
        <v>1.886792452830188</v>
      </c>
      <c r="X945">
        <v>86.792452830188694</v>
      </c>
      <c r="Y945">
        <v>35.84905660377359</v>
      </c>
      <c r="Z945">
        <v>7.440517175224918</v>
      </c>
      <c r="AA945">
        <v>1.7706720359462871</v>
      </c>
      <c r="AB945">
        <v>2.0807180689486193</v>
      </c>
      <c r="AC945">
        <v>30.549390164835359</v>
      </c>
      <c r="AD945">
        <v>20.211154784114225</v>
      </c>
      <c r="AE945">
        <v>21.740994778763653</v>
      </c>
      <c r="AF945">
        <v>1.1367292225201071</v>
      </c>
      <c r="AG945">
        <v>1.2056830615014802</v>
      </c>
      <c r="AH945">
        <v>1.886792452830188</v>
      </c>
    </row>
    <row r="946" spans="1:34">
      <c r="A946">
        <v>9</v>
      </c>
      <c r="B946">
        <v>79</v>
      </c>
      <c r="C946">
        <v>2020</v>
      </c>
      <c r="D946">
        <v>99</v>
      </c>
      <c r="E946">
        <v>99</v>
      </c>
      <c r="F946">
        <v>99</v>
      </c>
      <c r="G946">
        <v>99</v>
      </c>
      <c r="H946">
        <v>2</v>
      </c>
      <c r="I946">
        <v>99</v>
      </c>
      <c r="J946">
        <v>106</v>
      </c>
      <c r="K946">
        <v>99</v>
      </c>
      <c r="L946">
        <v>99</v>
      </c>
      <c r="M946">
        <v>99</v>
      </c>
      <c r="N946">
        <v>99</v>
      </c>
      <c r="O946">
        <v>99</v>
      </c>
      <c r="P946">
        <v>9999</v>
      </c>
      <c r="Q946">
        <v>17</v>
      </c>
      <c r="R946">
        <v>187</v>
      </c>
      <c r="S946">
        <v>8.7700534759358302</v>
      </c>
      <c r="T946">
        <v>5.5454545454545459</v>
      </c>
      <c r="U946">
        <v>21.029411764705873</v>
      </c>
      <c r="V946">
        <v>3.2085561497326198</v>
      </c>
      <c r="W946">
        <v>5.3475935828877006</v>
      </c>
      <c r="X946">
        <v>82.887700534759347</v>
      </c>
      <c r="Y946">
        <v>31.016042780748659</v>
      </c>
      <c r="Z946">
        <v>5.9687816344237694</v>
      </c>
      <c r="AA946">
        <v>2.1233515776418237</v>
      </c>
      <c r="AB946">
        <v>2.4213440784674956</v>
      </c>
      <c r="AC946">
        <v>40.504759664909471</v>
      </c>
      <c r="AD946">
        <v>68.356077580838388</v>
      </c>
      <c r="AE946">
        <v>40.507622424406499</v>
      </c>
      <c r="AF946">
        <v>2.0053619302949062</v>
      </c>
      <c r="AG946">
        <v>1.9568091784377095</v>
      </c>
      <c r="AH946">
        <v>0</v>
      </c>
    </row>
    <row r="947" spans="1:34">
      <c r="A947">
        <v>9</v>
      </c>
      <c r="B947">
        <v>80</v>
      </c>
      <c r="C947">
        <v>2020</v>
      </c>
      <c r="D947">
        <v>99</v>
      </c>
      <c r="E947">
        <v>99</v>
      </c>
      <c r="F947">
        <v>99</v>
      </c>
      <c r="G947">
        <v>99</v>
      </c>
      <c r="H947">
        <v>1</v>
      </c>
      <c r="I947">
        <v>99</v>
      </c>
      <c r="J947">
        <v>109</v>
      </c>
      <c r="K947">
        <v>99</v>
      </c>
      <c r="L947">
        <v>99</v>
      </c>
      <c r="M947">
        <v>99</v>
      </c>
      <c r="N947">
        <v>99</v>
      </c>
      <c r="O947">
        <v>99</v>
      </c>
      <c r="P947">
        <v>9999</v>
      </c>
    </row>
    <row r="948" spans="1:34">
      <c r="A948">
        <v>9</v>
      </c>
      <c r="B948">
        <v>81</v>
      </c>
      <c r="C948">
        <v>2020</v>
      </c>
      <c r="D948">
        <v>99</v>
      </c>
      <c r="E948">
        <v>99</v>
      </c>
      <c r="F948">
        <v>99</v>
      </c>
      <c r="G948">
        <v>99</v>
      </c>
      <c r="H948">
        <v>1</v>
      </c>
      <c r="I948">
        <v>99</v>
      </c>
      <c r="J948">
        <v>110</v>
      </c>
      <c r="K948">
        <v>99</v>
      </c>
      <c r="L948">
        <v>99</v>
      </c>
      <c r="M948">
        <v>99</v>
      </c>
      <c r="N948">
        <v>99</v>
      </c>
      <c r="O948">
        <v>99</v>
      </c>
      <c r="P948">
        <v>9999</v>
      </c>
      <c r="Q948">
        <v>77</v>
      </c>
      <c r="R948">
        <v>1139</v>
      </c>
      <c r="S948">
        <v>4.0974539069359075</v>
      </c>
      <c r="T948">
        <v>6.2695346795434572</v>
      </c>
      <c r="U948">
        <v>21.837304653204537</v>
      </c>
      <c r="V948">
        <v>0.70237050043898142</v>
      </c>
      <c r="W948">
        <v>8.077260755048286</v>
      </c>
      <c r="X948">
        <v>88.410886742756816</v>
      </c>
      <c r="Y948">
        <v>33.099209833186997</v>
      </c>
      <c r="Z948">
        <v>5.7152762828857115</v>
      </c>
      <c r="AA948">
        <v>1.5334097888768861</v>
      </c>
      <c r="AB948">
        <v>2.463473791160919</v>
      </c>
      <c r="AC948">
        <v>51.532558628673321</v>
      </c>
      <c r="AD948">
        <v>47.268976984936323</v>
      </c>
      <c r="AE948">
        <v>64.219041190239764</v>
      </c>
      <c r="AF948">
        <v>12.214477211796249</v>
      </c>
      <c r="AG948">
        <v>12.376632697885771</v>
      </c>
      <c r="AH948">
        <v>0</v>
      </c>
    </row>
    <row r="949" spans="1:34">
      <c r="A949">
        <v>9</v>
      </c>
      <c r="B949">
        <v>82</v>
      </c>
      <c r="C949">
        <v>2020</v>
      </c>
      <c r="D949">
        <v>99</v>
      </c>
      <c r="E949">
        <v>99</v>
      </c>
      <c r="F949">
        <v>99</v>
      </c>
      <c r="G949">
        <v>99</v>
      </c>
      <c r="H949">
        <v>1</v>
      </c>
      <c r="I949">
        <v>99</v>
      </c>
      <c r="J949">
        <v>111</v>
      </c>
      <c r="K949">
        <v>99</v>
      </c>
      <c r="L949">
        <v>99</v>
      </c>
      <c r="M949">
        <v>99</v>
      </c>
      <c r="N949">
        <v>99</v>
      </c>
      <c r="O949">
        <v>99</v>
      </c>
      <c r="P949">
        <v>9999</v>
      </c>
      <c r="Q949">
        <v>15</v>
      </c>
      <c r="R949">
        <v>168</v>
      </c>
      <c r="S949">
        <v>4.8988095238095219</v>
      </c>
      <c r="T949">
        <v>4.7321428571428559</v>
      </c>
      <c r="U949">
        <v>22.69880952380953</v>
      </c>
      <c r="V949">
        <v>9.5238095238095273</v>
      </c>
      <c r="W949">
        <v>0</v>
      </c>
      <c r="X949">
        <v>88.69047619047619</v>
      </c>
      <c r="Y949">
        <v>44.047619047619058</v>
      </c>
      <c r="Z949">
        <v>5.7417952652877053</v>
      </c>
      <c r="AA949">
        <v>1.7170014038613004</v>
      </c>
      <c r="AB949">
        <v>2.0658020876420196</v>
      </c>
      <c r="AC949">
        <v>60.720043742435109</v>
      </c>
      <c r="AD949">
        <v>45.98978577157304</v>
      </c>
      <c r="AE949">
        <v>54.61486519551697</v>
      </c>
      <c r="AF949">
        <v>1.8016085790884719</v>
      </c>
      <c r="AG949">
        <v>1.8975451038917648</v>
      </c>
      <c r="AH949">
        <v>0.59523809523809557</v>
      </c>
    </row>
    <row r="950" spans="1:34">
      <c r="A950">
        <v>9</v>
      </c>
      <c r="B950">
        <v>83</v>
      </c>
      <c r="C950">
        <v>2020</v>
      </c>
      <c r="D950">
        <v>99</v>
      </c>
      <c r="E950">
        <v>99</v>
      </c>
      <c r="F950">
        <v>99</v>
      </c>
      <c r="G950">
        <v>99</v>
      </c>
      <c r="H950">
        <v>1</v>
      </c>
      <c r="I950">
        <v>99</v>
      </c>
      <c r="J950">
        <v>113</v>
      </c>
      <c r="K950">
        <v>99</v>
      </c>
      <c r="L950">
        <v>99</v>
      </c>
      <c r="M950">
        <v>99</v>
      </c>
      <c r="N950">
        <v>99</v>
      </c>
      <c r="O950">
        <v>99</v>
      </c>
      <c r="P950">
        <v>9999</v>
      </c>
    </row>
    <row r="951" spans="1:34">
      <c r="A951">
        <v>9</v>
      </c>
      <c r="B951">
        <v>84</v>
      </c>
      <c r="C951">
        <v>2020</v>
      </c>
      <c r="D951">
        <v>99</v>
      </c>
      <c r="E951">
        <v>99</v>
      </c>
      <c r="F951">
        <v>99</v>
      </c>
      <c r="G951">
        <v>99</v>
      </c>
      <c r="H951">
        <v>1</v>
      </c>
      <c r="I951">
        <v>99</v>
      </c>
      <c r="J951">
        <v>116</v>
      </c>
      <c r="K951">
        <v>99</v>
      </c>
      <c r="L951">
        <v>99</v>
      </c>
      <c r="M951">
        <v>99</v>
      </c>
      <c r="N951">
        <v>99</v>
      </c>
      <c r="O951">
        <v>99</v>
      </c>
      <c r="P951">
        <v>9999</v>
      </c>
      <c r="Q951">
        <v>28</v>
      </c>
      <c r="R951">
        <v>390</v>
      </c>
      <c r="S951">
        <v>4.6589743589743593</v>
      </c>
      <c r="T951">
        <v>4.8538461538461526</v>
      </c>
      <c r="U951">
        <v>21.391435897435912</v>
      </c>
      <c r="V951">
        <v>4.1025641025641022</v>
      </c>
      <c r="W951">
        <v>2.0512820512820511</v>
      </c>
      <c r="X951">
        <v>83.333333333333314</v>
      </c>
      <c r="Y951">
        <v>32.051282051282051</v>
      </c>
      <c r="Z951">
        <v>6.3242244879585998</v>
      </c>
      <c r="AA951">
        <v>1.4672873888212283</v>
      </c>
      <c r="AB951">
        <v>2.1912818112537154</v>
      </c>
      <c r="AC951">
        <v>53.288690144449134</v>
      </c>
      <c r="AD951">
        <v>57.306277106326064</v>
      </c>
      <c r="AE951">
        <v>55.390170848564566</v>
      </c>
      <c r="AF951">
        <v>4.1823056300268115</v>
      </c>
      <c r="AG951">
        <v>4.1513016301551611</v>
      </c>
      <c r="AH951">
        <v>0</v>
      </c>
    </row>
    <row r="952" spans="1:34">
      <c r="A952">
        <v>9</v>
      </c>
      <c r="B952">
        <v>85</v>
      </c>
      <c r="C952">
        <v>2020</v>
      </c>
      <c r="D952">
        <v>99</v>
      </c>
      <c r="E952">
        <v>99</v>
      </c>
      <c r="F952">
        <v>99</v>
      </c>
      <c r="G952">
        <v>99</v>
      </c>
      <c r="H952">
        <v>2</v>
      </c>
      <c r="I952">
        <v>99</v>
      </c>
      <c r="J952">
        <v>117</v>
      </c>
      <c r="K952">
        <v>99</v>
      </c>
      <c r="L952">
        <v>99</v>
      </c>
      <c r="M952">
        <v>99</v>
      </c>
      <c r="N952">
        <v>99</v>
      </c>
      <c r="O952">
        <v>99</v>
      </c>
      <c r="P952">
        <v>9999</v>
      </c>
      <c r="Q952">
        <v>8</v>
      </c>
      <c r="R952">
        <v>121</v>
      </c>
      <c r="S952">
        <v>4.0165289256198342</v>
      </c>
      <c r="T952">
        <v>4.4297520661157037</v>
      </c>
      <c r="U952">
        <v>19.114876033057858</v>
      </c>
      <c r="V952">
        <v>0</v>
      </c>
      <c r="W952">
        <v>0</v>
      </c>
      <c r="X952">
        <v>76.859504132231422</v>
      </c>
      <c r="Y952">
        <v>12.396694214876035</v>
      </c>
      <c r="Z952">
        <v>5.0350451368470157</v>
      </c>
      <c r="AA952">
        <v>1.3421548670626038</v>
      </c>
      <c r="AB952">
        <v>1.7383684108718778</v>
      </c>
      <c r="AC952">
        <v>40.378163919959007</v>
      </c>
      <c r="AD952">
        <v>41.510049386943848</v>
      </c>
      <c r="AE952">
        <v>64.163157824919324</v>
      </c>
      <c r="AF952">
        <v>1.2975871313672922</v>
      </c>
      <c r="AG952">
        <v>1.1508973804980498</v>
      </c>
      <c r="AH952">
        <v>0</v>
      </c>
    </row>
    <row r="953" spans="1:34">
      <c r="A953">
        <v>9</v>
      </c>
      <c r="B953">
        <v>86</v>
      </c>
      <c r="C953">
        <v>2020</v>
      </c>
      <c r="D953">
        <v>99</v>
      </c>
      <c r="E953">
        <v>99</v>
      </c>
      <c r="F953">
        <v>99</v>
      </c>
      <c r="G953">
        <v>99</v>
      </c>
      <c r="H953">
        <v>1</v>
      </c>
      <c r="I953">
        <v>99</v>
      </c>
      <c r="J953">
        <v>134</v>
      </c>
      <c r="K953">
        <v>99</v>
      </c>
      <c r="L953">
        <v>99</v>
      </c>
      <c r="M953">
        <v>99</v>
      </c>
      <c r="N953">
        <v>99</v>
      </c>
      <c r="O953">
        <v>99</v>
      </c>
      <c r="P953">
        <v>9999</v>
      </c>
      <c r="Q953">
        <v>112</v>
      </c>
      <c r="R953">
        <v>1916</v>
      </c>
      <c r="S953">
        <v>4.5610647181628385</v>
      </c>
      <c r="T953">
        <v>5.2207724425887276</v>
      </c>
      <c r="U953">
        <v>20.992635699373722</v>
      </c>
      <c r="V953">
        <v>2.7139874739039671</v>
      </c>
      <c r="W953">
        <v>2.9749478079331944</v>
      </c>
      <c r="X953">
        <v>83.611691022964507</v>
      </c>
      <c r="Y953">
        <v>28.966597077244256</v>
      </c>
      <c r="Z953">
        <v>6.0641982927745364</v>
      </c>
      <c r="AA953">
        <v>1.4837068183245179</v>
      </c>
      <c r="AB953">
        <v>2.1286412076266754</v>
      </c>
      <c r="AC953">
        <v>51.832504017536046</v>
      </c>
      <c r="AD953">
        <v>52.002531106319438</v>
      </c>
      <c r="AE953">
        <v>60.031589129526978</v>
      </c>
      <c r="AF953">
        <v>20.546916890080432</v>
      </c>
      <c r="AG953">
        <v>20.014383604860026</v>
      </c>
      <c r="AH953">
        <v>5.2192066805845531E-2</v>
      </c>
    </row>
    <row r="954" spans="1:34">
      <c r="A954">
        <v>9</v>
      </c>
      <c r="B954">
        <v>87</v>
      </c>
      <c r="C954">
        <v>2020</v>
      </c>
      <c r="D954">
        <v>99</v>
      </c>
      <c r="E954">
        <v>99</v>
      </c>
      <c r="F954">
        <v>99</v>
      </c>
      <c r="G954">
        <v>99</v>
      </c>
      <c r="H954">
        <v>2</v>
      </c>
      <c r="I954">
        <v>99</v>
      </c>
      <c r="J954">
        <v>141</v>
      </c>
      <c r="K954">
        <v>99</v>
      </c>
      <c r="L954">
        <v>99</v>
      </c>
      <c r="M954">
        <v>99</v>
      </c>
      <c r="N954">
        <v>99</v>
      </c>
      <c r="O954">
        <v>99</v>
      </c>
      <c r="P954">
        <v>9999</v>
      </c>
      <c r="Q954">
        <v>64</v>
      </c>
      <c r="R954">
        <v>664</v>
      </c>
      <c r="S954">
        <v>5.1987951807228914</v>
      </c>
      <c r="T954">
        <v>5.7379518072289155</v>
      </c>
      <c r="U954">
        <v>20.878162650602412</v>
      </c>
      <c r="V954">
        <v>1.8072289156626504</v>
      </c>
      <c r="W954">
        <v>1.3554216867469879</v>
      </c>
      <c r="X954">
        <v>80.722891566265019</v>
      </c>
      <c r="Y954">
        <v>31.174698795180724</v>
      </c>
      <c r="Z954">
        <v>6.1521243953576077</v>
      </c>
      <c r="AA954">
        <v>1.4215208193961764</v>
      </c>
      <c r="AB954">
        <v>2.1285507593258974</v>
      </c>
      <c r="AC954">
        <v>38.948006256546989</v>
      </c>
      <c r="AD954">
        <v>48.849060951144573</v>
      </c>
      <c r="AE954">
        <v>55.078431975876157</v>
      </c>
      <c r="AF954">
        <v>7.1206434316353899</v>
      </c>
      <c r="AG954">
        <v>6.8982686132485229</v>
      </c>
      <c r="AH954">
        <v>0.60240963855421681</v>
      </c>
    </row>
    <row r="955" spans="1:34">
      <c r="A955">
        <v>9</v>
      </c>
      <c r="B955">
        <v>88</v>
      </c>
      <c r="C955">
        <v>2020</v>
      </c>
      <c r="D955">
        <v>99</v>
      </c>
      <c r="E955">
        <v>99</v>
      </c>
      <c r="F955">
        <v>99</v>
      </c>
      <c r="G955">
        <v>99</v>
      </c>
      <c r="H955">
        <v>2</v>
      </c>
      <c r="I955">
        <v>99</v>
      </c>
      <c r="J955">
        <v>143</v>
      </c>
      <c r="K955">
        <v>99</v>
      </c>
      <c r="L955">
        <v>99</v>
      </c>
      <c r="M955">
        <v>99</v>
      </c>
      <c r="N955">
        <v>99</v>
      </c>
      <c r="O955">
        <v>99</v>
      </c>
      <c r="P955">
        <v>9999</v>
      </c>
      <c r="Q955">
        <v>20</v>
      </c>
      <c r="R955">
        <v>287</v>
      </c>
      <c r="S955">
        <v>5.1324041811846692</v>
      </c>
      <c r="T955">
        <v>5.2926829268292677</v>
      </c>
      <c r="U955">
        <v>21.481881533101049</v>
      </c>
      <c r="V955">
        <v>8.0139372822299677</v>
      </c>
      <c r="W955">
        <v>1.0452961672473868</v>
      </c>
      <c r="X955">
        <v>85.714285714285694</v>
      </c>
      <c r="Y955">
        <v>33.797909407665514</v>
      </c>
      <c r="Z955">
        <v>5.5730516928011857</v>
      </c>
      <c r="AA955">
        <v>1.8222097099075816</v>
      </c>
      <c r="AB955">
        <v>1.4085535543572612</v>
      </c>
      <c r="AC955">
        <v>52.06917573633455</v>
      </c>
      <c r="AD955">
        <v>49.190180510668952</v>
      </c>
      <c r="AE955">
        <v>53.062494744692621</v>
      </c>
      <c r="AF955">
        <v>3.0777479892761401</v>
      </c>
      <c r="AG955">
        <v>3.0678488564073798</v>
      </c>
      <c r="AH955">
        <v>0</v>
      </c>
    </row>
    <row r="956" spans="1:34">
      <c r="A956">
        <v>9</v>
      </c>
      <c r="B956">
        <v>89</v>
      </c>
      <c r="C956">
        <v>2020</v>
      </c>
      <c r="D956">
        <v>99</v>
      </c>
      <c r="E956">
        <v>99</v>
      </c>
      <c r="F956">
        <v>99</v>
      </c>
      <c r="G956">
        <v>99</v>
      </c>
      <c r="H956">
        <v>2</v>
      </c>
      <c r="I956">
        <v>99</v>
      </c>
      <c r="J956">
        <v>147</v>
      </c>
      <c r="K956">
        <v>99</v>
      </c>
      <c r="L956">
        <v>99</v>
      </c>
      <c r="M956">
        <v>99</v>
      </c>
      <c r="N956">
        <v>99</v>
      </c>
      <c r="O956">
        <v>99</v>
      </c>
      <c r="P956">
        <v>9999</v>
      </c>
      <c r="Q956">
        <v>8</v>
      </c>
      <c r="R956">
        <v>41</v>
      </c>
      <c r="S956">
        <v>5</v>
      </c>
      <c r="T956">
        <v>4.4878048780487809</v>
      </c>
      <c r="U956">
        <v>12.28780487804878</v>
      </c>
      <c r="V956">
        <v>0</v>
      </c>
      <c r="W956">
        <v>7.3170731707317085</v>
      </c>
      <c r="X956">
        <v>21.951219512195124</v>
      </c>
      <c r="Y956">
        <v>2.4390243902439024</v>
      </c>
      <c r="Z956">
        <v>4.7591859891162622</v>
      </c>
      <c r="AA956">
        <v>2.2739242967427642</v>
      </c>
      <c r="AB956">
        <v>2.5578377989680776</v>
      </c>
      <c r="AC956">
        <v>25.760464764439966</v>
      </c>
      <c r="AD956">
        <v>59.695963584362687</v>
      </c>
      <c r="AE956">
        <v>70.449257779972854</v>
      </c>
      <c r="AF956">
        <v>0.43967828418230559</v>
      </c>
      <c r="AG956">
        <v>0.25069051852432767</v>
      </c>
      <c r="AH956">
        <v>0</v>
      </c>
    </row>
    <row r="957" spans="1:34">
      <c r="A957">
        <v>9</v>
      </c>
      <c r="B957">
        <v>90</v>
      </c>
      <c r="C957">
        <v>2020</v>
      </c>
      <c r="D957">
        <v>99</v>
      </c>
      <c r="E957">
        <v>99</v>
      </c>
      <c r="F957">
        <v>99</v>
      </c>
      <c r="G957">
        <v>99</v>
      </c>
      <c r="H957">
        <v>1</v>
      </c>
      <c r="I957">
        <v>99</v>
      </c>
      <c r="J957">
        <v>155</v>
      </c>
      <c r="K957">
        <v>99</v>
      </c>
      <c r="L957">
        <v>99</v>
      </c>
      <c r="M957">
        <v>99</v>
      </c>
      <c r="N957">
        <v>99</v>
      </c>
      <c r="O957">
        <v>99</v>
      </c>
      <c r="P957">
        <v>9999</v>
      </c>
      <c r="Q957">
        <v>62</v>
      </c>
      <c r="R957">
        <v>1724</v>
      </c>
      <c r="S957">
        <v>5.1832946635730863</v>
      </c>
      <c r="T957">
        <v>6.117749419953598</v>
      </c>
      <c r="U957">
        <v>22.913381670533607</v>
      </c>
      <c r="V957">
        <v>3.712296983758701</v>
      </c>
      <c r="W957">
        <v>5.8584686774941996</v>
      </c>
      <c r="X957">
        <v>93.155452436194878</v>
      </c>
      <c r="Y957">
        <v>43.735498839907194</v>
      </c>
      <c r="Z957">
        <v>5.2501262930818839</v>
      </c>
      <c r="AA957">
        <v>1.3814479454305919</v>
      </c>
      <c r="AB957">
        <v>2.1426907087054166</v>
      </c>
      <c r="AC957">
        <v>58.405040783865488</v>
      </c>
      <c r="AD957">
        <v>59.084186228557392</v>
      </c>
      <c r="AE957">
        <v>63.585117847281303</v>
      </c>
      <c r="AF957">
        <v>18.487935656836463</v>
      </c>
      <c r="AG957">
        <v>19.656500248899142</v>
      </c>
      <c r="AH957">
        <v>0</v>
      </c>
    </row>
    <row r="958" spans="1:34">
      <c r="A958">
        <v>9</v>
      </c>
      <c r="B958">
        <v>91</v>
      </c>
      <c r="C958">
        <v>2020</v>
      </c>
      <c r="D958">
        <v>99</v>
      </c>
      <c r="E958">
        <v>99</v>
      </c>
      <c r="F958">
        <v>99</v>
      </c>
      <c r="G958">
        <v>99</v>
      </c>
      <c r="H958">
        <v>2</v>
      </c>
      <c r="I958">
        <v>99</v>
      </c>
      <c r="J958">
        <v>160</v>
      </c>
      <c r="K958">
        <v>99</v>
      </c>
      <c r="L958">
        <v>99</v>
      </c>
      <c r="M958">
        <v>99</v>
      </c>
      <c r="N958">
        <v>99</v>
      </c>
      <c r="O958">
        <v>99</v>
      </c>
      <c r="P958">
        <v>9999</v>
      </c>
      <c r="Q958">
        <v>10</v>
      </c>
      <c r="R958">
        <v>65</v>
      </c>
      <c r="S958">
        <v>4.8307692307692323</v>
      </c>
      <c r="T958">
        <v>4.815384615384616</v>
      </c>
      <c r="U958">
        <v>18.567692307692305</v>
      </c>
      <c r="V958">
        <v>0</v>
      </c>
      <c r="W958">
        <v>3.0769230769230762</v>
      </c>
      <c r="X958">
        <v>53.84615384615384</v>
      </c>
      <c r="Y958">
        <v>23.07692307692308</v>
      </c>
      <c r="Z958">
        <v>6.4613432204935597</v>
      </c>
      <c r="AA958">
        <v>1.7678255288890121</v>
      </c>
      <c r="AB958">
        <v>2.4613461463335486</v>
      </c>
      <c r="AC958">
        <v>39.307562720207031</v>
      </c>
      <c r="AD958">
        <v>77.419548469505614</v>
      </c>
      <c r="AE958">
        <v>34.28534299395244</v>
      </c>
      <c r="AF958">
        <v>0.69705093833780141</v>
      </c>
      <c r="AG958">
        <v>0.60055257405123252</v>
      </c>
      <c r="AH958">
        <v>23.07692307692308</v>
      </c>
    </row>
    <row r="959" spans="1:34">
      <c r="A959">
        <v>9</v>
      </c>
      <c r="B959">
        <v>92</v>
      </c>
      <c r="C959">
        <v>2020</v>
      </c>
      <c r="D959">
        <v>99</v>
      </c>
      <c r="E959">
        <v>99</v>
      </c>
      <c r="F959">
        <v>99</v>
      </c>
      <c r="G959">
        <v>99</v>
      </c>
      <c r="H959">
        <v>1</v>
      </c>
      <c r="I959">
        <v>99</v>
      </c>
      <c r="J959">
        <v>171</v>
      </c>
      <c r="K959">
        <v>99</v>
      </c>
      <c r="L959">
        <v>99</v>
      </c>
      <c r="M959">
        <v>99</v>
      </c>
      <c r="N959">
        <v>99</v>
      </c>
      <c r="O959">
        <v>99</v>
      </c>
      <c r="P959">
        <v>9999</v>
      </c>
    </row>
    <row r="960" spans="1:34">
      <c r="A960">
        <v>9</v>
      </c>
      <c r="B960">
        <v>93</v>
      </c>
      <c r="C960">
        <v>2020</v>
      </c>
      <c r="D960">
        <v>99</v>
      </c>
      <c r="E960">
        <v>99</v>
      </c>
      <c r="F960">
        <v>99</v>
      </c>
      <c r="G960">
        <v>99</v>
      </c>
      <c r="H960">
        <v>2</v>
      </c>
      <c r="I960">
        <v>99</v>
      </c>
      <c r="J960">
        <v>175</v>
      </c>
      <c r="K960">
        <v>99</v>
      </c>
      <c r="L960">
        <v>99</v>
      </c>
      <c r="M960">
        <v>99</v>
      </c>
      <c r="N960">
        <v>99</v>
      </c>
      <c r="O960">
        <v>99</v>
      </c>
      <c r="P960">
        <v>9999</v>
      </c>
      <c r="Q960">
        <v>24</v>
      </c>
      <c r="R960">
        <v>634</v>
      </c>
      <c r="S960">
        <v>5.037854889589906</v>
      </c>
      <c r="T960">
        <v>5.6293375394321776</v>
      </c>
      <c r="U960">
        <v>22.423186119873808</v>
      </c>
      <c r="V960">
        <v>3.9432176656151423</v>
      </c>
      <c r="W960">
        <v>4.100946372239747</v>
      </c>
      <c r="X960">
        <v>89.589905362776022</v>
      </c>
      <c r="Y960">
        <v>40.220820189274448</v>
      </c>
      <c r="Z960">
        <v>5.7246367184669191</v>
      </c>
      <c r="AA960">
        <v>1.4203853181897828</v>
      </c>
      <c r="AB960">
        <v>2.2703320126319255</v>
      </c>
      <c r="AC960">
        <v>47.458016563534159</v>
      </c>
      <c r="AD960">
        <v>45.717892815844962</v>
      </c>
      <c r="AE960">
        <v>63.678298966338197</v>
      </c>
      <c r="AF960">
        <v>6.7989276139410197</v>
      </c>
      <c r="AG960">
        <v>7.0740206798280996</v>
      </c>
      <c r="AH960">
        <v>0</v>
      </c>
    </row>
    <row r="961" spans="1:34">
      <c r="A961">
        <v>9</v>
      </c>
      <c r="B961">
        <v>94</v>
      </c>
      <c r="C961">
        <v>2020</v>
      </c>
      <c r="D961">
        <v>99</v>
      </c>
      <c r="E961">
        <v>99</v>
      </c>
      <c r="F961">
        <v>99</v>
      </c>
      <c r="G961">
        <v>99</v>
      </c>
      <c r="H961">
        <v>2</v>
      </c>
      <c r="I961">
        <v>99</v>
      </c>
      <c r="J961">
        <v>177</v>
      </c>
      <c r="K961">
        <v>99</v>
      </c>
      <c r="L961">
        <v>99</v>
      </c>
      <c r="M961">
        <v>99</v>
      </c>
      <c r="N961">
        <v>99</v>
      </c>
      <c r="O961">
        <v>99</v>
      </c>
      <c r="P961">
        <v>9999</v>
      </c>
      <c r="Q961">
        <v>18</v>
      </c>
      <c r="R961">
        <v>184</v>
      </c>
      <c r="S961">
        <v>5.5923913043478253</v>
      </c>
      <c r="T961">
        <v>5.5217391304347823</v>
      </c>
      <c r="U961">
        <v>18.569565217391311</v>
      </c>
      <c r="V961">
        <v>1.6304347826086956</v>
      </c>
      <c r="W961">
        <v>2.1739130434782608</v>
      </c>
      <c r="X961">
        <v>67.391304347826093</v>
      </c>
      <c r="Y961">
        <v>17.391304347826086</v>
      </c>
      <c r="Z961">
        <v>5.5120764478992497</v>
      </c>
      <c r="AA961">
        <v>1.344128430688547</v>
      </c>
      <c r="AB961">
        <v>2.0080179545661725</v>
      </c>
      <c r="AC961">
        <v>44.556739141879881</v>
      </c>
      <c r="AD961">
        <v>57.327675016920466</v>
      </c>
      <c r="AE961">
        <v>53.185379719119808</v>
      </c>
      <c r="AF961">
        <v>1.9731903485254687</v>
      </c>
      <c r="AG961">
        <v>1.700197228451614</v>
      </c>
      <c r="AH961">
        <v>0</v>
      </c>
    </row>
    <row r="962" spans="1:34">
      <c r="A962">
        <v>9</v>
      </c>
      <c r="B962">
        <v>95</v>
      </c>
      <c r="C962">
        <v>2020</v>
      </c>
      <c r="D962">
        <v>99</v>
      </c>
      <c r="E962">
        <v>99</v>
      </c>
      <c r="F962">
        <v>99</v>
      </c>
      <c r="G962">
        <v>99</v>
      </c>
      <c r="H962">
        <v>2</v>
      </c>
      <c r="I962">
        <v>99</v>
      </c>
      <c r="J962">
        <v>178</v>
      </c>
      <c r="K962">
        <v>99</v>
      </c>
      <c r="L962">
        <v>99</v>
      </c>
      <c r="M962">
        <v>99</v>
      </c>
      <c r="N962">
        <v>99</v>
      </c>
      <c r="O962">
        <v>99</v>
      </c>
      <c r="P962">
        <v>9999</v>
      </c>
      <c r="Q962">
        <v>10</v>
      </c>
      <c r="R962">
        <v>104</v>
      </c>
      <c r="S962">
        <v>5.6538461538461524</v>
      </c>
      <c r="T962">
        <v>6.6730769230769242</v>
      </c>
      <c r="U962">
        <v>22.329807692307696</v>
      </c>
      <c r="V962">
        <v>3.8461538461538449</v>
      </c>
      <c r="W962">
        <v>7.6923076923076898</v>
      </c>
      <c r="X962">
        <v>85.576923076923109</v>
      </c>
      <c r="Y962">
        <v>47.115384615384606</v>
      </c>
      <c r="Z962">
        <v>5.637901952371668</v>
      </c>
      <c r="AA962">
        <v>1.4261920167491655</v>
      </c>
      <c r="AB962">
        <v>2.0307364507843886</v>
      </c>
      <c r="AC962">
        <v>63.854351860300078</v>
      </c>
      <c r="AD962">
        <v>52.499410744730625</v>
      </c>
      <c r="AE962">
        <v>59.836203649219819</v>
      </c>
      <c r="AF962">
        <v>1.1152815013404824</v>
      </c>
      <c r="AG962">
        <v>1.1555748137535649</v>
      </c>
      <c r="AH962">
        <v>0.96153846153846112</v>
      </c>
    </row>
    <row r="963" spans="1:34">
      <c r="A963">
        <v>9</v>
      </c>
      <c r="B963">
        <v>96</v>
      </c>
      <c r="C963">
        <v>2020</v>
      </c>
      <c r="D963">
        <v>99</v>
      </c>
      <c r="E963">
        <v>99</v>
      </c>
      <c r="F963">
        <v>99</v>
      </c>
      <c r="G963">
        <v>99</v>
      </c>
      <c r="H963">
        <v>2</v>
      </c>
      <c r="I963">
        <v>99</v>
      </c>
      <c r="J963">
        <v>181</v>
      </c>
      <c r="K963">
        <v>99</v>
      </c>
      <c r="L963">
        <v>99</v>
      </c>
      <c r="M963">
        <v>99</v>
      </c>
      <c r="N963">
        <v>99</v>
      </c>
      <c r="O963">
        <v>99</v>
      </c>
      <c r="P963">
        <v>9999</v>
      </c>
      <c r="Q963">
        <v>16</v>
      </c>
      <c r="R963">
        <v>386</v>
      </c>
      <c r="S963">
        <v>5.6010362694300531</v>
      </c>
      <c r="T963">
        <v>5.7383419689119153</v>
      </c>
      <c r="U963">
        <v>21.057512953367876</v>
      </c>
      <c r="V963">
        <v>2.8497409326424861</v>
      </c>
      <c r="W963">
        <v>2.0725388601036276</v>
      </c>
      <c r="X963">
        <v>77.461139896373055</v>
      </c>
      <c r="Y963">
        <v>32.642487046632127</v>
      </c>
      <c r="Z963">
        <v>5.6539186311033554</v>
      </c>
      <c r="AA963">
        <v>1.5987038025930438</v>
      </c>
      <c r="AB963">
        <v>2.3537933989461659</v>
      </c>
      <c r="AC963">
        <v>71.422603413478086</v>
      </c>
      <c r="AD963">
        <v>68.628465127295129</v>
      </c>
      <c r="AE963">
        <v>68.549909834634391</v>
      </c>
      <c r="AF963">
        <v>4.1394101876675604</v>
      </c>
      <c r="AG963">
        <v>4.0445864880298528</v>
      </c>
      <c r="AH963">
        <v>0</v>
      </c>
    </row>
    <row r="964" spans="1:34">
      <c r="A964">
        <v>9</v>
      </c>
      <c r="B964">
        <v>97</v>
      </c>
      <c r="C964">
        <v>2020</v>
      </c>
      <c r="D964">
        <v>99</v>
      </c>
      <c r="E964">
        <v>99</v>
      </c>
      <c r="F964">
        <v>99</v>
      </c>
      <c r="G964">
        <v>99</v>
      </c>
      <c r="H964">
        <v>2</v>
      </c>
      <c r="I964">
        <v>99</v>
      </c>
      <c r="J964">
        <v>262</v>
      </c>
      <c r="K964">
        <v>99</v>
      </c>
      <c r="L964">
        <v>99</v>
      </c>
      <c r="M964">
        <v>99</v>
      </c>
      <c r="N964">
        <v>99</v>
      </c>
      <c r="O964">
        <v>99</v>
      </c>
      <c r="P964">
        <v>9999</v>
      </c>
    </row>
    <row r="965" spans="1:34">
      <c r="A965">
        <v>9</v>
      </c>
      <c r="B965">
        <v>98</v>
      </c>
      <c r="C965">
        <v>2020</v>
      </c>
      <c r="D965">
        <v>99</v>
      </c>
      <c r="E965">
        <v>99</v>
      </c>
      <c r="F965">
        <v>99</v>
      </c>
      <c r="G965">
        <v>99</v>
      </c>
      <c r="H965">
        <v>2</v>
      </c>
      <c r="I965">
        <v>99</v>
      </c>
      <c r="J965">
        <v>267</v>
      </c>
      <c r="K965">
        <v>99</v>
      </c>
      <c r="L965">
        <v>99</v>
      </c>
      <c r="M965">
        <v>99</v>
      </c>
      <c r="N965">
        <v>99</v>
      </c>
      <c r="O965">
        <v>99</v>
      </c>
      <c r="P965">
        <v>9999</v>
      </c>
    </row>
    <row r="966" spans="1:34">
      <c r="A966">
        <v>9</v>
      </c>
      <c r="B966">
        <v>99</v>
      </c>
      <c r="C966">
        <v>2020</v>
      </c>
      <c r="D966">
        <v>99</v>
      </c>
      <c r="E966">
        <v>99</v>
      </c>
      <c r="F966">
        <v>99</v>
      </c>
      <c r="G966">
        <v>99</v>
      </c>
      <c r="H966">
        <v>1</v>
      </c>
      <c r="I966">
        <v>99</v>
      </c>
      <c r="J966">
        <v>309</v>
      </c>
      <c r="K966">
        <v>99</v>
      </c>
      <c r="L966">
        <v>99</v>
      </c>
      <c r="M966">
        <v>99</v>
      </c>
      <c r="N966">
        <v>99</v>
      </c>
      <c r="O966">
        <v>99</v>
      </c>
      <c r="P966">
        <v>9999</v>
      </c>
      <c r="Q966">
        <v>46</v>
      </c>
      <c r="R966">
        <v>338</v>
      </c>
      <c r="S966">
        <v>6.1863905325443795</v>
      </c>
      <c r="T966">
        <v>6.5532544378698239</v>
      </c>
      <c r="U966">
        <v>20.490118343195256</v>
      </c>
      <c r="V966">
        <v>1.7751479289940828</v>
      </c>
      <c r="W966">
        <v>11.242603550295859</v>
      </c>
      <c r="X966">
        <v>75.739644970414204</v>
      </c>
      <c r="Y966">
        <v>32.248520710059175</v>
      </c>
      <c r="Z966">
        <v>6.3798529492954774</v>
      </c>
      <c r="AA966">
        <v>1.7719522517256423</v>
      </c>
      <c r="AB966">
        <v>2.3781185816766621</v>
      </c>
      <c r="AC966">
        <v>37.70674590174179</v>
      </c>
      <c r="AD966">
        <v>57.96704087291991</v>
      </c>
      <c r="AE966">
        <v>42.838160544264127</v>
      </c>
      <c r="AF966">
        <v>3.624664879356569</v>
      </c>
      <c r="AG966">
        <v>3.4462034468503258</v>
      </c>
      <c r="AH966">
        <v>1.1834319526627219</v>
      </c>
    </row>
    <row r="967" spans="1:34">
      <c r="A967">
        <v>9</v>
      </c>
      <c r="B967">
        <v>100</v>
      </c>
      <c r="C967">
        <v>2020</v>
      </c>
      <c r="D967">
        <v>99</v>
      </c>
      <c r="E967">
        <v>99</v>
      </c>
      <c r="F967">
        <v>99</v>
      </c>
      <c r="G967">
        <v>99</v>
      </c>
      <c r="H967">
        <v>2</v>
      </c>
      <c r="I967">
        <v>99</v>
      </c>
      <c r="J967">
        <v>470</v>
      </c>
      <c r="K967">
        <v>99</v>
      </c>
      <c r="L967">
        <v>99</v>
      </c>
      <c r="M967">
        <v>99</v>
      </c>
      <c r="N967">
        <v>99</v>
      </c>
      <c r="O967">
        <v>99</v>
      </c>
      <c r="P967">
        <v>9999</v>
      </c>
      <c r="Q967">
        <v>24</v>
      </c>
      <c r="R967">
        <v>208</v>
      </c>
      <c r="S967">
        <v>5.5961538461538476</v>
      </c>
      <c r="T967">
        <v>5.2451923076923057</v>
      </c>
      <c r="U967">
        <v>20.244711538461544</v>
      </c>
      <c r="V967">
        <v>6.7307692307692308</v>
      </c>
      <c r="W967">
        <v>0.96153846153846112</v>
      </c>
      <c r="X967">
        <v>75.961538461538481</v>
      </c>
      <c r="Y967">
        <v>34.134615384615365</v>
      </c>
      <c r="Z967">
        <v>6.6723720636106094</v>
      </c>
      <c r="AA967">
        <v>2.1529015785912273</v>
      </c>
      <c r="AB967">
        <v>2.0760715401789094</v>
      </c>
      <c r="AC967">
        <v>57.848287111157227</v>
      </c>
      <c r="AD967">
        <v>54.000934755266393</v>
      </c>
      <c r="AE967">
        <v>64.17274594275878</v>
      </c>
      <c r="AF967">
        <v>2.2305630026809649</v>
      </c>
      <c r="AG967">
        <v>2.0953408186861679</v>
      </c>
      <c r="AH967">
        <v>0</v>
      </c>
    </row>
    <row r="968" spans="1:34">
      <c r="A968">
        <v>9</v>
      </c>
      <c r="B968">
        <v>101</v>
      </c>
      <c r="C968">
        <v>2020</v>
      </c>
      <c r="D968">
        <v>99</v>
      </c>
      <c r="E968">
        <v>99</v>
      </c>
      <c r="F968">
        <v>99</v>
      </c>
      <c r="G968">
        <v>99</v>
      </c>
      <c r="H968">
        <v>2</v>
      </c>
      <c r="I968">
        <v>99</v>
      </c>
      <c r="J968">
        <v>629</v>
      </c>
      <c r="K968">
        <v>99</v>
      </c>
      <c r="L968">
        <v>99</v>
      </c>
      <c r="M968">
        <v>99</v>
      </c>
      <c r="N968">
        <v>99</v>
      </c>
      <c r="O968">
        <v>99</v>
      </c>
      <c r="P968">
        <v>9999</v>
      </c>
      <c r="Q968">
        <v>8</v>
      </c>
      <c r="R968">
        <v>219</v>
      </c>
      <c r="S968">
        <v>6.1826484018264818</v>
      </c>
      <c r="T968">
        <v>5.876712328767125</v>
      </c>
      <c r="U968">
        <v>24.013242009132409</v>
      </c>
      <c r="V968">
        <v>11.415525114155251</v>
      </c>
      <c r="W968">
        <v>5.0228310502283113</v>
      </c>
      <c r="X968">
        <v>94.063926940639277</v>
      </c>
      <c r="Y968">
        <v>52.968036529680361</v>
      </c>
      <c r="Z968">
        <v>5.667342800721018</v>
      </c>
      <c r="AA968">
        <v>1.4815363861860875</v>
      </c>
      <c r="AB968">
        <v>2.2141834543009438</v>
      </c>
      <c r="AC968">
        <v>62.778253930526915</v>
      </c>
      <c r="AD968">
        <v>65.210082557926896</v>
      </c>
      <c r="AE968">
        <v>60.680370048643582</v>
      </c>
      <c r="AF968">
        <v>2.3485254691689006</v>
      </c>
      <c r="AG968">
        <v>2.6168248667478875</v>
      </c>
      <c r="AH968">
        <v>0</v>
      </c>
    </row>
    <row r="969" spans="1:34">
      <c r="A969">
        <v>9</v>
      </c>
      <c r="B969">
        <v>102</v>
      </c>
      <c r="C969">
        <v>2020</v>
      </c>
      <c r="D969">
        <v>99</v>
      </c>
      <c r="E969">
        <v>99</v>
      </c>
      <c r="F969">
        <v>99</v>
      </c>
      <c r="G969">
        <v>99</v>
      </c>
      <c r="H969">
        <v>1</v>
      </c>
      <c r="I969">
        <v>99</v>
      </c>
      <c r="J969">
        <v>643</v>
      </c>
      <c r="K969">
        <v>99</v>
      </c>
      <c r="L969">
        <v>99</v>
      </c>
      <c r="M969">
        <v>99</v>
      </c>
      <c r="N969">
        <v>99</v>
      </c>
      <c r="O969">
        <v>99</v>
      </c>
      <c r="P969">
        <v>9999</v>
      </c>
      <c r="Q969">
        <v>20</v>
      </c>
      <c r="R969">
        <v>421</v>
      </c>
      <c r="S969">
        <v>5.2541567695962001</v>
      </c>
      <c r="T969">
        <v>4.9928741092636573</v>
      </c>
      <c r="U969">
        <v>21.055225653206648</v>
      </c>
      <c r="V969">
        <v>3.8004750593824226</v>
      </c>
      <c r="W969">
        <v>1.66270783847981</v>
      </c>
      <c r="X969">
        <v>86.460807600950147</v>
      </c>
      <c r="Y969">
        <v>29.691211401425175</v>
      </c>
      <c r="Z969">
        <v>5.3897369489623079</v>
      </c>
      <c r="AA969">
        <v>1.6410740542196138</v>
      </c>
      <c r="AB969">
        <v>2.1238262776850938</v>
      </c>
      <c r="AC969">
        <v>47.658725000341299</v>
      </c>
      <c r="AD969">
        <v>44.700923410475717</v>
      </c>
      <c r="AE969">
        <v>55.662987147966881</v>
      </c>
      <c r="AF969">
        <v>4.5147453083109932</v>
      </c>
      <c r="AG969">
        <v>4.4108444399151869</v>
      </c>
      <c r="AH969">
        <v>0</v>
      </c>
    </row>
    <row r="970" spans="1:34">
      <c r="A970">
        <v>9</v>
      </c>
      <c r="B970">
        <v>103</v>
      </c>
      <c r="C970">
        <v>2020</v>
      </c>
      <c r="D970">
        <v>99</v>
      </c>
      <c r="E970">
        <v>99</v>
      </c>
      <c r="F970">
        <v>99</v>
      </c>
      <c r="G970">
        <v>99</v>
      </c>
      <c r="H970">
        <v>2</v>
      </c>
      <c r="I970">
        <v>99</v>
      </c>
      <c r="J970">
        <v>704</v>
      </c>
      <c r="K970">
        <v>99</v>
      </c>
      <c r="L970">
        <v>99</v>
      </c>
      <c r="M970">
        <v>99</v>
      </c>
      <c r="N970">
        <v>99</v>
      </c>
      <c r="O970">
        <v>99</v>
      </c>
      <c r="P970">
        <v>9999</v>
      </c>
      <c r="Q970">
        <v>4</v>
      </c>
      <c r="R970">
        <v>23</v>
      </c>
      <c r="S970">
        <v>5.5217391304347823</v>
      </c>
      <c r="T970">
        <v>5.2608695652173916</v>
      </c>
      <c r="U970">
        <v>20.034782608695654</v>
      </c>
      <c r="V970">
        <v>0</v>
      </c>
      <c r="W970">
        <v>0</v>
      </c>
      <c r="X970">
        <v>73.913043478260875</v>
      </c>
      <c r="Y970">
        <v>21.739130434782609</v>
      </c>
      <c r="Z970">
        <v>6.6728267066580376</v>
      </c>
      <c r="AA970">
        <v>1.4406992631113824</v>
      </c>
      <c r="AB970">
        <v>1.7499662432607044</v>
      </c>
      <c r="AC970">
        <v>39.700636213083122</v>
      </c>
      <c r="AD970">
        <v>48.176776406119615</v>
      </c>
      <c r="AE970">
        <v>87.72576910271583</v>
      </c>
      <c r="AF970">
        <v>0.24664879356568359</v>
      </c>
      <c r="AG970">
        <v>0.22929374937675703</v>
      </c>
      <c r="AH970">
        <v>0</v>
      </c>
    </row>
    <row r="971" spans="1:34">
      <c r="A971">
        <v>9</v>
      </c>
      <c r="B971">
        <v>104</v>
      </c>
      <c r="C971">
        <v>2020</v>
      </c>
      <c r="D971">
        <v>99</v>
      </c>
      <c r="E971">
        <v>99</v>
      </c>
      <c r="F971">
        <v>99</v>
      </c>
      <c r="G971">
        <v>99</v>
      </c>
      <c r="H971">
        <v>1</v>
      </c>
      <c r="I971">
        <v>99</v>
      </c>
      <c r="J971">
        <v>802</v>
      </c>
      <c r="K971">
        <v>99</v>
      </c>
      <c r="L971">
        <v>99</v>
      </c>
      <c r="M971">
        <v>99</v>
      </c>
      <c r="N971">
        <v>99</v>
      </c>
      <c r="O971">
        <v>99</v>
      </c>
      <c r="P971">
        <v>9999</v>
      </c>
    </row>
    <row r="972" spans="1:34">
      <c r="A972">
        <v>9</v>
      </c>
      <c r="B972">
        <v>105</v>
      </c>
      <c r="C972">
        <v>2019</v>
      </c>
      <c r="D972">
        <v>99</v>
      </c>
      <c r="E972">
        <v>99</v>
      </c>
      <c r="F972">
        <v>99</v>
      </c>
      <c r="G972">
        <v>99</v>
      </c>
      <c r="H972">
        <v>1</v>
      </c>
      <c r="I972">
        <v>99</v>
      </c>
      <c r="J972">
        <v>103</v>
      </c>
      <c r="K972">
        <v>99</v>
      </c>
      <c r="L972">
        <v>99</v>
      </c>
      <c r="M972">
        <v>99</v>
      </c>
      <c r="N972">
        <v>99</v>
      </c>
      <c r="O972">
        <v>99</v>
      </c>
      <c r="P972">
        <v>9999</v>
      </c>
      <c r="Q972">
        <v>21</v>
      </c>
      <c r="R972">
        <v>136</v>
      </c>
      <c r="S972">
        <v>5.8602941176470589</v>
      </c>
      <c r="T972">
        <v>4.3823529411764701</v>
      </c>
      <c r="U972">
        <v>21.416176470588237</v>
      </c>
      <c r="V972">
        <v>4.4117647058823524</v>
      </c>
      <c r="W972">
        <v>0.73529411764705888</v>
      </c>
      <c r="X972">
        <v>86.029411764705884</v>
      </c>
      <c r="Y972">
        <v>25</v>
      </c>
      <c r="Z972">
        <v>6.4757945298154302</v>
      </c>
      <c r="AA972">
        <v>2.0225667811182526</v>
      </c>
      <c r="AB972">
        <v>1.9631113642312037</v>
      </c>
      <c r="AC972">
        <v>51.833609810201558</v>
      </c>
      <c r="AD972">
        <v>22.670627407451342</v>
      </c>
      <c r="AE972">
        <v>49.494266842105439</v>
      </c>
      <c r="AF972">
        <v>1.5317040207230543</v>
      </c>
      <c r="AG972">
        <v>1.5254408346464765</v>
      </c>
      <c r="AH972">
        <v>0</v>
      </c>
    </row>
    <row r="973" spans="1:34">
      <c r="A973">
        <v>9</v>
      </c>
      <c r="B973">
        <v>106</v>
      </c>
      <c r="C973">
        <v>2019</v>
      </c>
      <c r="D973">
        <v>99</v>
      </c>
      <c r="E973">
        <v>99</v>
      </c>
      <c r="F973">
        <v>99</v>
      </c>
      <c r="G973">
        <v>99</v>
      </c>
      <c r="H973">
        <v>2</v>
      </c>
      <c r="I973">
        <v>99</v>
      </c>
      <c r="J973">
        <v>106</v>
      </c>
      <c r="K973">
        <v>99</v>
      </c>
      <c r="L973">
        <v>99</v>
      </c>
      <c r="M973">
        <v>99</v>
      </c>
      <c r="N973">
        <v>99</v>
      </c>
      <c r="O973">
        <v>99</v>
      </c>
      <c r="P973">
        <v>9999</v>
      </c>
      <c r="Q973">
        <v>18</v>
      </c>
      <c r="R973">
        <v>346</v>
      </c>
      <c r="S973">
        <v>7.9913294797687859</v>
      </c>
      <c r="T973">
        <v>5.5289017341040445</v>
      </c>
      <c r="U973">
        <v>22.040751445086705</v>
      </c>
      <c r="V973">
        <v>6.3583815028901762</v>
      </c>
      <c r="W973">
        <v>1.7341040462427737</v>
      </c>
      <c r="X973">
        <v>91.040462427745638</v>
      </c>
      <c r="Y973">
        <v>35.260115606936409</v>
      </c>
      <c r="Z973">
        <v>5.5832158168295321</v>
      </c>
      <c r="AA973">
        <v>2.1936416184971095</v>
      </c>
      <c r="AB973">
        <v>1.9235466570345776</v>
      </c>
      <c r="AC973">
        <v>55.023805860029533</v>
      </c>
      <c r="AD973">
        <v>49.919153136757515</v>
      </c>
      <c r="AE973">
        <v>55.589199911893083</v>
      </c>
      <c r="AF973">
        <v>3.896835229192475</v>
      </c>
      <c r="AG973">
        <v>3.9940823831276151</v>
      </c>
      <c r="AH973">
        <v>0</v>
      </c>
    </row>
    <row r="974" spans="1:34">
      <c r="A974">
        <v>9</v>
      </c>
      <c r="B974">
        <v>107</v>
      </c>
      <c r="C974">
        <v>2019</v>
      </c>
      <c r="D974">
        <v>99</v>
      </c>
      <c r="E974">
        <v>99</v>
      </c>
      <c r="F974">
        <v>99</v>
      </c>
      <c r="G974">
        <v>99</v>
      </c>
      <c r="H974">
        <v>1</v>
      </c>
      <c r="I974">
        <v>99</v>
      </c>
      <c r="J974">
        <v>109</v>
      </c>
      <c r="K974">
        <v>99</v>
      </c>
      <c r="L974">
        <v>99</v>
      </c>
      <c r="M974">
        <v>99</v>
      </c>
      <c r="N974">
        <v>99</v>
      </c>
      <c r="O974">
        <v>99</v>
      </c>
      <c r="P974">
        <v>9999</v>
      </c>
    </row>
    <row r="975" spans="1:34">
      <c r="A975">
        <v>9</v>
      </c>
      <c r="B975">
        <v>108</v>
      </c>
      <c r="C975">
        <v>2019</v>
      </c>
      <c r="D975">
        <v>99</v>
      </c>
      <c r="E975">
        <v>99</v>
      </c>
      <c r="F975">
        <v>99</v>
      </c>
      <c r="G975">
        <v>99</v>
      </c>
      <c r="H975">
        <v>1</v>
      </c>
      <c r="I975">
        <v>99</v>
      </c>
      <c r="J975">
        <v>110</v>
      </c>
      <c r="K975">
        <v>99</v>
      </c>
      <c r="L975">
        <v>99</v>
      </c>
      <c r="M975">
        <v>99</v>
      </c>
      <c r="N975">
        <v>99</v>
      </c>
      <c r="O975">
        <v>99</v>
      </c>
      <c r="P975">
        <v>9999</v>
      </c>
      <c r="Q975">
        <v>78</v>
      </c>
      <c r="R975">
        <v>1015</v>
      </c>
      <c r="S975">
        <v>4.0374384236453196</v>
      </c>
      <c r="T975">
        <v>6.1083743842364546</v>
      </c>
      <c r="U975">
        <v>21.892512315270935</v>
      </c>
      <c r="V975">
        <v>0.29556650246305421</v>
      </c>
      <c r="W975">
        <v>7.2906403940886708</v>
      </c>
      <c r="X975">
        <v>88.472906403940897</v>
      </c>
      <c r="Y975">
        <v>31.822660098522164</v>
      </c>
      <c r="Z975">
        <v>6.1433181366165055</v>
      </c>
      <c r="AA975">
        <v>1.7136304732694587</v>
      </c>
      <c r="AB975">
        <v>2.4707308939819499</v>
      </c>
      <c r="AC975">
        <v>55.823339816512352</v>
      </c>
      <c r="AD975">
        <v>54.607519963933584</v>
      </c>
      <c r="AE975">
        <v>66.804642397299219</v>
      </c>
      <c r="AF975">
        <v>11.431467507602203</v>
      </c>
      <c r="AG975">
        <v>11.637941441528492</v>
      </c>
      <c r="AH975">
        <v>0.68965517241379304</v>
      </c>
    </row>
    <row r="976" spans="1:34">
      <c r="A976">
        <v>9</v>
      </c>
      <c r="B976">
        <v>109</v>
      </c>
      <c r="C976">
        <v>2019</v>
      </c>
      <c r="D976">
        <v>99</v>
      </c>
      <c r="E976">
        <v>99</v>
      </c>
      <c r="F976">
        <v>99</v>
      </c>
      <c r="G976">
        <v>99</v>
      </c>
      <c r="H976">
        <v>1</v>
      </c>
      <c r="I976">
        <v>99</v>
      </c>
      <c r="J976">
        <v>111</v>
      </c>
      <c r="K976">
        <v>99</v>
      </c>
      <c r="L976">
        <v>99</v>
      </c>
      <c r="M976">
        <v>99</v>
      </c>
      <c r="N976">
        <v>99</v>
      </c>
      <c r="O976">
        <v>99</v>
      </c>
      <c r="P976">
        <v>9999</v>
      </c>
      <c r="Q976">
        <v>18</v>
      </c>
      <c r="R976">
        <v>143</v>
      </c>
      <c r="S976">
        <v>4.7062937062937076</v>
      </c>
      <c r="T976">
        <v>4.6643356643356642</v>
      </c>
      <c r="U976">
        <v>20.726573426573424</v>
      </c>
      <c r="V976">
        <v>3.4965034965034958</v>
      </c>
      <c r="W976">
        <v>0.69930069930069916</v>
      </c>
      <c r="X976">
        <v>81.118881118881106</v>
      </c>
      <c r="Y976">
        <v>29.370629370629384</v>
      </c>
      <c r="Z976">
        <v>6.0110265933655018</v>
      </c>
      <c r="AA976">
        <v>1.6422403588555756</v>
      </c>
      <c r="AB976">
        <v>2.0719372237974363</v>
      </c>
      <c r="AC976">
        <v>40.422447085323576</v>
      </c>
      <c r="AD976">
        <v>67.113014585505553</v>
      </c>
      <c r="AE976">
        <v>43.96081069462187</v>
      </c>
      <c r="AF976">
        <v>1.6105417276720349</v>
      </c>
      <c r="AG976">
        <v>1.5523086210975381</v>
      </c>
      <c r="AH976">
        <v>0</v>
      </c>
    </row>
    <row r="977" spans="1:34">
      <c r="A977">
        <v>9</v>
      </c>
      <c r="B977">
        <v>110</v>
      </c>
      <c r="C977">
        <v>2019</v>
      </c>
      <c r="D977">
        <v>99</v>
      </c>
      <c r="E977">
        <v>99</v>
      </c>
      <c r="F977">
        <v>99</v>
      </c>
      <c r="G977">
        <v>99</v>
      </c>
      <c r="H977">
        <v>1</v>
      </c>
      <c r="I977">
        <v>99</v>
      </c>
      <c r="J977">
        <v>113</v>
      </c>
      <c r="K977">
        <v>99</v>
      </c>
      <c r="L977">
        <v>99</v>
      </c>
      <c r="M977">
        <v>99</v>
      </c>
      <c r="N977">
        <v>99</v>
      </c>
      <c r="O977">
        <v>99</v>
      </c>
      <c r="P977">
        <v>9999</v>
      </c>
    </row>
    <row r="978" spans="1:34">
      <c r="A978">
        <v>9</v>
      </c>
      <c r="B978">
        <v>111</v>
      </c>
      <c r="C978">
        <v>2019</v>
      </c>
      <c r="D978">
        <v>99</v>
      </c>
      <c r="E978">
        <v>99</v>
      </c>
      <c r="F978">
        <v>99</v>
      </c>
      <c r="G978">
        <v>99</v>
      </c>
      <c r="H978">
        <v>1</v>
      </c>
      <c r="I978">
        <v>99</v>
      </c>
      <c r="J978">
        <v>116</v>
      </c>
      <c r="K978">
        <v>99</v>
      </c>
      <c r="L978">
        <v>99</v>
      </c>
      <c r="M978">
        <v>99</v>
      </c>
      <c r="N978">
        <v>99</v>
      </c>
      <c r="O978">
        <v>99</v>
      </c>
      <c r="P978">
        <v>9999</v>
      </c>
      <c r="Q978">
        <v>29</v>
      </c>
      <c r="R978">
        <v>427</v>
      </c>
      <c r="S978">
        <v>4.8032786885245891</v>
      </c>
      <c r="T978">
        <v>5.0843091334894606</v>
      </c>
      <c r="U978">
        <v>22.488875878220156</v>
      </c>
      <c r="V978">
        <v>4.4496487119437935</v>
      </c>
      <c r="W978">
        <v>1.405152224824356</v>
      </c>
      <c r="X978">
        <v>88.524590163934377</v>
      </c>
      <c r="Y978">
        <v>38.407494145199053</v>
      </c>
      <c r="Z978">
        <v>6.1188515974961177</v>
      </c>
      <c r="AA978">
        <v>1.3971159737518457</v>
      </c>
      <c r="AB978">
        <v>2.1121732989865452</v>
      </c>
      <c r="AC978">
        <v>54.082071856763399</v>
      </c>
      <c r="AD978">
        <v>56.035800202646719</v>
      </c>
      <c r="AE978">
        <v>63.41638017638968</v>
      </c>
      <c r="AF978">
        <v>4.8091001238878244</v>
      </c>
      <c r="AG978">
        <v>5.0293301431372175</v>
      </c>
      <c r="AH978">
        <v>0</v>
      </c>
    </row>
    <row r="979" spans="1:34">
      <c r="A979">
        <v>9</v>
      </c>
      <c r="B979">
        <v>112</v>
      </c>
      <c r="C979">
        <v>2019</v>
      </c>
      <c r="D979">
        <v>99</v>
      </c>
      <c r="E979">
        <v>99</v>
      </c>
      <c r="F979">
        <v>99</v>
      </c>
      <c r="G979">
        <v>99</v>
      </c>
      <c r="H979">
        <v>2</v>
      </c>
      <c r="I979">
        <v>99</v>
      </c>
      <c r="J979">
        <v>117</v>
      </c>
      <c r="K979">
        <v>99</v>
      </c>
      <c r="L979">
        <v>99</v>
      </c>
      <c r="M979">
        <v>99</v>
      </c>
      <c r="N979">
        <v>99</v>
      </c>
      <c r="O979">
        <v>99</v>
      </c>
      <c r="P979">
        <v>9999</v>
      </c>
      <c r="Q979">
        <v>15</v>
      </c>
      <c r="R979">
        <v>159</v>
      </c>
      <c r="S979">
        <v>4.0943396226415096</v>
      </c>
      <c r="T979">
        <v>4.4905660377358485</v>
      </c>
      <c r="U979">
        <v>17.161006289308176</v>
      </c>
      <c r="V979">
        <v>0</v>
      </c>
      <c r="W979">
        <v>0</v>
      </c>
      <c r="X979">
        <v>53.459119496855322</v>
      </c>
      <c r="Y979">
        <v>18.23899371069183</v>
      </c>
      <c r="Z979">
        <v>6.2359670077681448</v>
      </c>
      <c r="AA979">
        <v>1.272804326363608</v>
      </c>
      <c r="AB979">
        <v>1.7478393653013062</v>
      </c>
      <c r="AC979">
        <v>42.177571934536871</v>
      </c>
      <c r="AD979">
        <v>53.873811515239261</v>
      </c>
      <c r="AE979">
        <v>72.837587244614753</v>
      </c>
      <c r="AF979">
        <v>1.7907422006982778</v>
      </c>
      <c r="AG979">
        <v>1.4290729456212239</v>
      </c>
      <c r="AH979">
        <v>0</v>
      </c>
    </row>
    <row r="980" spans="1:34">
      <c r="A980">
        <v>9</v>
      </c>
      <c r="B980">
        <v>113</v>
      </c>
      <c r="C980">
        <v>2019</v>
      </c>
      <c r="D980">
        <v>99</v>
      </c>
      <c r="E980">
        <v>99</v>
      </c>
      <c r="F980">
        <v>99</v>
      </c>
      <c r="G980">
        <v>99</v>
      </c>
      <c r="H980">
        <v>1</v>
      </c>
      <c r="I980">
        <v>99</v>
      </c>
      <c r="J980">
        <v>134</v>
      </c>
      <c r="K980">
        <v>99</v>
      </c>
      <c r="L980">
        <v>99</v>
      </c>
      <c r="M980">
        <v>99</v>
      </c>
      <c r="N980">
        <v>99</v>
      </c>
      <c r="O980">
        <v>99</v>
      </c>
      <c r="P980">
        <v>9999</v>
      </c>
      <c r="Q980">
        <v>102</v>
      </c>
      <c r="R980">
        <v>1773</v>
      </c>
      <c r="S980">
        <v>4.4732092498589964</v>
      </c>
      <c r="T980">
        <v>4.9729272419627755</v>
      </c>
      <c r="U980">
        <v>21.025606316976859</v>
      </c>
      <c r="V980">
        <v>3.8917089678510992</v>
      </c>
      <c r="W980">
        <v>1.2408347433728144</v>
      </c>
      <c r="X980">
        <v>84.940778341793575</v>
      </c>
      <c r="Y980">
        <v>29.328821206993791</v>
      </c>
      <c r="Z980">
        <v>5.5060095084217293</v>
      </c>
      <c r="AA980">
        <v>1.5402070310381253</v>
      </c>
      <c r="AB980">
        <v>2.0573695836779846</v>
      </c>
      <c r="AC980">
        <v>55.414077051370143</v>
      </c>
      <c r="AD980">
        <v>55.537387491369934</v>
      </c>
      <c r="AE980">
        <v>60.423105846485988</v>
      </c>
      <c r="AF980">
        <v>19.968464917220413</v>
      </c>
      <c r="AG980">
        <v>19.524134316516225</v>
      </c>
      <c r="AH980">
        <v>0.22560631697687536</v>
      </c>
    </row>
    <row r="981" spans="1:34">
      <c r="A981">
        <v>9</v>
      </c>
      <c r="B981">
        <v>114</v>
      </c>
      <c r="C981">
        <v>2019</v>
      </c>
      <c r="D981">
        <v>99</v>
      </c>
      <c r="E981">
        <v>99</v>
      </c>
      <c r="F981">
        <v>99</v>
      </c>
      <c r="G981">
        <v>99</v>
      </c>
      <c r="H981">
        <v>2</v>
      </c>
      <c r="I981">
        <v>99</v>
      </c>
      <c r="J981">
        <v>141</v>
      </c>
      <c r="K981">
        <v>99</v>
      </c>
      <c r="L981">
        <v>99</v>
      </c>
      <c r="M981">
        <v>99</v>
      </c>
      <c r="N981">
        <v>99</v>
      </c>
      <c r="O981">
        <v>99</v>
      </c>
      <c r="P981">
        <v>9999</v>
      </c>
      <c r="Q981">
        <v>61</v>
      </c>
      <c r="R981">
        <v>703</v>
      </c>
      <c r="S981">
        <v>5.3840682788051204</v>
      </c>
      <c r="T981">
        <v>6.1394025604551938</v>
      </c>
      <c r="U981">
        <v>21.326031294452349</v>
      </c>
      <c r="V981">
        <v>1.9914651493598865</v>
      </c>
      <c r="W981">
        <v>4.6941678520625878</v>
      </c>
      <c r="X981">
        <v>83.072546230440977</v>
      </c>
      <c r="Y981">
        <v>32.147937411095306</v>
      </c>
      <c r="Z981">
        <v>6.1437884100504112</v>
      </c>
      <c r="AA981">
        <v>1.5751906406434499</v>
      </c>
      <c r="AB981">
        <v>2.2102626753376167</v>
      </c>
      <c r="AC981">
        <v>53.722882023125678</v>
      </c>
      <c r="AD981">
        <v>51.7503591151686</v>
      </c>
      <c r="AE981">
        <v>55.948148017120879</v>
      </c>
      <c r="AF981">
        <v>7.9175582835904974</v>
      </c>
      <c r="AG981">
        <v>7.8519927491543315</v>
      </c>
      <c r="AH981">
        <v>0.85348506401138002</v>
      </c>
    </row>
    <row r="982" spans="1:34">
      <c r="A982">
        <v>9</v>
      </c>
      <c r="B982">
        <v>115</v>
      </c>
      <c r="C982">
        <v>2019</v>
      </c>
      <c r="D982">
        <v>99</v>
      </c>
      <c r="E982">
        <v>99</v>
      </c>
      <c r="F982">
        <v>99</v>
      </c>
      <c r="G982">
        <v>99</v>
      </c>
      <c r="H982">
        <v>2</v>
      </c>
      <c r="I982">
        <v>99</v>
      </c>
      <c r="J982">
        <v>143</v>
      </c>
      <c r="K982">
        <v>99</v>
      </c>
      <c r="L982">
        <v>99</v>
      </c>
      <c r="M982">
        <v>99</v>
      </c>
      <c r="N982">
        <v>99</v>
      </c>
      <c r="O982">
        <v>99</v>
      </c>
      <c r="P982">
        <v>9999</v>
      </c>
      <c r="Q982">
        <v>15</v>
      </c>
      <c r="R982">
        <v>156</v>
      </c>
      <c r="S982">
        <v>4.8846153846153859</v>
      </c>
      <c r="T982">
        <v>5.3269230769230758</v>
      </c>
      <c r="U982">
        <v>21.664102564102564</v>
      </c>
      <c r="V982">
        <v>6.4102564102564097</v>
      </c>
      <c r="W982">
        <v>0</v>
      </c>
      <c r="X982">
        <v>86.53846153846159</v>
      </c>
      <c r="Y982">
        <v>30.128205128205128</v>
      </c>
      <c r="Z982">
        <v>6.1579420130133009</v>
      </c>
      <c r="AA982">
        <v>1.702040775301505</v>
      </c>
      <c r="AB982">
        <v>1.5777436889206684</v>
      </c>
      <c r="AC982">
        <v>54.350365797100302</v>
      </c>
      <c r="AD982">
        <v>43.112473060614256</v>
      </c>
      <c r="AE982">
        <v>48.669114665950687</v>
      </c>
      <c r="AF982">
        <v>1.7569546120058563</v>
      </c>
      <c r="AG982">
        <v>1.7700267269007868</v>
      </c>
      <c r="AH982">
        <v>0</v>
      </c>
    </row>
    <row r="983" spans="1:34">
      <c r="A983">
        <v>9</v>
      </c>
      <c r="B983">
        <v>116</v>
      </c>
      <c r="C983">
        <v>2019</v>
      </c>
      <c r="D983">
        <v>99</v>
      </c>
      <c r="E983">
        <v>99</v>
      </c>
      <c r="F983">
        <v>99</v>
      </c>
      <c r="G983">
        <v>99</v>
      </c>
      <c r="H983">
        <v>2</v>
      </c>
      <c r="I983">
        <v>99</v>
      </c>
      <c r="J983">
        <v>147</v>
      </c>
      <c r="K983">
        <v>99</v>
      </c>
      <c r="L983">
        <v>99</v>
      </c>
      <c r="M983">
        <v>99</v>
      </c>
      <c r="N983">
        <v>99</v>
      </c>
      <c r="O983">
        <v>99</v>
      </c>
      <c r="P983">
        <v>9999</v>
      </c>
      <c r="Q983">
        <v>6</v>
      </c>
      <c r="R983">
        <v>19</v>
      </c>
      <c r="S983">
        <v>4.7894736842105283</v>
      </c>
      <c r="T983">
        <v>5.4736842105263159</v>
      </c>
      <c r="U983">
        <v>16.405263157894748</v>
      </c>
      <c r="V983">
        <v>0</v>
      </c>
      <c r="W983">
        <v>5.2631578947368443</v>
      </c>
      <c r="X983">
        <v>52.631578947368411</v>
      </c>
      <c r="Y983">
        <v>5.2631578947368443</v>
      </c>
      <c r="Z983">
        <v>6.2385451816412596</v>
      </c>
      <c r="AA983">
        <v>1.9352396116684447</v>
      </c>
      <c r="AB983">
        <v>2.4358813611381338</v>
      </c>
      <c r="AC983">
        <v>37.630939153134577</v>
      </c>
      <c r="AD983">
        <v>66.065918931822765</v>
      </c>
      <c r="AE983">
        <v>49.008111956508195</v>
      </c>
      <c r="AF983">
        <v>0.21398806171866205</v>
      </c>
      <c r="AG983">
        <v>0.16324929896288773</v>
      </c>
      <c r="AH983">
        <v>0</v>
      </c>
    </row>
    <row r="984" spans="1:34">
      <c r="A984">
        <v>9</v>
      </c>
      <c r="B984">
        <v>117</v>
      </c>
      <c r="C984">
        <v>2019</v>
      </c>
      <c r="D984">
        <v>99</v>
      </c>
      <c r="E984">
        <v>99</v>
      </c>
      <c r="F984">
        <v>99</v>
      </c>
      <c r="G984">
        <v>99</v>
      </c>
      <c r="H984">
        <v>1</v>
      </c>
      <c r="I984">
        <v>99</v>
      </c>
      <c r="J984">
        <v>155</v>
      </c>
      <c r="K984">
        <v>99</v>
      </c>
      <c r="L984">
        <v>99</v>
      </c>
      <c r="M984">
        <v>99</v>
      </c>
      <c r="N984">
        <v>99</v>
      </c>
      <c r="O984">
        <v>99</v>
      </c>
      <c r="P984">
        <v>9999</v>
      </c>
      <c r="Q984">
        <v>61</v>
      </c>
      <c r="R984">
        <v>1520</v>
      </c>
      <c r="S984">
        <v>5.0782894736842099</v>
      </c>
      <c r="T984">
        <v>5.9453947368421041</v>
      </c>
      <c r="U984">
        <v>22.228934210526329</v>
      </c>
      <c r="V984">
        <v>3.2236842105263159</v>
      </c>
      <c r="W984">
        <v>8.0921052631578974</v>
      </c>
      <c r="X984">
        <v>89.013157894736821</v>
      </c>
      <c r="Y984">
        <v>39.605263157894754</v>
      </c>
      <c r="Z984">
        <v>5.6005073826430722</v>
      </c>
      <c r="AA984">
        <v>1.525158221436554</v>
      </c>
      <c r="AB984">
        <v>2.4162917112088338</v>
      </c>
      <c r="AC984">
        <v>59.881101467252307</v>
      </c>
      <c r="AD984">
        <v>60.376037440328219</v>
      </c>
      <c r="AE984">
        <v>67.99013173573114</v>
      </c>
      <c r="AF984">
        <v>17.119044937492966</v>
      </c>
      <c r="AG984">
        <v>17.696066886018844</v>
      </c>
      <c r="AH984">
        <v>0</v>
      </c>
    </row>
    <row r="985" spans="1:34">
      <c r="A985">
        <v>9</v>
      </c>
      <c r="B985">
        <v>118</v>
      </c>
      <c r="C985">
        <v>2019</v>
      </c>
      <c r="D985">
        <v>99</v>
      </c>
      <c r="E985">
        <v>99</v>
      </c>
      <c r="F985">
        <v>99</v>
      </c>
      <c r="G985">
        <v>99</v>
      </c>
      <c r="H985">
        <v>2</v>
      </c>
      <c r="I985">
        <v>99</v>
      </c>
      <c r="J985">
        <v>160</v>
      </c>
      <c r="K985">
        <v>99</v>
      </c>
      <c r="L985">
        <v>99</v>
      </c>
      <c r="M985">
        <v>99</v>
      </c>
      <c r="N985">
        <v>99</v>
      </c>
      <c r="O985">
        <v>99</v>
      </c>
      <c r="P985">
        <v>9999</v>
      </c>
      <c r="Q985">
        <v>13</v>
      </c>
      <c r="R985">
        <v>74</v>
      </c>
      <c r="S985">
        <v>5.1621621621621614</v>
      </c>
      <c r="T985">
        <v>5.5405405405405412</v>
      </c>
      <c r="U985">
        <v>19.087837837837835</v>
      </c>
      <c r="V985">
        <v>2.7027027027027031</v>
      </c>
      <c r="W985">
        <v>1.3513513513513515</v>
      </c>
      <c r="X985">
        <v>62.162162162162176</v>
      </c>
      <c r="Y985">
        <v>27.027027027027032</v>
      </c>
      <c r="Z985">
        <v>6.9628736049542388</v>
      </c>
      <c r="AA985">
        <v>1.6276913432338964</v>
      </c>
      <c r="AB985">
        <v>2.0936789629042503</v>
      </c>
      <c r="AC985">
        <v>49.893857178400189</v>
      </c>
      <c r="AD985">
        <v>31.988776682374553</v>
      </c>
      <c r="AE985">
        <v>54.926039247287697</v>
      </c>
      <c r="AF985">
        <v>0.83342718774636737</v>
      </c>
      <c r="AG985">
        <v>0.73978066982700941</v>
      </c>
      <c r="AH985">
        <v>9.4594594594594632</v>
      </c>
    </row>
    <row r="986" spans="1:34">
      <c r="A986">
        <v>9</v>
      </c>
      <c r="B986">
        <v>119</v>
      </c>
      <c r="C986">
        <v>2019</v>
      </c>
      <c r="D986">
        <v>99</v>
      </c>
      <c r="E986">
        <v>99</v>
      </c>
      <c r="F986">
        <v>99</v>
      </c>
      <c r="G986">
        <v>99</v>
      </c>
      <c r="H986">
        <v>1</v>
      </c>
      <c r="I986">
        <v>99</v>
      </c>
      <c r="J986">
        <v>171</v>
      </c>
      <c r="K986">
        <v>99</v>
      </c>
      <c r="L986">
        <v>99</v>
      </c>
      <c r="M986">
        <v>99</v>
      </c>
      <c r="N986">
        <v>99</v>
      </c>
      <c r="O986">
        <v>99</v>
      </c>
      <c r="P986">
        <v>9999</v>
      </c>
      <c r="Q986">
        <v>1</v>
      </c>
      <c r="R986">
        <v>6</v>
      </c>
      <c r="S986">
        <v>5.6666666666666679</v>
      </c>
      <c r="T986">
        <v>6</v>
      </c>
      <c r="U986">
        <v>24.916666666666671</v>
      </c>
      <c r="V986">
        <v>0</v>
      </c>
      <c r="W986">
        <v>0</v>
      </c>
      <c r="X986">
        <v>100</v>
      </c>
      <c r="Y986">
        <v>50</v>
      </c>
      <c r="Z986">
        <v>7.3012365771529106</v>
      </c>
      <c r="AA986">
        <v>0.4714045207910284</v>
      </c>
      <c r="AB986">
        <v>1.4142135623730951</v>
      </c>
      <c r="AC986">
        <v>34.058050590416038</v>
      </c>
      <c r="AD986">
        <v>2.2597758685583682</v>
      </c>
      <c r="AE986">
        <v>50.000000000000384</v>
      </c>
      <c r="AF986">
        <v>6.7575177384840618E-2</v>
      </c>
      <c r="AG986">
        <v>7.8298909833018002E-2</v>
      </c>
      <c r="AH986">
        <v>0</v>
      </c>
    </row>
    <row r="987" spans="1:34">
      <c r="A987">
        <v>9</v>
      </c>
      <c r="B987">
        <v>120</v>
      </c>
      <c r="C987">
        <v>2019</v>
      </c>
      <c r="D987">
        <v>99</v>
      </c>
      <c r="E987">
        <v>99</v>
      </c>
      <c r="F987">
        <v>99</v>
      </c>
      <c r="G987">
        <v>99</v>
      </c>
      <c r="H987">
        <v>2</v>
      </c>
      <c r="I987">
        <v>99</v>
      </c>
      <c r="J987">
        <v>175</v>
      </c>
      <c r="K987">
        <v>99</v>
      </c>
      <c r="L987">
        <v>99</v>
      </c>
      <c r="M987">
        <v>99</v>
      </c>
      <c r="N987">
        <v>99</v>
      </c>
      <c r="O987">
        <v>99</v>
      </c>
      <c r="P987">
        <v>9999</v>
      </c>
      <c r="Q987">
        <v>23</v>
      </c>
      <c r="R987">
        <v>702</v>
      </c>
      <c r="S987">
        <v>4.6623931623931636</v>
      </c>
      <c r="T987">
        <v>5.9743589743589745</v>
      </c>
      <c r="U987">
        <v>22.218376068376077</v>
      </c>
      <c r="V987">
        <v>3.4188034188034186</v>
      </c>
      <c r="W987">
        <v>4.2735042735042734</v>
      </c>
      <c r="X987">
        <v>86.752136752136721</v>
      </c>
      <c r="Y987">
        <v>38.603988603988597</v>
      </c>
      <c r="Z987">
        <v>5.9724692394215513</v>
      </c>
      <c r="AA987">
        <v>1.6447218434402298</v>
      </c>
      <c r="AB987">
        <v>2.1954168985222142</v>
      </c>
      <c r="AC987">
        <v>43.025654363362577</v>
      </c>
      <c r="AD987">
        <v>44.182273958104737</v>
      </c>
      <c r="AE987">
        <v>53.373604047675379</v>
      </c>
      <c r="AF987">
        <v>7.9062957540263517</v>
      </c>
      <c r="AG987">
        <v>8.1689069320303158</v>
      </c>
      <c r="AH987">
        <v>0</v>
      </c>
    </row>
    <row r="988" spans="1:34">
      <c r="A988">
        <v>9</v>
      </c>
      <c r="B988">
        <v>121</v>
      </c>
      <c r="C988">
        <v>2019</v>
      </c>
      <c r="D988">
        <v>99</v>
      </c>
      <c r="E988">
        <v>99</v>
      </c>
      <c r="F988">
        <v>99</v>
      </c>
      <c r="G988">
        <v>99</v>
      </c>
      <c r="H988">
        <v>2</v>
      </c>
      <c r="I988">
        <v>99</v>
      </c>
      <c r="J988">
        <v>177</v>
      </c>
      <c r="K988">
        <v>99</v>
      </c>
      <c r="L988">
        <v>99</v>
      </c>
      <c r="M988">
        <v>99</v>
      </c>
      <c r="N988">
        <v>99</v>
      </c>
      <c r="O988">
        <v>99</v>
      </c>
      <c r="P988">
        <v>9999</v>
      </c>
      <c r="Q988">
        <v>17</v>
      </c>
      <c r="R988">
        <v>136</v>
      </c>
      <c r="S988">
        <v>5.3382352941176476</v>
      </c>
      <c r="T988">
        <v>5.7279411764705879</v>
      </c>
      <c r="U988">
        <v>19.483088235294112</v>
      </c>
      <c r="V988">
        <v>2.2058823529411762</v>
      </c>
      <c r="W988">
        <v>5.147058823529413</v>
      </c>
      <c r="X988">
        <v>72.058823529411754</v>
      </c>
      <c r="Y988">
        <v>24.264705882352938</v>
      </c>
      <c r="Z988">
        <v>5.0886776733060222</v>
      </c>
      <c r="AA988">
        <v>1.4461947444083485</v>
      </c>
      <c r="AB988">
        <v>2.4538892052890078</v>
      </c>
      <c r="AC988">
        <v>50.804418759503591</v>
      </c>
      <c r="AD988">
        <v>65.478079808441365</v>
      </c>
      <c r="AE988">
        <v>62.679547715771115</v>
      </c>
      <c r="AF988">
        <v>1.5317040207230543</v>
      </c>
      <c r="AG988">
        <v>1.3877499758163727</v>
      </c>
      <c r="AH988">
        <v>0</v>
      </c>
    </row>
    <row r="989" spans="1:34">
      <c r="A989">
        <v>9</v>
      </c>
      <c r="B989">
        <v>122</v>
      </c>
      <c r="C989">
        <v>2019</v>
      </c>
      <c r="D989">
        <v>99</v>
      </c>
      <c r="E989">
        <v>99</v>
      </c>
      <c r="F989">
        <v>99</v>
      </c>
      <c r="G989">
        <v>99</v>
      </c>
      <c r="H989">
        <v>2</v>
      </c>
      <c r="I989">
        <v>99</v>
      </c>
      <c r="J989">
        <v>178</v>
      </c>
      <c r="K989">
        <v>99</v>
      </c>
      <c r="L989">
        <v>99</v>
      </c>
      <c r="M989">
        <v>99</v>
      </c>
      <c r="N989">
        <v>99</v>
      </c>
      <c r="O989">
        <v>99</v>
      </c>
      <c r="P989">
        <v>9999</v>
      </c>
      <c r="Q989">
        <v>7</v>
      </c>
      <c r="R989">
        <v>110</v>
      </c>
      <c r="S989">
        <v>6.372727272727273</v>
      </c>
      <c r="T989">
        <v>6.5545454545454547</v>
      </c>
      <c r="U989">
        <v>24.068181818181831</v>
      </c>
      <c r="V989">
        <v>6.3636363636363633</v>
      </c>
      <c r="W989">
        <v>6.3636363636363633</v>
      </c>
      <c r="X989">
        <v>91.818181818181827</v>
      </c>
      <c r="Y989">
        <v>55.454545454545446</v>
      </c>
      <c r="Z989">
        <v>5.6413236973117185</v>
      </c>
      <c r="AA989">
        <v>1.3938768101892898</v>
      </c>
      <c r="AB989">
        <v>1.928665877262232</v>
      </c>
      <c r="AC989">
        <v>58.511622320941953</v>
      </c>
      <c r="AD989">
        <v>46.300908293902573</v>
      </c>
      <c r="AE989">
        <v>59.605817762520019</v>
      </c>
      <c r="AF989">
        <v>1.2388782520554122</v>
      </c>
      <c r="AG989">
        <v>1.3865977510562892</v>
      </c>
      <c r="AH989">
        <v>1.8181818181818179</v>
      </c>
    </row>
    <row r="990" spans="1:34">
      <c r="A990">
        <v>9</v>
      </c>
      <c r="B990">
        <v>123</v>
      </c>
      <c r="C990">
        <v>2019</v>
      </c>
      <c r="D990">
        <v>99</v>
      </c>
      <c r="E990">
        <v>99</v>
      </c>
      <c r="F990">
        <v>99</v>
      </c>
      <c r="G990">
        <v>99</v>
      </c>
      <c r="H990">
        <v>2</v>
      </c>
      <c r="I990">
        <v>99</v>
      </c>
      <c r="J990">
        <v>181</v>
      </c>
      <c r="K990">
        <v>99</v>
      </c>
      <c r="L990">
        <v>99</v>
      </c>
      <c r="M990">
        <v>99</v>
      </c>
      <c r="N990">
        <v>99</v>
      </c>
      <c r="O990">
        <v>99</v>
      </c>
      <c r="P990">
        <v>9999</v>
      </c>
      <c r="Q990">
        <v>13</v>
      </c>
      <c r="R990">
        <v>373</v>
      </c>
      <c r="S990">
        <v>5.0616621983914225</v>
      </c>
      <c r="T990">
        <v>5.7238605898123316</v>
      </c>
      <c r="U990">
        <v>19.045308310991967</v>
      </c>
      <c r="V990">
        <v>0.53619302949061665</v>
      </c>
      <c r="W990">
        <v>1.6085790884718503</v>
      </c>
      <c r="X990">
        <v>72.117962466487938</v>
      </c>
      <c r="Y990">
        <v>19.839142091152812</v>
      </c>
      <c r="Z990">
        <v>5.3767357792185324</v>
      </c>
      <c r="AA990">
        <v>1.6630197745693147</v>
      </c>
      <c r="AB990">
        <v>2.1314431672467529</v>
      </c>
      <c r="AC990">
        <v>62.621228171207662</v>
      </c>
      <c r="AD990">
        <v>59.227364646727601</v>
      </c>
      <c r="AE990">
        <v>33.683920282393146</v>
      </c>
      <c r="AF990">
        <v>4.2009235274242593</v>
      </c>
      <c r="AG990">
        <v>3.7205861241657296</v>
      </c>
      <c r="AH990">
        <v>0</v>
      </c>
    </row>
    <row r="991" spans="1:34">
      <c r="A991">
        <v>9</v>
      </c>
      <c r="B991">
        <v>124</v>
      </c>
      <c r="C991">
        <v>2019</v>
      </c>
      <c r="D991">
        <v>99</v>
      </c>
      <c r="E991">
        <v>99</v>
      </c>
      <c r="F991">
        <v>99</v>
      </c>
      <c r="G991">
        <v>99</v>
      </c>
      <c r="H991">
        <v>2</v>
      </c>
      <c r="I991">
        <v>99</v>
      </c>
      <c r="J991">
        <v>262</v>
      </c>
      <c r="K991">
        <v>99</v>
      </c>
      <c r="L991">
        <v>99</v>
      </c>
      <c r="M991">
        <v>99</v>
      </c>
      <c r="N991">
        <v>99</v>
      </c>
      <c r="O991">
        <v>99</v>
      </c>
      <c r="P991">
        <v>9999</v>
      </c>
      <c r="Q991">
        <v>3</v>
      </c>
      <c r="R991">
        <v>7</v>
      </c>
      <c r="S991">
        <v>6.4285714285714306</v>
      </c>
      <c r="T991">
        <v>5.8571428571428559</v>
      </c>
      <c r="U991">
        <v>24.1</v>
      </c>
      <c r="V991">
        <v>14.285714285714288</v>
      </c>
      <c r="W991">
        <v>0</v>
      </c>
      <c r="X991">
        <v>85.714285714285694</v>
      </c>
      <c r="Y991">
        <v>57.142857142857153</v>
      </c>
      <c r="Z991">
        <v>6.3198101237299777</v>
      </c>
      <c r="AA991">
        <v>2.1285234893930465</v>
      </c>
      <c r="AB991">
        <v>2.0995626366712967</v>
      </c>
      <c r="AC991">
        <v>87.507785624729308</v>
      </c>
      <c r="AD991">
        <v>90.760455911164883</v>
      </c>
      <c r="AE991">
        <v>87.679459896190622</v>
      </c>
      <c r="AF991">
        <v>7.8837706948980749E-2</v>
      </c>
      <c r="AG991">
        <v>8.835468955739223E-2</v>
      </c>
      <c r="AH991">
        <v>0</v>
      </c>
    </row>
    <row r="992" spans="1:34">
      <c r="A992">
        <v>9</v>
      </c>
      <c r="B992">
        <v>125</v>
      </c>
      <c r="C992">
        <v>2019</v>
      </c>
      <c r="D992">
        <v>99</v>
      </c>
      <c r="E992">
        <v>99</v>
      </c>
      <c r="F992">
        <v>99</v>
      </c>
      <c r="G992">
        <v>99</v>
      </c>
      <c r="H992">
        <v>2</v>
      </c>
      <c r="I992">
        <v>99</v>
      </c>
      <c r="J992">
        <v>267</v>
      </c>
      <c r="K992">
        <v>99</v>
      </c>
      <c r="L992">
        <v>99</v>
      </c>
      <c r="M992">
        <v>99</v>
      </c>
      <c r="N992">
        <v>99</v>
      </c>
      <c r="O992">
        <v>99</v>
      </c>
      <c r="P992">
        <v>9999</v>
      </c>
    </row>
    <row r="993" spans="1:37">
      <c r="A993">
        <v>9</v>
      </c>
      <c r="B993">
        <v>126</v>
      </c>
      <c r="C993">
        <v>2019</v>
      </c>
      <c r="D993">
        <v>99</v>
      </c>
      <c r="E993">
        <v>99</v>
      </c>
      <c r="F993">
        <v>99</v>
      </c>
      <c r="G993">
        <v>99</v>
      </c>
      <c r="H993">
        <v>1</v>
      </c>
      <c r="I993">
        <v>99</v>
      </c>
      <c r="J993">
        <v>309</v>
      </c>
      <c r="K993">
        <v>99</v>
      </c>
      <c r="L993">
        <v>99</v>
      </c>
      <c r="M993">
        <v>99</v>
      </c>
      <c r="N993">
        <v>99</v>
      </c>
      <c r="O993">
        <v>99</v>
      </c>
      <c r="P993">
        <v>9999</v>
      </c>
      <c r="Q993">
        <v>33</v>
      </c>
      <c r="R993">
        <v>240</v>
      </c>
      <c r="S993">
        <v>6.1083333333333352</v>
      </c>
      <c r="T993">
        <v>6.7374999999999998</v>
      </c>
      <c r="U993">
        <v>21.95516666666667</v>
      </c>
      <c r="V993">
        <v>0.83333333333333359</v>
      </c>
      <c r="W993">
        <v>12.916666666666664</v>
      </c>
      <c r="X993">
        <v>75.416666666666686</v>
      </c>
      <c r="Y993">
        <v>36.666666666666657</v>
      </c>
      <c r="Z993">
        <v>7.716158854781443</v>
      </c>
      <c r="AA993">
        <v>1.8293707175480396</v>
      </c>
      <c r="AB993">
        <v>2.6160263282314258</v>
      </c>
      <c r="AC993">
        <v>39.460324329433355</v>
      </c>
      <c r="AD993">
        <v>64.78429926200279</v>
      </c>
      <c r="AE993">
        <v>54.313488744263914</v>
      </c>
      <c r="AF993">
        <v>2.7030070953936249</v>
      </c>
      <c r="AG993">
        <v>2.7597039976490425</v>
      </c>
      <c r="AH993">
        <v>0.4166666666666668</v>
      </c>
    </row>
    <row r="994" spans="1:37">
      <c r="A994">
        <v>9</v>
      </c>
      <c r="B994">
        <v>127</v>
      </c>
      <c r="C994">
        <v>2019</v>
      </c>
      <c r="D994">
        <v>99</v>
      </c>
      <c r="E994">
        <v>99</v>
      </c>
      <c r="F994">
        <v>99</v>
      </c>
      <c r="G994">
        <v>99</v>
      </c>
      <c r="H994">
        <v>2</v>
      </c>
      <c r="I994">
        <v>99</v>
      </c>
      <c r="J994">
        <v>470</v>
      </c>
      <c r="K994">
        <v>99</v>
      </c>
      <c r="L994">
        <v>99</v>
      </c>
      <c r="M994">
        <v>99</v>
      </c>
      <c r="N994">
        <v>99</v>
      </c>
      <c r="O994">
        <v>99</v>
      </c>
      <c r="P994">
        <v>9999</v>
      </c>
      <c r="Q994">
        <v>15</v>
      </c>
      <c r="R994">
        <v>229</v>
      </c>
      <c r="S994">
        <v>5.2314410480349345</v>
      </c>
      <c r="T994">
        <v>5.2620087336244543</v>
      </c>
      <c r="U994">
        <v>21.867248908296965</v>
      </c>
      <c r="V994">
        <v>7.8602620087336286</v>
      </c>
      <c r="W994">
        <v>2.6200873362445409</v>
      </c>
      <c r="X994">
        <v>85.589519650655021</v>
      </c>
      <c r="Y994">
        <v>34.934497816593876</v>
      </c>
      <c r="Z994">
        <v>6.657669303424802</v>
      </c>
      <c r="AA994">
        <v>2.0008007397630725</v>
      </c>
      <c r="AB994">
        <v>2.1374999435455777</v>
      </c>
      <c r="AC994">
        <v>55.508041365105761</v>
      </c>
      <c r="AD994">
        <v>43.557294366566623</v>
      </c>
      <c r="AE994">
        <v>57.395601388843509</v>
      </c>
      <c r="AF994">
        <v>2.5791192701880838</v>
      </c>
      <c r="AG994">
        <v>2.6226730493633514</v>
      </c>
      <c r="AH994">
        <v>0.87336244541484687</v>
      </c>
    </row>
    <row r="995" spans="1:37">
      <c r="A995">
        <v>9</v>
      </c>
      <c r="B995">
        <v>128</v>
      </c>
      <c r="C995">
        <v>2019</v>
      </c>
      <c r="D995">
        <v>99</v>
      </c>
      <c r="E995">
        <v>99</v>
      </c>
      <c r="F995">
        <v>99</v>
      </c>
      <c r="G995">
        <v>99</v>
      </c>
      <c r="H995">
        <v>2</v>
      </c>
      <c r="I995">
        <v>99</v>
      </c>
      <c r="J995">
        <v>629</v>
      </c>
      <c r="K995">
        <v>99</v>
      </c>
      <c r="L995">
        <v>99</v>
      </c>
      <c r="M995">
        <v>99</v>
      </c>
      <c r="N995">
        <v>99</v>
      </c>
      <c r="O995">
        <v>99</v>
      </c>
      <c r="P995">
        <v>9999</v>
      </c>
      <c r="Q995">
        <v>8</v>
      </c>
      <c r="R995">
        <v>292</v>
      </c>
      <c r="S995">
        <v>6.2431506849315053</v>
      </c>
      <c r="T995">
        <v>5.8219178082191769</v>
      </c>
      <c r="U995">
        <v>22.265068493150697</v>
      </c>
      <c r="V995">
        <v>8.5616438356164384</v>
      </c>
      <c r="W995">
        <v>4.4520547945205475</v>
      </c>
      <c r="X995">
        <v>83.904109589041099</v>
      </c>
      <c r="Y995">
        <v>44.178082191780817</v>
      </c>
      <c r="Z995">
        <v>5.4064280926814607</v>
      </c>
      <c r="AA995">
        <v>1.4801613913412752</v>
      </c>
      <c r="AB995">
        <v>2.2488503349180342</v>
      </c>
      <c r="AC995">
        <v>56.801557042676734</v>
      </c>
      <c r="AD995">
        <v>63.612705686852394</v>
      </c>
      <c r="AE995">
        <v>57.887006086285247</v>
      </c>
      <c r="AF995">
        <v>3.2886586327289113</v>
      </c>
      <c r="AG995">
        <v>3.4050336614607604</v>
      </c>
      <c r="AH995">
        <v>0</v>
      </c>
    </row>
    <row r="996" spans="1:37">
      <c r="A996">
        <v>9</v>
      </c>
      <c r="B996">
        <v>129</v>
      </c>
      <c r="C996">
        <v>2019</v>
      </c>
      <c r="D996">
        <v>99</v>
      </c>
      <c r="E996">
        <v>99</v>
      </c>
      <c r="F996">
        <v>99</v>
      </c>
      <c r="G996">
        <v>99</v>
      </c>
      <c r="H996">
        <v>1</v>
      </c>
      <c r="I996">
        <v>99</v>
      </c>
      <c r="J996">
        <v>643</v>
      </c>
      <c r="K996">
        <v>99</v>
      </c>
      <c r="L996">
        <v>99</v>
      </c>
      <c r="M996">
        <v>99</v>
      </c>
      <c r="N996">
        <v>99</v>
      </c>
      <c r="O996">
        <v>99</v>
      </c>
      <c r="P996">
        <v>9999</v>
      </c>
      <c r="Q996">
        <v>22</v>
      </c>
      <c r="R996">
        <v>305</v>
      </c>
      <c r="S996">
        <v>5.1704918032786882</v>
      </c>
      <c r="T996">
        <v>5.3147540983606563</v>
      </c>
      <c r="U996">
        <v>21.222950819672125</v>
      </c>
      <c r="V996">
        <v>4.2622950819672125</v>
      </c>
      <c r="W996">
        <v>5.5737704918032804</v>
      </c>
      <c r="X996">
        <v>81.311475409836063</v>
      </c>
      <c r="Y996">
        <v>31.803278688524596</v>
      </c>
      <c r="Z996">
        <v>6.0474569494092751</v>
      </c>
      <c r="AA996">
        <v>1.6166494659741348</v>
      </c>
      <c r="AB996">
        <v>2.4332287168929905</v>
      </c>
      <c r="AC996">
        <v>60.864741506767849</v>
      </c>
      <c r="AD996">
        <v>53.239345195469809</v>
      </c>
      <c r="AE996">
        <v>62.898028712988882</v>
      </c>
      <c r="AF996">
        <v>3.4350715170627319</v>
      </c>
      <c r="AG996">
        <v>3.3901594872851191</v>
      </c>
      <c r="AH996">
        <v>0.32786885245901642</v>
      </c>
    </row>
    <row r="997" spans="1:37">
      <c r="A997">
        <v>9</v>
      </c>
      <c r="B997">
        <v>130</v>
      </c>
      <c r="C997">
        <v>2019</v>
      </c>
      <c r="D997">
        <v>99</v>
      </c>
      <c r="E997">
        <v>99</v>
      </c>
      <c r="F997">
        <v>99</v>
      </c>
      <c r="G997">
        <v>99</v>
      </c>
      <c r="H997">
        <v>2</v>
      </c>
      <c r="I997">
        <v>99</v>
      </c>
      <c r="J997">
        <v>704</v>
      </c>
      <c r="K997">
        <v>99</v>
      </c>
      <c r="L997">
        <v>99</v>
      </c>
      <c r="M997">
        <v>99</v>
      </c>
      <c r="N997">
        <v>99</v>
      </c>
      <c r="O997">
        <v>99</v>
      </c>
      <c r="P997">
        <v>9999</v>
      </c>
      <c r="Q997">
        <v>3</v>
      </c>
      <c r="R997">
        <v>8</v>
      </c>
      <c r="S997">
        <v>4.125</v>
      </c>
      <c r="T997">
        <v>5.375</v>
      </c>
      <c r="U997">
        <v>18.737500000000001</v>
      </c>
      <c r="V997">
        <v>0</v>
      </c>
      <c r="W997">
        <v>0</v>
      </c>
      <c r="X997">
        <v>62.5</v>
      </c>
      <c r="Y997">
        <v>25</v>
      </c>
      <c r="Z997">
        <v>5.3087045265299908</v>
      </c>
      <c r="AA997">
        <v>1.165922381636102</v>
      </c>
      <c r="AB997">
        <v>2.3418742493993991</v>
      </c>
      <c r="AC997">
        <v>57.077165181123839</v>
      </c>
      <c r="AD997">
        <v>67.151091311836524</v>
      </c>
      <c r="AE997">
        <v>66.953406341198615</v>
      </c>
      <c r="AF997">
        <v>9.0100236513120865E-2</v>
      </c>
      <c r="AG997">
        <v>7.8508405243942425E-2</v>
      </c>
      <c r="AH997">
        <v>0</v>
      </c>
    </row>
    <row r="998" spans="1:37">
      <c r="A998">
        <v>9</v>
      </c>
      <c r="B998">
        <v>131</v>
      </c>
      <c r="C998">
        <v>2019</v>
      </c>
      <c r="D998">
        <v>99</v>
      </c>
      <c r="E998">
        <v>99</v>
      </c>
      <c r="F998">
        <v>99</v>
      </c>
      <c r="G998">
        <v>99</v>
      </c>
      <c r="H998">
        <v>1</v>
      </c>
      <c r="I998">
        <v>99</v>
      </c>
      <c r="J998">
        <v>802</v>
      </c>
      <c r="K998">
        <v>99</v>
      </c>
      <c r="L998">
        <v>99</v>
      </c>
      <c r="M998">
        <v>99</v>
      </c>
      <c r="N998">
        <v>99</v>
      </c>
      <c r="O998">
        <v>99</v>
      </c>
      <c r="P998">
        <v>9999</v>
      </c>
    </row>
    <row r="999" spans="1:37" s="46" customFormat="1">
      <c r="A999">
        <v>10</v>
      </c>
      <c r="B999">
        <v>1</v>
      </c>
      <c r="C999">
        <v>2023</v>
      </c>
      <c r="D999">
        <v>99</v>
      </c>
      <c r="E999">
        <v>99</v>
      </c>
      <c r="F999">
        <v>99</v>
      </c>
      <c r="G999">
        <v>99</v>
      </c>
      <c r="H999">
        <v>99</v>
      </c>
      <c r="I999">
        <v>99</v>
      </c>
      <c r="J999">
        <v>999</v>
      </c>
      <c r="K999">
        <v>0</v>
      </c>
      <c r="L999">
        <v>99</v>
      </c>
      <c r="M999">
        <v>99</v>
      </c>
      <c r="N999">
        <v>99</v>
      </c>
      <c r="O999">
        <v>99</v>
      </c>
      <c r="P999">
        <v>9999</v>
      </c>
      <c r="Q999">
        <v>638</v>
      </c>
      <c r="R999">
        <v>9077</v>
      </c>
      <c r="S999">
        <v>5.2471080753552917</v>
      </c>
      <c r="T999">
        <v>5.5642833535309029</v>
      </c>
      <c r="U999">
        <v>20.664646909771989</v>
      </c>
      <c r="V999">
        <v>3.1067533325988759</v>
      </c>
      <c r="W999">
        <v>3.5253938525944695</v>
      </c>
      <c r="X999">
        <v>79.321361683375557</v>
      </c>
      <c r="Y999">
        <v>29.80059491021262</v>
      </c>
      <c r="Z999">
        <v>5.9423418998714519</v>
      </c>
      <c r="AA999">
        <v>1.6716448340295942</v>
      </c>
      <c r="AB999">
        <v>2.1309385370061302</v>
      </c>
      <c r="AC999">
        <v>44.498245609058493</v>
      </c>
      <c r="AD999">
        <v>54.247625993688047</v>
      </c>
      <c r="AE999">
        <v>55.979472537282639</v>
      </c>
      <c r="AF999">
        <v>98.652320399956508</v>
      </c>
      <c r="AG999">
        <v>98.398383012609571</v>
      </c>
      <c r="AH999">
        <v>0</v>
      </c>
      <c r="AI999">
        <v>1412</v>
      </c>
      <c r="AJ999">
        <v>108.27924929178478</v>
      </c>
      <c r="AK999" s="46">
        <v>15.54691409638138</v>
      </c>
    </row>
    <row r="1000" spans="1:37" s="46" customFormat="1">
      <c r="A1000">
        <v>10</v>
      </c>
      <c r="B1000">
        <v>2</v>
      </c>
      <c r="C1000">
        <v>2023</v>
      </c>
      <c r="D1000">
        <v>99</v>
      </c>
      <c r="E1000">
        <v>99</v>
      </c>
      <c r="F1000">
        <v>99</v>
      </c>
      <c r="G1000">
        <v>99</v>
      </c>
      <c r="H1000">
        <v>99</v>
      </c>
      <c r="I1000">
        <v>99</v>
      </c>
      <c r="J1000">
        <v>999</v>
      </c>
      <c r="K1000">
        <v>4</v>
      </c>
      <c r="L1000">
        <v>99</v>
      </c>
      <c r="M1000">
        <v>99</v>
      </c>
      <c r="N1000">
        <v>99</v>
      </c>
      <c r="O1000">
        <v>99</v>
      </c>
      <c r="P1000">
        <v>9999</v>
      </c>
      <c r="Q1000">
        <v>15</v>
      </c>
      <c r="R1000">
        <v>124</v>
      </c>
      <c r="S1000">
        <v>6.5241935483870996</v>
      </c>
      <c r="T1000">
        <v>7.145161290322581</v>
      </c>
      <c r="U1000">
        <v>24.621774193548394</v>
      </c>
      <c r="V1000">
        <v>2.4193548387096779</v>
      </c>
      <c r="W1000">
        <v>33.870967741935488</v>
      </c>
      <c r="X1000">
        <v>74.193548387096783</v>
      </c>
      <c r="Y1000">
        <v>44.354838709677423</v>
      </c>
      <c r="Z1000">
        <v>10.412520073046293</v>
      </c>
      <c r="AA1000">
        <v>1.5474417477045861</v>
      </c>
      <c r="AB1000">
        <v>2.4019264727374647</v>
      </c>
      <c r="AC1000">
        <v>58.963690963592597</v>
      </c>
      <c r="AD1000">
        <v>72.616062438499213</v>
      </c>
      <c r="AE1000">
        <v>61.525645839739603</v>
      </c>
      <c r="AF1000">
        <v>1.347679600043473</v>
      </c>
      <c r="AG1000">
        <v>1.6016169873904964</v>
      </c>
      <c r="AH1000">
        <v>90.322580645161281</v>
      </c>
      <c r="AI1000">
        <v>71</v>
      </c>
      <c r="AJ1000">
        <v>111.20563380281688</v>
      </c>
      <c r="AK1000" s="46">
        <v>20.972823193749758</v>
      </c>
    </row>
    <row r="1001" spans="1:37" s="46" customFormat="1">
      <c r="A1001">
        <v>10</v>
      </c>
      <c r="B1001">
        <v>3</v>
      </c>
      <c r="C1001">
        <v>2022</v>
      </c>
      <c r="D1001">
        <v>99</v>
      </c>
      <c r="E1001">
        <v>99</v>
      </c>
      <c r="F1001">
        <v>99</v>
      </c>
      <c r="G1001">
        <v>99</v>
      </c>
      <c r="H1001">
        <v>99</v>
      </c>
      <c r="I1001">
        <v>99</v>
      </c>
      <c r="J1001">
        <v>999</v>
      </c>
      <c r="K1001">
        <v>0</v>
      </c>
      <c r="L1001">
        <v>99</v>
      </c>
      <c r="M1001">
        <v>99</v>
      </c>
      <c r="N1001">
        <v>99</v>
      </c>
      <c r="O1001">
        <v>99</v>
      </c>
      <c r="P1001">
        <v>9999</v>
      </c>
      <c r="Q1001">
        <v>573</v>
      </c>
      <c r="R1001">
        <v>8648.5300000000007</v>
      </c>
      <c r="S1001">
        <v>5.2119909395007005</v>
      </c>
      <c r="T1001">
        <v>5.587423527466516</v>
      </c>
      <c r="U1001">
        <v>21.489445027073995</v>
      </c>
      <c r="V1001">
        <v>4.1972450809559527</v>
      </c>
      <c r="W1001">
        <v>3.5959868324443578</v>
      </c>
      <c r="X1001">
        <v>84.846788991886427</v>
      </c>
      <c r="Y1001">
        <v>33.947965723654775</v>
      </c>
      <c r="Z1001">
        <v>5.7713341719397144</v>
      </c>
      <c r="AA1001">
        <v>1.6847934755966063</v>
      </c>
      <c r="AB1001">
        <v>2.1219496700033886</v>
      </c>
      <c r="AC1001">
        <v>49.372213776152499</v>
      </c>
      <c r="AD1001">
        <v>54.136381870808783</v>
      </c>
      <c r="AE1001">
        <v>57.129979808690237</v>
      </c>
      <c r="AF1001">
        <v>98.710270923000934</v>
      </c>
      <c r="AG1001">
        <v>99.136664675065617</v>
      </c>
      <c r="AH1001">
        <v>0</v>
      </c>
      <c r="AI1001">
        <v>168</v>
      </c>
      <c r="AJ1001">
        <v>107.09166666666664</v>
      </c>
      <c r="AK1001" s="46">
        <v>14.596264535704012</v>
      </c>
    </row>
    <row r="1002" spans="1:37" s="46" customFormat="1">
      <c r="A1002">
        <v>10</v>
      </c>
      <c r="B1002">
        <v>4</v>
      </c>
      <c r="C1002">
        <v>2022</v>
      </c>
      <c r="D1002">
        <v>99</v>
      </c>
      <c r="E1002">
        <v>99</v>
      </c>
      <c r="F1002">
        <v>99</v>
      </c>
      <c r="G1002">
        <v>99</v>
      </c>
      <c r="H1002">
        <v>99</v>
      </c>
      <c r="I1002">
        <v>99</v>
      </c>
      <c r="J1002">
        <v>999</v>
      </c>
      <c r="K1002">
        <v>4</v>
      </c>
      <c r="L1002">
        <v>99</v>
      </c>
      <c r="M1002">
        <v>99</v>
      </c>
      <c r="N1002">
        <v>99</v>
      </c>
      <c r="O1002">
        <v>99</v>
      </c>
      <c r="P1002">
        <v>9999</v>
      </c>
      <c r="Q1002">
        <v>12</v>
      </c>
      <c r="R1002">
        <v>113</v>
      </c>
      <c r="S1002">
        <v>5.2300884955752194</v>
      </c>
      <c r="T1002">
        <v>4.9734513274336285</v>
      </c>
      <c r="U1002">
        <v>14.323008849557523</v>
      </c>
      <c r="V1002">
        <v>0</v>
      </c>
      <c r="W1002">
        <v>0</v>
      </c>
      <c r="X1002">
        <v>33.628318584070797</v>
      </c>
      <c r="Y1002">
        <v>8.8495575221238951</v>
      </c>
      <c r="Z1002">
        <v>5.5205650738339278</v>
      </c>
      <c r="AA1002">
        <v>1.4267287266418851</v>
      </c>
      <c r="AB1002">
        <v>2.0543938536799757</v>
      </c>
      <c r="AC1002">
        <v>7.6291773715509121</v>
      </c>
      <c r="AD1002">
        <v>55.600827701824528</v>
      </c>
      <c r="AE1002">
        <v>41.873804710046095</v>
      </c>
      <c r="AF1002">
        <v>1.2897290769991083</v>
      </c>
      <c r="AG1002">
        <v>0.86333532493439813</v>
      </c>
      <c r="AH1002">
        <v>76.106194690265482</v>
      </c>
      <c r="AI1002">
        <v>0</v>
      </c>
      <c r="AJ1002"/>
    </row>
    <row r="1003" spans="1:37" s="46" customFormat="1">
      <c r="A1003">
        <v>10</v>
      </c>
      <c r="B1003">
        <v>5</v>
      </c>
      <c r="C1003">
        <v>2021</v>
      </c>
      <c r="D1003">
        <v>99</v>
      </c>
      <c r="E1003">
        <v>99</v>
      </c>
      <c r="F1003">
        <v>99</v>
      </c>
      <c r="G1003">
        <v>99</v>
      </c>
      <c r="H1003">
        <v>99</v>
      </c>
      <c r="I1003">
        <v>99</v>
      </c>
      <c r="J1003">
        <v>999</v>
      </c>
      <c r="K1003">
        <v>0</v>
      </c>
      <c r="L1003">
        <v>99</v>
      </c>
      <c r="M1003">
        <v>99</v>
      </c>
      <c r="N1003">
        <v>99</v>
      </c>
      <c r="O1003">
        <v>99</v>
      </c>
      <c r="P1003">
        <v>9999</v>
      </c>
      <c r="Q1003">
        <v>572</v>
      </c>
      <c r="R1003">
        <v>8892</v>
      </c>
      <c r="S1003">
        <v>5.2451641925326147</v>
      </c>
      <c r="T1003">
        <v>5.582995951417006</v>
      </c>
      <c r="U1003">
        <v>21.8033164642376</v>
      </c>
      <c r="V1003">
        <v>4.5209176788124159</v>
      </c>
      <c r="W1003">
        <v>4.1160593792172744</v>
      </c>
      <c r="X1003">
        <v>85.031488978857411</v>
      </c>
      <c r="Y1003">
        <v>36.493477282950977</v>
      </c>
      <c r="Z1003">
        <v>5.9928529904814312</v>
      </c>
      <c r="AA1003">
        <v>1.7677046724066428</v>
      </c>
      <c r="AB1003">
        <v>2.2729251186797392</v>
      </c>
      <c r="AC1003">
        <v>48.534112898288143</v>
      </c>
      <c r="AD1003">
        <v>54.561410774857826</v>
      </c>
      <c r="AE1003">
        <v>54.53346242413712</v>
      </c>
      <c r="AF1003">
        <v>99.31866413492682</v>
      </c>
      <c r="AG1003">
        <v>99.364971638136723</v>
      </c>
      <c r="AH1003">
        <v>0</v>
      </c>
      <c r="AI1003"/>
      <c r="AJ1003"/>
    </row>
    <row r="1004" spans="1:37" s="46" customFormat="1">
      <c r="A1004">
        <v>10</v>
      </c>
      <c r="B1004">
        <v>6</v>
      </c>
      <c r="C1004">
        <v>2021</v>
      </c>
      <c r="D1004">
        <v>99</v>
      </c>
      <c r="E1004">
        <v>99</v>
      </c>
      <c r="F1004">
        <v>99</v>
      </c>
      <c r="G1004">
        <v>99</v>
      </c>
      <c r="H1004">
        <v>99</v>
      </c>
      <c r="I1004">
        <v>99</v>
      </c>
      <c r="J1004">
        <v>999</v>
      </c>
      <c r="K1004">
        <v>4</v>
      </c>
      <c r="L1004">
        <v>99</v>
      </c>
      <c r="M1004">
        <v>99</v>
      </c>
      <c r="N1004">
        <v>99</v>
      </c>
      <c r="O1004">
        <v>99</v>
      </c>
      <c r="P1004">
        <v>9999</v>
      </c>
      <c r="Q1004">
        <v>13</v>
      </c>
      <c r="R1004">
        <v>61</v>
      </c>
      <c r="S1004">
        <v>5.5901639344262311</v>
      </c>
      <c r="T1004">
        <v>5.7868852459016402</v>
      </c>
      <c r="U1004">
        <v>20.311967213114755</v>
      </c>
      <c r="V1004">
        <v>3.2786885245901645</v>
      </c>
      <c r="W1004">
        <v>1.6393442622950822</v>
      </c>
      <c r="X1004">
        <v>70.491803278688522</v>
      </c>
      <c r="Y1004">
        <v>32.786885245901637</v>
      </c>
      <c r="Z1004">
        <v>5.8558973552300593</v>
      </c>
      <c r="AA1004">
        <v>2.0112556161396724</v>
      </c>
      <c r="AB1004">
        <v>2.0253698638007203</v>
      </c>
      <c r="AC1004">
        <v>36.697448107752827</v>
      </c>
      <c r="AD1004">
        <v>55.211554985953853</v>
      </c>
      <c r="AE1004">
        <v>45.343502166455615</v>
      </c>
      <c r="AF1004">
        <v>0.6813358650731598</v>
      </c>
      <c r="AG1004">
        <v>0.63502836186330092</v>
      </c>
      <c r="AH1004">
        <v>98.360655737704931</v>
      </c>
      <c r="AI1004"/>
      <c r="AJ1004"/>
    </row>
    <row r="1005" spans="1:37">
      <c r="A1005">
        <v>10</v>
      </c>
      <c r="B1005">
        <v>7</v>
      </c>
      <c r="C1005">
        <v>2020</v>
      </c>
      <c r="D1005">
        <v>99</v>
      </c>
      <c r="E1005">
        <v>99</v>
      </c>
      <c r="F1005">
        <v>99</v>
      </c>
      <c r="G1005">
        <v>99</v>
      </c>
      <c r="H1005">
        <v>99</v>
      </c>
      <c r="I1005">
        <v>99</v>
      </c>
      <c r="J1005">
        <v>999</v>
      </c>
      <c r="K1005">
        <v>0</v>
      </c>
      <c r="L1005">
        <v>99</v>
      </c>
      <c r="M1005">
        <v>99</v>
      </c>
      <c r="N1005">
        <v>99</v>
      </c>
      <c r="O1005">
        <v>99</v>
      </c>
      <c r="P1005">
        <v>9999</v>
      </c>
      <c r="Q1005">
        <v>571</v>
      </c>
      <c r="R1005">
        <v>9292</v>
      </c>
      <c r="S1005">
        <v>5.0586526043908737</v>
      </c>
      <c r="T1005">
        <v>5.6439948342660351</v>
      </c>
      <c r="U1005">
        <v>21.562479552302975</v>
      </c>
      <c r="V1005">
        <v>3.2823934567369779</v>
      </c>
      <c r="W1005">
        <v>4.1863969005596227</v>
      </c>
      <c r="X1005">
        <v>85.202324580284127</v>
      </c>
      <c r="Y1005">
        <v>34.416702539819191</v>
      </c>
      <c r="Z1005">
        <v>5.933745793180802</v>
      </c>
      <c r="AA1005">
        <v>1.7193610951161324</v>
      </c>
      <c r="AB1005">
        <v>2.2502770411482849</v>
      </c>
      <c r="AC1005">
        <v>44.912903946657408</v>
      </c>
      <c r="AD1005">
        <v>52.427252564623664</v>
      </c>
      <c r="AE1005">
        <v>51.809314337721759</v>
      </c>
      <c r="AF1005">
        <v>99.646112600536171</v>
      </c>
      <c r="AG1005">
        <v>99.698275699062322</v>
      </c>
      <c r="AH1005">
        <v>0</v>
      </c>
    </row>
    <row r="1006" spans="1:37">
      <c r="A1006">
        <v>10</v>
      </c>
      <c r="B1006">
        <v>8</v>
      </c>
      <c r="C1006">
        <v>2020</v>
      </c>
      <c r="D1006">
        <v>99</v>
      </c>
      <c r="E1006">
        <v>99</v>
      </c>
      <c r="F1006">
        <v>99</v>
      </c>
      <c r="G1006">
        <v>99</v>
      </c>
      <c r="H1006">
        <v>99</v>
      </c>
      <c r="I1006">
        <v>99</v>
      </c>
      <c r="J1006">
        <v>999</v>
      </c>
      <c r="K1006">
        <v>4</v>
      </c>
      <c r="L1006">
        <v>99</v>
      </c>
      <c r="M1006">
        <v>99</v>
      </c>
      <c r="N1006">
        <v>99</v>
      </c>
      <c r="O1006">
        <v>99</v>
      </c>
      <c r="P1006">
        <v>9999</v>
      </c>
      <c r="Q1006">
        <v>7</v>
      </c>
      <c r="R1006">
        <v>33</v>
      </c>
      <c r="S1006">
        <v>4.1212121212121211</v>
      </c>
      <c r="T1006">
        <v>5.1818181818181808</v>
      </c>
      <c r="U1006">
        <v>18.374545454545455</v>
      </c>
      <c r="V1006">
        <v>3.0303030303030303</v>
      </c>
      <c r="W1006">
        <v>6.0606060606060606</v>
      </c>
      <c r="X1006">
        <v>57.575757575757585</v>
      </c>
      <c r="Y1006">
        <v>18.181818181818183</v>
      </c>
      <c r="Z1006">
        <v>6.4927069066150311</v>
      </c>
      <c r="AA1006">
        <v>1.9346532969105901</v>
      </c>
      <c r="AB1006">
        <v>2.3284088136119454</v>
      </c>
      <c r="AC1006">
        <v>17.891118100234266</v>
      </c>
      <c r="AD1006">
        <v>48.859667901642339</v>
      </c>
      <c r="AE1006">
        <v>29.782417941461524</v>
      </c>
      <c r="AF1006">
        <v>0.35388739946380698</v>
      </c>
      <c r="AG1006">
        <v>0.3017243009376972</v>
      </c>
      <c r="AH1006">
        <v>84.848484848484858</v>
      </c>
    </row>
    <row r="1007" spans="1:37">
      <c r="A1007">
        <v>10</v>
      </c>
      <c r="B1007">
        <v>9</v>
      </c>
      <c r="C1007">
        <v>2019</v>
      </c>
      <c r="D1007">
        <v>99</v>
      </c>
      <c r="E1007">
        <v>99</v>
      </c>
      <c r="F1007">
        <v>99</v>
      </c>
      <c r="G1007">
        <v>99</v>
      </c>
      <c r="H1007">
        <v>99</v>
      </c>
      <c r="I1007">
        <v>99</v>
      </c>
      <c r="J1007">
        <v>999</v>
      </c>
      <c r="K1007">
        <v>0</v>
      </c>
      <c r="L1007">
        <v>99</v>
      </c>
      <c r="M1007">
        <v>99</v>
      </c>
      <c r="N1007">
        <v>99</v>
      </c>
      <c r="O1007">
        <v>99</v>
      </c>
      <c r="P1007">
        <v>9999</v>
      </c>
      <c r="Q1007">
        <v>551</v>
      </c>
      <c r="R1007">
        <v>8848</v>
      </c>
      <c r="S1007">
        <v>5.0074593128390621</v>
      </c>
      <c r="T1007">
        <v>5.6151672694394223</v>
      </c>
      <c r="U1007">
        <v>21.509477848101287</v>
      </c>
      <c r="V1007">
        <v>3.3227848101265818</v>
      </c>
      <c r="W1007">
        <v>4.3399638336347195</v>
      </c>
      <c r="X1007">
        <v>84.595388788426746</v>
      </c>
      <c r="Y1007">
        <v>33.510397830018086</v>
      </c>
      <c r="Z1007">
        <v>5.9864904229857254</v>
      </c>
      <c r="AA1007">
        <v>1.8232694390187003</v>
      </c>
      <c r="AB1007">
        <v>2.2912050907068462</v>
      </c>
      <c r="AC1007">
        <v>49.183926578917919</v>
      </c>
      <c r="AD1007">
        <v>53.799414578871193</v>
      </c>
      <c r="AE1007">
        <v>53.203821715157929</v>
      </c>
      <c r="AF1007">
        <v>99.650861583511642</v>
      </c>
      <c r="AG1007">
        <v>99.675748240356384</v>
      </c>
      <c r="AH1007">
        <v>0</v>
      </c>
    </row>
    <row r="1008" spans="1:37">
      <c r="A1008">
        <v>10</v>
      </c>
      <c r="B1008">
        <v>10</v>
      </c>
      <c r="C1008">
        <v>2019</v>
      </c>
      <c r="D1008">
        <v>99</v>
      </c>
      <c r="E1008">
        <v>99</v>
      </c>
      <c r="F1008">
        <v>99</v>
      </c>
      <c r="G1008">
        <v>99</v>
      </c>
      <c r="H1008">
        <v>99</v>
      </c>
      <c r="I1008">
        <v>99</v>
      </c>
      <c r="J1008">
        <v>999</v>
      </c>
      <c r="K1008">
        <v>4</v>
      </c>
      <c r="L1008">
        <v>99</v>
      </c>
      <c r="M1008">
        <v>99</v>
      </c>
      <c r="N1008">
        <v>99</v>
      </c>
      <c r="O1008">
        <v>99</v>
      </c>
      <c r="P1008">
        <v>9999</v>
      </c>
      <c r="Q1008">
        <v>11</v>
      </c>
      <c r="R1008">
        <v>31</v>
      </c>
      <c r="S1008">
        <v>5.258064516129032</v>
      </c>
      <c r="T1008">
        <v>5.9677419354838719</v>
      </c>
      <c r="U1008">
        <v>19.971290322580654</v>
      </c>
      <c r="V1008">
        <v>0</v>
      </c>
      <c r="W1008">
        <v>3.2258064516129026</v>
      </c>
      <c r="X1008">
        <v>70.967741935483886</v>
      </c>
      <c r="Y1008">
        <v>22.58064516129032</v>
      </c>
      <c r="Z1008">
        <v>6.2771180678949694</v>
      </c>
      <c r="AA1008">
        <v>1.7774164276072151</v>
      </c>
      <c r="AB1008">
        <v>2.0710581831321968</v>
      </c>
      <c r="AC1008">
        <v>19.325162930661204</v>
      </c>
      <c r="AD1008">
        <v>35.423883701702444</v>
      </c>
      <c r="AE1008">
        <v>53.680936947162849</v>
      </c>
      <c r="AF1008">
        <v>0.34913841648834343</v>
      </c>
      <c r="AG1008">
        <v>0.32425175964361025</v>
      </c>
      <c r="AH1008">
        <v>96.774193548387117</v>
      </c>
    </row>
    <row r="1009" spans="1:37">
      <c r="A1009">
        <v>10</v>
      </c>
      <c r="B1009">
        <v>11</v>
      </c>
      <c r="C1009">
        <v>2018</v>
      </c>
      <c r="D1009">
        <v>99</v>
      </c>
      <c r="E1009">
        <v>99</v>
      </c>
      <c r="F1009">
        <v>99</v>
      </c>
      <c r="G1009">
        <v>99</v>
      </c>
      <c r="H1009">
        <v>99</v>
      </c>
      <c r="I1009">
        <v>99</v>
      </c>
      <c r="J1009">
        <v>999</v>
      </c>
      <c r="K1009">
        <v>0</v>
      </c>
      <c r="L1009">
        <v>99</v>
      </c>
      <c r="M1009">
        <v>99</v>
      </c>
      <c r="N1009">
        <v>99</v>
      </c>
      <c r="O1009">
        <v>99</v>
      </c>
      <c r="P1009">
        <v>9999</v>
      </c>
      <c r="Q1009">
        <v>625</v>
      </c>
      <c r="R1009">
        <v>9734</v>
      </c>
      <c r="S1009">
        <v>4.8703513457982339</v>
      </c>
      <c r="T1009">
        <v>5.3783644955824954</v>
      </c>
      <c r="U1009">
        <v>20.638041914937393</v>
      </c>
      <c r="V1009">
        <v>2.8662420382165599</v>
      </c>
      <c r="W1009">
        <v>3.9860283542223129</v>
      </c>
      <c r="X1009">
        <v>79.535648243271012</v>
      </c>
      <c r="Y1009">
        <v>29.001438257653593</v>
      </c>
      <c r="Z1009">
        <v>6.0193174261240783</v>
      </c>
      <c r="AA1009">
        <v>1.771123747799183</v>
      </c>
      <c r="AB1009">
        <v>2.2885059444659381</v>
      </c>
      <c r="AC1009">
        <v>49.719385532555954</v>
      </c>
      <c r="AD1009">
        <v>54.298588187735163</v>
      </c>
      <c r="AE1009">
        <v>58.355121354674075</v>
      </c>
      <c r="AF1009">
        <v>99.458465311127028</v>
      </c>
      <c r="AG1009">
        <v>99.577744052730111</v>
      </c>
      <c r="AH1009">
        <v>0</v>
      </c>
    </row>
    <row r="1010" spans="1:37">
      <c r="A1010">
        <v>10</v>
      </c>
      <c r="B1010">
        <v>12</v>
      </c>
      <c r="C1010">
        <v>2018</v>
      </c>
      <c r="D1010">
        <v>99</v>
      </c>
      <c r="E1010">
        <v>99</v>
      </c>
      <c r="F1010">
        <v>99</v>
      </c>
      <c r="G1010">
        <v>99</v>
      </c>
      <c r="H1010">
        <v>99</v>
      </c>
      <c r="I1010">
        <v>99</v>
      </c>
      <c r="J1010">
        <v>999</v>
      </c>
      <c r="K1010">
        <v>4</v>
      </c>
      <c r="L1010">
        <v>99</v>
      </c>
      <c r="M1010">
        <v>99</v>
      </c>
      <c r="N1010">
        <v>99</v>
      </c>
      <c r="O1010">
        <v>99</v>
      </c>
      <c r="P1010">
        <v>9999</v>
      </c>
      <c r="Q1010">
        <v>13</v>
      </c>
      <c r="R1010">
        <v>53</v>
      </c>
      <c r="S1010">
        <v>4.1132075471698117</v>
      </c>
      <c r="T1010">
        <v>4.3207547169811331</v>
      </c>
      <c r="U1010">
        <v>16.073018867924539</v>
      </c>
      <c r="V1010">
        <v>3.7735849056603761</v>
      </c>
      <c r="W1010">
        <v>0</v>
      </c>
      <c r="X1010">
        <v>50.943396226415089</v>
      </c>
      <c r="Y1010">
        <v>7.5471698113207522</v>
      </c>
      <c r="Z1010">
        <v>4.4759885953054068</v>
      </c>
      <c r="AA1010">
        <v>1.7008363909036877</v>
      </c>
      <c r="AB1010">
        <v>1.6109716381989863</v>
      </c>
      <c r="AC1010">
        <v>28.752466746432759</v>
      </c>
      <c r="AD1010">
        <v>31.656004824670475</v>
      </c>
      <c r="AE1010">
        <v>39.991384747826906</v>
      </c>
      <c r="AF1010">
        <v>0.54153468887299483</v>
      </c>
      <c r="AG1010">
        <v>0.42225594726982929</v>
      </c>
      <c r="AH1010">
        <v>88.679245283018886</v>
      </c>
    </row>
    <row r="1011" spans="1:37">
      <c r="A1011">
        <v>10</v>
      </c>
      <c r="B1011">
        <v>13</v>
      </c>
      <c r="C1011">
        <v>2017</v>
      </c>
      <c r="D1011">
        <v>99</v>
      </c>
      <c r="E1011">
        <v>99</v>
      </c>
      <c r="F1011">
        <v>99</v>
      </c>
      <c r="G1011">
        <v>99</v>
      </c>
      <c r="H1011">
        <v>99</v>
      </c>
      <c r="I1011">
        <v>99</v>
      </c>
      <c r="J1011">
        <v>999</v>
      </c>
      <c r="K1011">
        <v>0</v>
      </c>
      <c r="L1011">
        <v>99</v>
      </c>
      <c r="M1011">
        <v>99</v>
      </c>
      <c r="N1011">
        <v>99</v>
      </c>
      <c r="O1011">
        <v>99</v>
      </c>
      <c r="P1011">
        <v>9999</v>
      </c>
      <c r="Q1011">
        <v>593</v>
      </c>
      <c r="R1011">
        <v>10420</v>
      </c>
      <c r="S1011">
        <v>4.8046065259117077</v>
      </c>
      <c r="T1011">
        <v>5.3233205374280228</v>
      </c>
      <c r="U1011">
        <v>20.620710172744765</v>
      </c>
      <c r="V1011">
        <v>2.4376199616122842</v>
      </c>
      <c r="W1011">
        <v>4.0403071017274472</v>
      </c>
      <c r="X1011">
        <v>78.809980806142022</v>
      </c>
      <c r="Y1011">
        <v>28.656429942418431</v>
      </c>
      <c r="Z1011">
        <v>5.9696541528689844</v>
      </c>
      <c r="AA1011">
        <v>1.7501899783570023</v>
      </c>
      <c r="AB1011">
        <v>2.348392129928941</v>
      </c>
      <c r="AC1011">
        <v>50.550880834281365</v>
      </c>
      <c r="AD1011">
        <v>57.307745477216706</v>
      </c>
      <c r="AE1011">
        <v>58.981341050107581</v>
      </c>
      <c r="AF1011">
        <v>99.427480916030561</v>
      </c>
      <c r="AG1011">
        <v>99.530436836875765</v>
      </c>
      <c r="AH1011">
        <v>0</v>
      </c>
    </row>
    <row r="1012" spans="1:37">
      <c r="A1012">
        <v>10</v>
      </c>
      <c r="B1012">
        <v>14</v>
      </c>
      <c r="C1012">
        <v>2017</v>
      </c>
      <c r="D1012">
        <v>99</v>
      </c>
      <c r="E1012">
        <v>99</v>
      </c>
      <c r="F1012">
        <v>99</v>
      </c>
      <c r="G1012">
        <v>99</v>
      </c>
      <c r="H1012">
        <v>99</v>
      </c>
      <c r="I1012">
        <v>99</v>
      </c>
      <c r="J1012">
        <v>999</v>
      </c>
      <c r="K1012">
        <v>4</v>
      </c>
      <c r="L1012">
        <v>99</v>
      </c>
      <c r="M1012">
        <v>99</v>
      </c>
      <c r="N1012">
        <v>99</v>
      </c>
      <c r="O1012">
        <v>99</v>
      </c>
      <c r="P1012">
        <v>9999</v>
      </c>
      <c r="Q1012">
        <v>12</v>
      </c>
      <c r="R1012">
        <v>60</v>
      </c>
      <c r="S1012">
        <v>6.05</v>
      </c>
      <c r="T1012">
        <v>5.2833333333333323</v>
      </c>
      <c r="U1012">
        <v>16.895000000000003</v>
      </c>
      <c r="V1012">
        <v>0</v>
      </c>
      <c r="W1012">
        <v>3.3333333333333344</v>
      </c>
      <c r="X1012">
        <v>58.33333333333335</v>
      </c>
      <c r="Y1012">
        <v>8.3333333333333357</v>
      </c>
      <c r="Z1012">
        <v>4.597478475570405</v>
      </c>
      <c r="AA1012">
        <v>1.6373250542678848</v>
      </c>
      <c r="AB1012">
        <v>2.3529532270933244</v>
      </c>
      <c r="AC1012">
        <v>51.126525868456554</v>
      </c>
      <c r="AD1012">
        <v>52.334986956318531</v>
      </c>
      <c r="AE1012">
        <v>50.680727566092315</v>
      </c>
      <c r="AF1012">
        <v>0.5725190839694656</v>
      </c>
      <c r="AG1012">
        <v>0.46956316312421298</v>
      </c>
      <c r="AH1012">
        <v>93.333333333333314</v>
      </c>
    </row>
    <row r="1013" spans="1:37">
      <c r="A1013">
        <v>10</v>
      </c>
      <c r="B1013">
        <v>15</v>
      </c>
      <c r="C1013">
        <v>2016</v>
      </c>
      <c r="D1013">
        <v>99</v>
      </c>
      <c r="E1013">
        <v>99</v>
      </c>
      <c r="F1013">
        <v>99</v>
      </c>
      <c r="G1013">
        <v>99</v>
      </c>
      <c r="H1013">
        <v>99</v>
      </c>
      <c r="I1013">
        <v>99</v>
      </c>
      <c r="J1013">
        <v>999</v>
      </c>
      <c r="K1013">
        <v>0</v>
      </c>
      <c r="L1013">
        <v>99</v>
      </c>
      <c r="M1013">
        <v>99</v>
      </c>
      <c r="N1013">
        <v>99</v>
      </c>
      <c r="O1013">
        <v>99</v>
      </c>
      <c r="P1013">
        <v>9999</v>
      </c>
      <c r="Q1013">
        <v>605</v>
      </c>
      <c r="R1013">
        <v>8485</v>
      </c>
      <c r="S1013">
        <v>4.9913965822038886</v>
      </c>
      <c r="T1013">
        <v>5.4268709487330575</v>
      </c>
      <c r="U1013">
        <v>21.262251031231596</v>
      </c>
      <c r="V1013">
        <v>3.323512080141426</v>
      </c>
      <c r="W1013">
        <v>4.2192103712433715</v>
      </c>
      <c r="X1013">
        <v>82.121390689451985</v>
      </c>
      <c r="Y1013">
        <v>32.834413671184443</v>
      </c>
      <c r="Z1013">
        <v>6.0113951799939089</v>
      </c>
      <c r="AA1013">
        <v>1.7622497256409524</v>
      </c>
      <c r="AB1013">
        <v>2.3200561182250472</v>
      </c>
      <c r="AC1013">
        <v>52.731870374455283</v>
      </c>
      <c r="AD1013">
        <v>54.489868306172589</v>
      </c>
      <c r="AE1013">
        <v>60.557823922269037</v>
      </c>
      <c r="AF1013">
        <v>99.624280850064565</v>
      </c>
      <c r="AG1013">
        <v>99.739222111222844</v>
      </c>
      <c r="AH1013">
        <v>0</v>
      </c>
    </row>
    <row r="1014" spans="1:37">
      <c r="A1014">
        <v>10</v>
      </c>
      <c r="B1014">
        <v>16</v>
      </c>
      <c r="C1014">
        <v>2016</v>
      </c>
      <c r="D1014">
        <v>99</v>
      </c>
      <c r="E1014">
        <v>99</v>
      </c>
      <c r="F1014">
        <v>99</v>
      </c>
      <c r="G1014">
        <v>99</v>
      </c>
      <c r="H1014">
        <v>99</v>
      </c>
      <c r="I1014">
        <v>99</v>
      </c>
      <c r="J1014">
        <v>999</v>
      </c>
      <c r="K1014">
        <v>4</v>
      </c>
      <c r="L1014">
        <v>99</v>
      </c>
      <c r="M1014">
        <v>99</v>
      </c>
      <c r="N1014">
        <v>99</v>
      </c>
      <c r="O1014">
        <v>99</v>
      </c>
      <c r="P1014">
        <v>9999</v>
      </c>
      <c r="Q1014">
        <v>7</v>
      </c>
      <c r="R1014">
        <v>32</v>
      </c>
      <c r="S1014">
        <v>4</v>
      </c>
      <c r="T1014">
        <v>3.6875</v>
      </c>
      <c r="U1014">
        <v>14.740625</v>
      </c>
      <c r="V1014">
        <v>0</v>
      </c>
      <c r="W1014">
        <v>3.125</v>
      </c>
      <c r="X1014">
        <v>28.125</v>
      </c>
      <c r="Y1014">
        <v>12.5</v>
      </c>
      <c r="Z1014">
        <v>5.9633180452978509</v>
      </c>
      <c r="AA1014">
        <v>2.179449471770337</v>
      </c>
      <c r="AB1014">
        <v>2.3642850399222168</v>
      </c>
      <c r="AC1014">
        <v>66.891721058207509</v>
      </c>
      <c r="AD1014">
        <v>78.575311477580286</v>
      </c>
      <c r="AE1014">
        <v>80.052945075285933</v>
      </c>
      <c r="AF1014">
        <v>0.37571914993542327</v>
      </c>
      <c r="AG1014">
        <v>0.26077788877715247</v>
      </c>
      <c r="AH1014">
        <v>100</v>
      </c>
    </row>
    <row r="1015" spans="1:37">
      <c r="A1015">
        <v>10</v>
      </c>
      <c r="B1015">
        <v>17</v>
      </c>
      <c r="C1015">
        <v>2015</v>
      </c>
      <c r="D1015">
        <v>99</v>
      </c>
      <c r="E1015">
        <v>99</v>
      </c>
      <c r="F1015">
        <v>99</v>
      </c>
      <c r="G1015">
        <v>99</v>
      </c>
      <c r="H1015">
        <v>99</v>
      </c>
      <c r="I1015">
        <v>99</v>
      </c>
      <c r="J1015">
        <v>999</v>
      </c>
      <c r="K1015">
        <v>0</v>
      </c>
      <c r="L1015">
        <v>99</v>
      </c>
      <c r="M1015">
        <v>99</v>
      </c>
      <c r="N1015">
        <v>99</v>
      </c>
      <c r="O1015">
        <v>99</v>
      </c>
      <c r="P1015">
        <v>9999</v>
      </c>
      <c r="Q1015">
        <v>576</v>
      </c>
      <c r="R1015">
        <v>8119</v>
      </c>
      <c r="S1015">
        <v>4.839019583692572</v>
      </c>
      <c r="T1015">
        <v>5.3122305702672739</v>
      </c>
      <c r="U1015">
        <v>20.929621874615151</v>
      </c>
      <c r="V1015">
        <v>3.4979677300160121</v>
      </c>
      <c r="W1015">
        <v>2.5988422219485159</v>
      </c>
      <c r="X1015">
        <v>81.069097179455582</v>
      </c>
      <c r="Y1015">
        <v>31.186106663382198</v>
      </c>
      <c r="Z1015">
        <v>5.9352623424470705</v>
      </c>
      <c r="AA1015">
        <v>1.7862291103799068</v>
      </c>
      <c r="AB1015">
        <v>2.2273616636800786</v>
      </c>
      <c r="AC1015">
        <v>53.652210391466625</v>
      </c>
      <c r="AD1015">
        <v>54.860497297635078</v>
      </c>
      <c r="AE1015">
        <v>57.039940481505845</v>
      </c>
      <c r="AF1015">
        <v>99.534142454333747</v>
      </c>
      <c r="AG1015">
        <v>99.661592707762722</v>
      </c>
      <c r="AH1015">
        <v>0</v>
      </c>
    </row>
    <row r="1016" spans="1:37">
      <c r="A1016">
        <v>10</v>
      </c>
      <c r="B1016">
        <v>18</v>
      </c>
      <c r="C1016">
        <v>2015</v>
      </c>
      <c r="D1016">
        <v>99</v>
      </c>
      <c r="E1016">
        <v>99</v>
      </c>
      <c r="F1016">
        <v>99</v>
      </c>
      <c r="G1016">
        <v>99</v>
      </c>
      <c r="H1016">
        <v>99</v>
      </c>
      <c r="I1016">
        <v>99</v>
      </c>
      <c r="J1016">
        <v>999</v>
      </c>
      <c r="K1016">
        <v>4</v>
      </c>
      <c r="L1016">
        <v>99</v>
      </c>
      <c r="M1016">
        <v>99</v>
      </c>
      <c r="N1016">
        <v>99</v>
      </c>
      <c r="O1016">
        <v>99</v>
      </c>
      <c r="P1016">
        <v>9999</v>
      </c>
      <c r="Q1016">
        <v>4</v>
      </c>
      <c r="R1016">
        <v>25</v>
      </c>
      <c r="S1016">
        <v>4.7599999999999989</v>
      </c>
      <c r="T1016">
        <v>3.8</v>
      </c>
      <c r="U1016">
        <v>12.536000000000001</v>
      </c>
      <c r="V1016">
        <v>0</v>
      </c>
      <c r="W1016">
        <v>0</v>
      </c>
      <c r="X1016">
        <v>20</v>
      </c>
      <c r="Y1016">
        <v>0</v>
      </c>
      <c r="Z1016">
        <v>2.7105541868776504</v>
      </c>
      <c r="AA1016">
        <v>1.241933975700803</v>
      </c>
      <c r="AB1016">
        <v>1.697056274847714</v>
      </c>
      <c r="AC1016">
        <v>61.56973344265419</v>
      </c>
      <c r="AD1016">
        <v>19.461026136976376</v>
      </c>
      <c r="AE1016">
        <v>54.658502240913322</v>
      </c>
      <c r="AF1016">
        <v>0.30648522741203871</v>
      </c>
      <c r="AG1016">
        <v>0.18380735769005607</v>
      </c>
      <c r="AH1016">
        <v>80</v>
      </c>
    </row>
    <row r="1017" spans="1:37">
      <c r="A1017">
        <v>11</v>
      </c>
      <c r="B1017">
        <v>1</v>
      </c>
      <c r="C1017">
        <v>2023</v>
      </c>
      <c r="D1017">
        <v>99</v>
      </c>
      <c r="E1017">
        <v>99</v>
      </c>
      <c r="F1017">
        <v>99</v>
      </c>
      <c r="G1017">
        <v>99</v>
      </c>
      <c r="H1017">
        <v>99</v>
      </c>
      <c r="I1017">
        <v>99</v>
      </c>
      <c r="J1017">
        <v>999</v>
      </c>
      <c r="K1017">
        <v>99</v>
      </c>
      <c r="L1017">
        <v>1</v>
      </c>
      <c r="M1017">
        <v>99</v>
      </c>
      <c r="N1017">
        <v>99</v>
      </c>
      <c r="O1017">
        <v>99</v>
      </c>
      <c r="P1017">
        <v>9999</v>
      </c>
      <c r="Q1017">
        <v>46</v>
      </c>
      <c r="R1017">
        <v>80</v>
      </c>
      <c r="S1017">
        <v>1</v>
      </c>
      <c r="T1017">
        <v>2.4249999999999998</v>
      </c>
      <c r="U1017">
        <v>15.416250000000003</v>
      </c>
      <c r="V1017">
        <v>0</v>
      </c>
      <c r="W1017">
        <v>0</v>
      </c>
      <c r="X1017">
        <v>48.75</v>
      </c>
      <c r="Y1017">
        <v>2.5</v>
      </c>
      <c r="Z1017">
        <v>3.7834654666720486</v>
      </c>
      <c r="AA1017">
        <v>0</v>
      </c>
      <c r="AB1017">
        <v>0.93240280994857616</v>
      </c>
      <c r="AD1017">
        <v>20.710119490865875</v>
      </c>
      <c r="AF1017">
        <v>0.86947070970546692</v>
      </c>
      <c r="AG1017">
        <v>0.64697331582611184</v>
      </c>
      <c r="AH1017">
        <v>0</v>
      </c>
      <c r="AI1017">
        <v>23</v>
      </c>
      <c r="AJ1017">
        <v>112.49130434782612</v>
      </c>
      <c r="AK1017">
        <v>12.390623585739853</v>
      </c>
    </row>
    <row r="1018" spans="1:37">
      <c r="A1018">
        <v>11</v>
      </c>
      <c r="B1018">
        <v>2</v>
      </c>
      <c r="C1018">
        <v>2023</v>
      </c>
      <c r="D1018">
        <v>99</v>
      </c>
      <c r="E1018">
        <v>99</v>
      </c>
      <c r="F1018">
        <v>99</v>
      </c>
      <c r="G1018">
        <v>99</v>
      </c>
      <c r="H1018">
        <v>99</v>
      </c>
      <c r="I1018">
        <v>99</v>
      </c>
      <c r="J1018">
        <v>999</v>
      </c>
      <c r="K1018">
        <v>99</v>
      </c>
      <c r="L1018">
        <v>2</v>
      </c>
      <c r="M1018">
        <v>99</v>
      </c>
      <c r="N1018">
        <v>99</v>
      </c>
      <c r="O1018">
        <v>99</v>
      </c>
      <c r="P1018">
        <v>9999</v>
      </c>
      <c r="Q1018">
        <v>172</v>
      </c>
      <c r="R1018">
        <v>442</v>
      </c>
      <c r="S1018">
        <v>2</v>
      </c>
      <c r="T1018">
        <v>3.052036199095022</v>
      </c>
      <c r="U1018">
        <v>16.115610859728495</v>
      </c>
      <c r="V1018">
        <v>0</v>
      </c>
      <c r="W1018">
        <v>0</v>
      </c>
      <c r="X1018">
        <v>56.108597285067859</v>
      </c>
      <c r="Y1018">
        <v>1.5837104072398187</v>
      </c>
      <c r="Z1018">
        <v>3.7602055051991878</v>
      </c>
      <c r="AA1018">
        <v>0</v>
      </c>
      <c r="AB1018">
        <v>1.4267984344136644</v>
      </c>
      <c r="AD1018">
        <v>30.364121598517976</v>
      </c>
      <c r="AF1018">
        <v>4.8038256711227039</v>
      </c>
      <c r="AG1018">
        <v>3.7366866342017135</v>
      </c>
      <c r="AH1018">
        <v>0.22624434389140263</v>
      </c>
      <c r="AI1018">
        <v>92</v>
      </c>
      <c r="AJ1018">
        <v>112.31739130434784</v>
      </c>
      <c r="AK1018">
        <v>12.61121956771454</v>
      </c>
    </row>
    <row r="1019" spans="1:37">
      <c r="A1019">
        <v>11</v>
      </c>
      <c r="B1019">
        <v>3</v>
      </c>
      <c r="C1019">
        <v>2023</v>
      </c>
      <c r="D1019">
        <v>99</v>
      </c>
      <c r="E1019">
        <v>99</v>
      </c>
      <c r="F1019">
        <v>99</v>
      </c>
      <c r="G1019">
        <v>99</v>
      </c>
      <c r="H1019">
        <v>99</v>
      </c>
      <c r="I1019">
        <v>99</v>
      </c>
      <c r="J1019">
        <v>999</v>
      </c>
      <c r="K1019">
        <v>99</v>
      </c>
      <c r="L1019">
        <v>3</v>
      </c>
      <c r="M1019">
        <v>99</v>
      </c>
      <c r="N1019">
        <v>99</v>
      </c>
      <c r="O1019">
        <v>99</v>
      </c>
      <c r="P1019">
        <v>9999</v>
      </c>
      <c r="Q1019">
        <v>232</v>
      </c>
      <c r="R1019">
        <v>804</v>
      </c>
      <c r="S1019">
        <v>3</v>
      </c>
      <c r="T1019">
        <v>3.8880597014925375</v>
      </c>
      <c r="U1019">
        <v>16.738308457711462</v>
      </c>
      <c r="V1019">
        <v>0</v>
      </c>
      <c r="W1019">
        <v>0.12437810945273629</v>
      </c>
      <c r="X1019">
        <v>59.825870646766163</v>
      </c>
      <c r="Y1019">
        <v>4.6019900497512438</v>
      </c>
      <c r="Z1019">
        <v>4.0524116183765848</v>
      </c>
      <c r="AA1019">
        <v>0</v>
      </c>
      <c r="AB1019">
        <v>1.6624045153196427</v>
      </c>
      <c r="AD1019">
        <v>33.41825158553295</v>
      </c>
      <c r="AF1019">
        <v>8.7381806325399385</v>
      </c>
      <c r="AG1019">
        <v>7.0596838523161392</v>
      </c>
      <c r="AH1019">
        <v>0.62189054726368154</v>
      </c>
      <c r="AI1019">
        <v>166</v>
      </c>
      <c r="AJ1019">
        <v>110.47289156626508</v>
      </c>
      <c r="AK1019">
        <v>13.152541603242978</v>
      </c>
    </row>
    <row r="1020" spans="1:37">
      <c r="A1020">
        <v>11</v>
      </c>
      <c r="B1020">
        <v>4</v>
      </c>
      <c r="C1020">
        <v>2023</v>
      </c>
      <c r="D1020">
        <v>99</v>
      </c>
      <c r="E1020">
        <v>99</v>
      </c>
      <c r="F1020">
        <v>99</v>
      </c>
      <c r="G1020">
        <v>99</v>
      </c>
      <c r="H1020">
        <v>99</v>
      </c>
      <c r="I1020">
        <v>99</v>
      </c>
      <c r="J1020">
        <v>999</v>
      </c>
      <c r="K1020">
        <v>99</v>
      </c>
      <c r="L1020">
        <v>4</v>
      </c>
      <c r="M1020">
        <v>99</v>
      </c>
      <c r="N1020">
        <v>99</v>
      </c>
      <c r="O1020">
        <v>99</v>
      </c>
      <c r="P1020">
        <v>9999</v>
      </c>
      <c r="Q1020">
        <v>306</v>
      </c>
      <c r="R1020">
        <v>1250</v>
      </c>
      <c r="S1020">
        <v>4</v>
      </c>
      <c r="T1020">
        <v>4.524799999999999</v>
      </c>
      <c r="U1020">
        <v>18.287039999999966</v>
      </c>
      <c r="V1020">
        <v>0</v>
      </c>
      <c r="W1020">
        <v>0.24</v>
      </c>
      <c r="X1020">
        <v>71.28</v>
      </c>
      <c r="Y1020">
        <v>11.04</v>
      </c>
      <c r="Z1020">
        <v>4.5729299183785317</v>
      </c>
      <c r="AA1020">
        <v>0</v>
      </c>
      <c r="AB1020">
        <v>1.6335804112439651</v>
      </c>
      <c r="AD1020">
        <v>41.773192808003159</v>
      </c>
      <c r="AF1020">
        <v>13.58547983914792</v>
      </c>
      <c r="AG1020">
        <v>11.991432442881612</v>
      </c>
      <c r="AH1020">
        <v>0.48</v>
      </c>
      <c r="AI1020">
        <v>205</v>
      </c>
      <c r="AJ1020">
        <v>109.17317073170727</v>
      </c>
      <c r="AK1020">
        <v>13.865377520969339</v>
      </c>
    </row>
    <row r="1021" spans="1:37">
      <c r="A1021">
        <v>11</v>
      </c>
      <c r="B1021">
        <v>5</v>
      </c>
      <c r="C1021">
        <v>2023</v>
      </c>
      <c r="D1021">
        <v>99</v>
      </c>
      <c r="E1021">
        <v>99</v>
      </c>
      <c r="F1021">
        <v>99</v>
      </c>
      <c r="G1021">
        <v>99</v>
      </c>
      <c r="H1021">
        <v>99</v>
      </c>
      <c r="I1021">
        <v>99</v>
      </c>
      <c r="J1021">
        <v>999</v>
      </c>
      <c r="K1021">
        <v>99</v>
      </c>
      <c r="L1021">
        <v>5</v>
      </c>
      <c r="M1021">
        <v>99</v>
      </c>
      <c r="N1021">
        <v>99</v>
      </c>
      <c r="O1021">
        <v>99</v>
      </c>
      <c r="P1021">
        <v>9999</v>
      </c>
      <c r="Q1021">
        <v>439</v>
      </c>
      <c r="R1021">
        <v>2621</v>
      </c>
      <c r="S1021">
        <v>5</v>
      </c>
      <c r="T1021">
        <v>5.3330789774895084</v>
      </c>
      <c r="U1021">
        <v>19.992293017932081</v>
      </c>
      <c r="V1021">
        <v>0</v>
      </c>
      <c r="W1021">
        <v>0.64860740175505516</v>
      </c>
      <c r="X1021">
        <v>79.091949637542939</v>
      </c>
      <c r="Y1021">
        <v>23.006486074017555</v>
      </c>
      <c r="Z1021">
        <v>5.1527941368368655</v>
      </c>
      <c r="AA1021">
        <v>0</v>
      </c>
      <c r="AB1021">
        <v>1.5914477237895697</v>
      </c>
      <c r="AD1021">
        <v>35.370762650597783</v>
      </c>
      <c r="AF1021">
        <v>28.486034126725368</v>
      </c>
      <c r="AG1021">
        <v>27.488261051346058</v>
      </c>
      <c r="AH1021">
        <v>0.6104540251812286</v>
      </c>
      <c r="AI1021">
        <v>395</v>
      </c>
      <c r="AJ1021">
        <v>108.07518987341768</v>
      </c>
      <c r="AK1021">
        <v>14.96943370227287</v>
      </c>
    </row>
    <row r="1022" spans="1:37">
      <c r="A1022">
        <v>11</v>
      </c>
      <c r="B1022">
        <v>6</v>
      </c>
      <c r="C1022">
        <v>2023</v>
      </c>
      <c r="D1022">
        <v>99</v>
      </c>
      <c r="E1022">
        <v>99</v>
      </c>
      <c r="F1022">
        <v>99</v>
      </c>
      <c r="G1022">
        <v>99</v>
      </c>
      <c r="H1022">
        <v>99</v>
      </c>
      <c r="I1022">
        <v>99</v>
      </c>
      <c r="J1022">
        <v>999</v>
      </c>
      <c r="K1022">
        <v>99</v>
      </c>
      <c r="L1022">
        <v>6</v>
      </c>
      <c r="M1022">
        <v>99</v>
      </c>
      <c r="N1022">
        <v>99</v>
      </c>
      <c r="O1022">
        <v>99</v>
      </c>
      <c r="P1022">
        <v>9999</v>
      </c>
      <c r="Q1022">
        <v>484</v>
      </c>
      <c r="R1022">
        <v>2642</v>
      </c>
      <c r="S1022">
        <v>6</v>
      </c>
      <c r="T1022">
        <v>6.4125662376987114</v>
      </c>
      <c r="U1022">
        <v>22.29996214988649</v>
      </c>
      <c r="V1022">
        <v>7.4943224829674495</v>
      </c>
      <c r="W1022">
        <v>3.4065102195306598</v>
      </c>
      <c r="X1022">
        <v>87.320211960635916</v>
      </c>
      <c r="Y1022">
        <v>41.824375473126409</v>
      </c>
      <c r="Z1022">
        <v>5.6329170039001317</v>
      </c>
      <c r="AA1022">
        <v>0</v>
      </c>
      <c r="AB1022">
        <v>1.7953914003455251</v>
      </c>
      <c r="AD1022">
        <v>39.089855360461243</v>
      </c>
      <c r="AF1022">
        <v>28.71427018802304</v>
      </c>
      <c r="AG1022">
        <v>30.906838045787072</v>
      </c>
      <c r="AH1022">
        <v>1.2490537471612415</v>
      </c>
      <c r="AI1022">
        <v>349</v>
      </c>
      <c r="AJ1022">
        <v>107.33524355300868</v>
      </c>
      <c r="AK1022">
        <v>17.199569986347662</v>
      </c>
    </row>
    <row r="1023" spans="1:37">
      <c r="A1023">
        <v>11</v>
      </c>
      <c r="B1023">
        <v>7</v>
      </c>
      <c r="C1023">
        <v>2023</v>
      </c>
      <c r="D1023">
        <v>99</v>
      </c>
      <c r="E1023">
        <v>99</v>
      </c>
      <c r="F1023">
        <v>99</v>
      </c>
      <c r="G1023">
        <v>99</v>
      </c>
      <c r="H1023">
        <v>99</v>
      </c>
      <c r="I1023">
        <v>99</v>
      </c>
      <c r="J1023">
        <v>999</v>
      </c>
      <c r="K1023">
        <v>99</v>
      </c>
      <c r="L1023">
        <v>7</v>
      </c>
      <c r="M1023">
        <v>99</v>
      </c>
      <c r="N1023">
        <v>99</v>
      </c>
      <c r="O1023">
        <v>99</v>
      </c>
      <c r="P1023">
        <v>9999</v>
      </c>
      <c r="Q1023">
        <v>1</v>
      </c>
      <c r="R1023">
        <v>2</v>
      </c>
      <c r="S1023">
        <v>7</v>
      </c>
      <c r="T1023">
        <v>10.5</v>
      </c>
      <c r="U1023">
        <v>20.6</v>
      </c>
      <c r="V1023">
        <v>0</v>
      </c>
      <c r="W1023">
        <v>100</v>
      </c>
      <c r="X1023">
        <v>100</v>
      </c>
      <c r="Y1023">
        <v>0</v>
      </c>
      <c r="Z1023">
        <v>9.9999999999670325E-2</v>
      </c>
      <c r="AA1023">
        <v>0</v>
      </c>
      <c r="AB1023">
        <v>1.5</v>
      </c>
      <c r="AD1023">
        <v>-100.0000000003524</v>
      </c>
      <c r="AF1023">
        <v>2.1736767742636671E-2</v>
      </c>
      <c r="AG1023">
        <v>2.1612990036516518E-2</v>
      </c>
      <c r="AH1023">
        <v>0</v>
      </c>
    </row>
    <row r="1024" spans="1:37">
      <c r="A1024">
        <v>11</v>
      </c>
      <c r="B1024">
        <v>8</v>
      </c>
      <c r="C1024">
        <v>2023</v>
      </c>
      <c r="D1024">
        <v>99</v>
      </c>
      <c r="E1024">
        <v>99</v>
      </c>
      <c r="F1024">
        <v>99</v>
      </c>
      <c r="G1024">
        <v>99</v>
      </c>
      <c r="H1024">
        <v>99</v>
      </c>
      <c r="I1024">
        <v>99</v>
      </c>
      <c r="J1024">
        <v>999</v>
      </c>
      <c r="K1024">
        <v>99</v>
      </c>
      <c r="L1024">
        <v>8</v>
      </c>
      <c r="M1024">
        <v>99</v>
      </c>
      <c r="N1024">
        <v>99</v>
      </c>
      <c r="O1024">
        <v>99</v>
      </c>
      <c r="P1024">
        <v>9999</v>
      </c>
      <c r="Q1024">
        <v>334</v>
      </c>
      <c r="R1024">
        <v>1290</v>
      </c>
      <c r="S1024">
        <v>8</v>
      </c>
      <c r="T1024">
        <v>7.4418604651162799</v>
      </c>
      <c r="U1024">
        <v>25.372713178294529</v>
      </c>
      <c r="V1024">
        <v>6.2015503875968996</v>
      </c>
      <c r="W1024">
        <v>18.217054263565895</v>
      </c>
      <c r="X1024">
        <v>91.937984496124031</v>
      </c>
      <c r="Y1024">
        <v>63.643410852713195</v>
      </c>
      <c r="Z1024">
        <v>6.874260467843115</v>
      </c>
      <c r="AA1024">
        <v>0</v>
      </c>
      <c r="AB1024">
        <v>2.1727950660692019</v>
      </c>
      <c r="AD1024">
        <v>49.44883358048839</v>
      </c>
      <c r="AF1024">
        <v>14.020215194000656</v>
      </c>
      <c r="AG1024">
        <v>17.170156657456637</v>
      </c>
      <c r="AH1024">
        <v>3.9534883720930223</v>
      </c>
      <c r="AI1024">
        <v>240</v>
      </c>
      <c r="AJ1024">
        <v>106.77499999999991</v>
      </c>
      <c r="AK1024">
        <v>19.906921084634202</v>
      </c>
    </row>
    <row r="1025" spans="1:37">
      <c r="A1025">
        <v>11</v>
      </c>
      <c r="B1025">
        <v>9</v>
      </c>
      <c r="C1025">
        <v>2023</v>
      </c>
      <c r="D1025">
        <v>99</v>
      </c>
      <c r="E1025">
        <v>99</v>
      </c>
      <c r="F1025">
        <v>99</v>
      </c>
      <c r="G1025">
        <v>99</v>
      </c>
      <c r="H1025">
        <v>99</v>
      </c>
      <c r="I1025">
        <v>99</v>
      </c>
      <c r="J1025">
        <v>999</v>
      </c>
      <c r="K1025">
        <v>99</v>
      </c>
      <c r="L1025">
        <v>9</v>
      </c>
      <c r="M1025">
        <v>99</v>
      </c>
      <c r="N1025">
        <v>99</v>
      </c>
      <c r="O1025">
        <v>99</v>
      </c>
      <c r="P1025">
        <v>9999</v>
      </c>
    </row>
    <row r="1026" spans="1:37">
      <c r="A1026">
        <v>11</v>
      </c>
      <c r="B1026">
        <v>10</v>
      </c>
      <c r="C1026">
        <v>2023</v>
      </c>
      <c r="D1026">
        <v>99</v>
      </c>
      <c r="E1026">
        <v>99</v>
      </c>
      <c r="F1026">
        <v>99</v>
      </c>
      <c r="G1026">
        <v>99</v>
      </c>
      <c r="H1026">
        <v>99</v>
      </c>
      <c r="I1026">
        <v>99</v>
      </c>
      <c r="J1026">
        <v>999</v>
      </c>
      <c r="K1026">
        <v>99</v>
      </c>
      <c r="L1026">
        <v>10</v>
      </c>
      <c r="M1026">
        <v>99</v>
      </c>
      <c r="N1026">
        <v>99</v>
      </c>
      <c r="O1026">
        <v>99</v>
      </c>
      <c r="P1026">
        <v>9999</v>
      </c>
    </row>
    <row r="1027" spans="1:37">
      <c r="A1027">
        <v>11</v>
      </c>
      <c r="B1027">
        <v>11</v>
      </c>
      <c r="C1027">
        <v>2023</v>
      </c>
      <c r="D1027">
        <v>99</v>
      </c>
      <c r="E1027">
        <v>99</v>
      </c>
      <c r="F1027">
        <v>99</v>
      </c>
      <c r="G1027">
        <v>99</v>
      </c>
      <c r="H1027">
        <v>99</v>
      </c>
      <c r="I1027">
        <v>99</v>
      </c>
      <c r="J1027">
        <v>999</v>
      </c>
      <c r="K1027">
        <v>99</v>
      </c>
      <c r="L1027">
        <v>11</v>
      </c>
      <c r="M1027">
        <v>99</v>
      </c>
      <c r="N1027">
        <v>99</v>
      </c>
      <c r="O1027">
        <v>99</v>
      </c>
      <c r="P1027">
        <v>9999</v>
      </c>
      <c r="Q1027">
        <v>20</v>
      </c>
      <c r="R1027">
        <v>70</v>
      </c>
      <c r="S1027">
        <v>11</v>
      </c>
      <c r="T1027">
        <v>7.5285714285714258</v>
      </c>
      <c r="U1027">
        <v>26.642857142857153</v>
      </c>
      <c r="V1027">
        <v>10</v>
      </c>
      <c r="W1027">
        <v>20</v>
      </c>
      <c r="X1027">
        <v>92.857142857142875</v>
      </c>
      <c r="Y1027">
        <v>67.14285714285711</v>
      </c>
      <c r="Z1027">
        <v>8.1350137664045796</v>
      </c>
      <c r="AA1027">
        <v>0</v>
      </c>
      <c r="AB1027">
        <v>2.3035465114931464</v>
      </c>
      <c r="AD1027">
        <v>20.507939402808457</v>
      </c>
      <c r="AF1027">
        <v>0.76078687099228315</v>
      </c>
      <c r="AG1027">
        <v>0.97835501014813775</v>
      </c>
      <c r="AH1027">
        <v>0</v>
      </c>
      <c r="AI1027">
        <v>13</v>
      </c>
      <c r="AJ1027">
        <v>105.43846153846157</v>
      </c>
      <c r="AK1027">
        <v>21.318077866354688</v>
      </c>
    </row>
    <row r="1028" spans="1:37">
      <c r="A1028">
        <v>11</v>
      </c>
      <c r="B1028">
        <v>12</v>
      </c>
      <c r="C1028">
        <v>2023</v>
      </c>
      <c r="D1028">
        <v>99</v>
      </c>
      <c r="E1028">
        <v>99</v>
      </c>
      <c r="F1028">
        <v>99</v>
      </c>
      <c r="G1028">
        <v>99</v>
      </c>
      <c r="H1028">
        <v>99</v>
      </c>
      <c r="I1028">
        <v>99</v>
      </c>
      <c r="J1028">
        <v>999</v>
      </c>
      <c r="K1028">
        <v>99</v>
      </c>
      <c r="L1028">
        <v>12</v>
      </c>
      <c r="M1028">
        <v>99</v>
      </c>
      <c r="N1028">
        <v>99</v>
      </c>
      <c r="O1028">
        <v>99</v>
      </c>
      <c r="P1028">
        <v>9999</v>
      </c>
    </row>
    <row r="1029" spans="1:37">
      <c r="A1029">
        <v>11</v>
      </c>
      <c r="B1029">
        <v>13</v>
      </c>
      <c r="C1029">
        <v>2023</v>
      </c>
      <c r="D1029">
        <v>99</v>
      </c>
      <c r="E1029">
        <v>99</v>
      </c>
      <c r="F1029">
        <v>99</v>
      </c>
      <c r="G1029">
        <v>99</v>
      </c>
      <c r="H1029">
        <v>99</v>
      </c>
      <c r="I1029">
        <v>99</v>
      </c>
      <c r="J1029">
        <v>999</v>
      </c>
      <c r="K1029">
        <v>99</v>
      </c>
      <c r="L1029">
        <v>13</v>
      </c>
      <c r="M1029">
        <v>99</v>
      </c>
      <c r="N1029">
        <v>99</v>
      </c>
      <c r="O1029">
        <v>99</v>
      </c>
      <c r="P1029">
        <v>9999</v>
      </c>
    </row>
    <row r="1030" spans="1:37">
      <c r="A1030">
        <v>11</v>
      </c>
      <c r="B1030">
        <v>14</v>
      </c>
      <c r="C1030">
        <v>2023</v>
      </c>
      <c r="D1030">
        <v>99</v>
      </c>
      <c r="E1030">
        <v>99</v>
      </c>
      <c r="F1030">
        <v>99</v>
      </c>
      <c r="G1030">
        <v>99</v>
      </c>
      <c r="H1030">
        <v>99</v>
      </c>
      <c r="I1030">
        <v>99</v>
      </c>
      <c r="J1030">
        <v>999</v>
      </c>
      <c r="K1030">
        <v>99</v>
      </c>
      <c r="L1030">
        <v>14</v>
      </c>
      <c r="M1030">
        <v>99</v>
      </c>
      <c r="N1030">
        <v>99</v>
      </c>
      <c r="O1030">
        <v>99</v>
      </c>
      <c r="P1030">
        <v>9999</v>
      </c>
    </row>
    <row r="1031" spans="1:37">
      <c r="A1031">
        <v>11</v>
      </c>
      <c r="B1031">
        <v>15</v>
      </c>
      <c r="C1031">
        <v>2023</v>
      </c>
      <c r="D1031">
        <v>99</v>
      </c>
      <c r="E1031">
        <v>99</v>
      </c>
      <c r="F1031">
        <v>99</v>
      </c>
      <c r="G1031">
        <v>99</v>
      </c>
      <c r="H1031">
        <v>99</v>
      </c>
      <c r="I1031">
        <v>99</v>
      </c>
      <c r="J1031">
        <v>999</v>
      </c>
      <c r="K1031">
        <v>99</v>
      </c>
      <c r="L1031">
        <v>15</v>
      </c>
      <c r="M1031">
        <v>99</v>
      </c>
      <c r="N1031">
        <v>99</v>
      </c>
      <c r="O1031">
        <v>99</v>
      </c>
      <c r="P1031">
        <v>9999</v>
      </c>
    </row>
    <row r="1032" spans="1:37">
      <c r="A1032">
        <v>11</v>
      </c>
      <c r="B1032">
        <v>16</v>
      </c>
      <c r="C1032">
        <v>2022</v>
      </c>
      <c r="D1032">
        <v>99</v>
      </c>
      <c r="E1032">
        <v>99</v>
      </c>
      <c r="F1032">
        <v>99</v>
      </c>
      <c r="G1032">
        <v>99</v>
      </c>
      <c r="H1032">
        <v>99</v>
      </c>
      <c r="I1032">
        <v>99</v>
      </c>
      <c r="J1032">
        <v>999</v>
      </c>
      <c r="K1032">
        <v>99</v>
      </c>
      <c r="L1032">
        <v>1</v>
      </c>
      <c r="M1032">
        <v>99</v>
      </c>
      <c r="N1032">
        <v>99</v>
      </c>
      <c r="O1032">
        <v>99</v>
      </c>
      <c r="P1032">
        <v>9999</v>
      </c>
      <c r="Q1032">
        <v>57</v>
      </c>
      <c r="R1032">
        <v>115</v>
      </c>
      <c r="S1032">
        <v>1</v>
      </c>
      <c r="T1032">
        <v>2.6260869565217391</v>
      </c>
      <c r="U1032">
        <v>15.13626086956522</v>
      </c>
      <c r="V1032">
        <v>0</v>
      </c>
      <c r="W1032">
        <v>0</v>
      </c>
      <c r="X1032">
        <v>43.478260869565219</v>
      </c>
      <c r="Y1032">
        <v>1.7391304347826086</v>
      </c>
      <c r="Z1032">
        <v>3.7163016821588304</v>
      </c>
      <c r="AA1032">
        <v>0</v>
      </c>
      <c r="AB1032">
        <v>1.219129194318044</v>
      </c>
      <c r="AD1032">
        <v>20.762770407152477</v>
      </c>
      <c r="AF1032">
        <v>1.3125561403088273</v>
      </c>
      <c r="AG1032">
        <v>0.92850287306367685</v>
      </c>
      <c r="AH1032">
        <v>0</v>
      </c>
      <c r="AI1032">
        <v>0</v>
      </c>
    </row>
    <row r="1033" spans="1:37">
      <c r="A1033">
        <v>11</v>
      </c>
      <c r="B1033">
        <v>17</v>
      </c>
      <c r="C1033">
        <v>2022</v>
      </c>
      <c r="D1033">
        <v>99</v>
      </c>
      <c r="E1033">
        <v>99</v>
      </c>
      <c r="F1033">
        <v>99</v>
      </c>
      <c r="G1033">
        <v>99</v>
      </c>
      <c r="H1033">
        <v>99</v>
      </c>
      <c r="I1033">
        <v>99</v>
      </c>
      <c r="J1033">
        <v>999</v>
      </c>
      <c r="K1033">
        <v>99</v>
      </c>
      <c r="L1033">
        <v>2</v>
      </c>
      <c r="M1033">
        <v>99</v>
      </c>
      <c r="N1033">
        <v>99</v>
      </c>
      <c r="O1033">
        <v>99</v>
      </c>
      <c r="P1033">
        <v>9999</v>
      </c>
      <c r="Q1033">
        <v>180</v>
      </c>
      <c r="R1033">
        <v>464.52999999999992</v>
      </c>
      <c r="S1033">
        <v>2</v>
      </c>
      <c r="T1033">
        <v>3.198932254106301</v>
      </c>
      <c r="U1033">
        <v>16.805588444233948</v>
      </c>
      <c r="V1033">
        <v>0</v>
      </c>
      <c r="W1033">
        <v>0</v>
      </c>
      <c r="X1033">
        <v>59.414892471960918</v>
      </c>
      <c r="Y1033">
        <v>4.7359696897939845</v>
      </c>
      <c r="Z1033">
        <v>3.7504680723646406</v>
      </c>
      <c r="AA1033">
        <v>0</v>
      </c>
      <c r="AB1033">
        <v>1.4962217790492061</v>
      </c>
      <c r="AD1033">
        <v>27.759545616147353</v>
      </c>
      <c r="AF1033">
        <v>5.3019278596318236</v>
      </c>
      <c r="AG1033">
        <v>4.1642260618877804</v>
      </c>
      <c r="AH1033">
        <v>0.86108539814436114</v>
      </c>
      <c r="AI1033">
        <v>6</v>
      </c>
      <c r="AJ1033">
        <v>109.1</v>
      </c>
      <c r="AK1033">
        <v>11.331005441990801</v>
      </c>
    </row>
    <row r="1034" spans="1:37">
      <c r="A1034">
        <v>11</v>
      </c>
      <c r="B1034">
        <v>18</v>
      </c>
      <c r="C1034">
        <v>2022</v>
      </c>
      <c r="D1034">
        <v>99</v>
      </c>
      <c r="E1034">
        <v>99</v>
      </c>
      <c r="F1034">
        <v>99</v>
      </c>
      <c r="G1034">
        <v>99</v>
      </c>
      <c r="H1034">
        <v>99</v>
      </c>
      <c r="I1034">
        <v>99</v>
      </c>
      <c r="J1034">
        <v>999</v>
      </c>
      <c r="K1034">
        <v>99</v>
      </c>
      <c r="L1034">
        <v>3</v>
      </c>
      <c r="M1034">
        <v>99</v>
      </c>
      <c r="N1034">
        <v>99</v>
      </c>
      <c r="O1034">
        <v>99</v>
      </c>
      <c r="P1034">
        <v>9999</v>
      </c>
      <c r="Q1034">
        <v>244</v>
      </c>
      <c r="R1034">
        <v>776</v>
      </c>
      <c r="S1034">
        <v>3</v>
      </c>
      <c r="T1034">
        <v>3.9819587628865976</v>
      </c>
      <c r="U1034">
        <v>17.975270618556724</v>
      </c>
      <c r="V1034">
        <v>0</v>
      </c>
      <c r="W1034">
        <v>0</v>
      </c>
      <c r="X1034">
        <v>72.164948453608261</v>
      </c>
      <c r="Y1034">
        <v>7.3453608247422686</v>
      </c>
      <c r="Z1034">
        <v>3.7619850648023041</v>
      </c>
      <c r="AA1034">
        <v>0</v>
      </c>
      <c r="AB1034">
        <v>1.6806001254922762</v>
      </c>
      <c r="AD1034">
        <v>29.168819120672179</v>
      </c>
      <c r="AF1034">
        <v>8.8569005641708749</v>
      </c>
      <c r="AG1034">
        <v>7.4405316118617311</v>
      </c>
      <c r="AH1034">
        <v>0.77319587628865982</v>
      </c>
      <c r="AI1034">
        <v>25</v>
      </c>
      <c r="AJ1034">
        <v>108.85600000000002</v>
      </c>
      <c r="AK1034">
        <v>12.477344192448816</v>
      </c>
    </row>
    <row r="1035" spans="1:37">
      <c r="A1035">
        <v>11</v>
      </c>
      <c r="B1035">
        <v>19</v>
      </c>
      <c r="C1035">
        <v>2022</v>
      </c>
      <c r="D1035">
        <v>99</v>
      </c>
      <c r="E1035">
        <v>99</v>
      </c>
      <c r="F1035">
        <v>99</v>
      </c>
      <c r="G1035">
        <v>99</v>
      </c>
      <c r="H1035">
        <v>99</v>
      </c>
      <c r="I1035">
        <v>99</v>
      </c>
      <c r="J1035">
        <v>999</v>
      </c>
      <c r="K1035">
        <v>99</v>
      </c>
      <c r="L1035">
        <v>4</v>
      </c>
      <c r="M1035">
        <v>99</v>
      </c>
      <c r="N1035">
        <v>99</v>
      </c>
      <c r="O1035">
        <v>99</v>
      </c>
      <c r="P1035">
        <v>9999</v>
      </c>
      <c r="Q1035">
        <v>301</v>
      </c>
      <c r="R1035">
        <v>1135</v>
      </c>
      <c r="S1035">
        <v>4</v>
      </c>
      <c r="T1035">
        <v>4.6854625550660796</v>
      </c>
      <c r="U1035">
        <v>19.023964757709237</v>
      </c>
      <c r="V1035">
        <v>0</v>
      </c>
      <c r="W1035">
        <v>0</v>
      </c>
      <c r="X1035">
        <v>76.916299559471369</v>
      </c>
      <c r="Y1035">
        <v>13.656387665198237</v>
      </c>
      <c r="Z1035">
        <v>4.3734282723493161</v>
      </c>
      <c r="AA1035">
        <v>0</v>
      </c>
      <c r="AB1035">
        <v>1.5820329675047493</v>
      </c>
      <c r="AD1035">
        <v>31.046450527845273</v>
      </c>
      <c r="AF1035">
        <v>12.954358428265381</v>
      </c>
      <c r="AG1035">
        <v>11.517645352516844</v>
      </c>
      <c r="AH1035">
        <v>0.52863436123348029</v>
      </c>
      <c r="AI1035">
        <v>53</v>
      </c>
      <c r="AJ1035">
        <v>107.64905660377362</v>
      </c>
      <c r="AK1035">
        <v>13.50244723065896</v>
      </c>
    </row>
    <row r="1036" spans="1:37">
      <c r="A1036">
        <v>11</v>
      </c>
      <c r="B1036">
        <v>20</v>
      </c>
      <c r="C1036">
        <v>2022</v>
      </c>
      <c r="D1036">
        <v>99</v>
      </c>
      <c r="E1036">
        <v>99</v>
      </c>
      <c r="F1036">
        <v>99</v>
      </c>
      <c r="G1036">
        <v>99</v>
      </c>
      <c r="H1036">
        <v>99</v>
      </c>
      <c r="I1036">
        <v>99</v>
      </c>
      <c r="J1036">
        <v>999</v>
      </c>
      <c r="K1036">
        <v>99</v>
      </c>
      <c r="L1036">
        <v>5</v>
      </c>
      <c r="M1036">
        <v>99</v>
      </c>
      <c r="N1036">
        <v>99</v>
      </c>
      <c r="O1036">
        <v>99</v>
      </c>
      <c r="P1036">
        <v>9999</v>
      </c>
      <c r="Q1036">
        <v>418</v>
      </c>
      <c r="R1036">
        <v>2459</v>
      </c>
      <c r="S1036">
        <v>5</v>
      </c>
      <c r="T1036">
        <v>5.3224888165921111</v>
      </c>
      <c r="U1036">
        <v>20.424896299308649</v>
      </c>
      <c r="V1036">
        <v>0</v>
      </c>
      <c r="W1036">
        <v>0.77267181781211858</v>
      </c>
      <c r="X1036">
        <v>84.424562830418878</v>
      </c>
      <c r="Y1036">
        <v>24.603497356649044</v>
      </c>
      <c r="Z1036">
        <v>4.8597323292271879</v>
      </c>
      <c r="AA1036">
        <v>0</v>
      </c>
      <c r="AB1036">
        <v>1.5834219393453497</v>
      </c>
      <c r="AD1036">
        <v>30.717580437556354</v>
      </c>
      <c r="AF1036">
        <v>28.065874339299196</v>
      </c>
      <c r="AG1036">
        <v>26.790770030566375</v>
      </c>
      <c r="AH1036">
        <v>1.3826758845058964</v>
      </c>
      <c r="AI1036">
        <v>46</v>
      </c>
      <c r="AJ1036">
        <v>105.91521739130438</v>
      </c>
      <c r="AK1036">
        <v>14.801342059904384</v>
      </c>
    </row>
    <row r="1037" spans="1:37">
      <c r="A1037">
        <v>11</v>
      </c>
      <c r="B1037">
        <v>21</v>
      </c>
      <c r="C1037">
        <v>2022</v>
      </c>
      <c r="D1037">
        <v>99</v>
      </c>
      <c r="E1037">
        <v>99</v>
      </c>
      <c r="F1037">
        <v>99</v>
      </c>
      <c r="G1037">
        <v>99</v>
      </c>
      <c r="H1037">
        <v>99</v>
      </c>
      <c r="I1037">
        <v>99</v>
      </c>
      <c r="J1037">
        <v>999</v>
      </c>
      <c r="K1037">
        <v>99</v>
      </c>
      <c r="L1037">
        <v>6</v>
      </c>
      <c r="M1037">
        <v>99</v>
      </c>
      <c r="N1037">
        <v>99</v>
      </c>
      <c r="O1037">
        <v>99</v>
      </c>
      <c r="P1037">
        <v>9999</v>
      </c>
      <c r="Q1037">
        <v>419</v>
      </c>
      <c r="R1037">
        <v>2593</v>
      </c>
      <c r="S1037">
        <v>6</v>
      </c>
      <c r="T1037">
        <v>6.3000385653682995</v>
      </c>
      <c r="U1037">
        <v>23.087308137292698</v>
      </c>
      <c r="V1037">
        <v>10.181257231006557</v>
      </c>
      <c r="W1037">
        <v>2.8538372541457777</v>
      </c>
      <c r="X1037">
        <v>91.978403393752416</v>
      </c>
      <c r="Y1037">
        <v>48.091014269186253</v>
      </c>
      <c r="Z1037">
        <v>5.4350929671381207</v>
      </c>
      <c r="AA1037">
        <v>0</v>
      </c>
      <c r="AB1037">
        <v>1.7960588035091525</v>
      </c>
      <c r="AD1037">
        <v>38.453278902054045</v>
      </c>
      <c r="AF1037">
        <v>29.595287581050357</v>
      </c>
      <c r="AG1037">
        <v>31.933213424760279</v>
      </c>
      <c r="AH1037">
        <v>1.0026995757809487</v>
      </c>
      <c r="AI1037">
        <v>30</v>
      </c>
      <c r="AJ1037">
        <v>104.7533333333333</v>
      </c>
      <c r="AK1037">
        <v>16.972091155777203</v>
      </c>
    </row>
    <row r="1038" spans="1:37">
      <c r="A1038">
        <v>11</v>
      </c>
      <c r="B1038">
        <v>22</v>
      </c>
      <c r="C1038">
        <v>2022</v>
      </c>
      <c r="D1038">
        <v>99</v>
      </c>
      <c r="E1038">
        <v>99</v>
      </c>
      <c r="F1038">
        <v>99</v>
      </c>
      <c r="G1038">
        <v>99</v>
      </c>
      <c r="H1038">
        <v>99</v>
      </c>
      <c r="I1038">
        <v>99</v>
      </c>
      <c r="J1038">
        <v>999</v>
      </c>
      <c r="K1038">
        <v>99</v>
      </c>
      <c r="L1038">
        <v>7</v>
      </c>
      <c r="M1038">
        <v>99</v>
      </c>
      <c r="N1038">
        <v>99</v>
      </c>
      <c r="O1038">
        <v>99</v>
      </c>
      <c r="P1038">
        <v>9999</v>
      </c>
    </row>
    <row r="1039" spans="1:37">
      <c r="A1039">
        <v>11</v>
      </c>
      <c r="B1039">
        <v>23</v>
      </c>
      <c r="C1039">
        <v>2022</v>
      </c>
      <c r="D1039">
        <v>99</v>
      </c>
      <c r="E1039">
        <v>99</v>
      </c>
      <c r="F1039">
        <v>99</v>
      </c>
      <c r="G1039">
        <v>99</v>
      </c>
      <c r="H1039">
        <v>99</v>
      </c>
      <c r="I1039">
        <v>99</v>
      </c>
      <c r="J1039">
        <v>999</v>
      </c>
      <c r="K1039">
        <v>99</v>
      </c>
      <c r="L1039">
        <v>8</v>
      </c>
      <c r="M1039">
        <v>99</v>
      </c>
      <c r="N1039">
        <v>99</v>
      </c>
      <c r="O1039">
        <v>99</v>
      </c>
      <c r="P1039">
        <v>9999</v>
      </c>
      <c r="Q1039">
        <v>302</v>
      </c>
      <c r="R1039">
        <v>1169</v>
      </c>
      <c r="S1039">
        <v>8</v>
      </c>
      <c r="T1039">
        <v>7.5808383233532943</v>
      </c>
      <c r="U1039">
        <v>26.343473053892208</v>
      </c>
      <c r="V1039">
        <v>8.1266039349871697</v>
      </c>
      <c r="W1039">
        <v>17.450812660393499</v>
      </c>
      <c r="X1039">
        <v>94.69632164242941</v>
      </c>
      <c r="Y1039">
        <v>69.803250641573996</v>
      </c>
      <c r="Z1039">
        <v>6.3293210235238195</v>
      </c>
      <c r="AA1039">
        <v>0</v>
      </c>
      <c r="AB1039">
        <v>2.1358103536905277</v>
      </c>
      <c r="AD1039">
        <v>48.603645359945745</v>
      </c>
      <c r="AF1039">
        <v>13.342418504530603</v>
      </c>
      <c r="AG1039">
        <v>16.42685218765758</v>
      </c>
      <c r="AH1039">
        <v>0.85543199315654395</v>
      </c>
      <c r="AI1039">
        <v>8</v>
      </c>
      <c r="AJ1039">
        <v>111.91249999999999</v>
      </c>
      <c r="AK1039">
        <v>20.824828985158419</v>
      </c>
    </row>
    <row r="1040" spans="1:37">
      <c r="A1040">
        <v>11</v>
      </c>
      <c r="B1040">
        <v>24</v>
      </c>
      <c r="C1040">
        <v>2022</v>
      </c>
      <c r="D1040">
        <v>99</v>
      </c>
      <c r="E1040">
        <v>99</v>
      </c>
      <c r="F1040">
        <v>99</v>
      </c>
      <c r="G1040">
        <v>99</v>
      </c>
      <c r="H1040">
        <v>99</v>
      </c>
      <c r="I1040">
        <v>99</v>
      </c>
      <c r="J1040">
        <v>999</v>
      </c>
      <c r="K1040">
        <v>99</v>
      </c>
      <c r="L1040">
        <v>9</v>
      </c>
      <c r="M1040">
        <v>99</v>
      </c>
      <c r="N1040">
        <v>99</v>
      </c>
      <c r="O1040">
        <v>99</v>
      </c>
      <c r="P1040">
        <v>9999</v>
      </c>
    </row>
    <row r="1041" spans="1:35">
      <c r="A1041">
        <v>11</v>
      </c>
      <c r="B1041">
        <v>25</v>
      </c>
      <c r="C1041">
        <v>2022</v>
      </c>
      <c r="D1041">
        <v>99</v>
      </c>
      <c r="E1041">
        <v>99</v>
      </c>
      <c r="F1041">
        <v>99</v>
      </c>
      <c r="G1041">
        <v>99</v>
      </c>
      <c r="H1041">
        <v>99</v>
      </c>
      <c r="I1041">
        <v>99</v>
      </c>
      <c r="J1041">
        <v>999</v>
      </c>
      <c r="K1041">
        <v>99</v>
      </c>
      <c r="L1041">
        <v>10</v>
      </c>
      <c r="M1041">
        <v>99</v>
      </c>
      <c r="N1041">
        <v>99</v>
      </c>
      <c r="O1041">
        <v>99</v>
      </c>
      <c r="P1041">
        <v>9999</v>
      </c>
    </row>
    <row r="1042" spans="1:35">
      <c r="A1042">
        <v>11</v>
      </c>
      <c r="B1042">
        <v>26</v>
      </c>
      <c r="C1042">
        <v>2022</v>
      </c>
      <c r="D1042">
        <v>99</v>
      </c>
      <c r="E1042">
        <v>99</v>
      </c>
      <c r="F1042">
        <v>99</v>
      </c>
      <c r="G1042">
        <v>99</v>
      </c>
      <c r="H1042">
        <v>99</v>
      </c>
      <c r="I1042">
        <v>99</v>
      </c>
      <c r="J1042">
        <v>999</v>
      </c>
      <c r="K1042">
        <v>99</v>
      </c>
      <c r="L1042">
        <v>11</v>
      </c>
      <c r="M1042">
        <v>99</v>
      </c>
      <c r="N1042">
        <v>99</v>
      </c>
      <c r="O1042">
        <v>99</v>
      </c>
      <c r="P1042">
        <v>9999</v>
      </c>
      <c r="Q1042">
        <v>16</v>
      </c>
      <c r="R1042">
        <v>50</v>
      </c>
      <c r="S1042">
        <v>11</v>
      </c>
      <c r="T1042">
        <v>8.0600000000000023</v>
      </c>
      <c r="U1042">
        <v>29.930000000000007</v>
      </c>
      <c r="V1042">
        <v>8</v>
      </c>
      <c r="W1042">
        <v>28</v>
      </c>
      <c r="X1042">
        <v>98</v>
      </c>
      <c r="Y1042">
        <v>84</v>
      </c>
      <c r="Z1042">
        <v>7.9636486612607156</v>
      </c>
      <c r="AA1042">
        <v>0</v>
      </c>
      <c r="AB1042">
        <v>2.5799999999999961</v>
      </c>
      <c r="AD1042">
        <v>34.742167864654391</v>
      </c>
      <c r="AF1042">
        <v>0.57067658274296862</v>
      </c>
      <c r="AG1042">
        <v>0.79825845768571491</v>
      </c>
      <c r="AH1042">
        <v>0</v>
      </c>
      <c r="AI1042">
        <v>0</v>
      </c>
    </row>
    <row r="1043" spans="1:35">
      <c r="A1043">
        <v>11</v>
      </c>
      <c r="B1043">
        <v>27</v>
      </c>
      <c r="C1043">
        <v>2022</v>
      </c>
      <c r="D1043">
        <v>99</v>
      </c>
      <c r="E1043">
        <v>99</v>
      </c>
      <c r="F1043">
        <v>99</v>
      </c>
      <c r="G1043">
        <v>99</v>
      </c>
      <c r="H1043">
        <v>99</v>
      </c>
      <c r="I1043">
        <v>99</v>
      </c>
      <c r="J1043">
        <v>999</v>
      </c>
      <c r="K1043">
        <v>99</v>
      </c>
      <c r="L1043">
        <v>12</v>
      </c>
      <c r="M1043">
        <v>99</v>
      </c>
      <c r="N1043">
        <v>99</v>
      </c>
      <c r="O1043">
        <v>99</v>
      </c>
      <c r="P1043">
        <v>9999</v>
      </c>
    </row>
    <row r="1044" spans="1:35">
      <c r="A1044">
        <v>11</v>
      </c>
      <c r="B1044">
        <v>28</v>
      </c>
      <c r="C1044">
        <v>2022</v>
      </c>
      <c r="D1044">
        <v>99</v>
      </c>
      <c r="E1044">
        <v>99</v>
      </c>
      <c r="F1044">
        <v>99</v>
      </c>
      <c r="G1044">
        <v>99</v>
      </c>
      <c r="H1044">
        <v>99</v>
      </c>
      <c r="I1044">
        <v>99</v>
      </c>
      <c r="J1044">
        <v>999</v>
      </c>
      <c r="K1044">
        <v>99</v>
      </c>
      <c r="L1044">
        <v>13</v>
      </c>
      <c r="M1044">
        <v>99</v>
      </c>
      <c r="N1044">
        <v>99</v>
      </c>
      <c r="O1044">
        <v>99</v>
      </c>
      <c r="P1044">
        <v>9999</v>
      </c>
    </row>
    <row r="1045" spans="1:35">
      <c r="A1045">
        <v>11</v>
      </c>
      <c r="B1045">
        <v>29</v>
      </c>
      <c r="C1045">
        <v>2022</v>
      </c>
      <c r="D1045">
        <v>99</v>
      </c>
      <c r="E1045">
        <v>99</v>
      </c>
      <c r="F1045">
        <v>99</v>
      </c>
      <c r="G1045">
        <v>99</v>
      </c>
      <c r="H1045">
        <v>99</v>
      </c>
      <c r="I1045">
        <v>99</v>
      </c>
      <c r="J1045">
        <v>999</v>
      </c>
      <c r="K1045">
        <v>99</v>
      </c>
      <c r="L1045">
        <v>14</v>
      </c>
      <c r="M1045">
        <v>99</v>
      </c>
      <c r="N1045">
        <v>99</v>
      </c>
      <c r="O1045">
        <v>99</v>
      </c>
      <c r="P1045">
        <v>9999</v>
      </c>
    </row>
    <row r="1046" spans="1:35">
      <c r="A1046">
        <v>11</v>
      </c>
      <c r="B1046">
        <v>30</v>
      </c>
      <c r="C1046">
        <v>2022</v>
      </c>
      <c r="D1046">
        <v>99</v>
      </c>
      <c r="E1046">
        <v>99</v>
      </c>
      <c r="F1046">
        <v>99</v>
      </c>
      <c r="G1046">
        <v>99</v>
      </c>
      <c r="H1046">
        <v>99</v>
      </c>
      <c r="I1046">
        <v>99</v>
      </c>
      <c r="J1046">
        <v>999</v>
      </c>
      <c r="K1046">
        <v>99</v>
      </c>
      <c r="L1046">
        <v>15</v>
      </c>
      <c r="M1046">
        <v>99</v>
      </c>
      <c r="N1046">
        <v>99</v>
      </c>
      <c r="O1046">
        <v>99</v>
      </c>
      <c r="P1046">
        <v>9999</v>
      </c>
    </row>
    <row r="1047" spans="1:35">
      <c r="A1047">
        <v>11</v>
      </c>
      <c r="B1047">
        <v>31</v>
      </c>
      <c r="C1047">
        <v>2021</v>
      </c>
      <c r="D1047">
        <v>99</v>
      </c>
      <c r="E1047">
        <v>99</v>
      </c>
      <c r="F1047">
        <v>99</v>
      </c>
      <c r="G1047">
        <v>99</v>
      </c>
      <c r="H1047">
        <v>99</v>
      </c>
      <c r="I1047">
        <v>99</v>
      </c>
      <c r="J1047">
        <v>999</v>
      </c>
      <c r="K1047">
        <v>99</v>
      </c>
      <c r="L1047">
        <v>1</v>
      </c>
      <c r="M1047">
        <v>99</v>
      </c>
      <c r="N1047">
        <v>99</v>
      </c>
      <c r="O1047">
        <v>99</v>
      </c>
      <c r="P1047">
        <v>9999</v>
      </c>
      <c r="Q1047">
        <v>63</v>
      </c>
      <c r="R1047">
        <v>179</v>
      </c>
      <c r="S1047">
        <v>1</v>
      </c>
      <c r="T1047">
        <v>2.3687150837988833</v>
      </c>
      <c r="U1047">
        <v>15.672737430167601</v>
      </c>
      <c r="V1047">
        <v>0</v>
      </c>
      <c r="W1047">
        <v>0</v>
      </c>
      <c r="X1047">
        <v>44.692737430167611</v>
      </c>
      <c r="Y1047">
        <v>1.1173184357541901</v>
      </c>
      <c r="Z1047">
        <v>3.6173476800439937</v>
      </c>
      <c r="AA1047">
        <v>0</v>
      </c>
      <c r="AB1047">
        <v>1.0822715725785212</v>
      </c>
      <c r="AD1047">
        <v>32.45390317802481</v>
      </c>
      <c r="AF1047">
        <v>1.999329833575338</v>
      </c>
      <c r="AG1047">
        <v>1.4378354575260879</v>
      </c>
      <c r="AH1047">
        <v>1.6759776536312851</v>
      </c>
    </row>
    <row r="1048" spans="1:35">
      <c r="A1048">
        <v>11</v>
      </c>
      <c r="B1048">
        <v>32</v>
      </c>
      <c r="C1048">
        <v>2021</v>
      </c>
      <c r="D1048">
        <v>99</v>
      </c>
      <c r="E1048">
        <v>99</v>
      </c>
      <c r="F1048">
        <v>99</v>
      </c>
      <c r="G1048">
        <v>99</v>
      </c>
      <c r="H1048">
        <v>99</v>
      </c>
      <c r="I1048">
        <v>99</v>
      </c>
      <c r="J1048">
        <v>999</v>
      </c>
      <c r="K1048">
        <v>99</v>
      </c>
      <c r="L1048">
        <v>2</v>
      </c>
      <c r="M1048">
        <v>99</v>
      </c>
      <c r="N1048">
        <v>99</v>
      </c>
      <c r="O1048">
        <v>99</v>
      </c>
      <c r="P1048">
        <v>9999</v>
      </c>
      <c r="Q1048">
        <v>168</v>
      </c>
      <c r="R1048">
        <v>497</v>
      </c>
      <c r="S1048">
        <v>2</v>
      </c>
      <c r="T1048">
        <v>2.9175050301810859</v>
      </c>
      <c r="U1048">
        <v>16.894245472837024</v>
      </c>
      <c r="V1048">
        <v>0</v>
      </c>
      <c r="W1048">
        <v>0.20120724346076463</v>
      </c>
      <c r="X1048">
        <v>60.160965794768643</v>
      </c>
      <c r="Y1048">
        <v>4.4265593561368224</v>
      </c>
      <c r="Z1048">
        <v>3.5730401029893066</v>
      </c>
      <c r="AA1048">
        <v>0</v>
      </c>
      <c r="AB1048">
        <v>1.5432188956314179</v>
      </c>
      <c r="AD1048">
        <v>28.804546460019726</v>
      </c>
      <c r="AF1048">
        <v>5.5512118842845952</v>
      </c>
      <c r="AG1048">
        <v>4.3033482148806046</v>
      </c>
      <c r="AH1048">
        <v>1.0060362173038233</v>
      </c>
    </row>
    <row r="1049" spans="1:35">
      <c r="A1049">
        <v>11</v>
      </c>
      <c r="B1049">
        <v>33</v>
      </c>
      <c r="C1049">
        <v>2021</v>
      </c>
      <c r="D1049">
        <v>99</v>
      </c>
      <c r="E1049">
        <v>99</v>
      </c>
      <c r="F1049">
        <v>99</v>
      </c>
      <c r="G1049">
        <v>99</v>
      </c>
      <c r="H1049">
        <v>99</v>
      </c>
      <c r="I1049">
        <v>99</v>
      </c>
      <c r="J1049">
        <v>999</v>
      </c>
      <c r="K1049">
        <v>99</v>
      </c>
      <c r="L1049">
        <v>3</v>
      </c>
      <c r="M1049">
        <v>99</v>
      </c>
      <c r="N1049">
        <v>99</v>
      </c>
      <c r="O1049">
        <v>99</v>
      </c>
      <c r="P1049">
        <v>9999</v>
      </c>
      <c r="Q1049">
        <v>235</v>
      </c>
      <c r="R1049">
        <v>750</v>
      </c>
      <c r="S1049">
        <v>3</v>
      </c>
      <c r="T1049">
        <v>4.032</v>
      </c>
      <c r="U1049">
        <v>18.179239999999997</v>
      </c>
      <c r="V1049">
        <v>0</v>
      </c>
      <c r="W1049">
        <v>0.26666666666666661</v>
      </c>
      <c r="X1049">
        <v>71.866666666666646</v>
      </c>
      <c r="Y1049">
        <v>8.5333333333333314</v>
      </c>
      <c r="Z1049">
        <v>3.7745132077836967</v>
      </c>
      <c r="AA1049">
        <v>0</v>
      </c>
      <c r="AB1049">
        <v>1.7728440427742089</v>
      </c>
      <c r="AD1049">
        <v>35.716659904432952</v>
      </c>
      <c r="AF1049">
        <v>8.3770803082765575</v>
      </c>
      <c r="AG1049">
        <v>6.9879258354034048</v>
      </c>
      <c r="AH1049">
        <v>0.26666666666666661</v>
      </c>
    </row>
    <row r="1050" spans="1:35">
      <c r="A1050">
        <v>11</v>
      </c>
      <c r="B1050">
        <v>34</v>
      </c>
      <c r="C1050">
        <v>2021</v>
      </c>
      <c r="D1050">
        <v>99</v>
      </c>
      <c r="E1050">
        <v>99</v>
      </c>
      <c r="F1050">
        <v>99</v>
      </c>
      <c r="G1050">
        <v>99</v>
      </c>
      <c r="H1050">
        <v>99</v>
      </c>
      <c r="I1050">
        <v>99</v>
      </c>
      <c r="J1050">
        <v>999</v>
      </c>
      <c r="K1050">
        <v>99</v>
      </c>
      <c r="L1050">
        <v>4</v>
      </c>
      <c r="M1050">
        <v>99</v>
      </c>
      <c r="N1050">
        <v>99</v>
      </c>
      <c r="O1050">
        <v>99</v>
      </c>
      <c r="P1050">
        <v>9999</v>
      </c>
      <c r="Q1050">
        <v>294</v>
      </c>
      <c r="R1050">
        <v>1064</v>
      </c>
      <c r="S1050">
        <v>4</v>
      </c>
      <c r="T1050">
        <v>4.6334586466165435</v>
      </c>
      <c r="U1050">
        <v>19.177509398496216</v>
      </c>
      <c r="V1050">
        <v>0</v>
      </c>
      <c r="W1050">
        <v>0.18796992481203004</v>
      </c>
      <c r="X1050">
        <v>79.793233082706749</v>
      </c>
      <c r="Y1050">
        <v>14.943609022556389</v>
      </c>
      <c r="Z1050">
        <v>4.0736882085172699</v>
      </c>
      <c r="AA1050">
        <v>0</v>
      </c>
      <c r="AB1050">
        <v>1.7307069897530662</v>
      </c>
      <c r="AD1050">
        <v>23.970387161940081</v>
      </c>
      <c r="AF1050">
        <v>11.884284597341676</v>
      </c>
      <c r="AG1050">
        <v>10.457915603442732</v>
      </c>
      <c r="AH1050">
        <v>0.18796992481203004</v>
      </c>
    </row>
    <row r="1051" spans="1:35">
      <c r="A1051">
        <v>11</v>
      </c>
      <c r="B1051">
        <v>35</v>
      </c>
      <c r="C1051">
        <v>2021</v>
      </c>
      <c r="D1051">
        <v>99</v>
      </c>
      <c r="E1051">
        <v>99</v>
      </c>
      <c r="F1051">
        <v>99</v>
      </c>
      <c r="G1051">
        <v>99</v>
      </c>
      <c r="H1051">
        <v>99</v>
      </c>
      <c r="I1051">
        <v>99</v>
      </c>
      <c r="J1051">
        <v>999</v>
      </c>
      <c r="K1051">
        <v>99</v>
      </c>
      <c r="L1051">
        <v>5</v>
      </c>
      <c r="M1051">
        <v>99</v>
      </c>
      <c r="N1051">
        <v>99</v>
      </c>
      <c r="O1051">
        <v>99</v>
      </c>
      <c r="P1051">
        <v>9999</v>
      </c>
      <c r="Q1051">
        <v>419</v>
      </c>
      <c r="R1051">
        <v>2466</v>
      </c>
      <c r="S1051">
        <v>5</v>
      </c>
      <c r="T1051">
        <v>5.3625304136253051</v>
      </c>
      <c r="U1051">
        <v>20.813098134630962</v>
      </c>
      <c r="V1051">
        <v>0</v>
      </c>
      <c r="W1051">
        <v>0.52716950527169493</v>
      </c>
      <c r="X1051">
        <v>85.40145985401459</v>
      </c>
      <c r="Y1051">
        <v>27.575020275750195</v>
      </c>
      <c r="Z1051">
        <v>5.0166349527437042</v>
      </c>
      <c r="AA1051">
        <v>0</v>
      </c>
      <c r="AB1051">
        <v>1.676358415916096</v>
      </c>
      <c r="AD1051">
        <v>28.282885980372797</v>
      </c>
      <c r="AF1051">
        <v>27.543840053613305</v>
      </c>
      <c r="AG1051">
        <v>26.305169507978167</v>
      </c>
      <c r="AH1051">
        <v>0.48661800486618007</v>
      </c>
    </row>
    <row r="1052" spans="1:35">
      <c r="A1052">
        <v>11</v>
      </c>
      <c r="B1052">
        <v>36</v>
      </c>
      <c r="C1052">
        <v>2021</v>
      </c>
      <c r="D1052">
        <v>99</v>
      </c>
      <c r="E1052">
        <v>99</v>
      </c>
      <c r="F1052">
        <v>99</v>
      </c>
      <c r="G1052">
        <v>99</v>
      </c>
      <c r="H1052">
        <v>99</v>
      </c>
      <c r="I1052">
        <v>99</v>
      </c>
      <c r="J1052">
        <v>999</v>
      </c>
      <c r="K1052">
        <v>99</v>
      </c>
      <c r="L1052">
        <v>6</v>
      </c>
      <c r="M1052">
        <v>99</v>
      </c>
      <c r="N1052">
        <v>99</v>
      </c>
      <c r="O1052">
        <v>99</v>
      </c>
      <c r="P1052">
        <v>9999</v>
      </c>
      <c r="Q1052">
        <v>426</v>
      </c>
      <c r="R1052">
        <v>2625</v>
      </c>
      <c r="S1052">
        <v>6</v>
      </c>
      <c r="T1052">
        <v>6.3565714285714279</v>
      </c>
      <c r="U1052">
        <v>23.50542857142861</v>
      </c>
      <c r="V1052">
        <v>11.2</v>
      </c>
      <c r="W1052">
        <v>3.3523809523809525</v>
      </c>
      <c r="X1052">
        <v>92.419047619047618</v>
      </c>
      <c r="Y1052">
        <v>52.419047619047618</v>
      </c>
      <c r="Z1052">
        <v>5.418113667279731</v>
      </c>
      <c r="AA1052">
        <v>0</v>
      </c>
      <c r="AB1052">
        <v>1.859262438798388</v>
      </c>
      <c r="AD1052">
        <v>34.049145870680555</v>
      </c>
      <c r="AF1052">
        <v>29.319781078967942</v>
      </c>
      <c r="AG1052">
        <v>31.623416080804461</v>
      </c>
      <c r="AH1052">
        <v>0.7619047619047622</v>
      </c>
    </row>
    <row r="1053" spans="1:35">
      <c r="A1053">
        <v>11</v>
      </c>
      <c r="B1053">
        <v>37</v>
      </c>
      <c r="C1053">
        <v>2021</v>
      </c>
      <c r="D1053">
        <v>99</v>
      </c>
      <c r="E1053">
        <v>99</v>
      </c>
      <c r="F1053">
        <v>99</v>
      </c>
      <c r="G1053">
        <v>99</v>
      </c>
      <c r="H1053">
        <v>99</v>
      </c>
      <c r="I1053">
        <v>99</v>
      </c>
      <c r="J1053">
        <v>999</v>
      </c>
      <c r="K1053">
        <v>99</v>
      </c>
      <c r="L1053">
        <v>7</v>
      </c>
      <c r="M1053">
        <v>99</v>
      </c>
      <c r="N1053">
        <v>99</v>
      </c>
      <c r="O1053">
        <v>99</v>
      </c>
      <c r="P1053">
        <v>9999</v>
      </c>
    </row>
    <row r="1054" spans="1:35">
      <c r="A1054">
        <v>11</v>
      </c>
      <c r="B1054">
        <v>38</v>
      </c>
      <c r="C1054">
        <v>2021</v>
      </c>
      <c r="D1054">
        <v>99</v>
      </c>
      <c r="E1054">
        <v>99</v>
      </c>
      <c r="F1054">
        <v>99</v>
      </c>
      <c r="G1054">
        <v>99</v>
      </c>
      <c r="H1054">
        <v>99</v>
      </c>
      <c r="I1054">
        <v>99</v>
      </c>
      <c r="J1054">
        <v>999</v>
      </c>
      <c r="K1054">
        <v>99</v>
      </c>
      <c r="L1054">
        <v>8</v>
      </c>
      <c r="M1054">
        <v>99</v>
      </c>
      <c r="N1054">
        <v>99</v>
      </c>
      <c r="O1054">
        <v>99</v>
      </c>
      <c r="P1054">
        <v>9999</v>
      </c>
      <c r="Q1054">
        <v>320</v>
      </c>
      <c r="R1054">
        <v>1290</v>
      </c>
      <c r="S1054">
        <v>8</v>
      </c>
      <c r="T1054">
        <v>7.5558139534883741</v>
      </c>
      <c r="U1054">
        <v>26.989480620155042</v>
      </c>
      <c r="V1054">
        <v>7.5968992248062017</v>
      </c>
      <c r="W1054">
        <v>19.689922480620151</v>
      </c>
      <c r="X1054">
        <v>95.116279069767486</v>
      </c>
      <c r="Y1054">
        <v>71.240310077519382</v>
      </c>
      <c r="Z1054">
        <v>6.83592635347184</v>
      </c>
      <c r="AA1054">
        <v>0</v>
      </c>
      <c r="AB1054">
        <v>2.4844448470321958</v>
      </c>
      <c r="AD1054">
        <v>54.387055660338319</v>
      </c>
      <c r="AF1054">
        <v>14.408578130235677</v>
      </c>
      <c r="AG1054">
        <v>17.844136549420412</v>
      </c>
      <c r="AH1054">
        <v>1.2403100775193798</v>
      </c>
    </row>
    <row r="1055" spans="1:35">
      <c r="A1055">
        <v>11</v>
      </c>
      <c r="B1055">
        <v>39</v>
      </c>
      <c r="C1055">
        <v>2021</v>
      </c>
      <c r="D1055">
        <v>99</v>
      </c>
      <c r="E1055">
        <v>99</v>
      </c>
      <c r="F1055">
        <v>99</v>
      </c>
      <c r="G1055">
        <v>99</v>
      </c>
      <c r="H1055">
        <v>99</v>
      </c>
      <c r="I1055">
        <v>99</v>
      </c>
      <c r="J1055">
        <v>999</v>
      </c>
      <c r="K1055">
        <v>99</v>
      </c>
      <c r="L1055">
        <v>9</v>
      </c>
      <c r="M1055">
        <v>99</v>
      </c>
      <c r="N1055">
        <v>99</v>
      </c>
      <c r="O1055">
        <v>99</v>
      </c>
      <c r="P1055">
        <v>9999</v>
      </c>
    </row>
    <row r="1056" spans="1:35">
      <c r="A1056">
        <v>11</v>
      </c>
      <c r="B1056">
        <v>40</v>
      </c>
      <c r="C1056">
        <v>2021</v>
      </c>
      <c r="D1056">
        <v>99</v>
      </c>
      <c r="E1056">
        <v>99</v>
      </c>
      <c r="F1056">
        <v>99</v>
      </c>
      <c r="G1056">
        <v>99</v>
      </c>
      <c r="H1056">
        <v>99</v>
      </c>
      <c r="I1056">
        <v>99</v>
      </c>
      <c r="J1056">
        <v>999</v>
      </c>
      <c r="K1056">
        <v>99</v>
      </c>
      <c r="L1056">
        <v>10</v>
      </c>
      <c r="M1056">
        <v>99</v>
      </c>
      <c r="N1056">
        <v>99</v>
      </c>
      <c r="O1056">
        <v>99</v>
      </c>
      <c r="P1056">
        <v>9999</v>
      </c>
    </row>
    <row r="1057" spans="1:34">
      <c r="A1057">
        <v>11</v>
      </c>
      <c r="B1057">
        <v>41</v>
      </c>
      <c r="C1057">
        <v>2021</v>
      </c>
      <c r="D1057">
        <v>99</v>
      </c>
      <c r="E1057">
        <v>99</v>
      </c>
      <c r="F1057">
        <v>99</v>
      </c>
      <c r="G1057">
        <v>99</v>
      </c>
      <c r="H1057">
        <v>99</v>
      </c>
      <c r="I1057">
        <v>99</v>
      </c>
      <c r="J1057">
        <v>999</v>
      </c>
      <c r="K1057">
        <v>99</v>
      </c>
      <c r="L1057">
        <v>11</v>
      </c>
      <c r="M1057">
        <v>99</v>
      </c>
      <c r="N1057">
        <v>99</v>
      </c>
      <c r="O1057">
        <v>99</v>
      </c>
      <c r="P1057">
        <v>9999</v>
      </c>
      <c r="Q1057">
        <v>19</v>
      </c>
      <c r="R1057">
        <v>82</v>
      </c>
      <c r="S1057">
        <v>11</v>
      </c>
      <c r="T1057">
        <v>6.2439024390243905</v>
      </c>
      <c r="U1057">
        <v>24.752195121951221</v>
      </c>
      <c r="V1057">
        <v>14.634146341463419</v>
      </c>
      <c r="W1057">
        <v>8.5365853658536608</v>
      </c>
      <c r="X1057">
        <v>95.121951219512169</v>
      </c>
      <c r="Y1057">
        <v>52.439024390243915</v>
      </c>
      <c r="Z1057">
        <v>6.8273729948427455</v>
      </c>
      <c r="AA1057">
        <v>0</v>
      </c>
      <c r="AB1057">
        <v>2.1951219512195124</v>
      </c>
      <c r="AD1057">
        <v>66.871832465327984</v>
      </c>
      <c r="AF1057">
        <v>0.9158941137049037</v>
      </c>
      <c r="AG1057">
        <v>1.040252750544143</v>
      </c>
      <c r="AH1057">
        <v>0</v>
      </c>
    </row>
    <row r="1058" spans="1:34">
      <c r="A1058">
        <v>11</v>
      </c>
      <c r="B1058">
        <v>42</v>
      </c>
      <c r="C1058">
        <v>2021</v>
      </c>
      <c r="D1058">
        <v>99</v>
      </c>
      <c r="E1058">
        <v>99</v>
      </c>
      <c r="F1058">
        <v>99</v>
      </c>
      <c r="G1058">
        <v>99</v>
      </c>
      <c r="H1058">
        <v>99</v>
      </c>
      <c r="I1058">
        <v>99</v>
      </c>
      <c r="J1058">
        <v>999</v>
      </c>
      <c r="K1058">
        <v>99</v>
      </c>
      <c r="L1058">
        <v>12</v>
      </c>
      <c r="M1058">
        <v>99</v>
      </c>
      <c r="N1058">
        <v>99</v>
      </c>
      <c r="O1058">
        <v>99</v>
      </c>
      <c r="P1058">
        <v>9999</v>
      </c>
    </row>
    <row r="1059" spans="1:34">
      <c r="A1059">
        <v>11</v>
      </c>
      <c r="B1059">
        <v>43</v>
      </c>
      <c r="C1059">
        <v>2021</v>
      </c>
      <c r="D1059">
        <v>99</v>
      </c>
      <c r="E1059">
        <v>99</v>
      </c>
      <c r="F1059">
        <v>99</v>
      </c>
      <c r="G1059">
        <v>99</v>
      </c>
      <c r="H1059">
        <v>99</v>
      </c>
      <c r="I1059">
        <v>99</v>
      </c>
      <c r="J1059">
        <v>999</v>
      </c>
      <c r="K1059">
        <v>99</v>
      </c>
      <c r="L1059">
        <v>13</v>
      </c>
      <c r="M1059">
        <v>99</v>
      </c>
      <c r="N1059">
        <v>99</v>
      </c>
      <c r="O1059">
        <v>99</v>
      </c>
      <c r="P1059">
        <v>9999</v>
      </c>
    </row>
    <row r="1060" spans="1:34">
      <c r="A1060">
        <v>11</v>
      </c>
      <c r="B1060">
        <v>44</v>
      </c>
      <c r="C1060">
        <v>2021</v>
      </c>
      <c r="D1060">
        <v>99</v>
      </c>
      <c r="E1060">
        <v>99</v>
      </c>
      <c r="F1060">
        <v>99</v>
      </c>
      <c r="G1060">
        <v>99</v>
      </c>
      <c r="H1060">
        <v>99</v>
      </c>
      <c r="I1060">
        <v>99</v>
      </c>
      <c r="J1060">
        <v>999</v>
      </c>
      <c r="K1060">
        <v>99</v>
      </c>
      <c r="L1060">
        <v>14</v>
      </c>
      <c r="M1060">
        <v>99</v>
      </c>
      <c r="N1060">
        <v>99</v>
      </c>
      <c r="O1060">
        <v>99</v>
      </c>
      <c r="P1060">
        <v>9999</v>
      </c>
    </row>
    <row r="1061" spans="1:34">
      <c r="A1061">
        <v>11</v>
      </c>
      <c r="B1061">
        <v>45</v>
      </c>
      <c r="C1061">
        <v>2021</v>
      </c>
      <c r="D1061">
        <v>99</v>
      </c>
      <c r="E1061">
        <v>99</v>
      </c>
      <c r="F1061">
        <v>99</v>
      </c>
      <c r="G1061">
        <v>99</v>
      </c>
      <c r="H1061">
        <v>99</v>
      </c>
      <c r="I1061">
        <v>99</v>
      </c>
      <c r="J1061">
        <v>999</v>
      </c>
      <c r="K1061">
        <v>99</v>
      </c>
      <c r="L1061">
        <v>15</v>
      </c>
      <c r="M1061">
        <v>99</v>
      </c>
      <c r="N1061">
        <v>99</v>
      </c>
      <c r="O1061">
        <v>99</v>
      </c>
      <c r="P1061">
        <v>9999</v>
      </c>
    </row>
    <row r="1062" spans="1:34">
      <c r="A1062">
        <v>11</v>
      </c>
      <c r="B1062">
        <v>46</v>
      </c>
      <c r="C1062">
        <v>2020</v>
      </c>
      <c r="D1062">
        <v>99</v>
      </c>
      <c r="E1062">
        <v>99</v>
      </c>
      <c r="F1062">
        <v>99</v>
      </c>
      <c r="G1062">
        <v>99</v>
      </c>
      <c r="H1062">
        <v>99</v>
      </c>
      <c r="I1062">
        <v>99</v>
      </c>
      <c r="J1062">
        <v>999</v>
      </c>
      <c r="K1062">
        <v>99</v>
      </c>
      <c r="L1062">
        <v>1</v>
      </c>
      <c r="M1062">
        <v>99</v>
      </c>
      <c r="N1062">
        <v>99</v>
      </c>
      <c r="O1062">
        <v>99</v>
      </c>
      <c r="P1062">
        <v>9999</v>
      </c>
      <c r="Q1062">
        <v>54</v>
      </c>
      <c r="R1062">
        <v>117</v>
      </c>
      <c r="S1062">
        <v>1</v>
      </c>
      <c r="T1062">
        <v>2.5897435897435899</v>
      </c>
      <c r="U1062">
        <v>15.521880341880347</v>
      </c>
      <c r="V1062">
        <v>0</v>
      </c>
      <c r="W1062">
        <v>0</v>
      </c>
      <c r="X1062">
        <v>44.44444444444445</v>
      </c>
      <c r="Y1062">
        <v>0.85470085470085477</v>
      </c>
      <c r="Z1062">
        <v>3.6801298127475377</v>
      </c>
      <c r="AA1062">
        <v>0</v>
      </c>
      <c r="AB1062">
        <v>1.2551013590277349</v>
      </c>
      <c r="AD1062">
        <v>13.709868776503798</v>
      </c>
      <c r="AF1062">
        <v>1.2546916890080431</v>
      </c>
      <c r="AG1062">
        <v>0.90367015297993358</v>
      </c>
      <c r="AH1062">
        <v>0</v>
      </c>
    </row>
    <row r="1063" spans="1:34">
      <c r="A1063">
        <v>11</v>
      </c>
      <c r="B1063">
        <v>47</v>
      </c>
      <c r="C1063">
        <v>2020</v>
      </c>
      <c r="D1063">
        <v>99</v>
      </c>
      <c r="E1063">
        <v>99</v>
      </c>
      <c r="F1063">
        <v>99</v>
      </c>
      <c r="G1063">
        <v>99</v>
      </c>
      <c r="H1063">
        <v>99</v>
      </c>
      <c r="I1063">
        <v>99</v>
      </c>
      <c r="J1063">
        <v>999</v>
      </c>
      <c r="K1063">
        <v>99</v>
      </c>
      <c r="L1063">
        <v>2</v>
      </c>
      <c r="M1063">
        <v>99</v>
      </c>
      <c r="N1063">
        <v>99</v>
      </c>
      <c r="O1063">
        <v>99</v>
      </c>
      <c r="P1063">
        <v>9999</v>
      </c>
      <c r="Q1063">
        <v>206</v>
      </c>
      <c r="R1063">
        <v>638</v>
      </c>
      <c r="S1063">
        <v>2</v>
      </c>
      <c r="T1063">
        <v>3.3213166144200628</v>
      </c>
      <c r="U1063">
        <v>17.102711598746072</v>
      </c>
      <c r="V1063">
        <v>0</v>
      </c>
      <c r="W1063">
        <v>0</v>
      </c>
      <c r="X1063">
        <v>66.144200626959218</v>
      </c>
      <c r="Y1063">
        <v>4.231974921630095</v>
      </c>
      <c r="Z1063">
        <v>3.714104314690009</v>
      </c>
      <c r="AA1063">
        <v>0</v>
      </c>
      <c r="AB1063">
        <v>1.6680334440896869</v>
      </c>
      <c r="AD1063">
        <v>30.104064750521065</v>
      </c>
      <c r="AF1063">
        <v>6.84182305630027</v>
      </c>
      <c r="AG1063">
        <v>5.4295694989951482</v>
      </c>
      <c r="AH1063">
        <v>1.4106583072100312</v>
      </c>
    </row>
    <row r="1064" spans="1:34">
      <c r="A1064">
        <v>11</v>
      </c>
      <c r="B1064">
        <v>48</v>
      </c>
      <c r="C1064">
        <v>2020</v>
      </c>
      <c r="D1064">
        <v>99</v>
      </c>
      <c r="E1064">
        <v>99</v>
      </c>
      <c r="F1064">
        <v>99</v>
      </c>
      <c r="G1064">
        <v>99</v>
      </c>
      <c r="H1064">
        <v>99</v>
      </c>
      <c r="I1064">
        <v>99</v>
      </c>
      <c r="J1064">
        <v>999</v>
      </c>
      <c r="K1064">
        <v>99</v>
      </c>
      <c r="L1064">
        <v>3</v>
      </c>
      <c r="M1064">
        <v>99</v>
      </c>
      <c r="N1064">
        <v>99</v>
      </c>
      <c r="O1064">
        <v>99</v>
      </c>
      <c r="P1064">
        <v>9999</v>
      </c>
      <c r="Q1064">
        <v>243</v>
      </c>
      <c r="R1064">
        <v>878</v>
      </c>
      <c r="S1064">
        <v>3</v>
      </c>
      <c r="T1064">
        <v>4.1492027334851924</v>
      </c>
      <c r="U1064">
        <v>18.187220956719813</v>
      </c>
      <c r="V1064">
        <v>0</v>
      </c>
      <c r="W1064">
        <v>0</v>
      </c>
      <c r="X1064">
        <v>75.284738041002257</v>
      </c>
      <c r="Y1064">
        <v>7.2892938496583124</v>
      </c>
      <c r="Z1064">
        <v>3.716638207602819</v>
      </c>
      <c r="AA1064">
        <v>0</v>
      </c>
      <c r="AB1064">
        <v>1.7837070896529443</v>
      </c>
      <c r="AD1064">
        <v>31.439397705059847</v>
      </c>
      <c r="AF1064">
        <v>9.4155495978552253</v>
      </c>
      <c r="AG1064">
        <v>7.9458544307135757</v>
      </c>
      <c r="AH1064">
        <v>0.34168564920273353</v>
      </c>
    </row>
    <row r="1065" spans="1:34">
      <c r="A1065">
        <v>11</v>
      </c>
      <c r="B1065">
        <v>49</v>
      </c>
      <c r="C1065">
        <v>2020</v>
      </c>
      <c r="D1065">
        <v>99</v>
      </c>
      <c r="E1065">
        <v>99</v>
      </c>
      <c r="F1065">
        <v>99</v>
      </c>
      <c r="G1065">
        <v>99</v>
      </c>
      <c r="H1065">
        <v>99</v>
      </c>
      <c r="I1065">
        <v>99</v>
      </c>
      <c r="J1065">
        <v>999</v>
      </c>
      <c r="K1065">
        <v>99</v>
      </c>
      <c r="L1065">
        <v>4</v>
      </c>
      <c r="M1065">
        <v>99</v>
      </c>
      <c r="N1065">
        <v>99</v>
      </c>
      <c r="O1065">
        <v>99</v>
      </c>
      <c r="P1065">
        <v>9999</v>
      </c>
      <c r="Q1065">
        <v>304</v>
      </c>
      <c r="R1065">
        <v>1435</v>
      </c>
      <c r="S1065">
        <v>4</v>
      </c>
      <c r="T1065">
        <v>4.8515679442508706</v>
      </c>
      <c r="U1065">
        <v>19.358334494773484</v>
      </c>
      <c r="V1065">
        <v>0</v>
      </c>
      <c r="W1065">
        <v>0.13937282229965153</v>
      </c>
      <c r="X1065">
        <v>83.20557491289199</v>
      </c>
      <c r="Y1065">
        <v>13.86759581881533</v>
      </c>
      <c r="Z1065">
        <v>4.2470834033666192</v>
      </c>
      <c r="AA1065">
        <v>0</v>
      </c>
      <c r="AB1065">
        <v>1.7521284163964281</v>
      </c>
      <c r="AD1065">
        <v>33.103699016007319</v>
      </c>
      <c r="AF1065">
        <v>15.388739946380699</v>
      </c>
      <c r="AG1065">
        <v>13.82291496446244</v>
      </c>
      <c r="AH1065">
        <v>0.13937282229965153</v>
      </c>
    </row>
    <row r="1066" spans="1:34">
      <c r="A1066">
        <v>11</v>
      </c>
      <c r="B1066">
        <v>50</v>
      </c>
      <c r="C1066">
        <v>2020</v>
      </c>
      <c r="D1066">
        <v>99</v>
      </c>
      <c r="E1066">
        <v>99</v>
      </c>
      <c r="F1066">
        <v>99</v>
      </c>
      <c r="G1066">
        <v>99</v>
      </c>
      <c r="H1066">
        <v>99</v>
      </c>
      <c r="I1066">
        <v>99</v>
      </c>
      <c r="J1066">
        <v>999</v>
      </c>
      <c r="K1066">
        <v>99</v>
      </c>
      <c r="L1066">
        <v>5</v>
      </c>
      <c r="M1066">
        <v>99</v>
      </c>
      <c r="N1066">
        <v>99</v>
      </c>
      <c r="O1066">
        <v>99</v>
      </c>
      <c r="P1066">
        <v>9999</v>
      </c>
      <c r="Q1066">
        <v>423</v>
      </c>
      <c r="R1066">
        <v>2733</v>
      </c>
      <c r="S1066">
        <v>5</v>
      </c>
      <c r="T1066">
        <v>5.589462129527992</v>
      </c>
      <c r="U1066">
        <v>21.116959385290887</v>
      </c>
      <c r="V1066">
        <v>0</v>
      </c>
      <c r="W1066">
        <v>1.3172338090010978</v>
      </c>
      <c r="X1066">
        <v>85.876326381265997</v>
      </c>
      <c r="Y1066">
        <v>30.296377607025239</v>
      </c>
      <c r="Z1066">
        <v>5.1725517171817774</v>
      </c>
      <c r="AA1066">
        <v>0</v>
      </c>
      <c r="AB1066">
        <v>1.7738368234501563</v>
      </c>
      <c r="AD1066">
        <v>33.236922810623639</v>
      </c>
      <c r="AF1066">
        <v>29.308310991957111</v>
      </c>
      <c r="AG1066">
        <v>28.717773231268421</v>
      </c>
      <c r="AH1066">
        <v>0.21953896816684965</v>
      </c>
    </row>
    <row r="1067" spans="1:34">
      <c r="A1067">
        <v>11</v>
      </c>
      <c r="B1067">
        <v>51</v>
      </c>
      <c r="C1067">
        <v>2020</v>
      </c>
      <c r="D1067">
        <v>99</v>
      </c>
      <c r="E1067">
        <v>99</v>
      </c>
      <c r="F1067">
        <v>99</v>
      </c>
      <c r="G1067">
        <v>99</v>
      </c>
      <c r="H1067">
        <v>99</v>
      </c>
      <c r="I1067">
        <v>99</v>
      </c>
      <c r="J1067">
        <v>999</v>
      </c>
      <c r="K1067">
        <v>99</v>
      </c>
      <c r="L1067">
        <v>6</v>
      </c>
      <c r="M1067">
        <v>99</v>
      </c>
      <c r="N1067">
        <v>99</v>
      </c>
      <c r="O1067">
        <v>99</v>
      </c>
      <c r="P1067">
        <v>9999</v>
      </c>
      <c r="Q1067">
        <v>414</v>
      </c>
      <c r="R1067">
        <v>2372</v>
      </c>
      <c r="S1067">
        <v>6</v>
      </c>
      <c r="T1067">
        <v>6.6007588532883652</v>
      </c>
      <c r="U1067">
        <v>23.82734401349072</v>
      </c>
      <c r="V1067">
        <v>9.3170320404721796</v>
      </c>
      <c r="W1067">
        <v>6.0286677908937598</v>
      </c>
      <c r="X1067">
        <v>91.652613827993264</v>
      </c>
      <c r="Y1067">
        <v>54.637436762225995</v>
      </c>
      <c r="Z1067">
        <v>5.8996197203341678</v>
      </c>
      <c r="AA1067">
        <v>0</v>
      </c>
      <c r="AB1067">
        <v>2.0147975592891214</v>
      </c>
      <c r="AD1067">
        <v>37.787775642856808</v>
      </c>
      <c r="AF1067">
        <v>25.436997319034848</v>
      </c>
      <c r="AG1067">
        <v>28.123545144097804</v>
      </c>
      <c r="AH1067">
        <v>0.21079258010118043</v>
      </c>
    </row>
    <row r="1068" spans="1:34">
      <c r="A1068">
        <v>11</v>
      </c>
      <c r="B1068">
        <v>52</v>
      </c>
      <c r="C1068">
        <v>2020</v>
      </c>
      <c r="D1068">
        <v>99</v>
      </c>
      <c r="E1068">
        <v>99</v>
      </c>
      <c r="F1068">
        <v>99</v>
      </c>
      <c r="G1068">
        <v>99</v>
      </c>
      <c r="H1068">
        <v>99</v>
      </c>
      <c r="I1068">
        <v>99</v>
      </c>
      <c r="J1068">
        <v>999</v>
      </c>
      <c r="K1068">
        <v>99</v>
      </c>
      <c r="L1068">
        <v>7</v>
      </c>
      <c r="M1068">
        <v>99</v>
      </c>
      <c r="N1068">
        <v>99</v>
      </c>
      <c r="O1068">
        <v>99</v>
      </c>
      <c r="P1068">
        <v>9999</v>
      </c>
    </row>
    <row r="1069" spans="1:34">
      <c r="A1069">
        <v>11</v>
      </c>
      <c r="B1069">
        <v>53</v>
      </c>
      <c r="C1069">
        <v>2020</v>
      </c>
      <c r="D1069">
        <v>99</v>
      </c>
      <c r="E1069">
        <v>99</v>
      </c>
      <c r="F1069">
        <v>99</v>
      </c>
      <c r="G1069">
        <v>99</v>
      </c>
      <c r="H1069">
        <v>99</v>
      </c>
      <c r="I1069">
        <v>99</v>
      </c>
      <c r="J1069">
        <v>999</v>
      </c>
      <c r="K1069">
        <v>99</v>
      </c>
      <c r="L1069">
        <v>8</v>
      </c>
      <c r="M1069">
        <v>99</v>
      </c>
      <c r="N1069">
        <v>99</v>
      </c>
      <c r="O1069">
        <v>99</v>
      </c>
      <c r="P1069">
        <v>9999</v>
      </c>
      <c r="Q1069">
        <v>285</v>
      </c>
      <c r="R1069">
        <v>1065</v>
      </c>
      <c r="S1069">
        <v>8</v>
      </c>
      <c r="T1069">
        <v>7.5661971830985921</v>
      </c>
      <c r="U1069">
        <v>26.443023474178403</v>
      </c>
      <c r="V1069">
        <v>7.6995305164319232</v>
      </c>
      <c r="W1069">
        <v>18.4037558685446</v>
      </c>
      <c r="X1069">
        <v>94.553990610328626</v>
      </c>
      <c r="Y1069">
        <v>69.859154929577457</v>
      </c>
      <c r="Z1069">
        <v>6.7436411685911564</v>
      </c>
      <c r="AA1069">
        <v>0</v>
      </c>
      <c r="AB1069">
        <v>2.299537226068884</v>
      </c>
      <c r="AD1069">
        <v>45.484131511555475</v>
      </c>
      <c r="AF1069">
        <v>11.420911528150135</v>
      </c>
      <c r="AG1069">
        <v>14.013301425940419</v>
      </c>
      <c r="AH1069">
        <v>0.28169014084507038</v>
      </c>
    </row>
    <row r="1070" spans="1:34">
      <c r="A1070">
        <v>11</v>
      </c>
      <c r="B1070">
        <v>54</v>
      </c>
      <c r="C1070">
        <v>2020</v>
      </c>
      <c r="D1070">
        <v>99</v>
      </c>
      <c r="E1070">
        <v>99</v>
      </c>
      <c r="F1070">
        <v>99</v>
      </c>
      <c r="G1070">
        <v>99</v>
      </c>
      <c r="H1070">
        <v>99</v>
      </c>
      <c r="I1070">
        <v>99</v>
      </c>
      <c r="J1070">
        <v>999</v>
      </c>
      <c r="K1070">
        <v>99</v>
      </c>
      <c r="L1070">
        <v>9</v>
      </c>
      <c r="M1070">
        <v>99</v>
      </c>
      <c r="N1070">
        <v>99</v>
      </c>
      <c r="O1070">
        <v>99</v>
      </c>
      <c r="P1070">
        <v>9999</v>
      </c>
    </row>
    <row r="1071" spans="1:34">
      <c r="A1071">
        <v>11</v>
      </c>
      <c r="B1071">
        <v>55</v>
      </c>
      <c r="C1071">
        <v>2020</v>
      </c>
      <c r="D1071">
        <v>99</v>
      </c>
      <c r="E1071">
        <v>99</v>
      </c>
      <c r="F1071">
        <v>99</v>
      </c>
      <c r="G1071">
        <v>99</v>
      </c>
      <c r="H1071">
        <v>99</v>
      </c>
      <c r="I1071">
        <v>99</v>
      </c>
      <c r="J1071">
        <v>999</v>
      </c>
      <c r="K1071">
        <v>99</v>
      </c>
      <c r="L1071">
        <v>10</v>
      </c>
      <c r="M1071">
        <v>99</v>
      </c>
      <c r="N1071">
        <v>99</v>
      </c>
      <c r="O1071">
        <v>99</v>
      </c>
      <c r="P1071">
        <v>9999</v>
      </c>
    </row>
    <row r="1072" spans="1:34">
      <c r="A1072">
        <v>11</v>
      </c>
      <c r="B1072">
        <v>56</v>
      </c>
      <c r="C1072">
        <v>2020</v>
      </c>
      <c r="D1072">
        <v>99</v>
      </c>
      <c r="E1072">
        <v>99</v>
      </c>
      <c r="F1072">
        <v>99</v>
      </c>
      <c r="G1072">
        <v>99</v>
      </c>
      <c r="H1072">
        <v>99</v>
      </c>
      <c r="I1072">
        <v>99</v>
      </c>
      <c r="J1072">
        <v>999</v>
      </c>
      <c r="K1072">
        <v>99</v>
      </c>
      <c r="L1072">
        <v>11</v>
      </c>
      <c r="M1072">
        <v>99</v>
      </c>
      <c r="N1072">
        <v>99</v>
      </c>
      <c r="O1072">
        <v>99</v>
      </c>
      <c r="P1072">
        <v>9999</v>
      </c>
      <c r="Q1072">
        <v>20</v>
      </c>
      <c r="R1072">
        <v>87</v>
      </c>
      <c r="S1072">
        <v>11</v>
      </c>
      <c r="T1072">
        <v>6.8620689655172402</v>
      </c>
      <c r="U1072">
        <v>24.101264367816075</v>
      </c>
      <c r="V1072">
        <v>3.4482758620689653</v>
      </c>
      <c r="W1072">
        <v>16.091954022988507</v>
      </c>
      <c r="X1072">
        <v>90.804597701149405</v>
      </c>
      <c r="Y1072">
        <v>51.724137931034491</v>
      </c>
      <c r="Z1072">
        <v>6.6166381720799103</v>
      </c>
      <c r="AA1072">
        <v>0</v>
      </c>
      <c r="AB1072">
        <v>2.5827563187688289</v>
      </c>
      <c r="AD1072">
        <v>69.976128039674947</v>
      </c>
      <c r="AF1072">
        <v>0.93297587131367266</v>
      </c>
      <c r="AG1072">
        <v>1.043371151542269</v>
      </c>
      <c r="AH1072">
        <v>0</v>
      </c>
    </row>
    <row r="1073" spans="1:34">
      <c r="A1073">
        <v>11</v>
      </c>
      <c r="B1073">
        <v>57</v>
      </c>
      <c r="C1073">
        <v>2020</v>
      </c>
      <c r="D1073">
        <v>99</v>
      </c>
      <c r="E1073">
        <v>99</v>
      </c>
      <c r="F1073">
        <v>99</v>
      </c>
      <c r="G1073">
        <v>99</v>
      </c>
      <c r="H1073">
        <v>99</v>
      </c>
      <c r="I1073">
        <v>99</v>
      </c>
      <c r="J1073">
        <v>999</v>
      </c>
      <c r="K1073">
        <v>99</v>
      </c>
      <c r="L1073">
        <v>12</v>
      </c>
      <c r="M1073">
        <v>99</v>
      </c>
      <c r="N1073">
        <v>99</v>
      </c>
      <c r="O1073">
        <v>99</v>
      </c>
      <c r="P1073">
        <v>9999</v>
      </c>
    </row>
    <row r="1074" spans="1:34">
      <c r="A1074">
        <v>11</v>
      </c>
      <c r="B1074">
        <v>58</v>
      </c>
      <c r="C1074">
        <v>2020</v>
      </c>
      <c r="D1074">
        <v>99</v>
      </c>
      <c r="E1074">
        <v>99</v>
      </c>
      <c r="F1074">
        <v>99</v>
      </c>
      <c r="G1074">
        <v>99</v>
      </c>
      <c r="H1074">
        <v>99</v>
      </c>
      <c r="I1074">
        <v>99</v>
      </c>
      <c r="J1074">
        <v>999</v>
      </c>
      <c r="K1074">
        <v>99</v>
      </c>
      <c r="L1074">
        <v>13</v>
      </c>
      <c r="M1074">
        <v>99</v>
      </c>
      <c r="N1074">
        <v>99</v>
      </c>
      <c r="O1074">
        <v>99</v>
      </c>
      <c r="P1074">
        <v>9999</v>
      </c>
    </row>
    <row r="1075" spans="1:34">
      <c r="A1075">
        <v>11</v>
      </c>
      <c r="B1075">
        <v>59</v>
      </c>
      <c r="C1075">
        <v>2020</v>
      </c>
      <c r="D1075">
        <v>99</v>
      </c>
      <c r="E1075">
        <v>99</v>
      </c>
      <c r="F1075">
        <v>99</v>
      </c>
      <c r="G1075">
        <v>99</v>
      </c>
      <c r="H1075">
        <v>99</v>
      </c>
      <c r="I1075">
        <v>99</v>
      </c>
      <c r="J1075">
        <v>999</v>
      </c>
      <c r="K1075">
        <v>99</v>
      </c>
      <c r="L1075">
        <v>14</v>
      </c>
      <c r="M1075">
        <v>99</v>
      </c>
      <c r="N1075">
        <v>99</v>
      </c>
      <c r="O1075">
        <v>99</v>
      </c>
      <c r="P1075">
        <v>9999</v>
      </c>
    </row>
    <row r="1076" spans="1:34">
      <c r="A1076">
        <v>11</v>
      </c>
      <c r="B1076">
        <v>60</v>
      </c>
      <c r="C1076">
        <v>2020</v>
      </c>
      <c r="D1076">
        <v>99</v>
      </c>
      <c r="E1076">
        <v>99</v>
      </c>
      <c r="F1076">
        <v>99</v>
      </c>
      <c r="G1076">
        <v>99</v>
      </c>
      <c r="H1076">
        <v>99</v>
      </c>
      <c r="I1076">
        <v>99</v>
      </c>
      <c r="J1076">
        <v>999</v>
      </c>
      <c r="K1076">
        <v>99</v>
      </c>
      <c r="L1076">
        <v>15</v>
      </c>
      <c r="M1076">
        <v>99</v>
      </c>
      <c r="N1076">
        <v>99</v>
      </c>
      <c r="O1076">
        <v>99</v>
      </c>
      <c r="P1076">
        <v>9999</v>
      </c>
    </row>
    <row r="1077" spans="1:34">
      <c r="A1077">
        <v>11</v>
      </c>
      <c r="B1077">
        <v>61</v>
      </c>
      <c r="C1077">
        <v>2019</v>
      </c>
      <c r="D1077">
        <v>99</v>
      </c>
      <c r="E1077">
        <v>99</v>
      </c>
      <c r="F1077">
        <v>99</v>
      </c>
      <c r="G1077">
        <v>99</v>
      </c>
      <c r="H1077">
        <v>99</v>
      </c>
      <c r="I1077">
        <v>99</v>
      </c>
      <c r="J1077">
        <v>999</v>
      </c>
      <c r="K1077">
        <v>99</v>
      </c>
      <c r="L1077">
        <v>1</v>
      </c>
      <c r="M1077">
        <v>99</v>
      </c>
      <c r="N1077">
        <v>99</v>
      </c>
      <c r="O1077">
        <v>99</v>
      </c>
      <c r="P1077">
        <v>9999</v>
      </c>
      <c r="Q1077">
        <v>69</v>
      </c>
      <c r="R1077">
        <v>142</v>
      </c>
      <c r="S1077">
        <v>1</v>
      </c>
      <c r="T1077">
        <v>2.6338028169014094</v>
      </c>
      <c r="U1077">
        <v>16.205070422535215</v>
      </c>
      <c r="V1077">
        <v>0</v>
      </c>
      <c r="W1077">
        <v>0</v>
      </c>
      <c r="X1077">
        <v>54.929577464788736</v>
      </c>
      <c r="Y1077">
        <v>2.1126760563380276</v>
      </c>
      <c r="Z1077">
        <v>3.5345184636224927</v>
      </c>
      <c r="AA1077">
        <v>0</v>
      </c>
      <c r="AB1077">
        <v>1.2246233870019243</v>
      </c>
      <c r="AD1077">
        <v>27.307616693456879</v>
      </c>
      <c r="AF1077">
        <v>1.5992791981078951</v>
      </c>
      <c r="AG1077">
        <v>1.2051851999662511</v>
      </c>
      <c r="AH1077">
        <v>0</v>
      </c>
    </row>
    <row r="1078" spans="1:34">
      <c r="A1078">
        <v>11</v>
      </c>
      <c r="B1078">
        <v>62</v>
      </c>
      <c r="C1078">
        <v>2019</v>
      </c>
      <c r="D1078">
        <v>99</v>
      </c>
      <c r="E1078">
        <v>99</v>
      </c>
      <c r="F1078">
        <v>99</v>
      </c>
      <c r="G1078">
        <v>99</v>
      </c>
      <c r="H1078">
        <v>99</v>
      </c>
      <c r="I1078">
        <v>99</v>
      </c>
      <c r="J1078">
        <v>999</v>
      </c>
      <c r="K1078">
        <v>99</v>
      </c>
      <c r="L1078">
        <v>2</v>
      </c>
      <c r="M1078">
        <v>99</v>
      </c>
      <c r="N1078">
        <v>99</v>
      </c>
      <c r="O1078">
        <v>99</v>
      </c>
      <c r="P1078">
        <v>9999</v>
      </c>
      <c r="Q1078">
        <v>218</v>
      </c>
      <c r="R1078">
        <v>684</v>
      </c>
      <c r="S1078">
        <v>2</v>
      </c>
      <c r="T1078">
        <v>3.2631578947368407</v>
      </c>
      <c r="U1078">
        <v>17.107090643274855</v>
      </c>
      <c r="V1078">
        <v>0</v>
      </c>
      <c r="W1078">
        <v>0.14619883040935674</v>
      </c>
      <c r="X1078">
        <v>63.888888888888879</v>
      </c>
      <c r="Y1078">
        <v>3.9473684210526319</v>
      </c>
      <c r="Z1078">
        <v>3.6419486442640192</v>
      </c>
      <c r="AA1078">
        <v>0</v>
      </c>
      <c r="AB1078">
        <v>1.665188633637513</v>
      </c>
      <c r="AD1078">
        <v>32.129432299696283</v>
      </c>
      <c r="AF1078">
        <v>7.7035702218718303</v>
      </c>
      <c r="AG1078">
        <v>6.1283954426996816</v>
      </c>
      <c r="AH1078">
        <v>0.29239766081871349</v>
      </c>
    </row>
    <row r="1079" spans="1:34">
      <c r="A1079">
        <v>11</v>
      </c>
      <c r="B1079">
        <v>63</v>
      </c>
      <c r="C1079">
        <v>2019</v>
      </c>
      <c r="D1079">
        <v>99</v>
      </c>
      <c r="E1079">
        <v>99</v>
      </c>
      <c r="F1079">
        <v>99</v>
      </c>
      <c r="G1079">
        <v>99</v>
      </c>
      <c r="H1079">
        <v>99</v>
      </c>
      <c r="I1079">
        <v>99</v>
      </c>
      <c r="J1079">
        <v>999</v>
      </c>
      <c r="K1079">
        <v>99</v>
      </c>
      <c r="L1079">
        <v>3</v>
      </c>
      <c r="M1079">
        <v>99</v>
      </c>
      <c r="N1079">
        <v>99</v>
      </c>
      <c r="O1079">
        <v>99</v>
      </c>
      <c r="P1079">
        <v>9999</v>
      </c>
      <c r="Q1079">
        <v>272</v>
      </c>
      <c r="R1079">
        <v>974</v>
      </c>
      <c r="S1079">
        <v>3</v>
      </c>
      <c r="T1079">
        <v>4.1273100616016407</v>
      </c>
      <c r="U1079">
        <v>18.109537987679683</v>
      </c>
      <c r="V1079">
        <v>0</v>
      </c>
      <c r="W1079">
        <v>0</v>
      </c>
      <c r="X1079">
        <v>74.229979466119076</v>
      </c>
      <c r="Y1079">
        <v>6.7761806981519488</v>
      </c>
      <c r="Z1079">
        <v>3.8732252201293975</v>
      </c>
      <c r="AA1079">
        <v>0</v>
      </c>
      <c r="AB1079">
        <v>1.7736994692880097</v>
      </c>
      <c r="AD1079">
        <v>31.692962845554632</v>
      </c>
      <c r="AF1079">
        <v>10.969703795472464</v>
      </c>
      <c r="AG1079">
        <v>9.2380615242980451</v>
      </c>
      <c r="AH1079">
        <v>0.41067761806981512</v>
      </c>
    </row>
    <row r="1080" spans="1:34">
      <c r="A1080">
        <v>11</v>
      </c>
      <c r="B1080">
        <v>64</v>
      </c>
      <c r="C1080">
        <v>2019</v>
      </c>
      <c r="D1080">
        <v>99</v>
      </c>
      <c r="E1080">
        <v>99</v>
      </c>
      <c r="F1080">
        <v>99</v>
      </c>
      <c r="G1080">
        <v>99</v>
      </c>
      <c r="H1080">
        <v>99</v>
      </c>
      <c r="I1080">
        <v>99</v>
      </c>
      <c r="J1080">
        <v>999</v>
      </c>
      <c r="K1080">
        <v>99</v>
      </c>
      <c r="L1080">
        <v>4</v>
      </c>
      <c r="M1080">
        <v>99</v>
      </c>
      <c r="N1080">
        <v>99</v>
      </c>
      <c r="O1080">
        <v>99</v>
      </c>
      <c r="P1080">
        <v>9999</v>
      </c>
      <c r="Q1080">
        <v>311</v>
      </c>
      <c r="R1080">
        <v>1363</v>
      </c>
      <c r="S1080">
        <v>4</v>
      </c>
      <c r="T1080">
        <v>4.9295671313279525</v>
      </c>
      <c r="U1080">
        <v>19.228818782098319</v>
      </c>
      <c r="V1080">
        <v>0</v>
      </c>
      <c r="W1080">
        <v>0.14673514306676455</v>
      </c>
      <c r="X1080">
        <v>79.090242112986076</v>
      </c>
      <c r="Y1080">
        <v>15.627292736610412</v>
      </c>
      <c r="Z1080">
        <v>4.3918455751047878</v>
      </c>
      <c r="AA1080">
        <v>0</v>
      </c>
      <c r="AB1080">
        <v>1.7527336252610299</v>
      </c>
      <c r="AD1080">
        <v>32.9505546772101</v>
      </c>
      <c r="AF1080">
        <v>15.350827795922964</v>
      </c>
      <c r="AG1080">
        <v>13.726600213674852</v>
      </c>
      <c r="AH1080">
        <v>0.2934702861335291</v>
      </c>
    </row>
    <row r="1081" spans="1:34">
      <c r="A1081">
        <v>11</v>
      </c>
      <c r="B1081">
        <v>65</v>
      </c>
      <c r="C1081">
        <v>2019</v>
      </c>
      <c r="D1081">
        <v>99</v>
      </c>
      <c r="E1081">
        <v>99</v>
      </c>
      <c r="F1081">
        <v>99</v>
      </c>
      <c r="G1081">
        <v>99</v>
      </c>
      <c r="H1081">
        <v>99</v>
      </c>
      <c r="I1081">
        <v>99</v>
      </c>
      <c r="J1081">
        <v>999</v>
      </c>
      <c r="K1081">
        <v>99</v>
      </c>
      <c r="L1081">
        <v>5</v>
      </c>
      <c r="M1081">
        <v>99</v>
      </c>
      <c r="N1081">
        <v>99</v>
      </c>
      <c r="O1081">
        <v>99</v>
      </c>
      <c r="P1081">
        <v>9999</v>
      </c>
      <c r="Q1081">
        <v>409</v>
      </c>
      <c r="R1081">
        <v>2477</v>
      </c>
      <c r="S1081">
        <v>5</v>
      </c>
      <c r="T1081">
        <v>5.634234961647155</v>
      </c>
      <c r="U1081">
        <v>21.019491320145281</v>
      </c>
      <c r="V1081">
        <v>0</v>
      </c>
      <c r="W1081">
        <v>1.3322567622123531</v>
      </c>
      <c r="X1081">
        <v>86.273718207509091</v>
      </c>
      <c r="Y1081">
        <v>29.18853451756156</v>
      </c>
      <c r="Z1081">
        <v>5.1150052815916363</v>
      </c>
      <c r="AA1081">
        <v>0</v>
      </c>
      <c r="AB1081">
        <v>1.8356599650171777</v>
      </c>
      <c r="AD1081">
        <v>34.81184523970979</v>
      </c>
      <c r="AF1081">
        <v>27.897285730375042</v>
      </c>
      <c r="AG1081">
        <v>27.268593071242993</v>
      </c>
      <c r="AH1081">
        <v>0.28259991925716593</v>
      </c>
    </row>
    <row r="1082" spans="1:34">
      <c r="A1082">
        <v>11</v>
      </c>
      <c r="B1082">
        <v>66</v>
      </c>
      <c r="C1082">
        <v>2019</v>
      </c>
      <c r="D1082">
        <v>99</v>
      </c>
      <c r="E1082">
        <v>99</v>
      </c>
      <c r="F1082">
        <v>99</v>
      </c>
      <c r="G1082">
        <v>99</v>
      </c>
      <c r="H1082">
        <v>99</v>
      </c>
      <c r="I1082">
        <v>99</v>
      </c>
      <c r="J1082">
        <v>999</v>
      </c>
      <c r="K1082">
        <v>99</v>
      </c>
      <c r="L1082">
        <v>6</v>
      </c>
      <c r="M1082">
        <v>99</v>
      </c>
      <c r="N1082">
        <v>99</v>
      </c>
      <c r="O1082">
        <v>99</v>
      </c>
      <c r="P1082">
        <v>9999</v>
      </c>
      <c r="Q1082">
        <v>404</v>
      </c>
      <c r="R1082">
        <v>2003</v>
      </c>
      <c r="S1082">
        <v>6</v>
      </c>
      <c r="T1082">
        <v>6.6684972541188223</v>
      </c>
      <c r="U1082">
        <v>23.989755366949591</v>
      </c>
      <c r="V1082">
        <v>10.084872690963556</v>
      </c>
      <c r="W1082">
        <v>6.6899650524213676</v>
      </c>
      <c r="X1082">
        <v>93.060409385921105</v>
      </c>
      <c r="Y1082">
        <v>53.819271093359951</v>
      </c>
      <c r="Z1082">
        <v>5.7701939726790483</v>
      </c>
      <c r="AA1082">
        <v>0</v>
      </c>
      <c r="AB1082">
        <v>1.9934844163399339</v>
      </c>
      <c r="AD1082">
        <v>36.350929496976711</v>
      </c>
      <c r="AF1082">
        <v>22.558846716972624</v>
      </c>
      <c r="AG1082">
        <v>25.166411370321558</v>
      </c>
      <c r="AH1082">
        <v>0.39940089865202194</v>
      </c>
    </row>
    <row r="1083" spans="1:34">
      <c r="A1083">
        <v>11</v>
      </c>
      <c r="B1083">
        <v>67</v>
      </c>
      <c r="C1083">
        <v>2019</v>
      </c>
      <c r="D1083">
        <v>99</v>
      </c>
      <c r="E1083">
        <v>99</v>
      </c>
      <c r="F1083">
        <v>99</v>
      </c>
      <c r="G1083">
        <v>99</v>
      </c>
      <c r="H1083">
        <v>99</v>
      </c>
      <c r="I1083">
        <v>99</v>
      </c>
      <c r="J1083">
        <v>999</v>
      </c>
      <c r="K1083">
        <v>99</v>
      </c>
      <c r="L1083">
        <v>7</v>
      </c>
      <c r="M1083">
        <v>99</v>
      </c>
      <c r="N1083">
        <v>99</v>
      </c>
      <c r="O1083">
        <v>99</v>
      </c>
      <c r="P1083">
        <v>9999</v>
      </c>
    </row>
    <row r="1084" spans="1:34">
      <c r="A1084">
        <v>11</v>
      </c>
      <c r="B1084">
        <v>68</v>
      </c>
      <c r="C1084">
        <v>2019</v>
      </c>
      <c r="D1084">
        <v>99</v>
      </c>
      <c r="E1084">
        <v>99</v>
      </c>
      <c r="F1084">
        <v>99</v>
      </c>
      <c r="G1084">
        <v>99</v>
      </c>
      <c r="H1084">
        <v>99</v>
      </c>
      <c r="I1084">
        <v>99</v>
      </c>
      <c r="J1084">
        <v>999</v>
      </c>
      <c r="K1084">
        <v>99</v>
      </c>
      <c r="L1084">
        <v>8</v>
      </c>
      <c r="M1084">
        <v>99</v>
      </c>
      <c r="N1084">
        <v>99</v>
      </c>
      <c r="O1084">
        <v>99</v>
      </c>
      <c r="P1084">
        <v>9999</v>
      </c>
      <c r="Q1084">
        <v>266</v>
      </c>
      <c r="R1084">
        <v>1141</v>
      </c>
      <c r="S1084">
        <v>8</v>
      </c>
      <c r="T1084">
        <v>7.4820333041191933</v>
      </c>
      <c r="U1084">
        <v>26.633978965819473</v>
      </c>
      <c r="V1084">
        <v>7.0990359333917619</v>
      </c>
      <c r="W1084">
        <v>18.229623137598598</v>
      </c>
      <c r="X1084">
        <v>96.143733567046425</v>
      </c>
      <c r="Y1084">
        <v>69.412795793163895</v>
      </c>
      <c r="Z1084">
        <v>6.5778818250007296</v>
      </c>
      <c r="AA1084">
        <v>0</v>
      </c>
      <c r="AB1084">
        <v>2.3614790747433858</v>
      </c>
      <c r="AD1084">
        <v>46.346161704311086</v>
      </c>
      <c r="AF1084">
        <v>12.850546232683859</v>
      </c>
      <c r="AG1084">
        <v>15.916083889713878</v>
      </c>
      <c r="AH1084">
        <v>0.4382120946538125</v>
      </c>
    </row>
    <row r="1085" spans="1:34">
      <c r="A1085">
        <v>11</v>
      </c>
      <c r="B1085">
        <v>69</v>
      </c>
      <c r="C1085">
        <v>2019</v>
      </c>
      <c r="D1085">
        <v>99</v>
      </c>
      <c r="E1085">
        <v>99</v>
      </c>
      <c r="F1085">
        <v>99</v>
      </c>
      <c r="G1085">
        <v>99</v>
      </c>
      <c r="H1085">
        <v>99</v>
      </c>
      <c r="I1085">
        <v>99</v>
      </c>
      <c r="J1085">
        <v>999</v>
      </c>
      <c r="K1085">
        <v>99</v>
      </c>
      <c r="L1085">
        <v>9</v>
      </c>
      <c r="M1085">
        <v>99</v>
      </c>
      <c r="N1085">
        <v>99</v>
      </c>
      <c r="O1085">
        <v>99</v>
      </c>
      <c r="P1085">
        <v>9999</v>
      </c>
    </row>
    <row r="1086" spans="1:34">
      <c r="A1086">
        <v>11</v>
      </c>
      <c r="B1086">
        <v>70</v>
      </c>
      <c r="C1086">
        <v>2019</v>
      </c>
      <c r="D1086">
        <v>99</v>
      </c>
      <c r="E1086">
        <v>99</v>
      </c>
      <c r="F1086">
        <v>99</v>
      </c>
      <c r="G1086">
        <v>99</v>
      </c>
      <c r="H1086">
        <v>99</v>
      </c>
      <c r="I1086">
        <v>99</v>
      </c>
      <c r="J1086">
        <v>999</v>
      </c>
      <c r="K1086">
        <v>99</v>
      </c>
      <c r="L1086">
        <v>10</v>
      </c>
      <c r="M1086">
        <v>99</v>
      </c>
      <c r="N1086">
        <v>99</v>
      </c>
      <c r="O1086">
        <v>99</v>
      </c>
      <c r="P1086">
        <v>9999</v>
      </c>
    </row>
    <row r="1087" spans="1:34">
      <c r="A1087">
        <v>11</v>
      </c>
      <c r="B1087">
        <v>71</v>
      </c>
      <c r="C1087">
        <v>2019</v>
      </c>
      <c r="D1087">
        <v>99</v>
      </c>
      <c r="E1087">
        <v>99</v>
      </c>
      <c r="F1087">
        <v>99</v>
      </c>
      <c r="G1087">
        <v>99</v>
      </c>
      <c r="H1087">
        <v>99</v>
      </c>
      <c r="I1087">
        <v>99</v>
      </c>
      <c r="J1087">
        <v>999</v>
      </c>
      <c r="K1087">
        <v>99</v>
      </c>
      <c r="L1087">
        <v>11</v>
      </c>
      <c r="M1087">
        <v>99</v>
      </c>
      <c r="N1087">
        <v>99</v>
      </c>
      <c r="O1087">
        <v>99</v>
      </c>
      <c r="P1087">
        <v>9999</v>
      </c>
      <c r="Q1087">
        <v>22</v>
      </c>
      <c r="R1087">
        <v>92</v>
      </c>
      <c r="S1087">
        <v>11</v>
      </c>
      <c r="T1087">
        <v>6.9891304347826075</v>
      </c>
      <c r="U1087">
        <v>27.134782608695648</v>
      </c>
      <c r="V1087">
        <v>11.956521739130435</v>
      </c>
      <c r="W1087">
        <v>5.4347826086956523</v>
      </c>
      <c r="X1087">
        <v>97.826086956521749</v>
      </c>
      <c r="Y1087">
        <v>72.826086956521749</v>
      </c>
      <c r="Z1087">
        <v>6.8104243113456189</v>
      </c>
      <c r="AA1087">
        <v>0</v>
      </c>
      <c r="AB1087">
        <v>1.7288760184971621</v>
      </c>
      <c r="AD1087">
        <v>31.851100520238841</v>
      </c>
      <c r="AF1087">
        <v>1.0361527199008898</v>
      </c>
      <c r="AG1087">
        <v>1.3074608595795731</v>
      </c>
      <c r="AH1087">
        <v>0</v>
      </c>
    </row>
    <row r="1088" spans="1:34">
      <c r="A1088">
        <v>11</v>
      </c>
      <c r="B1088">
        <v>72</v>
      </c>
      <c r="C1088">
        <v>2019</v>
      </c>
      <c r="D1088">
        <v>99</v>
      </c>
      <c r="E1088">
        <v>99</v>
      </c>
      <c r="F1088">
        <v>99</v>
      </c>
      <c r="G1088">
        <v>99</v>
      </c>
      <c r="H1088">
        <v>99</v>
      </c>
      <c r="I1088">
        <v>99</v>
      </c>
      <c r="J1088">
        <v>999</v>
      </c>
      <c r="K1088">
        <v>99</v>
      </c>
      <c r="L1088">
        <v>12</v>
      </c>
      <c r="M1088">
        <v>99</v>
      </c>
      <c r="N1088">
        <v>99</v>
      </c>
      <c r="O1088">
        <v>99</v>
      </c>
      <c r="P1088">
        <v>9999</v>
      </c>
    </row>
    <row r="1089" spans="1:34">
      <c r="A1089">
        <v>11</v>
      </c>
      <c r="B1089">
        <v>73</v>
      </c>
      <c r="C1089">
        <v>2019</v>
      </c>
      <c r="D1089">
        <v>99</v>
      </c>
      <c r="E1089">
        <v>99</v>
      </c>
      <c r="F1089">
        <v>99</v>
      </c>
      <c r="G1089">
        <v>99</v>
      </c>
      <c r="H1089">
        <v>99</v>
      </c>
      <c r="I1089">
        <v>99</v>
      </c>
      <c r="J1089">
        <v>999</v>
      </c>
      <c r="K1089">
        <v>99</v>
      </c>
      <c r="L1089">
        <v>13</v>
      </c>
      <c r="M1089">
        <v>99</v>
      </c>
      <c r="N1089">
        <v>99</v>
      </c>
      <c r="O1089">
        <v>99</v>
      </c>
      <c r="P1089">
        <v>9999</v>
      </c>
    </row>
    <row r="1090" spans="1:34">
      <c r="A1090">
        <v>11</v>
      </c>
      <c r="B1090">
        <v>74</v>
      </c>
      <c r="C1090">
        <v>2019</v>
      </c>
      <c r="D1090">
        <v>99</v>
      </c>
      <c r="E1090">
        <v>99</v>
      </c>
      <c r="F1090">
        <v>99</v>
      </c>
      <c r="G1090">
        <v>99</v>
      </c>
      <c r="H1090">
        <v>99</v>
      </c>
      <c r="I1090">
        <v>99</v>
      </c>
      <c r="J1090">
        <v>999</v>
      </c>
      <c r="K1090">
        <v>99</v>
      </c>
      <c r="L1090">
        <v>14</v>
      </c>
      <c r="M1090">
        <v>99</v>
      </c>
      <c r="N1090">
        <v>99</v>
      </c>
      <c r="O1090">
        <v>99</v>
      </c>
      <c r="P1090">
        <v>9999</v>
      </c>
      <c r="Q1090">
        <v>2</v>
      </c>
      <c r="R1090">
        <v>3</v>
      </c>
      <c r="S1090">
        <v>14</v>
      </c>
      <c r="T1090">
        <v>10</v>
      </c>
      <c r="U1090">
        <v>27.5</v>
      </c>
      <c r="V1090">
        <v>0</v>
      </c>
      <c r="W1090">
        <v>66.666666666666686</v>
      </c>
      <c r="X1090">
        <v>100</v>
      </c>
      <c r="Y1090">
        <v>100</v>
      </c>
      <c r="Z1090">
        <v>1.7568911937472784</v>
      </c>
      <c r="AA1090">
        <v>0</v>
      </c>
      <c r="AB1090">
        <v>1.4142135623730951</v>
      </c>
      <c r="AD1090">
        <v>88.544750189816355</v>
      </c>
      <c r="AF1090">
        <v>3.3787588692420309E-2</v>
      </c>
      <c r="AG1090">
        <v>4.3208428503170498E-2</v>
      </c>
      <c r="AH1090">
        <v>0</v>
      </c>
    </row>
    <row r="1091" spans="1:34">
      <c r="A1091">
        <v>11</v>
      </c>
      <c r="B1091">
        <v>75</v>
      </c>
      <c r="C1091">
        <v>2019</v>
      </c>
      <c r="D1091">
        <v>99</v>
      </c>
      <c r="E1091">
        <v>99</v>
      </c>
      <c r="F1091">
        <v>99</v>
      </c>
      <c r="G1091">
        <v>99</v>
      </c>
      <c r="H1091">
        <v>99</v>
      </c>
      <c r="I1091">
        <v>99</v>
      </c>
      <c r="J1091">
        <v>999</v>
      </c>
      <c r="K1091">
        <v>99</v>
      </c>
      <c r="L1091">
        <v>15</v>
      </c>
      <c r="M1091">
        <v>99</v>
      </c>
      <c r="N1091">
        <v>99</v>
      </c>
      <c r="O1091">
        <v>99</v>
      </c>
      <c r="P1091">
        <v>9999</v>
      </c>
    </row>
    <row r="1092" spans="1:34">
      <c r="A1092">
        <v>11</v>
      </c>
      <c r="B1092">
        <v>76</v>
      </c>
      <c r="C1092">
        <v>2018</v>
      </c>
      <c r="D1092">
        <v>99</v>
      </c>
      <c r="E1092">
        <v>99</v>
      </c>
      <c r="F1092">
        <v>99</v>
      </c>
      <c r="G1092">
        <v>99</v>
      </c>
      <c r="H1092">
        <v>99</v>
      </c>
      <c r="I1092">
        <v>99</v>
      </c>
      <c r="J1092">
        <v>999</v>
      </c>
      <c r="K1092">
        <v>99</v>
      </c>
      <c r="L1092">
        <v>1</v>
      </c>
      <c r="M1092">
        <v>99</v>
      </c>
      <c r="N1092">
        <v>99</v>
      </c>
      <c r="O1092">
        <v>99</v>
      </c>
      <c r="P1092">
        <v>9999</v>
      </c>
      <c r="Q1092">
        <v>89</v>
      </c>
      <c r="R1092">
        <v>165</v>
      </c>
      <c r="S1092">
        <v>1</v>
      </c>
      <c r="T1092">
        <v>2.4242424242424243</v>
      </c>
      <c r="U1092">
        <v>15.501090909090905</v>
      </c>
      <c r="V1092">
        <v>0</v>
      </c>
      <c r="W1092">
        <v>0</v>
      </c>
      <c r="X1092">
        <v>43.636363636363633</v>
      </c>
      <c r="Y1092">
        <v>1.8181818181818179</v>
      </c>
      <c r="Z1092">
        <v>3.744448985345751</v>
      </c>
      <c r="AA1092">
        <v>0</v>
      </c>
      <c r="AB1092">
        <v>1.0395308682665327</v>
      </c>
      <c r="AD1092">
        <v>18.812332669181153</v>
      </c>
      <c r="AF1092">
        <v>1.6859098804536623</v>
      </c>
      <c r="AG1092">
        <v>1.2677939019018161</v>
      </c>
      <c r="AH1092">
        <v>1.8181818181818179</v>
      </c>
    </row>
    <row r="1093" spans="1:34">
      <c r="A1093">
        <v>11</v>
      </c>
      <c r="B1093">
        <v>77</v>
      </c>
      <c r="C1093">
        <v>2018</v>
      </c>
      <c r="D1093">
        <v>99</v>
      </c>
      <c r="E1093">
        <v>99</v>
      </c>
      <c r="F1093">
        <v>99</v>
      </c>
      <c r="G1093">
        <v>99</v>
      </c>
      <c r="H1093">
        <v>99</v>
      </c>
      <c r="I1093">
        <v>99</v>
      </c>
      <c r="J1093">
        <v>999</v>
      </c>
      <c r="K1093">
        <v>99</v>
      </c>
      <c r="L1093">
        <v>2</v>
      </c>
      <c r="M1093">
        <v>99</v>
      </c>
      <c r="N1093">
        <v>99</v>
      </c>
      <c r="O1093">
        <v>99</v>
      </c>
      <c r="P1093">
        <v>9999</v>
      </c>
      <c r="Q1093">
        <v>236</v>
      </c>
      <c r="R1093">
        <v>749</v>
      </c>
      <c r="S1093">
        <v>2</v>
      </c>
      <c r="T1093">
        <v>3.1241655540720954</v>
      </c>
      <c r="U1093">
        <v>16.571188251001331</v>
      </c>
      <c r="V1093">
        <v>0</v>
      </c>
      <c r="W1093">
        <v>0</v>
      </c>
      <c r="X1093">
        <v>61.01468624833111</v>
      </c>
      <c r="Y1093">
        <v>3.2042723631508681</v>
      </c>
      <c r="Z1093">
        <v>3.6631763454493527</v>
      </c>
      <c r="AA1093">
        <v>0</v>
      </c>
      <c r="AB1093">
        <v>1.4893716040649669</v>
      </c>
      <c r="AD1093">
        <v>26.000269108629873</v>
      </c>
      <c r="AF1093">
        <v>7.6530090936957187</v>
      </c>
      <c r="AG1093">
        <v>6.1523058816986449</v>
      </c>
      <c r="AH1093">
        <v>0.93457943925233611</v>
      </c>
    </row>
    <row r="1094" spans="1:34">
      <c r="A1094">
        <v>11</v>
      </c>
      <c r="B1094">
        <v>78</v>
      </c>
      <c r="C1094">
        <v>2018</v>
      </c>
      <c r="D1094">
        <v>99</v>
      </c>
      <c r="E1094">
        <v>99</v>
      </c>
      <c r="F1094">
        <v>99</v>
      </c>
      <c r="G1094">
        <v>99</v>
      </c>
      <c r="H1094">
        <v>99</v>
      </c>
      <c r="I1094">
        <v>99</v>
      </c>
      <c r="J1094">
        <v>999</v>
      </c>
      <c r="K1094">
        <v>99</v>
      </c>
      <c r="L1094">
        <v>3</v>
      </c>
      <c r="M1094">
        <v>99</v>
      </c>
      <c r="N1094">
        <v>99</v>
      </c>
      <c r="O1094">
        <v>99</v>
      </c>
      <c r="P1094">
        <v>9999</v>
      </c>
      <c r="Q1094">
        <v>334</v>
      </c>
      <c r="R1094">
        <v>1367</v>
      </c>
      <c r="S1094">
        <v>3</v>
      </c>
      <c r="T1094">
        <v>3.9268471104608631</v>
      </c>
      <c r="U1094">
        <v>17.576547183613716</v>
      </c>
      <c r="V1094">
        <v>0</v>
      </c>
      <c r="W1094">
        <v>0.14630577907827361</v>
      </c>
      <c r="X1094">
        <v>67.154352596927566</v>
      </c>
      <c r="Y1094">
        <v>6.5837600585223122</v>
      </c>
      <c r="Z1094">
        <v>3.941537683993936</v>
      </c>
      <c r="AA1094">
        <v>0</v>
      </c>
      <c r="AB1094">
        <v>1.6011802320059301</v>
      </c>
      <c r="AD1094">
        <v>31.302930471173887</v>
      </c>
      <c r="AF1094">
        <v>13.967507918667618</v>
      </c>
      <c r="AG1094">
        <v>11.909801684394113</v>
      </c>
      <c r="AH1094">
        <v>0.51207022677395753</v>
      </c>
    </row>
    <row r="1095" spans="1:34">
      <c r="A1095">
        <v>11</v>
      </c>
      <c r="B1095">
        <v>79</v>
      </c>
      <c r="C1095">
        <v>2018</v>
      </c>
      <c r="D1095">
        <v>99</v>
      </c>
      <c r="E1095">
        <v>99</v>
      </c>
      <c r="F1095">
        <v>99</v>
      </c>
      <c r="G1095">
        <v>99</v>
      </c>
      <c r="H1095">
        <v>99</v>
      </c>
      <c r="I1095">
        <v>99</v>
      </c>
      <c r="J1095">
        <v>999</v>
      </c>
      <c r="K1095">
        <v>99</v>
      </c>
      <c r="L1095">
        <v>4</v>
      </c>
      <c r="M1095">
        <v>99</v>
      </c>
      <c r="N1095">
        <v>99</v>
      </c>
      <c r="O1095">
        <v>99</v>
      </c>
      <c r="P1095">
        <v>9999</v>
      </c>
      <c r="Q1095">
        <v>362</v>
      </c>
      <c r="R1095">
        <v>1581</v>
      </c>
      <c r="S1095">
        <v>4</v>
      </c>
      <c r="T1095">
        <v>4.6894370651486401</v>
      </c>
      <c r="U1095">
        <v>18.688513598987996</v>
      </c>
      <c r="V1095">
        <v>0</v>
      </c>
      <c r="W1095">
        <v>0.31625553447185323</v>
      </c>
      <c r="X1095">
        <v>76.027830487033498</v>
      </c>
      <c r="Y1095">
        <v>12.65022137887413</v>
      </c>
      <c r="Z1095">
        <v>4.3183682383770874</v>
      </c>
      <c r="AA1095">
        <v>0</v>
      </c>
      <c r="AB1095">
        <v>1.719500390604138</v>
      </c>
      <c r="AD1095">
        <v>30.072625408433677</v>
      </c>
      <c r="AF1095">
        <v>16.15408194543782</v>
      </c>
      <c r="AG1095">
        <v>14.64566452187065</v>
      </c>
      <c r="AH1095">
        <v>0.37950664136622392</v>
      </c>
    </row>
    <row r="1096" spans="1:34">
      <c r="A1096">
        <v>11</v>
      </c>
      <c r="B1096">
        <v>80</v>
      </c>
      <c r="C1096">
        <v>2018</v>
      </c>
      <c r="D1096">
        <v>99</v>
      </c>
      <c r="E1096">
        <v>99</v>
      </c>
      <c r="F1096">
        <v>99</v>
      </c>
      <c r="G1096">
        <v>99</v>
      </c>
      <c r="H1096">
        <v>99</v>
      </c>
      <c r="I1096">
        <v>99</v>
      </c>
      <c r="J1096">
        <v>999</v>
      </c>
      <c r="K1096">
        <v>99</v>
      </c>
      <c r="L1096">
        <v>5</v>
      </c>
      <c r="M1096">
        <v>99</v>
      </c>
      <c r="N1096">
        <v>99</v>
      </c>
      <c r="O1096">
        <v>99</v>
      </c>
      <c r="P1096">
        <v>9999</v>
      </c>
      <c r="Q1096">
        <v>473</v>
      </c>
      <c r="R1096">
        <v>2567</v>
      </c>
      <c r="S1096">
        <v>5</v>
      </c>
      <c r="T1096">
        <v>5.416049863654071</v>
      </c>
      <c r="U1096">
        <v>20.174507206856216</v>
      </c>
      <c r="V1096">
        <v>0</v>
      </c>
      <c r="W1096">
        <v>1.2076353720296065</v>
      </c>
      <c r="X1096">
        <v>80.794701986754987</v>
      </c>
      <c r="Y1096">
        <v>24.152707440592128</v>
      </c>
      <c r="Z1096">
        <v>5.2950244247404568</v>
      </c>
      <c r="AA1096">
        <v>0</v>
      </c>
      <c r="AB1096">
        <v>1.7639928352671841</v>
      </c>
      <c r="AD1096">
        <v>30.350404601607309</v>
      </c>
      <c r="AF1096">
        <v>26.228670685603351</v>
      </c>
      <c r="AG1096">
        <v>25.67031836661938</v>
      </c>
      <c r="AH1096">
        <v>0.70120763537202946</v>
      </c>
    </row>
    <row r="1097" spans="1:34">
      <c r="A1097">
        <v>11</v>
      </c>
      <c r="B1097">
        <v>81</v>
      </c>
      <c r="C1097">
        <v>2018</v>
      </c>
      <c r="D1097">
        <v>99</v>
      </c>
      <c r="E1097">
        <v>99</v>
      </c>
      <c r="F1097">
        <v>99</v>
      </c>
      <c r="G1097">
        <v>99</v>
      </c>
      <c r="H1097">
        <v>99</v>
      </c>
      <c r="I1097">
        <v>99</v>
      </c>
      <c r="J1097">
        <v>999</v>
      </c>
      <c r="K1097">
        <v>99</v>
      </c>
      <c r="L1097">
        <v>6</v>
      </c>
      <c r="M1097">
        <v>99</v>
      </c>
      <c r="N1097">
        <v>99</v>
      </c>
      <c r="O1097">
        <v>99</v>
      </c>
      <c r="P1097">
        <v>9999</v>
      </c>
      <c r="Q1097">
        <v>440</v>
      </c>
      <c r="R1097">
        <v>2169</v>
      </c>
      <c r="S1097">
        <v>6</v>
      </c>
      <c r="T1097">
        <v>6.4771784232365137</v>
      </c>
      <c r="U1097">
        <v>22.966445366528323</v>
      </c>
      <c r="V1097">
        <v>9.7279852466574432</v>
      </c>
      <c r="W1097">
        <v>5.4402950668510819</v>
      </c>
      <c r="X1097">
        <v>89.396035039188561</v>
      </c>
      <c r="Y1097">
        <v>48.501613646841882</v>
      </c>
      <c r="Z1097">
        <v>5.7603211313336864</v>
      </c>
      <c r="AA1097">
        <v>0</v>
      </c>
      <c r="AB1097">
        <v>2.0097870644018663</v>
      </c>
      <c r="AD1097">
        <v>37.621507875429963</v>
      </c>
      <c r="AF1097">
        <v>22.162051701236329</v>
      </c>
      <c r="AG1097">
        <v>24.691972546993924</v>
      </c>
      <c r="AH1097">
        <v>0.18441678192715535</v>
      </c>
    </row>
    <row r="1098" spans="1:34">
      <c r="A1098">
        <v>11</v>
      </c>
      <c r="B1098">
        <v>82</v>
      </c>
      <c r="C1098">
        <v>2018</v>
      </c>
      <c r="D1098">
        <v>99</v>
      </c>
      <c r="E1098">
        <v>99</v>
      </c>
      <c r="F1098">
        <v>99</v>
      </c>
      <c r="G1098">
        <v>99</v>
      </c>
      <c r="H1098">
        <v>99</v>
      </c>
      <c r="I1098">
        <v>99</v>
      </c>
      <c r="J1098">
        <v>999</v>
      </c>
      <c r="K1098">
        <v>99</v>
      </c>
      <c r="L1098">
        <v>7</v>
      </c>
      <c r="M1098">
        <v>99</v>
      </c>
      <c r="N1098">
        <v>99</v>
      </c>
      <c r="O1098">
        <v>99</v>
      </c>
      <c r="P1098">
        <v>9999</v>
      </c>
    </row>
    <row r="1099" spans="1:34">
      <c r="A1099">
        <v>11</v>
      </c>
      <c r="B1099">
        <v>83</v>
      </c>
      <c r="C1099">
        <v>2018</v>
      </c>
      <c r="D1099">
        <v>99</v>
      </c>
      <c r="E1099">
        <v>99</v>
      </c>
      <c r="F1099">
        <v>99</v>
      </c>
      <c r="G1099">
        <v>99</v>
      </c>
      <c r="H1099">
        <v>99</v>
      </c>
      <c r="I1099">
        <v>99</v>
      </c>
      <c r="J1099">
        <v>999</v>
      </c>
      <c r="K1099">
        <v>99</v>
      </c>
      <c r="L1099">
        <v>8</v>
      </c>
      <c r="M1099">
        <v>99</v>
      </c>
      <c r="N1099">
        <v>99</v>
      </c>
      <c r="O1099">
        <v>99</v>
      </c>
      <c r="P1099">
        <v>9999</v>
      </c>
      <c r="Q1099">
        <v>320</v>
      </c>
      <c r="R1099">
        <v>1130</v>
      </c>
      <c r="S1099">
        <v>8</v>
      </c>
      <c r="T1099">
        <v>7.6212389380530974</v>
      </c>
      <c r="U1099">
        <v>26.377415929203515</v>
      </c>
      <c r="V1099">
        <v>5.9292035398230096</v>
      </c>
      <c r="W1099">
        <v>19.292035398230087</v>
      </c>
      <c r="X1099">
        <v>92.920353982300881</v>
      </c>
      <c r="Y1099">
        <v>69.823008849557525</v>
      </c>
      <c r="Z1099">
        <v>6.8886136174391694</v>
      </c>
      <c r="AA1099">
        <v>0</v>
      </c>
      <c r="AB1099">
        <v>2.3675330249701982</v>
      </c>
      <c r="AD1099">
        <v>49.666440001841472</v>
      </c>
      <c r="AF1099">
        <v>11.545928272197816</v>
      </c>
      <c r="AG1099">
        <v>14.774511894043981</v>
      </c>
      <c r="AH1099">
        <v>0.17699115044247787</v>
      </c>
    </row>
    <row r="1100" spans="1:34">
      <c r="A1100">
        <v>11</v>
      </c>
      <c r="B1100">
        <v>84</v>
      </c>
      <c r="C1100">
        <v>2018</v>
      </c>
      <c r="D1100">
        <v>99</v>
      </c>
      <c r="E1100">
        <v>99</v>
      </c>
      <c r="F1100">
        <v>99</v>
      </c>
      <c r="G1100">
        <v>99</v>
      </c>
      <c r="H1100">
        <v>99</v>
      </c>
      <c r="I1100">
        <v>99</v>
      </c>
      <c r="J1100">
        <v>999</v>
      </c>
      <c r="K1100">
        <v>99</v>
      </c>
      <c r="L1100">
        <v>9</v>
      </c>
      <c r="M1100">
        <v>99</v>
      </c>
      <c r="N1100">
        <v>99</v>
      </c>
      <c r="O1100">
        <v>99</v>
      </c>
      <c r="P1100">
        <v>9999</v>
      </c>
    </row>
    <row r="1101" spans="1:34">
      <c r="A1101">
        <v>11</v>
      </c>
      <c r="B1101">
        <v>85</v>
      </c>
      <c r="C1101">
        <v>2018</v>
      </c>
      <c r="D1101">
        <v>99</v>
      </c>
      <c r="E1101">
        <v>99</v>
      </c>
      <c r="F1101">
        <v>99</v>
      </c>
      <c r="G1101">
        <v>99</v>
      </c>
      <c r="H1101">
        <v>99</v>
      </c>
      <c r="I1101">
        <v>99</v>
      </c>
      <c r="J1101">
        <v>999</v>
      </c>
      <c r="K1101">
        <v>99</v>
      </c>
      <c r="L1101">
        <v>10</v>
      </c>
      <c r="M1101">
        <v>99</v>
      </c>
      <c r="N1101">
        <v>99</v>
      </c>
      <c r="O1101">
        <v>99</v>
      </c>
      <c r="P1101">
        <v>9999</v>
      </c>
    </row>
    <row r="1102" spans="1:34">
      <c r="A1102">
        <v>11</v>
      </c>
      <c r="B1102">
        <v>86</v>
      </c>
      <c r="C1102">
        <v>2018</v>
      </c>
      <c r="D1102">
        <v>99</v>
      </c>
      <c r="E1102">
        <v>99</v>
      </c>
      <c r="F1102">
        <v>99</v>
      </c>
      <c r="G1102">
        <v>99</v>
      </c>
      <c r="H1102">
        <v>99</v>
      </c>
      <c r="I1102">
        <v>99</v>
      </c>
      <c r="J1102">
        <v>999</v>
      </c>
      <c r="K1102">
        <v>99</v>
      </c>
      <c r="L1102">
        <v>11</v>
      </c>
      <c r="M1102">
        <v>99</v>
      </c>
      <c r="N1102">
        <v>99</v>
      </c>
      <c r="O1102">
        <v>99</v>
      </c>
      <c r="P1102">
        <v>9999</v>
      </c>
      <c r="Q1102">
        <v>24</v>
      </c>
      <c r="R1102">
        <v>59</v>
      </c>
      <c r="S1102">
        <v>11</v>
      </c>
      <c r="T1102">
        <v>8.4067796610169498</v>
      </c>
      <c r="U1102">
        <v>30.351355932203401</v>
      </c>
      <c r="V1102">
        <v>5.0847457627118642</v>
      </c>
      <c r="W1102">
        <v>23.728813559322031</v>
      </c>
      <c r="X1102">
        <v>96.61016949152544</v>
      </c>
      <c r="Y1102">
        <v>83.050847457627114</v>
      </c>
      <c r="Z1102">
        <v>7.7445931839687985</v>
      </c>
      <c r="AA1102">
        <v>0</v>
      </c>
      <c r="AB1102">
        <v>2.4364369933649326</v>
      </c>
      <c r="AD1102">
        <v>48.394449008163583</v>
      </c>
      <c r="AF1102">
        <v>0.6028405027076732</v>
      </c>
      <c r="AG1102">
        <v>0.88763120247749505</v>
      </c>
      <c r="AH1102">
        <v>0</v>
      </c>
    </row>
    <row r="1103" spans="1:34">
      <c r="A1103">
        <v>11</v>
      </c>
      <c r="B1103">
        <v>87</v>
      </c>
      <c r="C1103">
        <v>2018</v>
      </c>
      <c r="D1103">
        <v>99</v>
      </c>
      <c r="E1103">
        <v>99</v>
      </c>
      <c r="F1103">
        <v>99</v>
      </c>
      <c r="G1103">
        <v>99</v>
      </c>
      <c r="H1103">
        <v>99</v>
      </c>
      <c r="I1103">
        <v>99</v>
      </c>
      <c r="J1103">
        <v>999</v>
      </c>
      <c r="K1103">
        <v>99</v>
      </c>
      <c r="L1103">
        <v>12</v>
      </c>
      <c r="M1103">
        <v>99</v>
      </c>
      <c r="N1103">
        <v>99</v>
      </c>
      <c r="O1103">
        <v>99</v>
      </c>
      <c r="P1103">
        <v>9999</v>
      </c>
    </row>
    <row r="1104" spans="1:34">
      <c r="A1104">
        <v>11</v>
      </c>
      <c r="B1104">
        <v>88</v>
      </c>
      <c r="C1104">
        <v>2018</v>
      </c>
      <c r="D1104">
        <v>99</v>
      </c>
      <c r="E1104">
        <v>99</v>
      </c>
      <c r="F1104">
        <v>99</v>
      </c>
      <c r="G1104">
        <v>99</v>
      </c>
      <c r="H1104">
        <v>99</v>
      </c>
      <c r="I1104">
        <v>99</v>
      </c>
      <c r="J1104">
        <v>999</v>
      </c>
      <c r="K1104">
        <v>99</v>
      </c>
      <c r="L1104">
        <v>13</v>
      </c>
      <c r="M1104">
        <v>99</v>
      </c>
      <c r="N1104">
        <v>99</v>
      </c>
      <c r="O1104">
        <v>99</v>
      </c>
      <c r="P1104">
        <v>9999</v>
      </c>
    </row>
    <row r="1105" spans="1:34">
      <c r="A1105">
        <v>11</v>
      </c>
      <c r="B1105">
        <v>89</v>
      </c>
      <c r="C1105">
        <v>2018</v>
      </c>
      <c r="D1105">
        <v>99</v>
      </c>
      <c r="E1105">
        <v>99</v>
      </c>
      <c r="F1105">
        <v>99</v>
      </c>
      <c r="G1105">
        <v>99</v>
      </c>
      <c r="H1105">
        <v>99</v>
      </c>
      <c r="I1105">
        <v>99</v>
      </c>
      <c r="J1105">
        <v>999</v>
      </c>
      <c r="K1105">
        <v>99</v>
      </c>
      <c r="L1105">
        <v>14</v>
      </c>
      <c r="M1105">
        <v>99</v>
      </c>
      <c r="N1105">
        <v>99</v>
      </c>
      <c r="O1105">
        <v>99</v>
      </c>
      <c r="P1105">
        <v>9999</v>
      </c>
    </row>
    <row r="1106" spans="1:34">
      <c r="A1106">
        <v>11</v>
      </c>
      <c r="B1106">
        <v>90</v>
      </c>
      <c r="C1106">
        <v>2018</v>
      </c>
      <c r="D1106">
        <v>99</v>
      </c>
      <c r="E1106">
        <v>99</v>
      </c>
      <c r="F1106">
        <v>99</v>
      </c>
      <c r="G1106">
        <v>99</v>
      </c>
      <c r="H1106">
        <v>99</v>
      </c>
      <c r="I1106">
        <v>99</v>
      </c>
      <c r="J1106">
        <v>999</v>
      </c>
      <c r="K1106">
        <v>99</v>
      </c>
      <c r="L1106">
        <v>15</v>
      </c>
      <c r="M1106">
        <v>99</v>
      </c>
      <c r="N1106">
        <v>99</v>
      </c>
      <c r="O1106">
        <v>99</v>
      </c>
      <c r="P1106">
        <v>9999</v>
      </c>
    </row>
    <row r="1107" spans="1:34">
      <c r="A1107">
        <v>11</v>
      </c>
      <c r="B1107">
        <v>91</v>
      </c>
      <c r="C1107">
        <v>2017</v>
      </c>
      <c r="D1107">
        <v>99</v>
      </c>
      <c r="E1107">
        <v>99</v>
      </c>
      <c r="F1107">
        <v>99</v>
      </c>
      <c r="G1107">
        <v>99</v>
      </c>
      <c r="H1107">
        <v>99</v>
      </c>
      <c r="I1107">
        <v>99</v>
      </c>
      <c r="J1107">
        <v>999</v>
      </c>
      <c r="K1107">
        <v>99</v>
      </c>
      <c r="L1107">
        <v>1</v>
      </c>
      <c r="M1107">
        <v>99</v>
      </c>
      <c r="N1107">
        <v>99</v>
      </c>
      <c r="O1107">
        <v>99</v>
      </c>
      <c r="P1107">
        <v>9999</v>
      </c>
      <c r="Q1107">
        <v>83</v>
      </c>
      <c r="R1107">
        <v>213</v>
      </c>
      <c r="S1107">
        <v>1</v>
      </c>
      <c r="T1107">
        <v>2.352112676056338</v>
      </c>
      <c r="U1107">
        <v>15.158685446009397</v>
      </c>
      <c r="V1107">
        <v>0</v>
      </c>
      <c r="W1107">
        <v>0</v>
      </c>
      <c r="X1107">
        <v>36.150234741784047</v>
      </c>
      <c r="Y1107">
        <v>0.93896713615023508</v>
      </c>
      <c r="Z1107">
        <v>3.3285480430308843</v>
      </c>
      <c r="AA1107">
        <v>0</v>
      </c>
      <c r="AB1107">
        <v>0.96558515498606257</v>
      </c>
      <c r="AD1107">
        <v>27.359584530265376</v>
      </c>
      <c r="AF1107">
        <v>2.032442748091603</v>
      </c>
      <c r="AG1107">
        <v>1.4956353369788524</v>
      </c>
      <c r="AH1107">
        <v>0</v>
      </c>
    </row>
    <row r="1108" spans="1:34">
      <c r="A1108">
        <v>11</v>
      </c>
      <c r="B1108">
        <v>92</v>
      </c>
      <c r="C1108">
        <v>2017</v>
      </c>
      <c r="D1108">
        <v>99</v>
      </c>
      <c r="E1108">
        <v>99</v>
      </c>
      <c r="F1108">
        <v>99</v>
      </c>
      <c r="G1108">
        <v>99</v>
      </c>
      <c r="H1108">
        <v>99</v>
      </c>
      <c r="I1108">
        <v>99</v>
      </c>
      <c r="J1108">
        <v>999</v>
      </c>
      <c r="K1108">
        <v>99</v>
      </c>
      <c r="L1108">
        <v>2</v>
      </c>
      <c r="M1108">
        <v>99</v>
      </c>
      <c r="N1108">
        <v>99</v>
      </c>
      <c r="O1108">
        <v>99</v>
      </c>
      <c r="P1108">
        <v>9999</v>
      </c>
      <c r="Q1108">
        <v>249</v>
      </c>
      <c r="R1108">
        <v>930</v>
      </c>
      <c r="S1108">
        <v>2</v>
      </c>
      <c r="T1108">
        <v>3.0161290322580641</v>
      </c>
      <c r="U1108">
        <v>16.346129032258055</v>
      </c>
      <c r="V1108">
        <v>0</v>
      </c>
      <c r="W1108">
        <v>0</v>
      </c>
      <c r="X1108">
        <v>55.053763440860223</v>
      </c>
      <c r="Y1108">
        <v>3.2258064516129026</v>
      </c>
      <c r="Z1108">
        <v>3.5623978671670158</v>
      </c>
      <c r="AA1108">
        <v>0</v>
      </c>
      <c r="AB1108">
        <v>1.505815988028514</v>
      </c>
      <c r="AD1108">
        <v>31.123794134071737</v>
      </c>
      <c r="AF1108">
        <v>8.8740458015267176</v>
      </c>
      <c r="AG1108">
        <v>7.0417798653427948</v>
      </c>
      <c r="AH1108">
        <v>0.21505376344086025</v>
      </c>
    </row>
    <row r="1109" spans="1:34">
      <c r="A1109">
        <v>11</v>
      </c>
      <c r="B1109">
        <v>93</v>
      </c>
      <c r="C1109">
        <v>2017</v>
      </c>
      <c r="D1109">
        <v>99</v>
      </c>
      <c r="E1109">
        <v>99</v>
      </c>
      <c r="F1109">
        <v>99</v>
      </c>
      <c r="G1109">
        <v>99</v>
      </c>
      <c r="H1109">
        <v>99</v>
      </c>
      <c r="I1109">
        <v>99</v>
      </c>
      <c r="J1109">
        <v>999</v>
      </c>
      <c r="K1109">
        <v>99</v>
      </c>
      <c r="L1109">
        <v>3</v>
      </c>
      <c r="M1109">
        <v>99</v>
      </c>
      <c r="N1109">
        <v>99</v>
      </c>
      <c r="O1109">
        <v>99</v>
      </c>
      <c r="P1109">
        <v>9999</v>
      </c>
      <c r="Q1109">
        <v>297</v>
      </c>
      <c r="R1109">
        <v>1260</v>
      </c>
      <c r="S1109">
        <v>3</v>
      </c>
      <c r="T1109">
        <v>3.8309523809523824</v>
      </c>
      <c r="U1109">
        <v>17.458571428571435</v>
      </c>
      <c r="V1109">
        <v>0</v>
      </c>
      <c r="W1109">
        <v>7.9365079365079347E-2</v>
      </c>
      <c r="X1109">
        <v>65.555555555555557</v>
      </c>
      <c r="Y1109">
        <v>5.7936507936507953</v>
      </c>
      <c r="Z1109">
        <v>3.9614569057767799</v>
      </c>
      <c r="AA1109">
        <v>0</v>
      </c>
      <c r="AB1109">
        <v>1.6820699778638331</v>
      </c>
      <c r="AD1109">
        <v>33.215748794063579</v>
      </c>
      <c r="AF1109">
        <v>12.022900763358772</v>
      </c>
      <c r="AG1109">
        <v>10.189756880510842</v>
      </c>
      <c r="AH1109">
        <v>7.9365079365079347E-2</v>
      </c>
    </row>
    <row r="1110" spans="1:34">
      <c r="A1110">
        <v>11</v>
      </c>
      <c r="B1110">
        <v>94</v>
      </c>
      <c r="C1110">
        <v>2017</v>
      </c>
      <c r="D1110">
        <v>99</v>
      </c>
      <c r="E1110">
        <v>99</v>
      </c>
      <c r="F1110">
        <v>99</v>
      </c>
      <c r="G1110">
        <v>99</v>
      </c>
      <c r="H1110">
        <v>99</v>
      </c>
      <c r="I1110">
        <v>99</v>
      </c>
      <c r="J1110">
        <v>999</v>
      </c>
      <c r="K1110">
        <v>99</v>
      </c>
      <c r="L1110">
        <v>4</v>
      </c>
      <c r="M1110">
        <v>99</v>
      </c>
      <c r="N1110">
        <v>99</v>
      </c>
      <c r="O1110">
        <v>99</v>
      </c>
      <c r="P1110">
        <v>9999</v>
      </c>
      <c r="Q1110">
        <v>356</v>
      </c>
      <c r="R1110">
        <v>1694</v>
      </c>
      <c r="S1110">
        <v>4</v>
      </c>
      <c r="T1110">
        <v>4.6068476977567876</v>
      </c>
      <c r="U1110">
        <v>18.635478158205405</v>
      </c>
      <c r="V1110">
        <v>0</v>
      </c>
      <c r="W1110">
        <v>0.23612750885478159</v>
      </c>
      <c r="X1110">
        <v>75.796930342384883</v>
      </c>
      <c r="Y1110">
        <v>11.334120425029516</v>
      </c>
      <c r="Z1110">
        <v>4.1493714238332124</v>
      </c>
      <c r="AA1110">
        <v>0</v>
      </c>
      <c r="AB1110">
        <v>1.6642927820570923</v>
      </c>
      <c r="AD1110">
        <v>30.440374870636127</v>
      </c>
      <c r="AF1110">
        <v>16.164122137404579</v>
      </c>
      <c r="AG1110">
        <v>14.623068674249517</v>
      </c>
      <c r="AH1110">
        <v>0.41322314049586795</v>
      </c>
    </row>
    <row r="1111" spans="1:34">
      <c r="A1111">
        <v>11</v>
      </c>
      <c r="B1111">
        <v>95</v>
      </c>
      <c r="C1111">
        <v>2017</v>
      </c>
      <c r="D1111">
        <v>99</v>
      </c>
      <c r="E1111">
        <v>99</v>
      </c>
      <c r="F1111">
        <v>99</v>
      </c>
      <c r="G1111">
        <v>99</v>
      </c>
      <c r="H1111">
        <v>99</v>
      </c>
      <c r="I1111">
        <v>99</v>
      </c>
      <c r="J1111">
        <v>999</v>
      </c>
      <c r="K1111">
        <v>99</v>
      </c>
      <c r="L1111">
        <v>5</v>
      </c>
      <c r="M1111">
        <v>99</v>
      </c>
      <c r="N1111">
        <v>99</v>
      </c>
      <c r="O1111">
        <v>99</v>
      </c>
      <c r="P1111">
        <v>9999</v>
      </c>
      <c r="Q1111">
        <v>460</v>
      </c>
      <c r="R1111">
        <v>3001</v>
      </c>
      <c r="S1111">
        <v>5</v>
      </c>
      <c r="T1111">
        <v>5.4465178273908705</v>
      </c>
      <c r="U1111">
        <v>20.41332889036989</v>
      </c>
      <c r="V1111">
        <v>0</v>
      </c>
      <c r="W1111">
        <v>1.1329556814395201</v>
      </c>
      <c r="X1111">
        <v>82.039320226591116</v>
      </c>
      <c r="Y1111">
        <v>26.224591802732423</v>
      </c>
      <c r="Z1111">
        <v>5.191407520520138</v>
      </c>
      <c r="AA1111">
        <v>0</v>
      </c>
      <c r="AB1111">
        <v>1.8522270708684876</v>
      </c>
      <c r="AD1111">
        <v>39.20605498865001</v>
      </c>
      <c r="AF1111">
        <v>28.635496183206101</v>
      </c>
      <c r="AG1111">
        <v>28.3768641592726</v>
      </c>
      <c r="AH1111">
        <v>0.39986671109630129</v>
      </c>
    </row>
    <row r="1112" spans="1:34">
      <c r="A1112">
        <v>11</v>
      </c>
      <c r="B1112">
        <v>96</v>
      </c>
      <c r="C1112">
        <v>2017</v>
      </c>
      <c r="D1112">
        <v>99</v>
      </c>
      <c r="E1112">
        <v>99</v>
      </c>
      <c r="F1112">
        <v>99</v>
      </c>
      <c r="G1112">
        <v>99</v>
      </c>
      <c r="H1112">
        <v>99</v>
      </c>
      <c r="I1112">
        <v>99</v>
      </c>
      <c r="J1112">
        <v>999</v>
      </c>
      <c r="K1112">
        <v>99</v>
      </c>
      <c r="L1112">
        <v>6</v>
      </c>
      <c r="M1112">
        <v>99</v>
      </c>
      <c r="N1112">
        <v>99</v>
      </c>
      <c r="O1112">
        <v>99</v>
      </c>
      <c r="P1112">
        <v>9999</v>
      </c>
      <c r="Q1112">
        <v>417</v>
      </c>
      <c r="R1112">
        <v>2196</v>
      </c>
      <c r="S1112">
        <v>6</v>
      </c>
      <c r="T1112">
        <v>6.5323315118397103</v>
      </c>
      <c r="U1112">
        <v>23.412613843351519</v>
      </c>
      <c r="V1112">
        <v>8.1967213114754092</v>
      </c>
      <c r="W1112">
        <v>5.373406193078325</v>
      </c>
      <c r="X1112">
        <v>90.755919854280492</v>
      </c>
      <c r="Y1112">
        <v>50.136612021857921</v>
      </c>
      <c r="Z1112">
        <v>5.886708214697201</v>
      </c>
      <c r="AA1112">
        <v>0</v>
      </c>
      <c r="AB1112">
        <v>2.008486600806445</v>
      </c>
      <c r="AD1112">
        <v>37.211160969520861</v>
      </c>
      <c r="AF1112">
        <v>20.954198473282453</v>
      </c>
      <c r="AG1112">
        <v>23.815889735804102</v>
      </c>
      <c r="AH1112">
        <v>0.81967213114754112</v>
      </c>
    </row>
    <row r="1113" spans="1:34">
      <c r="A1113">
        <v>11</v>
      </c>
      <c r="B1113">
        <v>97</v>
      </c>
      <c r="C1113">
        <v>2017</v>
      </c>
      <c r="D1113">
        <v>99</v>
      </c>
      <c r="E1113">
        <v>99</v>
      </c>
      <c r="F1113">
        <v>99</v>
      </c>
      <c r="G1113">
        <v>99</v>
      </c>
      <c r="H1113">
        <v>99</v>
      </c>
      <c r="I1113">
        <v>99</v>
      </c>
      <c r="J1113">
        <v>999</v>
      </c>
      <c r="K1113">
        <v>99</v>
      </c>
      <c r="L1113">
        <v>7</v>
      </c>
      <c r="M1113">
        <v>99</v>
      </c>
      <c r="N1113">
        <v>99</v>
      </c>
      <c r="O1113">
        <v>99</v>
      </c>
      <c r="P1113">
        <v>9999</v>
      </c>
    </row>
    <row r="1114" spans="1:34">
      <c r="A1114">
        <v>11</v>
      </c>
      <c r="B1114">
        <v>98</v>
      </c>
      <c r="C1114">
        <v>2017</v>
      </c>
      <c r="D1114">
        <v>99</v>
      </c>
      <c r="E1114">
        <v>99</v>
      </c>
      <c r="F1114">
        <v>99</v>
      </c>
      <c r="G1114">
        <v>99</v>
      </c>
      <c r="H1114">
        <v>99</v>
      </c>
      <c r="I1114">
        <v>99</v>
      </c>
      <c r="J1114">
        <v>999</v>
      </c>
      <c r="K1114">
        <v>99</v>
      </c>
      <c r="L1114">
        <v>8</v>
      </c>
      <c r="M1114">
        <v>99</v>
      </c>
      <c r="N1114">
        <v>99</v>
      </c>
      <c r="O1114">
        <v>99</v>
      </c>
      <c r="P1114">
        <v>9999</v>
      </c>
      <c r="Q1114">
        <v>320</v>
      </c>
      <c r="R1114">
        <v>1143</v>
      </c>
      <c r="S1114">
        <v>8</v>
      </c>
      <c r="T1114">
        <v>7.7427821522309692</v>
      </c>
      <c r="U1114">
        <v>26.317760279965004</v>
      </c>
      <c r="V1114">
        <v>6.2117235345581774</v>
      </c>
      <c r="W1114">
        <v>22.659667541557297</v>
      </c>
      <c r="X1114">
        <v>92.125984251968518</v>
      </c>
      <c r="Y1114">
        <v>68.153980752405943</v>
      </c>
      <c r="Z1114">
        <v>6.7923951007084016</v>
      </c>
      <c r="AA1114">
        <v>0</v>
      </c>
      <c r="AB1114">
        <v>2.5158079313548538</v>
      </c>
      <c r="AD1114">
        <v>52.358299256688838</v>
      </c>
      <c r="AF1114">
        <v>10.90648854961832</v>
      </c>
      <c r="AG1114">
        <v>13.934125897772628</v>
      </c>
      <c r="AH1114">
        <v>1.3998250218722657</v>
      </c>
    </row>
    <row r="1115" spans="1:34">
      <c r="A1115">
        <v>11</v>
      </c>
      <c r="B1115">
        <v>99</v>
      </c>
      <c r="C1115">
        <v>2017</v>
      </c>
      <c r="D1115">
        <v>99</v>
      </c>
      <c r="E1115">
        <v>99</v>
      </c>
      <c r="F1115">
        <v>99</v>
      </c>
      <c r="G1115">
        <v>99</v>
      </c>
      <c r="H1115">
        <v>99</v>
      </c>
      <c r="I1115">
        <v>99</v>
      </c>
      <c r="J1115">
        <v>999</v>
      </c>
      <c r="K1115">
        <v>99</v>
      </c>
      <c r="L1115">
        <v>9</v>
      </c>
      <c r="M1115">
        <v>99</v>
      </c>
      <c r="N1115">
        <v>99</v>
      </c>
      <c r="O1115">
        <v>99</v>
      </c>
      <c r="P1115">
        <v>9999</v>
      </c>
    </row>
    <row r="1116" spans="1:34">
      <c r="A1116">
        <v>11</v>
      </c>
      <c r="B1116">
        <v>100</v>
      </c>
      <c r="C1116">
        <v>2017</v>
      </c>
      <c r="D1116">
        <v>99</v>
      </c>
      <c r="E1116">
        <v>99</v>
      </c>
      <c r="F1116">
        <v>99</v>
      </c>
      <c r="G1116">
        <v>99</v>
      </c>
      <c r="H1116">
        <v>99</v>
      </c>
      <c r="I1116">
        <v>99</v>
      </c>
      <c r="J1116">
        <v>999</v>
      </c>
      <c r="K1116">
        <v>99</v>
      </c>
      <c r="L1116">
        <v>10</v>
      </c>
      <c r="M1116">
        <v>99</v>
      </c>
      <c r="N1116">
        <v>99</v>
      </c>
      <c r="O1116">
        <v>99</v>
      </c>
      <c r="P1116">
        <v>9999</v>
      </c>
    </row>
    <row r="1117" spans="1:34">
      <c r="A1117">
        <v>11</v>
      </c>
      <c r="B1117">
        <v>101</v>
      </c>
      <c r="C1117">
        <v>2017</v>
      </c>
      <c r="D1117">
        <v>99</v>
      </c>
      <c r="E1117">
        <v>99</v>
      </c>
      <c r="F1117">
        <v>99</v>
      </c>
      <c r="G1117">
        <v>99</v>
      </c>
      <c r="H1117">
        <v>99</v>
      </c>
      <c r="I1117">
        <v>99</v>
      </c>
      <c r="J1117">
        <v>999</v>
      </c>
      <c r="K1117">
        <v>99</v>
      </c>
      <c r="L1117">
        <v>11</v>
      </c>
      <c r="M1117">
        <v>99</v>
      </c>
      <c r="N1117">
        <v>99</v>
      </c>
      <c r="O1117">
        <v>99</v>
      </c>
      <c r="P1117">
        <v>9999</v>
      </c>
      <c r="Q1117">
        <v>17</v>
      </c>
      <c r="R1117">
        <v>43</v>
      </c>
      <c r="S1117">
        <v>11</v>
      </c>
      <c r="T1117">
        <v>7.1860465116279117</v>
      </c>
      <c r="U1117">
        <v>26.251162790697659</v>
      </c>
      <c r="V1117">
        <v>6.9767441860465107</v>
      </c>
      <c r="W1117">
        <v>16.279069767441861</v>
      </c>
      <c r="X1117">
        <v>93.023255813953469</v>
      </c>
      <c r="Y1117">
        <v>62.790697674418638</v>
      </c>
      <c r="Z1117">
        <v>7.3019708105199364</v>
      </c>
      <c r="AA1117">
        <v>0</v>
      </c>
      <c r="AB1117">
        <v>2.3748274253432076</v>
      </c>
      <c r="AD1117">
        <v>32.962856403553673</v>
      </c>
      <c r="AF1117">
        <v>0.41030534351145032</v>
      </c>
      <c r="AG1117">
        <v>0.5228794500686722</v>
      </c>
      <c r="AH1117">
        <v>0</v>
      </c>
    </row>
    <row r="1118" spans="1:34">
      <c r="A1118">
        <v>11</v>
      </c>
      <c r="B1118">
        <v>102</v>
      </c>
      <c r="C1118">
        <v>2017</v>
      </c>
      <c r="D1118">
        <v>99</v>
      </c>
      <c r="E1118">
        <v>99</v>
      </c>
      <c r="F1118">
        <v>99</v>
      </c>
      <c r="G1118">
        <v>99</v>
      </c>
      <c r="H1118">
        <v>99</v>
      </c>
      <c r="I1118">
        <v>99</v>
      </c>
      <c r="J1118">
        <v>999</v>
      </c>
      <c r="K1118">
        <v>99</v>
      </c>
      <c r="L1118">
        <v>12</v>
      </c>
      <c r="M1118">
        <v>99</v>
      </c>
      <c r="N1118">
        <v>99</v>
      </c>
      <c r="O1118">
        <v>99</v>
      </c>
      <c r="P1118">
        <v>9999</v>
      </c>
    </row>
    <row r="1119" spans="1:34">
      <c r="A1119">
        <v>11</v>
      </c>
      <c r="B1119">
        <v>103</v>
      </c>
      <c r="C1119">
        <v>2017</v>
      </c>
      <c r="D1119">
        <v>99</v>
      </c>
      <c r="E1119">
        <v>99</v>
      </c>
      <c r="F1119">
        <v>99</v>
      </c>
      <c r="G1119">
        <v>99</v>
      </c>
      <c r="H1119">
        <v>99</v>
      </c>
      <c r="I1119">
        <v>99</v>
      </c>
      <c r="J1119">
        <v>999</v>
      </c>
      <c r="K1119">
        <v>99</v>
      </c>
      <c r="L1119">
        <v>13</v>
      </c>
      <c r="M1119">
        <v>99</v>
      </c>
      <c r="N1119">
        <v>99</v>
      </c>
      <c r="O1119">
        <v>99</v>
      </c>
      <c r="P1119">
        <v>9999</v>
      </c>
    </row>
    <row r="1120" spans="1:34">
      <c r="A1120">
        <v>11</v>
      </c>
      <c r="B1120">
        <v>104</v>
      </c>
      <c r="C1120">
        <v>2017</v>
      </c>
      <c r="D1120">
        <v>99</v>
      </c>
      <c r="E1120">
        <v>99</v>
      </c>
      <c r="F1120">
        <v>99</v>
      </c>
      <c r="G1120">
        <v>99</v>
      </c>
      <c r="H1120">
        <v>99</v>
      </c>
      <c r="I1120">
        <v>99</v>
      </c>
      <c r="J1120">
        <v>999</v>
      </c>
      <c r="K1120">
        <v>99</v>
      </c>
      <c r="L1120">
        <v>14</v>
      </c>
      <c r="M1120">
        <v>99</v>
      </c>
      <c r="N1120">
        <v>99</v>
      </c>
      <c r="O1120">
        <v>99</v>
      </c>
      <c r="P1120">
        <v>9999</v>
      </c>
    </row>
    <row r="1121" spans="1:34">
      <c r="A1121">
        <v>11</v>
      </c>
      <c r="B1121">
        <v>105</v>
      </c>
      <c r="C1121">
        <v>2017</v>
      </c>
      <c r="D1121">
        <v>99</v>
      </c>
      <c r="E1121">
        <v>99</v>
      </c>
      <c r="F1121">
        <v>99</v>
      </c>
      <c r="G1121">
        <v>99</v>
      </c>
      <c r="H1121">
        <v>99</v>
      </c>
      <c r="I1121">
        <v>99</v>
      </c>
      <c r="J1121">
        <v>999</v>
      </c>
      <c r="K1121">
        <v>99</v>
      </c>
      <c r="L1121">
        <v>15</v>
      </c>
      <c r="M1121">
        <v>99</v>
      </c>
      <c r="N1121">
        <v>99</v>
      </c>
      <c r="O1121">
        <v>99</v>
      </c>
      <c r="P1121">
        <v>9999</v>
      </c>
    </row>
    <row r="1122" spans="1:34">
      <c r="A1122">
        <v>11</v>
      </c>
      <c r="B1122">
        <v>106</v>
      </c>
      <c r="C1122">
        <v>2016</v>
      </c>
      <c r="D1122">
        <v>99</v>
      </c>
      <c r="E1122">
        <v>99</v>
      </c>
      <c r="F1122">
        <v>99</v>
      </c>
      <c r="G1122">
        <v>99</v>
      </c>
      <c r="H1122">
        <v>99</v>
      </c>
      <c r="I1122">
        <v>99</v>
      </c>
      <c r="J1122">
        <v>999</v>
      </c>
      <c r="K1122">
        <v>99</v>
      </c>
      <c r="L1122">
        <v>1</v>
      </c>
      <c r="M1122">
        <v>99</v>
      </c>
      <c r="N1122">
        <v>99</v>
      </c>
      <c r="O1122">
        <v>99</v>
      </c>
      <c r="P1122">
        <v>9999</v>
      </c>
      <c r="Q1122">
        <v>69</v>
      </c>
      <c r="R1122">
        <v>137</v>
      </c>
      <c r="S1122">
        <v>1</v>
      </c>
      <c r="T1122">
        <v>2.437956204379562</v>
      </c>
      <c r="U1122">
        <v>15.646715328467161</v>
      </c>
      <c r="V1122">
        <v>0</v>
      </c>
      <c r="W1122">
        <v>0</v>
      </c>
      <c r="X1122">
        <v>46.715328467153313</v>
      </c>
      <c r="Y1122">
        <v>1.4598540145985412</v>
      </c>
      <c r="Z1122">
        <v>3.4352838808924746</v>
      </c>
      <c r="AA1122">
        <v>0</v>
      </c>
      <c r="AB1122">
        <v>1.1767908475221378</v>
      </c>
      <c r="AD1122">
        <v>28.256850815678476</v>
      </c>
      <c r="AF1122">
        <v>1.608547610661031</v>
      </c>
      <c r="AG1122">
        <v>1.1850826423207641</v>
      </c>
      <c r="AH1122">
        <v>1.4598540145985412</v>
      </c>
    </row>
    <row r="1123" spans="1:34">
      <c r="A1123">
        <v>11</v>
      </c>
      <c r="B1123">
        <v>107</v>
      </c>
      <c r="C1123">
        <v>2016</v>
      </c>
      <c r="D1123">
        <v>99</v>
      </c>
      <c r="E1123">
        <v>99</v>
      </c>
      <c r="F1123">
        <v>99</v>
      </c>
      <c r="G1123">
        <v>99</v>
      </c>
      <c r="H1123">
        <v>99</v>
      </c>
      <c r="I1123">
        <v>99</v>
      </c>
      <c r="J1123">
        <v>999</v>
      </c>
      <c r="K1123">
        <v>99</v>
      </c>
      <c r="L1123">
        <v>2</v>
      </c>
      <c r="M1123">
        <v>99</v>
      </c>
      <c r="N1123">
        <v>99</v>
      </c>
      <c r="O1123">
        <v>99</v>
      </c>
      <c r="P1123">
        <v>9999</v>
      </c>
      <c r="Q1123">
        <v>207</v>
      </c>
      <c r="R1123">
        <v>622</v>
      </c>
      <c r="S1123">
        <v>2</v>
      </c>
      <c r="T1123">
        <v>2.8070739549839234</v>
      </c>
      <c r="U1123">
        <v>16.401446945337621</v>
      </c>
      <c r="V1123">
        <v>0</v>
      </c>
      <c r="W1123">
        <v>0</v>
      </c>
      <c r="X1123">
        <v>53.697749196141487</v>
      </c>
      <c r="Y1123">
        <v>2.8938906752411571</v>
      </c>
      <c r="Z1123">
        <v>3.6114788185495423</v>
      </c>
      <c r="AA1123">
        <v>0</v>
      </c>
      <c r="AB1123">
        <v>1.4101429054614516</v>
      </c>
      <c r="AD1123">
        <v>33.137192055907725</v>
      </c>
      <c r="AF1123">
        <v>7.3030409768697906</v>
      </c>
      <c r="AG1123">
        <v>5.6399783505148946</v>
      </c>
      <c r="AH1123">
        <v>1.4469453376205785</v>
      </c>
    </row>
    <row r="1124" spans="1:34">
      <c r="A1124">
        <v>11</v>
      </c>
      <c r="B1124">
        <v>108</v>
      </c>
      <c r="C1124">
        <v>2016</v>
      </c>
      <c r="D1124">
        <v>99</v>
      </c>
      <c r="E1124">
        <v>99</v>
      </c>
      <c r="F1124">
        <v>99</v>
      </c>
      <c r="G1124">
        <v>99</v>
      </c>
      <c r="H1124">
        <v>99</v>
      </c>
      <c r="I1124">
        <v>99</v>
      </c>
      <c r="J1124">
        <v>999</v>
      </c>
      <c r="K1124">
        <v>99</v>
      </c>
      <c r="L1124">
        <v>3</v>
      </c>
      <c r="M1124">
        <v>99</v>
      </c>
      <c r="N1124">
        <v>99</v>
      </c>
      <c r="O1124">
        <v>99</v>
      </c>
      <c r="P1124">
        <v>9999</v>
      </c>
      <c r="Q1124">
        <v>278</v>
      </c>
      <c r="R1124">
        <v>968</v>
      </c>
      <c r="S1124">
        <v>3</v>
      </c>
      <c r="T1124">
        <v>3.8522727272727271</v>
      </c>
      <c r="U1124">
        <v>17.768388429752036</v>
      </c>
      <c r="V1124">
        <v>0</v>
      </c>
      <c r="W1124">
        <v>0</v>
      </c>
      <c r="X1124">
        <v>70.351239669421489</v>
      </c>
      <c r="Y1124">
        <v>7.5413223140495855</v>
      </c>
      <c r="Z1124">
        <v>3.6991864034501409</v>
      </c>
      <c r="AA1124">
        <v>0</v>
      </c>
      <c r="AB1124">
        <v>1.6050910094945805</v>
      </c>
      <c r="AD1124">
        <v>34.571017405626179</v>
      </c>
      <c r="AF1124">
        <v>11.365504285546557</v>
      </c>
      <c r="AG1124">
        <v>9.5088563311199028</v>
      </c>
      <c r="AH1124">
        <v>0.61983471074380181</v>
      </c>
    </row>
    <row r="1125" spans="1:34">
      <c r="A1125">
        <v>11</v>
      </c>
      <c r="B1125">
        <v>109</v>
      </c>
      <c r="C1125">
        <v>2016</v>
      </c>
      <c r="D1125">
        <v>99</v>
      </c>
      <c r="E1125">
        <v>99</v>
      </c>
      <c r="F1125">
        <v>99</v>
      </c>
      <c r="G1125">
        <v>99</v>
      </c>
      <c r="H1125">
        <v>99</v>
      </c>
      <c r="I1125">
        <v>99</v>
      </c>
      <c r="J1125">
        <v>999</v>
      </c>
      <c r="K1125">
        <v>99</v>
      </c>
      <c r="L1125">
        <v>4</v>
      </c>
      <c r="M1125">
        <v>99</v>
      </c>
      <c r="N1125">
        <v>99</v>
      </c>
      <c r="O1125">
        <v>99</v>
      </c>
      <c r="P1125">
        <v>9999</v>
      </c>
      <c r="Q1125">
        <v>337</v>
      </c>
      <c r="R1125">
        <v>1303</v>
      </c>
      <c r="S1125">
        <v>4</v>
      </c>
      <c r="T1125">
        <v>4.5410590943975437</v>
      </c>
      <c r="U1125">
        <v>18.830928626247125</v>
      </c>
      <c r="V1125">
        <v>0</v>
      </c>
      <c r="W1125">
        <v>7.6745970836531077E-2</v>
      </c>
      <c r="X1125">
        <v>74.980813507290847</v>
      </c>
      <c r="Y1125">
        <v>12.893323100537224</v>
      </c>
      <c r="Z1125">
        <v>4.3286303087973677</v>
      </c>
      <c r="AA1125">
        <v>0</v>
      </c>
      <c r="AB1125">
        <v>1.5482898094963125</v>
      </c>
      <c r="AD1125">
        <v>27.737160101183505</v>
      </c>
      <c r="AF1125">
        <v>15.298814136433013</v>
      </c>
      <c r="AG1125">
        <v>13.565038845788342</v>
      </c>
      <c r="AH1125">
        <v>0.30698388334612425</v>
      </c>
    </row>
    <row r="1126" spans="1:34">
      <c r="A1126">
        <v>11</v>
      </c>
      <c r="B1126">
        <v>110</v>
      </c>
      <c r="C1126">
        <v>2016</v>
      </c>
      <c r="D1126">
        <v>99</v>
      </c>
      <c r="E1126">
        <v>99</v>
      </c>
      <c r="F1126">
        <v>99</v>
      </c>
      <c r="G1126">
        <v>99</v>
      </c>
      <c r="H1126">
        <v>99</v>
      </c>
      <c r="I1126">
        <v>99</v>
      </c>
      <c r="J1126">
        <v>999</v>
      </c>
      <c r="K1126">
        <v>99</v>
      </c>
      <c r="L1126">
        <v>5</v>
      </c>
      <c r="M1126">
        <v>99</v>
      </c>
      <c r="N1126">
        <v>99</v>
      </c>
      <c r="O1126">
        <v>99</v>
      </c>
      <c r="P1126">
        <v>9999</v>
      </c>
      <c r="Q1126">
        <v>447</v>
      </c>
      <c r="R1126">
        <v>2408</v>
      </c>
      <c r="S1126">
        <v>5</v>
      </c>
      <c r="T1126">
        <v>5.4368770764119612</v>
      </c>
      <c r="U1126">
        <v>20.791071428571389</v>
      </c>
      <c r="V1126">
        <v>0</v>
      </c>
      <c r="W1126">
        <v>0.62292358803986714</v>
      </c>
      <c r="X1126">
        <v>84.925249169435247</v>
      </c>
      <c r="Y1126">
        <v>27.823920265780721</v>
      </c>
      <c r="Z1126">
        <v>4.9530460624979211</v>
      </c>
      <c r="AA1126">
        <v>0</v>
      </c>
      <c r="AB1126">
        <v>1.7292199232686756</v>
      </c>
      <c r="AD1126">
        <v>30.257971560608279</v>
      </c>
      <c r="AF1126">
        <v>28.2728660326406</v>
      </c>
      <c r="AG1126">
        <v>27.678225405637555</v>
      </c>
      <c r="AH1126">
        <v>0</v>
      </c>
    </row>
    <row r="1127" spans="1:34">
      <c r="A1127">
        <v>11</v>
      </c>
      <c r="B1127">
        <v>111</v>
      </c>
      <c r="C1127">
        <v>2016</v>
      </c>
      <c r="D1127">
        <v>99</v>
      </c>
      <c r="E1127">
        <v>99</v>
      </c>
      <c r="F1127">
        <v>99</v>
      </c>
      <c r="G1127">
        <v>99</v>
      </c>
      <c r="H1127">
        <v>99</v>
      </c>
      <c r="I1127">
        <v>99</v>
      </c>
      <c r="J1127">
        <v>999</v>
      </c>
      <c r="K1127">
        <v>99</v>
      </c>
      <c r="L1127">
        <v>6</v>
      </c>
      <c r="M1127">
        <v>99</v>
      </c>
      <c r="N1127">
        <v>99</v>
      </c>
      <c r="O1127">
        <v>99</v>
      </c>
      <c r="P1127">
        <v>9999</v>
      </c>
      <c r="Q1127">
        <v>423</v>
      </c>
      <c r="R1127">
        <v>1906</v>
      </c>
      <c r="S1127">
        <v>6</v>
      </c>
      <c r="T1127">
        <v>6.4171038824763906</v>
      </c>
      <c r="U1127">
        <v>23.618310598111243</v>
      </c>
      <c r="V1127">
        <v>9.9685204616998977</v>
      </c>
      <c r="W1127">
        <v>4.6169989506820563</v>
      </c>
      <c r="X1127">
        <v>92.602308499475356</v>
      </c>
      <c r="Y1127">
        <v>52.623294858342085</v>
      </c>
      <c r="Z1127">
        <v>5.6540215404911089</v>
      </c>
      <c r="AA1127">
        <v>0</v>
      </c>
      <c r="AB1127">
        <v>2.0085601716093748</v>
      </c>
      <c r="AD1127">
        <v>33.43181449776116</v>
      </c>
      <c r="AF1127">
        <v>22.37877186802864</v>
      </c>
      <c r="AG1127">
        <v>24.88723305095759</v>
      </c>
      <c r="AH1127">
        <v>0.36726128016789095</v>
      </c>
    </row>
    <row r="1128" spans="1:34">
      <c r="A1128">
        <v>11</v>
      </c>
      <c r="B1128">
        <v>112</v>
      </c>
      <c r="C1128">
        <v>2016</v>
      </c>
      <c r="D1128">
        <v>99</v>
      </c>
      <c r="E1128">
        <v>99</v>
      </c>
      <c r="F1128">
        <v>99</v>
      </c>
      <c r="G1128">
        <v>99</v>
      </c>
      <c r="H1128">
        <v>99</v>
      </c>
      <c r="I1128">
        <v>99</v>
      </c>
      <c r="J1128">
        <v>999</v>
      </c>
      <c r="K1128">
        <v>99</v>
      </c>
      <c r="L1128">
        <v>7</v>
      </c>
      <c r="M1128">
        <v>99</v>
      </c>
      <c r="N1128">
        <v>99</v>
      </c>
      <c r="O1128">
        <v>99</v>
      </c>
      <c r="P1128">
        <v>9999</v>
      </c>
    </row>
    <row r="1129" spans="1:34">
      <c r="A1129">
        <v>11</v>
      </c>
      <c r="B1129">
        <v>113</v>
      </c>
      <c r="C1129">
        <v>2016</v>
      </c>
      <c r="D1129">
        <v>99</v>
      </c>
      <c r="E1129">
        <v>99</v>
      </c>
      <c r="F1129">
        <v>99</v>
      </c>
      <c r="G1129">
        <v>99</v>
      </c>
      <c r="H1129">
        <v>99</v>
      </c>
      <c r="I1129">
        <v>99</v>
      </c>
      <c r="J1129">
        <v>999</v>
      </c>
      <c r="K1129">
        <v>99</v>
      </c>
      <c r="L1129">
        <v>8</v>
      </c>
      <c r="M1129">
        <v>99</v>
      </c>
      <c r="N1129">
        <v>99</v>
      </c>
      <c r="O1129">
        <v>99</v>
      </c>
      <c r="P1129">
        <v>9999</v>
      </c>
      <c r="Q1129">
        <v>320</v>
      </c>
      <c r="R1129">
        <v>1132</v>
      </c>
      <c r="S1129">
        <v>8</v>
      </c>
      <c r="T1129">
        <v>7.7597173144876308</v>
      </c>
      <c r="U1129">
        <v>26.961042402826859</v>
      </c>
      <c r="V1129">
        <v>7.9505300353356896</v>
      </c>
      <c r="W1129">
        <v>21.46643109540636</v>
      </c>
      <c r="X1129">
        <v>94.611307420494683</v>
      </c>
      <c r="Y1129">
        <v>72.791519434628995</v>
      </c>
      <c r="Z1129">
        <v>6.6761171806304151</v>
      </c>
      <c r="AA1129">
        <v>0</v>
      </c>
      <c r="AB1129">
        <v>2.3856615096900935</v>
      </c>
      <c r="AD1129">
        <v>40.357628421701286</v>
      </c>
      <c r="AF1129">
        <v>13.291064928965598</v>
      </c>
      <c r="AG1129">
        <v>16.872832494572442</v>
      </c>
      <c r="AH1129">
        <v>0.35335689045936397</v>
      </c>
    </row>
    <row r="1130" spans="1:34">
      <c r="A1130">
        <v>11</v>
      </c>
      <c r="B1130">
        <v>114</v>
      </c>
      <c r="C1130">
        <v>2016</v>
      </c>
      <c r="D1130">
        <v>99</v>
      </c>
      <c r="E1130">
        <v>99</v>
      </c>
      <c r="F1130">
        <v>99</v>
      </c>
      <c r="G1130">
        <v>99</v>
      </c>
      <c r="H1130">
        <v>99</v>
      </c>
      <c r="I1130">
        <v>99</v>
      </c>
      <c r="J1130">
        <v>999</v>
      </c>
      <c r="K1130">
        <v>99</v>
      </c>
      <c r="L1130">
        <v>9</v>
      </c>
      <c r="M1130">
        <v>99</v>
      </c>
      <c r="N1130">
        <v>99</v>
      </c>
      <c r="O1130">
        <v>99</v>
      </c>
      <c r="P1130">
        <v>9999</v>
      </c>
    </row>
    <row r="1131" spans="1:34">
      <c r="A1131">
        <v>11</v>
      </c>
      <c r="B1131">
        <v>115</v>
      </c>
      <c r="C1131">
        <v>2016</v>
      </c>
      <c r="D1131">
        <v>99</v>
      </c>
      <c r="E1131">
        <v>99</v>
      </c>
      <c r="F1131">
        <v>99</v>
      </c>
      <c r="G1131">
        <v>99</v>
      </c>
      <c r="H1131">
        <v>99</v>
      </c>
      <c r="I1131">
        <v>99</v>
      </c>
      <c r="J1131">
        <v>999</v>
      </c>
      <c r="K1131">
        <v>99</v>
      </c>
      <c r="L1131">
        <v>10</v>
      </c>
      <c r="M1131">
        <v>99</v>
      </c>
      <c r="N1131">
        <v>99</v>
      </c>
      <c r="O1131">
        <v>99</v>
      </c>
      <c r="P1131">
        <v>9999</v>
      </c>
    </row>
    <row r="1132" spans="1:34">
      <c r="A1132">
        <v>11</v>
      </c>
      <c r="B1132">
        <v>116</v>
      </c>
      <c r="C1132">
        <v>2016</v>
      </c>
      <c r="D1132">
        <v>99</v>
      </c>
      <c r="E1132">
        <v>99</v>
      </c>
      <c r="F1132">
        <v>99</v>
      </c>
      <c r="G1132">
        <v>99</v>
      </c>
      <c r="H1132">
        <v>99</v>
      </c>
      <c r="I1132">
        <v>99</v>
      </c>
      <c r="J1132">
        <v>999</v>
      </c>
      <c r="K1132">
        <v>99</v>
      </c>
      <c r="L1132">
        <v>11</v>
      </c>
      <c r="M1132">
        <v>99</v>
      </c>
      <c r="N1132">
        <v>99</v>
      </c>
      <c r="O1132">
        <v>99</v>
      </c>
      <c r="P1132">
        <v>9999</v>
      </c>
      <c r="Q1132">
        <v>19</v>
      </c>
      <c r="R1132">
        <v>41</v>
      </c>
      <c r="S1132">
        <v>11</v>
      </c>
      <c r="T1132">
        <v>8.0975609756097544</v>
      </c>
      <c r="U1132">
        <v>29.239024390243891</v>
      </c>
      <c r="V1132">
        <v>4.8780487804878048</v>
      </c>
      <c r="W1132">
        <v>29.268292682926838</v>
      </c>
      <c r="X1132">
        <v>97.560975609756099</v>
      </c>
      <c r="Y1132">
        <v>78.048780487804876</v>
      </c>
      <c r="Z1132">
        <v>7.4063215598693981</v>
      </c>
      <c r="AA1132">
        <v>0</v>
      </c>
      <c r="AB1132">
        <v>2.8525117562339162</v>
      </c>
      <c r="AD1132">
        <v>14.020446698498144</v>
      </c>
      <c r="AF1132">
        <v>0.48139016085476094</v>
      </c>
      <c r="AG1132">
        <v>0.66275287908851044</v>
      </c>
      <c r="AH1132">
        <v>0</v>
      </c>
    </row>
    <row r="1133" spans="1:34">
      <c r="A1133">
        <v>11</v>
      </c>
      <c r="B1133">
        <v>117</v>
      </c>
      <c r="C1133">
        <v>2016</v>
      </c>
      <c r="D1133">
        <v>99</v>
      </c>
      <c r="E1133">
        <v>99</v>
      </c>
      <c r="F1133">
        <v>99</v>
      </c>
      <c r="G1133">
        <v>99</v>
      </c>
      <c r="H1133">
        <v>99</v>
      </c>
      <c r="I1133">
        <v>99</v>
      </c>
      <c r="J1133">
        <v>999</v>
      </c>
      <c r="K1133">
        <v>99</v>
      </c>
      <c r="L1133">
        <v>12</v>
      </c>
      <c r="M1133">
        <v>99</v>
      </c>
      <c r="N1133">
        <v>99</v>
      </c>
      <c r="O1133">
        <v>99</v>
      </c>
      <c r="P1133">
        <v>9999</v>
      </c>
    </row>
    <row r="1134" spans="1:34">
      <c r="A1134">
        <v>11</v>
      </c>
      <c r="B1134">
        <v>118</v>
      </c>
      <c r="C1134">
        <v>2016</v>
      </c>
      <c r="D1134">
        <v>99</v>
      </c>
      <c r="E1134">
        <v>99</v>
      </c>
      <c r="F1134">
        <v>99</v>
      </c>
      <c r="G1134">
        <v>99</v>
      </c>
      <c r="H1134">
        <v>99</v>
      </c>
      <c r="I1134">
        <v>99</v>
      </c>
      <c r="J1134">
        <v>999</v>
      </c>
      <c r="K1134">
        <v>99</v>
      </c>
      <c r="L1134">
        <v>13</v>
      </c>
      <c r="M1134">
        <v>99</v>
      </c>
      <c r="N1134">
        <v>99</v>
      </c>
      <c r="O1134">
        <v>99</v>
      </c>
      <c r="P1134">
        <v>9999</v>
      </c>
    </row>
    <row r="1135" spans="1:34">
      <c r="A1135">
        <v>11</v>
      </c>
      <c r="B1135">
        <v>119</v>
      </c>
      <c r="C1135">
        <v>2016</v>
      </c>
      <c r="D1135">
        <v>99</v>
      </c>
      <c r="E1135">
        <v>99</v>
      </c>
      <c r="F1135">
        <v>99</v>
      </c>
      <c r="G1135">
        <v>99</v>
      </c>
      <c r="H1135">
        <v>99</v>
      </c>
      <c r="I1135">
        <v>99</v>
      </c>
      <c r="J1135">
        <v>999</v>
      </c>
      <c r="K1135">
        <v>99</v>
      </c>
      <c r="L1135">
        <v>14</v>
      </c>
      <c r="M1135">
        <v>99</v>
      </c>
      <c r="N1135">
        <v>99</v>
      </c>
      <c r="O1135">
        <v>99</v>
      </c>
      <c r="P1135">
        <v>9999</v>
      </c>
    </row>
    <row r="1136" spans="1:34">
      <c r="A1136">
        <v>11</v>
      </c>
      <c r="B1136">
        <v>120</v>
      </c>
      <c r="C1136">
        <v>2016</v>
      </c>
      <c r="D1136">
        <v>99</v>
      </c>
      <c r="E1136">
        <v>99</v>
      </c>
      <c r="F1136">
        <v>99</v>
      </c>
      <c r="G1136">
        <v>99</v>
      </c>
      <c r="H1136">
        <v>99</v>
      </c>
      <c r="I1136">
        <v>99</v>
      </c>
      <c r="J1136">
        <v>999</v>
      </c>
      <c r="K1136">
        <v>99</v>
      </c>
      <c r="L1136">
        <v>15</v>
      </c>
      <c r="M1136">
        <v>99</v>
      </c>
      <c r="N1136">
        <v>99</v>
      </c>
      <c r="O1136">
        <v>99</v>
      </c>
      <c r="P1136">
        <v>9999</v>
      </c>
    </row>
    <row r="1137" spans="1:37">
      <c r="A1137">
        <v>11</v>
      </c>
      <c r="B1137">
        <v>121</v>
      </c>
      <c r="C1137">
        <v>2015</v>
      </c>
      <c r="D1137">
        <v>99</v>
      </c>
      <c r="E1137">
        <v>99</v>
      </c>
      <c r="F1137">
        <v>99</v>
      </c>
      <c r="G1137">
        <v>99</v>
      </c>
      <c r="H1137">
        <v>99</v>
      </c>
      <c r="I1137">
        <v>99</v>
      </c>
      <c r="J1137">
        <v>999</v>
      </c>
      <c r="K1137">
        <v>99</v>
      </c>
      <c r="L1137">
        <v>1</v>
      </c>
      <c r="M1137">
        <v>99</v>
      </c>
      <c r="N1137">
        <v>99</v>
      </c>
      <c r="O1137">
        <v>99</v>
      </c>
      <c r="P1137">
        <v>9999</v>
      </c>
      <c r="Q1137">
        <v>82</v>
      </c>
      <c r="R1137">
        <v>195</v>
      </c>
      <c r="S1137">
        <v>1</v>
      </c>
      <c r="T1137">
        <v>2.2051282051282048</v>
      </c>
      <c r="U1137">
        <v>15.06410256410256</v>
      </c>
      <c r="V1137">
        <v>0</v>
      </c>
      <c r="W1137">
        <v>0</v>
      </c>
      <c r="X1137">
        <v>39.487179487179503</v>
      </c>
      <c r="Y1137">
        <v>0.51282051282051277</v>
      </c>
      <c r="Z1137">
        <v>2.8041258228735546</v>
      </c>
      <c r="AA1137">
        <v>0</v>
      </c>
      <c r="AB1137">
        <v>0.79030948756012498</v>
      </c>
      <c r="AD1137">
        <v>23.657786590523841</v>
      </c>
      <c r="AF1137">
        <v>2.3905847738139032</v>
      </c>
      <c r="AG1137">
        <v>1.7228274193188928</v>
      </c>
      <c r="AH1137">
        <v>0</v>
      </c>
    </row>
    <row r="1138" spans="1:37">
      <c r="A1138">
        <v>11</v>
      </c>
      <c r="B1138">
        <v>122</v>
      </c>
      <c r="C1138">
        <v>2015</v>
      </c>
      <c r="D1138">
        <v>99</v>
      </c>
      <c r="E1138">
        <v>99</v>
      </c>
      <c r="F1138">
        <v>99</v>
      </c>
      <c r="G1138">
        <v>99</v>
      </c>
      <c r="H1138">
        <v>99</v>
      </c>
      <c r="I1138">
        <v>99</v>
      </c>
      <c r="J1138">
        <v>999</v>
      </c>
      <c r="K1138">
        <v>99</v>
      </c>
      <c r="L1138">
        <v>2</v>
      </c>
      <c r="M1138">
        <v>99</v>
      </c>
      <c r="N1138">
        <v>99</v>
      </c>
      <c r="O1138">
        <v>99</v>
      </c>
      <c r="P1138">
        <v>9999</v>
      </c>
      <c r="Q1138">
        <v>223</v>
      </c>
      <c r="R1138">
        <v>649</v>
      </c>
      <c r="S1138">
        <v>2</v>
      </c>
      <c r="T1138">
        <v>3.0462249614791994</v>
      </c>
      <c r="U1138">
        <v>16.187673343605557</v>
      </c>
      <c r="V1138">
        <v>0</v>
      </c>
      <c r="W1138">
        <v>0</v>
      </c>
      <c r="X1138">
        <v>53.158705701078595</v>
      </c>
      <c r="Y1138">
        <v>2.773497688751926</v>
      </c>
      <c r="Z1138">
        <v>3.2634506270189241</v>
      </c>
      <c r="AA1138">
        <v>0</v>
      </c>
      <c r="AB1138">
        <v>1.5195760352467349</v>
      </c>
      <c r="AD1138">
        <v>30.563645854206943</v>
      </c>
      <c r="AF1138">
        <v>7.9563565036165249</v>
      </c>
      <c r="AG1138">
        <v>6.1615932942571732</v>
      </c>
      <c r="AH1138">
        <v>0</v>
      </c>
    </row>
    <row r="1139" spans="1:37">
      <c r="A1139">
        <v>11</v>
      </c>
      <c r="B1139">
        <v>123</v>
      </c>
      <c r="C1139">
        <v>2015</v>
      </c>
      <c r="D1139">
        <v>99</v>
      </c>
      <c r="E1139">
        <v>99</v>
      </c>
      <c r="F1139">
        <v>99</v>
      </c>
      <c r="G1139">
        <v>99</v>
      </c>
      <c r="H1139">
        <v>99</v>
      </c>
      <c r="I1139">
        <v>99</v>
      </c>
      <c r="J1139">
        <v>999</v>
      </c>
      <c r="K1139">
        <v>99</v>
      </c>
      <c r="L1139">
        <v>3</v>
      </c>
      <c r="M1139">
        <v>99</v>
      </c>
      <c r="N1139">
        <v>99</v>
      </c>
      <c r="O1139">
        <v>99</v>
      </c>
      <c r="P1139">
        <v>9999</v>
      </c>
      <c r="Q1139">
        <v>301</v>
      </c>
      <c r="R1139">
        <v>1032</v>
      </c>
      <c r="S1139">
        <v>3</v>
      </c>
      <c r="T1139">
        <v>3.998062015503876</v>
      </c>
      <c r="U1139">
        <v>17.715988372093019</v>
      </c>
      <c r="V1139">
        <v>0</v>
      </c>
      <c r="W1139">
        <v>0</v>
      </c>
      <c r="X1139">
        <v>68.701550387596882</v>
      </c>
      <c r="Y1139">
        <v>6.879844961240309</v>
      </c>
      <c r="Z1139">
        <v>4.0676458097987238</v>
      </c>
      <c r="AA1139">
        <v>0</v>
      </c>
      <c r="AB1139">
        <v>1.660063311354258</v>
      </c>
      <c r="AD1139">
        <v>34.665803393992313</v>
      </c>
      <c r="AF1139">
        <v>12.651710187568961</v>
      </c>
      <c r="AG1139">
        <v>10.722819208396732</v>
      </c>
      <c r="AH1139">
        <v>0.19379844961240311</v>
      </c>
    </row>
    <row r="1140" spans="1:37">
      <c r="A1140">
        <v>11</v>
      </c>
      <c r="B1140">
        <v>124</v>
      </c>
      <c r="C1140">
        <v>2015</v>
      </c>
      <c r="D1140">
        <v>99</v>
      </c>
      <c r="E1140">
        <v>99</v>
      </c>
      <c r="F1140">
        <v>99</v>
      </c>
      <c r="G1140">
        <v>99</v>
      </c>
      <c r="H1140">
        <v>99</v>
      </c>
      <c r="I1140">
        <v>99</v>
      </c>
      <c r="J1140">
        <v>999</v>
      </c>
      <c r="K1140">
        <v>99</v>
      </c>
      <c r="L1140">
        <v>4</v>
      </c>
      <c r="M1140">
        <v>99</v>
      </c>
      <c r="N1140">
        <v>99</v>
      </c>
      <c r="O1140">
        <v>99</v>
      </c>
      <c r="P1140">
        <v>9999</v>
      </c>
      <c r="Q1140">
        <v>350</v>
      </c>
      <c r="R1140">
        <v>1381</v>
      </c>
      <c r="S1140">
        <v>4</v>
      </c>
      <c r="T1140">
        <v>4.7103548153511952</v>
      </c>
      <c r="U1140">
        <v>18.772266473569875</v>
      </c>
      <c r="V1140">
        <v>0</v>
      </c>
      <c r="W1140">
        <v>0.14482259232440262</v>
      </c>
      <c r="X1140">
        <v>77.335264301231007</v>
      </c>
      <c r="Y1140">
        <v>11.875452570601016</v>
      </c>
      <c r="Z1140">
        <v>4.3631602227709667</v>
      </c>
      <c r="AA1140">
        <v>0</v>
      </c>
      <c r="AB1140">
        <v>1.5874557874166182</v>
      </c>
      <c r="AD1140">
        <v>30.216727956443073</v>
      </c>
      <c r="AF1140">
        <v>16.930243962241018</v>
      </c>
      <c r="AG1140">
        <v>15.204575125832395</v>
      </c>
      <c r="AH1140">
        <v>0.36205648081100655</v>
      </c>
    </row>
    <row r="1141" spans="1:37">
      <c r="A1141">
        <v>11</v>
      </c>
      <c r="B1141">
        <v>125</v>
      </c>
      <c r="C1141">
        <v>2015</v>
      </c>
      <c r="D1141">
        <v>99</v>
      </c>
      <c r="E1141">
        <v>99</v>
      </c>
      <c r="F1141">
        <v>99</v>
      </c>
      <c r="G1141">
        <v>99</v>
      </c>
      <c r="H1141">
        <v>99</v>
      </c>
      <c r="I1141">
        <v>99</v>
      </c>
      <c r="J1141">
        <v>999</v>
      </c>
      <c r="K1141">
        <v>99</v>
      </c>
      <c r="L1141">
        <v>5</v>
      </c>
      <c r="M1141">
        <v>99</v>
      </c>
      <c r="N1141">
        <v>99</v>
      </c>
      <c r="O1141">
        <v>99</v>
      </c>
      <c r="P1141">
        <v>9999</v>
      </c>
      <c r="Q1141">
        <v>406</v>
      </c>
      <c r="R1141">
        <v>2176</v>
      </c>
      <c r="S1141">
        <v>5</v>
      </c>
      <c r="T1141">
        <v>5.4797794117647056</v>
      </c>
      <c r="U1141">
        <v>20.686213235294073</v>
      </c>
      <c r="V1141">
        <v>0</v>
      </c>
      <c r="W1141">
        <v>0.68933823529411764</v>
      </c>
      <c r="X1141">
        <v>84.650735294117652</v>
      </c>
      <c r="Y1141">
        <v>27.941176470588243</v>
      </c>
      <c r="Z1141">
        <v>4.940254555402916</v>
      </c>
      <c r="AA1141">
        <v>0</v>
      </c>
      <c r="AB1141">
        <v>1.7746569539722341</v>
      </c>
      <c r="AD1141">
        <v>38.060929362937138</v>
      </c>
      <c r="AF1141">
        <v>26.676474193943847</v>
      </c>
      <c r="AG1141">
        <v>26.399991554480021</v>
      </c>
      <c r="AH1141">
        <v>0.41360294117647056</v>
      </c>
    </row>
    <row r="1142" spans="1:37">
      <c r="A1142">
        <v>11</v>
      </c>
      <c r="B1142">
        <v>126</v>
      </c>
      <c r="C1142">
        <v>2015</v>
      </c>
      <c r="D1142">
        <v>99</v>
      </c>
      <c r="E1142">
        <v>99</v>
      </c>
      <c r="F1142">
        <v>99</v>
      </c>
      <c r="G1142">
        <v>99</v>
      </c>
      <c r="H1142">
        <v>99</v>
      </c>
      <c r="I1142">
        <v>99</v>
      </c>
      <c r="J1142">
        <v>999</v>
      </c>
      <c r="K1142">
        <v>99</v>
      </c>
      <c r="L1142">
        <v>6</v>
      </c>
      <c r="M1142">
        <v>99</v>
      </c>
      <c r="N1142">
        <v>99</v>
      </c>
      <c r="O1142">
        <v>99</v>
      </c>
      <c r="P1142">
        <v>9999</v>
      </c>
      <c r="Q1142">
        <v>388</v>
      </c>
      <c r="R1142">
        <v>1707</v>
      </c>
      <c r="S1142">
        <v>6</v>
      </c>
      <c r="T1142">
        <v>6.3925014645577036</v>
      </c>
      <c r="U1142">
        <v>23.884299941417687</v>
      </c>
      <c r="V1142">
        <v>11.599297012302282</v>
      </c>
      <c r="W1142">
        <v>2.8119507908611601</v>
      </c>
      <c r="X1142">
        <v>93.380199179847679</v>
      </c>
      <c r="Y1142">
        <v>56.121851200937314</v>
      </c>
      <c r="Z1142">
        <v>5.4551534374950714</v>
      </c>
      <c r="AA1142">
        <v>0</v>
      </c>
      <c r="AB1142">
        <v>1.9551239543985128</v>
      </c>
      <c r="AD1142">
        <v>31.105216846565344</v>
      </c>
      <c r="AF1142">
        <v>20.926811327694004</v>
      </c>
      <c r="AG1142">
        <v>23.911671591264994</v>
      </c>
      <c r="AH1142">
        <v>0.11716461628588171</v>
      </c>
    </row>
    <row r="1143" spans="1:37">
      <c r="A1143">
        <v>11</v>
      </c>
      <c r="B1143">
        <v>127</v>
      </c>
      <c r="C1143">
        <v>2015</v>
      </c>
      <c r="D1143">
        <v>99</v>
      </c>
      <c r="E1143">
        <v>99</v>
      </c>
      <c r="F1143">
        <v>99</v>
      </c>
      <c r="G1143">
        <v>99</v>
      </c>
      <c r="H1143">
        <v>99</v>
      </c>
      <c r="I1143">
        <v>99</v>
      </c>
      <c r="J1143">
        <v>999</v>
      </c>
      <c r="K1143">
        <v>99</v>
      </c>
      <c r="L1143">
        <v>7</v>
      </c>
      <c r="M1143">
        <v>99</v>
      </c>
      <c r="N1143">
        <v>99</v>
      </c>
      <c r="O1143">
        <v>99</v>
      </c>
      <c r="P1143">
        <v>9999</v>
      </c>
    </row>
    <row r="1144" spans="1:37">
      <c r="A1144">
        <v>11</v>
      </c>
      <c r="B1144">
        <v>128</v>
      </c>
      <c r="C1144">
        <v>2015</v>
      </c>
      <c r="D1144">
        <v>99</v>
      </c>
      <c r="E1144">
        <v>99</v>
      </c>
      <c r="F1144">
        <v>99</v>
      </c>
      <c r="G1144">
        <v>99</v>
      </c>
      <c r="H1144">
        <v>99</v>
      </c>
      <c r="I1144">
        <v>99</v>
      </c>
      <c r="J1144">
        <v>999</v>
      </c>
      <c r="K1144">
        <v>99</v>
      </c>
      <c r="L1144">
        <v>8</v>
      </c>
      <c r="M1144">
        <v>99</v>
      </c>
      <c r="N1144">
        <v>99</v>
      </c>
      <c r="O1144">
        <v>99</v>
      </c>
      <c r="P1144">
        <v>9999</v>
      </c>
      <c r="Q1144">
        <v>316</v>
      </c>
      <c r="R1144">
        <v>987</v>
      </c>
      <c r="S1144">
        <v>8</v>
      </c>
      <c r="T1144">
        <v>7.2917933130699106</v>
      </c>
      <c r="U1144">
        <v>26.642755825734529</v>
      </c>
      <c r="V1144">
        <v>8.4093211752786221</v>
      </c>
      <c r="W1144">
        <v>13.981762917933128</v>
      </c>
      <c r="X1144">
        <v>94.832826747720347</v>
      </c>
      <c r="Y1144">
        <v>70.516717325227987</v>
      </c>
      <c r="Z1144">
        <v>6.6937748533537107</v>
      </c>
      <c r="AA1144">
        <v>0</v>
      </c>
      <c r="AB1144">
        <v>2.3260045984328941</v>
      </c>
      <c r="AD1144">
        <v>39.777766363979282</v>
      </c>
      <c r="AF1144">
        <v>12.100036778227295</v>
      </c>
      <c r="AG1144">
        <v>15.422692408298662</v>
      </c>
      <c r="AH1144">
        <v>0.20263424518743672</v>
      </c>
    </row>
    <row r="1145" spans="1:37">
      <c r="A1145">
        <v>11</v>
      </c>
      <c r="B1145">
        <v>129</v>
      </c>
      <c r="C1145">
        <v>2015</v>
      </c>
      <c r="D1145">
        <v>99</v>
      </c>
      <c r="E1145">
        <v>99</v>
      </c>
      <c r="F1145">
        <v>99</v>
      </c>
      <c r="G1145">
        <v>99</v>
      </c>
      <c r="H1145">
        <v>99</v>
      </c>
      <c r="I1145">
        <v>99</v>
      </c>
      <c r="J1145">
        <v>999</v>
      </c>
      <c r="K1145">
        <v>99</v>
      </c>
      <c r="L1145">
        <v>9</v>
      </c>
      <c r="M1145">
        <v>99</v>
      </c>
      <c r="N1145">
        <v>99</v>
      </c>
      <c r="O1145">
        <v>99</v>
      </c>
      <c r="P1145">
        <v>9999</v>
      </c>
    </row>
    <row r="1146" spans="1:37">
      <c r="A1146">
        <v>11</v>
      </c>
      <c r="B1146">
        <v>130</v>
      </c>
      <c r="C1146">
        <v>2015</v>
      </c>
      <c r="D1146">
        <v>99</v>
      </c>
      <c r="E1146">
        <v>99</v>
      </c>
      <c r="F1146">
        <v>99</v>
      </c>
      <c r="G1146">
        <v>99</v>
      </c>
      <c r="H1146">
        <v>99</v>
      </c>
      <c r="I1146">
        <v>99</v>
      </c>
      <c r="J1146">
        <v>999</v>
      </c>
      <c r="K1146">
        <v>99</v>
      </c>
      <c r="L1146">
        <v>10</v>
      </c>
      <c r="M1146">
        <v>99</v>
      </c>
      <c r="N1146">
        <v>99</v>
      </c>
      <c r="O1146">
        <v>99</v>
      </c>
      <c r="P1146">
        <v>9999</v>
      </c>
    </row>
    <row r="1147" spans="1:37">
      <c r="A1147">
        <v>11</v>
      </c>
      <c r="B1147">
        <v>131</v>
      </c>
      <c r="C1147">
        <v>2015</v>
      </c>
      <c r="D1147">
        <v>99</v>
      </c>
      <c r="E1147">
        <v>99</v>
      </c>
      <c r="F1147">
        <v>99</v>
      </c>
      <c r="G1147">
        <v>99</v>
      </c>
      <c r="H1147">
        <v>99</v>
      </c>
      <c r="I1147">
        <v>99</v>
      </c>
      <c r="J1147">
        <v>999</v>
      </c>
      <c r="K1147">
        <v>99</v>
      </c>
      <c r="L1147">
        <v>11</v>
      </c>
      <c r="M1147">
        <v>99</v>
      </c>
      <c r="N1147">
        <v>99</v>
      </c>
      <c r="O1147">
        <v>99</v>
      </c>
      <c r="P1147">
        <v>9999</v>
      </c>
      <c r="Q1147">
        <v>16</v>
      </c>
      <c r="R1147">
        <v>29</v>
      </c>
      <c r="S1147">
        <v>11</v>
      </c>
      <c r="T1147">
        <v>7.3793103448275854</v>
      </c>
      <c r="U1147">
        <v>25.434482758620685</v>
      </c>
      <c r="V1147">
        <v>10.344827586206899</v>
      </c>
      <c r="W1147">
        <v>27.586206896551719</v>
      </c>
      <c r="X1147">
        <v>93.10344827586205</v>
      </c>
      <c r="Y1147">
        <v>58.620689655172413</v>
      </c>
      <c r="Z1147">
        <v>7.5557366131267694</v>
      </c>
      <c r="AA1147">
        <v>0</v>
      </c>
      <c r="AB1147">
        <v>2.6576343266203719</v>
      </c>
      <c r="AD1147">
        <v>49.408430657582429</v>
      </c>
      <c r="AF1147">
        <v>0.35552286379796494</v>
      </c>
      <c r="AG1147">
        <v>0.43259829940072009</v>
      </c>
      <c r="AH1147">
        <v>0</v>
      </c>
    </row>
    <row r="1148" spans="1:37">
      <c r="A1148">
        <v>11</v>
      </c>
      <c r="B1148">
        <v>132</v>
      </c>
      <c r="C1148">
        <v>2015</v>
      </c>
      <c r="D1148">
        <v>99</v>
      </c>
      <c r="E1148">
        <v>99</v>
      </c>
      <c r="F1148">
        <v>99</v>
      </c>
      <c r="G1148">
        <v>99</v>
      </c>
      <c r="H1148">
        <v>99</v>
      </c>
      <c r="I1148">
        <v>99</v>
      </c>
      <c r="J1148">
        <v>999</v>
      </c>
      <c r="K1148">
        <v>99</v>
      </c>
      <c r="L1148">
        <v>12</v>
      </c>
      <c r="M1148">
        <v>99</v>
      </c>
      <c r="N1148">
        <v>99</v>
      </c>
      <c r="O1148">
        <v>99</v>
      </c>
      <c r="P1148">
        <v>9999</v>
      </c>
    </row>
    <row r="1149" spans="1:37">
      <c r="A1149">
        <v>11</v>
      </c>
      <c r="B1149">
        <v>133</v>
      </c>
      <c r="C1149">
        <v>2015</v>
      </c>
      <c r="D1149">
        <v>99</v>
      </c>
      <c r="E1149">
        <v>99</v>
      </c>
      <c r="F1149">
        <v>99</v>
      </c>
      <c r="G1149">
        <v>99</v>
      </c>
      <c r="H1149">
        <v>99</v>
      </c>
      <c r="I1149">
        <v>99</v>
      </c>
      <c r="J1149">
        <v>999</v>
      </c>
      <c r="K1149">
        <v>99</v>
      </c>
      <c r="L1149">
        <v>13</v>
      </c>
      <c r="M1149">
        <v>99</v>
      </c>
      <c r="N1149">
        <v>99</v>
      </c>
      <c r="O1149">
        <v>99</v>
      </c>
      <c r="P1149">
        <v>9999</v>
      </c>
    </row>
    <row r="1150" spans="1:37">
      <c r="A1150">
        <v>11</v>
      </c>
      <c r="B1150">
        <v>134</v>
      </c>
      <c r="C1150">
        <v>2015</v>
      </c>
      <c r="D1150">
        <v>99</v>
      </c>
      <c r="E1150">
        <v>99</v>
      </c>
      <c r="F1150">
        <v>99</v>
      </c>
      <c r="G1150">
        <v>99</v>
      </c>
      <c r="H1150">
        <v>99</v>
      </c>
      <c r="I1150">
        <v>99</v>
      </c>
      <c r="J1150">
        <v>999</v>
      </c>
      <c r="K1150">
        <v>99</v>
      </c>
      <c r="L1150">
        <v>14</v>
      </c>
      <c r="M1150">
        <v>99</v>
      </c>
      <c r="N1150">
        <v>99</v>
      </c>
      <c r="O1150">
        <v>99</v>
      </c>
      <c r="P1150">
        <v>9999</v>
      </c>
      <c r="Q1150">
        <v>1</v>
      </c>
      <c r="R1150">
        <v>1</v>
      </c>
      <c r="S1150">
        <v>14</v>
      </c>
      <c r="T1150">
        <v>8</v>
      </c>
      <c r="U1150">
        <v>36.200000000000003</v>
      </c>
      <c r="V1150">
        <v>0</v>
      </c>
      <c r="W1150">
        <v>0</v>
      </c>
      <c r="X1150">
        <v>100</v>
      </c>
      <c r="Y1150">
        <v>100</v>
      </c>
      <c r="Z1150">
        <v>0</v>
      </c>
      <c r="AA1150">
        <v>0</v>
      </c>
      <c r="AB1150">
        <v>0</v>
      </c>
      <c r="AF1150">
        <v>1.2259409096481547E-2</v>
      </c>
      <c r="AG1150">
        <v>2.1231098750414963E-2</v>
      </c>
      <c r="AH1150">
        <v>0</v>
      </c>
    </row>
    <row r="1151" spans="1:37">
      <c r="A1151">
        <v>11</v>
      </c>
      <c r="B1151">
        <v>135</v>
      </c>
      <c r="C1151">
        <v>2015</v>
      </c>
      <c r="D1151">
        <v>99</v>
      </c>
      <c r="E1151">
        <v>99</v>
      </c>
      <c r="F1151">
        <v>99</v>
      </c>
      <c r="G1151">
        <v>99</v>
      </c>
      <c r="H1151">
        <v>99</v>
      </c>
      <c r="I1151">
        <v>99</v>
      </c>
      <c r="J1151">
        <v>999</v>
      </c>
      <c r="K1151">
        <v>99</v>
      </c>
      <c r="L1151">
        <v>15</v>
      </c>
      <c r="M1151">
        <v>99</v>
      </c>
      <c r="N1151">
        <v>99</v>
      </c>
      <c r="O1151">
        <v>99</v>
      </c>
      <c r="P1151">
        <v>9999</v>
      </c>
    </row>
    <row r="1152" spans="1:37">
      <c r="A1152">
        <v>12</v>
      </c>
      <c r="B1152">
        <v>1</v>
      </c>
      <c r="C1152">
        <v>2023</v>
      </c>
      <c r="D1152">
        <v>99</v>
      </c>
      <c r="E1152">
        <v>99</v>
      </c>
      <c r="F1152">
        <v>99</v>
      </c>
      <c r="G1152">
        <v>99</v>
      </c>
      <c r="H1152">
        <v>99</v>
      </c>
      <c r="I1152">
        <v>99</v>
      </c>
      <c r="J1152">
        <v>999</v>
      </c>
      <c r="K1152">
        <v>99</v>
      </c>
      <c r="L1152">
        <v>99</v>
      </c>
      <c r="M1152">
        <v>1</v>
      </c>
      <c r="N1152">
        <v>99</v>
      </c>
      <c r="O1152">
        <v>99</v>
      </c>
      <c r="P1152">
        <v>9999</v>
      </c>
      <c r="Q1152">
        <v>1</v>
      </c>
      <c r="R1152">
        <v>1</v>
      </c>
      <c r="S1152">
        <v>2</v>
      </c>
      <c r="T1152">
        <v>1</v>
      </c>
      <c r="U1152">
        <v>17.5</v>
      </c>
      <c r="V1152">
        <v>0</v>
      </c>
      <c r="W1152">
        <v>0</v>
      </c>
      <c r="X1152">
        <v>100</v>
      </c>
      <c r="Y1152">
        <v>0</v>
      </c>
      <c r="Z1152">
        <v>0</v>
      </c>
      <c r="AA1152">
        <v>0</v>
      </c>
      <c r="AB1152">
        <v>0</v>
      </c>
      <c r="AF1152">
        <v>1.0868383871318336E-2</v>
      </c>
      <c r="AG1152">
        <v>9.1802748941514217E-3</v>
      </c>
      <c r="AH1152">
        <v>0</v>
      </c>
      <c r="AI1152">
        <v>1</v>
      </c>
      <c r="AJ1152">
        <v>109.3</v>
      </c>
      <c r="AK1152">
        <v>13.402245309709452</v>
      </c>
    </row>
    <row r="1153" spans="1:37">
      <c r="A1153">
        <v>12</v>
      </c>
      <c r="B1153">
        <v>2</v>
      </c>
      <c r="C1153">
        <v>2023</v>
      </c>
      <c r="D1153">
        <v>99</v>
      </c>
      <c r="E1153">
        <v>99</v>
      </c>
      <c r="F1153">
        <v>99</v>
      </c>
      <c r="G1153">
        <v>99</v>
      </c>
      <c r="H1153">
        <v>99</v>
      </c>
      <c r="I1153">
        <v>99</v>
      </c>
      <c r="J1153">
        <v>999</v>
      </c>
      <c r="K1153">
        <v>99</v>
      </c>
      <c r="L1153">
        <v>99</v>
      </c>
      <c r="M1153">
        <v>2</v>
      </c>
      <c r="N1153">
        <v>99</v>
      </c>
      <c r="O1153">
        <v>99</v>
      </c>
      <c r="P1153">
        <v>9999</v>
      </c>
      <c r="Q1153">
        <v>273</v>
      </c>
      <c r="R1153">
        <v>1222</v>
      </c>
      <c r="S1153">
        <v>3.5761047463175117</v>
      </c>
      <c r="T1153">
        <v>1.9934533551554827</v>
      </c>
      <c r="U1153">
        <v>15.907937806873978</v>
      </c>
      <c r="V1153">
        <v>0</v>
      </c>
      <c r="W1153">
        <v>0</v>
      </c>
      <c r="X1153">
        <v>49.099836333878898</v>
      </c>
      <c r="Y1153">
        <v>3.6824877250409176</v>
      </c>
      <c r="Z1153">
        <v>4.5642309064067996</v>
      </c>
      <c r="AA1153">
        <v>1.5067828798357163</v>
      </c>
      <c r="AB1153">
        <v>0.16169020013392599</v>
      </c>
      <c r="AC1153">
        <v>18.97071788498673</v>
      </c>
      <c r="AD1153">
        <v>24.756840663331001</v>
      </c>
      <c r="AE1153">
        <v>1.5480531187169402</v>
      </c>
      <c r="AF1153">
        <v>13.281165090751005</v>
      </c>
      <c r="AG1153">
        <v>10.197711645991804</v>
      </c>
      <c r="AH1153">
        <v>0.49099836333878893</v>
      </c>
      <c r="AI1153">
        <v>133</v>
      </c>
      <c r="AJ1153">
        <v>109.19398496240612</v>
      </c>
      <c r="AK1153">
        <v>12.677183199684336</v>
      </c>
    </row>
    <row r="1154" spans="1:37">
      <c r="A1154">
        <v>12</v>
      </c>
      <c r="B1154">
        <v>3</v>
      </c>
      <c r="C1154">
        <v>2023</v>
      </c>
      <c r="D1154">
        <v>99</v>
      </c>
      <c r="E1154">
        <v>99</v>
      </c>
      <c r="F1154">
        <v>99</v>
      </c>
      <c r="G1154">
        <v>99</v>
      </c>
      <c r="H1154">
        <v>99</v>
      </c>
      <c r="I1154">
        <v>99</v>
      </c>
      <c r="J1154">
        <v>999</v>
      </c>
      <c r="K1154">
        <v>99</v>
      </c>
      <c r="L1154">
        <v>99</v>
      </c>
      <c r="M1154">
        <v>3</v>
      </c>
      <c r="N1154">
        <v>99</v>
      </c>
      <c r="O1154">
        <v>99</v>
      </c>
      <c r="P1154">
        <v>9999</v>
      </c>
      <c r="Q1154">
        <v>46</v>
      </c>
      <c r="R1154">
        <v>88</v>
      </c>
      <c r="S1154">
        <v>3.2727272727272725</v>
      </c>
      <c r="T1154">
        <v>3</v>
      </c>
      <c r="U1154">
        <v>16.160227272727269</v>
      </c>
      <c r="V1154">
        <v>0</v>
      </c>
      <c r="W1154">
        <v>0</v>
      </c>
      <c r="X1154">
        <v>54.545454545454554</v>
      </c>
      <c r="Y1154">
        <v>2.2727272727272729</v>
      </c>
      <c r="Z1154">
        <v>3.8663037249809529</v>
      </c>
      <c r="AA1154">
        <v>1.4517017656973914</v>
      </c>
      <c r="AB1154">
        <v>0</v>
      </c>
      <c r="AC1154">
        <v>-22.624230735733438</v>
      </c>
      <c r="AF1154">
        <v>0.95641778067601357</v>
      </c>
      <c r="AG1154">
        <v>0.74601536725558515</v>
      </c>
      <c r="AH1154">
        <v>0</v>
      </c>
      <c r="AI1154">
        <v>77</v>
      </c>
      <c r="AJ1154">
        <v>108.49220779220782</v>
      </c>
      <c r="AK1154">
        <v>12.717712440866398</v>
      </c>
    </row>
    <row r="1155" spans="1:37">
      <c r="A1155">
        <v>12</v>
      </c>
      <c r="B1155">
        <v>4</v>
      </c>
      <c r="C1155">
        <v>2023</v>
      </c>
      <c r="D1155">
        <v>99</v>
      </c>
      <c r="E1155">
        <v>99</v>
      </c>
      <c r="F1155">
        <v>99</v>
      </c>
      <c r="G1155">
        <v>99</v>
      </c>
      <c r="H1155">
        <v>99</v>
      </c>
      <c r="I1155">
        <v>99</v>
      </c>
      <c r="J1155">
        <v>999</v>
      </c>
      <c r="K1155">
        <v>99</v>
      </c>
      <c r="L1155">
        <v>99</v>
      </c>
      <c r="M1155">
        <v>4</v>
      </c>
      <c r="N1155">
        <v>99</v>
      </c>
      <c r="O1155">
        <v>99</v>
      </c>
      <c r="P1155">
        <v>9999</v>
      </c>
      <c r="Q1155">
        <v>80</v>
      </c>
      <c r="R1155">
        <v>231</v>
      </c>
      <c r="S1155">
        <v>4.0606060606060606</v>
      </c>
      <c r="T1155">
        <v>4</v>
      </c>
      <c r="U1155">
        <v>17.103463203463203</v>
      </c>
      <c r="V1155">
        <v>1.2987012987012985</v>
      </c>
      <c r="W1155">
        <v>0</v>
      </c>
      <c r="X1155">
        <v>61.038961038961048</v>
      </c>
      <c r="Y1155">
        <v>6.9264069264069263</v>
      </c>
      <c r="Z1155">
        <v>4.5129526092099486</v>
      </c>
      <c r="AA1155">
        <v>1.2294219863697451</v>
      </c>
      <c r="AB1155">
        <v>0</v>
      </c>
      <c r="AC1155">
        <v>2.8128708552744328</v>
      </c>
      <c r="AF1155">
        <v>2.5105966742745345</v>
      </c>
      <c r="AG1155">
        <v>2.072591318817306</v>
      </c>
      <c r="AH1155">
        <v>1.2987012987012985</v>
      </c>
      <c r="AI1155">
        <v>195</v>
      </c>
      <c r="AJ1155">
        <v>107.00717948717951</v>
      </c>
      <c r="AK1155">
        <v>13.524892876541459</v>
      </c>
    </row>
    <row r="1156" spans="1:37">
      <c r="A1156">
        <v>12</v>
      </c>
      <c r="B1156">
        <v>5</v>
      </c>
      <c r="C1156">
        <v>2023</v>
      </c>
      <c r="D1156">
        <v>99</v>
      </c>
      <c r="E1156">
        <v>99</v>
      </c>
      <c r="F1156">
        <v>99</v>
      </c>
      <c r="G1156">
        <v>99</v>
      </c>
      <c r="H1156">
        <v>99</v>
      </c>
      <c r="I1156">
        <v>99</v>
      </c>
      <c r="J1156">
        <v>999</v>
      </c>
      <c r="K1156">
        <v>99</v>
      </c>
      <c r="L1156">
        <v>99</v>
      </c>
      <c r="M1156">
        <v>5</v>
      </c>
      <c r="N1156">
        <v>99</v>
      </c>
      <c r="O1156">
        <v>99</v>
      </c>
      <c r="P1156">
        <v>9999</v>
      </c>
      <c r="Q1156">
        <v>528</v>
      </c>
      <c r="R1156">
        <v>4656</v>
      </c>
      <c r="S1156">
        <v>5.1142611683848793</v>
      </c>
      <c r="T1156">
        <v>4.9957044673539519</v>
      </c>
      <c r="U1156">
        <v>19.696628006872871</v>
      </c>
      <c r="V1156">
        <v>5.4768041237113403</v>
      </c>
      <c r="W1156">
        <v>0</v>
      </c>
      <c r="X1156">
        <v>78.436426116838476</v>
      </c>
      <c r="Y1156">
        <v>19.909793814432987</v>
      </c>
      <c r="Z1156">
        <v>5.0614165519962988</v>
      </c>
      <c r="AA1156">
        <v>1.3879399753195545</v>
      </c>
      <c r="AB1156">
        <v>0.20721214940192847</v>
      </c>
      <c r="AC1156">
        <v>23.682165596331</v>
      </c>
      <c r="AD1156">
        <v>13.432564087208441</v>
      </c>
      <c r="AE1156">
        <v>1.6642482910848349</v>
      </c>
      <c r="AF1156">
        <v>50.603195304858161</v>
      </c>
      <c r="AG1156">
        <v>48.108574848879584</v>
      </c>
      <c r="AH1156">
        <v>0.77319587628865982</v>
      </c>
      <c r="AI1156">
        <v>453</v>
      </c>
      <c r="AJ1156">
        <v>107.53532008830013</v>
      </c>
      <c r="AK1156">
        <v>15.180387389289312</v>
      </c>
    </row>
    <row r="1157" spans="1:37">
      <c r="A1157">
        <v>12</v>
      </c>
      <c r="B1157">
        <v>6</v>
      </c>
      <c r="C1157">
        <v>2023</v>
      </c>
      <c r="D1157">
        <v>99</v>
      </c>
      <c r="E1157">
        <v>99</v>
      </c>
      <c r="F1157">
        <v>99</v>
      </c>
      <c r="G1157">
        <v>99</v>
      </c>
      <c r="H1157">
        <v>99</v>
      </c>
      <c r="I1157">
        <v>99</v>
      </c>
      <c r="J1157">
        <v>999</v>
      </c>
      <c r="K1157">
        <v>99</v>
      </c>
      <c r="L1157">
        <v>99</v>
      </c>
      <c r="M1157">
        <v>6</v>
      </c>
      <c r="N1157">
        <v>99</v>
      </c>
      <c r="O1157">
        <v>99</v>
      </c>
      <c r="P1157">
        <v>9999</v>
      </c>
      <c r="Q1157">
        <v>68</v>
      </c>
      <c r="R1157">
        <v>158</v>
      </c>
      <c r="S1157">
        <v>5.1772151898734196</v>
      </c>
      <c r="T1157">
        <v>6</v>
      </c>
      <c r="U1157">
        <v>19.715189873417735</v>
      </c>
      <c r="V1157">
        <v>4.4303797468354409</v>
      </c>
      <c r="W1157">
        <v>0</v>
      </c>
      <c r="X1157">
        <v>78.481012658227854</v>
      </c>
      <c r="Y1157">
        <v>18.987341772151904</v>
      </c>
      <c r="Z1157">
        <v>4.594660869776062</v>
      </c>
      <c r="AA1157">
        <v>0.97122516482117893</v>
      </c>
      <c r="AB1157">
        <v>0</v>
      </c>
      <c r="AC1157">
        <v>-3.3507896023391424</v>
      </c>
      <c r="AF1157">
        <v>1.7172046516682971</v>
      </c>
      <c r="AG1157">
        <v>1.6340889311589548</v>
      </c>
      <c r="AH1157">
        <v>0.63291139240506322</v>
      </c>
      <c r="AI1157">
        <v>137</v>
      </c>
      <c r="AJ1157">
        <v>107.78686131386861</v>
      </c>
      <c r="AK1157">
        <v>15.422075053825623</v>
      </c>
    </row>
    <row r="1158" spans="1:37">
      <c r="A1158">
        <v>12</v>
      </c>
      <c r="B1158">
        <v>7</v>
      </c>
      <c r="C1158">
        <v>2023</v>
      </c>
      <c r="D1158">
        <v>99</v>
      </c>
      <c r="E1158">
        <v>99</v>
      </c>
      <c r="F1158">
        <v>99</v>
      </c>
      <c r="G1158">
        <v>99</v>
      </c>
      <c r="H1158">
        <v>99</v>
      </c>
      <c r="I1158">
        <v>99</v>
      </c>
      <c r="J1158">
        <v>999</v>
      </c>
      <c r="K1158">
        <v>99</v>
      </c>
      <c r="L1158">
        <v>99</v>
      </c>
      <c r="M1158">
        <v>7</v>
      </c>
      <c r="N1158">
        <v>99</v>
      </c>
      <c r="O1158">
        <v>99</v>
      </c>
      <c r="P1158">
        <v>9999</v>
      </c>
      <c r="Q1158">
        <v>56</v>
      </c>
      <c r="R1158">
        <v>143</v>
      </c>
      <c r="S1158">
        <v>5.5314685314685317</v>
      </c>
      <c r="T1158">
        <v>7</v>
      </c>
      <c r="U1158">
        <v>22.105594405594402</v>
      </c>
      <c r="V1158">
        <v>13.986013986013983</v>
      </c>
      <c r="W1158">
        <v>0</v>
      </c>
      <c r="X1158">
        <v>91.608391608391599</v>
      </c>
      <c r="Y1158">
        <v>34.965034965034953</v>
      </c>
      <c r="Z1158">
        <v>4.9436372361052516</v>
      </c>
      <c r="AA1158">
        <v>1.1454024596028585</v>
      </c>
      <c r="AB1158">
        <v>0</v>
      </c>
      <c r="AC1158">
        <v>2.3433493550535807</v>
      </c>
      <c r="AF1158">
        <v>1.5541788935985219</v>
      </c>
      <c r="AG1158">
        <v>1.6582723981658325</v>
      </c>
      <c r="AH1158">
        <v>4.1958041958041949</v>
      </c>
      <c r="AI1158">
        <v>120</v>
      </c>
      <c r="AJ1158">
        <v>108.47750000000001</v>
      </c>
      <c r="AK1158">
        <v>16.570931843757126</v>
      </c>
    </row>
    <row r="1159" spans="1:37">
      <c r="A1159">
        <v>12</v>
      </c>
      <c r="B1159">
        <v>8</v>
      </c>
      <c r="C1159">
        <v>2023</v>
      </c>
      <c r="D1159">
        <v>99</v>
      </c>
      <c r="E1159">
        <v>99</v>
      </c>
      <c r="F1159">
        <v>99</v>
      </c>
      <c r="G1159">
        <v>99</v>
      </c>
      <c r="H1159">
        <v>99</v>
      </c>
      <c r="I1159">
        <v>99</v>
      </c>
      <c r="J1159">
        <v>999</v>
      </c>
      <c r="K1159">
        <v>99</v>
      </c>
      <c r="L1159">
        <v>99</v>
      </c>
      <c r="M1159">
        <v>8</v>
      </c>
      <c r="N1159">
        <v>99</v>
      </c>
      <c r="O1159">
        <v>99</v>
      </c>
      <c r="P1159">
        <v>9999</v>
      </c>
      <c r="Q1159">
        <v>442</v>
      </c>
      <c r="R1159">
        <v>2340</v>
      </c>
      <c r="S1159">
        <v>6.2948717948717965</v>
      </c>
      <c r="T1159">
        <v>8</v>
      </c>
      <c r="U1159">
        <v>24.277264957264958</v>
      </c>
      <c r="V1159">
        <v>0</v>
      </c>
      <c r="W1159">
        <v>0</v>
      </c>
      <c r="X1159">
        <v>95.470085470085479</v>
      </c>
      <c r="Y1159">
        <v>58.034188034188048</v>
      </c>
      <c r="Z1159">
        <v>5.2270454833829207</v>
      </c>
      <c r="AA1159">
        <v>1.3369403872080696</v>
      </c>
      <c r="AB1159">
        <v>0</v>
      </c>
      <c r="AC1159">
        <v>20.45795451638168</v>
      </c>
      <c r="AF1159">
        <v>25.432018258884906</v>
      </c>
      <c r="AG1159">
        <v>29.801165737535399</v>
      </c>
      <c r="AH1159">
        <v>0.89743589743589758</v>
      </c>
      <c r="AI1159">
        <v>231</v>
      </c>
      <c r="AJ1159">
        <v>109.1333333333333</v>
      </c>
      <c r="AK1159">
        <v>18.109413240734096</v>
      </c>
    </row>
    <row r="1160" spans="1:37">
      <c r="A1160">
        <v>12</v>
      </c>
      <c r="B1160">
        <v>9</v>
      </c>
      <c r="C1160">
        <v>2023</v>
      </c>
      <c r="D1160">
        <v>99</v>
      </c>
      <c r="E1160">
        <v>99</v>
      </c>
      <c r="F1160">
        <v>99</v>
      </c>
      <c r="G1160">
        <v>99</v>
      </c>
      <c r="H1160">
        <v>99</v>
      </c>
      <c r="I1160">
        <v>99</v>
      </c>
      <c r="J1160">
        <v>999</v>
      </c>
      <c r="K1160">
        <v>99</v>
      </c>
      <c r="L1160">
        <v>99</v>
      </c>
      <c r="M1160">
        <v>9</v>
      </c>
      <c r="N1160">
        <v>99</v>
      </c>
      <c r="O1160">
        <v>99</v>
      </c>
      <c r="P1160">
        <v>9999</v>
      </c>
      <c r="Q1160">
        <v>33</v>
      </c>
      <c r="R1160">
        <v>75</v>
      </c>
      <c r="S1160">
        <v>7.053333333333331</v>
      </c>
      <c r="T1160">
        <v>9</v>
      </c>
      <c r="U1160">
        <v>28.742666666666658</v>
      </c>
      <c r="V1160">
        <v>0</v>
      </c>
      <c r="W1160">
        <v>100</v>
      </c>
      <c r="X1160">
        <v>98.666666666666686</v>
      </c>
      <c r="Y1160">
        <v>81.333333333333314</v>
      </c>
      <c r="Z1160">
        <v>6.135148427073525</v>
      </c>
      <c r="AA1160">
        <v>1.2317286858539696</v>
      </c>
      <c r="AB1160">
        <v>0</v>
      </c>
      <c r="AC1160">
        <v>31.482184483899456</v>
      </c>
      <c r="AF1160">
        <v>0.81512879034887509</v>
      </c>
      <c r="AG1160">
        <v>1.1308524908184123</v>
      </c>
      <c r="AH1160">
        <v>26.666666666666675</v>
      </c>
      <c r="AI1160">
        <v>74</v>
      </c>
      <c r="AJ1160">
        <v>111.75675675675681</v>
      </c>
      <c r="AK1160">
        <v>20.522290476978753</v>
      </c>
    </row>
    <row r="1161" spans="1:37">
      <c r="A1161">
        <v>12</v>
      </c>
      <c r="B1161">
        <v>10</v>
      </c>
      <c r="C1161">
        <v>2023</v>
      </c>
      <c r="D1161">
        <v>99</v>
      </c>
      <c r="E1161">
        <v>99</v>
      </c>
      <c r="F1161">
        <v>99</v>
      </c>
      <c r="G1161">
        <v>99</v>
      </c>
      <c r="H1161">
        <v>99</v>
      </c>
      <c r="I1161">
        <v>99</v>
      </c>
      <c r="J1161">
        <v>999</v>
      </c>
      <c r="K1161">
        <v>99</v>
      </c>
      <c r="L1161">
        <v>99</v>
      </c>
      <c r="M1161">
        <v>10</v>
      </c>
      <c r="N1161">
        <v>99</v>
      </c>
      <c r="O1161">
        <v>99</v>
      </c>
      <c r="P1161">
        <v>9999</v>
      </c>
      <c r="Q1161">
        <v>12</v>
      </c>
      <c r="R1161">
        <v>25</v>
      </c>
      <c r="S1161">
        <v>7.4800000000000013</v>
      </c>
      <c r="T1161">
        <v>10</v>
      </c>
      <c r="U1161">
        <v>32.828000000000003</v>
      </c>
      <c r="V1161">
        <v>0</v>
      </c>
      <c r="W1161">
        <v>100</v>
      </c>
      <c r="X1161">
        <v>100</v>
      </c>
      <c r="Y1161">
        <v>92</v>
      </c>
      <c r="Z1161">
        <v>6.2637701107240851</v>
      </c>
      <c r="AA1161">
        <v>0.94318608980412322</v>
      </c>
      <c r="AB1161">
        <v>0</v>
      </c>
      <c r="AC1161">
        <v>2.1422160504528622</v>
      </c>
      <c r="AF1161">
        <v>0.27170959678295842</v>
      </c>
      <c r="AG1161">
        <v>0.43052866317886129</v>
      </c>
      <c r="AH1161">
        <v>32</v>
      </c>
      <c r="AI1161">
        <v>25</v>
      </c>
      <c r="AJ1161">
        <v>111.96</v>
      </c>
      <c r="AK1161">
        <v>23.395726931759793</v>
      </c>
    </row>
    <row r="1162" spans="1:37">
      <c r="A1162">
        <v>12</v>
      </c>
      <c r="B1162">
        <v>11</v>
      </c>
      <c r="C1162">
        <v>2023</v>
      </c>
      <c r="D1162">
        <v>99</v>
      </c>
      <c r="E1162">
        <v>99</v>
      </c>
      <c r="F1162">
        <v>99</v>
      </c>
      <c r="G1162">
        <v>99</v>
      </c>
      <c r="H1162">
        <v>99</v>
      </c>
      <c r="I1162">
        <v>99</v>
      </c>
      <c r="J1162">
        <v>999</v>
      </c>
      <c r="K1162">
        <v>99</v>
      </c>
      <c r="L1162">
        <v>99</v>
      </c>
      <c r="M1162">
        <v>11</v>
      </c>
      <c r="N1162">
        <v>99</v>
      </c>
      <c r="O1162">
        <v>99</v>
      </c>
      <c r="P1162">
        <v>9999</v>
      </c>
      <c r="Q1162">
        <v>118</v>
      </c>
      <c r="R1162">
        <v>248</v>
      </c>
      <c r="S1162">
        <v>7.5</v>
      </c>
      <c r="T1162">
        <v>11</v>
      </c>
      <c r="U1162">
        <v>30.53104838709676</v>
      </c>
      <c r="V1162">
        <v>0</v>
      </c>
      <c r="W1162">
        <v>100</v>
      </c>
      <c r="X1162">
        <v>100</v>
      </c>
      <c r="Y1162">
        <v>94.758064516129025</v>
      </c>
      <c r="Z1162">
        <v>5.5749985272019877</v>
      </c>
      <c r="AA1162">
        <v>1.3136995286643376</v>
      </c>
      <c r="AB1162">
        <v>0</v>
      </c>
      <c r="AC1162">
        <v>18.721916212118607</v>
      </c>
      <c r="AF1162">
        <v>2.695359200086946</v>
      </c>
      <c r="AG1162">
        <v>3.9720164237740754</v>
      </c>
      <c r="AH1162">
        <v>4.435483870967742</v>
      </c>
      <c r="AI1162">
        <v>32</v>
      </c>
      <c r="AJ1162">
        <v>112.55</v>
      </c>
      <c r="AK1162">
        <v>23.148172534030799</v>
      </c>
    </row>
    <row r="1163" spans="1:37">
      <c r="A1163">
        <v>12</v>
      </c>
      <c r="B1163">
        <v>12</v>
      </c>
      <c r="C1163">
        <v>2023</v>
      </c>
      <c r="D1163">
        <v>99</v>
      </c>
      <c r="E1163">
        <v>99</v>
      </c>
      <c r="F1163">
        <v>99</v>
      </c>
      <c r="G1163">
        <v>99</v>
      </c>
      <c r="H1163">
        <v>99</v>
      </c>
      <c r="I1163">
        <v>99</v>
      </c>
      <c r="J1163">
        <v>999</v>
      </c>
      <c r="K1163">
        <v>99</v>
      </c>
      <c r="L1163">
        <v>99</v>
      </c>
      <c r="M1163">
        <v>12</v>
      </c>
      <c r="N1163">
        <v>99</v>
      </c>
      <c r="O1163">
        <v>99</v>
      </c>
      <c r="P1163">
        <v>9999</v>
      </c>
      <c r="Q1163">
        <v>5</v>
      </c>
      <c r="R1163">
        <v>5</v>
      </c>
      <c r="S1163">
        <v>7.8</v>
      </c>
      <c r="T1163">
        <v>12</v>
      </c>
      <c r="U1163">
        <v>29.7</v>
      </c>
      <c r="V1163">
        <v>0</v>
      </c>
      <c r="W1163">
        <v>100</v>
      </c>
      <c r="X1163">
        <v>100</v>
      </c>
      <c r="Y1163">
        <v>80</v>
      </c>
      <c r="Z1163">
        <v>4.9262561849745516</v>
      </c>
      <c r="AA1163">
        <v>0.40000000000000302</v>
      </c>
      <c r="AB1163">
        <v>0</v>
      </c>
      <c r="AC1163">
        <v>93.377198165826869</v>
      </c>
      <c r="AF1163">
        <v>5.4341919356591682E-2</v>
      </c>
      <c r="AG1163">
        <v>7.7901189816084973E-2</v>
      </c>
      <c r="AH1163">
        <v>0</v>
      </c>
      <c r="AI1163">
        <v>4</v>
      </c>
      <c r="AJ1163">
        <v>111.72499999999999</v>
      </c>
      <c r="AK1163">
        <v>23.131349615521032</v>
      </c>
    </row>
    <row r="1164" spans="1:37">
      <c r="A1164">
        <v>12</v>
      </c>
      <c r="B1164">
        <v>13</v>
      </c>
      <c r="C1164">
        <v>2023</v>
      </c>
      <c r="D1164">
        <v>99</v>
      </c>
      <c r="E1164">
        <v>99</v>
      </c>
      <c r="F1164">
        <v>99</v>
      </c>
      <c r="G1164">
        <v>99</v>
      </c>
      <c r="H1164">
        <v>99</v>
      </c>
      <c r="I1164">
        <v>99</v>
      </c>
      <c r="J1164">
        <v>999</v>
      </c>
      <c r="K1164">
        <v>99</v>
      </c>
      <c r="L1164">
        <v>99</v>
      </c>
      <c r="M1164">
        <v>13</v>
      </c>
      <c r="N1164">
        <v>99</v>
      </c>
      <c r="O1164">
        <v>99</v>
      </c>
      <c r="P1164">
        <v>9999</v>
      </c>
    </row>
    <row r="1165" spans="1:37">
      <c r="A1165">
        <v>12</v>
      </c>
      <c r="B1165">
        <v>14</v>
      </c>
      <c r="C1165">
        <v>2023</v>
      </c>
      <c r="D1165">
        <v>99</v>
      </c>
      <c r="E1165">
        <v>99</v>
      </c>
      <c r="F1165">
        <v>99</v>
      </c>
      <c r="G1165">
        <v>99</v>
      </c>
      <c r="H1165">
        <v>99</v>
      </c>
      <c r="I1165">
        <v>99</v>
      </c>
      <c r="J1165">
        <v>999</v>
      </c>
      <c r="K1165">
        <v>99</v>
      </c>
      <c r="L1165">
        <v>99</v>
      </c>
      <c r="M1165">
        <v>14</v>
      </c>
      <c r="N1165">
        <v>99</v>
      </c>
      <c r="O1165">
        <v>99</v>
      </c>
      <c r="P1165">
        <v>9999</v>
      </c>
      <c r="Q1165">
        <v>6</v>
      </c>
      <c r="R1165">
        <v>9</v>
      </c>
      <c r="S1165">
        <v>8.1111111111111107</v>
      </c>
      <c r="T1165">
        <v>14</v>
      </c>
      <c r="U1165">
        <v>34.12222222222222</v>
      </c>
      <c r="V1165">
        <v>0</v>
      </c>
      <c r="W1165">
        <v>100</v>
      </c>
      <c r="X1165">
        <v>100</v>
      </c>
      <c r="Y1165">
        <v>100</v>
      </c>
      <c r="Z1165">
        <v>5.4531902543939532</v>
      </c>
      <c r="AA1165">
        <v>1.1967032904743404</v>
      </c>
      <c r="AB1165">
        <v>0</v>
      </c>
      <c r="AC1165">
        <v>60.916328183438679</v>
      </c>
      <c r="AF1165">
        <v>9.7815454841864991E-2</v>
      </c>
      <c r="AG1165">
        <v>0.16110070971393728</v>
      </c>
      <c r="AH1165">
        <v>0</v>
      </c>
      <c r="AI1165">
        <v>1</v>
      </c>
      <c r="AJ1165">
        <v>108.6</v>
      </c>
      <c r="AK1165">
        <v>27.091933382612854</v>
      </c>
    </row>
    <row r="1166" spans="1:37">
      <c r="A1166">
        <v>12</v>
      </c>
      <c r="B1166">
        <v>15</v>
      </c>
      <c r="C1166">
        <v>2023</v>
      </c>
      <c r="D1166">
        <v>99</v>
      </c>
      <c r="E1166">
        <v>99</v>
      </c>
      <c r="F1166">
        <v>99</v>
      </c>
      <c r="G1166">
        <v>99</v>
      </c>
      <c r="H1166">
        <v>99</v>
      </c>
      <c r="I1166">
        <v>99</v>
      </c>
      <c r="J1166">
        <v>999</v>
      </c>
      <c r="K1166">
        <v>99</v>
      </c>
      <c r="L1166">
        <v>99</v>
      </c>
      <c r="M1166">
        <v>15</v>
      </c>
      <c r="N1166">
        <v>99</v>
      </c>
      <c r="O1166">
        <v>99</v>
      </c>
      <c r="P1166">
        <v>9999</v>
      </c>
    </row>
    <row r="1167" spans="1:37">
      <c r="A1167">
        <v>12</v>
      </c>
      <c r="B1167">
        <v>16</v>
      </c>
      <c r="C1167">
        <v>2022</v>
      </c>
      <c r="D1167">
        <v>99</v>
      </c>
      <c r="E1167">
        <v>99</v>
      </c>
      <c r="F1167">
        <v>99</v>
      </c>
      <c r="G1167">
        <v>99</v>
      </c>
      <c r="H1167">
        <v>99</v>
      </c>
      <c r="I1167">
        <v>99</v>
      </c>
      <c r="J1167">
        <v>999</v>
      </c>
      <c r="K1167">
        <v>99</v>
      </c>
      <c r="L1167">
        <v>99</v>
      </c>
      <c r="M1167">
        <v>1</v>
      </c>
      <c r="N1167">
        <v>99</v>
      </c>
      <c r="O1167">
        <v>99</v>
      </c>
      <c r="P1167">
        <v>9999</v>
      </c>
    </row>
    <row r="1168" spans="1:37">
      <c r="A1168">
        <v>12</v>
      </c>
      <c r="B1168">
        <v>17</v>
      </c>
      <c r="C1168">
        <v>2022</v>
      </c>
      <c r="D1168">
        <v>99</v>
      </c>
      <c r="E1168">
        <v>99</v>
      </c>
      <c r="F1168">
        <v>99</v>
      </c>
      <c r="G1168">
        <v>99</v>
      </c>
      <c r="H1168">
        <v>99</v>
      </c>
      <c r="I1168">
        <v>99</v>
      </c>
      <c r="J1168">
        <v>999</v>
      </c>
      <c r="K1168">
        <v>99</v>
      </c>
      <c r="L1168">
        <v>99</v>
      </c>
      <c r="M1168">
        <v>2</v>
      </c>
      <c r="N1168">
        <v>99</v>
      </c>
      <c r="O1168">
        <v>99</v>
      </c>
      <c r="P1168">
        <v>9999</v>
      </c>
      <c r="Q1168">
        <v>296</v>
      </c>
      <c r="R1168">
        <v>1162.53</v>
      </c>
      <c r="S1168">
        <v>3.3788891469467455</v>
      </c>
      <c r="T1168">
        <v>2.0008085812839238</v>
      </c>
      <c r="U1168">
        <v>16.729245696885251</v>
      </c>
      <c r="V1168">
        <v>0</v>
      </c>
      <c r="W1168">
        <v>0</v>
      </c>
      <c r="X1168">
        <v>58.493114156193805</v>
      </c>
      <c r="Y1168">
        <v>5.3331957024764955</v>
      </c>
      <c r="Z1168">
        <v>4.2860033535128688</v>
      </c>
      <c r="AA1168">
        <v>1.4654666458293828</v>
      </c>
      <c r="AB1168">
        <v>3.7860715213451801E-2</v>
      </c>
      <c r="AC1168">
        <v>21.349660710993973</v>
      </c>
      <c r="AD1168">
        <v>-2.9770492347038422</v>
      </c>
      <c r="AE1168">
        <v>-2.0095012737435738</v>
      </c>
      <c r="AF1168">
        <v>13.268572954723663</v>
      </c>
      <c r="AG1168">
        <v>10.37402609401016</v>
      </c>
      <c r="AH1168">
        <v>1.8064049960001036</v>
      </c>
      <c r="AI1168">
        <v>10</v>
      </c>
      <c r="AJ1168">
        <v>105.10000000000002</v>
      </c>
      <c r="AK1168">
        <v>13.533591501061411</v>
      </c>
    </row>
    <row r="1169" spans="1:37">
      <c r="A1169">
        <v>12</v>
      </c>
      <c r="B1169">
        <v>18</v>
      </c>
      <c r="C1169">
        <v>2022</v>
      </c>
      <c r="D1169">
        <v>99</v>
      </c>
      <c r="E1169">
        <v>99</v>
      </c>
      <c r="F1169">
        <v>99</v>
      </c>
      <c r="G1169">
        <v>99</v>
      </c>
      <c r="H1169">
        <v>99</v>
      </c>
      <c r="I1169">
        <v>99</v>
      </c>
      <c r="J1169">
        <v>999</v>
      </c>
      <c r="K1169">
        <v>99</v>
      </c>
      <c r="L1169">
        <v>99</v>
      </c>
      <c r="M1169">
        <v>3</v>
      </c>
      <c r="N1169">
        <v>99</v>
      </c>
      <c r="O1169">
        <v>99</v>
      </c>
      <c r="P1169">
        <v>9999</v>
      </c>
      <c r="Q1169">
        <v>8</v>
      </c>
      <c r="R1169">
        <v>22</v>
      </c>
      <c r="S1169">
        <v>3.5</v>
      </c>
      <c r="T1169">
        <v>3</v>
      </c>
      <c r="U1169">
        <v>14.886363636363644</v>
      </c>
      <c r="V1169">
        <v>0</v>
      </c>
      <c r="W1169">
        <v>0</v>
      </c>
      <c r="X1169">
        <v>36.363636363636367</v>
      </c>
      <c r="Y1169">
        <v>0</v>
      </c>
      <c r="Z1169">
        <v>2.2208301999160978</v>
      </c>
      <c r="AA1169">
        <v>1.1965860528261985</v>
      </c>
      <c r="AB1169">
        <v>0</v>
      </c>
      <c r="AC1169">
        <v>41.137046616737905</v>
      </c>
      <c r="AF1169">
        <v>0.25109769640690621</v>
      </c>
      <c r="AG1169">
        <v>0.17469404937659322</v>
      </c>
      <c r="AH1169">
        <v>0</v>
      </c>
      <c r="AI1169">
        <v>14</v>
      </c>
      <c r="AJ1169">
        <v>105.3214285714286</v>
      </c>
      <c r="AK1169">
        <v>12.836498129434665</v>
      </c>
    </row>
    <row r="1170" spans="1:37">
      <c r="A1170">
        <v>12</v>
      </c>
      <c r="B1170">
        <v>19</v>
      </c>
      <c r="C1170">
        <v>2022</v>
      </c>
      <c r="D1170">
        <v>99</v>
      </c>
      <c r="E1170">
        <v>99</v>
      </c>
      <c r="F1170">
        <v>99</v>
      </c>
      <c r="G1170">
        <v>99</v>
      </c>
      <c r="H1170">
        <v>99</v>
      </c>
      <c r="I1170">
        <v>99</v>
      </c>
      <c r="J1170">
        <v>999</v>
      </c>
      <c r="K1170">
        <v>99</v>
      </c>
      <c r="L1170">
        <v>99</v>
      </c>
      <c r="M1170">
        <v>4</v>
      </c>
      <c r="N1170">
        <v>99</v>
      </c>
      <c r="O1170">
        <v>99</v>
      </c>
      <c r="P1170">
        <v>9999</v>
      </c>
      <c r="Q1170">
        <v>11</v>
      </c>
      <c r="R1170">
        <v>54</v>
      </c>
      <c r="S1170">
        <v>4.0370370370370372</v>
      </c>
      <c r="T1170">
        <v>4</v>
      </c>
      <c r="U1170">
        <v>16.911111111111111</v>
      </c>
      <c r="V1170">
        <v>0</v>
      </c>
      <c r="W1170">
        <v>0</v>
      </c>
      <c r="X1170">
        <v>62.962962962962969</v>
      </c>
      <c r="Y1170">
        <v>3.7037037037037042</v>
      </c>
      <c r="Z1170">
        <v>3.3642272056681928</v>
      </c>
      <c r="AA1170">
        <v>1.0176764195580799</v>
      </c>
      <c r="AB1170">
        <v>0</v>
      </c>
      <c r="AC1170">
        <v>9.0749793995199362</v>
      </c>
      <c r="AF1170">
        <v>0.61633070936240619</v>
      </c>
      <c r="AG1170">
        <v>0.4871163538647475</v>
      </c>
      <c r="AH1170">
        <v>0</v>
      </c>
      <c r="AI1170">
        <v>43</v>
      </c>
      <c r="AJ1170">
        <v>106.12790697674416</v>
      </c>
      <c r="AK1170">
        <v>13.564089679137371</v>
      </c>
    </row>
    <row r="1171" spans="1:37">
      <c r="A1171">
        <v>12</v>
      </c>
      <c r="B1171">
        <v>20</v>
      </c>
      <c r="C1171">
        <v>2022</v>
      </c>
      <c r="D1171">
        <v>99</v>
      </c>
      <c r="E1171">
        <v>99</v>
      </c>
      <c r="F1171">
        <v>99</v>
      </c>
      <c r="G1171">
        <v>99</v>
      </c>
      <c r="H1171">
        <v>99</v>
      </c>
      <c r="I1171">
        <v>99</v>
      </c>
      <c r="J1171">
        <v>999</v>
      </c>
      <c r="K1171">
        <v>99</v>
      </c>
      <c r="L1171">
        <v>99</v>
      </c>
      <c r="M1171">
        <v>5</v>
      </c>
      <c r="N1171">
        <v>99</v>
      </c>
      <c r="O1171">
        <v>99</v>
      </c>
      <c r="P1171">
        <v>9999</v>
      </c>
      <c r="Q1171">
        <v>506</v>
      </c>
      <c r="R1171">
        <v>4932</v>
      </c>
      <c r="S1171">
        <v>5.0498783454987821</v>
      </c>
      <c r="T1171">
        <v>5</v>
      </c>
      <c r="U1171">
        <v>20.355975263584728</v>
      </c>
      <c r="V1171">
        <v>7.3195458231954573</v>
      </c>
      <c r="W1171">
        <v>0</v>
      </c>
      <c r="X1171">
        <v>83.921330089213313</v>
      </c>
      <c r="Y1171">
        <v>23.682076236820755</v>
      </c>
      <c r="Z1171">
        <v>4.8241690788251876</v>
      </c>
      <c r="AA1171">
        <v>1.38141190445072</v>
      </c>
      <c r="AB1171">
        <v>0</v>
      </c>
      <c r="AC1171">
        <v>25.556185445732311</v>
      </c>
      <c r="AF1171">
        <v>56.291538121766415</v>
      </c>
      <c r="AG1171">
        <v>53.552751548629395</v>
      </c>
      <c r="AH1171">
        <v>0.81103000811030013</v>
      </c>
      <c r="AI1171">
        <v>56</v>
      </c>
      <c r="AJ1171">
        <v>108.06607142857148</v>
      </c>
      <c r="AK1171">
        <v>14.649402185297264</v>
      </c>
    </row>
    <row r="1172" spans="1:37">
      <c r="A1172">
        <v>12</v>
      </c>
      <c r="B1172">
        <v>21</v>
      </c>
      <c r="C1172">
        <v>2022</v>
      </c>
      <c r="D1172">
        <v>99</v>
      </c>
      <c r="E1172">
        <v>99</v>
      </c>
      <c r="F1172">
        <v>99</v>
      </c>
      <c r="G1172">
        <v>99</v>
      </c>
      <c r="H1172">
        <v>99</v>
      </c>
      <c r="I1172">
        <v>99</v>
      </c>
      <c r="J1172">
        <v>999</v>
      </c>
      <c r="K1172">
        <v>99</v>
      </c>
      <c r="L1172">
        <v>99</v>
      </c>
      <c r="M1172">
        <v>6</v>
      </c>
      <c r="N1172">
        <v>99</v>
      </c>
      <c r="O1172">
        <v>99</v>
      </c>
      <c r="P1172">
        <v>9999</v>
      </c>
      <c r="Q1172">
        <v>9</v>
      </c>
      <c r="R1172">
        <v>28</v>
      </c>
      <c r="S1172">
        <v>5.3571428571428559</v>
      </c>
      <c r="T1172">
        <v>6</v>
      </c>
      <c r="U1172">
        <v>20.039285714285704</v>
      </c>
      <c r="V1172">
        <v>0</v>
      </c>
      <c r="W1172">
        <v>0</v>
      </c>
      <c r="X1172">
        <v>78.571428571428555</v>
      </c>
      <c r="Y1172">
        <v>14.285714285714288</v>
      </c>
      <c r="Z1172">
        <v>5.2998880908477934</v>
      </c>
      <c r="AA1172">
        <v>1.0076239985475652</v>
      </c>
      <c r="AB1172">
        <v>0</v>
      </c>
      <c r="AC1172">
        <v>54.308898883417051</v>
      </c>
      <c r="AF1172">
        <v>0.3195788863360623</v>
      </c>
      <c r="AG1172">
        <v>0.29930024764948504</v>
      </c>
      <c r="AH1172">
        <v>0</v>
      </c>
      <c r="AI1172">
        <v>21</v>
      </c>
      <c r="AJ1172">
        <v>106.57619047619043</v>
      </c>
      <c r="AK1172">
        <v>15.446206815216581</v>
      </c>
    </row>
    <row r="1173" spans="1:37">
      <c r="A1173">
        <v>12</v>
      </c>
      <c r="B1173">
        <v>22</v>
      </c>
      <c r="C1173">
        <v>2022</v>
      </c>
      <c r="D1173">
        <v>99</v>
      </c>
      <c r="E1173">
        <v>99</v>
      </c>
      <c r="F1173">
        <v>99</v>
      </c>
      <c r="G1173">
        <v>99</v>
      </c>
      <c r="H1173">
        <v>99</v>
      </c>
      <c r="I1173">
        <v>99</v>
      </c>
      <c r="J1173">
        <v>999</v>
      </c>
      <c r="K1173">
        <v>99</v>
      </c>
      <c r="L1173">
        <v>99</v>
      </c>
      <c r="M1173">
        <v>7</v>
      </c>
      <c r="N1173">
        <v>99</v>
      </c>
      <c r="O1173">
        <v>99</v>
      </c>
      <c r="P1173">
        <v>9999</v>
      </c>
      <c r="Q1173">
        <v>4</v>
      </c>
      <c r="R1173">
        <v>11</v>
      </c>
      <c r="S1173">
        <v>5.9090909090909101</v>
      </c>
      <c r="T1173">
        <v>7</v>
      </c>
      <c r="U1173">
        <v>22.090909090909097</v>
      </c>
      <c r="V1173">
        <v>18.181818181818183</v>
      </c>
      <c r="W1173">
        <v>0</v>
      </c>
      <c r="X1173">
        <v>81.818181818181813</v>
      </c>
      <c r="Y1173">
        <v>45.454545454545446</v>
      </c>
      <c r="Z1173">
        <v>6.0168633546141796</v>
      </c>
      <c r="AA1173">
        <v>1.1642044068059736</v>
      </c>
      <c r="AB1173">
        <v>0</v>
      </c>
      <c r="AC1173">
        <v>58.648783094608014</v>
      </c>
      <c r="AF1173">
        <v>0.12554884820345311</v>
      </c>
      <c r="AG1173">
        <v>0.12962031755270881</v>
      </c>
      <c r="AH1173">
        <v>0</v>
      </c>
      <c r="AI1173">
        <v>8</v>
      </c>
      <c r="AJ1173">
        <v>107.93749999999999</v>
      </c>
      <c r="AK1173">
        <v>16.140376448803043</v>
      </c>
    </row>
    <row r="1174" spans="1:37">
      <c r="A1174">
        <v>12</v>
      </c>
      <c r="B1174">
        <v>23</v>
      </c>
      <c r="C1174">
        <v>2022</v>
      </c>
      <c r="D1174">
        <v>99</v>
      </c>
      <c r="E1174">
        <v>99</v>
      </c>
      <c r="F1174">
        <v>99</v>
      </c>
      <c r="G1174">
        <v>99</v>
      </c>
      <c r="H1174">
        <v>99</v>
      </c>
      <c r="I1174">
        <v>99</v>
      </c>
      <c r="J1174">
        <v>999</v>
      </c>
      <c r="K1174">
        <v>99</v>
      </c>
      <c r="L1174">
        <v>99</v>
      </c>
      <c r="M1174">
        <v>8</v>
      </c>
      <c r="N1174">
        <v>99</v>
      </c>
      <c r="O1174">
        <v>99</v>
      </c>
      <c r="P1174">
        <v>9999</v>
      </c>
      <c r="Q1174">
        <v>406</v>
      </c>
      <c r="R1174">
        <v>2241</v>
      </c>
      <c r="S1174">
        <v>6.2463186077643922</v>
      </c>
      <c r="T1174">
        <v>8</v>
      </c>
      <c r="U1174">
        <v>25.044721106648797</v>
      </c>
      <c r="V1174">
        <v>0</v>
      </c>
      <c r="W1174">
        <v>0</v>
      </c>
      <c r="X1174">
        <v>97.01026327532351</v>
      </c>
      <c r="Y1174">
        <v>63.186077643908995</v>
      </c>
      <c r="Z1174">
        <v>5.2815909842318121</v>
      </c>
      <c r="AA1174">
        <v>1.3459961166243717</v>
      </c>
      <c r="AB1174">
        <v>0</v>
      </c>
      <c r="AC1174">
        <v>28.340450111021241</v>
      </c>
      <c r="AF1174">
        <v>25.577724438539843</v>
      </c>
      <c r="AG1174">
        <v>29.938143370846241</v>
      </c>
      <c r="AH1174">
        <v>1.1155734047300312</v>
      </c>
      <c r="AI1174">
        <v>13</v>
      </c>
      <c r="AJ1174">
        <v>109.70769230769233</v>
      </c>
      <c r="AK1174">
        <v>16.63259527510457</v>
      </c>
    </row>
    <row r="1175" spans="1:37">
      <c r="A1175">
        <v>12</v>
      </c>
      <c r="B1175">
        <v>24</v>
      </c>
      <c r="C1175">
        <v>2022</v>
      </c>
      <c r="D1175">
        <v>99</v>
      </c>
      <c r="E1175">
        <v>99</v>
      </c>
      <c r="F1175">
        <v>99</v>
      </c>
      <c r="G1175">
        <v>99</v>
      </c>
      <c r="H1175">
        <v>99</v>
      </c>
      <c r="I1175">
        <v>99</v>
      </c>
      <c r="J1175">
        <v>999</v>
      </c>
      <c r="K1175">
        <v>99</v>
      </c>
      <c r="L1175">
        <v>99</v>
      </c>
      <c r="M1175">
        <v>9</v>
      </c>
      <c r="N1175">
        <v>99</v>
      </c>
      <c r="O1175">
        <v>99</v>
      </c>
      <c r="P1175">
        <v>9999</v>
      </c>
      <c r="Q1175">
        <v>1</v>
      </c>
      <c r="R1175">
        <v>2</v>
      </c>
      <c r="S1175">
        <v>8</v>
      </c>
      <c r="T1175">
        <v>9</v>
      </c>
      <c r="U1175">
        <v>23.4</v>
      </c>
      <c r="V1175">
        <v>0</v>
      </c>
      <c r="W1175">
        <v>100</v>
      </c>
      <c r="X1175">
        <v>100</v>
      </c>
      <c r="Y1175">
        <v>100</v>
      </c>
      <c r="Z1175">
        <v>9.9999999999954528E-2</v>
      </c>
      <c r="AA1175">
        <v>0</v>
      </c>
      <c r="AB1175">
        <v>0</v>
      </c>
      <c r="AF1175">
        <v>2.2827063309718745E-2</v>
      </c>
      <c r="AG1175">
        <v>2.4963913010151311E-2</v>
      </c>
      <c r="AH1175">
        <v>0</v>
      </c>
      <c r="AI1175">
        <v>2</v>
      </c>
      <c r="AJ1175">
        <v>106.15</v>
      </c>
      <c r="AK1175">
        <v>19.660050753697796</v>
      </c>
    </row>
    <row r="1176" spans="1:37">
      <c r="A1176">
        <v>12</v>
      </c>
      <c r="B1176">
        <v>25</v>
      </c>
      <c r="C1176">
        <v>2022</v>
      </c>
      <c r="D1176">
        <v>99</v>
      </c>
      <c r="E1176">
        <v>99</v>
      </c>
      <c r="F1176">
        <v>99</v>
      </c>
      <c r="G1176">
        <v>99</v>
      </c>
      <c r="H1176">
        <v>99</v>
      </c>
      <c r="I1176">
        <v>99</v>
      </c>
      <c r="J1176">
        <v>999</v>
      </c>
      <c r="K1176">
        <v>99</v>
      </c>
      <c r="L1176">
        <v>99</v>
      </c>
      <c r="M1176">
        <v>10</v>
      </c>
      <c r="N1176">
        <v>99</v>
      </c>
      <c r="O1176">
        <v>99</v>
      </c>
      <c r="P1176">
        <v>9999</v>
      </c>
    </row>
    <row r="1177" spans="1:37">
      <c r="A1177">
        <v>12</v>
      </c>
      <c r="B1177">
        <v>26</v>
      </c>
      <c r="C1177">
        <v>2022</v>
      </c>
      <c r="D1177">
        <v>99</v>
      </c>
      <c r="E1177">
        <v>99</v>
      </c>
      <c r="F1177">
        <v>99</v>
      </c>
      <c r="G1177">
        <v>99</v>
      </c>
      <c r="H1177">
        <v>99</v>
      </c>
      <c r="I1177">
        <v>99</v>
      </c>
      <c r="J1177">
        <v>999</v>
      </c>
      <c r="K1177">
        <v>99</v>
      </c>
      <c r="L1177">
        <v>99</v>
      </c>
      <c r="M1177">
        <v>11</v>
      </c>
      <c r="N1177">
        <v>99</v>
      </c>
      <c r="O1177">
        <v>99</v>
      </c>
      <c r="P1177">
        <v>9999</v>
      </c>
      <c r="Q1177">
        <v>124</v>
      </c>
      <c r="R1177">
        <v>300</v>
      </c>
      <c r="S1177">
        <v>7.4433333333333342</v>
      </c>
      <c r="T1177">
        <v>11</v>
      </c>
      <c r="U1177">
        <v>30.238233333333323</v>
      </c>
      <c r="V1177">
        <v>0</v>
      </c>
      <c r="W1177">
        <v>100</v>
      </c>
      <c r="X1177">
        <v>99.666666666666686</v>
      </c>
      <c r="Y1177">
        <v>92.666666666666686</v>
      </c>
      <c r="Z1177">
        <v>5.1841901211493679</v>
      </c>
      <c r="AA1177">
        <v>1.2623214945312291</v>
      </c>
      <c r="AB1177">
        <v>0</v>
      </c>
      <c r="AC1177">
        <v>36.780374856532561</v>
      </c>
      <c r="AF1177">
        <v>3.4240594964578119</v>
      </c>
      <c r="AG1177">
        <v>4.8388758109871208</v>
      </c>
      <c r="AH1177">
        <v>0</v>
      </c>
      <c r="AI1177">
        <v>1</v>
      </c>
      <c r="AJ1177">
        <v>110.6</v>
      </c>
      <c r="AK1177">
        <v>24.465979802294431</v>
      </c>
    </row>
    <row r="1178" spans="1:37">
      <c r="A1178">
        <v>12</v>
      </c>
      <c r="B1178">
        <v>27</v>
      </c>
      <c r="C1178">
        <v>2022</v>
      </c>
      <c r="D1178">
        <v>99</v>
      </c>
      <c r="E1178">
        <v>99</v>
      </c>
      <c r="F1178">
        <v>99</v>
      </c>
      <c r="G1178">
        <v>99</v>
      </c>
      <c r="H1178">
        <v>99</v>
      </c>
      <c r="I1178">
        <v>99</v>
      </c>
      <c r="J1178">
        <v>999</v>
      </c>
      <c r="K1178">
        <v>99</v>
      </c>
      <c r="L1178">
        <v>99</v>
      </c>
      <c r="M1178">
        <v>12</v>
      </c>
      <c r="N1178">
        <v>99</v>
      </c>
      <c r="O1178">
        <v>99</v>
      </c>
      <c r="P1178">
        <v>9999</v>
      </c>
    </row>
    <row r="1179" spans="1:37">
      <c r="A1179">
        <v>12</v>
      </c>
      <c r="B1179">
        <v>28</v>
      </c>
      <c r="C1179">
        <v>2022</v>
      </c>
      <c r="D1179">
        <v>99</v>
      </c>
      <c r="E1179">
        <v>99</v>
      </c>
      <c r="F1179">
        <v>99</v>
      </c>
      <c r="G1179">
        <v>99</v>
      </c>
      <c r="H1179">
        <v>99</v>
      </c>
      <c r="I1179">
        <v>99</v>
      </c>
      <c r="J1179">
        <v>999</v>
      </c>
      <c r="K1179">
        <v>99</v>
      </c>
      <c r="L1179">
        <v>99</v>
      </c>
      <c r="M1179">
        <v>13</v>
      </c>
      <c r="N1179">
        <v>99</v>
      </c>
      <c r="O1179">
        <v>99</v>
      </c>
      <c r="P1179">
        <v>9999</v>
      </c>
    </row>
    <row r="1180" spans="1:37">
      <c r="A1180">
        <v>12</v>
      </c>
      <c r="B1180">
        <v>29</v>
      </c>
      <c r="C1180">
        <v>2022</v>
      </c>
      <c r="D1180">
        <v>99</v>
      </c>
      <c r="E1180">
        <v>99</v>
      </c>
      <c r="F1180">
        <v>99</v>
      </c>
      <c r="G1180">
        <v>99</v>
      </c>
      <c r="H1180">
        <v>99</v>
      </c>
      <c r="I1180">
        <v>99</v>
      </c>
      <c r="J1180">
        <v>999</v>
      </c>
      <c r="K1180">
        <v>99</v>
      </c>
      <c r="L1180">
        <v>99</v>
      </c>
      <c r="M1180">
        <v>14</v>
      </c>
      <c r="N1180">
        <v>99</v>
      </c>
      <c r="O1180">
        <v>99</v>
      </c>
      <c r="P1180">
        <v>9999</v>
      </c>
      <c r="Q1180">
        <v>8</v>
      </c>
      <c r="R1180">
        <v>9</v>
      </c>
      <c r="S1180">
        <v>8.4444444444444446</v>
      </c>
      <c r="T1180">
        <v>14</v>
      </c>
      <c r="U1180">
        <v>37.6</v>
      </c>
      <c r="V1180">
        <v>0</v>
      </c>
      <c r="W1180">
        <v>100</v>
      </c>
      <c r="X1180">
        <v>100</v>
      </c>
      <c r="Y1180">
        <v>100</v>
      </c>
      <c r="Z1180">
        <v>5.1016337252557102</v>
      </c>
      <c r="AA1180">
        <v>1.498970840359114</v>
      </c>
      <c r="AB1180">
        <v>0</v>
      </c>
      <c r="AC1180">
        <v>64.511627906222103</v>
      </c>
      <c r="AF1180">
        <v>0.10272178489373436</v>
      </c>
      <c r="AG1180">
        <v>0.18050829407340185</v>
      </c>
      <c r="AH1180">
        <v>0</v>
      </c>
      <c r="AI1180">
        <v>0</v>
      </c>
    </row>
    <row r="1181" spans="1:37">
      <c r="A1181">
        <v>12</v>
      </c>
      <c r="B1181">
        <v>30</v>
      </c>
      <c r="C1181">
        <v>2022</v>
      </c>
      <c r="D1181">
        <v>99</v>
      </c>
      <c r="E1181">
        <v>99</v>
      </c>
      <c r="F1181">
        <v>99</v>
      </c>
      <c r="G1181">
        <v>99</v>
      </c>
      <c r="H1181">
        <v>99</v>
      </c>
      <c r="I1181">
        <v>99</v>
      </c>
      <c r="J1181">
        <v>999</v>
      </c>
      <c r="K1181">
        <v>99</v>
      </c>
      <c r="L1181">
        <v>99</v>
      </c>
      <c r="M1181">
        <v>15</v>
      </c>
      <c r="N1181">
        <v>99</v>
      </c>
      <c r="O1181">
        <v>99</v>
      </c>
      <c r="P1181">
        <v>9999</v>
      </c>
    </row>
    <row r="1182" spans="1:37">
      <c r="A1182">
        <v>12</v>
      </c>
      <c r="B1182">
        <v>31</v>
      </c>
      <c r="C1182">
        <v>2021</v>
      </c>
      <c r="D1182">
        <v>99</v>
      </c>
      <c r="E1182">
        <v>99</v>
      </c>
      <c r="F1182">
        <v>99</v>
      </c>
      <c r="G1182">
        <v>99</v>
      </c>
      <c r="H1182">
        <v>99</v>
      </c>
      <c r="I1182">
        <v>99</v>
      </c>
      <c r="J1182">
        <v>999</v>
      </c>
      <c r="K1182">
        <v>99</v>
      </c>
      <c r="L1182">
        <v>99</v>
      </c>
      <c r="M1182">
        <v>1</v>
      </c>
      <c r="N1182">
        <v>99</v>
      </c>
      <c r="O1182">
        <v>99</v>
      </c>
      <c r="P1182">
        <v>9999</v>
      </c>
    </row>
    <row r="1183" spans="1:37">
      <c r="A1183">
        <v>12</v>
      </c>
      <c r="B1183">
        <v>32</v>
      </c>
      <c r="C1183">
        <v>2021</v>
      </c>
      <c r="D1183">
        <v>99</v>
      </c>
      <c r="E1183">
        <v>99</v>
      </c>
      <c r="F1183">
        <v>99</v>
      </c>
      <c r="G1183">
        <v>99</v>
      </c>
      <c r="H1183">
        <v>99</v>
      </c>
      <c r="I1183">
        <v>99</v>
      </c>
      <c r="J1183">
        <v>999</v>
      </c>
      <c r="K1183">
        <v>99</v>
      </c>
      <c r="L1183">
        <v>99</v>
      </c>
      <c r="M1183">
        <v>2</v>
      </c>
      <c r="N1183">
        <v>99</v>
      </c>
      <c r="O1183">
        <v>99</v>
      </c>
      <c r="P1183">
        <v>9999</v>
      </c>
      <c r="Q1183">
        <v>316</v>
      </c>
      <c r="R1183">
        <v>1451</v>
      </c>
      <c r="S1183">
        <v>3.4596829772570645</v>
      </c>
      <c r="T1183">
        <v>2</v>
      </c>
      <c r="U1183">
        <v>17.366629910406601</v>
      </c>
      <c r="V1183">
        <v>0</v>
      </c>
      <c r="W1183">
        <v>0</v>
      </c>
      <c r="X1183">
        <v>61.061337008959342</v>
      </c>
      <c r="Y1183">
        <v>6.7539627842866992</v>
      </c>
      <c r="Z1183">
        <v>4.4875367971792928</v>
      </c>
      <c r="AA1183">
        <v>1.7579966854590876</v>
      </c>
      <c r="AB1183">
        <v>0</v>
      </c>
      <c r="AC1183">
        <v>27.619417443746443</v>
      </c>
      <c r="AF1183">
        <v>16.20685803641237</v>
      </c>
      <c r="AG1183">
        <v>12.914995593348118</v>
      </c>
      <c r="AH1183">
        <v>0.48242591316333561</v>
      </c>
    </row>
    <row r="1184" spans="1:37">
      <c r="A1184">
        <v>12</v>
      </c>
      <c r="B1184">
        <v>33</v>
      </c>
      <c r="C1184">
        <v>2021</v>
      </c>
      <c r="D1184">
        <v>99</v>
      </c>
      <c r="E1184">
        <v>99</v>
      </c>
      <c r="F1184">
        <v>99</v>
      </c>
      <c r="G1184">
        <v>99</v>
      </c>
      <c r="H1184">
        <v>99</v>
      </c>
      <c r="I1184">
        <v>99</v>
      </c>
      <c r="J1184">
        <v>999</v>
      </c>
      <c r="K1184">
        <v>99</v>
      </c>
      <c r="L1184">
        <v>99</v>
      </c>
      <c r="M1184">
        <v>3</v>
      </c>
      <c r="N1184">
        <v>99</v>
      </c>
      <c r="O1184">
        <v>99</v>
      </c>
      <c r="P1184">
        <v>9999</v>
      </c>
    </row>
    <row r="1185" spans="1:34">
      <c r="A1185">
        <v>12</v>
      </c>
      <c r="B1185">
        <v>34</v>
      </c>
      <c r="C1185">
        <v>2021</v>
      </c>
      <c r="D1185">
        <v>99</v>
      </c>
      <c r="E1185">
        <v>99</v>
      </c>
      <c r="F1185">
        <v>99</v>
      </c>
      <c r="G1185">
        <v>99</v>
      </c>
      <c r="H1185">
        <v>99</v>
      </c>
      <c r="I1185">
        <v>99</v>
      </c>
      <c r="J1185">
        <v>999</v>
      </c>
      <c r="K1185">
        <v>99</v>
      </c>
      <c r="L1185">
        <v>99</v>
      </c>
      <c r="M1185">
        <v>4</v>
      </c>
      <c r="N1185">
        <v>99</v>
      </c>
      <c r="O1185">
        <v>99</v>
      </c>
      <c r="P1185">
        <v>9999</v>
      </c>
    </row>
    <row r="1186" spans="1:34">
      <c r="A1186">
        <v>12</v>
      </c>
      <c r="B1186">
        <v>35</v>
      </c>
      <c r="C1186">
        <v>2021</v>
      </c>
      <c r="D1186">
        <v>99</v>
      </c>
      <c r="E1186">
        <v>99</v>
      </c>
      <c r="F1186">
        <v>99</v>
      </c>
      <c r="G1186">
        <v>99</v>
      </c>
      <c r="H1186">
        <v>99</v>
      </c>
      <c r="I1186">
        <v>99</v>
      </c>
      <c r="J1186">
        <v>999</v>
      </c>
      <c r="K1186">
        <v>99</v>
      </c>
      <c r="L1186">
        <v>99</v>
      </c>
      <c r="M1186">
        <v>5</v>
      </c>
      <c r="N1186">
        <v>99</v>
      </c>
      <c r="O1186">
        <v>99</v>
      </c>
      <c r="P1186">
        <v>9999</v>
      </c>
      <c r="Q1186">
        <v>505</v>
      </c>
      <c r="R1186">
        <v>4697</v>
      </c>
      <c r="S1186">
        <v>5.1439216521183742</v>
      </c>
      <c r="T1186">
        <v>5</v>
      </c>
      <c r="U1186">
        <v>20.639248456461566</v>
      </c>
      <c r="V1186">
        <v>8.601234830743028</v>
      </c>
      <c r="W1186">
        <v>0</v>
      </c>
      <c r="X1186">
        <v>84.777517564402814</v>
      </c>
      <c r="Y1186">
        <v>26.71918245688736</v>
      </c>
      <c r="Z1186">
        <v>4.8748928627252006</v>
      </c>
      <c r="AA1186">
        <v>1.4539052681213669</v>
      </c>
      <c r="AB1186">
        <v>0</v>
      </c>
      <c r="AC1186">
        <v>26.12817303956021</v>
      </c>
      <c r="AF1186">
        <v>52.462861610633311</v>
      </c>
      <c r="AG1186">
        <v>49.685050984521204</v>
      </c>
      <c r="AH1186">
        <v>0.68128592718756653</v>
      </c>
    </row>
    <row r="1187" spans="1:34">
      <c r="A1187">
        <v>12</v>
      </c>
      <c r="B1187">
        <v>36</v>
      </c>
      <c r="C1187">
        <v>2021</v>
      </c>
      <c r="D1187">
        <v>99</v>
      </c>
      <c r="E1187">
        <v>99</v>
      </c>
      <c r="F1187">
        <v>99</v>
      </c>
      <c r="G1187">
        <v>99</v>
      </c>
      <c r="H1187">
        <v>99</v>
      </c>
      <c r="I1187">
        <v>99</v>
      </c>
      <c r="J1187">
        <v>999</v>
      </c>
      <c r="K1187">
        <v>99</v>
      </c>
      <c r="L1187">
        <v>99</v>
      </c>
      <c r="M1187">
        <v>6</v>
      </c>
      <c r="N1187">
        <v>99</v>
      </c>
      <c r="O1187">
        <v>99</v>
      </c>
      <c r="P1187">
        <v>9999</v>
      </c>
    </row>
    <row r="1188" spans="1:34">
      <c r="A1188">
        <v>12</v>
      </c>
      <c r="B1188">
        <v>37</v>
      </c>
      <c r="C1188">
        <v>2021</v>
      </c>
      <c r="D1188">
        <v>99</v>
      </c>
      <c r="E1188">
        <v>99</v>
      </c>
      <c r="F1188">
        <v>99</v>
      </c>
      <c r="G1188">
        <v>99</v>
      </c>
      <c r="H1188">
        <v>99</v>
      </c>
      <c r="I1188">
        <v>99</v>
      </c>
      <c r="J1188">
        <v>999</v>
      </c>
      <c r="K1188">
        <v>99</v>
      </c>
      <c r="L1188">
        <v>99</v>
      </c>
      <c r="M1188">
        <v>7</v>
      </c>
      <c r="N1188">
        <v>99</v>
      </c>
      <c r="O1188">
        <v>99</v>
      </c>
      <c r="P1188">
        <v>9999</v>
      </c>
    </row>
    <row r="1189" spans="1:34">
      <c r="A1189">
        <v>12</v>
      </c>
      <c r="B1189">
        <v>38</v>
      </c>
      <c r="C1189">
        <v>2021</v>
      </c>
      <c r="D1189">
        <v>99</v>
      </c>
      <c r="E1189">
        <v>99</v>
      </c>
      <c r="F1189">
        <v>99</v>
      </c>
      <c r="G1189">
        <v>99</v>
      </c>
      <c r="H1189">
        <v>99</v>
      </c>
      <c r="I1189">
        <v>99</v>
      </c>
      <c r="J1189">
        <v>999</v>
      </c>
      <c r="K1189">
        <v>99</v>
      </c>
      <c r="L1189">
        <v>99</v>
      </c>
      <c r="M1189">
        <v>8</v>
      </c>
      <c r="N1189">
        <v>99</v>
      </c>
      <c r="O1189">
        <v>99</v>
      </c>
      <c r="P1189">
        <v>9999</v>
      </c>
      <c r="Q1189">
        <v>405</v>
      </c>
      <c r="R1189">
        <v>2438</v>
      </c>
      <c r="S1189">
        <v>6.1862182116488915</v>
      </c>
      <c r="T1189">
        <v>8</v>
      </c>
      <c r="U1189">
        <v>25.214958982772856</v>
      </c>
      <c r="V1189">
        <v>0</v>
      </c>
      <c r="W1189">
        <v>0</v>
      </c>
      <c r="X1189">
        <v>97.169811320754704</v>
      </c>
      <c r="Y1189">
        <v>64.109926168990981</v>
      </c>
      <c r="Z1189">
        <v>5.4670581217055192</v>
      </c>
      <c r="AA1189">
        <v>1.3675389612234328</v>
      </c>
      <c r="AB1189">
        <v>0</v>
      </c>
      <c r="AC1189">
        <v>31.925874130599603</v>
      </c>
      <c r="AF1189">
        <v>27.231095722104321</v>
      </c>
      <c r="AG1189">
        <v>31.506725397423914</v>
      </c>
      <c r="AH1189">
        <v>0.82034454470877749</v>
      </c>
    </row>
    <row r="1190" spans="1:34">
      <c r="A1190">
        <v>12</v>
      </c>
      <c r="B1190">
        <v>39</v>
      </c>
      <c r="C1190">
        <v>2021</v>
      </c>
      <c r="D1190">
        <v>99</v>
      </c>
      <c r="E1190">
        <v>99</v>
      </c>
      <c r="F1190">
        <v>99</v>
      </c>
      <c r="G1190">
        <v>99</v>
      </c>
      <c r="H1190">
        <v>99</v>
      </c>
      <c r="I1190">
        <v>99</v>
      </c>
      <c r="J1190">
        <v>999</v>
      </c>
      <c r="K1190">
        <v>99</v>
      </c>
      <c r="L1190">
        <v>99</v>
      </c>
      <c r="M1190">
        <v>9</v>
      </c>
      <c r="N1190">
        <v>99</v>
      </c>
      <c r="O1190">
        <v>99</v>
      </c>
      <c r="P1190">
        <v>9999</v>
      </c>
    </row>
    <row r="1191" spans="1:34">
      <c r="A1191">
        <v>12</v>
      </c>
      <c r="B1191">
        <v>40</v>
      </c>
      <c r="C1191">
        <v>2021</v>
      </c>
      <c r="D1191">
        <v>99</v>
      </c>
      <c r="E1191">
        <v>99</v>
      </c>
      <c r="F1191">
        <v>99</v>
      </c>
      <c r="G1191">
        <v>99</v>
      </c>
      <c r="H1191">
        <v>99</v>
      </c>
      <c r="I1191">
        <v>99</v>
      </c>
      <c r="J1191">
        <v>999</v>
      </c>
      <c r="K1191">
        <v>99</v>
      </c>
      <c r="L1191">
        <v>99</v>
      </c>
      <c r="M1191">
        <v>10</v>
      </c>
      <c r="N1191">
        <v>99</v>
      </c>
      <c r="O1191">
        <v>99</v>
      </c>
      <c r="P1191">
        <v>9999</v>
      </c>
    </row>
    <row r="1192" spans="1:34">
      <c r="A1192">
        <v>12</v>
      </c>
      <c r="B1192">
        <v>41</v>
      </c>
      <c r="C1192">
        <v>2021</v>
      </c>
      <c r="D1192">
        <v>99</v>
      </c>
      <c r="E1192">
        <v>99</v>
      </c>
      <c r="F1192">
        <v>99</v>
      </c>
      <c r="G1192">
        <v>99</v>
      </c>
      <c r="H1192">
        <v>99</v>
      </c>
      <c r="I1192">
        <v>99</v>
      </c>
      <c r="J1192">
        <v>999</v>
      </c>
      <c r="K1192">
        <v>99</v>
      </c>
      <c r="L1192">
        <v>99</v>
      </c>
      <c r="M1192">
        <v>11</v>
      </c>
      <c r="N1192">
        <v>99</v>
      </c>
      <c r="O1192">
        <v>99</v>
      </c>
      <c r="P1192">
        <v>9999</v>
      </c>
      <c r="Q1192">
        <v>126</v>
      </c>
      <c r="R1192">
        <v>344</v>
      </c>
      <c r="S1192">
        <v>7.357558139534885</v>
      </c>
      <c r="T1192">
        <v>11</v>
      </c>
      <c r="U1192">
        <v>30.837209302325608</v>
      </c>
      <c r="V1192">
        <v>0</v>
      </c>
      <c r="W1192">
        <v>100</v>
      </c>
      <c r="X1192">
        <v>100</v>
      </c>
      <c r="Y1192">
        <v>94.767441860465098</v>
      </c>
      <c r="Z1192">
        <v>5.1788218448192591</v>
      </c>
      <c r="AA1192">
        <v>1.2044254019844345</v>
      </c>
      <c r="AB1192">
        <v>0</v>
      </c>
      <c r="AC1192">
        <v>31.436955784818803</v>
      </c>
      <c r="AF1192">
        <v>3.8422875013961799</v>
      </c>
      <c r="AG1192">
        <v>5.4368182066987245</v>
      </c>
      <c r="AH1192">
        <v>0.29069767441860472</v>
      </c>
    </row>
    <row r="1193" spans="1:34">
      <c r="A1193">
        <v>12</v>
      </c>
      <c r="B1193">
        <v>42</v>
      </c>
      <c r="C1193">
        <v>2021</v>
      </c>
      <c r="D1193">
        <v>99</v>
      </c>
      <c r="E1193">
        <v>99</v>
      </c>
      <c r="F1193">
        <v>99</v>
      </c>
      <c r="G1193">
        <v>99</v>
      </c>
      <c r="H1193">
        <v>99</v>
      </c>
      <c r="I1193">
        <v>99</v>
      </c>
      <c r="J1193">
        <v>999</v>
      </c>
      <c r="K1193">
        <v>99</v>
      </c>
      <c r="L1193">
        <v>99</v>
      </c>
      <c r="M1193">
        <v>12</v>
      </c>
      <c r="N1193">
        <v>99</v>
      </c>
      <c r="O1193">
        <v>99</v>
      </c>
      <c r="P1193">
        <v>9999</v>
      </c>
    </row>
    <row r="1194" spans="1:34">
      <c r="A1194">
        <v>12</v>
      </c>
      <c r="B1194">
        <v>43</v>
      </c>
      <c r="C1194">
        <v>2021</v>
      </c>
      <c r="D1194">
        <v>99</v>
      </c>
      <c r="E1194">
        <v>99</v>
      </c>
      <c r="F1194">
        <v>99</v>
      </c>
      <c r="G1194">
        <v>99</v>
      </c>
      <c r="H1194">
        <v>99</v>
      </c>
      <c r="I1194">
        <v>99</v>
      </c>
      <c r="J1194">
        <v>999</v>
      </c>
      <c r="K1194">
        <v>99</v>
      </c>
      <c r="L1194">
        <v>99</v>
      </c>
      <c r="M1194">
        <v>13</v>
      </c>
      <c r="N1194">
        <v>99</v>
      </c>
      <c r="O1194">
        <v>99</v>
      </c>
      <c r="P1194">
        <v>9999</v>
      </c>
    </row>
    <row r="1195" spans="1:34">
      <c r="A1195">
        <v>12</v>
      </c>
      <c r="B1195">
        <v>44</v>
      </c>
      <c r="C1195">
        <v>2021</v>
      </c>
      <c r="D1195">
        <v>99</v>
      </c>
      <c r="E1195">
        <v>99</v>
      </c>
      <c r="F1195">
        <v>99</v>
      </c>
      <c r="G1195">
        <v>99</v>
      </c>
      <c r="H1195">
        <v>99</v>
      </c>
      <c r="I1195">
        <v>99</v>
      </c>
      <c r="J1195">
        <v>999</v>
      </c>
      <c r="K1195">
        <v>99</v>
      </c>
      <c r="L1195">
        <v>99</v>
      </c>
      <c r="M1195">
        <v>14</v>
      </c>
      <c r="N1195">
        <v>99</v>
      </c>
      <c r="O1195">
        <v>99</v>
      </c>
      <c r="P1195">
        <v>9999</v>
      </c>
      <c r="Q1195">
        <v>15</v>
      </c>
      <c r="R1195">
        <v>23</v>
      </c>
      <c r="S1195">
        <v>8.1304347826086936</v>
      </c>
      <c r="T1195">
        <v>14</v>
      </c>
      <c r="U1195">
        <v>38.718260869565214</v>
      </c>
      <c r="V1195">
        <v>0</v>
      </c>
      <c r="W1195">
        <v>100</v>
      </c>
      <c r="X1195">
        <v>100</v>
      </c>
      <c r="Y1195">
        <v>100</v>
      </c>
      <c r="Z1195">
        <v>5.445383886474624</v>
      </c>
      <c r="AA1195">
        <v>0.61179335997698003</v>
      </c>
      <c r="AB1195">
        <v>0</v>
      </c>
      <c r="AC1195">
        <v>45.228015308140819</v>
      </c>
      <c r="AF1195">
        <v>0.25689712945381438</v>
      </c>
      <c r="AG1195">
        <v>0.45640981800804553</v>
      </c>
      <c r="AH1195">
        <v>0</v>
      </c>
    </row>
    <row r="1196" spans="1:34">
      <c r="A1196">
        <v>12</v>
      </c>
      <c r="B1196">
        <v>45</v>
      </c>
      <c r="C1196">
        <v>2021</v>
      </c>
      <c r="D1196">
        <v>99</v>
      </c>
      <c r="E1196">
        <v>99</v>
      </c>
      <c r="F1196">
        <v>99</v>
      </c>
      <c r="G1196">
        <v>99</v>
      </c>
      <c r="H1196">
        <v>99</v>
      </c>
      <c r="I1196">
        <v>99</v>
      </c>
      <c r="J1196">
        <v>999</v>
      </c>
      <c r="K1196">
        <v>99</v>
      </c>
      <c r="L1196">
        <v>99</v>
      </c>
      <c r="M1196">
        <v>15</v>
      </c>
      <c r="N1196">
        <v>99</v>
      </c>
      <c r="O1196">
        <v>99</v>
      </c>
      <c r="P1196">
        <v>9999</v>
      </c>
    </row>
    <row r="1197" spans="1:34">
      <c r="A1197">
        <v>12</v>
      </c>
      <c r="B1197">
        <v>46</v>
      </c>
      <c r="C1197">
        <v>2020</v>
      </c>
      <c r="D1197">
        <v>99</v>
      </c>
      <c r="E1197">
        <v>99</v>
      </c>
      <c r="F1197">
        <v>99</v>
      </c>
      <c r="G1197">
        <v>99</v>
      </c>
      <c r="H1197">
        <v>99</v>
      </c>
      <c r="I1197">
        <v>99</v>
      </c>
      <c r="J1197">
        <v>999</v>
      </c>
      <c r="K1197">
        <v>99</v>
      </c>
      <c r="L1197">
        <v>99</v>
      </c>
      <c r="M1197">
        <v>1</v>
      </c>
      <c r="N1197">
        <v>99</v>
      </c>
      <c r="O1197">
        <v>99</v>
      </c>
      <c r="P1197">
        <v>9999</v>
      </c>
    </row>
    <row r="1198" spans="1:34">
      <c r="A1198">
        <v>12</v>
      </c>
      <c r="B1198">
        <v>47</v>
      </c>
      <c r="C1198">
        <v>2020</v>
      </c>
      <c r="D1198">
        <v>99</v>
      </c>
      <c r="E1198">
        <v>99</v>
      </c>
      <c r="F1198">
        <v>99</v>
      </c>
      <c r="G1198">
        <v>99</v>
      </c>
      <c r="H1198">
        <v>99</v>
      </c>
      <c r="I1198">
        <v>99</v>
      </c>
      <c r="J1198">
        <v>999</v>
      </c>
      <c r="K1198">
        <v>99</v>
      </c>
      <c r="L1198">
        <v>99</v>
      </c>
      <c r="M1198">
        <v>2</v>
      </c>
      <c r="N1198">
        <v>99</v>
      </c>
      <c r="O1198">
        <v>99</v>
      </c>
      <c r="P1198">
        <v>9999</v>
      </c>
      <c r="Q1198">
        <v>310</v>
      </c>
      <c r="R1198">
        <v>1424</v>
      </c>
      <c r="S1198">
        <v>3.4662921348314613</v>
      </c>
      <c r="T1198">
        <v>2</v>
      </c>
      <c r="U1198">
        <v>17.191348314606739</v>
      </c>
      <c r="V1198">
        <v>0</v>
      </c>
      <c r="W1198">
        <v>0</v>
      </c>
      <c r="X1198">
        <v>62.289325842696627</v>
      </c>
      <c r="Y1198">
        <v>7.1629213483146046</v>
      </c>
      <c r="Z1198">
        <v>4.5848811457059009</v>
      </c>
      <c r="AA1198">
        <v>1.6289131842576052</v>
      </c>
      <c r="AB1198">
        <v>0</v>
      </c>
      <c r="AC1198">
        <v>22.316528746441634</v>
      </c>
      <c r="AF1198">
        <v>15.270777479892756</v>
      </c>
      <c r="AG1198">
        <v>12.181469283295804</v>
      </c>
      <c r="AH1198">
        <v>0.2808988764044944</v>
      </c>
    </row>
    <row r="1199" spans="1:34">
      <c r="A1199">
        <v>12</v>
      </c>
      <c r="B1199">
        <v>48</v>
      </c>
      <c r="C1199">
        <v>2020</v>
      </c>
      <c r="D1199">
        <v>99</v>
      </c>
      <c r="E1199">
        <v>99</v>
      </c>
      <c r="F1199">
        <v>99</v>
      </c>
      <c r="G1199">
        <v>99</v>
      </c>
      <c r="H1199">
        <v>99</v>
      </c>
      <c r="I1199">
        <v>99</v>
      </c>
      <c r="J1199">
        <v>999</v>
      </c>
      <c r="K1199">
        <v>99</v>
      </c>
      <c r="L1199">
        <v>99</v>
      </c>
      <c r="M1199">
        <v>3</v>
      </c>
      <c r="N1199">
        <v>99</v>
      </c>
      <c r="O1199">
        <v>99</v>
      </c>
      <c r="P1199">
        <v>9999</v>
      </c>
      <c r="Q1199">
        <v>1</v>
      </c>
      <c r="R1199">
        <v>1</v>
      </c>
      <c r="S1199">
        <v>6</v>
      </c>
      <c r="T1199">
        <v>3</v>
      </c>
      <c r="U1199">
        <v>30.1</v>
      </c>
      <c r="V1199">
        <v>100</v>
      </c>
      <c r="W1199">
        <v>0</v>
      </c>
      <c r="X1199">
        <v>100</v>
      </c>
      <c r="Y1199">
        <v>100</v>
      </c>
      <c r="Z1199">
        <v>0</v>
      </c>
      <c r="AA1199">
        <v>0</v>
      </c>
      <c r="AB1199">
        <v>0</v>
      </c>
      <c r="AF1199">
        <v>1.0723860589812333E-2</v>
      </c>
      <c r="AG1199">
        <v>1.4977738403299436E-2</v>
      </c>
      <c r="AH1199">
        <v>0</v>
      </c>
    </row>
    <row r="1200" spans="1:34">
      <c r="A1200">
        <v>12</v>
      </c>
      <c r="B1200">
        <v>49</v>
      </c>
      <c r="C1200">
        <v>2020</v>
      </c>
      <c r="D1200">
        <v>99</v>
      </c>
      <c r="E1200">
        <v>99</v>
      </c>
      <c r="F1200">
        <v>99</v>
      </c>
      <c r="G1200">
        <v>99</v>
      </c>
      <c r="H1200">
        <v>99</v>
      </c>
      <c r="I1200">
        <v>99</v>
      </c>
      <c r="J1200">
        <v>999</v>
      </c>
      <c r="K1200">
        <v>99</v>
      </c>
      <c r="L1200">
        <v>99</v>
      </c>
      <c r="M1200">
        <v>4</v>
      </c>
      <c r="N1200">
        <v>99</v>
      </c>
      <c r="O1200">
        <v>99</v>
      </c>
      <c r="P1200">
        <v>9999</v>
      </c>
    </row>
    <row r="1201" spans="1:34">
      <c r="A1201">
        <v>12</v>
      </c>
      <c r="B1201">
        <v>50</v>
      </c>
      <c r="C1201">
        <v>2020</v>
      </c>
      <c r="D1201">
        <v>99</v>
      </c>
      <c r="E1201">
        <v>99</v>
      </c>
      <c r="F1201">
        <v>99</v>
      </c>
      <c r="G1201">
        <v>99</v>
      </c>
      <c r="H1201">
        <v>99</v>
      </c>
      <c r="I1201">
        <v>99</v>
      </c>
      <c r="J1201">
        <v>999</v>
      </c>
      <c r="K1201">
        <v>99</v>
      </c>
      <c r="L1201">
        <v>99</v>
      </c>
      <c r="M1201">
        <v>5</v>
      </c>
      <c r="N1201">
        <v>99</v>
      </c>
      <c r="O1201">
        <v>99</v>
      </c>
      <c r="P1201">
        <v>9999</v>
      </c>
      <c r="Q1201">
        <v>515</v>
      </c>
      <c r="R1201">
        <v>4879</v>
      </c>
      <c r="S1201">
        <v>4.8737446197991394</v>
      </c>
      <c r="T1201">
        <v>4.998975199836031</v>
      </c>
      <c r="U1201">
        <v>20.3561180569789</v>
      </c>
      <c r="V1201">
        <v>6.2512810002049619</v>
      </c>
      <c r="W1201">
        <v>0</v>
      </c>
      <c r="X1201">
        <v>84.300061488009817</v>
      </c>
      <c r="Y1201">
        <v>22.66857962697275</v>
      </c>
      <c r="Z1201">
        <v>5.0107475814764868</v>
      </c>
      <c r="AA1201">
        <v>1.4447696825093996</v>
      </c>
      <c r="AB1201">
        <v>7.1574790285857393E-2</v>
      </c>
      <c r="AC1201">
        <v>23.797368725421777</v>
      </c>
      <c r="AD1201">
        <v>-0.75547245656654494</v>
      </c>
      <c r="AE1201">
        <v>-1.1161366291585311</v>
      </c>
      <c r="AF1201">
        <v>52.321715817694368</v>
      </c>
      <c r="AG1201">
        <v>49.420316739856915</v>
      </c>
      <c r="AH1201">
        <v>0.34843205574912889</v>
      </c>
    </row>
    <row r="1202" spans="1:34">
      <c r="A1202">
        <v>12</v>
      </c>
      <c r="B1202">
        <v>51</v>
      </c>
      <c r="C1202">
        <v>2020</v>
      </c>
      <c r="D1202">
        <v>99</v>
      </c>
      <c r="E1202">
        <v>99</v>
      </c>
      <c r="F1202">
        <v>99</v>
      </c>
      <c r="G1202">
        <v>99</v>
      </c>
      <c r="H1202">
        <v>99</v>
      </c>
      <c r="I1202">
        <v>99</v>
      </c>
      <c r="J1202">
        <v>999</v>
      </c>
      <c r="K1202">
        <v>99</v>
      </c>
      <c r="L1202">
        <v>99</v>
      </c>
      <c r="M1202">
        <v>6</v>
      </c>
      <c r="N1202">
        <v>99</v>
      </c>
      <c r="O1202">
        <v>99</v>
      </c>
      <c r="P1202">
        <v>9999</v>
      </c>
    </row>
    <row r="1203" spans="1:34">
      <c r="A1203">
        <v>12</v>
      </c>
      <c r="B1203">
        <v>52</v>
      </c>
      <c r="C1203">
        <v>2020</v>
      </c>
      <c r="D1203">
        <v>99</v>
      </c>
      <c r="E1203">
        <v>99</v>
      </c>
      <c r="F1203">
        <v>99</v>
      </c>
      <c r="G1203">
        <v>99</v>
      </c>
      <c r="H1203">
        <v>99</v>
      </c>
      <c r="I1203">
        <v>99</v>
      </c>
      <c r="J1203">
        <v>999</v>
      </c>
      <c r="K1203">
        <v>99</v>
      </c>
      <c r="L1203">
        <v>99</v>
      </c>
      <c r="M1203">
        <v>7</v>
      </c>
      <c r="N1203">
        <v>99</v>
      </c>
      <c r="O1203">
        <v>99</v>
      </c>
      <c r="P1203">
        <v>9999</v>
      </c>
    </row>
    <row r="1204" spans="1:34">
      <c r="A1204">
        <v>12</v>
      </c>
      <c r="B1204">
        <v>53</v>
      </c>
      <c r="C1204">
        <v>2020</v>
      </c>
      <c r="D1204">
        <v>99</v>
      </c>
      <c r="E1204">
        <v>99</v>
      </c>
      <c r="F1204">
        <v>99</v>
      </c>
      <c r="G1204">
        <v>99</v>
      </c>
      <c r="H1204">
        <v>99</v>
      </c>
      <c r="I1204">
        <v>99</v>
      </c>
      <c r="J1204">
        <v>999</v>
      </c>
      <c r="K1204">
        <v>99</v>
      </c>
      <c r="L1204">
        <v>99</v>
      </c>
      <c r="M1204">
        <v>8</v>
      </c>
      <c r="N1204">
        <v>99</v>
      </c>
      <c r="O1204">
        <v>99</v>
      </c>
      <c r="P1204">
        <v>9999</v>
      </c>
      <c r="Q1204">
        <v>386</v>
      </c>
      <c r="R1204">
        <v>2630</v>
      </c>
      <c r="S1204">
        <v>5.9513307984790886</v>
      </c>
      <c r="T1204">
        <v>8</v>
      </c>
      <c r="U1204">
        <v>24.834380228136897</v>
      </c>
      <c r="V1204">
        <v>0</v>
      </c>
      <c r="W1204">
        <v>0</v>
      </c>
      <c r="X1204">
        <v>96.768060836501903</v>
      </c>
      <c r="Y1204">
        <v>62.281368821292759</v>
      </c>
      <c r="Z1204">
        <v>5.2725229254990449</v>
      </c>
      <c r="AA1204">
        <v>1.4416100977179389</v>
      </c>
      <c r="AB1204">
        <v>0</v>
      </c>
      <c r="AC1204">
        <v>30.182802423529591</v>
      </c>
      <c r="AF1204">
        <v>28.203753351206423</v>
      </c>
      <c r="AG1204">
        <v>32.500408529010933</v>
      </c>
      <c r="AH1204">
        <v>0.19011406844106463</v>
      </c>
    </row>
    <row r="1205" spans="1:34">
      <c r="A1205">
        <v>12</v>
      </c>
      <c r="B1205">
        <v>54</v>
      </c>
      <c r="C1205">
        <v>2020</v>
      </c>
      <c r="D1205">
        <v>99</v>
      </c>
      <c r="E1205">
        <v>99</v>
      </c>
      <c r="F1205">
        <v>99</v>
      </c>
      <c r="G1205">
        <v>99</v>
      </c>
      <c r="H1205">
        <v>99</v>
      </c>
      <c r="I1205">
        <v>99</v>
      </c>
      <c r="J1205">
        <v>999</v>
      </c>
      <c r="K1205">
        <v>99</v>
      </c>
      <c r="L1205">
        <v>99</v>
      </c>
      <c r="M1205">
        <v>9</v>
      </c>
      <c r="N1205">
        <v>99</v>
      </c>
      <c r="O1205">
        <v>99</v>
      </c>
      <c r="P1205">
        <v>9999</v>
      </c>
    </row>
    <row r="1206" spans="1:34">
      <c r="A1206">
        <v>12</v>
      </c>
      <c r="B1206">
        <v>55</v>
      </c>
      <c r="C1206">
        <v>2020</v>
      </c>
      <c r="D1206">
        <v>99</v>
      </c>
      <c r="E1206">
        <v>99</v>
      </c>
      <c r="F1206">
        <v>99</v>
      </c>
      <c r="G1206">
        <v>99</v>
      </c>
      <c r="H1206">
        <v>99</v>
      </c>
      <c r="I1206">
        <v>99</v>
      </c>
      <c r="J1206">
        <v>999</v>
      </c>
      <c r="K1206">
        <v>99</v>
      </c>
      <c r="L1206">
        <v>99</v>
      </c>
      <c r="M1206">
        <v>10</v>
      </c>
      <c r="N1206">
        <v>99</v>
      </c>
      <c r="O1206">
        <v>99</v>
      </c>
      <c r="P1206">
        <v>9999</v>
      </c>
    </row>
    <row r="1207" spans="1:34">
      <c r="A1207">
        <v>12</v>
      </c>
      <c r="B1207">
        <v>56</v>
      </c>
      <c r="C1207">
        <v>2020</v>
      </c>
      <c r="D1207">
        <v>99</v>
      </c>
      <c r="E1207">
        <v>99</v>
      </c>
      <c r="F1207">
        <v>99</v>
      </c>
      <c r="G1207">
        <v>99</v>
      </c>
      <c r="H1207">
        <v>99</v>
      </c>
      <c r="I1207">
        <v>99</v>
      </c>
      <c r="J1207">
        <v>999</v>
      </c>
      <c r="K1207">
        <v>99</v>
      </c>
      <c r="L1207">
        <v>99</v>
      </c>
      <c r="M1207">
        <v>11</v>
      </c>
      <c r="N1207">
        <v>99</v>
      </c>
      <c r="O1207">
        <v>99</v>
      </c>
      <c r="P1207">
        <v>9999</v>
      </c>
      <c r="Q1207">
        <v>153</v>
      </c>
      <c r="R1207">
        <v>380</v>
      </c>
      <c r="S1207">
        <v>7.0631578947368432</v>
      </c>
      <c r="T1207">
        <v>11</v>
      </c>
      <c r="U1207">
        <v>30.08502631578946</v>
      </c>
      <c r="V1207">
        <v>0</v>
      </c>
      <c r="W1207">
        <v>100</v>
      </c>
      <c r="X1207">
        <v>99.736842105263179</v>
      </c>
      <c r="Y1207">
        <v>91.05263157894737</v>
      </c>
      <c r="Z1207">
        <v>5.3672487560978945</v>
      </c>
      <c r="AA1207">
        <v>1.3692912213088428</v>
      </c>
      <c r="AB1207">
        <v>0</v>
      </c>
      <c r="AC1207">
        <v>12.567902917059964</v>
      </c>
      <c r="AF1207">
        <v>4.0750670241286864</v>
      </c>
      <c r="AG1207">
        <v>5.6887092533363512</v>
      </c>
      <c r="AH1207">
        <v>0.52631578947368407</v>
      </c>
    </row>
    <row r="1208" spans="1:34">
      <c r="A1208">
        <v>12</v>
      </c>
      <c r="B1208">
        <v>57</v>
      </c>
      <c r="C1208">
        <v>2020</v>
      </c>
      <c r="D1208">
        <v>99</v>
      </c>
      <c r="E1208">
        <v>99</v>
      </c>
      <c r="F1208">
        <v>99</v>
      </c>
      <c r="G1208">
        <v>99</v>
      </c>
      <c r="H1208">
        <v>99</v>
      </c>
      <c r="I1208">
        <v>99</v>
      </c>
      <c r="J1208">
        <v>999</v>
      </c>
      <c r="K1208">
        <v>99</v>
      </c>
      <c r="L1208">
        <v>99</v>
      </c>
      <c r="M1208">
        <v>12</v>
      </c>
      <c r="N1208">
        <v>99</v>
      </c>
      <c r="O1208">
        <v>99</v>
      </c>
      <c r="P1208">
        <v>9999</v>
      </c>
    </row>
    <row r="1209" spans="1:34">
      <c r="A1209">
        <v>12</v>
      </c>
      <c r="B1209">
        <v>58</v>
      </c>
      <c r="C1209">
        <v>2020</v>
      </c>
      <c r="D1209">
        <v>99</v>
      </c>
      <c r="E1209">
        <v>99</v>
      </c>
      <c r="F1209">
        <v>99</v>
      </c>
      <c r="G1209">
        <v>99</v>
      </c>
      <c r="H1209">
        <v>99</v>
      </c>
      <c r="I1209">
        <v>99</v>
      </c>
      <c r="J1209">
        <v>999</v>
      </c>
      <c r="K1209">
        <v>99</v>
      </c>
      <c r="L1209">
        <v>99</v>
      </c>
      <c r="M1209">
        <v>13</v>
      </c>
      <c r="N1209">
        <v>99</v>
      </c>
      <c r="O1209">
        <v>99</v>
      </c>
      <c r="P1209">
        <v>9999</v>
      </c>
    </row>
    <row r="1210" spans="1:34">
      <c r="A1210">
        <v>12</v>
      </c>
      <c r="B1210">
        <v>59</v>
      </c>
      <c r="C1210">
        <v>2020</v>
      </c>
      <c r="D1210">
        <v>99</v>
      </c>
      <c r="E1210">
        <v>99</v>
      </c>
      <c r="F1210">
        <v>99</v>
      </c>
      <c r="G1210">
        <v>99</v>
      </c>
      <c r="H1210">
        <v>99</v>
      </c>
      <c r="I1210">
        <v>99</v>
      </c>
      <c r="J1210">
        <v>999</v>
      </c>
      <c r="K1210">
        <v>99</v>
      </c>
      <c r="L1210">
        <v>99</v>
      </c>
      <c r="M1210">
        <v>14</v>
      </c>
      <c r="N1210">
        <v>99</v>
      </c>
      <c r="O1210">
        <v>99</v>
      </c>
      <c r="P1210">
        <v>9999</v>
      </c>
      <c r="Q1210">
        <v>9</v>
      </c>
      <c r="R1210">
        <v>11</v>
      </c>
      <c r="S1210">
        <v>7.6363636363636385</v>
      </c>
      <c r="T1210">
        <v>14</v>
      </c>
      <c r="U1210">
        <v>35.464545454545437</v>
      </c>
      <c r="V1210">
        <v>0</v>
      </c>
      <c r="W1210">
        <v>100</v>
      </c>
      <c r="X1210">
        <v>100</v>
      </c>
      <c r="Y1210">
        <v>100</v>
      </c>
      <c r="Z1210">
        <v>3.5025792149536423</v>
      </c>
      <c r="AA1210">
        <v>0.77138921583986753</v>
      </c>
      <c r="AB1210">
        <v>0</v>
      </c>
      <c r="AC1210">
        <v>36.803652693360149</v>
      </c>
      <c r="AF1210">
        <v>0.11796246648793564</v>
      </c>
      <c r="AG1210">
        <v>0.19411845609671577</v>
      </c>
      <c r="AH1210">
        <v>0</v>
      </c>
    </row>
    <row r="1211" spans="1:34">
      <c r="A1211">
        <v>12</v>
      </c>
      <c r="B1211">
        <v>60</v>
      </c>
      <c r="C1211">
        <v>2020</v>
      </c>
      <c r="D1211">
        <v>99</v>
      </c>
      <c r="E1211">
        <v>99</v>
      </c>
      <c r="F1211">
        <v>99</v>
      </c>
      <c r="G1211">
        <v>99</v>
      </c>
      <c r="H1211">
        <v>99</v>
      </c>
      <c r="I1211">
        <v>99</v>
      </c>
      <c r="J1211">
        <v>999</v>
      </c>
      <c r="K1211">
        <v>99</v>
      </c>
      <c r="L1211">
        <v>99</v>
      </c>
      <c r="M1211">
        <v>15</v>
      </c>
      <c r="N1211">
        <v>99</v>
      </c>
      <c r="O1211">
        <v>99</v>
      </c>
      <c r="P1211">
        <v>9999</v>
      </c>
    </row>
    <row r="1212" spans="1:34">
      <c r="A1212">
        <v>12</v>
      </c>
      <c r="B1212">
        <v>61</v>
      </c>
      <c r="C1212">
        <v>2019</v>
      </c>
      <c r="D1212">
        <v>99</v>
      </c>
      <c r="E1212">
        <v>99</v>
      </c>
      <c r="F1212">
        <v>99</v>
      </c>
      <c r="G1212">
        <v>99</v>
      </c>
      <c r="H1212">
        <v>99</v>
      </c>
      <c r="I1212">
        <v>99</v>
      </c>
      <c r="J1212">
        <v>999</v>
      </c>
      <c r="K1212">
        <v>99</v>
      </c>
      <c r="L1212">
        <v>99</v>
      </c>
      <c r="M1212">
        <v>1</v>
      </c>
      <c r="N1212">
        <v>99</v>
      </c>
      <c r="O1212">
        <v>99</v>
      </c>
      <c r="P1212">
        <v>9999</v>
      </c>
    </row>
    <row r="1213" spans="1:34">
      <c r="A1213">
        <v>12</v>
      </c>
      <c r="B1213">
        <v>62</v>
      </c>
      <c r="C1213">
        <v>2019</v>
      </c>
      <c r="D1213">
        <v>99</v>
      </c>
      <c r="E1213">
        <v>99</v>
      </c>
      <c r="F1213">
        <v>99</v>
      </c>
      <c r="G1213">
        <v>99</v>
      </c>
      <c r="H1213">
        <v>99</v>
      </c>
      <c r="I1213">
        <v>99</v>
      </c>
      <c r="J1213">
        <v>999</v>
      </c>
      <c r="K1213">
        <v>99</v>
      </c>
      <c r="L1213">
        <v>99</v>
      </c>
      <c r="M1213">
        <v>2</v>
      </c>
      <c r="N1213">
        <v>99</v>
      </c>
      <c r="O1213">
        <v>99</v>
      </c>
      <c r="P1213">
        <v>9999</v>
      </c>
      <c r="Q1213">
        <v>333</v>
      </c>
      <c r="R1213">
        <v>1445</v>
      </c>
      <c r="S1213">
        <v>3.2858131487889262</v>
      </c>
      <c r="T1213">
        <v>2</v>
      </c>
      <c r="U1213">
        <v>16.949543252595184</v>
      </c>
      <c r="V1213">
        <v>0</v>
      </c>
      <c r="W1213">
        <v>0</v>
      </c>
      <c r="X1213">
        <v>60.069204152249135</v>
      </c>
      <c r="Y1213">
        <v>4.7058823529411757</v>
      </c>
      <c r="Z1213">
        <v>4.379831212761542</v>
      </c>
      <c r="AA1213">
        <v>1.52373588642908</v>
      </c>
      <c r="AB1213">
        <v>0</v>
      </c>
      <c r="AC1213">
        <v>22.574350299051076</v>
      </c>
      <c r="AF1213">
        <v>16.274355220182454</v>
      </c>
      <c r="AG1213">
        <v>12.827451147372322</v>
      </c>
      <c r="AH1213">
        <v>0.20761245674740475</v>
      </c>
    </row>
    <row r="1214" spans="1:34">
      <c r="A1214">
        <v>12</v>
      </c>
      <c r="B1214">
        <v>63</v>
      </c>
      <c r="C1214">
        <v>2019</v>
      </c>
      <c r="D1214">
        <v>99</v>
      </c>
      <c r="E1214">
        <v>99</v>
      </c>
      <c r="F1214">
        <v>99</v>
      </c>
      <c r="G1214">
        <v>99</v>
      </c>
      <c r="H1214">
        <v>99</v>
      </c>
      <c r="I1214">
        <v>99</v>
      </c>
      <c r="J1214">
        <v>999</v>
      </c>
      <c r="K1214">
        <v>99</v>
      </c>
      <c r="L1214">
        <v>99</v>
      </c>
      <c r="M1214">
        <v>3</v>
      </c>
      <c r="N1214">
        <v>99</v>
      </c>
      <c r="O1214">
        <v>99</v>
      </c>
      <c r="P1214">
        <v>9999</v>
      </c>
      <c r="Q1214">
        <v>2</v>
      </c>
      <c r="R1214">
        <v>2</v>
      </c>
      <c r="S1214">
        <v>3</v>
      </c>
      <c r="T1214">
        <v>3</v>
      </c>
      <c r="U1214">
        <v>11.05</v>
      </c>
      <c r="V1214">
        <v>0</v>
      </c>
      <c r="W1214">
        <v>0</v>
      </c>
      <c r="X1214">
        <v>0</v>
      </c>
      <c r="Y1214">
        <v>0</v>
      </c>
      <c r="Z1214">
        <v>1.6499999999999988</v>
      </c>
      <c r="AA1214">
        <v>0</v>
      </c>
      <c r="AB1214">
        <v>0</v>
      </c>
      <c r="AF1214">
        <v>2.2525059128280216E-2</v>
      </c>
      <c r="AG1214">
        <v>1.1574621453576557E-2</v>
      </c>
      <c r="AH1214">
        <v>0</v>
      </c>
    </row>
    <row r="1215" spans="1:34">
      <c r="A1215">
        <v>12</v>
      </c>
      <c r="B1215">
        <v>64</v>
      </c>
      <c r="C1215">
        <v>2019</v>
      </c>
      <c r="D1215">
        <v>99</v>
      </c>
      <c r="E1215">
        <v>99</v>
      </c>
      <c r="F1215">
        <v>99</v>
      </c>
      <c r="G1215">
        <v>99</v>
      </c>
      <c r="H1215">
        <v>99</v>
      </c>
      <c r="I1215">
        <v>99</v>
      </c>
      <c r="J1215">
        <v>999</v>
      </c>
      <c r="K1215">
        <v>99</v>
      </c>
      <c r="L1215">
        <v>99</v>
      </c>
      <c r="M1215">
        <v>4</v>
      </c>
      <c r="N1215">
        <v>99</v>
      </c>
      <c r="O1215">
        <v>99</v>
      </c>
      <c r="P1215">
        <v>9999</v>
      </c>
      <c r="Q1215">
        <v>1</v>
      </c>
      <c r="R1215">
        <v>1</v>
      </c>
      <c r="S1215">
        <v>5</v>
      </c>
      <c r="T1215">
        <v>4</v>
      </c>
      <c r="U1215">
        <v>9.8000000000000007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F1215">
        <v>1.1262529564140108E-2</v>
      </c>
      <c r="AG1215">
        <v>5.1326375676493344E-3</v>
      </c>
      <c r="AH1215">
        <v>0</v>
      </c>
    </row>
    <row r="1216" spans="1:34">
      <c r="A1216">
        <v>12</v>
      </c>
      <c r="B1216">
        <v>65</v>
      </c>
      <c r="C1216">
        <v>2019</v>
      </c>
      <c r="D1216">
        <v>99</v>
      </c>
      <c r="E1216">
        <v>99</v>
      </c>
      <c r="F1216">
        <v>99</v>
      </c>
      <c r="G1216">
        <v>99</v>
      </c>
      <c r="H1216">
        <v>99</v>
      </c>
      <c r="I1216">
        <v>99</v>
      </c>
      <c r="J1216">
        <v>999</v>
      </c>
      <c r="K1216">
        <v>99</v>
      </c>
      <c r="L1216">
        <v>99</v>
      </c>
      <c r="M1216">
        <v>5</v>
      </c>
      <c r="N1216">
        <v>99</v>
      </c>
      <c r="O1216">
        <v>99</v>
      </c>
      <c r="P1216">
        <v>9999</v>
      </c>
      <c r="Q1216">
        <v>497</v>
      </c>
      <c r="R1216">
        <v>4561</v>
      </c>
      <c r="S1216">
        <v>4.8430168822626625</v>
      </c>
      <c r="T1216">
        <v>5</v>
      </c>
      <c r="U1216">
        <v>20.40315281736466</v>
      </c>
      <c r="V1216">
        <v>6.4459548344661233</v>
      </c>
      <c r="W1216">
        <v>0</v>
      </c>
      <c r="X1216">
        <v>84.30168822626618</v>
      </c>
      <c r="Y1216">
        <v>23.065117298837976</v>
      </c>
      <c r="Z1216">
        <v>4.9396560862118548</v>
      </c>
      <c r="AA1216">
        <v>1.5511168955629862</v>
      </c>
      <c r="AB1216">
        <v>0</v>
      </c>
      <c r="AC1216">
        <v>30.195541941963672</v>
      </c>
      <c r="AF1216">
        <v>51.368397342043032</v>
      </c>
      <c r="AG1216">
        <v>48.738468390573011</v>
      </c>
      <c r="AH1216">
        <v>0.35080026310019724</v>
      </c>
    </row>
    <row r="1217" spans="1:34">
      <c r="A1217">
        <v>12</v>
      </c>
      <c r="B1217">
        <v>66</v>
      </c>
      <c r="C1217">
        <v>2019</v>
      </c>
      <c r="D1217">
        <v>99</v>
      </c>
      <c r="E1217">
        <v>99</v>
      </c>
      <c r="F1217">
        <v>99</v>
      </c>
      <c r="G1217">
        <v>99</v>
      </c>
      <c r="H1217">
        <v>99</v>
      </c>
      <c r="I1217">
        <v>99</v>
      </c>
      <c r="J1217">
        <v>999</v>
      </c>
      <c r="K1217">
        <v>99</v>
      </c>
      <c r="L1217">
        <v>99</v>
      </c>
      <c r="M1217">
        <v>6</v>
      </c>
      <c r="N1217">
        <v>99</v>
      </c>
      <c r="O1217">
        <v>99</v>
      </c>
      <c r="P1217">
        <v>9999</v>
      </c>
    </row>
    <row r="1218" spans="1:34">
      <c r="A1218">
        <v>12</v>
      </c>
      <c r="B1218">
        <v>67</v>
      </c>
      <c r="C1218">
        <v>2019</v>
      </c>
      <c r="D1218">
        <v>99</v>
      </c>
      <c r="E1218">
        <v>99</v>
      </c>
      <c r="F1218">
        <v>99</v>
      </c>
      <c r="G1218">
        <v>99</v>
      </c>
      <c r="H1218">
        <v>99</v>
      </c>
      <c r="I1218">
        <v>99</v>
      </c>
      <c r="J1218">
        <v>999</v>
      </c>
      <c r="K1218">
        <v>99</v>
      </c>
      <c r="L1218">
        <v>99</v>
      </c>
      <c r="M1218">
        <v>7</v>
      </c>
      <c r="N1218">
        <v>99</v>
      </c>
      <c r="O1218">
        <v>99</v>
      </c>
      <c r="P1218">
        <v>9999</v>
      </c>
    </row>
    <row r="1219" spans="1:34">
      <c r="A1219">
        <v>12</v>
      </c>
      <c r="B1219">
        <v>68</v>
      </c>
      <c r="C1219">
        <v>2019</v>
      </c>
      <c r="D1219">
        <v>99</v>
      </c>
      <c r="E1219">
        <v>99</v>
      </c>
      <c r="F1219">
        <v>99</v>
      </c>
      <c r="G1219">
        <v>99</v>
      </c>
      <c r="H1219">
        <v>99</v>
      </c>
      <c r="I1219">
        <v>99</v>
      </c>
      <c r="J1219">
        <v>999</v>
      </c>
      <c r="K1219">
        <v>99</v>
      </c>
      <c r="L1219">
        <v>99</v>
      </c>
      <c r="M1219">
        <v>8</v>
      </c>
      <c r="N1219">
        <v>99</v>
      </c>
      <c r="O1219">
        <v>99</v>
      </c>
      <c r="P1219">
        <v>9999</v>
      </c>
      <c r="Q1219">
        <v>402</v>
      </c>
      <c r="R1219">
        <v>2485</v>
      </c>
      <c r="S1219">
        <v>5.9939637826961771</v>
      </c>
      <c r="T1219">
        <v>8</v>
      </c>
      <c r="U1219">
        <v>24.84269215291754</v>
      </c>
      <c r="V1219">
        <v>0</v>
      </c>
      <c r="W1219">
        <v>0</v>
      </c>
      <c r="X1219">
        <v>96.941649899396381</v>
      </c>
      <c r="Y1219">
        <v>60.684104627766608</v>
      </c>
      <c r="Z1219">
        <v>5.4754820957501993</v>
      </c>
      <c r="AA1219">
        <v>1.5544975259048963</v>
      </c>
      <c r="AB1219">
        <v>0</v>
      </c>
      <c r="AC1219">
        <v>31.6402007450958</v>
      </c>
      <c r="AF1219">
        <v>27.987385966888159</v>
      </c>
      <c r="AG1219">
        <v>32.332521381494438</v>
      </c>
      <c r="AH1219">
        <v>0.40241448692152926</v>
      </c>
    </row>
    <row r="1220" spans="1:34">
      <c r="A1220">
        <v>12</v>
      </c>
      <c r="B1220">
        <v>69</v>
      </c>
      <c r="C1220">
        <v>2019</v>
      </c>
      <c r="D1220">
        <v>99</v>
      </c>
      <c r="E1220">
        <v>99</v>
      </c>
      <c r="F1220">
        <v>99</v>
      </c>
      <c r="G1220">
        <v>99</v>
      </c>
      <c r="H1220">
        <v>99</v>
      </c>
      <c r="I1220">
        <v>99</v>
      </c>
      <c r="J1220">
        <v>999</v>
      </c>
      <c r="K1220">
        <v>99</v>
      </c>
      <c r="L1220">
        <v>99</v>
      </c>
      <c r="M1220">
        <v>9</v>
      </c>
      <c r="N1220">
        <v>99</v>
      </c>
      <c r="O1220">
        <v>99</v>
      </c>
      <c r="P1220">
        <v>9999</v>
      </c>
    </row>
    <row r="1221" spans="1:34">
      <c r="A1221">
        <v>12</v>
      </c>
      <c r="B1221">
        <v>70</v>
      </c>
      <c r="C1221">
        <v>2019</v>
      </c>
      <c r="D1221">
        <v>99</v>
      </c>
      <c r="E1221">
        <v>99</v>
      </c>
      <c r="F1221">
        <v>99</v>
      </c>
      <c r="G1221">
        <v>99</v>
      </c>
      <c r="H1221">
        <v>99</v>
      </c>
      <c r="I1221">
        <v>99</v>
      </c>
      <c r="J1221">
        <v>999</v>
      </c>
      <c r="K1221">
        <v>99</v>
      </c>
      <c r="L1221">
        <v>99</v>
      </c>
      <c r="M1221">
        <v>10</v>
      </c>
      <c r="N1221">
        <v>99</v>
      </c>
      <c r="O1221">
        <v>99</v>
      </c>
      <c r="P1221">
        <v>9999</v>
      </c>
    </row>
    <row r="1222" spans="1:34">
      <c r="A1222">
        <v>12</v>
      </c>
      <c r="B1222">
        <v>71</v>
      </c>
      <c r="C1222">
        <v>2019</v>
      </c>
      <c r="D1222">
        <v>99</v>
      </c>
      <c r="E1222">
        <v>99</v>
      </c>
      <c r="F1222">
        <v>99</v>
      </c>
      <c r="G1222">
        <v>99</v>
      </c>
      <c r="H1222">
        <v>99</v>
      </c>
      <c r="I1222">
        <v>99</v>
      </c>
      <c r="J1222">
        <v>999</v>
      </c>
      <c r="K1222">
        <v>99</v>
      </c>
      <c r="L1222">
        <v>99</v>
      </c>
      <c r="M1222">
        <v>11</v>
      </c>
      <c r="N1222">
        <v>99</v>
      </c>
      <c r="O1222">
        <v>99</v>
      </c>
      <c r="P1222">
        <v>9999</v>
      </c>
      <c r="Q1222">
        <v>133</v>
      </c>
      <c r="R1222">
        <v>369</v>
      </c>
      <c r="S1222">
        <v>7.0623306233062308</v>
      </c>
      <c r="T1222">
        <v>11</v>
      </c>
      <c r="U1222">
        <v>29.923360433604341</v>
      </c>
      <c r="V1222">
        <v>0</v>
      </c>
      <c r="W1222">
        <v>100</v>
      </c>
      <c r="X1222">
        <v>100</v>
      </c>
      <c r="Y1222">
        <v>89.43089430894311</v>
      </c>
      <c r="Z1222">
        <v>5.389791623814161</v>
      </c>
      <c r="AA1222">
        <v>1.3490600920198652</v>
      </c>
      <c r="AB1222">
        <v>0</v>
      </c>
      <c r="AC1222">
        <v>27.724090837725878</v>
      </c>
      <c r="AF1222">
        <v>4.1558734091677003</v>
      </c>
      <c r="AG1222">
        <v>5.7829741717821426</v>
      </c>
      <c r="AH1222">
        <v>0.27100271002710036</v>
      </c>
    </row>
    <row r="1223" spans="1:34">
      <c r="A1223">
        <v>12</v>
      </c>
      <c r="B1223">
        <v>72</v>
      </c>
      <c r="C1223">
        <v>2019</v>
      </c>
      <c r="D1223">
        <v>99</v>
      </c>
      <c r="E1223">
        <v>99</v>
      </c>
      <c r="F1223">
        <v>99</v>
      </c>
      <c r="G1223">
        <v>99</v>
      </c>
      <c r="H1223">
        <v>99</v>
      </c>
      <c r="I1223">
        <v>99</v>
      </c>
      <c r="J1223">
        <v>999</v>
      </c>
      <c r="K1223">
        <v>99</v>
      </c>
      <c r="L1223">
        <v>99</v>
      </c>
      <c r="M1223">
        <v>12</v>
      </c>
      <c r="N1223">
        <v>99</v>
      </c>
      <c r="O1223">
        <v>99</v>
      </c>
      <c r="P1223">
        <v>9999</v>
      </c>
    </row>
    <row r="1224" spans="1:34">
      <c r="A1224">
        <v>12</v>
      </c>
      <c r="B1224">
        <v>73</v>
      </c>
      <c r="C1224">
        <v>2019</v>
      </c>
      <c r="D1224">
        <v>99</v>
      </c>
      <c r="E1224">
        <v>99</v>
      </c>
      <c r="F1224">
        <v>99</v>
      </c>
      <c r="G1224">
        <v>99</v>
      </c>
      <c r="H1224">
        <v>99</v>
      </c>
      <c r="I1224">
        <v>99</v>
      </c>
      <c r="J1224">
        <v>999</v>
      </c>
      <c r="K1224">
        <v>99</v>
      </c>
      <c r="L1224">
        <v>99</v>
      </c>
      <c r="M1224">
        <v>13</v>
      </c>
      <c r="N1224">
        <v>99</v>
      </c>
      <c r="O1224">
        <v>99</v>
      </c>
      <c r="P1224">
        <v>9999</v>
      </c>
    </row>
    <row r="1225" spans="1:34">
      <c r="A1225">
        <v>12</v>
      </c>
      <c r="B1225">
        <v>74</v>
      </c>
      <c r="C1225">
        <v>2019</v>
      </c>
      <c r="D1225">
        <v>99</v>
      </c>
      <c r="E1225">
        <v>99</v>
      </c>
      <c r="F1225">
        <v>99</v>
      </c>
      <c r="G1225">
        <v>99</v>
      </c>
      <c r="H1225">
        <v>99</v>
      </c>
      <c r="I1225">
        <v>99</v>
      </c>
      <c r="J1225">
        <v>999</v>
      </c>
      <c r="K1225">
        <v>99</v>
      </c>
      <c r="L1225">
        <v>99</v>
      </c>
      <c r="M1225">
        <v>14</v>
      </c>
      <c r="N1225">
        <v>99</v>
      </c>
      <c r="O1225">
        <v>99</v>
      </c>
      <c r="P1225">
        <v>9999</v>
      </c>
      <c r="Q1225">
        <v>12</v>
      </c>
      <c r="R1225">
        <v>16</v>
      </c>
      <c r="S1225">
        <v>7.5</v>
      </c>
      <c r="T1225">
        <v>14</v>
      </c>
      <c r="U1225">
        <v>36.024375000000006</v>
      </c>
      <c r="V1225">
        <v>0</v>
      </c>
      <c r="W1225">
        <v>100</v>
      </c>
      <c r="X1225">
        <v>100</v>
      </c>
      <c r="Y1225">
        <v>87.5</v>
      </c>
      <c r="Z1225">
        <v>8.1659192446028221</v>
      </c>
      <c r="AA1225">
        <v>1.0606601717798212</v>
      </c>
      <c r="AB1225">
        <v>0</v>
      </c>
      <c r="AC1225">
        <v>31.313987083032902</v>
      </c>
      <c r="AF1225">
        <v>0.18020047302624173</v>
      </c>
      <c r="AG1225">
        <v>0.30187764975687753</v>
      </c>
      <c r="AH1225">
        <v>0</v>
      </c>
    </row>
    <row r="1226" spans="1:34">
      <c r="A1226">
        <v>12</v>
      </c>
      <c r="B1226">
        <v>75</v>
      </c>
      <c r="C1226">
        <v>2019</v>
      </c>
      <c r="D1226">
        <v>99</v>
      </c>
      <c r="E1226">
        <v>99</v>
      </c>
      <c r="F1226">
        <v>99</v>
      </c>
      <c r="G1226">
        <v>99</v>
      </c>
      <c r="H1226">
        <v>99</v>
      </c>
      <c r="I1226">
        <v>99</v>
      </c>
      <c r="J1226">
        <v>999</v>
      </c>
      <c r="K1226">
        <v>99</v>
      </c>
      <c r="L1226">
        <v>99</v>
      </c>
      <c r="M1226">
        <v>15</v>
      </c>
      <c r="N1226">
        <v>99</v>
      </c>
      <c r="O1226">
        <v>99</v>
      </c>
      <c r="P1226">
        <v>9999</v>
      </c>
    </row>
    <row r="1227" spans="1:34">
      <c r="A1227">
        <v>12</v>
      </c>
      <c r="B1227">
        <v>76</v>
      </c>
      <c r="C1227">
        <v>2018</v>
      </c>
      <c r="D1227">
        <v>99</v>
      </c>
      <c r="E1227">
        <v>99</v>
      </c>
      <c r="F1227">
        <v>99</v>
      </c>
      <c r="G1227">
        <v>99</v>
      </c>
      <c r="H1227">
        <v>99</v>
      </c>
      <c r="I1227">
        <v>99</v>
      </c>
      <c r="J1227">
        <v>999</v>
      </c>
      <c r="K1227">
        <v>99</v>
      </c>
      <c r="L1227">
        <v>99</v>
      </c>
      <c r="M1227">
        <v>1</v>
      </c>
      <c r="N1227">
        <v>99</v>
      </c>
      <c r="O1227">
        <v>99</v>
      </c>
      <c r="P1227">
        <v>9999</v>
      </c>
    </row>
    <row r="1228" spans="1:34">
      <c r="A1228">
        <v>12</v>
      </c>
      <c r="B1228">
        <v>77</v>
      </c>
      <c r="C1228">
        <v>2018</v>
      </c>
      <c r="D1228">
        <v>99</v>
      </c>
      <c r="E1228">
        <v>99</v>
      </c>
      <c r="F1228">
        <v>99</v>
      </c>
      <c r="G1228">
        <v>99</v>
      </c>
      <c r="H1228">
        <v>99</v>
      </c>
      <c r="I1228">
        <v>99</v>
      </c>
      <c r="J1228">
        <v>999</v>
      </c>
      <c r="K1228">
        <v>99</v>
      </c>
      <c r="L1228">
        <v>99</v>
      </c>
      <c r="M1228">
        <v>2</v>
      </c>
      <c r="N1228">
        <v>99</v>
      </c>
      <c r="O1228">
        <v>99</v>
      </c>
      <c r="P1228">
        <v>9999</v>
      </c>
      <c r="Q1228">
        <v>389</v>
      </c>
      <c r="R1228">
        <v>1827</v>
      </c>
      <c r="S1228">
        <v>3.3147235905856589</v>
      </c>
      <c r="T1228">
        <v>2</v>
      </c>
      <c r="U1228">
        <v>16.440186097427461</v>
      </c>
      <c r="V1228">
        <v>0</v>
      </c>
      <c r="W1228">
        <v>0</v>
      </c>
      <c r="X1228">
        <v>53.913519430760807</v>
      </c>
      <c r="Y1228">
        <v>5.5281882868089758</v>
      </c>
      <c r="Z1228">
        <v>4.4870512926732484</v>
      </c>
      <c r="AA1228">
        <v>1.4866738708826539</v>
      </c>
      <c r="AB1228">
        <v>0</v>
      </c>
      <c r="AC1228">
        <v>16.589373665402597</v>
      </c>
      <c r="AF1228">
        <v>18.667620312659647</v>
      </c>
      <c r="AG1228">
        <v>14.888389693855888</v>
      </c>
      <c r="AH1228">
        <v>0.65681444991789828</v>
      </c>
    </row>
    <row r="1229" spans="1:34">
      <c r="A1229">
        <v>12</v>
      </c>
      <c r="B1229">
        <v>78</v>
      </c>
      <c r="C1229">
        <v>2018</v>
      </c>
      <c r="D1229">
        <v>99</v>
      </c>
      <c r="E1229">
        <v>99</v>
      </c>
      <c r="F1229">
        <v>99</v>
      </c>
      <c r="G1229">
        <v>99</v>
      </c>
      <c r="H1229">
        <v>99</v>
      </c>
      <c r="I1229">
        <v>99</v>
      </c>
      <c r="J1229">
        <v>999</v>
      </c>
      <c r="K1229">
        <v>99</v>
      </c>
      <c r="L1229">
        <v>99</v>
      </c>
      <c r="M1229">
        <v>3</v>
      </c>
      <c r="N1229">
        <v>99</v>
      </c>
      <c r="O1229">
        <v>99</v>
      </c>
      <c r="P1229">
        <v>9999</v>
      </c>
      <c r="Q1229">
        <v>4</v>
      </c>
      <c r="R1229">
        <v>72</v>
      </c>
      <c r="S1229">
        <v>3.0416666666666665</v>
      </c>
      <c r="T1229">
        <v>3</v>
      </c>
      <c r="U1229">
        <v>15.618055555555548</v>
      </c>
      <c r="V1229">
        <v>0</v>
      </c>
      <c r="W1229">
        <v>0</v>
      </c>
      <c r="X1229">
        <v>47.222222222222221</v>
      </c>
      <c r="Y1229">
        <v>0</v>
      </c>
      <c r="Z1229">
        <v>2.6133379245755566</v>
      </c>
      <c r="AA1229">
        <v>0.6757197808427855</v>
      </c>
      <c r="AB1229">
        <v>0</v>
      </c>
      <c r="AC1229">
        <v>16.63144963457005</v>
      </c>
      <c r="AF1229">
        <v>0.73566976601614387</v>
      </c>
      <c r="AG1229">
        <v>0.55739351392222325</v>
      </c>
      <c r="AH1229">
        <v>0</v>
      </c>
    </row>
    <row r="1230" spans="1:34">
      <c r="A1230">
        <v>12</v>
      </c>
      <c r="B1230">
        <v>79</v>
      </c>
      <c r="C1230">
        <v>2018</v>
      </c>
      <c r="D1230">
        <v>99</v>
      </c>
      <c r="E1230">
        <v>99</v>
      </c>
      <c r="F1230">
        <v>99</v>
      </c>
      <c r="G1230">
        <v>99</v>
      </c>
      <c r="H1230">
        <v>99</v>
      </c>
      <c r="I1230">
        <v>99</v>
      </c>
      <c r="J1230">
        <v>999</v>
      </c>
      <c r="K1230">
        <v>99</v>
      </c>
      <c r="L1230">
        <v>99</v>
      </c>
      <c r="M1230">
        <v>4</v>
      </c>
      <c r="N1230">
        <v>99</v>
      </c>
      <c r="O1230">
        <v>99</v>
      </c>
      <c r="P1230">
        <v>9999</v>
      </c>
      <c r="Q1230">
        <v>3</v>
      </c>
      <c r="R1230">
        <v>32</v>
      </c>
      <c r="S1230">
        <v>3.5625</v>
      </c>
      <c r="T1230">
        <v>4</v>
      </c>
      <c r="U1230">
        <v>16.909375000000001</v>
      </c>
      <c r="V1230">
        <v>0</v>
      </c>
      <c r="W1230">
        <v>0</v>
      </c>
      <c r="X1230">
        <v>78.125</v>
      </c>
      <c r="Y1230">
        <v>0</v>
      </c>
      <c r="Z1230">
        <v>2.213362737866297</v>
      </c>
      <c r="AA1230">
        <v>0.70433922934904003</v>
      </c>
      <c r="AB1230">
        <v>0</v>
      </c>
      <c r="AC1230">
        <v>-8.5568963341760487</v>
      </c>
      <c r="AF1230">
        <v>0.32696434045161954</v>
      </c>
      <c r="AG1230">
        <v>0.26821309949605621</v>
      </c>
      <c r="AH1230">
        <v>0</v>
      </c>
    </row>
    <row r="1231" spans="1:34">
      <c r="A1231">
        <v>12</v>
      </c>
      <c r="B1231">
        <v>80</v>
      </c>
      <c r="C1231">
        <v>2018</v>
      </c>
      <c r="D1231">
        <v>99</v>
      </c>
      <c r="E1231">
        <v>99</v>
      </c>
      <c r="F1231">
        <v>99</v>
      </c>
      <c r="G1231">
        <v>99</v>
      </c>
      <c r="H1231">
        <v>99</v>
      </c>
      <c r="I1231">
        <v>99</v>
      </c>
      <c r="J1231">
        <v>999</v>
      </c>
      <c r="K1231">
        <v>99</v>
      </c>
      <c r="L1231">
        <v>99</v>
      </c>
      <c r="M1231">
        <v>5</v>
      </c>
      <c r="N1231">
        <v>99</v>
      </c>
      <c r="O1231">
        <v>99</v>
      </c>
      <c r="P1231">
        <v>9999</v>
      </c>
      <c r="Q1231">
        <v>559</v>
      </c>
      <c r="R1231">
        <v>5135</v>
      </c>
      <c r="S1231">
        <v>4.7010710808179184</v>
      </c>
      <c r="T1231">
        <v>4.9902629016553046</v>
      </c>
      <c r="U1231">
        <v>19.784650438169425</v>
      </c>
      <c r="V1231">
        <v>5.4722492697176222</v>
      </c>
      <c r="W1231">
        <v>0</v>
      </c>
      <c r="X1231">
        <v>79.863680623174304</v>
      </c>
      <c r="Y1231">
        <v>20.447906523855895</v>
      </c>
      <c r="Z1231">
        <v>5.0516567056529693</v>
      </c>
      <c r="AA1231">
        <v>1.4183485404140077</v>
      </c>
      <c r="AB1231">
        <v>0.22043293909779951</v>
      </c>
      <c r="AC1231">
        <v>25.368818607310605</v>
      </c>
      <c r="AD1231">
        <v>2.7847166060061102</v>
      </c>
      <c r="AE1231">
        <v>-8.0940242409404739</v>
      </c>
      <c r="AF1231">
        <v>52.467559006845825</v>
      </c>
      <c r="AG1231">
        <v>50.358325463981203</v>
      </c>
      <c r="AH1231">
        <v>0.62317429406037006</v>
      </c>
    </row>
    <row r="1232" spans="1:34">
      <c r="A1232">
        <v>12</v>
      </c>
      <c r="B1232">
        <v>81</v>
      </c>
      <c r="C1232">
        <v>2018</v>
      </c>
      <c r="D1232">
        <v>99</v>
      </c>
      <c r="E1232">
        <v>99</v>
      </c>
      <c r="F1232">
        <v>99</v>
      </c>
      <c r="G1232">
        <v>99</v>
      </c>
      <c r="H1232">
        <v>99</v>
      </c>
      <c r="I1232">
        <v>99</v>
      </c>
      <c r="J1232">
        <v>999</v>
      </c>
      <c r="K1232">
        <v>99</v>
      </c>
      <c r="L1232">
        <v>99</v>
      </c>
      <c r="M1232">
        <v>6</v>
      </c>
      <c r="N1232">
        <v>99</v>
      </c>
      <c r="O1232">
        <v>99</v>
      </c>
      <c r="P1232">
        <v>9999</v>
      </c>
      <c r="Q1232">
        <v>5</v>
      </c>
      <c r="R1232">
        <v>6</v>
      </c>
      <c r="S1232">
        <v>4.5</v>
      </c>
      <c r="T1232">
        <v>6</v>
      </c>
      <c r="U1232">
        <v>18.816666666666663</v>
      </c>
      <c r="V1232">
        <v>0</v>
      </c>
      <c r="W1232">
        <v>0</v>
      </c>
      <c r="X1232">
        <v>83.333333333333314</v>
      </c>
      <c r="Y1232">
        <v>16.666666666666671</v>
      </c>
      <c r="Z1232">
        <v>3.384974971185998</v>
      </c>
      <c r="AA1232">
        <v>0.5</v>
      </c>
      <c r="AB1232">
        <v>0</v>
      </c>
      <c r="AC1232">
        <v>16.248273759239236</v>
      </c>
      <c r="AF1232">
        <v>6.1305813834678653E-2</v>
      </c>
      <c r="AG1232">
        <v>5.5962407934032017E-2</v>
      </c>
      <c r="AH1232">
        <v>0</v>
      </c>
    </row>
    <row r="1233" spans="1:34">
      <c r="A1233">
        <v>12</v>
      </c>
      <c r="B1233">
        <v>82</v>
      </c>
      <c r="C1233">
        <v>2018</v>
      </c>
      <c r="D1233">
        <v>99</v>
      </c>
      <c r="E1233">
        <v>99</v>
      </c>
      <c r="F1233">
        <v>99</v>
      </c>
      <c r="G1233">
        <v>99</v>
      </c>
      <c r="H1233">
        <v>99</v>
      </c>
      <c r="I1233">
        <v>99</v>
      </c>
      <c r="J1233">
        <v>999</v>
      </c>
      <c r="K1233">
        <v>99</v>
      </c>
      <c r="L1233">
        <v>99</v>
      </c>
      <c r="M1233">
        <v>7</v>
      </c>
      <c r="N1233">
        <v>99</v>
      </c>
      <c r="O1233">
        <v>99</v>
      </c>
      <c r="P1233">
        <v>9999</v>
      </c>
      <c r="Q1233">
        <v>1</v>
      </c>
      <c r="R1233">
        <v>1</v>
      </c>
      <c r="S1233">
        <v>5</v>
      </c>
      <c r="T1233">
        <v>7</v>
      </c>
      <c r="U1233">
        <v>19</v>
      </c>
      <c r="V1233">
        <v>0</v>
      </c>
      <c r="W1233">
        <v>0</v>
      </c>
      <c r="X1233">
        <v>100</v>
      </c>
      <c r="Y1233">
        <v>0</v>
      </c>
      <c r="Z1233">
        <v>0</v>
      </c>
      <c r="AA1233">
        <v>0</v>
      </c>
      <c r="AB1233">
        <v>0</v>
      </c>
      <c r="AF1233">
        <v>1.0217635639113111E-2</v>
      </c>
      <c r="AG1233">
        <v>9.4179428764092875E-3</v>
      </c>
      <c r="AH1233">
        <v>0</v>
      </c>
    </row>
    <row r="1234" spans="1:34">
      <c r="A1234">
        <v>12</v>
      </c>
      <c r="B1234">
        <v>83</v>
      </c>
      <c r="C1234">
        <v>2018</v>
      </c>
      <c r="D1234">
        <v>99</v>
      </c>
      <c r="E1234">
        <v>99</v>
      </c>
      <c r="F1234">
        <v>99</v>
      </c>
      <c r="G1234">
        <v>99</v>
      </c>
      <c r="H1234">
        <v>99</v>
      </c>
      <c r="I1234">
        <v>99</v>
      </c>
      <c r="J1234">
        <v>999</v>
      </c>
      <c r="K1234">
        <v>99</v>
      </c>
      <c r="L1234">
        <v>99</v>
      </c>
      <c r="M1234">
        <v>8</v>
      </c>
      <c r="N1234">
        <v>99</v>
      </c>
      <c r="O1234">
        <v>99</v>
      </c>
      <c r="P1234">
        <v>9999</v>
      </c>
      <c r="Q1234">
        <v>417</v>
      </c>
      <c r="R1234">
        <v>2326</v>
      </c>
      <c r="S1234">
        <v>6.1384350816852979</v>
      </c>
      <c r="T1234">
        <v>8</v>
      </c>
      <c r="U1234">
        <v>24.289651762682649</v>
      </c>
      <c r="V1234">
        <v>0</v>
      </c>
      <c r="W1234">
        <v>0</v>
      </c>
      <c r="X1234">
        <v>95.915735167669823</v>
      </c>
      <c r="Y1234">
        <v>56.921754084264848</v>
      </c>
      <c r="Z1234">
        <v>5.3193420491393608</v>
      </c>
      <c r="AA1234">
        <v>1.4471818469826667</v>
      </c>
      <c r="AB1234">
        <v>0</v>
      </c>
      <c r="AC1234">
        <v>34.759156557324758</v>
      </c>
      <c r="AF1234">
        <v>23.766220496577088</v>
      </c>
      <c r="AG1234">
        <v>28.004862830883877</v>
      </c>
      <c r="AH1234">
        <v>0.12897678417884781</v>
      </c>
    </row>
    <row r="1235" spans="1:34">
      <c r="A1235">
        <v>12</v>
      </c>
      <c r="B1235">
        <v>84</v>
      </c>
      <c r="C1235">
        <v>2018</v>
      </c>
      <c r="D1235">
        <v>99</v>
      </c>
      <c r="E1235">
        <v>99</v>
      </c>
      <c r="F1235">
        <v>99</v>
      </c>
      <c r="G1235">
        <v>99</v>
      </c>
      <c r="H1235">
        <v>99</v>
      </c>
      <c r="I1235">
        <v>99</v>
      </c>
      <c r="J1235">
        <v>999</v>
      </c>
      <c r="K1235">
        <v>99</v>
      </c>
      <c r="L1235">
        <v>99</v>
      </c>
      <c r="M1235">
        <v>9</v>
      </c>
      <c r="N1235">
        <v>99</v>
      </c>
      <c r="O1235">
        <v>99</v>
      </c>
      <c r="P1235">
        <v>9999</v>
      </c>
      <c r="Q1235">
        <v>1</v>
      </c>
      <c r="R1235">
        <v>1</v>
      </c>
      <c r="S1235">
        <v>6</v>
      </c>
      <c r="T1235">
        <v>9</v>
      </c>
      <c r="U1235">
        <v>36.700000000000003</v>
      </c>
      <c r="V1235">
        <v>0</v>
      </c>
      <c r="W1235">
        <v>100</v>
      </c>
      <c r="X1235">
        <v>100</v>
      </c>
      <c r="Y1235">
        <v>100</v>
      </c>
      <c r="Z1235">
        <v>0</v>
      </c>
      <c r="AA1235">
        <v>0</v>
      </c>
      <c r="AB1235">
        <v>0</v>
      </c>
      <c r="AF1235">
        <v>1.0217635639113111E-2</v>
      </c>
      <c r="AG1235">
        <v>1.8191500187590574E-2</v>
      </c>
      <c r="AH1235">
        <v>0</v>
      </c>
    </row>
    <row r="1236" spans="1:34">
      <c r="A1236">
        <v>12</v>
      </c>
      <c r="B1236">
        <v>85</v>
      </c>
      <c r="C1236">
        <v>2018</v>
      </c>
      <c r="D1236">
        <v>99</v>
      </c>
      <c r="E1236">
        <v>99</v>
      </c>
      <c r="F1236">
        <v>99</v>
      </c>
      <c r="G1236">
        <v>99</v>
      </c>
      <c r="H1236">
        <v>99</v>
      </c>
      <c r="I1236">
        <v>99</v>
      </c>
      <c r="J1236">
        <v>999</v>
      </c>
      <c r="K1236">
        <v>99</v>
      </c>
      <c r="L1236">
        <v>99</v>
      </c>
      <c r="M1236">
        <v>10</v>
      </c>
      <c r="N1236">
        <v>99</v>
      </c>
      <c r="O1236">
        <v>99</v>
      </c>
      <c r="P1236">
        <v>9999</v>
      </c>
    </row>
    <row r="1237" spans="1:34">
      <c r="A1237">
        <v>12</v>
      </c>
      <c r="B1237">
        <v>86</v>
      </c>
      <c r="C1237">
        <v>2018</v>
      </c>
      <c r="D1237">
        <v>99</v>
      </c>
      <c r="E1237">
        <v>99</v>
      </c>
      <c r="F1237">
        <v>99</v>
      </c>
      <c r="G1237">
        <v>99</v>
      </c>
      <c r="H1237">
        <v>99</v>
      </c>
      <c r="I1237">
        <v>99</v>
      </c>
      <c r="J1237">
        <v>999</v>
      </c>
      <c r="K1237">
        <v>99</v>
      </c>
      <c r="L1237">
        <v>99</v>
      </c>
      <c r="M1237">
        <v>11</v>
      </c>
      <c r="N1237">
        <v>99</v>
      </c>
      <c r="O1237">
        <v>99</v>
      </c>
      <c r="P1237">
        <v>9999</v>
      </c>
      <c r="Q1237">
        <v>148</v>
      </c>
      <c r="R1237">
        <v>373</v>
      </c>
      <c r="S1237">
        <v>7.1206434316353899</v>
      </c>
      <c r="T1237">
        <v>11</v>
      </c>
      <c r="U1237">
        <v>30.137640750670201</v>
      </c>
      <c r="V1237">
        <v>0</v>
      </c>
      <c r="W1237">
        <v>100</v>
      </c>
      <c r="X1237">
        <v>99.731903485254705</v>
      </c>
      <c r="Y1237">
        <v>90.348525469168877</v>
      </c>
      <c r="Z1237">
        <v>5.721975915273009</v>
      </c>
      <c r="AA1237">
        <v>1.3358041684110185</v>
      </c>
      <c r="AB1237">
        <v>0</v>
      </c>
      <c r="AC1237">
        <v>34.295516955809759</v>
      </c>
      <c r="AF1237">
        <v>3.8111780933891888</v>
      </c>
      <c r="AG1237">
        <v>5.5721209460155068</v>
      </c>
      <c r="AH1237">
        <v>0</v>
      </c>
    </row>
    <row r="1238" spans="1:34">
      <c r="A1238">
        <v>12</v>
      </c>
      <c r="B1238">
        <v>87</v>
      </c>
      <c r="C1238">
        <v>2018</v>
      </c>
      <c r="D1238">
        <v>99</v>
      </c>
      <c r="E1238">
        <v>99</v>
      </c>
      <c r="F1238">
        <v>99</v>
      </c>
      <c r="G1238">
        <v>99</v>
      </c>
      <c r="H1238">
        <v>99</v>
      </c>
      <c r="I1238">
        <v>99</v>
      </c>
      <c r="J1238">
        <v>999</v>
      </c>
      <c r="K1238">
        <v>99</v>
      </c>
      <c r="L1238">
        <v>99</v>
      </c>
      <c r="M1238">
        <v>12</v>
      </c>
      <c r="N1238">
        <v>99</v>
      </c>
      <c r="O1238">
        <v>99</v>
      </c>
      <c r="P1238">
        <v>9999</v>
      </c>
    </row>
    <row r="1239" spans="1:34">
      <c r="A1239">
        <v>12</v>
      </c>
      <c r="B1239">
        <v>88</v>
      </c>
      <c r="C1239">
        <v>2018</v>
      </c>
      <c r="D1239">
        <v>99</v>
      </c>
      <c r="E1239">
        <v>99</v>
      </c>
      <c r="F1239">
        <v>99</v>
      </c>
      <c r="G1239">
        <v>99</v>
      </c>
      <c r="H1239">
        <v>99</v>
      </c>
      <c r="I1239">
        <v>99</v>
      </c>
      <c r="J1239">
        <v>999</v>
      </c>
      <c r="K1239">
        <v>99</v>
      </c>
      <c r="L1239">
        <v>99</v>
      </c>
      <c r="M1239">
        <v>13</v>
      </c>
      <c r="N1239">
        <v>99</v>
      </c>
      <c r="O1239">
        <v>99</v>
      </c>
      <c r="P1239">
        <v>9999</v>
      </c>
    </row>
    <row r="1240" spans="1:34">
      <c r="A1240">
        <v>12</v>
      </c>
      <c r="B1240">
        <v>89</v>
      </c>
      <c r="C1240">
        <v>2018</v>
      </c>
      <c r="D1240">
        <v>99</v>
      </c>
      <c r="E1240">
        <v>99</v>
      </c>
      <c r="F1240">
        <v>99</v>
      </c>
      <c r="G1240">
        <v>99</v>
      </c>
      <c r="H1240">
        <v>99</v>
      </c>
      <c r="I1240">
        <v>99</v>
      </c>
      <c r="J1240">
        <v>999</v>
      </c>
      <c r="K1240">
        <v>99</v>
      </c>
      <c r="L1240">
        <v>99</v>
      </c>
      <c r="M1240">
        <v>14</v>
      </c>
      <c r="N1240">
        <v>99</v>
      </c>
      <c r="O1240">
        <v>99</v>
      </c>
      <c r="P1240">
        <v>9999</v>
      </c>
      <c r="Q1240">
        <v>10</v>
      </c>
      <c r="R1240">
        <v>14</v>
      </c>
      <c r="S1240">
        <v>8.9285714285714306</v>
      </c>
      <c r="T1240">
        <v>14</v>
      </c>
      <c r="U1240">
        <v>38.492857142857126</v>
      </c>
      <c r="V1240">
        <v>0</v>
      </c>
      <c r="W1240">
        <v>100</v>
      </c>
      <c r="X1240">
        <v>100</v>
      </c>
      <c r="Y1240">
        <v>92.857142857142875</v>
      </c>
      <c r="Z1240">
        <v>6.8984951035626514</v>
      </c>
      <c r="AA1240">
        <v>1.6241167144145798</v>
      </c>
      <c r="AB1240">
        <v>0</v>
      </c>
      <c r="AC1240">
        <v>31.106891739409676</v>
      </c>
      <c r="AF1240">
        <v>0.14304689894758349</v>
      </c>
      <c r="AG1240">
        <v>0.26712260084720862</v>
      </c>
      <c r="AH1240">
        <v>0</v>
      </c>
    </row>
    <row r="1241" spans="1:34">
      <c r="A1241">
        <v>12</v>
      </c>
      <c r="B1241">
        <v>90</v>
      </c>
      <c r="C1241">
        <v>2018</v>
      </c>
      <c r="D1241">
        <v>99</v>
      </c>
      <c r="E1241">
        <v>99</v>
      </c>
      <c r="F1241">
        <v>99</v>
      </c>
      <c r="G1241">
        <v>99</v>
      </c>
      <c r="H1241">
        <v>99</v>
      </c>
      <c r="I1241">
        <v>99</v>
      </c>
      <c r="J1241">
        <v>999</v>
      </c>
      <c r="K1241">
        <v>99</v>
      </c>
      <c r="L1241">
        <v>99</v>
      </c>
      <c r="M1241">
        <v>15</v>
      </c>
      <c r="N1241">
        <v>99</v>
      </c>
      <c r="O1241">
        <v>99</v>
      </c>
      <c r="P1241">
        <v>9999</v>
      </c>
    </row>
    <row r="1242" spans="1:34">
      <c r="A1242">
        <v>12</v>
      </c>
      <c r="B1242">
        <v>91</v>
      </c>
      <c r="C1242">
        <v>2017</v>
      </c>
      <c r="D1242">
        <v>99</v>
      </c>
      <c r="E1242">
        <v>99</v>
      </c>
      <c r="F1242">
        <v>99</v>
      </c>
      <c r="G1242">
        <v>99</v>
      </c>
      <c r="H1242">
        <v>99</v>
      </c>
      <c r="I1242">
        <v>99</v>
      </c>
      <c r="J1242">
        <v>999</v>
      </c>
      <c r="K1242">
        <v>99</v>
      </c>
      <c r="L1242">
        <v>99</v>
      </c>
      <c r="M1242">
        <v>1</v>
      </c>
      <c r="N1242">
        <v>99</v>
      </c>
      <c r="O1242">
        <v>99</v>
      </c>
      <c r="P1242">
        <v>9999</v>
      </c>
    </row>
    <row r="1243" spans="1:34">
      <c r="A1243">
        <v>12</v>
      </c>
      <c r="B1243">
        <v>92</v>
      </c>
      <c r="C1243">
        <v>2017</v>
      </c>
      <c r="D1243">
        <v>99</v>
      </c>
      <c r="E1243">
        <v>99</v>
      </c>
      <c r="F1243">
        <v>99</v>
      </c>
      <c r="G1243">
        <v>99</v>
      </c>
      <c r="H1243">
        <v>99</v>
      </c>
      <c r="I1243">
        <v>99</v>
      </c>
      <c r="J1243">
        <v>999</v>
      </c>
      <c r="K1243">
        <v>99</v>
      </c>
      <c r="L1243">
        <v>99</v>
      </c>
      <c r="M1243">
        <v>2</v>
      </c>
      <c r="N1243">
        <v>99</v>
      </c>
      <c r="O1243">
        <v>99</v>
      </c>
      <c r="P1243">
        <v>9999</v>
      </c>
      <c r="Q1243">
        <v>388</v>
      </c>
      <c r="R1243">
        <v>2177</v>
      </c>
      <c r="S1243">
        <v>3.2172714745062003</v>
      </c>
      <c r="T1243">
        <v>2</v>
      </c>
      <c r="U1243">
        <v>16.187000459347701</v>
      </c>
      <c r="V1243">
        <v>0</v>
      </c>
      <c r="W1243">
        <v>0</v>
      </c>
      <c r="X1243">
        <v>50.941662838768949</v>
      </c>
      <c r="Y1243">
        <v>3.812586127698669</v>
      </c>
      <c r="Z1243">
        <v>4.1450072413972805</v>
      </c>
      <c r="AA1243">
        <v>1.4517552445591484</v>
      </c>
      <c r="AB1243">
        <v>0</v>
      </c>
      <c r="AC1243">
        <v>18.898591945092605</v>
      </c>
      <c r="AF1243">
        <v>20.772900763358766</v>
      </c>
      <c r="AG1243">
        <v>16.323353321150684</v>
      </c>
      <c r="AH1243">
        <v>0.64308681672025703</v>
      </c>
    </row>
    <row r="1244" spans="1:34">
      <c r="A1244">
        <v>12</v>
      </c>
      <c r="B1244">
        <v>93</v>
      </c>
      <c r="C1244">
        <v>2017</v>
      </c>
      <c r="D1244">
        <v>99</v>
      </c>
      <c r="E1244">
        <v>99</v>
      </c>
      <c r="F1244">
        <v>99</v>
      </c>
      <c r="G1244">
        <v>99</v>
      </c>
      <c r="H1244">
        <v>99</v>
      </c>
      <c r="I1244">
        <v>99</v>
      </c>
      <c r="J1244">
        <v>999</v>
      </c>
      <c r="K1244">
        <v>99</v>
      </c>
      <c r="L1244">
        <v>99</v>
      </c>
      <c r="M1244">
        <v>3</v>
      </c>
      <c r="N1244">
        <v>99</v>
      </c>
      <c r="O1244">
        <v>99</v>
      </c>
      <c r="P1244">
        <v>9999</v>
      </c>
      <c r="Q1244">
        <v>7</v>
      </c>
      <c r="R1244">
        <v>26</v>
      </c>
      <c r="S1244">
        <v>3.5769230769230775</v>
      </c>
      <c r="T1244">
        <v>3</v>
      </c>
      <c r="U1244">
        <v>15.853846153846156</v>
      </c>
      <c r="V1244">
        <v>0</v>
      </c>
      <c r="W1244">
        <v>0</v>
      </c>
      <c r="X1244">
        <v>38.461538461538446</v>
      </c>
      <c r="Y1244">
        <v>3.8461538461538449</v>
      </c>
      <c r="Z1244">
        <v>3.3286900598873395</v>
      </c>
      <c r="AA1244">
        <v>1.182340472995338</v>
      </c>
      <c r="AB1244">
        <v>0</v>
      </c>
      <c r="AC1244">
        <v>-0.49614808548184647</v>
      </c>
      <c r="AF1244">
        <v>0.24809160305343511</v>
      </c>
      <c r="AG1244">
        <v>0.190938084087798</v>
      </c>
      <c r="AH1244">
        <v>0</v>
      </c>
    </row>
    <row r="1245" spans="1:34">
      <c r="A1245">
        <v>12</v>
      </c>
      <c r="B1245">
        <v>94</v>
      </c>
      <c r="C1245">
        <v>2017</v>
      </c>
      <c r="D1245">
        <v>99</v>
      </c>
      <c r="E1245">
        <v>99</v>
      </c>
      <c r="F1245">
        <v>99</v>
      </c>
      <c r="G1245">
        <v>99</v>
      </c>
      <c r="H1245">
        <v>99</v>
      </c>
      <c r="I1245">
        <v>99</v>
      </c>
      <c r="J1245">
        <v>999</v>
      </c>
      <c r="K1245">
        <v>99</v>
      </c>
      <c r="L1245">
        <v>99</v>
      </c>
      <c r="M1245">
        <v>4</v>
      </c>
      <c r="N1245">
        <v>99</v>
      </c>
      <c r="O1245">
        <v>99</v>
      </c>
      <c r="P1245">
        <v>9999</v>
      </c>
      <c r="Q1245">
        <v>12</v>
      </c>
      <c r="R1245">
        <v>33</v>
      </c>
      <c r="S1245">
        <v>4.4242424242424239</v>
      </c>
      <c r="T1245">
        <v>4</v>
      </c>
      <c r="U1245">
        <v>18.663636363636364</v>
      </c>
      <c r="V1245">
        <v>3.0303030303030303</v>
      </c>
      <c r="W1245">
        <v>0</v>
      </c>
      <c r="X1245">
        <v>72.727272727272734</v>
      </c>
      <c r="Y1245">
        <v>18.181818181818183</v>
      </c>
      <c r="Z1245">
        <v>4.3839112315317657</v>
      </c>
      <c r="AA1245">
        <v>1.3932804766754747</v>
      </c>
      <c r="AB1245">
        <v>0</v>
      </c>
      <c r="AC1245">
        <v>35.080115169006646</v>
      </c>
      <c r="AF1245">
        <v>0.3148854961832061</v>
      </c>
      <c r="AG1245">
        <v>0.28529540511808538</v>
      </c>
      <c r="AH1245">
        <v>0</v>
      </c>
    </row>
    <row r="1246" spans="1:34">
      <c r="A1246">
        <v>12</v>
      </c>
      <c r="B1246">
        <v>95</v>
      </c>
      <c r="C1246">
        <v>2017</v>
      </c>
      <c r="D1246">
        <v>99</v>
      </c>
      <c r="E1246">
        <v>99</v>
      </c>
      <c r="F1246">
        <v>99</v>
      </c>
      <c r="G1246">
        <v>99</v>
      </c>
      <c r="H1246">
        <v>99</v>
      </c>
      <c r="I1246">
        <v>99</v>
      </c>
      <c r="J1246">
        <v>999</v>
      </c>
      <c r="K1246">
        <v>99</v>
      </c>
      <c r="L1246">
        <v>99</v>
      </c>
      <c r="M1246">
        <v>5</v>
      </c>
      <c r="N1246">
        <v>99</v>
      </c>
      <c r="O1246">
        <v>99</v>
      </c>
      <c r="P1246">
        <v>9999</v>
      </c>
      <c r="Q1246">
        <v>518</v>
      </c>
      <c r="R1246">
        <v>5318</v>
      </c>
      <c r="S1246">
        <v>4.7282813087626918</v>
      </c>
      <c r="T1246">
        <v>4.98307634449041</v>
      </c>
      <c r="U1246">
        <v>19.812955998495724</v>
      </c>
      <c r="V1246">
        <v>4.6822113576532525</v>
      </c>
      <c r="W1246">
        <v>0</v>
      </c>
      <c r="X1246">
        <v>79.86084994358778</v>
      </c>
      <c r="Y1246">
        <v>19.612636329447156</v>
      </c>
      <c r="Z1246">
        <v>4.9925961981705216</v>
      </c>
      <c r="AA1246">
        <v>1.413838983591668</v>
      </c>
      <c r="AB1246">
        <v>0.29039949626702305</v>
      </c>
      <c r="AC1246">
        <v>23.308244851716559</v>
      </c>
      <c r="AD1246">
        <v>-2.4102075828848393</v>
      </c>
      <c r="AE1246">
        <v>-10.050801764263063</v>
      </c>
      <c r="AF1246">
        <v>50.744274809160309</v>
      </c>
      <c r="AG1246">
        <v>48.807007548122513</v>
      </c>
      <c r="AH1246">
        <v>0.52651372696502452</v>
      </c>
    </row>
    <row r="1247" spans="1:34">
      <c r="A1247">
        <v>12</v>
      </c>
      <c r="B1247">
        <v>96</v>
      </c>
      <c r="C1247">
        <v>2017</v>
      </c>
      <c r="D1247">
        <v>99</v>
      </c>
      <c r="E1247">
        <v>99</v>
      </c>
      <c r="F1247">
        <v>99</v>
      </c>
      <c r="G1247">
        <v>99</v>
      </c>
      <c r="H1247">
        <v>99</v>
      </c>
      <c r="I1247">
        <v>99</v>
      </c>
      <c r="J1247">
        <v>999</v>
      </c>
      <c r="K1247">
        <v>99</v>
      </c>
      <c r="L1247">
        <v>99</v>
      </c>
      <c r="M1247">
        <v>6</v>
      </c>
      <c r="N1247">
        <v>99</v>
      </c>
      <c r="O1247">
        <v>99</v>
      </c>
      <c r="P1247">
        <v>9999</v>
      </c>
      <c r="Q1247">
        <v>6</v>
      </c>
      <c r="R1247">
        <v>11</v>
      </c>
      <c r="S1247">
        <v>6</v>
      </c>
      <c r="T1247">
        <v>6</v>
      </c>
      <c r="U1247">
        <v>21.818181818181817</v>
      </c>
      <c r="V1247">
        <v>27.272727272727277</v>
      </c>
      <c r="W1247">
        <v>0</v>
      </c>
      <c r="X1247">
        <v>81.818181818181813</v>
      </c>
      <c r="Y1247">
        <v>36.363636363636367</v>
      </c>
      <c r="Z1247">
        <v>5.5036877193747804</v>
      </c>
      <c r="AA1247">
        <v>1.3483997249264841</v>
      </c>
      <c r="AB1247">
        <v>0</v>
      </c>
      <c r="AC1247">
        <v>43.609878189851379</v>
      </c>
      <c r="AF1247">
        <v>0.10496183206106872</v>
      </c>
      <c r="AG1247">
        <v>0.1111721013611633</v>
      </c>
      <c r="AH1247">
        <v>0</v>
      </c>
    </row>
    <row r="1248" spans="1:34">
      <c r="A1248">
        <v>12</v>
      </c>
      <c r="B1248">
        <v>97</v>
      </c>
      <c r="C1248">
        <v>2017</v>
      </c>
      <c r="D1248">
        <v>99</v>
      </c>
      <c r="E1248">
        <v>99</v>
      </c>
      <c r="F1248">
        <v>99</v>
      </c>
      <c r="G1248">
        <v>99</v>
      </c>
      <c r="H1248">
        <v>99</v>
      </c>
      <c r="I1248">
        <v>99</v>
      </c>
      <c r="J1248">
        <v>999</v>
      </c>
      <c r="K1248">
        <v>99</v>
      </c>
      <c r="L1248">
        <v>99</v>
      </c>
      <c r="M1248">
        <v>7</v>
      </c>
      <c r="N1248">
        <v>99</v>
      </c>
      <c r="O1248">
        <v>99</v>
      </c>
      <c r="P1248">
        <v>9999</v>
      </c>
      <c r="Q1248">
        <v>3</v>
      </c>
      <c r="R1248">
        <v>3</v>
      </c>
      <c r="S1248">
        <v>5.3333333333333321</v>
      </c>
      <c r="T1248">
        <v>7</v>
      </c>
      <c r="U1248">
        <v>24.233333333333341</v>
      </c>
      <c r="V1248">
        <v>33.333333333333343</v>
      </c>
      <c r="W1248">
        <v>0</v>
      </c>
      <c r="X1248">
        <v>100</v>
      </c>
      <c r="Y1248">
        <v>66.666666666666686</v>
      </c>
      <c r="Z1248">
        <v>5.2219621684658719</v>
      </c>
      <c r="AA1248">
        <v>0.47140452079103318</v>
      </c>
      <c r="AB1248">
        <v>0</v>
      </c>
      <c r="AC1248">
        <v>74.024225871058988</v>
      </c>
      <c r="AF1248">
        <v>2.8625954198473282E-2</v>
      </c>
      <c r="AG1248">
        <v>3.3675882370652395E-2</v>
      </c>
      <c r="AH1248">
        <v>33.333333333333343</v>
      </c>
    </row>
    <row r="1249" spans="1:34">
      <c r="A1249">
        <v>12</v>
      </c>
      <c r="B1249">
        <v>98</v>
      </c>
      <c r="C1249">
        <v>2017</v>
      </c>
      <c r="D1249">
        <v>99</v>
      </c>
      <c r="E1249">
        <v>99</v>
      </c>
      <c r="F1249">
        <v>99</v>
      </c>
      <c r="G1249">
        <v>99</v>
      </c>
      <c r="H1249">
        <v>99</v>
      </c>
      <c r="I1249">
        <v>99</v>
      </c>
      <c r="J1249">
        <v>999</v>
      </c>
      <c r="K1249">
        <v>99</v>
      </c>
      <c r="L1249">
        <v>99</v>
      </c>
      <c r="M1249">
        <v>8</v>
      </c>
      <c r="N1249">
        <v>99</v>
      </c>
      <c r="O1249">
        <v>99</v>
      </c>
      <c r="P1249">
        <v>9999</v>
      </c>
      <c r="Q1249">
        <v>396</v>
      </c>
      <c r="R1249">
        <v>2489</v>
      </c>
      <c r="S1249">
        <v>5.9907593411008433</v>
      </c>
      <c r="T1249">
        <v>8</v>
      </c>
      <c r="U1249">
        <v>24.58175974286862</v>
      </c>
      <c r="V1249">
        <v>0</v>
      </c>
      <c r="W1249">
        <v>0</v>
      </c>
      <c r="X1249">
        <v>97.308155885897946</v>
      </c>
      <c r="Y1249">
        <v>58.6179188429088</v>
      </c>
      <c r="Z1249">
        <v>5.174686971406012</v>
      </c>
      <c r="AA1249">
        <v>1.3690001079762373</v>
      </c>
      <c r="AB1249">
        <v>0</v>
      </c>
      <c r="AC1249">
        <v>32.195656697160523</v>
      </c>
      <c r="AF1249">
        <v>23.75</v>
      </c>
      <c r="AG1249">
        <v>28.341474373672558</v>
      </c>
      <c r="AH1249">
        <v>0.44194455604660499</v>
      </c>
    </row>
    <row r="1250" spans="1:34">
      <c r="A1250">
        <v>12</v>
      </c>
      <c r="B1250">
        <v>99</v>
      </c>
      <c r="C1250">
        <v>2017</v>
      </c>
      <c r="D1250">
        <v>99</v>
      </c>
      <c r="E1250">
        <v>99</v>
      </c>
      <c r="F1250">
        <v>99</v>
      </c>
      <c r="G1250">
        <v>99</v>
      </c>
      <c r="H1250">
        <v>99</v>
      </c>
      <c r="I1250">
        <v>99</v>
      </c>
      <c r="J1250">
        <v>999</v>
      </c>
      <c r="K1250">
        <v>99</v>
      </c>
      <c r="L1250">
        <v>99</v>
      </c>
      <c r="M1250">
        <v>9</v>
      </c>
      <c r="N1250">
        <v>99</v>
      </c>
      <c r="O1250">
        <v>99</v>
      </c>
      <c r="P1250">
        <v>9999</v>
      </c>
      <c r="Q1250">
        <v>1</v>
      </c>
      <c r="R1250">
        <v>1</v>
      </c>
      <c r="S1250">
        <v>6</v>
      </c>
      <c r="T1250">
        <v>9</v>
      </c>
      <c r="U1250">
        <v>28.9</v>
      </c>
      <c r="V1250">
        <v>0</v>
      </c>
      <c r="W1250">
        <v>100</v>
      </c>
      <c r="X1250">
        <v>100</v>
      </c>
      <c r="Y1250">
        <v>100</v>
      </c>
      <c r="Z1250">
        <v>0</v>
      </c>
      <c r="AA1250">
        <v>0</v>
      </c>
      <c r="AB1250">
        <v>0</v>
      </c>
      <c r="AF1250">
        <v>9.5419847328244312E-3</v>
      </c>
      <c r="AG1250">
        <v>1.3386973872240079E-2</v>
      </c>
      <c r="AH1250">
        <v>0</v>
      </c>
    </row>
    <row r="1251" spans="1:34">
      <c r="A1251">
        <v>12</v>
      </c>
      <c r="B1251">
        <v>100</v>
      </c>
      <c r="C1251">
        <v>2017</v>
      </c>
      <c r="D1251">
        <v>99</v>
      </c>
      <c r="E1251">
        <v>99</v>
      </c>
      <c r="F1251">
        <v>99</v>
      </c>
      <c r="G1251">
        <v>99</v>
      </c>
      <c r="H1251">
        <v>99</v>
      </c>
      <c r="I1251">
        <v>99</v>
      </c>
      <c r="J1251">
        <v>999</v>
      </c>
      <c r="K1251">
        <v>99</v>
      </c>
      <c r="L1251">
        <v>99</v>
      </c>
      <c r="M1251">
        <v>10</v>
      </c>
      <c r="N1251">
        <v>99</v>
      </c>
      <c r="O1251">
        <v>99</v>
      </c>
      <c r="P1251">
        <v>9999</v>
      </c>
    </row>
    <row r="1252" spans="1:34">
      <c r="A1252">
        <v>12</v>
      </c>
      <c r="B1252">
        <v>101</v>
      </c>
      <c r="C1252">
        <v>2017</v>
      </c>
      <c r="D1252">
        <v>99</v>
      </c>
      <c r="E1252">
        <v>99</v>
      </c>
      <c r="F1252">
        <v>99</v>
      </c>
      <c r="G1252">
        <v>99</v>
      </c>
      <c r="H1252">
        <v>99</v>
      </c>
      <c r="I1252">
        <v>99</v>
      </c>
      <c r="J1252">
        <v>999</v>
      </c>
      <c r="K1252">
        <v>99</v>
      </c>
      <c r="L1252">
        <v>99</v>
      </c>
      <c r="M1252">
        <v>11</v>
      </c>
      <c r="N1252">
        <v>99</v>
      </c>
      <c r="O1252">
        <v>99</v>
      </c>
      <c r="P1252">
        <v>9999</v>
      </c>
      <c r="Q1252">
        <v>143</v>
      </c>
      <c r="R1252">
        <v>398</v>
      </c>
      <c r="S1252">
        <v>7.1683417085427132</v>
      </c>
      <c r="T1252">
        <v>11</v>
      </c>
      <c r="U1252">
        <v>29.83618090452261</v>
      </c>
      <c r="V1252">
        <v>0</v>
      </c>
      <c r="W1252">
        <v>100</v>
      </c>
      <c r="X1252">
        <v>100</v>
      </c>
      <c r="Y1252">
        <v>92.462311557788951</v>
      </c>
      <c r="Z1252">
        <v>4.8923381270291371</v>
      </c>
      <c r="AA1252">
        <v>1.2658255549231845</v>
      </c>
      <c r="AB1252">
        <v>0</v>
      </c>
      <c r="AC1252">
        <v>27.121415053720401</v>
      </c>
      <c r="AF1252">
        <v>3.7977099236641214</v>
      </c>
      <c r="AG1252">
        <v>5.5006102885147561</v>
      </c>
      <c r="AH1252">
        <v>0.50251256281407031</v>
      </c>
    </row>
    <row r="1253" spans="1:34">
      <c r="A1253">
        <v>12</v>
      </c>
      <c r="B1253">
        <v>102</v>
      </c>
      <c r="C1253">
        <v>2017</v>
      </c>
      <c r="D1253">
        <v>99</v>
      </c>
      <c r="E1253">
        <v>99</v>
      </c>
      <c r="F1253">
        <v>99</v>
      </c>
      <c r="G1253">
        <v>99</v>
      </c>
      <c r="H1253">
        <v>99</v>
      </c>
      <c r="I1253">
        <v>99</v>
      </c>
      <c r="J1253">
        <v>999</v>
      </c>
      <c r="K1253">
        <v>99</v>
      </c>
      <c r="L1253">
        <v>99</v>
      </c>
      <c r="M1253">
        <v>12</v>
      </c>
      <c r="N1253">
        <v>99</v>
      </c>
      <c r="O1253">
        <v>99</v>
      </c>
      <c r="P1253">
        <v>9999</v>
      </c>
    </row>
    <row r="1254" spans="1:34">
      <c r="A1254">
        <v>12</v>
      </c>
      <c r="B1254">
        <v>103</v>
      </c>
      <c r="C1254">
        <v>2017</v>
      </c>
      <c r="D1254">
        <v>99</v>
      </c>
      <c r="E1254">
        <v>99</v>
      </c>
      <c r="F1254">
        <v>99</v>
      </c>
      <c r="G1254">
        <v>99</v>
      </c>
      <c r="H1254">
        <v>99</v>
      </c>
      <c r="I1254">
        <v>99</v>
      </c>
      <c r="J1254">
        <v>999</v>
      </c>
      <c r="K1254">
        <v>99</v>
      </c>
      <c r="L1254">
        <v>99</v>
      </c>
      <c r="M1254">
        <v>13</v>
      </c>
      <c r="N1254">
        <v>99</v>
      </c>
      <c r="O1254">
        <v>99</v>
      </c>
      <c r="P1254">
        <v>9999</v>
      </c>
    </row>
    <row r="1255" spans="1:34">
      <c r="A1255">
        <v>12</v>
      </c>
      <c r="B1255">
        <v>104</v>
      </c>
      <c r="C1255">
        <v>2017</v>
      </c>
      <c r="D1255">
        <v>99</v>
      </c>
      <c r="E1255">
        <v>99</v>
      </c>
      <c r="F1255">
        <v>99</v>
      </c>
      <c r="G1255">
        <v>99</v>
      </c>
      <c r="H1255">
        <v>99</v>
      </c>
      <c r="I1255">
        <v>99</v>
      </c>
      <c r="J1255">
        <v>999</v>
      </c>
      <c r="K1255">
        <v>99</v>
      </c>
      <c r="L1255">
        <v>99</v>
      </c>
      <c r="M1255">
        <v>14</v>
      </c>
      <c r="N1255">
        <v>99</v>
      </c>
      <c r="O1255">
        <v>99</v>
      </c>
      <c r="P1255">
        <v>9999</v>
      </c>
      <c r="Q1255">
        <v>16</v>
      </c>
      <c r="R1255">
        <v>24</v>
      </c>
      <c r="S1255">
        <v>7.7916666666666687</v>
      </c>
      <c r="T1255">
        <v>14</v>
      </c>
      <c r="U1255">
        <v>35.358333333333327</v>
      </c>
      <c r="V1255">
        <v>0</v>
      </c>
      <c r="W1255">
        <v>100</v>
      </c>
      <c r="X1255">
        <v>100</v>
      </c>
      <c r="Y1255">
        <v>100</v>
      </c>
      <c r="Z1255">
        <v>5.7502838094209956</v>
      </c>
      <c r="AA1255">
        <v>0.70587809775405652</v>
      </c>
      <c r="AB1255">
        <v>0</v>
      </c>
      <c r="AC1255">
        <v>27.604983433993045</v>
      </c>
      <c r="AF1255">
        <v>0.22900763358778625</v>
      </c>
      <c r="AG1255">
        <v>0.39308602172951318</v>
      </c>
      <c r="AH1255">
        <v>0</v>
      </c>
    </row>
    <row r="1256" spans="1:34">
      <c r="A1256">
        <v>12</v>
      </c>
      <c r="B1256">
        <v>105</v>
      </c>
      <c r="C1256">
        <v>2017</v>
      </c>
      <c r="D1256">
        <v>99</v>
      </c>
      <c r="E1256">
        <v>99</v>
      </c>
      <c r="F1256">
        <v>99</v>
      </c>
      <c r="G1256">
        <v>99</v>
      </c>
      <c r="H1256">
        <v>99</v>
      </c>
      <c r="I1256">
        <v>99</v>
      </c>
      <c r="J1256">
        <v>999</v>
      </c>
      <c r="K1256">
        <v>99</v>
      </c>
      <c r="L1256">
        <v>99</v>
      </c>
      <c r="M1256">
        <v>15</v>
      </c>
      <c r="N1256">
        <v>99</v>
      </c>
      <c r="O1256">
        <v>99</v>
      </c>
      <c r="P1256">
        <v>9999</v>
      </c>
    </row>
    <row r="1257" spans="1:34">
      <c r="A1257">
        <v>12</v>
      </c>
      <c r="B1257">
        <v>106</v>
      </c>
      <c r="C1257">
        <v>2016</v>
      </c>
      <c r="D1257">
        <v>99</v>
      </c>
      <c r="E1257">
        <v>99</v>
      </c>
      <c r="F1257">
        <v>99</v>
      </c>
      <c r="G1257">
        <v>99</v>
      </c>
      <c r="H1257">
        <v>99</v>
      </c>
      <c r="I1257">
        <v>99</v>
      </c>
      <c r="J1257">
        <v>999</v>
      </c>
      <c r="K1257">
        <v>99</v>
      </c>
      <c r="L1257">
        <v>99</v>
      </c>
      <c r="M1257">
        <v>1</v>
      </c>
      <c r="N1257">
        <v>99</v>
      </c>
      <c r="O1257">
        <v>99</v>
      </c>
      <c r="P1257">
        <v>9999</v>
      </c>
      <c r="Q1257">
        <v>1</v>
      </c>
      <c r="R1257">
        <v>1</v>
      </c>
      <c r="S1257">
        <v>3</v>
      </c>
      <c r="T1257">
        <v>1</v>
      </c>
      <c r="U1257">
        <v>28.8</v>
      </c>
      <c r="V1257">
        <v>0</v>
      </c>
      <c r="W1257">
        <v>0</v>
      </c>
      <c r="X1257">
        <v>100</v>
      </c>
      <c r="Y1257">
        <v>100</v>
      </c>
      <c r="Z1257">
        <v>0</v>
      </c>
      <c r="AA1257">
        <v>0</v>
      </c>
      <c r="AB1257">
        <v>0</v>
      </c>
      <c r="AF1257">
        <v>1.1741223435481977E-2</v>
      </c>
      <c r="AG1257">
        <v>1.5921991089213473E-2</v>
      </c>
      <c r="AH1257">
        <v>0</v>
      </c>
    </row>
    <row r="1258" spans="1:34">
      <c r="A1258">
        <v>12</v>
      </c>
      <c r="B1258">
        <v>107</v>
      </c>
      <c r="C1258">
        <v>2016</v>
      </c>
      <c r="D1258">
        <v>99</v>
      </c>
      <c r="E1258">
        <v>99</v>
      </c>
      <c r="F1258">
        <v>99</v>
      </c>
      <c r="G1258">
        <v>99</v>
      </c>
      <c r="H1258">
        <v>99</v>
      </c>
      <c r="I1258">
        <v>99</v>
      </c>
      <c r="J1258">
        <v>999</v>
      </c>
      <c r="K1258">
        <v>99</v>
      </c>
      <c r="L1258">
        <v>99</v>
      </c>
      <c r="M1258">
        <v>2</v>
      </c>
      <c r="N1258">
        <v>99</v>
      </c>
      <c r="O1258">
        <v>99</v>
      </c>
      <c r="P1258">
        <v>9999</v>
      </c>
      <c r="Q1258">
        <v>344</v>
      </c>
      <c r="R1258">
        <v>1569</v>
      </c>
      <c r="S1258">
        <v>3.2173358827278515</v>
      </c>
      <c r="T1258">
        <v>2</v>
      </c>
      <c r="U1258">
        <v>16.72887189292544</v>
      </c>
      <c r="V1258">
        <v>0</v>
      </c>
      <c r="W1258">
        <v>0</v>
      </c>
      <c r="X1258">
        <v>54.557042702358203</v>
      </c>
      <c r="Y1258">
        <v>6.4372211599745075</v>
      </c>
      <c r="Z1258">
        <v>4.3941224797033875</v>
      </c>
      <c r="AA1258">
        <v>1.4260814808596536</v>
      </c>
      <c r="AB1258">
        <v>0</v>
      </c>
      <c r="AC1258">
        <v>31.675875674904972</v>
      </c>
      <c r="AF1258">
        <v>18.421979570271219</v>
      </c>
      <c r="AG1258">
        <v>14.510904628931939</v>
      </c>
      <c r="AH1258">
        <v>1.2109623964308478</v>
      </c>
    </row>
    <row r="1259" spans="1:34">
      <c r="A1259">
        <v>12</v>
      </c>
      <c r="B1259">
        <v>108</v>
      </c>
      <c r="C1259">
        <v>2016</v>
      </c>
      <c r="D1259">
        <v>99</v>
      </c>
      <c r="E1259">
        <v>99</v>
      </c>
      <c r="F1259">
        <v>99</v>
      </c>
      <c r="G1259">
        <v>99</v>
      </c>
      <c r="H1259">
        <v>99</v>
      </c>
      <c r="I1259">
        <v>99</v>
      </c>
      <c r="J1259">
        <v>999</v>
      </c>
      <c r="K1259">
        <v>99</v>
      </c>
      <c r="L1259">
        <v>99</v>
      </c>
      <c r="M1259">
        <v>3</v>
      </c>
      <c r="N1259">
        <v>99</v>
      </c>
      <c r="O1259">
        <v>99</v>
      </c>
      <c r="P1259">
        <v>9999</v>
      </c>
    </row>
    <row r="1260" spans="1:34">
      <c r="A1260">
        <v>12</v>
      </c>
      <c r="B1260">
        <v>109</v>
      </c>
      <c r="C1260">
        <v>2016</v>
      </c>
      <c r="D1260">
        <v>99</v>
      </c>
      <c r="E1260">
        <v>99</v>
      </c>
      <c r="F1260">
        <v>99</v>
      </c>
      <c r="G1260">
        <v>99</v>
      </c>
      <c r="H1260">
        <v>99</v>
      </c>
      <c r="I1260">
        <v>99</v>
      </c>
      <c r="J1260">
        <v>999</v>
      </c>
      <c r="K1260">
        <v>99</v>
      </c>
      <c r="L1260">
        <v>99</v>
      </c>
      <c r="M1260">
        <v>4</v>
      </c>
      <c r="N1260">
        <v>99</v>
      </c>
      <c r="O1260">
        <v>99</v>
      </c>
      <c r="P1260">
        <v>9999</v>
      </c>
    </row>
    <row r="1261" spans="1:34">
      <c r="A1261">
        <v>12</v>
      </c>
      <c r="B1261">
        <v>110</v>
      </c>
      <c r="C1261">
        <v>2016</v>
      </c>
      <c r="D1261">
        <v>99</v>
      </c>
      <c r="E1261">
        <v>99</v>
      </c>
      <c r="F1261">
        <v>99</v>
      </c>
      <c r="G1261">
        <v>99</v>
      </c>
      <c r="H1261">
        <v>99</v>
      </c>
      <c r="I1261">
        <v>99</v>
      </c>
      <c r="J1261">
        <v>999</v>
      </c>
      <c r="K1261">
        <v>99</v>
      </c>
      <c r="L1261">
        <v>99</v>
      </c>
      <c r="M1261">
        <v>5</v>
      </c>
      <c r="N1261">
        <v>99</v>
      </c>
      <c r="O1261">
        <v>99</v>
      </c>
      <c r="P1261">
        <v>9999</v>
      </c>
      <c r="Q1261">
        <v>549</v>
      </c>
      <c r="R1261">
        <v>4507</v>
      </c>
      <c r="S1261">
        <v>4.8486798313734196</v>
      </c>
      <c r="T1261">
        <v>4.9644996671843797</v>
      </c>
      <c r="U1261">
        <v>20.361681828267113</v>
      </c>
      <c r="V1261">
        <v>6.2569336587530513</v>
      </c>
      <c r="W1261">
        <v>0</v>
      </c>
      <c r="X1261">
        <v>83.314843576658546</v>
      </c>
      <c r="Y1261">
        <v>23.430219658309294</v>
      </c>
      <c r="Z1261">
        <v>5.0347347403238158</v>
      </c>
      <c r="AA1261">
        <v>1.3815802784843012</v>
      </c>
      <c r="AB1261">
        <v>0.41981113664132808</v>
      </c>
      <c r="AC1261">
        <v>28.518694596230624</v>
      </c>
      <c r="AD1261">
        <v>2.6282253967760321</v>
      </c>
      <c r="AE1261">
        <v>-9.5334471837778558</v>
      </c>
      <c r="AF1261">
        <v>52.917694023717281</v>
      </c>
      <c r="AG1261">
        <v>50.734816474174529</v>
      </c>
      <c r="AH1261">
        <v>0.19968937208786328</v>
      </c>
    </row>
    <row r="1262" spans="1:34">
      <c r="A1262">
        <v>12</v>
      </c>
      <c r="B1262">
        <v>111</v>
      </c>
      <c r="C1262">
        <v>2016</v>
      </c>
      <c r="D1262">
        <v>99</v>
      </c>
      <c r="E1262">
        <v>99</v>
      </c>
      <c r="F1262">
        <v>99</v>
      </c>
      <c r="G1262">
        <v>99</v>
      </c>
      <c r="H1262">
        <v>99</v>
      </c>
      <c r="I1262">
        <v>99</v>
      </c>
      <c r="J1262">
        <v>999</v>
      </c>
      <c r="K1262">
        <v>99</v>
      </c>
      <c r="L1262">
        <v>99</v>
      </c>
      <c r="M1262">
        <v>6</v>
      </c>
      <c r="N1262">
        <v>99</v>
      </c>
      <c r="O1262">
        <v>99</v>
      </c>
      <c r="P1262">
        <v>9999</v>
      </c>
      <c r="Q1262">
        <v>1</v>
      </c>
      <c r="R1262">
        <v>1</v>
      </c>
      <c r="S1262">
        <v>5</v>
      </c>
      <c r="T1262">
        <v>6</v>
      </c>
      <c r="U1262">
        <v>13.1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</v>
      </c>
      <c r="AF1262">
        <v>1.1741223435481977E-2</v>
      </c>
      <c r="AG1262">
        <v>7.2422945579408496E-3</v>
      </c>
      <c r="AH1262">
        <v>0</v>
      </c>
    </row>
    <row r="1263" spans="1:34">
      <c r="A1263">
        <v>12</v>
      </c>
      <c r="B1263">
        <v>112</v>
      </c>
      <c r="C1263">
        <v>2016</v>
      </c>
      <c r="D1263">
        <v>99</v>
      </c>
      <c r="E1263">
        <v>99</v>
      </c>
      <c r="F1263">
        <v>99</v>
      </c>
      <c r="G1263">
        <v>99</v>
      </c>
      <c r="H1263">
        <v>99</v>
      </c>
      <c r="I1263">
        <v>99</v>
      </c>
      <c r="J1263">
        <v>999</v>
      </c>
      <c r="K1263">
        <v>99</v>
      </c>
      <c r="L1263">
        <v>99</v>
      </c>
      <c r="M1263">
        <v>7</v>
      </c>
      <c r="N1263">
        <v>99</v>
      </c>
      <c r="O1263">
        <v>99</v>
      </c>
      <c r="P1263">
        <v>9999</v>
      </c>
      <c r="Q1263">
        <v>2</v>
      </c>
      <c r="R1263">
        <v>2</v>
      </c>
      <c r="S1263">
        <v>5.5</v>
      </c>
      <c r="T1263">
        <v>7</v>
      </c>
      <c r="U1263">
        <v>27.05</v>
      </c>
      <c r="V1263">
        <v>0</v>
      </c>
      <c r="W1263">
        <v>0</v>
      </c>
      <c r="X1263">
        <v>100</v>
      </c>
      <c r="Y1263">
        <v>100</v>
      </c>
      <c r="Z1263">
        <v>2.150000000000015</v>
      </c>
      <c r="AA1263">
        <v>0.5</v>
      </c>
      <c r="AB1263">
        <v>0</v>
      </c>
      <c r="AC1263">
        <v>-100.00000000000097</v>
      </c>
      <c r="AF1263">
        <v>2.3482446870963954E-2</v>
      </c>
      <c r="AG1263">
        <v>2.9909017983557239E-2</v>
      </c>
      <c r="AH1263">
        <v>0</v>
      </c>
    </row>
    <row r="1264" spans="1:34">
      <c r="A1264">
        <v>12</v>
      </c>
      <c r="B1264">
        <v>113</v>
      </c>
      <c r="C1264">
        <v>2016</v>
      </c>
      <c r="D1264">
        <v>99</v>
      </c>
      <c r="E1264">
        <v>99</v>
      </c>
      <c r="F1264">
        <v>99</v>
      </c>
      <c r="G1264">
        <v>99</v>
      </c>
      <c r="H1264">
        <v>99</v>
      </c>
      <c r="I1264">
        <v>99</v>
      </c>
      <c r="J1264">
        <v>999</v>
      </c>
      <c r="K1264">
        <v>99</v>
      </c>
      <c r="L1264">
        <v>99</v>
      </c>
      <c r="M1264">
        <v>8</v>
      </c>
      <c r="N1264">
        <v>99</v>
      </c>
      <c r="O1264">
        <v>99</v>
      </c>
      <c r="P1264">
        <v>9999</v>
      </c>
      <c r="Q1264">
        <v>388</v>
      </c>
      <c r="R1264">
        <v>2078</v>
      </c>
      <c r="S1264">
        <v>6.1968238691049073</v>
      </c>
      <c r="T1264">
        <v>8</v>
      </c>
      <c r="U1264">
        <v>24.953368623676599</v>
      </c>
      <c r="V1264">
        <v>0</v>
      </c>
      <c r="W1264">
        <v>0</v>
      </c>
      <c r="X1264">
        <v>96.438883541867185</v>
      </c>
      <c r="Y1264">
        <v>62.030798845043314</v>
      </c>
      <c r="Z1264">
        <v>5.4420700809476292</v>
      </c>
      <c r="AA1264">
        <v>1.3808986761420907</v>
      </c>
      <c r="AB1264">
        <v>0</v>
      </c>
      <c r="AC1264">
        <v>30.184131215750824</v>
      </c>
      <c r="AF1264">
        <v>24.398262298931545</v>
      </c>
      <c r="AG1264">
        <v>28.66682625514218</v>
      </c>
      <c r="AH1264">
        <v>0.14436958614051973</v>
      </c>
    </row>
    <row r="1265" spans="1:34">
      <c r="A1265">
        <v>12</v>
      </c>
      <c r="B1265">
        <v>114</v>
      </c>
      <c r="C1265">
        <v>2016</v>
      </c>
      <c r="D1265">
        <v>99</v>
      </c>
      <c r="E1265">
        <v>99</v>
      </c>
      <c r="F1265">
        <v>99</v>
      </c>
      <c r="G1265">
        <v>99</v>
      </c>
      <c r="H1265">
        <v>99</v>
      </c>
      <c r="I1265">
        <v>99</v>
      </c>
      <c r="J1265">
        <v>999</v>
      </c>
      <c r="K1265">
        <v>99</v>
      </c>
      <c r="L1265">
        <v>99</v>
      </c>
      <c r="M1265">
        <v>9</v>
      </c>
      <c r="N1265">
        <v>99</v>
      </c>
      <c r="O1265">
        <v>99</v>
      </c>
      <c r="P1265">
        <v>9999</v>
      </c>
      <c r="Q1265">
        <v>1</v>
      </c>
      <c r="R1265">
        <v>1</v>
      </c>
      <c r="S1265">
        <v>8</v>
      </c>
      <c r="T1265">
        <v>9</v>
      </c>
      <c r="U1265">
        <v>25.9</v>
      </c>
      <c r="V1265">
        <v>0</v>
      </c>
      <c r="W1265">
        <v>100</v>
      </c>
      <c r="X1265">
        <v>100</v>
      </c>
      <c r="Y1265">
        <v>100</v>
      </c>
      <c r="Z1265">
        <v>0</v>
      </c>
      <c r="AA1265">
        <v>0</v>
      </c>
      <c r="AB1265">
        <v>0</v>
      </c>
      <c r="AF1265">
        <v>1.1741223435481977E-2</v>
      </c>
      <c r="AG1265">
        <v>1.4318735042035721E-2</v>
      </c>
      <c r="AH1265">
        <v>0</v>
      </c>
    </row>
    <row r="1266" spans="1:34">
      <c r="A1266">
        <v>12</v>
      </c>
      <c r="B1266">
        <v>115</v>
      </c>
      <c r="C1266">
        <v>2016</v>
      </c>
      <c r="D1266">
        <v>99</v>
      </c>
      <c r="E1266">
        <v>99</v>
      </c>
      <c r="F1266">
        <v>99</v>
      </c>
      <c r="G1266">
        <v>99</v>
      </c>
      <c r="H1266">
        <v>99</v>
      </c>
      <c r="I1266">
        <v>99</v>
      </c>
      <c r="J1266">
        <v>999</v>
      </c>
      <c r="K1266">
        <v>99</v>
      </c>
      <c r="L1266">
        <v>99</v>
      </c>
      <c r="M1266">
        <v>10</v>
      </c>
      <c r="N1266">
        <v>99</v>
      </c>
      <c r="O1266">
        <v>99</v>
      </c>
      <c r="P1266">
        <v>9999</v>
      </c>
    </row>
    <row r="1267" spans="1:34">
      <c r="A1267">
        <v>12</v>
      </c>
      <c r="B1267">
        <v>116</v>
      </c>
      <c r="C1267">
        <v>2016</v>
      </c>
      <c r="D1267">
        <v>99</v>
      </c>
      <c r="E1267">
        <v>99</v>
      </c>
      <c r="F1267">
        <v>99</v>
      </c>
      <c r="G1267">
        <v>99</v>
      </c>
      <c r="H1267">
        <v>99</v>
      </c>
      <c r="I1267">
        <v>99</v>
      </c>
      <c r="J1267">
        <v>999</v>
      </c>
      <c r="K1267">
        <v>99</v>
      </c>
      <c r="L1267">
        <v>99</v>
      </c>
      <c r="M1267">
        <v>11</v>
      </c>
      <c r="N1267">
        <v>99</v>
      </c>
      <c r="O1267">
        <v>99</v>
      </c>
      <c r="P1267">
        <v>9999</v>
      </c>
      <c r="Q1267">
        <v>120</v>
      </c>
      <c r="R1267">
        <v>338</v>
      </c>
      <c r="S1267">
        <v>7.4289940828402354</v>
      </c>
      <c r="T1267">
        <v>11</v>
      </c>
      <c r="U1267">
        <v>30.268047337278134</v>
      </c>
      <c r="V1267">
        <v>0</v>
      </c>
      <c r="W1267">
        <v>100</v>
      </c>
      <c r="X1267">
        <v>100</v>
      </c>
      <c r="Y1267">
        <v>94.970414201183445</v>
      </c>
      <c r="Z1267">
        <v>4.7241338429181718</v>
      </c>
      <c r="AA1267">
        <v>1.1901914941993157</v>
      </c>
      <c r="AB1267">
        <v>0</v>
      </c>
      <c r="AC1267">
        <v>23.143668985785546</v>
      </c>
      <c r="AF1267">
        <v>3.9685335211929074</v>
      </c>
      <c r="AG1267">
        <v>5.6559556262953992</v>
      </c>
      <c r="AH1267">
        <v>0.29585798816568054</v>
      </c>
    </row>
    <row r="1268" spans="1:34">
      <c r="A1268">
        <v>12</v>
      </c>
      <c r="B1268">
        <v>117</v>
      </c>
      <c r="C1268">
        <v>2016</v>
      </c>
      <c r="D1268">
        <v>99</v>
      </c>
      <c r="E1268">
        <v>99</v>
      </c>
      <c r="F1268">
        <v>99</v>
      </c>
      <c r="G1268">
        <v>99</v>
      </c>
      <c r="H1268">
        <v>99</v>
      </c>
      <c r="I1268">
        <v>99</v>
      </c>
      <c r="J1268">
        <v>999</v>
      </c>
      <c r="K1268">
        <v>99</v>
      </c>
      <c r="L1268">
        <v>99</v>
      </c>
      <c r="M1268">
        <v>12</v>
      </c>
      <c r="N1268">
        <v>99</v>
      </c>
      <c r="O1268">
        <v>99</v>
      </c>
      <c r="P1268">
        <v>9999</v>
      </c>
    </row>
    <row r="1269" spans="1:34">
      <c r="A1269">
        <v>12</v>
      </c>
      <c r="B1269">
        <v>118</v>
      </c>
      <c r="C1269">
        <v>2016</v>
      </c>
      <c r="D1269">
        <v>99</v>
      </c>
      <c r="E1269">
        <v>99</v>
      </c>
      <c r="F1269">
        <v>99</v>
      </c>
      <c r="G1269">
        <v>99</v>
      </c>
      <c r="H1269">
        <v>99</v>
      </c>
      <c r="I1269">
        <v>99</v>
      </c>
      <c r="J1269">
        <v>999</v>
      </c>
      <c r="K1269">
        <v>99</v>
      </c>
      <c r="L1269">
        <v>99</v>
      </c>
      <c r="M1269">
        <v>13</v>
      </c>
      <c r="N1269">
        <v>99</v>
      </c>
      <c r="O1269">
        <v>99</v>
      </c>
      <c r="P1269">
        <v>9999</v>
      </c>
    </row>
    <row r="1270" spans="1:34">
      <c r="A1270">
        <v>12</v>
      </c>
      <c r="B1270">
        <v>119</v>
      </c>
      <c r="C1270">
        <v>2016</v>
      </c>
      <c r="D1270">
        <v>99</v>
      </c>
      <c r="E1270">
        <v>99</v>
      </c>
      <c r="F1270">
        <v>99</v>
      </c>
      <c r="G1270">
        <v>99</v>
      </c>
      <c r="H1270">
        <v>99</v>
      </c>
      <c r="I1270">
        <v>99</v>
      </c>
      <c r="J1270">
        <v>999</v>
      </c>
      <c r="K1270">
        <v>99</v>
      </c>
      <c r="L1270">
        <v>99</v>
      </c>
      <c r="M1270">
        <v>14</v>
      </c>
      <c r="N1270">
        <v>99</v>
      </c>
      <c r="O1270">
        <v>99</v>
      </c>
      <c r="P1270">
        <v>9999</v>
      </c>
      <c r="Q1270">
        <v>17</v>
      </c>
      <c r="R1270">
        <v>20</v>
      </c>
      <c r="S1270">
        <v>8.1999999999999993</v>
      </c>
      <c r="T1270">
        <v>14</v>
      </c>
      <c r="U1270">
        <v>32.929999999999993</v>
      </c>
      <c r="V1270">
        <v>0</v>
      </c>
      <c r="W1270">
        <v>100</v>
      </c>
      <c r="X1270">
        <v>100</v>
      </c>
      <c r="Y1270">
        <v>95</v>
      </c>
      <c r="Z1270">
        <v>6.8000808818719376</v>
      </c>
      <c r="AA1270">
        <v>1.0295630140987013</v>
      </c>
      <c r="AB1270">
        <v>0</v>
      </c>
      <c r="AC1270">
        <v>43.193139887475631</v>
      </c>
      <c r="AF1270">
        <v>0.23482446870963955</v>
      </c>
      <c r="AG1270">
        <v>0.36410497678319409</v>
      </c>
      <c r="AH1270">
        <v>0</v>
      </c>
    </row>
    <row r="1271" spans="1:34">
      <c r="A1271">
        <v>12</v>
      </c>
      <c r="B1271">
        <v>120</v>
      </c>
      <c r="C1271">
        <v>2016</v>
      </c>
      <c r="D1271">
        <v>99</v>
      </c>
      <c r="E1271">
        <v>99</v>
      </c>
      <c r="F1271">
        <v>99</v>
      </c>
      <c r="G1271">
        <v>99</v>
      </c>
      <c r="H1271">
        <v>99</v>
      </c>
      <c r="I1271">
        <v>99</v>
      </c>
      <c r="J1271">
        <v>999</v>
      </c>
      <c r="K1271">
        <v>99</v>
      </c>
      <c r="L1271">
        <v>99</v>
      </c>
      <c r="M1271">
        <v>15</v>
      </c>
      <c r="N1271">
        <v>99</v>
      </c>
      <c r="O1271">
        <v>99</v>
      </c>
      <c r="P1271">
        <v>9999</v>
      </c>
    </row>
    <row r="1272" spans="1:34">
      <c r="A1272">
        <v>12</v>
      </c>
      <c r="B1272">
        <v>121</v>
      </c>
      <c r="C1272">
        <v>2015</v>
      </c>
      <c r="D1272">
        <v>99</v>
      </c>
      <c r="E1272">
        <v>99</v>
      </c>
      <c r="F1272">
        <v>99</v>
      </c>
      <c r="G1272">
        <v>99</v>
      </c>
      <c r="H1272">
        <v>99</v>
      </c>
      <c r="I1272">
        <v>99</v>
      </c>
      <c r="J1272">
        <v>999</v>
      </c>
      <c r="K1272">
        <v>99</v>
      </c>
      <c r="L1272">
        <v>99</v>
      </c>
      <c r="M1272">
        <v>1</v>
      </c>
      <c r="N1272">
        <v>99</v>
      </c>
      <c r="O1272">
        <v>99</v>
      </c>
      <c r="P1272">
        <v>9999</v>
      </c>
    </row>
    <row r="1273" spans="1:34">
      <c r="A1273">
        <v>12</v>
      </c>
      <c r="B1273">
        <v>122</v>
      </c>
      <c r="C1273">
        <v>2015</v>
      </c>
      <c r="D1273">
        <v>99</v>
      </c>
      <c r="E1273">
        <v>99</v>
      </c>
      <c r="F1273">
        <v>99</v>
      </c>
      <c r="G1273">
        <v>99</v>
      </c>
      <c r="H1273">
        <v>99</v>
      </c>
      <c r="I1273">
        <v>99</v>
      </c>
      <c r="J1273">
        <v>999</v>
      </c>
      <c r="K1273">
        <v>99</v>
      </c>
      <c r="L1273">
        <v>99</v>
      </c>
      <c r="M1273">
        <v>2</v>
      </c>
      <c r="N1273">
        <v>99</v>
      </c>
      <c r="O1273">
        <v>99</v>
      </c>
      <c r="P1273">
        <v>9999</v>
      </c>
      <c r="Q1273">
        <v>360</v>
      </c>
      <c r="R1273">
        <v>1556</v>
      </c>
      <c r="S1273">
        <v>3.1664524421593843</v>
      </c>
      <c r="T1273">
        <v>2</v>
      </c>
      <c r="U1273">
        <v>16.300321336760927</v>
      </c>
      <c r="V1273">
        <v>0</v>
      </c>
      <c r="W1273">
        <v>0</v>
      </c>
      <c r="X1273">
        <v>51.285347043701798</v>
      </c>
      <c r="Y1273">
        <v>4.6272493573264786</v>
      </c>
      <c r="Z1273">
        <v>4.4580240068715131</v>
      </c>
      <c r="AA1273">
        <v>1.523991684330305</v>
      </c>
      <c r="AB1273">
        <v>0</v>
      </c>
      <c r="AC1273">
        <v>24.547404358400367</v>
      </c>
      <c r="AF1273">
        <v>19.07564055412529</v>
      </c>
      <c r="AG1273">
        <v>14.875434445756875</v>
      </c>
      <c r="AH1273">
        <v>0.51413881748071966</v>
      </c>
    </row>
    <row r="1274" spans="1:34">
      <c r="A1274">
        <v>12</v>
      </c>
      <c r="B1274">
        <v>123</v>
      </c>
      <c r="C1274">
        <v>2015</v>
      </c>
      <c r="D1274">
        <v>99</v>
      </c>
      <c r="E1274">
        <v>99</v>
      </c>
      <c r="F1274">
        <v>99</v>
      </c>
      <c r="G1274">
        <v>99</v>
      </c>
      <c r="H1274">
        <v>99</v>
      </c>
      <c r="I1274">
        <v>99</v>
      </c>
      <c r="J1274">
        <v>999</v>
      </c>
      <c r="K1274">
        <v>99</v>
      </c>
      <c r="L1274">
        <v>99</v>
      </c>
      <c r="M1274">
        <v>3</v>
      </c>
      <c r="N1274">
        <v>99</v>
      </c>
      <c r="O1274">
        <v>99</v>
      </c>
      <c r="P1274">
        <v>9999</v>
      </c>
      <c r="Q1274">
        <v>1</v>
      </c>
      <c r="R1274">
        <v>1</v>
      </c>
      <c r="S1274">
        <v>2</v>
      </c>
      <c r="T1274">
        <v>3</v>
      </c>
      <c r="U1274">
        <v>7.9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F1274">
        <v>1.2259409096481547E-2</v>
      </c>
      <c r="AG1274">
        <v>4.6333060808916556E-3</v>
      </c>
      <c r="AH1274">
        <v>0</v>
      </c>
    </row>
    <row r="1275" spans="1:34">
      <c r="A1275">
        <v>12</v>
      </c>
      <c r="B1275">
        <v>124</v>
      </c>
      <c r="C1275">
        <v>2015</v>
      </c>
      <c r="D1275">
        <v>99</v>
      </c>
      <c r="E1275">
        <v>99</v>
      </c>
      <c r="F1275">
        <v>99</v>
      </c>
      <c r="G1275">
        <v>99</v>
      </c>
      <c r="H1275">
        <v>99</v>
      </c>
      <c r="I1275">
        <v>99</v>
      </c>
      <c r="J1275">
        <v>999</v>
      </c>
      <c r="K1275">
        <v>99</v>
      </c>
      <c r="L1275">
        <v>99</v>
      </c>
      <c r="M1275">
        <v>4</v>
      </c>
      <c r="N1275">
        <v>99</v>
      </c>
      <c r="O1275">
        <v>99</v>
      </c>
      <c r="P1275">
        <v>9999</v>
      </c>
      <c r="Q1275">
        <v>1</v>
      </c>
      <c r="R1275">
        <v>1</v>
      </c>
      <c r="S1275">
        <v>5</v>
      </c>
      <c r="T1275">
        <v>4</v>
      </c>
      <c r="U1275">
        <v>18.8</v>
      </c>
      <c r="V1275">
        <v>0</v>
      </c>
      <c r="W1275">
        <v>0</v>
      </c>
      <c r="X1275">
        <v>100</v>
      </c>
      <c r="Y1275">
        <v>0</v>
      </c>
      <c r="Z1275">
        <v>0</v>
      </c>
      <c r="AA1275">
        <v>0</v>
      </c>
      <c r="AB1275">
        <v>0</v>
      </c>
      <c r="AF1275">
        <v>1.2259409096481547E-2</v>
      </c>
      <c r="AG1275">
        <v>1.10260954836409E-2</v>
      </c>
      <c r="AH1275">
        <v>0</v>
      </c>
    </row>
    <row r="1276" spans="1:34">
      <c r="A1276">
        <v>12</v>
      </c>
      <c r="B1276">
        <v>125</v>
      </c>
      <c r="C1276">
        <v>2015</v>
      </c>
      <c r="D1276">
        <v>99</v>
      </c>
      <c r="E1276">
        <v>99</v>
      </c>
      <c r="F1276">
        <v>99</v>
      </c>
      <c r="G1276">
        <v>99</v>
      </c>
      <c r="H1276">
        <v>99</v>
      </c>
      <c r="I1276">
        <v>99</v>
      </c>
      <c r="J1276">
        <v>999</v>
      </c>
      <c r="K1276">
        <v>99</v>
      </c>
      <c r="L1276">
        <v>99</v>
      </c>
      <c r="M1276">
        <v>5</v>
      </c>
      <c r="N1276">
        <v>99</v>
      </c>
      <c r="O1276">
        <v>99</v>
      </c>
      <c r="P1276">
        <v>9999</v>
      </c>
      <c r="Q1276">
        <v>516</v>
      </c>
      <c r="R1276">
        <v>4359</v>
      </c>
      <c r="S1276">
        <v>4.7370956641431512</v>
      </c>
      <c r="T1276">
        <v>4.955264969029594</v>
      </c>
      <c r="U1276">
        <v>20.182404221151657</v>
      </c>
      <c r="V1276">
        <v>6.5152557926129839</v>
      </c>
      <c r="W1276">
        <v>0</v>
      </c>
      <c r="X1276">
        <v>82.495985317733428</v>
      </c>
      <c r="Y1276">
        <v>22.619866941959167</v>
      </c>
      <c r="Z1276">
        <v>5.0594034978460591</v>
      </c>
      <c r="AA1276">
        <v>1.4567805587980198</v>
      </c>
      <c r="AB1276">
        <v>0.47082261187851426</v>
      </c>
      <c r="AC1276">
        <v>32.223965186110519</v>
      </c>
      <c r="AD1276">
        <v>4.5993077408619447</v>
      </c>
      <c r="AE1276">
        <v>-6.3973519142860367</v>
      </c>
      <c r="AF1276">
        <v>53.438764251563057</v>
      </c>
      <c r="AG1276">
        <v>51.59690706291795</v>
      </c>
      <c r="AH1276">
        <v>0.25235145675613674</v>
      </c>
    </row>
    <row r="1277" spans="1:34">
      <c r="A1277">
        <v>12</v>
      </c>
      <c r="B1277">
        <v>126</v>
      </c>
      <c r="C1277">
        <v>2015</v>
      </c>
      <c r="D1277">
        <v>99</v>
      </c>
      <c r="E1277">
        <v>99</v>
      </c>
      <c r="F1277">
        <v>99</v>
      </c>
      <c r="G1277">
        <v>99</v>
      </c>
      <c r="H1277">
        <v>99</v>
      </c>
      <c r="I1277">
        <v>99</v>
      </c>
      <c r="J1277">
        <v>999</v>
      </c>
      <c r="K1277">
        <v>99</v>
      </c>
      <c r="L1277">
        <v>99</v>
      </c>
      <c r="M1277">
        <v>6</v>
      </c>
      <c r="N1277">
        <v>99</v>
      </c>
      <c r="O1277">
        <v>99</v>
      </c>
      <c r="P1277">
        <v>9999</v>
      </c>
      <c r="Q1277">
        <v>1</v>
      </c>
      <c r="R1277">
        <v>1</v>
      </c>
      <c r="S1277">
        <v>6</v>
      </c>
      <c r="T1277">
        <v>6</v>
      </c>
      <c r="U1277">
        <v>21</v>
      </c>
      <c r="V1277">
        <v>0</v>
      </c>
      <c r="W1277">
        <v>0</v>
      </c>
      <c r="X1277">
        <v>100</v>
      </c>
      <c r="Y1277">
        <v>0</v>
      </c>
      <c r="Z1277">
        <v>0</v>
      </c>
      <c r="AA1277">
        <v>0</v>
      </c>
      <c r="AB1277">
        <v>0</v>
      </c>
      <c r="AF1277">
        <v>1.2259409096481547E-2</v>
      </c>
      <c r="AG1277">
        <v>1.2316383253003136E-2</v>
      </c>
      <c r="AH1277">
        <v>0</v>
      </c>
    </row>
    <row r="1278" spans="1:34">
      <c r="A1278">
        <v>12</v>
      </c>
      <c r="B1278">
        <v>127</v>
      </c>
      <c r="C1278">
        <v>2015</v>
      </c>
      <c r="D1278">
        <v>99</v>
      </c>
      <c r="E1278">
        <v>99</v>
      </c>
      <c r="F1278">
        <v>99</v>
      </c>
      <c r="G1278">
        <v>99</v>
      </c>
      <c r="H1278">
        <v>99</v>
      </c>
      <c r="I1278">
        <v>99</v>
      </c>
      <c r="J1278">
        <v>999</v>
      </c>
      <c r="K1278">
        <v>99</v>
      </c>
      <c r="L1278">
        <v>99</v>
      </c>
      <c r="M1278">
        <v>7</v>
      </c>
      <c r="N1278">
        <v>99</v>
      </c>
      <c r="O1278">
        <v>99</v>
      </c>
      <c r="P1278">
        <v>9999</v>
      </c>
      <c r="Q1278">
        <v>1</v>
      </c>
      <c r="R1278">
        <v>1</v>
      </c>
      <c r="S1278">
        <v>5</v>
      </c>
      <c r="T1278">
        <v>7</v>
      </c>
      <c r="U1278">
        <v>24.2</v>
      </c>
      <c r="V1278">
        <v>0</v>
      </c>
      <c r="W1278">
        <v>0</v>
      </c>
      <c r="X1278">
        <v>100</v>
      </c>
      <c r="Y1278">
        <v>100</v>
      </c>
      <c r="Z1278">
        <v>0</v>
      </c>
      <c r="AA1278">
        <v>0</v>
      </c>
      <c r="AB1278">
        <v>0</v>
      </c>
      <c r="AF1278">
        <v>1.2259409096481547E-2</v>
      </c>
      <c r="AG1278">
        <v>1.4193165462984565E-2</v>
      </c>
      <c r="AH1278">
        <v>0</v>
      </c>
    </row>
    <row r="1279" spans="1:34">
      <c r="A1279">
        <v>12</v>
      </c>
      <c r="B1279">
        <v>128</v>
      </c>
      <c r="C1279">
        <v>2015</v>
      </c>
      <c r="D1279">
        <v>99</v>
      </c>
      <c r="E1279">
        <v>99</v>
      </c>
      <c r="F1279">
        <v>99</v>
      </c>
      <c r="G1279">
        <v>99</v>
      </c>
      <c r="H1279">
        <v>99</v>
      </c>
      <c r="I1279">
        <v>99</v>
      </c>
      <c r="J1279">
        <v>999</v>
      </c>
      <c r="K1279">
        <v>99</v>
      </c>
      <c r="L1279">
        <v>99</v>
      </c>
      <c r="M1279">
        <v>8</v>
      </c>
      <c r="N1279">
        <v>99</v>
      </c>
      <c r="O1279">
        <v>99</v>
      </c>
      <c r="P1279">
        <v>9999</v>
      </c>
      <c r="Q1279">
        <v>367</v>
      </c>
      <c r="R1279">
        <v>2027</v>
      </c>
      <c r="S1279">
        <v>6.0715342871238285</v>
      </c>
      <c r="T1279">
        <v>8</v>
      </c>
      <c r="U1279">
        <v>25.027972372964996</v>
      </c>
      <c r="V1279">
        <v>0</v>
      </c>
      <c r="W1279">
        <v>0</v>
      </c>
      <c r="X1279">
        <v>98.22397631968424</v>
      </c>
      <c r="Y1279">
        <v>63.196842624568347</v>
      </c>
      <c r="Z1279">
        <v>5.0844114939672433</v>
      </c>
      <c r="AA1279">
        <v>1.3818592696538563</v>
      </c>
      <c r="AB1279">
        <v>0</v>
      </c>
      <c r="AC1279">
        <v>37.423818063411531</v>
      </c>
      <c r="AF1279">
        <v>24.849822238568098</v>
      </c>
      <c r="AG1279">
        <v>29.753860013160939</v>
      </c>
      <c r="AH1279">
        <v>4.9333991119881598E-2</v>
      </c>
    </row>
    <row r="1280" spans="1:34">
      <c r="A1280">
        <v>12</v>
      </c>
      <c r="B1280">
        <v>129</v>
      </c>
      <c r="C1280">
        <v>2015</v>
      </c>
      <c r="D1280">
        <v>99</v>
      </c>
      <c r="E1280">
        <v>99</v>
      </c>
      <c r="F1280">
        <v>99</v>
      </c>
      <c r="G1280">
        <v>99</v>
      </c>
      <c r="H1280">
        <v>99</v>
      </c>
      <c r="I1280">
        <v>99</v>
      </c>
      <c r="J1280">
        <v>999</v>
      </c>
      <c r="K1280">
        <v>99</v>
      </c>
      <c r="L1280">
        <v>99</v>
      </c>
      <c r="M1280">
        <v>9</v>
      </c>
      <c r="N1280">
        <v>99</v>
      </c>
      <c r="O1280">
        <v>99</v>
      </c>
      <c r="P1280">
        <v>9999</v>
      </c>
    </row>
    <row r="1281" spans="1:37">
      <c r="A1281">
        <v>12</v>
      </c>
      <c r="B1281">
        <v>130</v>
      </c>
      <c r="C1281">
        <v>2015</v>
      </c>
      <c r="D1281">
        <v>99</v>
      </c>
      <c r="E1281">
        <v>99</v>
      </c>
      <c r="F1281">
        <v>99</v>
      </c>
      <c r="G1281">
        <v>99</v>
      </c>
      <c r="H1281">
        <v>99</v>
      </c>
      <c r="I1281">
        <v>99</v>
      </c>
      <c r="J1281">
        <v>999</v>
      </c>
      <c r="K1281">
        <v>99</v>
      </c>
      <c r="L1281">
        <v>99</v>
      </c>
      <c r="M1281">
        <v>10</v>
      </c>
      <c r="N1281">
        <v>99</v>
      </c>
      <c r="O1281">
        <v>99</v>
      </c>
      <c r="P1281">
        <v>9999</v>
      </c>
    </row>
    <row r="1282" spans="1:37">
      <c r="A1282">
        <v>12</v>
      </c>
      <c r="B1282">
        <v>131</v>
      </c>
      <c r="C1282">
        <v>2015</v>
      </c>
      <c r="D1282">
        <v>99</v>
      </c>
      <c r="E1282">
        <v>99</v>
      </c>
      <c r="F1282">
        <v>99</v>
      </c>
      <c r="G1282">
        <v>99</v>
      </c>
      <c r="H1282">
        <v>99</v>
      </c>
      <c r="I1282">
        <v>99</v>
      </c>
      <c r="J1282">
        <v>999</v>
      </c>
      <c r="K1282">
        <v>99</v>
      </c>
      <c r="L1282">
        <v>99</v>
      </c>
      <c r="M1282">
        <v>11</v>
      </c>
      <c r="N1282">
        <v>99</v>
      </c>
      <c r="O1282">
        <v>99</v>
      </c>
      <c r="P1282">
        <v>9999</v>
      </c>
      <c r="Q1282">
        <v>102</v>
      </c>
      <c r="R1282">
        <v>203</v>
      </c>
      <c r="S1282">
        <v>7.3940886699507375</v>
      </c>
      <c r="T1282">
        <v>11</v>
      </c>
      <c r="U1282">
        <v>30.03793103448276</v>
      </c>
      <c r="V1282">
        <v>0</v>
      </c>
      <c r="W1282">
        <v>100</v>
      </c>
      <c r="X1282">
        <v>100</v>
      </c>
      <c r="Y1282">
        <v>91.625615763546818</v>
      </c>
      <c r="Z1282">
        <v>4.9231822836657049</v>
      </c>
      <c r="AA1282">
        <v>1.3176948569300828</v>
      </c>
      <c r="AB1282">
        <v>0</v>
      </c>
      <c r="AC1282">
        <v>24.911723763443483</v>
      </c>
      <c r="AF1282">
        <v>2.4886600465857542</v>
      </c>
      <c r="AG1282">
        <v>3.5762671505636758</v>
      </c>
      <c r="AH1282">
        <v>0</v>
      </c>
    </row>
    <row r="1283" spans="1:37">
      <c r="A1283">
        <v>12</v>
      </c>
      <c r="B1283">
        <v>132</v>
      </c>
      <c r="C1283">
        <v>2015</v>
      </c>
      <c r="D1283">
        <v>99</v>
      </c>
      <c r="E1283">
        <v>99</v>
      </c>
      <c r="F1283">
        <v>99</v>
      </c>
      <c r="G1283">
        <v>99</v>
      </c>
      <c r="H1283">
        <v>99</v>
      </c>
      <c r="I1283">
        <v>99</v>
      </c>
      <c r="J1283">
        <v>999</v>
      </c>
      <c r="K1283">
        <v>99</v>
      </c>
      <c r="L1283">
        <v>99</v>
      </c>
      <c r="M1283">
        <v>12</v>
      </c>
      <c r="N1283">
        <v>99</v>
      </c>
      <c r="O1283">
        <v>99</v>
      </c>
      <c r="P1283">
        <v>9999</v>
      </c>
    </row>
    <row r="1284" spans="1:37">
      <c r="A1284">
        <v>12</v>
      </c>
      <c r="B1284">
        <v>133</v>
      </c>
      <c r="C1284">
        <v>2015</v>
      </c>
      <c r="D1284">
        <v>99</v>
      </c>
      <c r="E1284">
        <v>99</v>
      </c>
      <c r="F1284">
        <v>99</v>
      </c>
      <c r="G1284">
        <v>99</v>
      </c>
      <c r="H1284">
        <v>99</v>
      </c>
      <c r="I1284">
        <v>99</v>
      </c>
      <c r="J1284">
        <v>999</v>
      </c>
      <c r="K1284">
        <v>99</v>
      </c>
      <c r="L1284">
        <v>99</v>
      </c>
      <c r="M1284">
        <v>13</v>
      </c>
      <c r="N1284">
        <v>99</v>
      </c>
      <c r="O1284">
        <v>99</v>
      </c>
      <c r="P1284">
        <v>9999</v>
      </c>
    </row>
    <row r="1285" spans="1:37">
      <c r="A1285">
        <v>12</v>
      </c>
      <c r="B1285">
        <v>134</v>
      </c>
      <c r="C1285">
        <v>2015</v>
      </c>
      <c r="D1285">
        <v>99</v>
      </c>
      <c r="E1285">
        <v>99</v>
      </c>
      <c r="F1285">
        <v>99</v>
      </c>
      <c r="G1285">
        <v>99</v>
      </c>
      <c r="H1285">
        <v>99</v>
      </c>
      <c r="I1285">
        <v>99</v>
      </c>
      <c r="J1285">
        <v>999</v>
      </c>
      <c r="K1285">
        <v>99</v>
      </c>
      <c r="L1285">
        <v>99</v>
      </c>
      <c r="M1285">
        <v>14</v>
      </c>
      <c r="N1285">
        <v>99</v>
      </c>
      <c r="O1285">
        <v>99</v>
      </c>
      <c r="P1285">
        <v>9999</v>
      </c>
      <c r="Q1285">
        <v>8</v>
      </c>
      <c r="R1285">
        <v>8</v>
      </c>
      <c r="S1285">
        <v>7.75</v>
      </c>
      <c r="T1285">
        <v>14</v>
      </c>
      <c r="U1285">
        <v>33.112500000000011</v>
      </c>
      <c r="V1285">
        <v>0</v>
      </c>
      <c r="W1285">
        <v>100</v>
      </c>
      <c r="X1285">
        <v>100</v>
      </c>
      <c r="Y1285">
        <v>100</v>
      </c>
      <c r="Z1285">
        <v>4.854749607343261</v>
      </c>
      <c r="AA1285">
        <v>0.66143782776614757</v>
      </c>
      <c r="AB1285">
        <v>0</v>
      </c>
      <c r="AC1285">
        <v>-13.137959725840492</v>
      </c>
      <c r="AF1285">
        <v>9.8075272771852379E-2</v>
      </c>
      <c r="AG1285">
        <v>0.15536237732002525</v>
      </c>
      <c r="AH1285">
        <v>0</v>
      </c>
    </row>
    <row r="1286" spans="1:37">
      <c r="A1286">
        <v>12</v>
      </c>
      <c r="B1286">
        <v>135</v>
      </c>
      <c r="C1286">
        <v>2015</v>
      </c>
      <c r="D1286">
        <v>99</v>
      </c>
      <c r="E1286">
        <v>99</v>
      </c>
      <c r="F1286">
        <v>99</v>
      </c>
      <c r="G1286">
        <v>99</v>
      </c>
      <c r="H1286">
        <v>99</v>
      </c>
      <c r="I1286">
        <v>99</v>
      </c>
      <c r="J1286">
        <v>999</v>
      </c>
      <c r="K1286">
        <v>99</v>
      </c>
      <c r="L1286">
        <v>99</v>
      </c>
      <c r="M1286">
        <v>15</v>
      </c>
      <c r="N1286">
        <v>99</v>
      </c>
      <c r="O1286">
        <v>99</v>
      </c>
      <c r="P1286">
        <v>9999</v>
      </c>
    </row>
    <row r="1287" spans="1:37">
      <c r="A1287">
        <v>13</v>
      </c>
      <c r="B1287">
        <v>1</v>
      </c>
      <c r="C1287">
        <v>2023</v>
      </c>
      <c r="D1287">
        <v>99</v>
      </c>
      <c r="E1287">
        <v>99</v>
      </c>
      <c r="F1287">
        <v>99</v>
      </c>
      <c r="G1287">
        <v>99</v>
      </c>
      <c r="H1287">
        <v>99</v>
      </c>
      <c r="I1287">
        <v>99</v>
      </c>
      <c r="J1287">
        <v>999</v>
      </c>
      <c r="K1287">
        <v>99</v>
      </c>
      <c r="L1287">
        <v>99</v>
      </c>
      <c r="M1287">
        <v>99</v>
      </c>
      <c r="N1287">
        <v>409</v>
      </c>
      <c r="O1287">
        <v>99</v>
      </c>
      <c r="P1287">
        <v>9999</v>
      </c>
      <c r="Q1287">
        <v>70</v>
      </c>
      <c r="R1287">
        <v>181</v>
      </c>
      <c r="S1287">
        <v>3.9171270718232032</v>
      </c>
      <c r="T1287">
        <v>3.3480662983425433</v>
      </c>
      <c r="U1287">
        <v>8.3331491712707155</v>
      </c>
      <c r="V1287">
        <v>0</v>
      </c>
      <c r="W1287">
        <v>0</v>
      </c>
      <c r="X1287">
        <v>0</v>
      </c>
      <c r="Y1287">
        <v>0</v>
      </c>
      <c r="Z1287">
        <v>1.9190252834503048</v>
      </c>
      <c r="AA1287">
        <v>1.5937670481416826</v>
      </c>
      <c r="AB1287">
        <v>1.4240860657545777</v>
      </c>
      <c r="AC1287">
        <v>-5.6003642871795636</v>
      </c>
      <c r="AD1287">
        <v>0.30559202028697913</v>
      </c>
      <c r="AE1287">
        <v>35.836871695632901</v>
      </c>
      <c r="AF1287">
        <v>1.9671774807086184</v>
      </c>
      <c r="AG1287">
        <v>0.79123477844849222</v>
      </c>
      <c r="AH1287">
        <v>2.2099447513812156</v>
      </c>
      <c r="AI1287">
        <v>37</v>
      </c>
      <c r="AJ1287">
        <v>95.054054054054063</v>
      </c>
      <c r="AK1287">
        <v>11.50568964120148</v>
      </c>
    </row>
    <row r="1288" spans="1:37">
      <c r="A1288">
        <v>13</v>
      </c>
      <c r="B1288">
        <v>2</v>
      </c>
      <c r="C1288">
        <v>2023</v>
      </c>
      <c r="D1288">
        <v>99</v>
      </c>
      <c r="E1288">
        <v>99</v>
      </c>
      <c r="F1288">
        <v>99</v>
      </c>
      <c r="G1288">
        <v>99</v>
      </c>
      <c r="H1288">
        <v>99</v>
      </c>
      <c r="I1288">
        <v>99</v>
      </c>
      <c r="J1288">
        <v>999</v>
      </c>
      <c r="K1288">
        <v>99</v>
      </c>
      <c r="L1288">
        <v>99</v>
      </c>
      <c r="M1288">
        <v>99</v>
      </c>
      <c r="N1288">
        <v>410</v>
      </c>
      <c r="O1288">
        <v>99</v>
      </c>
      <c r="P1288">
        <v>9999</v>
      </c>
      <c r="Q1288">
        <v>335</v>
      </c>
      <c r="R1288">
        <v>1224</v>
      </c>
      <c r="S1288">
        <v>4.4852941176470589</v>
      </c>
      <c r="T1288">
        <v>4.1004901960784332</v>
      </c>
      <c r="U1288">
        <v>13.045588235294103</v>
      </c>
      <c r="V1288">
        <v>0</v>
      </c>
      <c r="W1288">
        <v>0</v>
      </c>
      <c r="X1288">
        <v>0</v>
      </c>
      <c r="Y1288">
        <v>0</v>
      </c>
      <c r="Z1288">
        <v>1.9809625343444104</v>
      </c>
      <c r="AA1288">
        <v>1.6097474972796442</v>
      </c>
      <c r="AB1288">
        <v>1.7007879051398187</v>
      </c>
      <c r="AC1288">
        <v>8.5397803681547853</v>
      </c>
      <c r="AD1288">
        <v>31.838636123811529</v>
      </c>
      <c r="AE1288">
        <v>47.903721924585277</v>
      </c>
      <c r="AF1288">
        <v>13.302901858493643</v>
      </c>
      <c r="AG1288">
        <v>8.376502483133212</v>
      </c>
      <c r="AH1288">
        <v>1.3888888888888891</v>
      </c>
      <c r="AI1288">
        <v>256</v>
      </c>
      <c r="AJ1288">
        <v>98.963671874999918</v>
      </c>
      <c r="AK1288">
        <v>13.967891204430041</v>
      </c>
    </row>
    <row r="1289" spans="1:37">
      <c r="A1289">
        <v>13</v>
      </c>
      <c r="B1289">
        <v>3</v>
      </c>
      <c r="C1289">
        <v>2023</v>
      </c>
      <c r="D1289">
        <v>99</v>
      </c>
      <c r="E1289">
        <v>99</v>
      </c>
      <c r="F1289">
        <v>99</v>
      </c>
      <c r="G1289">
        <v>99</v>
      </c>
      <c r="H1289">
        <v>99</v>
      </c>
      <c r="I1289">
        <v>99</v>
      </c>
      <c r="J1289">
        <v>999</v>
      </c>
      <c r="K1289">
        <v>99</v>
      </c>
      <c r="L1289">
        <v>99</v>
      </c>
      <c r="M1289">
        <v>99</v>
      </c>
      <c r="N1289">
        <v>415</v>
      </c>
      <c r="O1289">
        <v>99</v>
      </c>
      <c r="P1289">
        <v>9999</v>
      </c>
      <c r="Q1289">
        <v>479</v>
      </c>
      <c r="R1289">
        <v>3127</v>
      </c>
      <c r="S1289">
        <v>4.7086664534697773</v>
      </c>
      <c r="T1289">
        <v>4.8388231531819619</v>
      </c>
      <c r="U1289">
        <v>17.726063319475525</v>
      </c>
      <c r="V1289">
        <v>0</v>
      </c>
      <c r="W1289">
        <v>0.19187719859290048</v>
      </c>
      <c r="X1289">
        <v>83.882315318196348</v>
      </c>
      <c r="Y1289">
        <v>0</v>
      </c>
      <c r="Z1289">
        <v>1.4138795115757796</v>
      </c>
      <c r="AA1289">
        <v>1.56529305671792</v>
      </c>
      <c r="AB1289">
        <v>1.7582340317837253</v>
      </c>
      <c r="AC1289">
        <v>10.124212920611852</v>
      </c>
      <c r="AD1289">
        <v>15.765548249705844</v>
      </c>
      <c r="AE1289">
        <v>47.898890560033664</v>
      </c>
      <c r="AF1289">
        <v>33.985436365612429</v>
      </c>
      <c r="AG1289">
        <v>29.077550241021555</v>
      </c>
      <c r="AH1289">
        <v>0.86344739366805245</v>
      </c>
      <c r="AI1289">
        <v>521</v>
      </c>
      <c r="AJ1289">
        <v>107.56026871401156</v>
      </c>
      <c r="AK1289">
        <v>14.511688113890214</v>
      </c>
    </row>
    <row r="1290" spans="1:37">
      <c r="A1290">
        <v>13</v>
      </c>
      <c r="B1290">
        <v>4</v>
      </c>
      <c r="C1290">
        <v>2023</v>
      </c>
      <c r="D1290">
        <v>99</v>
      </c>
      <c r="E1290">
        <v>99</v>
      </c>
      <c r="F1290">
        <v>99</v>
      </c>
      <c r="G1290">
        <v>99</v>
      </c>
      <c r="H1290">
        <v>99</v>
      </c>
      <c r="I1290">
        <v>99</v>
      </c>
      <c r="J1290">
        <v>999</v>
      </c>
      <c r="K1290">
        <v>99</v>
      </c>
      <c r="L1290">
        <v>99</v>
      </c>
      <c r="M1290">
        <v>99</v>
      </c>
      <c r="N1290">
        <v>420</v>
      </c>
      <c r="O1290">
        <v>99</v>
      </c>
      <c r="P1290">
        <v>9999</v>
      </c>
      <c r="Q1290">
        <v>431</v>
      </c>
      <c r="R1290">
        <v>2811</v>
      </c>
      <c r="S1290">
        <v>5.4813233724653134</v>
      </c>
      <c r="T1290">
        <v>5.9765208110992534</v>
      </c>
      <c r="U1290">
        <v>22.304980434009213</v>
      </c>
      <c r="V1290">
        <v>7.1149057274991101E-2</v>
      </c>
      <c r="W1290">
        <v>2.0988971896122375</v>
      </c>
      <c r="X1290">
        <v>100</v>
      </c>
      <c r="Y1290">
        <v>32.088224831020995</v>
      </c>
      <c r="Z1290">
        <v>1.3886066707034848</v>
      </c>
      <c r="AA1290">
        <v>1.4184545577090075</v>
      </c>
      <c r="AB1290">
        <v>1.7677745370320621</v>
      </c>
      <c r="AC1290">
        <v>22.777978311755621</v>
      </c>
      <c r="AD1290">
        <v>25.823990776721256</v>
      </c>
      <c r="AE1290">
        <v>40.671416826941218</v>
      </c>
      <c r="AF1290">
        <v>30.551027062275839</v>
      </c>
      <c r="AG1290">
        <v>32.891246266906762</v>
      </c>
      <c r="AH1290">
        <v>0.60476698683742414</v>
      </c>
      <c r="AI1290">
        <v>381</v>
      </c>
      <c r="AJ1290">
        <v>111.69291338582671</v>
      </c>
      <c r="AK1290">
        <v>16.08006621133319</v>
      </c>
    </row>
    <row r="1291" spans="1:37">
      <c r="A1291">
        <v>13</v>
      </c>
      <c r="B1291">
        <v>5</v>
      </c>
      <c r="C1291">
        <v>2023</v>
      </c>
      <c r="D1291">
        <v>99</v>
      </c>
      <c r="E1291">
        <v>99</v>
      </c>
      <c r="F1291">
        <v>99</v>
      </c>
      <c r="G1291">
        <v>99</v>
      </c>
      <c r="H1291">
        <v>99</v>
      </c>
      <c r="I1291">
        <v>99</v>
      </c>
      <c r="J1291">
        <v>999</v>
      </c>
      <c r="K1291">
        <v>99</v>
      </c>
      <c r="L1291">
        <v>99</v>
      </c>
      <c r="M1291">
        <v>99</v>
      </c>
      <c r="N1291">
        <v>425</v>
      </c>
      <c r="O1291">
        <v>99</v>
      </c>
      <c r="P1291">
        <v>9999</v>
      </c>
      <c r="Q1291">
        <v>287</v>
      </c>
      <c r="R1291">
        <v>898</v>
      </c>
      <c r="S1291">
        <v>6.2126948775055677</v>
      </c>
      <c r="T1291">
        <v>7.0489977728285078</v>
      </c>
      <c r="U1291">
        <v>26.371492204899756</v>
      </c>
      <c r="V1291">
        <v>20.044543429844097</v>
      </c>
      <c r="W1291">
        <v>8.0178173719376389</v>
      </c>
      <c r="X1291">
        <v>100</v>
      </c>
      <c r="Y1291">
        <v>100</v>
      </c>
      <c r="Z1291">
        <v>0.83025353712546179</v>
      </c>
      <c r="AA1291">
        <v>1.3929408725367924</v>
      </c>
      <c r="AB1291">
        <v>1.8380548260116936</v>
      </c>
      <c r="AC1291">
        <v>7.1490345077424751</v>
      </c>
      <c r="AD1291">
        <v>5.2141449200091312</v>
      </c>
      <c r="AE1291">
        <v>34.779858002734954</v>
      </c>
      <c r="AF1291">
        <v>9.7598087164438638</v>
      </c>
      <c r="AG1291">
        <v>12.423062739047804</v>
      </c>
      <c r="AH1291">
        <v>0.55679287305122493</v>
      </c>
      <c r="AI1291">
        <v>126</v>
      </c>
      <c r="AJ1291">
        <v>113.52619047619048</v>
      </c>
      <c r="AK1291">
        <v>18.213527076460881</v>
      </c>
    </row>
    <row r="1292" spans="1:37">
      <c r="A1292">
        <v>13</v>
      </c>
      <c r="B1292">
        <v>6</v>
      </c>
      <c r="C1292">
        <v>2023</v>
      </c>
      <c r="D1292">
        <v>99</v>
      </c>
      <c r="E1292">
        <v>99</v>
      </c>
      <c r="F1292">
        <v>99</v>
      </c>
      <c r="G1292">
        <v>99</v>
      </c>
      <c r="H1292">
        <v>99</v>
      </c>
      <c r="I1292">
        <v>99</v>
      </c>
      <c r="J1292">
        <v>999</v>
      </c>
      <c r="K1292">
        <v>99</v>
      </c>
      <c r="L1292">
        <v>99</v>
      </c>
      <c r="M1292">
        <v>99</v>
      </c>
      <c r="N1292">
        <v>428</v>
      </c>
      <c r="O1292">
        <v>99</v>
      </c>
      <c r="P1292">
        <v>9999</v>
      </c>
      <c r="Q1292">
        <v>189</v>
      </c>
      <c r="R1292">
        <v>339</v>
      </c>
      <c r="S1292">
        <v>6.7109144542772867</v>
      </c>
      <c r="T1292">
        <v>7.6784660766961679</v>
      </c>
      <c r="U1292">
        <v>28.982005899705005</v>
      </c>
      <c r="V1292">
        <v>15.634218289085542</v>
      </c>
      <c r="W1292">
        <v>16.224188790560476</v>
      </c>
      <c r="X1292">
        <v>100</v>
      </c>
      <c r="Y1292">
        <v>100</v>
      </c>
      <c r="Z1292">
        <v>0.56657183656034049</v>
      </c>
      <c r="AA1292">
        <v>1.3800833805334751</v>
      </c>
      <c r="AB1292">
        <v>1.8577373892860305</v>
      </c>
      <c r="AC1292">
        <v>2.5037110580487281</v>
      </c>
      <c r="AD1292">
        <v>-3.3242629724405877</v>
      </c>
      <c r="AE1292">
        <v>27.669868188713405</v>
      </c>
      <c r="AF1292">
        <v>3.684382132376915</v>
      </c>
      <c r="AG1292">
        <v>5.1540161604313388</v>
      </c>
      <c r="AH1292">
        <v>1.1799410029498523</v>
      </c>
      <c r="AI1292">
        <v>35</v>
      </c>
      <c r="AJ1292">
        <v>115.02571428571424</v>
      </c>
      <c r="AK1292">
        <v>19.188538923584129</v>
      </c>
    </row>
    <row r="1293" spans="1:37">
      <c r="A1293">
        <v>13</v>
      </c>
      <c r="B1293">
        <v>7</v>
      </c>
      <c r="C1293">
        <v>2023</v>
      </c>
      <c r="D1293">
        <v>99</v>
      </c>
      <c r="E1293">
        <v>99</v>
      </c>
      <c r="F1293">
        <v>99</v>
      </c>
      <c r="G1293">
        <v>99</v>
      </c>
      <c r="H1293">
        <v>99</v>
      </c>
      <c r="I1293">
        <v>99</v>
      </c>
      <c r="J1293">
        <v>999</v>
      </c>
      <c r="K1293">
        <v>99</v>
      </c>
      <c r="L1293">
        <v>99</v>
      </c>
      <c r="M1293">
        <v>99</v>
      </c>
      <c r="N1293">
        <v>430</v>
      </c>
      <c r="O1293">
        <v>99</v>
      </c>
      <c r="P1293">
        <v>9999</v>
      </c>
      <c r="Q1293">
        <v>157</v>
      </c>
      <c r="R1293">
        <v>290</v>
      </c>
      <c r="S1293">
        <v>6.6482758620689637</v>
      </c>
      <c r="T1293">
        <v>7.7068965517241388</v>
      </c>
      <c r="U1293">
        <v>31.388965517241385</v>
      </c>
      <c r="V1293">
        <v>13.793103448275859</v>
      </c>
      <c r="W1293">
        <v>21.034482758620697</v>
      </c>
      <c r="X1293">
        <v>100</v>
      </c>
      <c r="Y1293">
        <v>100</v>
      </c>
      <c r="Z1293">
        <v>0.80503735114695452</v>
      </c>
      <c r="AA1293">
        <v>1.3366506493406878</v>
      </c>
      <c r="AB1293">
        <v>2.0427214832825271</v>
      </c>
      <c r="AC1293">
        <v>0.88909893090761949</v>
      </c>
      <c r="AD1293">
        <v>2.4873520598970802</v>
      </c>
      <c r="AE1293">
        <v>45.351797774046943</v>
      </c>
      <c r="AF1293">
        <v>3.1518313226823178</v>
      </c>
      <c r="AG1293">
        <v>4.7752117889418146</v>
      </c>
      <c r="AH1293">
        <v>2.4137931034482758</v>
      </c>
      <c r="AI1293">
        <v>43</v>
      </c>
      <c r="AJ1293">
        <v>117.09999999999998</v>
      </c>
      <c r="AK1293">
        <v>19.927071311419631</v>
      </c>
    </row>
    <row r="1294" spans="1:37">
      <c r="A1294">
        <v>13</v>
      </c>
      <c r="B1294">
        <v>8</v>
      </c>
      <c r="C1294">
        <v>2023</v>
      </c>
      <c r="D1294">
        <v>99</v>
      </c>
      <c r="E1294">
        <v>99</v>
      </c>
      <c r="F1294">
        <v>99</v>
      </c>
      <c r="G1294">
        <v>99</v>
      </c>
      <c r="H1294">
        <v>99</v>
      </c>
      <c r="I1294">
        <v>99</v>
      </c>
      <c r="J1294">
        <v>999</v>
      </c>
      <c r="K1294">
        <v>99</v>
      </c>
      <c r="L1294">
        <v>99</v>
      </c>
      <c r="M1294">
        <v>99</v>
      </c>
      <c r="N1294">
        <v>433</v>
      </c>
      <c r="O1294">
        <v>99</v>
      </c>
      <c r="P1294">
        <v>9999</v>
      </c>
      <c r="Q1294">
        <v>77</v>
      </c>
      <c r="R1294">
        <v>106</v>
      </c>
      <c r="S1294">
        <v>7.0094339622641515</v>
      </c>
      <c r="T1294">
        <v>8.3207547169811278</v>
      </c>
      <c r="U1294">
        <v>34.025471698113193</v>
      </c>
      <c r="V1294">
        <v>9.4339622641509404</v>
      </c>
      <c r="W1294">
        <v>31.132075471698119</v>
      </c>
      <c r="X1294">
        <v>100</v>
      </c>
      <c r="Y1294">
        <v>100</v>
      </c>
      <c r="Z1294">
        <v>0.61168824849780867</v>
      </c>
      <c r="AA1294">
        <v>1.4504084201567715</v>
      </c>
      <c r="AB1294">
        <v>2.1915238508610528</v>
      </c>
      <c r="AC1294">
        <v>21.665127455718064</v>
      </c>
      <c r="AD1294">
        <v>15.295254398076461</v>
      </c>
      <c r="AE1294">
        <v>48.579298002348061</v>
      </c>
      <c r="AF1294">
        <v>1.1520486903597431</v>
      </c>
      <c r="AG1294">
        <v>1.8920284263277705</v>
      </c>
      <c r="AH1294">
        <v>3.7735849056603761</v>
      </c>
      <c r="AI1294">
        <v>24</v>
      </c>
      <c r="AJ1294">
        <v>116.46250000000001</v>
      </c>
      <c r="AK1294">
        <v>21.949972302513196</v>
      </c>
    </row>
    <row r="1295" spans="1:37">
      <c r="A1295">
        <v>13</v>
      </c>
      <c r="B1295">
        <v>9</v>
      </c>
      <c r="C1295">
        <v>2023</v>
      </c>
      <c r="D1295">
        <v>99</v>
      </c>
      <c r="E1295">
        <v>99</v>
      </c>
      <c r="F1295">
        <v>99</v>
      </c>
      <c r="G1295">
        <v>99</v>
      </c>
      <c r="H1295">
        <v>99</v>
      </c>
      <c r="I1295">
        <v>99</v>
      </c>
      <c r="J1295">
        <v>999</v>
      </c>
      <c r="K1295">
        <v>99</v>
      </c>
      <c r="L1295">
        <v>99</v>
      </c>
      <c r="M1295">
        <v>99</v>
      </c>
      <c r="N1295">
        <v>435</v>
      </c>
      <c r="O1295">
        <v>99</v>
      </c>
      <c r="P1295">
        <v>9999</v>
      </c>
      <c r="Q1295">
        <v>68</v>
      </c>
      <c r="R1295">
        <v>109</v>
      </c>
      <c r="S1295">
        <v>6.7522935779816509</v>
      </c>
      <c r="T1295">
        <v>7.9174311926605503</v>
      </c>
      <c r="U1295">
        <v>36.327522935779797</v>
      </c>
      <c r="V1295">
        <v>0</v>
      </c>
      <c r="W1295">
        <v>29.35779816513762</v>
      </c>
      <c r="X1295">
        <v>100</v>
      </c>
      <c r="Y1295">
        <v>100</v>
      </c>
      <c r="Z1295">
        <v>0.87481285648952722</v>
      </c>
      <c r="AA1295">
        <v>1.3890526327552364</v>
      </c>
      <c r="AB1295">
        <v>2.1593765680623536</v>
      </c>
      <c r="AC1295">
        <v>-3.9688781640175592</v>
      </c>
      <c r="AD1295">
        <v>-9.6899779122268743</v>
      </c>
      <c r="AE1295">
        <v>36.939226007122961</v>
      </c>
      <c r="AF1295">
        <v>1.1846538419736985</v>
      </c>
      <c r="AG1295">
        <v>2.0772076856212247</v>
      </c>
      <c r="AH1295">
        <v>10.091743119266056</v>
      </c>
      <c r="AI1295">
        <v>26</v>
      </c>
      <c r="AJ1295">
        <v>117.41923076923079</v>
      </c>
      <c r="AK1295">
        <v>22.900204852383656</v>
      </c>
    </row>
    <row r="1296" spans="1:37">
      <c r="A1296">
        <v>13</v>
      </c>
      <c r="B1296">
        <v>10</v>
      </c>
      <c r="C1296">
        <v>2023</v>
      </c>
      <c r="D1296">
        <v>99</v>
      </c>
      <c r="E1296">
        <v>99</v>
      </c>
      <c r="F1296">
        <v>99</v>
      </c>
      <c r="G1296">
        <v>99</v>
      </c>
      <c r="H1296">
        <v>99</v>
      </c>
      <c r="I1296">
        <v>99</v>
      </c>
      <c r="J1296">
        <v>999</v>
      </c>
      <c r="K1296">
        <v>99</v>
      </c>
      <c r="L1296">
        <v>99</v>
      </c>
      <c r="M1296">
        <v>99</v>
      </c>
      <c r="N1296">
        <v>438</v>
      </c>
      <c r="O1296">
        <v>99</v>
      </c>
      <c r="P1296">
        <v>9999</v>
      </c>
      <c r="Q1296">
        <v>33</v>
      </c>
      <c r="R1296">
        <v>39</v>
      </c>
      <c r="S1296">
        <v>7.2307692307692291</v>
      </c>
      <c r="T1296">
        <v>8.6666666666666643</v>
      </c>
      <c r="U1296">
        <v>39.030769230769238</v>
      </c>
      <c r="V1296">
        <v>0</v>
      </c>
      <c r="W1296">
        <v>46.15384615384616</v>
      </c>
      <c r="X1296">
        <v>100</v>
      </c>
      <c r="Y1296">
        <v>100</v>
      </c>
      <c r="Z1296">
        <v>0.62845102461163715</v>
      </c>
      <c r="AA1296">
        <v>1.3860391540245722</v>
      </c>
      <c r="AB1296">
        <v>2.8674417556808778</v>
      </c>
      <c r="AC1296">
        <v>-8.7630657101948621</v>
      </c>
      <c r="AD1296">
        <v>-26.750210166269472</v>
      </c>
      <c r="AE1296">
        <v>44.515820217372095</v>
      </c>
      <c r="AF1296">
        <v>0.42386697098141501</v>
      </c>
      <c r="AG1296">
        <v>0.79852653965013243</v>
      </c>
      <c r="AH1296">
        <v>10.256410256410255</v>
      </c>
      <c r="AI1296">
        <v>9</v>
      </c>
      <c r="AJ1296">
        <v>117.94444444444439</v>
      </c>
      <c r="AK1296">
        <v>24.166610827951807</v>
      </c>
    </row>
    <row r="1297" spans="1:37">
      <c r="A1297">
        <v>13</v>
      </c>
      <c r="B1297">
        <v>11</v>
      </c>
      <c r="C1297">
        <v>2023</v>
      </c>
      <c r="D1297">
        <v>99</v>
      </c>
      <c r="E1297">
        <v>99</v>
      </c>
      <c r="F1297">
        <v>99</v>
      </c>
      <c r="G1297">
        <v>99</v>
      </c>
      <c r="H1297">
        <v>99</v>
      </c>
      <c r="I1297">
        <v>99</v>
      </c>
      <c r="J1297">
        <v>999</v>
      </c>
      <c r="K1297">
        <v>99</v>
      </c>
      <c r="L1297">
        <v>99</v>
      </c>
      <c r="M1297">
        <v>99</v>
      </c>
      <c r="N1297">
        <v>440</v>
      </c>
      <c r="O1297">
        <v>99</v>
      </c>
      <c r="P1297">
        <v>9999</v>
      </c>
      <c r="Q1297">
        <v>30</v>
      </c>
      <c r="R1297">
        <v>50</v>
      </c>
      <c r="S1297">
        <v>7.46</v>
      </c>
      <c r="T1297">
        <v>7.8600000000000012</v>
      </c>
      <c r="U1297">
        <v>41.442000000000007</v>
      </c>
      <c r="V1297">
        <v>0</v>
      </c>
      <c r="W1297">
        <v>38</v>
      </c>
      <c r="X1297">
        <v>100</v>
      </c>
      <c r="Y1297">
        <v>100</v>
      </c>
      <c r="Z1297">
        <v>0.83596411406163029</v>
      </c>
      <c r="AA1297">
        <v>1.5647363995254924</v>
      </c>
      <c r="AB1297">
        <v>2.7350319925002711</v>
      </c>
      <c r="AC1297">
        <v>15.647558658064828</v>
      </c>
      <c r="AD1297">
        <v>2.4440289845963719</v>
      </c>
      <c r="AE1297">
        <v>22.534794682899683</v>
      </c>
      <c r="AF1297">
        <v>0.54341919356591684</v>
      </c>
      <c r="AG1297">
        <v>1.0869970061812118</v>
      </c>
      <c r="AH1297">
        <v>16</v>
      </c>
      <c r="AI1297">
        <v>18</v>
      </c>
      <c r="AJ1297">
        <v>122.66666666666664</v>
      </c>
      <c r="AK1297">
        <v>22.833522757668497</v>
      </c>
    </row>
    <row r="1298" spans="1:37">
      <c r="A1298">
        <v>13</v>
      </c>
      <c r="B1298">
        <v>12</v>
      </c>
      <c r="C1298">
        <v>2023</v>
      </c>
      <c r="D1298">
        <v>99</v>
      </c>
      <c r="E1298">
        <v>99</v>
      </c>
      <c r="F1298">
        <v>99</v>
      </c>
      <c r="G1298">
        <v>99</v>
      </c>
      <c r="H1298">
        <v>99</v>
      </c>
      <c r="I1298">
        <v>99</v>
      </c>
      <c r="J1298">
        <v>999</v>
      </c>
      <c r="K1298">
        <v>99</v>
      </c>
      <c r="L1298">
        <v>99</v>
      </c>
      <c r="M1298">
        <v>99</v>
      </c>
      <c r="N1298">
        <v>443</v>
      </c>
      <c r="O1298">
        <v>99</v>
      </c>
      <c r="P1298">
        <v>9999</v>
      </c>
      <c r="Q1298">
        <v>14</v>
      </c>
      <c r="R1298">
        <v>15</v>
      </c>
      <c r="S1298">
        <v>7</v>
      </c>
      <c r="T1298">
        <v>7</v>
      </c>
      <c r="U1298">
        <v>44.233333333333341</v>
      </c>
      <c r="V1298">
        <v>0</v>
      </c>
      <c r="W1298">
        <v>26.666666666666675</v>
      </c>
      <c r="X1298">
        <v>100</v>
      </c>
      <c r="Y1298">
        <v>100</v>
      </c>
      <c r="Z1298">
        <v>0.61824123303306011</v>
      </c>
      <c r="AA1298">
        <v>2</v>
      </c>
      <c r="AB1298">
        <v>2.6331223544175342</v>
      </c>
      <c r="AC1298">
        <v>-4.3133109281335242</v>
      </c>
      <c r="AD1298">
        <v>11.057157566601582</v>
      </c>
      <c r="AE1298">
        <v>-5.0636968354183347</v>
      </c>
      <c r="AF1298">
        <v>0.16302575806977501</v>
      </c>
      <c r="AG1298">
        <v>0.34806356527254156</v>
      </c>
      <c r="AH1298">
        <v>13.333333333333337</v>
      </c>
      <c r="AI1298">
        <v>4</v>
      </c>
      <c r="AJ1298">
        <v>119.075</v>
      </c>
      <c r="AK1298">
        <v>27.127910989773095</v>
      </c>
    </row>
    <row r="1299" spans="1:37">
      <c r="A1299">
        <v>13</v>
      </c>
      <c r="B1299">
        <v>13</v>
      </c>
      <c r="C1299">
        <v>2023</v>
      </c>
      <c r="D1299">
        <v>99</v>
      </c>
      <c r="E1299">
        <v>99</v>
      </c>
      <c r="F1299">
        <v>99</v>
      </c>
      <c r="G1299">
        <v>99</v>
      </c>
      <c r="H1299">
        <v>99</v>
      </c>
      <c r="I1299">
        <v>99</v>
      </c>
      <c r="J1299">
        <v>999</v>
      </c>
      <c r="K1299">
        <v>99</v>
      </c>
      <c r="L1299">
        <v>99</v>
      </c>
      <c r="M1299">
        <v>99</v>
      </c>
      <c r="N1299">
        <v>445</v>
      </c>
      <c r="O1299">
        <v>99</v>
      </c>
      <c r="P1299">
        <v>9999</v>
      </c>
      <c r="Q1299">
        <v>8</v>
      </c>
      <c r="R1299">
        <v>9</v>
      </c>
      <c r="S1299">
        <v>7.3333333333333313</v>
      </c>
      <c r="T1299">
        <v>7.7777777777777777</v>
      </c>
      <c r="U1299">
        <v>47.533333333333317</v>
      </c>
      <c r="V1299">
        <v>0</v>
      </c>
      <c r="W1299">
        <v>33.333333333333343</v>
      </c>
      <c r="X1299">
        <v>100</v>
      </c>
      <c r="Y1299">
        <v>100</v>
      </c>
      <c r="Z1299">
        <v>1.5143755588801855</v>
      </c>
      <c r="AA1299">
        <v>1.6996731711975963</v>
      </c>
      <c r="AB1299">
        <v>2.6573912762447578</v>
      </c>
      <c r="AC1299">
        <v>23.310534905216045</v>
      </c>
      <c r="AD1299">
        <v>-35.156894200769571</v>
      </c>
      <c r="AE1299">
        <v>41.000137760694443</v>
      </c>
      <c r="AF1299">
        <v>9.7815454841864991E-2</v>
      </c>
      <c r="AG1299">
        <v>0.22441837712674201</v>
      </c>
      <c r="AH1299">
        <v>22.222222222222225</v>
      </c>
      <c r="AI1299">
        <v>3</v>
      </c>
      <c r="AJ1299">
        <v>127</v>
      </c>
      <c r="AK1299">
        <v>23.380399703964784</v>
      </c>
    </row>
    <row r="1300" spans="1:37">
      <c r="A1300">
        <v>13</v>
      </c>
      <c r="B1300">
        <v>14</v>
      </c>
      <c r="C1300">
        <v>2023</v>
      </c>
      <c r="D1300">
        <v>99</v>
      </c>
      <c r="E1300">
        <v>99</v>
      </c>
      <c r="F1300">
        <v>99</v>
      </c>
      <c r="G1300">
        <v>99</v>
      </c>
      <c r="H1300">
        <v>99</v>
      </c>
      <c r="I1300">
        <v>99</v>
      </c>
      <c r="J1300">
        <v>999</v>
      </c>
      <c r="K1300">
        <v>99</v>
      </c>
      <c r="L1300">
        <v>99</v>
      </c>
      <c r="M1300">
        <v>99</v>
      </c>
      <c r="N1300">
        <v>450</v>
      </c>
      <c r="O1300">
        <v>99</v>
      </c>
      <c r="P1300">
        <v>9999</v>
      </c>
      <c r="Q1300">
        <v>2</v>
      </c>
      <c r="R1300">
        <v>2</v>
      </c>
      <c r="S1300">
        <v>6.5</v>
      </c>
      <c r="T1300">
        <v>6.5</v>
      </c>
      <c r="U1300">
        <v>51.55</v>
      </c>
      <c r="V1300">
        <v>0</v>
      </c>
      <c r="W1300">
        <v>0</v>
      </c>
      <c r="X1300">
        <v>100</v>
      </c>
      <c r="Y1300">
        <v>100</v>
      </c>
      <c r="Z1300">
        <v>1.350000000000249</v>
      </c>
      <c r="AA1300">
        <v>1.5</v>
      </c>
      <c r="AB1300">
        <v>1.5</v>
      </c>
      <c r="AC1300">
        <v>99.999999999983217</v>
      </c>
      <c r="AD1300">
        <v>99.999999999983217</v>
      </c>
      <c r="AE1300">
        <v>100</v>
      </c>
      <c r="AF1300">
        <v>2.1736767742636671E-2</v>
      </c>
      <c r="AG1300">
        <v>5.4084933804972195E-2</v>
      </c>
      <c r="AH1300">
        <v>0</v>
      </c>
      <c r="AI1300">
        <v>0</v>
      </c>
    </row>
    <row r="1301" spans="1:37">
      <c r="A1301">
        <v>13</v>
      </c>
      <c r="B1301">
        <v>15</v>
      </c>
      <c r="C1301">
        <v>2023</v>
      </c>
      <c r="D1301">
        <v>99</v>
      </c>
      <c r="E1301">
        <v>99</v>
      </c>
      <c r="F1301">
        <v>99</v>
      </c>
      <c r="G1301">
        <v>99</v>
      </c>
      <c r="H1301">
        <v>99</v>
      </c>
      <c r="I1301">
        <v>99</v>
      </c>
      <c r="J1301">
        <v>999</v>
      </c>
      <c r="K1301">
        <v>99</v>
      </c>
      <c r="L1301">
        <v>99</v>
      </c>
      <c r="M1301">
        <v>99</v>
      </c>
      <c r="N1301">
        <v>455</v>
      </c>
      <c r="O1301">
        <v>99</v>
      </c>
      <c r="P1301">
        <v>9999</v>
      </c>
      <c r="Q1301">
        <v>1</v>
      </c>
      <c r="R1301">
        <v>1</v>
      </c>
      <c r="S1301">
        <v>6</v>
      </c>
      <c r="T1301">
        <v>5</v>
      </c>
      <c r="U1301">
        <v>56.9</v>
      </c>
      <c r="V1301">
        <v>0</v>
      </c>
      <c r="W1301">
        <v>0</v>
      </c>
      <c r="X1301">
        <v>100</v>
      </c>
      <c r="Y1301">
        <v>100</v>
      </c>
      <c r="Z1301">
        <v>0</v>
      </c>
      <c r="AA1301">
        <v>0</v>
      </c>
      <c r="AB1301">
        <v>0</v>
      </c>
      <c r="AF1301">
        <v>1.0868383871318336E-2</v>
      </c>
      <c r="AG1301">
        <v>2.9849008084412376E-2</v>
      </c>
      <c r="AH1301">
        <v>0</v>
      </c>
      <c r="AI1301">
        <v>0</v>
      </c>
    </row>
    <row r="1302" spans="1:37">
      <c r="A1302">
        <v>13</v>
      </c>
      <c r="B1302">
        <v>16</v>
      </c>
      <c r="C1302">
        <v>2023</v>
      </c>
      <c r="D1302">
        <v>99</v>
      </c>
      <c r="E1302">
        <v>99</v>
      </c>
      <c r="F1302">
        <v>99</v>
      </c>
      <c r="G1302">
        <v>99</v>
      </c>
      <c r="H1302">
        <v>99</v>
      </c>
      <c r="I1302">
        <v>99</v>
      </c>
      <c r="J1302">
        <v>999</v>
      </c>
      <c r="K1302">
        <v>99</v>
      </c>
      <c r="L1302">
        <v>99</v>
      </c>
      <c r="M1302">
        <v>99</v>
      </c>
      <c r="N1302">
        <v>460</v>
      </c>
      <c r="O1302">
        <v>99</v>
      </c>
      <c r="P1302">
        <v>9999</v>
      </c>
    </row>
    <row r="1303" spans="1:37">
      <c r="A1303">
        <v>13</v>
      </c>
      <c r="B1303">
        <v>17</v>
      </c>
      <c r="C1303">
        <v>2022</v>
      </c>
      <c r="D1303">
        <v>99</v>
      </c>
      <c r="E1303">
        <v>99</v>
      </c>
      <c r="F1303">
        <v>99</v>
      </c>
      <c r="G1303">
        <v>99</v>
      </c>
      <c r="H1303">
        <v>99</v>
      </c>
      <c r="I1303">
        <v>99</v>
      </c>
      <c r="J1303">
        <v>999</v>
      </c>
      <c r="K1303">
        <v>99</v>
      </c>
      <c r="L1303">
        <v>99</v>
      </c>
      <c r="M1303">
        <v>99</v>
      </c>
      <c r="N1303">
        <v>409</v>
      </c>
      <c r="O1303">
        <v>99</v>
      </c>
      <c r="P1303">
        <v>9999</v>
      </c>
      <c r="Q1303">
        <v>53</v>
      </c>
      <c r="R1303">
        <v>108</v>
      </c>
      <c r="S1303">
        <v>3.9907407407407409</v>
      </c>
      <c r="T1303">
        <v>3.268518518518519</v>
      </c>
      <c r="U1303">
        <v>8.518518518518519</v>
      </c>
      <c r="V1303">
        <v>0</v>
      </c>
      <c r="W1303">
        <v>0</v>
      </c>
      <c r="X1303">
        <v>0</v>
      </c>
      <c r="Y1303">
        <v>0</v>
      </c>
      <c r="Z1303">
        <v>1.1030385766186559</v>
      </c>
      <c r="AA1303">
        <v>1.7664327432677245</v>
      </c>
      <c r="AB1303">
        <v>1.4631680587600255</v>
      </c>
      <c r="AC1303">
        <v>-0.70401946038891117</v>
      </c>
      <c r="AD1303">
        <v>8.3548965408083298</v>
      </c>
      <c r="AE1303">
        <v>57.057779542358446</v>
      </c>
      <c r="AF1303">
        <v>1.2326614187248122</v>
      </c>
      <c r="AG1303">
        <v>0.49074358908844445</v>
      </c>
      <c r="AH1303">
        <v>16.666666666666671</v>
      </c>
      <c r="AI1303">
        <v>4</v>
      </c>
      <c r="AJ1303">
        <v>83.649999999999977</v>
      </c>
      <c r="AK1303">
        <v>13.878585398345461</v>
      </c>
    </row>
    <row r="1304" spans="1:37">
      <c r="A1304">
        <v>13</v>
      </c>
      <c r="B1304">
        <v>18</v>
      </c>
      <c r="C1304">
        <v>2022</v>
      </c>
      <c r="D1304">
        <v>99</v>
      </c>
      <c r="E1304">
        <v>99</v>
      </c>
      <c r="F1304">
        <v>99</v>
      </c>
      <c r="G1304">
        <v>99</v>
      </c>
      <c r="H1304">
        <v>99</v>
      </c>
      <c r="I1304">
        <v>99</v>
      </c>
      <c r="J1304">
        <v>999</v>
      </c>
      <c r="K1304">
        <v>99</v>
      </c>
      <c r="L1304">
        <v>99</v>
      </c>
      <c r="M1304">
        <v>99</v>
      </c>
      <c r="N1304">
        <v>410</v>
      </c>
      <c r="O1304">
        <v>99</v>
      </c>
      <c r="P1304">
        <v>9999</v>
      </c>
      <c r="Q1304">
        <v>277</v>
      </c>
      <c r="R1304">
        <v>880.53</v>
      </c>
      <c r="S1304">
        <v>4.1328063779768991</v>
      </c>
      <c r="T1304">
        <v>4.0475622636366735</v>
      </c>
      <c r="U1304">
        <v>13.227011004735798</v>
      </c>
      <c r="V1304">
        <v>0</v>
      </c>
      <c r="W1304">
        <v>0.11356796474850372</v>
      </c>
      <c r="X1304">
        <v>0</v>
      </c>
      <c r="Y1304">
        <v>0</v>
      </c>
      <c r="Z1304">
        <v>1.3388193854617236</v>
      </c>
      <c r="AA1304">
        <v>1.6648507325732262</v>
      </c>
      <c r="AB1304">
        <v>1.6802796345317856</v>
      </c>
      <c r="AC1304">
        <v>5.0418390380377351</v>
      </c>
      <c r="AD1304">
        <v>19.371766593003812</v>
      </c>
      <c r="AE1304">
        <v>48.622700379292915</v>
      </c>
      <c r="AF1304">
        <v>10.049957028053321</v>
      </c>
      <c r="AG1304">
        <v>6.2125898027429605</v>
      </c>
      <c r="AH1304">
        <v>3.0663350482096008</v>
      </c>
      <c r="AI1304">
        <v>32</v>
      </c>
      <c r="AJ1304">
        <v>100.69999999999997</v>
      </c>
      <c r="AK1304">
        <v>13.271320584066819</v>
      </c>
    </row>
    <row r="1305" spans="1:37">
      <c r="A1305">
        <v>13</v>
      </c>
      <c r="B1305">
        <v>19</v>
      </c>
      <c r="C1305">
        <v>2022</v>
      </c>
      <c r="D1305">
        <v>99</v>
      </c>
      <c r="E1305">
        <v>99</v>
      </c>
      <c r="F1305">
        <v>99</v>
      </c>
      <c r="G1305">
        <v>99</v>
      </c>
      <c r="H1305">
        <v>99</v>
      </c>
      <c r="I1305">
        <v>99</v>
      </c>
      <c r="J1305">
        <v>999</v>
      </c>
      <c r="K1305">
        <v>99</v>
      </c>
      <c r="L1305">
        <v>99</v>
      </c>
      <c r="M1305">
        <v>99</v>
      </c>
      <c r="N1305">
        <v>415</v>
      </c>
      <c r="O1305">
        <v>99</v>
      </c>
      <c r="P1305">
        <v>9999</v>
      </c>
      <c r="Q1305">
        <v>447</v>
      </c>
      <c r="R1305">
        <v>2861</v>
      </c>
      <c r="S1305">
        <v>4.5651869975533028</v>
      </c>
      <c r="T1305">
        <v>4.7217756029360363</v>
      </c>
      <c r="U1305">
        <v>17.781772107654643</v>
      </c>
      <c r="V1305">
        <v>0</v>
      </c>
      <c r="W1305">
        <v>0.13981125480601189</v>
      </c>
      <c r="X1305">
        <v>86.123732960503318</v>
      </c>
      <c r="Y1305">
        <v>0</v>
      </c>
      <c r="Z1305">
        <v>1.3809309651281352</v>
      </c>
      <c r="AA1305">
        <v>1.4957813944763541</v>
      </c>
      <c r="AB1305">
        <v>1.6636556795745732</v>
      </c>
      <c r="AC1305">
        <v>10.499267163756263</v>
      </c>
      <c r="AD1305">
        <v>14.794519907702796</v>
      </c>
      <c r="AE1305">
        <v>44.200987488412622</v>
      </c>
      <c r="AF1305">
        <v>32.654114064552658</v>
      </c>
      <c r="AG1305">
        <v>27.136866946771008</v>
      </c>
      <c r="AH1305">
        <v>0.62915064662705356</v>
      </c>
      <c r="AI1305">
        <v>86</v>
      </c>
      <c r="AJ1305">
        <v>107.37441860465113</v>
      </c>
      <c r="AK1305">
        <v>14.157176981182763</v>
      </c>
    </row>
    <row r="1306" spans="1:37">
      <c r="A1306">
        <v>13</v>
      </c>
      <c r="B1306">
        <v>20</v>
      </c>
      <c r="C1306">
        <v>2022</v>
      </c>
      <c r="D1306">
        <v>99</v>
      </c>
      <c r="E1306">
        <v>99</v>
      </c>
      <c r="F1306">
        <v>99</v>
      </c>
      <c r="G1306">
        <v>99</v>
      </c>
      <c r="H1306">
        <v>99</v>
      </c>
      <c r="I1306">
        <v>99</v>
      </c>
      <c r="J1306">
        <v>999</v>
      </c>
      <c r="K1306">
        <v>99</v>
      </c>
      <c r="L1306">
        <v>99</v>
      </c>
      <c r="M1306">
        <v>99</v>
      </c>
      <c r="N1306">
        <v>420</v>
      </c>
      <c r="O1306">
        <v>99</v>
      </c>
      <c r="P1306">
        <v>9999</v>
      </c>
      <c r="Q1306">
        <v>415</v>
      </c>
      <c r="R1306">
        <v>2897</v>
      </c>
      <c r="S1306">
        <v>5.355885398688299</v>
      </c>
      <c r="T1306">
        <v>5.767345529858475</v>
      </c>
      <c r="U1306">
        <v>22.288401794960279</v>
      </c>
      <c r="V1306">
        <v>0.34518467380048329</v>
      </c>
      <c r="W1306">
        <v>1.4497756299620299</v>
      </c>
      <c r="X1306">
        <v>100</v>
      </c>
      <c r="Y1306">
        <v>32.136693130825002</v>
      </c>
      <c r="Z1306">
        <v>1.40643423815157</v>
      </c>
      <c r="AA1306">
        <v>1.4164186112917521</v>
      </c>
      <c r="AB1306">
        <v>1.7654286479646828</v>
      </c>
      <c r="AC1306">
        <v>20.901476488829964</v>
      </c>
      <c r="AD1306">
        <v>22.695295524947849</v>
      </c>
      <c r="AE1306">
        <v>39.919766255708957</v>
      </c>
      <c r="AF1306">
        <v>33.065001204127611</v>
      </c>
      <c r="AG1306">
        <v>34.442465408311193</v>
      </c>
      <c r="AH1306">
        <v>0.65585088022091798</v>
      </c>
      <c r="AI1306">
        <v>38</v>
      </c>
      <c r="AJ1306">
        <v>112.28684210526318</v>
      </c>
      <c r="AK1306">
        <v>15.714733103361157</v>
      </c>
    </row>
    <row r="1307" spans="1:37">
      <c r="A1307">
        <v>13</v>
      </c>
      <c r="B1307">
        <v>21</v>
      </c>
      <c r="C1307">
        <v>2022</v>
      </c>
      <c r="D1307">
        <v>99</v>
      </c>
      <c r="E1307">
        <v>99</v>
      </c>
      <c r="F1307">
        <v>99</v>
      </c>
      <c r="G1307">
        <v>99</v>
      </c>
      <c r="H1307">
        <v>99</v>
      </c>
      <c r="I1307">
        <v>99</v>
      </c>
      <c r="J1307">
        <v>999</v>
      </c>
      <c r="K1307">
        <v>99</v>
      </c>
      <c r="L1307">
        <v>99</v>
      </c>
      <c r="M1307">
        <v>99</v>
      </c>
      <c r="N1307">
        <v>425</v>
      </c>
      <c r="O1307">
        <v>99</v>
      </c>
      <c r="P1307">
        <v>9999</v>
      </c>
      <c r="Q1307">
        <v>269</v>
      </c>
      <c r="R1307">
        <v>954</v>
      </c>
      <c r="S1307">
        <v>6.1488469601677158</v>
      </c>
      <c r="T1307">
        <v>6.7830188679245298</v>
      </c>
      <c r="U1307">
        <v>26.427494758909848</v>
      </c>
      <c r="V1307">
        <v>24.004192872117404</v>
      </c>
      <c r="W1307">
        <v>5.1362683438155132</v>
      </c>
      <c r="X1307">
        <v>100</v>
      </c>
      <c r="Y1307">
        <v>100</v>
      </c>
      <c r="Z1307">
        <v>0.85910154452770604</v>
      </c>
      <c r="AA1307">
        <v>1.3845750022106156</v>
      </c>
      <c r="AB1307">
        <v>1.8621477494372312</v>
      </c>
      <c r="AC1307">
        <v>12.396807587676102</v>
      </c>
      <c r="AD1307">
        <v>11.081322461793649</v>
      </c>
      <c r="AE1307">
        <v>35.769308823475733</v>
      </c>
      <c r="AF1307">
        <v>10.888509198735838</v>
      </c>
      <c r="AG1307">
        <v>13.448417327921437</v>
      </c>
      <c r="AH1307">
        <v>0.20964360587002101</v>
      </c>
      <c r="AI1307">
        <v>2</v>
      </c>
      <c r="AJ1307">
        <v>112.15</v>
      </c>
      <c r="AK1307">
        <v>19.072929613503035</v>
      </c>
    </row>
    <row r="1308" spans="1:37">
      <c r="A1308">
        <v>13</v>
      </c>
      <c r="B1308">
        <v>22</v>
      </c>
      <c r="C1308">
        <v>2022</v>
      </c>
      <c r="D1308">
        <v>99</v>
      </c>
      <c r="E1308">
        <v>99</v>
      </c>
      <c r="F1308">
        <v>99</v>
      </c>
      <c r="G1308">
        <v>99</v>
      </c>
      <c r="H1308">
        <v>99</v>
      </c>
      <c r="I1308">
        <v>99</v>
      </c>
      <c r="J1308">
        <v>999</v>
      </c>
      <c r="K1308">
        <v>99</v>
      </c>
      <c r="L1308">
        <v>99</v>
      </c>
      <c r="M1308">
        <v>99</v>
      </c>
      <c r="N1308">
        <v>428</v>
      </c>
      <c r="O1308">
        <v>99</v>
      </c>
      <c r="P1308">
        <v>9999</v>
      </c>
      <c r="Q1308">
        <v>180</v>
      </c>
      <c r="R1308">
        <v>393</v>
      </c>
      <c r="S1308">
        <v>6.4249363867684481</v>
      </c>
      <c r="T1308">
        <v>7.6463104325699742</v>
      </c>
      <c r="U1308">
        <v>29.007608142493631</v>
      </c>
      <c r="V1308">
        <v>13.74045801526718</v>
      </c>
      <c r="W1308">
        <v>15.012722646310436</v>
      </c>
      <c r="X1308">
        <v>100</v>
      </c>
      <c r="Y1308">
        <v>100</v>
      </c>
      <c r="Z1308">
        <v>0.57386052967292356</v>
      </c>
      <c r="AA1308">
        <v>1.3648025735085811</v>
      </c>
      <c r="AB1308">
        <v>1.9652432530302049</v>
      </c>
      <c r="AC1308">
        <v>-2.9421627960823073E-2</v>
      </c>
      <c r="AD1308">
        <v>5.1820202683844405</v>
      </c>
      <c r="AE1308">
        <v>36.435718966050786</v>
      </c>
      <c r="AF1308">
        <v>4.4855179403597329</v>
      </c>
      <c r="AG1308">
        <v>6.080947834969975</v>
      </c>
      <c r="AH1308">
        <v>0.5089058524173028</v>
      </c>
      <c r="AI1308">
        <v>3</v>
      </c>
      <c r="AJ1308">
        <v>118.6</v>
      </c>
      <c r="AK1308">
        <v>17.920119493404719</v>
      </c>
    </row>
    <row r="1309" spans="1:37">
      <c r="A1309">
        <v>13</v>
      </c>
      <c r="B1309">
        <v>23</v>
      </c>
      <c r="C1309">
        <v>2022</v>
      </c>
      <c r="D1309">
        <v>99</v>
      </c>
      <c r="E1309">
        <v>99</v>
      </c>
      <c r="F1309">
        <v>99</v>
      </c>
      <c r="G1309">
        <v>99</v>
      </c>
      <c r="H1309">
        <v>99</v>
      </c>
      <c r="I1309">
        <v>99</v>
      </c>
      <c r="J1309">
        <v>999</v>
      </c>
      <c r="K1309">
        <v>99</v>
      </c>
      <c r="L1309">
        <v>99</v>
      </c>
      <c r="M1309">
        <v>99</v>
      </c>
      <c r="N1309">
        <v>430</v>
      </c>
      <c r="O1309">
        <v>99</v>
      </c>
      <c r="P1309">
        <v>9999</v>
      </c>
      <c r="Q1309">
        <v>168</v>
      </c>
      <c r="R1309">
        <v>344</v>
      </c>
      <c r="S1309">
        <v>6.81104651162791</v>
      </c>
      <c r="T1309">
        <v>7.7906976744186016</v>
      </c>
      <c r="U1309">
        <v>31.439534883720903</v>
      </c>
      <c r="V1309">
        <v>15.406976744186037</v>
      </c>
      <c r="W1309">
        <v>19.186046511627911</v>
      </c>
      <c r="X1309">
        <v>100</v>
      </c>
      <c r="Y1309">
        <v>100</v>
      </c>
      <c r="Z1309">
        <v>0.83299146674386493</v>
      </c>
      <c r="AA1309">
        <v>1.369007048981943</v>
      </c>
      <c r="AB1309">
        <v>2.09853924316675</v>
      </c>
      <c r="AC1309">
        <v>7.0177495229908082</v>
      </c>
      <c r="AD1309">
        <v>-3.1984676989495662</v>
      </c>
      <c r="AE1309">
        <v>45.978273083882257</v>
      </c>
      <c r="AF1309">
        <v>3.9262548892716223</v>
      </c>
      <c r="AG1309">
        <v>5.7690109399014604</v>
      </c>
      <c r="AH1309">
        <v>0</v>
      </c>
      <c r="AI1309">
        <v>1</v>
      </c>
      <c r="AJ1309">
        <v>114.5</v>
      </c>
      <c r="AK1309">
        <v>21.184131320296821</v>
      </c>
    </row>
    <row r="1310" spans="1:37">
      <c r="A1310">
        <v>13</v>
      </c>
      <c r="B1310">
        <v>24</v>
      </c>
      <c r="C1310">
        <v>2022</v>
      </c>
      <c r="D1310">
        <v>99</v>
      </c>
      <c r="E1310">
        <v>99</v>
      </c>
      <c r="F1310">
        <v>99</v>
      </c>
      <c r="G1310">
        <v>99</v>
      </c>
      <c r="H1310">
        <v>99</v>
      </c>
      <c r="I1310">
        <v>99</v>
      </c>
      <c r="J1310">
        <v>999</v>
      </c>
      <c r="K1310">
        <v>99</v>
      </c>
      <c r="L1310">
        <v>99</v>
      </c>
      <c r="M1310">
        <v>99</v>
      </c>
      <c r="N1310">
        <v>433</v>
      </c>
      <c r="O1310">
        <v>99</v>
      </c>
      <c r="P1310">
        <v>9999</v>
      </c>
      <c r="Q1310">
        <v>89</v>
      </c>
      <c r="R1310">
        <v>115</v>
      </c>
      <c r="S1310">
        <v>7.2608695652173916</v>
      </c>
      <c r="T1310">
        <v>8.2608695652173907</v>
      </c>
      <c r="U1310">
        <v>33.936434782608693</v>
      </c>
      <c r="V1310">
        <v>14.782608695652176</v>
      </c>
      <c r="W1310">
        <v>31.304347826086957</v>
      </c>
      <c r="X1310">
        <v>100</v>
      </c>
      <c r="Y1310">
        <v>100</v>
      </c>
      <c r="Z1310">
        <v>0.60656866890337358</v>
      </c>
      <c r="AA1310">
        <v>1.3646911198333429</v>
      </c>
      <c r="AB1310">
        <v>2.359391802698092</v>
      </c>
      <c r="AC1310">
        <v>-9.2264121890090962</v>
      </c>
      <c r="AD1310">
        <v>7.3744887202234253</v>
      </c>
      <c r="AE1310">
        <v>37.585952969939967</v>
      </c>
      <c r="AF1310">
        <v>1.3125561403088273</v>
      </c>
      <c r="AG1310">
        <v>2.0817609757604152</v>
      </c>
      <c r="AH1310">
        <v>0</v>
      </c>
      <c r="AI1310">
        <v>1</v>
      </c>
      <c r="AJ1310">
        <v>110.6</v>
      </c>
      <c r="AK1310">
        <v>24.465979802294431</v>
      </c>
    </row>
    <row r="1311" spans="1:37">
      <c r="A1311">
        <v>13</v>
      </c>
      <c r="B1311">
        <v>25</v>
      </c>
      <c r="C1311">
        <v>2022</v>
      </c>
      <c r="D1311">
        <v>99</v>
      </c>
      <c r="E1311">
        <v>99</v>
      </c>
      <c r="F1311">
        <v>99</v>
      </c>
      <c r="G1311">
        <v>99</v>
      </c>
      <c r="H1311">
        <v>99</v>
      </c>
      <c r="I1311">
        <v>99</v>
      </c>
      <c r="J1311">
        <v>999</v>
      </c>
      <c r="K1311">
        <v>99</v>
      </c>
      <c r="L1311">
        <v>99</v>
      </c>
      <c r="M1311">
        <v>99</v>
      </c>
      <c r="N1311">
        <v>435</v>
      </c>
      <c r="O1311">
        <v>99</v>
      </c>
      <c r="P1311">
        <v>9999</v>
      </c>
      <c r="Q1311">
        <v>79</v>
      </c>
      <c r="R1311">
        <v>115</v>
      </c>
      <c r="S1311">
        <v>6.8347826086956518</v>
      </c>
      <c r="T1311">
        <v>7.7565217391304353</v>
      </c>
      <c r="U1311">
        <v>36.221130434782594</v>
      </c>
      <c r="V1311">
        <v>0</v>
      </c>
      <c r="W1311">
        <v>23.478260869565219</v>
      </c>
      <c r="X1311">
        <v>100</v>
      </c>
      <c r="Y1311">
        <v>100</v>
      </c>
      <c r="Z1311">
        <v>0.84352033064115506</v>
      </c>
      <c r="AA1311">
        <v>1.3700551228682523</v>
      </c>
      <c r="AB1311">
        <v>2.3128800203767277</v>
      </c>
      <c r="AC1311">
        <v>-10.37495621140657</v>
      </c>
      <c r="AD1311">
        <v>-7.31338361332232</v>
      </c>
      <c r="AE1311">
        <v>45.106996302311877</v>
      </c>
      <c r="AF1311">
        <v>1.3125561403088273</v>
      </c>
      <c r="AG1311">
        <v>2.2219109438007401</v>
      </c>
      <c r="AH1311">
        <v>0</v>
      </c>
      <c r="AI1311">
        <v>0</v>
      </c>
    </row>
    <row r="1312" spans="1:37">
      <c r="A1312">
        <v>13</v>
      </c>
      <c r="B1312">
        <v>26</v>
      </c>
      <c r="C1312">
        <v>2022</v>
      </c>
      <c r="D1312">
        <v>99</v>
      </c>
      <c r="E1312">
        <v>99</v>
      </c>
      <c r="F1312">
        <v>99</v>
      </c>
      <c r="G1312">
        <v>99</v>
      </c>
      <c r="H1312">
        <v>99</v>
      </c>
      <c r="I1312">
        <v>99</v>
      </c>
      <c r="J1312">
        <v>999</v>
      </c>
      <c r="K1312">
        <v>99</v>
      </c>
      <c r="L1312">
        <v>99</v>
      </c>
      <c r="M1312">
        <v>99</v>
      </c>
      <c r="N1312">
        <v>438</v>
      </c>
      <c r="O1312">
        <v>99</v>
      </c>
      <c r="P1312">
        <v>9999</v>
      </c>
      <c r="Q1312">
        <v>33</v>
      </c>
      <c r="R1312">
        <v>39</v>
      </c>
      <c r="S1312">
        <v>7.3076923076923102</v>
      </c>
      <c r="T1312">
        <v>8.4615384615384617</v>
      </c>
      <c r="U1312">
        <v>38.967435897435905</v>
      </c>
      <c r="V1312">
        <v>0</v>
      </c>
      <c r="W1312">
        <v>35.897435897435905</v>
      </c>
      <c r="X1312">
        <v>100</v>
      </c>
      <c r="Y1312">
        <v>100</v>
      </c>
      <c r="Z1312">
        <v>0.5659832286561074</v>
      </c>
      <c r="AA1312">
        <v>1.5384615384615388</v>
      </c>
      <c r="AB1312">
        <v>2.5903781908434982</v>
      </c>
      <c r="AC1312">
        <v>2.5936258242635004</v>
      </c>
      <c r="AD1312">
        <v>9.3674567929747496</v>
      </c>
      <c r="AE1312">
        <v>60.133779430295554</v>
      </c>
      <c r="AF1312">
        <v>0.44512773453951554</v>
      </c>
      <c r="AG1312">
        <v>0.81064973331019874</v>
      </c>
      <c r="AH1312">
        <v>0</v>
      </c>
      <c r="AI1312">
        <v>0</v>
      </c>
    </row>
    <row r="1313" spans="1:37">
      <c r="A1313">
        <v>13</v>
      </c>
      <c r="B1313">
        <v>27</v>
      </c>
      <c r="C1313">
        <v>2022</v>
      </c>
      <c r="D1313">
        <v>99</v>
      </c>
      <c r="E1313">
        <v>99</v>
      </c>
      <c r="F1313">
        <v>99</v>
      </c>
      <c r="G1313">
        <v>99</v>
      </c>
      <c r="H1313">
        <v>99</v>
      </c>
      <c r="I1313">
        <v>99</v>
      </c>
      <c r="J1313">
        <v>999</v>
      </c>
      <c r="K1313">
        <v>99</v>
      </c>
      <c r="L1313">
        <v>99</v>
      </c>
      <c r="M1313">
        <v>99</v>
      </c>
      <c r="N1313">
        <v>440</v>
      </c>
      <c r="O1313">
        <v>99</v>
      </c>
      <c r="P1313">
        <v>9999</v>
      </c>
      <c r="Q1313">
        <v>19</v>
      </c>
      <c r="R1313">
        <v>20</v>
      </c>
      <c r="S1313">
        <v>6.95</v>
      </c>
      <c r="T1313">
        <v>7.75</v>
      </c>
      <c r="U1313">
        <v>41.325000000000003</v>
      </c>
      <c r="V1313">
        <v>0</v>
      </c>
      <c r="W1313">
        <v>30</v>
      </c>
      <c r="X1313">
        <v>100</v>
      </c>
      <c r="Y1313">
        <v>100</v>
      </c>
      <c r="Z1313">
        <v>0.88140512819016881</v>
      </c>
      <c r="AA1313">
        <v>1.5644487847162003</v>
      </c>
      <c r="AB1313">
        <v>3.0963688410782071</v>
      </c>
      <c r="AC1313">
        <v>4.8045084260641877</v>
      </c>
      <c r="AD1313">
        <v>-31.832192767926539</v>
      </c>
      <c r="AE1313">
        <v>68.898098430123284</v>
      </c>
      <c r="AF1313">
        <v>0.22827063309718745</v>
      </c>
      <c r="AG1313">
        <v>0.44086910476260827</v>
      </c>
      <c r="AH1313">
        <v>0</v>
      </c>
      <c r="AI1313">
        <v>1</v>
      </c>
      <c r="AJ1313">
        <v>128.1</v>
      </c>
      <c r="AK1313">
        <v>19.742434575502063</v>
      </c>
    </row>
    <row r="1314" spans="1:37">
      <c r="A1314">
        <v>13</v>
      </c>
      <c r="B1314">
        <v>28</v>
      </c>
      <c r="C1314">
        <v>2022</v>
      </c>
      <c r="D1314">
        <v>99</v>
      </c>
      <c r="E1314">
        <v>99</v>
      </c>
      <c r="F1314">
        <v>99</v>
      </c>
      <c r="G1314">
        <v>99</v>
      </c>
      <c r="H1314">
        <v>99</v>
      </c>
      <c r="I1314">
        <v>99</v>
      </c>
      <c r="J1314">
        <v>999</v>
      </c>
      <c r="K1314">
        <v>99</v>
      </c>
      <c r="L1314">
        <v>99</v>
      </c>
      <c r="M1314">
        <v>99</v>
      </c>
      <c r="N1314">
        <v>443</v>
      </c>
      <c r="O1314">
        <v>99</v>
      </c>
      <c r="P1314">
        <v>9999</v>
      </c>
      <c r="Q1314">
        <v>11</v>
      </c>
      <c r="R1314">
        <v>12</v>
      </c>
      <c r="S1314">
        <v>6.6666666666666687</v>
      </c>
      <c r="T1314">
        <v>8</v>
      </c>
      <c r="U1314">
        <v>43.950833333333321</v>
      </c>
      <c r="V1314">
        <v>0</v>
      </c>
      <c r="W1314">
        <v>25</v>
      </c>
      <c r="X1314">
        <v>100</v>
      </c>
      <c r="Y1314">
        <v>100</v>
      </c>
      <c r="Z1314">
        <v>0.42691643080184472</v>
      </c>
      <c r="AA1314">
        <v>2.2852182001336803</v>
      </c>
      <c r="AB1314">
        <v>2.1213203435596424</v>
      </c>
      <c r="AC1314">
        <v>-5.8653532792787111</v>
      </c>
      <c r="AD1314">
        <v>-27.329146989412656</v>
      </c>
      <c r="AE1314">
        <v>25.785531156469844</v>
      </c>
      <c r="AF1314">
        <v>0.13696237985831247</v>
      </c>
      <c r="AG1314">
        <v>0.28132943078384404</v>
      </c>
      <c r="AH1314">
        <v>0</v>
      </c>
      <c r="AI1314">
        <v>0</v>
      </c>
    </row>
    <row r="1315" spans="1:37">
      <c r="A1315">
        <v>13</v>
      </c>
      <c r="B1315">
        <v>29</v>
      </c>
      <c r="C1315">
        <v>2022</v>
      </c>
      <c r="D1315">
        <v>99</v>
      </c>
      <c r="E1315">
        <v>99</v>
      </c>
      <c r="F1315">
        <v>99</v>
      </c>
      <c r="G1315">
        <v>99</v>
      </c>
      <c r="H1315">
        <v>99</v>
      </c>
      <c r="I1315">
        <v>99</v>
      </c>
      <c r="J1315">
        <v>999</v>
      </c>
      <c r="K1315">
        <v>99</v>
      </c>
      <c r="L1315">
        <v>99</v>
      </c>
      <c r="M1315">
        <v>99</v>
      </c>
      <c r="N1315">
        <v>445</v>
      </c>
      <c r="O1315">
        <v>99</v>
      </c>
      <c r="P1315">
        <v>9999</v>
      </c>
      <c r="Q1315">
        <v>19</v>
      </c>
      <c r="R1315">
        <v>22</v>
      </c>
      <c r="S1315">
        <v>6.9545454545454541</v>
      </c>
      <c r="T1315">
        <v>7.5909090909090899</v>
      </c>
      <c r="U1315">
        <v>47.331818181818193</v>
      </c>
      <c r="V1315">
        <v>0</v>
      </c>
      <c r="W1315">
        <v>18.181818181818183</v>
      </c>
      <c r="X1315">
        <v>100</v>
      </c>
      <c r="Y1315">
        <v>100</v>
      </c>
      <c r="Z1315">
        <v>1.4605062520909216</v>
      </c>
      <c r="AA1315">
        <v>2.0555307371990934</v>
      </c>
      <c r="AB1315">
        <v>2.6052236147103831</v>
      </c>
      <c r="AC1315">
        <v>15.491830534354076</v>
      </c>
      <c r="AD1315">
        <v>-8.6175366388398142</v>
      </c>
      <c r="AE1315">
        <v>32.756187403956694</v>
      </c>
      <c r="AF1315">
        <v>0.25109769640690621</v>
      </c>
      <c r="AG1315">
        <v>0.55544706447586678</v>
      </c>
      <c r="AH1315">
        <v>0</v>
      </c>
      <c r="AI1315">
        <v>0</v>
      </c>
    </row>
    <row r="1316" spans="1:37">
      <c r="A1316">
        <v>13</v>
      </c>
      <c r="B1316">
        <v>30</v>
      </c>
      <c r="C1316">
        <v>2022</v>
      </c>
      <c r="D1316">
        <v>99</v>
      </c>
      <c r="E1316">
        <v>99</v>
      </c>
      <c r="F1316">
        <v>99</v>
      </c>
      <c r="G1316">
        <v>99</v>
      </c>
      <c r="H1316">
        <v>99</v>
      </c>
      <c r="I1316">
        <v>99</v>
      </c>
      <c r="J1316">
        <v>999</v>
      </c>
      <c r="K1316">
        <v>99</v>
      </c>
      <c r="L1316">
        <v>99</v>
      </c>
      <c r="M1316">
        <v>99</v>
      </c>
      <c r="N1316">
        <v>450</v>
      </c>
      <c r="O1316">
        <v>99</v>
      </c>
      <c r="P1316">
        <v>9999</v>
      </c>
      <c r="Q1316">
        <v>1</v>
      </c>
      <c r="R1316">
        <v>1</v>
      </c>
      <c r="S1316">
        <v>8</v>
      </c>
      <c r="T1316">
        <v>5</v>
      </c>
      <c r="U1316">
        <v>50.6</v>
      </c>
      <c r="V1316">
        <v>0</v>
      </c>
      <c r="W1316">
        <v>0</v>
      </c>
      <c r="X1316">
        <v>100</v>
      </c>
      <c r="Y1316">
        <v>100</v>
      </c>
      <c r="Z1316">
        <v>0</v>
      </c>
      <c r="AA1316">
        <v>0</v>
      </c>
      <c r="AB1316">
        <v>0</v>
      </c>
      <c r="AF1316">
        <v>1.1413531654859373E-2</v>
      </c>
      <c r="AG1316">
        <v>2.6990897399864457E-2</v>
      </c>
      <c r="AH1316">
        <v>0</v>
      </c>
    </row>
    <row r="1317" spans="1:37">
      <c r="A1317">
        <v>13</v>
      </c>
      <c r="B1317">
        <v>31</v>
      </c>
      <c r="C1317">
        <v>2022</v>
      </c>
      <c r="D1317">
        <v>99</v>
      </c>
      <c r="E1317">
        <v>99</v>
      </c>
      <c r="F1317">
        <v>99</v>
      </c>
      <c r="G1317">
        <v>99</v>
      </c>
      <c r="H1317">
        <v>99</v>
      </c>
      <c r="I1317">
        <v>99</v>
      </c>
      <c r="J1317">
        <v>999</v>
      </c>
      <c r="K1317">
        <v>99</v>
      </c>
      <c r="L1317">
        <v>99</v>
      </c>
      <c r="M1317">
        <v>99</v>
      </c>
      <c r="N1317">
        <v>455</v>
      </c>
      <c r="O1317">
        <v>99</v>
      </c>
      <c r="P1317">
        <v>9999</v>
      </c>
    </row>
    <row r="1318" spans="1:37">
      <c r="A1318">
        <v>13</v>
      </c>
      <c r="B1318">
        <v>32</v>
      </c>
      <c r="C1318">
        <v>2022</v>
      </c>
      <c r="D1318">
        <v>99</v>
      </c>
      <c r="E1318">
        <v>99</v>
      </c>
      <c r="F1318">
        <v>99</v>
      </c>
      <c r="G1318">
        <v>99</v>
      </c>
      <c r="H1318">
        <v>99</v>
      </c>
      <c r="I1318">
        <v>99</v>
      </c>
      <c r="J1318">
        <v>999</v>
      </c>
      <c r="K1318">
        <v>99</v>
      </c>
      <c r="L1318">
        <v>99</v>
      </c>
      <c r="M1318">
        <v>99</v>
      </c>
      <c r="N1318">
        <v>460</v>
      </c>
      <c r="O1318">
        <v>99</v>
      </c>
      <c r="P1318">
        <v>9999</v>
      </c>
    </row>
    <row r="1319" spans="1:37">
      <c r="A1319">
        <v>13</v>
      </c>
      <c r="B1319">
        <v>33</v>
      </c>
      <c r="C1319">
        <v>2021</v>
      </c>
      <c r="D1319">
        <v>99</v>
      </c>
      <c r="E1319">
        <v>99</v>
      </c>
      <c r="F1319">
        <v>99</v>
      </c>
      <c r="G1319">
        <v>99</v>
      </c>
      <c r="H1319">
        <v>99</v>
      </c>
      <c r="I1319">
        <v>99</v>
      </c>
      <c r="J1319">
        <v>999</v>
      </c>
      <c r="K1319">
        <v>99</v>
      </c>
      <c r="L1319">
        <v>99</v>
      </c>
      <c r="M1319">
        <v>99</v>
      </c>
      <c r="N1319">
        <v>409</v>
      </c>
      <c r="O1319">
        <v>99</v>
      </c>
      <c r="P1319">
        <v>9999</v>
      </c>
      <c r="Q1319">
        <v>41</v>
      </c>
      <c r="R1319">
        <v>73</v>
      </c>
      <c r="S1319">
        <v>3.6027397260273974</v>
      </c>
      <c r="T1319">
        <v>3.1095890410958913</v>
      </c>
      <c r="U1319">
        <v>8.4123287671232898</v>
      </c>
      <c r="V1319">
        <v>0</v>
      </c>
      <c r="W1319">
        <v>0</v>
      </c>
      <c r="X1319">
        <v>0</v>
      </c>
      <c r="Y1319">
        <v>0</v>
      </c>
      <c r="Z1319">
        <v>1.3619179873402556</v>
      </c>
      <c r="AA1319">
        <v>1.8486553871602565</v>
      </c>
      <c r="AB1319">
        <v>1.531063233714834</v>
      </c>
      <c r="AC1319">
        <v>25.51644882303756</v>
      </c>
      <c r="AD1319">
        <v>31.74477798143916</v>
      </c>
      <c r="AE1319">
        <v>56.227950600993871</v>
      </c>
      <c r="AF1319">
        <v>0.81536915000558496</v>
      </c>
      <c r="AG1319">
        <v>0.31473888204503081</v>
      </c>
      <c r="AH1319">
        <v>0</v>
      </c>
    </row>
    <row r="1320" spans="1:37">
      <c r="A1320">
        <v>13</v>
      </c>
      <c r="B1320">
        <v>34</v>
      </c>
      <c r="C1320">
        <v>2021</v>
      </c>
      <c r="D1320">
        <v>99</v>
      </c>
      <c r="E1320">
        <v>99</v>
      </c>
      <c r="F1320">
        <v>99</v>
      </c>
      <c r="G1320">
        <v>99</v>
      </c>
      <c r="H1320">
        <v>99</v>
      </c>
      <c r="I1320">
        <v>99</v>
      </c>
      <c r="J1320">
        <v>999</v>
      </c>
      <c r="K1320">
        <v>99</v>
      </c>
      <c r="L1320">
        <v>99</v>
      </c>
      <c r="M1320">
        <v>99</v>
      </c>
      <c r="N1320">
        <v>410</v>
      </c>
      <c r="O1320">
        <v>99</v>
      </c>
      <c r="P1320">
        <v>9999</v>
      </c>
      <c r="Q1320">
        <v>302</v>
      </c>
      <c r="R1320">
        <v>874</v>
      </c>
      <c r="S1320">
        <v>4.0972540045766594</v>
      </c>
      <c r="T1320">
        <v>3.9359267734553778</v>
      </c>
      <c r="U1320">
        <v>13.323237986270012</v>
      </c>
      <c r="V1320">
        <v>0</v>
      </c>
      <c r="W1320">
        <v>0</v>
      </c>
      <c r="X1320">
        <v>0</v>
      </c>
      <c r="Y1320">
        <v>0</v>
      </c>
      <c r="Z1320">
        <v>1.270297959830452</v>
      </c>
      <c r="AA1320">
        <v>1.7382272886784358</v>
      </c>
      <c r="AB1320">
        <v>1.6981656206586777</v>
      </c>
      <c r="AC1320">
        <v>3.7570155215413505</v>
      </c>
      <c r="AD1320">
        <v>12.894076791314095</v>
      </c>
      <c r="AE1320">
        <v>49.554651264938435</v>
      </c>
      <c r="AF1320">
        <v>9.7620909192449439</v>
      </c>
      <c r="AG1320">
        <v>5.9680509027229762</v>
      </c>
      <c r="AH1320">
        <v>1.7162471395881005</v>
      </c>
    </row>
    <row r="1321" spans="1:37">
      <c r="A1321">
        <v>13</v>
      </c>
      <c r="B1321">
        <v>35</v>
      </c>
      <c r="C1321">
        <v>2021</v>
      </c>
      <c r="D1321">
        <v>99</v>
      </c>
      <c r="E1321">
        <v>99</v>
      </c>
      <c r="F1321">
        <v>99</v>
      </c>
      <c r="G1321">
        <v>99</v>
      </c>
      <c r="H1321">
        <v>99</v>
      </c>
      <c r="I1321">
        <v>99</v>
      </c>
      <c r="J1321">
        <v>999</v>
      </c>
      <c r="K1321">
        <v>99</v>
      </c>
      <c r="L1321">
        <v>99</v>
      </c>
      <c r="M1321">
        <v>99</v>
      </c>
      <c r="N1321">
        <v>415</v>
      </c>
      <c r="O1321">
        <v>99</v>
      </c>
      <c r="P1321">
        <v>9999</v>
      </c>
      <c r="Q1321">
        <v>446</v>
      </c>
      <c r="R1321">
        <v>2809</v>
      </c>
      <c r="S1321">
        <v>4.5222499110003556</v>
      </c>
      <c r="T1321">
        <v>4.554645781416875</v>
      </c>
      <c r="U1321">
        <v>17.821933072267672</v>
      </c>
      <c r="V1321">
        <v>0</v>
      </c>
      <c r="W1321">
        <v>0.10679957280170882</v>
      </c>
      <c r="X1321">
        <v>85.688857244571025</v>
      </c>
      <c r="Y1321">
        <v>0</v>
      </c>
      <c r="Z1321">
        <v>1.4036682101133078</v>
      </c>
      <c r="AA1321">
        <v>1.6557460474059276</v>
      </c>
      <c r="AB1321">
        <v>1.8211077839860144</v>
      </c>
      <c r="AC1321">
        <v>11.28896507923916</v>
      </c>
      <c r="AD1321">
        <v>15.76346571198958</v>
      </c>
      <c r="AE1321">
        <v>43.132868142271555</v>
      </c>
      <c r="AF1321">
        <v>31.374958114598456</v>
      </c>
      <c r="AG1321">
        <v>25.65770739708632</v>
      </c>
      <c r="AH1321">
        <v>0.6051975792096832</v>
      </c>
    </row>
    <row r="1322" spans="1:37">
      <c r="A1322">
        <v>13</v>
      </c>
      <c r="B1322">
        <v>36</v>
      </c>
      <c r="C1322">
        <v>2021</v>
      </c>
      <c r="D1322">
        <v>99</v>
      </c>
      <c r="E1322">
        <v>99</v>
      </c>
      <c r="F1322">
        <v>99</v>
      </c>
      <c r="G1322">
        <v>99</v>
      </c>
      <c r="H1322">
        <v>99</v>
      </c>
      <c r="I1322">
        <v>99</v>
      </c>
      <c r="J1322">
        <v>999</v>
      </c>
      <c r="K1322">
        <v>99</v>
      </c>
      <c r="L1322">
        <v>99</v>
      </c>
      <c r="M1322">
        <v>99</v>
      </c>
      <c r="N1322">
        <v>420</v>
      </c>
      <c r="O1322">
        <v>99</v>
      </c>
      <c r="P1322">
        <v>9999</v>
      </c>
      <c r="Q1322">
        <v>405</v>
      </c>
      <c r="R1322">
        <v>2935</v>
      </c>
      <c r="S1322">
        <v>5.3785349233390116</v>
      </c>
      <c r="T1322">
        <v>5.742078364565586</v>
      </c>
      <c r="U1322">
        <v>22.309485519591203</v>
      </c>
      <c r="V1322">
        <v>0.10221465076660988</v>
      </c>
      <c r="W1322">
        <v>1.2947189097103922</v>
      </c>
      <c r="X1322">
        <v>100</v>
      </c>
      <c r="Y1322">
        <v>34.173764906303226</v>
      </c>
      <c r="Z1322">
        <v>1.412726594343962</v>
      </c>
      <c r="AA1322">
        <v>1.5118439501251228</v>
      </c>
      <c r="AB1322">
        <v>1.8336020648410849</v>
      </c>
      <c r="AC1322">
        <v>19.446514266384412</v>
      </c>
      <c r="AD1322">
        <v>20.866243469820073</v>
      </c>
      <c r="AE1322">
        <v>34.37182348030921</v>
      </c>
      <c r="AF1322">
        <v>32.782307606388919</v>
      </c>
      <c r="AG1322">
        <v>33.558996140310157</v>
      </c>
      <c r="AH1322">
        <v>0.47700170357751281</v>
      </c>
    </row>
    <row r="1323" spans="1:37">
      <c r="A1323">
        <v>13</v>
      </c>
      <c r="B1323">
        <v>37</v>
      </c>
      <c r="C1323">
        <v>2021</v>
      </c>
      <c r="D1323">
        <v>99</v>
      </c>
      <c r="E1323">
        <v>99</v>
      </c>
      <c r="F1323">
        <v>99</v>
      </c>
      <c r="G1323">
        <v>99</v>
      </c>
      <c r="H1323">
        <v>99</v>
      </c>
      <c r="I1323">
        <v>99</v>
      </c>
      <c r="J1323">
        <v>999</v>
      </c>
      <c r="K1323">
        <v>99</v>
      </c>
      <c r="L1323">
        <v>99</v>
      </c>
      <c r="M1323">
        <v>99</v>
      </c>
      <c r="N1323">
        <v>425</v>
      </c>
      <c r="O1323">
        <v>99</v>
      </c>
      <c r="P1323">
        <v>9999</v>
      </c>
      <c r="Q1323">
        <v>297</v>
      </c>
      <c r="R1323">
        <v>1033</v>
      </c>
      <c r="S1323">
        <v>6.1306873184898354</v>
      </c>
      <c r="T1323">
        <v>6.8906098741529513</v>
      </c>
      <c r="U1323">
        <v>26.436234269119058</v>
      </c>
      <c r="V1323">
        <v>24.104549854791877</v>
      </c>
      <c r="W1323">
        <v>5.5179090029041618</v>
      </c>
      <c r="X1323">
        <v>100</v>
      </c>
      <c r="Y1323">
        <v>100</v>
      </c>
      <c r="Z1323">
        <v>0.86657410468103935</v>
      </c>
      <c r="AA1323">
        <v>1.3673545561026763</v>
      </c>
      <c r="AB1323">
        <v>1.8591858536758783</v>
      </c>
      <c r="AC1323">
        <v>11.96376093769025</v>
      </c>
      <c r="AD1323">
        <v>17.557311886777903</v>
      </c>
      <c r="AE1323">
        <v>23.638766923909859</v>
      </c>
      <c r="AF1323">
        <v>11.53803194459957</v>
      </c>
      <c r="AG1323">
        <v>13.99623461387622</v>
      </c>
      <c r="AH1323">
        <v>0.67763794772507269</v>
      </c>
    </row>
    <row r="1324" spans="1:37">
      <c r="A1324">
        <v>13</v>
      </c>
      <c r="B1324">
        <v>38</v>
      </c>
      <c r="C1324">
        <v>2021</v>
      </c>
      <c r="D1324">
        <v>99</v>
      </c>
      <c r="E1324">
        <v>99</v>
      </c>
      <c r="F1324">
        <v>99</v>
      </c>
      <c r="G1324">
        <v>99</v>
      </c>
      <c r="H1324">
        <v>99</v>
      </c>
      <c r="I1324">
        <v>99</v>
      </c>
      <c r="J1324">
        <v>999</v>
      </c>
      <c r="K1324">
        <v>99</v>
      </c>
      <c r="L1324">
        <v>99</v>
      </c>
      <c r="M1324">
        <v>99</v>
      </c>
      <c r="N1324">
        <v>428</v>
      </c>
      <c r="O1324">
        <v>99</v>
      </c>
      <c r="P1324">
        <v>9999</v>
      </c>
      <c r="Q1324">
        <v>187</v>
      </c>
      <c r="R1324">
        <v>416</v>
      </c>
      <c r="S1324">
        <v>6.5408653846153859</v>
      </c>
      <c r="T1324">
        <v>7.5096153846153859</v>
      </c>
      <c r="U1324">
        <v>28.972211538461529</v>
      </c>
      <c r="V1324">
        <v>17.54807692307693</v>
      </c>
      <c r="W1324">
        <v>17.307692307692317</v>
      </c>
      <c r="X1324">
        <v>100</v>
      </c>
      <c r="Y1324">
        <v>100</v>
      </c>
      <c r="Z1324">
        <v>0.57694854911721394</v>
      </c>
      <c r="AA1324">
        <v>1.281624277848624</v>
      </c>
      <c r="AB1324">
        <v>2.2057407281372181</v>
      </c>
      <c r="AC1324">
        <v>7.9785864725213758</v>
      </c>
      <c r="AD1324">
        <v>10.427093723204951</v>
      </c>
      <c r="AE1324">
        <v>37.44348000964407</v>
      </c>
      <c r="AF1324">
        <v>4.6464872109907276</v>
      </c>
      <c r="AG1324">
        <v>6.1771234188484119</v>
      </c>
      <c r="AH1324">
        <v>0.72115384615384626</v>
      </c>
    </row>
    <row r="1325" spans="1:37">
      <c r="A1325">
        <v>13</v>
      </c>
      <c r="B1325">
        <v>39</v>
      </c>
      <c r="C1325">
        <v>2021</v>
      </c>
      <c r="D1325">
        <v>99</v>
      </c>
      <c r="E1325">
        <v>99</v>
      </c>
      <c r="F1325">
        <v>99</v>
      </c>
      <c r="G1325">
        <v>99</v>
      </c>
      <c r="H1325">
        <v>99</v>
      </c>
      <c r="I1325">
        <v>99</v>
      </c>
      <c r="J1325">
        <v>999</v>
      </c>
      <c r="K1325">
        <v>99</v>
      </c>
      <c r="L1325">
        <v>99</v>
      </c>
      <c r="M1325">
        <v>99</v>
      </c>
      <c r="N1325">
        <v>430</v>
      </c>
      <c r="O1325">
        <v>99</v>
      </c>
      <c r="P1325">
        <v>9999</v>
      </c>
      <c r="Q1325">
        <v>170</v>
      </c>
      <c r="R1325">
        <v>387</v>
      </c>
      <c r="S1325">
        <v>6.746770025839794</v>
      </c>
      <c r="T1325">
        <v>7.6744186046511649</v>
      </c>
      <c r="U1325">
        <v>31.326537467700277</v>
      </c>
      <c r="V1325">
        <v>13.95348837209302</v>
      </c>
      <c r="W1325">
        <v>16.795865633074939</v>
      </c>
      <c r="X1325">
        <v>100</v>
      </c>
      <c r="Y1325">
        <v>100</v>
      </c>
      <c r="Z1325">
        <v>0.82467433115790501</v>
      </c>
      <c r="AA1325">
        <v>1.3208558247979152</v>
      </c>
      <c r="AB1325">
        <v>2.1536440749377159</v>
      </c>
      <c r="AC1325">
        <v>7.8165555070929695</v>
      </c>
      <c r="AD1325">
        <v>1.6736743680375732</v>
      </c>
      <c r="AE1325">
        <v>33.345391391980741</v>
      </c>
      <c r="AF1325">
        <v>4.3225734390707027</v>
      </c>
      <c r="AG1325">
        <v>6.2134765028794412</v>
      </c>
      <c r="AH1325">
        <v>0.77519379844961245</v>
      </c>
    </row>
    <row r="1326" spans="1:37">
      <c r="A1326">
        <v>13</v>
      </c>
      <c r="B1326">
        <v>40</v>
      </c>
      <c r="C1326">
        <v>2021</v>
      </c>
      <c r="D1326">
        <v>99</v>
      </c>
      <c r="E1326">
        <v>99</v>
      </c>
      <c r="F1326">
        <v>99</v>
      </c>
      <c r="G1326">
        <v>99</v>
      </c>
      <c r="H1326">
        <v>99</v>
      </c>
      <c r="I1326">
        <v>99</v>
      </c>
      <c r="J1326">
        <v>999</v>
      </c>
      <c r="K1326">
        <v>99</v>
      </c>
      <c r="L1326">
        <v>99</v>
      </c>
      <c r="M1326">
        <v>99</v>
      </c>
      <c r="N1326">
        <v>433</v>
      </c>
      <c r="O1326">
        <v>99</v>
      </c>
      <c r="P1326">
        <v>9999</v>
      </c>
      <c r="Q1326">
        <v>102</v>
      </c>
      <c r="R1326">
        <v>170</v>
      </c>
      <c r="S1326">
        <v>6.9117647058823524</v>
      </c>
      <c r="T1326">
        <v>7.9647058823529404</v>
      </c>
      <c r="U1326">
        <v>33.95429411764708</v>
      </c>
      <c r="V1326">
        <v>14.705882352941178</v>
      </c>
      <c r="W1326">
        <v>27.058823529411757</v>
      </c>
      <c r="X1326">
        <v>100</v>
      </c>
      <c r="Y1326">
        <v>100</v>
      </c>
      <c r="Z1326">
        <v>0.55696322243067686</v>
      </c>
      <c r="AA1326">
        <v>1.4706470576471036</v>
      </c>
      <c r="AB1326">
        <v>2.6632446324583743</v>
      </c>
      <c r="AC1326">
        <v>13.949671398472198</v>
      </c>
      <c r="AD1326">
        <v>1.5449207927579578</v>
      </c>
      <c r="AE1326">
        <v>47.679869330006817</v>
      </c>
      <c r="AF1326">
        <v>1.8988048698760192</v>
      </c>
      <c r="AG1326">
        <v>2.958386609846587</v>
      </c>
      <c r="AH1326">
        <v>0.58823529411764708</v>
      </c>
    </row>
    <row r="1327" spans="1:37">
      <c r="A1327">
        <v>13</v>
      </c>
      <c r="B1327">
        <v>41</v>
      </c>
      <c r="C1327">
        <v>2021</v>
      </c>
      <c r="D1327">
        <v>99</v>
      </c>
      <c r="E1327">
        <v>99</v>
      </c>
      <c r="F1327">
        <v>99</v>
      </c>
      <c r="G1327">
        <v>99</v>
      </c>
      <c r="H1327">
        <v>99</v>
      </c>
      <c r="I1327">
        <v>99</v>
      </c>
      <c r="J1327">
        <v>999</v>
      </c>
      <c r="K1327">
        <v>99</v>
      </c>
      <c r="L1327">
        <v>99</v>
      </c>
      <c r="M1327">
        <v>99</v>
      </c>
      <c r="N1327">
        <v>435</v>
      </c>
      <c r="O1327">
        <v>99</v>
      </c>
      <c r="P1327">
        <v>9999</v>
      </c>
      <c r="Q1327">
        <v>85</v>
      </c>
      <c r="R1327">
        <v>124</v>
      </c>
      <c r="S1327">
        <v>7.0725806451612891</v>
      </c>
      <c r="T1327">
        <v>8.1693548387096779</v>
      </c>
      <c r="U1327">
        <v>36.424193548387073</v>
      </c>
      <c r="V1327">
        <v>0</v>
      </c>
      <c r="W1327">
        <v>32.258064516129025</v>
      </c>
      <c r="X1327">
        <v>100</v>
      </c>
      <c r="Y1327">
        <v>100</v>
      </c>
      <c r="Z1327">
        <v>0.81446905006178261</v>
      </c>
      <c r="AA1327">
        <v>1.432195399675338</v>
      </c>
      <c r="AB1327">
        <v>2.6203969601814525</v>
      </c>
      <c r="AC1327">
        <v>4.1704351029235927</v>
      </c>
      <c r="AD1327">
        <v>20.462119933975941</v>
      </c>
      <c r="AE1327">
        <v>49.311232580311824</v>
      </c>
      <c r="AF1327">
        <v>1.3850106109683904</v>
      </c>
      <c r="AG1327">
        <v>2.3148504065210642</v>
      </c>
      <c r="AH1327">
        <v>0</v>
      </c>
    </row>
    <row r="1328" spans="1:37">
      <c r="A1328">
        <v>13</v>
      </c>
      <c r="B1328">
        <v>42</v>
      </c>
      <c r="C1328">
        <v>2021</v>
      </c>
      <c r="D1328">
        <v>99</v>
      </c>
      <c r="E1328">
        <v>99</v>
      </c>
      <c r="F1328">
        <v>99</v>
      </c>
      <c r="G1328">
        <v>99</v>
      </c>
      <c r="H1328">
        <v>99</v>
      </c>
      <c r="I1328">
        <v>99</v>
      </c>
      <c r="J1328">
        <v>999</v>
      </c>
      <c r="K1328">
        <v>99</v>
      </c>
      <c r="L1328">
        <v>99</v>
      </c>
      <c r="M1328">
        <v>99</v>
      </c>
      <c r="N1328">
        <v>438</v>
      </c>
      <c r="O1328">
        <v>99</v>
      </c>
      <c r="P1328">
        <v>9999</v>
      </c>
      <c r="Q1328">
        <v>42</v>
      </c>
      <c r="R1328">
        <v>53</v>
      </c>
      <c r="S1328">
        <v>7.3207547169811331</v>
      </c>
      <c r="T1328">
        <v>8.9056603773584939</v>
      </c>
      <c r="U1328">
        <v>38.886981132075469</v>
      </c>
      <c r="V1328">
        <v>0</v>
      </c>
      <c r="W1328">
        <v>45.283018867924511</v>
      </c>
      <c r="X1328">
        <v>100</v>
      </c>
      <c r="Y1328">
        <v>100</v>
      </c>
      <c r="Z1328">
        <v>0.5920179271432402</v>
      </c>
      <c r="AA1328">
        <v>1.2251081570375781</v>
      </c>
      <c r="AB1328">
        <v>3.1698113207547194</v>
      </c>
      <c r="AC1328">
        <v>30.518399247171256</v>
      </c>
      <c r="AD1328">
        <v>-3.0214399745663649</v>
      </c>
      <c r="AE1328">
        <v>50.823391049780192</v>
      </c>
      <c r="AF1328">
        <v>0.59198034178487657</v>
      </c>
      <c r="AG1328">
        <v>1.0563100200026527</v>
      </c>
      <c r="AH1328">
        <v>0</v>
      </c>
    </row>
    <row r="1329" spans="1:34">
      <c r="A1329">
        <v>13</v>
      </c>
      <c r="B1329">
        <v>43</v>
      </c>
      <c r="C1329">
        <v>2021</v>
      </c>
      <c r="D1329">
        <v>99</v>
      </c>
      <c r="E1329">
        <v>99</v>
      </c>
      <c r="F1329">
        <v>99</v>
      </c>
      <c r="G1329">
        <v>99</v>
      </c>
      <c r="H1329">
        <v>99</v>
      </c>
      <c r="I1329">
        <v>99</v>
      </c>
      <c r="J1329">
        <v>999</v>
      </c>
      <c r="K1329">
        <v>99</v>
      </c>
      <c r="L1329">
        <v>99</v>
      </c>
      <c r="M1329">
        <v>99</v>
      </c>
      <c r="N1329">
        <v>440</v>
      </c>
      <c r="O1329">
        <v>99</v>
      </c>
      <c r="P1329">
        <v>9999</v>
      </c>
      <c r="Q1329">
        <v>31</v>
      </c>
      <c r="R1329">
        <v>37</v>
      </c>
      <c r="S1329">
        <v>6.729729729729728</v>
      </c>
      <c r="T1329">
        <v>8.0810810810810807</v>
      </c>
      <c r="U1329">
        <v>41.246756756756746</v>
      </c>
      <c r="V1329">
        <v>0</v>
      </c>
      <c r="W1329">
        <v>35.13513513513513</v>
      </c>
      <c r="X1329">
        <v>100</v>
      </c>
      <c r="Y1329">
        <v>100</v>
      </c>
      <c r="Z1329">
        <v>0.88461338036762693</v>
      </c>
      <c r="AA1329">
        <v>1.4453775088779373</v>
      </c>
      <c r="AB1329">
        <v>2.9989041095524742</v>
      </c>
      <c r="AC1329">
        <v>15.467859571922363</v>
      </c>
      <c r="AD1329">
        <v>16.391962110184949</v>
      </c>
      <c r="AE1329">
        <v>73.458075973266588</v>
      </c>
      <c r="AF1329">
        <v>0.41326929520831002</v>
      </c>
      <c r="AG1329">
        <v>0.78217301751405743</v>
      </c>
      <c r="AH1329">
        <v>0</v>
      </c>
    </row>
    <row r="1330" spans="1:34">
      <c r="A1330">
        <v>13</v>
      </c>
      <c r="B1330">
        <v>44</v>
      </c>
      <c r="C1330">
        <v>2021</v>
      </c>
      <c r="D1330">
        <v>99</v>
      </c>
      <c r="E1330">
        <v>99</v>
      </c>
      <c r="F1330">
        <v>99</v>
      </c>
      <c r="G1330">
        <v>99</v>
      </c>
      <c r="H1330">
        <v>99</v>
      </c>
      <c r="I1330">
        <v>99</v>
      </c>
      <c r="J1330">
        <v>999</v>
      </c>
      <c r="K1330">
        <v>99</v>
      </c>
      <c r="L1330">
        <v>99</v>
      </c>
      <c r="M1330">
        <v>99</v>
      </c>
      <c r="N1330">
        <v>443</v>
      </c>
      <c r="O1330">
        <v>99</v>
      </c>
      <c r="P1330">
        <v>9999</v>
      </c>
      <c r="Q1330">
        <v>18</v>
      </c>
      <c r="R1330">
        <v>19</v>
      </c>
      <c r="S1330">
        <v>6.8947368421052646</v>
      </c>
      <c r="T1330">
        <v>7.6842105263157903</v>
      </c>
      <c r="U1330">
        <v>43.663157894736848</v>
      </c>
      <c r="V1330">
        <v>0</v>
      </c>
      <c r="W1330">
        <v>26.315789473684205</v>
      </c>
      <c r="X1330">
        <v>100</v>
      </c>
      <c r="Y1330">
        <v>100</v>
      </c>
      <c r="Z1330">
        <v>0.47608107040261854</v>
      </c>
      <c r="AA1330">
        <v>1.2093816097974823</v>
      </c>
      <c r="AB1330">
        <v>2.734817064582439</v>
      </c>
      <c r="AC1330">
        <v>-29.651091963779891</v>
      </c>
      <c r="AD1330">
        <v>5.5338063255750489</v>
      </c>
      <c r="AE1330">
        <v>32.412469542109498</v>
      </c>
      <c r="AF1330">
        <v>0.21221936780967279</v>
      </c>
      <c r="AG1330">
        <v>0.4251870648828488</v>
      </c>
      <c r="AH1330">
        <v>0</v>
      </c>
    </row>
    <row r="1331" spans="1:34">
      <c r="A1331">
        <v>13</v>
      </c>
      <c r="B1331">
        <v>45</v>
      </c>
      <c r="C1331">
        <v>2021</v>
      </c>
      <c r="D1331">
        <v>99</v>
      </c>
      <c r="E1331">
        <v>99</v>
      </c>
      <c r="F1331">
        <v>99</v>
      </c>
      <c r="G1331">
        <v>99</v>
      </c>
      <c r="H1331">
        <v>99</v>
      </c>
      <c r="I1331">
        <v>99</v>
      </c>
      <c r="J1331">
        <v>999</v>
      </c>
      <c r="K1331">
        <v>99</v>
      </c>
      <c r="L1331">
        <v>99</v>
      </c>
      <c r="M1331">
        <v>99</v>
      </c>
      <c r="N1331">
        <v>445</v>
      </c>
      <c r="O1331">
        <v>99</v>
      </c>
      <c r="P1331">
        <v>9999</v>
      </c>
      <c r="Q1331">
        <v>13</v>
      </c>
      <c r="R1331">
        <v>17</v>
      </c>
      <c r="S1331">
        <v>6.5882352941176485</v>
      </c>
      <c r="T1331">
        <v>7.4705882352941186</v>
      </c>
      <c r="U1331">
        <v>46.964117647058806</v>
      </c>
      <c r="V1331">
        <v>0</v>
      </c>
      <c r="W1331">
        <v>11.76470588235294</v>
      </c>
      <c r="X1331">
        <v>100</v>
      </c>
      <c r="Y1331">
        <v>100</v>
      </c>
      <c r="Z1331">
        <v>1.503885394662182</v>
      </c>
      <c r="AA1331">
        <v>1.6109486985446071</v>
      </c>
      <c r="AB1331">
        <v>2.1176470588235294</v>
      </c>
      <c r="AC1331">
        <v>21.752321257030317</v>
      </c>
      <c r="AD1331">
        <v>5.1109443160285535</v>
      </c>
      <c r="AE1331">
        <v>29.820450353059176</v>
      </c>
      <c r="AF1331">
        <v>0.18988048698760193</v>
      </c>
      <c r="AG1331">
        <v>0.40919129789274072</v>
      </c>
      <c r="AH1331">
        <v>0</v>
      </c>
    </row>
    <row r="1332" spans="1:34">
      <c r="A1332">
        <v>13</v>
      </c>
      <c r="B1332">
        <v>46</v>
      </c>
      <c r="C1332">
        <v>2021</v>
      </c>
      <c r="D1332">
        <v>99</v>
      </c>
      <c r="E1332">
        <v>99</v>
      </c>
      <c r="F1332">
        <v>99</v>
      </c>
      <c r="G1332">
        <v>99</v>
      </c>
      <c r="H1332">
        <v>99</v>
      </c>
      <c r="I1332">
        <v>99</v>
      </c>
      <c r="J1332">
        <v>999</v>
      </c>
      <c r="K1332">
        <v>99</v>
      </c>
      <c r="L1332">
        <v>99</v>
      </c>
      <c r="M1332">
        <v>99</v>
      </c>
      <c r="N1332">
        <v>450</v>
      </c>
      <c r="O1332">
        <v>99</v>
      </c>
      <c r="P1332">
        <v>9999</v>
      </c>
      <c r="Q1332">
        <v>2</v>
      </c>
      <c r="R1332">
        <v>2</v>
      </c>
      <c r="S1332">
        <v>9.5</v>
      </c>
      <c r="T1332">
        <v>11</v>
      </c>
      <c r="U1332">
        <v>50.484999999999999</v>
      </c>
      <c r="V1332">
        <v>0</v>
      </c>
      <c r="W1332">
        <v>50</v>
      </c>
      <c r="X1332">
        <v>100</v>
      </c>
      <c r="Y1332">
        <v>100</v>
      </c>
      <c r="Z1332">
        <v>0.21500000000117264</v>
      </c>
      <c r="AA1332">
        <v>1.5</v>
      </c>
      <c r="AB1332">
        <v>3</v>
      </c>
      <c r="AC1332">
        <v>-99.999999999451774</v>
      </c>
      <c r="AD1332">
        <v>-99.999999999451774</v>
      </c>
      <c r="AE1332">
        <v>100</v>
      </c>
      <c r="AF1332">
        <v>2.2338880822070806E-2</v>
      </c>
      <c r="AG1332">
        <v>5.1749201954220406E-2</v>
      </c>
      <c r="AH1332">
        <v>0</v>
      </c>
    </row>
    <row r="1333" spans="1:34">
      <c r="A1333">
        <v>13</v>
      </c>
      <c r="B1333">
        <v>47</v>
      </c>
      <c r="C1333">
        <v>2021</v>
      </c>
      <c r="D1333">
        <v>99</v>
      </c>
      <c r="E1333">
        <v>99</v>
      </c>
      <c r="F1333">
        <v>99</v>
      </c>
      <c r="G1333">
        <v>99</v>
      </c>
      <c r="H1333">
        <v>99</v>
      </c>
      <c r="I1333">
        <v>99</v>
      </c>
      <c r="J1333">
        <v>999</v>
      </c>
      <c r="K1333">
        <v>99</v>
      </c>
      <c r="L1333">
        <v>99</v>
      </c>
      <c r="M1333">
        <v>99</v>
      </c>
      <c r="N1333">
        <v>455</v>
      </c>
      <c r="O1333">
        <v>99</v>
      </c>
      <c r="P1333">
        <v>9999</v>
      </c>
      <c r="Q1333">
        <v>4</v>
      </c>
      <c r="R1333">
        <v>4</v>
      </c>
      <c r="S1333">
        <v>8</v>
      </c>
      <c r="T1333">
        <v>9.5</v>
      </c>
      <c r="U1333">
        <v>56.497500000000002</v>
      </c>
      <c r="V1333">
        <v>0</v>
      </c>
      <c r="W1333">
        <v>25</v>
      </c>
      <c r="X1333">
        <v>100</v>
      </c>
      <c r="Y1333">
        <v>100</v>
      </c>
      <c r="Z1333">
        <v>0.84665149264625372</v>
      </c>
      <c r="AA1333">
        <v>0</v>
      </c>
      <c r="AB1333">
        <v>2.598076211353316</v>
      </c>
      <c r="AD1333">
        <v>6.9897003791903121</v>
      </c>
      <c r="AF1333">
        <v>4.4677761644141611E-2</v>
      </c>
      <c r="AG1333">
        <v>0.1158245236172553</v>
      </c>
      <c r="AH1333">
        <v>0</v>
      </c>
    </row>
    <row r="1334" spans="1:34">
      <c r="A1334">
        <v>13</v>
      </c>
      <c r="B1334">
        <v>48</v>
      </c>
      <c r="C1334">
        <v>2021</v>
      </c>
      <c r="D1334">
        <v>99</v>
      </c>
      <c r="E1334">
        <v>99</v>
      </c>
      <c r="F1334">
        <v>99</v>
      </c>
      <c r="G1334">
        <v>99</v>
      </c>
      <c r="H1334">
        <v>99</v>
      </c>
      <c r="I1334">
        <v>99</v>
      </c>
      <c r="J1334">
        <v>999</v>
      </c>
      <c r="K1334">
        <v>99</v>
      </c>
      <c r="L1334">
        <v>99</v>
      </c>
      <c r="M1334">
        <v>99</v>
      </c>
      <c r="N1334">
        <v>460</v>
      </c>
      <c r="O1334">
        <v>99</v>
      </c>
      <c r="P1334">
        <v>9999</v>
      </c>
    </row>
    <row r="1335" spans="1:34">
      <c r="A1335">
        <v>13</v>
      </c>
      <c r="B1335">
        <v>49</v>
      </c>
      <c r="C1335">
        <v>2020</v>
      </c>
      <c r="D1335">
        <v>99</v>
      </c>
      <c r="E1335">
        <v>99</v>
      </c>
      <c r="F1335">
        <v>99</v>
      </c>
      <c r="G1335">
        <v>99</v>
      </c>
      <c r="H1335">
        <v>99</v>
      </c>
      <c r="I1335">
        <v>99</v>
      </c>
      <c r="J1335">
        <v>999</v>
      </c>
      <c r="K1335">
        <v>99</v>
      </c>
      <c r="L1335">
        <v>99</v>
      </c>
      <c r="M1335">
        <v>99</v>
      </c>
      <c r="N1335">
        <v>409</v>
      </c>
      <c r="O1335">
        <v>99</v>
      </c>
      <c r="P1335">
        <v>9999</v>
      </c>
      <c r="Q1335">
        <v>56</v>
      </c>
      <c r="R1335">
        <v>122</v>
      </c>
      <c r="S1335">
        <v>3.6885245901639343</v>
      </c>
      <c r="T1335">
        <v>3.3770491803278686</v>
      </c>
      <c r="U1335">
        <v>7.4261475409836066</v>
      </c>
      <c r="V1335">
        <v>0</v>
      </c>
      <c r="W1335">
        <v>0</v>
      </c>
      <c r="X1335">
        <v>0</v>
      </c>
      <c r="Y1335">
        <v>0</v>
      </c>
      <c r="Z1335">
        <v>2.9294895338695706</v>
      </c>
      <c r="AA1335">
        <v>1.6893202009088164</v>
      </c>
      <c r="AB1335">
        <v>1.724119489471289</v>
      </c>
      <c r="AC1335">
        <v>-19.195797712191048</v>
      </c>
      <c r="AD1335">
        <v>-40.537853680293352</v>
      </c>
      <c r="AE1335">
        <v>36.677364931386869</v>
      </c>
      <c r="AF1335">
        <v>1.3083109919571048</v>
      </c>
      <c r="AG1335">
        <v>0.4508199739536628</v>
      </c>
      <c r="AH1335">
        <v>1.6393442622950822</v>
      </c>
    </row>
    <row r="1336" spans="1:34">
      <c r="A1336">
        <v>13</v>
      </c>
      <c r="B1336">
        <v>50</v>
      </c>
      <c r="C1336">
        <v>2020</v>
      </c>
      <c r="D1336">
        <v>99</v>
      </c>
      <c r="E1336">
        <v>99</v>
      </c>
      <c r="F1336">
        <v>99</v>
      </c>
      <c r="G1336">
        <v>99</v>
      </c>
      <c r="H1336">
        <v>99</v>
      </c>
      <c r="I1336">
        <v>99</v>
      </c>
      <c r="J1336">
        <v>999</v>
      </c>
      <c r="K1336">
        <v>99</v>
      </c>
      <c r="L1336">
        <v>99</v>
      </c>
      <c r="M1336">
        <v>99</v>
      </c>
      <c r="N1336">
        <v>410</v>
      </c>
      <c r="O1336">
        <v>99</v>
      </c>
      <c r="P1336">
        <v>9999</v>
      </c>
      <c r="Q1336">
        <v>294</v>
      </c>
      <c r="R1336">
        <v>866</v>
      </c>
      <c r="S1336">
        <v>4.2598152424942253</v>
      </c>
      <c r="T1336">
        <v>3.9780600461893751</v>
      </c>
      <c r="U1336">
        <v>13.279676674364882</v>
      </c>
      <c r="V1336">
        <v>0</v>
      </c>
      <c r="W1336">
        <v>0.11547344110854502</v>
      </c>
      <c r="X1336">
        <v>0</v>
      </c>
      <c r="Y1336">
        <v>0</v>
      </c>
      <c r="Z1336">
        <v>1.3126410226531771</v>
      </c>
      <c r="AA1336">
        <v>1.7645932512361264</v>
      </c>
      <c r="AB1336">
        <v>1.7074024207601295</v>
      </c>
      <c r="AC1336">
        <v>-4.064878701802936</v>
      </c>
      <c r="AD1336">
        <v>3.2250166008916104</v>
      </c>
      <c r="AE1336">
        <v>42.38691303206884</v>
      </c>
      <c r="AF1336">
        <v>9.2868632707774807</v>
      </c>
      <c r="AG1336">
        <v>5.7224912686253804</v>
      </c>
      <c r="AH1336">
        <v>0.8083140877598155</v>
      </c>
    </row>
    <row r="1337" spans="1:34">
      <c r="A1337">
        <v>13</v>
      </c>
      <c r="B1337">
        <v>51</v>
      </c>
      <c r="C1337">
        <v>2020</v>
      </c>
      <c r="D1337">
        <v>99</v>
      </c>
      <c r="E1337">
        <v>99</v>
      </c>
      <c r="F1337">
        <v>99</v>
      </c>
      <c r="G1337">
        <v>99</v>
      </c>
      <c r="H1337">
        <v>99</v>
      </c>
      <c r="I1337">
        <v>99</v>
      </c>
      <c r="J1337">
        <v>999</v>
      </c>
      <c r="K1337">
        <v>99</v>
      </c>
      <c r="L1337">
        <v>99</v>
      </c>
      <c r="M1337">
        <v>99</v>
      </c>
      <c r="N1337">
        <v>415</v>
      </c>
      <c r="O1337">
        <v>99</v>
      </c>
      <c r="P1337">
        <v>9999</v>
      </c>
      <c r="Q1337">
        <v>454</v>
      </c>
      <c r="R1337">
        <v>3038</v>
      </c>
      <c r="S1337">
        <v>4.3466096115865698</v>
      </c>
      <c r="T1337">
        <v>4.6454904542462154</v>
      </c>
      <c r="U1337">
        <v>17.821234364713611</v>
      </c>
      <c r="V1337">
        <v>0</v>
      </c>
      <c r="W1337">
        <v>0.29624753127057274</v>
      </c>
      <c r="X1337">
        <v>86.800526662277818</v>
      </c>
      <c r="Y1337">
        <v>0</v>
      </c>
      <c r="Z1337">
        <v>1.3832257419904472</v>
      </c>
      <c r="AA1337">
        <v>1.6135963699844236</v>
      </c>
      <c r="AB1337">
        <v>1.8105819827525973</v>
      </c>
      <c r="AC1337">
        <v>9.0696904500563118</v>
      </c>
      <c r="AD1337">
        <v>14.658466954037252</v>
      </c>
      <c r="AE1337">
        <v>41.521382405067691</v>
      </c>
      <c r="AF1337">
        <v>32.579088471849865</v>
      </c>
      <c r="AG1337">
        <v>26.940477969985956</v>
      </c>
      <c r="AH1337">
        <v>0.36208031599736656</v>
      </c>
    </row>
    <row r="1338" spans="1:34">
      <c r="A1338">
        <v>13</v>
      </c>
      <c r="B1338">
        <v>52</v>
      </c>
      <c r="C1338">
        <v>2020</v>
      </c>
      <c r="D1338">
        <v>99</v>
      </c>
      <c r="E1338">
        <v>99</v>
      </c>
      <c r="F1338">
        <v>99</v>
      </c>
      <c r="G1338">
        <v>99</v>
      </c>
      <c r="H1338">
        <v>99</v>
      </c>
      <c r="I1338">
        <v>99</v>
      </c>
      <c r="J1338">
        <v>999</v>
      </c>
      <c r="K1338">
        <v>99</v>
      </c>
      <c r="L1338">
        <v>99</v>
      </c>
      <c r="M1338">
        <v>99</v>
      </c>
      <c r="N1338">
        <v>420</v>
      </c>
      <c r="O1338">
        <v>99</v>
      </c>
      <c r="P1338">
        <v>9999</v>
      </c>
      <c r="Q1338">
        <v>372</v>
      </c>
      <c r="R1338">
        <v>3090</v>
      </c>
      <c r="S1338">
        <v>5.1297734627831719</v>
      </c>
      <c r="T1338">
        <v>5.8896440129449843</v>
      </c>
      <c r="U1338">
        <v>22.305239482200687</v>
      </c>
      <c r="V1338">
        <v>9.7087378640776725E-2</v>
      </c>
      <c r="W1338">
        <v>1.5857605177993523</v>
      </c>
      <c r="X1338">
        <v>100</v>
      </c>
      <c r="Y1338">
        <v>32.200647249190922</v>
      </c>
      <c r="Z1338">
        <v>1.3868249076663544</v>
      </c>
      <c r="AA1338">
        <v>1.4277600128111525</v>
      </c>
      <c r="AB1338">
        <v>1.8325860738130204</v>
      </c>
      <c r="AC1338">
        <v>21.205487602154516</v>
      </c>
      <c r="AD1338">
        <v>23.450260243183106</v>
      </c>
      <c r="AE1338">
        <v>34.857951689421952</v>
      </c>
      <c r="AF1338">
        <v>33.136729222520117</v>
      </c>
      <c r="AG1338">
        <v>34.296129891724426</v>
      </c>
      <c r="AH1338">
        <v>0.16181229773462785</v>
      </c>
    </row>
    <row r="1339" spans="1:34">
      <c r="A1339">
        <v>13</v>
      </c>
      <c r="B1339">
        <v>53</v>
      </c>
      <c r="C1339">
        <v>2020</v>
      </c>
      <c r="D1339">
        <v>99</v>
      </c>
      <c r="E1339">
        <v>99</v>
      </c>
      <c r="F1339">
        <v>99</v>
      </c>
      <c r="G1339">
        <v>99</v>
      </c>
      <c r="H1339">
        <v>99</v>
      </c>
      <c r="I1339">
        <v>99</v>
      </c>
      <c r="J1339">
        <v>999</v>
      </c>
      <c r="K1339">
        <v>99</v>
      </c>
      <c r="L1339">
        <v>99</v>
      </c>
      <c r="M1339">
        <v>99</v>
      </c>
      <c r="N1339">
        <v>425</v>
      </c>
      <c r="O1339">
        <v>99</v>
      </c>
      <c r="P1339">
        <v>9999</v>
      </c>
      <c r="Q1339">
        <v>282</v>
      </c>
      <c r="R1339">
        <v>1018</v>
      </c>
      <c r="S1339">
        <v>5.9774066797642416</v>
      </c>
      <c r="T1339">
        <v>7.0216110019646356</v>
      </c>
      <c r="U1339">
        <v>26.377760314341831</v>
      </c>
      <c r="V1339">
        <v>17.583497053045189</v>
      </c>
      <c r="W1339">
        <v>7.072691552062869</v>
      </c>
      <c r="X1339">
        <v>100</v>
      </c>
      <c r="Y1339">
        <v>100</v>
      </c>
      <c r="Z1339">
        <v>0.88353076599370395</v>
      </c>
      <c r="AA1339">
        <v>1.3605732185155037</v>
      </c>
      <c r="AB1339">
        <v>1.9671977411552368</v>
      </c>
      <c r="AC1339">
        <v>10.629531041740456</v>
      </c>
      <c r="AD1339">
        <v>8.2396373682316888</v>
      </c>
      <c r="AE1339">
        <v>22.62628701290846</v>
      </c>
      <c r="AF1339">
        <v>10.916890080428956</v>
      </c>
      <c r="AG1339">
        <v>13.361814589332297</v>
      </c>
      <c r="AH1339">
        <v>0</v>
      </c>
    </row>
    <row r="1340" spans="1:34">
      <c r="A1340">
        <v>13</v>
      </c>
      <c r="B1340">
        <v>54</v>
      </c>
      <c r="C1340">
        <v>2020</v>
      </c>
      <c r="D1340">
        <v>99</v>
      </c>
      <c r="E1340">
        <v>99</v>
      </c>
      <c r="F1340">
        <v>99</v>
      </c>
      <c r="G1340">
        <v>99</v>
      </c>
      <c r="H1340">
        <v>99</v>
      </c>
      <c r="I1340">
        <v>99</v>
      </c>
      <c r="J1340">
        <v>999</v>
      </c>
      <c r="K1340">
        <v>99</v>
      </c>
      <c r="L1340">
        <v>99</v>
      </c>
      <c r="M1340">
        <v>99</v>
      </c>
      <c r="N1340">
        <v>428</v>
      </c>
      <c r="O1340">
        <v>99</v>
      </c>
      <c r="P1340">
        <v>9999</v>
      </c>
      <c r="Q1340">
        <v>195</v>
      </c>
      <c r="R1340">
        <v>422</v>
      </c>
      <c r="S1340">
        <v>6.4857819905213265</v>
      </c>
      <c r="T1340">
        <v>7.545023696682466</v>
      </c>
      <c r="U1340">
        <v>28.960047393364938</v>
      </c>
      <c r="V1340">
        <v>13.270142180094783</v>
      </c>
      <c r="W1340">
        <v>14.691943127962086</v>
      </c>
      <c r="X1340">
        <v>100</v>
      </c>
      <c r="Y1340">
        <v>100</v>
      </c>
      <c r="Z1340">
        <v>0.60606374903597249</v>
      </c>
      <c r="AA1340">
        <v>1.3985560359339262</v>
      </c>
      <c r="AB1340">
        <v>2.0975298888238898</v>
      </c>
      <c r="AC1340">
        <v>-6.1476478525143055</v>
      </c>
      <c r="AD1340">
        <v>5.5938916083593444</v>
      </c>
      <c r="AE1340">
        <v>26.194280936170255</v>
      </c>
      <c r="AF1340">
        <v>4.5254691689008046</v>
      </c>
      <c r="AG1340">
        <v>6.0812304953521243</v>
      </c>
      <c r="AH1340">
        <v>0</v>
      </c>
    </row>
    <row r="1341" spans="1:34">
      <c r="A1341">
        <v>13</v>
      </c>
      <c r="B1341">
        <v>55</v>
      </c>
      <c r="C1341">
        <v>2020</v>
      </c>
      <c r="D1341">
        <v>99</v>
      </c>
      <c r="E1341">
        <v>99</v>
      </c>
      <c r="F1341">
        <v>99</v>
      </c>
      <c r="G1341">
        <v>99</v>
      </c>
      <c r="H1341">
        <v>99</v>
      </c>
      <c r="I1341">
        <v>99</v>
      </c>
      <c r="J1341">
        <v>999</v>
      </c>
      <c r="K1341">
        <v>99</v>
      </c>
      <c r="L1341">
        <v>99</v>
      </c>
      <c r="M1341">
        <v>99</v>
      </c>
      <c r="N1341">
        <v>430</v>
      </c>
      <c r="O1341">
        <v>99</v>
      </c>
      <c r="P1341">
        <v>9999</v>
      </c>
      <c r="Q1341">
        <v>185</v>
      </c>
      <c r="R1341">
        <v>387</v>
      </c>
      <c r="S1341">
        <v>6.6640826873385004</v>
      </c>
      <c r="T1341">
        <v>8.0956072351421184</v>
      </c>
      <c r="U1341">
        <v>31.458888888888875</v>
      </c>
      <c r="V1341">
        <v>10.852713178294572</v>
      </c>
      <c r="W1341">
        <v>24.289405684754524</v>
      </c>
      <c r="X1341">
        <v>100</v>
      </c>
      <c r="Y1341">
        <v>100</v>
      </c>
      <c r="Z1341">
        <v>0.86599321213765901</v>
      </c>
      <c r="AA1341">
        <v>1.4647721638093798</v>
      </c>
      <c r="AB1341">
        <v>2.2013987403946671</v>
      </c>
      <c r="AC1341">
        <v>10.575525937601531</v>
      </c>
      <c r="AD1341">
        <v>6.74610613607787</v>
      </c>
      <c r="AE1341">
        <v>29.523917320898622</v>
      </c>
      <c r="AF1341">
        <v>4.1501340482573728</v>
      </c>
      <c r="AG1341">
        <v>6.0580672487516694</v>
      </c>
      <c r="AH1341">
        <v>0.51679586563307489</v>
      </c>
    </row>
    <row r="1342" spans="1:34">
      <c r="A1342">
        <v>13</v>
      </c>
      <c r="B1342">
        <v>56</v>
      </c>
      <c r="C1342">
        <v>2020</v>
      </c>
      <c r="D1342">
        <v>99</v>
      </c>
      <c r="E1342">
        <v>99</v>
      </c>
      <c r="F1342">
        <v>99</v>
      </c>
      <c r="G1342">
        <v>99</v>
      </c>
      <c r="H1342">
        <v>99</v>
      </c>
      <c r="I1342">
        <v>99</v>
      </c>
      <c r="J1342">
        <v>999</v>
      </c>
      <c r="K1342">
        <v>99</v>
      </c>
      <c r="L1342">
        <v>99</v>
      </c>
      <c r="M1342">
        <v>99</v>
      </c>
      <c r="N1342">
        <v>433</v>
      </c>
      <c r="O1342">
        <v>99</v>
      </c>
      <c r="P1342">
        <v>9999</v>
      </c>
      <c r="Q1342">
        <v>92</v>
      </c>
      <c r="R1342">
        <v>142</v>
      </c>
      <c r="S1342">
        <v>6.7605633802816882</v>
      </c>
      <c r="T1342">
        <v>7.9577464788732399</v>
      </c>
      <c r="U1342">
        <v>34.00295774647887</v>
      </c>
      <c r="V1342">
        <v>18.309859154929576</v>
      </c>
      <c r="W1342">
        <v>28.873239436619723</v>
      </c>
      <c r="X1342">
        <v>100</v>
      </c>
      <c r="Y1342">
        <v>100</v>
      </c>
      <c r="Z1342">
        <v>0.58154939810761241</v>
      </c>
      <c r="AA1342">
        <v>1.413862841051736</v>
      </c>
      <c r="AB1342">
        <v>2.4918832728653633</v>
      </c>
      <c r="AC1342">
        <v>7.520386247720336</v>
      </c>
      <c r="AD1342">
        <v>8.3039006060103251</v>
      </c>
      <c r="AE1342">
        <v>51.88240524090687</v>
      </c>
      <c r="AF1342">
        <v>1.5227882037533504</v>
      </c>
      <c r="AG1342">
        <v>2.40261832761658</v>
      </c>
      <c r="AH1342">
        <v>0</v>
      </c>
    </row>
    <row r="1343" spans="1:34">
      <c r="A1343">
        <v>13</v>
      </c>
      <c r="B1343">
        <v>57</v>
      </c>
      <c r="C1343">
        <v>2020</v>
      </c>
      <c r="D1343">
        <v>99</v>
      </c>
      <c r="E1343">
        <v>99</v>
      </c>
      <c r="F1343">
        <v>99</v>
      </c>
      <c r="G1343">
        <v>99</v>
      </c>
      <c r="H1343">
        <v>99</v>
      </c>
      <c r="I1343">
        <v>99</v>
      </c>
      <c r="J1343">
        <v>999</v>
      </c>
      <c r="K1343">
        <v>99</v>
      </c>
      <c r="L1343">
        <v>99</v>
      </c>
      <c r="M1343">
        <v>99</v>
      </c>
      <c r="N1343">
        <v>435</v>
      </c>
      <c r="O1343">
        <v>99</v>
      </c>
      <c r="P1343">
        <v>9999</v>
      </c>
      <c r="Q1343">
        <v>85</v>
      </c>
      <c r="R1343">
        <v>118</v>
      </c>
      <c r="S1343">
        <v>6.8305084745762707</v>
      </c>
      <c r="T1343">
        <v>8.1779661016949152</v>
      </c>
      <c r="U1343">
        <v>36.318389830508472</v>
      </c>
      <c r="V1343">
        <v>0</v>
      </c>
      <c r="W1343">
        <v>32.20338983050847</v>
      </c>
      <c r="X1343">
        <v>100</v>
      </c>
      <c r="Y1343">
        <v>100</v>
      </c>
      <c r="Z1343">
        <v>0.82826341746430499</v>
      </c>
      <c r="AA1343">
        <v>1.4804092697157738</v>
      </c>
      <c r="AB1343">
        <v>2.4482140011569804</v>
      </c>
      <c r="AC1343">
        <v>4.940147353228368</v>
      </c>
      <c r="AD1343">
        <v>-18.140604998213352</v>
      </c>
      <c r="AE1343">
        <v>34.502730884841498</v>
      </c>
      <c r="AF1343">
        <v>1.2654155495978556</v>
      </c>
      <c r="AG1343">
        <v>2.1324965571105636</v>
      </c>
      <c r="AH1343">
        <v>0.84745762711864381</v>
      </c>
    </row>
    <row r="1344" spans="1:34">
      <c r="A1344">
        <v>13</v>
      </c>
      <c r="B1344">
        <v>58</v>
      </c>
      <c r="C1344">
        <v>2020</v>
      </c>
      <c r="D1344">
        <v>99</v>
      </c>
      <c r="E1344">
        <v>99</v>
      </c>
      <c r="F1344">
        <v>99</v>
      </c>
      <c r="G1344">
        <v>99</v>
      </c>
      <c r="H1344">
        <v>99</v>
      </c>
      <c r="I1344">
        <v>99</v>
      </c>
      <c r="J1344">
        <v>999</v>
      </c>
      <c r="K1344">
        <v>99</v>
      </c>
      <c r="L1344">
        <v>99</v>
      </c>
      <c r="M1344">
        <v>99</v>
      </c>
      <c r="N1344">
        <v>438</v>
      </c>
      <c r="O1344">
        <v>99</v>
      </c>
      <c r="P1344">
        <v>9999</v>
      </c>
      <c r="Q1344">
        <v>44</v>
      </c>
      <c r="R1344">
        <v>49</v>
      </c>
      <c r="S1344">
        <v>6.3469387755102016</v>
      </c>
      <c r="T1344">
        <v>7.3877551020408143</v>
      </c>
      <c r="U1344">
        <v>38.989387755102037</v>
      </c>
      <c r="V1344">
        <v>0</v>
      </c>
      <c r="W1344">
        <v>20.408163265306126</v>
      </c>
      <c r="X1344">
        <v>100</v>
      </c>
      <c r="Y1344">
        <v>100</v>
      </c>
      <c r="Z1344">
        <v>0.5884480042689666</v>
      </c>
      <c r="AA1344">
        <v>1.4921703192188487</v>
      </c>
      <c r="AB1344">
        <v>2.640472488103816</v>
      </c>
      <c r="AC1344">
        <v>-1.9978814336731141</v>
      </c>
      <c r="AD1344">
        <v>-6.2104831588317202</v>
      </c>
      <c r="AE1344">
        <v>42.684884495717526</v>
      </c>
      <c r="AF1344">
        <v>0.5254691689008042</v>
      </c>
      <c r="AG1344">
        <v>0.95065347723373761</v>
      </c>
      <c r="AH1344">
        <v>0</v>
      </c>
    </row>
    <row r="1345" spans="1:34">
      <c r="A1345">
        <v>13</v>
      </c>
      <c r="B1345">
        <v>59</v>
      </c>
      <c r="C1345">
        <v>2020</v>
      </c>
      <c r="D1345">
        <v>99</v>
      </c>
      <c r="E1345">
        <v>99</v>
      </c>
      <c r="F1345">
        <v>99</v>
      </c>
      <c r="G1345">
        <v>99</v>
      </c>
      <c r="H1345">
        <v>99</v>
      </c>
      <c r="I1345">
        <v>99</v>
      </c>
      <c r="J1345">
        <v>999</v>
      </c>
      <c r="K1345">
        <v>99</v>
      </c>
      <c r="L1345">
        <v>99</v>
      </c>
      <c r="M1345">
        <v>99</v>
      </c>
      <c r="N1345">
        <v>440</v>
      </c>
      <c r="O1345">
        <v>99</v>
      </c>
      <c r="P1345">
        <v>9999</v>
      </c>
      <c r="Q1345">
        <v>32</v>
      </c>
      <c r="R1345">
        <v>36</v>
      </c>
      <c r="S1345">
        <v>6.25</v>
      </c>
      <c r="T1345">
        <v>7.0833333333333313</v>
      </c>
      <c r="U1345">
        <v>41.559166666666655</v>
      </c>
      <c r="V1345">
        <v>0</v>
      </c>
      <c r="W1345">
        <v>19.444444444444443</v>
      </c>
      <c r="X1345">
        <v>100</v>
      </c>
      <c r="Y1345">
        <v>100</v>
      </c>
      <c r="Z1345">
        <v>0.80370798663339393</v>
      </c>
      <c r="AA1345">
        <v>1.2774758097296579</v>
      </c>
      <c r="AB1345">
        <v>2.7220804951768471</v>
      </c>
      <c r="AC1345">
        <v>-1.4947852800385204</v>
      </c>
      <c r="AD1345">
        <v>-0.75864073996057013</v>
      </c>
      <c r="AE1345">
        <v>40.140235540445822</v>
      </c>
      <c r="AF1345">
        <v>0.38605898123324395</v>
      </c>
      <c r="AG1345">
        <v>0.74447321452918225</v>
      </c>
      <c r="AH1345">
        <v>0</v>
      </c>
    </row>
    <row r="1346" spans="1:34">
      <c r="A1346">
        <v>13</v>
      </c>
      <c r="B1346">
        <v>60</v>
      </c>
      <c r="C1346">
        <v>2020</v>
      </c>
      <c r="D1346">
        <v>99</v>
      </c>
      <c r="E1346">
        <v>99</v>
      </c>
      <c r="F1346">
        <v>99</v>
      </c>
      <c r="G1346">
        <v>99</v>
      </c>
      <c r="H1346">
        <v>99</v>
      </c>
      <c r="I1346">
        <v>99</v>
      </c>
      <c r="J1346">
        <v>999</v>
      </c>
      <c r="K1346">
        <v>99</v>
      </c>
      <c r="L1346">
        <v>99</v>
      </c>
      <c r="M1346">
        <v>99</v>
      </c>
      <c r="N1346">
        <v>443</v>
      </c>
      <c r="O1346">
        <v>99</v>
      </c>
      <c r="P1346">
        <v>9999</v>
      </c>
      <c r="Q1346">
        <v>11</v>
      </c>
      <c r="R1346">
        <v>12</v>
      </c>
      <c r="S1346">
        <v>7.3333333333333313</v>
      </c>
      <c r="T1346">
        <v>8.5</v>
      </c>
      <c r="U1346">
        <v>43.717500000000001</v>
      </c>
      <c r="V1346">
        <v>0</v>
      </c>
      <c r="W1346">
        <v>41.666666666666657</v>
      </c>
      <c r="X1346">
        <v>100</v>
      </c>
      <c r="Y1346">
        <v>100</v>
      </c>
      <c r="Z1346">
        <v>0.4608529230314381</v>
      </c>
      <c r="AA1346">
        <v>1.1785113019775819</v>
      </c>
      <c r="AB1346">
        <v>2.9580398915498072</v>
      </c>
      <c r="AC1346">
        <v>-22.094549345819861</v>
      </c>
      <c r="AD1346">
        <v>21.731614183231603</v>
      </c>
      <c r="AE1346">
        <v>16.733200530681469</v>
      </c>
      <c r="AF1346">
        <v>0.12868632707774802</v>
      </c>
      <c r="AG1346">
        <v>0.26104555959318659</v>
      </c>
      <c r="AH1346">
        <v>0</v>
      </c>
    </row>
    <row r="1347" spans="1:34">
      <c r="A1347">
        <v>13</v>
      </c>
      <c r="B1347">
        <v>61</v>
      </c>
      <c r="C1347">
        <v>2020</v>
      </c>
      <c r="D1347">
        <v>99</v>
      </c>
      <c r="E1347">
        <v>99</v>
      </c>
      <c r="F1347">
        <v>99</v>
      </c>
      <c r="G1347">
        <v>99</v>
      </c>
      <c r="H1347">
        <v>99</v>
      </c>
      <c r="I1347">
        <v>99</v>
      </c>
      <c r="J1347">
        <v>999</v>
      </c>
      <c r="K1347">
        <v>99</v>
      </c>
      <c r="L1347">
        <v>99</v>
      </c>
      <c r="M1347">
        <v>99</v>
      </c>
      <c r="N1347">
        <v>445</v>
      </c>
      <c r="O1347">
        <v>99</v>
      </c>
      <c r="P1347">
        <v>9999</v>
      </c>
      <c r="Q1347">
        <v>17</v>
      </c>
      <c r="R1347">
        <v>21</v>
      </c>
      <c r="S1347">
        <v>6.2857142857142847</v>
      </c>
      <c r="T1347">
        <v>6.5714285714285694</v>
      </c>
      <c r="U1347">
        <v>47.093333333333341</v>
      </c>
      <c r="V1347">
        <v>0</v>
      </c>
      <c r="W1347">
        <v>9.5238095238095273</v>
      </c>
      <c r="X1347">
        <v>100</v>
      </c>
      <c r="Y1347">
        <v>100</v>
      </c>
      <c r="Z1347">
        <v>1.4553884552085401</v>
      </c>
      <c r="AA1347">
        <v>1.3144927373183117</v>
      </c>
      <c r="AB1347">
        <v>2.194613070819603</v>
      </c>
      <c r="AC1347">
        <v>10.40446780118994</v>
      </c>
      <c r="AD1347">
        <v>17.950241882150923</v>
      </c>
      <c r="AE1347">
        <v>33.95697578491793</v>
      </c>
      <c r="AF1347">
        <v>0.22520107238605899</v>
      </c>
      <c r="AG1347">
        <v>0.49210578642282415</v>
      </c>
      <c r="AH1347">
        <v>0</v>
      </c>
    </row>
    <row r="1348" spans="1:34">
      <c r="A1348">
        <v>13</v>
      </c>
      <c r="B1348">
        <v>62</v>
      </c>
      <c r="C1348">
        <v>2020</v>
      </c>
      <c r="D1348">
        <v>99</v>
      </c>
      <c r="E1348">
        <v>99</v>
      </c>
      <c r="F1348">
        <v>99</v>
      </c>
      <c r="G1348">
        <v>99</v>
      </c>
      <c r="H1348">
        <v>99</v>
      </c>
      <c r="I1348">
        <v>99</v>
      </c>
      <c r="J1348">
        <v>999</v>
      </c>
      <c r="K1348">
        <v>99</v>
      </c>
      <c r="L1348">
        <v>99</v>
      </c>
      <c r="M1348">
        <v>99</v>
      </c>
      <c r="N1348">
        <v>450</v>
      </c>
      <c r="O1348">
        <v>99</v>
      </c>
      <c r="P1348">
        <v>9999</v>
      </c>
      <c r="Q1348">
        <v>2</v>
      </c>
      <c r="R1348">
        <v>3</v>
      </c>
      <c r="S1348">
        <v>5.6666666666666679</v>
      </c>
      <c r="T1348">
        <v>6</v>
      </c>
      <c r="U1348">
        <v>51.416666666666657</v>
      </c>
      <c r="V1348">
        <v>0</v>
      </c>
      <c r="W1348">
        <v>0</v>
      </c>
      <c r="X1348">
        <v>100</v>
      </c>
      <c r="Y1348">
        <v>100</v>
      </c>
      <c r="Z1348">
        <v>0.66614979963667431</v>
      </c>
      <c r="AA1348">
        <v>0.4714045207910284</v>
      </c>
      <c r="AB1348">
        <v>2.8284271247461903</v>
      </c>
      <c r="AC1348">
        <v>27.244733932759825</v>
      </c>
      <c r="AD1348">
        <v>69.704059542226901</v>
      </c>
      <c r="AE1348">
        <v>-50.000000000000384</v>
      </c>
      <c r="AF1348">
        <v>3.2171581769437005E-2</v>
      </c>
      <c r="AG1348">
        <v>7.6754689325878298E-2</v>
      </c>
      <c r="AH1348">
        <v>0</v>
      </c>
    </row>
    <row r="1349" spans="1:34">
      <c r="A1349">
        <v>13</v>
      </c>
      <c r="B1349">
        <v>63</v>
      </c>
      <c r="C1349">
        <v>2020</v>
      </c>
      <c r="D1349">
        <v>99</v>
      </c>
      <c r="E1349">
        <v>99</v>
      </c>
      <c r="F1349">
        <v>99</v>
      </c>
      <c r="G1349">
        <v>99</v>
      </c>
      <c r="H1349">
        <v>99</v>
      </c>
      <c r="I1349">
        <v>99</v>
      </c>
      <c r="J1349">
        <v>999</v>
      </c>
      <c r="K1349">
        <v>99</v>
      </c>
      <c r="L1349">
        <v>99</v>
      </c>
      <c r="M1349">
        <v>99</v>
      </c>
      <c r="N1349">
        <v>455</v>
      </c>
      <c r="O1349">
        <v>99</v>
      </c>
      <c r="P1349">
        <v>9999</v>
      </c>
      <c r="Q1349">
        <v>1</v>
      </c>
      <c r="R1349">
        <v>1</v>
      </c>
      <c r="S1349">
        <v>6</v>
      </c>
      <c r="T1349">
        <v>11</v>
      </c>
      <c r="U1349">
        <v>57.92</v>
      </c>
      <c r="V1349">
        <v>0</v>
      </c>
      <c r="W1349">
        <v>100</v>
      </c>
      <c r="X1349">
        <v>100</v>
      </c>
      <c r="Y1349">
        <v>100</v>
      </c>
      <c r="Z1349">
        <v>0</v>
      </c>
      <c r="AA1349">
        <v>0</v>
      </c>
      <c r="AB1349">
        <v>0</v>
      </c>
      <c r="AF1349">
        <v>1.0723860589812333E-2</v>
      </c>
      <c r="AG1349">
        <v>2.8820950442495118E-2</v>
      </c>
      <c r="AH1349">
        <v>0</v>
      </c>
    </row>
    <row r="1350" spans="1:34">
      <c r="A1350">
        <v>13</v>
      </c>
      <c r="B1350">
        <v>64</v>
      </c>
      <c r="C1350">
        <v>2020</v>
      </c>
      <c r="D1350">
        <v>99</v>
      </c>
      <c r="E1350">
        <v>99</v>
      </c>
      <c r="F1350">
        <v>99</v>
      </c>
      <c r="G1350">
        <v>99</v>
      </c>
      <c r="H1350">
        <v>99</v>
      </c>
      <c r="I1350">
        <v>99</v>
      </c>
      <c r="J1350">
        <v>999</v>
      </c>
      <c r="K1350">
        <v>99</v>
      </c>
      <c r="L1350">
        <v>99</v>
      </c>
      <c r="M1350">
        <v>99</v>
      </c>
      <c r="N1350">
        <v>460</v>
      </c>
      <c r="O1350">
        <v>99</v>
      </c>
      <c r="P1350">
        <v>9999</v>
      </c>
    </row>
    <row r="1351" spans="1:34">
      <c r="A1351">
        <v>13</v>
      </c>
      <c r="B1351">
        <v>65</v>
      </c>
      <c r="C1351">
        <v>2019</v>
      </c>
      <c r="D1351">
        <v>99</v>
      </c>
      <c r="E1351">
        <v>99</v>
      </c>
      <c r="F1351">
        <v>99</v>
      </c>
      <c r="G1351">
        <v>99</v>
      </c>
      <c r="H1351">
        <v>99</v>
      </c>
      <c r="I1351">
        <v>99</v>
      </c>
      <c r="J1351">
        <v>999</v>
      </c>
      <c r="K1351">
        <v>99</v>
      </c>
      <c r="L1351">
        <v>99</v>
      </c>
      <c r="M1351">
        <v>99</v>
      </c>
      <c r="N1351">
        <v>409</v>
      </c>
      <c r="O1351">
        <v>99</v>
      </c>
      <c r="P1351">
        <v>9999</v>
      </c>
      <c r="Q1351">
        <v>59</v>
      </c>
      <c r="R1351">
        <v>100</v>
      </c>
      <c r="S1351">
        <v>3.69</v>
      </c>
      <c r="T1351">
        <v>2.9</v>
      </c>
      <c r="U1351">
        <v>8.6539999999999928</v>
      </c>
      <c r="V1351">
        <v>0</v>
      </c>
      <c r="W1351">
        <v>0</v>
      </c>
      <c r="X1351">
        <v>0</v>
      </c>
      <c r="Y1351">
        <v>0</v>
      </c>
      <c r="Z1351">
        <v>1.1038786165154706</v>
      </c>
      <c r="AA1351">
        <v>1.6229294500994182</v>
      </c>
      <c r="AB1351">
        <v>1.3601470508735445</v>
      </c>
      <c r="AC1351">
        <v>21.938947525127642</v>
      </c>
      <c r="AD1351">
        <v>10.343422646559587</v>
      </c>
      <c r="AE1351">
        <v>32.118904924214554</v>
      </c>
      <c r="AF1351">
        <v>1.1262529564140109</v>
      </c>
      <c r="AG1351">
        <v>0.45324332153507585</v>
      </c>
      <c r="AH1351">
        <v>0</v>
      </c>
    </row>
    <row r="1352" spans="1:34">
      <c r="A1352">
        <v>13</v>
      </c>
      <c r="B1352">
        <v>66</v>
      </c>
      <c r="C1352">
        <v>2019</v>
      </c>
      <c r="D1352">
        <v>99</v>
      </c>
      <c r="E1352">
        <v>99</v>
      </c>
      <c r="F1352">
        <v>99</v>
      </c>
      <c r="G1352">
        <v>99</v>
      </c>
      <c r="H1352">
        <v>99</v>
      </c>
      <c r="I1352">
        <v>99</v>
      </c>
      <c r="J1352">
        <v>999</v>
      </c>
      <c r="K1352">
        <v>99</v>
      </c>
      <c r="L1352">
        <v>99</v>
      </c>
      <c r="M1352">
        <v>99</v>
      </c>
      <c r="N1352">
        <v>410</v>
      </c>
      <c r="O1352">
        <v>99</v>
      </c>
      <c r="P1352">
        <v>9999</v>
      </c>
      <c r="Q1352">
        <v>295</v>
      </c>
      <c r="R1352">
        <v>917</v>
      </c>
      <c r="S1352">
        <v>3.8364231188658655</v>
      </c>
      <c r="T1352">
        <v>3.8822246455834239</v>
      </c>
      <c r="U1352">
        <v>13.2215921483097</v>
      </c>
      <c r="V1352">
        <v>0</v>
      </c>
      <c r="W1352">
        <v>0</v>
      </c>
      <c r="X1352">
        <v>0</v>
      </c>
      <c r="Y1352">
        <v>0</v>
      </c>
      <c r="Z1352">
        <v>1.2499546231517564</v>
      </c>
      <c r="AA1352">
        <v>1.5374153939643516</v>
      </c>
      <c r="AB1352">
        <v>1.7446851092846074</v>
      </c>
      <c r="AC1352">
        <v>-3.1864276481778369</v>
      </c>
      <c r="AD1352">
        <v>6.7928695793366991</v>
      </c>
      <c r="AE1352">
        <v>44.369031572271943</v>
      </c>
      <c r="AF1352">
        <v>10.327739610316481</v>
      </c>
      <c r="AG1352">
        <v>6.3499106528259395</v>
      </c>
      <c r="AH1352">
        <v>0.4362050163576881</v>
      </c>
    </row>
    <row r="1353" spans="1:34">
      <c r="A1353">
        <v>13</v>
      </c>
      <c r="B1353">
        <v>67</v>
      </c>
      <c r="C1353">
        <v>2019</v>
      </c>
      <c r="D1353">
        <v>99</v>
      </c>
      <c r="E1353">
        <v>99</v>
      </c>
      <c r="F1353">
        <v>99</v>
      </c>
      <c r="G1353">
        <v>99</v>
      </c>
      <c r="H1353">
        <v>99</v>
      </c>
      <c r="I1353">
        <v>99</v>
      </c>
      <c r="J1353">
        <v>999</v>
      </c>
      <c r="K1353">
        <v>99</v>
      </c>
      <c r="L1353">
        <v>99</v>
      </c>
      <c r="M1353">
        <v>99</v>
      </c>
      <c r="N1353">
        <v>415</v>
      </c>
      <c r="O1353">
        <v>99</v>
      </c>
      <c r="P1353">
        <v>9999</v>
      </c>
      <c r="Q1353">
        <v>440</v>
      </c>
      <c r="R1353">
        <v>2890</v>
      </c>
      <c r="S1353">
        <v>4.2647058823529411</v>
      </c>
      <c r="T1353">
        <v>4.6709342560553635</v>
      </c>
      <c r="U1353">
        <v>17.863636678200677</v>
      </c>
      <c r="V1353">
        <v>0</v>
      </c>
      <c r="W1353">
        <v>0.24221453287197223</v>
      </c>
      <c r="X1353">
        <v>87.716262975778562</v>
      </c>
      <c r="Y1353">
        <v>0</v>
      </c>
      <c r="Z1353">
        <v>1.3655408295878375</v>
      </c>
      <c r="AA1353">
        <v>1.6229858425083987</v>
      </c>
      <c r="AB1353">
        <v>1.8527131958263672</v>
      </c>
      <c r="AC1353">
        <v>11.283076543910228</v>
      </c>
      <c r="AD1353">
        <v>17.1895808152324</v>
      </c>
      <c r="AE1353">
        <v>42.977292968979491</v>
      </c>
      <c r="AF1353">
        <v>32.548710440364907</v>
      </c>
      <c r="AG1353">
        <v>27.038478074498361</v>
      </c>
      <c r="AH1353">
        <v>0.55363321799307963</v>
      </c>
    </row>
    <row r="1354" spans="1:34">
      <c r="A1354">
        <v>13</v>
      </c>
      <c r="B1354">
        <v>68</v>
      </c>
      <c r="C1354">
        <v>2019</v>
      </c>
      <c r="D1354">
        <v>99</v>
      </c>
      <c r="E1354">
        <v>99</v>
      </c>
      <c r="F1354">
        <v>99</v>
      </c>
      <c r="G1354">
        <v>99</v>
      </c>
      <c r="H1354">
        <v>99</v>
      </c>
      <c r="I1354">
        <v>99</v>
      </c>
      <c r="J1354">
        <v>999</v>
      </c>
      <c r="K1354">
        <v>99</v>
      </c>
      <c r="L1354">
        <v>99</v>
      </c>
      <c r="M1354">
        <v>99</v>
      </c>
      <c r="N1354">
        <v>420</v>
      </c>
      <c r="O1354">
        <v>99</v>
      </c>
      <c r="P1354">
        <v>9999</v>
      </c>
      <c r="Q1354">
        <v>381</v>
      </c>
      <c r="R1354">
        <v>2926</v>
      </c>
      <c r="S1354">
        <v>5.1725905673274095</v>
      </c>
      <c r="T1354">
        <v>5.8540669856459315</v>
      </c>
      <c r="U1354">
        <v>22.287067669172881</v>
      </c>
      <c r="V1354">
        <v>0.27341079972658922</v>
      </c>
      <c r="W1354">
        <v>1.9480519480519476</v>
      </c>
      <c r="X1354">
        <v>100</v>
      </c>
      <c r="Y1354">
        <v>31.647300068352695</v>
      </c>
      <c r="Z1354">
        <v>1.3719031291226</v>
      </c>
      <c r="AA1354">
        <v>1.5842528403098912</v>
      </c>
      <c r="AB1354">
        <v>1.89692403121525</v>
      </c>
      <c r="AC1354">
        <v>21.850036871840356</v>
      </c>
      <c r="AD1354">
        <v>22.498299044158156</v>
      </c>
      <c r="AE1354">
        <v>33.783876591525143</v>
      </c>
      <c r="AF1354">
        <v>32.954161504673955</v>
      </c>
      <c r="AG1354">
        <v>34.154015893474075</v>
      </c>
      <c r="AH1354">
        <v>0.20505809979494188</v>
      </c>
    </row>
    <row r="1355" spans="1:34">
      <c r="A1355">
        <v>13</v>
      </c>
      <c r="B1355">
        <v>69</v>
      </c>
      <c r="C1355">
        <v>2019</v>
      </c>
      <c r="D1355">
        <v>99</v>
      </c>
      <c r="E1355">
        <v>99</v>
      </c>
      <c r="F1355">
        <v>99</v>
      </c>
      <c r="G1355">
        <v>99</v>
      </c>
      <c r="H1355">
        <v>99</v>
      </c>
      <c r="I1355">
        <v>99</v>
      </c>
      <c r="J1355">
        <v>999</v>
      </c>
      <c r="K1355">
        <v>99</v>
      </c>
      <c r="L1355">
        <v>99</v>
      </c>
      <c r="M1355">
        <v>99</v>
      </c>
      <c r="N1355">
        <v>425</v>
      </c>
      <c r="O1355">
        <v>99</v>
      </c>
      <c r="P1355">
        <v>9999</v>
      </c>
      <c r="Q1355">
        <v>260</v>
      </c>
      <c r="R1355">
        <v>940</v>
      </c>
      <c r="S1355">
        <v>6.0553191489361708</v>
      </c>
      <c r="T1355">
        <v>7.1446808510638311</v>
      </c>
      <c r="U1355">
        <v>26.418212765957374</v>
      </c>
      <c r="V1355">
        <v>17.765957446808518</v>
      </c>
      <c r="W1355">
        <v>8.5106382978723421</v>
      </c>
      <c r="X1355">
        <v>100</v>
      </c>
      <c r="Y1355">
        <v>100</v>
      </c>
      <c r="Z1355">
        <v>0.85408405426831491</v>
      </c>
      <c r="AA1355">
        <v>1.5218701416123488</v>
      </c>
      <c r="AB1355">
        <v>1.9064067247761185</v>
      </c>
      <c r="AC1355">
        <v>4.9240557291678382</v>
      </c>
      <c r="AD1355">
        <v>12.431125684421872</v>
      </c>
      <c r="AE1355">
        <v>23.631219770578966</v>
      </c>
      <c r="AF1355">
        <v>10.5867777902917</v>
      </c>
      <c r="AG1355">
        <v>13.006061697341233</v>
      </c>
      <c r="AH1355">
        <v>0</v>
      </c>
    </row>
    <row r="1356" spans="1:34">
      <c r="A1356">
        <v>13</v>
      </c>
      <c r="B1356">
        <v>70</v>
      </c>
      <c r="C1356">
        <v>2019</v>
      </c>
      <c r="D1356">
        <v>99</v>
      </c>
      <c r="E1356">
        <v>99</v>
      </c>
      <c r="F1356">
        <v>99</v>
      </c>
      <c r="G1356">
        <v>99</v>
      </c>
      <c r="H1356">
        <v>99</v>
      </c>
      <c r="I1356">
        <v>99</v>
      </c>
      <c r="J1356">
        <v>999</v>
      </c>
      <c r="K1356">
        <v>99</v>
      </c>
      <c r="L1356">
        <v>99</v>
      </c>
      <c r="M1356">
        <v>99</v>
      </c>
      <c r="N1356">
        <v>428</v>
      </c>
      <c r="O1356">
        <v>99</v>
      </c>
      <c r="P1356">
        <v>9999</v>
      </c>
      <c r="Q1356">
        <v>171</v>
      </c>
      <c r="R1356">
        <v>352</v>
      </c>
      <c r="S1356">
        <v>6.6051136363636376</v>
      </c>
      <c r="T1356">
        <v>7.7784090909090899</v>
      </c>
      <c r="U1356">
        <v>28.930653409090933</v>
      </c>
      <c r="V1356">
        <v>13.636363636363638</v>
      </c>
      <c r="W1356">
        <v>15.909090909090908</v>
      </c>
      <c r="X1356">
        <v>100</v>
      </c>
      <c r="Y1356">
        <v>100</v>
      </c>
      <c r="Z1356">
        <v>0.55279853543799451</v>
      </c>
      <c r="AA1356">
        <v>1.5448878264060739</v>
      </c>
      <c r="AB1356">
        <v>1.9848258947939552</v>
      </c>
      <c r="AC1356">
        <v>5.8982396916253972</v>
      </c>
      <c r="AD1356">
        <v>7.959495559499782</v>
      </c>
      <c r="AE1356">
        <v>30.221805903798241</v>
      </c>
      <c r="AF1356">
        <v>3.9644104065773194</v>
      </c>
      <c r="AG1356">
        <v>5.3335384293406385</v>
      </c>
      <c r="AH1356">
        <v>0</v>
      </c>
    </row>
    <row r="1357" spans="1:34">
      <c r="A1357">
        <v>13</v>
      </c>
      <c r="B1357">
        <v>71</v>
      </c>
      <c r="C1357">
        <v>2019</v>
      </c>
      <c r="D1357">
        <v>99</v>
      </c>
      <c r="E1357">
        <v>99</v>
      </c>
      <c r="F1357">
        <v>99</v>
      </c>
      <c r="G1357">
        <v>99</v>
      </c>
      <c r="H1357">
        <v>99</v>
      </c>
      <c r="I1357">
        <v>99</v>
      </c>
      <c r="J1357">
        <v>999</v>
      </c>
      <c r="K1357">
        <v>99</v>
      </c>
      <c r="L1357">
        <v>99</v>
      </c>
      <c r="M1357">
        <v>99</v>
      </c>
      <c r="N1357">
        <v>430</v>
      </c>
      <c r="O1357">
        <v>99</v>
      </c>
      <c r="P1357">
        <v>9999</v>
      </c>
      <c r="Q1357">
        <v>158</v>
      </c>
      <c r="R1357">
        <v>354</v>
      </c>
      <c r="S1357">
        <v>6.7655367231638417</v>
      </c>
      <c r="T1357">
        <v>7.9830508474576289</v>
      </c>
      <c r="U1357">
        <v>31.351299435028245</v>
      </c>
      <c r="V1357">
        <v>13.276836158192085</v>
      </c>
      <c r="W1357">
        <v>22.316384180790955</v>
      </c>
      <c r="X1357">
        <v>100</v>
      </c>
      <c r="Y1357">
        <v>100</v>
      </c>
      <c r="Z1357">
        <v>0.8818099040881664</v>
      </c>
      <c r="AA1357">
        <v>1.373209721024778</v>
      </c>
      <c r="AB1357">
        <v>2.1152515210760474</v>
      </c>
      <c r="AC1357">
        <v>6.3821485692214575</v>
      </c>
      <c r="AD1357">
        <v>11.518700583813684</v>
      </c>
      <c r="AE1357">
        <v>24.954164296923249</v>
      </c>
      <c r="AF1357">
        <v>3.9869354657055975</v>
      </c>
      <c r="AG1357">
        <v>5.8126387219690638</v>
      </c>
      <c r="AH1357">
        <v>0.28248587570621458</v>
      </c>
    </row>
    <row r="1358" spans="1:34">
      <c r="A1358">
        <v>13</v>
      </c>
      <c r="B1358">
        <v>72</v>
      </c>
      <c r="C1358">
        <v>2019</v>
      </c>
      <c r="D1358">
        <v>99</v>
      </c>
      <c r="E1358">
        <v>99</v>
      </c>
      <c r="F1358">
        <v>99</v>
      </c>
      <c r="G1358">
        <v>99</v>
      </c>
      <c r="H1358">
        <v>99</v>
      </c>
      <c r="I1358">
        <v>99</v>
      </c>
      <c r="J1358">
        <v>999</v>
      </c>
      <c r="K1358">
        <v>99</v>
      </c>
      <c r="L1358">
        <v>99</v>
      </c>
      <c r="M1358">
        <v>99</v>
      </c>
      <c r="N1358">
        <v>433</v>
      </c>
      <c r="O1358">
        <v>99</v>
      </c>
      <c r="P1358">
        <v>9999</v>
      </c>
      <c r="Q1358">
        <v>93</v>
      </c>
      <c r="R1358">
        <v>141</v>
      </c>
      <c r="S1358">
        <v>6.6241134751773041</v>
      </c>
      <c r="T1358">
        <v>7.7021276595744652</v>
      </c>
      <c r="U1358">
        <v>33.982836879432625</v>
      </c>
      <c r="V1358">
        <v>17.021276595744684</v>
      </c>
      <c r="W1358">
        <v>24.822695035460995</v>
      </c>
      <c r="X1358">
        <v>100</v>
      </c>
      <c r="Y1358">
        <v>100</v>
      </c>
      <c r="Z1358">
        <v>0.56595532269920923</v>
      </c>
      <c r="AA1358">
        <v>1.5734454541077871</v>
      </c>
      <c r="AB1358">
        <v>2.5341488446185942</v>
      </c>
      <c r="AC1358">
        <v>-6.060542005718955</v>
      </c>
      <c r="AD1358">
        <v>-24.641374169784957</v>
      </c>
      <c r="AE1358">
        <v>30.275352232218392</v>
      </c>
      <c r="AF1358">
        <v>1.5880166685437549</v>
      </c>
      <c r="AG1358">
        <v>2.5095350526935998</v>
      </c>
      <c r="AH1358">
        <v>2.1276595744680855</v>
      </c>
    </row>
    <row r="1359" spans="1:34">
      <c r="A1359">
        <v>13</v>
      </c>
      <c r="B1359">
        <v>73</v>
      </c>
      <c r="C1359">
        <v>2019</v>
      </c>
      <c r="D1359">
        <v>99</v>
      </c>
      <c r="E1359">
        <v>99</v>
      </c>
      <c r="F1359">
        <v>99</v>
      </c>
      <c r="G1359">
        <v>99</v>
      </c>
      <c r="H1359">
        <v>99</v>
      </c>
      <c r="I1359">
        <v>99</v>
      </c>
      <c r="J1359">
        <v>999</v>
      </c>
      <c r="K1359">
        <v>99</v>
      </c>
      <c r="L1359">
        <v>99</v>
      </c>
      <c r="M1359">
        <v>99</v>
      </c>
      <c r="N1359">
        <v>435</v>
      </c>
      <c r="O1359">
        <v>99</v>
      </c>
      <c r="P1359">
        <v>9999</v>
      </c>
      <c r="Q1359">
        <v>88</v>
      </c>
      <c r="R1359">
        <v>126</v>
      </c>
      <c r="S1359">
        <v>6.8888888888888884</v>
      </c>
      <c r="T1359">
        <v>7.7857142857142883</v>
      </c>
      <c r="U1359">
        <v>36.312222222222239</v>
      </c>
      <c r="V1359">
        <v>0</v>
      </c>
      <c r="W1359">
        <v>30.952380952380938</v>
      </c>
      <c r="X1359">
        <v>100</v>
      </c>
      <c r="Y1359">
        <v>100</v>
      </c>
      <c r="Z1359">
        <v>0.84153288789590142</v>
      </c>
      <c r="AA1359">
        <v>1.6389225178147828</v>
      </c>
      <c r="AB1359">
        <v>2.7302164076594848</v>
      </c>
      <c r="AC1359">
        <v>1.4162214258705801</v>
      </c>
      <c r="AD1359">
        <v>0.9223007263796339</v>
      </c>
      <c r="AE1359">
        <v>34.586655786273099</v>
      </c>
      <c r="AF1359">
        <v>1.4190787250816537</v>
      </c>
      <c r="AG1359">
        <v>2.3962818335478353</v>
      </c>
      <c r="AH1359">
        <v>0</v>
      </c>
    </row>
    <row r="1360" spans="1:34">
      <c r="A1360">
        <v>13</v>
      </c>
      <c r="B1360">
        <v>74</v>
      </c>
      <c r="C1360">
        <v>2019</v>
      </c>
      <c r="D1360">
        <v>99</v>
      </c>
      <c r="E1360">
        <v>99</v>
      </c>
      <c r="F1360">
        <v>99</v>
      </c>
      <c r="G1360">
        <v>99</v>
      </c>
      <c r="H1360">
        <v>99</v>
      </c>
      <c r="I1360">
        <v>99</v>
      </c>
      <c r="J1360">
        <v>999</v>
      </c>
      <c r="K1360">
        <v>99</v>
      </c>
      <c r="L1360">
        <v>99</v>
      </c>
      <c r="M1360">
        <v>99</v>
      </c>
      <c r="N1360">
        <v>438</v>
      </c>
      <c r="O1360">
        <v>99</v>
      </c>
      <c r="P1360">
        <v>9999</v>
      </c>
      <c r="Q1360">
        <v>39</v>
      </c>
      <c r="R1360">
        <v>49</v>
      </c>
      <c r="S1360">
        <v>6.795918367346939</v>
      </c>
      <c r="T1360">
        <v>7.8775510204081645</v>
      </c>
      <c r="U1360">
        <v>39.078775510204075</v>
      </c>
      <c r="V1360">
        <v>0</v>
      </c>
      <c r="W1360">
        <v>26.530612244897959</v>
      </c>
      <c r="X1360">
        <v>100</v>
      </c>
      <c r="Y1360">
        <v>100</v>
      </c>
      <c r="Z1360">
        <v>0.59176882087474225</v>
      </c>
      <c r="AA1360">
        <v>1.6033077013389652</v>
      </c>
      <c r="AB1360">
        <v>2.9041325450525921</v>
      </c>
      <c r="AC1360">
        <v>-13.792565741244738</v>
      </c>
      <c r="AD1360">
        <v>-13.011903078405521</v>
      </c>
      <c r="AE1360">
        <v>33.650639246691178</v>
      </c>
      <c r="AF1360">
        <v>0.55186394864286514</v>
      </c>
      <c r="AG1360">
        <v>1.002885956407044</v>
      </c>
      <c r="AH1360">
        <v>0</v>
      </c>
    </row>
    <row r="1361" spans="1:34">
      <c r="A1361">
        <v>13</v>
      </c>
      <c r="B1361">
        <v>75</v>
      </c>
      <c r="C1361">
        <v>2019</v>
      </c>
      <c r="D1361">
        <v>99</v>
      </c>
      <c r="E1361">
        <v>99</v>
      </c>
      <c r="F1361">
        <v>99</v>
      </c>
      <c r="G1361">
        <v>99</v>
      </c>
      <c r="H1361">
        <v>99</v>
      </c>
      <c r="I1361">
        <v>99</v>
      </c>
      <c r="J1361">
        <v>999</v>
      </c>
      <c r="K1361">
        <v>99</v>
      </c>
      <c r="L1361">
        <v>99</v>
      </c>
      <c r="M1361">
        <v>99</v>
      </c>
      <c r="N1361">
        <v>440</v>
      </c>
      <c r="O1361">
        <v>99</v>
      </c>
      <c r="P1361">
        <v>9999</v>
      </c>
      <c r="Q1361">
        <v>31</v>
      </c>
      <c r="R1361">
        <v>36</v>
      </c>
      <c r="S1361">
        <v>6.6666666666666687</v>
      </c>
      <c r="T1361">
        <v>7.8333333333333313</v>
      </c>
      <c r="U1361">
        <v>41.339444444444446</v>
      </c>
      <c r="V1361">
        <v>0</v>
      </c>
      <c r="W1361">
        <v>27.777777777777779</v>
      </c>
      <c r="X1361">
        <v>100</v>
      </c>
      <c r="Y1361">
        <v>100</v>
      </c>
      <c r="Z1361">
        <v>0.69735191356875115</v>
      </c>
      <c r="AA1361">
        <v>1.6158932858054409</v>
      </c>
      <c r="AB1361">
        <v>2.5440562537456244</v>
      </c>
      <c r="AC1361">
        <v>6.9844224053644117</v>
      </c>
      <c r="AD1361">
        <v>8.1679275955419399</v>
      </c>
      <c r="AE1361">
        <v>47.299456744726754</v>
      </c>
      <c r="AF1361">
        <v>0.40545106430904393</v>
      </c>
      <c r="AG1361">
        <v>0.7794381511150118</v>
      </c>
      <c r="AH1361">
        <v>0</v>
      </c>
    </row>
    <row r="1362" spans="1:34">
      <c r="A1362">
        <v>13</v>
      </c>
      <c r="B1362">
        <v>76</v>
      </c>
      <c r="C1362">
        <v>2019</v>
      </c>
      <c r="D1362">
        <v>99</v>
      </c>
      <c r="E1362">
        <v>99</v>
      </c>
      <c r="F1362">
        <v>99</v>
      </c>
      <c r="G1362">
        <v>99</v>
      </c>
      <c r="H1362">
        <v>99</v>
      </c>
      <c r="I1362">
        <v>99</v>
      </c>
      <c r="J1362">
        <v>999</v>
      </c>
      <c r="K1362">
        <v>99</v>
      </c>
      <c r="L1362">
        <v>99</v>
      </c>
      <c r="M1362">
        <v>99</v>
      </c>
      <c r="N1362">
        <v>443</v>
      </c>
      <c r="O1362">
        <v>99</v>
      </c>
      <c r="P1362">
        <v>9999</v>
      </c>
      <c r="Q1362">
        <v>16</v>
      </c>
      <c r="R1362">
        <v>19</v>
      </c>
      <c r="S1362">
        <v>6.8421052631578956</v>
      </c>
      <c r="T1362">
        <v>6.8947368421052646</v>
      </c>
      <c r="U1362">
        <v>43.876315789473665</v>
      </c>
      <c r="V1362">
        <v>0</v>
      </c>
      <c r="W1362">
        <v>15.789473684210527</v>
      </c>
      <c r="X1362">
        <v>100</v>
      </c>
      <c r="Y1362">
        <v>100</v>
      </c>
      <c r="Z1362">
        <v>0.61037702348959055</v>
      </c>
      <c r="AA1362">
        <v>1.9537590729758521</v>
      </c>
      <c r="AB1362">
        <v>2.7889771156824796</v>
      </c>
      <c r="AC1362">
        <v>-5.300773572148449</v>
      </c>
      <c r="AD1362">
        <v>-37.247357125401699</v>
      </c>
      <c r="AE1362">
        <v>5.4903571318949957</v>
      </c>
      <c r="AF1362">
        <v>0.21398806171866205</v>
      </c>
      <c r="AG1362">
        <v>0.43661462329294681</v>
      </c>
      <c r="AH1362">
        <v>0</v>
      </c>
    </row>
    <row r="1363" spans="1:34">
      <c r="A1363">
        <v>13</v>
      </c>
      <c r="B1363">
        <v>77</v>
      </c>
      <c r="C1363">
        <v>2019</v>
      </c>
      <c r="D1363">
        <v>99</v>
      </c>
      <c r="E1363">
        <v>99</v>
      </c>
      <c r="F1363">
        <v>99</v>
      </c>
      <c r="G1363">
        <v>99</v>
      </c>
      <c r="H1363">
        <v>99</v>
      </c>
      <c r="I1363">
        <v>99</v>
      </c>
      <c r="J1363">
        <v>999</v>
      </c>
      <c r="K1363">
        <v>99</v>
      </c>
      <c r="L1363">
        <v>99</v>
      </c>
      <c r="M1363">
        <v>99</v>
      </c>
      <c r="N1363">
        <v>445</v>
      </c>
      <c r="O1363">
        <v>99</v>
      </c>
      <c r="P1363">
        <v>9999</v>
      </c>
      <c r="Q1363">
        <v>21</v>
      </c>
      <c r="R1363">
        <v>25</v>
      </c>
      <c r="S1363">
        <v>6.92</v>
      </c>
      <c r="T1363">
        <v>8.36</v>
      </c>
      <c r="U1363">
        <v>47.123200000000011</v>
      </c>
      <c r="V1363">
        <v>0</v>
      </c>
      <c r="W1363">
        <v>20</v>
      </c>
      <c r="X1363">
        <v>100</v>
      </c>
      <c r="Y1363">
        <v>100</v>
      </c>
      <c r="Z1363">
        <v>1.2288229164525859</v>
      </c>
      <c r="AA1363">
        <v>1.4399999999999988</v>
      </c>
      <c r="AB1363">
        <v>2.5904439773907506</v>
      </c>
      <c r="AC1363">
        <v>-14.339829502841129</v>
      </c>
      <c r="AD1363">
        <v>6.1839717978199058</v>
      </c>
      <c r="AE1363">
        <v>26.507682569469033</v>
      </c>
      <c r="AF1363">
        <v>0.28156323910350273</v>
      </c>
      <c r="AG1363">
        <v>0.61700588425472924</v>
      </c>
      <c r="AH1363">
        <v>0</v>
      </c>
    </row>
    <row r="1364" spans="1:34">
      <c r="A1364">
        <v>13</v>
      </c>
      <c r="B1364">
        <v>78</v>
      </c>
      <c r="C1364">
        <v>2019</v>
      </c>
      <c r="D1364">
        <v>99</v>
      </c>
      <c r="E1364">
        <v>99</v>
      </c>
      <c r="F1364">
        <v>99</v>
      </c>
      <c r="G1364">
        <v>99</v>
      </c>
      <c r="H1364">
        <v>99</v>
      </c>
      <c r="I1364">
        <v>99</v>
      </c>
      <c r="J1364">
        <v>999</v>
      </c>
      <c r="K1364">
        <v>99</v>
      </c>
      <c r="L1364">
        <v>99</v>
      </c>
      <c r="M1364">
        <v>99</v>
      </c>
      <c r="N1364">
        <v>450</v>
      </c>
      <c r="O1364">
        <v>99</v>
      </c>
      <c r="P1364">
        <v>9999</v>
      </c>
      <c r="Q1364">
        <v>4</v>
      </c>
      <c r="R1364">
        <v>4</v>
      </c>
      <c r="S1364">
        <v>8</v>
      </c>
      <c r="T1364">
        <v>8.75</v>
      </c>
      <c r="U1364">
        <v>52.674999999999997</v>
      </c>
      <c r="V1364">
        <v>0</v>
      </c>
      <c r="W1364">
        <v>25</v>
      </c>
      <c r="X1364">
        <v>100</v>
      </c>
      <c r="Y1364">
        <v>100</v>
      </c>
      <c r="Z1364">
        <v>1.8833148966649205</v>
      </c>
      <c r="AA1364">
        <v>2.1213203435596424</v>
      </c>
      <c r="AB1364">
        <v>1.299038105676658</v>
      </c>
      <c r="AC1364">
        <v>-78.846306749941419</v>
      </c>
      <c r="AD1364">
        <v>59.012928223428368</v>
      </c>
      <c r="AE1364">
        <v>0</v>
      </c>
      <c r="AF1364">
        <v>4.5050118256560433E-2</v>
      </c>
      <c r="AG1364">
        <v>0.11035170770446098</v>
      </c>
      <c r="AH1364">
        <v>0</v>
      </c>
    </row>
    <row r="1365" spans="1:34">
      <c r="A1365">
        <v>13</v>
      </c>
      <c r="B1365">
        <v>79</v>
      </c>
      <c r="C1365">
        <v>2019</v>
      </c>
      <c r="D1365">
        <v>99</v>
      </c>
      <c r="E1365">
        <v>99</v>
      </c>
      <c r="F1365">
        <v>99</v>
      </c>
      <c r="G1365">
        <v>99</v>
      </c>
      <c r="H1365">
        <v>99</v>
      </c>
      <c r="I1365">
        <v>99</v>
      </c>
      <c r="J1365">
        <v>999</v>
      </c>
      <c r="K1365">
        <v>99</v>
      </c>
      <c r="L1365">
        <v>99</v>
      </c>
      <c r="M1365">
        <v>99</v>
      </c>
      <c r="N1365">
        <v>455</v>
      </c>
      <c r="O1365">
        <v>99</v>
      </c>
      <c r="P1365">
        <v>9999</v>
      </c>
    </row>
    <row r="1366" spans="1:34">
      <c r="A1366">
        <v>13</v>
      </c>
      <c r="B1366">
        <v>80</v>
      </c>
      <c r="C1366">
        <v>2019</v>
      </c>
      <c r="D1366">
        <v>99</v>
      </c>
      <c r="E1366">
        <v>99</v>
      </c>
      <c r="F1366">
        <v>99</v>
      </c>
      <c r="G1366">
        <v>99</v>
      </c>
      <c r="H1366">
        <v>99</v>
      </c>
      <c r="I1366">
        <v>99</v>
      </c>
      <c r="J1366">
        <v>999</v>
      </c>
      <c r="K1366">
        <v>99</v>
      </c>
      <c r="L1366">
        <v>99</v>
      </c>
      <c r="M1366">
        <v>99</v>
      </c>
      <c r="N1366">
        <v>460</v>
      </c>
      <c r="O1366">
        <v>99</v>
      </c>
      <c r="P1366">
        <v>9999</v>
      </c>
    </row>
    <row r="1367" spans="1:34">
      <c r="A1367">
        <v>13</v>
      </c>
      <c r="B1367">
        <v>81</v>
      </c>
      <c r="C1367">
        <v>2018</v>
      </c>
      <c r="D1367">
        <v>99</v>
      </c>
      <c r="E1367">
        <v>99</v>
      </c>
      <c r="F1367">
        <v>99</v>
      </c>
      <c r="G1367">
        <v>99</v>
      </c>
      <c r="H1367">
        <v>99</v>
      </c>
      <c r="I1367">
        <v>99</v>
      </c>
      <c r="J1367">
        <v>999</v>
      </c>
      <c r="K1367">
        <v>99</v>
      </c>
      <c r="L1367">
        <v>99</v>
      </c>
      <c r="M1367">
        <v>99</v>
      </c>
      <c r="N1367">
        <v>409</v>
      </c>
      <c r="O1367">
        <v>99</v>
      </c>
      <c r="P1367">
        <v>9999</v>
      </c>
      <c r="Q1367">
        <v>77</v>
      </c>
      <c r="R1367">
        <v>193</v>
      </c>
      <c r="S1367">
        <v>3.6062176165803104</v>
      </c>
      <c r="T1367">
        <v>3.1191709844559576</v>
      </c>
      <c r="U1367">
        <v>8.6348704663212406</v>
      </c>
      <c r="V1367">
        <v>0</v>
      </c>
      <c r="W1367">
        <v>0</v>
      </c>
      <c r="X1367">
        <v>0</v>
      </c>
      <c r="Y1367">
        <v>0</v>
      </c>
      <c r="Z1367">
        <v>1.0847616718779705</v>
      </c>
      <c r="AA1367">
        <v>1.5539895820232541</v>
      </c>
      <c r="AB1367">
        <v>1.5034658876833653</v>
      </c>
      <c r="AC1367">
        <v>18.958576082798754</v>
      </c>
      <c r="AD1367">
        <v>15.83026028029602</v>
      </c>
      <c r="AE1367">
        <v>47.249455297327515</v>
      </c>
      <c r="AF1367">
        <v>1.9720036783488299</v>
      </c>
      <c r="AG1367">
        <v>0.82606759693801934</v>
      </c>
      <c r="AH1367">
        <v>2.0725388601036276</v>
      </c>
    </row>
    <row r="1368" spans="1:34">
      <c r="A1368">
        <v>13</v>
      </c>
      <c r="B1368">
        <v>82</v>
      </c>
      <c r="C1368">
        <v>2018</v>
      </c>
      <c r="D1368">
        <v>99</v>
      </c>
      <c r="E1368">
        <v>99</v>
      </c>
      <c r="F1368">
        <v>99</v>
      </c>
      <c r="G1368">
        <v>99</v>
      </c>
      <c r="H1368">
        <v>99</v>
      </c>
      <c r="I1368">
        <v>99</v>
      </c>
      <c r="J1368">
        <v>999</v>
      </c>
      <c r="K1368">
        <v>99</v>
      </c>
      <c r="L1368">
        <v>99</v>
      </c>
      <c r="M1368">
        <v>99</v>
      </c>
      <c r="N1368">
        <v>410</v>
      </c>
      <c r="O1368">
        <v>99</v>
      </c>
      <c r="P1368">
        <v>9999</v>
      </c>
      <c r="Q1368">
        <v>369</v>
      </c>
      <c r="R1368">
        <v>1312</v>
      </c>
      <c r="S1368">
        <v>4.0579268292682924</v>
      </c>
      <c r="T1368">
        <v>3.8307926829268286</v>
      </c>
      <c r="U1368">
        <v>13.09873475609756</v>
      </c>
      <c r="V1368">
        <v>0</v>
      </c>
      <c r="W1368">
        <v>0</v>
      </c>
      <c r="X1368">
        <v>0</v>
      </c>
      <c r="Y1368">
        <v>0</v>
      </c>
      <c r="Z1368">
        <v>1.3532930420624489</v>
      </c>
      <c r="AA1368">
        <v>1.6002090090656371</v>
      </c>
      <c r="AB1368">
        <v>1.6970284232194688</v>
      </c>
      <c r="AC1368">
        <v>-0.2986002377877886</v>
      </c>
      <c r="AD1368">
        <v>10.66038922709768</v>
      </c>
      <c r="AE1368">
        <v>39.655131319031526</v>
      </c>
      <c r="AF1368">
        <v>13.405537958516405</v>
      </c>
      <c r="AG1368">
        <v>8.5185491589603615</v>
      </c>
      <c r="AH1368">
        <v>0.99085365853658525</v>
      </c>
    </row>
    <row r="1369" spans="1:34">
      <c r="A1369">
        <v>13</v>
      </c>
      <c r="B1369">
        <v>83</v>
      </c>
      <c r="C1369">
        <v>2018</v>
      </c>
      <c r="D1369">
        <v>99</v>
      </c>
      <c r="E1369">
        <v>99</v>
      </c>
      <c r="F1369">
        <v>99</v>
      </c>
      <c r="G1369">
        <v>99</v>
      </c>
      <c r="H1369">
        <v>99</v>
      </c>
      <c r="I1369">
        <v>99</v>
      </c>
      <c r="J1369">
        <v>999</v>
      </c>
      <c r="K1369">
        <v>99</v>
      </c>
      <c r="L1369">
        <v>99</v>
      </c>
      <c r="M1369">
        <v>99</v>
      </c>
      <c r="N1369">
        <v>415</v>
      </c>
      <c r="O1369">
        <v>99</v>
      </c>
      <c r="P1369">
        <v>9999</v>
      </c>
      <c r="Q1369">
        <v>500</v>
      </c>
      <c r="R1369">
        <v>3537</v>
      </c>
      <c r="S1369">
        <v>4.2035623409669203</v>
      </c>
      <c r="T1369">
        <v>4.5973989256432004</v>
      </c>
      <c r="U1369">
        <v>17.730002827254737</v>
      </c>
      <c r="V1369">
        <v>0</v>
      </c>
      <c r="W1369">
        <v>0.31099802092168505</v>
      </c>
      <c r="X1369">
        <v>85.496183206106878</v>
      </c>
      <c r="Y1369">
        <v>0</v>
      </c>
      <c r="Z1369">
        <v>1.3937542432499861</v>
      </c>
      <c r="AA1369">
        <v>1.5299696773466371</v>
      </c>
      <c r="AB1369">
        <v>1.8212995504912719</v>
      </c>
      <c r="AC1369">
        <v>12.301384979875278</v>
      </c>
      <c r="AD1369">
        <v>14.893329051914703</v>
      </c>
      <c r="AE1369">
        <v>46.40714128247469</v>
      </c>
      <c r="AF1369">
        <v>36.139777255543059</v>
      </c>
      <c r="AG1369">
        <v>31.084673899018977</v>
      </c>
      <c r="AH1369">
        <v>0.65026858919988684</v>
      </c>
    </row>
    <row r="1370" spans="1:34">
      <c r="A1370">
        <v>13</v>
      </c>
      <c r="B1370">
        <v>84</v>
      </c>
      <c r="C1370">
        <v>2018</v>
      </c>
      <c r="D1370">
        <v>99</v>
      </c>
      <c r="E1370">
        <v>99</v>
      </c>
      <c r="F1370">
        <v>99</v>
      </c>
      <c r="G1370">
        <v>99</v>
      </c>
      <c r="H1370">
        <v>99</v>
      </c>
      <c r="I1370">
        <v>99</v>
      </c>
      <c r="J1370">
        <v>999</v>
      </c>
      <c r="K1370">
        <v>99</v>
      </c>
      <c r="L1370">
        <v>99</v>
      </c>
      <c r="M1370">
        <v>99</v>
      </c>
      <c r="N1370">
        <v>420</v>
      </c>
      <c r="O1370">
        <v>99</v>
      </c>
      <c r="P1370">
        <v>9999</v>
      </c>
      <c r="Q1370">
        <v>432</v>
      </c>
      <c r="R1370">
        <v>2837</v>
      </c>
      <c r="S1370">
        <v>5.0817765244977107</v>
      </c>
      <c r="T1370">
        <v>5.8040183292210097</v>
      </c>
      <c r="U1370">
        <v>22.277169545294242</v>
      </c>
      <c r="V1370">
        <v>0.31723651744800846</v>
      </c>
      <c r="W1370">
        <v>1.8681706027493832</v>
      </c>
      <c r="X1370">
        <v>100</v>
      </c>
      <c r="Y1370">
        <v>32.39337328163554</v>
      </c>
      <c r="Z1370">
        <v>1.4034321909186398</v>
      </c>
      <c r="AA1370">
        <v>1.5004438124208859</v>
      </c>
      <c r="AB1370">
        <v>1.9132613460169141</v>
      </c>
      <c r="AC1370">
        <v>22.657853753672391</v>
      </c>
      <c r="AD1370">
        <v>18.508504739654995</v>
      </c>
      <c r="AE1370">
        <v>44.196198588240151</v>
      </c>
      <c r="AF1370">
        <v>28.987432308163893</v>
      </c>
      <c r="AG1370">
        <v>31.327215668958633</v>
      </c>
      <c r="AH1370">
        <v>0.17624250969333805</v>
      </c>
    </row>
    <row r="1371" spans="1:34">
      <c r="A1371">
        <v>13</v>
      </c>
      <c r="B1371">
        <v>85</v>
      </c>
      <c r="C1371">
        <v>2018</v>
      </c>
      <c r="D1371">
        <v>99</v>
      </c>
      <c r="E1371">
        <v>99</v>
      </c>
      <c r="F1371">
        <v>99</v>
      </c>
      <c r="G1371">
        <v>99</v>
      </c>
      <c r="H1371">
        <v>99</v>
      </c>
      <c r="I1371">
        <v>99</v>
      </c>
      <c r="J1371">
        <v>999</v>
      </c>
      <c r="K1371">
        <v>99</v>
      </c>
      <c r="L1371">
        <v>99</v>
      </c>
      <c r="M1371">
        <v>99</v>
      </c>
      <c r="N1371">
        <v>425</v>
      </c>
      <c r="O1371">
        <v>99</v>
      </c>
      <c r="P1371">
        <v>9999</v>
      </c>
      <c r="Q1371">
        <v>283</v>
      </c>
      <c r="R1371">
        <v>849</v>
      </c>
      <c r="S1371">
        <v>6.0895170789163711</v>
      </c>
      <c r="T1371">
        <v>7.0459363957597185</v>
      </c>
      <c r="U1371">
        <v>26.383215547703141</v>
      </c>
      <c r="V1371">
        <v>17.667844522968199</v>
      </c>
      <c r="W1371">
        <v>8.2449941107184888</v>
      </c>
      <c r="X1371">
        <v>100</v>
      </c>
      <c r="Y1371">
        <v>100</v>
      </c>
      <c r="Z1371">
        <v>0.83562586064727395</v>
      </c>
      <c r="AA1371">
        <v>1.4055236406268101</v>
      </c>
      <c r="AB1371">
        <v>1.9647087978286877</v>
      </c>
      <c r="AC1371">
        <v>6.1691833405300844</v>
      </c>
      <c r="AD1371">
        <v>8.2536958759016397</v>
      </c>
      <c r="AE1371">
        <v>35.338906632238348</v>
      </c>
      <c r="AF1371">
        <v>8.674772657607031</v>
      </c>
      <c r="AG1371">
        <v>11.102936777299902</v>
      </c>
      <c r="AH1371">
        <v>0.11778563015312128</v>
      </c>
    </row>
    <row r="1372" spans="1:34">
      <c r="A1372">
        <v>13</v>
      </c>
      <c r="B1372">
        <v>86</v>
      </c>
      <c r="C1372">
        <v>2018</v>
      </c>
      <c r="D1372">
        <v>99</v>
      </c>
      <c r="E1372">
        <v>99</v>
      </c>
      <c r="F1372">
        <v>99</v>
      </c>
      <c r="G1372">
        <v>99</v>
      </c>
      <c r="H1372">
        <v>99</v>
      </c>
      <c r="I1372">
        <v>99</v>
      </c>
      <c r="J1372">
        <v>999</v>
      </c>
      <c r="K1372">
        <v>99</v>
      </c>
      <c r="L1372">
        <v>99</v>
      </c>
      <c r="M1372">
        <v>99</v>
      </c>
      <c r="N1372">
        <v>428</v>
      </c>
      <c r="O1372">
        <v>99</v>
      </c>
      <c r="P1372">
        <v>9999</v>
      </c>
      <c r="Q1372">
        <v>169</v>
      </c>
      <c r="R1372">
        <v>358</v>
      </c>
      <c r="S1372">
        <v>6.5502793296089372</v>
      </c>
      <c r="T1372">
        <v>7.5307262569832387</v>
      </c>
      <c r="U1372">
        <v>29.008547486033486</v>
      </c>
      <c r="V1372">
        <v>16.201117318435749</v>
      </c>
      <c r="W1372">
        <v>16.201117318435749</v>
      </c>
      <c r="X1372">
        <v>100</v>
      </c>
      <c r="Y1372">
        <v>100</v>
      </c>
      <c r="Z1372">
        <v>0.56708517852432638</v>
      </c>
      <c r="AA1372">
        <v>1.5736970065243472</v>
      </c>
      <c r="AB1372">
        <v>2.1462986270724613</v>
      </c>
      <c r="AC1372">
        <v>9.8208062892368293</v>
      </c>
      <c r="AD1372">
        <v>2.6153518142292462</v>
      </c>
      <c r="AE1372">
        <v>32.45537564069889</v>
      </c>
      <c r="AF1372">
        <v>3.6579135588024929</v>
      </c>
      <c r="AG1372">
        <v>5.1476790446359439</v>
      </c>
      <c r="AH1372">
        <v>0.27932960893854758</v>
      </c>
    </row>
    <row r="1373" spans="1:34">
      <c r="A1373">
        <v>13</v>
      </c>
      <c r="B1373">
        <v>87</v>
      </c>
      <c r="C1373">
        <v>2018</v>
      </c>
      <c r="D1373">
        <v>99</v>
      </c>
      <c r="E1373">
        <v>99</v>
      </c>
      <c r="F1373">
        <v>99</v>
      </c>
      <c r="G1373">
        <v>99</v>
      </c>
      <c r="H1373">
        <v>99</v>
      </c>
      <c r="I1373">
        <v>99</v>
      </c>
      <c r="J1373">
        <v>999</v>
      </c>
      <c r="K1373">
        <v>99</v>
      </c>
      <c r="L1373">
        <v>99</v>
      </c>
      <c r="M1373">
        <v>99</v>
      </c>
      <c r="N1373">
        <v>430</v>
      </c>
      <c r="O1373">
        <v>99</v>
      </c>
      <c r="P1373">
        <v>9999</v>
      </c>
      <c r="Q1373">
        <v>145</v>
      </c>
      <c r="R1373">
        <v>318</v>
      </c>
      <c r="S1373">
        <v>6.7610062893081748</v>
      </c>
      <c r="T1373">
        <v>7.8679245283018879</v>
      </c>
      <c r="U1373">
        <v>31.411226415094323</v>
      </c>
      <c r="V1373">
        <v>13.836477987421382</v>
      </c>
      <c r="W1373">
        <v>24.213836477987424</v>
      </c>
      <c r="X1373">
        <v>100</v>
      </c>
      <c r="Y1373">
        <v>100</v>
      </c>
      <c r="Z1373">
        <v>0.85229143910134053</v>
      </c>
      <c r="AA1373">
        <v>1.4792447482136559</v>
      </c>
      <c r="AB1373">
        <v>2.3151489283287496</v>
      </c>
      <c r="AC1373">
        <v>9.4915248168665691</v>
      </c>
      <c r="AD1373">
        <v>6.1614740863879982</v>
      </c>
      <c r="AE1373">
        <v>37.919646393388973</v>
      </c>
      <c r="AF1373">
        <v>3.249208133237969</v>
      </c>
      <c r="AG1373">
        <v>4.9512455402942495</v>
      </c>
      <c r="AH1373">
        <v>0</v>
      </c>
    </row>
    <row r="1374" spans="1:34">
      <c r="A1374">
        <v>13</v>
      </c>
      <c r="B1374">
        <v>88</v>
      </c>
      <c r="C1374">
        <v>2018</v>
      </c>
      <c r="D1374">
        <v>99</v>
      </c>
      <c r="E1374">
        <v>99</v>
      </c>
      <c r="F1374">
        <v>99</v>
      </c>
      <c r="G1374">
        <v>99</v>
      </c>
      <c r="H1374">
        <v>99</v>
      </c>
      <c r="I1374">
        <v>99</v>
      </c>
      <c r="J1374">
        <v>999</v>
      </c>
      <c r="K1374">
        <v>99</v>
      </c>
      <c r="L1374">
        <v>99</v>
      </c>
      <c r="M1374">
        <v>99</v>
      </c>
      <c r="N1374">
        <v>433</v>
      </c>
      <c r="O1374">
        <v>99</v>
      </c>
      <c r="P1374">
        <v>9999</v>
      </c>
      <c r="Q1374">
        <v>108</v>
      </c>
      <c r="R1374">
        <v>149</v>
      </c>
      <c r="S1374">
        <v>6.8389261744966445</v>
      </c>
      <c r="T1374">
        <v>8.1006711409395979</v>
      </c>
      <c r="U1374">
        <v>34.083892617449671</v>
      </c>
      <c r="V1374">
        <v>13.422818791946312</v>
      </c>
      <c r="W1374">
        <v>29.530201342281881</v>
      </c>
      <c r="X1374">
        <v>100</v>
      </c>
      <c r="Y1374">
        <v>100</v>
      </c>
      <c r="Z1374">
        <v>0.5955164826321544</v>
      </c>
      <c r="AA1374">
        <v>1.5329364464687387</v>
      </c>
      <c r="AB1374">
        <v>2.4679012262085158</v>
      </c>
      <c r="AC1374">
        <v>3.1711576051010826</v>
      </c>
      <c r="AD1374">
        <v>-11.26047927589207</v>
      </c>
      <c r="AE1374">
        <v>42.47321864160795</v>
      </c>
      <c r="AF1374">
        <v>1.5224277102278532</v>
      </c>
      <c r="AG1374">
        <v>2.5173169946233998</v>
      </c>
      <c r="AH1374">
        <v>0</v>
      </c>
    </row>
    <row r="1375" spans="1:34">
      <c r="A1375">
        <v>13</v>
      </c>
      <c r="B1375">
        <v>89</v>
      </c>
      <c r="C1375">
        <v>2018</v>
      </c>
      <c r="D1375">
        <v>99</v>
      </c>
      <c r="E1375">
        <v>99</v>
      </c>
      <c r="F1375">
        <v>99</v>
      </c>
      <c r="G1375">
        <v>99</v>
      </c>
      <c r="H1375">
        <v>99</v>
      </c>
      <c r="I1375">
        <v>99</v>
      </c>
      <c r="J1375">
        <v>999</v>
      </c>
      <c r="K1375">
        <v>99</v>
      </c>
      <c r="L1375">
        <v>99</v>
      </c>
      <c r="M1375">
        <v>99</v>
      </c>
      <c r="N1375">
        <v>435</v>
      </c>
      <c r="O1375">
        <v>99</v>
      </c>
      <c r="P1375">
        <v>9999</v>
      </c>
      <c r="Q1375">
        <v>80</v>
      </c>
      <c r="R1375">
        <v>119</v>
      </c>
      <c r="S1375">
        <v>6.8739495798319341</v>
      </c>
      <c r="T1375">
        <v>7.7815126050420176</v>
      </c>
      <c r="U1375">
        <v>36.419075630252109</v>
      </c>
      <c r="V1375">
        <v>0</v>
      </c>
      <c r="W1375">
        <v>31.092436974789919</v>
      </c>
      <c r="X1375">
        <v>100</v>
      </c>
      <c r="Y1375">
        <v>100</v>
      </c>
      <c r="Z1375">
        <v>0.85197545196506075</v>
      </c>
      <c r="AA1375">
        <v>1.7468079981302351</v>
      </c>
      <c r="AB1375">
        <v>2.7566867942829281</v>
      </c>
      <c r="AC1375">
        <v>-8.9293290505917309</v>
      </c>
      <c r="AD1375">
        <v>-10.824848236845249</v>
      </c>
      <c r="AE1375">
        <v>54.22423176956719</v>
      </c>
      <c r="AF1375">
        <v>1.2158986410544601</v>
      </c>
      <c r="AG1375">
        <v>2.1482178996728374</v>
      </c>
      <c r="AH1375">
        <v>0</v>
      </c>
    </row>
    <row r="1376" spans="1:34">
      <c r="A1376">
        <v>13</v>
      </c>
      <c r="B1376">
        <v>90</v>
      </c>
      <c r="C1376">
        <v>2018</v>
      </c>
      <c r="D1376">
        <v>99</v>
      </c>
      <c r="E1376">
        <v>99</v>
      </c>
      <c r="F1376">
        <v>99</v>
      </c>
      <c r="G1376">
        <v>99</v>
      </c>
      <c r="H1376">
        <v>99</v>
      </c>
      <c r="I1376">
        <v>99</v>
      </c>
      <c r="J1376">
        <v>999</v>
      </c>
      <c r="K1376">
        <v>99</v>
      </c>
      <c r="L1376">
        <v>99</v>
      </c>
      <c r="M1376">
        <v>99</v>
      </c>
      <c r="N1376">
        <v>438</v>
      </c>
      <c r="O1376">
        <v>99</v>
      </c>
      <c r="P1376">
        <v>9999</v>
      </c>
      <c r="Q1376">
        <v>40</v>
      </c>
      <c r="R1376">
        <v>46</v>
      </c>
      <c r="S1376">
        <v>7.2173913043478253</v>
      </c>
      <c r="T1376">
        <v>7.8695652173913055</v>
      </c>
      <c r="U1376">
        <v>38.95086956521741</v>
      </c>
      <c r="V1376">
        <v>0</v>
      </c>
      <c r="W1376">
        <v>34.782608695652172</v>
      </c>
      <c r="X1376">
        <v>100</v>
      </c>
      <c r="Y1376">
        <v>100</v>
      </c>
      <c r="Z1376">
        <v>0.58249398611078762</v>
      </c>
      <c r="AA1376">
        <v>1.5451613603405951</v>
      </c>
      <c r="AB1376">
        <v>3.0617464159057803</v>
      </c>
      <c r="AC1376">
        <v>-13.063797128504335</v>
      </c>
      <c r="AD1376">
        <v>-21.422564840930956</v>
      </c>
      <c r="AE1376">
        <v>52.984006418027001</v>
      </c>
      <c r="AF1376">
        <v>0.47001123939920314</v>
      </c>
      <c r="AG1376">
        <v>0.88813184049355742</v>
      </c>
      <c r="AH1376">
        <v>0</v>
      </c>
    </row>
    <row r="1377" spans="1:34">
      <c r="A1377">
        <v>13</v>
      </c>
      <c r="B1377">
        <v>91</v>
      </c>
      <c r="C1377">
        <v>2018</v>
      </c>
      <c r="D1377">
        <v>99</v>
      </c>
      <c r="E1377">
        <v>99</v>
      </c>
      <c r="F1377">
        <v>99</v>
      </c>
      <c r="G1377">
        <v>99</v>
      </c>
      <c r="H1377">
        <v>99</v>
      </c>
      <c r="I1377">
        <v>99</v>
      </c>
      <c r="J1377">
        <v>999</v>
      </c>
      <c r="K1377">
        <v>99</v>
      </c>
      <c r="L1377">
        <v>99</v>
      </c>
      <c r="M1377">
        <v>99</v>
      </c>
      <c r="N1377">
        <v>440</v>
      </c>
      <c r="O1377">
        <v>99</v>
      </c>
      <c r="P1377">
        <v>9999</v>
      </c>
      <c r="Q1377">
        <v>32</v>
      </c>
      <c r="R1377">
        <v>38</v>
      </c>
      <c r="S1377">
        <v>6.8947368421052646</v>
      </c>
      <c r="T1377">
        <v>7.8421052631578947</v>
      </c>
      <c r="U1377">
        <v>41.254210526315774</v>
      </c>
      <c r="V1377">
        <v>0</v>
      </c>
      <c r="W1377">
        <v>28.947368421052619</v>
      </c>
      <c r="X1377">
        <v>100</v>
      </c>
      <c r="Y1377">
        <v>100</v>
      </c>
      <c r="Z1377">
        <v>0.81188420090519109</v>
      </c>
      <c r="AA1377">
        <v>1.7739262680371295</v>
      </c>
      <c r="AB1377">
        <v>2.9157134704135883</v>
      </c>
      <c r="AC1377">
        <v>-18.460518239454061</v>
      </c>
      <c r="AD1377">
        <v>-5.8415546130860783</v>
      </c>
      <c r="AE1377">
        <v>42.416767791920158</v>
      </c>
      <c r="AF1377">
        <v>0.38827015428629824</v>
      </c>
      <c r="AG1377">
        <v>0.77705959629640997</v>
      </c>
      <c r="AH1377">
        <v>0</v>
      </c>
    </row>
    <row r="1378" spans="1:34">
      <c r="A1378">
        <v>13</v>
      </c>
      <c r="B1378">
        <v>92</v>
      </c>
      <c r="C1378">
        <v>2018</v>
      </c>
      <c r="D1378">
        <v>99</v>
      </c>
      <c r="E1378">
        <v>99</v>
      </c>
      <c r="F1378">
        <v>99</v>
      </c>
      <c r="G1378">
        <v>99</v>
      </c>
      <c r="H1378">
        <v>99</v>
      </c>
      <c r="I1378">
        <v>99</v>
      </c>
      <c r="J1378">
        <v>999</v>
      </c>
      <c r="K1378">
        <v>99</v>
      </c>
      <c r="L1378">
        <v>99</v>
      </c>
      <c r="M1378">
        <v>99</v>
      </c>
      <c r="N1378">
        <v>443</v>
      </c>
      <c r="O1378">
        <v>99</v>
      </c>
      <c r="P1378">
        <v>9999</v>
      </c>
      <c r="Q1378">
        <v>10</v>
      </c>
      <c r="R1378">
        <v>10</v>
      </c>
      <c r="S1378">
        <v>7.3</v>
      </c>
      <c r="T1378">
        <v>7.4</v>
      </c>
      <c r="U1378">
        <v>43.9</v>
      </c>
      <c r="V1378">
        <v>0</v>
      </c>
      <c r="W1378">
        <v>20</v>
      </c>
      <c r="X1378">
        <v>100</v>
      </c>
      <c r="Y1378">
        <v>100</v>
      </c>
      <c r="Z1378">
        <v>0.67082039325020804</v>
      </c>
      <c r="AA1378">
        <v>1.7349351572897476</v>
      </c>
      <c r="AB1378">
        <v>3.2310988842807009</v>
      </c>
      <c r="AC1378">
        <v>69.597800400547996</v>
      </c>
      <c r="AD1378">
        <v>19.377278632528562</v>
      </c>
      <c r="AE1378">
        <v>19.265942436767936</v>
      </c>
      <c r="AF1378">
        <v>0.1021763563911311</v>
      </c>
      <c r="AG1378">
        <v>0.21760404856545673</v>
      </c>
      <c r="AH1378">
        <v>0</v>
      </c>
    </row>
    <row r="1379" spans="1:34">
      <c r="A1379">
        <v>13</v>
      </c>
      <c r="B1379">
        <v>93</v>
      </c>
      <c r="C1379">
        <v>2018</v>
      </c>
      <c r="D1379">
        <v>99</v>
      </c>
      <c r="E1379">
        <v>99</v>
      </c>
      <c r="F1379">
        <v>99</v>
      </c>
      <c r="G1379">
        <v>99</v>
      </c>
      <c r="H1379">
        <v>99</v>
      </c>
      <c r="I1379">
        <v>99</v>
      </c>
      <c r="J1379">
        <v>999</v>
      </c>
      <c r="K1379">
        <v>99</v>
      </c>
      <c r="L1379">
        <v>99</v>
      </c>
      <c r="M1379">
        <v>99</v>
      </c>
      <c r="N1379">
        <v>445</v>
      </c>
      <c r="O1379">
        <v>99</v>
      </c>
      <c r="P1379">
        <v>9999</v>
      </c>
      <c r="Q1379">
        <v>13</v>
      </c>
      <c r="R1379">
        <v>17</v>
      </c>
      <c r="S1379">
        <v>7.117647058823529</v>
      </c>
      <c r="T1379">
        <v>8</v>
      </c>
      <c r="U1379">
        <v>46.400000000000006</v>
      </c>
      <c r="V1379">
        <v>0</v>
      </c>
      <c r="W1379">
        <v>35.294117647058826</v>
      </c>
      <c r="X1379">
        <v>100</v>
      </c>
      <c r="Y1379">
        <v>100</v>
      </c>
      <c r="Z1379">
        <v>1.2485285456930812</v>
      </c>
      <c r="AA1379">
        <v>1.7449878793166278</v>
      </c>
      <c r="AB1379">
        <v>2.9104275004359947</v>
      </c>
      <c r="AC1379">
        <v>19.439839907867455</v>
      </c>
      <c r="AD1379">
        <v>-9.7128586235781125</v>
      </c>
      <c r="AE1379">
        <v>72.969677699962148</v>
      </c>
      <c r="AF1379">
        <v>0.17369980586492284</v>
      </c>
      <c r="AG1379">
        <v>0.39099333373219208</v>
      </c>
      <c r="AH1379">
        <v>0</v>
      </c>
    </row>
    <row r="1380" spans="1:34">
      <c r="A1380">
        <v>13</v>
      </c>
      <c r="B1380">
        <v>94</v>
      </c>
      <c r="C1380">
        <v>2018</v>
      </c>
      <c r="D1380">
        <v>99</v>
      </c>
      <c r="E1380">
        <v>99</v>
      </c>
      <c r="F1380">
        <v>99</v>
      </c>
      <c r="G1380">
        <v>99</v>
      </c>
      <c r="H1380">
        <v>99</v>
      </c>
      <c r="I1380">
        <v>99</v>
      </c>
      <c r="J1380">
        <v>999</v>
      </c>
      <c r="K1380">
        <v>99</v>
      </c>
      <c r="L1380">
        <v>99</v>
      </c>
      <c r="M1380">
        <v>99</v>
      </c>
      <c r="N1380">
        <v>450</v>
      </c>
      <c r="O1380">
        <v>99</v>
      </c>
      <c r="P1380">
        <v>9999</v>
      </c>
      <c r="Q1380">
        <v>4</v>
      </c>
      <c r="R1380">
        <v>4</v>
      </c>
      <c r="S1380">
        <v>7.75</v>
      </c>
      <c r="T1380">
        <v>11</v>
      </c>
      <c r="U1380">
        <v>51.6</v>
      </c>
      <c r="V1380">
        <v>0</v>
      </c>
      <c r="W1380">
        <v>75</v>
      </c>
      <c r="X1380">
        <v>100</v>
      </c>
      <c r="Y1380">
        <v>100</v>
      </c>
      <c r="Z1380">
        <v>0.81547532151526081</v>
      </c>
      <c r="AA1380">
        <v>2.0463381929681126</v>
      </c>
      <c r="AB1380">
        <v>2.1213203435596424</v>
      </c>
      <c r="AC1380">
        <v>17.977654180287299</v>
      </c>
      <c r="AD1380">
        <v>65.033247714295115</v>
      </c>
      <c r="AE1380">
        <v>51.832105534881599</v>
      </c>
      <c r="AF1380">
        <v>4.0870542556452442E-2</v>
      </c>
      <c r="AG1380">
        <v>0.10230860051004619</v>
      </c>
      <c r="AH1380">
        <v>0</v>
      </c>
    </row>
    <row r="1381" spans="1:34">
      <c r="A1381">
        <v>13</v>
      </c>
      <c r="B1381">
        <v>95</v>
      </c>
      <c r="C1381">
        <v>2018</v>
      </c>
      <c r="D1381">
        <v>99</v>
      </c>
      <c r="E1381">
        <v>99</v>
      </c>
      <c r="F1381">
        <v>99</v>
      </c>
      <c r="G1381">
        <v>99</v>
      </c>
      <c r="H1381">
        <v>99</v>
      </c>
      <c r="I1381">
        <v>99</v>
      </c>
      <c r="J1381">
        <v>999</v>
      </c>
      <c r="K1381">
        <v>99</v>
      </c>
      <c r="L1381">
        <v>99</v>
      </c>
      <c r="M1381">
        <v>99</v>
      </c>
      <c r="N1381">
        <v>455</v>
      </c>
      <c r="O1381">
        <v>99</v>
      </c>
      <c r="P1381">
        <v>9999</v>
      </c>
    </row>
    <row r="1382" spans="1:34">
      <c r="A1382">
        <v>13</v>
      </c>
      <c r="B1382">
        <v>96</v>
      </c>
      <c r="C1382">
        <v>2018</v>
      </c>
      <c r="D1382">
        <v>99</v>
      </c>
      <c r="E1382">
        <v>99</v>
      </c>
      <c r="F1382">
        <v>99</v>
      </c>
      <c r="G1382">
        <v>99</v>
      </c>
      <c r="H1382">
        <v>99</v>
      </c>
      <c r="I1382">
        <v>99</v>
      </c>
      <c r="J1382">
        <v>999</v>
      </c>
      <c r="K1382">
        <v>99</v>
      </c>
      <c r="L1382">
        <v>99</v>
      </c>
      <c r="M1382">
        <v>99</v>
      </c>
      <c r="N1382">
        <v>460</v>
      </c>
      <c r="O1382">
        <v>99</v>
      </c>
      <c r="P1382">
        <v>9999</v>
      </c>
      <c r="Q1382">
        <v>1</v>
      </c>
      <c r="R1382">
        <v>0</v>
      </c>
      <c r="AF1382">
        <v>0</v>
      </c>
      <c r="AG1382">
        <v>0</v>
      </c>
    </row>
    <row r="1383" spans="1:34">
      <c r="A1383">
        <v>13</v>
      </c>
      <c r="B1383">
        <v>97</v>
      </c>
      <c r="C1383">
        <v>2017</v>
      </c>
      <c r="D1383">
        <v>99</v>
      </c>
      <c r="E1383">
        <v>99</v>
      </c>
      <c r="F1383">
        <v>99</v>
      </c>
      <c r="G1383">
        <v>99</v>
      </c>
      <c r="H1383">
        <v>99</v>
      </c>
      <c r="I1383">
        <v>99</v>
      </c>
      <c r="J1383">
        <v>999</v>
      </c>
      <c r="K1383">
        <v>99</v>
      </c>
      <c r="L1383">
        <v>99</v>
      </c>
      <c r="M1383">
        <v>99</v>
      </c>
      <c r="N1383">
        <v>409</v>
      </c>
      <c r="O1383">
        <v>99</v>
      </c>
      <c r="P1383">
        <v>9999</v>
      </c>
      <c r="Q1383">
        <v>81</v>
      </c>
      <c r="R1383">
        <v>200</v>
      </c>
      <c r="S1383">
        <v>3.5449999999999999</v>
      </c>
      <c r="T1383">
        <v>2.95</v>
      </c>
      <c r="U1383">
        <v>8.6984999999999992</v>
      </c>
      <c r="V1383">
        <v>0</v>
      </c>
      <c r="W1383">
        <v>0</v>
      </c>
      <c r="X1383">
        <v>0</v>
      </c>
      <c r="Y1383">
        <v>0</v>
      </c>
      <c r="Z1383">
        <v>1.1365068191612648</v>
      </c>
      <c r="AA1383">
        <v>1.438045548652755</v>
      </c>
      <c r="AB1383">
        <v>1.4239030865898143</v>
      </c>
      <c r="AC1383">
        <v>-5.517947733305836</v>
      </c>
      <c r="AD1383">
        <v>3.1159711612407928</v>
      </c>
      <c r="AE1383">
        <v>38.690930488731752</v>
      </c>
      <c r="AF1383">
        <v>1.9083969465648865</v>
      </c>
      <c r="AG1383">
        <v>0.80585876974173343</v>
      </c>
      <c r="AH1383">
        <v>2</v>
      </c>
    </row>
    <row r="1384" spans="1:34">
      <c r="A1384">
        <v>13</v>
      </c>
      <c r="B1384">
        <v>98</v>
      </c>
      <c r="C1384">
        <v>2017</v>
      </c>
      <c r="D1384">
        <v>99</v>
      </c>
      <c r="E1384">
        <v>99</v>
      </c>
      <c r="F1384">
        <v>99</v>
      </c>
      <c r="G1384">
        <v>99</v>
      </c>
      <c r="H1384">
        <v>99</v>
      </c>
      <c r="I1384">
        <v>99</v>
      </c>
      <c r="J1384">
        <v>999</v>
      </c>
      <c r="K1384">
        <v>99</v>
      </c>
      <c r="L1384">
        <v>99</v>
      </c>
      <c r="M1384">
        <v>99</v>
      </c>
      <c r="N1384">
        <v>410</v>
      </c>
      <c r="O1384">
        <v>99</v>
      </c>
      <c r="P1384">
        <v>9999</v>
      </c>
      <c r="Q1384">
        <v>361</v>
      </c>
      <c r="R1384">
        <v>1458</v>
      </c>
      <c r="S1384">
        <v>3.8072702331961592</v>
      </c>
      <c r="T1384">
        <v>3.6049382716049374</v>
      </c>
      <c r="U1384">
        <v>13.20288065843623</v>
      </c>
      <c r="V1384">
        <v>0</v>
      </c>
      <c r="W1384">
        <v>0</v>
      </c>
      <c r="X1384">
        <v>0</v>
      </c>
      <c r="Y1384">
        <v>0</v>
      </c>
      <c r="Z1384">
        <v>1.2889495252962344</v>
      </c>
      <c r="AA1384">
        <v>1.6585900881800588</v>
      </c>
      <c r="AB1384">
        <v>1.657266587116033</v>
      </c>
      <c r="AC1384">
        <v>2.6952292955317025</v>
      </c>
      <c r="AD1384">
        <v>9.2426050239354378</v>
      </c>
      <c r="AE1384">
        <v>48.157681135576553</v>
      </c>
      <c r="AF1384">
        <v>13.912213740458013</v>
      </c>
      <c r="AG1384">
        <v>8.9168363199255243</v>
      </c>
      <c r="AH1384">
        <v>0.89163237311385468</v>
      </c>
    </row>
    <row r="1385" spans="1:34">
      <c r="A1385">
        <v>13</v>
      </c>
      <c r="B1385">
        <v>99</v>
      </c>
      <c r="C1385">
        <v>2017</v>
      </c>
      <c r="D1385">
        <v>99</v>
      </c>
      <c r="E1385">
        <v>99</v>
      </c>
      <c r="F1385">
        <v>99</v>
      </c>
      <c r="G1385">
        <v>99</v>
      </c>
      <c r="H1385">
        <v>99</v>
      </c>
      <c r="I1385">
        <v>99</v>
      </c>
      <c r="J1385">
        <v>999</v>
      </c>
      <c r="K1385">
        <v>99</v>
      </c>
      <c r="L1385">
        <v>99</v>
      </c>
      <c r="M1385">
        <v>99</v>
      </c>
      <c r="N1385">
        <v>415</v>
      </c>
      <c r="O1385">
        <v>99</v>
      </c>
      <c r="P1385">
        <v>9999</v>
      </c>
      <c r="Q1385">
        <v>477</v>
      </c>
      <c r="R1385">
        <v>3697</v>
      </c>
      <c r="S1385">
        <v>4.2220719502299158</v>
      </c>
      <c r="T1385">
        <v>4.4833648904517185</v>
      </c>
      <c r="U1385">
        <v>17.722126048147157</v>
      </c>
      <c r="V1385">
        <v>0</v>
      </c>
      <c r="W1385">
        <v>0.24344062753583984</v>
      </c>
      <c r="X1385">
        <v>84.446848796321348</v>
      </c>
      <c r="Y1385">
        <v>0</v>
      </c>
      <c r="Z1385">
        <v>1.4153406290944239</v>
      </c>
      <c r="AA1385">
        <v>1.5701674214447039</v>
      </c>
      <c r="AB1385">
        <v>1.8312074662981599</v>
      </c>
      <c r="AC1385">
        <v>11.641229559110812</v>
      </c>
      <c r="AD1385">
        <v>21.542472207422179</v>
      </c>
      <c r="AE1385">
        <v>44.413553162320504</v>
      </c>
      <c r="AF1385">
        <v>35.276717557251921</v>
      </c>
      <c r="AG1385">
        <v>30.349381489381926</v>
      </c>
      <c r="AH1385">
        <v>0.86556667568298606</v>
      </c>
    </row>
    <row r="1386" spans="1:34">
      <c r="A1386">
        <v>13</v>
      </c>
      <c r="B1386">
        <v>100</v>
      </c>
      <c r="C1386">
        <v>2017</v>
      </c>
      <c r="D1386">
        <v>99</v>
      </c>
      <c r="E1386">
        <v>99</v>
      </c>
      <c r="F1386">
        <v>99</v>
      </c>
      <c r="G1386">
        <v>99</v>
      </c>
      <c r="H1386">
        <v>99</v>
      </c>
      <c r="I1386">
        <v>99</v>
      </c>
      <c r="J1386">
        <v>999</v>
      </c>
      <c r="K1386">
        <v>99</v>
      </c>
      <c r="L1386">
        <v>99</v>
      </c>
      <c r="M1386">
        <v>99</v>
      </c>
      <c r="N1386">
        <v>420</v>
      </c>
      <c r="O1386">
        <v>99</v>
      </c>
      <c r="P1386">
        <v>9999</v>
      </c>
      <c r="Q1386">
        <v>404</v>
      </c>
      <c r="R1386">
        <v>3074</v>
      </c>
      <c r="S1386">
        <v>5.0513988288874412</v>
      </c>
      <c r="T1386">
        <v>5.8031880286271962</v>
      </c>
      <c r="U1386">
        <v>22.258945998698753</v>
      </c>
      <c r="V1386">
        <v>9.7592713077423551E-2</v>
      </c>
      <c r="W1386">
        <v>1.5289525048796349</v>
      </c>
      <c r="X1386">
        <v>100</v>
      </c>
      <c r="Y1386">
        <v>30.579050097592695</v>
      </c>
      <c r="Z1386">
        <v>1.3803197776931972</v>
      </c>
      <c r="AA1386">
        <v>1.4302111378536138</v>
      </c>
      <c r="AB1386">
        <v>1.9012656091402624</v>
      </c>
      <c r="AC1386">
        <v>21.673878950299873</v>
      </c>
      <c r="AD1386">
        <v>23.872553305108397</v>
      </c>
      <c r="AE1386">
        <v>41.035478354998745</v>
      </c>
      <c r="AF1386">
        <v>29.332061068702295</v>
      </c>
      <c r="AG1386">
        <v>31.695166098067673</v>
      </c>
      <c r="AH1386">
        <v>9.7592713077423551E-2</v>
      </c>
    </row>
    <row r="1387" spans="1:34">
      <c r="A1387">
        <v>13</v>
      </c>
      <c r="B1387">
        <v>101</v>
      </c>
      <c r="C1387">
        <v>2017</v>
      </c>
      <c r="D1387">
        <v>99</v>
      </c>
      <c r="E1387">
        <v>99</v>
      </c>
      <c r="F1387">
        <v>99</v>
      </c>
      <c r="G1387">
        <v>99</v>
      </c>
      <c r="H1387">
        <v>99</v>
      </c>
      <c r="I1387">
        <v>99</v>
      </c>
      <c r="J1387">
        <v>999</v>
      </c>
      <c r="K1387">
        <v>99</v>
      </c>
      <c r="L1387">
        <v>99</v>
      </c>
      <c r="M1387">
        <v>99</v>
      </c>
      <c r="N1387">
        <v>425</v>
      </c>
      <c r="O1387">
        <v>99</v>
      </c>
      <c r="P1387">
        <v>9999</v>
      </c>
      <c r="Q1387">
        <v>279</v>
      </c>
      <c r="R1387">
        <v>959</v>
      </c>
      <c r="S1387">
        <v>6.005213764337852</v>
      </c>
      <c r="T1387">
        <v>7.1908237747653798</v>
      </c>
      <c r="U1387">
        <v>26.408133472367041</v>
      </c>
      <c r="V1387">
        <v>16.058394160583941</v>
      </c>
      <c r="W1387">
        <v>10.114702815432739</v>
      </c>
      <c r="X1387">
        <v>100</v>
      </c>
      <c r="Y1387">
        <v>100</v>
      </c>
      <c r="Z1387">
        <v>0.8591266504893682</v>
      </c>
      <c r="AA1387">
        <v>1.3650539150559997</v>
      </c>
      <c r="AB1387">
        <v>2.0192192425661606</v>
      </c>
      <c r="AC1387">
        <v>11.670906466420703</v>
      </c>
      <c r="AD1387">
        <v>10.94657544565055</v>
      </c>
      <c r="AE1387">
        <v>31.855459026206777</v>
      </c>
      <c r="AF1387">
        <v>9.1507633587786241</v>
      </c>
      <c r="AG1387">
        <v>11.731158065883362</v>
      </c>
      <c r="AH1387">
        <v>0.20855057351407713</v>
      </c>
    </row>
    <row r="1388" spans="1:34">
      <c r="A1388">
        <v>13</v>
      </c>
      <c r="B1388">
        <v>102</v>
      </c>
      <c r="C1388">
        <v>2017</v>
      </c>
      <c r="D1388">
        <v>99</v>
      </c>
      <c r="E1388">
        <v>99</v>
      </c>
      <c r="F1388">
        <v>99</v>
      </c>
      <c r="G1388">
        <v>99</v>
      </c>
      <c r="H1388">
        <v>99</v>
      </c>
      <c r="I1388">
        <v>99</v>
      </c>
      <c r="J1388">
        <v>999</v>
      </c>
      <c r="K1388">
        <v>99</v>
      </c>
      <c r="L1388">
        <v>99</v>
      </c>
      <c r="M1388">
        <v>99</v>
      </c>
      <c r="N1388">
        <v>428</v>
      </c>
      <c r="O1388">
        <v>99</v>
      </c>
      <c r="P1388">
        <v>9999</v>
      </c>
      <c r="Q1388">
        <v>177</v>
      </c>
      <c r="R1388">
        <v>365</v>
      </c>
      <c r="S1388">
        <v>6.5150684931506841</v>
      </c>
      <c r="T1388">
        <v>7.835616438356162</v>
      </c>
      <c r="U1388">
        <v>28.970410958904139</v>
      </c>
      <c r="V1388">
        <v>11.232876712328768</v>
      </c>
      <c r="W1388">
        <v>20</v>
      </c>
      <c r="X1388">
        <v>100</v>
      </c>
      <c r="Y1388">
        <v>100</v>
      </c>
      <c r="Z1388">
        <v>0.57390858504376241</v>
      </c>
      <c r="AA1388">
        <v>1.3700986098774564</v>
      </c>
      <c r="AB1388">
        <v>2.1390927447608905</v>
      </c>
      <c r="AC1388">
        <v>0.75355827984576063</v>
      </c>
      <c r="AD1388">
        <v>2.2818314944538658</v>
      </c>
      <c r="AE1388">
        <v>39.253268072530176</v>
      </c>
      <c r="AF1388">
        <v>3.482824427480915</v>
      </c>
      <c r="AG1388">
        <v>4.8981501425550658</v>
      </c>
      <c r="AH1388">
        <v>0.27397260273972601</v>
      </c>
    </row>
    <row r="1389" spans="1:34">
      <c r="A1389">
        <v>13</v>
      </c>
      <c r="B1389">
        <v>103</v>
      </c>
      <c r="C1389">
        <v>2017</v>
      </c>
      <c r="D1389">
        <v>99</v>
      </c>
      <c r="E1389">
        <v>99</v>
      </c>
      <c r="F1389">
        <v>99</v>
      </c>
      <c r="G1389">
        <v>99</v>
      </c>
      <c r="H1389">
        <v>99</v>
      </c>
      <c r="I1389">
        <v>99</v>
      </c>
      <c r="J1389">
        <v>999</v>
      </c>
      <c r="K1389">
        <v>99</v>
      </c>
      <c r="L1389">
        <v>99</v>
      </c>
      <c r="M1389">
        <v>99</v>
      </c>
      <c r="N1389">
        <v>430</v>
      </c>
      <c r="O1389">
        <v>99</v>
      </c>
      <c r="P1389">
        <v>9999</v>
      </c>
      <c r="Q1389">
        <v>157</v>
      </c>
      <c r="R1389">
        <v>352</v>
      </c>
      <c r="S1389">
        <v>6.6875</v>
      </c>
      <c r="T1389">
        <v>7.9659090909090899</v>
      </c>
      <c r="U1389">
        <v>31.369034090909089</v>
      </c>
      <c r="V1389">
        <v>11.079545454545457</v>
      </c>
      <c r="W1389">
        <v>24.715909090909086</v>
      </c>
      <c r="X1389">
        <v>100</v>
      </c>
      <c r="Y1389">
        <v>100</v>
      </c>
      <c r="Z1389">
        <v>0.83143576459978275</v>
      </c>
      <c r="AA1389">
        <v>1.4573725189843909</v>
      </c>
      <c r="AB1389">
        <v>2.3964882623821739</v>
      </c>
      <c r="AC1389">
        <v>-0.96272765080406897</v>
      </c>
      <c r="AD1389">
        <v>1.2872549120606751</v>
      </c>
      <c r="AE1389">
        <v>44.595403180655389</v>
      </c>
      <c r="AF1389">
        <v>3.3587786259541992</v>
      </c>
      <c r="AG1389">
        <v>5.1147967750826249</v>
      </c>
      <c r="AH1389">
        <v>0.28409090909090912</v>
      </c>
    </row>
    <row r="1390" spans="1:34">
      <c r="A1390">
        <v>13</v>
      </c>
      <c r="B1390">
        <v>104</v>
      </c>
      <c r="C1390">
        <v>2017</v>
      </c>
      <c r="D1390">
        <v>99</v>
      </c>
      <c r="E1390">
        <v>99</v>
      </c>
      <c r="F1390">
        <v>99</v>
      </c>
      <c r="G1390">
        <v>99</v>
      </c>
      <c r="H1390">
        <v>99</v>
      </c>
      <c r="I1390">
        <v>99</v>
      </c>
      <c r="J1390">
        <v>999</v>
      </c>
      <c r="K1390">
        <v>99</v>
      </c>
      <c r="L1390">
        <v>99</v>
      </c>
      <c r="M1390">
        <v>99</v>
      </c>
      <c r="N1390">
        <v>433</v>
      </c>
      <c r="O1390">
        <v>99</v>
      </c>
      <c r="P1390">
        <v>9999</v>
      </c>
      <c r="Q1390">
        <v>99</v>
      </c>
      <c r="R1390">
        <v>131</v>
      </c>
      <c r="S1390">
        <v>6.9389312977099236</v>
      </c>
      <c r="T1390">
        <v>8.1450381679389352</v>
      </c>
      <c r="U1390">
        <v>34.09465648854961</v>
      </c>
      <c r="V1390">
        <v>12.977099236641219</v>
      </c>
      <c r="W1390">
        <v>32.061068702290072</v>
      </c>
      <c r="X1390">
        <v>100</v>
      </c>
      <c r="Y1390">
        <v>100</v>
      </c>
      <c r="Z1390">
        <v>0.52280993249080998</v>
      </c>
      <c r="AA1390">
        <v>1.4074812389613205</v>
      </c>
      <c r="AB1390">
        <v>2.6446608677509928</v>
      </c>
      <c r="AC1390">
        <v>2.6528687949288283</v>
      </c>
      <c r="AD1390">
        <v>5.9082739681172081</v>
      </c>
      <c r="AE1390">
        <v>49.661411158075722</v>
      </c>
      <c r="AF1390">
        <v>1.25</v>
      </c>
      <c r="AG1390">
        <v>2.068912806331253</v>
      </c>
      <c r="AH1390">
        <v>0</v>
      </c>
    </row>
    <row r="1391" spans="1:34">
      <c r="A1391">
        <v>13</v>
      </c>
      <c r="B1391">
        <v>105</v>
      </c>
      <c r="C1391">
        <v>2017</v>
      </c>
      <c r="D1391">
        <v>99</v>
      </c>
      <c r="E1391">
        <v>99</v>
      </c>
      <c r="F1391">
        <v>99</v>
      </c>
      <c r="G1391">
        <v>99</v>
      </c>
      <c r="H1391">
        <v>99</v>
      </c>
      <c r="I1391">
        <v>99</v>
      </c>
      <c r="J1391">
        <v>999</v>
      </c>
      <c r="K1391">
        <v>99</v>
      </c>
      <c r="L1391">
        <v>99</v>
      </c>
      <c r="M1391">
        <v>99</v>
      </c>
      <c r="N1391">
        <v>435</v>
      </c>
      <c r="O1391">
        <v>99</v>
      </c>
      <c r="P1391">
        <v>9999</v>
      </c>
      <c r="Q1391">
        <v>83</v>
      </c>
      <c r="R1391">
        <v>118</v>
      </c>
      <c r="S1391">
        <v>6.593220338983051</v>
      </c>
      <c r="T1391">
        <v>7.9830508474576289</v>
      </c>
      <c r="U1391">
        <v>36.344067796610176</v>
      </c>
      <c r="V1391">
        <v>0</v>
      </c>
      <c r="W1391">
        <v>31.355932203389823</v>
      </c>
      <c r="X1391">
        <v>100</v>
      </c>
      <c r="Y1391">
        <v>100</v>
      </c>
      <c r="Z1391">
        <v>0.77563996244064093</v>
      </c>
      <c r="AA1391">
        <v>1.4334815277616175</v>
      </c>
      <c r="AB1391">
        <v>2.7769726561505359</v>
      </c>
      <c r="AC1391">
        <v>-13.326774126192801</v>
      </c>
      <c r="AD1391">
        <v>-9.6047742492285249</v>
      </c>
      <c r="AE1391">
        <v>41.55314820343856</v>
      </c>
      <c r="AF1391">
        <v>1.1259541984732822</v>
      </c>
      <c r="AG1391">
        <v>1.9865528079061896</v>
      </c>
      <c r="AH1391">
        <v>0</v>
      </c>
    </row>
    <row r="1392" spans="1:34">
      <c r="A1392">
        <v>13</v>
      </c>
      <c r="B1392">
        <v>106</v>
      </c>
      <c r="C1392">
        <v>2017</v>
      </c>
      <c r="D1392">
        <v>99</v>
      </c>
      <c r="E1392">
        <v>99</v>
      </c>
      <c r="F1392">
        <v>99</v>
      </c>
      <c r="G1392">
        <v>99</v>
      </c>
      <c r="H1392">
        <v>99</v>
      </c>
      <c r="I1392">
        <v>99</v>
      </c>
      <c r="J1392">
        <v>999</v>
      </c>
      <c r="K1392">
        <v>99</v>
      </c>
      <c r="L1392">
        <v>99</v>
      </c>
      <c r="M1392">
        <v>99</v>
      </c>
      <c r="N1392">
        <v>438</v>
      </c>
      <c r="O1392">
        <v>99</v>
      </c>
      <c r="P1392">
        <v>9999</v>
      </c>
      <c r="Q1392">
        <v>39</v>
      </c>
      <c r="R1392">
        <v>50</v>
      </c>
      <c r="S1392">
        <v>6.72</v>
      </c>
      <c r="T1392">
        <v>7.88</v>
      </c>
      <c r="U1392">
        <v>39.039999999999992</v>
      </c>
      <c r="V1392">
        <v>0</v>
      </c>
      <c r="W1392">
        <v>32</v>
      </c>
      <c r="X1392">
        <v>100</v>
      </c>
      <c r="Y1392">
        <v>100</v>
      </c>
      <c r="Z1392">
        <v>0.5761944116361235</v>
      </c>
      <c r="AA1392">
        <v>1.2967652061957891</v>
      </c>
      <c r="AB1392">
        <v>3.2288697712976906</v>
      </c>
      <c r="AC1392">
        <v>10.064389811088803</v>
      </c>
      <c r="AD1392">
        <v>3.160514266596687</v>
      </c>
      <c r="AE1392">
        <v>62.248542678939501</v>
      </c>
      <c r="AF1392">
        <v>0.47709923664122161</v>
      </c>
      <c r="AG1392">
        <v>0.90419975773746253</v>
      </c>
      <c r="AH1392">
        <v>0</v>
      </c>
    </row>
    <row r="1393" spans="1:34">
      <c r="A1393">
        <v>13</v>
      </c>
      <c r="B1393">
        <v>107</v>
      </c>
      <c r="C1393">
        <v>2017</v>
      </c>
      <c r="D1393">
        <v>99</v>
      </c>
      <c r="E1393">
        <v>99</v>
      </c>
      <c r="F1393">
        <v>99</v>
      </c>
      <c r="G1393">
        <v>99</v>
      </c>
      <c r="H1393">
        <v>99</v>
      </c>
      <c r="I1393">
        <v>99</v>
      </c>
      <c r="J1393">
        <v>999</v>
      </c>
      <c r="K1393">
        <v>99</v>
      </c>
      <c r="L1393">
        <v>99</v>
      </c>
      <c r="M1393">
        <v>99</v>
      </c>
      <c r="N1393">
        <v>440</v>
      </c>
      <c r="O1393">
        <v>99</v>
      </c>
      <c r="P1393">
        <v>9999</v>
      </c>
      <c r="Q1393">
        <v>31</v>
      </c>
      <c r="R1393">
        <v>41</v>
      </c>
      <c r="S1393">
        <v>6.9512195121951219</v>
      </c>
      <c r="T1393">
        <v>7.5609756097560989</v>
      </c>
      <c r="U1393">
        <v>41.351219512195129</v>
      </c>
      <c r="V1393">
        <v>0</v>
      </c>
      <c r="W1393">
        <v>26.829268292682919</v>
      </c>
      <c r="X1393">
        <v>100</v>
      </c>
      <c r="Y1393">
        <v>100</v>
      </c>
      <c r="Z1393">
        <v>0.7743201427845019</v>
      </c>
      <c r="AA1393">
        <v>1.4971716344607622</v>
      </c>
      <c r="AB1393">
        <v>2.8545964687509024</v>
      </c>
      <c r="AC1393">
        <v>23.358362428644838</v>
      </c>
      <c r="AD1393">
        <v>30.81034959627668</v>
      </c>
      <c r="AE1393">
        <v>30.31613605257618</v>
      </c>
      <c r="AF1393">
        <v>0.39122137404580154</v>
      </c>
      <c r="AG1393">
        <v>0.78533825269881852</v>
      </c>
      <c r="AH1393">
        <v>0</v>
      </c>
    </row>
    <row r="1394" spans="1:34">
      <c r="A1394">
        <v>13</v>
      </c>
      <c r="B1394">
        <v>108</v>
      </c>
      <c r="C1394">
        <v>2017</v>
      </c>
      <c r="D1394">
        <v>99</v>
      </c>
      <c r="E1394">
        <v>99</v>
      </c>
      <c r="F1394">
        <v>99</v>
      </c>
      <c r="G1394">
        <v>99</v>
      </c>
      <c r="H1394">
        <v>99</v>
      </c>
      <c r="I1394">
        <v>99</v>
      </c>
      <c r="J1394">
        <v>999</v>
      </c>
      <c r="K1394">
        <v>99</v>
      </c>
      <c r="L1394">
        <v>99</v>
      </c>
      <c r="M1394">
        <v>99</v>
      </c>
      <c r="N1394">
        <v>443</v>
      </c>
      <c r="O1394">
        <v>99</v>
      </c>
      <c r="P1394">
        <v>9999</v>
      </c>
      <c r="Q1394">
        <v>14</v>
      </c>
      <c r="R1394">
        <v>15</v>
      </c>
      <c r="S1394">
        <v>6.6</v>
      </c>
      <c r="T1394">
        <v>7</v>
      </c>
      <c r="U1394">
        <v>43.92</v>
      </c>
      <c r="V1394">
        <v>0</v>
      </c>
      <c r="W1394">
        <v>6.6666666666666687</v>
      </c>
      <c r="X1394">
        <v>100</v>
      </c>
      <c r="Y1394">
        <v>100</v>
      </c>
      <c r="Z1394">
        <v>0.41984123983529753</v>
      </c>
      <c r="AA1394">
        <v>1.8547236990991407</v>
      </c>
      <c r="AB1394">
        <v>2.3664319132398459</v>
      </c>
      <c r="AC1394">
        <v>13.869456357526044</v>
      </c>
      <c r="AD1394">
        <v>62.404021831830121</v>
      </c>
      <c r="AE1394">
        <v>31.897364475221561</v>
      </c>
      <c r="AF1394">
        <v>0.1431297709923664</v>
      </c>
      <c r="AG1394">
        <v>0.30516741823639354</v>
      </c>
      <c r="AH1394">
        <v>0</v>
      </c>
    </row>
    <row r="1395" spans="1:34">
      <c r="A1395">
        <v>13</v>
      </c>
      <c r="B1395">
        <v>109</v>
      </c>
      <c r="C1395">
        <v>2017</v>
      </c>
      <c r="D1395">
        <v>99</v>
      </c>
      <c r="E1395">
        <v>99</v>
      </c>
      <c r="F1395">
        <v>99</v>
      </c>
      <c r="G1395">
        <v>99</v>
      </c>
      <c r="H1395">
        <v>99</v>
      </c>
      <c r="I1395">
        <v>99</v>
      </c>
      <c r="J1395">
        <v>999</v>
      </c>
      <c r="K1395">
        <v>99</v>
      </c>
      <c r="L1395">
        <v>99</v>
      </c>
      <c r="M1395">
        <v>99</v>
      </c>
      <c r="N1395">
        <v>445</v>
      </c>
      <c r="O1395">
        <v>99</v>
      </c>
      <c r="P1395">
        <v>9999</v>
      </c>
      <c r="Q1395">
        <v>16</v>
      </c>
      <c r="R1395">
        <v>18</v>
      </c>
      <c r="S1395">
        <v>6.7777777777777777</v>
      </c>
      <c r="T1395">
        <v>7.5</v>
      </c>
      <c r="U1395">
        <v>46.661111111111111</v>
      </c>
      <c r="V1395">
        <v>0</v>
      </c>
      <c r="W1395">
        <v>16.666666666666671</v>
      </c>
      <c r="X1395">
        <v>100</v>
      </c>
      <c r="Y1395">
        <v>100</v>
      </c>
      <c r="Z1395">
        <v>1.4663404519374059</v>
      </c>
      <c r="AA1395">
        <v>1.1331154474650622</v>
      </c>
      <c r="AB1395">
        <v>2.5</v>
      </c>
      <c r="AC1395">
        <v>10.513866182756482</v>
      </c>
      <c r="AD1395">
        <v>24.475140709287398</v>
      </c>
      <c r="AE1395">
        <v>54.912517838691556</v>
      </c>
      <c r="AF1395">
        <v>0.17175572519083973</v>
      </c>
      <c r="AG1395">
        <v>0.3890560330551715</v>
      </c>
      <c r="AH1395">
        <v>0</v>
      </c>
    </row>
    <row r="1396" spans="1:34">
      <c r="A1396">
        <v>13</v>
      </c>
      <c r="B1396">
        <v>110</v>
      </c>
      <c r="C1396">
        <v>2017</v>
      </c>
      <c r="D1396">
        <v>99</v>
      </c>
      <c r="E1396">
        <v>99</v>
      </c>
      <c r="F1396">
        <v>99</v>
      </c>
      <c r="G1396">
        <v>99</v>
      </c>
      <c r="H1396">
        <v>99</v>
      </c>
      <c r="I1396">
        <v>99</v>
      </c>
      <c r="J1396">
        <v>999</v>
      </c>
      <c r="K1396">
        <v>99</v>
      </c>
      <c r="L1396">
        <v>99</v>
      </c>
      <c r="M1396">
        <v>99</v>
      </c>
      <c r="N1396">
        <v>450</v>
      </c>
      <c r="O1396">
        <v>99</v>
      </c>
      <c r="P1396">
        <v>9999</v>
      </c>
      <c r="Q1396">
        <v>1</v>
      </c>
      <c r="R1396">
        <v>2</v>
      </c>
      <c r="S1396">
        <v>5</v>
      </c>
      <c r="T1396">
        <v>6.5</v>
      </c>
      <c r="U1396">
        <v>53.35</v>
      </c>
      <c r="V1396">
        <v>0</v>
      </c>
      <c r="W1396">
        <v>0</v>
      </c>
      <c r="X1396">
        <v>100</v>
      </c>
      <c r="Y1396">
        <v>100</v>
      </c>
      <c r="Z1396">
        <v>1.5499999999999001</v>
      </c>
      <c r="AA1396">
        <v>0</v>
      </c>
      <c r="AB1396">
        <v>1.5</v>
      </c>
      <c r="AD1396">
        <v>-100.00000000000595</v>
      </c>
      <c r="AF1396">
        <v>1.9083969465648862E-2</v>
      </c>
      <c r="AG1396">
        <v>4.9425263396817264E-2</v>
      </c>
      <c r="AH1396">
        <v>0</v>
      </c>
    </row>
    <row r="1397" spans="1:34">
      <c r="A1397">
        <v>13</v>
      </c>
      <c r="B1397">
        <v>111</v>
      </c>
      <c r="C1397">
        <v>2017</v>
      </c>
      <c r="D1397">
        <v>99</v>
      </c>
      <c r="E1397">
        <v>99</v>
      </c>
      <c r="F1397">
        <v>99</v>
      </c>
      <c r="G1397">
        <v>99</v>
      </c>
      <c r="H1397">
        <v>99</v>
      </c>
      <c r="I1397">
        <v>99</v>
      </c>
      <c r="J1397">
        <v>999</v>
      </c>
      <c r="K1397">
        <v>99</v>
      </c>
      <c r="L1397">
        <v>99</v>
      </c>
      <c r="M1397">
        <v>99</v>
      </c>
      <c r="N1397">
        <v>455</v>
      </c>
      <c r="O1397">
        <v>99</v>
      </c>
      <c r="P1397">
        <v>9999</v>
      </c>
    </row>
    <row r="1398" spans="1:34">
      <c r="A1398">
        <v>13</v>
      </c>
      <c r="B1398">
        <v>112</v>
      </c>
      <c r="C1398">
        <v>2017</v>
      </c>
      <c r="D1398">
        <v>99</v>
      </c>
      <c r="E1398">
        <v>99</v>
      </c>
      <c r="F1398">
        <v>99</v>
      </c>
      <c r="G1398">
        <v>99</v>
      </c>
      <c r="H1398">
        <v>99</v>
      </c>
      <c r="I1398">
        <v>99</v>
      </c>
      <c r="J1398">
        <v>999</v>
      </c>
      <c r="K1398">
        <v>99</v>
      </c>
      <c r="L1398">
        <v>99</v>
      </c>
      <c r="M1398">
        <v>99</v>
      </c>
      <c r="N1398">
        <v>460</v>
      </c>
      <c r="O1398">
        <v>99</v>
      </c>
      <c r="P1398">
        <v>9999</v>
      </c>
      <c r="Q1398">
        <v>4</v>
      </c>
      <c r="R1398">
        <v>-1.0408340855860843E-17</v>
      </c>
      <c r="AF1398">
        <v>-9.931622954065688E-20</v>
      </c>
      <c r="AG1398">
        <v>1.7485325438842754E-18</v>
      </c>
    </row>
    <row r="1399" spans="1:34">
      <c r="A1399">
        <v>13</v>
      </c>
      <c r="B1399">
        <v>113</v>
      </c>
      <c r="C1399">
        <v>2016</v>
      </c>
      <c r="D1399">
        <v>99</v>
      </c>
      <c r="E1399">
        <v>99</v>
      </c>
      <c r="F1399">
        <v>99</v>
      </c>
      <c r="G1399">
        <v>99</v>
      </c>
      <c r="H1399">
        <v>99</v>
      </c>
      <c r="I1399">
        <v>99</v>
      </c>
      <c r="J1399">
        <v>999</v>
      </c>
      <c r="K1399">
        <v>99</v>
      </c>
      <c r="L1399">
        <v>99</v>
      </c>
      <c r="M1399">
        <v>99</v>
      </c>
      <c r="N1399">
        <v>409</v>
      </c>
      <c r="O1399">
        <v>99</v>
      </c>
      <c r="P1399">
        <v>9999</v>
      </c>
      <c r="Q1399">
        <v>53</v>
      </c>
      <c r="R1399">
        <v>88</v>
      </c>
      <c r="S1399">
        <v>3.4772727272727271</v>
      </c>
      <c r="T1399">
        <v>3.0909090909090904</v>
      </c>
      <c r="U1399">
        <v>9.0147727272727263</v>
      </c>
      <c r="V1399">
        <v>0</v>
      </c>
      <c r="W1399">
        <v>0</v>
      </c>
      <c r="X1399">
        <v>0</v>
      </c>
      <c r="Y1399">
        <v>0</v>
      </c>
      <c r="Z1399">
        <v>0.88709687038003748</v>
      </c>
      <c r="AA1399">
        <v>1.5519582404708221</v>
      </c>
      <c r="AB1399">
        <v>1.4431370787625044</v>
      </c>
      <c r="AC1399">
        <v>18.719773757639796</v>
      </c>
      <c r="AD1399">
        <v>21.908661447358515</v>
      </c>
      <c r="AE1399">
        <v>43.726565147711376</v>
      </c>
      <c r="AF1399">
        <v>1.0332276623224137</v>
      </c>
      <c r="AG1399">
        <v>0.43857345594003633</v>
      </c>
      <c r="AH1399">
        <v>9.0909090909090917</v>
      </c>
    </row>
    <row r="1400" spans="1:34">
      <c r="A1400">
        <v>13</v>
      </c>
      <c r="B1400">
        <v>114</v>
      </c>
      <c r="C1400">
        <v>2016</v>
      </c>
      <c r="D1400">
        <v>99</v>
      </c>
      <c r="E1400">
        <v>99</v>
      </c>
      <c r="F1400">
        <v>99</v>
      </c>
      <c r="G1400">
        <v>99</v>
      </c>
      <c r="H1400">
        <v>99</v>
      </c>
      <c r="I1400">
        <v>99</v>
      </c>
      <c r="J1400">
        <v>999</v>
      </c>
      <c r="K1400">
        <v>99</v>
      </c>
      <c r="L1400">
        <v>99</v>
      </c>
      <c r="M1400">
        <v>99</v>
      </c>
      <c r="N1400">
        <v>410</v>
      </c>
      <c r="O1400">
        <v>99</v>
      </c>
      <c r="P1400">
        <v>9999</v>
      </c>
      <c r="Q1400">
        <v>340</v>
      </c>
      <c r="R1400">
        <v>1043</v>
      </c>
      <c r="S1400">
        <v>3.852348993288591</v>
      </c>
      <c r="T1400">
        <v>3.6615532118887826</v>
      </c>
      <c r="U1400">
        <v>13.262895493767967</v>
      </c>
      <c r="V1400">
        <v>0</v>
      </c>
      <c r="W1400">
        <v>0</v>
      </c>
      <c r="X1400">
        <v>0</v>
      </c>
      <c r="Y1400">
        <v>0</v>
      </c>
      <c r="Z1400">
        <v>1.2774217710751898</v>
      </c>
      <c r="AA1400">
        <v>1.5931486052454236</v>
      </c>
      <c r="AB1400">
        <v>1.7558362572896655</v>
      </c>
      <c r="AC1400">
        <v>5.5113581394475277</v>
      </c>
      <c r="AD1400">
        <v>12.84959350088379</v>
      </c>
      <c r="AE1400">
        <v>49.38589873724564</v>
      </c>
      <c r="AF1400">
        <v>12.246096043207702</v>
      </c>
      <c r="AG1400">
        <v>7.6476419144204018</v>
      </c>
      <c r="AH1400">
        <v>1.3422818791946312</v>
      </c>
    </row>
    <row r="1401" spans="1:34">
      <c r="A1401">
        <v>13</v>
      </c>
      <c r="B1401">
        <v>115</v>
      </c>
      <c r="C1401">
        <v>2016</v>
      </c>
      <c r="D1401">
        <v>99</v>
      </c>
      <c r="E1401">
        <v>99</v>
      </c>
      <c r="F1401">
        <v>99</v>
      </c>
      <c r="G1401">
        <v>99</v>
      </c>
      <c r="H1401">
        <v>99</v>
      </c>
      <c r="I1401">
        <v>99</v>
      </c>
      <c r="J1401">
        <v>999</v>
      </c>
      <c r="K1401">
        <v>99</v>
      </c>
      <c r="L1401">
        <v>99</v>
      </c>
      <c r="M1401">
        <v>99</v>
      </c>
      <c r="N1401">
        <v>415</v>
      </c>
      <c r="O1401">
        <v>99</v>
      </c>
      <c r="P1401">
        <v>9999</v>
      </c>
      <c r="Q1401">
        <v>476</v>
      </c>
      <c r="R1401">
        <v>2857</v>
      </c>
      <c r="S1401">
        <v>4.2716135806790332</v>
      </c>
      <c r="T1401">
        <v>4.4739236961848086</v>
      </c>
      <c r="U1401">
        <v>17.790689534476741</v>
      </c>
      <c r="V1401">
        <v>0</v>
      </c>
      <c r="W1401">
        <v>7.0003500175008782E-2</v>
      </c>
      <c r="X1401">
        <v>85.68428421421072</v>
      </c>
      <c r="Y1401">
        <v>0</v>
      </c>
      <c r="Z1401">
        <v>1.3866976837396507</v>
      </c>
      <c r="AA1401">
        <v>1.5591508262681093</v>
      </c>
      <c r="AB1401">
        <v>1.8005470443342932</v>
      </c>
      <c r="AC1401">
        <v>13.8177091345307</v>
      </c>
      <c r="AD1401">
        <v>19.59243289536472</v>
      </c>
      <c r="AE1401">
        <v>49.999654503319185</v>
      </c>
      <c r="AF1401">
        <v>33.544675355172011</v>
      </c>
      <c r="AG1401">
        <v>28.100102884810525</v>
      </c>
      <c r="AH1401">
        <v>0.14000700035001756</v>
      </c>
    </row>
    <row r="1402" spans="1:34">
      <c r="A1402">
        <v>13</v>
      </c>
      <c r="B1402">
        <v>116</v>
      </c>
      <c r="C1402">
        <v>2016</v>
      </c>
      <c r="D1402">
        <v>99</v>
      </c>
      <c r="E1402">
        <v>99</v>
      </c>
      <c r="F1402">
        <v>99</v>
      </c>
      <c r="G1402">
        <v>99</v>
      </c>
      <c r="H1402">
        <v>99</v>
      </c>
      <c r="I1402">
        <v>99</v>
      </c>
      <c r="J1402">
        <v>999</v>
      </c>
      <c r="K1402">
        <v>99</v>
      </c>
      <c r="L1402">
        <v>99</v>
      </c>
      <c r="M1402">
        <v>99</v>
      </c>
      <c r="N1402">
        <v>420</v>
      </c>
      <c r="O1402">
        <v>99</v>
      </c>
      <c r="P1402">
        <v>9999</v>
      </c>
      <c r="Q1402">
        <v>419</v>
      </c>
      <c r="R1402">
        <v>2620</v>
      </c>
      <c r="S1402">
        <v>5.2072519083969491</v>
      </c>
      <c r="T1402">
        <v>5.8053435114503804</v>
      </c>
      <c r="U1402">
        <v>22.329007633587743</v>
      </c>
      <c r="V1402">
        <v>0.26717557251908403</v>
      </c>
      <c r="W1402">
        <v>1.7175572519083975</v>
      </c>
      <c r="X1402">
        <v>100</v>
      </c>
      <c r="Y1402">
        <v>33.625954198473273</v>
      </c>
      <c r="Z1402">
        <v>1.4063264119836523</v>
      </c>
      <c r="AA1402">
        <v>1.4236902664238804</v>
      </c>
      <c r="AB1402">
        <v>1.8674313082842409</v>
      </c>
      <c r="AC1402">
        <v>22.768176903419281</v>
      </c>
      <c r="AD1402">
        <v>21.625645952288686</v>
      </c>
      <c r="AE1402">
        <v>40.422642669999753</v>
      </c>
      <c r="AF1402">
        <v>30.762005400962774</v>
      </c>
      <c r="AG1402">
        <v>32.342650093790439</v>
      </c>
      <c r="AH1402">
        <v>0.11450381679389313</v>
      </c>
    </row>
    <row r="1403" spans="1:34">
      <c r="A1403">
        <v>13</v>
      </c>
      <c r="B1403">
        <v>117</v>
      </c>
      <c r="C1403">
        <v>2016</v>
      </c>
      <c r="D1403">
        <v>99</v>
      </c>
      <c r="E1403">
        <v>99</v>
      </c>
      <c r="F1403">
        <v>99</v>
      </c>
      <c r="G1403">
        <v>99</v>
      </c>
      <c r="H1403">
        <v>99</v>
      </c>
      <c r="I1403">
        <v>99</v>
      </c>
      <c r="J1403">
        <v>999</v>
      </c>
      <c r="K1403">
        <v>99</v>
      </c>
      <c r="L1403">
        <v>99</v>
      </c>
      <c r="M1403">
        <v>99</v>
      </c>
      <c r="N1403">
        <v>425</v>
      </c>
      <c r="O1403">
        <v>99</v>
      </c>
      <c r="P1403">
        <v>9999</v>
      </c>
      <c r="Q1403">
        <v>278</v>
      </c>
      <c r="R1403">
        <v>865</v>
      </c>
      <c r="S1403">
        <v>6.0393063583815012</v>
      </c>
      <c r="T1403">
        <v>6.8716763005780326</v>
      </c>
      <c r="U1403">
        <v>26.459190751445039</v>
      </c>
      <c r="V1403">
        <v>19.306358381502896</v>
      </c>
      <c r="W1403">
        <v>7.745664739884389</v>
      </c>
      <c r="X1403">
        <v>100</v>
      </c>
      <c r="Y1403">
        <v>100</v>
      </c>
      <c r="Z1403">
        <v>0.86799845071133508</v>
      </c>
      <c r="AA1403">
        <v>1.3972158872644955</v>
      </c>
      <c r="AB1403">
        <v>2.0036833335133162</v>
      </c>
      <c r="AC1403">
        <v>14.430835825961411</v>
      </c>
      <c r="AD1403">
        <v>12.52125886731997</v>
      </c>
      <c r="AE1403">
        <v>38.831737844110947</v>
      </c>
      <c r="AF1403">
        <v>10.156158271691909</v>
      </c>
      <c r="AG1403">
        <v>12.653117863091872</v>
      </c>
      <c r="AH1403">
        <v>0.11560693641618491</v>
      </c>
    </row>
    <row r="1404" spans="1:34">
      <c r="A1404">
        <v>13</v>
      </c>
      <c r="B1404">
        <v>118</v>
      </c>
      <c r="C1404">
        <v>2016</v>
      </c>
      <c r="D1404">
        <v>99</v>
      </c>
      <c r="E1404">
        <v>99</v>
      </c>
      <c r="F1404">
        <v>99</v>
      </c>
      <c r="G1404">
        <v>99</v>
      </c>
      <c r="H1404">
        <v>99</v>
      </c>
      <c r="I1404">
        <v>99</v>
      </c>
      <c r="J1404">
        <v>999</v>
      </c>
      <c r="K1404">
        <v>99</v>
      </c>
      <c r="L1404">
        <v>99</v>
      </c>
      <c r="M1404">
        <v>99</v>
      </c>
      <c r="N1404">
        <v>428</v>
      </c>
      <c r="O1404">
        <v>99</v>
      </c>
      <c r="P1404">
        <v>9999</v>
      </c>
      <c r="Q1404">
        <v>174</v>
      </c>
      <c r="R1404">
        <v>380</v>
      </c>
      <c r="S1404">
        <v>6.4973684210526317</v>
      </c>
      <c r="T1404">
        <v>7.686842105263155</v>
      </c>
      <c r="U1404">
        <v>28.985789473684218</v>
      </c>
      <c r="V1404">
        <v>12.105263157894736</v>
      </c>
      <c r="W1404">
        <v>18.157894736842113</v>
      </c>
      <c r="X1404">
        <v>100</v>
      </c>
      <c r="Y1404">
        <v>100</v>
      </c>
      <c r="Z1404">
        <v>0.59041302037248899</v>
      </c>
      <c r="AA1404">
        <v>1.4132804024130798</v>
      </c>
      <c r="AB1404">
        <v>2.1786851482188196</v>
      </c>
      <c r="AC1404">
        <v>-4.8297733779584098</v>
      </c>
      <c r="AD1404">
        <v>2.1090181946479634</v>
      </c>
      <c r="AE1404">
        <v>43.347252132169267</v>
      </c>
      <c r="AF1404">
        <v>4.4616649054831505</v>
      </c>
      <c r="AG1404">
        <v>6.0893876059462064</v>
      </c>
      <c r="AH1404">
        <v>0.26315789473684204</v>
      </c>
    </row>
    <row r="1405" spans="1:34">
      <c r="A1405">
        <v>13</v>
      </c>
      <c r="B1405">
        <v>119</v>
      </c>
      <c r="C1405">
        <v>2016</v>
      </c>
      <c r="D1405">
        <v>99</v>
      </c>
      <c r="E1405">
        <v>99</v>
      </c>
      <c r="F1405">
        <v>99</v>
      </c>
      <c r="G1405">
        <v>99</v>
      </c>
      <c r="H1405">
        <v>99</v>
      </c>
      <c r="I1405">
        <v>99</v>
      </c>
      <c r="J1405">
        <v>999</v>
      </c>
      <c r="K1405">
        <v>99</v>
      </c>
      <c r="L1405">
        <v>99</v>
      </c>
      <c r="M1405">
        <v>99</v>
      </c>
      <c r="N1405">
        <v>430</v>
      </c>
      <c r="O1405">
        <v>99</v>
      </c>
      <c r="P1405">
        <v>9999</v>
      </c>
      <c r="Q1405">
        <v>165</v>
      </c>
      <c r="R1405">
        <v>321</v>
      </c>
      <c r="S1405">
        <v>6.850467289719627</v>
      </c>
      <c r="T1405">
        <v>7.962616822429907</v>
      </c>
      <c r="U1405">
        <v>31.41401869158879</v>
      </c>
      <c r="V1405">
        <v>12.772585669781931</v>
      </c>
      <c r="W1405">
        <v>25.545171339563861</v>
      </c>
      <c r="X1405">
        <v>100</v>
      </c>
      <c r="Y1405">
        <v>100</v>
      </c>
      <c r="Z1405">
        <v>0.87653188714519215</v>
      </c>
      <c r="AA1405">
        <v>1.3771866554033279</v>
      </c>
      <c r="AB1405">
        <v>2.449204462276426</v>
      </c>
      <c r="AC1405">
        <v>14.599664042751776</v>
      </c>
      <c r="AD1405">
        <v>3.6376907662430145</v>
      </c>
      <c r="AE1405">
        <v>42.780999609622434</v>
      </c>
      <c r="AF1405">
        <v>3.7689327227897138</v>
      </c>
      <c r="AG1405">
        <v>5.5748529841847159</v>
      </c>
      <c r="AH1405">
        <v>0.31152647975077874</v>
      </c>
    </row>
    <row r="1406" spans="1:34">
      <c r="A1406">
        <v>13</v>
      </c>
      <c r="B1406">
        <v>120</v>
      </c>
      <c r="C1406">
        <v>2016</v>
      </c>
      <c r="D1406">
        <v>99</v>
      </c>
      <c r="E1406">
        <v>99</v>
      </c>
      <c r="F1406">
        <v>99</v>
      </c>
      <c r="G1406">
        <v>99</v>
      </c>
      <c r="H1406">
        <v>99</v>
      </c>
      <c r="I1406">
        <v>99</v>
      </c>
      <c r="J1406">
        <v>999</v>
      </c>
      <c r="K1406">
        <v>99</v>
      </c>
      <c r="L1406">
        <v>99</v>
      </c>
      <c r="M1406">
        <v>99</v>
      </c>
      <c r="N1406">
        <v>433</v>
      </c>
      <c r="O1406">
        <v>99</v>
      </c>
      <c r="P1406">
        <v>9999</v>
      </c>
      <c r="Q1406">
        <v>84</v>
      </c>
      <c r="R1406">
        <v>121</v>
      </c>
      <c r="S1406">
        <v>7.0991735537190097</v>
      </c>
      <c r="T1406">
        <v>8.0991735537190088</v>
      </c>
      <c r="U1406">
        <v>33.950413223140487</v>
      </c>
      <c r="V1406">
        <v>17.355371900826452</v>
      </c>
      <c r="W1406">
        <v>32.231404958677686</v>
      </c>
      <c r="X1406">
        <v>100</v>
      </c>
      <c r="Y1406">
        <v>100</v>
      </c>
      <c r="Z1406">
        <v>0.53692173844457614</v>
      </c>
      <c r="AA1406">
        <v>1.4737648347212429</v>
      </c>
      <c r="AB1406">
        <v>2.7254689752716605</v>
      </c>
      <c r="AC1406">
        <v>-12.64266887861168</v>
      </c>
      <c r="AD1406">
        <v>-22.197790248001077</v>
      </c>
      <c r="AE1406">
        <v>42.96317008689541</v>
      </c>
      <c r="AF1406">
        <v>1.4206880356933196</v>
      </c>
      <c r="AG1406">
        <v>2.2710951178641996</v>
      </c>
      <c r="AH1406">
        <v>0</v>
      </c>
    </row>
    <row r="1407" spans="1:34">
      <c r="A1407">
        <v>13</v>
      </c>
      <c r="B1407">
        <v>121</v>
      </c>
      <c r="C1407">
        <v>2016</v>
      </c>
      <c r="D1407">
        <v>99</v>
      </c>
      <c r="E1407">
        <v>99</v>
      </c>
      <c r="F1407">
        <v>99</v>
      </c>
      <c r="G1407">
        <v>99</v>
      </c>
      <c r="H1407">
        <v>99</v>
      </c>
      <c r="I1407">
        <v>99</v>
      </c>
      <c r="J1407">
        <v>999</v>
      </c>
      <c r="K1407">
        <v>99</v>
      </c>
      <c r="L1407">
        <v>99</v>
      </c>
      <c r="M1407">
        <v>99</v>
      </c>
      <c r="N1407">
        <v>435</v>
      </c>
      <c r="O1407">
        <v>99</v>
      </c>
      <c r="P1407">
        <v>9999</v>
      </c>
      <c r="Q1407">
        <v>65</v>
      </c>
      <c r="R1407">
        <v>93</v>
      </c>
      <c r="S1407">
        <v>7.2043010752688179</v>
      </c>
      <c r="T1407">
        <v>8</v>
      </c>
      <c r="U1407">
        <v>36.273118279569879</v>
      </c>
      <c r="V1407">
        <v>0</v>
      </c>
      <c r="W1407">
        <v>35.483870967741943</v>
      </c>
      <c r="X1407">
        <v>100</v>
      </c>
      <c r="Y1407">
        <v>100</v>
      </c>
      <c r="Z1407">
        <v>0.79421832606108766</v>
      </c>
      <c r="AA1407">
        <v>1.5967651424384144</v>
      </c>
      <c r="AB1407">
        <v>2.9512162610277888</v>
      </c>
      <c r="AC1407">
        <v>20.527893960403997</v>
      </c>
      <c r="AD1407">
        <v>-10.459500845894032</v>
      </c>
      <c r="AE1407">
        <v>42.441225635841377</v>
      </c>
      <c r="AF1407">
        <v>1.0919337794998243</v>
      </c>
      <c r="AG1407">
        <v>1.864973775706692</v>
      </c>
      <c r="AH1407">
        <v>0</v>
      </c>
    </row>
    <row r="1408" spans="1:34">
      <c r="A1408">
        <v>13</v>
      </c>
      <c r="B1408">
        <v>122</v>
      </c>
      <c r="C1408">
        <v>2016</v>
      </c>
      <c r="D1408">
        <v>99</v>
      </c>
      <c r="E1408">
        <v>99</v>
      </c>
      <c r="F1408">
        <v>99</v>
      </c>
      <c r="G1408">
        <v>99</v>
      </c>
      <c r="H1408">
        <v>99</v>
      </c>
      <c r="I1408">
        <v>99</v>
      </c>
      <c r="J1408">
        <v>999</v>
      </c>
      <c r="K1408">
        <v>99</v>
      </c>
      <c r="L1408">
        <v>99</v>
      </c>
      <c r="M1408">
        <v>99</v>
      </c>
      <c r="N1408">
        <v>438</v>
      </c>
      <c r="O1408">
        <v>99</v>
      </c>
      <c r="P1408">
        <v>9999</v>
      </c>
      <c r="Q1408">
        <v>31</v>
      </c>
      <c r="R1408">
        <v>39</v>
      </c>
      <c r="S1408">
        <v>6.9743589743589745</v>
      </c>
      <c r="T1408">
        <v>7.4102564102564097</v>
      </c>
      <c r="U1408">
        <v>38.964102564102561</v>
      </c>
      <c r="V1408">
        <v>0</v>
      </c>
      <c r="W1408">
        <v>17.948717948717952</v>
      </c>
      <c r="X1408">
        <v>100</v>
      </c>
      <c r="Y1408">
        <v>100</v>
      </c>
      <c r="Z1408">
        <v>0.55075108598301892</v>
      </c>
      <c r="AA1408">
        <v>1.7019924897719061</v>
      </c>
      <c r="AB1408">
        <v>2.5692256512564806</v>
      </c>
      <c r="AC1408">
        <v>2.3636745834506474</v>
      </c>
      <c r="AD1408">
        <v>-1.6773371900564089</v>
      </c>
      <c r="AE1408">
        <v>17.83181649465303</v>
      </c>
      <c r="AF1408">
        <v>0.45790771398379698</v>
      </c>
      <c r="AG1408">
        <v>0.84010616872113886</v>
      </c>
      <c r="AH1408">
        <v>0</v>
      </c>
    </row>
    <row r="1409" spans="1:34">
      <c r="A1409">
        <v>13</v>
      </c>
      <c r="B1409">
        <v>123</v>
      </c>
      <c r="C1409">
        <v>2016</v>
      </c>
      <c r="D1409">
        <v>99</v>
      </c>
      <c r="E1409">
        <v>99</v>
      </c>
      <c r="F1409">
        <v>99</v>
      </c>
      <c r="G1409">
        <v>99</v>
      </c>
      <c r="H1409">
        <v>99</v>
      </c>
      <c r="I1409">
        <v>99</v>
      </c>
      <c r="J1409">
        <v>999</v>
      </c>
      <c r="K1409">
        <v>99</v>
      </c>
      <c r="L1409">
        <v>99</v>
      </c>
      <c r="M1409">
        <v>99</v>
      </c>
      <c r="N1409">
        <v>440</v>
      </c>
      <c r="O1409">
        <v>99</v>
      </c>
      <c r="P1409">
        <v>9999</v>
      </c>
      <c r="Q1409">
        <v>40</v>
      </c>
      <c r="R1409">
        <v>50</v>
      </c>
      <c r="S1409">
        <v>6.8600000000000012</v>
      </c>
      <c r="T1409">
        <v>7.04</v>
      </c>
      <c r="U1409">
        <v>41.468000000000011</v>
      </c>
      <c r="V1409">
        <v>0</v>
      </c>
      <c r="W1409">
        <v>14</v>
      </c>
      <c r="X1409">
        <v>100</v>
      </c>
      <c r="Y1409">
        <v>100</v>
      </c>
      <c r="Z1409">
        <v>0.80658291576217955</v>
      </c>
      <c r="AA1409">
        <v>1.6614451540752102</v>
      </c>
      <c r="AB1409">
        <v>2.1996363335788045</v>
      </c>
      <c r="AC1409">
        <v>-9.885879012917222</v>
      </c>
      <c r="AD1409">
        <v>-4.436956610331741</v>
      </c>
      <c r="AE1409">
        <v>42.292193927461099</v>
      </c>
      <c r="AF1409">
        <v>0.587061171774099</v>
      </c>
      <c r="AG1409">
        <v>1.146272789040806</v>
      </c>
      <c r="AH1409">
        <v>0</v>
      </c>
    </row>
    <row r="1410" spans="1:34">
      <c r="A1410">
        <v>13</v>
      </c>
      <c r="B1410">
        <v>124</v>
      </c>
      <c r="C1410">
        <v>2016</v>
      </c>
      <c r="D1410">
        <v>99</v>
      </c>
      <c r="E1410">
        <v>99</v>
      </c>
      <c r="F1410">
        <v>99</v>
      </c>
      <c r="G1410">
        <v>99</v>
      </c>
      <c r="H1410">
        <v>99</v>
      </c>
      <c r="I1410">
        <v>99</v>
      </c>
      <c r="J1410">
        <v>999</v>
      </c>
      <c r="K1410">
        <v>99</v>
      </c>
      <c r="L1410">
        <v>99</v>
      </c>
      <c r="M1410">
        <v>99</v>
      </c>
      <c r="N1410">
        <v>443</v>
      </c>
      <c r="O1410">
        <v>99</v>
      </c>
      <c r="P1410">
        <v>9999</v>
      </c>
      <c r="Q1410">
        <v>14</v>
      </c>
      <c r="R1410">
        <v>14</v>
      </c>
      <c r="S1410">
        <v>7.0714285714285694</v>
      </c>
      <c r="T1410">
        <v>8</v>
      </c>
      <c r="U1410">
        <v>43.985714285714259</v>
      </c>
      <c r="V1410">
        <v>0</v>
      </c>
      <c r="W1410">
        <v>35.714285714285722</v>
      </c>
      <c r="X1410">
        <v>100</v>
      </c>
      <c r="Y1410">
        <v>100</v>
      </c>
      <c r="Z1410">
        <v>0.57799795211918237</v>
      </c>
      <c r="AA1410">
        <v>1.7098156005122604</v>
      </c>
      <c r="AB1410">
        <v>2.7774602993176543</v>
      </c>
      <c r="AC1410">
        <v>-4.2333307969370448</v>
      </c>
      <c r="AD1410">
        <v>8.0088527682419688</v>
      </c>
      <c r="AE1410">
        <v>72.196487113984773</v>
      </c>
      <c r="AF1410">
        <v>0.16437712809674773</v>
      </c>
      <c r="AG1410">
        <v>0.34044312891450196</v>
      </c>
      <c r="AH1410">
        <v>0</v>
      </c>
    </row>
    <row r="1411" spans="1:34">
      <c r="A1411">
        <v>13</v>
      </c>
      <c r="B1411">
        <v>125</v>
      </c>
      <c r="C1411">
        <v>2016</v>
      </c>
      <c r="D1411">
        <v>99</v>
      </c>
      <c r="E1411">
        <v>99</v>
      </c>
      <c r="F1411">
        <v>99</v>
      </c>
      <c r="G1411">
        <v>99</v>
      </c>
      <c r="H1411">
        <v>99</v>
      </c>
      <c r="I1411">
        <v>99</v>
      </c>
      <c r="J1411">
        <v>999</v>
      </c>
      <c r="K1411">
        <v>99</v>
      </c>
      <c r="L1411">
        <v>99</v>
      </c>
      <c r="M1411">
        <v>99</v>
      </c>
      <c r="N1411">
        <v>445</v>
      </c>
      <c r="O1411">
        <v>99</v>
      </c>
      <c r="P1411">
        <v>9999</v>
      </c>
      <c r="Q1411">
        <v>18</v>
      </c>
      <c r="R1411">
        <v>24</v>
      </c>
      <c r="S1411">
        <v>6.7083333333333313</v>
      </c>
      <c r="T1411">
        <v>6.875</v>
      </c>
      <c r="U1411">
        <v>47.787500000000001</v>
      </c>
      <c r="V1411">
        <v>0</v>
      </c>
      <c r="W1411">
        <v>8.3333333333333357</v>
      </c>
      <c r="X1411">
        <v>100</v>
      </c>
      <c r="Y1411">
        <v>100</v>
      </c>
      <c r="Z1411">
        <v>1.3593235143509328</v>
      </c>
      <c r="AA1411">
        <v>1.135751097536587</v>
      </c>
      <c r="AB1411">
        <v>2.7128168017763379</v>
      </c>
      <c r="AC1411">
        <v>9.4797982861836978</v>
      </c>
      <c r="AD1411">
        <v>6.0591648344655598</v>
      </c>
      <c r="AE1411">
        <v>33.977482461930457</v>
      </c>
      <c r="AF1411">
        <v>0.28178936245156749</v>
      </c>
      <c r="AG1411">
        <v>0.63406012431315739</v>
      </c>
      <c r="AH1411">
        <v>0</v>
      </c>
    </row>
    <row r="1412" spans="1:34">
      <c r="A1412">
        <v>13</v>
      </c>
      <c r="B1412">
        <v>126</v>
      </c>
      <c r="C1412">
        <v>2016</v>
      </c>
      <c r="D1412">
        <v>99</v>
      </c>
      <c r="E1412">
        <v>99</v>
      </c>
      <c r="F1412">
        <v>99</v>
      </c>
      <c r="G1412">
        <v>99</v>
      </c>
      <c r="H1412">
        <v>99</v>
      </c>
      <c r="I1412">
        <v>99</v>
      </c>
      <c r="J1412">
        <v>999</v>
      </c>
      <c r="K1412">
        <v>99</v>
      </c>
      <c r="L1412">
        <v>99</v>
      </c>
      <c r="M1412">
        <v>99</v>
      </c>
      <c r="N1412">
        <v>450</v>
      </c>
      <c r="O1412">
        <v>99</v>
      </c>
      <c r="P1412">
        <v>9999</v>
      </c>
      <c r="Q1412">
        <v>2</v>
      </c>
      <c r="R1412">
        <v>2</v>
      </c>
      <c r="S1412">
        <v>6.5</v>
      </c>
      <c r="T1412">
        <v>9.5</v>
      </c>
      <c r="U1412">
        <v>51.3</v>
      </c>
      <c r="V1412">
        <v>0</v>
      </c>
      <c r="W1412">
        <v>50</v>
      </c>
      <c r="X1412">
        <v>100</v>
      </c>
      <c r="Y1412">
        <v>100</v>
      </c>
      <c r="Z1412">
        <v>0.20000000000104592</v>
      </c>
      <c r="AA1412">
        <v>1.5</v>
      </c>
      <c r="AB1412">
        <v>1.5</v>
      </c>
      <c r="AC1412">
        <v>99.999999999480821</v>
      </c>
      <c r="AD1412">
        <v>-99.999999999461849</v>
      </c>
      <c r="AE1412">
        <v>-100</v>
      </c>
      <c r="AF1412">
        <v>2.3482446870963954E-2</v>
      </c>
      <c r="AG1412">
        <v>5.6722093255322993E-2</v>
      </c>
      <c r="AH1412">
        <v>0</v>
      </c>
    </row>
    <row r="1413" spans="1:34">
      <c r="A1413">
        <v>13</v>
      </c>
      <c r="B1413">
        <v>127</v>
      </c>
      <c r="C1413">
        <v>2016</v>
      </c>
      <c r="D1413">
        <v>99</v>
      </c>
      <c r="E1413">
        <v>99</v>
      </c>
      <c r="F1413">
        <v>99</v>
      </c>
      <c r="G1413">
        <v>99</v>
      </c>
      <c r="H1413">
        <v>99</v>
      </c>
      <c r="I1413">
        <v>99</v>
      </c>
      <c r="J1413">
        <v>999</v>
      </c>
      <c r="K1413">
        <v>99</v>
      </c>
      <c r="L1413">
        <v>99</v>
      </c>
      <c r="M1413">
        <v>99</v>
      </c>
      <c r="N1413">
        <v>455</v>
      </c>
      <c r="O1413">
        <v>99</v>
      </c>
      <c r="P1413">
        <v>9999</v>
      </c>
    </row>
    <row r="1414" spans="1:34">
      <c r="A1414">
        <v>13</v>
      </c>
      <c r="B1414">
        <v>128</v>
      </c>
      <c r="C1414">
        <v>2016</v>
      </c>
      <c r="D1414">
        <v>99</v>
      </c>
      <c r="E1414">
        <v>99</v>
      </c>
      <c r="F1414">
        <v>99</v>
      </c>
      <c r="G1414">
        <v>99</v>
      </c>
      <c r="H1414">
        <v>99</v>
      </c>
      <c r="I1414">
        <v>99</v>
      </c>
      <c r="J1414">
        <v>999</v>
      </c>
      <c r="K1414">
        <v>99</v>
      </c>
      <c r="L1414">
        <v>99</v>
      </c>
      <c r="M1414">
        <v>99</v>
      </c>
      <c r="N1414">
        <v>460</v>
      </c>
      <c r="O1414">
        <v>99</v>
      </c>
      <c r="P1414">
        <v>9999</v>
      </c>
    </row>
    <row r="1415" spans="1:34">
      <c r="A1415">
        <v>13</v>
      </c>
      <c r="B1415">
        <v>129</v>
      </c>
      <c r="C1415">
        <v>2015</v>
      </c>
      <c r="D1415">
        <v>99</v>
      </c>
      <c r="E1415">
        <v>99</v>
      </c>
      <c r="F1415">
        <v>99</v>
      </c>
      <c r="G1415">
        <v>99</v>
      </c>
      <c r="H1415">
        <v>99</v>
      </c>
      <c r="I1415">
        <v>99</v>
      </c>
      <c r="J1415">
        <v>999</v>
      </c>
      <c r="K1415">
        <v>99</v>
      </c>
      <c r="L1415">
        <v>99</v>
      </c>
      <c r="M1415">
        <v>99</v>
      </c>
      <c r="N1415">
        <v>409</v>
      </c>
      <c r="O1415">
        <v>99</v>
      </c>
      <c r="P1415">
        <v>9999</v>
      </c>
      <c r="Q1415">
        <v>59</v>
      </c>
      <c r="R1415">
        <v>121</v>
      </c>
      <c r="S1415">
        <v>3.3966942148760326</v>
      </c>
      <c r="T1415">
        <v>2.7190082644628095</v>
      </c>
      <c r="U1415">
        <v>8.6685950413223143</v>
      </c>
      <c r="V1415">
        <v>0</v>
      </c>
      <c r="W1415">
        <v>0</v>
      </c>
      <c r="X1415">
        <v>0</v>
      </c>
      <c r="Y1415">
        <v>0</v>
      </c>
      <c r="Z1415">
        <v>1.1176298014989394</v>
      </c>
      <c r="AA1415">
        <v>1.479777394711927</v>
      </c>
      <c r="AB1415">
        <v>1.427146146650244</v>
      </c>
      <c r="AC1415">
        <v>8.1490316353278693</v>
      </c>
      <c r="AD1415">
        <v>21.364121802593925</v>
      </c>
      <c r="AE1415">
        <v>46.368463675592686</v>
      </c>
      <c r="AF1415">
        <v>1.4833885006742675</v>
      </c>
      <c r="AG1415">
        <v>0.61517401876547695</v>
      </c>
      <c r="AH1415">
        <v>3.3057851239669431</v>
      </c>
    </row>
    <row r="1416" spans="1:34">
      <c r="A1416">
        <v>13</v>
      </c>
      <c r="B1416">
        <v>130</v>
      </c>
      <c r="C1416">
        <v>2015</v>
      </c>
      <c r="D1416">
        <v>99</v>
      </c>
      <c r="E1416">
        <v>99</v>
      </c>
      <c r="F1416">
        <v>99</v>
      </c>
      <c r="G1416">
        <v>99</v>
      </c>
      <c r="H1416">
        <v>99</v>
      </c>
      <c r="I1416">
        <v>99</v>
      </c>
      <c r="J1416">
        <v>999</v>
      </c>
      <c r="K1416">
        <v>99</v>
      </c>
      <c r="L1416">
        <v>99</v>
      </c>
      <c r="M1416">
        <v>99</v>
      </c>
      <c r="N1416">
        <v>410</v>
      </c>
      <c r="O1416">
        <v>99</v>
      </c>
      <c r="P1416">
        <v>9999</v>
      </c>
      <c r="Q1416">
        <v>315</v>
      </c>
      <c r="R1416">
        <v>1014</v>
      </c>
      <c r="S1416">
        <v>3.6854043392504945</v>
      </c>
      <c r="T1416">
        <v>3.507889546351084</v>
      </c>
      <c r="U1416">
        <v>13.108284023668627</v>
      </c>
      <c r="V1416">
        <v>0</v>
      </c>
      <c r="W1416">
        <v>0</v>
      </c>
      <c r="X1416">
        <v>0</v>
      </c>
      <c r="Y1416">
        <v>0</v>
      </c>
      <c r="Z1416">
        <v>1.3514366722470521</v>
      </c>
      <c r="AA1416">
        <v>1.6113025297649504</v>
      </c>
      <c r="AB1416">
        <v>1.6472548689212021</v>
      </c>
      <c r="AC1416">
        <v>-7.3801184759918819</v>
      </c>
      <c r="AD1416">
        <v>10.92591990971356</v>
      </c>
      <c r="AE1416">
        <v>42.952484393066008</v>
      </c>
      <c r="AF1416">
        <v>12.431040823832296</v>
      </c>
      <c r="AG1416">
        <v>7.7955668058222516</v>
      </c>
      <c r="AH1416">
        <v>1.0848126232741615</v>
      </c>
    </row>
    <row r="1417" spans="1:34">
      <c r="A1417">
        <v>13</v>
      </c>
      <c r="B1417">
        <v>131</v>
      </c>
      <c r="C1417">
        <v>2015</v>
      </c>
      <c r="D1417">
        <v>99</v>
      </c>
      <c r="E1417">
        <v>99</v>
      </c>
      <c r="F1417">
        <v>99</v>
      </c>
      <c r="G1417">
        <v>99</v>
      </c>
      <c r="H1417">
        <v>99</v>
      </c>
      <c r="I1417">
        <v>99</v>
      </c>
      <c r="J1417">
        <v>999</v>
      </c>
      <c r="K1417">
        <v>99</v>
      </c>
      <c r="L1417">
        <v>99</v>
      </c>
      <c r="M1417">
        <v>99</v>
      </c>
      <c r="N1417">
        <v>415</v>
      </c>
      <c r="O1417">
        <v>99</v>
      </c>
      <c r="P1417">
        <v>9999</v>
      </c>
      <c r="Q1417">
        <v>455</v>
      </c>
      <c r="R1417">
        <v>2873</v>
      </c>
      <c r="S1417">
        <v>4.1350504698920991</v>
      </c>
      <c r="T1417">
        <v>4.4751131221719476</v>
      </c>
      <c r="U1417">
        <v>17.740062652279828</v>
      </c>
      <c r="V1417">
        <v>0</v>
      </c>
      <c r="W1417">
        <v>0.10442046641141664</v>
      </c>
      <c r="X1417">
        <v>85.276714235990255</v>
      </c>
      <c r="Y1417">
        <v>0</v>
      </c>
      <c r="Z1417">
        <v>1.371562251720996</v>
      </c>
      <c r="AA1417">
        <v>1.62511617488084</v>
      </c>
      <c r="AB1417">
        <v>1.7640560353543973</v>
      </c>
      <c r="AC1417">
        <v>18.85695680293178</v>
      </c>
      <c r="AD1417">
        <v>22.716953522748042</v>
      </c>
      <c r="AE1417">
        <v>43.206949630370318</v>
      </c>
      <c r="AF1417">
        <v>35.2212823341915</v>
      </c>
      <c r="AG1417">
        <v>29.891979453926776</v>
      </c>
      <c r="AH1417">
        <v>0.17403411068569435</v>
      </c>
    </row>
    <row r="1418" spans="1:34">
      <c r="A1418">
        <v>13</v>
      </c>
      <c r="B1418">
        <v>132</v>
      </c>
      <c r="C1418">
        <v>2015</v>
      </c>
      <c r="D1418">
        <v>99</v>
      </c>
      <c r="E1418">
        <v>99</v>
      </c>
      <c r="F1418">
        <v>99</v>
      </c>
      <c r="G1418">
        <v>99</v>
      </c>
      <c r="H1418">
        <v>99</v>
      </c>
      <c r="I1418">
        <v>99</v>
      </c>
      <c r="J1418">
        <v>999</v>
      </c>
      <c r="K1418">
        <v>99</v>
      </c>
      <c r="L1418">
        <v>99</v>
      </c>
      <c r="M1418">
        <v>99</v>
      </c>
      <c r="N1418">
        <v>420</v>
      </c>
      <c r="O1418">
        <v>99</v>
      </c>
      <c r="P1418">
        <v>9999</v>
      </c>
      <c r="Q1418">
        <v>386</v>
      </c>
      <c r="R1418">
        <v>2403</v>
      </c>
      <c r="S1418">
        <v>5.1298377028714111</v>
      </c>
      <c r="T1418">
        <v>5.8739076154806504</v>
      </c>
      <c r="U1418">
        <v>22.316479400749017</v>
      </c>
      <c r="V1418">
        <v>0.1664585934248855</v>
      </c>
      <c r="W1418">
        <v>1.1235955056179776</v>
      </c>
      <c r="X1418">
        <v>100</v>
      </c>
      <c r="Y1418">
        <v>32.792342904702458</v>
      </c>
      <c r="Z1418">
        <v>1.3961434629640304</v>
      </c>
      <c r="AA1418">
        <v>1.3852998276346149</v>
      </c>
      <c r="AB1418">
        <v>1.8075066581864987</v>
      </c>
      <c r="AC1418">
        <v>23.596293094490235</v>
      </c>
      <c r="AD1418">
        <v>23.04879082967004</v>
      </c>
      <c r="AE1418">
        <v>37.582750979463114</v>
      </c>
      <c r="AF1418">
        <v>29.45936005884516</v>
      </c>
      <c r="AG1418">
        <v>31.451644119865357</v>
      </c>
      <c r="AH1418">
        <v>0</v>
      </c>
    </row>
    <row r="1419" spans="1:34">
      <c r="A1419">
        <v>13</v>
      </c>
      <c r="B1419">
        <v>133</v>
      </c>
      <c r="C1419">
        <v>2015</v>
      </c>
      <c r="D1419">
        <v>99</v>
      </c>
      <c r="E1419">
        <v>99</v>
      </c>
      <c r="F1419">
        <v>99</v>
      </c>
      <c r="G1419">
        <v>99</v>
      </c>
      <c r="H1419">
        <v>99</v>
      </c>
      <c r="I1419">
        <v>99</v>
      </c>
      <c r="J1419">
        <v>999</v>
      </c>
      <c r="K1419">
        <v>99</v>
      </c>
      <c r="L1419">
        <v>99</v>
      </c>
      <c r="M1419">
        <v>99</v>
      </c>
      <c r="N1419">
        <v>425</v>
      </c>
      <c r="O1419">
        <v>99</v>
      </c>
      <c r="P1419">
        <v>9999</v>
      </c>
      <c r="Q1419">
        <v>268</v>
      </c>
      <c r="R1419">
        <v>875</v>
      </c>
      <c r="S1419">
        <v>6.0114285714285698</v>
      </c>
      <c r="T1419">
        <v>6.8571428571428559</v>
      </c>
      <c r="U1419">
        <v>26.422399999999968</v>
      </c>
      <c r="V1419">
        <v>19.428571428571423</v>
      </c>
      <c r="W1419">
        <v>5.1428571428571441</v>
      </c>
      <c r="X1419">
        <v>100</v>
      </c>
      <c r="Y1419">
        <v>100</v>
      </c>
      <c r="Z1419">
        <v>0.85849100835796577</v>
      </c>
      <c r="AA1419">
        <v>1.3445703357411622</v>
      </c>
      <c r="AB1419">
        <v>1.8989148351151537</v>
      </c>
      <c r="AC1419">
        <v>15.64097362964319</v>
      </c>
      <c r="AD1419">
        <v>10.529812584337014</v>
      </c>
      <c r="AE1419">
        <v>32.873995996340888</v>
      </c>
      <c r="AF1419">
        <v>10.726982959421356</v>
      </c>
      <c r="AG1419">
        <v>13.559516869339591</v>
      </c>
      <c r="AH1419">
        <v>0</v>
      </c>
    </row>
    <row r="1420" spans="1:34">
      <c r="A1420">
        <v>13</v>
      </c>
      <c r="B1420">
        <v>134</v>
      </c>
      <c r="C1420">
        <v>2015</v>
      </c>
      <c r="D1420">
        <v>99</v>
      </c>
      <c r="E1420">
        <v>99</v>
      </c>
      <c r="F1420">
        <v>99</v>
      </c>
      <c r="G1420">
        <v>99</v>
      </c>
      <c r="H1420">
        <v>99</v>
      </c>
      <c r="I1420">
        <v>99</v>
      </c>
      <c r="J1420">
        <v>999</v>
      </c>
      <c r="K1420">
        <v>99</v>
      </c>
      <c r="L1420">
        <v>99</v>
      </c>
      <c r="M1420">
        <v>99</v>
      </c>
      <c r="N1420">
        <v>428</v>
      </c>
      <c r="O1420">
        <v>99</v>
      </c>
      <c r="P1420">
        <v>9999</v>
      </c>
      <c r="Q1420">
        <v>145</v>
      </c>
      <c r="R1420">
        <v>284</v>
      </c>
      <c r="S1420">
        <v>6.5070422535211261</v>
      </c>
      <c r="T1420">
        <v>7.4683098591549308</v>
      </c>
      <c r="U1420">
        <v>29.009859154929593</v>
      </c>
      <c r="V1420">
        <v>11.971830985915492</v>
      </c>
      <c r="W1420">
        <v>11.971830985915492</v>
      </c>
      <c r="X1420">
        <v>100</v>
      </c>
      <c r="Y1420">
        <v>100</v>
      </c>
      <c r="Z1420">
        <v>0.58277020078496944</v>
      </c>
      <c r="AA1420">
        <v>1.364780738068708</v>
      </c>
      <c r="AB1420">
        <v>2.0935134467861962</v>
      </c>
      <c r="AC1420">
        <v>10.129378649288848</v>
      </c>
      <c r="AD1420">
        <v>2.0170050235181378</v>
      </c>
      <c r="AE1420">
        <v>26.195788092562314</v>
      </c>
      <c r="AF1420">
        <v>3.4816721834007609</v>
      </c>
      <c r="AG1420">
        <v>4.8320103973734492</v>
      </c>
      <c r="AH1420">
        <v>0</v>
      </c>
    </row>
    <row r="1421" spans="1:34">
      <c r="A1421">
        <v>13</v>
      </c>
      <c r="B1421">
        <v>135</v>
      </c>
      <c r="C1421">
        <v>2015</v>
      </c>
      <c r="D1421">
        <v>99</v>
      </c>
      <c r="E1421">
        <v>99</v>
      </c>
      <c r="F1421">
        <v>99</v>
      </c>
      <c r="G1421">
        <v>99</v>
      </c>
      <c r="H1421">
        <v>99</v>
      </c>
      <c r="I1421">
        <v>99</v>
      </c>
      <c r="J1421">
        <v>999</v>
      </c>
      <c r="K1421">
        <v>99</v>
      </c>
      <c r="L1421">
        <v>99</v>
      </c>
      <c r="M1421">
        <v>99</v>
      </c>
      <c r="N1421">
        <v>430</v>
      </c>
      <c r="O1421">
        <v>99</v>
      </c>
      <c r="P1421">
        <v>9999</v>
      </c>
      <c r="Q1421">
        <v>153</v>
      </c>
      <c r="R1421">
        <v>282</v>
      </c>
      <c r="S1421">
        <v>6.741134751773048</v>
      </c>
      <c r="T1421">
        <v>7.4078014184397185</v>
      </c>
      <c r="U1421">
        <v>31.344680851063806</v>
      </c>
      <c r="V1421">
        <v>22.340425531914899</v>
      </c>
      <c r="W1421">
        <v>17.375886524822704</v>
      </c>
      <c r="X1421">
        <v>100</v>
      </c>
      <c r="Y1421">
        <v>100</v>
      </c>
      <c r="Z1421">
        <v>0.85127568285271749</v>
      </c>
      <c r="AA1421">
        <v>1.3156219531787736</v>
      </c>
      <c r="AB1421">
        <v>2.3775716475615969</v>
      </c>
      <c r="AC1421">
        <v>9.1384279563381217</v>
      </c>
      <c r="AD1421">
        <v>9.1740437428559769</v>
      </c>
      <c r="AE1421">
        <v>33.643830550404317</v>
      </c>
      <c r="AF1421">
        <v>3.4571533652077964</v>
      </c>
      <c r="AG1421">
        <v>5.1841416595212122</v>
      </c>
      <c r="AH1421">
        <v>0</v>
      </c>
    </row>
    <row r="1422" spans="1:34">
      <c r="A1422">
        <v>13</v>
      </c>
      <c r="B1422">
        <v>136</v>
      </c>
      <c r="C1422">
        <v>2015</v>
      </c>
      <c r="D1422">
        <v>99</v>
      </c>
      <c r="E1422">
        <v>99</v>
      </c>
      <c r="F1422">
        <v>99</v>
      </c>
      <c r="G1422">
        <v>99</v>
      </c>
      <c r="H1422">
        <v>99</v>
      </c>
      <c r="I1422">
        <v>99</v>
      </c>
      <c r="J1422">
        <v>999</v>
      </c>
      <c r="K1422">
        <v>99</v>
      </c>
      <c r="L1422">
        <v>99</v>
      </c>
      <c r="M1422">
        <v>99</v>
      </c>
      <c r="N1422">
        <v>433</v>
      </c>
      <c r="O1422">
        <v>99</v>
      </c>
      <c r="P1422">
        <v>9999</v>
      </c>
      <c r="Q1422">
        <v>76</v>
      </c>
      <c r="R1422">
        <v>101</v>
      </c>
      <c r="S1422">
        <v>6.9009900990098991</v>
      </c>
      <c r="T1422">
        <v>7.8316831683168306</v>
      </c>
      <c r="U1422">
        <v>33.985148514851488</v>
      </c>
      <c r="V1422">
        <v>12.871287128712872</v>
      </c>
      <c r="W1422">
        <v>19.801980198019798</v>
      </c>
      <c r="X1422">
        <v>100</v>
      </c>
      <c r="Y1422">
        <v>100</v>
      </c>
      <c r="Z1422">
        <v>0.60923359395391763</v>
      </c>
      <c r="AA1422">
        <v>1.4859403829508619</v>
      </c>
      <c r="AB1422">
        <v>2.4213133942311238</v>
      </c>
      <c r="AC1422">
        <v>-0.70927283041789801</v>
      </c>
      <c r="AD1422">
        <v>4.1932597389364847</v>
      </c>
      <c r="AE1422">
        <v>32.00875632236815</v>
      </c>
      <c r="AF1422">
        <v>1.2382003187446364</v>
      </c>
      <c r="AG1422">
        <v>2.0131421674253978</v>
      </c>
      <c r="AH1422">
        <v>0</v>
      </c>
    </row>
    <row r="1423" spans="1:34">
      <c r="A1423">
        <v>13</v>
      </c>
      <c r="B1423">
        <v>137</v>
      </c>
      <c r="C1423">
        <v>2015</v>
      </c>
      <c r="D1423">
        <v>99</v>
      </c>
      <c r="E1423">
        <v>99</v>
      </c>
      <c r="F1423">
        <v>99</v>
      </c>
      <c r="G1423">
        <v>99</v>
      </c>
      <c r="H1423">
        <v>99</v>
      </c>
      <c r="I1423">
        <v>99</v>
      </c>
      <c r="J1423">
        <v>999</v>
      </c>
      <c r="K1423">
        <v>99</v>
      </c>
      <c r="L1423">
        <v>99</v>
      </c>
      <c r="M1423">
        <v>99</v>
      </c>
      <c r="N1423">
        <v>435</v>
      </c>
      <c r="O1423">
        <v>99</v>
      </c>
      <c r="P1423">
        <v>9999</v>
      </c>
      <c r="Q1423">
        <v>76</v>
      </c>
      <c r="R1423">
        <v>104</v>
      </c>
      <c r="S1423">
        <v>6.7019230769230758</v>
      </c>
      <c r="T1423">
        <v>6.9038461538461551</v>
      </c>
      <c r="U1423">
        <v>36.59807692307691</v>
      </c>
      <c r="V1423">
        <v>0</v>
      </c>
      <c r="W1423">
        <v>17.307692307692317</v>
      </c>
      <c r="X1423">
        <v>100</v>
      </c>
      <c r="Y1423">
        <v>100</v>
      </c>
      <c r="Z1423">
        <v>0.88273839330007187</v>
      </c>
      <c r="AA1423">
        <v>1.7033891990128411</v>
      </c>
      <c r="AB1423">
        <v>2.5999971552100938</v>
      </c>
      <c r="AC1423">
        <v>18.634426669778765</v>
      </c>
      <c r="AD1423">
        <v>3.4273299327068858</v>
      </c>
      <c r="AE1423">
        <v>47.334162980730419</v>
      </c>
      <c r="AF1423">
        <v>1.2749785460340812</v>
      </c>
      <c r="AG1423">
        <v>2.2323151398847911</v>
      </c>
      <c r="AH1423">
        <v>0</v>
      </c>
    </row>
    <row r="1424" spans="1:34">
      <c r="A1424">
        <v>13</v>
      </c>
      <c r="B1424">
        <v>138</v>
      </c>
      <c r="C1424">
        <v>2015</v>
      </c>
      <c r="D1424">
        <v>99</v>
      </c>
      <c r="E1424">
        <v>99</v>
      </c>
      <c r="F1424">
        <v>99</v>
      </c>
      <c r="G1424">
        <v>99</v>
      </c>
      <c r="H1424">
        <v>99</v>
      </c>
      <c r="I1424">
        <v>99</v>
      </c>
      <c r="J1424">
        <v>999</v>
      </c>
      <c r="K1424">
        <v>99</v>
      </c>
      <c r="L1424">
        <v>99</v>
      </c>
      <c r="M1424">
        <v>99</v>
      </c>
      <c r="N1424">
        <v>438</v>
      </c>
      <c r="O1424">
        <v>99</v>
      </c>
      <c r="P1424">
        <v>9999</v>
      </c>
      <c r="Q1424">
        <v>38</v>
      </c>
      <c r="R1424">
        <v>47</v>
      </c>
      <c r="S1424">
        <v>7.5744680851063828</v>
      </c>
      <c r="T1424">
        <v>7.5531914893617005</v>
      </c>
      <c r="U1424">
        <v>38.96382978723404</v>
      </c>
      <c r="V1424">
        <v>0</v>
      </c>
      <c r="W1424">
        <v>21.276595744680854</v>
      </c>
      <c r="X1424">
        <v>100</v>
      </c>
      <c r="Y1424">
        <v>100</v>
      </c>
      <c r="Z1424">
        <v>0.53690425942983</v>
      </c>
      <c r="AA1424">
        <v>1.3486743822757887</v>
      </c>
      <c r="AB1424">
        <v>2.313774760901087</v>
      </c>
      <c r="AC1424">
        <v>-0.95026320737739189</v>
      </c>
      <c r="AD1424">
        <v>-1.8147453744693285</v>
      </c>
      <c r="AE1424">
        <v>49.135037643008118</v>
      </c>
      <c r="AF1424">
        <v>0.57619222753463284</v>
      </c>
      <c r="AG1424">
        <v>1.0740472691059375</v>
      </c>
      <c r="AH1424">
        <v>0</v>
      </c>
    </row>
    <row r="1425" spans="1:37">
      <c r="A1425">
        <v>13</v>
      </c>
      <c r="B1425">
        <v>139</v>
      </c>
      <c r="C1425">
        <v>2015</v>
      </c>
      <c r="D1425">
        <v>99</v>
      </c>
      <c r="E1425">
        <v>99</v>
      </c>
      <c r="F1425">
        <v>99</v>
      </c>
      <c r="G1425">
        <v>99</v>
      </c>
      <c r="H1425">
        <v>99</v>
      </c>
      <c r="I1425">
        <v>99</v>
      </c>
      <c r="J1425">
        <v>999</v>
      </c>
      <c r="K1425">
        <v>99</v>
      </c>
      <c r="L1425">
        <v>99</v>
      </c>
      <c r="M1425">
        <v>99</v>
      </c>
      <c r="N1425">
        <v>440</v>
      </c>
      <c r="O1425">
        <v>99</v>
      </c>
      <c r="P1425">
        <v>9999</v>
      </c>
      <c r="Q1425">
        <v>29</v>
      </c>
      <c r="R1425">
        <v>30</v>
      </c>
      <c r="S1425">
        <v>6.9666666666666686</v>
      </c>
      <c r="T1425">
        <v>7.4</v>
      </c>
      <c r="U1425">
        <v>41.453333333333326</v>
      </c>
      <c r="V1425">
        <v>0</v>
      </c>
      <c r="W1425">
        <v>13.333333333333337</v>
      </c>
      <c r="X1425">
        <v>100</v>
      </c>
      <c r="Y1425">
        <v>100</v>
      </c>
      <c r="Z1425">
        <v>0.84763723897005316</v>
      </c>
      <c r="AA1425">
        <v>1.3034143197344776</v>
      </c>
      <c r="AB1425">
        <v>2.2449944320643631</v>
      </c>
      <c r="AC1425">
        <v>-8.5886092636751261</v>
      </c>
      <c r="AD1425">
        <v>3.2581148783830796</v>
      </c>
      <c r="AE1425">
        <v>19.821213403678495</v>
      </c>
      <c r="AF1425">
        <v>0.36778227289444648</v>
      </c>
      <c r="AG1425">
        <v>0.72936448635403506</v>
      </c>
      <c r="AH1425">
        <v>0</v>
      </c>
    </row>
    <row r="1426" spans="1:37">
      <c r="A1426">
        <v>13</v>
      </c>
      <c r="B1426">
        <v>140</v>
      </c>
      <c r="C1426">
        <v>2015</v>
      </c>
      <c r="D1426">
        <v>99</v>
      </c>
      <c r="E1426">
        <v>99</v>
      </c>
      <c r="F1426">
        <v>99</v>
      </c>
      <c r="G1426">
        <v>99</v>
      </c>
      <c r="H1426">
        <v>99</v>
      </c>
      <c r="I1426">
        <v>99</v>
      </c>
      <c r="J1426">
        <v>999</v>
      </c>
      <c r="K1426">
        <v>99</v>
      </c>
      <c r="L1426">
        <v>99</v>
      </c>
      <c r="M1426">
        <v>99</v>
      </c>
      <c r="N1426">
        <v>443</v>
      </c>
      <c r="O1426">
        <v>99</v>
      </c>
      <c r="P1426">
        <v>9999</v>
      </c>
      <c r="Q1426">
        <v>6</v>
      </c>
      <c r="R1426">
        <v>6</v>
      </c>
      <c r="S1426">
        <v>6.5</v>
      </c>
      <c r="T1426">
        <v>6</v>
      </c>
      <c r="U1426">
        <v>43.98333333333332</v>
      </c>
      <c r="V1426">
        <v>0</v>
      </c>
      <c r="W1426">
        <v>0</v>
      </c>
      <c r="X1426">
        <v>100</v>
      </c>
      <c r="Y1426">
        <v>100</v>
      </c>
      <c r="Z1426">
        <v>0.65170715986756711</v>
      </c>
      <c r="AA1426">
        <v>1.607275126832159</v>
      </c>
      <c r="AB1426">
        <v>2.2360679774997898</v>
      </c>
      <c r="AC1426">
        <v>-94.67231547524888</v>
      </c>
      <c r="AD1426">
        <v>-64.047072290071696</v>
      </c>
      <c r="AE1426">
        <v>69.56083436402524</v>
      </c>
      <c r="AF1426">
        <v>7.3556454578889291E-2</v>
      </c>
      <c r="AG1426">
        <v>0.15477588287940636</v>
      </c>
      <c r="AH1426">
        <v>0</v>
      </c>
    </row>
    <row r="1427" spans="1:37">
      <c r="A1427">
        <v>13</v>
      </c>
      <c r="B1427">
        <v>141</v>
      </c>
      <c r="C1427">
        <v>2015</v>
      </c>
      <c r="D1427">
        <v>99</v>
      </c>
      <c r="E1427">
        <v>99</v>
      </c>
      <c r="F1427">
        <v>99</v>
      </c>
      <c r="G1427">
        <v>99</v>
      </c>
      <c r="H1427">
        <v>99</v>
      </c>
      <c r="I1427">
        <v>99</v>
      </c>
      <c r="J1427">
        <v>999</v>
      </c>
      <c r="K1427">
        <v>99</v>
      </c>
      <c r="L1427">
        <v>99</v>
      </c>
      <c r="M1427">
        <v>99</v>
      </c>
      <c r="N1427">
        <v>445</v>
      </c>
      <c r="O1427">
        <v>99</v>
      </c>
      <c r="P1427">
        <v>9999</v>
      </c>
      <c r="Q1427">
        <v>13</v>
      </c>
      <c r="R1427">
        <v>16</v>
      </c>
      <c r="S1427">
        <v>6</v>
      </c>
      <c r="T1427">
        <v>6.125</v>
      </c>
      <c r="U1427">
        <v>46.437500000000007</v>
      </c>
      <c r="V1427">
        <v>0</v>
      </c>
      <c r="W1427">
        <v>6.25</v>
      </c>
      <c r="X1427">
        <v>100</v>
      </c>
      <c r="Y1427">
        <v>100</v>
      </c>
      <c r="Z1427">
        <v>1.0391553060054721</v>
      </c>
      <c r="AA1427">
        <v>1.58113883008419</v>
      </c>
      <c r="AB1427">
        <v>2.3418742493993991</v>
      </c>
      <c r="AC1427">
        <v>-5.7058560722857719</v>
      </c>
      <c r="AD1427">
        <v>-0.96309084455461724</v>
      </c>
      <c r="AE1427">
        <v>50.636968354183345</v>
      </c>
      <c r="AF1427">
        <v>0.19615054554370476</v>
      </c>
      <c r="AG1427">
        <v>0.43576536938006422</v>
      </c>
      <c r="AH1427">
        <v>0</v>
      </c>
    </row>
    <row r="1428" spans="1:37">
      <c r="A1428">
        <v>13</v>
      </c>
      <c r="B1428">
        <v>142</v>
      </c>
      <c r="C1428">
        <v>2015</v>
      </c>
      <c r="D1428">
        <v>99</v>
      </c>
      <c r="E1428">
        <v>99</v>
      </c>
      <c r="F1428">
        <v>99</v>
      </c>
      <c r="G1428">
        <v>99</v>
      </c>
      <c r="H1428">
        <v>99</v>
      </c>
      <c r="I1428">
        <v>99</v>
      </c>
      <c r="J1428">
        <v>999</v>
      </c>
      <c r="K1428">
        <v>99</v>
      </c>
      <c r="L1428">
        <v>99</v>
      </c>
      <c r="M1428">
        <v>99</v>
      </c>
      <c r="N1428">
        <v>450</v>
      </c>
      <c r="O1428">
        <v>99</v>
      </c>
      <c r="P1428">
        <v>9999</v>
      </c>
      <c r="Q1428">
        <v>1</v>
      </c>
      <c r="R1428">
        <v>1</v>
      </c>
      <c r="S1428">
        <v>6</v>
      </c>
      <c r="T1428">
        <v>5</v>
      </c>
      <c r="U1428">
        <v>52.1</v>
      </c>
      <c r="V1428">
        <v>0</v>
      </c>
      <c r="W1428">
        <v>0</v>
      </c>
      <c r="X1428">
        <v>100</v>
      </c>
      <c r="Y1428">
        <v>100</v>
      </c>
      <c r="Z1428">
        <v>0</v>
      </c>
      <c r="AA1428">
        <v>0</v>
      </c>
      <c r="AB1428">
        <v>0</v>
      </c>
      <c r="AF1428">
        <v>1.2259409096481547E-2</v>
      </c>
      <c r="AG1428">
        <v>3.05563603562602E-2</v>
      </c>
      <c r="AH1428">
        <v>0</v>
      </c>
    </row>
    <row r="1429" spans="1:37">
      <c r="A1429">
        <v>13</v>
      </c>
      <c r="B1429">
        <v>143</v>
      </c>
      <c r="C1429">
        <v>2015</v>
      </c>
      <c r="D1429">
        <v>99</v>
      </c>
      <c r="E1429">
        <v>99</v>
      </c>
      <c r="F1429">
        <v>99</v>
      </c>
      <c r="G1429">
        <v>99</v>
      </c>
      <c r="H1429">
        <v>99</v>
      </c>
      <c r="I1429">
        <v>99</v>
      </c>
      <c r="J1429">
        <v>999</v>
      </c>
      <c r="K1429">
        <v>99</v>
      </c>
      <c r="L1429">
        <v>99</v>
      </c>
      <c r="M1429">
        <v>99</v>
      </c>
      <c r="N1429">
        <v>455</v>
      </c>
      <c r="O1429">
        <v>99</v>
      </c>
      <c r="P1429">
        <v>9999</v>
      </c>
    </row>
    <row r="1430" spans="1:37">
      <c r="A1430">
        <v>13</v>
      </c>
      <c r="B1430">
        <v>144</v>
      </c>
      <c r="C1430">
        <v>2015</v>
      </c>
      <c r="D1430">
        <v>99</v>
      </c>
      <c r="E1430">
        <v>99</v>
      </c>
      <c r="F1430">
        <v>99</v>
      </c>
      <c r="G1430">
        <v>99</v>
      </c>
      <c r="H1430">
        <v>99</v>
      </c>
      <c r="I1430">
        <v>99</v>
      </c>
      <c r="J1430">
        <v>999</v>
      </c>
      <c r="K1430">
        <v>99</v>
      </c>
      <c r="L1430">
        <v>99</v>
      </c>
      <c r="M1430">
        <v>99</v>
      </c>
      <c r="N1430">
        <v>460</v>
      </c>
      <c r="O1430">
        <v>99</v>
      </c>
      <c r="P1430">
        <v>9999</v>
      </c>
    </row>
    <row r="1431" spans="1:37">
      <c r="A1431">
        <v>14</v>
      </c>
      <c r="B1431">
        <v>1</v>
      </c>
      <c r="C1431">
        <v>2023</v>
      </c>
      <c r="D1431">
        <v>99</v>
      </c>
      <c r="E1431">
        <v>99</v>
      </c>
      <c r="F1431">
        <v>99</v>
      </c>
      <c r="G1431">
        <v>99</v>
      </c>
      <c r="H1431">
        <v>99</v>
      </c>
      <c r="I1431">
        <v>99</v>
      </c>
      <c r="J1431">
        <v>999</v>
      </c>
      <c r="K1431">
        <v>99</v>
      </c>
      <c r="L1431">
        <v>99</v>
      </c>
      <c r="M1431">
        <v>99</v>
      </c>
      <c r="N1431">
        <v>99</v>
      </c>
      <c r="O1431">
        <v>1</v>
      </c>
      <c r="P1431">
        <v>9999</v>
      </c>
      <c r="Q1431">
        <v>54</v>
      </c>
      <c r="R1431">
        <v>774</v>
      </c>
      <c r="S1431">
        <v>5.1912144702842387</v>
      </c>
      <c r="T1431">
        <v>6.0736434108527124</v>
      </c>
      <c r="U1431">
        <v>21.010723514211911</v>
      </c>
      <c r="V1431">
        <v>2.1963824289405687</v>
      </c>
      <c r="W1431">
        <v>12.790697674418603</v>
      </c>
      <c r="X1431">
        <v>73.514211886304892</v>
      </c>
      <c r="Y1431">
        <v>30.232558139534881</v>
      </c>
      <c r="Z1431">
        <v>7.449336286168931</v>
      </c>
      <c r="AA1431">
        <v>1.8319939640280076</v>
      </c>
      <c r="AB1431">
        <v>2.2386095045074432</v>
      </c>
      <c r="AC1431">
        <v>46.44576370340215</v>
      </c>
      <c r="AD1431">
        <v>63.879050350545839</v>
      </c>
      <c r="AE1431">
        <v>57.118737698907402</v>
      </c>
      <c r="AF1431">
        <v>8.41212911640039</v>
      </c>
      <c r="AG1431">
        <v>8.5309933949233674</v>
      </c>
      <c r="AH1431">
        <v>8.0103359173126591</v>
      </c>
      <c r="AI1431">
        <v>638</v>
      </c>
      <c r="AJ1431">
        <v>108.78652037617562</v>
      </c>
      <c r="AK1431">
        <v>16.145491061106252</v>
      </c>
    </row>
    <row r="1432" spans="1:37">
      <c r="A1432">
        <v>14</v>
      </c>
      <c r="B1432">
        <v>2</v>
      </c>
      <c r="C1432">
        <v>2023</v>
      </c>
      <c r="D1432">
        <v>99</v>
      </c>
      <c r="E1432">
        <v>99</v>
      </c>
      <c r="F1432">
        <v>99</v>
      </c>
      <c r="G1432">
        <v>99</v>
      </c>
      <c r="H1432">
        <v>99</v>
      </c>
      <c r="I1432">
        <v>99</v>
      </c>
      <c r="J1432">
        <v>999</v>
      </c>
      <c r="K1432">
        <v>99</v>
      </c>
      <c r="L1432">
        <v>99</v>
      </c>
      <c r="M1432">
        <v>99</v>
      </c>
      <c r="N1432">
        <v>99</v>
      </c>
      <c r="O1432">
        <v>4</v>
      </c>
      <c r="P1432">
        <v>9999</v>
      </c>
      <c r="Q1432">
        <v>109</v>
      </c>
      <c r="R1432">
        <v>1641</v>
      </c>
      <c r="S1432">
        <v>5.4034125533211448</v>
      </c>
      <c r="T1432">
        <v>5.4326630103595361</v>
      </c>
      <c r="U1432">
        <v>20.40554539914687</v>
      </c>
      <c r="V1432">
        <v>3.4734917733089592</v>
      </c>
      <c r="W1432">
        <v>4.1438147471054227</v>
      </c>
      <c r="X1432">
        <v>80.438756855575875</v>
      </c>
      <c r="Y1432">
        <v>25.716026812918951</v>
      </c>
      <c r="Z1432">
        <v>5.5070460399239236</v>
      </c>
      <c r="AA1432">
        <v>1.9722234611431244</v>
      </c>
      <c r="AB1432">
        <v>2.1081093624094942</v>
      </c>
      <c r="AC1432">
        <v>39.105578114216001</v>
      </c>
      <c r="AD1432">
        <v>54.090598538912595</v>
      </c>
      <c r="AE1432">
        <v>49.710010370863159</v>
      </c>
      <c r="AF1432">
        <v>17.835017932833388</v>
      </c>
      <c r="AG1432">
        <v>17.566062569606164</v>
      </c>
      <c r="AH1432">
        <v>1.218769043266301</v>
      </c>
      <c r="AI1432">
        <v>684</v>
      </c>
      <c r="AJ1432">
        <v>108.87792397660812</v>
      </c>
      <c r="AK1432">
        <v>15.330492715296218</v>
      </c>
    </row>
    <row r="1433" spans="1:37">
      <c r="A1433">
        <v>14</v>
      </c>
      <c r="B1433">
        <v>3</v>
      </c>
      <c r="C1433">
        <v>2023</v>
      </c>
      <c r="D1433">
        <v>99</v>
      </c>
      <c r="E1433">
        <v>99</v>
      </c>
      <c r="F1433">
        <v>99</v>
      </c>
      <c r="G1433">
        <v>99</v>
      </c>
      <c r="H1433">
        <v>99</v>
      </c>
      <c r="I1433">
        <v>99</v>
      </c>
      <c r="J1433">
        <v>999</v>
      </c>
      <c r="K1433">
        <v>99</v>
      </c>
      <c r="L1433">
        <v>99</v>
      </c>
      <c r="M1433">
        <v>99</v>
      </c>
      <c r="N1433">
        <v>99</v>
      </c>
      <c r="O1433">
        <v>8</v>
      </c>
      <c r="P1433">
        <v>9999</v>
      </c>
      <c r="Q1433">
        <v>26</v>
      </c>
      <c r="R1433">
        <v>373</v>
      </c>
      <c r="S1433">
        <v>5.7828418230563008</v>
      </c>
      <c r="T1433">
        <v>5.7721179624664876</v>
      </c>
      <c r="U1433">
        <v>22.43887399463808</v>
      </c>
      <c r="V1433">
        <v>9.1152815013404833</v>
      </c>
      <c r="W1433">
        <v>1.6085790884718503</v>
      </c>
      <c r="X1433">
        <v>89.812332439678272</v>
      </c>
      <c r="Y1433">
        <v>42.091152815013402</v>
      </c>
      <c r="Z1433">
        <v>5.7979718944368743</v>
      </c>
      <c r="AA1433">
        <v>1.5920464073587226</v>
      </c>
      <c r="AB1433">
        <v>1.8391264586365379</v>
      </c>
      <c r="AC1433">
        <v>42.252007192773341</v>
      </c>
      <c r="AD1433">
        <v>41.354016805705179</v>
      </c>
      <c r="AE1433">
        <v>44.824289636405851</v>
      </c>
      <c r="AF1433">
        <v>4.0539071840017389</v>
      </c>
      <c r="AG1433">
        <v>4.390636958947387</v>
      </c>
      <c r="AH1433">
        <v>2.6809651474530831</v>
      </c>
      <c r="AI1433">
        <v>8</v>
      </c>
      <c r="AJ1433">
        <v>108.325</v>
      </c>
      <c r="AK1433">
        <v>15.157753078940948</v>
      </c>
    </row>
    <row r="1434" spans="1:37">
      <c r="A1434">
        <v>14</v>
      </c>
      <c r="B1434">
        <v>4</v>
      </c>
      <c r="C1434">
        <v>2023</v>
      </c>
      <c r="D1434">
        <v>99</v>
      </c>
      <c r="E1434">
        <v>99</v>
      </c>
      <c r="F1434">
        <v>99</v>
      </c>
      <c r="G1434">
        <v>99</v>
      </c>
      <c r="H1434">
        <v>99</v>
      </c>
      <c r="I1434">
        <v>99</v>
      </c>
      <c r="J1434">
        <v>999</v>
      </c>
      <c r="K1434">
        <v>99</v>
      </c>
      <c r="L1434">
        <v>99</v>
      </c>
      <c r="M1434">
        <v>99</v>
      </c>
      <c r="N1434">
        <v>99</v>
      </c>
      <c r="O1434">
        <v>9</v>
      </c>
      <c r="P1434">
        <v>9999</v>
      </c>
      <c r="Q1434">
        <v>18</v>
      </c>
      <c r="R1434">
        <v>76</v>
      </c>
      <c r="S1434">
        <v>6.7631578947368434</v>
      </c>
      <c r="T1434">
        <v>6.1184210526315796</v>
      </c>
      <c r="U1434">
        <v>18.139473684210515</v>
      </c>
      <c r="V1434">
        <v>2.6315789473684221</v>
      </c>
      <c r="W1434">
        <v>3.9473684210526319</v>
      </c>
      <c r="X1434">
        <v>56.578947368421048</v>
      </c>
      <c r="Y1434">
        <v>18.421052631578945</v>
      </c>
      <c r="Z1434">
        <v>7.0647210796688977</v>
      </c>
      <c r="AA1434">
        <v>1.4856189659234138</v>
      </c>
      <c r="AB1434">
        <v>1.8846129385043076</v>
      </c>
      <c r="AC1434">
        <v>25.726670639029145</v>
      </c>
      <c r="AD1434">
        <v>47.915045472734491</v>
      </c>
      <c r="AE1434">
        <v>54.576682746457827</v>
      </c>
      <c r="AF1434">
        <v>0.82599717422019348</v>
      </c>
      <c r="AG1434">
        <v>0.7231958268044093</v>
      </c>
      <c r="AH1434">
        <v>19.736842105263161</v>
      </c>
      <c r="AI1434">
        <v>12</v>
      </c>
      <c r="AJ1434">
        <v>106.05</v>
      </c>
      <c r="AK1434">
        <v>19.134688472008126</v>
      </c>
    </row>
    <row r="1435" spans="1:37">
      <c r="A1435">
        <v>14</v>
      </c>
      <c r="B1435">
        <v>5</v>
      </c>
      <c r="C1435">
        <v>2023</v>
      </c>
      <c r="D1435">
        <v>99</v>
      </c>
      <c r="E1435">
        <v>99</v>
      </c>
      <c r="F1435">
        <v>99</v>
      </c>
      <c r="G1435">
        <v>99</v>
      </c>
      <c r="H1435">
        <v>99</v>
      </c>
      <c r="I1435">
        <v>99</v>
      </c>
      <c r="J1435">
        <v>999</v>
      </c>
      <c r="K1435">
        <v>99</v>
      </c>
      <c r="L1435">
        <v>99</v>
      </c>
      <c r="M1435">
        <v>99</v>
      </c>
      <c r="N1435">
        <v>99</v>
      </c>
      <c r="O1435">
        <v>11</v>
      </c>
      <c r="P1435">
        <v>9999</v>
      </c>
      <c r="Q1435">
        <v>56</v>
      </c>
      <c r="R1435">
        <v>543</v>
      </c>
      <c r="S1435">
        <v>5.2062615101289138</v>
      </c>
      <c r="T1435">
        <v>5.3720073664825048</v>
      </c>
      <c r="U1435">
        <v>18.102394106814</v>
      </c>
      <c r="V1435">
        <v>1.8416206261510129</v>
      </c>
      <c r="W1435">
        <v>1.8416206261510129</v>
      </c>
      <c r="X1435">
        <v>61.510128913443843</v>
      </c>
      <c r="Y1435">
        <v>19.337016574585633</v>
      </c>
      <c r="Z1435">
        <v>6.1178853349626996</v>
      </c>
      <c r="AA1435">
        <v>1.5573142998385696</v>
      </c>
      <c r="AB1435">
        <v>2.1044784798465552</v>
      </c>
      <c r="AC1435">
        <v>42.775058039039749</v>
      </c>
      <c r="AD1435">
        <v>47.680841879572078</v>
      </c>
      <c r="AE1435">
        <v>61.212615606092719</v>
      </c>
      <c r="AF1435">
        <v>5.9015324421258546</v>
      </c>
      <c r="AG1435">
        <v>5.1564817199743374</v>
      </c>
      <c r="AH1435">
        <v>0</v>
      </c>
      <c r="AI1435">
        <v>136</v>
      </c>
      <c r="AJ1435">
        <v>104.88308823529415</v>
      </c>
      <c r="AK1435">
        <v>16.355982286835111</v>
      </c>
    </row>
    <row r="1436" spans="1:37">
      <c r="A1436">
        <v>14</v>
      </c>
      <c r="B1436">
        <v>6</v>
      </c>
      <c r="C1436">
        <v>2023</v>
      </c>
      <c r="D1436">
        <v>99</v>
      </c>
      <c r="E1436">
        <v>99</v>
      </c>
      <c r="F1436">
        <v>99</v>
      </c>
      <c r="G1436">
        <v>99</v>
      </c>
      <c r="H1436">
        <v>99</v>
      </c>
      <c r="I1436">
        <v>99</v>
      </c>
      <c r="J1436">
        <v>999</v>
      </c>
      <c r="K1436">
        <v>99</v>
      </c>
      <c r="L1436">
        <v>99</v>
      </c>
      <c r="M1436">
        <v>99</v>
      </c>
      <c r="N1436">
        <v>99</v>
      </c>
      <c r="O1436">
        <v>14</v>
      </c>
      <c r="P1436">
        <v>9999</v>
      </c>
      <c r="Q1436">
        <v>182</v>
      </c>
      <c r="R1436">
        <v>2170</v>
      </c>
      <c r="S1436">
        <v>5.1769585253456238</v>
      </c>
      <c r="T1436">
        <v>5.4050691244239619</v>
      </c>
      <c r="U1436">
        <v>20.304193548387101</v>
      </c>
      <c r="V1436">
        <v>2.350230414746544</v>
      </c>
      <c r="W1436">
        <v>2.0276497695852536</v>
      </c>
      <c r="X1436">
        <v>78.894009216589851</v>
      </c>
      <c r="Y1436">
        <v>26.267281105990779</v>
      </c>
      <c r="Z1436">
        <v>5.706245742926626</v>
      </c>
      <c r="AA1436">
        <v>1.4925387282823559</v>
      </c>
      <c r="AB1436">
        <v>2.1119524065594022</v>
      </c>
      <c r="AC1436">
        <v>51.726432155022565</v>
      </c>
      <c r="AD1436">
        <v>56.32331202044972</v>
      </c>
      <c r="AE1436">
        <v>60.487223714391952</v>
      </c>
      <c r="AF1436">
        <v>23.584393000760784</v>
      </c>
      <c r="AG1436">
        <v>23.113361706502928</v>
      </c>
      <c r="AH1436">
        <v>9.2165898617511524E-2</v>
      </c>
      <c r="AI1436">
        <v>5</v>
      </c>
      <c r="AJ1436">
        <v>100.86</v>
      </c>
      <c r="AK1436">
        <v>15.828191858627363</v>
      </c>
    </row>
    <row r="1437" spans="1:37">
      <c r="A1437">
        <v>14</v>
      </c>
      <c r="B1437">
        <v>7</v>
      </c>
      <c r="C1437">
        <v>2023</v>
      </c>
      <c r="D1437">
        <v>99</v>
      </c>
      <c r="E1437">
        <v>99</v>
      </c>
      <c r="F1437">
        <v>99</v>
      </c>
      <c r="G1437">
        <v>99</v>
      </c>
      <c r="H1437">
        <v>99</v>
      </c>
      <c r="I1437">
        <v>99</v>
      </c>
      <c r="J1437">
        <v>999</v>
      </c>
      <c r="K1437">
        <v>99</v>
      </c>
      <c r="L1437">
        <v>99</v>
      </c>
      <c r="M1437">
        <v>99</v>
      </c>
      <c r="N1437">
        <v>99</v>
      </c>
      <c r="O1437">
        <v>15</v>
      </c>
      <c r="P1437">
        <v>9999</v>
      </c>
      <c r="Q1437">
        <v>50</v>
      </c>
      <c r="R1437">
        <v>845</v>
      </c>
      <c r="S1437">
        <v>5.0355029585798814</v>
      </c>
      <c r="T1437">
        <v>5.6828402366863902</v>
      </c>
      <c r="U1437">
        <v>22.028165680473396</v>
      </c>
      <c r="V1437">
        <v>2.72189349112426</v>
      </c>
      <c r="W1437">
        <v>2.6035502958579881</v>
      </c>
      <c r="X1437">
        <v>86.627218934911227</v>
      </c>
      <c r="Y1437">
        <v>38.106508875739642</v>
      </c>
      <c r="Z1437">
        <v>6.3352334626123676</v>
      </c>
      <c r="AA1437">
        <v>1.5902569146917664</v>
      </c>
      <c r="AB1437">
        <v>2.1286996846095394</v>
      </c>
      <c r="AC1437">
        <v>44.341834027662109</v>
      </c>
      <c r="AD1437">
        <v>50.574734306817277</v>
      </c>
      <c r="AE1437">
        <v>52.911280583227153</v>
      </c>
      <c r="AF1437">
        <v>9.1837843712639931</v>
      </c>
      <c r="AG1437">
        <v>9.7645600471289189</v>
      </c>
      <c r="AH1437">
        <v>0.35502958579881655</v>
      </c>
      <c r="AI1437">
        <v>0</v>
      </c>
    </row>
    <row r="1438" spans="1:37">
      <c r="A1438">
        <v>14</v>
      </c>
      <c r="B1438">
        <v>8</v>
      </c>
      <c r="C1438">
        <v>2023</v>
      </c>
      <c r="D1438">
        <v>99</v>
      </c>
      <c r="E1438">
        <v>99</v>
      </c>
      <c r="F1438">
        <v>99</v>
      </c>
      <c r="G1438">
        <v>99</v>
      </c>
      <c r="H1438">
        <v>99</v>
      </c>
      <c r="I1438">
        <v>99</v>
      </c>
      <c r="J1438">
        <v>999</v>
      </c>
      <c r="K1438">
        <v>99</v>
      </c>
      <c r="L1438">
        <v>99</v>
      </c>
      <c r="M1438">
        <v>99</v>
      </c>
      <c r="N1438">
        <v>99</v>
      </c>
      <c r="O1438">
        <v>16</v>
      </c>
      <c r="P1438">
        <v>9999</v>
      </c>
      <c r="Q1438">
        <v>62</v>
      </c>
      <c r="R1438">
        <v>353</v>
      </c>
      <c r="S1438">
        <v>5.9461756373937682</v>
      </c>
      <c r="T1438">
        <v>5.9886685552407952</v>
      </c>
      <c r="U1438">
        <v>18.9943342776204</v>
      </c>
      <c r="V1438">
        <v>2.5495750708215295</v>
      </c>
      <c r="W1438">
        <v>6.5155807365439076</v>
      </c>
      <c r="X1438">
        <v>63.172804532577899</v>
      </c>
      <c r="Y1438">
        <v>24.929178470254957</v>
      </c>
      <c r="Z1438">
        <v>6.3384363422715557</v>
      </c>
      <c r="AA1438">
        <v>2.0126915562490626</v>
      </c>
      <c r="AB1438">
        <v>2.3285119530807914</v>
      </c>
      <c r="AC1438">
        <v>48.841432487569051</v>
      </c>
      <c r="AD1438">
        <v>65.522002032539277</v>
      </c>
      <c r="AE1438">
        <v>59.163896882664808</v>
      </c>
      <c r="AF1438">
        <v>3.836539506575372</v>
      </c>
      <c r="AG1438">
        <v>3.5173567523020202</v>
      </c>
      <c r="AH1438">
        <v>0</v>
      </c>
      <c r="AI1438">
        <v>0</v>
      </c>
    </row>
    <row r="1439" spans="1:37">
      <c r="A1439">
        <v>14</v>
      </c>
      <c r="B1439">
        <v>9</v>
      </c>
      <c r="C1439">
        <v>2023</v>
      </c>
      <c r="D1439">
        <v>99</v>
      </c>
      <c r="E1439">
        <v>99</v>
      </c>
      <c r="F1439">
        <v>99</v>
      </c>
      <c r="G1439">
        <v>99</v>
      </c>
      <c r="H1439">
        <v>99</v>
      </c>
      <c r="I1439">
        <v>99</v>
      </c>
      <c r="J1439">
        <v>999</v>
      </c>
      <c r="K1439">
        <v>99</v>
      </c>
      <c r="L1439">
        <v>99</v>
      </c>
      <c r="M1439">
        <v>99</v>
      </c>
      <c r="N1439">
        <v>99</v>
      </c>
      <c r="O1439">
        <v>18</v>
      </c>
      <c r="P1439">
        <v>9999</v>
      </c>
      <c r="Q1439">
        <v>37</v>
      </c>
      <c r="R1439">
        <v>853</v>
      </c>
      <c r="S1439">
        <v>5.2954279015240315</v>
      </c>
      <c r="T1439">
        <v>5.6963657678780786</v>
      </c>
      <c r="U1439">
        <v>20.941500586166487</v>
      </c>
      <c r="V1439">
        <v>3.2825322391559206</v>
      </c>
      <c r="W1439">
        <v>3.2825322391559206</v>
      </c>
      <c r="X1439">
        <v>80.656506447831191</v>
      </c>
      <c r="Y1439">
        <v>32.825322391559205</v>
      </c>
      <c r="Z1439">
        <v>5.6997553349568992</v>
      </c>
      <c r="AA1439">
        <v>1.5800456197192048</v>
      </c>
      <c r="AB1439">
        <v>2.1350529352224807</v>
      </c>
      <c r="AC1439">
        <v>60.216555565798039</v>
      </c>
      <c r="AD1439">
        <v>62.277480478927217</v>
      </c>
      <c r="AE1439">
        <v>60.728676042904397</v>
      </c>
      <c r="AF1439">
        <v>9.2707314422345384</v>
      </c>
      <c r="AG1439">
        <v>9.3707524835266582</v>
      </c>
      <c r="AH1439">
        <v>0</v>
      </c>
      <c r="AI1439">
        <v>0</v>
      </c>
    </row>
    <row r="1440" spans="1:37">
      <c r="A1440">
        <v>14</v>
      </c>
      <c r="B1440">
        <v>10</v>
      </c>
      <c r="C1440">
        <v>2023</v>
      </c>
      <c r="D1440">
        <v>99</v>
      </c>
      <c r="E1440">
        <v>99</v>
      </c>
      <c r="F1440">
        <v>99</v>
      </c>
      <c r="G1440">
        <v>99</v>
      </c>
      <c r="H1440">
        <v>99</v>
      </c>
      <c r="I1440">
        <v>99</v>
      </c>
      <c r="J1440">
        <v>999</v>
      </c>
      <c r="K1440">
        <v>99</v>
      </c>
      <c r="L1440">
        <v>99</v>
      </c>
      <c r="M1440">
        <v>99</v>
      </c>
      <c r="N1440">
        <v>99</v>
      </c>
      <c r="O1440">
        <v>54</v>
      </c>
      <c r="P1440">
        <v>9999</v>
      </c>
      <c r="Q1440">
        <v>53</v>
      </c>
      <c r="R1440">
        <v>1565</v>
      </c>
      <c r="S1440">
        <v>5.0485623003194888</v>
      </c>
      <c r="T1440">
        <v>5.5559105431309916</v>
      </c>
      <c r="U1440">
        <v>21.637891373801914</v>
      </c>
      <c r="V1440">
        <v>3.3865814696485619</v>
      </c>
      <c r="W1440">
        <v>3.7699680511182119</v>
      </c>
      <c r="X1440">
        <v>84.856230031948897</v>
      </c>
      <c r="Y1440">
        <v>35.974440894568694</v>
      </c>
      <c r="Z1440">
        <v>5.6531403267295994</v>
      </c>
      <c r="AA1440">
        <v>1.4512986946424045</v>
      </c>
      <c r="AB1440">
        <v>2.1692533170791286</v>
      </c>
      <c r="AC1440">
        <v>53.082435953138258</v>
      </c>
      <c r="AD1440">
        <v>54.340741713041602</v>
      </c>
      <c r="AE1440">
        <v>64.415651920075732</v>
      </c>
      <c r="AF1440">
        <v>17.009020758613197</v>
      </c>
      <c r="AG1440">
        <v>17.764251589892453</v>
      </c>
      <c r="AH1440">
        <v>0</v>
      </c>
      <c r="AI1440">
        <v>0</v>
      </c>
    </row>
    <row r="1441" spans="1:37">
      <c r="A1441">
        <v>14</v>
      </c>
      <c r="B1441">
        <v>11</v>
      </c>
      <c r="C1441">
        <v>2022</v>
      </c>
      <c r="D1441">
        <v>99</v>
      </c>
      <c r="E1441">
        <v>99</v>
      </c>
      <c r="F1441">
        <v>99</v>
      </c>
      <c r="G1441">
        <v>99</v>
      </c>
      <c r="H1441">
        <v>99</v>
      </c>
      <c r="I1441">
        <v>99</v>
      </c>
      <c r="J1441">
        <v>999</v>
      </c>
      <c r="K1441">
        <v>99</v>
      </c>
      <c r="L1441">
        <v>99</v>
      </c>
      <c r="M1441">
        <v>99</v>
      </c>
      <c r="N1441">
        <v>99</v>
      </c>
      <c r="O1441">
        <v>1</v>
      </c>
      <c r="P1441">
        <v>9999</v>
      </c>
      <c r="Q1441">
        <v>46</v>
      </c>
      <c r="R1441">
        <v>611</v>
      </c>
      <c r="S1441">
        <v>4.942716857610475</v>
      </c>
      <c r="T1441">
        <v>6.3698854337152238</v>
      </c>
      <c r="U1441">
        <v>22.587725040916538</v>
      </c>
      <c r="V1441">
        <v>1.963993453355156</v>
      </c>
      <c r="W1441">
        <v>8.8379705400981994</v>
      </c>
      <c r="X1441">
        <v>84.77905073649751</v>
      </c>
      <c r="Y1441">
        <v>39.934533551554843</v>
      </c>
      <c r="Z1441">
        <v>6.8468251495245482</v>
      </c>
      <c r="AA1441">
        <v>2.1118460560248153</v>
      </c>
      <c r="AB1441">
        <v>2.4920186481414435</v>
      </c>
      <c r="AC1441">
        <v>52.491434810484144</v>
      </c>
      <c r="AD1441">
        <v>56.641698077293761</v>
      </c>
      <c r="AE1441">
        <v>61.014392653036083</v>
      </c>
      <c r="AF1441">
        <v>6.9736678411190738</v>
      </c>
      <c r="AG1441">
        <v>7.3617405949657932</v>
      </c>
      <c r="AH1441">
        <v>3.7643207855973806</v>
      </c>
      <c r="AI1441">
        <v>0</v>
      </c>
    </row>
    <row r="1442" spans="1:37">
      <c r="A1442">
        <v>14</v>
      </c>
      <c r="B1442">
        <v>12</v>
      </c>
      <c r="C1442">
        <v>2022</v>
      </c>
      <c r="D1442">
        <v>99</v>
      </c>
      <c r="E1442">
        <v>99</v>
      </c>
      <c r="F1442">
        <v>99</v>
      </c>
      <c r="G1442">
        <v>99</v>
      </c>
      <c r="H1442">
        <v>99</v>
      </c>
      <c r="I1442">
        <v>99</v>
      </c>
      <c r="J1442">
        <v>999</v>
      </c>
      <c r="K1442">
        <v>99</v>
      </c>
      <c r="L1442">
        <v>99</v>
      </c>
      <c r="M1442">
        <v>99</v>
      </c>
      <c r="N1442">
        <v>99</v>
      </c>
      <c r="O1442">
        <v>4</v>
      </c>
      <c r="P1442">
        <v>9999</v>
      </c>
      <c r="Q1442">
        <v>91</v>
      </c>
      <c r="R1442">
        <v>1332</v>
      </c>
      <c r="S1442">
        <v>5.3843843843843837</v>
      </c>
      <c r="T1442">
        <v>5.7927927927927918</v>
      </c>
      <c r="U1442">
        <v>20.877552552552544</v>
      </c>
      <c r="V1442">
        <v>2.5525525525525516</v>
      </c>
      <c r="W1442">
        <v>4.2792792792792804</v>
      </c>
      <c r="X1442">
        <v>79.654654654654692</v>
      </c>
      <c r="Y1442">
        <v>30.705705705705714</v>
      </c>
      <c r="Z1442">
        <v>6.3182156472342719</v>
      </c>
      <c r="AA1442">
        <v>1.9040803339971528</v>
      </c>
      <c r="AB1442">
        <v>2.2016937942574537</v>
      </c>
      <c r="AC1442">
        <v>43.082166943255459</v>
      </c>
      <c r="AD1442">
        <v>54.083443706752391</v>
      </c>
      <c r="AE1442">
        <v>53.278711184994243</v>
      </c>
      <c r="AF1442">
        <v>15.202824164272679</v>
      </c>
      <c r="AG1442">
        <v>14.833738472393081</v>
      </c>
      <c r="AH1442">
        <v>2.9279279279279287</v>
      </c>
      <c r="AI1442">
        <v>0</v>
      </c>
    </row>
    <row r="1443" spans="1:37">
      <c r="A1443">
        <v>14</v>
      </c>
      <c r="B1443">
        <v>13</v>
      </c>
      <c r="C1443">
        <v>2022</v>
      </c>
      <c r="D1443">
        <v>99</v>
      </c>
      <c r="E1443">
        <v>99</v>
      </c>
      <c r="F1443">
        <v>99</v>
      </c>
      <c r="G1443">
        <v>99</v>
      </c>
      <c r="H1443">
        <v>99</v>
      </c>
      <c r="I1443">
        <v>99</v>
      </c>
      <c r="J1443">
        <v>999</v>
      </c>
      <c r="K1443">
        <v>99</v>
      </c>
      <c r="L1443">
        <v>99</v>
      </c>
      <c r="M1443">
        <v>99</v>
      </c>
      <c r="N1443">
        <v>99</v>
      </c>
      <c r="O1443">
        <v>8</v>
      </c>
      <c r="P1443">
        <v>9999</v>
      </c>
      <c r="Q1443">
        <v>24</v>
      </c>
      <c r="R1443">
        <v>530</v>
      </c>
      <c r="S1443">
        <v>5.9056603773584895</v>
      </c>
      <c r="T1443">
        <v>5.5377358490566015</v>
      </c>
      <c r="U1443">
        <v>21.910943396226426</v>
      </c>
      <c r="V1443">
        <v>4.7169811320754702</v>
      </c>
      <c r="W1443">
        <v>2.8301886792452819</v>
      </c>
      <c r="X1443">
        <v>88.679245283018886</v>
      </c>
      <c r="Y1443">
        <v>34.15094339622641</v>
      </c>
      <c r="Z1443">
        <v>5.6470089809347757</v>
      </c>
      <c r="AA1443">
        <v>1.517994592470497</v>
      </c>
      <c r="AB1443">
        <v>1.8972399431601656</v>
      </c>
      <c r="AC1443">
        <v>37.150832256596551</v>
      </c>
      <c r="AD1443">
        <v>50.400516140439137</v>
      </c>
      <c r="AE1443">
        <v>48.734722162057558</v>
      </c>
      <c r="AF1443">
        <v>6.0491717770754674</v>
      </c>
      <c r="AG1443">
        <v>6.194464294963355</v>
      </c>
      <c r="AH1443">
        <v>0.56603773584905637</v>
      </c>
      <c r="AI1443">
        <v>0</v>
      </c>
    </row>
    <row r="1444" spans="1:37">
      <c r="A1444">
        <v>14</v>
      </c>
      <c r="B1444">
        <v>14</v>
      </c>
      <c r="C1444">
        <v>2022</v>
      </c>
      <c r="D1444">
        <v>99</v>
      </c>
      <c r="E1444">
        <v>99</v>
      </c>
      <c r="F1444">
        <v>99</v>
      </c>
      <c r="G1444">
        <v>99</v>
      </c>
      <c r="H1444">
        <v>99</v>
      </c>
      <c r="I1444">
        <v>99</v>
      </c>
      <c r="J1444">
        <v>999</v>
      </c>
      <c r="K1444">
        <v>99</v>
      </c>
      <c r="L1444">
        <v>99</v>
      </c>
      <c r="M1444">
        <v>99</v>
      </c>
      <c r="N1444">
        <v>99</v>
      </c>
      <c r="O1444">
        <v>9</v>
      </c>
      <c r="P1444">
        <v>9999</v>
      </c>
      <c r="Q1444">
        <v>14</v>
      </c>
      <c r="R1444">
        <v>74</v>
      </c>
      <c r="S1444">
        <v>6.891891891891893</v>
      </c>
      <c r="T1444">
        <v>5.1756756756756754</v>
      </c>
      <c r="U1444">
        <v>19.6472972972973</v>
      </c>
      <c r="V1444">
        <v>12.162162162162163</v>
      </c>
      <c r="W1444">
        <v>1.3513513513513515</v>
      </c>
      <c r="X1444">
        <v>62.162162162162176</v>
      </c>
      <c r="Y1444">
        <v>31.081081081081088</v>
      </c>
      <c r="Z1444">
        <v>7.6034882281712397</v>
      </c>
      <c r="AA1444">
        <v>1.3613146226446504</v>
      </c>
      <c r="AB1444">
        <v>2.1770182193188377</v>
      </c>
      <c r="AC1444">
        <v>44.255666997532195</v>
      </c>
      <c r="AD1444">
        <v>46.083541671415503</v>
      </c>
      <c r="AE1444">
        <v>48.518950457380917</v>
      </c>
      <c r="AF1444">
        <v>0.8446013424595934</v>
      </c>
      <c r="AG1444">
        <v>0.77553489584314061</v>
      </c>
      <c r="AH1444">
        <v>16.216216216216221</v>
      </c>
      <c r="AI1444">
        <v>10</v>
      </c>
      <c r="AJ1444">
        <v>95.51</v>
      </c>
      <c r="AK1444">
        <v>17.482644859414886</v>
      </c>
    </row>
    <row r="1445" spans="1:37">
      <c r="A1445">
        <v>14</v>
      </c>
      <c r="B1445">
        <v>15</v>
      </c>
      <c r="C1445">
        <v>2022</v>
      </c>
      <c r="D1445">
        <v>99</v>
      </c>
      <c r="E1445">
        <v>99</v>
      </c>
      <c r="F1445">
        <v>99</v>
      </c>
      <c r="G1445">
        <v>99</v>
      </c>
      <c r="H1445">
        <v>99</v>
      </c>
      <c r="I1445">
        <v>99</v>
      </c>
      <c r="J1445">
        <v>999</v>
      </c>
      <c r="K1445">
        <v>99</v>
      </c>
      <c r="L1445">
        <v>99</v>
      </c>
      <c r="M1445">
        <v>99</v>
      </c>
      <c r="N1445">
        <v>99</v>
      </c>
      <c r="O1445">
        <v>11</v>
      </c>
      <c r="P1445">
        <v>9999</v>
      </c>
      <c r="Q1445">
        <v>43</v>
      </c>
      <c r="R1445">
        <v>455</v>
      </c>
      <c r="S1445">
        <v>4.9978021978021996</v>
      </c>
      <c r="T1445">
        <v>5.4087912087912073</v>
      </c>
      <c r="U1445">
        <v>20.623296703296695</v>
      </c>
      <c r="V1445">
        <v>3.0769230769230762</v>
      </c>
      <c r="W1445">
        <v>3.7362637362637376</v>
      </c>
      <c r="X1445">
        <v>74.725274725274758</v>
      </c>
      <c r="Y1445">
        <v>28.571428571428577</v>
      </c>
      <c r="Z1445">
        <v>6.5090896807777101</v>
      </c>
      <c r="AA1445">
        <v>1.4906284552642628</v>
      </c>
      <c r="AB1445">
        <v>2.1142971373432005</v>
      </c>
      <c r="AC1445">
        <v>56.785831178529101</v>
      </c>
      <c r="AD1445">
        <v>57.440023481169447</v>
      </c>
      <c r="AE1445">
        <v>63.348232594673881</v>
      </c>
      <c r="AF1445">
        <v>5.1931569029610154</v>
      </c>
      <c r="AG1445">
        <v>5.0053712419242657</v>
      </c>
      <c r="AH1445">
        <v>0</v>
      </c>
      <c r="AI1445">
        <v>149</v>
      </c>
      <c r="AJ1445">
        <v>107.98926174496641</v>
      </c>
      <c r="AK1445">
        <v>14.383338851813621</v>
      </c>
    </row>
    <row r="1446" spans="1:37">
      <c r="A1446">
        <v>14</v>
      </c>
      <c r="B1446">
        <v>16</v>
      </c>
      <c r="C1446">
        <v>2022</v>
      </c>
      <c r="D1446">
        <v>99</v>
      </c>
      <c r="E1446">
        <v>99</v>
      </c>
      <c r="F1446">
        <v>99</v>
      </c>
      <c r="G1446">
        <v>99</v>
      </c>
      <c r="H1446">
        <v>99</v>
      </c>
      <c r="I1446">
        <v>99</v>
      </c>
      <c r="J1446">
        <v>999</v>
      </c>
      <c r="K1446">
        <v>99</v>
      </c>
      <c r="L1446">
        <v>99</v>
      </c>
      <c r="M1446">
        <v>99</v>
      </c>
      <c r="N1446">
        <v>99</v>
      </c>
      <c r="O1446">
        <v>14</v>
      </c>
      <c r="P1446">
        <v>9999</v>
      </c>
      <c r="Q1446">
        <v>161</v>
      </c>
      <c r="R1446">
        <v>2133.5299999999997</v>
      </c>
      <c r="S1446">
        <v>5.2350142721217878</v>
      </c>
      <c r="T1446">
        <v>5.4782449742914334</v>
      </c>
      <c r="U1446">
        <v>21.413465008694512</v>
      </c>
      <c r="V1446">
        <v>5.4838694557845447</v>
      </c>
      <c r="W1446">
        <v>1.7342151270429755</v>
      </c>
      <c r="X1446">
        <v>87.179463143241492</v>
      </c>
      <c r="Y1446">
        <v>32.200156548068236</v>
      </c>
      <c r="Z1446">
        <v>5.3482656850729935</v>
      </c>
      <c r="AA1446">
        <v>1.5369613260564612</v>
      </c>
      <c r="AB1446">
        <v>1.8711374402201963</v>
      </c>
      <c r="AC1446">
        <v>54.394133279861762</v>
      </c>
      <c r="AD1446">
        <v>54.917718735602968</v>
      </c>
      <c r="AE1446">
        <v>59.620347837746621</v>
      </c>
      <c r="AF1446">
        <v>24.351112191592112</v>
      </c>
      <c r="AG1446">
        <v>24.369830556373596</v>
      </c>
      <c r="AH1446">
        <v>0.42183611198342658</v>
      </c>
      <c r="AI1446">
        <v>9</v>
      </c>
      <c r="AJ1446">
        <v>105.1</v>
      </c>
      <c r="AK1446">
        <v>14.914278275988528</v>
      </c>
    </row>
    <row r="1447" spans="1:37">
      <c r="A1447">
        <v>14</v>
      </c>
      <c r="B1447">
        <v>17</v>
      </c>
      <c r="C1447">
        <v>2022</v>
      </c>
      <c r="D1447">
        <v>99</v>
      </c>
      <c r="E1447">
        <v>99</v>
      </c>
      <c r="F1447">
        <v>99</v>
      </c>
      <c r="G1447">
        <v>99</v>
      </c>
      <c r="H1447">
        <v>99</v>
      </c>
      <c r="I1447">
        <v>99</v>
      </c>
      <c r="J1447">
        <v>999</v>
      </c>
      <c r="K1447">
        <v>99</v>
      </c>
      <c r="L1447">
        <v>99</v>
      </c>
      <c r="M1447">
        <v>99</v>
      </c>
      <c r="N1447">
        <v>99</v>
      </c>
      <c r="O1447">
        <v>15</v>
      </c>
      <c r="P1447">
        <v>9999</v>
      </c>
      <c r="Q1447">
        <v>54</v>
      </c>
      <c r="R1447">
        <v>855</v>
      </c>
      <c r="S1447">
        <v>4.6725146198830396</v>
      </c>
      <c r="T1447">
        <v>5.348538011695906</v>
      </c>
      <c r="U1447">
        <v>21.876175438596498</v>
      </c>
      <c r="V1447">
        <v>4.5614035087719298</v>
      </c>
      <c r="W1447">
        <v>1.4035087719298245</v>
      </c>
      <c r="X1447">
        <v>86.900584795321635</v>
      </c>
      <c r="Y1447">
        <v>38.947368421052623</v>
      </c>
      <c r="Z1447">
        <v>5.7240781881211804</v>
      </c>
      <c r="AA1447">
        <v>1.541740526847966</v>
      </c>
      <c r="AB1447">
        <v>1.9212981943152636</v>
      </c>
      <c r="AC1447">
        <v>47.366785325003121</v>
      </c>
      <c r="AD1447">
        <v>49.038706868329527</v>
      </c>
      <c r="AE1447">
        <v>57.710332455883311</v>
      </c>
      <c r="AF1447">
        <v>9.758569564904759</v>
      </c>
      <c r="AG1447">
        <v>9.9770998771487438</v>
      </c>
      <c r="AH1447">
        <v>0</v>
      </c>
      <c r="AI1447">
        <v>0</v>
      </c>
    </row>
    <row r="1448" spans="1:37">
      <c r="A1448">
        <v>14</v>
      </c>
      <c r="B1448">
        <v>18</v>
      </c>
      <c r="C1448">
        <v>2022</v>
      </c>
      <c r="D1448">
        <v>99</v>
      </c>
      <c r="E1448">
        <v>99</v>
      </c>
      <c r="F1448">
        <v>99</v>
      </c>
      <c r="G1448">
        <v>99</v>
      </c>
      <c r="H1448">
        <v>99</v>
      </c>
      <c r="I1448">
        <v>99</v>
      </c>
      <c r="J1448">
        <v>999</v>
      </c>
      <c r="K1448">
        <v>99</v>
      </c>
      <c r="L1448">
        <v>99</v>
      </c>
      <c r="M1448">
        <v>99</v>
      </c>
      <c r="N1448">
        <v>99</v>
      </c>
      <c r="O1448">
        <v>16</v>
      </c>
      <c r="P1448">
        <v>9999</v>
      </c>
      <c r="Q1448">
        <v>47</v>
      </c>
      <c r="R1448">
        <v>294</v>
      </c>
      <c r="S1448">
        <v>5.6292517006802738</v>
      </c>
      <c r="T1448">
        <v>5.9965986394557804</v>
      </c>
      <c r="U1448">
        <v>19.155102040816328</v>
      </c>
      <c r="V1448">
        <v>1.7006802721088436</v>
      </c>
      <c r="W1448">
        <v>7.8231292517006814</v>
      </c>
      <c r="X1448">
        <v>69.047619047619051</v>
      </c>
      <c r="Y1448">
        <v>22.789115646258502</v>
      </c>
      <c r="Z1448">
        <v>5.9156161796981044</v>
      </c>
      <c r="AA1448">
        <v>1.7286977869736471</v>
      </c>
      <c r="AB1448">
        <v>2.3042378870833313</v>
      </c>
      <c r="AC1448">
        <v>37.335530268525631</v>
      </c>
      <c r="AD1448">
        <v>54.331867345013698</v>
      </c>
      <c r="AE1448">
        <v>48.982119112423838</v>
      </c>
      <c r="AF1448">
        <v>3.3555783065286553</v>
      </c>
      <c r="AG1448">
        <v>3.0039908655548744</v>
      </c>
      <c r="AH1448">
        <v>0</v>
      </c>
      <c r="AI1448">
        <v>0</v>
      </c>
    </row>
    <row r="1449" spans="1:37">
      <c r="A1449">
        <v>14</v>
      </c>
      <c r="B1449">
        <v>19</v>
      </c>
      <c r="C1449">
        <v>2022</v>
      </c>
      <c r="D1449">
        <v>99</v>
      </c>
      <c r="E1449">
        <v>99</v>
      </c>
      <c r="F1449">
        <v>99</v>
      </c>
      <c r="G1449">
        <v>99</v>
      </c>
      <c r="H1449">
        <v>99</v>
      </c>
      <c r="I1449">
        <v>99</v>
      </c>
      <c r="J1449">
        <v>999</v>
      </c>
      <c r="K1449">
        <v>99</v>
      </c>
      <c r="L1449">
        <v>99</v>
      </c>
      <c r="M1449">
        <v>99</v>
      </c>
      <c r="N1449">
        <v>99</v>
      </c>
      <c r="O1449">
        <v>18</v>
      </c>
      <c r="P1449">
        <v>9999</v>
      </c>
      <c r="Q1449">
        <v>41</v>
      </c>
      <c r="R1449">
        <v>874</v>
      </c>
      <c r="S1449">
        <v>5.6224256292906176</v>
      </c>
      <c r="T1449">
        <v>5.9302059496567514</v>
      </c>
      <c r="U1449">
        <v>21.676018306636156</v>
      </c>
      <c r="V1449">
        <v>4.3478260869565215</v>
      </c>
      <c r="W1449">
        <v>5.3775743707093824</v>
      </c>
      <c r="X1449">
        <v>85.812356979405024</v>
      </c>
      <c r="Y1449">
        <v>35.583524027459958</v>
      </c>
      <c r="Z1449">
        <v>5.6943505408470161</v>
      </c>
      <c r="AA1449">
        <v>1.4772881866262353</v>
      </c>
      <c r="AB1449">
        <v>2.1692521997974694</v>
      </c>
      <c r="AC1449">
        <v>59.616853149336848</v>
      </c>
      <c r="AD1449">
        <v>58.772472968104573</v>
      </c>
      <c r="AE1449">
        <v>56.053674364603474</v>
      </c>
      <c r="AF1449">
        <v>9.9754266663470883</v>
      </c>
      <c r="AG1449">
        <v>10.10549866989818</v>
      </c>
      <c r="AH1449">
        <v>0</v>
      </c>
      <c r="AI1449">
        <v>0</v>
      </c>
    </row>
    <row r="1450" spans="1:37">
      <c r="A1450">
        <v>14</v>
      </c>
      <c r="B1450">
        <v>20</v>
      </c>
      <c r="C1450">
        <v>2022</v>
      </c>
      <c r="D1450">
        <v>99</v>
      </c>
      <c r="E1450">
        <v>99</v>
      </c>
      <c r="F1450">
        <v>99</v>
      </c>
      <c r="G1450">
        <v>99</v>
      </c>
      <c r="H1450">
        <v>99</v>
      </c>
      <c r="I1450">
        <v>99</v>
      </c>
      <c r="J1450">
        <v>999</v>
      </c>
      <c r="K1450">
        <v>99</v>
      </c>
      <c r="L1450">
        <v>99</v>
      </c>
      <c r="M1450">
        <v>99</v>
      </c>
      <c r="N1450">
        <v>99</v>
      </c>
      <c r="O1450">
        <v>54</v>
      </c>
      <c r="P1450">
        <v>9999</v>
      </c>
      <c r="Q1450">
        <v>59</v>
      </c>
      <c r="R1450">
        <v>1602</v>
      </c>
      <c r="S1450">
        <v>4.8826466916354549</v>
      </c>
      <c r="T1450">
        <v>5.1722846441947565</v>
      </c>
      <c r="U1450">
        <v>21.485686641697889</v>
      </c>
      <c r="V1450">
        <v>4.369538077403246</v>
      </c>
      <c r="W1450">
        <v>2.9962546816479403</v>
      </c>
      <c r="X1450">
        <v>86.392009987515621</v>
      </c>
      <c r="Y1450">
        <v>34.956304619225975</v>
      </c>
      <c r="Z1450">
        <v>5.2212876408408508</v>
      </c>
      <c r="AA1450">
        <v>1.541343994580745</v>
      </c>
      <c r="AB1450">
        <v>2.1861625661006165</v>
      </c>
      <c r="AC1450">
        <v>58.848433352918157</v>
      </c>
      <c r="AD1450">
        <v>57.700297983139762</v>
      </c>
      <c r="AE1450">
        <v>64.455281609903764</v>
      </c>
      <c r="AF1450">
        <v>18.284477711084715</v>
      </c>
      <c r="AG1450">
        <v>18.360248574429896</v>
      </c>
      <c r="AH1450">
        <v>0</v>
      </c>
      <c r="AI1450">
        <v>0</v>
      </c>
    </row>
    <row r="1451" spans="1:37">
      <c r="A1451">
        <v>14</v>
      </c>
      <c r="B1451">
        <v>21</v>
      </c>
      <c r="C1451">
        <v>2021</v>
      </c>
      <c r="D1451">
        <v>99</v>
      </c>
      <c r="E1451">
        <v>99</v>
      </c>
      <c r="F1451">
        <v>99</v>
      </c>
      <c r="G1451">
        <v>99</v>
      </c>
      <c r="H1451">
        <v>99</v>
      </c>
      <c r="I1451">
        <v>99</v>
      </c>
      <c r="J1451">
        <v>999</v>
      </c>
      <c r="K1451">
        <v>99</v>
      </c>
      <c r="L1451">
        <v>99</v>
      </c>
      <c r="M1451">
        <v>99</v>
      </c>
      <c r="N1451">
        <v>99</v>
      </c>
      <c r="O1451">
        <v>1</v>
      </c>
      <c r="P1451">
        <v>9999</v>
      </c>
      <c r="Q1451">
        <v>49</v>
      </c>
      <c r="R1451">
        <v>625</v>
      </c>
      <c r="S1451">
        <v>4.8159999999999998</v>
      </c>
      <c r="T1451">
        <v>6.2287999999999997</v>
      </c>
      <c r="U1451">
        <v>22.205024000000005</v>
      </c>
      <c r="V1451">
        <v>2.56</v>
      </c>
      <c r="W1451">
        <v>6.56</v>
      </c>
      <c r="X1451">
        <v>83.68</v>
      </c>
      <c r="Y1451">
        <v>41.28</v>
      </c>
      <c r="Z1451">
        <v>6.4585017983603521</v>
      </c>
      <c r="AA1451">
        <v>1.9717362906839249</v>
      </c>
      <c r="AB1451">
        <v>2.4508877085660217</v>
      </c>
      <c r="AC1451">
        <v>40.615051204812978</v>
      </c>
      <c r="AD1451">
        <v>44.291305514900763</v>
      </c>
      <c r="AE1451">
        <v>49.376039457146561</v>
      </c>
      <c r="AF1451">
        <v>6.9809002568971286</v>
      </c>
      <c r="AG1451">
        <v>7.1128322235212904</v>
      </c>
      <c r="AH1451">
        <v>2.2400000000000002</v>
      </c>
    </row>
    <row r="1452" spans="1:37">
      <c r="A1452">
        <v>14</v>
      </c>
      <c r="B1452">
        <v>22</v>
      </c>
      <c r="C1452">
        <v>2021</v>
      </c>
      <c r="D1452">
        <v>99</v>
      </c>
      <c r="E1452">
        <v>99</v>
      </c>
      <c r="F1452">
        <v>99</v>
      </c>
      <c r="G1452">
        <v>99</v>
      </c>
      <c r="H1452">
        <v>99</v>
      </c>
      <c r="I1452">
        <v>99</v>
      </c>
      <c r="J1452">
        <v>999</v>
      </c>
      <c r="K1452">
        <v>99</v>
      </c>
      <c r="L1452">
        <v>99</v>
      </c>
      <c r="M1452">
        <v>99</v>
      </c>
      <c r="N1452">
        <v>99</v>
      </c>
      <c r="O1452">
        <v>4</v>
      </c>
      <c r="P1452">
        <v>9999</v>
      </c>
      <c r="Q1452">
        <v>92</v>
      </c>
      <c r="R1452">
        <v>1323</v>
      </c>
      <c r="S1452">
        <v>5.4550264550264549</v>
      </c>
      <c r="T1452">
        <v>5.5759637188208604</v>
      </c>
      <c r="U1452">
        <v>21.548495842781566</v>
      </c>
      <c r="V1452">
        <v>3.7037037037037042</v>
      </c>
      <c r="W1452">
        <v>3.7792894935752073</v>
      </c>
      <c r="X1452">
        <v>85.638699924414212</v>
      </c>
      <c r="Y1452">
        <v>32.653061224489797</v>
      </c>
      <c r="Z1452">
        <v>6.1236219025497451</v>
      </c>
      <c r="AA1452">
        <v>2.2399644464018671</v>
      </c>
      <c r="AB1452">
        <v>2.290523321671067</v>
      </c>
      <c r="AC1452">
        <v>28.319349087368003</v>
      </c>
      <c r="AD1452">
        <v>52.383491142036227</v>
      </c>
      <c r="AE1452">
        <v>32.856532192713729</v>
      </c>
      <c r="AF1452">
        <v>14.777169663799846</v>
      </c>
      <c r="AG1452">
        <v>14.611274673509037</v>
      </c>
      <c r="AH1452">
        <v>1.5117157974300839</v>
      </c>
    </row>
    <row r="1453" spans="1:37">
      <c r="A1453">
        <v>14</v>
      </c>
      <c r="B1453">
        <v>23</v>
      </c>
      <c r="C1453">
        <v>2021</v>
      </c>
      <c r="D1453">
        <v>99</v>
      </c>
      <c r="E1453">
        <v>99</v>
      </c>
      <c r="F1453">
        <v>99</v>
      </c>
      <c r="G1453">
        <v>99</v>
      </c>
      <c r="H1453">
        <v>99</v>
      </c>
      <c r="I1453">
        <v>99</v>
      </c>
      <c r="J1453">
        <v>999</v>
      </c>
      <c r="K1453">
        <v>99</v>
      </c>
      <c r="L1453">
        <v>99</v>
      </c>
      <c r="M1453">
        <v>99</v>
      </c>
      <c r="N1453">
        <v>99</v>
      </c>
      <c r="O1453">
        <v>8</v>
      </c>
      <c r="P1453">
        <v>9999</v>
      </c>
      <c r="Q1453">
        <v>19</v>
      </c>
      <c r="R1453">
        <v>366</v>
      </c>
      <c r="S1453">
        <v>5.7103825136612016</v>
      </c>
      <c r="T1453">
        <v>5.5901639344262311</v>
      </c>
      <c r="U1453">
        <v>23.666885245901646</v>
      </c>
      <c r="V1453">
        <v>10.382513661202186</v>
      </c>
      <c r="W1453">
        <v>0.81967213114754112</v>
      </c>
      <c r="X1453">
        <v>92.349726775956285</v>
      </c>
      <c r="Y1453">
        <v>52.459016393442639</v>
      </c>
      <c r="Z1453">
        <v>5.8099842576604397</v>
      </c>
      <c r="AA1453">
        <v>1.5692577223128403</v>
      </c>
      <c r="AB1453">
        <v>1.9195034294703559</v>
      </c>
      <c r="AC1453">
        <v>51.702824080136118</v>
      </c>
      <c r="AD1453">
        <v>50.752980688572386</v>
      </c>
      <c r="AE1453">
        <v>50.301650414347741</v>
      </c>
      <c r="AF1453">
        <v>4.0880151904389592</v>
      </c>
      <c r="AG1453">
        <v>4.4394941790988804</v>
      </c>
      <c r="AH1453">
        <v>0</v>
      </c>
    </row>
    <row r="1454" spans="1:37">
      <c r="A1454">
        <v>14</v>
      </c>
      <c r="B1454">
        <v>24</v>
      </c>
      <c r="C1454">
        <v>2021</v>
      </c>
      <c r="D1454">
        <v>99</v>
      </c>
      <c r="E1454">
        <v>99</v>
      </c>
      <c r="F1454">
        <v>99</v>
      </c>
      <c r="G1454">
        <v>99</v>
      </c>
      <c r="H1454">
        <v>99</v>
      </c>
      <c r="I1454">
        <v>99</v>
      </c>
      <c r="J1454">
        <v>999</v>
      </c>
      <c r="K1454">
        <v>99</v>
      </c>
      <c r="L1454">
        <v>99</v>
      </c>
      <c r="M1454">
        <v>99</v>
      </c>
      <c r="N1454">
        <v>99</v>
      </c>
      <c r="O1454">
        <v>9</v>
      </c>
      <c r="P1454">
        <v>9999</v>
      </c>
      <c r="Q1454">
        <v>11</v>
      </c>
      <c r="R1454">
        <v>35</v>
      </c>
      <c r="S1454">
        <v>6.4</v>
      </c>
      <c r="T1454">
        <v>5.2571428571428562</v>
      </c>
      <c r="U1454">
        <v>16.702285714285722</v>
      </c>
      <c r="V1454">
        <v>2.8571428571428577</v>
      </c>
      <c r="W1454">
        <v>0</v>
      </c>
      <c r="X1454">
        <v>57.142857142857153</v>
      </c>
      <c r="Y1454">
        <v>14.285714285714288</v>
      </c>
      <c r="Z1454">
        <v>5.4073273491831877</v>
      </c>
      <c r="AA1454">
        <v>1.6767315144138497</v>
      </c>
      <c r="AB1454">
        <v>1.3167678424917604</v>
      </c>
      <c r="AC1454">
        <v>48.002682443220863</v>
      </c>
      <c r="AD1454">
        <v>30.893789160197656</v>
      </c>
      <c r="AE1454">
        <v>30.281338929966349</v>
      </c>
      <c r="AF1454">
        <v>0.3909304143862391</v>
      </c>
      <c r="AG1454">
        <v>0.2996092748182449</v>
      </c>
      <c r="AH1454">
        <v>28.571428571428577</v>
      </c>
    </row>
    <row r="1455" spans="1:37">
      <c r="A1455">
        <v>14</v>
      </c>
      <c r="B1455">
        <v>25</v>
      </c>
      <c r="C1455">
        <v>2021</v>
      </c>
      <c r="D1455">
        <v>99</v>
      </c>
      <c r="E1455">
        <v>99</v>
      </c>
      <c r="F1455">
        <v>99</v>
      </c>
      <c r="G1455">
        <v>99</v>
      </c>
      <c r="H1455">
        <v>99</v>
      </c>
      <c r="I1455">
        <v>99</v>
      </c>
      <c r="J1455">
        <v>999</v>
      </c>
      <c r="K1455">
        <v>99</v>
      </c>
      <c r="L1455">
        <v>99</v>
      </c>
      <c r="M1455">
        <v>99</v>
      </c>
      <c r="N1455">
        <v>99</v>
      </c>
      <c r="O1455">
        <v>11</v>
      </c>
      <c r="P1455">
        <v>9999</v>
      </c>
      <c r="Q1455">
        <v>42</v>
      </c>
      <c r="R1455">
        <v>377</v>
      </c>
      <c r="S1455">
        <v>5.4005305039787777</v>
      </c>
      <c r="T1455">
        <v>5.525198938992042</v>
      </c>
      <c r="U1455">
        <v>21.030185676392577</v>
      </c>
      <c r="V1455">
        <v>4.7745358090185661</v>
      </c>
      <c r="W1455">
        <v>2.6525198938992038</v>
      </c>
      <c r="X1455">
        <v>80.371352785145888</v>
      </c>
      <c r="Y1455">
        <v>33.156498673740046</v>
      </c>
      <c r="Z1455">
        <v>5.7120123521761741</v>
      </c>
      <c r="AA1455">
        <v>1.4370245322763089</v>
      </c>
      <c r="AB1455">
        <v>2.0639707103176805</v>
      </c>
      <c r="AC1455">
        <v>35.442927708370711</v>
      </c>
      <c r="AD1455">
        <v>47.441091410285473</v>
      </c>
      <c r="AE1455">
        <v>53.005650898522489</v>
      </c>
      <c r="AF1455">
        <v>4.2108790349603487</v>
      </c>
      <c r="AG1455">
        <v>4.0634578368802812</v>
      </c>
      <c r="AH1455">
        <v>0</v>
      </c>
    </row>
    <row r="1456" spans="1:37">
      <c r="A1456">
        <v>14</v>
      </c>
      <c r="B1456">
        <v>26</v>
      </c>
      <c r="C1456">
        <v>2021</v>
      </c>
      <c r="D1456">
        <v>99</v>
      </c>
      <c r="E1456">
        <v>99</v>
      </c>
      <c r="F1456">
        <v>99</v>
      </c>
      <c r="G1456">
        <v>99</v>
      </c>
      <c r="H1456">
        <v>99</v>
      </c>
      <c r="I1456">
        <v>99</v>
      </c>
      <c r="J1456">
        <v>999</v>
      </c>
      <c r="K1456">
        <v>99</v>
      </c>
      <c r="L1456">
        <v>99</v>
      </c>
      <c r="M1456">
        <v>99</v>
      </c>
      <c r="N1456">
        <v>99</v>
      </c>
      <c r="O1456">
        <v>14</v>
      </c>
      <c r="P1456">
        <v>9999</v>
      </c>
      <c r="Q1456">
        <v>155</v>
      </c>
      <c r="R1456">
        <v>2258</v>
      </c>
      <c r="S1456">
        <v>5.1944198405668738</v>
      </c>
      <c r="T1456">
        <v>5.3122232063773263</v>
      </c>
      <c r="U1456">
        <v>21.270562444641257</v>
      </c>
      <c r="V1456">
        <v>5.535872453498671</v>
      </c>
      <c r="W1456">
        <v>2.0814880425154998</v>
      </c>
      <c r="X1456">
        <v>83.03808680248008</v>
      </c>
      <c r="Y1456">
        <v>31.443755535872459</v>
      </c>
      <c r="Z1456">
        <v>5.7097473874408253</v>
      </c>
      <c r="AA1456">
        <v>1.5432428916638521</v>
      </c>
      <c r="AB1456">
        <v>1.9238011623065687</v>
      </c>
      <c r="AC1456">
        <v>56.771662822228564</v>
      </c>
      <c r="AD1456">
        <v>55.294458251035827</v>
      </c>
      <c r="AE1456">
        <v>61.188564408267368</v>
      </c>
      <c r="AF1456">
        <v>25.220596448117952</v>
      </c>
      <c r="AG1456">
        <v>24.61581458071819</v>
      </c>
      <c r="AH1456">
        <v>0.70859167404782997</v>
      </c>
    </row>
    <row r="1457" spans="1:34">
      <c r="A1457">
        <v>14</v>
      </c>
      <c r="B1457">
        <v>27</v>
      </c>
      <c r="C1457">
        <v>2021</v>
      </c>
      <c r="D1457">
        <v>99</v>
      </c>
      <c r="E1457">
        <v>99</v>
      </c>
      <c r="F1457">
        <v>99</v>
      </c>
      <c r="G1457">
        <v>99</v>
      </c>
      <c r="H1457">
        <v>99</v>
      </c>
      <c r="I1457">
        <v>99</v>
      </c>
      <c r="J1457">
        <v>999</v>
      </c>
      <c r="K1457">
        <v>99</v>
      </c>
      <c r="L1457">
        <v>99</v>
      </c>
      <c r="M1457">
        <v>99</v>
      </c>
      <c r="N1457">
        <v>99</v>
      </c>
      <c r="O1457">
        <v>15</v>
      </c>
      <c r="P1457">
        <v>9999</v>
      </c>
      <c r="Q1457">
        <v>64</v>
      </c>
      <c r="R1457">
        <v>1171</v>
      </c>
      <c r="S1457">
        <v>4.8257899231426116</v>
      </c>
      <c r="T1457">
        <v>5.5789923142613134</v>
      </c>
      <c r="U1457">
        <v>21.574210076857387</v>
      </c>
      <c r="V1457">
        <v>3.3304867634500424</v>
      </c>
      <c r="W1457">
        <v>4.5260461144321082</v>
      </c>
      <c r="X1457">
        <v>81.383432963279247</v>
      </c>
      <c r="Y1457">
        <v>35.012809564474807</v>
      </c>
      <c r="Z1457">
        <v>6.4325686143969962</v>
      </c>
      <c r="AA1457">
        <v>1.7500667656706543</v>
      </c>
      <c r="AB1457">
        <v>2.3300368910577056</v>
      </c>
      <c r="AC1457">
        <v>58.867071755124584</v>
      </c>
      <c r="AD1457">
        <v>56.209813565107041</v>
      </c>
      <c r="AE1457">
        <v>67.750941903407337</v>
      </c>
      <c r="AF1457">
        <v>13.079414721322461</v>
      </c>
      <c r="AG1457">
        <v>12.948012168468377</v>
      </c>
      <c r="AH1457">
        <v>0</v>
      </c>
    </row>
    <row r="1458" spans="1:34">
      <c r="A1458">
        <v>14</v>
      </c>
      <c r="B1458">
        <v>28</v>
      </c>
      <c r="C1458">
        <v>2021</v>
      </c>
      <c r="D1458">
        <v>99</v>
      </c>
      <c r="E1458">
        <v>99</v>
      </c>
      <c r="F1458">
        <v>99</v>
      </c>
      <c r="G1458">
        <v>99</v>
      </c>
      <c r="H1458">
        <v>99</v>
      </c>
      <c r="I1458">
        <v>99</v>
      </c>
      <c r="J1458">
        <v>999</v>
      </c>
      <c r="K1458">
        <v>99</v>
      </c>
      <c r="L1458">
        <v>99</v>
      </c>
      <c r="M1458">
        <v>99</v>
      </c>
      <c r="N1458">
        <v>99</v>
      </c>
      <c r="O1458">
        <v>16</v>
      </c>
      <c r="P1458">
        <v>9999</v>
      </c>
      <c r="Q1458">
        <v>53</v>
      </c>
      <c r="R1458">
        <v>283</v>
      </c>
      <c r="S1458">
        <v>5.8904593639575982</v>
      </c>
      <c r="T1458">
        <v>6.3886925795053005</v>
      </c>
      <c r="U1458">
        <v>19.737773851590113</v>
      </c>
      <c r="V1458">
        <v>0</v>
      </c>
      <c r="W1458">
        <v>9.1872791519434589</v>
      </c>
      <c r="X1458">
        <v>74.204946996466418</v>
      </c>
      <c r="Y1458">
        <v>22.614840989399298</v>
      </c>
      <c r="Z1458">
        <v>6.13808832290729</v>
      </c>
      <c r="AA1458">
        <v>1.8981153385541989</v>
      </c>
      <c r="AB1458">
        <v>2.4344725495553607</v>
      </c>
      <c r="AC1458">
        <v>51.423122169677434</v>
      </c>
      <c r="AD1458">
        <v>70.365702438764757</v>
      </c>
      <c r="AE1458">
        <v>56.05564678199147</v>
      </c>
      <c r="AF1458">
        <v>3.1609516363230199</v>
      </c>
      <c r="AG1458">
        <v>2.8628322747733495</v>
      </c>
      <c r="AH1458">
        <v>0</v>
      </c>
    </row>
    <row r="1459" spans="1:34">
      <c r="A1459">
        <v>14</v>
      </c>
      <c r="B1459">
        <v>29</v>
      </c>
      <c r="C1459">
        <v>2021</v>
      </c>
      <c r="D1459">
        <v>99</v>
      </c>
      <c r="E1459">
        <v>99</v>
      </c>
      <c r="F1459">
        <v>99</v>
      </c>
      <c r="G1459">
        <v>99</v>
      </c>
      <c r="H1459">
        <v>99</v>
      </c>
      <c r="I1459">
        <v>99</v>
      </c>
      <c r="J1459">
        <v>999</v>
      </c>
      <c r="K1459">
        <v>99</v>
      </c>
      <c r="L1459">
        <v>99</v>
      </c>
      <c r="M1459">
        <v>99</v>
      </c>
      <c r="N1459">
        <v>99</v>
      </c>
      <c r="O1459">
        <v>18</v>
      </c>
      <c r="P1459">
        <v>9999</v>
      </c>
      <c r="Q1459">
        <v>37</v>
      </c>
      <c r="R1459">
        <v>891</v>
      </c>
      <c r="S1459">
        <v>5.8507295173961831</v>
      </c>
      <c r="T1459">
        <v>6</v>
      </c>
      <c r="U1459">
        <v>22.238720538720514</v>
      </c>
      <c r="V1459">
        <v>4.8260381593714916</v>
      </c>
      <c r="W1459">
        <v>4.3771043771043772</v>
      </c>
      <c r="X1459">
        <v>86.419753086419746</v>
      </c>
      <c r="Y1459">
        <v>42.873176206509527</v>
      </c>
      <c r="Z1459">
        <v>5.9445728053180202</v>
      </c>
      <c r="AA1459">
        <v>1.4599582677082628</v>
      </c>
      <c r="AB1459">
        <v>2.1649177090293037</v>
      </c>
      <c r="AC1459">
        <v>64.090585527946089</v>
      </c>
      <c r="AD1459">
        <v>58.880844840835827</v>
      </c>
      <c r="AE1459">
        <v>56.708136659685991</v>
      </c>
      <c r="AF1459">
        <v>9.9519714062325502</v>
      </c>
      <c r="AG1459">
        <v>10.155441338638113</v>
      </c>
      <c r="AH1459">
        <v>0</v>
      </c>
    </row>
    <row r="1460" spans="1:34">
      <c r="A1460">
        <v>14</v>
      </c>
      <c r="B1460">
        <v>30</v>
      </c>
      <c r="C1460">
        <v>2021</v>
      </c>
      <c r="D1460">
        <v>99</v>
      </c>
      <c r="E1460">
        <v>99</v>
      </c>
      <c r="F1460">
        <v>99</v>
      </c>
      <c r="G1460">
        <v>99</v>
      </c>
      <c r="H1460">
        <v>99</v>
      </c>
      <c r="I1460">
        <v>99</v>
      </c>
      <c r="J1460">
        <v>999</v>
      </c>
      <c r="K1460">
        <v>99</v>
      </c>
      <c r="L1460">
        <v>99</v>
      </c>
      <c r="M1460">
        <v>99</v>
      </c>
      <c r="N1460">
        <v>99</v>
      </c>
      <c r="O1460">
        <v>54</v>
      </c>
      <c r="P1460">
        <v>9999</v>
      </c>
      <c r="Q1460">
        <v>59</v>
      </c>
      <c r="R1460">
        <v>1624</v>
      </c>
      <c r="S1460">
        <v>5.014778325123153</v>
      </c>
      <c r="T1460">
        <v>5.3768472906403932</v>
      </c>
      <c r="U1460">
        <v>22.69671182266012</v>
      </c>
      <c r="V1460">
        <v>4.6182266009852198</v>
      </c>
      <c r="W1460">
        <v>6.0344827586206886</v>
      </c>
      <c r="X1460">
        <v>91.071428571428555</v>
      </c>
      <c r="Y1460">
        <v>42.302955665024633</v>
      </c>
      <c r="Z1460">
        <v>5.5505687167636388</v>
      </c>
      <c r="AA1460">
        <v>1.6195475635084509</v>
      </c>
      <c r="AB1460">
        <v>2.6112405581527578</v>
      </c>
      <c r="AC1460">
        <v>63.791871247487641</v>
      </c>
      <c r="AD1460">
        <v>63.029968217431829</v>
      </c>
      <c r="AE1460">
        <v>69.146706707057746</v>
      </c>
      <c r="AF1460">
        <v>18.139171227521505</v>
      </c>
      <c r="AG1460">
        <v>18.891231449574235</v>
      </c>
      <c r="AH1460">
        <v>0</v>
      </c>
    </row>
    <row r="1461" spans="1:34">
      <c r="A1461">
        <v>14</v>
      </c>
      <c r="B1461">
        <v>31</v>
      </c>
      <c r="C1461">
        <v>2020</v>
      </c>
      <c r="D1461">
        <v>99</v>
      </c>
      <c r="E1461">
        <v>99</v>
      </c>
      <c r="F1461">
        <v>99</v>
      </c>
      <c r="G1461">
        <v>99</v>
      </c>
      <c r="H1461">
        <v>99</v>
      </c>
      <c r="I1461">
        <v>99</v>
      </c>
      <c r="J1461">
        <v>999</v>
      </c>
      <c r="K1461">
        <v>99</v>
      </c>
      <c r="L1461">
        <v>99</v>
      </c>
      <c r="M1461">
        <v>99</v>
      </c>
      <c r="N1461">
        <v>99</v>
      </c>
      <c r="O1461">
        <v>1</v>
      </c>
      <c r="P1461">
        <v>9999</v>
      </c>
      <c r="Q1461">
        <v>50</v>
      </c>
      <c r="R1461">
        <v>725</v>
      </c>
      <c r="S1461">
        <v>4.4303448275862065</v>
      </c>
      <c r="T1461">
        <v>6.1668965517241361</v>
      </c>
      <c r="U1461">
        <v>21.666151724137944</v>
      </c>
      <c r="V1461">
        <v>1.1034482758620687</v>
      </c>
      <c r="W1461">
        <v>8</v>
      </c>
      <c r="X1461">
        <v>85.10344827586205</v>
      </c>
      <c r="Y1461">
        <v>34.206896551724149</v>
      </c>
      <c r="Z1461">
        <v>5.872933539823701</v>
      </c>
      <c r="AA1461">
        <v>1.9446593226305575</v>
      </c>
      <c r="AB1461">
        <v>2.4519676875975738</v>
      </c>
      <c r="AC1461">
        <v>41.58672490605224</v>
      </c>
      <c r="AD1461">
        <v>51.829446637918515</v>
      </c>
      <c r="AE1461">
        <v>45.008370938538469</v>
      </c>
      <c r="AF1461">
        <v>7.7747989276139391</v>
      </c>
      <c r="AG1461">
        <v>7.8162696255645026</v>
      </c>
      <c r="AH1461">
        <v>2.0689655172413794</v>
      </c>
    </row>
    <row r="1462" spans="1:34">
      <c r="A1462">
        <v>14</v>
      </c>
      <c r="B1462">
        <v>32</v>
      </c>
      <c r="C1462">
        <v>2020</v>
      </c>
      <c r="D1462">
        <v>99</v>
      </c>
      <c r="E1462">
        <v>99</v>
      </c>
      <c r="F1462">
        <v>99</v>
      </c>
      <c r="G1462">
        <v>99</v>
      </c>
      <c r="H1462">
        <v>99</v>
      </c>
      <c r="I1462">
        <v>99</v>
      </c>
      <c r="J1462">
        <v>999</v>
      </c>
      <c r="K1462">
        <v>99</v>
      </c>
      <c r="L1462">
        <v>99</v>
      </c>
      <c r="M1462">
        <v>99</v>
      </c>
      <c r="N1462">
        <v>99</v>
      </c>
      <c r="O1462">
        <v>4</v>
      </c>
      <c r="P1462">
        <v>9999</v>
      </c>
      <c r="Q1462">
        <v>79</v>
      </c>
      <c r="R1462">
        <v>1179</v>
      </c>
      <c r="S1462">
        <v>5.2273112807463935</v>
      </c>
      <c r="T1462">
        <v>5.8396946564885521</v>
      </c>
      <c r="U1462">
        <v>21.644664970313833</v>
      </c>
      <c r="V1462">
        <v>2.0356234096692112</v>
      </c>
      <c r="W1462">
        <v>5.5131467345207801</v>
      </c>
      <c r="X1462">
        <v>87.701441899915153</v>
      </c>
      <c r="Y1462">
        <v>31.891433418150974</v>
      </c>
      <c r="Z1462">
        <v>5.9575200866853182</v>
      </c>
      <c r="AA1462">
        <v>2.2530877082729059</v>
      </c>
      <c r="AB1462">
        <v>2.3372744415584328</v>
      </c>
      <c r="AC1462">
        <v>31.493665511216555</v>
      </c>
      <c r="AD1462">
        <v>48.203743411603121</v>
      </c>
      <c r="AE1462">
        <v>33.194668472803464</v>
      </c>
      <c r="AF1462">
        <v>12.64343163538874</v>
      </c>
      <c r="AG1462">
        <v>12.698265946116372</v>
      </c>
      <c r="AH1462">
        <v>0.59372349448685313</v>
      </c>
    </row>
    <row r="1463" spans="1:34">
      <c r="A1463">
        <v>14</v>
      </c>
      <c r="B1463">
        <v>33</v>
      </c>
      <c r="C1463">
        <v>2020</v>
      </c>
      <c r="D1463">
        <v>99</v>
      </c>
      <c r="E1463">
        <v>99</v>
      </c>
      <c r="F1463">
        <v>99</v>
      </c>
      <c r="G1463">
        <v>99</v>
      </c>
      <c r="H1463">
        <v>99</v>
      </c>
      <c r="I1463">
        <v>99</v>
      </c>
      <c r="J1463">
        <v>999</v>
      </c>
      <c r="K1463">
        <v>99</v>
      </c>
      <c r="L1463">
        <v>99</v>
      </c>
      <c r="M1463">
        <v>99</v>
      </c>
      <c r="N1463">
        <v>99</v>
      </c>
      <c r="O1463">
        <v>8</v>
      </c>
      <c r="P1463">
        <v>9999</v>
      </c>
      <c r="Q1463">
        <v>30</v>
      </c>
      <c r="R1463">
        <v>403</v>
      </c>
      <c r="S1463">
        <v>5.3374689826302717</v>
      </c>
      <c r="T1463">
        <v>5.5732009925558321</v>
      </c>
      <c r="U1463">
        <v>22.119280397022305</v>
      </c>
      <c r="V1463">
        <v>5.4590570719602969</v>
      </c>
      <c r="W1463">
        <v>3.4739454094292808</v>
      </c>
      <c r="X1463">
        <v>86.35235732009923</v>
      </c>
      <c r="Y1463">
        <v>41.191066997518611</v>
      </c>
      <c r="Z1463">
        <v>6.463070487572776</v>
      </c>
      <c r="AA1463">
        <v>1.7112271353012372</v>
      </c>
      <c r="AB1463">
        <v>2.2579281719260198</v>
      </c>
      <c r="AC1463">
        <v>44.370586775377824</v>
      </c>
      <c r="AD1463">
        <v>45.900838601339203</v>
      </c>
      <c r="AE1463">
        <v>53.563195937389992</v>
      </c>
      <c r="AF1463">
        <v>4.3217158176943693</v>
      </c>
      <c r="AG1463">
        <v>4.4356348361694131</v>
      </c>
      <c r="AH1463">
        <v>0</v>
      </c>
    </row>
    <row r="1464" spans="1:34">
      <c r="A1464">
        <v>14</v>
      </c>
      <c r="B1464">
        <v>34</v>
      </c>
      <c r="C1464">
        <v>2020</v>
      </c>
      <c r="D1464">
        <v>99</v>
      </c>
      <c r="E1464">
        <v>99</v>
      </c>
      <c r="F1464">
        <v>99</v>
      </c>
      <c r="G1464">
        <v>99</v>
      </c>
      <c r="H1464">
        <v>99</v>
      </c>
      <c r="I1464">
        <v>99</v>
      </c>
      <c r="J1464">
        <v>999</v>
      </c>
      <c r="K1464">
        <v>99</v>
      </c>
      <c r="L1464">
        <v>99</v>
      </c>
      <c r="M1464">
        <v>99</v>
      </c>
      <c r="N1464">
        <v>99</v>
      </c>
      <c r="O1464">
        <v>9</v>
      </c>
      <c r="P1464">
        <v>9999</v>
      </c>
      <c r="Q1464">
        <v>14</v>
      </c>
      <c r="R1464">
        <v>53</v>
      </c>
      <c r="S1464">
        <v>5.5660377358490596</v>
      </c>
      <c r="T1464">
        <v>4.4905660377358485</v>
      </c>
      <c r="U1464">
        <v>18.207547169811324</v>
      </c>
      <c r="V1464">
        <v>7.5471698113207522</v>
      </c>
      <c r="W1464">
        <v>1.886792452830188</v>
      </c>
      <c r="X1464">
        <v>62.264150943396238</v>
      </c>
      <c r="Y1464">
        <v>16.981132075471692</v>
      </c>
      <c r="Z1464">
        <v>6.1090359631220501</v>
      </c>
      <c r="AA1464">
        <v>2.2445694125227238</v>
      </c>
      <c r="AB1464">
        <v>2.2371025862682439</v>
      </c>
      <c r="AC1464">
        <v>51.610122237644958</v>
      </c>
      <c r="AD1464">
        <v>39.043680380673742</v>
      </c>
      <c r="AE1464">
        <v>73.378642039844351</v>
      </c>
      <c r="AF1464">
        <v>0.56836461126005355</v>
      </c>
      <c r="AG1464">
        <v>0.48018330761408512</v>
      </c>
      <c r="AH1464">
        <v>1.886792452830188</v>
      </c>
    </row>
    <row r="1465" spans="1:34">
      <c r="A1465">
        <v>14</v>
      </c>
      <c r="B1465">
        <v>35</v>
      </c>
      <c r="C1465">
        <v>2020</v>
      </c>
      <c r="D1465">
        <v>99</v>
      </c>
      <c r="E1465">
        <v>99</v>
      </c>
      <c r="F1465">
        <v>99</v>
      </c>
      <c r="G1465">
        <v>99</v>
      </c>
      <c r="H1465">
        <v>99</v>
      </c>
      <c r="I1465">
        <v>99</v>
      </c>
      <c r="J1465">
        <v>999</v>
      </c>
      <c r="K1465">
        <v>99</v>
      </c>
      <c r="L1465">
        <v>99</v>
      </c>
      <c r="M1465">
        <v>99</v>
      </c>
      <c r="N1465">
        <v>99</v>
      </c>
      <c r="O1465">
        <v>11</v>
      </c>
      <c r="P1465">
        <v>9999</v>
      </c>
      <c r="Q1465">
        <v>39</v>
      </c>
      <c r="R1465">
        <v>406</v>
      </c>
      <c r="S1465">
        <v>4.6379310344827589</v>
      </c>
      <c r="T1465">
        <v>4.7955665024630552</v>
      </c>
      <c r="U1465">
        <v>20.45773399014778</v>
      </c>
      <c r="V1465">
        <v>3.6945812807881762</v>
      </c>
      <c r="W1465">
        <v>1.4778325123152705</v>
      </c>
      <c r="X1465">
        <v>78.078817733990149</v>
      </c>
      <c r="Y1465">
        <v>26.108374384236448</v>
      </c>
      <c r="Z1465">
        <v>6.0762958064324453</v>
      </c>
      <c r="AA1465">
        <v>1.6428497573707139</v>
      </c>
      <c r="AB1465">
        <v>2.1450091113890295</v>
      </c>
      <c r="AC1465">
        <v>51.893012470497666</v>
      </c>
      <c r="AD1465">
        <v>48.80791907117743</v>
      </c>
      <c r="AE1465">
        <v>57.310399278981791</v>
      </c>
      <c r="AF1465">
        <v>4.3538873994638063</v>
      </c>
      <c r="AG1465">
        <v>4.1329800245734445</v>
      </c>
      <c r="AH1465">
        <v>0</v>
      </c>
    </row>
    <row r="1466" spans="1:34">
      <c r="A1466">
        <v>14</v>
      </c>
      <c r="B1466">
        <v>36</v>
      </c>
      <c r="C1466">
        <v>2020</v>
      </c>
      <c r="D1466">
        <v>99</v>
      </c>
      <c r="E1466">
        <v>99</v>
      </c>
      <c r="F1466">
        <v>99</v>
      </c>
      <c r="G1466">
        <v>99</v>
      </c>
      <c r="H1466">
        <v>99</v>
      </c>
      <c r="I1466">
        <v>99</v>
      </c>
      <c r="J1466">
        <v>999</v>
      </c>
      <c r="K1466">
        <v>99</v>
      </c>
      <c r="L1466">
        <v>99</v>
      </c>
      <c r="M1466">
        <v>99</v>
      </c>
      <c r="N1466">
        <v>99</v>
      </c>
      <c r="O1466">
        <v>14</v>
      </c>
      <c r="P1466">
        <v>9999</v>
      </c>
      <c r="Q1466">
        <v>165</v>
      </c>
      <c r="R1466">
        <v>2291</v>
      </c>
      <c r="S1466">
        <v>4.756874727193364</v>
      </c>
      <c r="T1466">
        <v>5.2645133129637696</v>
      </c>
      <c r="U1466">
        <v>20.731776516804899</v>
      </c>
      <c r="V1466">
        <v>3.0554343081623756</v>
      </c>
      <c r="W1466">
        <v>2.0515058926233087</v>
      </c>
      <c r="X1466">
        <v>81.49279790484502</v>
      </c>
      <c r="Y1466">
        <v>28.721082496726325</v>
      </c>
      <c r="Z1466">
        <v>5.9557160579030759</v>
      </c>
      <c r="AA1466">
        <v>1.5056389313063001</v>
      </c>
      <c r="AB1466">
        <v>2.0808311106427522</v>
      </c>
      <c r="AC1466">
        <v>52.132472827419285</v>
      </c>
      <c r="AD1466">
        <v>50.064793119661552</v>
      </c>
      <c r="AE1466">
        <v>60.233211924073998</v>
      </c>
      <c r="AF1466">
        <v>24.568364611260055</v>
      </c>
      <c r="AG1466">
        <v>23.634224321339278</v>
      </c>
      <c r="AH1466">
        <v>0.2182453077258838</v>
      </c>
    </row>
    <row r="1467" spans="1:34">
      <c r="A1467">
        <v>14</v>
      </c>
      <c r="B1467">
        <v>37</v>
      </c>
      <c r="C1467">
        <v>2020</v>
      </c>
      <c r="D1467">
        <v>99</v>
      </c>
      <c r="E1467">
        <v>99</v>
      </c>
      <c r="F1467">
        <v>99</v>
      </c>
      <c r="G1467">
        <v>99</v>
      </c>
      <c r="H1467">
        <v>99</v>
      </c>
      <c r="I1467">
        <v>99</v>
      </c>
      <c r="J1467">
        <v>999</v>
      </c>
      <c r="K1467">
        <v>99</v>
      </c>
      <c r="L1467">
        <v>99</v>
      </c>
      <c r="M1467">
        <v>99</v>
      </c>
      <c r="N1467">
        <v>99</v>
      </c>
      <c r="O1467">
        <v>15</v>
      </c>
      <c r="P1467">
        <v>9999</v>
      </c>
      <c r="Q1467">
        <v>53</v>
      </c>
      <c r="R1467">
        <v>1109</v>
      </c>
      <c r="S1467">
        <v>4.9125338142470705</v>
      </c>
      <c r="T1467">
        <v>5.5897204688908921</v>
      </c>
      <c r="U1467">
        <v>22.198963029756545</v>
      </c>
      <c r="V1467">
        <v>3.33633904418395</v>
      </c>
      <c r="W1467">
        <v>3.8773669972948599</v>
      </c>
      <c r="X1467">
        <v>88.728584310189362</v>
      </c>
      <c r="Y1467">
        <v>37.781785392245261</v>
      </c>
      <c r="Z1467">
        <v>5.9440054979212684</v>
      </c>
      <c r="AA1467">
        <v>1.5418758790232636</v>
      </c>
      <c r="AB1467">
        <v>2.2197414965266744</v>
      </c>
      <c r="AC1467">
        <v>40.022840433749266</v>
      </c>
      <c r="AD1467">
        <v>49.060086524449446</v>
      </c>
      <c r="AE1467">
        <v>56.991999246216416</v>
      </c>
      <c r="AF1467">
        <v>11.892761394101877</v>
      </c>
      <c r="AG1467">
        <v>12.250222576159064</v>
      </c>
      <c r="AH1467">
        <v>0</v>
      </c>
    </row>
    <row r="1468" spans="1:34">
      <c r="A1468">
        <v>14</v>
      </c>
      <c r="B1468">
        <v>38</v>
      </c>
      <c r="C1468">
        <v>2020</v>
      </c>
      <c r="D1468">
        <v>99</v>
      </c>
      <c r="E1468">
        <v>99</v>
      </c>
      <c r="F1468">
        <v>99</v>
      </c>
      <c r="G1468">
        <v>99</v>
      </c>
      <c r="H1468">
        <v>99</v>
      </c>
      <c r="I1468">
        <v>99</v>
      </c>
      <c r="J1468">
        <v>999</v>
      </c>
      <c r="K1468">
        <v>99</v>
      </c>
      <c r="L1468">
        <v>99</v>
      </c>
      <c r="M1468">
        <v>99</v>
      </c>
      <c r="N1468">
        <v>99</v>
      </c>
      <c r="O1468">
        <v>16</v>
      </c>
      <c r="P1468">
        <v>9999</v>
      </c>
      <c r="Q1468">
        <v>48</v>
      </c>
      <c r="R1468">
        <v>411</v>
      </c>
      <c r="S1468">
        <v>5.9343065693430637</v>
      </c>
      <c r="T1468">
        <v>5.8978102189781012</v>
      </c>
      <c r="U1468">
        <v>18.806788321167879</v>
      </c>
      <c r="V1468">
        <v>2.4330900243309004</v>
      </c>
      <c r="W1468">
        <v>7.299270072992706</v>
      </c>
      <c r="X1468">
        <v>63.990267639902697</v>
      </c>
      <c r="Y1468">
        <v>24.81751824817519</v>
      </c>
      <c r="Z1468">
        <v>6.5480987676582441</v>
      </c>
      <c r="AA1468">
        <v>1.7195217162860224</v>
      </c>
      <c r="AB1468">
        <v>2.3685428442101442</v>
      </c>
      <c r="AC1468">
        <v>43.470742466197123</v>
      </c>
      <c r="AD1468">
        <v>58.835089623987905</v>
      </c>
      <c r="AE1468">
        <v>50.196458010001344</v>
      </c>
      <c r="AF1468">
        <v>4.4075067024128689</v>
      </c>
      <c r="AG1468">
        <v>3.8462384380318713</v>
      </c>
      <c r="AH1468">
        <v>0</v>
      </c>
    </row>
    <row r="1469" spans="1:34">
      <c r="A1469">
        <v>14</v>
      </c>
      <c r="B1469">
        <v>39</v>
      </c>
      <c r="C1469">
        <v>2020</v>
      </c>
      <c r="D1469">
        <v>99</v>
      </c>
      <c r="E1469">
        <v>99</v>
      </c>
      <c r="F1469">
        <v>99</v>
      </c>
      <c r="G1469">
        <v>99</v>
      </c>
      <c r="H1469">
        <v>99</v>
      </c>
      <c r="I1469">
        <v>99</v>
      </c>
      <c r="J1469">
        <v>999</v>
      </c>
      <c r="K1469">
        <v>99</v>
      </c>
      <c r="L1469">
        <v>99</v>
      </c>
      <c r="M1469">
        <v>99</v>
      </c>
      <c r="N1469">
        <v>99</v>
      </c>
      <c r="O1469">
        <v>18</v>
      </c>
      <c r="P1469">
        <v>9999</v>
      </c>
      <c r="Q1469">
        <v>40</v>
      </c>
      <c r="R1469">
        <v>978</v>
      </c>
      <c r="S1469">
        <v>5.6533742331288348</v>
      </c>
      <c r="T1469">
        <v>5.5828220858895685</v>
      </c>
      <c r="U1469">
        <v>21.918149284253563</v>
      </c>
      <c r="V1469">
        <v>5.4192229038854798</v>
      </c>
      <c r="W1469">
        <v>2.6584867075664631</v>
      </c>
      <c r="X1469">
        <v>86.809815950920225</v>
      </c>
      <c r="Y1469">
        <v>37.014314928425357</v>
      </c>
      <c r="Z1469">
        <v>5.6090126815660399</v>
      </c>
      <c r="AA1469">
        <v>1.60121817922967</v>
      </c>
      <c r="AB1469">
        <v>2.2190362992030859</v>
      </c>
      <c r="AC1469">
        <v>59.547834602792811</v>
      </c>
      <c r="AD1469">
        <v>54.465342173366444</v>
      </c>
      <c r="AE1469">
        <v>59.815299075919441</v>
      </c>
      <c r="AF1469">
        <v>10.487935656836463</v>
      </c>
      <c r="AG1469">
        <v>10.666513339741076</v>
      </c>
      <c r="AH1469">
        <v>0</v>
      </c>
    </row>
    <row r="1470" spans="1:34">
      <c r="A1470">
        <v>14</v>
      </c>
      <c r="B1470">
        <v>40</v>
      </c>
      <c r="C1470">
        <v>2020</v>
      </c>
      <c r="D1470">
        <v>99</v>
      </c>
      <c r="E1470">
        <v>99</v>
      </c>
      <c r="F1470">
        <v>99</v>
      </c>
      <c r="G1470">
        <v>99</v>
      </c>
      <c r="H1470">
        <v>99</v>
      </c>
      <c r="I1470">
        <v>99</v>
      </c>
      <c r="J1470">
        <v>999</v>
      </c>
      <c r="K1470">
        <v>99</v>
      </c>
      <c r="L1470">
        <v>99</v>
      </c>
      <c r="M1470">
        <v>99</v>
      </c>
      <c r="N1470">
        <v>99</v>
      </c>
      <c r="O1470">
        <v>54</v>
      </c>
      <c r="P1470">
        <v>9999</v>
      </c>
      <c r="Q1470">
        <v>58</v>
      </c>
      <c r="R1470">
        <v>1764</v>
      </c>
      <c r="S1470">
        <v>5.1519274376417252</v>
      </c>
      <c r="T1470">
        <v>6.0311791383219955</v>
      </c>
      <c r="U1470">
        <v>22.754875283446687</v>
      </c>
      <c r="V1470">
        <v>3.5714285714285721</v>
      </c>
      <c r="W1470">
        <v>5.6689342403628116</v>
      </c>
      <c r="X1470">
        <v>91.723356009070301</v>
      </c>
      <c r="Y1470">
        <v>42.857142857142847</v>
      </c>
      <c r="Z1470">
        <v>5.3405932131928564</v>
      </c>
      <c r="AA1470">
        <v>1.39672508253627</v>
      </c>
      <c r="AB1470">
        <v>2.1903836868915496</v>
      </c>
      <c r="AC1470">
        <v>59.440484802945491</v>
      </c>
      <c r="AD1470">
        <v>62.254322049968643</v>
      </c>
      <c r="AE1470">
        <v>64.717928863191318</v>
      </c>
      <c r="AF1470">
        <v>18.916890080428953</v>
      </c>
      <c r="AG1470">
        <v>19.973436159902924</v>
      </c>
      <c r="AH1470">
        <v>0</v>
      </c>
    </row>
    <row r="1471" spans="1:34">
      <c r="A1471">
        <v>14</v>
      </c>
      <c r="B1471">
        <v>41</v>
      </c>
      <c r="C1471">
        <v>2019</v>
      </c>
      <c r="D1471">
        <v>99</v>
      </c>
      <c r="E1471">
        <v>99</v>
      </c>
      <c r="F1471">
        <v>99</v>
      </c>
      <c r="G1471">
        <v>99</v>
      </c>
      <c r="H1471">
        <v>99</v>
      </c>
      <c r="I1471">
        <v>99</v>
      </c>
      <c r="J1471">
        <v>999</v>
      </c>
      <c r="K1471">
        <v>99</v>
      </c>
      <c r="L1471">
        <v>99</v>
      </c>
      <c r="M1471">
        <v>99</v>
      </c>
      <c r="N1471">
        <v>99</v>
      </c>
      <c r="O1471">
        <v>1</v>
      </c>
      <c r="P1471">
        <v>9999</v>
      </c>
      <c r="Q1471">
        <v>6</v>
      </c>
      <c r="R1471">
        <v>34</v>
      </c>
      <c r="S1471">
        <v>5.2941176470588243</v>
      </c>
      <c r="T1471">
        <v>4.5588235294117645</v>
      </c>
      <c r="U1471">
        <v>15.86470588235294</v>
      </c>
      <c r="V1471">
        <v>0</v>
      </c>
      <c r="W1471">
        <v>2.9411764705882355</v>
      </c>
      <c r="X1471">
        <v>38.235294117647058</v>
      </c>
      <c r="Y1471">
        <v>14.705882352941178</v>
      </c>
      <c r="Z1471">
        <v>6.5156319883502141</v>
      </c>
      <c r="AA1471">
        <v>1.6720788710061056</v>
      </c>
      <c r="AB1471">
        <v>2.1988121990077265</v>
      </c>
      <c r="AC1471">
        <v>30.817321051554345</v>
      </c>
      <c r="AD1471">
        <v>43.557362952638599</v>
      </c>
      <c r="AE1471">
        <v>39.528155637324154</v>
      </c>
      <c r="AF1471">
        <v>0.38292600518076358</v>
      </c>
      <c r="AG1471">
        <v>0.28250456163163823</v>
      </c>
      <c r="AH1471">
        <v>20.588235294117652</v>
      </c>
    </row>
    <row r="1472" spans="1:34">
      <c r="A1472">
        <v>14</v>
      </c>
      <c r="B1472">
        <v>42</v>
      </c>
      <c r="C1472">
        <v>2019</v>
      </c>
      <c r="D1472">
        <v>99</v>
      </c>
      <c r="E1472">
        <v>99</v>
      </c>
      <c r="F1472">
        <v>99</v>
      </c>
      <c r="G1472">
        <v>99</v>
      </c>
      <c r="H1472">
        <v>99</v>
      </c>
      <c r="I1472">
        <v>99</v>
      </c>
      <c r="J1472">
        <v>999</v>
      </c>
      <c r="K1472">
        <v>99</v>
      </c>
      <c r="L1472">
        <v>99</v>
      </c>
      <c r="M1472">
        <v>99</v>
      </c>
      <c r="N1472">
        <v>99</v>
      </c>
      <c r="O1472">
        <v>4</v>
      </c>
      <c r="P1472">
        <v>9999</v>
      </c>
      <c r="Q1472">
        <v>20</v>
      </c>
      <c r="R1472">
        <v>285</v>
      </c>
      <c r="S1472">
        <v>5.9052631578947379</v>
      </c>
      <c r="T1472">
        <v>6.23157894736842</v>
      </c>
      <c r="U1472">
        <v>23.507228070175444</v>
      </c>
      <c r="V1472">
        <v>4.2105263157894726</v>
      </c>
      <c r="W1472">
        <v>5.6140350877192979</v>
      </c>
      <c r="X1472">
        <v>89.122807017543892</v>
      </c>
      <c r="Y1472">
        <v>48.771929824561411</v>
      </c>
      <c r="Z1472">
        <v>6.3502678794651288</v>
      </c>
      <c r="AA1472">
        <v>1.6096660929360225</v>
      </c>
      <c r="AB1472">
        <v>2.2121798326963318</v>
      </c>
      <c r="AC1472">
        <v>50.828538141294914</v>
      </c>
      <c r="AD1472">
        <v>36.125506720720651</v>
      </c>
      <c r="AE1472">
        <v>49.391882731756574</v>
      </c>
      <c r="AF1472">
        <v>3.2098209257799319</v>
      </c>
      <c r="AG1472">
        <v>3.508817688032738</v>
      </c>
      <c r="AH1472">
        <v>1.0526315789473681</v>
      </c>
    </row>
    <row r="1473" spans="1:34">
      <c r="A1473">
        <v>14</v>
      </c>
      <c r="B1473">
        <v>43</v>
      </c>
      <c r="C1473">
        <v>2019</v>
      </c>
      <c r="D1473">
        <v>99</v>
      </c>
      <c r="E1473">
        <v>99</v>
      </c>
      <c r="F1473">
        <v>99</v>
      </c>
      <c r="G1473">
        <v>99</v>
      </c>
      <c r="H1473">
        <v>99</v>
      </c>
      <c r="I1473">
        <v>99</v>
      </c>
      <c r="J1473">
        <v>999</v>
      </c>
      <c r="K1473">
        <v>99</v>
      </c>
      <c r="L1473">
        <v>99</v>
      </c>
      <c r="M1473">
        <v>99</v>
      </c>
      <c r="N1473">
        <v>99</v>
      </c>
      <c r="O1473">
        <v>8</v>
      </c>
      <c r="P1473">
        <v>9999</v>
      </c>
      <c r="Q1473">
        <v>23</v>
      </c>
      <c r="R1473">
        <v>474</v>
      </c>
      <c r="S1473">
        <v>5.0274261603375532</v>
      </c>
      <c r="T1473">
        <v>5.246835443037976</v>
      </c>
      <c r="U1473">
        <v>22.479556962025349</v>
      </c>
      <c r="V1473">
        <v>5.9071729957805905</v>
      </c>
      <c r="W1473">
        <v>1.8987341772151889</v>
      </c>
      <c r="X1473">
        <v>87.974683544303815</v>
      </c>
      <c r="Y1473">
        <v>37.763713080168763</v>
      </c>
      <c r="Z1473">
        <v>6.4046800542232516</v>
      </c>
      <c r="AA1473">
        <v>1.7566290718374475</v>
      </c>
      <c r="AB1473">
        <v>2.1069105970734125</v>
      </c>
      <c r="AC1473">
        <v>52.006305174974045</v>
      </c>
      <c r="AD1473">
        <v>45.497057888365937</v>
      </c>
      <c r="AE1473">
        <v>56.078758641281595</v>
      </c>
      <c r="AF1473">
        <v>5.3384390134024109</v>
      </c>
      <c r="AG1473">
        <v>5.5805963674438575</v>
      </c>
      <c r="AH1473">
        <v>0.21097046413502099</v>
      </c>
    </row>
    <row r="1474" spans="1:34">
      <c r="A1474">
        <v>14</v>
      </c>
      <c r="B1474">
        <v>44</v>
      </c>
      <c r="C1474">
        <v>2019</v>
      </c>
      <c r="D1474">
        <v>99</v>
      </c>
      <c r="E1474">
        <v>99</v>
      </c>
      <c r="F1474">
        <v>99</v>
      </c>
      <c r="G1474">
        <v>99</v>
      </c>
      <c r="H1474">
        <v>99</v>
      </c>
      <c r="I1474">
        <v>99</v>
      </c>
      <c r="J1474">
        <v>999</v>
      </c>
      <c r="K1474">
        <v>99</v>
      </c>
      <c r="L1474">
        <v>99</v>
      </c>
      <c r="M1474">
        <v>99</v>
      </c>
      <c r="N1474">
        <v>99</v>
      </c>
      <c r="O1474">
        <v>9</v>
      </c>
      <c r="P1474">
        <v>9999</v>
      </c>
      <c r="Q1474">
        <v>2</v>
      </c>
      <c r="R1474">
        <v>5</v>
      </c>
      <c r="S1474">
        <v>5.6</v>
      </c>
      <c r="T1474">
        <v>5</v>
      </c>
      <c r="U1474">
        <v>17.38</v>
      </c>
      <c r="V1474">
        <v>20</v>
      </c>
      <c r="W1474">
        <v>0</v>
      </c>
      <c r="X1474">
        <v>40</v>
      </c>
      <c r="Y1474">
        <v>20</v>
      </c>
      <c r="Z1474">
        <v>8.0705390154561503</v>
      </c>
      <c r="AA1474">
        <v>1.2000000000000015</v>
      </c>
      <c r="AB1474">
        <v>0</v>
      </c>
      <c r="AC1474">
        <v>97.391264510921104</v>
      </c>
      <c r="AF1474">
        <v>5.6312647820700543E-2</v>
      </c>
      <c r="AG1474">
        <v>4.5512878023339566E-2</v>
      </c>
      <c r="AH1474">
        <v>0</v>
      </c>
    </row>
    <row r="1475" spans="1:34">
      <c r="A1475">
        <v>14</v>
      </c>
      <c r="B1475">
        <v>45</v>
      </c>
      <c r="C1475">
        <v>2019</v>
      </c>
      <c r="D1475">
        <v>99</v>
      </c>
      <c r="E1475">
        <v>99</v>
      </c>
      <c r="F1475">
        <v>99</v>
      </c>
      <c r="G1475">
        <v>99</v>
      </c>
      <c r="H1475">
        <v>99</v>
      </c>
      <c r="I1475">
        <v>99</v>
      </c>
      <c r="J1475">
        <v>999</v>
      </c>
      <c r="K1475">
        <v>99</v>
      </c>
      <c r="L1475">
        <v>99</v>
      </c>
      <c r="M1475">
        <v>99</v>
      </c>
      <c r="N1475">
        <v>99</v>
      </c>
      <c r="O1475">
        <v>11</v>
      </c>
      <c r="P1475">
        <v>9999</v>
      </c>
      <c r="Q1475">
        <v>53</v>
      </c>
      <c r="R1475">
        <v>517</v>
      </c>
      <c r="S1475">
        <v>4.5996131528046416</v>
      </c>
      <c r="T1475">
        <v>5</v>
      </c>
      <c r="U1475">
        <v>19.53878143133462</v>
      </c>
      <c r="V1475">
        <v>2.5145067698259194</v>
      </c>
      <c r="W1475">
        <v>0.58027079303675055</v>
      </c>
      <c r="X1475">
        <v>69.052224371373327</v>
      </c>
      <c r="Y1475">
        <v>26.499032882011601</v>
      </c>
      <c r="Z1475">
        <v>6.4051884995147796</v>
      </c>
      <c r="AA1475">
        <v>1.4850121118045179</v>
      </c>
      <c r="AB1475">
        <v>2.1009346727189984</v>
      </c>
      <c r="AC1475">
        <v>46.670971587268447</v>
      </c>
      <c r="AD1475">
        <v>54.143556354715123</v>
      </c>
      <c r="AE1475">
        <v>59.578600892692272</v>
      </c>
      <c r="AF1475">
        <v>5.8227277846604366</v>
      </c>
      <c r="AG1475">
        <v>5.2905709205600244</v>
      </c>
      <c r="AH1475">
        <v>0</v>
      </c>
    </row>
    <row r="1476" spans="1:34">
      <c r="A1476">
        <v>14</v>
      </c>
      <c r="B1476">
        <v>46</v>
      </c>
      <c r="C1476">
        <v>2019</v>
      </c>
      <c r="D1476">
        <v>99</v>
      </c>
      <c r="E1476">
        <v>99</v>
      </c>
      <c r="F1476">
        <v>99</v>
      </c>
      <c r="G1476">
        <v>99</v>
      </c>
      <c r="H1476">
        <v>99</v>
      </c>
      <c r="I1476">
        <v>99</v>
      </c>
      <c r="J1476">
        <v>999</v>
      </c>
      <c r="K1476">
        <v>99</v>
      </c>
      <c r="L1476">
        <v>99</v>
      </c>
      <c r="M1476">
        <v>99</v>
      </c>
      <c r="N1476">
        <v>99</v>
      </c>
      <c r="O1476">
        <v>14</v>
      </c>
      <c r="P1476">
        <v>9999</v>
      </c>
      <c r="Q1476">
        <v>96</v>
      </c>
      <c r="R1476">
        <v>1568</v>
      </c>
      <c r="S1476">
        <v>4.498086734693878</v>
      </c>
      <c r="T1476">
        <v>4.9483418367346941</v>
      </c>
      <c r="U1476">
        <v>20.83214285714282</v>
      </c>
      <c r="V1476">
        <v>4.4005102040816331</v>
      </c>
      <c r="W1476">
        <v>1.2755102040816328</v>
      </c>
      <c r="X1476">
        <v>85.395408163265316</v>
      </c>
      <c r="Y1476">
        <v>27.295918367346935</v>
      </c>
      <c r="Z1476">
        <v>5.2383873024637513</v>
      </c>
      <c r="AA1476">
        <v>1.5546987412841622</v>
      </c>
      <c r="AB1476">
        <v>2.0194866506434845</v>
      </c>
      <c r="AC1476">
        <v>54.43705736983371</v>
      </c>
      <c r="AD1476">
        <v>52.547575140691549</v>
      </c>
      <c r="AE1476">
        <v>59.502777027525042</v>
      </c>
      <c r="AF1476">
        <v>17.659646356571685</v>
      </c>
      <c r="AG1476">
        <v>17.107814246913463</v>
      </c>
      <c r="AH1476">
        <v>0.25510204081632654</v>
      </c>
    </row>
    <row r="1477" spans="1:34">
      <c r="A1477">
        <v>14</v>
      </c>
      <c r="B1477">
        <v>47</v>
      </c>
      <c r="C1477">
        <v>2019</v>
      </c>
      <c r="D1477">
        <v>99</v>
      </c>
      <c r="E1477">
        <v>99</v>
      </c>
      <c r="F1477">
        <v>99</v>
      </c>
      <c r="G1477">
        <v>99</v>
      </c>
      <c r="H1477">
        <v>99</v>
      </c>
      <c r="I1477">
        <v>99</v>
      </c>
      <c r="J1477">
        <v>999</v>
      </c>
      <c r="K1477">
        <v>99</v>
      </c>
      <c r="L1477">
        <v>99</v>
      </c>
      <c r="M1477">
        <v>99</v>
      </c>
      <c r="N1477">
        <v>99</v>
      </c>
      <c r="O1477">
        <v>15</v>
      </c>
      <c r="P1477">
        <v>9999</v>
      </c>
      <c r="Q1477">
        <v>48</v>
      </c>
      <c r="R1477">
        <v>1061</v>
      </c>
      <c r="S1477">
        <v>4.6635249764373237</v>
      </c>
      <c r="T1477">
        <v>5.8454288407163029</v>
      </c>
      <c r="U1477">
        <v>22.220490103675775</v>
      </c>
      <c r="V1477">
        <v>3.0160226201696503</v>
      </c>
      <c r="W1477">
        <v>3.7700282752120633</v>
      </c>
      <c r="X1477">
        <v>87.181903864278951</v>
      </c>
      <c r="Y1477">
        <v>38.26578699340245</v>
      </c>
      <c r="Z1477">
        <v>6.005339577041088</v>
      </c>
      <c r="AA1477">
        <v>1.6391989079828764</v>
      </c>
      <c r="AB1477">
        <v>2.2041538905251858</v>
      </c>
      <c r="AC1477">
        <v>44.65515496382821</v>
      </c>
      <c r="AD1477">
        <v>46.232411607376648</v>
      </c>
      <c r="AE1477">
        <v>56.002355542021185</v>
      </c>
      <c r="AF1477">
        <v>11.949543867552652</v>
      </c>
      <c r="AG1477">
        <v>12.34762809557621</v>
      </c>
      <c r="AH1477">
        <v>0</v>
      </c>
    </row>
    <row r="1478" spans="1:34">
      <c r="A1478">
        <v>14</v>
      </c>
      <c r="B1478">
        <v>48</v>
      </c>
      <c r="C1478">
        <v>2019</v>
      </c>
      <c r="D1478">
        <v>99</v>
      </c>
      <c r="E1478">
        <v>99</v>
      </c>
      <c r="F1478">
        <v>99</v>
      </c>
      <c r="G1478">
        <v>99</v>
      </c>
      <c r="H1478">
        <v>99</v>
      </c>
      <c r="I1478">
        <v>99</v>
      </c>
      <c r="J1478">
        <v>999</v>
      </c>
      <c r="K1478">
        <v>99</v>
      </c>
      <c r="L1478">
        <v>99</v>
      </c>
      <c r="M1478">
        <v>99</v>
      </c>
      <c r="N1478">
        <v>99</v>
      </c>
      <c r="O1478">
        <v>16</v>
      </c>
      <c r="P1478">
        <v>9999</v>
      </c>
      <c r="Q1478">
        <v>32</v>
      </c>
      <c r="R1478">
        <v>218</v>
      </c>
      <c r="S1478">
        <v>5.7844036697247692</v>
      </c>
      <c r="T1478">
        <v>6.2935779816513771</v>
      </c>
      <c r="U1478">
        <v>20.435045871559623</v>
      </c>
      <c r="V1478">
        <v>1.3761467889908259</v>
      </c>
      <c r="W1478">
        <v>11.467889908256883</v>
      </c>
      <c r="X1478">
        <v>68.348623853211024</v>
      </c>
      <c r="Y1478">
        <v>26.146788990825687</v>
      </c>
      <c r="Z1478">
        <v>7.7083287047137699</v>
      </c>
      <c r="AA1478">
        <v>1.9756162346912221</v>
      </c>
      <c r="AB1478">
        <v>2.7671160501042502</v>
      </c>
      <c r="AC1478">
        <v>49.256260880666019</v>
      </c>
      <c r="AD1478">
        <v>69.507591422784898</v>
      </c>
      <c r="AE1478">
        <v>57.964850755414609</v>
      </c>
      <c r="AF1478">
        <v>2.4552314449825436</v>
      </c>
      <c r="AG1478">
        <v>2.3331713410068362</v>
      </c>
      <c r="AH1478">
        <v>0</v>
      </c>
    </row>
    <row r="1479" spans="1:34">
      <c r="A1479">
        <v>14</v>
      </c>
      <c r="B1479">
        <v>49</v>
      </c>
      <c r="C1479">
        <v>2019</v>
      </c>
      <c r="D1479">
        <v>99</v>
      </c>
      <c r="E1479">
        <v>99</v>
      </c>
      <c r="F1479">
        <v>99</v>
      </c>
      <c r="G1479">
        <v>99</v>
      </c>
      <c r="H1479">
        <v>99</v>
      </c>
      <c r="I1479">
        <v>99</v>
      </c>
      <c r="J1479">
        <v>999</v>
      </c>
      <c r="K1479">
        <v>99</v>
      </c>
      <c r="L1479">
        <v>99</v>
      </c>
      <c r="M1479">
        <v>99</v>
      </c>
      <c r="N1479">
        <v>99</v>
      </c>
      <c r="O1479">
        <v>18</v>
      </c>
      <c r="P1479">
        <v>9999</v>
      </c>
      <c r="Q1479">
        <v>42</v>
      </c>
      <c r="R1479">
        <v>896</v>
      </c>
      <c r="S1479">
        <v>5.5345982142857153</v>
      </c>
      <c r="T1479">
        <v>5.6462053571428559</v>
      </c>
      <c r="U1479">
        <v>21.151339285714297</v>
      </c>
      <c r="V1479">
        <v>4.5758928571428559</v>
      </c>
      <c r="W1479">
        <v>3.90625</v>
      </c>
      <c r="X1479">
        <v>81.584821428571445</v>
      </c>
      <c r="Y1479">
        <v>33.147321428571445</v>
      </c>
      <c r="Z1479">
        <v>5.5851990101606317</v>
      </c>
      <c r="AA1479">
        <v>1.6505300336981659</v>
      </c>
      <c r="AB1479">
        <v>2.2665185056380803</v>
      </c>
      <c r="AC1479">
        <v>59.326522958937751</v>
      </c>
      <c r="AD1479">
        <v>56.655912026842223</v>
      </c>
      <c r="AE1479">
        <v>52.342522755214624</v>
      </c>
      <c r="AF1479">
        <v>10.091226489469536</v>
      </c>
      <c r="AG1479">
        <v>9.9256830741901307</v>
      </c>
      <c r="AH1479">
        <v>0.11160714285714288</v>
      </c>
    </row>
    <row r="1480" spans="1:34">
      <c r="A1480">
        <v>14</v>
      </c>
      <c r="B1480">
        <v>50</v>
      </c>
      <c r="C1480">
        <v>2019</v>
      </c>
      <c r="D1480">
        <v>99</v>
      </c>
      <c r="E1480">
        <v>99</v>
      </c>
      <c r="F1480">
        <v>99</v>
      </c>
      <c r="G1480">
        <v>99</v>
      </c>
      <c r="H1480">
        <v>99</v>
      </c>
      <c r="I1480">
        <v>99</v>
      </c>
      <c r="J1480">
        <v>999</v>
      </c>
      <c r="K1480">
        <v>99</v>
      </c>
      <c r="L1480">
        <v>99</v>
      </c>
      <c r="M1480">
        <v>99</v>
      </c>
      <c r="N1480">
        <v>99</v>
      </c>
      <c r="O1480">
        <v>54</v>
      </c>
      <c r="P1480">
        <v>9999</v>
      </c>
    </row>
    <row r="1481" spans="1:34">
      <c r="A1481">
        <v>14</v>
      </c>
      <c r="B1481">
        <v>51</v>
      </c>
      <c r="C1481">
        <v>2018</v>
      </c>
      <c r="D1481">
        <v>99</v>
      </c>
      <c r="E1481">
        <v>99</v>
      </c>
      <c r="F1481">
        <v>99</v>
      </c>
      <c r="G1481">
        <v>99</v>
      </c>
      <c r="H1481">
        <v>99</v>
      </c>
      <c r="I1481">
        <v>99</v>
      </c>
      <c r="J1481">
        <v>999</v>
      </c>
      <c r="K1481">
        <v>99</v>
      </c>
      <c r="L1481">
        <v>99</v>
      </c>
      <c r="M1481">
        <v>99</v>
      </c>
      <c r="N1481">
        <v>99</v>
      </c>
      <c r="O1481">
        <v>1</v>
      </c>
      <c r="P1481">
        <v>9999</v>
      </c>
      <c r="Q1481">
        <v>6</v>
      </c>
      <c r="R1481">
        <v>95</v>
      </c>
      <c r="S1481">
        <v>4.7368421052631557</v>
      </c>
      <c r="T1481">
        <v>4.6526315789473687</v>
      </c>
      <c r="U1481">
        <v>13.448421052631579</v>
      </c>
      <c r="V1481">
        <v>2.1052631578947363</v>
      </c>
      <c r="W1481">
        <v>0</v>
      </c>
      <c r="X1481">
        <v>18.947368421052623</v>
      </c>
      <c r="Y1481">
        <v>4.2105263157894726</v>
      </c>
      <c r="Z1481">
        <v>5.6833248822719522</v>
      </c>
      <c r="AA1481">
        <v>1.5023527255313114</v>
      </c>
      <c r="AB1481">
        <v>1.678146979653022</v>
      </c>
      <c r="AC1481">
        <v>50.608830381734997</v>
      </c>
      <c r="AD1481">
        <v>29.777105029770315</v>
      </c>
      <c r="AE1481">
        <v>41.466061654527877</v>
      </c>
      <c r="AF1481">
        <v>0.97067538571574563</v>
      </c>
      <c r="AG1481">
        <v>0.63328230625792037</v>
      </c>
      <c r="AH1481">
        <v>3.1578947368421058</v>
      </c>
    </row>
    <row r="1482" spans="1:34">
      <c r="A1482">
        <v>14</v>
      </c>
      <c r="B1482">
        <v>52</v>
      </c>
      <c r="C1482">
        <v>2018</v>
      </c>
      <c r="D1482">
        <v>99</v>
      </c>
      <c r="E1482">
        <v>99</v>
      </c>
      <c r="F1482">
        <v>99</v>
      </c>
      <c r="G1482">
        <v>99</v>
      </c>
      <c r="H1482">
        <v>99</v>
      </c>
      <c r="I1482">
        <v>99</v>
      </c>
      <c r="J1482">
        <v>999</v>
      </c>
      <c r="K1482">
        <v>99</v>
      </c>
      <c r="L1482">
        <v>99</v>
      </c>
      <c r="M1482">
        <v>99</v>
      </c>
      <c r="N1482">
        <v>99</v>
      </c>
      <c r="O1482">
        <v>4</v>
      </c>
      <c r="P1482">
        <v>9999</v>
      </c>
      <c r="Q1482">
        <v>33</v>
      </c>
      <c r="R1482">
        <v>431</v>
      </c>
      <c r="S1482">
        <v>5.529002320185616</v>
      </c>
      <c r="T1482">
        <v>5.890951276102089</v>
      </c>
      <c r="U1482">
        <v>21.599373549883978</v>
      </c>
      <c r="V1482">
        <v>1.8561484918793505</v>
      </c>
      <c r="W1482">
        <v>6.960556844547563</v>
      </c>
      <c r="X1482">
        <v>73.317865429234374</v>
      </c>
      <c r="Y1482">
        <v>38.515081206496511</v>
      </c>
      <c r="Z1482">
        <v>7.6849730326418877</v>
      </c>
      <c r="AA1482">
        <v>1.8274698641572631</v>
      </c>
      <c r="AB1482">
        <v>2.4860981038262984</v>
      </c>
      <c r="AC1482">
        <v>45.094466534813918</v>
      </c>
      <c r="AD1482">
        <v>55.39418018192336</v>
      </c>
      <c r="AE1482">
        <v>62.858497936342722</v>
      </c>
      <c r="AF1482">
        <v>4.4038009604577493</v>
      </c>
      <c r="AG1482">
        <v>4.6144599030338487</v>
      </c>
      <c r="AH1482">
        <v>1.3921113689095128</v>
      </c>
    </row>
    <row r="1483" spans="1:34">
      <c r="A1483">
        <v>14</v>
      </c>
      <c r="B1483">
        <v>53</v>
      </c>
      <c r="C1483">
        <v>2018</v>
      </c>
      <c r="D1483">
        <v>99</v>
      </c>
      <c r="E1483">
        <v>99</v>
      </c>
      <c r="F1483">
        <v>99</v>
      </c>
      <c r="G1483">
        <v>99</v>
      </c>
      <c r="H1483">
        <v>99</v>
      </c>
      <c r="I1483">
        <v>99</v>
      </c>
      <c r="J1483">
        <v>999</v>
      </c>
      <c r="K1483">
        <v>99</v>
      </c>
      <c r="L1483">
        <v>99</v>
      </c>
      <c r="M1483">
        <v>99</v>
      </c>
      <c r="N1483">
        <v>99</v>
      </c>
      <c r="O1483">
        <v>8</v>
      </c>
      <c r="P1483">
        <v>9999</v>
      </c>
      <c r="Q1483">
        <v>29</v>
      </c>
      <c r="R1483">
        <v>428</v>
      </c>
      <c r="S1483">
        <v>4.9719626168224309</v>
      </c>
      <c r="T1483">
        <v>5.4205607476635516</v>
      </c>
      <c r="U1483">
        <v>22.416121495327129</v>
      </c>
      <c r="V1483">
        <v>6.3084112149532698</v>
      </c>
      <c r="W1483">
        <v>2.1028037383177578</v>
      </c>
      <c r="X1483">
        <v>90.887850467289681</v>
      </c>
      <c r="Y1483">
        <v>38.317757009345797</v>
      </c>
      <c r="Z1483">
        <v>5.9249548998011186</v>
      </c>
      <c r="AA1483">
        <v>1.5328669853787635</v>
      </c>
      <c r="AB1483">
        <v>2.0071711770948153</v>
      </c>
      <c r="AC1483">
        <v>49.220758059540472</v>
      </c>
      <c r="AD1483">
        <v>42.208657205826469</v>
      </c>
      <c r="AE1483">
        <v>60.071639848007536</v>
      </c>
      <c r="AF1483">
        <v>4.3731480535404126</v>
      </c>
      <c r="AG1483">
        <v>4.7556150395030707</v>
      </c>
      <c r="AH1483">
        <v>0.23364485981308403</v>
      </c>
    </row>
    <row r="1484" spans="1:34">
      <c r="A1484">
        <v>14</v>
      </c>
      <c r="B1484">
        <v>54</v>
      </c>
      <c r="C1484">
        <v>2018</v>
      </c>
      <c r="D1484">
        <v>99</v>
      </c>
      <c r="E1484">
        <v>99</v>
      </c>
      <c r="F1484">
        <v>99</v>
      </c>
      <c r="G1484">
        <v>99</v>
      </c>
      <c r="H1484">
        <v>99</v>
      </c>
      <c r="I1484">
        <v>99</v>
      </c>
      <c r="J1484">
        <v>999</v>
      </c>
      <c r="K1484">
        <v>99</v>
      </c>
      <c r="L1484">
        <v>99</v>
      </c>
      <c r="M1484">
        <v>99</v>
      </c>
      <c r="N1484">
        <v>99</v>
      </c>
      <c r="O1484">
        <v>9</v>
      </c>
      <c r="P1484">
        <v>9999</v>
      </c>
      <c r="Q1484">
        <v>8</v>
      </c>
      <c r="R1484">
        <v>62</v>
      </c>
      <c r="S1484">
        <v>4.096774193548387</v>
      </c>
      <c r="T1484">
        <v>4.0322580645161281</v>
      </c>
      <c r="U1484">
        <v>12.733870967741938</v>
      </c>
      <c r="V1484">
        <v>1.6129032258064513</v>
      </c>
      <c r="W1484">
        <v>0</v>
      </c>
      <c r="X1484">
        <v>19.354838709677423</v>
      </c>
      <c r="Y1484">
        <v>6.4516129032258052</v>
      </c>
      <c r="Z1484">
        <v>4.7840104497534917</v>
      </c>
      <c r="AA1484">
        <v>1.9814435713466088</v>
      </c>
      <c r="AB1484">
        <v>1.9997398373972743</v>
      </c>
      <c r="AC1484">
        <v>44.698116384051602</v>
      </c>
      <c r="AD1484">
        <v>57.748960346622489</v>
      </c>
      <c r="AE1484">
        <v>63.421796568179282</v>
      </c>
      <c r="AF1484">
        <v>0.63349340962501266</v>
      </c>
      <c r="AG1484">
        <v>0.39134031057500657</v>
      </c>
      <c r="AH1484">
        <v>0</v>
      </c>
    </row>
    <row r="1485" spans="1:34">
      <c r="A1485">
        <v>14</v>
      </c>
      <c r="B1485">
        <v>55</v>
      </c>
      <c r="C1485">
        <v>2018</v>
      </c>
      <c r="D1485">
        <v>99</v>
      </c>
      <c r="E1485">
        <v>99</v>
      </c>
      <c r="F1485">
        <v>99</v>
      </c>
      <c r="G1485">
        <v>99</v>
      </c>
      <c r="H1485">
        <v>99</v>
      </c>
      <c r="I1485">
        <v>99</v>
      </c>
      <c r="J1485">
        <v>999</v>
      </c>
      <c r="K1485">
        <v>99</v>
      </c>
      <c r="L1485">
        <v>99</v>
      </c>
      <c r="M1485">
        <v>99</v>
      </c>
      <c r="N1485">
        <v>99</v>
      </c>
      <c r="O1485">
        <v>11</v>
      </c>
      <c r="P1485">
        <v>9999</v>
      </c>
      <c r="Q1485">
        <v>53</v>
      </c>
      <c r="R1485">
        <v>587</v>
      </c>
      <c r="S1485">
        <v>4.7155025553662702</v>
      </c>
      <c r="T1485">
        <v>4.926746166950597</v>
      </c>
      <c r="U1485">
        <v>18.623339011925044</v>
      </c>
      <c r="V1485">
        <v>1.0221465076660987</v>
      </c>
      <c r="W1485">
        <v>1.7035775127768313</v>
      </c>
      <c r="X1485">
        <v>64.224872231686547</v>
      </c>
      <c r="Y1485">
        <v>21.80579216354344</v>
      </c>
      <c r="Z1485">
        <v>5.9472224853726701</v>
      </c>
      <c r="AA1485">
        <v>1.6935034333043364</v>
      </c>
      <c r="AB1485">
        <v>2.1406466588046658</v>
      </c>
      <c r="AC1485">
        <v>38.597376476205945</v>
      </c>
      <c r="AD1485">
        <v>48.945326821359053</v>
      </c>
      <c r="AE1485">
        <v>65.449928501073913</v>
      </c>
      <c r="AF1485">
        <v>5.9977521201593964</v>
      </c>
      <c r="AG1485">
        <v>5.4187373542430839</v>
      </c>
      <c r="AH1485">
        <v>2.0442930153321974</v>
      </c>
    </row>
    <row r="1486" spans="1:34">
      <c r="A1486">
        <v>14</v>
      </c>
      <c r="B1486">
        <v>56</v>
      </c>
      <c r="C1486">
        <v>2018</v>
      </c>
      <c r="D1486">
        <v>99</v>
      </c>
      <c r="E1486">
        <v>99</v>
      </c>
      <c r="F1486">
        <v>99</v>
      </c>
      <c r="G1486">
        <v>99</v>
      </c>
      <c r="H1486">
        <v>99</v>
      </c>
      <c r="I1486">
        <v>99</v>
      </c>
      <c r="J1486">
        <v>999</v>
      </c>
      <c r="K1486">
        <v>99</v>
      </c>
      <c r="L1486">
        <v>99</v>
      </c>
      <c r="M1486">
        <v>99</v>
      </c>
      <c r="N1486">
        <v>99</v>
      </c>
      <c r="O1486">
        <v>14</v>
      </c>
      <c r="P1486">
        <v>9999</v>
      </c>
      <c r="Q1486">
        <v>109</v>
      </c>
      <c r="R1486">
        <v>1661</v>
      </c>
      <c r="S1486">
        <v>4.4166164960866956</v>
      </c>
      <c r="T1486">
        <v>4.8001204093919343</v>
      </c>
      <c r="U1486">
        <v>19.909993979530405</v>
      </c>
      <c r="V1486">
        <v>3.5520770620108366</v>
      </c>
      <c r="W1486">
        <v>2.2877784467188436</v>
      </c>
      <c r="X1486">
        <v>76.580373269114986</v>
      </c>
      <c r="Y1486">
        <v>25.105358217941003</v>
      </c>
      <c r="Z1486">
        <v>5.6352963347296381</v>
      </c>
      <c r="AA1486">
        <v>1.6499322929037941</v>
      </c>
      <c r="AB1486">
        <v>2.1209144563600257</v>
      </c>
      <c r="AC1486">
        <v>55.493575586120222</v>
      </c>
      <c r="AD1486">
        <v>58.336073390644891</v>
      </c>
      <c r="AE1486">
        <v>66.896395912167279</v>
      </c>
      <c r="AF1486">
        <v>16.971492796566874</v>
      </c>
      <c r="AG1486">
        <v>16.392425257594372</v>
      </c>
      <c r="AH1486">
        <v>0.30102347983142685</v>
      </c>
    </row>
    <row r="1487" spans="1:34">
      <c r="A1487">
        <v>14</v>
      </c>
      <c r="B1487">
        <v>57</v>
      </c>
      <c r="C1487">
        <v>2018</v>
      </c>
      <c r="D1487">
        <v>99</v>
      </c>
      <c r="E1487">
        <v>99</v>
      </c>
      <c r="F1487">
        <v>99</v>
      </c>
      <c r="G1487">
        <v>99</v>
      </c>
      <c r="H1487">
        <v>99</v>
      </c>
      <c r="I1487">
        <v>99</v>
      </c>
      <c r="J1487">
        <v>999</v>
      </c>
      <c r="K1487">
        <v>99</v>
      </c>
      <c r="L1487">
        <v>99</v>
      </c>
      <c r="M1487">
        <v>99</v>
      </c>
      <c r="N1487">
        <v>99</v>
      </c>
      <c r="O1487">
        <v>15</v>
      </c>
      <c r="P1487">
        <v>9999</v>
      </c>
      <c r="Q1487">
        <v>55</v>
      </c>
      <c r="R1487">
        <v>907</v>
      </c>
      <c r="S1487">
        <v>4.7629547960308702</v>
      </c>
      <c r="T1487">
        <v>5.4630650496141104</v>
      </c>
      <c r="U1487">
        <v>21.569217199558988</v>
      </c>
      <c r="V1487">
        <v>3.30760749724366</v>
      </c>
      <c r="W1487">
        <v>4.8511576626240354</v>
      </c>
      <c r="X1487">
        <v>85.22601984564497</v>
      </c>
      <c r="Y1487">
        <v>34.399117971334071</v>
      </c>
      <c r="Z1487">
        <v>5.9502569171934718</v>
      </c>
      <c r="AA1487">
        <v>1.821116877806406</v>
      </c>
      <c r="AB1487">
        <v>2.2723865318963834</v>
      </c>
      <c r="AC1487">
        <v>42.237605359982865</v>
      </c>
      <c r="AD1487">
        <v>47.408036161071841</v>
      </c>
      <c r="AE1487">
        <v>59.960201957384946</v>
      </c>
      <c r="AF1487">
        <v>9.2673955246755906</v>
      </c>
      <c r="AG1487">
        <v>9.6971501850105302</v>
      </c>
      <c r="AH1487">
        <v>0.55126791620727678</v>
      </c>
    </row>
    <row r="1488" spans="1:34">
      <c r="A1488">
        <v>14</v>
      </c>
      <c r="B1488">
        <v>58</v>
      </c>
      <c r="C1488">
        <v>2018</v>
      </c>
      <c r="D1488">
        <v>99</v>
      </c>
      <c r="E1488">
        <v>99</v>
      </c>
      <c r="F1488">
        <v>99</v>
      </c>
      <c r="G1488">
        <v>99</v>
      </c>
      <c r="H1488">
        <v>99</v>
      </c>
      <c r="I1488">
        <v>99</v>
      </c>
      <c r="J1488">
        <v>999</v>
      </c>
      <c r="K1488">
        <v>99</v>
      </c>
      <c r="L1488">
        <v>99</v>
      </c>
      <c r="M1488">
        <v>99</v>
      </c>
      <c r="N1488">
        <v>99</v>
      </c>
      <c r="O1488">
        <v>16</v>
      </c>
      <c r="P1488">
        <v>9999</v>
      </c>
      <c r="Q1488">
        <v>29</v>
      </c>
      <c r="R1488">
        <v>200</v>
      </c>
      <c r="S1488">
        <v>6.6050000000000013</v>
      </c>
      <c r="T1488">
        <v>5.83</v>
      </c>
      <c r="U1488">
        <v>20.85915</v>
      </c>
      <c r="V1488">
        <v>2.5</v>
      </c>
      <c r="W1488">
        <v>11.5</v>
      </c>
      <c r="X1488">
        <v>71.5</v>
      </c>
      <c r="Y1488">
        <v>34</v>
      </c>
      <c r="Z1488">
        <v>7.8001870988778208</v>
      </c>
      <c r="AA1488">
        <v>1.9846851135633561</v>
      </c>
      <c r="AB1488">
        <v>3.0921028443439575</v>
      </c>
      <c r="AC1488">
        <v>48.024061531470451</v>
      </c>
      <c r="AD1488">
        <v>68.393874911305744</v>
      </c>
      <c r="AE1488">
        <v>46.650150710072658</v>
      </c>
      <c r="AF1488">
        <v>2.0435271278226219</v>
      </c>
      <c r="AG1488">
        <v>2.0678977173731847</v>
      </c>
      <c r="AH1488">
        <v>0</v>
      </c>
    </row>
    <row r="1489" spans="1:34">
      <c r="A1489">
        <v>14</v>
      </c>
      <c r="B1489">
        <v>59</v>
      </c>
      <c r="C1489">
        <v>2018</v>
      </c>
      <c r="D1489">
        <v>99</v>
      </c>
      <c r="E1489">
        <v>99</v>
      </c>
      <c r="F1489">
        <v>99</v>
      </c>
      <c r="G1489">
        <v>99</v>
      </c>
      <c r="H1489">
        <v>99</v>
      </c>
      <c r="I1489">
        <v>99</v>
      </c>
      <c r="J1489">
        <v>999</v>
      </c>
      <c r="K1489">
        <v>99</v>
      </c>
      <c r="L1489">
        <v>99</v>
      </c>
      <c r="M1489">
        <v>99</v>
      </c>
      <c r="N1489">
        <v>99</v>
      </c>
      <c r="O1489">
        <v>18</v>
      </c>
      <c r="P1489">
        <v>9999</v>
      </c>
      <c r="Q1489">
        <v>42</v>
      </c>
      <c r="R1489">
        <v>732</v>
      </c>
      <c r="S1489">
        <v>5.2377049180327884</v>
      </c>
      <c r="T1489">
        <v>5.7090163934426243</v>
      </c>
      <c r="U1489">
        <v>21.294672131147557</v>
      </c>
      <c r="V1489">
        <v>3.4153005464480883</v>
      </c>
      <c r="W1489">
        <v>3.8251366120218577</v>
      </c>
      <c r="X1489">
        <v>81.967213114754102</v>
      </c>
      <c r="Y1489">
        <v>32.377049180327873</v>
      </c>
      <c r="Z1489">
        <v>6.0140374522613236</v>
      </c>
      <c r="AA1489">
        <v>1.731514129508102</v>
      </c>
      <c r="AB1489">
        <v>2.2509926443631838</v>
      </c>
      <c r="AC1489">
        <v>65.750868200983547</v>
      </c>
      <c r="AD1489">
        <v>56.195277468555801</v>
      </c>
      <c r="AE1489">
        <v>59.502078719713985</v>
      </c>
      <c r="AF1489">
        <v>7.4793092878307981</v>
      </c>
      <c r="AG1489">
        <v>7.7265299039265756</v>
      </c>
      <c r="AH1489">
        <v>0</v>
      </c>
    </row>
    <row r="1490" spans="1:34">
      <c r="A1490">
        <v>14</v>
      </c>
      <c r="B1490">
        <v>60</v>
      </c>
      <c r="C1490">
        <v>2018</v>
      </c>
      <c r="D1490">
        <v>99</v>
      </c>
      <c r="E1490">
        <v>99</v>
      </c>
      <c r="F1490">
        <v>99</v>
      </c>
      <c r="G1490">
        <v>99</v>
      </c>
      <c r="H1490">
        <v>99</v>
      </c>
      <c r="I1490">
        <v>99</v>
      </c>
      <c r="J1490">
        <v>999</v>
      </c>
      <c r="K1490">
        <v>99</v>
      </c>
      <c r="L1490">
        <v>99</v>
      </c>
      <c r="M1490">
        <v>99</v>
      </c>
      <c r="N1490">
        <v>99</v>
      </c>
      <c r="O1490">
        <v>54</v>
      </c>
      <c r="P1490">
        <v>9999</v>
      </c>
    </row>
    <row r="1491" spans="1:34">
      <c r="A1491">
        <v>14</v>
      </c>
      <c r="B1491">
        <v>61</v>
      </c>
      <c r="C1491">
        <v>2017</v>
      </c>
      <c r="D1491">
        <v>99</v>
      </c>
      <c r="E1491">
        <v>99</v>
      </c>
      <c r="F1491">
        <v>99</v>
      </c>
      <c r="G1491">
        <v>99</v>
      </c>
      <c r="H1491">
        <v>99</v>
      </c>
      <c r="I1491">
        <v>99</v>
      </c>
      <c r="J1491">
        <v>999</v>
      </c>
      <c r="K1491">
        <v>99</v>
      </c>
      <c r="L1491">
        <v>99</v>
      </c>
      <c r="M1491">
        <v>99</v>
      </c>
      <c r="N1491">
        <v>99</v>
      </c>
      <c r="O1491">
        <v>1</v>
      </c>
      <c r="P1491">
        <v>9999</v>
      </c>
      <c r="Q1491">
        <v>5</v>
      </c>
      <c r="R1491">
        <v>62</v>
      </c>
      <c r="S1491">
        <v>5.6451612903225801</v>
      </c>
      <c r="T1491">
        <v>5.241935483870968</v>
      </c>
      <c r="U1491">
        <v>17.174193548387098</v>
      </c>
      <c r="V1491">
        <v>1.6129032258064513</v>
      </c>
      <c r="W1491">
        <v>3.2258064516129026</v>
      </c>
      <c r="X1491">
        <v>61.290322580645146</v>
      </c>
      <c r="Y1491">
        <v>8.0645161290322562</v>
      </c>
      <c r="Z1491">
        <v>4.6749826801083687</v>
      </c>
      <c r="AA1491">
        <v>1.8412546055264944</v>
      </c>
      <c r="AB1491">
        <v>2.3048720058995902</v>
      </c>
      <c r="AC1491">
        <v>56.181433154418222</v>
      </c>
      <c r="AD1491">
        <v>53.181542088857434</v>
      </c>
      <c r="AE1491">
        <v>56.750950287774465</v>
      </c>
      <c r="AF1491">
        <v>0.59160305343511477</v>
      </c>
      <c r="AG1491">
        <v>0.49323355637236177</v>
      </c>
      <c r="AH1491">
        <v>43.548387096774199</v>
      </c>
    </row>
    <row r="1492" spans="1:34">
      <c r="A1492">
        <v>14</v>
      </c>
      <c r="B1492">
        <v>62</v>
      </c>
      <c r="C1492">
        <v>2017</v>
      </c>
      <c r="D1492">
        <v>99</v>
      </c>
      <c r="E1492">
        <v>99</v>
      </c>
      <c r="F1492">
        <v>99</v>
      </c>
      <c r="G1492">
        <v>99</v>
      </c>
      <c r="H1492">
        <v>99</v>
      </c>
      <c r="I1492">
        <v>99</v>
      </c>
      <c r="J1492">
        <v>999</v>
      </c>
      <c r="K1492">
        <v>99</v>
      </c>
      <c r="L1492">
        <v>99</v>
      </c>
      <c r="M1492">
        <v>99</v>
      </c>
      <c r="N1492">
        <v>99</v>
      </c>
      <c r="O1492">
        <v>4</v>
      </c>
      <c r="P1492">
        <v>9999</v>
      </c>
      <c r="Q1492">
        <v>36</v>
      </c>
      <c r="R1492">
        <v>577</v>
      </c>
      <c r="S1492">
        <v>5.5857885615251313</v>
      </c>
      <c r="T1492">
        <v>5.209705372616984</v>
      </c>
      <c r="U1492">
        <v>19.561525129982662</v>
      </c>
      <c r="V1492">
        <v>2.4263431542461009</v>
      </c>
      <c r="W1492">
        <v>3.2928942807625656</v>
      </c>
      <c r="X1492">
        <v>66.377816291161153</v>
      </c>
      <c r="Y1492">
        <v>25.303292894280759</v>
      </c>
      <c r="Z1492">
        <v>6.2495872803606396</v>
      </c>
      <c r="AA1492">
        <v>1.9965322910643275</v>
      </c>
      <c r="AB1492">
        <v>2.2058790400966828</v>
      </c>
      <c r="AC1492">
        <v>29.679822636221875</v>
      </c>
      <c r="AD1492">
        <v>53.174867285699342</v>
      </c>
      <c r="AE1492">
        <v>47.266386529995806</v>
      </c>
      <c r="AF1492">
        <v>5.5057251908396916</v>
      </c>
      <c r="AG1492">
        <v>5.2283312835977123</v>
      </c>
      <c r="AH1492">
        <v>1.0398613518197577</v>
      </c>
    </row>
    <row r="1493" spans="1:34">
      <c r="A1493">
        <v>14</v>
      </c>
      <c r="B1493">
        <v>63</v>
      </c>
      <c r="C1493">
        <v>2017</v>
      </c>
      <c r="D1493">
        <v>99</v>
      </c>
      <c r="E1493">
        <v>99</v>
      </c>
      <c r="F1493">
        <v>99</v>
      </c>
      <c r="G1493">
        <v>99</v>
      </c>
      <c r="H1493">
        <v>99</v>
      </c>
      <c r="I1493">
        <v>99</v>
      </c>
      <c r="J1493">
        <v>999</v>
      </c>
      <c r="K1493">
        <v>99</v>
      </c>
      <c r="L1493">
        <v>99</v>
      </c>
      <c r="M1493">
        <v>99</v>
      </c>
      <c r="N1493">
        <v>99</v>
      </c>
      <c r="O1493">
        <v>8</v>
      </c>
      <c r="P1493">
        <v>9999</v>
      </c>
      <c r="Q1493">
        <v>25</v>
      </c>
      <c r="R1493">
        <v>654</v>
      </c>
      <c r="S1493">
        <v>4.5458715596330279</v>
      </c>
      <c r="T1493">
        <v>4.7324159021406738</v>
      </c>
      <c r="U1493">
        <v>20.387767584097865</v>
      </c>
      <c r="V1493">
        <v>3.3639143730886838</v>
      </c>
      <c r="W1493">
        <v>1.2232415902140672</v>
      </c>
      <c r="X1493">
        <v>77.981651376146786</v>
      </c>
      <c r="Y1493">
        <v>28.899082568807348</v>
      </c>
      <c r="Z1493">
        <v>5.9269923862955611</v>
      </c>
      <c r="AA1493">
        <v>1.6451782263168651</v>
      </c>
      <c r="AB1493">
        <v>2.1708989889669166</v>
      </c>
      <c r="AC1493">
        <v>51.726536678001366</v>
      </c>
      <c r="AD1493">
        <v>50.514351554303246</v>
      </c>
      <c r="AE1493">
        <v>64.797761809230096</v>
      </c>
      <c r="AF1493">
        <v>6.2404580152671763</v>
      </c>
      <c r="AG1493">
        <v>6.1763513779550356</v>
      </c>
      <c r="AH1493">
        <v>0</v>
      </c>
    </row>
    <row r="1494" spans="1:34">
      <c r="A1494">
        <v>14</v>
      </c>
      <c r="B1494">
        <v>64</v>
      </c>
      <c r="C1494">
        <v>2017</v>
      </c>
      <c r="D1494">
        <v>99</v>
      </c>
      <c r="E1494">
        <v>99</v>
      </c>
      <c r="F1494">
        <v>99</v>
      </c>
      <c r="G1494">
        <v>99</v>
      </c>
      <c r="H1494">
        <v>99</v>
      </c>
      <c r="I1494">
        <v>99</v>
      </c>
      <c r="J1494">
        <v>999</v>
      </c>
      <c r="K1494">
        <v>99</v>
      </c>
      <c r="L1494">
        <v>99</v>
      </c>
      <c r="M1494">
        <v>99</v>
      </c>
      <c r="N1494">
        <v>99</v>
      </c>
      <c r="O1494">
        <v>9</v>
      </c>
      <c r="P1494">
        <v>9999</v>
      </c>
      <c r="Q1494">
        <v>7</v>
      </c>
      <c r="R1494">
        <v>43</v>
      </c>
      <c r="S1494">
        <v>4.6976744186046524</v>
      </c>
      <c r="T1494">
        <v>4.4418604651162781</v>
      </c>
      <c r="U1494">
        <v>15.583720930232561</v>
      </c>
      <c r="V1494">
        <v>2.3255813953488378</v>
      </c>
      <c r="W1494">
        <v>6.9767441860465107</v>
      </c>
      <c r="X1494">
        <v>39.534883720930225</v>
      </c>
      <c r="Y1494">
        <v>6.9767441860465107</v>
      </c>
      <c r="Z1494">
        <v>5.1526886290718625</v>
      </c>
      <c r="AA1494">
        <v>1.9473880386472848</v>
      </c>
      <c r="AB1494">
        <v>2.5270842245964888</v>
      </c>
      <c r="AC1494">
        <v>38.910406236371806</v>
      </c>
      <c r="AD1494">
        <v>46.276545663561159</v>
      </c>
      <c r="AE1494">
        <v>56.114059008755376</v>
      </c>
      <c r="AF1494">
        <v>0.41030534351145032</v>
      </c>
      <c r="AG1494">
        <v>0.31040177134214841</v>
      </c>
      <c r="AH1494">
        <v>9.3023255813953512</v>
      </c>
    </row>
    <row r="1495" spans="1:34">
      <c r="A1495">
        <v>14</v>
      </c>
      <c r="B1495">
        <v>65</v>
      </c>
      <c r="C1495">
        <v>2017</v>
      </c>
      <c r="D1495">
        <v>99</v>
      </c>
      <c r="E1495">
        <v>99</v>
      </c>
      <c r="F1495">
        <v>99</v>
      </c>
      <c r="G1495">
        <v>99</v>
      </c>
      <c r="H1495">
        <v>99</v>
      </c>
      <c r="I1495">
        <v>99</v>
      </c>
      <c r="J1495">
        <v>999</v>
      </c>
      <c r="K1495">
        <v>99</v>
      </c>
      <c r="L1495">
        <v>99</v>
      </c>
      <c r="M1495">
        <v>99</v>
      </c>
      <c r="N1495">
        <v>99</v>
      </c>
      <c r="O1495">
        <v>11</v>
      </c>
      <c r="P1495">
        <v>9999</v>
      </c>
      <c r="Q1495">
        <v>52</v>
      </c>
      <c r="R1495">
        <v>590</v>
      </c>
      <c r="S1495">
        <v>4.7779661016949158</v>
      </c>
      <c r="T1495">
        <v>4.9118644067796602</v>
      </c>
      <c r="U1495">
        <v>18.775593220338997</v>
      </c>
      <c r="V1495">
        <v>2.0338983050847457</v>
      </c>
      <c r="W1495">
        <v>1.35593220338983</v>
      </c>
      <c r="X1495">
        <v>62.711864406779647</v>
      </c>
      <c r="Y1495">
        <v>21.355932203389823</v>
      </c>
      <c r="Z1495">
        <v>6.1495912145212266</v>
      </c>
      <c r="AA1495">
        <v>1.402125238804147</v>
      </c>
      <c r="AB1495">
        <v>2.0317050321212178</v>
      </c>
      <c r="AC1495">
        <v>47.033107713221682</v>
      </c>
      <c r="AD1495">
        <v>54.256295183029778</v>
      </c>
      <c r="AE1495">
        <v>54.943447162014159</v>
      </c>
      <c r="AF1495">
        <v>5.629770992366411</v>
      </c>
      <c r="AG1495">
        <v>5.1313336251601012</v>
      </c>
      <c r="AH1495">
        <v>0.677966101694915</v>
      </c>
    </row>
    <row r="1496" spans="1:34">
      <c r="A1496">
        <v>14</v>
      </c>
      <c r="B1496">
        <v>66</v>
      </c>
      <c r="C1496">
        <v>2017</v>
      </c>
      <c r="D1496">
        <v>99</v>
      </c>
      <c r="E1496">
        <v>99</v>
      </c>
      <c r="F1496">
        <v>99</v>
      </c>
      <c r="G1496">
        <v>99</v>
      </c>
      <c r="H1496">
        <v>99</v>
      </c>
      <c r="I1496">
        <v>99</v>
      </c>
      <c r="J1496">
        <v>999</v>
      </c>
      <c r="K1496">
        <v>99</v>
      </c>
      <c r="L1496">
        <v>99</v>
      </c>
      <c r="M1496">
        <v>99</v>
      </c>
      <c r="N1496">
        <v>99</v>
      </c>
      <c r="O1496">
        <v>14</v>
      </c>
      <c r="P1496">
        <v>9999</v>
      </c>
      <c r="Q1496">
        <v>89</v>
      </c>
      <c r="R1496">
        <v>1769</v>
      </c>
      <c r="S1496">
        <v>4.6500847936687393</v>
      </c>
      <c r="T1496">
        <v>5.2504239683436964</v>
      </c>
      <c r="U1496">
        <v>21.095081967213122</v>
      </c>
      <c r="V1496">
        <v>1.9785189372526848</v>
      </c>
      <c r="W1496">
        <v>4.3527416619559069</v>
      </c>
      <c r="X1496">
        <v>83.323911814584491</v>
      </c>
      <c r="Y1496">
        <v>29.055963821368007</v>
      </c>
      <c r="Z1496">
        <v>5.8138665458694607</v>
      </c>
      <c r="AA1496">
        <v>1.6714952174291764</v>
      </c>
      <c r="AB1496">
        <v>2.4003087918486594</v>
      </c>
      <c r="AC1496">
        <v>60.272409686311342</v>
      </c>
      <c r="AD1496">
        <v>63.625305723607184</v>
      </c>
      <c r="AE1496">
        <v>64.347563503661036</v>
      </c>
      <c r="AF1496">
        <v>16.87977099236641</v>
      </c>
      <c r="AG1496">
        <v>17.285964753811701</v>
      </c>
      <c r="AH1496">
        <v>0.45223289994347082</v>
      </c>
    </row>
    <row r="1497" spans="1:34">
      <c r="A1497">
        <v>14</v>
      </c>
      <c r="B1497">
        <v>67</v>
      </c>
      <c r="C1497">
        <v>2017</v>
      </c>
      <c r="D1497">
        <v>99</v>
      </c>
      <c r="E1497">
        <v>99</v>
      </c>
      <c r="F1497">
        <v>99</v>
      </c>
      <c r="G1497">
        <v>99</v>
      </c>
      <c r="H1497">
        <v>99</v>
      </c>
      <c r="I1497">
        <v>99</v>
      </c>
      <c r="J1497">
        <v>999</v>
      </c>
      <c r="K1497">
        <v>99</v>
      </c>
      <c r="L1497">
        <v>99</v>
      </c>
      <c r="M1497">
        <v>99</v>
      </c>
      <c r="N1497">
        <v>99</v>
      </c>
      <c r="O1497">
        <v>15</v>
      </c>
      <c r="P1497">
        <v>9999</v>
      </c>
      <c r="Q1497">
        <v>46</v>
      </c>
      <c r="R1497">
        <v>1115</v>
      </c>
      <c r="S1497">
        <v>4.9650224215246634</v>
      </c>
      <c r="T1497">
        <v>5.8529147982062781</v>
      </c>
      <c r="U1497">
        <v>22.308520179372188</v>
      </c>
      <c r="V1497">
        <v>3.1390134529147993</v>
      </c>
      <c r="W1497">
        <v>6.5470852017937213</v>
      </c>
      <c r="X1497">
        <v>89.327354260089692</v>
      </c>
      <c r="Y1497">
        <v>37.578475336322875</v>
      </c>
      <c r="Z1497">
        <v>5.7137352455176496</v>
      </c>
      <c r="AA1497">
        <v>1.6769703288377562</v>
      </c>
      <c r="AB1497">
        <v>2.3614767035565274</v>
      </c>
      <c r="AC1497">
        <v>47.395076082862154</v>
      </c>
      <c r="AD1497">
        <v>49.88389099095415</v>
      </c>
      <c r="AE1497">
        <v>59.52302875337476</v>
      </c>
      <c r="AF1497">
        <v>10.639312977099236</v>
      </c>
      <c r="AG1497">
        <v>11.522061871906571</v>
      </c>
      <c r="AH1497">
        <v>0.179372197309417</v>
      </c>
    </row>
    <row r="1498" spans="1:34">
      <c r="A1498">
        <v>14</v>
      </c>
      <c r="B1498">
        <v>68</v>
      </c>
      <c r="C1498">
        <v>2017</v>
      </c>
      <c r="D1498">
        <v>99</v>
      </c>
      <c r="E1498">
        <v>99</v>
      </c>
      <c r="F1498">
        <v>99</v>
      </c>
      <c r="G1498">
        <v>99</v>
      </c>
      <c r="H1498">
        <v>99</v>
      </c>
      <c r="I1498">
        <v>99</v>
      </c>
      <c r="J1498">
        <v>999</v>
      </c>
      <c r="K1498">
        <v>99</v>
      </c>
      <c r="L1498">
        <v>99</v>
      </c>
      <c r="M1498">
        <v>99</v>
      </c>
      <c r="N1498">
        <v>99</v>
      </c>
      <c r="O1498">
        <v>16</v>
      </c>
      <c r="P1498">
        <v>9999</v>
      </c>
      <c r="Q1498">
        <v>27</v>
      </c>
      <c r="R1498">
        <v>247</v>
      </c>
      <c r="S1498">
        <v>6.0809716599190287</v>
      </c>
      <c r="T1498">
        <v>5.3603238866396756</v>
      </c>
      <c r="U1498">
        <v>21.227125506072877</v>
      </c>
      <c r="V1498">
        <v>6.0728744939271246</v>
      </c>
      <c r="W1498">
        <v>7.2874493927125501</v>
      </c>
      <c r="X1498">
        <v>74.493927125506119</v>
      </c>
      <c r="Y1498">
        <v>34.008097165991899</v>
      </c>
      <c r="Z1498">
        <v>6.8616130641816016</v>
      </c>
      <c r="AA1498">
        <v>1.5434077743426371</v>
      </c>
      <c r="AB1498">
        <v>2.930318393451516</v>
      </c>
      <c r="AC1498">
        <v>54.238079901283314</v>
      </c>
      <c r="AD1498">
        <v>55.044079479558384</v>
      </c>
      <c r="AE1498">
        <v>33.281996523795662</v>
      </c>
      <c r="AF1498">
        <v>2.3568702290076327</v>
      </c>
      <c r="AG1498">
        <v>2.4286935193613162</v>
      </c>
      <c r="AH1498">
        <v>0.40485829959514158</v>
      </c>
    </row>
    <row r="1499" spans="1:34">
      <c r="A1499">
        <v>14</v>
      </c>
      <c r="B1499">
        <v>69</v>
      </c>
      <c r="C1499">
        <v>2017</v>
      </c>
      <c r="D1499">
        <v>99</v>
      </c>
      <c r="E1499">
        <v>99</v>
      </c>
      <c r="F1499">
        <v>99</v>
      </c>
      <c r="G1499">
        <v>99</v>
      </c>
      <c r="H1499">
        <v>99</v>
      </c>
      <c r="I1499">
        <v>99</v>
      </c>
      <c r="J1499">
        <v>999</v>
      </c>
      <c r="K1499">
        <v>99</v>
      </c>
      <c r="L1499">
        <v>99</v>
      </c>
      <c r="M1499">
        <v>99</v>
      </c>
      <c r="N1499">
        <v>99</v>
      </c>
      <c r="O1499">
        <v>18</v>
      </c>
      <c r="P1499">
        <v>9999</v>
      </c>
      <c r="Q1499">
        <v>32</v>
      </c>
      <c r="R1499">
        <v>740</v>
      </c>
      <c r="S1499">
        <v>4.3324324324324328</v>
      </c>
      <c r="T1499">
        <v>5.4608108108108118</v>
      </c>
      <c r="U1499">
        <v>20.080675675675685</v>
      </c>
      <c r="V1499">
        <v>1.486486486486486</v>
      </c>
      <c r="W1499">
        <v>3.2432432432432439</v>
      </c>
      <c r="X1499">
        <v>79.72972972972974</v>
      </c>
      <c r="Y1499">
        <v>24.324324324324326</v>
      </c>
      <c r="Z1499">
        <v>5.2605766899675297</v>
      </c>
      <c r="AA1499">
        <v>1.8211303371516496</v>
      </c>
      <c r="AB1499">
        <v>2.3823289517775921</v>
      </c>
      <c r="AC1499">
        <v>64.078611670167291</v>
      </c>
      <c r="AD1499">
        <v>56.16770580619481</v>
      </c>
      <c r="AE1499">
        <v>63.467748955883025</v>
      </c>
      <c r="AF1499">
        <v>7.0610687022900764</v>
      </c>
      <c r="AG1499">
        <v>6.8832669774853361</v>
      </c>
      <c r="AH1499">
        <v>0.27027027027027034</v>
      </c>
    </row>
    <row r="1500" spans="1:34">
      <c r="A1500">
        <v>14</v>
      </c>
      <c r="B1500">
        <v>70</v>
      </c>
      <c r="C1500">
        <v>2017</v>
      </c>
      <c r="D1500">
        <v>99</v>
      </c>
      <c r="E1500">
        <v>99</v>
      </c>
      <c r="F1500">
        <v>99</v>
      </c>
      <c r="G1500">
        <v>99</v>
      </c>
      <c r="H1500">
        <v>99</v>
      </c>
      <c r="I1500">
        <v>99</v>
      </c>
      <c r="J1500">
        <v>999</v>
      </c>
      <c r="K1500">
        <v>99</v>
      </c>
      <c r="L1500">
        <v>99</v>
      </c>
      <c r="M1500">
        <v>99</v>
      </c>
      <c r="N1500">
        <v>99</v>
      </c>
      <c r="O1500">
        <v>54</v>
      </c>
      <c r="P1500">
        <v>9999</v>
      </c>
    </row>
    <row r="1501" spans="1:34">
      <c r="A1501">
        <v>14</v>
      </c>
      <c r="B1501">
        <v>71</v>
      </c>
      <c r="C1501">
        <v>2016</v>
      </c>
      <c r="D1501">
        <v>99</v>
      </c>
      <c r="E1501">
        <v>99</v>
      </c>
      <c r="F1501">
        <v>99</v>
      </c>
      <c r="G1501">
        <v>99</v>
      </c>
      <c r="H1501">
        <v>99</v>
      </c>
      <c r="I1501">
        <v>99</v>
      </c>
      <c r="J1501">
        <v>999</v>
      </c>
      <c r="K1501">
        <v>99</v>
      </c>
      <c r="L1501">
        <v>99</v>
      </c>
      <c r="M1501">
        <v>99</v>
      </c>
      <c r="N1501">
        <v>99</v>
      </c>
      <c r="O1501">
        <v>1</v>
      </c>
      <c r="P1501">
        <v>9999</v>
      </c>
      <c r="Q1501">
        <v>6</v>
      </c>
      <c r="R1501">
        <v>25</v>
      </c>
      <c r="S1501">
        <v>5.16</v>
      </c>
      <c r="T1501">
        <v>4.88</v>
      </c>
      <c r="U1501">
        <v>16.096000000000004</v>
      </c>
      <c r="V1501">
        <v>0</v>
      </c>
      <c r="W1501">
        <v>4</v>
      </c>
      <c r="X1501">
        <v>36</v>
      </c>
      <c r="Y1501">
        <v>12</v>
      </c>
      <c r="Z1501">
        <v>5.7265333317811091</v>
      </c>
      <c r="AA1501">
        <v>1.7590906741836805</v>
      </c>
      <c r="AB1501">
        <v>1.9863534428696217</v>
      </c>
      <c r="AC1501">
        <v>47.378210992359691</v>
      </c>
      <c r="AD1501">
        <v>64.875361931888946</v>
      </c>
      <c r="AE1501">
        <v>58.932352229975891</v>
      </c>
      <c r="AF1501">
        <v>0.2935305858870495</v>
      </c>
      <c r="AG1501">
        <v>0.22246559771873237</v>
      </c>
      <c r="AH1501">
        <v>24</v>
      </c>
    </row>
    <row r="1502" spans="1:34">
      <c r="A1502">
        <v>14</v>
      </c>
      <c r="B1502">
        <v>72</v>
      </c>
      <c r="C1502">
        <v>2016</v>
      </c>
      <c r="D1502">
        <v>99</v>
      </c>
      <c r="E1502">
        <v>99</v>
      </c>
      <c r="F1502">
        <v>99</v>
      </c>
      <c r="G1502">
        <v>99</v>
      </c>
      <c r="H1502">
        <v>99</v>
      </c>
      <c r="I1502">
        <v>99</v>
      </c>
      <c r="J1502">
        <v>999</v>
      </c>
      <c r="K1502">
        <v>99</v>
      </c>
      <c r="L1502">
        <v>99</v>
      </c>
      <c r="M1502">
        <v>99</v>
      </c>
      <c r="N1502">
        <v>99</v>
      </c>
      <c r="O1502">
        <v>4</v>
      </c>
      <c r="P1502">
        <v>9999</v>
      </c>
      <c r="Q1502">
        <v>33</v>
      </c>
      <c r="R1502">
        <v>397</v>
      </c>
      <c r="S1502">
        <v>5.0881612090680122</v>
      </c>
      <c r="T1502">
        <v>5.5743073047858944</v>
      </c>
      <c r="U1502">
        <v>21.379345088161205</v>
      </c>
      <c r="V1502">
        <v>3.2745591939546603</v>
      </c>
      <c r="W1502">
        <v>6.2972292191435759</v>
      </c>
      <c r="X1502">
        <v>80.604534005037777</v>
      </c>
      <c r="Y1502">
        <v>31.989924433249367</v>
      </c>
      <c r="Z1502">
        <v>6.803090612983949</v>
      </c>
      <c r="AA1502">
        <v>2.0099966525547144</v>
      </c>
      <c r="AB1502">
        <v>2.4531160128632905</v>
      </c>
      <c r="AC1502">
        <v>53.514616387481531</v>
      </c>
      <c r="AD1502">
        <v>56.680133622349082</v>
      </c>
      <c r="AE1502">
        <v>69.011112805808054</v>
      </c>
      <c r="AF1502">
        <v>4.661265703886345</v>
      </c>
      <c r="AG1502">
        <v>4.6923434572502813</v>
      </c>
      <c r="AH1502">
        <v>0.75566750629722945</v>
      </c>
    </row>
    <row r="1503" spans="1:34">
      <c r="A1503">
        <v>14</v>
      </c>
      <c r="B1503">
        <v>73</v>
      </c>
      <c r="C1503">
        <v>2016</v>
      </c>
      <c r="D1503">
        <v>99</v>
      </c>
      <c r="E1503">
        <v>99</v>
      </c>
      <c r="F1503">
        <v>99</v>
      </c>
      <c r="G1503">
        <v>99</v>
      </c>
      <c r="H1503">
        <v>99</v>
      </c>
      <c r="I1503">
        <v>99</v>
      </c>
      <c r="J1503">
        <v>999</v>
      </c>
      <c r="K1503">
        <v>99</v>
      </c>
      <c r="L1503">
        <v>99</v>
      </c>
      <c r="M1503">
        <v>99</v>
      </c>
      <c r="N1503">
        <v>99</v>
      </c>
      <c r="O1503">
        <v>8</v>
      </c>
      <c r="P1503">
        <v>9999</v>
      </c>
      <c r="Q1503">
        <v>26</v>
      </c>
      <c r="R1503">
        <v>334</v>
      </c>
      <c r="S1503">
        <v>4.6167664670658679</v>
      </c>
      <c r="T1503">
        <v>4.7335329341317358</v>
      </c>
      <c r="U1503">
        <v>22.455688622754483</v>
      </c>
      <c r="V1503">
        <v>4.1916167664670647</v>
      </c>
      <c r="W1503">
        <v>0.59880239520958101</v>
      </c>
      <c r="X1503">
        <v>88.622754491017957</v>
      </c>
      <c r="Y1503">
        <v>41.916167664670652</v>
      </c>
      <c r="Z1503">
        <v>6.0742718919075092</v>
      </c>
      <c r="AA1503">
        <v>1.6551010857784503</v>
      </c>
      <c r="AB1503">
        <v>2.0380250736954015</v>
      </c>
      <c r="AC1503">
        <v>57.864722295512514</v>
      </c>
      <c r="AD1503">
        <v>51.044237636808091</v>
      </c>
      <c r="AE1503">
        <v>61.678944539873051</v>
      </c>
      <c r="AF1503">
        <v>3.9215686274509798</v>
      </c>
      <c r="AG1503">
        <v>4.1464624155318974</v>
      </c>
      <c r="AH1503">
        <v>0</v>
      </c>
    </row>
    <row r="1504" spans="1:34">
      <c r="A1504">
        <v>14</v>
      </c>
      <c r="B1504">
        <v>74</v>
      </c>
      <c r="C1504">
        <v>2016</v>
      </c>
      <c r="D1504">
        <v>99</v>
      </c>
      <c r="E1504">
        <v>99</v>
      </c>
      <c r="F1504">
        <v>99</v>
      </c>
      <c r="G1504">
        <v>99</v>
      </c>
      <c r="H1504">
        <v>99</v>
      </c>
      <c r="I1504">
        <v>99</v>
      </c>
      <c r="J1504">
        <v>999</v>
      </c>
      <c r="K1504">
        <v>99</v>
      </c>
      <c r="L1504">
        <v>99</v>
      </c>
      <c r="M1504">
        <v>99</v>
      </c>
      <c r="N1504">
        <v>99</v>
      </c>
      <c r="O1504">
        <v>9</v>
      </c>
      <c r="P1504">
        <v>9999</v>
      </c>
      <c r="Q1504">
        <v>4</v>
      </c>
      <c r="R1504">
        <v>27</v>
      </c>
      <c r="S1504">
        <v>3.3703703703703698</v>
      </c>
      <c r="T1504">
        <v>3.7777777777777777</v>
      </c>
      <c r="U1504">
        <v>14.388888888888888</v>
      </c>
      <c r="V1504">
        <v>0</v>
      </c>
      <c r="W1504">
        <v>0</v>
      </c>
      <c r="X1504">
        <v>33.333333333333343</v>
      </c>
      <c r="Y1504">
        <v>7.4074074074074083</v>
      </c>
      <c r="Z1504">
        <v>4.4530749536932257</v>
      </c>
      <c r="AA1504">
        <v>2.0931660964362671</v>
      </c>
      <c r="AB1504">
        <v>1.8724777273725248</v>
      </c>
      <c r="AC1504">
        <v>82.176266625748752</v>
      </c>
      <c r="AD1504">
        <v>77.124555276931645</v>
      </c>
      <c r="AE1504">
        <v>76.752185548957911</v>
      </c>
      <c r="AF1504">
        <v>0.31701303275801351</v>
      </c>
      <c r="AG1504">
        <v>0.21478102563053561</v>
      </c>
      <c r="AH1504">
        <v>7.4074074074074083</v>
      </c>
    </row>
    <row r="1505" spans="1:34">
      <c r="A1505">
        <v>14</v>
      </c>
      <c r="B1505">
        <v>75</v>
      </c>
      <c r="C1505">
        <v>2016</v>
      </c>
      <c r="D1505">
        <v>99</v>
      </c>
      <c r="E1505">
        <v>99</v>
      </c>
      <c r="F1505">
        <v>99</v>
      </c>
      <c r="G1505">
        <v>99</v>
      </c>
      <c r="H1505">
        <v>99</v>
      </c>
      <c r="I1505">
        <v>99</v>
      </c>
      <c r="J1505">
        <v>999</v>
      </c>
      <c r="K1505">
        <v>99</v>
      </c>
      <c r="L1505">
        <v>99</v>
      </c>
      <c r="M1505">
        <v>99</v>
      </c>
      <c r="N1505">
        <v>99</v>
      </c>
      <c r="O1505">
        <v>11</v>
      </c>
      <c r="P1505">
        <v>9999</v>
      </c>
      <c r="Q1505">
        <v>69</v>
      </c>
      <c r="R1505">
        <v>464</v>
      </c>
      <c r="S1505">
        <v>4.9612068965517251</v>
      </c>
      <c r="T1505">
        <v>5.349137931034484</v>
      </c>
      <c r="U1505">
        <v>20.453232758620697</v>
      </c>
      <c r="V1505">
        <v>1.7241379310344827</v>
      </c>
      <c r="W1505">
        <v>1.0775862068965516</v>
      </c>
      <c r="X1505">
        <v>82.543103448275872</v>
      </c>
      <c r="Y1505">
        <v>26.724137931034488</v>
      </c>
      <c r="Z1505">
        <v>5.7630390298536396</v>
      </c>
      <c r="AA1505">
        <v>1.422799059632234</v>
      </c>
      <c r="AB1505">
        <v>1.9681952038061079</v>
      </c>
      <c r="AC1505">
        <v>36.712005994026306</v>
      </c>
      <c r="AD1505">
        <v>53.645222785628278</v>
      </c>
      <c r="AE1505">
        <v>53.817580869478206</v>
      </c>
      <c r="AF1505">
        <v>5.4479276740636369</v>
      </c>
      <c r="AG1505">
        <v>5.2466830567348088</v>
      </c>
      <c r="AH1505">
        <v>0</v>
      </c>
    </row>
    <row r="1506" spans="1:34">
      <c r="A1506">
        <v>14</v>
      </c>
      <c r="B1506">
        <v>76</v>
      </c>
      <c r="C1506">
        <v>2016</v>
      </c>
      <c r="D1506">
        <v>99</v>
      </c>
      <c r="E1506">
        <v>99</v>
      </c>
      <c r="F1506">
        <v>99</v>
      </c>
      <c r="G1506">
        <v>99</v>
      </c>
      <c r="H1506">
        <v>99</v>
      </c>
      <c r="I1506">
        <v>99</v>
      </c>
      <c r="J1506">
        <v>999</v>
      </c>
      <c r="K1506">
        <v>99</v>
      </c>
      <c r="L1506">
        <v>99</v>
      </c>
      <c r="M1506">
        <v>99</v>
      </c>
      <c r="N1506">
        <v>99</v>
      </c>
      <c r="O1506">
        <v>14</v>
      </c>
      <c r="P1506">
        <v>9999</v>
      </c>
      <c r="Q1506">
        <v>87</v>
      </c>
      <c r="R1506">
        <v>1537</v>
      </c>
      <c r="S1506">
        <v>4.6961613532856212</v>
      </c>
      <c r="T1506">
        <v>4.8959011060507489</v>
      </c>
      <c r="U1506">
        <v>20.831815224463277</v>
      </c>
      <c r="V1506">
        <v>4.4242029928432007</v>
      </c>
      <c r="W1506">
        <v>1.886792452830188</v>
      </c>
      <c r="X1506">
        <v>80.351333767078742</v>
      </c>
      <c r="Y1506">
        <v>28.69225764476252</v>
      </c>
      <c r="Z1506">
        <v>5.8616834287666242</v>
      </c>
      <c r="AA1506">
        <v>1.639442942982458</v>
      </c>
      <c r="AB1506">
        <v>1.9874924742115567</v>
      </c>
      <c r="AC1506">
        <v>65.107590648477085</v>
      </c>
      <c r="AD1506">
        <v>58.513429475794318</v>
      </c>
      <c r="AE1506">
        <v>66.839024773417037</v>
      </c>
      <c r="AF1506">
        <v>18.046260420335798</v>
      </c>
      <c r="AG1506">
        <v>17.701328878124357</v>
      </c>
      <c r="AH1506">
        <v>0.45543266102797664</v>
      </c>
    </row>
    <row r="1507" spans="1:34">
      <c r="A1507">
        <v>14</v>
      </c>
      <c r="B1507">
        <v>77</v>
      </c>
      <c r="C1507">
        <v>2016</v>
      </c>
      <c r="D1507">
        <v>99</v>
      </c>
      <c r="E1507">
        <v>99</v>
      </c>
      <c r="F1507">
        <v>99</v>
      </c>
      <c r="G1507">
        <v>99</v>
      </c>
      <c r="H1507">
        <v>99</v>
      </c>
      <c r="I1507">
        <v>99</v>
      </c>
      <c r="J1507">
        <v>999</v>
      </c>
      <c r="K1507">
        <v>99</v>
      </c>
      <c r="L1507">
        <v>99</v>
      </c>
      <c r="M1507">
        <v>99</v>
      </c>
      <c r="N1507">
        <v>99</v>
      </c>
      <c r="O1507">
        <v>15</v>
      </c>
      <c r="P1507">
        <v>9999</v>
      </c>
      <c r="Q1507">
        <v>44</v>
      </c>
      <c r="R1507">
        <v>818</v>
      </c>
      <c r="S1507">
        <v>5.0452322738386313</v>
      </c>
      <c r="T1507">
        <v>5.6772616136919316</v>
      </c>
      <c r="U1507">
        <v>23.078850855745735</v>
      </c>
      <c r="V1507">
        <v>5.5012224938875312</v>
      </c>
      <c r="W1507">
        <v>3.6674816625916873</v>
      </c>
      <c r="X1507">
        <v>90.342298288508516</v>
      </c>
      <c r="Y1507">
        <v>45.232273838630803</v>
      </c>
      <c r="Z1507">
        <v>5.8888652253886908</v>
      </c>
      <c r="AA1507">
        <v>1.5989477002093779</v>
      </c>
      <c r="AB1507">
        <v>2.1033205398646366</v>
      </c>
      <c r="AC1507">
        <v>51.320955047851129</v>
      </c>
      <c r="AD1507">
        <v>45.980735401044321</v>
      </c>
      <c r="AE1507">
        <v>58.049159103754278</v>
      </c>
      <c r="AF1507">
        <v>9.6043207702242555</v>
      </c>
      <c r="AG1507">
        <v>10.436920443670703</v>
      </c>
      <c r="AH1507">
        <v>0</v>
      </c>
    </row>
    <row r="1508" spans="1:34">
      <c r="A1508">
        <v>14</v>
      </c>
      <c r="B1508">
        <v>78</v>
      </c>
      <c r="C1508">
        <v>2016</v>
      </c>
      <c r="D1508">
        <v>99</v>
      </c>
      <c r="E1508">
        <v>99</v>
      </c>
      <c r="F1508">
        <v>99</v>
      </c>
      <c r="G1508">
        <v>99</v>
      </c>
      <c r="H1508">
        <v>99</v>
      </c>
      <c r="I1508">
        <v>99</v>
      </c>
      <c r="J1508">
        <v>999</v>
      </c>
      <c r="K1508">
        <v>99</v>
      </c>
      <c r="L1508">
        <v>99</v>
      </c>
      <c r="M1508">
        <v>99</v>
      </c>
      <c r="N1508">
        <v>99</v>
      </c>
      <c r="O1508">
        <v>16</v>
      </c>
      <c r="P1508">
        <v>9999</v>
      </c>
      <c r="Q1508">
        <v>32</v>
      </c>
      <c r="R1508">
        <v>178</v>
      </c>
      <c r="S1508">
        <v>6.1853932584269646</v>
      </c>
      <c r="T1508">
        <v>4.5842696629213471</v>
      </c>
      <c r="U1508">
        <v>18.808988764044951</v>
      </c>
      <c r="V1508">
        <v>3.3707865168539315</v>
      </c>
      <c r="W1508">
        <v>1.1235955056179776</v>
      </c>
      <c r="X1508">
        <v>66.292134831460658</v>
      </c>
      <c r="Y1508">
        <v>20.224719101123597</v>
      </c>
      <c r="Z1508">
        <v>6.2611902599892204</v>
      </c>
      <c r="AA1508">
        <v>1.395985460936308</v>
      </c>
      <c r="AB1508">
        <v>2.8236918568715694</v>
      </c>
      <c r="AC1508">
        <v>43.93219091468368</v>
      </c>
      <c r="AD1508">
        <v>32.375949263789089</v>
      </c>
      <c r="AE1508">
        <v>21.053216542785719</v>
      </c>
      <c r="AF1508">
        <v>2.0899377715157925</v>
      </c>
      <c r="AG1508">
        <v>1.8509314641210639</v>
      </c>
      <c r="AH1508">
        <v>0</v>
      </c>
    </row>
    <row r="1509" spans="1:34">
      <c r="A1509">
        <v>14</v>
      </c>
      <c r="B1509">
        <v>79</v>
      </c>
      <c r="C1509">
        <v>2016</v>
      </c>
      <c r="D1509">
        <v>99</v>
      </c>
      <c r="E1509">
        <v>99</v>
      </c>
      <c r="F1509">
        <v>99</v>
      </c>
      <c r="G1509">
        <v>99</v>
      </c>
      <c r="H1509">
        <v>99</v>
      </c>
      <c r="I1509">
        <v>99</v>
      </c>
      <c r="J1509">
        <v>999</v>
      </c>
      <c r="K1509">
        <v>99</v>
      </c>
      <c r="L1509">
        <v>99</v>
      </c>
      <c r="M1509">
        <v>99</v>
      </c>
      <c r="N1509">
        <v>99</v>
      </c>
      <c r="O1509">
        <v>18</v>
      </c>
      <c r="P1509">
        <v>9999</v>
      </c>
      <c r="Q1509">
        <v>40</v>
      </c>
      <c r="R1509">
        <v>731</v>
      </c>
      <c r="S1509">
        <v>4.7140902872777035</v>
      </c>
      <c r="T1509">
        <v>5.2831737346101244</v>
      </c>
      <c r="U1509">
        <v>20.966484268125861</v>
      </c>
      <c r="V1509">
        <v>3.4199726402188793</v>
      </c>
      <c r="W1509">
        <v>3.2831737346101222</v>
      </c>
      <c r="X1509">
        <v>82.079343365253095</v>
      </c>
      <c r="Y1509">
        <v>29.958960328317385</v>
      </c>
      <c r="Z1509">
        <v>5.3825411724142498</v>
      </c>
      <c r="AA1509">
        <v>1.6084782512044935</v>
      </c>
      <c r="AB1509">
        <v>2.3965270805462757</v>
      </c>
      <c r="AC1509">
        <v>66.870642998192324</v>
      </c>
      <c r="AD1509">
        <v>49.444347933401879</v>
      </c>
      <c r="AE1509">
        <v>60.017205944563187</v>
      </c>
      <c r="AF1509">
        <v>8.5828343313373257</v>
      </c>
      <c r="AG1509">
        <v>8.4732082093343752</v>
      </c>
      <c r="AH1509">
        <v>0</v>
      </c>
    </row>
    <row r="1510" spans="1:34">
      <c r="A1510">
        <v>14</v>
      </c>
      <c r="B1510">
        <v>80</v>
      </c>
      <c r="C1510">
        <v>2016</v>
      </c>
      <c r="D1510">
        <v>99</v>
      </c>
      <c r="E1510">
        <v>99</v>
      </c>
      <c r="F1510">
        <v>99</v>
      </c>
      <c r="G1510">
        <v>99</v>
      </c>
      <c r="H1510">
        <v>99</v>
      </c>
      <c r="I1510">
        <v>99</v>
      </c>
      <c r="J1510">
        <v>999</v>
      </c>
      <c r="K1510">
        <v>99</v>
      </c>
      <c r="L1510">
        <v>99</v>
      </c>
      <c r="M1510">
        <v>99</v>
      </c>
      <c r="N1510">
        <v>99</v>
      </c>
      <c r="O1510">
        <v>54</v>
      </c>
      <c r="P1510">
        <v>9999</v>
      </c>
    </row>
    <row r="1511" spans="1:34">
      <c r="A1511">
        <v>14</v>
      </c>
      <c r="B1511">
        <v>81</v>
      </c>
      <c r="C1511">
        <v>2015</v>
      </c>
      <c r="D1511">
        <v>99</v>
      </c>
      <c r="E1511">
        <v>99</v>
      </c>
      <c r="F1511">
        <v>99</v>
      </c>
      <c r="G1511">
        <v>99</v>
      </c>
      <c r="H1511">
        <v>99</v>
      </c>
      <c r="I1511">
        <v>99</v>
      </c>
      <c r="J1511">
        <v>999</v>
      </c>
      <c r="K1511">
        <v>99</v>
      </c>
      <c r="L1511">
        <v>99</v>
      </c>
      <c r="M1511">
        <v>99</v>
      </c>
      <c r="N1511">
        <v>99</v>
      </c>
      <c r="O1511">
        <v>1</v>
      </c>
      <c r="P1511">
        <v>9999</v>
      </c>
      <c r="Q1511">
        <v>50</v>
      </c>
      <c r="R1511">
        <v>703</v>
      </c>
      <c r="S1511">
        <v>5.4153627311522028</v>
      </c>
      <c r="T1511">
        <v>5.9260312944523443</v>
      </c>
      <c r="U1511">
        <v>21.921194879089636</v>
      </c>
      <c r="V1511">
        <v>2.1337126600284497</v>
      </c>
      <c r="W1511">
        <v>4.978662873399716</v>
      </c>
      <c r="X1511">
        <v>87.766714082503526</v>
      </c>
      <c r="Y1511">
        <v>36.273115220483639</v>
      </c>
      <c r="Z1511">
        <v>5.9833332047784067</v>
      </c>
      <c r="AA1511">
        <v>1.7588282026735875</v>
      </c>
      <c r="AB1511">
        <v>2.2287892685430317</v>
      </c>
      <c r="AC1511">
        <v>39.308734153819209</v>
      </c>
      <c r="AD1511">
        <v>50.192456677484991</v>
      </c>
      <c r="AE1511">
        <v>46.033772129293439</v>
      </c>
      <c r="AF1511">
        <v>8.6183645948265308</v>
      </c>
      <c r="AG1511">
        <v>9.0382312266062161</v>
      </c>
      <c r="AH1511">
        <v>0</v>
      </c>
    </row>
    <row r="1512" spans="1:34">
      <c r="A1512">
        <v>14</v>
      </c>
      <c r="B1512">
        <v>82</v>
      </c>
      <c r="C1512">
        <v>2015</v>
      </c>
      <c r="D1512">
        <v>99</v>
      </c>
      <c r="E1512">
        <v>99</v>
      </c>
      <c r="F1512">
        <v>99</v>
      </c>
      <c r="G1512">
        <v>99</v>
      </c>
      <c r="H1512">
        <v>99</v>
      </c>
      <c r="I1512">
        <v>99</v>
      </c>
      <c r="J1512">
        <v>999</v>
      </c>
      <c r="K1512">
        <v>99</v>
      </c>
      <c r="L1512">
        <v>99</v>
      </c>
      <c r="M1512">
        <v>99</v>
      </c>
      <c r="N1512">
        <v>99</v>
      </c>
      <c r="O1512">
        <v>4</v>
      </c>
      <c r="P1512">
        <v>9999</v>
      </c>
      <c r="Q1512">
        <v>93</v>
      </c>
      <c r="R1512">
        <v>1250</v>
      </c>
      <c r="S1512">
        <v>5.3311999999999999</v>
      </c>
      <c r="T1512">
        <v>5.3959999999999999</v>
      </c>
      <c r="U1512">
        <v>20.989599999999982</v>
      </c>
      <c r="V1512">
        <v>3.6800000000000006</v>
      </c>
      <c r="W1512">
        <v>3.52</v>
      </c>
      <c r="X1512">
        <v>79.599999999999994</v>
      </c>
      <c r="Y1512">
        <v>32.079999999999991</v>
      </c>
      <c r="Z1512">
        <v>6.4838917202557136</v>
      </c>
      <c r="AA1512">
        <v>1.8733677054972424</v>
      </c>
      <c r="AB1512">
        <v>2.3007789985133296</v>
      </c>
      <c r="AC1512">
        <v>46.429715720858688</v>
      </c>
      <c r="AD1512">
        <v>55.130428698849137</v>
      </c>
      <c r="AE1512">
        <v>54.420723842809807</v>
      </c>
      <c r="AF1512">
        <v>15.324261370601937</v>
      </c>
      <c r="AG1512">
        <v>15.387854638525868</v>
      </c>
      <c r="AH1512">
        <v>1.1200000000000001</v>
      </c>
    </row>
    <row r="1513" spans="1:34">
      <c r="A1513">
        <v>14</v>
      </c>
      <c r="B1513">
        <v>83</v>
      </c>
      <c r="C1513">
        <v>2015</v>
      </c>
      <c r="D1513">
        <v>99</v>
      </c>
      <c r="E1513">
        <v>99</v>
      </c>
      <c r="F1513">
        <v>99</v>
      </c>
      <c r="G1513">
        <v>99</v>
      </c>
      <c r="H1513">
        <v>99</v>
      </c>
      <c r="I1513">
        <v>99</v>
      </c>
      <c r="J1513">
        <v>999</v>
      </c>
      <c r="K1513">
        <v>99</v>
      </c>
      <c r="L1513">
        <v>99</v>
      </c>
      <c r="M1513">
        <v>99</v>
      </c>
      <c r="N1513">
        <v>99</v>
      </c>
      <c r="O1513">
        <v>8</v>
      </c>
      <c r="P1513">
        <v>9999</v>
      </c>
      <c r="Q1513">
        <v>29</v>
      </c>
      <c r="R1513">
        <v>357</v>
      </c>
      <c r="S1513">
        <v>4.966386554621848</v>
      </c>
      <c r="T1513">
        <v>5.3193277310924367</v>
      </c>
      <c r="U1513">
        <v>22.524929971988797</v>
      </c>
      <c r="V1513">
        <v>7.002801120448181</v>
      </c>
      <c r="W1513">
        <v>1.9607843137254899</v>
      </c>
      <c r="X1513">
        <v>85.154061624649856</v>
      </c>
      <c r="Y1513">
        <v>44.257703081232499</v>
      </c>
      <c r="Z1513">
        <v>6.5089785270566018</v>
      </c>
      <c r="AA1513">
        <v>1.5785649607061971</v>
      </c>
      <c r="AB1513">
        <v>2.274937521015711</v>
      </c>
      <c r="AC1513">
        <v>43.95710170338193</v>
      </c>
      <c r="AD1513">
        <v>43.409657649505213</v>
      </c>
      <c r="AE1513">
        <v>49.439488286017152</v>
      </c>
      <c r="AF1513">
        <v>4.376609047443913</v>
      </c>
      <c r="AG1513">
        <v>4.7162363947952164</v>
      </c>
      <c r="AH1513">
        <v>0</v>
      </c>
    </row>
    <row r="1514" spans="1:34">
      <c r="A1514">
        <v>14</v>
      </c>
      <c r="B1514">
        <v>84</v>
      </c>
      <c r="C1514">
        <v>2015</v>
      </c>
      <c r="D1514">
        <v>99</v>
      </c>
      <c r="E1514">
        <v>99</v>
      </c>
      <c r="F1514">
        <v>99</v>
      </c>
      <c r="G1514">
        <v>99</v>
      </c>
      <c r="H1514">
        <v>99</v>
      </c>
      <c r="I1514">
        <v>99</v>
      </c>
      <c r="J1514">
        <v>999</v>
      </c>
      <c r="K1514">
        <v>99</v>
      </c>
      <c r="L1514">
        <v>99</v>
      </c>
      <c r="M1514">
        <v>99</v>
      </c>
      <c r="N1514">
        <v>99</v>
      </c>
      <c r="O1514">
        <v>9</v>
      </c>
      <c r="P1514">
        <v>9999</v>
      </c>
      <c r="Q1514">
        <v>16</v>
      </c>
      <c r="R1514">
        <v>52</v>
      </c>
      <c r="S1514">
        <v>5.3653846153846141</v>
      </c>
      <c r="T1514">
        <v>4.5384615384615392</v>
      </c>
      <c r="U1514">
        <v>18.255769230769236</v>
      </c>
      <c r="V1514">
        <v>1.9230769230769225</v>
      </c>
      <c r="W1514">
        <v>0</v>
      </c>
      <c r="X1514">
        <v>65.384615384615401</v>
      </c>
      <c r="Y1514">
        <v>23.07692307692308</v>
      </c>
      <c r="Z1514">
        <v>5.4183240902280279</v>
      </c>
      <c r="AA1514">
        <v>1.8084082052142976</v>
      </c>
      <c r="AB1514">
        <v>1.8130036537527203</v>
      </c>
      <c r="AC1514">
        <v>-10.138795833505583</v>
      </c>
      <c r="AD1514">
        <v>28.177979917939673</v>
      </c>
      <c r="AE1514">
        <v>49.720988057129375</v>
      </c>
      <c r="AF1514">
        <v>0.63748927301704061</v>
      </c>
      <c r="AG1514">
        <v>0.55675917247980411</v>
      </c>
      <c r="AH1514">
        <v>0</v>
      </c>
    </row>
    <row r="1515" spans="1:34">
      <c r="A1515">
        <v>14</v>
      </c>
      <c r="B1515">
        <v>85</v>
      </c>
      <c r="C1515">
        <v>2015</v>
      </c>
      <c r="D1515">
        <v>99</v>
      </c>
      <c r="E1515">
        <v>99</v>
      </c>
      <c r="F1515">
        <v>99</v>
      </c>
      <c r="G1515">
        <v>99</v>
      </c>
      <c r="H1515">
        <v>99</v>
      </c>
      <c r="I1515">
        <v>99</v>
      </c>
      <c r="J1515">
        <v>999</v>
      </c>
      <c r="K1515">
        <v>99</v>
      </c>
      <c r="L1515">
        <v>99</v>
      </c>
      <c r="M1515">
        <v>99</v>
      </c>
      <c r="N1515">
        <v>99</v>
      </c>
      <c r="O1515">
        <v>11</v>
      </c>
      <c r="P1515">
        <v>9999</v>
      </c>
      <c r="Q1515">
        <v>65</v>
      </c>
      <c r="R1515">
        <v>570</v>
      </c>
      <c r="S1515">
        <v>4.8947368421052637</v>
      </c>
      <c r="T1515">
        <v>5.2105263157894717</v>
      </c>
      <c r="U1515">
        <v>20.873333333333335</v>
      </c>
      <c r="V1515">
        <v>4.7368421052631557</v>
      </c>
      <c r="W1515">
        <v>0.87719298245614019</v>
      </c>
      <c r="X1515">
        <v>80.175438596491219</v>
      </c>
      <c r="Y1515">
        <v>32.631578947368411</v>
      </c>
      <c r="Z1515">
        <v>5.5972948771276876</v>
      </c>
      <c r="AA1515">
        <v>1.380112003162874</v>
      </c>
      <c r="AB1515">
        <v>1.7911756612089953</v>
      </c>
      <c r="AC1515">
        <v>42.748557688217616</v>
      </c>
      <c r="AD1515">
        <v>46.184637124793589</v>
      </c>
      <c r="AE1515">
        <v>47.736424274082736</v>
      </c>
      <c r="AF1515">
        <v>6.9878631849944819</v>
      </c>
      <c r="AG1515">
        <v>6.9779935555990864</v>
      </c>
      <c r="AH1515">
        <v>0</v>
      </c>
    </row>
    <row r="1516" spans="1:34">
      <c r="A1516">
        <v>14</v>
      </c>
      <c r="B1516">
        <v>86</v>
      </c>
      <c r="C1516">
        <v>2015</v>
      </c>
      <c r="D1516">
        <v>99</v>
      </c>
      <c r="E1516">
        <v>99</v>
      </c>
      <c r="F1516">
        <v>99</v>
      </c>
      <c r="G1516">
        <v>99</v>
      </c>
      <c r="H1516">
        <v>99</v>
      </c>
      <c r="I1516">
        <v>99</v>
      </c>
      <c r="J1516">
        <v>999</v>
      </c>
      <c r="K1516">
        <v>99</v>
      </c>
      <c r="L1516">
        <v>99</v>
      </c>
      <c r="M1516">
        <v>99</v>
      </c>
      <c r="N1516">
        <v>99</v>
      </c>
      <c r="O1516">
        <v>14</v>
      </c>
      <c r="P1516">
        <v>9999</v>
      </c>
      <c r="Q1516">
        <v>153</v>
      </c>
      <c r="R1516">
        <v>1921</v>
      </c>
      <c r="S1516">
        <v>4.6689224362311288</v>
      </c>
      <c r="T1516">
        <v>4.9297241020301934</v>
      </c>
      <c r="U1516">
        <v>20.356897449245192</v>
      </c>
      <c r="V1516">
        <v>3.8001041124414376</v>
      </c>
      <c r="W1516">
        <v>1.5096304008328998</v>
      </c>
      <c r="X1516">
        <v>78.604893284747504</v>
      </c>
      <c r="Y1516">
        <v>26.861009890681935</v>
      </c>
      <c r="Z1516">
        <v>5.6818015518811444</v>
      </c>
      <c r="AA1516">
        <v>1.6413822512323537</v>
      </c>
      <c r="AB1516">
        <v>2.0838129211510577</v>
      </c>
      <c r="AC1516">
        <v>61.345945727596366</v>
      </c>
      <c r="AD1516">
        <v>57.46316163515224</v>
      </c>
      <c r="AE1516">
        <v>63.516162651233259</v>
      </c>
      <c r="AF1516">
        <v>23.550324874341062</v>
      </c>
      <c r="AG1516">
        <v>22.935216997078097</v>
      </c>
      <c r="AH1516">
        <v>0.26028110359187928</v>
      </c>
    </row>
    <row r="1517" spans="1:34">
      <c r="A1517">
        <v>14</v>
      </c>
      <c r="B1517">
        <v>87</v>
      </c>
      <c r="C1517">
        <v>2015</v>
      </c>
      <c r="D1517">
        <v>99</v>
      </c>
      <c r="E1517">
        <v>99</v>
      </c>
      <c r="F1517">
        <v>99</v>
      </c>
      <c r="G1517">
        <v>99</v>
      </c>
      <c r="H1517">
        <v>99</v>
      </c>
      <c r="I1517">
        <v>99</v>
      </c>
      <c r="J1517">
        <v>999</v>
      </c>
      <c r="K1517">
        <v>99</v>
      </c>
      <c r="L1517">
        <v>99</v>
      </c>
      <c r="M1517">
        <v>99</v>
      </c>
      <c r="N1517">
        <v>99</v>
      </c>
      <c r="O1517">
        <v>15</v>
      </c>
      <c r="P1517">
        <v>9999</v>
      </c>
      <c r="Q1517">
        <v>40</v>
      </c>
      <c r="R1517">
        <v>702</v>
      </c>
      <c r="S1517">
        <v>4.6296296296296306</v>
      </c>
      <c r="T1517">
        <v>5.2478632478632488</v>
      </c>
      <c r="U1517">
        <v>21.576923076923062</v>
      </c>
      <c r="V1517">
        <v>3.5612535612535625</v>
      </c>
      <c r="W1517">
        <v>2.991452991452991</v>
      </c>
      <c r="X1517">
        <v>85.18518518518519</v>
      </c>
      <c r="Y1517">
        <v>34.330484330484325</v>
      </c>
      <c r="Z1517">
        <v>6.120009002498664</v>
      </c>
      <c r="AA1517">
        <v>1.686085041985929</v>
      </c>
      <c r="AB1517">
        <v>2.0292981520333222</v>
      </c>
      <c r="AC1517">
        <v>54.563626810863717</v>
      </c>
      <c r="AD1517">
        <v>49.135537724030385</v>
      </c>
      <c r="AE1517">
        <v>55.140575989804681</v>
      </c>
      <c r="AF1517">
        <v>8.6061051857300441</v>
      </c>
      <c r="AG1517">
        <v>8.8836312920589737</v>
      </c>
      <c r="AH1517">
        <v>0</v>
      </c>
    </row>
    <row r="1518" spans="1:34">
      <c r="A1518">
        <v>14</v>
      </c>
      <c r="B1518">
        <v>88</v>
      </c>
      <c r="C1518">
        <v>2015</v>
      </c>
      <c r="D1518">
        <v>99</v>
      </c>
      <c r="E1518">
        <v>99</v>
      </c>
      <c r="F1518">
        <v>99</v>
      </c>
      <c r="G1518">
        <v>99</v>
      </c>
      <c r="H1518">
        <v>99</v>
      </c>
      <c r="I1518">
        <v>99</v>
      </c>
      <c r="J1518">
        <v>999</v>
      </c>
      <c r="K1518">
        <v>99</v>
      </c>
      <c r="L1518">
        <v>99</v>
      </c>
      <c r="M1518">
        <v>99</v>
      </c>
      <c r="N1518">
        <v>99</v>
      </c>
      <c r="O1518">
        <v>16</v>
      </c>
      <c r="P1518">
        <v>9999</v>
      </c>
      <c r="Q1518">
        <v>25</v>
      </c>
      <c r="R1518">
        <v>202</v>
      </c>
      <c r="S1518">
        <v>5.9059405940594063</v>
      </c>
      <c r="T1518">
        <v>4.6732673267326739</v>
      </c>
      <c r="U1518">
        <v>19.349009900990097</v>
      </c>
      <c r="V1518">
        <v>9.4059405940594072</v>
      </c>
      <c r="W1518">
        <v>4.4554455445544567</v>
      </c>
      <c r="X1518">
        <v>70.297029702970306</v>
      </c>
      <c r="Y1518">
        <v>22.772277227722775</v>
      </c>
      <c r="Z1518">
        <v>6.0496889708039081</v>
      </c>
      <c r="AA1518">
        <v>1.7564772227656955</v>
      </c>
      <c r="AB1518">
        <v>2.9671765787240405</v>
      </c>
      <c r="AC1518">
        <v>55.576149485906917</v>
      </c>
      <c r="AD1518">
        <v>37.830519165582842</v>
      </c>
      <c r="AE1518">
        <v>26.576521154413303</v>
      </c>
      <c r="AF1518">
        <v>2.4764006374892729</v>
      </c>
      <c r="AG1518">
        <v>2.2923135211601324</v>
      </c>
      <c r="AH1518">
        <v>0.49504950495049505</v>
      </c>
    </row>
    <row r="1519" spans="1:34">
      <c r="A1519">
        <v>14</v>
      </c>
      <c r="B1519">
        <v>89</v>
      </c>
      <c r="C1519">
        <v>2015</v>
      </c>
      <c r="D1519">
        <v>99</v>
      </c>
      <c r="E1519">
        <v>99</v>
      </c>
      <c r="F1519">
        <v>99</v>
      </c>
      <c r="G1519">
        <v>99</v>
      </c>
      <c r="H1519">
        <v>99</v>
      </c>
      <c r="I1519">
        <v>99</v>
      </c>
      <c r="J1519">
        <v>999</v>
      </c>
      <c r="K1519">
        <v>99</v>
      </c>
      <c r="L1519">
        <v>99</v>
      </c>
      <c r="M1519">
        <v>99</v>
      </c>
      <c r="N1519">
        <v>99</v>
      </c>
      <c r="O1519">
        <v>18</v>
      </c>
      <c r="P1519">
        <v>9999</v>
      </c>
      <c r="Q1519">
        <v>41</v>
      </c>
      <c r="R1519">
        <v>819</v>
      </c>
      <c r="S1519">
        <v>4.5677655677655684</v>
      </c>
      <c r="T1519">
        <v>5.2234432234432226</v>
      </c>
      <c r="U1519">
        <v>20.491697191697202</v>
      </c>
      <c r="V1519">
        <v>2.8083028083028081</v>
      </c>
      <c r="W1519">
        <v>2.3199023199023205</v>
      </c>
      <c r="X1519">
        <v>81.074481074481056</v>
      </c>
      <c r="Y1519">
        <v>26.373626373626369</v>
      </c>
      <c r="Z1519">
        <v>5.540192088472276</v>
      </c>
      <c r="AA1519">
        <v>1.7676336461343718</v>
      </c>
      <c r="AB1519">
        <v>2.3497875855757422</v>
      </c>
      <c r="AC1519">
        <v>58.20542036534296</v>
      </c>
      <c r="AD1519">
        <v>55.858543505691216</v>
      </c>
      <c r="AE1519">
        <v>57.531805923989779</v>
      </c>
      <c r="AF1519">
        <v>10.040456050018388</v>
      </c>
      <c r="AG1519">
        <v>9.8429602485798089</v>
      </c>
      <c r="AH1519">
        <v>0</v>
      </c>
    </row>
    <row r="1520" spans="1:34">
      <c r="A1520">
        <v>14</v>
      </c>
      <c r="B1520">
        <v>90</v>
      </c>
      <c r="C1520">
        <v>2015</v>
      </c>
      <c r="D1520">
        <v>99</v>
      </c>
      <c r="E1520">
        <v>99</v>
      </c>
      <c r="F1520">
        <v>99</v>
      </c>
      <c r="G1520">
        <v>99</v>
      </c>
      <c r="H1520">
        <v>99</v>
      </c>
      <c r="I1520">
        <v>99</v>
      </c>
      <c r="J1520">
        <v>999</v>
      </c>
      <c r="K1520">
        <v>99</v>
      </c>
      <c r="L1520">
        <v>99</v>
      </c>
      <c r="M1520">
        <v>99</v>
      </c>
      <c r="N1520">
        <v>99</v>
      </c>
      <c r="O1520">
        <v>54</v>
      </c>
      <c r="P1520">
        <v>9999</v>
      </c>
      <c r="Q1520">
        <v>69</v>
      </c>
      <c r="R1520">
        <v>1581</v>
      </c>
      <c r="S1520">
        <v>4.4263124604680577</v>
      </c>
      <c r="T1520">
        <v>5.6299810246679316</v>
      </c>
      <c r="U1520">
        <v>20.888488298545191</v>
      </c>
      <c r="V1520">
        <v>1.8975332068311197</v>
      </c>
      <c r="W1520">
        <v>2.656546489563568</v>
      </c>
      <c r="X1520">
        <v>80.834914611005686</v>
      </c>
      <c r="Y1520">
        <v>31.815306767868439</v>
      </c>
      <c r="Z1520">
        <v>5.7028589258852307</v>
      </c>
      <c r="AA1520">
        <v>1.8998760573517004</v>
      </c>
      <c r="AB1520">
        <v>2.2613182750767118</v>
      </c>
      <c r="AC1520">
        <v>68.592903492627215</v>
      </c>
      <c r="AD1520">
        <v>65.372330298902483</v>
      </c>
      <c r="AE1520">
        <v>74.354340184264615</v>
      </c>
      <c r="AF1520">
        <v>19.382125781537329</v>
      </c>
      <c r="AG1520">
        <v>19.368802953116777</v>
      </c>
      <c r="AH1520">
        <v>0</v>
      </c>
    </row>
    <row r="1521" spans="1:37">
      <c r="A1521">
        <v>16</v>
      </c>
      <c r="B1521">
        <v>1</v>
      </c>
      <c r="C1521">
        <v>2023</v>
      </c>
      <c r="D1521">
        <v>1</v>
      </c>
      <c r="E1521">
        <v>99</v>
      </c>
      <c r="F1521">
        <v>99</v>
      </c>
      <c r="G1521">
        <v>99</v>
      </c>
      <c r="H1521">
        <v>99</v>
      </c>
      <c r="I1521">
        <v>99</v>
      </c>
      <c r="J1521">
        <v>999</v>
      </c>
      <c r="K1521">
        <v>99</v>
      </c>
      <c r="L1521">
        <v>1</v>
      </c>
      <c r="M1521">
        <v>99</v>
      </c>
      <c r="N1521">
        <v>99</v>
      </c>
      <c r="O1521">
        <v>99</v>
      </c>
      <c r="P1521">
        <v>99</v>
      </c>
      <c r="Q1521">
        <v>2</v>
      </c>
      <c r="R1521">
        <v>2</v>
      </c>
      <c r="S1521">
        <v>1</v>
      </c>
      <c r="T1521">
        <v>5</v>
      </c>
      <c r="U1521">
        <v>17.450000000000003</v>
      </c>
      <c r="V1521">
        <v>0</v>
      </c>
      <c r="W1521">
        <v>0</v>
      </c>
      <c r="X1521">
        <v>100</v>
      </c>
      <c r="Y1521">
        <v>0</v>
      </c>
      <c r="Z1521">
        <v>1.3499999999999757</v>
      </c>
      <c r="AA1521">
        <v>0</v>
      </c>
      <c r="AB1521">
        <v>0</v>
      </c>
      <c r="AF1521">
        <v>0.37664783427495274</v>
      </c>
      <c r="AG1521">
        <v>0.29126537697584742</v>
      </c>
      <c r="AH1521">
        <v>0</v>
      </c>
      <c r="AI1521">
        <v>0</v>
      </c>
    </row>
    <row r="1522" spans="1:37">
      <c r="A1522">
        <v>16</v>
      </c>
      <c r="B1522">
        <v>2</v>
      </c>
      <c r="C1522">
        <v>2023</v>
      </c>
      <c r="D1522">
        <v>2</v>
      </c>
      <c r="E1522">
        <v>99</v>
      </c>
      <c r="F1522">
        <v>99</v>
      </c>
      <c r="G1522">
        <v>99</v>
      </c>
      <c r="H1522">
        <v>99</v>
      </c>
      <c r="I1522">
        <v>99</v>
      </c>
      <c r="J1522">
        <v>999</v>
      </c>
      <c r="K1522">
        <v>99</v>
      </c>
      <c r="L1522">
        <v>1</v>
      </c>
      <c r="M1522">
        <v>99</v>
      </c>
      <c r="N1522">
        <v>99</v>
      </c>
      <c r="O1522">
        <v>99</v>
      </c>
      <c r="P1522">
        <v>99</v>
      </c>
      <c r="Q1522">
        <v>1</v>
      </c>
      <c r="R1522">
        <v>1</v>
      </c>
      <c r="S1522">
        <v>1</v>
      </c>
      <c r="T1522">
        <v>2</v>
      </c>
      <c r="U1522">
        <v>13.7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  <c r="AF1522">
        <v>0.25641025641025639</v>
      </c>
      <c r="AG1522">
        <v>0.1643020759627262</v>
      </c>
      <c r="AH1522">
        <v>0</v>
      </c>
      <c r="AI1522">
        <v>0</v>
      </c>
    </row>
    <row r="1523" spans="1:37">
      <c r="A1523">
        <v>16</v>
      </c>
      <c r="B1523">
        <v>3</v>
      </c>
      <c r="C1523">
        <v>2023</v>
      </c>
      <c r="D1523">
        <v>3</v>
      </c>
      <c r="E1523">
        <v>99</v>
      </c>
      <c r="F1523">
        <v>99</v>
      </c>
      <c r="G1523">
        <v>99</v>
      </c>
      <c r="H1523">
        <v>99</v>
      </c>
      <c r="I1523">
        <v>99</v>
      </c>
      <c r="J1523">
        <v>999</v>
      </c>
      <c r="K1523">
        <v>99</v>
      </c>
      <c r="L1523">
        <v>1</v>
      </c>
      <c r="M1523">
        <v>99</v>
      </c>
      <c r="N1523">
        <v>99</v>
      </c>
      <c r="O1523">
        <v>99</v>
      </c>
      <c r="P1523">
        <v>99</v>
      </c>
      <c r="Q1523">
        <v>3</v>
      </c>
      <c r="R1523">
        <v>3</v>
      </c>
      <c r="S1523">
        <v>1</v>
      </c>
      <c r="T1523">
        <v>3</v>
      </c>
      <c r="U1523">
        <v>13.666666666666663</v>
      </c>
      <c r="V1523">
        <v>0</v>
      </c>
      <c r="W1523">
        <v>0</v>
      </c>
      <c r="X1523">
        <v>33.333333333333343</v>
      </c>
      <c r="Y1523">
        <v>0</v>
      </c>
      <c r="Z1523">
        <v>2.7776888874666272</v>
      </c>
      <c r="AA1523">
        <v>0</v>
      </c>
      <c r="AB1523">
        <v>1.4142135623730951</v>
      </c>
      <c r="AD1523">
        <v>64.49020216370225</v>
      </c>
      <c r="AF1523">
        <v>0.3464203233256351</v>
      </c>
      <c r="AG1523">
        <v>0.22152223596980816</v>
      </c>
      <c r="AH1523">
        <v>0</v>
      </c>
      <c r="AI1523">
        <v>0</v>
      </c>
    </row>
    <row r="1524" spans="1:37">
      <c r="A1524">
        <v>16</v>
      </c>
      <c r="B1524">
        <v>4</v>
      </c>
      <c r="C1524">
        <v>2023</v>
      </c>
      <c r="D1524">
        <v>4</v>
      </c>
      <c r="E1524">
        <v>99</v>
      </c>
      <c r="F1524">
        <v>99</v>
      </c>
      <c r="G1524">
        <v>99</v>
      </c>
      <c r="H1524">
        <v>99</v>
      </c>
      <c r="I1524">
        <v>99</v>
      </c>
      <c r="J1524">
        <v>999</v>
      </c>
      <c r="K1524">
        <v>99</v>
      </c>
      <c r="L1524">
        <v>1</v>
      </c>
      <c r="M1524">
        <v>99</v>
      </c>
      <c r="N1524">
        <v>99</v>
      </c>
      <c r="O1524">
        <v>99</v>
      </c>
      <c r="P1524">
        <v>99</v>
      </c>
      <c r="Q1524">
        <v>6</v>
      </c>
      <c r="R1524">
        <v>7</v>
      </c>
      <c r="S1524">
        <v>1</v>
      </c>
      <c r="T1524">
        <v>3.4285714285714279</v>
      </c>
      <c r="U1524">
        <v>14.642857142857148</v>
      </c>
      <c r="V1524">
        <v>0</v>
      </c>
      <c r="W1524">
        <v>0</v>
      </c>
      <c r="X1524">
        <v>42.857142857142847</v>
      </c>
      <c r="Y1524">
        <v>0</v>
      </c>
      <c r="Z1524">
        <v>3.5672547038933065</v>
      </c>
      <c r="AA1524">
        <v>0</v>
      </c>
      <c r="AB1524">
        <v>1.3997084244475311</v>
      </c>
      <c r="AD1524">
        <v>73.448055283329467</v>
      </c>
      <c r="AF1524">
        <v>1.4893617021276597</v>
      </c>
      <c r="AG1524">
        <v>1.1247915020630324</v>
      </c>
      <c r="AH1524">
        <v>0</v>
      </c>
      <c r="AI1524">
        <v>1</v>
      </c>
      <c r="AJ1524">
        <v>110.1</v>
      </c>
      <c r="AK1524">
        <v>12.063238634864549</v>
      </c>
    </row>
    <row r="1525" spans="1:37">
      <c r="A1525">
        <v>16</v>
      </c>
      <c r="B1525">
        <v>5</v>
      </c>
      <c r="C1525">
        <v>2023</v>
      </c>
      <c r="D1525">
        <v>5</v>
      </c>
      <c r="E1525">
        <v>99</v>
      </c>
      <c r="F1525">
        <v>99</v>
      </c>
      <c r="G1525">
        <v>99</v>
      </c>
      <c r="H1525">
        <v>99</v>
      </c>
      <c r="I1525">
        <v>99</v>
      </c>
      <c r="J1525">
        <v>999</v>
      </c>
      <c r="K1525">
        <v>99</v>
      </c>
      <c r="L1525">
        <v>1</v>
      </c>
      <c r="M1525">
        <v>99</v>
      </c>
      <c r="N1525">
        <v>99</v>
      </c>
      <c r="O1525">
        <v>99</v>
      </c>
      <c r="P1525">
        <v>99</v>
      </c>
      <c r="Q1525">
        <v>2</v>
      </c>
      <c r="R1525">
        <v>2</v>
      </c>
      <c r="S1525">
        <v>1</v>
      </c>
      <c r="T1525">
        <v>2</v>
      </c>
      <c r="U1525">
        <v>11.15</v>
      </c>
      <c r="V1525">
        <v>0</v>
      </c>
      <c r="W1525">
        <v>0</v>
      </c>
      <c r="X1525">
        <v>0</v>
      </c>
      <c r="Y1525">
        <v>0</v>
      </c>
      <c r="Z1525">
        <v>1.1500000000000021</v>
      </c>
      <c r="AA1525">
        <v>0</v>
      </c>
      <c r="AB1525">
        <v>0</v>
      </c>
      <c r="AF1525">
        <v>0.5089058524173028</v>
      </c>
      <c r="AG1525">
        <v>0.27687073985324606</v>
      </c>
      <c r="AH1525">
        <v>0</v>
      </c>
      <c r="AI1525">
        <v>0</v>
      </c>
    </row>
    <row r="1526" spans="1:37">
      <c r="A1526">
        <v>16</v>
      </c>
      <c r="B1526">
        <v>6</v>
      </c>
      <c r="C1526">
        <v>2023</v>
      </c>
      <c r="D1526">
        <v>6</v>
      </c>
      <c r="E1526">
        <v>99</v>
      </c>
      <c r="F1526">
        <v>99</v>
      </c>
      <c r="G1526">
        <v>99</v>
      </c>
      <c r="H1526">
        <v>99</v>
      </c>
      <c r="I1526">
        <v>99</v>
      </c>
      <c r="J1526">
        <v>999</v>
      </c>
      <c r="K1526">
        <v>99</v>
      </c>
      <c r="L1526">
        <v>1</v>
      </c>
      <c r="M1526">
        <v>99</v>
      </c>
      <c r="N1526">
        <v>99</v>
      </c>
      <c r="O1526">
        <v>99</v>
      </c>
      <c r="P1526">
        <v>99</v>
      </c>
      <c r="Q1526">
        <v>8</v>
      </c>
      <c r="R1526">
        <v>11</v>
      </c>
      <c r="S1526">
        <v>1</v>
      </c>
      <c r="T1526">
        <v>2.0909090909090904</v>
      </c>
      <c r="U1526">
        <v>14.09090909090909</v>
      </c>
      <c r="V1526">
        <v>0</v>
      </c>
      <c r="W1526">
        <v>0</v>
      </c>
      <c r="X1526">
        <v>36.363636363636367</v>
      </c>
      <c r="Y1526">
        <v>0</v>
      </c>
      <c r="Z1526">
        <v>3.1867494254846003</v>
      </c>
      <c r="AA1526">
        <v>0</v>
      </c>
      <c r="AB1526">
        <v>0.28747978728803519</v>
      </c>
      <c r="AD1526">
        <v>32.836796560159947</v>
      </c>
      <c r="AF1526">
        <v>1.3110846245530392</v>
      </c>
      <c r="AG1526">
        <v>0.8406962049346155</v>
      </c>
      <c r="AH1526">
        <v>0</v>
      </c>
      <c r="AI1526">
        <v>4</v>
      </c>
      <c r="AJ1526">
        <v>114.625</v>
      </c>
      <c r="AK1526">
        <v>10.597423215768471</v>
      </c>
    </row>
    <row r="1527" spans="1:37">
      <c r="A1527">
        <v>16</v>
      </c>
      <c r="B1527">
        <v>7</v>
      </c>
      <c r="C1527">
        <v>2023</v>
      </c>
      <c r="D1527">
        <v>7</v>
      </c>
      <c r="E1527">
        <v>99</v>
      </c>
      <c r="F1527">
        <v>99</v>
      </c>
      <c r="G1527">
        <v>99</v>
      </c>
      <c r="H1527">
        <v>99</v>
      </c>
      <c r="I1527">
        <v>99</v>
      </c>
      <c r="J1527">
        <v>999</v>
      </c>
      <c r="K1527">
        <v>99</v>
      </c>
      <c r="L1527">
        <v>1</v>
      </c>
      <c r="M1527">
        <v>99</v>
      </c>
      <c r="N1527">
        <v>99</v>
      </c>
      <c r="O1527">
        <v>99</v>
      </c>
      <c r="P1527">
        <v>99</v>
      </c>
      <c r="Q1527">
        <v>1</v>
      </c>
      <c r="R1527">
        <v>2</v>
      </c>
      <c r="S1527">
        <v>1</v>
      </c>
      <c r="T1527">
        <v>3</v>
      </c>
      <c r="U1527">
        <v>18.55</v>
      </c>
      <c r="V1527">
        <v>0</v>
      </c>
      <c r="W1527">
        <v>0</v>
      </c>
      <c r="X1527">
        <v>100</v>
      </c>
      <c r="Y1527">
        <v>0</v>
      </c>
      <c r="Z1527">
        <v>1.3500000000000176</v>
      </c>
      <c r="AA1527">
        <v>0</v>
      </c>
      <c r="AB1527">
        <v>1</v>
      </c>
      <c r="AD1527">
        <v>99.999999999998266</v>
      </c>
      <c r="AF1527">
        <v>1.1764705882352939</v>
      </c>
      <c r="AG1527">
        <v>1.0947182059604601</v>
      </c>
      <c r="AH1527">
        <v>0</v>
      </c>
      <c r="AI1527">
        <v>2</v>
      </c>
      <c r="AJ1527">
        <v>116.05</v>
      </c>
      <c r="AK1527">
        <v>11.865040687227861</v>
      </c>
    </row>
    <row r="1528" spans="1:37">
      <c r="A1528">
        <v>16</v>
      </c>
      <c r="B1528">
        <v>8</v>
      </c>
      <c r="C1528">
        <v>2023</v>
      </c>
      <c r="D1528">
        <v>8</v>
      </c>
      <c r="E1528">
        <v>99</v>
      </c>
      <c r="F1528">
        <v>99</v>
      </c>
      <c r="G1528">
        <v>99</v>
      </c>
      <c r="H1528">
        <v>99</v>
      </c>
      <c r="I1528">
        <v>99</v>
      </c>
      <c r="J1528">
        <v>999</v>
      </c>
      <c r="K1528">
        <v>99</v>
      </c>
      <c r="L1528">
        <v>1</v>
      </c>
      <c r="M1528">
        <v>99</v>
      </c>
      <c r="N1528">
        <v>99</v>
      </c>
      <c r="O1528">
        <v>99</v>
      </c>
      <c r="P1528">
        <v>99</v>
      </c>
      <c r="Q1528">
        <v>4</v>
      </c>
      <c r="R1528">
        <v>5</v>
      </c>
      <c r="S1528">
        <v>1</v>
      </c>
      <c r="T1528">
        <v>2.6</v>
      </c>
      <c r="U1528">
        <v>13.66</v>
      </c>
      <c r="V1528">
        <v>0</v>
      </c>
      <c r="W1528">
        <v>0</v>
      </c>
      <c r="X1528">
        <v>20</v>
      </c>
      <c r="Y1528">
        <v>0</v>
      </c>
      <c r="Z1528">
        <v>3.5347418576184628</v>
      </c>
      <c r="AA1528">
        <v>0</v>
      </c>
      <c r="AB1528">
        <v>0.79999999999999938</v>
      </c>
      <c r="AD1528">
        <v>58.137201605566787</v>
      </c>
      <c r="AF1528">
        <v>1.2077294685990336</v>
      </c>
      <c r="AG1528">
        <v>0.86650935018142172</v>
      </c>
      <c r="AH1528">
        <v>0</v>
      </c>
      <c r="AI1528">
        <v>1</v>
      </c>
      <c r="AJ1528">
        <v>118.1</v>
      </c>
      <c r="AK1528">
        <v>10.927550250171363</v>
      </c>
    </row>
    <row r="1529" spans="1:37">
      <c r="A1529">
        <v>16</v>
      </c>
      <c r="B1529">
        <v>9</v>
      </c>
      <c r="C1529">
        <v>2023</v>
      </c>
      <c r="D1529">
        <v>9</v>
      </c>
      <c r="E1529">
        <v>99</v>
      </c>
      <c r="F1529">
        <v>99</v>
      </c>
      <c r="G1529">
        <v>99</v>
      </c>
      <c r="H1529">
        <v>99</v>
      </c>
      <c r="I1529">
        <v>99</v>
      </c>
      <c r="J1529">
        <v>999</v>
      </c>
      <c r="K1529">
        <v>99</v>
      </c>
      <c r="L1529">
        <v>1</v>
      </c>
      <c r="M1529">
        <v>99</v>
      </c>
      <c r="N1529">
        <v>99</v>
      </c>
      <c r="O1529">
        <v>99</v>
      </c>
      <c r="P1529">
        <v>99</v>
      </c>
      <c r="Q1529">
        <v>7</v>
      </c>
      <c r="R1529">
        <v>7</v>
      </c>
      <c r="S1529">
        <v>1</v>
      </c>
      <c r="T1529">
        <v>2.4285714285714279</v>
      </c>
      <c r="U1529">
        <v>16.557142857142853</v>
      </c>
      <c r="V1529">
        <v>0</v>
      </c>
      <c r="W1529">
        <v>0</v>
      </c>
      <c r="X1529">
        <v>42.857142857142847</v>
      </c>
      <c r="Y1529">
        <v>0</v>
      </c>
      <c r="Z1529">
        <v>2.541010565479322</v>
      </c>
      <c r="AA1529">
        <v>0</v>
      </c>
      <c r="AB1529">
        <v>1.0497813183356484</v>
      </c>
      <c r="AD1529">
        <v>-0.91807858092808636</v>
      </c>
      <c r="AF1529">
        <v>0.96153846153846112</v>
      </c>
      <c r="AG1529">
        <v>0.79784670879627695</v>
      </c>
      <c r="AH1529">
        <v>0</v>
      </c>
      <c r="AI1529">
        <v>2</v>
      </c>
      <c r="AJ1529">
        <v>106.85</v>
      </c>
      <c r="AK1529">
        <v>12.06153678886248</v>
      </c>
    </row>
    <row r="1530" spans="1:37">
      <c r="A1530">
        <v>16</v>
      </c>
      <c r="B1530">
        <v>10</v>
      </c>
      <c r="C1530">
        <v>2023</v>
      </c>
      <c r="D1530">
        <v>10</v>
      </c>
      <c r="E1530">
        <v>99</v>
      </c>
      <c r="F1530">
        <v>99</v>
      </c>
      <c r="G1530">
        <v>99</v>
      </c>
      <c r="H1530">
        <v>99</v>
      </c>
      <c r="I1530">
        <v>99</v>
      </c>
      <c r="J1530">
        <v>999</v>
      </c>
      <c r="K1530">
        <v>99</v>
      </c>
      <c r="L1530">
        <v>1</v>
      </c>
      <c r="M1530">
        <v>99</v>
      </c>
      <c r="N1530">
        <v>99</v>
      </c>
      <c r="O1530">
        <v>99</v>
      </c>
      <c r="P1530">
        <v>99</v>
      </c>
      <c r="Q1530">
        <v>20</v>
      </c>
      <c r="R1530">
        <v>37</v>
      </c>
      <c r="S1530">
        <v>1</v>
      </c>
      <c r="T1530">
        <v>2.1351351351351346</v>
      </c>
      <c r="U1530">
        <v>15.889189189189183</v>
      </c>
      <c r="V1530">
        <v>0</v>
      </c>
      <c r="W1530">
        <v>0</v>
      </c>
      <c r="X1530">
        <v>56.756756756756758</v>
      </c>
      <c r="Y1530">
        <v>2.7027027027027031</v>
      </c>
      <c r="Z1530">
        <v>3.8653543443584448</v>
      </c>
      <c r="AA1530">
        <v>0</v>
      </c>
      <c r="AB1530">
        <v>0.47432239931849374</v>
      </c>
      <c r="AD1530">
        <v>2.4382881451799276</v>
      </c>
      <c r="AF1530">
        <v>1.4068441064638784</v>
      </c>
      <c r="AG1530">
        <v>1.1263574149148956</v>
      </c>
      <c r="AH1530">
        <v>0</v>
      </c>
      <c r="AI1530">
        <v>12</v>
      </c>
      <c r="AJ1530">
        <v>111.41666666666664</v>
      </c>
      <c r="AK1530">
        <v>13.28280300177042</v>
      </c>
    </row>
    <row r="1531" spans="1:37">
      <c r="A1531">
        <v>16</v>
      </c>
      <c r="B1531">
        <v>11</v>
      </c>
      <c r="C1531">
        <v>2023</v>
      </c>
      <c r="D1531">
        <v>11</v>
      </c>
      <c r="E1531">
        <v>99</v>
      </c>
      <c r="F1531">
        <v>99</v>
      </c>
      <c r="G1531">
        <v>99</v>
      </c>
      <c r="H1531">
        <v>99</v>
      </c>
      <c r="I1531">
        <v>99</v>
      </c>
      <c r="J1531">
        <v>999</v>
      </c>
      <c r="K1531">
        <v>99</v>
      </c>
      <c r="L1531">
        <v>1</v>
      </c>
      <c r="M1531">
        <v>99</v>
      </c>
      <c r="N1531">
        <v>99</v>
      </c>
      <c r="O1531">
        <v>99</v>
      </c>
      <c r="P1531">
        <v>99</v>
      </c>
      <c r="Q1531">
        <v>2</v>
      </c>
      <c r="R1531">
        <v>2</v>
      </c>
      <c r="S1531">
        <v>1</v>
      </c>
      <c r="T1531">
        <v>2.5</v>
      </c>
      <c r="U1531">
        <v>22.05</v>
      </c>
      <c r="V1531">
        <v>0</v>
      </c>
      <c r="W1531">
        <v>0</v>
      </c>
      <c r="X1531">
        <v>100</v>
      </c>
      <c r="Y1531">
        <v>50</v>
      </c>
      <c r="Z1531">
        <v>1.8500000000000036</v>
      </c>
      <c r="AA1531">
        <v>0</v>
      </c>
      <c r="AB1531">
        <v>0.5</v>
      </c>
      <c r="AD1531">
        <v>-99.999999999999446</v>
      </c>
      <c r="AF1531">
        <v>0.13458950201884257</v>
      </c>
      <c r="AG1531">
        <v>0.13672171705115138</v>
      </c>
      <c r="AH1531">
        <v>0</v>
      </c>
      <c r="AI1531">
        <v>1</v>
      </c>
      <c r="AJ1531">
        <v>117.8</v>
      </c>
      <c r="AK1531">
        <v>12.357069750481005</v>
      </c>
    </row>
    <row r="1532" spans="1:37">
      <c r="A1532">
        <v>16</v>
      </c>
      <c r="B1532">
        <v>12</v>
      </c>
      <c r="C1532">
        <v>2023</v>
      </c>
      <c r="D1532">
        <v>12</v>
      </c>
      <c r="E1532">
        <v>99</v>
      </c>
      <c r="F1532">
        <v>99</v>
      </c>
      <c r="G1532">
        <v>99</v>
      </c>
      <c r="H1532">
        <v>99</v>
      </c>
      <c r="I1532">
        <v>99</v>
      </c>
      <c r="J1532">
        <v>999</v>
      </c>
      <c r="K1532">
        <v>99</v>
      </c>
      <c r="L1532">
        <v>1</v>
      </c>
      <c r="M1532">
        <v>99</v>
      </c>
      <c r="N1532">
        <v>99</v>
      </c>
      <c r="O1532">
        <v>99</v>
      </c>
      <c r="P1532">
        <v>99</v>
      </c>
      <c r="Q1532">
        <v>1</v>
      </c>
      <c r="R1532">
        <v>1</v>
      </c>
      <c r="S1532">
        <v>1</v>
      </c>
      <c r="T1532">
        <v>2</v>
      </c>
      <c r="U1532">
        <v>10.6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0</v>
      </c>
      <c r="AF1532">
        <v>0.35211267605633795</v>
      </c>
      <c r="AG1532">
        <v>0.17829509520285275</v>
      </c>
      <c r="AH1532">
        <v>0</v>
      </c>
      <c r="AI1532">
        <v>0</v>
      </c>
    </row>
    <row r="1533" spans="1:37">
      <c r="A1533">
        <v>16</v>
      </c>
      <c r="B1533">
        <v>13</v>
      </c>
      <c r="C1533">
        <v>2023</v>
      </c>
      <c r="D1533">
        <v>1</v>
      </c>
      <c r="E1533">
        <v>99</v>
      </c>
      <c r="F1533">
        <v>99</v>
      </c>
      <c r="G1533">
        <v>99</v>
      </c>
      <c r="H1533">
        <v>99</v>
      </c>
      <c r="I1533">
        <v>99</v>
      </c>
      <c r="J1533">
        <v>999</v>
      </c>
      <c r="K1533">
        <v>99</v>
      </c>
      <c r="L1533">
        <v>2</v>
      </c>
      <c r="M1533">
        <v>99</v>
      </c>
      <c r="N1533">
        <v>99</v>
      </c>
      <c r="O1533">
        <v>99</v>
      </c>
      <c r="P1533">
        <v>99</v>
      </c>
      <c r="Q1533">
        <v>4</v>
      </c>
      <c r="R1533">
        <v>8</v>
      </c>
      <c r="S1533">
        <v>2</v>
      </c>
      <c r="T1533">
        <v>3.875</v>
      </c>
      <c r="U1533">
        <v>18.8125</v>
      </c>
      <c r="V1533">
        <v>0</v>
      </c>
      <c r="W1533">
        <v>0</v>
      </c>
      <c r="X1533">
        <v>100</v>
      </c>
      <c r="Y1533">
        <v>0</v>
      </c>
      <c r="Z1533">
        <v>1.4836083546542811</v>
      </c>
      <c r="AA1533">
        <v>0</v>
      </c>
      <c r="AB1533">
        <v>1.4523687548277817</v>
      </c>
      <c r="AD1533">
        <v>-9.7894349965845304</v>
      </c>
      <c r="AF1533">
        <v>1.5065913370998107</v>
      </c>
      <c r="AG1533">
        <v>1.256029777503296</v>
      </c>
      <c r="AH1533">
        <v>0</v>
      </c>
      <c r="AI1533">
        <v>0</v>
      </c>
    </row>
    <row r="1534" spans="1:37">
      <c r="A1534">
        <v>16</v>
      </c>
      <c r="B1534">
        <v>14</v>
      </c>
      <c r="C1534">
        <v>2023</v>
      </c>
      <c r="D1534">
        <v>2</v>
      </c>
      <c r="E1534">
        <v>99</v>
      </c>
      <c r="F1534">
        <v>99</v>
      </c>
      <c r="G1534">
        <v>99</v>
      </c>
      <c r="H1534">
        <v>99</v>
      </c>
      <c r="I1534">
        <v>99</v>
      </c>
      <c r="J1534">
        <v>999</v>
      </c>
      <c r="K1534">
        <v>99</v>
      </c>
      <c r="L1534">
        <v>2</v>
      </c>
      <c r="M1534">
        <v>99</v>
      </c>
      <c r="N1534">
        <v>99</v>
      </c>
      <c r="O1534">
        <v>99</v>
      </c>
      <c r="P1534">
        <v>99</v>
      </c>
      <c r="Q1534">
        <v>13</v>
      </c>
      <c r="R1534">
        <v>17</v>
      </c>
      <c r="S1534">
        <v>2</v>
      </c>
      <c r="T1534">
        <v>3.2352941176470593</v>
      </c>
      <c r="U1534">
        <v>16.870588235294118</v>
      </c>
      <c r="V1534">
        <v>0</v>
      </c>
      <c r="W1534">
        <v>0</v>
      </c>
      <c r="X1534">
        <v>52.941176470588239</v>
      </c>
      <c r="Y1534">
        <v>0</v>
      </c>
      <c r="Z1534">
        <v>3.2133480260208711</v>
      </c>
      <c r="AA1534">
        <v>0</v>
      </c>
      <c r="AB1534">
        <v>1.4764588703542503</v>
      </c>
      <c r="AD1534">
        <v>7.8329854586107324</v>
      </c>
      <c r="AF1534">
        <v>4.3589743589743595</v>
      </c>
      <c r="AG1534">
        <v>3.439550028183203</v>
      </c>
      <c r="AH1534">
        <v>0</v>
      </c>
      <c r="AI1534">
        <v>1</v>
      </c>
      <c r="AJ1534">
        <v>105.2</v>
      </c>
      <c r="AK1534">
        <v>13.055585957510695</v>
      </c>
    </row>
    <row r="1535" spans="1:37">
      <c r="A1535">
        <v>16</v>
      </c>
      <c r="B1535">
        <v>15</v>
      </c>
      <c r="C1535">
        <v>2023</v>
      </c>
      <c r="D1535">
        <v>3</v>
      </c>
      <c r="E1535">
        <v>99</v>
      </c>
      <c r="F1535">
        <v>99</v>
      </c>
      <c r="G1535">
        <v>99</v>
      </c>
      <c r="H1535">
        <v>99</v>
      </c>
      <c r="I1535">
        <v>99</v>
      </c>
      <c r="J1535">
        <v>999</v>
      </c>
      <c r="K1535">
        <v>99</v>
      </c>
      <c r="L1535">
        <v>2</v>
      </c>
      <c r="M1535">
        <v>99</v>
      </c>
      <c r="N1535">
        <v>99</v>
      </c>
      <c r="O1535">
        <v>99</v>
      </c>
      <c r="P1535">
        <v>99</v>
      </c>
      <c r="Q1535">
        <v>24</v>
      </c>
      <c r="R1535">
        <v>32</v>
      </c>
      <c r="S1535">
        <v>2</v>
      </c>
      <c r="T1535">
        <v>3.96875</v>
      </c>
      <c r="U1535">
        <v>15.871874999999996</v>
      </c>
      <c r="V1535">
        <v>0</v>
      </c>
      <c r="W1535">
        <v>0</v>
      </c>
      <c r="X1535">
        <v>50</v>
      </c>
      <c r="Y1535">
        <v>3.125</v>
      </c>
      <c r="Z1535">
        <v>3.7378331268764642</v>
      </c>
      <c r="AA1535">
        <v>0</v>
      </c>
      <c r="AB1535">
        <v>1.7763089363902895</v>
      </c>
      <c r="AD1535">
        <v>51.524545426178307</v>
      </c>
      <c r="AF1535">
        <v>3.695150115473441</v>
      </c>
      <c r="AG1535">
        <v>2.744174235343062</v>
      </c>
      <c r="AH1535">
        <v>0</v>
      </c>
      <c r="AI1535">
        <v>0</v>
      </c>
    </row>
    <row r="1536" spans="1:37">
      <c r="A1536">
        <v>16</v>
      </c>
      <c r="B1536">
        <v>16</v>
      </c>
      <c r="C1536">
        <v>2023</v>
      </c>
      <c r="D1536">
        <v>4</v>
      </c>
      <c r="E1536">
        <v>99</v>
      </c>
      <c r="F1536">
        <v>99</v>
      </c>
      <c r="G1536">
        <v>99</v>
      </c>
      <c r="H1536">
        <v>99</v>
      </c>
      <c r="I1536">
        <v>99</v>
      </c>
      <c r="J1536">
        <v>999</v>
      </c>
      <c r="K1536">
        <v>99</v>
      </c>
      <c r="L1536">
        <v>2</v>
      </c>
      <c r="M1536">
        <v>99</v>
      </c>
      <c r="N1536">
        <v>99</v>
      </c>
      <c r="O1536">
        <v>99</v>
      </c>
      <c r="P1536">
        <v>99</v>
      </c>
      <c r="Q1536">
        <v>9</v>
      </c>
      <c r="R1536">
        <v>26</v>
      </c>
      <c r="S1536">
        <v>2</v>
      </c>
      <c r="T1536">
        <v>3.6153846153846145</v>
      </c>
      <c r="U1536">
        <v>14.292307692307689</v>
      </c>
      <c r="V1536">
        <v>0</v>
      </c>
      <c r="W1536">
        <v>0</v>
      </c>
      <c r="X1536">
        <v>42.307692307692314</v>
      </c>
      <c r="Y1536">
        <v>0</v>
      </c>
      <c r="Z1536">
        <v>3.9323043818452512</v>
      </c>
      <c r="AA1536">
        <v>0</v>
      </c>
      <c r="AB1536">
        <v>1.7114304200989996</v>
      </c>
      <c r="AD1536">
        <v>46.13366792459869</v>
      </c>
      <c r="AF1536">
        <v>5.5319148936170199</v>
      </c>
      <c r="AG1536">
        <v>4.0777807040646126</v>
      </c>
      <c r="AH1536">
        <v>0</v>
      </c>
      <c r="AI1536">
        <v>0</v>
      </c>
    </row>
    <row r="1537" spans="1:37">
      <c r="A1537">
        <v>16</v>
      </c>
      <c r="B1537">
        <v>17</v>
      </c>
      <c r="C1537">
        <v>2023</v>
      </c>
      <c r="D1537">
        <v>5</v>
      </c>
      <c r="E1537">
        <v>99</v>
      </c>
      <c r="F1537">
        <v>99</v>
      </c>
      <c r="G1537">
        <v>99</v>
      </c>
      <c r="H1537">
        <v>99</v>
      </c>
      <c r="I1537">
        <v>99</v>
      </c>
      <c r="J1537">
        <v>999</v>
      </c>
      <c r="K1537">
        <v>99</v>
      </c>
      <c r="L1537">
        <v>2</v>
      </c>
      <c r="M1537">
        <v>99</v>
      </c>
      <c r="N1537">
        <v>99</v>
      </c>
      <c r="O1537">
        <v>99</v>
      </c>
      <c r="P1537">
        <v>99</v>
      </c>
      <c r="Q1537">
        <v>17</v>
      </c>
      <c r="R1537">
        <v>21</v>
      </c>
      <c r="S1537">
        <v>2</v>
      </c>
      <c r="T1537">
        <v>3</v>
      </c>
      <c r="U1537">
        <v>14.7</v>
      </c>
      <c r="V1537">
        <v>0</v>
      </c>
      <c r="W1537">
        <v>0</v>
      </c>
      <c r="X1537">
        <v>42.857142857142847</v>
      </c>
      <c r="Y1537">
        <v>0</v>
      </c>
      <c r="Z1537">
        <v>3.3946736991660296</v>
      </c>
      <c r="AA1537">
        <v>0</v>
      </c>
      <c r="AB1537">
        <v>1.4142135623730951</v>
      </c>
      <c r="AD1537">
        <v>50.884444405029114</v>
      </c>
      <c r="AF1537">
        <v>5.3435114503816799</v>
      </c>
      <c r="AG1537">
        <v>3.8327353090895553</v>
      </c>
      <c r="AH1537">
        <v>0</v>
      </c>
      <c r="AI1537">
        <v>0</v>
      </c>
    </row>
    <row r="1538" spans="1:37">
      <c r="A1538">
        <v>16</v>
      </c>
      <c r="B1538">
        <v>18</v>
      </c>
      <c r="C1538">
        <v>2023</v>
      </c>
      <c r="D1538">
        <v>6</v>
      </c>
      <c r="E1538">
        <v>99</v>
      </c>
      <c r="F1538">
        <v>99</v>
      </c>
      <c r="G1538">
        <v>99</v>
      </c>
      <c r="H1538">
        <v>99</v>
      </c>
      <c r="I1538">
        <v>99</v>
      </c>
      <c r="J1538">
        <v>999</v>
      </c>
      <c r="K1538">
        <v>99</v>
      </c>
      <c r="L1538">
        <v>2</v>
      </c>
      <c r="M1538">
        <v>99</v>
      </c>
      <c r="N1538">
        <v>99</v>
      </c>
      <c r="O1538">
        <v>99</v>
      </c>
      <c r="P1538">
        <v>99</v>
      </c>
      <c r="Q1538">
        <v>31</v>
      </c>
      <c r="R1538">
        <v>63</v>
      </c>
      <c r="S1538">
        <v>2</v>
      </c>
      <c r="T1538">
        <v>2.6666666666666661</v>
      </c>
      <c r="U1538">
        <v>15.579365079365077</v>
      </c>
      <c r="V1538">
        <v>0</v>
      </c>
      <c r="W1538">
        <v>0</v>
      </c>
      <c r="X1538">
        <v>46.031746031746032</v>
      </c>
      <c r="Y1538">
        <v>4.7619047619047636</v>
      </c>
      <c r="Z1538">
        <v>3.9668130717343177</v>
      </c>
      <c r="AA1538">
        <v>0</v>
      </c>
      <c r="AB1538">
        <v>1.2084359562332876</v>
      </c>
      <c r="AD1538">
        <v>45.518870586136785</v>
      </c>
      <c r="AF1538">
        <v>7.5089392133492252</v>
      </c>
      <c r="AG1538">
        <v>5.3235053235053238</v>
      </c>
      <c r="AH1538">
        <v>0</v>
      </c>
      <c r="AI1538">
        <v>14</v>
      </c>
      <c r="AJ1538">
        <v>113.35714285714288</v>
      </c>
      <c r="AK1538">
        <v>11.998564443357848</v>
      </c>
    </row>
    <row r="1539" spans="1:37">
      <c r="A1539">
        <v>16</v>
      </c>
      <c r="B1539">
        <v>19</v>
      </c>
      <c r="C1539">
        <v>2023</v>
      </c>
      <c r="D1539">
        <v>7</v>
      </c>
      <c r="E1539">
        <v>99</v>
      </c>
      <c r="F1539">
        <v>99</v>
      </c>
      <c r="G1539">
        <v>99</v>
      </c>
      <c r="H1539">
        <v>99</v>
      </c>
      <c r="I1539">
        <v>99</v>
      </c>
      <c r="J1539">
        <v>999</v>
      </c>
      <c r="K1539">
        <v>99</v>
      </c>
      <c r="L1539">
        <v>2</v>
      </c>
      <c r="M1539">
        <v>99</v>
      </c>
      <c r="N1539">
        <v>99</v>
      </c>
      <c r="O1539">
        <v>99</v>
      </c>
      <c r="P1539">
        <v>99</v>
      </c>
      <c r="Q1539">
        <v>7</v>
      </c>
      <c r="R1539">
        <v>12</v>
      </c>
      <c r="S1539">
        <v>2</v>
      </c>
      <c r="T1539">
        <v>3.5</v>
      </c>
      <c r="U1539">
        <v>15.483333333333338</v>
      </c>
      <c r="V1539">
        <v>0</v>
      </c>
      <c r="W1539">
        <v>0</v>
      </c>
      <c r="X1539">
        <v>50</v>
      </c>
      <c r="Y1539">
        <v>0</v>
      </c>
      <c r="Z1539">
        <v>3.3143207784133049</v>
      </c>
      <c r="AA1539">
        <v>0</v>
      </c>
      <c r="AB1539">
        <v>1.3844373104863461</v>
      </c>
      <c r="AD1539">
        <v>23.973136080884913</v>
      </c>
      <c r="AF1539">
        <v>7.0588235294117645</v>
      </c>
      <c r="AG1539">
        <v>5.4824431985836508</v>
      </c>
      <c r="AH1539">
        <v>0</v>
      </c>
      <c r="AI1539">
        <v>10</v>
      </c>
      <c r="AJ1539">
        <v>114.3</v>
      </c>
      <c r="AK1539">
        <v>11.150564274765491</v>
      </c>
    </row>
    <row r="1540" spans="1:37">
      <c r="A1540">
        <v>16</v>
      </c>
      <c r="B1540">
        <v>20</v>
      </c>
      <c r="C1540">
        <v>2023</v>
      </c>
      <c r="D1540">
        <v>8</v>
      </c>
      <c r="E1540">
        <v>99</v>
      </c>
      <c r="F1540">
        <v>99</v>
      </c>
      <c r="G1540">
        <v>99</v>
      </c>
      <c r="H1540">
        <v>99</v>
      </c>
      <c r="I1540">
        <v>99</v>
      </c>
      <c r="J1540">
        <v>999</v>
      </c>
      <c r="K1540">
        <v>99</v>
      </c>
      <c r="L1540">
        <v>2</v>
      </c>
      <c r="M1540">
        <v>99</v>
      </c>
      <c r="N1540">
        <v>99</v>
      </c>
      <c r="O1540">
        <v>99</v>
      </c>
      <c r="P1540">
        <v>99</v>
      </c>
      <c r="Q1540">
        <v>9</v>
      </c>
      <c r="R1540">
        <v>19</v>
      </c>
      <c r="S1540">
        <v>2</v>
      </c>
      <c r="T1540">
        <v>2.3157894736842111</v>
      </c>
      <c r="U1540">
        <v>13.910526315789472</v>
      </c>
      <c r="V1540">
        <v>0</v>
      </c>
      <c r="W1540">
        <v>0</v>
      </c>
      <c r="X1540">
        <v>31.578947368421055</v>
      </c>
      <c r="Y1540">
        <v>0</v>
      </c>
      <c r="Z1540">
        <v>4.2933111668761281</v>
      </c>
      <c r="AA1540">
        <v>0</v>
      </c>
      <c r="AB1540">
        <v>0.92067661497557363</v>
      </c>
      <c r="AD1540">
        <v>24.68213204600492</v>
      </c>
      <c r="AF1540">
        <v>4.5893719806763285</v>
      </c>
      <c r="AG1540">
        <v>3.3531247621222504</v>
      </c>
      <c r="AH1540">
        <v>0</v>
      </c>
      <c r="AI1540">
        <v>1</v>
      </c>
      <c r="AJ1540">
        <v>116.1</v>
      </c>
      <c r="AK1540">
        <v>14.697084015013653</v>
      </c>
    </row>
    <row r="1541" spans="1:37">
      <c r="A1541">
        <v>16</v>
      </c>
      <c r="B1541">
        <v>21</v>
      </c>
      <c r="C1541">
        <v>2023</v>
      </c>
      <c r="D1541">
        <v>9</v>
      </c>
      <c r="E1541">
        <v>99</v>
      </c>
      <c r="F1541">
        <v>99</v>
      </c>
      <c r="G1541">
        <v>99</v>
      </c>
      <c r="H1541">
        <v>99</v>
      </c>
      <c r="I1541">
        <v>99</v>
      </c>
      <c r="J1541">
        <v>999</v>
      </c>
      <c r="K1541">
        <v>99</v>
      </c>
      <c r="L1541">
        <v>2</v>
      </c>
      <c r="M1541">
        <v>99</v>
      </c>
      <c r="N1541">
        <v>99</v>
      </c>
      <c r="O1541">
        <v>99</v>
      </c>
      <c r="P1541">
        <v>99</v>
      </c>
      <c r="Q1541">
        <v>19</v>
      </c>
      <c r="R1541">
        <v>30</v>
      </c>
      <c r="S1541">
        <v>2</v>
      </c>
      <c r="T1541">
        <v>2.4666666666666672</v>
      </c>
      <c r="U1541">
        <v>14.509999999999996</v>
      </c>
      <c r="V1541">
        <v>0</v>
      </c>
      <c r="W1541">
        <v>0</v>
      </c>
      <c r="X1541">
        <v>46.666666666666657</v>
      </c>
      <c r="Y1541">
        <v>0</v>
      </c>
      <c r="Z1541">
        <v>4.3331551245407116</v>
      </c>
      <c r="AA1541">
        <v>0</v>
      </c>
      <c r="AB1541">
        <v>0.99107124982123362</v>
      </c>
      <c r="AD1541">
        <v>17.899006824962498</v>
      </c>
      <c r="AF1541">
        <v>4.1208791208791196</v>
      </c>
      <c r="AG1541">
        <v>2.9965718062037894</v>
      </c>
      <c r="AH1541">
        <v>0</v>
      </c>
      <c r="AI1541">
        <v>4</v>
      </c>
      <c r="AJ1541">
        <v>109.9</v>
      </c>
      <c r="AK1541">
        <v>14.705705681374907</v>
      </c>
    </row>
    <row r="1542" spans="1:37">
      <c r="A1542">
        <v>16</v>
      </c>
      <c r="B1542">
        <v>22</v>
      </c>
      <c r="C1542">
        <v>2023</v>
      </c>
      <c r="D1542">
        <v>10</v>
      </c>
      <c r="E1542">
        <v>99</v>
      </c>
      <c r="F1542">
        <v>99</v>
      </c>
      <c r="G1542">
        <v>99</v>
      </c>
      <c r="H1542">
        <v>99</v>
      </c>
      <c r="I1542">
        <v>99</v>
      </c>
      <c r="J1542">
        <v>999</v>
      </c>
      <c r="K1542">
        <v>99</v>
      </c>
      <c r="L1542">
        <v>2</v>
      </c>
      <c r="M1542">
        <v>99</v>
      </c>
      <c r="N1542">
        <v>99</v>
      </c>
      <c r="O1542">
        <v>99</v>
      </c>
      <c r="P1542">
        <v>99</v>
      </c>
      <c r="Q1542">
        <v>63</v>
      </c>
      <c r="R1542">
        <v>166</v>
      </c>
      <c r="S1542">
        <v>2</v>
      </c>
      <c r="T1542">
        <v>2.9939759036144578</v>
      </c>
      <c r="U1542">
        <v>17.016867469879514</v>
      </c>
      <c r="V1542">
        <v>0</v>
      </c>
      <c r="W1542">
        <v>0</v>
      </c>
      <c r="X1542">
        <v>65.060240963855449</v>
      </c>
      <c r="Y1542">
        <v>1.2048192771084336</v>
      </c>
      <c r="Z1542">
        <v>3.4282427012363623</v>
      </c>
      <c r="AA1542">
        <v>0</v>
      </c>
      <c r="AB1542">
        <v>1.3285420396911023</v>
      </c>
      <c r="AD1542">
        <v>20.688482410154975</v>
      </c>
      <c r="AF1542">
        <v>6.3117870722433445</v>
      </c>
      <c r="AG1542">
        <v>5.4120333826358191</v>
      </c>
      <c r="AH1542">
        <v>0.60240963855421681</v>
      </c>
      <c r="AI1542">
        <v>45</v>
      </c>
      <c r="AJ1542">
        <v>112.26666666666669</v>
      </c>
      <c r="AK1542">
        <v>12.654557307909402</v>
      </c>
    </row>
    <row r="1543" spans="1:37">
      <c r="A1543">
        <v>16</v>
      </c>
      <c r="B1543">
        <v>23</v>
      </c>
      <c r="C1543">
        <v>2023</v>
      </c>
      <c r="D1543">
        <v>11</v>
      </c>
      <c r="E1543">
        <v>99</v>
      </c>
      <c r="F1543">
        <v>99</v>
      </c>
      <c r="G1543">
        <v>99</v>
      </c>
      <c r="H1543">
        <v>99</v>
      </c>
      <c r="I1543">
        <v>99</v>
      </c>
      <c r="J1543">
        <v>999</v>
      </c>
      <c r="K1543">
        <v>99</v>
      </c>
      <c r="L1543">
        <v>2</v>
      </c>
      <c r="M1543">
        <v>99</v>
      </c>
      <c r="N1543">
        <v>99</v>
      </c>
      <c r="O1543">
        <v>99</v>
      </c>
      <c r="P1543">
        <v>99</v>
      </c>
      <c r="Q1543">
        <v>26</v>
      </c>
      <c r="R1543">
        <v>42</v>
      </c>
      <c r="S1543">
        <v>2</v>
      </c>
      <c r="T1543">
        <v>3.3571428571428554</v>
      </c>
      <c r="U1543">
        <v>17.150000000000006</v>
      </c>
      <c r="V1543">
        <v>0</v>
      </c>
      <c r="W1543">
        <v>0</v>
      </c>
      <c r="X1543">
        <v>73.809523809523782</v>
      </c>
      <c r="Y1543">
        <v>2.3809523809523818</v>
      </c>
      <c r="Z1543">
        <v>2.9228370105902362</v>
      </c>
      <c r="AA1543">
        <v>0</v>
      </c>
      <c r="AB1543">
        <v>1.4609427577754703</v>
      </c>
      <c r="AD1543">
        <v>27.795729358746833</v>
      </c>
      <c r="AF1543">
        <v>2.826379542395693</v>
      </c>
      <c r="AG1543">
        <v>2.2331213785021391</v>
      </c>
      <c r="AH1543">
        <v>0</v>
      </c>
      <c r="AI1543">
        <v>16</v>
      </c>
      <c r="AJ1543">
        <v>112.27500000000001</v>
      </c>
      <c r="AK1543">
        <v>12.62556344354878</v>
      </c>
    </row>
    <row r="1544" spans="1:37">
      <c r="A1544">
        <v>16</v>
      </c>
      <c r="B1544">
        <v>24</v>
      </c>
      <c r="C1544">
        <v>2023</v>
      </c>
      <c r="D1544">
        <v>12</v>
      </c>
      <c r="E1544">
        <v>99</v>
      </c>
      <c r="F1544">
        <v>99</v>
      </c>
      <c r="G1544">
        <v>99</v>
      </c>
      <c r="H1544">
        <v>99</v>
      </c>
      <c r="I1544">
        <v>99</v>
      </c>
      <c r="J1544">
        <v>999</v>
      </c>
      <c r="K1544">
        <v>99</v>
      </c>
      <c r="L1544">
        <v>2</v>
      </c>
      <c r="M1544">
        <v>99</v>
      </c>
      <c r="N1544">
        <v>99</v>
      </c>
      <c r="O1544">
        <v>99</v>
      </c>
      <c r="P1544">
        <v>99</v>
      </c>
      <c r="Q1544">
        <v>2</v>
      </c>
      <c r="R1544">
        <v>6</v>
      </c>
      <c r="S1544">
        <v>2</v>
      </c>
      <c r="T1544">
        <v>2.1666666666666661</v>
      </c>
      <c r="U1544">
        <v>14.266666666666669</v>
      </c>
      <c r="V1544">
        <v>0</v>
      </c>
      <c r="W1544">
        <v>0</v>
      </c>
      <c r="X1544">
        <v>16.666666666666671</v>
      </c>
      <c r="Y1544">
        <v>0</v>
      </c>
      <c r="Z1544">
        <v>2.1437246921084765</v>
      </c>
      <c r="AA1544">
        <v>0</v>
      </c>
      <c r="AB1544">
        <v>0.3726779962499655</v>
      </c>
      <c r="AD1544">
        <v>94.572232482230973</v>
      </c>
      <c r="AF1544">
        <v>2.1126760563380276</v>
      </c>
      <c r="AG1544">
        <v>1.4398169952230371</v>
      </c>
      <c r="AH1544">
        <v>0</v>
      </c>
      <c r="AI1544">
        <v>1</v>
      </c>
      <c r="AJ1544">
        <v>93.9</v>
      </c>
      <c r="AK1544">
        <v>22.707068624344984</v>
      </c>
    </row>
    <row r="1545" spans="1:37">
      <c r="A1545">
        <v>16</v>
      </c>
      <c r="B1545">
        <v>25</v>
      </c>
      <c r="C1545">
        <v>2023</v>
      </c>
      <c r="D1545">
        <v>1</v>
      </c>
      <c r="E1545">
        <v>99</v>
      </c>
      <c r="F1545">
        <v>99</v>
      </c>
      <c r="G1545">
        <v>99</v>
      </c>
      <c r="H1545">
        <v>99</v>
      </c>
      <c r="I1545">
        <v>99</v>
      </c>
      <c r="J1545">
        <v>999</v>
      </c>
      <c r="K1545">
        <v>99</v>
      </c>
      <c r="L1545">
        <v>3</v>
      </c>
      <c r="M1545">
        <v>99</v>
      </c>
      <c r="N1545">
        <v>99</v>
      </c>
      <c r="O1545">
        <v>99</v>
      </c>
      <c r="P1545">
        <v>99</v>
      </c>
      <c r="Q1545">
        <v>13</v>
      </c>
      <c r="R1545">
        <v>24</v>
      </c>
      <c r="S1545">
        <v>3</v>
      </c>
      <c r="T1545">
        <v>4.5</v>
      </c>
      <c r="U1545">
        <v>18.070833333333329</v>
      </c>
      <c r="V1545">
        <v>0</v>
      </c>
      <c r="W1545">
        <v>0</v>
      </c>
      <c r="X1545">
        <v>70.833333333333314</v>
      </c>
      <c r="Y1545">
        <v>4.1666666666666679</v>
      </c>
      <c r="Z1545">
        <v>4.1191098519245903</v>
      </c>
      <c r="AA1545">
        <v>0</v>
      </c>
      <c r="AB1545">
        <v>1.6583123951777001</v>
      </c>
      <c r="AD1545">
        <v>-23.087925956737458</v>
      </c>
      <c r="AF1545">
        <v>4.5197740112994333</v>
      </c>
      <c r="AG1545">
        <v>3.6195356445393991</v>
      </c>
      <c r="AH1545">
        <v>0</v>
      </c>
      <c r="AI1545">
        <v>0</v>
      </c>
    </row>
    <row r="1546" spans="1:37">
      <c r="A1546">
        <v>16</v>
      </c>
      <c r="B1546">
        <v>26</v>
      </c>
      <c r="C1546">
        <v>2023</v>
      </c>
      <c r="D1546">
        <v>2</v>
      </c>
      <c r="E1546">
        <v>99</v>
      </c>
      <c r="F1546">
        <v>99</v>
      </c>
      <c r="G1546">
        <v>99</v>
      </c>
      <c r="H1546">
        <v>99</v>
      </c>
      <c r="I1546">
        <v>99</v>
      </c>
      <c r="J1546">
        <v>999</v>
      </c>
      <c r="K1546">
        <v>99</v>
      </c>
      <c r="L1546">
        <v>3</v>
      </c>
      <c r="M1546">
        <v>99</v>
      </c>
      <c r="N1546">
        <v>99</v>
      </c>
      <c r="O1546">
        <v>99</v>
      </c>
      <c r="P1546">
        <v>99</v>
      </c>
      <c r="Q1546">
        <v>16</v>
      </c>
      <c r="R1546">
        <v>27</v>
      </c>
      <c r="S1546">
        <v>3</v>
      </c>
      <c r="T1546">
        <v>5.1111111111111116</v>
      </c>
      <c r="U1546">
        <v>17.822222222222219</v>
      </c>
      <c r="V1546">
        <v>0</v>
      </c>
      <c r="W1546">
        <v>0</v>
      </c>
      <c r="X1546">
        <v>70.370370370370352</v>
      </c>
      <c r="Y1546">
        <v>7.4074074074074083</v>
      </c>
      <c r="Z1546">
        <v>3.4955350709295896</v>
      </c>
      <c r="AA1546">
        <v>0</v>
      </c>
      <c r="AB1546">
        <v>2.0786985482077465</v>
      </c>
      <c r="AD1546">
        <v>29.937512264082951</v>
      </c>
      <c r="AF1546">
        <v>6.923076923076926</v>
      </c>
      <c r="AG1546">
        <v>5.7709605075375077</v>
      </c>
      <c r="AH1546">
        <v>0</v>
      </c>
      <c r="AI1546">
        <v>0</v>
      </c>
    </row>
    <row r="1547" spans="1:37">
      <c r="A1547">
        <v>16</v>
      </c>
      <c r="B1547">
        <v>27</v>
      </c>
      <c r="C1547">
        <v>2023</v>
      </c>
      <c r="D1547">
        <v>3</v>
      </c>
      <c r="E1547">
        <v>99</v>
      </c>
      <c r="F1547">
        <v>99</v>
      </c>
      <c r="G1547">
        <v>99</v>
      </c>
      <c r="H1547">
        <v>99</v>
      </c>
      <c r="I1547">
        <v>99</v>
      </c>
      <c r="J1547">
        <v>999</v>
      </c>
      <c r="K1547">
        <v>99</v>
      </c>
      <c r="L1547">
        <v>3</v>
      </c>
      <c r="M1547">
        <v>99</v>
      </c>
      <c r="N1547">
        <v>99</v>
      </c>
      <c r="O1547">
        <v>99</v>
      </c>
      <c r="P1547">
        <v>99</v>
      </c>
      <c r="Q1547">
        <v>41</v>
      </c>
      <c r="R1547">
        <v>65</v>
      </c>
      <c r="S1547">
        <v>3</v>
      </c>
      <c r="T1547">
        <v>4.0153846153846144</v>
      </c>
      <c r="U1547">
        <v>15.449230769230772</v>
      </c>
      <c r="V1547">
        <v>0</v>
      </c>
      <c r="W1547">
        <v>0</v>
      </c>
      <c r="X1547">
        <v>49.230769230769219</v>
      </c>
      <c r="Y1547">
        <v>3.0769230769230762</v>
      </c>
      <c r="Z1547">
        <v>6.0835243600279281</v>
      </c>
      <c r="AA1547">
        <v>0</v>
      </c>
      <c r="AB1547">
        <v>2.0493324068119025</v>
      </c>
      <c r="AD1547">
        <v>70.196803086605058</v>
      </c>
      <c r="AF1547">
        <v>7.505773672055426</v>
      </c>
      <c r="AG1547">
        <v>5.4256738868507668</v>
      </c>
      <c r="AH1547">
        <v>0</v>
      </c>
      <c r="AI1547">
        <v>0</v>
      </c>
    </row>
    <row r="1548" spans="1:37">
      <c r="A1548">
        <v>16</v>
      </c>
      <c r="B1548">
        <v>28</v>
      </c>
      <c r="C1548">
        <v>2023</v>
      </c>
      <c r="D1548">
        <v>4</v>
      </c>
      <c r="E1548">
        <v>99</v>
      </c>
      <c r="F1548">
        <v>99</v>
      </c>
      <c r="G1548">
        <v>99</v>
      </c>
      <c r="H1548">
        <v>99</v>
      </c>
      <c r="I1548">
        <v>99</v>
      </c>
      <c r="J1548">
        <v>999</v>
      </c>
      <c r="K1548">
        <v>99</v>
      </c>
      <c r="L1548">
        <v>3</v>
      </c>
      <c r="M1548">
        <v>99</v>
      </c>
      <c r="N1548">
        <v>99</v>
      </c>
      <c r="O1548">
        <v>99</v>
      </c>
      <c r="P1548">
        <v>99</v>
      </c>
      <c r="Q1548">
        <v>13</v>
      </c>
      <c r="R1548">
        <v>35</v>
      </c>
      <c r="S1548">
        <v>3</v>
      </c>
      <c r="T1548">
        <v>3.5428571428571445</v>
      </c>
      <c r="U1548">
        <v>14.379999999999997</v>
      </c>
      <c r="V1548">
        <v>0</v>
      </c>
      <c r="W1548">
        <v>0</v>
      </c>
      <c r="X1548">
        <v>31.428571428571423</v>
      </c>
      <c r="Y1548">
        <v>2.8571428571428577</v>
      </c>
      <c r="Z1548">
        <v>3.9734691571543945</v>
      </c>
      <c r="AA1548">
        <v>0</v>
      </c>
      <c r="AB1548">
        <v>1.499387630103078</v>
      </c>
      <c r="AD1548">
        <v>60.080000895070889</v>
      </c>
      <c r="AF1548">
        <v>7.4468085106382995</v>
      </c>
      <c r="AG1548">
        <v>5.5230006145202335</v>
      </c>
      <c r="AH1548">
        <v>0</v>
      </c>
      <c r="AI1548">
        <v>0</v>
      </c>
    </row>
    <row r="1549" spans="1:37">
      <c r="A1549">
        <v>16</v>
      </c>
      <c r="B1549">
        <v>29</v>
      </c>
      <c r="C1549">
        <v>2023</v>
      </c>
      <c r="D1549">
        <v>5</v>
      </c>
      <c r="E1549">
        <v>99</v>
      </c>
      <c r="F1549">
        <v>99</v>
      </c>
      <c r="G1549">
        <v>99</v>
      </c>
      <c r="H1549">
        <v>99</v>
      </c>
      <c r="I1549">
        <v>99</v>
      </c>
      <c r="J1549">
        <v>999</v>
      </c>
      <c r="K1549">
        <v>99</v>
      </c>
      <c r="L1549">
        <v>3</v>
      </c>
      <c r="M1549">
        <v>99</v>
      </c>
      <c r="N1549">
        <v>99</v>
      </c>
      <c r="O1549">
        <v>99</v>
      </c>
      <c r="P1549">
        <v>99</v>
      </c>
      <c r="Q1549">
        <v>26</v>
      </c>
      <c r="R1549">
        <v>37</v>
      </c>
      <c r="S1549">
        <v>3</v>
      </c>
      <c r="T1549">
        <v>3.7297297297297289</v>
      </c>
      <c r="U1549">
        <v>16.291891891891893</v>
      </c>
      <c r="V1549">
        <v>0</v>
      </c>
      <c r="W1549">
        <v>0</v>
      </c>
      <c r="X1549">
        <v>48.648648648648653</v>
      </c>
      <c r="Y1549">
        <v>0</v>
      </c>
      <c r="Z1549">
        <v>2.9395144274852298</v>
      </c>
      <c r="AA1549">
        <v>0</v>
      </c>
      <c r="AB1549">
        <v>1.4639570339406309</v>
      </c>
      <c r="AD1549">
        <v>25.824744709752345</v>
      </c>
      <c r="AF1549">
        <v>9.4147582697200995</v>
      </c>
      <c r="AG1549">
        <v>7.484200985808819</v>
      </c>
      <c r="AH1549">
        <v>0</v>
      </c>
      <c r="AI1549">
        <v>3</v>
      </c>
      <c r="AJ1549">
        <v>112.6333333333333</v>
      </c>
      <c r="AK1549">
        <v>11.542125619779299</v>
      </c>
    </row>
    <row r="1550" spans="1:37">
      <c r="A1550">
        <v>16</v>
      </c>
      <c r="B1550">
        <v>30</v>
      </c>
      <c r="C1550">
        <v>2023</v>
      </c>
      <c r="D1550">
        <v>6</v>
      </c>
      <c r="E1550">
        <v>99</v>
      </c>
      <c r="F1550">
        <v>99</v>
      </c>
      <c r="G1550">
        <v>99</v>
      </c>
      <c r="H1550">
        <v>99</v>
      </c>
      <c r="I1550">
        <v>99</v>
      </c>
      <c r="J1550">
        <v>999</v>
      </c>
      <c r="K1550">
        <v>99</v>
      </c>
      <c r="L1550">
        <v>3</v>
      </c>
      <c r="M1550">
        <v>99</v>
      </c>
      <c r="N1550">
        <v>99</v>
      </c>
      <c r="O1550">
        <v>99</v>
      </c>
      <c r="P1550">
        <v>99</v>
      </c>
      <c r="Q1550">
        <v>45</v>
      </c>
      <c r="R1550">
        <v>106</v>
      </c>
      <c r="S1550">
        <v>3</v>
      </c>
      <c r="T1550">
        <v>3.6792452830188682</v>
      </c>
      <c r="U1550">
        <v>16.779245283018874</v>
      </c>
      <c r="V1550">
        <v>0</v>
      </c>
      <c r="W1550">
        <v>0</v>
      </c>
      <c r="X1550">
        <v>55.660377358490592</v>
      </c>
      <c r="Y1550">
        <v>6.603773584905662</v>
      </c>
      <c r="Z1550">
        <v>3.7650757836751927</v>
      </c>
      <c r="AA1550">
        <v>0</v>
      </c>
      <c r="AB1550">
        <v>1.6457330179137002</v>
      </c>
      <c r="AD1550">
        <v>42.599053969641687</v>
      </c>
      <c r="AF1550">
        <v>12.634088200238381</v>
      </c>
      <c r="AG1550">
        <v>9.6468533554626248</v>
      </c>
      <c r="AH1550">
        <v>0</v>
      </c>
      <c r="AI1550">
        <v>30</v>
      </c>
      <c r="AJ1550">
        <v>109.64</v>
      </c>
      <c r="AK1550">
        <v>12.72578223493556</v>
      </c>
    </row>
    <row r="1551" spans="1:37">
      <c r="A1551">
        <v>16</v>
      </c>
      <c r="B1551">
        <v>31</v>
      </c>
      <c r="C1551">
        <v>2023</v>
      </c>
      <c r="D1551">
        <v>7</v>
      </c>
      <c r="E1551">
        <v>99</v>
      </c>
      <c r="F1551">
        <v>99</v>
      </c>
      <c r="G1551">
        <v>99</v>
      </c>
      <c r="H1551">
        <v>99</v>
      </c>
      <c r="I1551">
        <v>99</v>
      </c>
      <c r="J1551">
        <v>999</v>
      </c>
      <c r="K1551">
        <v>99</v>
      </c>
      <c r="L1551">
        <v>3</v>
      </c>
      <c r="M1551">
        <v>99</v>
      </c>
      <c r="N1551">
        <v>99</v>
      </c>
      <c r="O1551">
        <v>99</v>
      </c>
      <c r="P1551">
        <v>99</v>
      </c>
      <c r="Q1551">
        <v>7</v>
      </c>
      <c r="R1551">
        <v>20</v>
      </c>
      <c r="S1551">
        <v>3</v>
      </c>
      <c r="T1551">
        <v>4.05</v>
      </c>
      <c r="U1551">
        <v>15.829999999999997</v>
      </c>
      <c r="V1551">
        <v>0</v>
      </c>
      <c r="W1551">
        <v>0</v>
      </c>
      <c r="X1551">
        <v>45</v>
      </c>
      <c r="Y1551">
        <v>5</v>
      </c>
      <c r="Z1551">
        <v>4.5844410782559057</v>
      </c>
      <c r="AA1551">
        <v>0</v>
      </c>
      <c r="AB1551">
        <v>1.203120941551596</v>
      </c>
      <c r="AD1551">
        <v>47.111511664800176</v>
      </c>
      <c r="AF1551">
        <v>11.76470588235294</v>
      </c>
      <c r="AG1551">
        <v>9.3419887872528768</v>
      </c>
      <c r="AH1551">
        <v>0</v>
      </c>
      <c r="AI1551">
        <v>12</v>
      </c>
      <c r="AJ1551">
        <v>113.00833333333335</v>
      </c>
      <c r="AK1551">
        <v>13.12146382887207</v>
      </c>
    </row>
    <row r="1552" spans="1:37">
      <c r="A1552">
        <v>16</v>
      </c>
      <c r="B1552">
        <v>32</v>
      </c>
      <c r="C1552">
        <v>2023</v>
      </c>
      <c r="D1552">
        <v>8</v>
      </c>
      <c r="E1552">
        <v>99</v>
      </c>
      <c r="F1552">
        <v>99</v>
      </c>
      <c r="G1552">
        <v>99</v>
      </c>
      <c r="H1552">
        <v>99</v>
      </c>
      <c r="I1552">
        <v>99</v>
      </c>
      <c r="J1552">
        <v>999</v>
      </c>
      <c r="K1552">
        <v>99</v>
      </c>
      <c r="L1552">
        <v>3</v>
      </c>
      <c r="M1552">
        <v>99</v>
      </c>
      <c r="N1552">
        <v>99</v>
      </c>
      <c r="O1552">
        <v>99</v>
      </c>
      <c r="P1552">
        <v>99</v>
      </c>
      <c r="Q1552">
        <v>15</v>
      </c>
      <c r="R1552">
        <v>48</v>
      </c>
      <c r="S1552">
        <v>3</v>
      </c>
      <c r="T1552">
        <v>3.4166666666666656</v>
      </c>
      <c r="U1552">
        <v>14.7</v>
      </c>
      <c r="V1552">
        <v>0</v>
      </c>
      <c r="W1552">
        <v>0</v>
      </c>
      <c r="X1552">
        <v>41.666666666666657</v>
      </c>
      <c r="Y1552">
        <v>4.1666666666666679</v>
      </c>
      <c r="Z1552">
        <v>4.2264543847847964</v>
      </c>
      <c r="AA1552">
        <v>0</v>
      </c>
      <c r="AB1552">
        <v>1.4409680388158823</v>
      </c>
      <c r="AD1552">
        <v>40.023410215685658</v>
      </c>
      <c r="AF1552">
        <v>11.594202898550723</v>
      </c>
      <c r="AG1552">
        <v>8.9518154829869854</v>
      </c>
      <c r="AH1552">
        <v>0</v>
      </c>
      <c r="AI1552">
        <v>3</v>
      </c>
      <c r="AJ1552">
        <v>112.53333333333336</v>
      </c>
      <c r="AK1552">
        <v>13.311232247083204</v>
      </c>
    </row>
    <row r="1553" spans="1:37">
      <c r="A1553">
        <v>16</v>
      </c>
      <c r="B1553">
        <v>33</v>
      </c>
      <c r="C1553">
        <v>2023</v>
      </c>
      <c r="D1553">
        <v>9</v>
      </c>
      <c r="E1553">
        <v>99</v>
      </c>
      <c r="F1553">
        <v>99</v>
      </c>
      <c r="G1553">
        <v>99</v>
      </c>
      <c r="H1553">
        <v>99</v>
      </c>
      <c r="I1553">
        <v>99</v>
      </c>
      <c r="J1553">
        <v>999</v>
      </c>
      <c r="K1553">
        <v>99</v>
      </c>
      <c r="L1553">
        <v>3</v>
      </c>
      <c r="M1553">
        <v>99</v>
      </c>
      <c r="N1553">
        <v>99</v>
      </c>
      <c r="O1553">
        <v>99</v>
      </c>
      <c r="P1553">
        <v>99</v>
      </c>
      <c r="Q1553">
        <v>33</v>
      </c>
      <c r="R1553">
        <v>61</v>
      </c>
      <c r="S1553">
        <v>3</v>
      </c>
      <c r="T1553">
        <v>3.8196721311475401</v>
      </c>
      <c r="U1553">
        <v>16.298360655737703</v>
      </c>
      <c r="V1553">
        <v>0</v>
      </c>
      <c r="W1553">
        <v>1.6393442622950822</v>
      </c>
      <c r="X1553">
        <v>55.737704918032797</v>
      </c>
      <c r="Y1553">
        <v>6.5573770491803289</v>
      </c>
      <c r="Z1553">
        <v>3.8529738058564447</v>
      </c>
      <c r="AA1553">
        <v>0</v>
      </c>
      <c r="AB1553">
        <v>1.8422028574269045</v>
      </c>
      <c r="AD1553">
        <v>21.867741407955783</v>
      </c>
      <c r="AF1553">
        <v>8.379120879120876</v>
      </c>
      <c r="AG1553">
        <v>6.8439965305026638</v>
      </c>
      <c r="AH1553">
        <v>0</v>
      </c>
      <c r="AI1553">
        <v>10</v>
      </c>
      <c r="AJ1553">
        <v>107.32</v>
      </c>
      <c r="AK1553">
        <v>13.635868379153928</v>
      </c>
    </row>
    <row r="1554" spans="1:37">
      <c r="A1554">
        <v>16</v>
      </c>
      <c r="B1554">
        <v>34</v>
      </c>
      <c r="C1554">
        <v>2023</v>
      </c>
      <c r="D1554">
        <v>10</v>
      </c>
      <c r="E1554">
        <v>99</v>
      </c>
      <c r="F1554">
        <v>99</v>
      </c>
      <c r="G1554">
        <v>99</v>
      </c>
      <c r="H1554">
        <v>99</v>
      </c>
      <c r="I1554">
        <v>99</v>
      </c>
      <c r="J1554">
        <v>999</v>
      </c>
      <c r="K1554">
        <v>99</v>
      </c>
      <c r="L1554">
        <v>3</v>
      </c>
      <c r="M1554">
        <v>99</v>
      </c>
      <c r="N1554">
        <v>99</v>
      </c>
      <c r="O1554">
        <v>99</v>
      </c>
      <c r="P1554">
        <v>99</v>
      </c>
      <c r="Q1554">
        <v>101</v>
      </c>
      <c r="R1554">
        <v>297</v>
      </c>
      <c r="S1554">
        <v>3</v>
      </c>
      <c r="T1554">
        <v>3.8821548821548815</v>
      </c>
      <c r="U1554">
        <v>17.31111111111111</v>
      </c>
      <c r="V1554">
        <v>0</v>
      </c>
      <c r="W1554">
        <v>0</v>
      </c>
      <c r="X1554">
        <v>68.35016835016836</v>
      </c>
      <c r="Y1554">
        <v>3.7037037037037042</v>
      </c>
      <c r="Z1554">
        <v>3.3717749690926824</v>
      </c>
      <c r="AA1554">
        <v>0</v>
      </c>
      <c r="AB1554">
        <v>1.5427416900244395</v>
      </c>
      <c r="AD1554">
        <v>13.12610603659088</v>
      </c>
      <c r="AF1554">
        <v>11.292775665399242</v>
      </c>
      <c r="AG1554">
        <v>9.8504065539095826</v>
      </c>
      <c r="AH1554">
        <v>1.3468013468013469</v>
      </c>
      <c r="AI1554">
        <v>88</v>
      </c>
      <c r="AJ1554">
        <v>110.09886363636367</v>
      </c>
      <c r="AK1554">
        <v>13.15052591640154</v>
      </c>
    </row>
    <row r="1555" spans="1:37">
      <c r="A1555">
        <v>16</v>
      </c>
      <c r="B1555">
        <v>35</v>
      </c>
      <c r="C1555">
        <v>2023</v>
      </c>
      <c r="D1555">
        <v>11</v>
      </c>
      <c r="E1555">
        <v>99</v>
      </c>
      <c r="F1555">
        <v>99</v>
      </c>
      <c r="G1555">
        <v>99</v>
      </c>
      <c r="H1555">
        <v>99</v>
      </c>
      <c r="I1555">
        <v>99</v>
      </c>
      <c r="J1555">
        <v>999</v>
      </c>
      <c r="K1555">
        <v>99</v>
      </c>
      <c r="L1555">
        <v>3</v>
      </c>
      <c r="M1555">
        <v>99</v>
      </c>
      <c r="N1555">
        <v>99</v>
      </c>
      <c r="O1555">
        <v>99</v>
      </c>
      <c r="P1555">
        <v>99</v>
      </c>
      <c r="Q1555">
        <v>36</v>
      </c>
      <c r="R1555">
        <v>72</v>
      </c>
      <c r="S1555">
        <v>3</v>
      </c>
      <c r="T1555">
        <v>4</v>
      </c>
      <c r="U1555">
        <v>18.175000000000001</v>
      </c>
      <c r="V1555">
        <v>0</v>
      </c>
      <c r="W1555">
        <v>0</v>
      </c>
      <c r="X1555">
        <v>75</v>
      </c>
      <c r="Y1555">
        <v>8.3333333333333357</v>
      </c>
      <c r="Z1555">
        <v>3.8386104980260201</v>
      </c>
      <c r="AA1555">
        <v>0</v>
      </c>
      <c r="AB1555">
        <v>1.5898986690282426</v>
      </c>
      <c r="AD1555">
        <v>40.075907641071822</v>
      </c>
      <c r="AF1555">
        <v>4.8452220726783315</v>
      </c>
      <c r="AG1555">
        <v>4.0570076855586548</v>
      </c>
      <c r="AH1555">
        <v>1.3888888888888891</v>
      </c>
      <c r="AI1555">
        <v>20</v>
      </c>
      <c r="AJ1555">
        <v>112.79</v>
      </c>
      <c r="AK1555">
        <v>13.796291755417039</v>
      </c>
    </row>
    <row r="1556" spans="1:37">
      <c r="A1556">
        <v>16</v>
      </c>
      <c r="B1556">
        <v>36</v>
      </c>
      <c r="C1556">
        <v>2023</v>
      </c>
      <c r="D1556">
        <v>12</v>
      </c>
      <c r="E1556">
        <v>99</v>
      </c>
      <c r="F1556">
        <v>99</v>
      </c>
      <c r="G1556">
        <v>99</v>
      </c>
      <c r="H1556">
        <v>99</v>
      </c>
      <c r="I1556">
        <v>99</v>
      </c>
      <c r="J1556">
        <v>999</v>
      </c>
      <c r="K1556">
        <v>99</v>
      </c>
      <c r="L1556">
        <v>3</v>
      </c>
      <c r="M1556">
        <v>99</v>
      </c>
      <c r="N1556">
        <v>99</v>
      </c>
      <c r="O1556">
        <v>99</v>
      </c>
      <c r="P1556">
        <v>99</v>
      </c>
      <c r="Q1556">
        <v>5</v>
      </c>
      <c r="R1556">
        <v>12</v>
      </c>
      <c r="S1556">
        <v>3</v>
      </c>
      <c r="T1556">
        <v>4</v>
      </c>
      <c r="U1556">
        <v>15.616666666666667</v>
      </c>
      <c r="V1556">
        <v>0</v>
      </c>
      <c r="W1556">
        <v>0</v>
      </c>
      <c r="X1556">
        <v>41.666666666666657</v>
      </c>
      <c r="Y1556">
        <v>0</v>
      </c>
      <c r="Z1556">
        <v>3.9939189887739071</v>
      </c>
      <c r="AA1556">
        <v>0</v>
      </c>
      <c r="AB1556">
        <v>1.4142135623730951</v>
      </c>
      <c r="AD1556">
        <v>3.8359934111761422</v>
      </c>
      <c r="AF1556">
        <v>4.2253521126760551</v>
      </c>
      <c r="AG1556">
        <v>3.1521227208504339</v>
      </c>
      <c r="AH1556">
        <v>0</v>
      </c>
      <c r="AI1556">
        <v>0</v>
      </c>
    </row>
    <row r="1557" spans="1:37">
      <c r="A1557">
        <v>16</v>
      </c>
      <c r="B1557">
        <v>37</v>
      </c>
      <c r="C1557">
        <v>2023</v>
      </c>
      <c r="D1557">
        <v>1</v>
      </c>
      <c r="E1557">
        <v>99</v>
      </c>
      <c r="F1557">
        <v>99</v>
      </c>
      <c r="G1557">
        <v>99</v>
      </c>
      <c r="H1557">
        <v>99</v>
      </c>
      <c r="I1557">
        <v>99</v>
      </c>
      <c r="J1557">
        <v>999</v>
      </c>
      <c r="K1557">
        <v>99</v>
      </c>
      <c r="L1557">
        <v>4</v>
      </c>
      <c r="M1557">
        <v>99</v>
      </c>
      <c r="N1557">
        <v>99</v>
      </c>
      <c r="O1557">
        <v>99</v>
      </c>
      <c r="P1557">
        <v>99</v>
      </c>
      <c r="Q1557">
        <v>15</v>
      </c>
      <c r="R1557">
        <v>44</v>
      </c>
      <c r="S1557">
        <v>4</v>
      </c>
      <c r="T1557">
        <v>5.4772727272727284</v>
      </c>
      <c r="U1557">
        <v>21.6</v>
      </c>
      <c r="V1557">
        <v>0</v>
      </c>
      <c r="W1557">
        <v>0</v>
      </c>
      <c r="X1557">
        <v>93.181818181818173</v>
      </c>
      <c r="Y1557">
        <v>20.454545454545453</v>
      </c>
      <c r="Z1557">
        <v>4.7457636611269036</v>
      </c>
      <c r="AA1557">
        <v>0</v>
      </c>
      <c r="AB1557">
        <v>1.5592631762767175</v>
      </c>
      <c r="AD1557">
        <v>19.164892341752388</v>
      </c>
      <c r="AF1557">
        <v>8.2862523540489654</v>
      </c>
      <c r="AG1557">
        <v>7.9317654520872622</v>
      </c>
      <c r="AH1557">
        <v>2.2727272727272729</v>
      </c>
      <c r="AI1557">
        <v>0</v>
      </c>
    </row>
    <row r="1558" spans="1:37">
      <c r="A1558">
        <v>16</v>
      </c>
      <c r="B1558">
        <v>38</v>
      </c>
      <c r="C1558">
        <v>2023</v>
      </c>
      <c r="D1558">
        <v>2</v>
      </c>
      <c r="E1558">
        <v>99</v>
      </c>
      <c r="F1558">
        <v>99</v>
      </c>
      <c r="G1558">
        <v>99</v>
      </c>
      <c r="H1558">
        <v>99</v>
      </c>
      <c r="I1558">
        <v>99</v>
      </c>
      <c r="J1558">
        <v>999</v>
      </c>
      <c r="K1558">
        <v>99</v>
      </c>
      <c r="L1558">
        <v>4</v>
      </c>
      <c r="M1558">
        <v>99</v>
      </c>
      <c r="N1558">
        <v>99</v>
      </c>
      <c r="O1558">
        <v>99</v>
      </c>
      <c r="P1558">
        <v>99</v>
      </c>
      <c r="Q1558">
        <v>25</v>
      </c>
      <c r="R1558">
        <v>51</v>
      </c>
      <c r="S1558">
        <v>4</v>
      </c>
      <c r="T1558">
        <v>5.0588235294117645</v>
      </c>
      <c r="U1558">
        <v>18.317647058823528</v>
      </c>
      <c r="V1558">
        <v>0</v>
      </c>
      <c r="W1558">
        <v>0</v>
      </c>
      <c r="X1558">
        <v>68.627450980392183</v>
      </c>
      <c r="Y1558">
        <v>15.686274509803919</v>
      </c>
      <c r="Z1558">
        <v>4.9074056035532179</v>
      </c>
      <c r="AA1558">
        <v>0</v>
      </c>
      <c r="AB1558">
        <v>1.9241679098583688</v>
      </c>
      <c r="AD1558">
        <v>51.008960188039779</v>
      </c>
      <c r="AF1558">
        <v>13.07692307692308</v>
      </c>
      <c r="AG1558">
        <v>11.203722581341518</v>
      </c>
      <c r="AH1558">
        <v>0</v>
      </c>
      <c r="AI1558">
        <v>2</v>
      </c>
      <c r="AJ1558">
        <v>93.05</v>
      </c>
      <c r="AK1558">
        <v>14.409082103990176</v>
      </c>
    </row>
    <row r="1559" spans="1:37">
      <c r="A1559">
        <v>16</v>
      </c>
      <c r="B1559">
        <v>39</v>
      </c>
      <c r="C1559">
        <v>2023</v>
      </c>
      <c r="D1559">
        <v>3</v>
      </c>
      <c r="E1559">
        <v>99</v>
      </c>
      <c r="F1559">
        <v>99</v>
      </c>
      <c r="G1559">
        <v>99</v>
      </c>
      <c r="H1559">
        <v>99</v>
      </c>
      <c r="I1559">
        <v>99</v>
      </c>
      <c r="J1559">
        <v>999</v>
      </c>
      <c r="K1559">
        <v>99</v>
      </c>
      <c r="L1559">
        <v>4</v>
      </c>
      <c r="M1559">
        <v>99</v>
      </c>
      <c r="N1559">
        <v>99</v>
      </c>
      <c r="O1559">
        <v>99</v>
      </c>
      <c r="P1559">
        <v>99</v>
      </c>
      <c r="Q1559">
        <v>53</v>
      </c>
      <c r="R1559">
        <v>101</v>
      </c>
      <c r="S1559">
        <v>4</v>
      </c>
      <c r="T1559">
        <v>4.6534653465346523</v>
      </c>
      <c r="U1559">
        <v>17.86831683168317</v>
      </c>
      <c r="V1559">
        <v>0</v>
      </c>
      <c r="W1559">
        <v>0.99009900990099009</v>
      </c>
      <c r="X1559">
        <v>75.247524752475243</v>
      </c>
      <c r="Y1559">
        <v>9.9009900990099009</v>
      </c>
      <c r="Z1559">
        <v>6.0447494718015697</v>
      </c>
      <c r="AA1559">
        <v>0</v>
      </c>
      <c r="AB1559">
        <v>2.1819949250077402</v>
      </c>
      <c r="AD1559">
        <v>71.124908112050022</v>
      </c>
      <c r="AF1559">
        <v>11.662817551963048</v>
      </c>
      <c r="AG1559">
        <v>9.7507604696271422</v>
      </c>
      <c r="AH1559">
        <v>0</v>
      </c>
      <c r="AI1559">
        <v>1</v>
      </c>
      <c r="AJ1559">
        <v>113.7</v>
      </c>
      <c r="AK1559">
        <v>12.790174072316583</v>
      </c>
    </row>
    <row r="1560" spans="1:37">
      <c r="A1560">
        <v>16</v>
      </c>
      <c r="B1560">
        <v>40</v>
      </c>
      <c r="C1560">
        <v>2023</v>
      </c>
      <c r="D1560">
        <v>4</v>
      </c>
      <c r="E1560">
        <v>99</v>
      </c>
      <c r="F1560">
        <v>99</v>
      </c>
      <c r="G1560">
        <v>99</v>
      </c>
      <c r="H1560">
        <v>99</v>
      </c>
      <c r="I1560">
        <v>99</v>
      </c>
      <c r="J1560">
        <v>999</v>
      </c>
      <c r="K1560">
        <v>99</v>
      </c>
      <c r="L1560">
        <v>4</v>
      </c>
      <c r="M1560">
        <v>99</v>
      </c>
      <c r="N1560">
        <v>99</v>
      </c>
      <c r="O1560">
        <v>99</v>
      </c>
      <c r="P1560">
        <v>99</v>
      </c>
      <c r="Q1560">
        <v>24</v>
      </c>
      <c r="R1560">
        <v>69</v>
      </c>
      <c r="S1560">
        <v>4</v>
      </c>
      <c r="T1560">
        <v>4</v>
      </c>
      <c r="U1560">
        <v>16.431884057971015</v>
      </c>
      <c r="V1560">
        <v>0</v>
      </c>
      <c r="W1560">
        <v>0</v>
      </c>
      <c r="X1560">
        <v>50.724637681159422</v>
      </c>
      <c r="Y1560">
        <v>7.2463768115942013</v>
      </c>
      <c r="Z1560">
        <v>4.0922865850040129</v>
      </c>
      <c r="AA1560">
        <v>0</v>
      </c>
      <c r="AB1560">
        <v>1.7445567519772944</v>
      </c>
      <c r="AD1560">
        <v>49.106121682183804</v>
      </c>
      <c r="AF1560">
        <v>14.680851063829786</v>
      </c>
      <c r="AG1560">
        <v>12.441840049161621</v>
      </c>
      <c r="AH1560">
        <v>0</v>
      </c>
      <c r="AI1560">
        <v>0</v>
      </c>
    </row>
    <row r="1561" spans="1:37">
      <c r="A1561">
        <v>16</v>
      </c>
      <c r="B1561">
        <v>41</v>
      </c>
      <c r="C1561">
        <v>2023</v>
      </c>
      <c r="D1561">
        <v>5</v>
      </c>
      <c r="E1561">
        <v>99</v>
      </c>
      <c r="F1561">
        <v>99</v>
      </c>
      <c r="G1561">
        <v>99</v>
      </c>
      <c r="H1561">
        <v>99</v>
      </c>
      <c r="I1561">
        <v>99</v>
      </c>
      <c r="J1561">
        <v>999</v>
      </c>
      <c r="K1561">
        <v>99</v>
      </c>
      <c r="L1561">
        <v>4</v>
      </c>
      <c r="M1561">
        <v>99</v>
      </c>
      <c r="N1561">
        <v>99</v>
      </c>
      <c r="O1561">
        <v>99</v>
      </c>
      <c r="P1561">
        <v>99</v>
      </c>
      <c r="Q1561">
        <v>42</v>
      </c>
      <c r="R1561">
        <v>65</v>
      </c>
      <c r="S1561">
        <v>4</v>
      </c>
      <c r="T1561">
        <v>4.4307692307692328</v>
      </c>
      <c r="U1561">
        <v>18.027692307692305</v>
      </c>
      <c r="V1561">
        <v>0</v>
      </c>
      <c r="W1561">
        <v>0</v>
      </c>
      <c r="X1561">
        <v>67.692307692307693</v>
      </c>
      <c r="Y1561">
        <v>10.769230769230772</v>
      </c>
      <c r="Z1561">
        <v>4.7764327755315312</v>
      </c>
      <c r="AA1561">
        <v>0</v>
      </c>
      <c r="AB1561">
        <v>1.5881215877617141</v>
      </c>
      <c r="AD1561">
        <v>44.867582808891058</v>
      </c>
      <c r="AF1561">
        <v>16.539440203562336</v>
      </c>
      <c r="AG1561">
        <v>14.548750356952189</v>
      </c>
      <c r="AH1561">
        <v>0</v>
      </c>
      <c r="AI1561">
        <v>6</v>
      </c>
      <c r="AJ1561">
        <v>109.13333333333335</v>
      </c>
      <c r="AK1561">
        <v>13.82725627996458</v>
      </c>
    </row>
    <row r="1562" spans="1:37">
      <c r="A1562">
        <v>16</v>
      </c>
      <c r="B1562">
        <v>42</v>
      </c>
      <c r="C1562">
        <v>2023</v>
      </c>
      <c r="D1562">
        <v>6</v>
      </c>
      <c r="E1562">
        <v>99</v>
      </c>
      <c r="F1562">
        <v>99</v>
      </c>
      <c r="G1562">
        <v>99</v>
      </c>
      <c r="H1562">
        <v>99</v>
      </c>
      <c r="I1562">
        <v>99</v>
      </c>
      <c r="J1562">
        <v>999</v>
      </c>
      <c r="K1562">
        <v>99</v>
      </c>
      <c r="L1562">
        <v>4</v>
      </c>
      <c r="M1562">
        <v>99</v>
      </c>
      <c r="N1562">
        <v>99</v>
      </c>
      <c r="O1562">
        <v>99</v>
      </c>
      <c r="P1562">
        <v>99</v>
      </c>
      <c r="Q1562">
        <v>53</v>
      </c>
      <c r="R1562">
        <v>101</v>
      </c>
      <c r="S1562">
        <v>4</v>
      </c>
      <c r="T1562">
        <v>4.1881188118811874</v>
      </c>
      <c r="U1562">
        <v>17.524752475247524</v>
      </c>
      <c r="V1562">
        <v>0</v>
      </c>
      <c r="W1562">
        <v>0</v>
      </c>
      <c r="X1562">
        <v>67.326732673267315</v>
      </c>
      <c r="Y1562">
        <v>7.9207920792079198</v>
      </c>
      <c r="Z1562">
        <v>4.1867165220207001</v>
      </c>
      <c r="AA1562">
        <v>0</v>
      </c>
      <c r="AB1562">
        <v>1.7446544739312955</v>
      </c>
      <c r="AD1562">
        <v>34.162320993111322</v>
      </c>
      <c r="AF1562">
        <v>12.038140643623361</v>
      </c>
      <c r="AG1562">
        <v>9.6002082757049632</v>
      </c>
      <c r="AH1562">
        <v>0</v>
      </c>
      <c r="AI1562">
        <v>22</v>
      </c>
      <c r="AJ1562">
        <v>103.65454545454544</v>
      </c>
      <c r="AK1562">
        <v>13.389043542603732</v>
      </c>
    </row>
    <row r="1563" spans="1:37">
      <c r="A1563">
        <v>16</v>
      </c>
      <c r="B1563">
        <v>43</v>
      </c>
      <c r="C1563">
        <v>2023</v>
      </c>
      <c r="D1563">
        <v>7</v>
      </c>
      <c r="E1563">
        <v>99</v>
      </c>
      <c r="F1563">
        <v>99</v>
      </c>
      <c r="G1563">
        <v>99</v>
      </c>
      <c r="H1563">
        <v>99</v>
      </c>
      <c r="I1563">
        <v>99</v>
      </c>
      <c r="J1563">
        <v>999</v>
      </c>
      <c r="K1563">
        <v>99</v>
      </c>
      <c r="L1563">
        <v>4</v>
      </c>
      <c r="M1563">
        <v>99</v>
      </c>
      <c r="N1563">
        <v>99</v>
      </c>
      <c r="O1563">
        <v>99</v>
      </c>
      <c r="P1563">
        <v>99</v>
      </c>
      <c r="Q1563">
        <v>12</v>
      </c>
      <c r="R1563">
        <v>25</v>
      </c>
      <c r="S1563">
        <v>4</v>
      </c>
      <c r="T1563">
        <v>5.64</v>
      </c>
      <c r="U1563">
        <v>17.327999999999999</v>
      </c>
      <c r="V1563">
        <v>0</v>
      </c>
      <c r="W1563">
        <v>4</v>
      </c>
      <c r="X1563">
        <v>56</v>
      </c>
      <c r="Y1563">
        <v>8</v>
      </c>
      <c r="Z1563">
        <v>4.7001719117496013</v>
      </c>
      <c r="AA1563">
        <v>0</v>
      </c>
      <c r="AB1563">
        <v>1.5460918472070164</v>
      </c>
      <c r="AD1563">
        <v>60.632202617867826</v>
      </c>
      <c r="AF1563">
        <v>14.705882352941178</v>
      </c>
      <c r="AG1563">
        <v>12.782531720271464</v>
      </c>
      <c r="AH1563">
        <v>0</v>
      </c>
      <c r="AI1563">
        <v>19</v>
      </c>
      <c r="AJ1563">
        <v>109.69473684210524</v>
      </c>
      <c r="AK1563">
        <v>13.683685657718687</v>
      </c>
    </row>
    <row r="1564" spans="1:37">
      <c r="A1564">
        <v>16</v>
      </c>
      <c r="B1564">
        <v>44</v>
      </c>
      <c r="C1564">
        <v>2023</v>
      </c>
      <c r="D1564">
        <v>8</v>
      </c>
      <c r="E1564">
        <v>99</v>
      </c>
      <c r="F1564">
        <v>99</v>
      </c>
      <c r="G1564">
        <v>99</v>
      </c>
      <c r="H1564">
        <v>99</v>
      </c>
      <c r="I1564">
        <v>99</v>
      </c>
      <c r="J1564">
        <v>999</v>
      </c>
      <c r="K1564">
        <v>99</v>
      </c>
      <c r="L1564">
        <v>4</v>
      </c>
      <c r="M1564">
        <v>99</v>
      </c>
      <c r="N1564">
        <v>99</v>
      </c>
      <c r="O1564">
        <v>99</v>
      </c>
      <c r="P1564">
        <v>99</v>
      </c>
      <c r="Q1564">
        <v>19</v>
      </c>
      <c r="R1564">
        <v>64</v>
      </c>
      <c r="S1564">
        <v>4</v>
      </c>
      <c r="T1564">
        <v>4.65625</v>
      </c>
      <c r="U1564">
        <v>16.787499999999994</v>
      </c>
      <c r="V1564">
        <v>0</v>
      </c>
      <c r="W1564">
        <v>0</v>
      </c>
      <c r="X1564">
        <v>48.4375</v>
      </c>
      <c r="Y1564">
        <v>10.9375</v>
      </c>
      <c r="Z1564">
        <v>4.9278386489413393</v>
      </c>
      <c r="AA1564">
        <v>0</v>
      </c>
      <c r="AB1564">
        <v>1.2147369828485508</v>
      </c>
      <c r="AD1564">
        <v>26.604923402869609</v>
      </c>
      <c r="AF1564">
        <v>15.458937198067629</v>
      </c>
      <c r="AG1564">
        <v>13.630712237700132</v>
      </c>
      <c r="AH1564">
        <v>0</v>
      </c>
      <c r="AI1564">
        <v>14</v>
      </c>
      <c r="AJ1564">
        <v>113.45714285714288</v>
      </c>
      <c r="AK1564">
        <v>13.671185983779104</v>
      </c>
    </row>
    <row r="1565" spans="1:37">
      <c r="A1565">
        <v>16</v>
      </c>
      <c r="B1565">
        <v>45</v>
      </c>
      <c r="C1565">
        <v>2023</v>
      </c>
      <c r="D1565">
        <v>9</v>
      </c>
      <c r="E1565">
        <v>99</v>
      </c>
      <c r="F1565">
        <v>99</v>
      </c>
      <c r="G1565">
        <v>99</v>
      </c>
      <c r="H1565">
        <v>99</v>
      </c>
      <c r="I1565">
        <v>99</v>
      </c>
      <c r="J1565">
        <v>999</v>
      </c>
      <c r="K1565">
        <v>99</v>
      </c>
      <c r="L1565">
        <v>4</v>
      </c>
      <c r="M1565">
        <v>99</v>
      </c>
      <c r="N1565">
        <v>99</v>
      </c>
      <c r="O1565">
        <v>99</v>
      </c>
      <c r="P1565">
        <v>99</v>
      </c>
      <c r="Q1565">
        <v>40</v>
      </c>
      <c r="R1565">
        <v>80</v>
      </c>
      <c r="S1565">
        <v>4</v>
      </c>
      <c r="T1565">
        <v>5.05</v>
      </c>
      <c r="U1565">
        <v>18.361249999999998</v>
      </c>
      <c r="V1565">
        <v>0</v>
      </c>
      <c r="W1565">
        <v>0</v>
      </c>
      <c r="X1565">
        <v>70</v>
      </c>
      <c r="Y1565">
        <v>8.75</v>
      </c>
      <c r="Z1565">
        <v>4.4731838144100324</v>
      </c>
      <c r="AA1565">
        <v>0</v>
      </c>
      <c r="AB1565">
        <v>1.5239750654128179</v>
      </c>
      <c r="AD1565">
        <v>46.437992306771264</v>
      </c>
      <c r="AF1565">
        <v>10.989010989010985</v>
      </c>
      <c r="AG1565">
        <v>10.111794914157471</v>
      </c>
      <c r="AH1565">
        <v>0</v>
      </c>
      <c r="AI1565">
        <v>13</v>
      </c>
      <c r="AJ1565">
        <v>106.2769230769231</v>
      </c>
      <c r="AK1565">
        <v>15.803594457584428</v>
      </c>
    </row>
    <row r="1566" spans="1:37">
      <c r="A1566">
        <v>16</v>
      </c>
      <c r="B1566">
        <v>46</v>
      </c>
      <c r="C1566">
        <v>2023</v>
      </c>
      <c r="D1566">
        <v>10</v>
      </c>
      <c r="E1566">
        <v>99</v>
      </c>
      <c r="F1566">
        <v>99</v>
      </c>
      <c r="G1566">
        <v>99</v>
      </c>
      <c r="H1566">
        <v>99</v>
      </c>
      <c r="I1566">
        <v>99</v>
      </c>
      <c r="J1566">
        <v>999</v>
      </c>
      <c r="K1566">
        <v>99</v>
      </c>
      <c r="L1566">
        <v>4</v>
      </c>
      <c r="M1566">
        <v>99</v>
      </c>
      <c r="N1566">
        <v>99</v>
      </c>
      <c r="O1566">
        <v>99</v>
      </c>
      <c r="P1566">
        <v>99</v>
      </c>
      <c r="Q1566">
        <v>131</v>
      </c>
      <c r="R1566">
        <v>460</v>
      </c>
      <c r="S1566">
        <v>4</v>
      </c>
      <c r="T1566">
        <v>4.3565217391304358</v>
      </c>
      <c r="U1566">
        <v>18.396956521739135</v>
      </c>
      <c r="V1566">
        <v>0</v>
      </c>
      <c r="W1566">
        <v>0.21739130434782608</v>
      </c>
      <c r="X1566">
        <v>75</v>
      </c>
      <c r="Y1566">
        <v>9.5652173913043494</v>
      </c>
      <c r="Z1566">
        <v>3.7494277068032842</v>
      </c>
      <c r="AA1566">
        <v>0</v>
      </c>
      <c r="AB1566">
        <v>1.4945774703055039</v>
      </c>
      <c r="AD1566">
        <v>36.791703767747805</v>
      </c>
      <c r="AF1566">
        <v>17.49049429657795</v>
      </c>
      <c r="AG1566">
        <v>16.2134925318231</v>
      </c>
      <c r="AH1566">
        <v>0.65217391304347827</v>
      </c>
      <c r="AI1566">
        <v>94</v>
      </c>
      <c r="AJ1566">
        <v>110.14787234042556</v>
      </c>
      <c r="AK1566">
        <v>13.82089497996758</v>
      </c>
    </row>
    <row r="1567" spans="1:37">
      <c r="A1567">
        <v>16</v>
      </c>
      <c r="B1567">
        <v>47</v>
      </c>
      <c r="C1567">
        <v>2023</v>
      </c>
      <c r="D1567">
        <v>11</v>
      </c>
      <c r="E1567">
        <v>99</v>
      </c>
      <c r="F1567">
        <v>99</v>
      </c>
      <c r="G1567">
        <v>99</v>
      </c>
      <c r="H1567">
        <v>99</v>
      </c>
      <c r="I1567">
        <v>99</v>
      </c>
      <c r="J1567">
        <v>999</v>
      </c>
      <c r="K1567">
        <v>99</v>
      </c>
      <c r="L1567">
        <v>4</v>
      </c>
      <c r="M1567">
        <v>99</v>
      </c>
      <c r="N1567">
        <v>99</v>
      </c>
      <c r="O1567">
        <v>99</v>
      </c>
      <c r="P1567">
        <v>99</v>
      </c>
      <c r="Q1567">
        <v>72</v>
      </c>
      <c r="R1567">
        <v>151</v>
      </c>
      <c r="S1567">
        <v>4</v>
      </c>
      <c r="T1567">
        <v>4.6887417218543055</v>
      </c>
      <c r="U1567">
        <v>19.256291390728482</v>
      </c>
      <c r="V1567">
        <v>0</v>
      </c>
      <c r="W1567">
        <v>0</v>
      </c>
      <c r="X1567">
        <v>80.132450331125824</v>
      </c>
      <c r="Y1567">
        <v>17.880794701986751</v>
      </c>
      <c r="Z1567">
        <v>4.6849707026435068</v>
      </c>
      <c r="AA1567">
        <v>0</v>
      </c>
      <c r="AB1567">
        <v>1.2243956772024325</v>
      </c>
      <c r="AD1567">
        <v>20.116686301929985</v>
      </c>
      <c r="AF1567">
        <v>10.161507402422613</v>
      </c>
      <c r="AG1567">
        <v>9.0146425548669562</v>
      </c>
      <c r="AH1567">
        <v>1.3245033112582778</v>
      </c>
      <c r="AI1567">
        <v>32</v>
      </c>
      <c r="AJ1567">
        <v>110.11875000000001</v>
      </c>
      <c r="AK1567">
        <v>13.776531280687484</v>
      </c>
    </row>
    <row r="1568" spans="1:37">
      <c r="A1568">
        <v>16</v>
      </c>
      <c r="B1568">
        <v>48</v>
      </c>
      <c r="C1568">
        <v>2023</v>
      </c>
      <c r="D1568">
        <v>12</v>
      </c>
      <c r="E1568">
        <v>99</v>
      </c>
      <c r="F1568">
        <v>99</v>
      </c>
      <c r="G1568">
        <v>99</v>
      </c>
      <c r="H1568">
        <v>99</v>
      </c>
      <c r="I1568">
        <v>99</v>
      </c>
      <c r="J1568">
        <v>999</v>
      </c>
      <c r="K1568">
        <v>99</v>
      </c>
      <c r="L1568">
        <v>4</v>
      </c>
      <c r="M1568">
        <v>99</v>
      </c>
      <c r="N1568">
        <v>99</v>
      </c>
      <c r="O1568">
        <v>99</v>
      </c>
      <c r="P1568">
        <v>99</v>
      </c>
      <c r="Q1568">
        <v>15</v>
      </c>
      <c r="R1568">
        <v>39</v>
      </c>
      <c r="S1568">
        <v>4</v>
      </c>
      <c r="T1568">
        <v>3.7179487179487185</v>
      </c>
      <c r="U1568">
        <v>19.156410256410251</v>
      </c>
      <c r="V1568">
        <v>0</v>
      </c>
      <c r="W1568">
        <v>0</v>
      </c>
      <c r="X1568">
        <v>64.102564102564102</v>
      </c>
      <c r="Y1568">
        <v>10.256410256410255</v>
      </c>
      <c r="Z1568">
        <v>5.517840290613278</v>
      </c>
      <c r="AA1568">
        <v>0</v>
      </c>
      <c r="AB1568">
        <v>1.6004601573668955</v>
      </c>
      <c r="AD1568">
        <v>46.810329496269162</v>
      </c>
      <c r="AF1568">
        <v>13.732394366197184</v>
      </c>
      <c r="AG1568">
        <v>12.566440153401063</v>
      </c>
      <c r="AH1568">
        <v>0</v>
      </c>
      <c r="AI1568">
        <v>2</v>
      </c>
      <c r="AJ1568">
        <v>106.8</v>
      </c>
      <c r="AK1568">
        <v>13.212534792118472</v>
      </c>
    </row>
    <row r="1569" spans="1:37">
      <c r="A1569">
        <v>16</v>
      </c>
      <c r="B1569">
        <v>49</v>
      </c>
      <c r="C1569">
        <v>2023</v>
      </c>
      <c r="D1569">
        <v>1</v>
      </c>
      <c r="E1569">
        <v>99</v>
      </c>
      <c r="F1569">
        <v>99</v>
      </c>
      <c r="G1569">
        <v>99</v>
      </c>
      <c r="H1569">
        <v>99</v>
      </c>
      <c r="I1569">
        <v>99</v>
      </c>
      <c r="J1569">
        <v>999</v>
      </c>
      <c r="K1569">
        <v>99</v>
      </c>
      <c r="L1569">
        <v>5</v>
      </c>
      <c r="M1569">
        <v>99</v>
      </c>
      <c r="N1569">
        <v>99</v>
      </c>
      <c r="O1569">
        <v>99</v>
      </c>
      <c r="P1569">
        <v>99</v>
      </c>
      <c r="Q1569">
        <v>34</v>
      </c>
      <c r="R1569">
        <v>152</v>
      </c>
      <c r="S1569">
        <v>5</v>
      </c>
      <c r="T1569">
        <v>5.3552631578947372</v>
      </c>
      <c r="U1569">
        <v>21.671052631578963</v>
      </c>
      <c r="V1569">
        <v>0</v>
      </c>
      <c r="W1569">
        <v>0</v>
      </c>
      <c r="X1569">
        <v>91.44736842105263</v>
      </c>
      <c r="Y1569">
        <v>31.578947368421055</v>
      </c>
      <c r="Z1569">
        <v>5.0450944331434489</v>
      </c>
      <c r="AA1569">
        <v>0</v>
      </c>
      <c r="AB1569">
        <v>1.5364342465285712</v>
      </c>
      <c r="AD1569">
        <v>30.738127086813023</v>
      </c>
      <c r="AF1569">
        <v>28.625235404896426</v>
      </c>
      <c r="AG1569">
        <v>27.490777987347904</v>
      </c>
      <c r="AH1569">
        <v>1.3157894736842111</v>
      </c>
      <c r="AI1569">
        <v>0</v>
      </c>
    </row>
    <row r="1570" spans="1:37">
      <c r="A1570">
        <v>16</v>
      </c>
      <c r="B1570">
        <v>50</v>
      </c>
      <c r="C1570">
        <v>2023</v>
      </c>
      <c r="D1570">
        <v>2</v>
      </c>
      <c r="E1570">
        <v>99</v>
      </c>
      <c r="F1570">
        <v>99</v>
      </c>
      <c r="G1570">
        <v>99</v>
      </c>
      <c r="H1570">
        <v>99</v>
      </c>
      <c r="I1570">
        <v>99</v>
      </c>
      <c r="J1570">
        <v>999</v>
      </c>
      <c r="K1570">
        <v>99</v>
      </c>
      <c r="L1570">
        <v>5</v>
      </c>
      <c r="M1570">
        <v>99</v>
      </c>
      <c r="N1570">
        <v>99</v>
      </c>
      <c r="O1570">
        <v>99</v>
      </c>
      <c r="P1570">
        <v>99</v>
      </c>
      <c r="Q1570">
        <v>35</v>
      </c>
      <c r="R1570">
        <v>132</v>
      </c>
      <c r="S1570">
        <v>5</v>
      </c>
      <c r="T1570">
        <v>5.4242424242424239</v>
      </c>
      <c r="U1570">
        <v>21.257575757575765</v>
      </c>
      <c r="V1570">
        <v>0</v>
      </c>
      <c r="W1570">
        <v>2.2727272727272729</v>
      </c>
      <c r="X1570">
        <v>86.363636363636346</v>
      </c>
      <c r="Y1570">
        <v>35.606060606060609</v>
      </c>
      <c r="Z1570">
        <v>5.2627064303011712</v>
      </c>
      <c r="AA1570">
        <v>0</v>
      </c>
      <c r="AB1570">
        <v>1.9034307627290312</v>
      </c>
      <c r="AD1570">
        <v>29.024007529485225</v>
      </c>
      <c r="AF1570">
        <v>33.846153846153847</v>
      </c>
      <c r="AG1570">
        <v>33.651943441708745</v>
      </c>
      <c r="AH1570">
        <v>2.2727272727272729</v>
      </c>
      <c r="AI1570">
        <v>12</v>
      </c>
      <c r="AJ1570">
        <v>103.94166666666663</v>
      </c>
      <c r="AK1570">
        <v>13.942303283895852</v>
      </c>
    </row>
    <row r="1571" spans="1:37">
      <c r="A1571">
        <v>16</v>
      </c>
      <c r="B1571">
        <v>51</v>
      </c>
      <c r="C1571">
        <v>2023</v>
      </c>
      <c r="D1571">
        <v>3</v>
      </c>
      <c r="E1571">
        <v>99</v>
      </c>
      <c r="F1571">
        <v>99</v>
      </c>
      <c r="G1571">
        <v>99</v>
      </c>
      <c r="H1571">
        <v>99</v>
      </c>
      <c r="I1571">
        <v>99</v>
      </c>
      <c r="J1571">
        <v>999</v>
      </c>
      <c r="K1571">
        <v>99</v>
      </c>
      <c r="L1571">
        <v>5</v>
      </c>
      <c r="M1571">
        <v>99</v>
      </c>
      <c r="N1571">
        <v>99</v>
      </c>
      <c r="O1571">
        <v>99</v>
      </c>
      <c r="P1571">
        <v>99</v>
      </c>
      <c r="Q1571">
        <v>93</v>
      </c>
      <c r="R1571">
        <v>248</v>
      </c>
      <c r="S1571">
        <v>5</v>
      </c>
      <c r="T1571">
        <v>5.6532258064516112</v>
      </c>
      <c r="U1571">
        <v>19.930645161290322</v>
      </c>
      <c r="V1571">
        <v>0</v>
      </c>
      <c r="W1571">
        <v>0.80645161290322565</v>
      </c>
      <c r="X1571">
        <v>80.645161290322562</v>
      </c>
      <c r="Y1571">
        <v>22.983870967741939</v>
      </c>
      <c r="Z1571">
        <v>4.4164497751049847</v>
      </c>
      <c r="AA1571">
        <v>0</v>
      </c>
      <c r="AB1571">
        <v>1.5215884889340516</v>
      </c>
      <c r="AD1571">
        <v>27.423806052967976</v>
      </c>
      <c r="AF1571">
        <v>28.637413394919161</v>
      </c>
      <c r="AG1571">
        <v>26.705856291501657</v>
      </c>
      <c r="AH1571">
        <v>0</v>
      </c>
      <c r="AI1571">
        <v>1</v>
      </c>
      <c r="AJ1571">
        <v>98</v>
      </c>
      <c r="AK1571">
        <v>11.58105891252794</v>
      </c>
    </row>
    <row r="1572" spans="1:37">
      <c r="A1572">
        <v>16</v>
      </c>
      <c r="B1572">
        <v>52</v>
      </c>
      <c r="C1572">
        <v>2023</v>
      </c>
      <c r="D1572">
        <v>4</v>
      </c>
      <c r="E1572">
        <v>99</v>
      </c>
      <c r="F1572">
        <v>99</v>
      </c>
      <c r="G1572">
        <v>99</v>
      </c>
      <c r="H1572">
        <v>99</v>
      </c>
      <c r="I1572">
        <v>99</v>
      </c>
      <c r="J1572">
        <v>999</v>
      </c>
      <c r="K1572">
        <v>99</v>
      </c>
      <c r="L1572">
        <v>5</v>
      </c>
      <c r="M1572">
        <v>99</v>
      </c>
      <c r="N1572">
        <v>99</v>
      </c>
      <c r="O1572">
        <v>99</v>
      </c>
      <c r="P1572">
        <v>99</v>
      </c>
      <c r="Q1572">
        <v>35</v>
      </c>
      <c r="R1572">
        <v>105</v>
      </c>
      <c r="S1572">
        <v>5</v>
      </c>
      <c r="T1572">
        <v>5.1714285714285699</v>
      </c>
      <c r="U1572">
        <v>17.101904761904773</v>
      </c>
      <c r="V1572">
        <v>0</v>
      </c>
      <c r="W1572">
        <v>0</v>
      </c>
      <c r="X1572">
        <v>56.190476190476176</v>
      </c>
      <c r="Y1572">
        <v>14.285714285714288</v>
      </c>
      <c r="Z1572">
        <v>5.8724535466528875</v>
      </c>
      <c r="AA1572">
        <v>0</v>
      </c>
      <c r="AB1572">
        <v>1.74823526180324</v>
      </c>
      <c r="AD1572">
        <v>32.780505355076222</v>
      </c>
      <c r="AF1572">
        <v>22.340425531914899</v>
      </c>
      <c r="AG1572">
        <v>19.705249758581346</v>
      </c>
      <c r="AH1572">
        <v>0</v>
      </c>
      <c r="AI1572">
        <v>0</v>
      </c>
    </row>
    <row r="1573" spans="1:37">
      <c r="A1573">
        <v>16</v>
      </c>
      <c r="B1573">
        <v>53</v>
      </c>
      <c r="C1573">
        <v>2023</v>
      </c>
      <c r="D1573">
        <v>5</v>
      </c>
      <c r="E1573">
        <v>99</v>
      </c>
      <c r="F1573">
        <v>99</v>
      </c>
      <c r="G1573">
        <v>99</v>
      </c>
      <c r="H1573">
        <v>99</v>
      </c>
      <c r="I1573">
        <v>99</v>
      </c>
      <c r="J1573">
        <v>999</v>
      </c>
      <c r="K1573">
        <v>99</v>
      </c>
      <c r="L1573">
        <v>5</v>
      </c>
      <c r="M1573">
        <v>99</v>
      </c>
      <c r="N1573">
        <v>99</v>
      </c>
      <c r="O1573">
        <v>99</v>
      </c>
      <c r="P1573">
        <v>99</v>
      </c>
      <c r="Q1573">
        <v>48</v>
      </c>
      <c r="R1573">
        <v>132</v>
      </c>
      <c r="S1573">
        <v>5</v>
      </c>
      <c r="T1573">
        <v>5.5227272727272716</v>
      </c>
      <c r="U1573">
        <v>20.526515151515152</v>
      </c>
      <c r="V1573">
        <v>0</v>
      </c>
      <c r="W1573">
        <v>0</v>
      </c>
      <c r="X1573">
        <v>80.303030303030297</v>
      </c>
      <c r="Y1573">
        <v>23.484848484848481</v>
      </c>
      <c r="Z1573">
        <v>5.1298422778117594</v>
      </c>
      <c r="AA1573">
        <v>0</v>
      </c>
      <c r="AB1573">
        <v>1.5446187579587471</v>
      </c>
      <c r="AD1573">
        <v>33.756866667077801</v>
      </c>
      <c r="AF1573">
        <v>33.587786259541993</v>
      </c>
      <c r="AG1573">
        <v>33.640415678581618</v>
      </c>
      <c r="AH1573">
        <v>0</v>
      </c>
      <c r="AI1573">
        <v>17</v>
      </c>
      <c r="AJ1573">
        <v>108.32352941176468</v>
      </c>
      <c r="AK1573">
        <v>15.726921560334571</v>
      </c>
    </row>
    <row r="1574" spans="1:37">
      <c r="A1574">
        <v>16</v>
      </c>
      <c r="B1574">
        <v>54</v>
      </c>
      <c r="C1574">
        <v>2023</v>
      </c>
      <c r="D1574">
        <v>6</v>
      </c>
      <c r="E1574">
        <v>99</v>
      </c>
      <c r="F1574">
        <v>99</v>
      </c>
      <c r="G1574">
        <v>99</v>
      </c>
      <c r="H1574">
        <v>99</v>
      </c>
      <c r="I1574">
        <v>99</v>
      </c>
      <c r="J1574">
        <v>999</v>
      </c>
      <c r="K1574">
        <v>99</v>
      </c>
      <c r="L1574">
        <v>5</v>
      </c>
      <c r="M1574">
        <v>99</v>
      </c>
      <c r="N1574">
        <v>99</v>
      </c>
      <c r="O1574">
        <v>99</v>
      </c>
      <c r="P1574">
        <v>99</v>
      </c>
      <c r="Q1574">
        <v>66</v>
      </c>
      <c r="R1574">
        <v>222</v>
      </c>
      <c r="S1574">
        <v>5</v>
      </c>
      <c r="T1574">
        <v>5.7027027027027009</v>
      </c>
      <c r="U1574">
        <v>21.415765765765777</v>
      </c>
      <c r="V1574">
        <v>0</v>
      </c>
      <c r="W1574">
        <v>1.8018018018018012</v>
      </c>
      <c r="X1574">
        <v>82.432432432432421</v>
      </c>
      <c r="Y1574">
        <v>35.585585585585591</v>
      </c>
      <c r="Z1574">
        <v>5.9836394134187927</v>
      </c>
      <c r="AA1574">
        <v>0</v>
      </c>
      <c r="AB1574">
        <v>1.6417667619986416</v>
      </c>
      <c r="AD1574">
        <v>47.43246390848261</v>
      </c>
      <c r="AF1574">
        <v>26.460071513706797</v>
      </c>
      <c r="AG1574">
        <v>25.786593336262221</v>
      </c>
      <c r="AH1574">
        <v>0.45045045045045035</v>
      </c>
      <c r="AI1574">
        <v>39</v>
      </c>
      <c r="AJ1574">
        <v>112.8</v>
      </c>
      <c r="AK1574">
        <v>15.773616810030427</v>
      </c>
    </row>
    <row r="1575" spans="1:37">
      <c r="A1575">
        <v>16</v>
      </c>
      <c r="B1575">
        <v>55</v>
      </c>
      <c r="C1575">
        <v>2023</v>
      </c>
      <c r="D1575">
        <v>7</v>
      </c>
      <c r="E1575">
        <v>99</v>
      </c>
      <c r="F1575">
        <v>99</v>
      </c>
      <c r="G1575">
        <v>99</v>
      </c>
      <c r="H1575">
        <v>99</v>
      </c>
      <c r="I1575">
        <v>99</v>
      </c>
      <c r="J1575">
        <v>999</v>
      </c>
      <c r="K1575">
        <v>99</v>
      </c>
      <c r="L1575">
        <v>5</v>
      </c>
      <c r="M1575">
        <v>99</v>
      </c>
      <c r="N1575">
        <v>99</v>
      </c>
      <c r="O1575">
        <v>99</v>
      </c>
      <c r="P1575">
        <v>99</v>
      </c>
      <c r="Q1575">
        <v>18</v>
      </c>
      <c r="R1575">
        <v>56</v>
      </c>
      <c r="S1575">
        <v>5</v>
      </c>
      <c r="T1575">
        <v>5.5357142857142847</v>
      </c>
      <c r="U1575">
        <v>18.801785714285721</v>
      </c>
      <c r="V1575">
        <v>0</v>
      </c>
      <c r="W1575">
        <v>5.3571428571428559</v>
      </c>
      <c r="X1575">
        <v>64.285714285714306</v>
      </c>
      <c r="Y1575">
        <v>23.214285714285719</v>
      </c>
      <c r="Z1575">
        <v>6.4268546814860077</v>
      </c>
      <c r="AA1575">
        <v>0</v>
      </c>
      <c r="AB1575">
        <v>1.7724507419539379</v>
      </c>
      <c r="AD1575">
        <v>49.575253992258638</v>
      </c>
      <c r="AF1575">
        <v>32.941176470588246</v>
      </c>
      <c r="AG1575">
        <v>31.068161699616397</v>
      </c>
      <c r="AH1575">
        <v>0</v>
      </c>
      <c r="AI1575">
        <v>22</v>
      </c>
      <c r="AJ1575">
        <v>110.7318181818182</v>
      </c>
      <c r="AK1575">
        <v>15.702642044142095</v>
      </c>
    </row>
    <row r="1576" spans="1:37">
      <c r="A1576">
        <v>16</v>
      </c>
      <c r="B1576">
        <v>56</v>
      </c>
      <c r="C1576">
        <v>2023</v>
      </c>
      <c r="D1576">
        <v>8</v>
      </c>
      <c r="E1576">
        <v>99</v>
      </c>
      <c r="F1576">
        <v>99</v>
      </c>
      <c r="G1576">
        <v>99</v>
      </c>
      <c r="H1576">
        <v>99</v>
      </c>
      <c r="I1576">
        <v>99</v>
      </c>
      <c r="J1576">
        <v>999</v>
      </c>
      <c r="K1576">
        <v>99</v>
      </c>
      <c r="L1576">
        <v>5</v>
      </c>
      <c r="M1576">
        <v>99</v>
      </c>
      <c r="N1576">
        <v>99</v>
      </c>
      <c r="O1576">
        <v>99</v>
      </c>
      <c r="P1576">
        <v>99</v>
      </c>
      <c r="Q1576">
        <v>29</v>
      </c>
      <c r="R1576">
        <v>82</v>
      </c>
      <c r="S1576">
        <v>5</v>
      </c>
      <c r="T1576">
        <v>5.4024390243902429</v>
      </c>
      <c r="U1576">
        <v>18.395121951219512</v>
      </c>
      <c r="V1576">
        <v>0</v>
      </c>
      <c r="W1576">
        <v>2.4390243902439024</v>
      </c>
      <c r="X1576">
        <v>60.975609756097562</v>
      </c>
      <c r="Y1576">
        <v>21.951219512195124</v>
      </c>
      <c r="Z1576">
        <v>5.2587882875640277</v>
      </c>
      <c r="AA1576">
        <v>0</v>
      </c>
      <c r="AB1576">
        <v>1.8403323937410625</v>
      </c>
      <c r="AD1576">
        <v>59.509492951380587</v>
      </c>
      <c r="AF1576">
        <v>19.806763285024154</v>
      </c>
      <c r="AG1576">
        <v>19.136789221283404</v>
      </c>
      <c r="AH1576">
        <v>0</v>
      </c>
      <c r="AI1576">
        <v>15</v>
      </c>
      <c r="AJ1576">
        <v>104.49333333333333</v>
      </c>
      <c r="AK1576">
        <v>16.432906721371019</v>
      </c>
    </row>
    <row r="1577" spans="1:37">
      <c r="A1577">
        <v>16</v>
      </c>
      <c r="B1577">
        <v>57</v>
      </c>
      <c r="C1577">
        <v>2023</v>
      </c>
      <c r="D1577">
        <v>9</v>
      </c>
      <c r="E1577">
        <v>99</v>
      </c>
      <c r="F1577">
        <v>99</v>
      </c>
      <c r="G1577">
        <v>99</v>
      </c>
      <c r="H1577">
        <v>99</v>
      </c>
      <c r="I1577">
        <v>99</v>
      </c>
      <c r="J1577">
        <v>999</v>
      </c>
      <c r="K1577">
        <v>99</v>
      </c>
      <c r="L1577">
        <v>5</v>
      </c>
      <c r="M1577">
        <v>99</v>
      </c>
      <c r="N1577">
        <v>99</v>
      </c>
      <c r="O1577">
        <v>99</v>
      </c>
      <c r="P1577">
        <v>99</v>
      </c>
      <c r="Q1577">
        <v>63</v>
      </c>
      <c r="R1577">
        <v>206</v>
      </c>
      <c r="S1577">
        <v>5</v>
      </c>
      <c r="T1577">
        <v>5.1941747572815515</v>
      </c>
      <c r="U1577">
        <v>18.846116504854368</v>
      </c>
      <c r="V1577">
        <v>0</v>
      </c>
      <c r="W1577">
        <v>0</v>
      </c>
      <c r="X1577">
        <v>71.844660194174779</v>
      </c>
      <c r="Y1577">
        <v>16.990291262135923</v>
      </c>
      <c r="Z1577">
        <v>5.0225471689270051</v>
      </c>
      <c r="AA1577">
        <v>0</v>
      </c>
      <c r="AB1577">
        <v>1.4849291600061572</v>
      </c>
      <c r="AD1577">
        <v>41.946511303362357</v>
      </c>
      <c r="AF1577">
        <v>28.296703296703299</v>
      </c>
      <c r="AG1577">
        <v>26.725455371525328</v>
      </c>
      <c r="AH1577">
        <v>0</v>
      </c>
      <c r="AI1577">
        <v>15</v>
      </c>
      <c r="AJ1577">
        <v>101.63333333333335</v>
      </c>
      <c r="AK1577">
        <v>15.291699578109252</v>
      </c>
    </row>
    <row r="1578" spans="1:37">
      <c r="A1578">
        <v>16</v>
      </c>
      <c r="B1578">
        <v>58</v>
      </c>
      <c r="C1578">
        <v>2023</v>
      </c>
      <c r="D1578">
        <v>10</v>
      </c>
      <c r="E1578">
        <v>99</v>
      </c>
      <c r="F1578">
        <v>99</v>
      </c>
      <c r="G1578">
        <v>99</v>
      </c>
      <c r="H1578">
        <v>99</v>
      </c>
      <c r="I1578">
        <v>99</v>
      </c>
      <c r="J1578">
        <v>999</v>
      </c>
      <c r="K1578">
        <v>99</v>
      </c>
      <c r="L1578">
        <v>5</v>
      </c>
      <c r="M1578">
        <v>99</v>
      </c>
      <c r="N1578">
        <v>99</v>
      </c>
      <c r="O1578">
        <v>99</v>
      </c>
      <c r="P1578">
        <v>99</v>
      </c>
      <c r="Q1578">
        <v>174</v>
      </c>
      <c r="R1578">
        <v>747</v>
      </c>
      <c r="S1578">
        <v>5</v>
      </c>
      <c r="T1578">
        <v>5.1352074966532797</v>
      </c>
      <c r="U1578">
        <v>19.668674698795193</v>
      </c>
      <c r="V1578">
        <v>0</v>
      </c>
      <c r="W1578">
        <v>0.26773761713520744</v>
      </c>
      <c r="X1578">
        <v>79.116465863453811</v>
      </c>
      <c r="Y1578">
        <v>17.938420348058902</v>
      </c>
      <c r="Z1578">
        <v>4.8159161305656246</v>
      </c>
      <c r="AA1578">
        <v>0</v>
      </c>
      <c r="AB1578">
        <v>1.5903591920978901</v>
      </c>
      <c r="AD1578">
        <v>31.333154621580057</v>
      </c>
      <c r="AF1578">
        <v>28.403041825095055</v>
      </c>
      <c r="AG1578">
        <v>28.149355874531562</v>
      </c>
      <c r="AH1578">
        <v>1.0709504685408298</v>
      </c>
      <c r="AI1578">
        <v>170</v>
      </c>
      <c r="AJ1578">
        <v>107.81823529411764</v>
      </c>
      <c r="AK1578">
        <v>14.67041253125023</v>
      </c>
    </row>
    <row r="1579" spans="1:37">
      <c r="A1579">
        <v>16</v>
      </c>
      <c r="B1579">
        <v>59</v>
      </c>
      <c r="C1579">
        <v>2023</v>
      </c>
      <c r="D1579">
        <v>11</v>
      </c>
      <c r="E1579">
        <v>99</v>
      </c>
      <c r="F1579">
        <v>99</v>
      </c>
      <c r="G1579">
        <v>99</v>
      </c>
      <c r="H1579">
        <v>99</v>
      </c>
      <c r="I1579">
        <v>99</v>
      </c>
      <c r="J1579">
        <v>999</v>
      </c>
      <c r="K1579">
        <v>99</v>
      </c>
      <c r="L1579">
        <v>5</v>
      </c>
      <c r="M1579">
        <v>99</v>
      </c>
      <c r="N1579">
        <v>99</v>
      </c>
      <c r="O1579">
        <v>99</v>
      </c>
      <c r="P1579">
        <v>99</v>
      </c>
      <c r="Q1579">
        <v>108</v>
      </c>
      <c r="R1579">
        <v>444</v>
      </c>
      <c r="S1579">
        <v>5</v>
      </c>
      <c r="T1579">
        <v>5.3355855855855854</v>
      </c>
      <c r="U1579">
        <v>20.573873873873861</v>
      </c>
      <c r="V1579">
        <v>0</v>
      </c>
      <c r="W1579">
        <v>0</v>
      </c>
      <c r="X1579">
        <v>84.909909909909942</v>
      </c>
      <c r="Y1579">
        <v>24.549549549549557</v>
      </c>
      <c r="Z1579">
        <v>4.8476884379361644</v>
      </c>
      <c r="AA1579">
        <v>0</v>
      </c>
      <c r="AB1579">
        <v>1.3762772509577921</v>
      </c>
      <c r="AD1579">
        <v>31.796394194411111</v>
      </c>
      <c r="AF1579">
        <v>29.878869448183039</v>
      </c>
      <c r="AG1579">
        <v>28.320307050314209</v>
      </c>
      <c r="AH1579">
        <v>0.22522522522522517</v>
      </c>
      <c r="AI1579">
        <v>93</v>
      </c>
      <c r="AJ1579">
        <v>108.80860215053764</v>
      </c>
      <c r="AK1579">
        <v>14.754311993771003</v>
      </c>
    </row>
    <row r="1580" spans="1:37">
      <c r="A1580">
        <v>16</v>
      </c>
      <c r="B1580">
        <v>60</v>
      </c>
      <c r="C1580">
        <v>2023</v>
      </c>
      <c r="D1580">
        <v>12</v>
      </c>
      <c r="E1580">
        <v>99</v>
      </c>
      <c r="F1580">
        <v>99</v>
      </c>
      <c r="G1580">
        <v>99</v>
      </c>
      <c r="H1580">
        <v>99</v>
      </c>
      <c r="I1580">
        <v>99</v>
      </c>
      <c r="J1580">
        <v>999</v>
      </c>
      <c r="K1580">
        <v>99</v>
      </c>
      <c r="L1580">
        <v>5</v>
      </c>
      <c r="M1580">
        <v>99</v>
      </c>
      <c r="N1580">
        <v>99</v>
      </c>
      <c r="O1580">
        <v>99</v>
      </c>
      <c r="P1580">
        <v>99</v>
      </c>
      <c r="Q1580">
        <v>28</v>
      </c>
      <c r="R1580">
        <v>95</v>
      </c>
      <c r="S1580">
        <v>5</v>
      </c>
      <c r="T1580">
        <v>5.052631578947369</v>
      </c>
      <c r="U1580">
        <v>19.227368421052624</v>
      </c>
      <c r="V1580">
        <v>0</v>
      </c>
      <c r="W1580">
        <v>1.0526315789473681</v>
      </c>
      <c r="X1580">
        <v>73.68421052631578</v>
      </c>
      <c r="Y1580">
        <v>17.89473684210526</v>
      </c>
      <c r="Z1580">
        <v>4.3538112065362702</v>
      </c>
      <c r="AA1580">
        <v>0</v>
      </c>
      <c r="AB1580">
        <v>1.6115923544424964</v>
      </c>
      <c r="AD1580">
        <v>32.503989737434054</v>
      </c>
      <c r="AF1580">
        <v>33.450704225352119</v>
      </c>
      <c r="AG1580">
        <v>30.723945367691574</v>
      </c>
      <c r="AH1580">
        <v>1.0526315789473681</v>
      </c>
      <c r="AI1580">
        <v>11</v>
      </c>
      <c r="AJ1580">
        <v>102.4909090909091</v>
      </c>
      <c r="AK1580">
        <v>14.914593342277337</v>
      </c>
    </row>
    <row r="1581" spans="1:37">
      <c r="A1581">
        <v>16</v>
      </c>
      <c r="B1581">
        <v>61</v>
      </c>
      <c r="C1581">
        <v>2023</v>
      </c>
      <c r="D1581">
        <v>1</v>
      </c>
      <c r="E1581">
        <v>99</v>
      </c>
      <c r="F1581">
        <v>99</v>
      </c>
      <c r="G1581">
        <v>99</v>
      </c>
      <c r="H1581">
        <v>99</v>
      </c>
      <c r="I1581">
        <v>99</v>
      </c>
      <c r="J1581">
        <v>999</v>
      </c>
      <c r="K1581">
        <v>99</v>
      </c>
      <c r="L1581">
        <v>6</v>
      </c>
      <c r="M1581">
        <v>99</v>
      </c>
      <c r="N1581">
        <v>99</v>
      </c>
      <c r="O1581">
        <v>99</v>
      </c>
      <c r="P1581">
        <v>99</v>
      </c>
      <c r="Q1581">
        <v>34</v>
      </c>
      <c r="R1581">
        <v>189</v>
      </c>
      <c r="S1581">
        <v>6</v>
      </c>
      <c r="T1581">
        <v>6.4867724867724847</v>
      </c>
      <c r="U1581">
        <v>22.76455026455028</v>
      </c>
      <c r="V1581">
        <v>8.4656084656084651</v>
      </c>
      <c r="W1581">
        <v>3.1746031746031735</v>
      </c>
      <c r="X1581">
        <v>88.8888888888889</v>
      </c>
      <c r="Y1581">
        <v>50.793650793650784</v>
      </c>
      <c r="Z1581">
        <v>4.7640144062907277</v>
      </c>
      <c r="AA1581">
        <v>0</v>
      </c>
      <c r="AB1581">
        <v>1.7415205470974491</v>
      </c>
      <c r="AD1581">
        <v>18.051659785872463</v>
      </c>
      <c r="AF1581">
        <v>35.593220338983052</v>
      </c>
      <c r="AG1581">
        <v>35.907429353541097</v>
      </c>
      <c r="AH1581">
        <v>3.7037037037037042</v>
      </c>
      <c r="AI1581">
        <v>1</v>
      </c>
      <c r="AJ1581">
        <v>115.7</v>
      </c>
      <c r="AK1581">
        <v>17.174399453041094</v>
      </c>
    </row>
    <row r="1582" spans="1:37">
      <c r="A1582">
        <v>16</v>
      </c>
      <c r="B1582">
        <v>62</v>
      </c>
      <c r="C1582">
        <v>2023</v>
      </c>
      <c r="D1582">
        <v>2</v>
      </c>
      <c r="E1582">
        <v>99</v>
      </c>
      <c r="F1582">
        <v>99</v>
      </c>
      <c r="G1582">
        <v>99</v>
      </c>
      <c r="H1582">
        <v>99</v>
      </c>
      <c r="I1582">
        <v>99</v>
      </c>
      <c r="J1582">
        <v>999</v>
      </c>
      <c r="K1582">
        <v>99</v>
      </c>
      <c r="L1582">
        <v>6</v>
      </c>
      <c r="M1582">
        <v>99</v>
      </c>
      <c r="N1582">
        <v>99</v>
      </c>
      <c r="O1582">
        <v>99</v>
      </c>
      <c r="P1582">
        <v>99</v>
      </c>
      <c r="Q1582">
        <v>29</v>
      </c>
      <c r="R1582">
        <v>125</v>
      </c>
      <c r="S1582">
        <v>6</v>
      </c>
      <c r="T1582">
        <v>6.0960000000000001</v>
      </c>
      <c r="U1582">
        <v>22.746399999999998</v>
      </c>
      <c r="V1582">
        <v>9.6</v>
      </c>
      <c r="W1582">
        <v>1.6</v>
      </c>
      <c r="X1582">
        <v>90.4</v>
      </c>
      <c r="Y1582">
        <v>48</v>
      </c>
      <c r="Z1582">
        <v>4.9730882799323011</v>
      </c>
      <c r="AA1582">
        <v>0</v>
      </c>
      <c r="AB1582">
        <v>1.670563976625858</v>
      </c>
      <c r="AD1582">
        <v>37.626353807317678</v>
      </c>
      <c r="AF1582">
        <v>32.051282051282051</v>
      </c>
      <c r="AG1582">
        <v>34.099276831008716</v>
      </c>
      <c r="AH1582">
        <v>1.6</v>
      </c>
      <c r="AI1582">
        <v>0</v>
      </c>
    </row>
    <row r="1583" spans="1:37">
      <c r="A1583">
        <v>16</v>
      </c>
      <c r="B1583">
        <v>63</v>
      </c>
      <c r="C1583">
        <v>2023</v>
      </c>
      <c r="D1583">
        <v>3</v>
      </c>
      <c r="E1583">
        <v>99</v>
      </c>
      <c r="F1583">
        <v>99</v>
      </c>
      <c r="G1583">
        <v>99</v>
      </c>
      <c r="H1583">
        <v>99</v>
      </c>
      <c r="I1583">
        <v>99</v>
      </c>
      <c r="J1583">
        <v>999</v>
      </c>
      <c r="K1583">
        <v>99</v>
      </c>
      <c r="L1583">
        <v>6</v>
      </c>
      <c r="M1583">
        <v>99</v>
      </c>
      <c r="N1583">
        <v>99</v>
      </c>
      <c r="O1583">
        <v>99</v>
      </c>
      <c r="P1583">
        <v>99</v>
      </c>
      <c r="Q1583">
        <v>94</v>
      </c>
      <c r="R1583">
        <v>294</v>
      </c>
      <c r="S1583">
        <v>6</v>
      </c>
      <c r="T1583">
        <v>6.5272108843537406</v>
      </c>
      <c r="U1583">
        <v>23.660204081632649</v>
      </c>
      <c r="V1583">
        <v>10.544217687074831</v>
      </c>
      <c r="W1583">
        <v>2.3809523809523818</v>
      </c>
      <c r="X1583">
        <v>94.217687074829925</v>
      </c>
      <c r="Y1583">
        <v>54.081632653061213</v>
      </c>
      <c r="Z1583">
        <v>4.7070161800121006</v>
      </c>
      <c r="AA1583">
        <v>0</v>
      </c>
      <c r="AB1583">
        <v>1.7489377854276282</v>
      </c>
      <c r="AD1583">
        <v>44.063662893436515</v>
      </c>
      <c r="AF1583">
        <v>33.949191685912247</v>
      </c>
      <c r="AG1583">
        <v>37.583678673892237</v>
      </c>
      <c r="AH1583">
        <v>0</v>
      </c>
      <c r="AI1583">
        <v>2</v>
      </c>
      <c r="AJ1583">
        <v>87.449999999999989</v>
      </c>
      <c r="AK1583">
        <v>20.56288075298588</v>
      </c>
    </row>
    <row r="1584" spans="1:37">
      <c r="A1584">
        <v>16</v>
      </c>
      <c r="B1584">
        <v>64</v>
      </c>
      <c r="C1584">
        <v>2023</v>
      </c>
      <c r="D1584">
        <v>4</v>
      </c>
      <c r="E1584">
        <v>99</v>
      </c>
      <c r="F1584">
        <v>99</v>
      </c>
      <c r="G1584">
        <v>99</v>
      </c>
      <c r="H1584">
        <v>99</v>
      </c>
      <c r="I1584">
        <v>99</v>
      </c>
      <c r="J1584">
        <v>999</v>
      </c>
      <c r="K1584">
        <v>99</v>
      </c>
      <c r="L1584">
        <v>6</v>
      </c>
      <c r="M1584">
        <v>99</v>
      </c>
      <c r="N1584">
        <v>99</v>
      </c>
      <c r="O1584">
        <v>99</v>
      </c>
      <c r="P1584">
        <v>99</v>
      </c>
      <c r="Q1584">
        <v>41</v>
      </c>
      <c r="R1584">
        <v>152</v>
      </c>
      <c r="S1584">
        <v>6</v>
      </c>
      <c r="T1584">
        <v>6.8355263157894761</v>
      </c>
      <c r="U1584">
        <v>21.378947368421048</v>
      </c>
      <c r="V1584">
        <v>5.2631578947368443</v>
      </c>
      <c r="W1584">
        <v>3.2894736842105257</v>
      </c>
      <c r="X1584">
        <v>84.868421052631547</v>
      </c>
      <c r="Y1584">
        <v>36.84210526315789</v>
      </c>
      <c r="Z1584">
        <v>5.9470429580252846</v>
      </c>
      <c r="AA1584">
        <v>0</v>
      </c>
      <c r="AB1584">
        <v>1.7563571710974339</v>
      </c>
      <c r="AD1584">
        <v>43.263273393997693</v>
      </c>
      <c r="AF1584">
        <v>32.340425531914903</v>
      </c>
      <c r="AG1584">
        <v>35.659731366868598</v>
      </c>
      <c r="AH1584">
        <v>0</v>
      </c>
      <c r="AI1584">
        <v>1</v>
      </c>
      <c r="AJ1584">
        <v>124.5</v>
      </c>
      <c r="AK1584">
        <v>16.530372064863055</v>
      </c>
    </row>
    <row r="1585" spans="1:37">
      <c r="A1585">
        <v>16</v>
      </c>
      <c r="B1585">
        <v>65</v>
      </c>
      <c r="C1585">
        <v>2023</v>
      </c>
      <c r="D1585">
        <v>5</v>
      </c>
      <c r="E1585">
        <v>99</v>
      </c>
      <c r="F1585">
        <v>99</v>
      </c>
      <c r="G1585">
        <v>99</v>
      </c>
      <c r="H1585">
        <v>99</v>
      </c>
      <c r="I1585">
        <v>99</v>
      </c>
      <c r="J1585">
        <v>999</v>
      </c>
      <c r="K1585">
        <v>99</v>
      </c>
      <c r="L1585">
        <v>6</v>
      </c>
      <c r="M1585">
        <v>99</v>
      </c>
      <c r="N1585">
        <v>99</v>
      </c>
      <c r="O1585">
        <v>99</v>
      </c>
      <c r="P1585">
        <v>99</v>
      </c>
      <c r="Q1585">
        <v>38</v>
      </c>
      <c r="R1585">
        <v>81</v>
      </c>
      <c r="S1585">
        <v>6</v>
      </c>
      <c r="T1585">
        <v>6.839506172839509</v>
      </c>
      <c r="U1585">
        <v>22.967901234567904</v>
      </c>
      <c r="V1585">
        <v>4.9382716049382722</v>
      </c>
      <c r="W1585">
        <v>4.9382716049382722</v>
      </c>
      <c r="X1585">
        <v>87.654320987654302</v>
      </c>
      <c r="Y1585">
        <v>45.679012345679006</v>
      </c>
      <c r="Z1585">
        <v>6.4107515239133033</v>
      </c>
      <c r="AA1585">
        <v>0</v>
      </c>
      <c r="AB1585">
        <v>1.7174255073856</v>
      </c>
      <c r="AD1585">
        <v>50.333949787824963</v>
      </c>
      <c r="AF1585">
        <v>20.610687022900763</v>
      </c>
      <c r="AG1585">
        <v>23.098220826142555</v>
      </c>
      <c r="AH1585">
        <v>0</v>
      </c>
      <c r="AI1585">
        <v>9</v>
      </c>
      <c r="AJ1585">
        <v>106.9</v>
      </c>
      <c r="AK1585">
        <v>18.327448623475803</v>
      </c>
    </row>
    <row r="1586" spans="1:37">
      <c r="A1586">
        <v>16</v>
      </c>
      <c r="B1586">
        <v>66</v>
      </c>
      <c r="C1586">
        <v>2023</v>
      </c>
      <c r="D1586">
        <v>6</v>
      </c>
      <c r="E1586">
        <v>99</v>
      </c>
      <c r="F1586">
        <v>99</v>
      </c>
      <c r="G1586">
        <v>99</v>
      </c>
      <c r="H1586">
        <v>99</v>
      </c>
      <c r="I1586">
        <v>99</v>
      </c>
      <c r="J1586">
        <v>999</v>
      </c>
      <c r="K1586">
        <v>99</v>
      </c>
      <c r="L1586">
        <v>6</v>
      </c>
      <c r="M1586">
        <v>99</v>
      </c>
      <c r="N1586">
        <v>99</v>
      </c>
      <c r="O1586">
        <v>99</v>
      </c>
      <c r="P1586">
        <v>99</v>
      </c>
      <c r="Q1586">
        <v>76</v>
      </c>
      <c r="R1586">
        <v>215</v>
      </c>
      <c r="S1586">
        <v>6</v>
      </c>
      <c r="T1586">
        <v>7.17674418604651</v>
      </c>
      <c r="U1586">
        <v>24.219069767441873</v>
      </c>
      <c r="V1586">
        <v>7.4418604651162799</v>
      </c>
      <c r="W1586">
        <v>6.9767441860465107</v>
      </c>
      <c r="X1586">
        <v>93.023255813953469</v>
      </c>
      <c r="Y1586">
        <v>58.604651162790681</v>
      </c>
      <c r="Z1586">
        <v>5.6974461083825352</v>
      </c>
      <c r="AA1586">
        <v>0</v>
      </c>
      <c r="AB1586">
        <v>1.5983766778599671</v>
      </c>
      <c r="AD1586">
        <v>42.564038760963626</v>
      </c>
      <c r="AF1586">
        <v>25.625744934445763</v>
      </c>
      <c r="AG1586">
        <v>28.242511023967975</v>
      </c>
      <c r="AH1586">
        <v>2.3255813953488378</v>
      </c>
      <c r="AI1586">
        <v>40</v>
      </c>
      <c r="AJ1586">
        <v>106.41500000000001</v>
      </c>
      <c r="AK1586">
        <v>18.835365919032665</v>
      </c>
    </row>
    <row r="1587" spans="1:37">
      <c r="A1587">
        <v>16</v>
      </c>
      <c r="B1587">
        <v>67</v>
      </c>
      <c r="C1587">
        <v>2023</v>
      </c>
      <c r="D1587">
        <v>7</v>
      </c>
      <c r="E1587">
        <v>99</v>
      </c>
      <c r="F1587">
        <v>99</v>
      </c>
      <c r="G1587">
        <v>99</v>
      </c>
      <c r="H1587">
        <v>99</v>
      </c>
      <c r="I1587">
        <v>99</v>
      </c>
      <c r="J1587">
        <v>999</v>
      </c>
      <c r="K1587">
        <v>99</v>
      </c>
      <c r="L1587">
        <v>6</v>
      </c>
      <c r="M1587">
        <v>99</v>
      </c>
      <c r="N1587">
        <v>99</v>
      </c>
      <c r="O1587">
        <v>99</v>
      </c>
      <c r="P1587">
        <v>99</v>
      </c>
      <c r="Q1587">
        <v>16</v>
      </c>
      <c r="R1587">
        <v>41</v>
      </c>
      <c r="S1587">
        <v>6</v>
      </c>
      <c r="T1587">
        <v>6.4146341463414638</v>
      </c>
      <c r="U1587">
        <v>23.112195121951221</v>
      </c>
      <c r="V1587">
        <v>2.4390243902439024</v>
      </c>
      <c r="W1587">
        <v>7.3170731707317085</v>
      </c>
      <c r="X1587">
        <v>85.365853658536579</v>
      </c>
      <c r="Y1587">
        <v>41.463414634146339</v>
      </c>
      <c r="Z1587">
        <v>6.9984038292348645</v>
      </c>
      <c r="AA1587">
        <v>0</v>
      </c>
      <c r="AB1587">
        <v>1.8737676894311033</v>
      </c>
      <c r="AD1587">
        <v>50.998483203879239</v>
      </c>
      <c r="AF1587">
        <v>24.117647058823529</v>
      </c>
      <c r="AG1587">
        <v>27.961050457362056</v>
      </c>
      <c r="AH1587">
        <v>0</v>
      </c>
      <c r="AI1587">
        <v>14</v>
      </c>
      <c r="AJ1587">
        <v>111.90714285714289</v>
      </c>
      <c r="AK1587">
        <v>18.660318210097049</v>
      </c>
    </row>
    <row r="1588" spans="1:37">
      <c r="A1588">
        <v>16</v>
      </c>
      <c r="B1588">
        <v>68</v>
      </c>
      <c r="C1588">
        <v>2023</v>
      </c>
      <c r="D1588">
        <v>8</v>
      </c>
      <c r="E1588">
        <v>99</v>
      </c>
      <c r="F1588">
        <v>99</v>
      </c>
      <c r="G1588">
        <v>99</v>
      </c>
      <c r="H1588">
        <v>99</v>
      </c>
      <c r="I1588">
        <v>99</v>
      </c>
      <c r="J1588">
        <v>999</v>
      </c>
      <c r="K1588">
        <v>99</v>
      </c>
      <c r="L1588">
        <v>6</v>
      </c>
      <c r="M1588">
        <v>99</v>
      </c>
      <c r="N1588">
        <v>99</v>
      </c>
      <c r="O1588">
        <v>99</v>
      </c>
      <c r="P1588">
        <v>99</v>
      </c>
      <c r="Q1588">
        <v>42</v>
      </c>
      <c r="R1588">
        <v>127</v>
      </c>
      <c r="S1588">
        <v>6</v>
      </c>
      <c r="T1588">
        <v>6.622047244094488</v>
      </c>
      <c r="U1588">
        <v>21.471653543307095</v>
      </c>
      <c r="V1588">
        <v>2.3622047244094486</v>
      </c>
      <c r="W1588">
        <v>7.0866141732283436</v>
      </c>
      <c r="X1588">
        <v>77.165354330708695</v>
      </c>
      <c r="Y1588">
        <v>36.220472440944881</v>
      </c>
      <c r="Z1588">
        <v>7.9174271813074606</v>
      </c>
      <c r="AA1588">
        <v>0</v>
      </c>
      <c r="AB1588">
        <v>2.1256926017507984</v>
      </c>
      <c r="AD1588">
        <v>57.117641518388865</v>
      </c>
      <c r="AF1588">
        <v>30.676328502415465</v>
      </c>
      <c r="AG1588">
        <v>34.595671259293091</v>
      </c>
      <c r="AH1588">
        <v>0</v>
      </c>
      <c r="AI1588">
        <v>26</v>
      </c>
      <c r="AJ1588">
        <v>113.39615384615388</v>
      </c>
      <c r="AK1588">
        <v>14.966613610166599</v>
      </c>
    </row>
    <row r="1589" spans="1:37">
      <c r="A1589">
        <v>16</v>
      </c>
      <c r="B1589">
        <v>69</v>
      </c>
      <c r="C1589">
        <v>2023</v>
      </c>
      <c r="D1589">
        <v>9</v>
      </c>
      <c r="E1589">
        <v>99</v>
      </c>
      <c r="F1589">
        <v>99</v>
      </c>
      <c r="G1589">
        <v>99</v>
      </c>
      <c r="H1589">
        <v>99</v>
      </c>
      <c r="I1589">
        <v>99</v>
      </c>
      <c r="J1589">
        <v>999</v>
      </c>
      <c r="K1589">
        <v>99</v>
      </c>
      <c r="L1589">
        <v>6</v>
      </c>
      <c r="M1589">
        <v>99</v>
      </c>
      <c r="N1589">
        <v>99</v>
      </c>
      <c r="O1589">
        <v>99</v>
      </c>
      <c r="P1589">
        <v>99</v>
      </c>
      <c r="Q1589">
        <v>68</v>
      </c>
      <c r="R1589">
        <v>241</v>
      </c>
      <c r="S1589">
        <v>6</v>
      </c>
      <c r="T1589">
        <v>6.3278008298755184</v>
      </c>
      <c r="U1589">
        <v>21.206224066390064</v>
      </c>
      <c r="V1589">
        <v>4.5643153526970943</v>
      </c>
      <c r="W1589">
        <v>4.5643153526970943</v>
      </c>
      <c r="X1589">
        <v>82.572614107883808</v>
      </c>
      <c r="Y1589">
        <v>29.045643153526974</v>
      </c>
      <c r="Z1589">
        <v>5.9429586858310612</v>
      </c>
      <c r="AA1589">
        <v>0</v>
      </c>
      <c r="AB1589">
        <v>1.9164106040942237</v>
      </c>
      <c r="AD1589">
        <v>46.878292336396406</v>
      </c>
      <c r="AF1589">
        <v>33.104395604395606</v>
      </c>
      <c r="AG1589">
        <v>35.181666735505914</v>
      </c>
      <c r="AH1589">
        <v>0</v>
      </c>
      <c r="AI1589">
        <v>26</v>
      </c>
      <c r="AJ1589">
        <v>105.71538461538459</v>
      </c>
      <c r="AK1589">
        <v>19.048937188577099</v>
      </c>
    </row>
    <row r="1590" spans="1:37">
      <c r="A1590">
        <v>16</v>
      </c>
      <c r="B1590">
        <v>70</v>
      </c>
      <c r="C1590">
        <v>2023</v>
      </c>
      <c r="D1590">
        <v>10</v>
      </c>
      <c r="E1590">
        <v>99</v>
      </c>
      <c r="F1590">
        <v>99</v>
      </c>
      <c r="G1590">
        <v>99</v>
      </c>
      <c r="H1590">
        <v>99</v>
      </c>
      <c r="I1590">
        <v>99</v>
      </c>
      <c r="J1590">
        <v>999</v>
      </c>
      <c r="K1590">
        <v>99</v>
      </c>
      <c r="L1590">
        <v>6</v>
      </c>
      <c r="M1590">
        <v>99</v>
      </c>
      <c r="N1590">
        <v>99</v>
      </c>
      <c r="O1590">
        <v>99</v>
      </c>
      <c r="P1590">
        <v>99</v>
      </c>
      <c r="Q1590">
        <v>168</v>
      </c>
      <c r="R1590">
        <v>561</v>
      </c>
      <c r="S1590">
        <v>6</v>
      </c>
      <c r="T1590">
        <v>6.2959001782531203</v>
      </c>
      <c r="U1590">
        <v>21.161140819964327</v>
      </c>
      <c r="V1590">
        <v>7.6648841354723745</v>
      </c>
      <c r="W1590">
        <v>3.3868092691622111</v>
      </c>
      <c r="X1590">
        <v>83.065953654188945</v>
      </c>
      <c r="Y1590">
        <v>34.759358288770045</v>
      </c>
      <c r="Z1590">
        <v>5.0686258179597692</v>
      </c>
      <c r="AA1590">
        <v>0</v>
      </c>
      <c r="AB1590">
        <v>1.7746886299717843</v>
      </c>
      <c r="AD1590">
        <v>38.734136876584778</v>
      </c>
      <c r="AF1590">
        <v>21.330798479087456</v>
      </c>
      <c r="AG1590">
        <v>22.74441132066794</v>
      </c>
      <c r="AH1590">
        <v>1.9607843137254899</v>
      </c>
      <c r="AI1590">
        <v>115</v>
      </c>
      <c r="AJ1590">
        <v>106.81478260869564</v>
      </c>
      <c r="AK1590">
        <v>16.876830137472137</v>
      </c>
    </row>
    <row r="1591" spans="1:37">
      <c r="A1591">
        <v>16</v>
      </c>
      <c r="B1591">
        <v>71</v>
      </c>
      <c r="C1591">
        <v>2023</v>
      </c>
      <c r="D1591">
        <v>11</v>
      </c>
      <c r="E1591">
        <v>99</v>
      </c>
      <c r="F1591">
        <v>99</v>
      </c>
      <c r="G1591">
        <v>99</v>
      </c>
      <c r="H1591">
        <v>99</v>
      </c>
      <c r="I1591">
        <v>99</v>
      </c>
      <c r="J1591">
        <v>999</v>
      </c>
      <c r="K1591">
        <v>99</v>
      </c>
      <c r="L1591">
        <v>6</v>
      </c>
      <c r="M1591">
        <v>99</v>
      </c>
      <c r="N1591">
        <v>99</v>
      </c>
      <c r="O1591">
        <v>99</v>
      </c>
      <c r="P1591">
        <v>99</v>
      </c>
      <c r="Q1591">
        <v>124</v>
      </c>
      <c r="R1591">
        <v>516</v>
      </c>
      <c r="S1591">
        <v>6</v>
      </c>
      <c r="T1591">
        <v>6.0949612403100781</v>
      </c>
      <c r="U1591">
        <v>22.425193798449587</v>
      </c>
      <c r="V1591">
        <v>8.7209302325581373</v>
      </c>
      <c r="W1591">
        <v>1.7441860465116277</v>
      </c>
      <c r="X1591">
        <v>89.341085271317851</v>
      </c>
      <c r="Y1591">
        <v>40.310077519379846</v>
      </c>
      <c r="Z1591">
        <v>5.3386031039943758</v>
      </c>
      <c r="AA1591">
        <v>0</v>
      </c>
      <c r="AB1591">
        <v>1.7198943648970628</v>
      </c>
      <c r="AD1591">
        <v>28.548230660954641</v>
      </c>
      <c r="AF1591">
        <v>34.724091520861379</v>
      </c>
      <c r="AG1591">
        <v>35.874414437317256</v>
      </c>
      <c r="AH1591">
        <v>0.58139534883720945</v>
      </c>
      <c r="AI1591">
        <v>102</v>
      </c>
      <c r="AJ1591">
        <v>107.21568627450978</v>
      </c>
      <c r="AK1591">
        <v>16.793378714731308</v>
      </c>
    </row>
    <row r="1592" spans="1:37">
      <c r="A1592">
        <v>16</v>
      </c>
      <c r="B1592">
        <v>72</v>
      </c>
      <c r="C1592">
        <v>2023</v>
      </c>
      <c r="D1592">
        <v>12</v>
      </c>
      <c r="E1592">
        <v>99</v>
      </c>
      <c r="F1592">
        <v>99</v>
      </c>
      <c r="G1592">
        <v>99</v>
      </c>
      <c r="H1592">
        <v>99</v>
      </c>
      <c r="I1592">
        <v>99</v>
      </c>
      <c r="J1592">
        <v>999</v>
      </c>
      <c r="K1592">
        <v>99</v>
      </c>
      <c r="L1592">
        <v>6</v>
      </c>
      <c r="M1592">
        <v>99</v>
      </c>
      <c r="N1592">
        <v>99</v>
      </c>
      <c r="O1592">
        <v>99</v>
      </c>
      <c r="P1592">
        <v>99</v>
      </c>
      <c r="Q1592">
        <v>29</v>
      </c>
      <c r="R1592">
        <v>100</v>
      </c>
      <c r="S1592">
        <v>6</v>
      </c>
      <c r="T1592">
        <v>5.93</v>
      </c>
      <c r="U1592">
        <v>22.695000000000004</v>
      </c>
      <c r="V1592">
        <v>8</v>
      </c>
      <c r="W1592">
        <v>0</v>
      </c>
      <c r="X1592">
        <v>90</v>
      </c>
      <c r="Y1592">
        <v>35</v>
      </c>
      <c r="Z1592">
        <v>6.2697906663619696</v>
      </c>
      <c r="AA1592">
        <v>0</v>
      </c>
      <c r="AB1592">
        <v>1.6325133996387295</v>
      </c>
      <c r="AD1592">
        <v>29.013189270180916</v>
      </c>
      <c r="AF1592">
        <v>35.211267605633793</v>
      </c>
      <c r="AG1592">
        <v>38.173652694610794</v>
      </c>
      <c r="AH1592">
        <v>5</v>
      </c>
      <c r="AI1592">
        <v>13</v>
      </c>
      <c r="AJ1592">
        <v>103.29999999999998</v>
      </c>
      <c r="AK1592">
        <v>16.1576036475604</v>
      </c>
    </row>
    <row r="1593" spans="1:37">
      <c r="A1593">
        <v>16</v>
      </c>
      <c r="B1593">
        <v>73</v>
      </c>
      <c r="C1593">
        <v>2023</v>
      </c>
      <c r="D1593">
        <v>1</v>
      </c>
      <c r="E1593">
        <v>99</v>
      </c>
      <c r="F1593">
        <v>99</v>
      </c>
      <c r="G1593">
        <v>99</v>
      </c>
      <c r="H1593">
        <v>99</v>
      </c>
      <c r="I1593">
        <v>99</v>
      </c>
      <c r="J1593">
        <v>999</v>
      </c>
      <c r="K1593">
        <v>99</v>
      </c>
      <c r="L1593">
        <v>7</v>
      </c>
      <c r="M1593">
        <v>99</v>
      </c>
      <c r="N1593">
        <v>99</v>
      </c>
      <c r="O1593">
        <v>99</v>
      </c>
      <c r="P1593">
        <v>99</v>
      </c>
      <c r="R1593">
        <v>0</v>
      </c>
    </row>
    <row r="1594" spans="1:37">
      <c r="A1594">
        <v>16</v>
      </c>
      <c r="B1594">
        <v>74</v>
      </c>
      <c r="C1594">
        <v>2023</v>
      </c>
      <c r="D1594">
        <v>2</v>
      </c>
      <c r="E1594">
        <v>99</v>
      </c>
      <c r="F1594">
        <v>99</v>
      </c>
      <c r="G1594">
        <v>99</v>
      </c>
      <c r="H1594">
        <v>99</v>
      </c>
      <c r="I1594">
        <v>99</v>
      </c>
      <c r="J1594">
        <v>999</v>
      </c>
      <c r="K1594">
        <v>99</v>
      </c>
      <c r="L1594">
        <v>7</v>
      </c>
      <c r="M1594">
        <v>99</v>
      </c>
      <c r="N1594">
        <v>99</v>
      </c>
      <c r="O1594">
        <v>99</v>
      </c>
      <c r="P1594">
        <v>99</v>
      </c>
      <c r="R1594">
        <v>0</v>
      </c>
    </row>
    <row r="1595" spans="1:37">
      <c r="A1595">
        <v>16</v>
      </c>
      <c r="B1595">
        <v>75</v>
      </c>
      <c r="C1595">
        <v>2023</v>
      </c>
      <c r="D1595">
        <v>3</v>
      </c>
      <c r="E1595">
        <v>99</v>
      </c>
      <c r="F1595">
        <v>99</v>
      </c>
      <c r="G1595">
        <v>99</v>
      </c>
      <c r="H1595">
        <v>99</v>
      </c>
      <c r="I1595">
        <v>99</v>
      </c>
      <c r="J1595">
        <v>999</v>
      </c>
      <c r="K1595">
        <v>99</v>
      </c>
      <c r="L1595">
        <v>7</v>
      </c>
      <c r="M1595">
        <v>99</v>
      </c>
      <c r="N1595">
        <v>99</v>
      </c>
      <c r="O1595">
        <v>99</v>
      </c>
      <c r="P1595">
        <v>99</v>
      </c>
      <c r="R1595">
        <v>0</v>
      </c>
    </row>
    <row r="1596" spans="1:37">
      <c r="A1596">
        <v>16</v>
      </c>
      <c r="B1596">
        <v>76</v>
      </c>
      <c r="C1596">
        <v>2023</v>
      </c>
      <c r="D1596">
        <v>4</v>
      </c>
      <c r="E1596">
        <v>99</v>
      </c>
      <c r="F1596">
        <v>99</v>
      </c>
      <c r="G1596">
        <v>99</v>
      </c>
      <c r="H1596">
        <v>99</v>
      </c>
      <c r="I1596">
        <v>99</v>
      </c>
      <c r="J1596">
        <v>999</v>
      </c>
      <c r="K1596">
        <v>99</v>
      </c>
      <c r="L1596">
        <v>7</v>
      </c>
      <c r="M1596">
        <v>99</v>
      </c>
      <c r="N1596">
        <v>99</v>
      </c>
      <c r="O1596">
        <v>99</v>
      </c>
      <c r="P1596">
        <v>99</v>
      </c>
      <c r="R1596">
        <v>0</v>
      </c>
    </row>
    <row r="1597" spans="1:37">
      <c r="A1597">
        <v>16</v>
      </c>
      <c r="B1597">
        <v>77</v>
      </c>
      <c r="C1597">
        <v>2023</v>
      </c>
      <c r="D1597">
        <v>5</v>
      </c>
      <c r="E1597">
        <v>99</v>
      </c>
      <c r="F1597">
        <v>99</v>
      </c>
      <c r="G1597">
        <v>99</v>
      </c>
      <c r="H1597">
        <v>99</v>
      </c>
      <c r="I1597">
        <v>99</v>
      </c>
      <c r="J1597">
        <v>999</v>
      </c>
      <c r="K1597">
        <v>99</v>
      </c>
      <c r="L1597">
        <v>7</v>
      </c>
      <c r="M1597">
        <v>99</v>
      </c>
      <c r="N1597">
        <v>99</v>
      </c>
      <c r="O1597">
        <v>99</v>
      </c>
      <c r="P1597">
        <v>99</v>
      </c>
      <c r="R1597">
        <v>0</v>
      </c>
    </row>
    <row r="1598" spans="1:37">
      <c r="A1598">
        <v>16</v>
      </c>
      <c r="B1598">
        <v>78</v>
      </c>
      <c r="C1598">
        <v>2023</v>
      </c>
      <c r="D1598">
        <v>6</v>
      </c>
      <c r="E1598">
        <v>99</v>
      </c>
      <c r="F1598">
        <v>99</v>
      </c>
      <c r="G1598">
        <v>99</v>
      </c>
      <c r="H1598">
        <v>99</v>
      </c>
      <c r="I1598">
        <v>99</v>
      </c>
      <c r="J1598">
        <v>999</v>
      </c>
      <c r="K1598">
        <v>99</v>
      </c>
      <c r="L1598">
        <v>7</v>
      </c>
      <c r="M1598">
        <v>99</v>
      </c>
      <c r="N1598">
        <v>99</v>
      </c>
      <c r="O1598">
        <v>99</v>
      </c>
      <c r="P1598">
        <v>99</v>
      </c>
      <c r="R1598">
        <v>0</v>
      </c>
    </row>
    <row r="1599" spans="1:37">
      <c r="A1599">
        <v>16</v>
      </c>
      <c r="B1599">
        <v>79</v>
      </c>
      <c r="C1599">
        <v>2023</v>
      </c>
      <c r="D1599">
        <v>7</v>
      </c>
      <c r="E1599">
        <v>99</v>
      </c>
      <c r="F1599">
        <v>99</v>
      </c>
      <c r="G1599">
        <v>99</v>
      </c>
      <c r="H1599">
        <v>99</v>
      </c>
      <c r="I1599">
        <v>99</v>
      </c>
      <c r="J1599">
        <v>999</v>
      </c>
      <c r="K1599">
        <v>99</v>
      </c>
      <c r="L1599">
        <v>7</v>
      </c>
      <c r="M1599">
        <v>99</v>
      </c>
      <c r="N1599">
        <v>99</v>
      </c>
      <c r="O1599">
        <v>99</v>
      </c>
      <c r="P1599">
        <v>99</v>
      </c>
      <c r="R1599">
        <v>0</v>
      </c>
    </row>
    <row r="1600" spans="1:37">
      <c r="A1600">
        <v>16</v>
      </c>
      <c r="B1600">
        <v>80</v>
      </c>
      <c r="C1600">
        <v>2023</v>
      </c>
      <c r="D1600">
        <v>8</v>
      </c>
      <c r="E1600">
        <v>99</v>
      </c>
      <c r="F1600">
        <v>99</v>
      </c>
      <c r="G1600">
        <v>99</v>
      </c>
      <c r="H1600">
        <v>99</v>
      </c>
      <c r="I1600">
        <v>99</v>
      </c>
      <c r="J1600">
        <v>999</v>
      </c>
      <c r="K1600">
        <v>99</v>
      </c>
      <c r="L1600">
        <v>7</v>
      </c>
      <c r="M1600">
        <v>99</v>
      </c>
      <c r="N1600">
        <v>99</v>
      </c>
      <c r="O1600">
        <v>99</v>
      </c>
      <c r="P1600">
        <v>99</v>
      </c>
      <c r="R1600">
        <v>0</v>
      </c>
    </row>
    <row r="1601" spans="1:37">
      <c r="A1601">
        <v>16</v>
      </c>
      <c r="B1601">
        <v>81</v>
      </c>
      <c r="C1601">
        <v>2023</v>
      </c>
      <c r="D1601">
        <v>9</v>
      </c>
      <c r="E1601">
        <v>99</v>
      </c>
      <c r="F1601">
        <v>99</v>
      </c>
      <c r="G1601">
        <v>99</v>
      </c>
      <c r="H1601">
        <v>99</v>
      </c>
      <c r="I1601">
        <v>99</v>
      </c>
      <c r="J1601">
        <v>999</v>
      </c>
      <c r="K1601">
        <v>99</v>
      </c>
      <c r="L1601">
        <v>7</v>
      </c>
      <c r="M1601">
        <v>99</v>
      </c>
      <c r="N1601">
        <v>99</v>
      </c>
      <c r="O1601">
        <v>99</v>
      </c>
      <c r="P1601">
        <v>99</v>
      </c>
      <c r="Q1601">
        <v>1</v>
      </c>
      <c r="R1601">
        <v>2</v>
      </c>
      <c r="S1601">
        <v>7</v>
      </c>
      <c r="T1601">
        <v>10.5</v>
      </c>
      <c r="U1601">
        <v>20.6</v>
      </c>
      <c r="V1601">
        <v>0</v>
      </c>
      <c r="W1601">
        <v>100</v>
      </c>
      <c r="X1601">
        <v>100</v>
      </c>
      <c r="Y1601">
        <v>0</v>
      </c>
      <c r="Z1601">
        <v>9.9999999999670325E-2</v>
      </c>
      <c r="AA1601">
        <v>0</v>
      </c>
      <c r="AB1601">
        <v>1.5</v>
      </c>
      <c r="AD1601">
        <v>-100.0000000003524</v>
      </c>
      <c r="AF1601">
        <v>0.27472527472527464</v>
      </c>
      <c r="AG1601">
        <v>0.28361763936502682</v>
      </c>
      <c r="AH1601">
        <v>0</v>
      </c>
    </row>
    <row r="1602" spans="1:37">
      <c r="A1602">
        <v>16</v>
      </c>
      <c r="B1602">
        <v>82</v>
      </c>
      <c r="C1602">
        <v>2023</v>
      </c>
      <c r="D1602">
        <v>10</v>
      </c>
      <c r="E1602">
        <v>99</v>
      </c>
      <c r="F1602">
        <v>99</v>
      </c>
      <c r="G1602">
        <v>99</v>
      </c>
      <c r="H1602">
        <v>99</v>
      </c>
      <c r="I1602">
        <v>99</v>
      </c>
      <c r="J1602">
        <v>999</v>
      </c>
      <c r="K1602">
        <v>99</v>
      </c>
      <c r="L1602">
        <v>7</v>
      </c>
      <c r="M1602">
        <v>99</v>
      </c>
      <c r="N1602">
        <v>99</v>
      </c>
      <c r="O1602">
        <v>99</v>
      </c>
      <c r="P1602">
        <v>99</v>
      </c>
      <c r="R1602">
        <v>0</v>
      </c>
    </row>
    <row r="1603" spans="1:37">
      <c r="A1603">
        <v>16</v>
      </c>
      <c r="B1603">
        <v>83</v>
      </c>
      <c r="C1603">
        <v>2023</v>
      </c>
      <c r="D1603">
        <v>11</v>
      </c>
      <c r="E1603">
        <v>99</v>
      </c>
      <c r="F1603">
        <v>99</v>
      </c>
      <c r="G1603">
        <v>99</v>
      </c>
      <c r="H1603">
        <v>99</v>
      </c>
      <c r="I1603">
        <v>99</v>
      </c>
      <c r="J1603">
        <v>999</v>
      </c>
      <c r="K1603">
        <v>99</v>
      </c>
      <c r="L1603">
        <v>7</v>
      </c>
      <c r="M1603">
        <v>99</v>
      </c>
      <c r="N1603">
        <v>99</v>
      </c>
      <c r="O1603">
        <v>99</v>
      </c>
      <c r="P1603">
        <v>99</v>
      </c>
      <c r="R1603">
        <v>0</v>
      </c>
    </row>
    <row r="1604" spans="1:37">
      <c r="A1604">
        <v>16</v>
      </c>
      <c r="B1604">
        <v>84</v>
      </c>
      <c r="C1604">
        <v>2023</v>
      </c>
      <c r="D1604">
        <v>12</v>
      </c>
      <c r="E1604">
        <v>99</v>
      </c>
      <c r="F1604">
        <v>99</v>
      </c>
      <c r="G1604">
        <v>99</v>
      </c>
      <c r="H1604">
        <v>99</v>
      </c>
      <c r="I1604">
        <v>99</v>
      </c>
      <c r="J1604">
        <v>999</v>
      </c>
      <c r="K1604">
        <v>99</v>
      </c>
      <c r="L1604">
        <v>7</v>
      </c>
      <c r="M1604">
        <v>99</v>
      </c>
      <c r="N1604">
        <v>99</v>
      </c>
      <c r="O1604">
        <v>99</v>
      </c>
      <c r="P1604">
        <v>99</v>
      </c>
      <c r="R1604">
        <v>0</v>
      </c>
    </row>
    <row r="1605" spans="1:37">
      <c r="A1605">
        <v>16</v>
      </c>
      <c r="B1605">
        <v>85</v>
      </c>
      <c r="C1605">
        <v>2023</v>
      </c>
      <c r="D1605">
        <v>1</v>
      </c>
      <c r="E1605">
        <v>99</v>
      </c>
      <c r="F1605">
        <v>99</v>
      </c>
      <c r="G1605">
        <v>99</v>
      </c>
      <c r="H1605">
        <v>99</v>
      </c>
      <c r="I1605">
        <v>99</v>
      </c>
      <c r="J1605">
        <v>999</v>
      </c>
      <c r="K1605">
        <v>99</v>
      </c>
      <c r="L1605">
        <v>8</v>
      </c>
      <c r="M1605">
        <v>99</v>
      </c>
      <c r="N1605">
        <v>99</v>
      </c>
      <c r="O1605">
        <v>99</v>
      </c>
      <c r="P1605">
        <v>99</v>
      </c>
      <c r="Q1605">
        <v>23</v>
      </c>
      <c r="R1605">
        <v>83</v>
      </c>
      <c r="S1605">
        <v>8</v>
      </c>
      <c r="T1605">
        <v>7.7710843373493983</v>
      </c>
      <c r="U1605">
        <v>24.945783132530121</v>
      </c>
      <c r="V1605">
        <v>4.8192771084337345</v>
      </c>
      <c r="W1605">
        <v>24.096385542168672</v>
      </c>
      <c r="X1605">
        <v>81.927710843373475</v>
      </c>
      <c r="Y1605">
        <v>59.036144578313262</v>
      </c>
      <c r="Z1605">
        <v>7.8194120693051454</v>
      </c>
      <c r="AA1605">
        <v>0</v>
      </c>
      <c r="AB1605">
        <v>2.2405103829305819</v>
      </c>
      <c r="AD1605">
        <v>54.684062047989762</v>
      </c>
      <c r="AF1605">
        <v>15.630885122410549</v>
      </c>
      <c r="AG1605">
        <v>17.279798367578564</v>
      </c>
      <c r="AH1605">
        <v>1.2048192771084336</v>
      </c>
      <c r="AI1605">
        <v>1</v>
      </c>
      <c r="AJ1605">
        <v>94.8</v>
      </c>
      <c r="AK1605">
        <v>25.470338797479258</v>
      </c>
    </row>
    <row r="1606" spans="1:37">
      <c r="A1606">
        <v>16</v>
      </c>
      <c r="B1606">
        <v>86</v>
      </c>
      <c r="C1606">
        <v>2023</v>
      </c>
      <c r="D1606">
        <v>2</v>
      </c>
      <c r="E1606">
        <v>99</v>
      </c>
      <c r="F1606">
        <v>99</v>
      </c>
      <c r="G1606">
        <v>99</v>
      </c>
      <c r="H1606">
        <v>99</v>
      </c>
      <c r="I1606">
        <v>99</v>
      </c>
      <c r="J1606">
        <v>999</v>
      </c>
      <c r="K1606">
        <v>99</v>
      </c>
      <c r="L1606">
        <v>8</v>
      </c>
      <c r="M1606">
        <v>99</v>
      </c>
      <c r="N1606">
        <v>99</v>
      </c>
      <c r="O1606">
        <v>99</v>
      </c>
      <c r="P1606">
        <v>99</v>
      </c>
      <c r="Q1606">
        <v>22</v>
      </c>
      <c r="R1606">
        <v>35</v>
      </c>
      <c r="S1606">
        <v>8</v>
      </c>
      <c r="T1606">
        <v>7.1428571428571441</v>
      </c>
      <c r="U1606">
        <v>25.814285714285703</v>
      </c>
      <c r="V1606">
        <v>5.7142857142857153</v>
      </c>
      <c r="W1606">
        <v>17.142857142857139</v>
      </c>
      <c r="X1606">
        <v>91.428571428571445</v>
      </c>
      <c r="Y1606">
        <v>68.571428571428555</v>
      </c>
      <c r="Z1606">
        <v>6.6837176505783988</v>
      </c>
      <c r="AA1606">
        <v>0</v>
      </c>
      <c r="AB1606">
        <v>2.3316806586403609</v>
      </c>
      <c r="AD1606">
        <v>41.713893724980309</v>
      </c>
      <c r="AF1606">
        <v>8.9743589743589762</v>
      </c>
      <c r="AG1606">
        <v>10.835542016957888</v>
      </c>
      <c r="AH1606">
        <v>5.7142857142857153</v>
      </c>
      <c r="AI1606">
        <v>5</v>
      </c>
      <c r="AJ1606">
        <v>107.7</v>
      </c>
      <c r="AK1606">
        <v>17.140434377454685</v>
      </c>
    </row>
    <row r="1607" spans="1:37">
      <c r="A1607">
        <v>16</v>
      </c>
      <c r="B1607">
        <v>87</v>
      </c>
      <c r="C1607">
        <v>2023</v>
      </c>
      <c r="D1607">
        <v>3</v>
      </c>
      <c r="E1607">
        <v>99</v>
      </c>
      <c r="F1607">
        <v>99</v>
      </c>
      <c r="G1607">
        <v>99</v>
      </c>
      <c r="H1607">
        <v>99</v>
      </c>
      <c r="I1607">
        <v>99</v>
      </c>
      <c r="J1607">
        <v>999</v>
      </c>
      <c r="K1607">
        <v>99</v>
      </c>
      <c r="L1607">
        <v>8</v>
      </c>
      <c r="M1607">
        <v>99</v>
      </c>
      <c r="N1607">
        <v>99</v>
      </c>
      <c r="O1607">
        <v>99</v>
      </c>
      <c r="P1607">
        <v>99</v>
      </c>
      <c r="Q1607">
        <v>50</v>
      </c>
      <c r="R1607">
        <v>119</v>
      </c>
      <c r="S1607">
        <v>8</v>
      </c>
      <c r="T1607">
        <v>7.4621848739495809</v>
      </c>
      <c r="U1607">
        <v>26.644537815126061</v>
      </c>
      <c r="V1607">
        <v>8.4033613445378119</v>
      </c>
      <c r="W1607">
        <v>12.605042016806721</v>
      </c>
      <c r="X1607">
        <v>97.478991596638636</v>
      </c>
      <c r="Y1607">
        <v>72.268907563025195</v>
      </c>
      <c r="Z1607">
        <v>5.871662434470152</v>
      </c>
      <c r="AA1607">
        <v>0</v>
      </c>
      <c r="AB1607">
        <v>1.9306894138831443</v>
      </c>
      <c r="AD1607">
        <v>45.495804177970008</v>
      </c>
      <c r="AF1607">
        <v>13.741339491916857</v>
      </c>
      <c r="AG1607">
        <v>17.131233014377333</v>
      </c>
      <c r="AH1607">
        <v>0</v>
      </c>
      <c r="AI1607">
        <v>2</v>
      </c>
      <c r="AJ1607">
        <v>92.9</v>
      </c>
      <c r="AK1607">
        <v>17.461418576029089</v>
      </c>
    </row>
    <row r="1608" spans="1:37">
      <c r="A1608">
        <v>16</v>
      </c>
      <c r="B1608">
        <v>88</v>
      </c>
      <c r="C1608">
        <v>2023</v>
      </c>
      <c r="D1608">
        <v>4</v>
      </c>
      <c r="E1608">
        <v>99</v>
      </c>
      <c r="F1608">
        <v>99</v>
      </c>
      <c r="G1608">
        <v>99</v>
      </c>
      <c r="H1608">
        <v>99</v>
      </c>
      <c r="I1608">
        <v>99</v>
      </c>
      <c r="J1608">
        <v>999</v>
      </c>
      <c r="K1608">
        <v>99</v>
      </c>
      <c r="L1608">
        <v>8</v>
      </c>
      <c r="M1608">
        <v>99</v>
      </c>
      <c r="N1608">
        <v>99</v>
      </c>
      <c r="O1608">
        <v>99</v>
      </c>
      <c r="P1608">
        <v>99</v>
      </c>
      <c r="Q1608">
        <v>35</v>
      </c>
      <c r="R1608">
        <v>76</v>
      </c>
      <c r="S1608">
        <v>8</v>
      </c>
      <c r="T1608">
        <v>7.6184210526315779</v>
      </c>
      <c r="U1608">
        <v>25.74078947368422</v>
      </c>
      <c r="V1608">
        <v>3.9473684210526319</v>
      </c>
      <c r="W1608">
        <v>9.2105263157894726</v>
      </c>
      <c r="X1608">
        <v>96.05263157894737</v>
      </c>
      <c r="Y1608">
        <v>65.789473684210506</v>
      </c>
      <c r="Z1608">
        <v>5.941052042923979</v>
      </c>
      <c r="AA1608">
        <v>0</v>
      </c>
      <c r="AB1608">
        <v>1.6699125825147247</v>
      </c>
      <c r="AD1608">
        <v>41.098589589005378</v>
      </c>
      <c r="AF1608">
        <v>16.170212765957451</v>
      </c>
      <c r="AG1608">
        <v>21.467606004740595</v>
      </c>
      <c r="AH1608">
        <v>0</v>
      </c>
      <c r="AI1608">
        <v>1</v>
      </c>
      <c r="AJ1608">
        <v>87.8</v>
      </c>
      <c r="AK1608">
        <v>18.025041901130599</v>
      </c>
    </row>
    <row r="1609" spans="1:37">
      <c r="A1609">
        <v>16</v>
      </c>
      <c r="B1609">
        <v>89</v>
      </c>
      <c r="C1609">
        <v>2023</v>
      </c>
      <c r="D1609">
        <v>5</v>
      </c>
      <c r="E1609">
        <v>99</v>
      </c>
      <c r="F1609">
        <v>99</v>
      </c>
      <c r="G1609">
        <v>99</v>
      </c>
      <c r="H1609">
        <v>99</v>
      </c>
      <c r="I1609">
        <v>99</v>
      </c>
      <c r="J1609">
        <v>999</v>
      </c>
      <c r="K1609">
        <v>99</v>
      </c>
      <c r="L1609">
        <v>8</v>
      </c>
      <c r="M1609">
        <v>99</v>
      </c>
      <c r="N1609">
        <v>99</v>
      </c>
      <c r="O1609">
        <v>99</v>
      </c>
      <c r="P1609">
        <v>99</v>
      </c>
      <c r="Q1609">
        <v>21</v>
      </c>
      <c r="R1609">
        <v>55</v>
      </c>
      <c r="S1609">
        <v>8</v>
      </c>
      <c r="T1609">
        <v>7.5636363636363644</v>
      </c>
      <c r="U1609">
        <v>25.069090909090921</v>
      </c>
      <c r="V1609">
        <v>3.6363636363636358</v>
      </c>
      <c r="W1609">
        <v>16.363636363636363</v>
      </c>
      <c r="X1609">
        <v>94.545454545454561</v>
      </c>
      <c r="Y1609">
        <v>69.090909090909108</v>
      </c>
      <c r="Z1609">
        <v>5.8688351864983117</v>
      </c>
      <c r="AA1609">
        <v>0</v>
      </c>
      <c r="AB1609">
        <v>1.9978500841348648</v>
      </c>
      <c r="AD1609">
        <v>61.136872108859286</v>
      </c>
      <c r="AF1609">
        <v>13.994910941475828</v>
      </c>
      <c r="AG1609">
        <v>17.118806103572016</v>
      </c>
      <c r="AH1609">
        <v>0</v>
      </c>
      <c r="AI1609">
        <v>14</v>
      </c>
      <c r="AJ1609">
        <v>103.39285714285712</v>
      </c>
      <c r="AK1609">
        <v>17.931072154764827</v>
      </c>
    </row>
    <row r="1610" spans="1:37">
      <c r="A1610">
        <v>16</v>
      </c>
      <c r="B1610">
        <v>90</v>
      </c>
      <c r="C1610">
        <v>2023</v>
      </c>
      <c r="D1610">
        <v>6</v>
      </c>
      <c r="E1610">
        <v>99</v>
      </c>
      <c r="F1610">
        <v>99</v>
      </c>
      <c r="G1610">
        <v>99</v>
      </c>
      <c r="H1610">
        <v>99</v>
      </c>
      <c r="I1610">
        <v>99</v>
      </c>
      <c r="J1610">
        <v>999</v>
      </c>
      <c r="K1610">
        <v>99</v>
      </c>
      <c r="L1610">
        <v>8</v>
      </c>
      <c r="M1610">
        <v>99</v>
      </c>
      <c r="N1610">
        <v>99</v>
      </c>
      <c r="O1610">
        <v>99</v>
      </c>
      <c r="P1610">
        <v>99</v>
      </c>
      <c r="Q1610">
        <v>40</v>
      </c>
      <c r="R1610">
        <v>118</v>
      </c>
      <c r="S1610">
        <v>8</v>
      </c>
      <c r="T1610">
        <v>9.1355932203389827</v>
      </c>
      <c r="U1610">
        <v>31.144915254237279</v>
      </c>
      <c r="V1610">
        <v>5.0847457627118642</v>
      </c>
      <c r="W1610">
        <v>58.47457627118645</v>
      </c>
      <c r="X1610">
        <v>99.152542372881356</v>
      </c>
      <c r="Y1610">
        <v>88.983050847457633</v>
      </c>
      <c r="Z1610">
        <v>6.7500106397609114</v>
      </c>
      <c r="AA1610">
        <v>0</v>
      </c>
      <c r="AB1610">
        <v>1.7413965476666224</v>
      </c>
      <c r="AD1610">
        <v>38.390190073065526</v>
      </c>
      <c r="AF1610">
        <v>14.064362336114424</v>
      </c>
      <c r="AG1610">
        <v>19.933178211323906</v>
      </c>
      <c r="AH1610">
        <v>31.355932203389823</v>
      </c>
      <c r="AI1610">
        <v>61</v>
      </c>
      <c r="AJ1610">
        <v>111.20819672131148</v>
      </c>
      <c r="AK1610">
        <v>23.59379485323262</v>
      </c>
    </row>
    <row r="1611" spans="1:37">
      <c r="A1611">
        <v>16</v>
      </c>
      <c r="B1611">
        <v>91</v>
      </c>
      <c r="C1611">
        <v>2023</v>
      </c>
      <c r="D1611">
        <v>7</v>
      </c>
      <c r="E1611">
        <v>99</v>
      </c>
      <c r="F1611">
        <v>99</v>
      </c>
      <c r="G1611">
        <v>99</v>
      </c>
      <c r="H1611">
        <v>99</v>
      </c>
      <c r="I1611">
        <v>99</v>
      </c>
      <c r="J1611">
        <v>999</v>
      </c>
      <c r="K1611">
        <v>99</v>
      </c>
      <c r="L1611">
        <v>8</v>
      </c>
      <c r="M1611">
        <v>99</v>
      </c>
      <c r="N1611">
        <v>99</v>
      </c>
      <c r="O1611">
        <v>99</v>
      </c>
      <c r="P1611">
        <v>99</v>
      </c>
      <c r="Q1611">
        <v>8</v>
      </c>
      <c r="R1611">
        <v>14</v>
      </c>
      <c r="S1611">
        <v>8</v>
      </c>
      <c r="T1611">
        <v>8.2857142857142883</v>
      </c>
      <c r="U1611">
        <v>29.7</v>
      </c>
      <c r="V1611">
        <v>0</v>
      </c>
      <c r="W1611">
        <v>21.428571428571423</v>
      </c>
      <c r="X1611">
        <v>100</v>
      </c>
      <c r="Y1611">
        <v>85.714285714285694</v>
      </c>
      <c r="Z1611">
        <v>5.3544374120910527</v>
      </c>
      <c r="AA1611">
        <v>0</v>
      </c>
      <c r="AB1611">
        <v>0.58901508937394675</v>
      </c>
      <c r="AD1611">
        <v>40.993053754300774</v>
      </c>
      <c r="AF1611">
        <v>8.2352941176470615</v>
      </c>
      <c r="AG1611">
        <v>12.26910593095308</v>
      </c>
      <c r="AH1611">
        <v>0</v>
      </c>
      <c r="AI1611">
        <v>4</v>
      </c>
      <c r="AJ1611">
        <v>113.425</v>
      </c>
      <c r="AK1611">
        <v>23.559100971092676</v>
      </c>
    </row>
    <row r="1612" spans="1:37">
      <c r="A1612">
        <v>16</v>
      </c>
      <c r="B1612">
        <v>92</v>
      </c>
      <c r="C1612">
        <v>2023</v>
      </c>
      <c r="D1612">
        <v>8</v>
      </c>
      <c r="E1612">
        <v>99</v>
      </c>
      <c r="F1612">
        <v>99</v>
      </c>
      <c r="G1612">
        <v>99</v>
      </c>
      <c r="H1612">
        <v>99</v>
      </c>
      <c r="I1612">
        <v>99</v>
      </c>
      <c r="J1612">
        <v>999</v>
      </c>
      <c r="K1612">
        <v>99</v>
      </c>
      <c r="L1612">
        <v>8</v>
      </c>
      <c r="M1612">
        <v>99</v>
      </c>
      <c r="N1612">
        <v>99</v>
      </c>
      <c r="O1612">
        <v>99</v>
      </c>
      <c r="P1612">
        <v>99</v>
      </c>
      <c r="Q1612">
        <v>26</v>
      </c>
      <c r="R1612">
        <v>68</v>
      </c>
      <c r="S1612">
        <v>8</v>
      </c>
      <c r="T1612">
        <v>6.9117647058823524</v>
      </c>
      <c r="U1612">
        <v>22.186764705882354</v>
      </c>
      <c r="V1612">
        <v>4.4117647058823524</v>
      </c>
      <c r="W1612">
        <v>8.8235294117647047</v>
      </c>
      <c r="X1612">
        <v>82.352941176470608</v>
      </c>
      <c r="Y1612">
        <v>44.117647058823529</v>
      </c>
      <c r="Z1612">
        <v>7.2693535680676451</v>
      </c>
      <c r="AA1612">
        <v>0</v>
      </c>
      <c r="AB1612">
        <v>2.1470588235294104</v>
      </c>
      <c r="AD1612">
        <v>71.685877851791602</v>
      </c>
      <c r="AF1612">
        <v>16.425120772946855</v>
      </c>
      <c r="AG1612">
        <v>19.140595265281263</v>
      </c>
      <c r="AH1612">
        <v>4.4117647058823524</v>
      </c>
      <c r="AI1612">
        <v>7</v>
      </c>
      <c r="AJ1612">
        <v>116.67142857142852</v>
      </c>
      <c r="AK1612">
        <v>11.226697454472887</v>
      </c>
    </row>
    <row r="1613" spans="1:37">
      <c r="A1613">
        <v>16</v>
      </c>
      <c r="B1613">
        <v>93</v>
      </c>
      <c r="C1613">
        <v>2023</v>
      </c>
      <c r="D1613">
        <v>9</v>
      </c>
      <c r="E1613">
        <v>99</v>
      </c>
      <c r="F1613">
        <v>99</v>
      </c>
      <c r="G1613">
        <v>99</v>
      </c>
      <c r="H1613">
        <v>99</v>
      </c>
      <c r="I1613">
        <v>99</v>
      </c>
      <c r="J1613">
        <v>999</v>
      </c>
      <c r="K1613">
        <v>99</v>
      </c>
      <c r="L1613">
        <v>8</v>
      </c>
      <c r="M1613">
        <v>99</v>
      </c>
      <c r="N1613">
        <v>99</v>
      </c>
      <c r="O1613">
        <v>99</v>
      </c>
      <c r="P1613">
        <v>99</v>
      </c>
      <c r="Q1613">
        <v>42</v>
      </c>
      <c r="R1613">
        <v>99</v>
      </c>
      <c r="S1613">
        <v>8</v>
      </c>
      <c r="T1613">
        <v>7.2929292929292924</v>
      </c>
      <c r="U1613">
        <v>24.438383838383832</v>
      </c>
      <c r="V1613">
        <v>9.0909090909090917</v>
      </c>
      <c r="W1613">
        <v>21.212121212121215</v>
      </c>
      <c r="X1613">
        <v>89.898989898989882</v>
      </c>
      <c r="Y1613">
        <v>52.525252525252526</v>
      </c>
      <c r="Z1613">
        <v>7.0844645381328624</v>
      </c>
      <c r="AA1613">
        <v>0</v>
      </c>
      <c r="AB1613">
        <v>2.7825303695785193</v>
      </c>
      <c r="AD1613">
        <v>47.663734410391569</v>
      </c>
      <c r="AF1613">
        <v>13.598901098901102</v>
      </c>
      <c r="AG1613">
        <v>16.654963997081211</v>
      </c>
      <c r="AH1613">
        <v>0</v>
      </c>
      <c r="AI1613">
        <v>23</v>
      </c>
      <c r="AJ1613">
        <v>102.67826086956518</v>
      </c>
      <c r="AK1613">
        <v>21.104366358941441</v>
      </c>
    </row>
    <row r="1614" spans="1:37">
      <c r="A1614">
        <v>16</v>
      </c>
      <c r="B1614">
        <v>94</v>
      </c>
      <c r="C1614">
        <v>2023</v>
      </c>
      <c r="D1614">
        <v>10</v>
      </c>
      <c r="E1614">
        <v>99</v>
      </c>
      <c r="F1614">
        <v>99</v>
      </c>
      <c r="G1614">
        <v>99</v>
      </c>
      <c r="H1614">
        <v>99</v>
      </c>
      <c r="I1614">
        <v>99</v>
      </c>
      <c r="J1614">
        <v>999</v>
      </c>
      <c r="K1614">
        <v>99</v>
      </c>
      <c r="L1614">
        <v>8</v>
      </c>
      <c r="M1614">
        <v>99</v>
      </c>
      <c r="N1614">
        <v>99</v>
      </c>
      <c r="O1614">
        <v>99</v>
      </c>
      <c r="P1614">
        <v>99</v>
      </c>
      <c r="Q1614">
        <v>103</v>
      </c>
      <c r="R1614">
        <v>352</v>
      </c>
      <c r="S1614">
        <v>8</v>
      </c>
      <c r="T1614">
        <v>6.9829545454545459</v>
      </c>
      <c r="U1614">
        <v>23.70113636363639</v>
      </c>
      <c r="V1614">
        <v>5.6818181818181808</v>
      </c>
      <c r="W1614">
        <v>11.93181818181818</v>
      </c>
      <c r="X1614">
        <v>90.340909090909108</v>
      </c>
      <c r="Y1614">
        <v>51.704545454545446</v>
      </c>
      <c r="Z1614">
        <v>6.7204740484543892</v>
      </c>
      <c r="AA1614">
        <v>0</v>
      </c>
      <c r="AB1614">
        <v>2.1452231072203323</v>
      </c>
      <c r="AD1614">
        <v>39.749840399151459</v>
      </c>
      <c r="AF1614">
        <v>13.384030418250948</v>
      </c>
      <c r="AG1614">
        <v>15.983967751576801</v>
      </c>
      <c r="AH1614">
        <v>0.8522727272727274</v>
      </c>
      <c r="AI1614">
        <v>65</v>
      </c>
      <c r="AJ1614">
        <v>104.47230769230774</v>
      </c>
      <c r="AK1614">
        <v>18.181321028997814</v>
      </c>
    </row>
    <row r="1615" spans="1:37">
      <c r="A1615">
        <v>16</v>
      </c>
      <c r="B1615">
        <v>95</v>
      </c>
      <c r="C1615">
        <v>2023</v>
      </c>
      <c r="D1615">
        <v>11</v>
      </c>
      <c r="E1615">
        <v>99</v>
      </c>
      <c r="F1615">
        <v>99</v>
      </c>
      <c r="G1615">
        <v>99</v>
      </c>
      <c r="H1615">
        <v>99</v>
      </c>
      <c r="I1615">
        <v>99</v>
      </c>
      <c r="J1615">
        <v>999</v>
      </c>
      <c r="K1615">
        <v>99</v>
      </c>
      <c r="L1615">
        <v>8</v>
      </c>
      <c r="M1615">
        <v>99</v>
      </c>
      <c r="N1615">
        <v>99</v>
      </c>
      <c r="O1615">
        <v>99</v>
      </c>
      <c r="P1615">
        <v>99</v>
      </c>
      <c r="Q1615">
        <v>74</v>
      </c>
      <c r="R1615">
        <v>241</v>
      </c>
      <c r="S1615">
        <v>8</v>
      </c>
      <c r="T1615">
        <v>7.2946058091286305</v>
      </c>
      <c r="U1615">
        <v>25.3</v>
      </c>
      <c r="V1615">
        <v>8.2987551867219906</v>
      </c>
      <c r="W1615">
        <v>14.522821576763487</v>
      </c>
      <c r="X1615">
        <v>91.701244813278009</v>
      </c>
      <c r="Y1615">
        <v>72.199170124481341</v>
      </c>
      <c r="Z1615">
        <v>5.8497792276673364</v>
      </c>
      <c r="AA1615">
        <v>0</v>
      </c>
      <c r="AB1615">
        <v>2.0309666847314567</v>
      </c>
      <c r="AD1615">
        <v>42.23871001792628</v>
      </c>
      <c r="AF1615">
        <v>16.218034993270521</v>
      </c>
      <c r="AG1615">
        <v>18.903250008525745</v>
      </c>
      <c r="AH1615">
        <v>0.4149377593360995</v>
      </c>
      <c r="AI1615">
        <v>52</v>
      </c>
      <c r="AJ1615">
        <v>106.24423076923082</v>
      </c>
      <c r="AK1615">
        <v>19.053292873706596</v>
      </c>
    </row>
    <row r="1616" spans="1:37">
      <c r="A1616">
        <v>16</v>
      </c>
      <c r="B1616">
        <v>96</v>
      </c>
      <c r="C1616">
        <v>2023</v>
      </c>
      <c r="D1616">
        <v>12</v>
      </c>
      <c r="E1616">
        <v>99</v>
      </c>
      <c r="F1616">
        <v>99</v>
      </c>
      <c r="G1616">
        <v>99</v>
      </c>
      <c r="H1616">
        <v>99</v>
      </c>
      <c r="I1616">
        <v>99</v>
      </c>
      <c r="J1616">
        <v>999</v>
      </c>
      <c r="K1616">
        <v>99</v>
      </c>
      <c r="L1616">
        <v>8</v>
      </c>
      <c r="M1616">
        <v>99</v>
      </c>
      <c r="N1616">
        <v>99</v>
      </c>
      <c r="O1616">
        <v>99</v>
      </c>
      <c r="P1616">
        <v>99</v>
      </c>
      <c r="Q1616">
        <v>13</v>
      </c>
      <c r="R1616">
        <v>30</v>
      </c>
      <c r="S1616">
        <v>8</v>
      </c>
      <c r="T1616">
        <v>7.3333333333333313</v>
      </c>
      <c r="U1616">
        <v>26.396666666666661</v>
      </c>
      <c r="V1616">
        <v>3.3333333333333344</v>
      </c>
      <c r="W1616">
        <v>6.6666666666666687</v>
      </c>
      <c r="X1616">
        <v>100</v>
      </c>
      <c r="Y1616">
        <v>63.33333333333335</v>
      </c>
      <c r="Z1616">
        <v>5.5982427798571246</v>
      </c>
      <c r="AA1616">
        <v>0</v>
      </c>
      <c r="AB1616">
        <v>1.6996731711975988</v>
      </c>
      <c r="AD1616">
        <v>44.361848690014227</v>
      </c>
      <c r="AF1616">
        <v>10.563380281690138</v>
      </c>
      <c r="AG1616">
        <v>13.319989235013121</v>
      </c>
      <c r="AH1616">
        <v>13.333333333333337</v>
      </c>
      <c r="AI1616">
        <v>5</v>
      </c>
      <c r="AJ1616">
        <v>108.1</v>
      </c>
      <c r="AK1616">
        <v>18.500673144286758</v>
      </c>
    </row>
    <row r="1617" spans="1:18">
      <c r="A1617">
        <v>16</v>
      </c>
      <c r="B1617">
        <v>97</v>
      </c>
      <c r="C1617">
        <v>2023</v>
      </c>
      <c r="D1617">
        <v>1</v>
      </c>
      <c r="E1617">
        <v>99</v>
      </c>
      <c r="F1617">
        <v>99</v>
      </c>
      <c r="G1617">
        <v>99</v>
      </c>
      <c r="H1617">
        <v>99</v>
      </c>
      <c r="I1617">
        <v>99</v>
      </c>
      <c r="J1617">
        <v>999</v>
      </c>
      <c r="K1617">
        <v>99</v>
      </c>
      <c r="L1617">
        <v>9</v>
      </c>
      <c r="M1617">
        <v>99</v>
      </c>
      <c r="N1617">
        <v>99</v>
      </c>
      <c r="O1617">
        <v>99</v>
      </c>
      <c r="P1617">
        <v>99</v>
      </c>
      <c r="R1617">
        <v>0</v>
      </c>
    </row>
    <row r="1618" spans="1:18">
      <c r="A1618">
        <v>16</v>
      </c>
      <c r="B1618">
        <v>98</v>
      </c>
      <c r="C1618">
        <v>2023</v>
      </c>
      <c r="D1618">
        <v>2</v>
      </c>
      <c r="E1618">
        <v>99</v>
      </c>
      <c r="F1618">
        <v>99</v>
      </c>
      <c r="G1618">
        <v>99</v>
      </c>
      <c r="H1618">
        <v>99</v>
      </c>
      <c r="I1618">
        <v>99</v>
      </c>
      <c r="J1618">
        <v>999</v>
      </c>
      <c r="K1618">
        <v>99</v>
      </c>
      <c r="L1618">
        <v>9</v>
      </c>
      <c r="M1618">
        <v>99</v>
      </c>
      <c r="N1618">
        <v>99</v>
      </c>
      <c r="O1618">
        <v>99</v>
      </c>
      <c r="P1618">
        <v>99</v>
      </c>
      <c r="R1618">
        <v>0</v>
      </c>
    </row>
    <row r="1619" spans="1:18">
      <c r="A1619">
        <v>16</v>
      </c>
      <c r="B1619">
        <v>99</v>
      </c>
      <c r="C1619">
        <v>2023</v>
      </c>
      <c r="D1619">
        <v>3</v>
      </c>
      <c r="E1619">
        <v>99</v>
      </c>
      <c r="F1619">
        <v>99</v>
      </c>
      <c r="G1619">
        <v>99</v>
      </c>
      <c r="H1619">
        <v>99</v>
      </c>
      <c r="I1619">
        <v>99</v>
      </c>
      <c r="J1619">
        <v>999</v>
      </c>
      <c r="K1619">
        <v>99</v>
      </c>
      <c r="L1619">
        <v>9</v>
      </c>
      <c r="M1619">
        <v>99</v>
      </c>
      <c r="N1619">
        <v>99</v>
      </c>
      <c r="O1619">
        <v>99</v>
      </c>
      <c r="P1619">
        <v>99</v>
      </c>
      <c r="R1619">
        <v>0</v>
      </c>
    </row>
    <row r="1620" spans="1:18">
      <c r="A1620">
        <v>16</v>
      </c>
      <c r="B1620">
        <v>100</v>
      </c>
      <c r="C1620">
        <v>2023</v>
      </c>
      <c r="D1620">
        <v>4</v>
      </c>
      <c r="E1620">
        <v>99</v>
      </c>
      <c r="F1620">
        <v>99</v>
      </c>
      <c r="G1620">
        <v>99</v>
      </c>
      <c r="H1620">
        <v>99</v>
      </c>
      <c r="I1620">
        <v>99</v>
      </c>
      <c r="J1620">
        <v>999</v>
      </c>
      <c r="K1620">
        <v>99</v>
      </c>
      <c r="L1620">
        <v>9</v>
      </c>
      <c r="M1620">
        <v>99</v>
      </c>
      <c r="N1620">
        <v>99</v>
      </c>
      <c r="O1620">
        <v>99</v>
      </c>
      <c r="P1620">
        <v>99</v>
      </c>
      <c r="R1620">
        <v>0</v>
      </c>
    </row>
    <row r="1621" spans="1:18">
      <c r="A1621">
        <v>16</v>
      </c>
      <c r="B1621">
        <v>101</v>
      </c>
      <c r="C1621">
        <v>2023</v>
      </c>
      <c r="D1621">
        <v>5</v>
      </c>
      <c r="E1621">
        <v>99</v>
      </c>
      <c r="F1621">
        <v>99</v>
      </c>
      <c r="G1621">
        <v>99</v>
      </c>
      <c r="H1621">
        <v>99</v>
      </c>
      <c r="I1621">
        <v>99</v>
      </c>
      <c r="J1621">
        <v>999</v>
      </c>
      <c r="K1621">
        <v>99</v>
      </c>
      <c r="L1621">
        <v>9</v>
      </c>
      <c r="M1621">
        <v>99</v>
      </c>
      <c r="N1621">
        <v>99</v>
      </c>
      <c r="O1621">
        <v>99</v>
      </c>
      <c r="P1621">
        <v>99</v>
      </c>
      <c r="R1621">
        <v>0</v>
      </c>
    </row>
    <row r="1622" spans="1:18">
      <c r="A1622">
        <v>16</v>
      </c>
      <c r="B1622">
        <v>102</v>
      </c>
      <c r="C1622">
        <v>2023</v>
      </c>
      <c r="D1622">
        <v>6</v>
      </c>
      <c r="E1622">
        <v>99</v>
      </c>
      <c r="F1622">
        <v>99</v>
      </c>
      <c r="G1622">
        <v>99</v>
      </c>
      <c r="H1622">
        <v>99</v>
      </c>
      <c r="I1622">
        <v>99</v>
      </c>
      <c r="J1622">
        <v>999</v>
      </c>
      <c r="K1622">
        <v>99</v>
      </c>
      <c r="L1622">
        <v>9</v>
      </c>
      <c r="M1622">
        <v>99</v>
      </c>
      <c r="N1622">
        <v>99</v>
      </c>
      <c r="O1622">
        <v>99</v>
      </c>
      <c r="P1622">
        <v>99</v>
      </c>
      <c r="R1622">
        <v>0</v>
      </c>
    </row>
    <row r="1623" spans="1:18">
      <c r="A1623">
        <v>16</v>
      </c>
      <c r="B1623">
        <v>103</v>
      </c>
      <c r="C1623">
        <v>2023</v>
      </c>
      <c r="D1623">
        <v>7</v>
      </c>
      <c r="E1623">
        <v>99</v>
      </c>
      <c r="F1623">
        <v>99</v>
      </c>
      <c r="G1623">
        <v>99</v>
      </c>
      <c r="H1623">
        <v>99</v>
      </c>
      <c r="I1623">
        <v>99</v>
      </c>
      <c r="J1623">
        <v>999</v>
      </c>
      <c r="K1623">
        <v>99</v>
      </c>
      <c r="L1623">
        <v>9</v>
      </c>
      <c r="M1623">
        <v>99</v>
      </c>
      <c r="N1623">
        <v>99</v>
      </c>
      <c r="O1623">
        <v>99</v>
      </c>
      <c r="P1623">
        <v>99</v>
      </c>
      <c r="R1623">
        <v>0</v>
      </c>
    </row>
    <row r="1624" spans="1:18">
      <c r="A1624">
        <v>16</v>
      </c>
      <c r="B1624">
        <v>104</v>
      </c>
      <c r="C1624">
        <v>2023</v>
      </c>
      <c r="D1624">
        <v>8</v>
      </c>
      <c r="E1624">
        <v>99</v>
      </c>
      <c r="F1624">
        <v>99</v>
      </c>
      <c r="G1624">
        <v>99</v>
      </c>
      <c r="H1624">
        <v>99</v>
      </c>
      <c r="I1624">
        <v>99</v>
      </c>
      <c r="J1624">
        <v>999</v>
      </c>
      <c r="K1624">
        <v>99</v>
      </c>
      <c r="L1624">
        <v>9</v>
      </c>
      <c r="M1624">
        <v>99</v>
      </c>
      <c r="N1624">
        <v>99</v>
      </c>
      <c r="O1624">
        <v>99</v>
      </c>
      <c r="P1624">
        <v>99</v>
      </c>
      <c r="R1624">
        <v>0</v>
      </c>
    </row>
    <row r="1625" spans="1:18">
      <c r="A1625">
        <v>16</v>
      </c>
      <c r="B1625">
        <v>105</v>
      </c>
      <c r="C1625">
        <v>2023</v>
      </c>
      <c r="D1625">
        <v>9</v>
      </c>
      <c r="E1625">
        <v>99</v>
      </c>
      <c r="F1625">
        <v>99</v>
      </c>
      <c r="G1625">
        <v>99</v>
      </c>
      <c r="H1625">
        <v>99</v>
      </c>
      <c r="I1625">
        <v>99</v>
      </c>
      <c r="J1625">
        <v>999</v>
      </c>
      <c r="K1625">
        <v>99</v>
      </c>
      <c r="L1625">
        <v>9</v>
      </c>
      <c r="M1625">
        <v>99</v>
      </c>
      <c r="N1625">
        <v>99</v>
      </c>
      <c r="O1625">
        <v>99</v>
      </c>
      <c r="P1625">
        <v>99</v>
      </c>
      <c r="R1625">
        <v>0</v>
      </c>
    </row>
    <row r="1626" spans="1:18">
      <c r="A1626">
        <v>16</v>
      </c>
      <c r="B1626">
        <v>106</v>
      </c>
      <c r="C1626">
        <v>2023</v>
      </c>
      <c r="D1626">
        <v>10</v>
      </c>
      <c r="E1626">
        <v>99</v>
      </c>
      <c r="F1626">
        <v>99</v>
      </c>
      <c r="G1626">
        <v>99</v>
      </c>
      <c r="H1626">
        <v>99</v>
      </c>
      <c r="I1626">
        <v>99</v>
      </c>
      <c r="J1626">
        <v>999</v>
      </c>
      <c r="K1626">
        <v>99</v>
      </c>
      <c r="L1626">
        <v>9</v>
      </c>
      <c r="M1626">
        <v>99</v>
      </c>
      <c r="N1626">
        <v>99</v>
      </c>
      <c r="O1626">
        <v>99</v>
      </c>
      <c r="P1626">
        <v>99</v>
      </c>
      <c r="R1626">
        <v>0</v>
      </c>
    </row>
    <row r="1627" spans="1:18">
      <c r="A1627">
        <v>16</v>
      </c>
      <c r="B1627">
        <v>107</v>
      </c>
      <c r="C1627">
        <v>2023</v>
      </c>
      <c r="D1627">
        <v>11</v>
      </c>
      <c r="E1627">
        <v>99</v>
      </c>
      <c r="F1627">
        <v>99</v>
      </c>
      <c r="G1627">
        <v>99</v>
      </c>
      <c r="H1627">
        <v>99</v>
      </c>
      <c r="I1627">
        <v>99</v>
      </c>
      <c r="J1627">
        <v>999</v>
      </c>
      <c r="K1627">
        <v>99</v>
      </c>
      <c r="L1627">
        <v>9</v>
      </c>
      <c r="M1627">
        <v>99</v>
      </c>
      <c r="N1627">
        <v>99</v>
      </c>
      <c r="O1627">
        <v>99</v>
      </c>
      <c r="P1627">
        <v>99</v>
      </c>
      <c r="R1627">
        <v>0</v>
      </c>
    </row>
    <row r="1628" spans="1:18">
      <c r="A1628">
        <v>16</v>
      </c>
      <c r="B1628">
        <v>108</v>
      </c>
      <c r="C1628">
        <v>2023</v>
      </c>
      <c r="D1628">
        <v>12</v>
      </c>
      <c r="E1628">
        <v>99</v>
      </c>
      <c r="F1628">
        <v>99</v>
      </c>
      <c r="G1628">
        <v>99</v>
      </c>
      <c r="H1628">
        <v>99</v>
      </c>
      <c r="I1628">
        <v>99</v>
      </c>
      <c r="J1628">
        <v>999</v>
      </c>
      <c r="K1628">
        <v>99</v>
      </c>
      <c r="L1628">
        <v>9</v>
      </c>
      <c r="M1628">
        <v>99</v>
      </c>
      <c r="N1628">
        <v>99</v>
      </c>
      <c r="O1628">
        <v>99</v>
      </c>
      <c r="P1628">
        <v>99</v>
      </c>
      <c r="R1628">
        <v>0</v>
      </c>
    </row>
    <row r="1629" spans="1:18">
      <c r="A1629">
        <v>16</v>
      </c>
      <c r="B1629">
        <v>109</v>
      </c>
      <c r="C1629">
        <v>2023</v>
      </c>
      <c r="D1629">
        <v>1</v>
      </c>
      <c r="E1629">
        <v>99</v>
      </c>
      <c r="F1629">
        <v>99</v>
      </c>
      <c r="G1629">
        <v>99</v>
      </c>
      <c r="H1629">
        <v>99</v>
      </c>
      <c r="I1629">
        <v>99</v>
      </c>
      <c r="J1629">
        <v>999</v>
      </c>
      <c r="K1629">
        <v>99</v>
      </c>
      <c r="L1629">
        <v>10</v>
      </c>
      <c r="M1629">
        <v>99</v>
      </c>
      <c r="N1629">
        <v>99</v>
      </c>
      <c r="O1629">
        <v>99</v>
      </c>
      <c r="P1629">
        <v>99</v>
      </c>
      <c r="R1629">
        <v>0</v>
      </c>
    </row>
    <row r="1630" spans="1:18">
      <c r="A1630">
        <v>16</v>
      </c>
      <c r="B1630">
        <v>110</v>
      </c>
      <c r="C1630">
        <v>2023</v>
      </c>
      <c r="D1630">
        <v>2</v>
      </c>
      <c r="E1630">
        <v>99</v>
      </c>
      <c r="F1630">
        <v>99</v>
      </c>
      <c r="G1630">
        <v>99</v>
      </c>
      <c r="H1630">
        <v>99</v>
      </c>
      <c r="I1630">
        <v>99</v>
      </c>
      <c r="J1630">
        <v>999</v>
      </c>
      <c r="K1630">
        <v>99</v>
      </c>
      <c r="L1630">
        <v>10</v>
      </c>
      <c r="M1630">
        <v>99</v>
      </c>
      <c r="N1630">
        <v>99</v>
      </c>
      <c r="O1630">
        <v>99</v>
      </c>
      <c r="P1630">
        <v>99</v>
      </c>
      <c r="R1630">
        <v>0</v>
      </c>
    </row>
    <row r="1631" spans="1:18">
      <c r="A1631">
        <v>16</v>
      </c>
      <c r="B1631">
        <v>111</v>
      </c>
      <c r="C1631">
        <v>2023</v>
      </c>
      <c r="D1631">
        <v>3</v>
      </c>
      <c r="E1631">
        <v>99</v>
      </c>
      <c r="F1631">
        <v>99</v>
      </c>
      <c r="G1631">
        <v>99</v>
      </c>
      <c r="H1631">
        <v>99</v>
      </c>
      <c r="I1631">
        <v>99</v>
      </c>
      <c r="J1631">
        <v>999</v>
      </c>
      <c r="K1631">
        <v>99</v>
      </c>
      <c r="L1631">
        <v>10</v>
      </c>
      <c r="M1631">
        <v>99</v>
      </c>
      <c r="N1631">
        <v>99</v>
      </c>
      <c r="O1631">
        <v>99</v>
      </c>
      <c r="P1631">
        <v>99</v>
      </c>
      <c r="R1631">
        <v>0</v>
      </c>
    </row>
    <row r="1632" spans="1:18">
      <c r="A1632">
        <v>16</v>
      </c>
      <c r="B1632">
        <v>112</v>
      </c>
      <c r="C1632">
        <v>2023</v>
      </c>
      <c r="D1632">
        <v>4</v>
      </c>
      <c r="E1632">
        <v>99</v>
      </c>
      <c r="F1632">
        <v>99</v>
      </c>
      <c r="G1632">
        <v>99</v>
      </c>
      <c r="H1632">
        <v>99</v>
      </c>
      <c r="I1632">
        <v>99</v>
      </c>
      <c r="J1632">
        <v>999</v>
      </c>
      <c r="K1632">
        <v>99</v>
      </c>
      <c r="L1632">
        <v>10</v>
      </c>
      <c r="M1632">
        <v>99</v>
      </c>
      <c r="N1632">
        <v>99</v>
      </c>
      <c r="O1632">
        <v>99</v>
      </c>
      <c r="P1632">
        <v>99</v>
      </c>
      <c r="R1632">
        <v>0</v>
      </c>
    </row>
    <row r="1633" spans="1:37">
      <c r="A1633">
        <v>16</v>
      </c>
      <c r="B1633">
        <v>113</v>
      </c>
      <c r="C1633">
        <v>2023</v>
      </c>
      <c r="D1633">
        <v>5</v>
      </c>
      <c r="E1633">
        <v>99</v>
      </c>
      <c r="F1633">
        <v>99</v>
      </c>
      <c r="G1633">
        <v>99</v>
      </c>
      <c r="H1633">
        <v>99</v>
      </c>
      <c r="I1633">
        <v>99</v>
      </c>
      <c r="J1633">
        <v>999</v>
      </c>
      <c r="K1633">
        <v>99</v>
      </c>
      <c r="L1633">
        <v>10</v>
      </c>
      <c r="M1633">
        <v>99</v>
      </c>
      <c r="N1633">
        <v>99</v>
      </c>
      <c r="O1633">
        <v>99</v>
      </c>
      <c r="P1633">
        <v>99</v>
      </c>
      <c r="R1633">
        <v>0</v>
      </c>
    </row>
    <row r="1634" spans="1:37">
      <c r="A1634">
        <v>16</v>
      </c>
      <c r="B1634">
        <v>114</v>
      </c>
      <c r="C1634">
        <v>2023</v>
      </c>
      <c r="D1634">
        <v>6</v>
      </c>
      <c r="E1634">
        <v>99</v>
      </c>
      <c r="F1634">
        <v>99</v>
      </c>
      <c r="G1634">
        <v>99</v>
      </c>
      <c r="H1634">
        <v>99</v>
      </c>
      <c r="I1634">
        <v>99</v>
      </c>
      <c r="J1634">
        <v>999</v>
      </c>
      <c r="K1634">
        <v>99</v>
      </c>
      <c r="L1634">
        <v>10</v>
      </c>
      <c r="M1634">
        <v>99</v>
      </c>
      <c r="N1634">
        <v>99</v>
      </c>
      <c r="O1634">
        <v>99</v>
      </c>
      <c r="P1634">
        <v>99</v>
      </c>
      <c r="R1634">
        <v>0</v>
      </c>
    </row>
    <row r="1635" spans="1:37">
      <c r="A1635">
        <v>16</v>
      </c>
      <c r="B1635">
        <v>115</v>
      </c>
      <c r="C1635">
        <v>2023</v>
      </c>
      <c r="D1635">
        <v>7</v>
      </c>
      <c r="E1635">
        <v>99</v>
      </c>
      <c r="F1635">
        <v>99</v>
      </c>
      <c r="G1635">
        <v>99</v>
      </c>
      <c r="H1635">
        <v>99</v>
      </c>
      <c r="I1635">
        <v>99</v>
      </c>
      <c r="J1635">
        <v>999</v>
      </c>
      <c r="K1635">
        <v>99</v>
      </c>
      <c r="L1635">
        <v>10</v>
      </c>
      <c r="M1635">
        <v>99</v>
      </c>
      <c r="N1635">
        <v>99</v>
      </c>
      <c r="O1635">
        <v>99</v>
      </c>
      <c r="P1635">
        <v>99</v>
      </c>
      <c r="R1635">
        <v>0</v>
      </c>
    </row>
    <row r="1636" spans="1:37">
      <c r="A1636">
        <v>16</v>
      </c>
      <c r="B1636">
        <v>116</v>
      </c>
      <c r="C1636">
        <v>2023</v>
      </c>
      <c r="D1636">
        <v>8</v>
      </c>
      <c r="E1636">
        <v>99</v>
      </c>
      <c r="F1636">
        <v>99</v>
      </c>
      <c r="G1636">
        <v>99</v>
      </c>
      <c r="H1636">
        <v>99</v>
      </c>
      <c r="I1636">
        <v>99</v>
      </c>
      <c r="J1636">
        <v>999</v>
      </c>
      <c r="K1636">
        <v>99</v>
      </c>
      <c r="L1636">
        <v>10</v>
      </c>
      <c r="M1636">
        <v>99</v>
      </c>
      <c r="N1636">
        <v>99</v>
      </c>
      <c r="O1636">
        <v>99</v>
      </c>
      <c r="P1636">
        <v>99</v>
      </c>
      <c r="R1636">
        <v>0</v>
      </c>
    </row>
    <row r="1637" spans="1:37">
      <c r="A1637">
        <v>16</v>
      </c>
      <c r="B1637">
        <v>117</v>
      </c>
      <c r="C1637">
        <v>2023</v>
      </c>
      <c r="D1637">
        <v>9</v>
      </c>
      <c r="E1637">
        <v>99</v>
      </c>
      <c r="F1637">
        <v>99</v>
      </c>
      <c r="G1637">
        <v>99</v>
      </c>
      <c r="H1637">
        <v>99</v>
      </c>
      <c r="I1637">
        <v>99</v>
      </c>
      <c r="J1637">
        <v>999</v>
      </c>
      <c r="K1637">
        <v>99</v>
      </c>
      <c r="L1637">
        <v>10</v>
      </c>
      <c r="M1637">
        <v>99</v>
      </c>
      <c r="N1637">
        <v>99</v>
      </c>
      <c r="O1637">
        <v>99</v>
      </c>
      <c r="P1637">
        <v>99</v>
      </c>
      <c r="R1637">
        <v>0</v>
      </c>
    </row>
    <row r="1638" spans="1:37">
      <c r="A1638">
        <v>16</v>
      </c>
      <c r="B1638">
        <v>118</v>
      </c>
      <c r="C1638">
        <v>2023</v>
      </c>
      <c r="D1638">
        <v>10</v>
      </c>
      <c r="E1638">
        <v>99</v>
      </c>
      <c r="F1638">
        <v>99</v>
      </c>
      <c r="G1638">
        <v>99</v>
      </c>
      <c r="H1638">
        <v>99</v>
      </c>
      <c r="I1638">
        <v>99</v>
      </c>
      <c r="J1638">
        <v>999</v>
      </c>
      <c r="K1638">
        <v>99</v>
      </c>
      <c r="L1638">
        <v>10</v>
      </c>
      <c r="M1638">
        <v>99</v>
      </c>
      <c r="N1638">
        <v>99</v>
      </c>
      <c r="O1638">
        <v>99</v>
      </c>
      <c r="P1638">
        <v>99</v>
      </c>
      <c r="R1638">
        <v>0</v>
      </c>
    </row>
    <row r="1639" spans="1:37">
      <c r="A1639">
        <v>16</v>
      </c>
      <c r="B1639">
        <v>119</v>
      </c>
      <c r="C1639">
        <v>2023</v>
      </c>
      <c r="D1639">
        <v>11</v>
      </c>
      <c r="E1639">
        <v>99</v>
      </c>
      <c r="F1639">
        <v>99</v>
      </c>
      <c r="G1639">
        <v>99</v>
      </c>
      <c r="H1639">
        <v>99</v>
      </c>
      <c r="I1639">
        <v>99</v>
      </c>
      <c r="J1639">
        <v>999</v>
      </c>
      <c r="K1639">
        <v>99</v>
      </c>
      <c r="L1639">
        <v>10</v>
      </c>
      <c r="M1639">
        <v>99</v>
      </c>
      <c r="N1639">
        <v>99</v>
      </c>
      <c r="O1639">
        <v>99</v>
      </c>
      <c r="P1639">
        <v>99</v>
      </c>
      <c r="R1639">
        <v>0</v>
      </c>
    </row>
    <row r="1640" spans="1:37">
      <c r="A1640">
        <v>16</v>
      </c>
      <c r="B1640">
        <v>120</v>
      </c>
      <c r="C1640">
        <v>2023</v>
      </c>
      <c r="D1640">
        <v>12</v>
      </c>
      <c r="E1640">
        <v>99</v>
      </c>
      <c r="F1640">
        <v>99</v>
      </c>
      <c r="G1640">
        <v>99</v>
      </c>
      <c r="H1640">
        <v>99</v>
      </c>
      <c r="I1640">
        <v>99</v>
      </c>
      <c r="J1640">
        <v>999</v>
      </c>
      <c r="K1640">
        <v>99</v>
      </c>
      <c r="L1640">
        <v>10</v>
      </c>
      <c r="M1640">
        <v>99</v>
      </c>
      <c r="N1640">
        <v>99</v>
      </c>
      <c r="O1640">
        <v>99</v>
      </c>
      <c r="P1640">
        <v>99</v>
      </c>
      <c r="R1640">
        <v>0</v>
      </c>
    </row>
    <row r="1641" spans="1:37">
      <c r="A1641">
        <v>16</v>
      </c>
      <c r="B1641">
        <v>121</v>
      </c>
      <c r="C1641">
        <v>2023</v>
      </c>
      <c r="D1641">
        <v>1</v>
      </c>
      <c r="E1641">
        <v>99</v>
      </c>
      <c r="F1641">
        <v>99</v>
      </c>
      <c r="G1641">
        <v>99</v>
      </c>
      <c r="H1641">
        <v>99</v>
      </c>
      <c r="I1641">
        <v>99</v>
      </c>
      <c r="J1641">
        <v>999</v>
      </c>
      <c r="K1641">
        <v>99</v>
      </c>
      <c r="L1641">
        <v>11</v>
      </c>
      <c r="M1641">
        <v>99</v>
      </c>
      <c r="N1641">
        <v>99</v>
      </c>
      <c r="O1641">
        <v>99</v>
      </c>
      <c r="P1641">
        <v>99</v>
      </c>
      <c r="Q1641">
        <v>1</v>
      </c>
      <c r="R1641">
        <v>29</v>
      </c>
      <c r="S1641">
        <v>11</v>
      </c>
      <c r="T1641">
        <v>8.5172413793103487</v>
      </c>
      <c r="U1641">
        <v>25.713793103448275</v>
      </c>
      <c r="V1641">
        <v>0</v>
      </c>
      <c r="W1641">
        <v>31.03448275862068</v>
      </c>
      <c r="X1641">
        <v>100</v>
      </c>
      <c r="Y1641">
        <v>68.965517241379303</v>
      </c>
      <c r="Z1641">
        <v>5.2797416432305688</v>
      </c>
      <c r="AA1641">
        <v>0</v>
      </c>
      <c r="AB1641">
        <v>1.940861693720038</v>
      </c>
      <c r="AD1641">
        <v>12.448456585468771</v>
      </c>
      <c r="AF1641">
        <v>5.4613935969868175</v>
      </c>
      <c r="AG1641">
        <v>6.2233980404266305</v>
      </c>
      <c r="AH1641">
        <v>0</v>
      </c>
      <c r="AI1641">
        <v>0</v>
      </c>
    </row>
    <row r="1642" spans="1:37">
      <c r="A1642">
        <v>16</v>
      </c>
      <c r="B1642">
        <v>122</v>
      </c>
      <c r="C1642">
        <v>2023</v>
      </c>
      <c r="D1642">
        <v>2</v>
      </c>
      <c r="E1642">
        <v>99</v>
      </c>
      <c r="F1642">
        <v>99</v>
      </c>
      <c r="G1642">
        <v>99</v>
      </c>
      <c r="H1642">
        <v>99</v>
      </c>
      <c r="I1642">
        <v>99</v>
      </c>
      <c r="J1642">
        <v>999</v>
      </c>
      <c r="K1642">
        <v>99</v>
      </c>
      <c r="L1642">
        <v>11</v>
      </c>
      <c r="M1642">
        <v>99</v>
      </c>
      <c r="N1642">
        <v>99</v>
      </c>
      <c r="O1642">
        <v>99</v>
      </c>
      <c r="P1642">
        <v>99</v>
      </c>
      <c r="Q1642">
        <v>1</v>
      </c>
      <c r="R1642">
        <v>2</v>
      </c>
      <c r="S1642">
        <v>11</v>
      </c>
      <c r="T1642">
        <v>5</v>
      </c>
      <c r="U1642">
        <v>34.800000000000011</v>
      </c>
      <c r="V1642">
        <v>50</v>
      </c>
      <c r="W1642">
        <v>0</v>
      </c>
      <c r="X1642">
        <v>100</v>
      </c>
      <c r="Y1642">
        <v>100</v>
      </c>
      <c r="Z1642">
        <v>6.8999999999999924</v>
      </c>
      <c r="AA1642">
        <v>0</v>
      </c>
      <c r="AB1642">
        <v>0</v>
      </c>
      <c r="AF1642">
        <v>0.51282051282051277</v>
      </c>
      <c r="AG1642">
        <v>0.83470251729968947</v>
      </c>
      <c r="AH1642">
        <v>0</v>
      </c>
      <c r="AI1642">
        <v>2</v>
      </c>
      <c r="AJ1642">
        <v>114.85</v>
      </c>
      <c r="AK1642">
        <v>22.632681737166191</v>
      </c>
    </row>
    <row r="1643" spans="1:37">
      <c r="A1643">
        <v>16</v>
      </c>
      <c r="B1643">
        <v>123</v>
      </c>
      <c r="C1643">
        <v>2023</v>
      </c>
      <c r="D1643">
        <v>3</v>
      </c>
      <c r="E1643">
        <v>99</v>
      </c>
      <c r="F1643">
        <v>99</v>
      </c>
      <c r="G1643">
        <v>99</v>
      </c>
      <c r="H1643">
        <v>99</v>
      </c>
      <c r="I1643">
        <v>99</v>
      </c>
      <c r="J1643">
        <v>999</v>
      </c>
      <c r="K1643">
        <v>99</v>
      </c>
      <c r="L1643">
        <v>11</v>
      </c>
      <c r="M1643">
        <v>99</v>
      </c>
      <c r="N1643">
        <v>99</v>
      </c>
      <c r="O1643">
        <v>99</v>
      </c>
      <c r="P1643">
        <v>99</v>
      </c>
      <c r="Q1643">
        <v>2</v>
      </c>
      <c r="R1643">
        <v>4</v>
      </c>
      <c r="S1643">
        <v>11</v>
      </c>
      <c r="T1643">
        <v>5.75</v>
      </c>
      <c r="U1643">
        <v>20.225000000000001</v>
      </c>
      <c r="V1643">
        <v>25</v>
      </c>
      <c r="W1643">
        <v>0</v>
      </c>
      <c r="X1643">
        <v>75</v>
      </c>
      <c r="Y1643">
        <v>25</v>
      </c>
      <c r="Z1643">
        <v>5.3077184363905321</v>
      </c>
      <c r="AA1643">
        <v>0</v>
      </c>
      <c r="AB1643">
        <v>1.299038105676658</v>
      </c>
      <c r="AD1643">
        <v>-26.378083531818955</v>
      </c>
      <c r="AF1643">
        <v>0.46189376443418007</v>
      </c>
      <c r="AG1643">
        <v>0.43710119243798717</v>
      </c>
      <c r="AH1643">
        <v>0</v>
      </c>
      <c r="AI1643">
        <v>1</v>
      </c>
      <c r="AJ1643">
        <v>108.9</v>
      </c>
      <c r="AK1643">
        <v>22.609929708601232</v>
      </c>
    </row>
    <row r="1644" spans="1:37">
      <c r="A1644">
        <v>16</v>
      </c>
      <c r="B1644">
        <v>124</v>
      </c>
      <c r="C1644">
        <v>2023</v>
      </c>
      <c r="D1644">
        <v>4</v>
      </c>
      <c r="E1644">
        <v>99</v>
      </c>
      <c r="F1644">
        <v>99</v>
      </c>
      <c r="G1644">
        <v>99</v>
      </c>
      <c r="H1644">
        <v>99</v>
      </c>
      <c r="I1644">
        <v>99</v>
      </c>
      <c r="J1644">
        <v>999</v>
      </c>
      <c r="K1644">
        <v>99</v>
      </c>
      <c r="L1644">
        <v>11</v>
      </c>
      <c r="M1644">
        <v>99</v>
      </c>
      <c r="N1644">
        <v>99</v>
      </c>
      <c r="O1644">
        <v>99</v>
      </c>
      <c r="P1644">
        <v>99</v>
      </c>
      <c r="R1644">
        <v>0</v>
      </c>
    </row>
    <row r="1645" spans="1:37">
      <c r="A1645">
        <v>16</v>
      </c>
      <c r="B1645">
        <v>125</v>
      </c>
      <c r="C1645">
        <v>2023</v>
      </c>
      <c r="D1645">
        <v>5</v>
      </c>
      <c r="E1645">
        <v>99</v>
      </c>
      <c r="F1645">
        <v>99</v>
      </c>
      <c r="G1645">
        <v>99</v>
      </c>
      <c r="H1645">
        <v>99</v>
      </c>
      <c r="I1645">
        <v>99</v>
      </c>
      <c r="J1645">
        <v>999</v>
      </c>
      <c r="K1645">
        <v>99</v>
      </c>
      <c r="L1645">
        <v>11</v>
      </c>
      <c r="M1645">
        <v>99</v>
      </c>
      <c r="N1645">
        <v>99</v>
      </c>
      <c r="O1645">
        <v>99</v>
      </c>
      <c r="P1645">
        <v>99</v>
      </c>
      <c r="R1645">
        <v>0</v>
      </c>
    </row>
    <row r="1646" spans="1:37">
      <c r="A1646">
        <v>16</v>
      </c>
      <c r="B1646">
        <v>126</v>
      </c>
      <c r="C1646">
        <v>2023</v>
      </c>
      <c r="D1646">
        <v>6</v>
      </c>
      <c r="E1646">
        <v>99</v>
      </c>
      <c r="F1646">
        <v>99</v>
      </c>
      <c r="G1646">
        <v>99</v>
      </c>
      <c r="H1646">
        <v>99</v>
      </c>
      <c r="I1646">
        <v>99</v>
      </c>
      <c r="J1646">
        <v>999</v>
      </c>
      <c r="K1646">
        <v>99</v>
      </c>
      <c r="L1646">
        <v>11</v>
      </c>
      <c r="M1646">
        <v>99</v>
      </c>
      <c r="N1646">
        <v>99</v>
      </c>
      <c r="O1646">
        <v>99</v>
      </c>
      <c r="P1646">
        <v>99</v>
      </c>
      <c r="Q1646">
        <v>1</v>
      </c>
      <c r="R1646">
        <v>3</v>
      </c>
      <c r="S1646">
        <v>11</v>
      </c>
      <c r="T1646">
        <v>5</v>
      </c>
      <c r="U1646">
        <v>38.5</v>
      </c>
      <c r="V1646">
        <v>33.333333333333343</v>
      </c>
      <c r="W1646">
        <v>0</v>
      </c>
      <c r="X1646">
        <v>100</v>
      </c>
      <c r="Y1646">
        <v>100</v>
      </c>
      <c r="Z1646">
        <v>7.4188947963965601</v>
      </c>
      <c r="AA1646">
        <v>0</v>
      </c>
      <c r="AB1646">
        <v>0</v>
      </c>
      <c r="AF1646">
        <v>0.35756853396901078</v>
      </c>
      <c r="AG1646">
        <v>0.62645426883837485</v>
      </c>
      <c r="AH1646">
        <v>0</v>
      </c>
      <c r="AI1646">
        <v>3</v>
      </c>
      <c r="AJ1646">
        <v>117.3</v>
      </c>
      <c r="AK1646">
        <v>23.536538646505264</v>
      </c>
    </row>
    <row r="1647" spans="1:37">
      <c r="A1647">
        <v>16</v>
      </c>
      <c r="B1647">
        <v>127</v>
      </c>
      <c r="C1647">
        <v>2023</v>
      </c>
      <c r="D1647">
        <v>7</v>
      </c>
      <c r="E1647">
        <v>99</v>
      </c>
      <c r="F1647">
        <v>99</v>
      </c>
      <c r="G1647">
        <v>99</v>
      </c>
      <c r="H1647">
        <v>99</v>
      </c>
      <c r="I1647">
        <v>99</v>
      </c>
      <c r="J1647">
        <v>999</v>
      </c>
      <c r="K1647">
        <v>99</v>
      </c>
      <c r="L1647">
        <v>11</v>
      </c>
      <c r="M1647">
        <v>99</v>
      </c>
      <c r="N1647">
        <v>99</v>
      </c>
      <c r="O1647">
        <v>99</v>
      </c>
      <c r="P1647">
        <v>99</v>
      </c>
      <c r="R1647">
        <v>0</v>
      </c>
    </row>
    <row r="1648" spans="1:37">
      <c r="A1648">
        <v>16</v>
      </c>
      <c r="B1648">
        <v>128</v>
      </c>
      <c r="C1648">
        <v>2023</v>
      </c>
      <c r="D1648">
        <v>8</v>
      </c>
      <c r="E1648">
        <v>99</v>
      </c>
      <c r="F1648">
        <v>99</v>
      </c>
      <c r="G1648">
        <v>99</v>
      </c>
      <c r="H1648">
        <v>99</v>
      </c>
      <c r="I1648">
        <v>99</v>
      </c>
      <c r="J1648">
        <v>999</v>
      </c>
      <c r="K1648">
        <v>99</v>
      </c>
      <c r="L1648">
        <v>11</v>
      </c>
      <c r="M1648">
        <v>99</v>
      </c>
      <c r="N1648">
        <v>99</v>
      </c>
      <c r="O1648">
        <v>99</v>
      </c>
      <c r="P1648">
        <v>99</v>
      </c>
      <c r="Q1648">
        <v>1</v>
      </c>
      <c r="R1648">
        <v>1</v>
      </c>
      <c r="S1648">
        <v>11</v>
      </c>
      <c r="T1648">
        <v>5</v>
      </c>
      <c r="U1648">
        <v>25.6</v>
      </c>
      <c r="V1648">
        <v>100</v>
      </c>
      <c r="W1648">
        <v>0</v>
      </c>
      <c r="X1648">
        <v>100</v>
      </c>
      <c r="Y1648">
        <v>100</v>
      </c>
      <c r="Z1648">
        <v>0</v>
      </c>
      <c r="AA1648">
        <v>0</v>
      </c>
      <c r="AB1648">
        <v>0</v>
      </c>
      <c r="AF1648">
        <v>0.24154589371980673</v>
      </c>
      <c r="AG1648">
        <v>0.32478242115145511</v>
      </c>
      <c r="AH1648">
        <v>0</v>
      </c>
      <c r="AI1648">
        <v>0</v>
      </c>
    </row>
    <row r="1649" spans="1:37">
      <c r="A1649">
        <v>16</v>
      </c>
      <c r="B1649">
        <v>129</v>
      </c>
      <c r="C1649">
        <v>2023</v>
      </c>
      <c r="D1649">
        <v>9</v>
      </c>
      <c r="E1649">
        <v>99</v>
      </c>
      <c r="F1649">
        <v>99</v>
      </c>
      <c r="G1649">
        <v>99</v>
      </c>
      <c r="H1649">
        <v>99</v>
      </c>
      <c r="I1649">
        <v>99</v>
      </c>
      <c r="J1649">
        <v>999</v>
      </c>
      <c r="K1649">
        <v>99</v>
      </c>
      <c r="L1649">
        <v>11</v>
      </c>
      <c r="M1649">
        <v>99</v>
      </c>
      <c r="N1649">
        <v>99</v>
      </c>
      <c r="O1649">
        <v>99</v>
      </c>
      <c r="P1649">
        <v>99</v>
      </c>
      <c r="Q1649">
        <v>2</v>
      </c>
      <c r="R1649">
        <v>2</v>
      </c>
      <c r="S1649">
        <v>11</v>
      </c>
      <c r="T1649">
        <v>8</v>
      </c>
      <c r="U1649">
        <v>29.35</v>
      </c>
      <c r="V1649">
        <v>0</v>
      </c>
      <c r="W1649">
        <v>50</v>
      </c>
      <c r="X1649">
        <v>100</v>
      </c>
      <c r="Y1649">
        <v>100</v>
      </c>
      <c r="Z1649">
        <v>4.9500000000000064</v>
      </c>
      <c r="AA1649">
        <v>0</v>
      </c>
      <c r="AB1649">
        <v>3</v>
      </c>
      <c r="AD1649">
        <v>100.00000000000001</v>
      </c>
      <c r="AF1649">
        <v>0.27472527472527464</v>
      </c>
      <c r="AG1649">
        <v>0.40408629686230774</v>
      </c>
      <c r="AH1649">
        <v>0</v>
      </c>
      <c r="AI1649">
        <v>1</v>
      </c>
      <c r="AJ1649">
        <v>105</v>
      </c>
      <c r="AK1649">
        <v>21.077637404168023</v>
      </c>
    </row>
    <row r="1650" spans="1:37">
      <c r="A1650">
        <v>16</v>
      </c>
      <c r="B1650">
        <v>130</v>
      </c>
      <c r="C1650">
        <v>2023</v>
      </c>
      <c r="D1650">
        <v>10</v>
      </c>
      <c r="E1650">
        <v>99</v>
      </c>
      <c r="F1650">
        <v>99</v>
      </c>
      <c r="G1650">
        <v>99</v>
      </c>
      <c r="H1650">
        <v>99</v>
      </c>
      <c r="I1650">
        <v>99</v>
      </c>
      <c r="J1650">
        <v>999</v>
      </c>
      <c r="K1650">
        <v>99</v>
      </c>
      <c r="L1650">
        <v>11</v>
      </c>
      <c r="M1650">
        <v>99</v>
      </c>
      <c r="N1650">
        <v>99</v>
      </c>
      <c r="O1650">
        <v>99</v>
      </c>
      <c r="P1650">
        <v>99</v>
      </c>
      <c r="Q1650">
        <v>5</v>
      </c>
      <c r="R1650">
        <v>10</v>
      </c>
      <c r="S1650">
        <v>11</v>
      </c>
      <c r="T1650">
        <v>6.5</v>
      </c>
      <c r="U1650">
        <v>27.14</v>
      </c>
      <c r="V1650">
        <v>10</v>
      </c>
      <c r="W1650">
        <v>10</v>
      </c>
      <c r="X1650">
        <v>70</v>
      </c>
      <c r="Y1650">
        <v>50</v>
      </c>
      <c r="Z1650">
        <v>13.030748251731367</v>
      </c>
      <c r="AA1650">
        <v>0</v>
      </c>
      <c r="AB1650">
        <v>2.765863337187866</v>
      </c>
      <c r="AD1650">
        <v>57.683873697872464</v>
      </c>
      <c r="AF1650">
        <v>0.38022813688212925</v>
      </c>
      <c r="AG1650">
        <v>0.51997516994030035</v>
      </c>
      <c r="AH1650">
        <v>0</v>
      </c>
      <c r="AI1650">
        <v>6</v>
      </c>
      <c r="AJ1650">
        <v>95.866666666666646</v>
      </c>
      <c r="AK1650">
        <v>19.595410955998926</v>
      </c>
    </row>
    <row r="1651" spans="1:37">
      <c r="A1651">
        <v>16</v>
      </c>
      <c r="B1651">
        <v>131</v>
      </c>
      <c r="C1651">
        <v>2023</v>
      </c>
      <c r="D1651">
        <v>11</v>
      </c>
      <c r="E1651">
        <v>99</v>
      </c>
      <c r="F1651">
        <v>99</v>
      </c>
      <c r="G1651">
        <v>99</v>
      </c>
      <c r="H1651">
        <v>99</v>
      </c>
      <c r="I1651">
        <v>99</v>
      </c>
      <c r="J1651">
        <v>999</v>
      </c>
      <c r="K1651">
        <v>99</v>
      </c>
      <c r="L1651">
        <v>11</v>
      </c>
      <c r="M1651">
        <v>99</v>
      </c>
      <c r="N1651">
        <v>99</v>
      </c>
      <c r="O1651">
        <v>99</v>
      </c>
      <c r="P1651">
        <v>99</v>
      </c>
      <c r="Q1651">
        <v>9</v>
      </c>
      <c r="R1651">
        <v>18</v>
      </c>
      <c r="S1651">
        <v>11</v>
      </c>
      <c r="T1651">
        <v>7.6666666666666687</v>
      </c>
      <c r="U1651">
        <v>26.172222222222221</v>
      </c>
      <c r="V1651">
        <v>11.111111111111112</v>
      </c>
      <c r="W1651">
        <v>16.666666666666671</v>
      </c>
      <c r="X1651">
        <v>94.444444444444443</v>
      </c>
      <c r="Y1651">
        <v>66.666666666666686</v>
      </c>
      <c r="Z1651">
        <v>7.2157086011897613</v>
      </c>
      <c r="AA1651">
        <v>0</v>
      </c>
      <c r="AB1651">
        <v>1.9720265943665356</v>
      </c>
      <c r="AD1651">
        <v>44.911694967947845</v>
      </c>
      <c r="AF1651">
        <v>1.2113055181695829</v>
      </c>
      <c r="AG1651">
        <v>1.460535167863886</v>
      </c>
      <c r="AH1651">
        <v>0</v>
      </c>
      <c r="AI1651">
        <v>0</v>
      </c>
    </row>
    <row r="1652" spans="1:37">
      <c r="A1652">
        <v>16</v>
      </c>
      <c r="B1652">
        <v>132</v>
      </c>
      <c r="C1652">
        <v>2023</v>
      </c>
      <c r="D1652">
        <v>12</v>
      </c>
      <c r="E1652">
        <v>99</v>
      </c>
      <c r="F1652">
        <v>99</v>
      </c>
      <c r="G1652">
        <v>99</v>
      </c>
      <c r="H1652">
        <v>99</v>
      </c>
      <c r="I1652">
        <v>99</v>
      </c>
      <c r="J1652">
        <v>999</v>
      </c>
      <c r="K1652">
        <v>99</v>
      </c>
      <c r="L1652">
        <v>11</v>
      </c>
      <c r="M1652">
        <v>99</v>
      </c>
      <c r="N1652">
        <v>99</v>
      </c>
      <c r="O1652">
        <v>99</v>
      </c>
      <c r="P1652">
        <v>99</v>
      </c>
      <c r="Q1652">
        <v>1</v>
      </c>
      <c r="R1652">
        <v>1</v>
      </c>
      <c r="S1652">
        <v>11</v>
      </c>
      <c r="T1652">
        <v>8</v>
      </c>
      <c r="U1652">
        <v>26.5</v>
      </c>
      <c r="V1652">
        <v>0</v>
      </c>
      <c r="W1652">
        <v>0</v>
      </c>
      <c r="X1652">
        <v>100</v>
      </c>
      <c r="Y1652">
        <v>100</v>
      </c>
      <c r="Z1652">
        <v>0</v>
      </c>
      <c r="AA1652">
        <v>0</v>
      </c>
      <c r="AB1652">
        <v>0</v>
      </c>
      <c r="AF1652">
        <v>0.35211267605633795</v>
      </c>
      <c r="AG1652">
        <v>0.4457377380071319</v>
      </c>
      <c r="AH1652">
        <v>0</v>
      </c>
      <c r="AI1652">
        <v>0</v>
      </c>
    </row>
    <row r="1653" spans="1:37">
      <c r="A1653">
        <v>16</v>
      </c>
      <c r="B1653">
        <v>133</v>
      </c>
      <c r="C1653">
        <v>2023</v>
      </c>
      <c r="D1653">
        <v>1</v>
      </c>
      <c r="E1653">
        <v>99</v>
      </c>
      <c r="F1653">
        <v>99</v>
      </c>
      <c r="G1653">
        <v>99</v>
      </c>
      <c r="H1653">
        <v>99</v>
      </c>
      <c r="I1653">
        <v>99</v>
      </c>
      <c r="J1653">
        <v>999</v>
      </c>
      <c r="K1653">
        <v>99</v>
      </c>
      <c r="L1653">
        <v>12</v>
      </c>
      <c r="M1653">
        <v>99</v>
      </c>
      <c r="N1653">
        <v>99</v>
      </c>
      <c r="O1653">
        <v>99</v>
      </c>
      <c r="P1653">
        <v>99</v>
      </c>
      <c r="R1653">
        <v>0</v>
      </c>
    </row>
    <row r="1654" spans="1:37">
      <c r="A1654">
        <v>16</v>
      </c>
      <c r="B1654">
        <v>134</v>
      </c>
      <c r="C1654">
        <v>2023</v>
      </c>
      <c r="D1654">
        <v>2</v>
      </c>
      <c r="E1654">
        <v>99</v>
      </c>
      <c r="F1654">
        <v>99</v>
      </c>
      <c r="G1654">
        <v>99</v>
      </c>
      <c r="H1654">
        <v>99</v>
      </c>
      <c r="I1654">
        <v>99</v>
      </c>
      <c r="J1654">
        <v>999</v>
      </c>
      <c r="K1654">
        <v>99</v>
      </c>
      <c r="L1654">
        <v>12</v>
      </c>
      <c r="M1654">
        <v>99</v>
      </c>
      <c r="N1654">
        <v>99</v>
      </c>
      <c r="O1654">
        <v>99</v>
      </c>
      <c r="P1654">
        <v>99</v>
      </c>
      <c r="R1654">
        <v>0</v>
      </c>
    </row>
    <row r="1655" spans="1:37">
      <c r="A1655">
        <v>16</v>
      </c>
      <c r="B1655">
        <v>135</v>
      </c>
      <c r="C1655">
        <v>2023</v>
      </c>
      <c r="D1655">
        <v>3</v>
      </c>
      <c r="E1655">
        <v>99</v>
      </c>
      <c r="F1655">
        <v>99</v>
      </c>
      <c r="G1655">
        <v>99</v>
      </c>
      <c r="H1655">
        <v>99</v>
      </c>
      <c r="I1655">
        <v>99</v>
      </c>
      <c r="J1655">
        <v>999</v>
      </c>
      <c r="K1655">
        <v>99</v>
      </c>
      <c r="L1655">
        <v>12</v>
      </c>
      <c r="M1655">
        <v>99</v>
      </c>
      <c r="N1655">
        <v>99</v>
      </c>
      <c r="O1655">
        <v>99</v>
      </c>
      <c r="P1655">
        <v>99</v>
      </c>
      <c r="R1655">
        <v>0</v>
      </c>
    </row>
    <row r="1656" spans="1:37">
      <c r="A1656">
        <v>16</v>
      </c>
      <c r="B1656">
        <v>136</v>
      </c>
      <c r="C1656">
        <v>2023</v>
      </c>
      <c r="D1656">
        <v>4</v>
      </c>
      <c r="E1656">
        <v>99</v>
      </c>
      <c r="F1656">
        <v>99</v>
      </c>
      <c r="G1656">
        <v>99</v>
      </c>
      <c r="H1656">
        <v>99</v>
      </c>
      <c r="I1656">
        <v>99</v>
      </c>
      <c r="J1656">
        <v>999</v>
      </c>
      <c r="K1656">
        <v>99</v>
      </c>
      <c r="L1656">
        <v>12</v>
      </c>
      <c r="M1656">
        <v>99</v>
      </c>
      <c r="N1656">
        <v>99</v>
      </c>
      <c r="O1656">
        <v>99</v>
      </c>
      <c r="P1656">
        <v>99</v>
      </c>
      <c r="R1656">
        <v>0</v>
      </c>
    </row>
    <row r="1657" spans="1:37">
      <c r="A1657">
        <v>16</v>
      </c>
      <c r="B1657">
        <v>137</v>
      </c>
      <c r="C1657">
        <v>2023</v>
      </c>
      <c r="D1657">
        <v>5</v>
      </c>
      <c r="E1657">
        <v>99</v>
      </c>
      <c r="F1657">
        <v>99</v>
      </c>
      <c r="G1657">
        <v>99</v>
      </c>
      <c r="H1657">
        <v>99</v>
      </c>
      <c r="I1657">
        <v>99</v>
      </c>
      <c r="J1657">
        <v>999</v>
      </c>
      <c r="K1657">
        <v>99</v>
      </c>
      <c r="L1657">
        <v>12</v>
      </c>
      <c r="M1657">
        <v>99</v>
      </c>
      <c r="N1657">
        <v>99</v>
      </c>
      <c r="O1657">
        <v>99</v>
      </c>
      <c r="P1657">
        <v>99</v>
      </c>
      <c r="R1657">
        <v>0</v>
      </c>
    </row>
    <row r="1658" spans="1:37">
      <c r="A1658">
        <v>16</v>
      </c>
      <c r="B1658">
        <v>138</v>
      </c>
      <c r="C1658">
        <v>2023</v>
      </c>
      <c r="D1658">
        <v>6</v>
      </c>
      <c r="E1658">
        <v>99</v>
      </c>
      <c r="F1658">
        <v>99</v>
      </c>
      <c r="G1658">
        <v>99</v>
      </c>
      <c r="H1658">
        <v>99</v>
      </c>
      <c r="I1658">
        <v>99</v>
      </c>
      <c r="J1658">
        <v>999</v>
      </c>
      <c r="K1658">
        <v>99</v>
      </c>
      <c r="L1658">
        <v>12</v>
      </c>
      <c r="M1658">
        <v>99</v>
      </c>
      <c r="N1658">
        <v>99</v>
      </c>
      <c r="O1658">
        <v>99</v>
      </c>
      <c r="P1658">
        <v>99</v>
      </c>
      <c r="R1658">
        <v>0</v>
      </c>
    </row>
    <row r="1659" spans="1:37">
      <c r="A1659">
        <v>16</v>
      </c>
      <c r="B1659">
        <v>139</v>
      </c>
      <c r="C1659">
        <v>2023</v>
      </c>
      <c r="D1659">
        <v>7</v>
      </c>
      <c r="E1659">
        <v>99</v>
      </c>
      <c r="F1659">
        <v>99</v>
      </c>
      <c r="G1659">
        <v>99</v>
      </c>
      <c r="H1659">
        <v>99</v>
      </c>
      <c r="I1659">
        <v>99</v>
      </c>
      <c r="J1659">
        <v>999</v>
      </c>
      <c r="K1659">
        <v>99</v>
      </c>
      <c r="L1659">
        <v>12</v>
      </c>
      <c r="M1659">
        <v>99</v>
      </c>
      <c r="N1659">
        <v>99</v>
      </c>
      <c r="O1659">
        <v>99</v>
      </c>
      <c r="P1659">
        <v>99</v>
      </c>
      <c r="R1659">
        <v>0</v>
      </c>
    </row>
    <row r="1660" spans="1:37">
      <c r="A1660">
        <v>16</v>
      </c>
      <c r="B1660">
        <v>140</v>
      </c>
      <c r="C1660">
        <v>2023</v>
      </c>
      <c r="D1660">
        <v>8</v>
      </c>
      <c r="E1660">
        <v>99</v>
      </c>
      <c r="F1660">
        <v>99</v>
      </c>
      <c r="G1660">
        <v>99</v>
      </c>
      <c r="H1660">
        <v>99</v>
      </c>
      <c r="I1660">
        <v>99</v>
      </c>
      <c r="J1660">
        <v>999</v>
      </c>
      <c r="K1660">
        <v>99</v>
      </c>
      <c r="L1660">
        <v>12</v>
      </c>
      <c r="M1660">
        <v>99</v>
      </c>
      <c r="N1660">
        <v>99</v>
      </c>
      <c r="O1660">
        <v>99</v>
      </c>
      <c r="P1660">
        <v>99</v>
      </c>
      <c r="R1660">
        <v>0</v>
      </c>
    </row>
    <row r="1661" spans="1:37">
      <c r="A1661">
        <v>16</v>
      </c>
      <c r="B1661">
        <v>141</v>
      </c>
      <c r="C1661">
        <v>2023</v>
      </c>
      <c r="D1661">
        <v>9</v>
      </c>
      <c r="E1661">
        <v>99</v>
      </c>
      <c r="F1661">
        <v>99</v>
      </c>
      <c r="G1661">
        <v>99</v>
      </c>
      <c r="H1661">
        <v>99</v>
      </c>
      <c r="I1661">
        <v>99</v>
      </c>
      <c r="J1661">
        <v>999</v>
      </c>
      <c r="K1661">
        <v>99</v>
      </c>
      <c r="L1661">
        <v>12</v>
      </c>
      <c r="M1661">
        <v>99</v>
      </c>
      <c r="N1661">
        <v>99</v>
      </c>
      <c r="O1661">
        <v>99</v>
      </c>
      <c r="P1661">
        <v>99</v>
      </c>
      <c r="R1661">
        <v>0</v>
      </c>
    </row>
    <row r="1662" spans="1:37">
      <c r="A1662">
        <v>16</v>
      </c>
      <c r="B1662">
        <v>142</v>
      </c>
      <c r="C1662">
        <v>2023</v>
      </c>
      <c r="D1662">
        <v>10</v>
      </c>
      <c r="E1662">
        <v>99</v>
      </c>
      <c r="F1662">
        <v>99</v>
      </c>
      <c r="G1662">
        <v>99</v>
      </c>
      <c r="H1662">
        <v>99</v>
      </c>
      <c r="I1662">
        <v>99</v>
      </c>
      <c r="J1662">
        <v>999</v>
      </c>
      <c r="K1662">
        <v>99</v>
      </c>
      <c r="L1662">
        <v>12</v>
      </c>
      <c r="M1662">
        <v>99</v>
      </c>
      <c r="N1662">
        <v>99</v>
      </c>
      <c r="O1662">
        <v>99</v>
      </c>
      <c r="P1662">
        <v>99</v>
      </c>
      <c r="R1662">
        <v>0</v>
      </c>
    </row>
    <row r="1663" spans="1:37">
      <c r="A1663">
        <v>16</v>
      </c>
      <c r="B1663">
        <v>143</v>
      </c>
      <c r="C1663">
        <v>2023</v>
      </c>
      <c r="D1663">
        <v>11</v>
      </c>
      <c r="E1663">
        <v>99</v>
      </c>
      <c r="F1663">
        <v>99</v>
      </c>
      <c r="G1663">
        <v>99</v>
      </c>
      <c r="H1663">
        <v>99</v>
      </c>
      <c r="I1663">
        <v>99</v>
      </c>
      <c r="J1663">
        <v>999</v>
      </c>
      <c r="K1663">
        <v>99</v>
      </c>
      <c r="L1663">
        <v>12</v>
      </c>
      <c r="M1663">
        <v>99</v>
      </c>
      <c r="N1663">
        <v>99</v>
      </c>
      <c r="O1663">
        <v>99</v>
      </c>
      <c r="P1663">
        <v>99</v>
      </c>
      <c r="R1663">
        <v>0</v>
      </c>
    </row>
    <row r="1664" spans="1:37">
      <c r="A1664">
        <v>16</v>
      </c>
      <c r="B1664">
        <v>144</v>
      </c>
      <c r="C1664">
        <v>2023</v>
      </c>
      <c r="D1664">
        <v>12</v>
      </c>
      <c r="E1664">
        <v>99</v>
      </c>
      <c r="F1664">
        <v>99</v>
      </c>
      <c r="G1664">
        <v>99</v>
      </c>
      <c r="H1664">
        <v>99</v>
      </c>
      <c r="I1664">
        <v>99</v>
      </c>
      <c r="J1664">
        <v>999</v>
      </c>
      <c r="K1664">
        <v>99</v>
      </c>
      <c r="L1664">
        <v>12</v>
      </c>
      <c r="M1664">
        <v>99</v>
      </c>
      <c r="N1664">
        <v>99</v>
      </c>
      <c r="O1664">
        <v>99</v>
      </c>
      <c r="P1664">
        <v>99</v>
      </c>
      <c r="R1664">
        <v>0</v>
      </c>
    </row>
    <row r="1665" spans="1:18">
      <c r="A1665">
        <v>16</v>
      </c>
      <c r="B1665">
        <v>145</v>
      </c>
      <c r="C1665">
        <v>2023</v>
      </c>
      <c r="D1665">
        <v>1</v>
      </c>
      <c r="E1665">
        <v>99</v>
      </c>
      <c r="F1665">
        <v>99</v>
      </c>
      <c r="G1665">
        <v>99</v>
      </c>
      <c r="H1665">
        <v>99</v>
      </c>
      <c r="I1665">
        <v>99</v>
      </c>
      <c r="J1665">
        <v>999</v>
      </c>
      <c r="K1665">
        <v>99</v>
      </c>
      <c r="L1665">
        <v>13</v>
      </c>
      <c r="M1665">
        <v>99</v>
      </c>
      <c r="N1665">
        <v>99</v>
      </c>
      <c r="O1665">
        <v>99</v>
      </c>
      <c r="P1665">
        <v>99</v>
      </c>
      <c r="R1665">
        <v>0</v>
      </c>
    </row>
    <row r="1666" spans="1:18">
      <c r="A1666">
        <v>16</v>
      </c>
      <c r="B1666">
        <v>146</v>
      </c>
      <c r="C1666">
        <v>2023</v>
      </c>
      <c r="D1666">
        <v>2</v>
      </c>
      <c r="E1666">
        <v>99</v>
      </c>
      <c r="F1666">
        <v>99</v>
      </c>
      <c r="G1666">
        <v>99</v>
      </c>
      <c r="H1666">
        <v>99</v>
      </c>
      <c r="I1666">
        <v>99</v>
      </c>
      <c r="J1666">
        <v>999</v>
      </c>
      <c r="K1666">
        <v>99</v>
      </c>
      <c r="L1666">
        <v>13</v>
      </c>
      <c r="M1666">
        <v>99</v>
      </c>
      <c r="N1666">
        <v>99</v>
      </c>
      <c r="O1666">
        <v>99</v>
      </c>
      <c r="P1666">
        <v>99</v>
      </c>
      <c r="R1666">
        <v>0</v>
      </c>
    </row>
    <row r="1667" spans="1:18">
      <c r="A1667">
        <v>16</v>
      </c>
      <c r="B1667">
        <v>147</v>
      </c>
      <c r="C1667">
        <v>2023</v>
      </c>
      <c r="D1667">
        <v>3</v>
      </c>
      <c r="E1667">
        <v>99</v>
      </c>
      <c r="F1667">
        <v>99</v>
      </c>
      <c r="G1667">
        <v>99</v>
      </c>
      <c r="H1667">
        <v>99</v>
      </c>
      <c r="I1667">
        <v>99</v>
      </c>
      <c r="J1667">
        <v>999</v>
      </c>
      <c r="K1667">
        <v>99</v>
      </c>
      <c r="L1667">
        <v>13</v>
      </c>
      <c r="M1667">
        <v>99</v>
      </c>
      <c r="N1667">
        <v>99</v>
      </c>
      <c r="O1667">
        <v>99</v>
      </c>
      <c r="P1667">
        <v>99</v>
      </c>
      <c r="R1667">
        <v>0</v>
      </c>
    </row>
    <row r="1668" spans="1:18">
      <c r="A1668">
        <v>16</v>
      </c>
      <c r="B1668">
        <v>148</v>
      </c>
      <c r="C1668">
        <v>2023</v>
      </c>
      <c r="D1668">
        <v>4</v>
      </c>
      <c r="E1668">
        <v>99</v>
      </c>
      <c r="F1668">
        <v>99</v>
      </c>
      <c r="G1668">
        <v>99</v>
      </c>
      <c r="H1668">
        <v>99</v>
      </c>
      <c r="I1668">
        <v>99</v>
      </c>
      <c r="J1668">
        <v>999</v>
      </c>
      <c r="K1668">
        <v>99</v>
      </c>
      <c r="L1668">
        <v>13</v>
      </c>
      <c r="M1668">
        <v>99</v>
      </c>
      <c r="N1668">
        <v>99</v>
      </c>
      <c r="O1668">
        <v>99</v>
      </c>
      <c r="P1668">
        <v>99</v>
      </c>
      <c r="R1668">
        <v>0</v>
      </c>
    </row>
    <row r="1669" spans="1:18">
      <c r="A1669">
        <v>16</v>
      </c>
      <c r="B1669">
        <v>149</v>
      </c>
      <c r="C1669">
        <v>2023</v>
      </c>
      <c r="D1669">
        <v>5</v>
      </c>
      <c r="E1669">
        <v>99</v>
      </c>
      <c r="F1669">
        <v>99</v>
      </c>
      <c r="G1669">
        <v>99</v>
      </c>
      <c r="H1669">
        <v>99</v>
      </c>
      <c r="I1669">
        <v>99</v>
      </c>
      <c r="J1669">
        <v>999</v>
      </c>
      <c r="K1669">
        <v>99</v>
      </c>
      <c r="L1669">
        <v>13</v>
      </c>
      <c r="M1669">
        <v>99</v>
      </c>
      <c r="N1669">
        <v>99</v>
      </c>
      <c r="O1669">
        <v>99</v>
      </c>
      <c r="P1669">
        <v>99</v>
      </c>
      <c r="R1669">
        <v>0</v>
      </c>
    </row>
    <row r="1670" spans="1:18">
      <c r="A1670">
        <v>16</v>
      </c>
      <c r="B1670">
        <v>150</v>
      </c>
      <c r="C1670">
        <v>2023</v>
      </c>
      <c r="D1670">
        <v>6</v>
      </c>
      <c r="E1670">
        <v>99</v>
      </c>
      <c r="F1670">
        <v>99</v>
      </c>
      <c r="G1670">
        <v>99</v>
      </c>
      <c r="H1670">
        <v>99</v>
      </c>
      <c r="I1670">
        <v>99</v>
      </c>
      <c r="J1670">
        <v>999</v>
      </c>
      <c r="K1670">
        <v>99</v>
      </c>
      <c r="L1670">
        <v>13</v>
      </c>
      <c r="M1670">
        <v>99</v>
      </c>
      <c r="N1670">
        <v>99</v>
      </c>
      <c r="O1670">
        <v>99</v>
      </c>
      <c r="P1670">
        <v>99</v>
      </c>
      <c r="R1670">
        <v>0</v>
      </c>
    </row>
    <row r="1671" spans="1:18">
      <c r="A1671">
        <v>16</v>
      </c>
      <c r="B1671">
        <v>151</v>
      </c>
      <c r="C1671">
        <v>2023</v>
      </c>
      <c r="D1671">
        <v>7</v>
      </c>
      <c r="E1671">
        <v>99</v>
      </c>
      <c r="F1671">
        <v>99</v>
      </c>
      <c r="G1671">
        <v>99</v>
      </c>
      <c r="H1671">
        <v>99</v>
      </c>
      <c r="I1671">
        <v>99</v>
      </c>
      <c r="J1671">
        <v>999</v>
      </c>
      <c r="K1671">
        <v>99</v>
      </c>
      <c r="L1671">
        <v>13</v>
      </c>
      <c r="M1671">
        <v>99</v>
      </c>
      <c r="N1671">
        <v>99</v>
      </c>
      <c r="O1671">
        <v>99</v>
      </c>
      <c r="P1671">
        <v>99</v>
      </c>
      <c r="R1671">
        <v>0</v>
      </c>
    </row>
    <row r="1672" spans="1:18">
      <c r="A1672">
        <v>16</v>
      </c>
      <c r="B1672">
        <v>152</v>
      </c>
      <c r="C1672">
        <v>2023</v>
      </c>
      <c r="D1672">
        <v>8</v>
      </c>
      <c r="E1672">
        <v>99</v>
      </c>
      <c r="F1672">
        <v>99</v>
      </c>
      <c r="G1672">
        <v>99</v>
      </c>
      <c r="H1672">
        <v>99</v>
      </c>
      <c r="I1672">
        <v>99</v>
      </c>
      <c r="J1672">
        <v>999</v>
      </c>
      <c r="K1672">
        <v>99</v>
      </c>
      <c r="L1672">
        <v>13</v>
      </c>
      <c r="M1672">
        <v>99</v>
      </c>
      <c r="N1672">
        <v>99</v>
      </c>
      <c r="O1672">
        <v>99</v>
      </c>
      <c r="P1672">
        <v>99</v>
      </c>
      <c r="R1672">
        <v>0</v>
      </c>
    </row>
    <row r="1673" spans="1:18">
      <c r="A1673">
        <v>16</v>
      </c>
      <c r="B1673">
        <v>153</v>
      </c>
      <c r="C1673">
        <v>2023</v>
      </c>
      <c r="D1673">
        <v>9</v>
      </c>
      <c r="E1673">
        <v>99</v>
      </c>
      <c r="F1673">
        <v>99</v>
      </c>
      <c r="G1673">
        <v>99</v>
      </c>
      <c r="H1673">
        <v>99</v>
      </c>
      <c r="I1673">
        <v>99</v>
      </c>
      <c r="J1673">
        <v>999</v>
      </c>
      <c r="K1673">
        <v>99</v>
      </c>
      <c r="L1673">
        <v>13</v>
      </c>
      <c r="M1673">
        <v>99</v>
      </c>
      <c r="N1673">
        <v>99</v>
      </c>
      <c r="O1673">
        <v>99</v>
      </c>
      <c r="P1673">
        <v>99</v>
      </c>
      <c r="R1673">
        <v>0</v>
      </c>
    </row>
    <row r="1674" spans="1:18">
      <c r="A1674">
        <v>16</v>
      </c>
      <c r="B1674">
        <v>154</v>
      </c>
      <c r="C1674">
        <v>2023</v>
      </c>
      <c r="D1674">
        <v>10</v>
      </c>
      <c r="E1674">
        <v>99</v>
      </c>
      <c r="F1674">
        <v>99</v>
      </c>
      <c r="G1674">
        <v>99</v>
      </c>
      <c r="H1674">
        <v>99</v>
      </c>
      <c r="I1674">
        <v>99</v>
      </c>
      <c r="J1674">
        <v>999</v>
      </c>
      <c r="K1674">
        <v>99</v>
      </c>
      <c r="L1674">
        <v>13</v>
      </c>
      <c r="M1674">
        <v>99</v>
      </c>
      <c r="N1674">
        <v>99</v>
      </c>
      <c r="O1674">
        <v>99</v>
      </c>
      <c r="P1674">
        <v>99</v>
      </c>
      <c r="R1674">
        <v>0</v>
      </c>
    </row>
    <row r="1675" spans="1:18">
      <c r="A1675">
        <v>16</v>
      </c>
      <c r="B1675">
        <v>155</v>
      </c>
      <c r="C1675">
        <v>2023</v>
      </c>
      <c r="D1675">
        <v>11</v>
      </c>
      <c r="E1675">
        <v>99</v>
      </c>
      <c r="F1675">
        <v>99</v>
      </c>
      <c r="G1675">
        <v>99</v>
      </c>
      <c r="H1675">
        <v>99</v>
      </c>
      <c r="I1675">
        <v>99</v>
      </c>
      <c r="J1675">
        <v>999</v>
      </c>
      <c r="K1675">
        <v>99</v>
      </c>
      <c r="L1675">
        <v>13</v>
      </c>
      <c r="M1675">
        <v>99</v>
      </c>
      <c r="N1675">
        <v>99</v>
      </c>
      <c r="O1675">
        <v>99</v>
      </c>
      <c r="P1675">
        <v>99</v>
      </c>
      <c r="R1675">
        <v>0</v>
      </c>
    </row>
    <row r="1676" spans="1:18">
      <c r="A1676">
        <v>16</v>
      </c>
      <c r="B1676">
        <v>156</v>
      </c>
      <c r="C1676">
        <v>2023</v>
      </c>
      <c r="D1676">
        <v>12</v>
      </c>
      <c r="E1676">
        <v>99</v>
      </c>
      <c r="F1676">
        <v>99</v>
      </c>
      <c r="G1676">
        <v>99</v>
      </c>
      <c r="H1676">
        <v>99</v>
      </c>
      <c r="I1676">
        <v>99</v>
      </c>
      <c r="J1676">
        <v>999</v>
      </c>
      <c r="K1676">
        <v>99</v>
      </c>
      <c r="L1676">
        <v>13</v>
      </c>
      <c r="M1676">
        <v>99</v>
      </c>
      <c r="N1676">
        <v>99</v>
      </c>
      <c r="O1676">
        <v>99</v>
      </c>
      <c r="P1676">
        <v>99</v>
      </c>
      <c r="R1676">
        <v>0</v>
      </c>
    </row>
    <row r="1677" spans="1:18">
      <c r="A1677">
        <v>16</v>
      </c>
      <c r="B1677">
        <v>157</v>
      </c>
      <c r="C1677">
        <v>2023</v>
      </c>
      <c r="D1677">
        <v>1</v>
      </c>
      <c r="E1677">
        <v>99</v>
      </c>
      <c r="F1677">
        <v>99</v>
      </c>
      <c r="G1677">
        <v>99</v>
      </c>
      <c r="H1677">
        <v>99</v>
      </c>
      <c r="I1677">
        <v>99</v>
      </c>
      <c r="J1677">
        <v>999</v>
      </c>
      <c r="K1677">
        <v>99</v>
      </c>
      <c r="L1677">
        <v>14</v>
      </c>
      <c r="M1677">
        <v>99</v>
      </c>
      <c r="N1677">
        <v>99</v>
      </c>
      <c r="O1677">
        <v>99</v>
      </c>
      <c r="P1677">
        <v>99</v>
      </c>
      <c r="R1677">
        <v>0</v>
      </c>
    </row>
    <row r="1678" spans="1:18">
      <c r="A1678">
        <v>16</v>
      </c>
      <c r="B1678">
        <v>158</v>
      </c>
      <c r="C1678">
        <v>2023</v>
      </c>
      <c r="D1678">
        <v>2</v>
      </c>
      <c r="E1678">
        <v>99</v>
      </c>
      <c r="F1678">
        <v>99</v>
      </c>
      <c r="G1678">
        <v>99</v>
      </c>
      <c r="H1678">
        <v>99</v>
      </c>
      <c r="I1678">
        <v>99</v>
      </c>
      <c r="J1678">
        <v>999</v>
      </c>
      <c r="K1678">
        <v>99</v>
      </c>
      <c r="L1678">
        <v>14</v>
      </c>
      <c r="M1678">
        <v>99</v>
      </c>
      <c r="N1678">
        <v>99</v>
      </c>
      <c r="O1678">
        <v>99</v>
      </c>
      <c r="P1678">
        <v>99</v>
      </c>
      <c r="R1678">
        <v>0</v>
      </c>
    </row>
    <row r="1679" spans="1:18">
      <c r="A1679">
        <v>16</v>
      </c>
      <c r="B1679">
        <v>159</v>
      </c>
      <c r="C1679">
        <v>2023</v>
      </c>
      <c r="D1679">
        <v>3</v>
      </c>
      <c r="E1679">
        <v>99</v>
      </c>
      <c r="F1679">
        <v>99</v>
      </c>
      <c r="G1679">
        <v>99</v>
      </c>
      <c r="H1679">
        <v>99</v>
      </c>
      <c r="I1679">
        <v>99</v>
      </c>
      <c r="J1679">
        <v>999</v>
      </c>
      <c r="K1679">
        <v>99</v>
      </c>
      <c r="L1679">
        <v>14</v>
      </c>
      <c r="M1679">
        <v>99</v>
      </c>
      <c r="N1679">
        <v>99</v>
      </c>
      <c r="O1679">
        <v>99</v>
      </c>
      <c r="P1679">
        <v>99</v>
      </c>
      <c r="R1679">
        <v>0</v>
      </c>
    </row>
    <row r="1680" spans="1:18">
      <c r="A1680">
        <v>16</v>
      </c>
      <c r="B1680">
        <v>160</v>
      </c>
      <c r="C1680">
        <v>2023</v>
      </c>
      <c r="D1680">
        <v>4</v>
      </c>
      <c r="E1680">
        <v>99</v>
      </c>
      <c r="F1680">
        <v>99</v>
      </c>
      <c r="G1680">
        <v>99</v>
      </c>
      <c r="H1680">
        <v>99</v>
      </c>
      <c r="I1680">
        <v>99</v>
      </c>
      <c r="J1680">
        <v>999</v>
      </c>
      <c r="K1680">
        <v>99</v>
      </c>
      <c r="L1680">
        <v>14</v>
      </c>
      <c r="M1680">
        <v>99</v>
      </c>
      <c r="N1680">
        <v>99</v>
      </c>
      <c r="O1680">
        <v>99</v>
      </c>
      <c r="P1680">
        <v>99</v>
      </c>
      <c r="R1680">
        <v>0</v>
      </c>
    </row>
    <row r="1681" spans="1:18">
      <c r="A1681">
        <v>16</v>
      </c>
      <c r="B1681">
        <v>161</v>
      </c>
      <c r="C1681">
        <v>2023</v>
      </c>
      <c r="D1681">
        <v>5</v>
      </c>
      <c r="E1681">
        <v>99</v>
      </c>
      <c r="F1681">
        <v>99</v>
      </c>
      <c r="G1681">
        <v>99</v>
      </c>
      <c r="H1681">
        <v>99</v>
      </c>
      <c r="I1681">
        <v>99</v>
      </c>
      <c r="J1681">
        <v>999</v>
      </c>
      <c r="K1681">
        <v>99</v>
      </c>
      <c r="L1681">
        <v>14</v>
      </c>
      <c r="M1681">
        <v>99</v>
      </c>
      <c r="N1681">
        <v>99</v>
      </c>
      <c r="O1681">
        <v>99</v>
      </c>
      <c r="P1681">
        <v>99</v>
      </c>
      <c r="R1681">
        <v>0</v>
      </c>
    </row>
    <row r="1682" spans="1:18">
      <c r="A1682">
        <v>16</v>
      </c>
      <c r="B1682">
        <v>162</v>
      </c>
      <c r="C1682">
        <v>2023</v>
      </c>
      <c r="D1682">
        <v>6</v>
      </c>
      <c r="E1682">
        <v>99</v>
      </c>
      <c r="F1682">
        <v>99</v>
      </c>
      <c r="G1682">
        <v>99</v>
      </c>
      <c r="H1682">
        <v>99</v>
      </c>
      <c r="I1682">
        <v>99</v>
      </c>
      <c r="J1682">
        <v>999</v>
      </c>
      <c r="K1682">
        <v>99</v>
      </c>
      <c r="L1682">
        <v>14</v>
      </c>
      <c r="M1682">
        <v>99</v>
      </c>
      <c r="N1682">
        <v>99</v>
      </c>
      <c r="O1682">
        <v>99</v>
      </c>
      <c r="P1682">
        <v>99</v>
      </c>
      <c r="R1682">
        <v>0</v>
      </c>
    </row>
    <row r="1683" spans="1:18">
      <c r="A1683">
        <v>16</v>
      </c>
      <c r="B1683">
        <v>163</v>
      </c>
      <c r="C1683">
        <v>2023</v>
      </c>
      <c r="D1683">
        <v>7</v>
      </c>
      <c r="E1683">
        <v>99</v>
      </c>
      <c r="F1683">
        <v>99</v>
      </c>
      <c r="G1683">
        <v>99</v>
      </c>
      <c r="H1683">
        <v>99</v>
      </c>
      <c r="I1683">
        <v>99</v>
      </c>
      <c r="J1683">
        <v>999</v>
      </c>
      <c r="K1683">
        <v>99</v>
      </c>
      <c r="L1683">
        <v>14</v>
      </c>
      <c r="M1683">
        <v>99</v>
      </c>
      <c r="N1683">
        <v>99</v>
      </c>
      <c r="O1683">
        <v>99</v>
      </c>
      <c r="P1683">
        <v>99</v>
      </c>
      <c r="R1683">
        <v>0</v>
      </c>
    </row>
    <row r="1684" spans="1:18">
      <c r="A1684">
        <v>16</v>
      </c>
      <c r="B1684">
        <v>164</v>
      </c>
      <c r="C1684">
        <v>2023</v>
      </c>
      <c r="D1684">
        <v>8</v>
      </c>
      <c r="E1684">
        <v>99</v>
      </c>
      <c r="F1684">
        <v>99</v>
      </c>
      <c r="G1684">
        <v>99</v>
      </c>
      <c r="H1684">
        <v>99</v>
      </c>
      <c r="I1684">
        <v>99</v>
      </c>
      <c r="J1684">
        <v>999</v>
      </c>
      <c r="K1684">
        <v>99</v>
      </c>
      <c r="L1684">
        <v>14</v>
      </c>
      <c r="M1684">
        <v>99</v>
      </c>
      <c r="N1684">
        <v>99</v>
      </c>
      <c r="O1684">
        <v>99</v>
      </c>
      <c r="P1684">
        <v>99</v>
      </c>
      <c r="R1684">
        <v>0</v>
      </c>
    </row>
    <row r="1685" spans="1:18">
      <c r="A1685">
        <v>16</v>
      </c>
      <c r="B1685">
        <v>165</v>
      </c>
      <c r="C1685">
        <v>2023</v>
      </c>
      <c r="D1685">
        <v>9</v>
      </c>
      <c r="E1685">
        <v>99</v>
      </c>
      <c r="F1685">
        <v>99</v>
      </c>
      <c r="G1685">
        <v>99</v>
      </c>
      <c r="H1685">
        <v>99</v>
      </c>
      <c r="I1685">
        <v>99</v>
      </c>
      <c r="J1685">
        <v>999</v>
      </c>
      <c r="K1685">
        <v>99</v>
      </c>
      <c r="L1685">
        <v>14</v>
      </c>
      <c r="M1685">
        <v>99</v>
      </c>
      <c r="N1685">
        <v>99</v>
      </c>
      <c r="O1685">
        <v>99</v>
      </c>
      <c r="P1685">
        <v>99</v>
      </c>
      <c r="R1685">
        <v>0</v>
      </c>
    </row>
    <row r="1686" spans="1:18">
      <c r="A1686">
        <v>16</v>
      </c>
      <c r="B1686">
        <v>166</v>
      </c>
      <c r="C1686">
        <v>2023</v>
      </c>
      <c r="D1686">
        <v>10</v>
      </c>
      <c r="E1686">
        <v>99</v>
      </c>
      <c r="F1686">
        <v>99</v>
      </c>
      <c r="G1686">
        <v>99</v>
      </c>
      <c r="H1686">
        <v>99</v>
      </c>
      <c r="I1686">
        <v>99</v>
      </c>
      <c r="J1686">
        <v>999</v>
      </c>
      <c r="K1686">
        <v>99</v>
      </c>
      <c r="L1686">
        <v>14</v>
      </c>
      <c r="M1686">
        <v>99</v>
      </c>
      <c r="N1686">
        <v>99</v>
      </c>
      <c r="O1686">
        <v>99</v>
      </c>
      <c r="P1686">
        <v>99</v>
      </c>
      <c r="R1686">
        <v>0</v>
      </c>
    </row>
    <row r="1687" spans="1:18">
      <c r="A1687">
        <v>16</v>
      </c>
      <c r="B1687">
        <v>167</v>
      </c>
      <c r="C1687">
        <v>2023</v>
      </c>
      <c r="D1687">
        <v>11</v>
      </c>
      <c r="E1687">
        <v>99</v>
      </c>
      <c r="F1687">
        <v>99</v>
      </c>
      <c r="G1687">
        <v>99</v>
      </c>
      <c r="H1687">
        <v>99</v>
      </c>
      <c r="I1687">
        <v>99</v>
      </c>
      <c r="J1687">
        <v>999</v>
      </c>
      <c r="K1687">
        <v>99</v>
      </c>
      <c r="L1687">
        <v>14</v>
      </c>
      <c r="M1687">
        <v>99</v>
      </c>
      <c r="N1687">
        <v>99</v>
      </c>
      <c r="O1687">
        <v>99</v>
      </c>
      <c r="P1687">
        <v>99</v>
      </c>
      <c r="R1687">
        <v>0</v>
      </c>
    </row>
    <row r="1688" spans="1:18">
      <c r="A1688">
        <v>16</v>
      </c>
      <c r="B1688">
        <v>168</v>
      </c>
      <c r="C1688">
        <v>2023</v>
      </c>
      <c r="D1688">
        <v>12</v>
      </c>
      <c r="E1688">
        <v>99</v>
      </c>
      <c r="F1688">
        <v>99</v>
      </c>
      <c r="G1688">
        <v>99</v>
      </c>
      <c r="H1688">
        <v>99</v>
      </c>
      <c r="I1688">
        <v>99</v>
      </c>
      <c r="J1688">
        <v>999</v>
      </c>
      <c r="K1688">
        <v>99</v>
      </c>
      <c r="L1688">
        <v>14</v>
      </c>
      <c r="M1688">
        <v>99</v>
      </c>
      <c r="N1688">
        <v>99</v>
      </c>
      <c r="O1688">
        <v>99</v>
      </c>
      <c r="P1688">
        <v>99</v>
      </c>
      <c r="R1688">
        <v>0</v>
      </c>
    </row>
    <row r="1689" spans="1:18">
      <c r="A1689">
        <v>16</v>
      </c>
      <c r="B1689">
        <v>169</v>
      </c>
      <c r="C1689">
        <v>2023</v>
      </c>
      <c r="D1689">
        <v>1</v>
      </c>
      <c r="E1689">
        <v>99</v>
      </c>
      <c r="F1689">
        <v>99</v>
      </c>
      <c r="G1689">
        <v>99</v>
      </c>
      <c r="H1689">
        <v>99</v>
      </c>
      <c r="I1689">
        <v>99</v>
      </c>
      <c r="J1689">
        <v>999</v>
      </c>
      <c r="K1689">
        <v>99</v>
      </c>
      <c r="L1689">
        <v>15</v>
      </c>
      <c r="M1689">
        <v>99</v>
      </c>
      <c r="N1689">
        <v>99</v>
      </c>
      <c r="O1689">
        <v>99</v>
      </c>
      <c r="P1689">
        <v>99</v>
      </c>
      <c r="R1689">
        <v>0</v>
      </c>
    </row>
    <row r="1690" spans="1:18">
      <c r="A1690">
        <v>16</v>
      </c>
      <c r="B1690">
        <v>170</v>
      </c>
      <c r="C1690">
        <v>2023</v>
      </c>
      <c r="D1690">
        <v>2</v>
      </c>
      <c r="E1690">
        <v>99</v>
      </c>
      <c r="F1690">
        <v>99</v>
      </c>
      <c r="G1690">
        <v>99</v>
      </c>
      <c r="H1690">
        <v>99</v>
      </c>
      <c r="I1690">
        <v>99</v>
      </c>
      <c r="J1690">
        <v>999</v>
      </c>
      <c r="K1690">
        <v>99</v>
      </c>
      <c r="L1690">
        <v>15</v>
      </c>
      <c r="M1690">
        <v>99</v>
      </c>
      <c r="N1690">
        <v>99</v>
      </c>
      <c r="O1690">
        <v>99</v>
      </c>
      <c r="P1690">
        <v>99</v>
      </c>
      <c r="R1690">
        <v>0</v>
      </c>
    </row>
    <row r="1691" spans="1:18">
      <c r="A1691">
        <v>16</v>
      </c>
      <c r="B1691">
        <v>171</v>
      </c>
      <c r="C1691">
        <v>2023</v>
      </c>
      <c r="D1691">
        <v>3</v>
      </c>
      <c r="E1691">
        <v>99</v>
      </c>
      <c r="F1691">
        <v>99</v>
      </c>
      <c r="G1691">
        <v>99</v>
      </c>
      <c r="H1691">
        <v>99</v>
      </c>
      <c r="I1691">
        <v>99</v>
      </c>
      <c r="J1691">
        <v>999</v>
      </c>
      <c r="K1691">
        <v>99</v>
      </c>
      <c r="L1691">
        <v>15</v>
      </c>
      <c r="M1691">
        <v>99</v>
      </c>
      <c r="N1691">
        <v>99</v>
      </c>
      <c r="O1691">
        <v>99</v>
      </c>
      <c r="P1691">
        <v>99</v>
      </c>
      <c r="R1691">
        <v>0</v>
      </c>
    </row>
    <row r="1692" spans="1:18">
      <c r="A1692">
        <v>16</v>
      </c>
      <c r="B1692">
        <v>172</v>
      </c>
      <c r="C1692">
        <v>2023</v>
      </c>
      <c r="D1692">
        <v>4</v>
      </c>
      <c r="E1692">
        <v>99</v>
      </c>
      <c r="F1692">
        <v>99</v>
      </c>
      <c r="G1692">
        <v>99</v>
      </c>
      <c r="H1692">
        <v>99</v>
      </c>
      <c r="I1692">
        <v>99</v>
      </c>
      <c r="J1692">
        <v>999</v>
      </c>
      <c r="K1692">
        <v>99</v>
      </c>
      <c r="L1692">
        <v>15</v>
      </c>
      <c r="M1692">
        <v>99</v>
      </c>
      <c r="N1692">
        <v>99</v>
      </c>
      <c r="O1692">
        <v>99</v>
      </c>
      <c r="P1692">
        <v>99</v>
      </c>
      <c r="R1692">
        <v>0</v>
      </c>
    </row>
    <row r="1693" spans="1:18">
      <c r="A1693">
        <v>16</v>
      </c>
      <c r="B1693">
        <v>173</v>
      </c>
      <c r="C1693">
        <v>2023</v>
      </c>
      <c r="D1693">
        <v>5</v>
      </c>
      <c r="E1693">
        <v>99</v>
      </c>
      <c r="F1693">
        <v>99</v>
      </c>
      <c r="G1693">
        <v>99</v>
      </c>
      <c r="H1693">
        <v>99</v>
      </c>
      <c r="I1693">
        <v>99</v>
      </c>
      <c r="J1693">
        <v>999</v>
      </c>
      <c r="K1693">
        <v>99</v>
      </c>
      <c r="L1693">
        <v>15</v>
      </c>
      <c r="M1693">
        <v>99</v>
      </c>
      <c r="N1693">
        <v>99</v>
      </c>
      <c r="O1693">
        <v>99</v>
      </c>
      <c r="P1693">
        <v>99</v>
      </c>
      <c r="R1693">
        <v>0</v>
      </c>
    </row>
    <row r="1694" spans="1:18">
      <c r="A1694">
        <v>16</v>
      </c>
      <c r="B1694">
        <v>174</v>
      </c>
      <c r="C1694">
        <v>2023</v>
      </c>
      <c r="D1694">
        <v>6</v>
      </c>
      <c r="E1694">
        <v>99</v>
      </c>
      <c r="F1694">
        <v>99</v>
      </c>
      <c r="G1694">
        <v>99</v>
      </c>
      <c r="H1694">
        <v>99</v>
      </c>
      <c r="I1694">
        <v>99</v>
      </c>
      <c r="J1694">
        <v>999</v>
      </c>
      <c r="K1694">
        <v>99</v>
      </c>
      <c r="L1694">
        <v>15</v>
      </c>
      <c r="M1694">
        <v>99</v>
      </c>
      <c r="N1694">
        <v>99</v>
      </c>
      <c r="O1694">
        <v>99</v>
      </c>
      <c r="P1694">
        <v>99</v>
      </c>
      <c r="R1694">
        <v>0</v>
      </c>
    </row>
    <row r="1695" spans="1:18">
      <c r="A1695">
        <v>16</v>
      </c>
      <c r="B1695">
        <v>175</v>
      </c>
      <c r="C1695">
        <v>2023</v>
      </c>
      <c r="D1695">
        <v>7</v>
      </c>
      <c r="E1695">
        <v>99</v>
      </c>
      <c r="F1695">
        <v>99</v>
      </c>
      <c r="G1695">
        <v>99</v>
      </c>
      <c r="H1695">
        <v>99</v>
      </c>
      <c r="I1695">
        <v>99</v>
      </c>
      <c r="J1695">
        <v>999</v>
      </c>
      <c r="K1695">
        <v>99</v>
      </c>
      <c r="L1695">
        <v>15</v>
      </c>
      <c r="M1695">
        <v>99</v>
      </c>
      <c r="N1695">
        <v>99</v>
      </c>
      <c r="O1695">
        <v>99</v>
      </c>
      <c r="P1695">
        <v>99</v>
      </c>
      <c r="R1695">
        <v>0</v>
      </c>
    </row>
    <row r="1696" spans="1:18">
      <c r="A1696">
        <v>16</v>
      </c>
      <c r="B1696">
        <v>176</v>
      </c>
      <c r="C1696">
        <v>2023</v>
      </c>
      <c r="D1696">
        <v>8</v>
      </c>
      <c r="E1696">
        <v>99</v>
      </c>
      <c r="F1696">
        <v>99</v>
      </c>
      <c r="G1696">
        <v>99</v>
      </c>
      <c r="H1696">
        <v>99</v>
      </c>
      <c r="I1696">
        <v>99</v>
      </c>
      <c r="J1696">
        <v>999</v>
      </c>
      <c r="K1696">
        <v>99</v>
      </c>
      <c r="L1696">
        <v>15</v>
      </c>
      <c r="M1696">
        <v>99</v>
      </c>
      <c r="N1696">
        <v>99</v>
      </c>
      <c r="O1696">
        <v>99</v>
      </c>
      <c r="P1696">
        <v>99</v>
      </c>
      <c r="R1696">
        <v>0</v>
      </c>
    </row>
    <row r="1697" spans="1:35">
      <c r="A1697">
        <v>16</v>
      </c>
      <c r="B1697">
        <v>177</v>
      </c>
      <c r="C1697">
        <v>2023</v>
      </c>
      <c r="D1697">
        <v>9</v>
      </c>
      <c r="E1697">
        <v>99</v>
      </c>
      <c r="F1697">
        <v>99</v>
      </c>
      <c r="G1697">
        <v>99</v>
      </c>
      <c r="H1697">
        <v>99</v>
      </c>
      <c r="I1697">
        <v>99</v>
      </c>
      <c r="J1697">
        <v>999</v>
      </c>
      <c r="K1697">
        <v>99</v>
      </c>
      <c r="L1697">
        <v>15</v>
      </c>
      <c r="M1697">
        <v>99</v>
      </c>
      <c r="N1697">
        <v>99</v>
      </c>
      <c r="O1697">
        <v>99</v>
      </c>
      <c r="P1697">
        <v>99</v>
      </c>
      <c r="R1697">
        <v>0</v>
      </c>
    </row>
    <row r="1698" spans="1:35">
      <c r="A1698">
        <v>16</v>
      </c>
      <c r="B1698">
        <v>178</v>
      </c>
      <c r="C1698">
        <v>2023</v>
      </c>
      <c r="D1698">
        <v>10</v>
      </c>
      <c r="E1698">
        <v>99</v>
      </c>
      <c r="F1698">
        <v>99</v>
      </c>
      <c r="G1698">
        <v>99</v>
      </c>
      <c r="H1698">
        <v>99</v>
      </c>
      <c r="I1698">
        <v>99</v>
      </c>
      <c r="J1698">
        <v>999</v>
      </c>
      <c r="K1698">
        <v>99</v>
      </c>
      <c r="L1698">
        <v>15</v>
      </c>
      <c r="M1698">
        <v>99</v>
      </c>
      <c r="N1698">
        <v>99</v>
      </c>
      <c r="O1698">
        <v>99</v>
      </c>
      <c r="P1698">
        <v>99</v>
      </c>
      <c r="R1698">
        <v>0</v>
      </c>
    </row>
    <row r="1699" spans="1:35">
      <c r="A1699">
        <v>16</v>
      </c>
      <c r="B1699">
        <v>179</v>
      </c>
      <c r="C1699">
        <v>2023</v>
      </c>
      <c r="D1699">
        <v>11</v>
      </c>
      <c r="E1699">
        <v>99</v>
      </c>
      <c r="F1699">
        <v>99</v>
      </c>
      <c r="G1699">
        <v>99</v>
      </c>
      <c r="H1699">
        <v>99</v>
      </c>
      <c r="I1699">
        <v>99</v>
      </c>
      <c r="J1699">
        <v>999</v>
      </c>
      <c r="K1699">
        <v>99</v>
      </c>
      <c r="L1699">
        <v>15</v>
      </c>
      <c r="M1699">
        <v>99</v>
      </c>
      <c r="N1699">
        <v>99</v>
      </c>
      <c r="O1699">
        <v>99</v>
      </c>
      <c r="P1699">
        <v>99</v>
      </c>
      <c r="R1699">
        <v>0</v>
      </c>
    </row>
    <row r="1700" spans="1:35">
      <c r="A1700">
        <v>16</v>
      </c>
      <c r="B1700">
        <v>180</v>
      </c>
      <c r="C1700">
        <v>2023</v>
      </c>
      <c r="D1700">
        <v>12</v>
      </c>
      <c r="E1700">
        <v>99</v>
      </c>
      <c r="F1700">
        <v>99</v>
      </c>
      <c r="G1700">
        <v>99</v>
      </c>
      <c r="H1700">
        <v>99</v>
      </c>
      <c r="I1700">
        <v>99</v>
      </c>
      <c r="J1700">
        <v>999</v>
      </c>
      <c r="K1700">
        <v>99</v>
      </c>
      <c r="L1700">
        <v>15</v>
      </c>
      <c r="M1700">
        <v>99</v>
      </c>
      <c r="N1700">
        <v>99</v>
      </c>
      <c r="O1700">
        <v>99</v>
      </c>
      <c r="P1700">
        <v>99</v>
      </c>
      <c r="R1700">
        <v>0</v>
      </c>
    </row>
    <row r="1701" spans="1:35">
      <c r="A1701">
        <v>16</v>
      </c>
      <c r="B1701">
        <v>181</v>
      </c>
      <c r="C1701">
        <v>2022</v>
      </c>
      <c r="D1701">
        <v>1</v>
      </c>
      <c r="E1701">
        <v>99</v>
      </c>
      <c r="F1701">
        <v>99</v>
      </c>
      <c r="G1701">
        <v>99</v>
      </c>
      <c r="H1701">
        <v>99</v>
      </c>
      <c r="I1701">
        <v>99</v>
      </c>
      <c r="J1701">
        <v>999</v>
      </c>
      <c r="K1701">
        <v>99</v>
      </c>
      <c r="L1701">
        <v>1</v>
      </c>
      <c r="M1701">
        <v>99</v>
      </c>
      <c r="N1701">
        <v>99</v>
      </c>
      <c r="O1701">
        <v>99</v>
      </c>
      <c r="P1701">
        <v>99</v>
      </c>
      <c r="Q1701">
        <v>3</v>
      </c>
      <c r="R1701">
        <v>3</v>
      </c>
      <c r="S1701">
        <v>1</v>
      </c>
      <c r="T1701">
        <v>4</v>
      </c>
      <c r="U1701">
        <v>16.056666666666668</v>
      </c>
      <c r="V1701">
        <v>0</v>
      </c>
      <c r="W1701">
        <v>0</v>
      </c>
      <c r="X1701">
        <v>66.666666666666686</v>
      </c>
      <c r="Y1701">
        <v>0</v>
      </c>
      <c r="Z1701">
        <v>2.4999244433026675</v>
      </c>
      <c r="AA1701">
        <v>0</v>
      </c>
      <c r="AB1701">
        <v>1.4142135623730951</v>
      </c>
      <c r="AD1701">
        <v>99.469360117442022</v>
      </c>
      <c r="AF1701">
        <v>0.44313146233382567</v>
      </c>
      <c r="AG1701">
        <v>0.31718104604557495</v>
      </c>
      <c r="AH1701">
        <v>0</v>
      </c>
      <c r="AI1701">
        <v>0</v>
      </c>
    </row>
    <row r="1702" spans="1:35">
      <c r="A1702">
        <v>16</v>
      </c>
      <c r="B1702">
        <v>182</v>
      </c>
      <c r="C1702">
        <v>2022</v>
      </c>
      <c r="D1702">
        <v>2</v>
      </c>
      <c r="E1702">
        <v>99</v>
      </c>
      <c r="F1702">
        <v>99</v>
      </c>
      <c r="G1702">
        <v>99</v>
      </c>
      <c r="H1702">
        <v>99</v>
      </c>
      <c r="I1702">
        <v>99</v>
      </c>
      <c r="J1702">
        <v>999</v>
      </c>
      <c r="K1702">
        <v>99</v>
      </c>
      <c r="L1702">
        <v>1</v>
      </c>
      <c r="M1702">
        <v>99</v>
      </c>
      <c r="N1702">
        <v>99</v>
      </c>
      <c r="O1702">
        <v>99</v>
      </c>
      <c r="P1702">
        <v>99</v>
      </c>
      <c r="R1702">
        <v>0</v>
      </c>
    </row>
    <row r="1703" spans="1:35">
      <c r="A1703">
        <v>16</v>
      </c>
      <c r="B1703">
        <v>183</v>
      </c>
      <c r="C1703">
        <v>2022</v>
      </c>
      <c r="D1703">
        <v>3</v>
      </c>
      <c r="E1703">
        <v>99</v>
      </c>
      <c r="F1703">
        <v>99</v>
      </c>
      <c r="G1703">
        <v>99</v>
      </c>
      <c r="H1703">
        <v>99</v>
      </c>
      <c r="I1703">
        <v>99</v>
      </c>
      <c r="J1703">
        <v>999</v>
      </c>
      <c r="K1703">
        <v>99</v>
      </c>
      <c r="L1703">
        <v>1</v>
      </c>
      <c r="M1703">
        <v>99</v>
      </c>
      <c r="N1703">
        <v>99</v>
      </c>
      <c r="O1703">
        <v>99</v>
      </c>
      <c r="P1703">
        <v>99</v>
      </c>
      <c r="Q1703">
        <v>4</v>
      </c>
      <c r="R1703">
        <v>5</v>
      </c>
      <c r="S1703">
        <v>1</v>
      </c>
      <c r="T1703">
        <v>3.2</v>
      </c>
      <c r="U1703">
        <v>18.2</v>
      </c>
      <c r="V1703">
        <v>0</v>
      </c>
      <c r="W1703">
        <v>0</v>
      </c>
      <c r="X1703">
        <v>100</v>
      </c>
      <c r="Y1703">
        <v>0</v>
      </c>
      <c r="Z1703">
        <v>1.6456001944579488</v>
      </c>
      <c r="AA1703">
        <v>0</v>
      </c>
      <c r="AB1703">
        <v>1.4696938456699062</v>
      </c>
      <c r="AD1703">
        <v>-2.4808473640120918</v>
      </c>
      <c r="AF1703">
        <v>0.63694267515923564</v>
      </c>
      <c r="AG1703">
        <v>0.51037290873298558</v>
      </c>
      <c r="AH1703">
        <v>0</v>
      </c>
      <c r="AI1703">
        <v>0</v>
      </c>
    </row>
    <row r="1704" spans="1:35">
      <c r="A1704">
        <v>16</v>
      </c>
      <c r="B1704">
        <v>184</v>
      </c>
      <c r="C1704">
        <v>2022</v>
      </c>
      <c r="D1704">
        <v>4</v>
      </c>
      <c r="E1704">
        <v>99</v>
      </c>
      <c r="F1704">
        <v>99</v>
      </c>
      <c r="G1704">
        <v>99</v>
      </c>
      <c r="H1704">
        <v>99</v>
      </c>
      <c r="I1704">
        <v>99</v>
      </c>
      <c r="J1704">
        <v>999</v>
      </c>
      <c r="K1704">
        <v>99</v>
      </c>
      <c r="L1704">
        <v>1</v>
      </c>
      <c r="M1704">
        <v>99</v>
      </c>
      <c r="N1704">
        <v>99</v>
      </c>
      <c r="O1704">
        <v>99</v>
      </c>
      <c r="P1704">
        <v>99</v>
      </c>
      <c r="Q1704">
        <v>4</v>
      </c>
      <c r="R1704">
        <v>8</v>
      </c>
      <c r="S1704">
        <v>1</v>
      </c>
      <c r="T1704">
        <v>2</v>
      </c>
      <c r="U1704">
        <v>14.95</v>
      </c>
      <c r="V1704">
        <v>0</v>
      </c>
      <c r="W1704">
        <v>0</v>
      </c>
      <c r="X1704">
        <v>25</v>
      </c>
      <c r="Y1704">
        <v>0</v>
      </c>
      <c r="Z1704">
        <v>3.4011027623404697</v>
      </c>
      <c r="AA1704">
        <v>0</v>
      </c>
      <c r="AB1704">
        <v>0</v>
      </c>
      <c r="AF1704">
        <v>1.1661807580174921</v>
      </c>
      <c r="AG1704">
        <v>0.77505816176422981</v>
      </c>
      <c r="AH1704">
        <v>0</v>
      </c>
      <c r="AI1704">
        <v>0</v>
      </c>
    </row>
    <row r="1705" spans="1:35">
      <c r="A1705">
        <v>16</v>
      </c>
      <c r="B1705">
        <v>185</v>
      </c>
      <c r="C1705">
        <v>2022</v>
      </c>
      <c r="D1705">
        <v>5</v>
      </c>
      <c r="E1705">
        <v>99</v>
      </c>
      <c r="F1705">
        <v>99</v>
      </c>
      <c r="G1705">
        <v>99</v>
      </c>
      <c r="H1705">
        <v>99</v>
      </c>
      <c r="I1705">
        <v>99</v>
      </c>
      <c r="J1705">
        <v>999</v>
      </c>
      <c r="K1705">
        <v>99</v>
      </c>
      <c r="L1705">
        <v>1</v>
      </c>
      <c r="M1705">
        <v>99</v>
      </c>
      <c r="N1705">
        <v>99</v>
      </c>
      <c r="O1705">
        <v>99</v>
      </c>
      <c r="P1705">
        <v>99</v>
      </c>
      <c r="Q1705">
        <v>5</v>
      </c>
      <c r="R1705">
        <v>7</v>
      </c>
      <c r="S1705">
        <v>1</v>
      </c>
      <c r="T1705">
        <v>2.4285714285714279</v>
      </c>
      <c r="U1705">
        <v>12.671428571428564</v>
      </c>
      <c r="V1705">
        <v>0</v>
      </c>
      <c r="W1705">
        <v>0</v>
      </c>
      <c r="X1705">
        <v>14.285714285714288</v>
      </c>
      <c r="Y1705">
        <v>0</v>
      </c>
      <c r="Z1705">
        <v>3.4141362788577001</v>
      </c>
      <c r="AA1705">
        <v>0</v>
      </c>
      <c r="AB1705">
        <v>1.0497813183356484</v>
      </c>
      <c r="AD1705">
        <v>78.065955989819486</v>
      </c>
      <c r="AF1705">
        <v>1.4492753623188404</v>
      </c>
      <c r="AG1705">
        <v>0.83575958014152307</v>
      </c>
      <c r="AH1705">
        <v>0</v>
      </c>
      <c r="AI1705">
        <v>0</v>
      </c>
    </row>
    <row r="1706" spans="1:35">
      <c r="A1706">
        <v>16</v>
      </c>
      <c r="B1706">
        <v>186</v>
      </c>
      <c r="C1706">
        <v>2022</v>
      </c>
      <c r="D1706">
        <v>6</v>
      </c>
      <c r="E1706">
        <v>99</v>
      </c>
      <c r="F1706">
        <v>99</v>
      </c>
      <c r="G1706">
        <v>99</v>
      </c>
      <c r="H1706">
        <v>99</v>
      </c>
      <c r="I1706">
        <v>99</v>
      </c>
      <c r="J1706">
        <v>999</v>
      </c>
      <c r="K1706">
        <v>99</v>
      </c>
      <c r="L1706">
        <v>1</v>
      </c>
      <c r="M1706">
        <v>99</v>
      </c>
      <c r="N1706">
        <v>99</v>
      </c>
      <c r="O1706">
        <v>99</v>
      </c>
      <c r="P1706">
        <v>99</v>
      </c>
      <c r="Q1706">
        <v>2</v>
      </c>
      <c r="R1706">
        <v>2</v>
      </c>
      <c r="S1706">
        <v>1</v>
      </c>
      <c r="T1706">
        <v>2</v>
      </c>
      <c r="U1706">
        <v>18.700000000000003</v>
      </c>
      <c r="V1706">
        <v>0</v>
      </c>
      <c r="W1706">
        <v>0</v>
      </c>
      <c r="X1706">
        <v>100</v>
      </c>
      <c r="Y1706">
        <v>0</v>
      </c>
      <c r="Z1706">
        <v>1.3999999999999722</v>
      </c>
      <c r="AA1706">
        <v>0</v>
      </c>
      <c r="AB1706">
        <v>0</v>
      </c>
      <c r="AF1706">
        <v>0.29498525073746307</v>
      </c>
      <c r="AG1706">
        <v>0.25299843736259275</v>
      </c>
      <c r="AH1706">
        <v>0</v>
      </c>
      <c r="AI1706">
        <v>0</v>
      </c>
    </row>
    <row r="1707" spans="1:35">
      <c r="A1707">
        <v>16</v>
      </c>
      <c r="B1707">
        <v>187</v>
      </c>
      <c r="C1707">
        <v>2022</v>
      </c>
      <c r="D1707">
        <v>7</v>
      </c>
      <c r="E1707">
        <v>99</v>
      </c>
      <c r="F1707">
        <v>99</v>
      </c>
      <c r="G1707">
        <v>99</v>
      </c>
      <c r="H1707">
        <v>99</v>
      </c>
      <c r="I1707">
        <v>99</v>
      </c>
      <c r="J1707">
        <v>999</v>
      </c>
      <c r="K1707">
        <v>99</v>
      </c>
      <c r="L1707">
        <v>1</v>
      </c>
      <c r="M1707">
        <v>99</v>
      </c>
      <c r="N1707">
        <v>99</v>
      </c>
      <c r="O1707">
        <v>99</v>
      </c>
      <c r="P1707">
        <v>99</v>
      </c>
      <c r="Q1707">
        <v>1</v>
      </c>
      <c r="R1707">
        <v>1</v>
      </c>
      <c r="S1707">
        <v>1</v>
      </c>
      <c r="T1707">
        <v>2</v>
      </c>
      <c r="U1707">
        <v>18.5</v>
      </c>
      <c r="V1707">
        <v>0</v>
      </c>
      <c r="W1707">
        <v>0</v>
      </c>
      <c r="X1707">
        <v>100</v>
      </c>
      <c r="Y1707">
        <v>0</v>
      </c>
      <c r="Z1707">
        <v>0</v>
      </c>
      <c r="AA1707">
        <v>0</v>
      </c>
      <c r="AB1707">
        <v>0</v>
      </c>
      <c r="AF1707">
        <v>1.0101010101010102</v>
      </c>
      <c r="AG1707">
        <v>0.92062702164717602</v>
      </c>
      <c r="AH1707">
        <v>0</v>
      </c>
      <c r="AI1707">
        <v>0</v>
      </c>
    </row>
    <row r="1708" spans="1:35">
      <c r="A1708">
        <v>16</v>
      </c>
      <c r="B1708">
        <v>188</v>
      </c>
      <c r="C1708">
        <v>2022</v>
      </c>
      <c r="D1708">
        <v>8</v>
      </c>
      <c r="E1708">
        <v>99</v>
      </c>
      <c r="F1708">
        <v>99</v>
      </c>
      <c r="G1708">
        <v>99</v>
      </c>
      <c r="H1708">
        <v>99</v>
      </c>
      <c r="I1708">
        <v>99</v>
      </c>
      <c r="J1708">
        <v>999</v>
      </c>
      <c r="K1708">
        <v>99</v>
      </c>
      <c r="L1708">
        <v>1</v>
      </c>
      <c r="M1708">
        <v>99</v>
      </c>
      <c r="N1708">
        <v>99</v>
      </c>
      <c r="O1708">
        <v>99</v>
      </c>
      <c r="P1708">
        <v>99</v>
      </c>
      <c r="Q1708">
        <v>6</v>
      </c>
      <c r="R1708">
        <v>13</v>
      </c>
      <c r="S1708">
        <v>1</v>
      </c>
      <c r="T1708">
        <v>2</v>
      </c>
      <c r="U1708">
        <v>14.269230769230772</v>
      </c>
      <c r="V1708">
        <v>0</v>
      </c>
      <c r="W1708">
        <v>0</v>
      </c>
      <c r="X1708">
        <v>30.769230769230759</v>
      </c>
      <c r="Y1708">
        <v>15.38461538461538</v>
      </c>
      <c r="Z1708">
        <v>4.6418472144320067</v>
      </c>
      <c r="AA1708">
        <v>0</v>
      </c>
      <c r="AB1708">
        <v>0</v>
      </c>
      <c r="AF1708">
        <v>3.4617740260431913</v>
      </c>
      <c r="AG1708">
        <v>2.5758880217735443</v>
      </c>
      <c r="AH1708">
        <v>0</v>
      </c>
      <c r="AI1708">
        <v>0</v>
      </c>
    </row>
    <row r="1709" spans="1:35">
      <c r="A1709">
        <v>16</v>
      </c>
      <c r="B1709">
        <v>189</v>
      </c>
      <c r="C1709">
        <v>2022</v>
      </c>
      <c r="D1709">
        <v>9</v>
      </c>
      <c r="E1709">
        <v>99</v>
      </c>
      <c r="F1709">
        <v>99</v>
      </c>
      <c r="G1709">
        <v>99</v>
      </c>
      <c r="H1709">
        <v>99</v>
      </c>
      <c r="I1709">
        <v>99</v>
      </c>
      <c r="J1709">
        <v>999</v>
      </c>
      <c r="K1709">
        <v>99</v>
      </c>
      <c r="L1709">
        <v>1</v>
      </c>
      <c r="M1709">
        <v>99</v>
      </c>
      <c r="N1709">
        <v>99</v>
      </c>
      <c r="O1709">
        <v>99</v>
      </c>
      <c r="P1709">
        <v>99</v>
      </c>
      <c r="Q1709">
        <v>7</v>
      </c>
      <c r="R1709">
        <v>19</v>
      </c>
      <c r="S1709">
        <v>1</v>
      </c>
      <c r="T1709">
        <v>3.4210526315789478</v>
      </c>
      <c r="U1709">
        <v>13.747368421052627</v>
      </c>
      <c r="V1709">
        <v>0</v>
      </c>
      <c r="W1709">
        <v>0</v>
      </c>
      <c r="X1709">
        <v>10.526315789473689</v>
      </c>
      <c r="Y1709">
        <v>0</v>
      </c>
      <c r="Z1709">
        <v>2.4851915993175662</v>
      </c>
      <c r="AA1709">
        <v>0</v>
      </c>
      <c r="AB1709">
        <v>1.497920996921865</v>
      </c>
      <c r="AD1709">
        <v>31.275438157345889</v>
      </c>
      <c r="AF1709">
        <v>3.544776119402985</v>
      </c>
      <c r="AG1709">
        <v>2.4299482752204802</v>
      </c>
      <c r="AH1709">
        <v>0</v>
      </c>
      <c r="AI1709">
        <v>0</v>
      </c>
    </row>
    <row r="1710" spans="1:35">
      <c r="A1710">
        <v>16</v>
      </c>
      <c r="B1710">
        <v>190</v>
      </c>
      <c r="C1710">
        <v>2022</v>
      </c>
      <c r="D1710">
        <v>10</v>
      </c>
      <c r="E1710">
        <v>99</v>
      </c>
      <c r="F1710">
        <v>99</v>
      </c>
      <c r="G1710">
        <v>99</v>
      </c>
      <c r="H1710">
        <v>99</v>
      </c>
      <c r="I1710">
        <v>99</v>
      </c>
      <c r="J1710">
        <v>999</v>
      </c>
      <c r="K1710">
        <v>99</v>
      </c>
      <c r="L1710">
        <v>1</v>
      </c>
      <c r="M1710">
        <v>99</v>
      </c>
      <c r="N1710">
        <v>99</v>
      </c>
      <c r="O1710">
        <v>99</v>
      </c>
      <c r="P1710">
        <v>99</v>
      </c>
      <c r="Q1710">
        <v>23</v>
      </c>
      <c r="R1710">
        <v>46</v>
      </c>
      <c r="S1710">
        <v>1</v>
      </c>
      <c r="T1710">
        <v>2.5869565217391304</v>
      </c>
      <c r="U1710">
        <v>15.589130434782604</v>
      </c>
      <c r="V1710">
        <v>0</v>
      </c>
      <c r="W1710">
        <v>0</v>
      </c>
      <c r="X1710">
        <v>54.347826086956523</v>
      </c>
      <c r="Y1710">
        <v>0</v>
      </c>
      <c r="Z1710">
        <v>3.9969133884987742</v>
      </c>
      <c r="AA1710">
        <v>0</v>
      </c>
      <c r="AB1710">
        <v>1.1901057124496519</v>
      </c>
      <c r="AD1710">
        <v>27.006695300854098</v>
      </c>
      <c r="AF1710">
        <v>2.2072936660268714</v>
      </c>
      <c r="AG1710">
        <v>1.6448945418678522</v>
      </c>
      <c r="AH1710">
        <v>0</v>
      </c>
      <c r="AI1710">
        <v>0</v>
      </c>
    </row>
    <row r="1711" spans="1:35">
      <c r="A1711">
        <v>16</v>
      </c>
      <c r="B1711">
        <v>191</v>
      </c>
      <c r="C1711">
        <v>2022</v>
      </c>
      <c r="D1711">
        <v>11</v>
      </c>
      <c r="E1711">
        <v>99</v>
      </c>
      <c r="F1711">
        <v>99</v>
      </c>
      <c r="G1711">
        <v>99</v>
      </c>
      <c r="H1711">
        <v>99</v>
      </c>
      <c r="I1711">
        <v>99</v>
      </c>
      <c r="J1711">
        <v>999</v>
      </c>
      <c r="K1711">
        <v>99</v>
      </c>
      <c r="L1711">
        <v>1</v>
      </c>
      <c r="M1711">
        <v>99</v>
      </c>
      <c r="N1711">
        <v>99</v>
      </c>
      <c r="O1711">
        <v>99</v>
      </c>
      <c r="P1711">
        <v>99</v>
      </c>
      <c r="Q1711">
        <v>8</v>
      </c>
      <c r="R1711">
        <v>9</v>
      </c>
      <c r="S1711">
        <v>1</v>
      </c>
      <c r="T1711">
        <v>2.3333333333333339</v>
      </c>
      <c r="U1711">
        <v>16.011111111111109</v>
      </c>
      <c r="V1711">
        <v>0</v>
      </c>
      <c r="W1711">
        <v>0</v>
      </c>
      <c r="X1711">
        <v>55.555555555555557</v>
      </c>
      <c r="Y1711">
        <v>0</v>
      </c>
      <c r="Z1711">
        <v>2.2273274690357141</v>
      </c>
      <c r="AA1711">
        <v>0</v>
      </c>
      <c r="AB1711">
        <v>0.94280904158206269</v>
      </c>
      <c r="AD1711">
        <v>17.284407613967605</v>
      </c>
      <c r="AF1711">
        <v>0.57803468208092501</v>
      </c>
      <c r="AG1711">
        <v>0.43663226533667038</v>
      </c>
      <c r="AH1711">
        <v>0</v>
      </c>
      <c r="AI1711">
        <v>0</v>
      </c>
    </row>
    <row r="1712" spans="1:35">
      <c r="A1712">
        <v>16</v>
      </c>
      <c r="B1712">
        <v>192</v>
      </c>
      <c r="C1712">
        <v>2022</v>
      </c>
      <c r="D1712">
        <v>12</v>
      </c>
      <c r="E1712">
        <v>99</v>
      </c>
      <c r="F1712">
        <v>99</v>
      </c>
      <c r="G1712">
        <v>99</v>
      </c>
      <c r="H1712">
        <v>99</v>
      </c>
      <c r="I1712">
        <v>99</v>
      </c>
      <c r="J1712">
        <v>999</v>
      </c>
      <c r="K1712">
        <v>99</v>
      </c>
      <c r="L1712">
        <v>1</v>
      </c>
      <c r="M1712">
        <v>99</v>
      </c>
      <c r="N1712">
        <v>99</v>
      </c>
      <c r="O1712">
        <v>99</v>
      </c>
      <c r="P1712">
        <v>99</v>
      </c>
      <c r="Q1712">
        <v>1</v>
      </c>
      <c r="R1712">
        <v>2</v>
      </c>
      <c r="S1712">
        <v>1</v>
      </c>
      <c r="T1712">
        <v>2</v>
      </c>
      <c r="U1712">
        <v>14.7</v>
      </c>
      <c r="V1712">
        <v>0</v>
      </c>
      <c r="W1712">
        <v>0</v>
      </c>
      <c r="X1712">
        <v>50</v>
      </c>
      <c r="Y1712">
        <v>0</v>
      </c>
      <c r="Z1712">
        <v>2.1000000000000059</v>
      </c>
      <c r="AA1712">
        <v>0</v>
      </c>
      <c r="AB1712">
        <v>0</v>
      </c>
      <c r="AF1712">
        <v>0.41067761806981512</v>
      </c>
      <c r="AG1712">
        <v>0.29818351471140098</v>
      </c>
      <c r="AH1712">
        <v>0</v>
      </c>
      <c r="AI1712">
        <v>0</v>
      </c>
    </row>
    <row r="1713" spans="1:37">
      <c r="A1713">
        <v>16</v>
      </c>
      <c r="B1713">
        <v>193</v>
      </c>
      <c r="C1713">
        <v>2022</v>
      </c>
      <c r="D1713">
        <v>1</v>
      </c>
      <c r="E1713">
        <v>99</v>
      </c>
      <c r="F1713">
        <v>99</v>
      </c>
      <c r="G1713">
        <v>99</v>
      </c>
      <c r="H1713">
        <v>99</v>
      </c>
      <c r="I1713">
        <v>99</v>
      </c>
      <c r="J1713">
        <v>999</v>
      </c>
      <c r="K1713">
        <v>99</v>
      </c>
      <c r="L1713">
        <v>2</v>
      </c>
      <c r="M1713">
        <v>99</v>
      </c>
      <c r="N1713">
        <v>99</v>
      </c>
      <c r="O1713">
        <v>99</v>
      </c>
      <c r="P1713">
        <v>99</v>
      </c>
      <c r="Q1713">
        <v>8</v>
      </c>
      <c r="R1713">
        <v>10</v>
      </c>
      <c r="S1713">
        <v>2</v>
      </c>
      <c r="T1713">
        <v>2.9</v>
      </c>
      <c r="U1713">
        <v>17.07</v>
      </c>
      <c r="V1713">
        <v>0</v>
      </c>
      <c r="W1713">
        <v>0</v>
      </c>
      <c r="X1713">
        <v>90</v>
      </c>
      <c r="Y1713">
        <v>0</v>
      </c>
      <c r="Z1713">
        <v>3.4010351365429901</v>
      </c>
      <c r="AA1713">
        <v>0</v>
      </c>
      <c r="AB1713">
        <v>1.3747727084867527</v>
      </c>
      <c r="AD1713">
        <v>10.650924887531623</v>
      </c>
      <c r="AF1713">
        <v>1.477104874446086</v>
      </c>
      <c r="AG1713">
        <v>1.1239942819177828</v>
      </c>
      <c r="AH1713">
        <v>0</v>
      </c>
      <c r="AI1713">
        <v>0</v>
      </c>
    </row>
    <row r="1714" spans="1:37">
      <c r="A1714">
        <v>16</v>
      </c>
      <c r="B1714">
        <v>194</v>
      </c>
      <c r="C1714">
        <v>2022</v>
      </c>
      <c r="D1714">
        <v>2</v>
      </c>
      <c r="E1714">
        <v>99</v>
      </c>
      <c r="F1714">
        <v>99</v>
      </c>
      <c r="G1714">
        <v>99</v>
      </c>
      <c r="H1714">
        <v>99</v>
      </c>
      <c r="I1714">
        <v>99</v>
      </c>
      <c r="J1714">
        <v>999</v>
      </c>
      <c r="K1714">
        <v>99</v>
      </c>
      <c r="L1714">
        <v>2</v>
      </c>
      <c r="M1714">
        <v>99</v>
      </c>
      <c r="N1714">
        <v>99</v>
      </c>
      <c r="O1714">
        <v>99</v>
      </c>
      <c r="P1714">
        <v>99</v>
      </c>
      <c r="Q1714">
        <v>5</v>
      </c>
      <c r="R1714">
        <v>6</v>
      </c>
      <c r="S1714">
        <v>2</v>
      </c>
      <c r="T1714">
        <v>2</v>
      </c>
      <c r="U1714">
        <v>12.41666666666667</v>
      </c>
      <c r="V1714">
        <v>0</v>
      </c>
      <c r="W1714">
        <v>0</v>
      </c>
      <c r="X1714">
        <v>0</v>
      </c>
      <c r="Y1714">
        <v>0</v>
      </c>
      <c r="Z1714">
        <v>2.5867719050756723</v>
      </c>
      <c r="AA1714">
        <v>0</v>
      </c>
      <c r="AB1714">
        <v>0</v>
      </c>
      <c r="AF1714">
        <v>1.9108280254777077</v>
      </c>
      <c r="AG1714">
        <v>1.0334591055376767</v>
      </c>
      <c r="AH1714">
        <v>0</v>
      </c>
      <c r="AI1714">
        <v>0</v>
      </c>
    </row>
    <row r="1715" spans="1:37">
      <c r="A1715">
        <v>16</v>
      </c>
      <c r="B1715">
        <v>195</v>
      </c>
      <c r="C1715">
        <v>2022</v>
      </c>
      <c r="D1715">
        <v>3</v>
      </c>
      <c r="E1715">
        <v>99</v>
      </c>
      <c r="F1715">
        <v>99</v>
      </c>
      <c r="G1715">
        <v>99</v>
      </c>
      <c r="H1715">
        <v>99</v>
      </c>
      <c r="I1715">
        <v>99</v>
      </c>
      <c r="J1715">
        <v>999</v>
      </c>
      <c r="K1715">
        <v>99</v>
      </c>
      <c r="L1715">
        <v>2</v>
      </c>
      <c r="M1715">
        <v>99</v>
      </c>
      <c r="N1715">
        <v>99</v>
      </c>
      <c r="O1715">
        <v>99</v>
      </c>
      <c r="P1715">
        <v>99</v>
      </c>
      <c r="Q1715">
        <v>23</v>
      </c>
      <c r="R1715">
        <v>40</v>
      </c>
      <c r="S1715">
        <v>2</v>
      </c>
      <c r="T1715">
        <v>3.2749999999999999</v>
      </c>
      <c r="U1715">
        <v>17.7575</v>
      </c>
      <c r="V1715">
        <v>0</v>
      </c>
      <c r="W1715">
        <v>0</v>
      </c>
      <c r="X1715">
        <v>65</v>
      </c>
      <c r="Y1715">
        <v>5</v>
      </c>
      <c r="Z1715">
        <v>3.0699256912830823</v>
      </c>
      <c r="AA1715">
        <v>0</v>
      </c>
      <c r="AB1715">
        <v>1.4830289949963893</v>
      </c>
      <c r="AD1715">
        <v>18.816763422418276</v>
      </c>
      <c r="AF1715">
        <v>5.0955414012738842</v>
      </c>
      <c r="AG1715">
        <v>3.9837129348685671</v>
      </c>
      <c r="AH1715">
        <v>0</v>
      </c>
      <c r="AI1715">
        <v>1</v>
      </c>
      <c r="AJ1715">
        <v>114.1</v>
      </c>
      <c r="AK1715">
        <v>10.232615482886612</v>
      </c>
    </row>
    <row r="1716" spans="1:37">
      <c r="A1716">
        <v>16</v>
      </c>
      <c r="B1716">
        <v>196</v>
      </c>
      <c r="C1716">
        <v>2022</v>
      </c>
      <c r="D1716">
        <v>4</v>
      </c>
      <c r="E1716">
        <v>99</v>
      </c>
      <c r="F1716">
        <v>99</v>
      </c>
      <c r="G1716">
        <v>99</v>
      </c>
      <c r="H1716">
        <v>99</v>
      </c>
      <c r="I1716">
        <v>99</v>
      </c>
      <c r="J1716">
        <v>999</v>
      </c>
      <c r="K1716">
        <v>99</v>
      </c>
      <c r="L1716">
        <v>2</v>
      </c>
      <c r="M1716">
        <v>99</v>
      </c>
      <c r="N1716">
        <v>99</v>
      </c>
      <c r="O1716">
        <v>99</v>
      </c>
      <c r="P1716">
        <v>99</v>
      </c>
      <c r="Q1716">
        <v>19</v>
      </c>
      <c r="R1716">
        <v>32</v>
      </c>
      <c r="S1716">
        <v>2</v>
      </c>
      <c r="T1716">
        <v>3.1875</v>
      </c>
      <c r="U1716">
        <v>16.534375000000001</v>
      </c>
      <c r="V1716">
        <v>0</v>
      </c>
      <c r="W1716">
        <v>0</v>
      </c>
      <c r="X1716">
        <v>62.5</v>
      </c>
      <c r="Y1716">
        <v>6.25</v>
      </c>
      <c r="Z1716">
        <v>3.001313189151551</v>
      </c>
      <c r="AA1716">
        <v>0</v>
      </c>
      <c r="AB1716">
        <v>1.3792547806696196</v>
      </c>
      <c r="AD1716">
        <v>31.852412571757171</v>
      </c>
      <c r="AF1716">
        <v>4.6647230320699684</v>
      </c>
      <c r="AG1716">
        <v>3.4287899112830593</v>
      </c>
      <c r="AH1716">
        <v>0</v>
      </c>
      <c r="AI1716">
        <v>4</v>
      </c>
      <c r="AJ1716">
        <v>108.97499999999999</v>
      </c>
      <c r="AK1716">
        <v>11.729618538370936</v>
      </c>
    </row>
    <row r="1717" spans="1:37">
      <c r="A1717">
        <v>16</v>
      </c>
      <c r="B1717">
        <v>197</v>
      </c>
      <c r="C1717">
        <v>2022</v>
      </c>
      <c r="D1717">
        <v>5</v>
      </c>
      <c r="E1717">
        <v>99</v>
      </c>
      <c r="F1717">
        <v>99</v>
      </c>
      <c r="G1717">
        <v>99</v>
      </c>
      <c r="H1717">
        <v>99</v>
      </c>
      <c r="I1717">
        <v>99</v>
      </c>
      <c r="J1717">
        <v>999</v>
      </c>
      <c r="K1717">
        <v>99</v>
      </c>
      <c r="L1717">
        <v>2</v>
      </c>
      <c r="M1717">
        <v>99</v>
      </c>
      <c r="N1717">
        <v>99</v>
      </c>
      <c r="O1717">
        <v>99</v>
      </c>
      <c r="P1717">
        <v>99</v>
      </c>
      <c r="Q1717">
        <v>16</v>
      </c>
      <c r="R1717">
        <v>26</v>
      </c>
      <c r="S1717">
        <v>2</v>
      </c>
      <c r="T1717">
        <v>2.3461538461538471</v>
      </c>
      <c r="U1717">
        <v>15.984615384615379</v>
      </c>
      <c r="V1717">
        <v>0</v>
      </c>
      <c r="W1717">
        <v>0</v>
      </c>
      <c r="X1717">
        <v>57.692307692307693</v>
      </c>
      <c r="Y1717">
        <v>3.8461538461538449</v>
      </c>
      <c r="Z1717">
        <v>3.251235541202564</v>
      </c>
      <c r="AA1717">
        <v>0</v>
      </c>
      <c r="AB1717">
        <v>0.95845659956747009</v>
      </c>
      <c r="AD1717">
        <v>3.8736696136633224</v>
      </c>
      <c r="AF1717">
        <v>5.3830227743271211</v>
      </c>
      <c r="AG1717">
        <v>3.9159152368299552</v>
      </c>
      <c r="AH1717">
        <v>0</v>
      </c>
      <c r="AI1717">
        <v>0</v>
      </c>
    </row>
    <row r="1718" spans="1:37">
      <c r="A1718">
        <v>16</v>
      </c>
      <c r="B1718">
        <v>198</v>
      </c>
      <c r="C1718">
        <v>2022</v>
      </c>
      <c r="D1718">
        <v>6</v>
      </c>
      <c r="E1718">
        <v>99</v>
      </c>
      <c r="F1718">
        <v>99</v>
      </c>
      <c r="G1718">
        <v>99</v>
      </c>
      <c r="H1718">
        <v>99</v>
      </c>
      <c r="I1718">
        <v>99</v>
      </c>
      <c r="J1718">
        <v>999</v>
      </c>
      <c r="K1718">
        <v>99</v>
      </c>
      <c r="L1718">
        <v>2</v>
      </c>
      <c r="M1718">
        <v>99</v>
      </c>
      <c r="N1718">
        <v>99</v>
      </c>
      <c r="O1718">
        <v>99</v>
      </c>
      <c r="P1718">
        <v>99</v>
      </c>
      <c r="Q1718">
        <v>20</v>
      </c>
      <c r="R1718">
        <v>34</v>
      </c>
      <c r="S1718">
        <v>2</v>
      </c>
      <c r="T1718">
        <v>3</v>
      </c>
      <c r="U1718">
        <v>16.549999999999997</v>
      </c>
      <c r="V1718">
        <v>0</v>
      </c>
      <c r="W1718">
        <v>0</v>
      </c>
      <c r="X1718">
        <v>58.82352941176471</v>
      </c>
      <c r="Y1718">
        <v>8.8235294117647047</v>
      </c>
      <c r="Z1718">
        <v>5.2874574118713316</v>
      </c>
      <c r="AA1718">
        <v>0</v>
      </c>
      <c r="AB1718">
        <v>1.3932610920384718</v>
      </c>
      <c r="AD1718">
        <v>51.942038274828889</v>
      </c>
      <c r="AF1718">
        <v>5.0147492625368733</v>
      </c>
      <c r="AG1718">
        <v>3.8064764894099183</v>
      </c>
      <c r="AH1718">
        <v>8.8235294117647047</v>
      </c>
      <c r="AI1718">
        <v>0</v>
      </c>
    </row>
    <row r="1719" spans="1:37">
      <c r="A1719">
        <v>16</v>
      </c>
      <c r="B1719">
        <v>199</v>
      </c>
      <c r="C1719">
        <v>2022</v>
      </c>
      <c r="D1719">
        <v>7</v>
      </c>
      <c r="E1719">
        <v>99</v>
      </c>
      <c r="F1719">
        <v>99</v>
      </c>
      <c r="G1719">
        <v>99</v>
      </c>
      <c r="H1719">
        <v>99</v>
      </c>
      <c r="I1719">
        <v>99</v>
      </c>
      <c r="J1719">
        <v>999</v>
      </c>
      <c r="K1719">
        <v>99</v>
      </c>
      <c r="L1719">
        <v>2</v>
      </c>
      <c r="M1719">
        <v>99</v>
      </c>
      <c r="N1719">
        <v>99</v>
      </c>
      <c r="O1719">
        <v>99</v>
      </c>
      <c r="P1719">
        <v>99</v>
      </c>
      <c r="Q1719">
        <v>4</v>
      </c>
      <c r="R1719">
        <v>9</v>
      </c>
      <c r="S1719">
        <v>2</v>
      </c>
      <c r="T1719">
        <v>3.3333333333333344</v>
      </c>
      <c r="U1719">
        <v>17.088888888888889</v>
      </c>
      <c r="V1719">
        <v>0</v>
      </c>
      <c r="W1719">
        <v>0</v>
      </c>
      <c r="X1719">
        <v>77.777777777777771</v>
      </c>
      <c r="Y1719">
        <v>0</v>
      </c>
      <c r="Z1719">
        <v>2.8980623582143243</v>
      </c>
      <c r="AA1719">
        <v>0</v>
      </c>
      <c r="AB1719">
        <v>1.4907119849998596</v>
      </c>
      <c r="AD1719">
        <v>53.581489714101558</v>
      </c>
      <c r="AF1719">
        <v>9.0909090909090917</v>
      </c>
      <c r="AG1719">
        <v>7.6536451853694976</v>
      </c>
      <c r="AH1719">
        <v>0</v>
      </c>
      <c r="AI1719">
        <v>0</v>
      </c>
    </row>
    <row r="1720" spans="1:37">
      <c r="A1720">
        <v>16</v>
      </c>
      <c r="B1720">
        <v>200</v>
      </c>
      <c r="C1720">
        <v>2022</v>
      </c>
      <c r="D1720">
        <v>8</v>
      </c>
      <c r="E1720">
        <v>99</v>
      </c>
      <c r="F1720">
        <v>99</v>
      </c>
      <c r="G1720">
        <v>99</v>
      </c>
      <c r="H1720">
        <v>99</v>
      </c>
      <c r="I1720">
        <v>99</v>
      </c>
      <c r="J1720">
        <v>999</v>
      </c>
      <c r="K1720">
        <v>99</v>
      </c>
      <c r="L1720">
        <v>2</v>
      </c>
      <c r="M1720">
        <v>99</v>
      </c>
      <c r="N1720">
        <v>99</v>
      </c>
      <c r="O1720">
        <v>99</v>
      </c>
      <c r="P1720">
        <v>99</v>
      </c>
      <c r="Q1720">
        <v>12</v>
      </c>
      <c r="R1720">
        <v>28.53</v>
      </c>
      <c r="S1720">
        <v>2</v>
      </c>
      <c r="T1720">
        <v>2.4535576586049768</v>
      </c>
      <c r="U1720">
        <v>15.467928496319663</v>
      </c>
      <c r="V1720">
        <v>0</v>
      </c>
      <c r="W1720">
        <v>0</v>
      </c>
      <c r="X1720">
        <v>42.060988433228161</v>
      </c>
      <c r="Y1720">
        <v>3.505082369435681</v>
      </c>
      <c r="Z1720">
        <v>4.2571769523306724</v>
      </c>
      <c r="AA1720">
        <v>0</v>
      </c>
      <c r="AB1720">
        <v>1.0557228700955448</v>
      </c>
      <c r="AD1720">
        <v>30.769643979689889</v>
      </c>
      <c r="AF1720">
        <v>7.5972625356163297</v>
      </c>
      <c r="AG1720">
        <v>6.1279751159496785</v>
      </c>
      <c r="AH1720">
        <v>3.505082369435681</v>
      </c>
      <c r="AI1720">
        <v>0</v>
      </c>
    </row>
    <row r="1721" spans="1:37">
      <c r="A1721">
        <v>16</v>
      </c>
      <c r="B1721">
        <v>201</v>
      </c>
      <c r="C1721">
        <v>2022</v>
      </c>
      <c r="D1721">
        <v>9</v>
      </c>
      <c r="E1721">
        <v>99</v>
      </c>
      <c r="F1721">
        <v>99</v>
      </c>
      <c r="G1721">
        <v>99</v>
      </c>
      <c r="H1721">
        <v>99</v>
      </c>
      <c r="I1721">
        <v>99</v>
      </c>
      <c r="J1721">
        <v>999</v>
      </c>
      <c r="K1721">
        <v>99</v>
      </c>
      <c r="L1721">
        <v>2</v>
      </c>
      <c r="M1721">
        <v>99</v>
      </c>
      <c r="N1721">
        <v>99</v>
      </c>
      <c r="O1721">
        <v>99</v>
      </c>
      <c r="P1721">
        <v>99</v>
      </c>
      <c r="Q1721">
        <v>16</v>
      </c>
      <c r="R1721">
        <v>46</v>
      </c>
      <c r="S1721">
        <v>2</v>
      </c>
      <c r="T1721">
        <v>3.7608695652173911</v>
      </c>
      <c r="U1721">
        <v>16.106521739130439</v>
      </c>
      <c r="V1721">
        <v>0</v>
      </c>
      <c r="W1721">
        <v>0</v>
      </c>
      <c r="X1721">
        <v>41.304347826086953</v>
      </c>
      <c r="Y1721">
        <v>2.1739130434782608</v>
      </c>
      <c r="Z1721">
        <v>3.5000870904638606</v>
      </c>
      <c r="AA1721">
        <v>0</v>
      </c>
      <c r="AB1721">
        <v>1.4771415199442779</v>
      </c>
      <c r="AD1721">
        <v>13.149015778242248</v>
      </c>
      <c r="AF1721">
        <v>8.5820895522388057</v>
      </c>
      <c r="AG1721">
        <v>6.8926059613738673</v>
      </c>
      <c r="AH1721">
        <v>0</v>
      </c>
      <c r="AI1721">
        <v>0</v>
      </c>
    </row>
    <row r="1722" spans="1:37">
      <c r="A1722">
        <v>16</v>
      </c>
      <c r="B1722">
        <v>202</v>
      </c>
      <c r="C1722">
        <v>2022</v>
      </c>
      <c r="D1722">
        <v>10</v>
      </c>
      <c r="E1722">
        <v>99</v>
      </c>
      <c r="F1722">
        <v>99</v>
      </c>
      <c r="G1722">
        <v>99</v>
      </c>
      <c r="H1722">
        <v>99</v>
      </c>
      <c r="I1722">
        <v>99</v>
      </c>
      <c r="J1722">
        <v>999</v>
      </c>
      <c r="K1722">
        <v>99</v>
      </c>
      <c r="L1722">
        <v>2</v>
      </c>
      <c r="M1722">
        <v>99</v>
      </c>
      <c r="N1722">
        <v>99</v>
      </c>
      <c r="O1722">
        <v>99</v>
      </c>
      <c r="P1722">
        <v>99</v>
      </c>
      <c r="Q1722">
        <v>75</v>
      </c>
      <c r="R1722">
        <v>156</v>
      </c>
      <c r="S1722">
        <v>2</v>
      </c>
      <c r="T1722">
        <v>3.4871794871794872</v>
      </c>
      <c r="U1722">
        <v>17.241666666666671</v>
      </c>
      <c r="V1722">
        <v>0</v>
      </c>
      <c r="W1722">
        <v>0</v>
      </c>
      <c r="X1722">
        <v>64.102564102564102</v>
      </c>
      <c r="Y1722">
        <v>7.0512820512820493</v>
      </c>
      <c r="Z1722">
        <v>3.8577421045605216</v>
      </c>
      <c r="AA1722">
        <v>0</v>
      </c>
      <c r="AB1722">
        <v>1.5627358467632051</v>
      </c>
      <c r="AD1722">
        <v>25.607856823504221</v>
      </c>
      <c r="AF1722">
        <v>7.4856046065259116</v>
      </c>
      <c r="AG1722">
        <v>6.1696734754733846</v>
      </c>
      <c r="AH1722">
        <v>0</v>
      </c>
      <c r="AI1722">
        <v>1</v>
      </c>
      <c r="AJ1722">
        <v>104.6</v>
      </c>
      <c r="AK1722">
        <v>10.834943015574497</v>
      </c>
    </row>
    <row r="1723" spans="1:37">
      <c r="A1723">
        <v>16</v>
      </c>
      <c r="B1723">
        <v>203</v>
      </c>
      <c r="C1723">
        <v>2022</v>
      </c>
      <c r="D1723">
        <v>11</v>
      </c>
      <c r="E1723">
        <v>99</v>
      </c>
      <c r="F1723">
        <v>99</v>
      </c>
      <c r="G1723">
        <v>99</v>
      </c>
      <c r="H1723">
        <v>99</v>
      </c>
      <c r="I1723">
        <v>99</v>
      </c>
      <c r="J1723">
        <v>999</v>
      </c>
      <c r="K1723">
        <v>99</v>
      </c>
      <c r="L1723">
        <v>2</v>
      </c>
      <c r="M1723">
        <v>99</v>
      </c>
      <c r="N1723">
        <v>99</v>
      </c>
      <c r="O1723">
        <v>99</v>
      </c>
      <c r="P1723">
        <v>99</v>
      </c>
      <c r="Q1723">
        <v>28</v>
      </c>
      <c r="R1723">
        <v>61</v>
      </c>
      <c r="S1723">
        <v>2</v>
      </c>
      <c r="T1723">
        <v>2.9836065573770503</v>
      </c>
      <c r="U1723">
        <v>17.403278688524587</v>
      </c>
      <c r="V1723">
        <v>0</v>
      </c>
      <c r="W1723">
        <v>0</v>
      </c>
      <c r="X1723">
        <v>68.852459016393425</v>
      </c>
      <c r="Y1723">
        <v>1.6393442622950822</v>
      </c>
      <c r="Z1723">
        <v>3.0791720844427495</v>
      </c>
      <c r="AA1723">
        <v>0</v>
      </c>
      <c r="AB1723">
        <v>1.4083102685189852</v>
      </c>
      <c r="AD1723">
        <v>39.846664996657267</v>
      </c>
      <c r="AF1723">
        <v>3.9177906229929351</v>
      </c>
      <c r="AG1723">
        <v>3.2167162587190101</v>
      </c>
      <c r="AH1723">
        <v>0</v>
      </c>
      <c r="AI1723">
        <v>0</v>
      </c>
    </row>
    <row r="1724" spans="1:37">
      <c r="A1724">
        <v>16</v>
      </c>
      <c r="B1724">
        <v>204</v>
      </c>
      <c r="C1724">
        <v>2022</v>
      </c>
      <c r="D1724">
        <v>12</v>
      </c>
      <c r="E1724">
        <v>99</v>
      </c>
      <c r="F1724">
        <v>99</v>
      </c>
      <c r="G1724">
        <v>99</v>
      </c>
      <c r="H1724">
        <v>99</v>
      </c>
      <c r="I1724">
        <v>99</v>
      </c>
      <c r="J1724">
        <v>999</v>
      </c>
      <c r="K1724">
        <v>99</v>
      </c>
      <c r="L1724">
        <v>2</v>
      </c>
      <c r="M1724">
        <v>99</v>
      </c>
      <c r="N1724">
        <v>99</v>
      </c>
      <c r="O1724">
        <v>99</v>
      </c>
      <c r="P1724">
        <v>99</v>
      </c>
      <c r="Q1724">
        <v>8</v>
      </c>
      <c r="R1724">
        <v>16</v>
      </c>
      <c r="S1724">
        <v>2</v>
      </c>
      <c r="T1724">
        <v>3.125</v>
      </c>
      <c r="U1724">
        <v>16.03125</v>
      </c>
      <c r="V1724">
        <v>0</v>
      </c>
      <c r="W1724">
        <v>0</v>
      </c>
      <c r="X1724">
        <v>37.5</v>
      </c>
      <c r="Y1724">
        <v>0</v>
      </c>
      <c r="Z1724">
        <v>2.7565192612242009</v>
      </c>
      <c r="AA1724">
        <v>0</v>
      </c>
      <c r="AB1724">
        <v>1.7984368212422699</v>
      </c>
      <c r="AD1724">
        <v>-7.517132271993944</v>
      </c>
      <c r="AF1724">
        <v>3.285420944558521</v>
      </c>
      <c r="AG1724">
        <v>2.6014990314106918</v>
      </c>
      <c r="AH1724">
        <v>0</v>
      </c>
      <c r="AI1724">
        <v>0</v>
      </c>
    </row>
    <row r="1725" spans="1:37">
      <c r="A1725">
        <v>16</v>
      </c>
      <c r="B1725">
        <v>205</v>
      </c>
      <c r="C1725">
        <v>2022</v>
      </c>
      <c r="D1725">
        <v>1</v>
      </c>
      <c r="E1725">
        <v>99</v>
      </c>
      <c r="F1725">
        <v>99</v>
      </c>
      <c r="G1725">
        <v>99</v>
      </c>
      <c r="H1725">
        <v>99</v>
      </c>
      <c r="I1725">
        <v>99</v>
      </c>
      <c r="J1725">
        <v>999</v>
      </c>
      <c r="K1725">
        <v>99</v>
      </c>
      <c r="L1725">
        <v>3</v>
      </c>
      <c r="M1725">
        <v>99</v>
      </c>
      <c r="N1725">
        <v>99</v>
      </c>
      <c r="O1725">
        <v>99</v>
      </c>
      <c r="P1725">
        <v>99</v>
      </c>
      <c r="Q1725">
        <v>11</v>
      </c>
      <c r="R1725">
        <v>25</v>
      </c>
      <c r="S1725">
        <v>3</v>
      </c>
      <c r="T1725">
        <v>4.16</v>
      </c>
      <c r="U1725">
        <v>18.860399999999998</v>
      </c>
      <c r="V1725">
        <v>0</v>
      </c>
      <c r="W1725">
        <v>0</v>
      </c>
      <c r="X1725">
        <v>92</v>
      </c>
      <c r="Y1725">
        <v>4</v>
      </c>
      <c r="Z1725">
        <v>2.584739027445504</v>
      </c>
      <c r="AA1725">
        <v>0</v>
      </c>
      <c r="AB1725">
        <v>1.3469966592386184</v>
      </c>
      <c r="AD1725">
        <v>16.174470520094289</v>
      </c>
      <c r="AF1725">
        <v>3.6927621861152153</v>
      </c>
      <c r="AG1725">
        <v>3.1047132036734282</v>
      </c>
      <c r="AH1725">
        <v>0</v>
      </c>
      <c r="AI1725">
        <v>0</v>
      </c>
    </row>
    <row r="1726" spans="1:37">
      <c r="A1726">
        <v>16</v>
      </c>
      <c r="B1726">
        <v>206</v>
      </c>
      <c r="C1726">
        <v>2022</v>
      </c>
      <c r="D1726">
        <v>2</v>
      </c>
      <c r="E1726">
        <v>99</v>
      </c>
      <c r="F1726">
        <v>99</v>
      </c>
      <c r="G1726">
        <v>99</v>
      </c>
      <c r="H1726">
        <v>99</v>
      </c>
      <c r="I1726">
        <v>99</v>
      </c>
      <c r="J1726">
        <v>999</v>
      </c>
      <c r="K1726">
        <v>99</v>
      </c>
      <c r="L1726">
        <v>3</v>
      </c>
      <c r="M1726">
        <v>99</v>
      </c>
      <c r="N1726">
        <v>99</v>
      </c>
      <c r="O1726">
        <v>99</v>
      </c>
      <c r="P1726">
        <v>99</v>
      </c>
      <c r="Q1726">
        <v>12</v>
      </c>
      <c r="R1726">
        <v>15</v>
      </c>
      <c r="S1726">
        <v>3</v>
      </c>
      <c r="T1726">
        <v>4.2</v>
      </c>
      <c r="U1726">
        <v>17.420000000000005</v>
      </c>
      <c r="V1726">
        <v>0</v>
      </c>
      <c r="W1726">
        <v>0</v>
      </c>
      <c r="X1726">
        <v>73.333333333333314</v>
      </c>
      <c r="Y1726">
        <v>0</v>
      </c>
      <c r="Z1726">
        <v>3.1394691695677803</v>
      </c>
      <c r="AA1726">
        <v>0</v>
      </c>
      <c r="AB1726">
        <v>1.7204650534085253</v>
      </c>
      <c r="AD1726">
        <v>8.8126165688184148</v>
      </c>
      <c r="AF1726">
        <v>4.7770700636942687</v>
      </c>
      <c r="AG1726">
        <v>3.624736433248251</v>
      </c>
      <c r="AH1726">
        <v>0</v>
      </c>
      <c r="AI1726">
        <v>0</v>
      </c>
    </row>
    <row r="1727" spans="1:37">
      <c r="A1727">
        <v>16</v>
      </c>
      <c r="B1727">
        <v>207</v>
      </c>
      <c r="C1727">
        <v>2022</v>
      </c>
      <c r="D1727">
        <v>3</v>
      </c>
      <c r="E1727">
        <v>99</v>
      </c>
      <c r="F1727">
        <v>99</v>
      </c>
      <c r="G1727">
        <v>99</v>
      </c>
      <c r="H1727">
        <v>99</v>
      </c>
      <c r="I1727">
        <v>99</v>
      </c>
      <c r="J1727">
        <v>999</v>
      </c>
      <c r="K1727">
        <v>99</v>
      </c>
      <c r="L1727">
        <v>3</v>
      </c>
      <c r="M1727">
        <v>99</v>
      </c>
      <c r="N1727">
        <v>99</v>
      </c>
      <c r="O1727">
        <v>99</v>
      </c>
      <c r="P1727">
        <v>99</v>
      </c>
      <c r="Q1727">
        <v>36</v>
      </c>
      <c r="R1727">
        <v>66</v>
      </c>
      <c r="S1727">
        <v>3</v>
      </c>
      <c r="T1727">
        <v>4.5</v>
      </c>
      <c r="U1727">
        <v>19.234848484848484</v>
      </c>
      <c r="V1727">
        <v>0</v>
      </c>
      <c r="W1727">
        <v>0</v>
      </c>
      <c r="X1727">
        <v>83.333333333333314</v>
      </c>
      <c r="Y1727">
        <v>10.606060606060607</v>
      </c>
      <c r="Z1727">
        <v>3.3617497439100905</v>
      </c>
      <c r="AA1727">
        <v>0</v>
      </c>
      <c r="AB1727">
        <v>1.852516715664984</v>
      </c>
      <c r="AD1727">
        <v>34.36505197442257</v>
      </c>
      <c r="AF1727">
        <v>8.4076433121019107</v>
      </c>
      <c r="AG1727">
        <v>7.1199825015002753</v>
      </c>
      <c r="AH1727">
        <v>0</v>
      </c>
      <c r="AI1727">
        <v>0</v>
      </c>
    </row>
    <row r="1728" spans="1:37">
      <c r="A1728">
        <v>16</v>
      </c>
      <c r="B1728">
        <v>208</v>
      </c>
      <c r="C1728">
        <v>2022</v>
      </c>
      <c r="D1728">
        <v>4</v>
      </c>
      <c r="E1728">
        <v>99</v>
      </c>
      <c r="F1728">
        <v>99</v>
      </c>
      <c r="G1728">
        <v>99</v>
      </c>
      <c r="H1728">
        <v>99</v>
      </c>
      <c r="I1728">
        <v>99</v>
      </c>
      <c r="J1728">
        <v>999</v>
      </c>
      <c r="K1728">
        <v>99</v>
      </c>
      <c r="L1728">
        <v>3</v>
      </c>
      <c r="M1728">
        <v>99</v>
      </c>
      <c r="N1728">
        <v>99</v>
      </c>
      <c r="O1728">
        <v>99</v>
      </c>
      <c r="P1728">
        <v>99</v>
      </c>
      <c r="Q1728">
        <v>30</v>
      </c>
      <c r="R1728">
        <v>58</v>
      </c>
      <c r="S1728">
        <v>3</v>
      </c>
      <c r="T1728">
        <v>4.2068965517241388</v>
      </c>
      <c r="U1728">
        <v>17.943103448275863</v>
      </c>
      <c r="V1728">
        <v>0</v>
      </c>
      <c r="W1728">
        <v>0</v>
      </c>
      <c r="X1728">
        <v>72.413793103448299</v>
      </c>
      <c r="Y1728">
        <v>8.6206896551724128</v>
      </c>
      <c r="Z1728">
        <v>3.7920112063782816</v>
      </c>
      <c r="AA1728">
        <v>0</v>
      </c>
      <c r="AB1728">
        <v>1.6584020215739379</v>
      </c>
      <c r="AD1728">
        <v>43.011817377169798</v>
      </c>
      <c r="AF1728">
        <v>8.4548104956268215</v>
      </c>
      <c r="AG1728">
        <v>6.7441724828430898</v>
      </c>
      <c r="AH1728">
        <v>0</v>
      </c>
      <c r="AI1728">
        <v>19</v>
      </c>
      <c r="AJ1728">
        <v>107.88421052631578</v>
      </c>
      <c r="AK1728">
        <v>12.362755596197211</v>
      </c>
    </row>
    <row r="1729" spans="1:37">
      <c r="A1729">
        <v>16</v>
      </c>
      <c r="B1729">
        <v>209</v>
      </c>
      <c r="C1729">
        <v>2022</v>
      </c>
      <c r="D1729">
        <v>5</v>
      </c>
      <c r="E1729">
        <v>99</v>
      </c>
      <c r="F1729">
        <v>99</v>
      </c>
      <c r="G1729">
        <v>99</v>
      </c>
      <c r="H1729">
        <v>99</v>
      </c>
      <c r="I1729">
        <v>99</v>
      </c>
      <c r="J1729">
        <v>999</v>
      </c>
      <c r="K1729">
        <v>99</v>
      </c>
      <c r="L1729">
        <v>3</v>
      </c>
      <c r="M1729">
        <v>99</v>
      </c>
      <c r="N1729">
        <v>99</v>
      </c>
      <c r="O1729">
        <v>99</v>
      </c>
      <c r="P1729">
        <v>99</v>
      </c>
      <c r="Q1729">
        <v>15</v>
      </c>
      <c r="R1729">
        <v>32</v>
      </c>
      <c r="S1729">
        <v>3</v>
      </c>
      <c r="T1729">
        <v>4.25</v>
      </c>
      <c r="U1729">
        <v>18.459375000000001</v>
      </c>
      <c r="V1729">
        <v>0</v>
      </c>
      <c r="W1729">
        <v>0</v>
      </c>
      <c r="X1729">
        <v>75</v>
      </c>
      <c r="Y1729">
        <v>12.5</v>
      </c>
      <c r="Z1729">
        <v>3.4294550746984553</v>
      </c>
      <c r="AA1729">
        <v>0</v>
      </c>
      <c r="AB1729">
        <v>1.6770509831248428</v>
      </c>
      <c r="AD1729">
        <v>10.065534800944294</v>
      </c>
      <c r="AF1729">
        <v>6.6252587991718439</v>
      </c>
      <c r="AG1729">
        <v>5.5657630663990734</v>
      </c>
      <c r="AH1729">
        <v>0</v>
      </c>
      <c r="AI1729">
        <v>0</v>
      </c>
    </row>
    <row r="1730" spans="1:37">
      <c r="A1730">
        <v>16</v>
      </c>
      <c r="B1730">
        <v>210</v>
      </c>
      <c r="C1730">
        <v>2022</v>
      </c>
      <c r="D1730">
        <v>6</v>
      </c>
      <c r="E1730">
        <v>99</v>
      </c>
      <c r="F1730">
        <v>99</v>
      </c>
      <c r="G1730">
        <v>99</v>
      </c>
      <c r="H1730">
        <v>99</v>
      </c>
      <c r="I1730">
        <v>99</v>
      </c>
      <c r="J1730">
        <v>999</v>
      </c>
      <c r="K1730">
        <v>99</v>
      </c>
      <c r="L1730">
        <v>3</v>
      </c>
      <c r="M1730">
        <v>99</v>
      </c>
      <c r="N1730">
        <v>99</v>
      </c>
      <c r="O1730">
        <v>99</v>
      </c>
      <c r="P1730">
        <v>99</v>
      </c>
      <c r="Q1730">
        <v>33</v>
      </c>
      <c r="R1730">
        <v>64</v>
      </c>
      <c r="S1730">
        <v>3</v>
      </c>
      <c r="T1730">
        <v>3.640625</v>
      </c>
      <c r="U1730">
        <v>17.724999999999994</v>
      </c>
      <c r="V1730">
        <v>0</v>
      </c>
      <c r="W1730">
        <v>0</v>
      </c>
      <c r="X1730">
        <v>68.75</v>
      </c>
      <c r="Y1730">
        <v>10.9375</v>
      </c>
      <c r="Z1730">
        <v>3.8717324933419888</v>
      </c>
      <c r="AA1730">
        <v>0</v>
      </c>
      <c r="AB1730">
        <v>1.7532753946185979</v>
      </c>
      <c r="AD1730">
        <v>38.065750957527776</v>
      </c>
      <c r="AF1730">
        <v>9.4395280235988182</v>
      </c>
      <c r="AG1730">
        <v>7.673834955725269</v>
      </c>
      <c r="AH1730">
        <v>0</v>
      </c>
      <c r="AI1730">
        <v>0</v>
      </c>
    </row>
    <row r="1731" spans="1:37">
      <c r="A1731">
        <v>16</v>
      </c>
      <c r="B1731">
        <v>211</v>
      </c>
      <c r="C1731">
        <v>2022</v>
      </c>
      <c r="D1731">
        <v>7</v>
      </c>
      <c r="E1731">
        <v>99</v>
      </c>
      <c r="F1731">
        <v>99</v>
      </c>
      <c r="G1731">
        <v>99</v>
      </c>
      <c r="H1731">
        <v>99</v>
      </c>
      <c r="I1731">
        <v>99</v>
      </c>
      <c r="J1731">
        <v>999</v>
      </c>
      <c r="K1731">
        <v>99</v>
      </c>
      <c r="L1731">
        <v>3</v>
      </c>
      <c r="M1731">
        <v>99</v>
      </c>
      <c r="N1731">
        <v>99</v>
      </c>
      <c r="O1731">
        <v>99</v>
      </c>
      <c r="P1731">
        <v>99</v>
      </c>
      <c r="Q1731">
        <v>6</v>
      </c>
      <c r="R1731">
        <v>12</v>
      </c>
      <c r="S1731">
        <v>3</v>
      </c>
      <c r="T1731">
        <v>2.75</v>
      </c>
      <c r="U1731">
        <v>16.566666666666663</v>
      </c>
      <c r="V1731">
        <v>0</v>
      </c>
      <c r="W1731">
        <v>0</v>
      </c>
      <c r="X1731">
        <v>66.666666666666686</v>
      </c>
      <c r="Y1731">
        <v>0</v>
      </c>
      <c r="Z1731">
        <v>2.6119384032213002</v>
      </c>
      <c r="AA1731">
        <v>0</v>
      </c>
      <c r="AB1731">
        <v>1.299038105676658</v>
      </c>
      <c r="AD1731">
        <v>-36.840472480615432</v>
      </c>
      <c r="AF1731">
        <v>12.121212121212123</v>
      </c>
      <c r="AG1731">
        <v>9.8930082109977597</v>
      </c>
      <c r="AH1731">
        <v>0</v>
      </c>
      <c r="AI1731">
        <v>0</v>
      </c>
    </row>
    <row r="1732" spans="1:37">
      <c r="A1732">
        <v>16</v>
      </c>
      <c r="B1732">
        <v>212</v>
      </c>
      <c r="C1732">
        <v>2022</v>
      </c>
      <c r="D1732">
        <v>8</v>
      </c>
      <c r="E1732">
        <v>99</v>
      </c>
      <c r="F1732">
        <v>99</v>
      </c>
      <c r="G1732">
        <v>99</v>
      </c>
      <c r="H1732">
        <v>99</v>
      </c>
      <c r="I1732">
        <v>99</v>
      </c>
      <c r="J1732">
        <v>999</v>
      </c>
      <c r="K1732">
        <v>99</v>
      </c>
      <c r="L1732">
        <v>3</v>
      </c>
      <c r="M1732">
        <v>99</v>
      </c>
      <c r="N1732">
        <v>99</v>
      </c>
      <c r="O1732">
        <v>99</v>
      </c>
      <c r="P1732">
        <v>99</v>
      </c>
      <c r="Q1732">
        <v>20</v>
      </c>
      <c r="R1732">
        <v>39</v>
      </c>
      <c r="S1732">
        <v>3</v>
      </c>
      <c r="T1732">
        <v>3</v>
      </c>
      <c r="U1732">
        <v>15.017948717948723</v>
      </c>
      <c r="V1732">
        <v>0</v>
      </c>
      <c r="W1732">
        <v>0</v>
      </c>
      <c r="X1732">
        <v>51.282051282051277</v>
      </c>
      <c r="Y1732">
        <v>5.1282051282051277</v>
      </c>
      <c r="Z1732">
        <v>4.6843915290430305</v>
      </c>
      <c r="AA1732">
        <v>0</v>
      </c>
      <c r="AB1732">
        <v>1.5689290811054724</v>
      </c>
      <c r="AD1732">
        <v>34.818450033198488</v>
      </c>
      <c r="AF1732">
        <v>10.385322078129576</v>
      </c>
      <c r="AG1732">
        <v>8.1331407781820246</v>
      </c>
      <c r="AH1732">
        <v>0</v>
      </c>
      <c r="AI1732">
        <v>1</v>
      </c>
      <c r="AJ1732">
        <v>106.9</v>
      </c>
      <c r="AK1732">
        <v>12.770017215022817</v>
      </c>
    </row>
    <row r="1733" spans="1:37">
      <c r="A1733">
        <v>16</v>
      </c>
      <c r="B1733">
        <v>213</v>
      </c>
      <c r="C1733">
        <v>2022</v>
      </c>
      <c r="D1733">
        <v>9</v>
      </c>
      <c r="E1733">
        <v>99</v>
      </c>
      <c r="F1733">
        <v>99</v>
      </c>
      <c r="G1733">
        <v>99</v>
      </c>
      <c r="H1733">
        <v>99</v>
      </c>
      <c r="I1733">
        <v>99</v>
      </c>
      <c r="J1733">
        <v>999</v>
      </c>
      <c r="K1733">
        <v>99</v>
      </c>
      <c r="L1733">
        <v>3</v>
      </c>
      <c r="M1733">
        <v>99</v>
      </c>
      <c r="N1733">
        <v>99</v>
      </c>
      <c r="O1733">
        <v>99</v>
      </c>
      <c r="P1733">
        <v>99</v>
      </c>
      <c r="Q1733">
        <v>26</v>
      </c>
      <c r="R1733">
        <v>63</v>
      </c>
      <c r="S1733">
        <v>3</v>
      </c>
      <c r="T1733">
        <v>4.1428571428571441</v>
      </c>
      <c r="U1733">
        <v>16.733333333333327</v>
      </c>
      <c r="V1733">
        <v>0</v>
      </c>
      <c r="W1733">
        <v>0</v>
      </c>
      <c r="X1733">
        <v>60.317460317460309</v>
      </c>
      <c r="Y1733">
        <v>3.1746031746031735</v>
      </c>
      <c r="Z1733">
        <v>4.4643561899199193</v>
      </c>
      <c r="AA1733">
        <v>0</v>
      </c>
      <c r="AB1733">
        <v>1.456862718169367</v>
      </c>
      <c r="AD1733">
        <v>24.453988566911725</v>
      </c>
      <c r="AF1733">
        <v>11.753731343283578</v>
      </c>
      <c r="AG1733">
        <v>9.8072414691325829</v>
      </c>
      <c r="AH1733">
        <v>7.9365079365079394</v>
      </c>
      <c r="AI1733">
        <v>0</v>
      </c>
    </row>
    <row r="1734" spans="1:37">
      <c r="A1734">
        <v>16</v>
      </c>
      <c r="B1734">
        <v>214</v>
      </c>
      <c r="C1734">
        <v>2022</v>
      </c>
      <c r="D1734">
        <v>10</v>
      </c>
      <c r="E1734">
        <v>99</v>
      </c>
      <c r="F1734">
        <v>99</v>
      </c>
      <c r="G1734">
        <v>99</v>
      </c>
      <c r="H1734">
        <v>99</v>
      </c>
      <c r="I1734">
        <v>99</v>
      </c>
      <c r="J1734">
        <v>999</v>
      </c>
      <c r="K1734">
        <v>99</v>
      </c>
      <c r="L1734">
        <v>3</v>
      </c>
      <c r="M1734">
        <v>99</v>
      </c>
      <c r="N1734">
        <v>99</v>
      </c>
      <c r="O1734">
        <v>99</v>
      </c>
      <c r="P1734">
        <v>99</v>
      </c>
      <c r="Q1734">
        <v>97</v>
      </c>
      <c r="R1734">
        <v>256</v>
      </c>
      <c r="S1734">
        <v>3</v>
      </c>
      <c r="T1734">
        <v>3.96875</v>
      </c>
      <c r="U1734">
        <v>18.230468749999996</v>
      </c>
      <c r="V1734">
        <v>0</v>
      </c>
      <c r="W1734">
        <v>0</v>
      </c>
      <c r="X1734">
        <v>71.484375</v>
      </c>
      <c r="Y1734">
        <v>7.421875</v>
      </c>
      <c r="Z1734">
        <v>3.536551520234585</v>
      </c>
      <c r="AA1734">
        <v>0</v>
      </c>
      <c r="AB1734">
        <v>1.5783570373967988</v>
      </c>
      <c r="AD1734">
        <v>25.230901373981997</v>
      </c>
      <c r="AF1734">
        <v>12.284069097888676</v>
      </c>
      <c r="AG1734">
        <v>10.705233338303261</v>
      </c>
      <c r="AH1734">
        <v>0</v>
      </c>
      <c r="AI1734">
        <v>5</v>
      </c>
      <c r="AJ1734">
        <v>112.93999999999998</v>
      </c>
      <c r="AK1734">
        <v>12.854246253690121</v>
      </c>
    </row>
    <row r="1735" spans="1:37">
      <c r="A1735">
        <v>16</v>
      </c>
      <c r="B1735">
        <v>215</v>
      </c>
      <c r="C1735">
        <v>2022</v>
      </c>
      <c r="D1735">
        <v>11</v>
      </c>
      <c r="E1735">
        <v>99</v>
      </c>
      <c r="F1735">
        <v>99</v>
      </c>
      <c r="G1735">
        <v>99</v>
      </c>
      <c r="H1735">
        <v>99</v>
      </c>
      <c r="I1735">
        <v>99</v>
      </c>
      <c r="J1735">
        <v>999</v>
      </c>
      <c r="K1735">
        <v>99</v>
      </c>
      <c r="L1735">
        <v>3</v>
      </c>
      <c r="M1735">
        <v>99</v>
      </c>
      <c r="N1735">
        <v>99</v>
      </c>
      <c r="O1735">
        <v>99</v>
      </c>
      <c r="P1735">
        <v>99</v>
      </c>
      <c r="Q1735">
        <v>55</v>
      </c>
      <c r="R1735">
        <v>120</v>
      </c>
      <c r="S1735">
        <v>3</v>
      </c>
      <c r="T1735">
        <v>3.9249999999999998</v>
      </c>
      <c r="U1735">
        <v>18.486666666666672</v>
      </c>
      <c r="V1735">
        <v>0</v>
      </c>
      <c r="W1735">
        <v>0</v>
      </c>
      <c r="X1735">
        <v>77.5</v>
      </c>
      <c r="Y1735">
        <v>6.6666666666666687</v>
      </c>
      <c r="Z1735">
        <v>3.3850635969735401</v>
      </c>
      <c r="AA1735">
        <v>0</v>
      </c>
      <c r="AB1735">
        <v>1.6790994610206982</v>
      </c>
      <c r="AD1735">
        <v>22.223753024282303</v>
      </c>
      <c r="AF1735">
        <v>7.7071290944123314</v>
      </c>
      <c r="AG1735">
        <v>6.7218946386042306</v>
      </c>
      <c r="AH1735">
        <v>0.83333333333333359</v>
      </c>
      <c r="AI1735">
        <v>0</v>
      </c>
    </row>
    <row r="1736" spans="1:37">
      <c r="A1736">
        <v>16</v>
      </c>
      <c r="B1736">
        <v>216</v>
      </c>
      <c r="C1736">
        <v>2022</v>
      </c>
      <c r="D1736">
        <v>12</v>
      </c>
      <c r="E1736">
        <v>99</v>
      </c>
      <c r="F1736">
        <v>99</v>
      </c>
      <c r="G1736">
        <v>99</v>
      </c>
      <c r="H1736">
        <v>99</v>
      </c>
      <c r="I1736">
        <v>99</v>
      </c>
      <c r="J1736">
        <v>999</v>
      </c>
      <c r="K1736">
        <v>99</v>
      </c>
      <c r="L1736">
        <v>3</v>
      </c>
      <c r="M1736">
        <v>99</v>
      </c>
      <c r="N1736">
        <v>99</v>
      </c>
      <c r="O1736">
        <v>99</v>
      </c>
      <c r="P1736">
        <v>99</v>
      </c>
      <c r="Q1736">
        <v>8</v>
      </c>
      <c r="R1736">
        <v>26</v>
      </c>
      <c r="S1736">
        <v>3</v>
      </c>
      <c r="T1736">
        <v>4.4230769230769216</v>
      </c>
      <c r="U1736">
        <v>17.561538461538465</v>
      </c>
      <c r="V1736">
        <v>0</v>
      </c>
      <c r="W1736">
        <v>0</v>
      </c>
      <c r="X1736">
        <v>73.076923076923109</v>
      </c>
      <c r="Y1736">
        <v>7.6923076923076898</v>
      </c>
      <c r="Z1736">
        <v>3.5444514518715806</v>
      </c>
      <c r="AA1736">
        <v>0</v>
      </c>
      <c r="AB1736">
        <v>2.0413622322639373</v>
      </c>
      <c r="AD1736">
        <v>33.979361648553272</v>
      </c>
      <c r="AF1736">
        <v>5.3388090349075981</v>
      </c>
      <c r="AG1736">
        <v>4.6309725448035932</v>
      </c>
      <c r="AH1736">
        <v>0</v>
      </c>
      <c r="AI1736">
        <v>0</v>
      </c>
    </row>
    <row r="1737" spans="1:37">
      <c r="A1737">
        <v>16</v>
      </c>
      <c r="B1737">
        <v>217</v>
      </c>
      <c r="C1737">
        <v>2022</v>
      </c>
      <c r="D1737">
        <v>1</v>
      </c>
      <c r="E1737">
        <v>99</v>
      </c>
      <c r="F1737">
        <v>99</v>
      </c>
      <c r="G1737">
        <v>99</v>
      </c>
      <c r="H1737">
        <v>99</v>
      </c>
      <c r="I1737">
        <v>99</v>
      </c>
      <c r="J1737">
        <v>999</v>
      </c>
      <c r="K1737">
        <v>99</v>
      </c>
      <c r="L1737">
        <v>4</v>
      </c>
      <c r="M1737">
        <v>99</v>
      </c>
      <c r="N1737">
        <v>99</v>
      </c>
      <c r="O1737">
        <v>99</v>
      </c>
      <c r="P1737">
        <v>99</v>
      </c>
      <c r="Q1737">
        <v>24</v>
      </c>
      <c r="R1737">
        <v>66</v>
      </c>
      <c r="S1737">
        <v>4</v>
      </c>
      <c r="T1737">
        <v>4.4545454545454541</v>
      </c>
      <c r="U1737">
        <v>19.236363636363635</v>
      </c>
      <c r="V1737">
        <v>0</v>
      </c>
      <c r="W1737">
        <v>0</v>
      </c>
      <c r="X1737">
        <v>89.393939393939377</v>
      </c>
      <c r="Y1737">
        <v>10.606060606060607</v>
      </c>
      <c r="Z1737">
        <v>3.431378217834514</v>
      </c>
      <c r="AA1737">
        <v>0</v>
      </c>
      <c r="AB1737">
        <v>1.4686813110366848</v>
      </c>
      <c r="AD1737">
        <v>26.072016500661231</v>
      </c>
      <c r="AF1737">
        <v>9.7488921713441634</v>
      </c>
      <c r="AG1737">
        <v>8.3598309333498388</v>
      </c>
      <c r="AH1737">
        <v>0</v>
      </c>
      <c r="AI1737">
        <v>0</v>
      </c>
    </row>
    <row r="1738" spans="1:37">
      <c r="A1738">
        <v>16</v>
      </c>
      <c r="B1738">
        <v>218</v>
      </c>
      <c r="C1738">
        <v>2022</v>
      </c>
      <c r="D1738">
        <v>2</v>
      </c>
      <c r="E1738">
        <v>99</v>
      </c>
      <c r="F1738">
        <v>99</v>
      </c>
      <c r="G1738">
        <v>99</v>
      </c>
      <c r="H1738">
        <v>99</v>
      </c>
      <c r="I1738">
        <v>99</v>
      </c>
      <c r="J1738">
        <v>999</v>
      </c>
      <c r="K1738">
        <v>99</v>
      </c>
      <c r="L1738">
        <v>4</v>
      </c>
      <c r="M1738">
        <v>99</v>
      </c>
      <c r="N1738">
        <v>99</v>
      </c>
      <c r="O1738">
        <v>99</v>
      </c>
      <c r="P1738">
        <v>99</v>
      </c>
      <c r="Q1738">
        <v>17</v>
      </c>
      <c r="R1738">
        <v>26</v>
      </c>
      <c r="S1738">
        <v>4</v>
      </c>
      <c r="T1738">
        <v>4.3076923076923057</v>
      </c>
      <c r="U1738">
        <v>19.276923076923072</v>
      </c>
      <c r="V1738">
        <v>0</v>
      </c>
      <c r="W1738">
        <v>0</v>
      </c>
      <c r="X1738">
        <v>61.538461538461519</v>
      </c>
      <c r="Y1738">
        <v>15.38461538461538</v>
      </c>
      <c r="Z1738">
        <v>6.4033229169469745</v>
      </c>
      <c r="AA1738">
        <v>0</v>
      </c>
      <c r="AB1738">
        <v>1.5132550440696924</v>
      </c>
      <c r="AD1738">
        <v>28.175611585234432</v>
      </c>
      <c r="AF1738">
        <v>8.2802547770700645</v>
      </c>
      <c r="AG1738">
        <v>6.9526134724225921</v>
      </c>
      <c r="AH1738">
        <v>0</v>
      </c>
      <c r="AI1738">
        <v>0</v>
      </c>
    </row>
    <row r="1739" spans="1:37">
      <c r="A1739">
        <v>16</v>
      </c>
      <c r="B1739">
        <v>219</v>
      </c>
      <c r="C1739">
        <v>2022</v>
      </c>
      <c r="D1739">
        <v>3</v>
      </c>
      <c r="E1739">
        <v>99</v>
      </c>
      <c r="F1739">
        <v>99</v>
      </c>
      <c r="G1739">
        <v>99</v>
      </c>
      <c r="H1739">
        <v>99</v>
      </c>
      <c r="I1739">
        <v>99</v>
      </c>
      <c r="J1739">
        <v>999</v>
      </c>
      <c r="K1739">
        <v>99</v>
      </c>
      <c r="L1739">
        <v>4</v>
      </c>
      <c r="M1739">
        <v>99</v>
      </c>
      <c r="N1739">
        <v>99</v>
      </c>
      <c r="O1739">
        <v>99</v>
      </c>
      <c r="P1739">
        <v>99</v>
      </c>
      <c r="Q1739">
        <v>51</v>
      </c>
      <c r="R1739">
        <v>92</v>
      </c>
      <c r="S1739">
        <v>4</v>
      </c>
      <c r="T1739">
        <v>5.1304347826086953</v>
      </c>
      <c r="U1739">
        <v>19.919565217391305</v>
      </c>
      <c r="V1739">
        <v>0</v>
      </c>
      <c r="W1739">
        <v>0</v>
      </c>
      <c r="X1739">
        <v>83.695652173913018</v>
      </c>
      <c r="Y1739">
        <v>20.652173913043477</v>
      </c>
      <c r="Z1739">
        <v>4.1933238639956407</v>
      </c>
      <c r="AA1739">
        <v>0</v>
      </c>
      <c r="AB1739">
        <v>1.7081479374402784</v>
      </c>
      <c r="AD1739">
        <v>29.282443848368992</v>
      </c>
      <c r="AF1739">
        <v>11.719745222929937</v>
      </c>
      <c r="AG1739">
        <v>10.278125192791968</v>
      </c>
      <c r="AH1739">
        <v>2.1739130434782608</v>
      </c>
      <c r="AI1739">
        <v>3</v>
      </c>
      <c r="AJ1739">
        <v>110.2</v>
      </c>
      <c r="AK1739">
        <v>13.23771921684723</v>
      </c>
    </row>
    <row r="1740" spans="1:37">
      <c r="A1740">
        <v>16</v>
      </c>
      <c r="B1740">
        <v>220</v>
      </c>
      <c r="C1740">
        <v>2022</v>
      </c>
      <c r="D1740">
        <v>4</v>
      </c>
      <c r="E1740">
        <v>99</v>
      </c>
      <c r="F1740">
        <v>99</v>
      </c>
      <c r="G1740">
        <v>99</v>
      </c>
      <c r="H1740">
        <v>99</v>
      </c>
      <c r="I1740">
        <v>99</v>
      </c>
      <c r="J1740">
        <v>999</v>
      </c>
      <c r="K1740">
        <v>99</v>
      </c>
      <c r="L1740">
        <v>4</v>
      </c>
      <c r="M1740">
        <v>99</v>
      </c>
      <c r="N1740">
        <v>99</v>
      </c>
      <c r="O1740">
        <v>99</v>
      </c>
      <c r="P1740">
        <v>99</v>
      </c>
      <c r="Q1740">
        <v>36</v>
      </c>
      <c r="R1740">
        <v>93</v>
      </c>
      <c r="S1740">
        <v>4</v>
      </c>
      <c r="T1740">
        <v>5.043010752688172</v>
      </c>
      <c r="U1740">
        <v>19.105376344086025</v>
      </c>
      <c r="V1740">
        <v>0</v>
      </c>
      <c r="W1740">
        <v>0</v>
      </c>
      <c r="X1740">
        <v>73.118279569892479</v>
      </c>
      <c r="Y1740">
        <v>12.90322580645161</v>
      </c>
      <c r="Z1740">
        <v>5.3492108872645661</v>
      </c>
      <c r="AA1740">
        <v>0</v>
      </c>
      <c r="AB1740">
        <v>1.405931968058594</v>
      </c>
      <c r="AD1740">
        <v>33.810740123230644</v>
      </c>
      <c r="AF1740">
        <v>13.556851311953352</v>
      </c>
      <c r="AG1740">
        <v>11.514409212564239</v>
      </c>
      <c r="AH1740">
        <v>0</v>
      </c>
      <c r="AI1740">
        <v>40</v>
      </c>
      <c r="AJ1740">
        <v>107.92749999999999</v>
      </c>
      <c r="AK1740">
        <v>13.303346689924892</v>
      </c>
    </row>
    <row r="1741" spans="1:37">
      <c r="A1741">
        <v>16</v>
      </c>
      <c r="B1741">
        <v>221</v>
      </c>
      <c r="C1741">
        <v>2022</v>
      </c>
      <c r="D1741">
        <v>5</v>
      </c>
      <c r="E1741">
        <v>99</v>
      </c>
      <c r="F1741">
        <v>99</v>
      </c>
      <c r="G1741">
        <v>99</v>
      </c>
      <c r="H1741">
        <v>99</v>
      </c>
      <c r="I1741">
        <v>99</v>
      </c>
      <c r="J1741">
        <v>999</v>
      </c>
      <c r="K1741">
        <v>99</v>
      </c>
      <c r="L1741">
        <v>4</v>
      </c>
      <c r="M1741">
        <v>99</v>
      </c>
      <c r="N1741">
        <v>99</v>
      </c>
      <c r="O1741">
        <v>99</v>
      </c>
      <c r="P1741">
        <v>99</v>
      </c>
      <c r="Q1741">
        <v>27</v>
      </c>
      <c r="R1741">
        <v>54</v>
      </c>
      <c r="S1741">
        <v>4</v>
      </c>
      <c r="T1741">
        <v>4.5555555555555562</v>
      </c>
      <c r="U1741">
        <v>19.062962962962963</v>
      </c>
      <c r="V1741">
        <v>0</v>
      </c>
      <c r="W1741">
        <v>0</v>
      </c>
      <c r="X1741">
        <v>72.222222222222229</v>
      </c>
      <c r="Y1741">
        <v>9.2592592592592613</v>
      </c>
      <c r="Z1741">
        <v>5.2734940380167821</v>
      </c>
      <c r="AA1741">
        <v>0</v>
      </c>
      <c r="AB1741">
        <v>1.4614384931073239</v>
      </c>
      <c r="AD1741">
        <v>12.761820325597824</v>
      </c>
      <c r="AF1741">
        <v>11.180124223602483</v>
      </c>
      <c r="AG1741">
        <v>9.6993338421384934</v>
      </c>
      <c r="AH1741">
        <v>0</v>
      </c>
      <c r="AI1741">
        <v>0</v>
      </c>
    </row>
    <row r="1742" spans="1:37">
      <c r="A1742">
        <v>16</v>
      </c>
      <c r="B1742">
        <v>222</v>
      </c>
      <c r="C1742">
        <v>2022</v>
      </c>
      <c r="D1742">
        <v>6</v>
      </c>
      <c r="E1742">
        <v>99</v>
      </c>
      <c r="F1742">
        <v>99</v>
      </c>
      <c r="G1742">
        <v>99</v>
      </c>
      <c r="H1742">
        <v>99</v>
      </c>
      <c r="I1742">
        <v>99</v>
      </c>
      <c r="J1742">
        <v>999</v>
      </c>
      <c r="K1742">
        <v>99</v>
      </c>
      <c r="L1742">
        <v>4</v>
      </c>
      <c r="M1742">
        <v>99</v>
      </c>
      <c r="N1742">
        <v>99</v>
      </c>
      <c r="O1742">
        <v>99</v>
      </c>
      <c r="P1742">
        <v>99</v>
      </c>
      <c r="Q1742">
        <v>39</v>
      </c>
      <c r="R1742">
        <v>93</v>
      </c>
      <c r="S1742">
        <v>4</v>
      </c>
      <c r="T1742">
        <v>4.827956989247312</v>
      </c>
      <c r="U1742">
        <v>18.9989247311828</v>
      </c>
      <c r="V1742">
        <v>0</v>
      </c>
      <c r="W1742">
        <v>0</v>
      </c>
      <c r="X1742">
        <v>75.268817204301087</v>
      </c>
      <c r="Y1742">
        <v>18.27956989247312</v>
      </c>
      <c r="Z1742">
        <v>4.3027746642763853</v>
      </c>
      <c r="AA1742">
        <v>0</v>
      </c>
      <c r="AB1742">
        <v>1.4855841754125196</v>
      </c>
      <c r="AD1742">
        <v>37.946974789466005</v>
      </c>
      <c r="AF1742">
        <v>13.716814159292037</v>
      </c>
      <c r="AG1742">
        <v>11.95248499935736</v>
      </c>
      <c r="AH1742">
        <v>0</v>
      </c>
      <c r="AI1742">
        <v>0</v>
      </c>
    </row>
    <row r="1743" spans="1:37">
      <c r="A1743">
        <v>16</v>
      </c>
      <c r="B1743">
        <v>223</v>
      </c>
      <c r="C1743">
        <v>2022</v>
      </c>
      <c r="D1743">
        <v>7</v>
      </c>
      <c r="E1743">
        <v>99</v>
      </c>
      <c r="F1743">
        <v>99</v>
      </c>
      <c r="G1743">
        <v>99</v>
      </c>
      <c r="H1743">
        <v>99</v>
      </c>
      <c r="I1743">
        <v>99</v>
      </c>
      <c r="J1743">
        <v>999</v>
      </c>
      <c r="K1743">
        <v>99</v>
      </c>
      <c r="L1743">
        <v>4</v>
      </c>
      <c r="M1743">
        <v>99</v>
      </c>
      <c r="N1743">
        <v>99</v>
      </c>
      <c r="O1743">
        <v>99</v>
      </c>
      <c r="P1743">
        <v>99</v>
      </c>
      <c r="Q1743">
        <v>10</v>
      </c>
      <c r="R1743">
        <v>21</v>
      </c>
      <c r="S1743">
        <v>4</v>
      </c>
      <c r="T1743">
        <v>4.1428571428571441</v>
      </c>
      <c r="U1743">
        <v>18.761904761904763</v>
      </c>
      <c r="V1743">
        <v>0</v>
      </c>
      <c r="W1743">
        <v>0</v>
      </c>
      <c r="X1743">
        <v>76.190476190476218</v>
      </c>
      <c r="Y1743">
        <v>4.7619047619047636</v>
      </c>
      <c r="Z1743">
        <v>2.8658043316179755</v>
      </c>
      <c r="AA1743">
        <v>0</v>
      </c>
      <c r="AB1743">
        <v>1.3552618543578767</v>
      </c>
      <c r="AD1743">
        <v>17.550142103850987</v>
      </c>
      <c r="AF1743">
        <v>21.212121212121215</v>
      </c>
      <c r="AG1743">
        <v>19.606867379945253</v>
      </c>
      <c r="AH1743">
        <v>0</v>
      </c>
      <c r="AI1743">
        <v>0</v>
      </c>
    </row>
    <row r="1744" spans="1:37">
      <c r="A1744">
        <v>16</v>
      </c>
      <c r="B1744">
        <v>224</v>
      </c>
      <c r="C1744">
        <v>2022</v>
      </c>
      <c r="D1744">
        <v>8</v>
      </c>
      <c r="E1744">
        <v>99</v>
      </c>
      <c r="F1744">
        <v>99</v>
      </c>
      <c r="G1744">
        <v>99</v>
      </c>
      <c r="H1744">
        <v>99</v>
      </c>
      <c r="I1744">
        <v>99</v>
      </c>
      <c r="J1744">
        <v>999</v>
      </c>
      <c r="K1744">
        <v>99</v>
      </c>
      <c r="L1744">
        <v>4</v>
      </c>
      <c r="M1744">
        <v>99</v>
      </c>
      <c r="N1744">
        <v>99</v>
      </c>
      <c r="O1744">
        <v>99</v>
      </c>
      <c r="P1744">
        <v>99</v>
      </c>
      <c r="Q1744">
        <v>25</v>
      </c>
      <c r="R1744">
        <v>48</v>
      </c>
      <c r="S1744">
        <v>4</v>
      </c>
      <c r="T1744">
        <v>3.8541666666666656</v>
      </c>
      <c r="U1744">
        <v>17.964583333333337</v>
      </c>
      <c r="V1744">
        <v>0</v>
      </c>
      <c r="W1744">
        <v>0</v>
      </c>
      <c r="X1744">
        <v>68.75</v>
      </c>
      <c r="Y1744">
        <v>10.416666666666664</v>
      </c>
      <c r="Z1744">
        <v>5.0861941232833594</v>
      </c>
      <c r="AA1744">
        <v>0</v>
      </c>
      <c r="AB1744">
        <v>1.6831218926612403</v>
      </c>
      <c r="AD1744">
        <v>39.364083548399606</v>
      </c>
      <c r="AF1744">
        <v>12.781934865390248</v>
      </c>
      <c r="AG1744">
        <v>11.97406059932791</v>
      </c>
      <c r="AH1744">
        <v>0</v>
      </c>
      <c r="AI1744">
        <v>2</v>
      </c>
      <c r="AJ1744">
        <v>100.6</v>
      </c>
      <c r="AK1744">
        <v>16.402164920568904</v>
      </c>
    </row>
    <row r="1745" spans="1:37">
      <c r="A1745">
        <v>16</v>
      </c>
      <c r="B1745">
        <v>225</v>
      </c>
      <c r="C1745">
        <v>2022</v>
      </c>
      <c r="D1745">
        <v>9</v>
      </c>
      <c r="E1745">
        <v>99</v>
      </c>
      <c r="F1745">
        <v>99</v>
      </c>
      <c r="G1745">
        <v>99</v>
      </c>
      <c r="H1745">
        <v>99</v>
      </c>
      <c r="I1745">
        <v>99</v>
      </c>
      <c r="J1745">
        <v>999</v>
      </c>
      <c r="K1745">
        <v>99</v>
      </c>
      <c r="L1745">
        <v>4</v>
      </c>
      <c r="M1745">
        <v>99</v>
      </c>
      <c r="N1745">
        <v>99</v>
      </c>
      <c r="O1745">
        <v>99</v>
      </c>
      <c r="P1745">
        <v>99</v>
      </c>
      <c r="Q1745">
        <v>25</v>
      </c>
      <c r="R1745">
        <v>59</v>
      </c>
      <c r="S1745">
        <v>4</v>
      </c>
      <c r="T1745">
        <v>5.2542372881355934</v>
      </c>
      <c r="U1745">
        <v>17.683050847457626</v>
      </c>
      <c r="V1745">
        <v>0</v>
      </c>
      <c r="W1745">
        <v>0</v>
      </c>
      <c r="X1745">
        <v>50.847457627118636</v>
      </c>
      <c r="Y1745">
        <v>13.559322033898299</v>
      </c>
      <c r="Z1745">
        <v>5.7071811006887438</v>
      </c>
      <c r="AA1745">
        <v>0</v>
      </c>
      <c r="AB1745">
        <v>1.5901521123164624</v>
      </c>
      <c r="AD1745">
        <v>31.479464707200904</v>
      </c>
      <c r="AF1745">
        <v>11.007462686567161</v>
      </c>
      <c r="AG1745">
        <v>9.7058385740334163</v>
      </c>
      <c r="AH1745">
        <v>5.0847457627118642</v>
      </c>
      <c r="AI1745">
        <v>0</v>
      </c>
    </row>
    <row r="1746" spans="1:37">
      <c r="A1746">
        <v>16</v>
      </c>
      <c r="B1746">
        <v>226</v>
      </c>
      <c r="C1746">
        <v>2022</v>
      </c>
      <c r="D1746">
        <v>10</v>
      </c>
      <c r="E1746">
        <v>99</v>
      </c>
      <c r="F1746">
        <v>99</v>
      </c>
      <c r="G1746">
        <v>99</v>
      </c>
      <c r="H1746">
        <v>99</v>
      </c>
      <c r="I1746">
        <v>99</v>
      </c>
      <c r="J1746">
        <v>999</v>
      </c>
      <c r="K1746">
        <v>99</v>
      </c>
      <c r="L1746">
        <v>4</v>
      </c>
      <c r="M1746">
        <v>99</v>
      </c>
      <c r="N1746">
        <v>99</v>
      </c>
      <c r="O1746">
        <v>99</v>
      </c>
      <c r="P1746">
        <v>99</v>
      </c>
      <c r="Q1746">
        <v>121</v>
      </c>
      <c r="R1746">
        <v>330</v>
      </c>
      <c r="S1746">
        <v>4</v>
      </c>
      <c r="T1746">
        <v>4.5787878787878791</v>
      </c>
      <c r="U1746">
        <v>19.130303030303043</v>
      </c>
      <c r="V1746">
        <v>0</v>
      </c>
      <c r="W1746">
        <v>0</v>
      </c>
      <c r="X1746">
        <v>76.969696969696983</v>
      </c>
      <c r="Y1746">
        <v>14.545454545454543</v>
      </c>
      <c r="Z1746">
        <v>4.1699927220693747</v>
      </c>
      <c r="AA1746">
        <v>0</v>
      </c>
      <c r="AB1746">
        <v>1.5901701025376465</v>
      </c>
      <c r="AD1746">
        <v>35.02430643739757</v>
      </c>
      <c r="AF1746">
        <v>15.834932821497125</v>
      </c>
      <c r="AG1746">
        <v>14.480852381553149</v>
      </c>
      <c r="AH1746">
        <v>0.30303030303030304</v>
      </c>
      <c r="AI1746">
        <v>5</v>
      </c>
      <c r="AJ1746">
        <v>105</v>
      </c>
      <c r="AK1746">
        <v>13.47302554110456</v>
      </c>
    </row>
    <row r="1747" spans="1:37">
      <c r="A1747">
        <v>16</v>
      </c>
      <c r="B1747">
        <v>227</v>
      </c>
      <c r="C1747">
        <v>2022</v>
      </c>
      <c r="D1747">
        <v>11</v>
      </c>
      <c r="E1747">
        <v>99</v>
      </c>
      <c r="F1747">
        <v>99</v>
      </c>
      <c r="G1747">
        <v>99</v>
      </c>
      <c r="H1747">
        <v>99</v>
      </c>
      <c r="I1747">
        <v>99</v>
      </c>
      <c r="J1747">
        <v>999</v>
      </c>
      <c r="K1747">
        <v>99</v>
      </c>
      <c r="L1747">
        <v>4</v>
      </c>
      <c r="M1747">
        <v>99</v>
      </c>
      <c r="N1747">
        <v>99</v>
      </c>
      <c r="O1747">
        <v>99</v>
      </c>
      <c r="P1747">
        <v>99</v>
      </c>
      <c r="Q1747">
        <v>74</v>
      </c>
      <c r="R1747">
        <v>189</v>
      </c>
      <c r="S1747">
        <v>4</v>
      </c>
      <c r="T1747">
        <v>4.7883597883597879</v>
      </c>
      <c r="U1747">
        <v>19.091005291005281</v>
      </c>
      <c r="V1747">
        <v>0</v>
      </c>
      <c r="W1747">
        <v>0</v>
      </c>
      <c r="X1747">
        <v>84.656084656084658</v>
      </c>
      <c r="Y1747">
        <v>12.169312169312173</v>
      </c>
      <c r="Z1747">
        <v>3.5482872453669065</v>
      </c>
      <c r="AA1747">
        <v>0</v>
      </c>
      <c r="AB1747">
        <v>1.6224848529541251</v>
      </c>
      <c r="AD1747">
        <v>34.100422012038344</v>
      </c>
      <c r="AF1747">
        <v>12.13872832369942</v>
      </c>
      <c r="AG1747">
        <v>10.933077999915158</v>
      </c>
      <c r="AH1747">
        <v>0</v>
      </c>
      <c r="AI1747">
        <v>3</v>
      </c>
      <c r="AJ1747">
        <v>110.5</v>
      </c>
      <c r="AK1747">
        <v>14.537740143575649</v>
      </c>
    </row>
    <row r="1748" spans="1:37">
      <c r="A1748">
        <v>16</v>
      </c>
      <c r="B1748">
        <v>228</v>
      </c>
      <c r="C1748">
        <v>2022</v>
      </c>
      <c r="D1748">
        <v>12</v>
      </c>
      <c r="E1748">
        <v>99</v>
      </c>
      <c r="F1748">
        <v>99</v>
      </c>
      <c r="G1748">
        <v>99</v>
      </c>
      <c r="H1748">
        <v>99</v>
      </c>
      <c r="I1748">
        <v>99</v>
      </c>
      <c r="J1748">
        <v>999</v>
      </c>
      <c r="K1748">
        <v>99</v>
      </c>
      <c r="L1748">
        <v>4</v>
      </c>
      <c r="M1748">
        <v>99</v>
      </c>
      <c r="N1748">
        <v>99</v>
      </c>
      <c r="O1748">
        <v>99</v>
      </c>
      <c r="P1748">
        <v>99</v>
      </c>
      <c r="Q1748">
        <v>22</v>
      </c>
      <c r="R1748">
        <v>64</v>
      </c>
      <c r="S1748">
        <v>4</v>
      </c>
      <c r="T1748">
        <v>4.34375</v>
      </c>
      <c r="U1748">
        <v>18.670312499999994</v>
      </c>
      <c r="V1748">
        <v>0</v>
      </c>
      <c r="W1748">
        <v>0</v>
      </c>
      <c r="X1748">
        <v>79.6875</v>
      </c>
      <c r="Y1748">
        <v>9.375</v>
      </c>
      <c r="Z1748">
        <v>3.2027175807966475</v>
      </c>
      <c r="AA1748">
        <v>0</v>
      </c>
      <c r="AB1748">
        <v>1.240195927061527</v>
      </c>
      <c r="AD1748">
        <v>20.279912533694286</v>
      </c>
      <c r="AF1748">
        <v>13.141683778234084</v>
      </c>
      <c r="AG1748">
        <v>12.119029990770509</v>
      </c>
      <c r="AH1748">
        <v>0</v>
      </c>
      <c r="AI1748">
        <v>0</v>
      </c>
    </row>
    <row r="1749" spans="1:37">
      <c r="A1749">
        <v>16</v>
      </c>
      <c r="B1749">
        <v>229</v>
      </c>
      <c r="C1749">
        <v>2022</v>
      </c>
      <c r="D1749">
        <v>1</v>
      </c>
      <c r="E1749">
        <v>99</v>
      </c>
      <c r="F1749">
        <v>99</v>
      </c>
      <c r="G1749">
        <v>99</v>
      </c>
      <c r="H1749">
        <v>99</v>
      </c>
      <c r="I1749">
        <v>99</v>
      </c>
      <c r="J1749">
        <v>999</v>
      </c>
      <c r="K1749">
        <v>99</v>
      </c>
      <c r="L1749">
        <v>5</v>
      </c>
      <c r="M1749">
        <v>99</v>
      </c>
      <c r="N1749">
        <v>99</v>
      </c>
      <c r="O1749">
        <v>99</v>
      </c>
      <c r="P1749">
        <v>99</v>
      </c>
      <c r="Q1749">
        <v>41</v>
      </c>
      <c r="R1749">
        <v>214</v>
      </c>
      <c r="S1749">
        <v>5</v>
      </c>
      <c r="T1749">
        <v>5.0140186915887845</v>
      </c>
      <c r="U1749">
        <v>20.739813084112139</v>
      </c>
      <c r="V1749">
        <v>0</v>
      </c>
      <c r="W1749">
        <v>0</v>
      </c>
      <c r="X1749">
        <v>92.990654205607484</v>
      </c>
      <c r="Y1749">
        <v>22.897196261682243</v>
      </c>
      <c r="Z1749">
        <v>3.4604992566462922</v>
      </c>
      <c r="AA1749">
        <v>0</v>
      </c>
      <c r="AB1749">
        <v>1.2806210962552451</v>
      </c>
      <c r="AD1749">
        <v>13.909335447355399</v>
      </c>
      <c r="AF1749">
        <v>31.610044313146233</v>
      </c>
      <c r="AG1749">
        <v>29.224641484014839</v>
      </c>
      <c r="AH1749">
        <v>0</v>
      </c>
      <c r="AI1749">
        <v>0</v>
      </c>
    </row>
    <row r="1750" spans="1:37">
      <c r="A1750">
        <v>16</v>
      </c>
      <c r="B1750">
        <v>230</v>
      </c>
      <c r="C1750">
        <v>2022</v>
      </c>
      <c r="D1750">
        <v>2</v>
      </c>
      <c r="E1750">
        <v>99</v>
      </c>
      <c r="F1750">
        <v>99</v>
      </c>
      <c r="G1750">
        <v>99</v>
      </c>
      <c r="H1750">
        <v>99</v>
      </c>
      <c r="I1750">
        <v>99</v>
      </c>
      <c r="J1750">
        <v>999</v>
      </c>
      <c r="K1750">
        <v>99</v>
      </c>
      <c r="L1750">
        <v>5</v>
      </c>
      <c r="M1750">
        <v>99</v>
      </c>
      <c r="N1750">
        <v>99</v>
      </c>
      <c r="O1750">
        <v>99</v>
      </c>
      <c r="P1750">
        <v>99</v>
      </c>
      <c r="Q1750">
        <v>30</v>
      </c>
      <c r="R1750">
        <v>89</v>
      </c>
      <c r="S1750">
        <v>5</v>
      </c>
      <c r="T1750">
        <v>5.3370786516853936</v>
      </c>
      <c r="U1750">
        <v>22.266292134831453</v>
      </c>
      <c r="V1750">
        <v>0</v>
      </c>
      <c r="W1750">
        <v>1.1235955056179776</v>
      </c>
      <c r="X1750">
        <v>91.011235955056179</v>
      </c>
      <c r="Y1750">
        <v>37.078651685393261</v>
      </c>
      <c r="Z1750">
        <v>6.7095595699361956</v>
      </c>
      <c r="AA1750">
        <v>0</v>
      </c>
      <c r="AB1750">
        <v>1.4529614873428516</v>
      </c>
      <c r="AD1750">
        <v>37.943424674784566</v>
      </c>
      <c r="AF1750">
        <v>28.343949044585997</v>
      </c>
      <c r="AG1750">
        <v>27.490012207302179</v>
      </c>
      <c r="AH1750">
        <v>2.2471910112359552</v>
      </c>
      <c r="AI1750">
        <v>0</v>
      </c>
    </row>
    <row r="1751" spans="1:37">
      <c r="A1751">
        <v>16</v>
      </c>
      <c r="B1751">
        <v>231</v>
      </c>
      <c r="C1751">
        <v>2022</v>
      </c>
      <c r="D1751">
        <v>3</v>
      </c>
      <c r="E1751">
        <v>99</v>
      </c>
      <c r="F1751">
        <v>99</v>
      </c>
      <c r="G1751">
        <v>99</v>
      </c>
      <c r="H1751">
        <v>99</v>
      </c>
      <c r="I1751">
        <v>99</v>
      </c>
      <c r="J1751">
        <v>999</v>
      </c>
      <c r="K1751">
        <v>99</v>
      </c>
      <c r="L1751">
        <v>5</v>
      </c>
      <c r="M1751">
        <v>99</v>
      </c>
      <c r="N1751">
        <v>99</v>
      </c>
      <c r="O1751">
        <v>99</v>
      </c>
      <c r="P1751">
        <v>99</v>
      </c>
      <c r="Q1751">
        <v>76</v>
      </c>
      <c r="R1751">
        <v>222</v>
      </c>
      <c r="S1751">
        <v>5</v>
      </c>
      <c r="T1751">
        <v>5.7567567567567588</v>
      </c>
      <c r="U1751">
        <v>21.885585585585567</v>
      </c>
      <c r="V1751">
        <v>0</v>
      </c>
      <c r="W1751">
        <v>0.90090090090090069</v>
      </c>
      <c r="X1751">
        <v>90.090090090090058</v>
      </c>
      <c r="Y1751">
        <v>34.234234234234243</v>
      </c>
      <c r="Z1751">
        <v>4.9144179651683393</v>
      </c>
      <c r="AA1751">
        <v>0</v>
      </c>
      <c r="AB1751">
        <v>1.7538437386927148</v>
      </c>
      <c r="AD1751">
        <v>19.991253541685111</v>
      </c>
      <c r="AF1751">
        <v>28.280254777070059</v>
      </c>
      <c r="AG1751">
        <v>27.249426531539367</v>
      </c>
      <c r="AH1751">
        <v>1.3513513513513515</v>
      </c>
      <c r="AI1751">
        <v>6</v>
      </c>
      <c r="AJ1751">
        <v>107.55</v>
      </c>
      <c r="AK1751">
        <v>15.8555450329432</v>
      </c>
    </row>
    <row r="1752" spans="1:37">
      <c r="A1752">
        <v>16</v>
      </c>
      <c r="B1752">
        <v>232</v>
      </c>
      <c r="C1752">
        <v>2022</v>
      </c>
      <c r="D1752">
        <v>4</v>
      </c>
      <c r="E1752">
        <v>99</v>
      </c>
      <c r="F1752">
        <v>99</v>
      </c>
      <c r="G1752">
        <v>99</v>
      </c>
      <c r="H1752">
        <v>99</v>
      </c>
      <c r="I1752">
        <v>99</v>
      </c>
      <c r="J1752">
        <v>999</v>
      </c>
      <c r="K1752">
        <v>99</v>
      </c>
      <c r="L1752">
        <v>5</v>
      </c>
      <c r="M1752">
        <v>99</v>
      </c>
      <c r="N1752">
        <v>99</v>
      </c>
      <c r="O1752">
        <v>99</v>
      </c>
      <c r="P1752">
        <v>99</v>
      </c>
      <c r="Q1752">
        <v>68</v>
      </c>
      <c r="R1752">
        <v>184</v>
      </c>
      <c r="S1752">
        <v>5</v>
      </c>
      <c r="T1752">
        <v>5.5434782608695663</v>
      </c>
      <c r="U1752">
        <v>21.096195652173911</v>
      </c>
      <c r="V1752">
        <v>0</v>
      </c>
      <c r="W1752">
        <v>0.54347826086956519</v>
      </c>
      <c r="X1752">
        <v>86.413043478260875</v>
      </c>
      <c r="Y1752">
        <v>33.695652173913047</v>
      </c>
      <c r="Z1752">
        <v>4.5349172712820733</v>
      </c>
      <c r="AA1752">
        <v>0</v>
      </c>
      <c r="AB1752">
        <v>1.5457729421418405</v>
      </c>
      <c r="AD1752">
        <v>19.388616608151246</v>
      </c>
      <c r="AF1752">
        <v>26.822157434402339</v>
      </c>
      <c r="AG1752">
        <v>25.155044034449904</v>
      </c>
      <c r="AH1752">
        <v>0</v>
      </c>
      <c r="AI1752">
        <v>27</v>
      </c>
      <c r="AJ1752">
        <v>109.26296296296296</v>
      </c>
      <c r="AK1752">
        <v>14.530519472902748</v>
      </c>
    </row>
    <row r="1753" spans="1:37">
      <c r="A1753">
        <v>16</v>
      </c>
      <c r="B1753">
        <v>233</v>
      </c>
      <c r="C1753">
        <v>2022</v>
      </c>
      <c r="D1753">
        <v>5</v>
      </c>
      <c r="E1753">
        <v>99</v>
      </c>
      <c r="F1753">
        <v>99</v>
      </c>
      <c r="G1753">
        <v>99</v>
      </c>
      <c r="H1753">
        <v>99</v>
      </c>
      <c r="I1753">
        <v>99</v>
      </c>
      <c r="J1753">
        <v>999</v>
      </c>
      <c r="K1753">
        <v>99</v>
      </c>
      <c r="L1753">
        <v>5</v>
      </c>
      <c r="M1753">
        <v>99</v>
      </c>
      <c r="N1753">
        <v>99</v>
      </c>
      <c r="O1753">
        <v>99</v>
      </c>
      <c r="P1753">
        <v>99</v>
      </c>
      <c r="Q1753">
        <v>46</v>
      </c>
      <c r="R1753">
        <v>131</v>
      </c>
      <c r="S1753">
        <v>5</v>
      </c>
      <c r="T1753">
        <v>5.2748091603053444</v>
      </c>
      <c r="U1753">
        <v>19.996183206106871</v>
      </c>
      <c r="V1753">
        <v>0</v>
      </c>
      <c r="W1753">
        <v>0</v>
      </c>
      <c r="X1753">
        <v>77.86259541984731</v>
      </c>
      <c r="Y1753">
        <v>28.244274809160306</v>
      </c>
      <c r="Z1753">
        <v>5.0306906113876844</v>
      </c>
      <c r="AA1753">
        <v>0</v>
      </c>
      <c r="AB1753">
        <v>1.5922207599177429</v>
      </c>
      <c r="AD1753">
        <v>42.126641183472806</v>
      </c>
      <c r="AF1753">
        <v>27.122153209109722</v>
      </c>
      <c r="AG1753">
        <v>24.681761219624804</v>
      </c>
      <c r="AH1753">
        <v>0</v>
      </c>
      <c r="AI1753">
        <v>0</v>
      </c>
    </row>
    <row r="1754" spans="1:37">
      <c r="A1754">
        <v>16</v>
      </c>
      <c r="B1754">
        <v>234</v>
      </c>
      <c r="C1754">
        <v>2022</v>
      </c>
      <c r="D1754">
        <v>6</v>
      </c>
      <c r="E1754">
        <v>99</v>
      </c>
      <c r="F1754">
        <v>99</v>
      </c>
      <c r="G1754">
        <v>99</v>
      </c>
      <c r="H1754">
        <v>99</v>
      </c>
      <c r="I1754">
        <v>99</v>
      </c>
      <c r="J1754">
        <v>999</v>
      </c>
      <c r="K1754">
        <v>99</v>
      </c>
      <c r="L1754">
        <v>5</v>
      </c>
      <c r="M1754">
        <v>99</v>
      </c>
      <c r="N1754">
        <v>99</v>
      </c>
      <c r="O1754">
        <v>99</v>
      </c>
      <c r="P1754">
        <v>99</v>
      </c>
      <c r="Q1754">
        <v>65</v>
      </c>
      <c r="R1754">
        <v>213</v>
      </c>
      <c r="S1754">
        <v>5</v>
      </c>
      <c r="T1754">
        <v>5.1830985915492951</v>
      </c>
      <c r="U1754">
        <v>19.609859154929588</v>
      </c>
      <c r="V1754">
        <v>0</v>
      </c>
      <c r="W1754">
        <v>1.4084507042253516</v>
      </c>
      <c r="X1754">
        <v>74.64788732394365</v>
      </c>
      <c r="Y1754">
        <v>25.352112676056343</v>
      </c>
      <c r="Z1754">
        <v>5.0144810467241774</v>
      </c>
      <c r="AA1754">
        <v>0</v>
      </c>
      <c r="AB1754">
        <v>1.722345756743594</v>
      </c>
      <c r="AD1754">
        <v>40.569207151892087</v>
      </c>
      <c r="AF1754">
        <v>31.415929203539822</v>
      </c>
      <c r="AG1754">
        <v>28.255325481813198</v>
      </c>
      <c r="AH1754">
        <v>4.2253521126760551</v>
      </c>
      <c r="AI1754">
        <v>0</v>
      </c>
    </row>
    <row r="1755" spans="1:37">
      <c r="A1755">
        <v>16</v>
      </c>
      <c r="B1755">
        <v>235</v>
      </c>
      <c r="C1755">
        <v>2022</v>
      </c>
      <c r="D1755">
        <v>7</v>
      </c>
      <c r="E1755">
        <v>99</v>
      </c>
      <c r="F1755">
        <v>99</v>
      </c>
      <c r="G1755">
        <v>99</v>
      </c>
      <c r="H1755">
        <v>99</v>
      </c>
      <c r="I1755">
        <v>99</v>
      </c>
      <c r="J1755">
        <v>999</v>
      </c>
      <c r="K1755">
        <v>99</v>
      </c>
      <c r="L1755">
        <v>5</v>
      </c>
      <c r="M1755">
        <v>99</v>
      </c>
      <c r="N1755">
        <v>99</v>
      </c>
      <c r="O1755">
        <v>99</v>
      </c>
      <c r="P1755">
        <v>99</v>
      </c>
      <c r="Q1755">
        <v>11</v>
      </c>
      <c r="R1755">
        <v>29</v>
      </c>
      <c r="S1755">
        <v>5</v>
      </c>
      <c r="T1755">
        <v>5.8275862068965516</v>
      </c>
      <c r="U1755">
        <v>21.799999999999997</v>
      </c>
      <c r="V1755">
        <v>0</v>
      </c>
      <c r="W1755">
        <v>0</v>
      </c>
      <c r="X1755">
        <v>93.10344827586205</v>
      </c>
      <c r="Y1755">
        <v>34.482758620689651</v>
      </c>
      <c r="Z1755">
        <v>4.0200360266013195</v>
      </c>
      <c r="AA1755">
        <v>0</v>
      </c>
      <c r="AB1755">
        <v>1.5551685908661628</v>
      </c>
      <c r="AD1755">
        <v>29.784364655065431</v>
      </c>
      <c r="AF1755">
        <v>29.292929292929291</v>
      </c>
      <c r="AG1755">
        <v>31.460562328937545</v>
      </c>
      <c r="AH1755">
        <v>0</v>
      </c>
      <c r="AI1755">
        <v>0</v>
      </c>
    </row>
    <row r="1756" spans="1:37">
      <c r="A1756">
        <v>16</v>
      </c>
      <c r="B1756">
        <v>236</v>
      </c>
      <c r="C1756">
        <v>2022</v>
      </c>
      <c r="D1756">
        <v>8</v>
      </c>
      <c r="E1756">
        <v>99</v>
      </c>
      <c r="F1756">
        <v>99</v>
      </c>
      <c r="G1756">
        <v>99</v>
      </c>
      <c r="H1756">
        <v>99</v>
      </c>
      <c r="I1756">
        <v>99</v>
      </c>
      <c r="J1756">
        <v>999</v>
      </c>
      <c r="K1756">
        <v>99</v>
      </c>
      <c r="L1756">
        <v>5</v>
      </c>
      <c r="M1756">
        <v>99</v>
      </c>
      <c r="N1756">
        <v>99</v>
      </c>
      <c r="O1756">
        <v>99</v>
      </c>
      <c r="P1756">
        <v>99</v>
      </c>
      <c r="Q1756">
        <v>37</v>
      </c>
      <c r="R1756">
        <v>107</v>
      </c>
      <c r="S1756">
        <v>5</v>
      </c>
      <c r="T1756">
        <v>4.91588785046729</v>
      </c>
      <c r="U1756">
        <v>17.797196261682245</v>
      </c>
      <c r="V1756">
        <v>0</v>
      </c>
      <c r="W1756">
        <v>0</v>
      </c>
      <c r="X1756">
        <v>59.813084112149518</v>
      </c>
      <c r="Y1756">
        <v>14.95327102803738</v>
      </c>
      <c r="Z1756">
        <v>6.7637773268962968</v>
      </c>
      <c r="AA1756">
        <v>0</v>
      </c>
      <c r="AB1756">
        <v>1.6639188925186303</v>
      </c>
      <c r="AD1756">
        <v>38.113916424026797</v>
      </c>
      <c r="AF1756">
        <v>28.493063137432433</v>
      </c>
      <c r="AG1756">
        <v>26.443469325408952</v>
      </c>
      <c r="AH1756">
        <v>4.6728971962616805</v>
      </c>
      <c r="AI1756">
        <v>1</v>
      </c>
      <c r="AJ1756">
        <v>92.7</v>
      </c>
      <c r="AK1756">
        <v>17.072601601101461</v>
      </c>
    </row>
    <row r="1757" spans="1:37">
      <c r="A1757">
        <v>16</v>
      </c>
      <c r="B1757">
        <v>237</v>
      </c>
      <c r="C1757">
        <v>2022</v>
      </c>
      <c r="D1757">
        <v>9</v>
      </c>
      <c r="E1757">
        <v>99</v>
      </c>
      <c r="F1757">
        <v>99</v>
      </c>
      <c r="G1757">
        <v>99</v>
      </c>
      <c r="H1757">
        <v>99</v>
      </c>
      <c r="I1757">
        <v>99</v>
      </c>
      <c r="J1757">
        <v>999</v>
      </c>
      <c r="K1757">
        <v>99</v>
      </c>
      <c r="L1757">
        <v>5</v>
      </c>
      <c r="M1757">
        <v>99</v>
      </c>
      <c r="N1757">
        <v>99</v>
      </c>
      <c r="O1757">
        <v>99</v>
      </c>
      <c r="P1757">
        <v>99</v>
      </c>
      <c r="Q1757">
        <v>49</v>
      </c>
      <c r="R1757">
        <v>135</v>
      </c>
      <c r="S1757">
        <v>5</v>
      </c>
      <c r="T1757">
        <v>5.822222222222222</v>
      </c>
      <c r="U1757">
        <v>19.584444444444443</v>
      </c>
      <c r="V1757">
        <v>0</v>
      </c>
      <c r="W1757">
        <v>1.4814814814814816</v>
      </c>
      <c r="X1757">
        <v>76.296296296296291</v>
      </c>
      <c r="Y1757">
        <v>22.222222222222225</v>
      </c>
      <c r="Z1757">
        <v>4.3218971600130089</v>
      </c>
      <c r="AA1757">
        <v>0</v>
      </c>
      <c r="AB1757">
        <v>1.7674701177909504</v>
      </c>
      <c r="AD1757">
        <v>41.360512508283342</v>
      </c>
      <c r="AF1757">
        <v>25.186567164179102</v>
      </c>
      <c r="AG1757">
        <v>24.59624902318312</v>
      </c>
      <c r="AH1757">
        <v>5.185185185185186</v>
      </c>
      <c r="AI1757">
        <v>0</v>
      </c>
    </row>
    <row r="1758" spans="1:37">
      <c r="A1758">
        <v>16</v>
      </c>
      <c r="B1758">
        <v>238</v>
      </c>
      <c r="C1758">
        <v>2022</v>
      </c>
      <c r="D1758">
        <v>10</v>
      </c>
      <c r="E1758">
        <v>99</v>
      </c>
      <c r="F1758">
        <v>99</v>
      </c>
      <c r="G1758">
        <v>99</v>
      </c>
      <c r="H1758">
        <v>99</v>
      </c>
      <c r="I1758">
        <v>99</v>
      </c>
      <c r="J1758">
        <v>999</v>
      </c>
      <c r="K1758">
        <v>99</v>
      </c>
      <c r="L1758">
        <v>5</v>
      </c>
      <c r="M1758">
        <v>99</v>
      </c>
      <c r="N1758">
        <v>99</v>
      </c>
      <c r="O1758">
        <v>99</v>
      </c>
      <c r="P1758">
        <v>99</v>
      </c>
      <c r="Q1758">
        <v>150</v>
      </c>
      <c r="R1758">
        <v>504</v>
      </c>
      <c r="S1758">
        <v>5</v>
      </c>
      <c r="T1758">
        <v>5.375</v>
      </c>
      <c r="U1758">
        <v>20.805952380952405</v>
      </c>
      <c r="V1758">
        <v>0</v>
      </c>
      <c r="W1758">
        <v>0.79365079365079338</v>
      </c>
      <c r="X1758">
        <v>87.30158730158729</v>
      </c>
      <c r="Y1758">
        <v>25.396825396825392</v>
      </c>
      <c r="Z1758">
        <v>5.125810455247894</v>
      </c>
      <c r="AA1758">
        <v>0</v>
      </c>
      <c r="AB1758">
        <v>1.5093130204337315</v>
      </c>
      <c r="AD1758">
        <v>25.843306980413576</v>
      </c>
      <c r="AF1758">
        <v>24.184261036468339</v>
      </c>
      <c r="AG1758">
        <v>24.053400006881446</v>
      </c>
      <c r="AH1758">
        <v>0.39682539682539669</v>
      </c>
      <c r="AI1758">
        <v>7</v>
      </c>
      <c r="AJ1758">
        <v>98.571428571428612</v>
      </c>
      <c r="AK1758">
        <v>14.127404544165724</v>
      </c>
    </row>
    <row r="1759" spans="1:37">
      <c r="A1759">
        <v>16</v>
      </c>
      <c r="B1759">
        <v>239</v>
      </c>
      <c r="C1759">
        <v>2022</v>
      </c>
      <c r="D1759">
        <v>11</v>
      </c>
      <c r="E1759">
        <v>99</v>
      </c>
      <c r="F1759">
        <v>99</v>
      </c>
      <c r="G1759">
        <v>99</v>
      </c>
      <c r="H1759">
        <v>99</v>
      </c>
      <c r="I1759">
        <v>99</v>
      </c>
      <c r="J1759">
        <v>999</v>
      </c>
      <c r="K1759">
        <v>99</v>
      </c>
      <c r="L1759">
        <v>5</v>
      </c>
      <c r="M1759">
        <v>99</v>
      </c>
      <c r="N1759">
        <v>99</v>
      </c>
      <c r="O1759">
        <v>99</v>
      </c>
      <c r="P1759">
        <v>99</v>
      </c>
      <c r="Q1759">
        <v>114</v>
      </c>
      <c r="R1759">
        <v>462</v>
      </c>
      <c r="S1759">
        <v>5</v>
      </c>
      <c r="T1759">
        <v>5.1861471861471875</v>
      </c>
      <c r="U1759">
        <v>20.103030303030312</v>
      </c>
      <c r="V1759">
        <v>0</v>
      </c>
      <c r="W1759">
        <v>1.2987012987012985</v>
      </c>
      <c r="X1759">
        <v>87.012987012987011</v>
      </c>
      <c r="Y1759">
        <v>17.316017316017316</v>
      </c>
      <c r="Z1759">
        <v>3.8515347358673511</v>
      </c>
      <c r="AA1759">
        <v>0</v>
      </c>
      <c r="AB1759">
        <v>1.6049108496982325</v>
      </c>
      <c r="AD1759">
        <v>35.403106383954757</v>
      </c>
      <c r="AF1759">
        <v>29.672447013487474</v>
      </c>
      <c r="AG1759">
        <v>28.142025173774197</v>
      </c>
      <c r="AH1759">
        <v>1.2987012987012985</v>
      </c>
      <c r="AI1759">
        <v>5</v>
      </c>
      <c r="AJ1759">
        <v>98.8</v>
      </c>
      <c r="AK1759">
        <v>15.488001075861398</v>
      </c>
    </row>
    <row r="1760" spans="1:37">
      <c r="A1760">
        <v>16</v>
      </c>
      <c r="B1760">
        <v>240</v>
      </c>
      <c r="C1760">
        <v>2022</v>
      </c>
      <c r="D1760">
        <v>12</v>
      </c>
      <c r="E1760">
        <v>99</v>
      </c>
      <c r="F1760">
        <v>99</v>
      </c>
      <c r="G1760">
        <v>99</v>
      </c>
      <c r="H1760">
        <v>99</v>
      </c>
      <c r="I1760">
        <v>99</v>
      </c>
      <c r="J1760">
        <v>999</v>
      </c>
      <c r="K1760">
        <v>99</v>
      </c>
      <c r="L1760">
        <v>5</v>
      </c>
      <c r="M1760">
        <v>99</v>
      </c>
      <c r="N1760">
        <v>99</v>
      </c>
      <c r="O1760">
        <v>99</v>
      </c>
      <c r="P1760">
        <v>99</v>
      </c>
      <c r="Q1760">
        <v>39</v>
      </c>
      <c r="R1760">
        <v>169</v>
      </c>
      <c r="S1760">
        <v>5</v>
      </c>
      <c r="T1760">
        <v>5.0946745562130173</v>
      </c>
      <c r="U1760">
        <v>19.608875739644972</v>
      </c>
      <c r="V1760">
        <v>0</v>
      </c>
      <c r="W1760">
        <v>0</v>
      </c>
      <c r="X1760">
        <v>82.840236686390526</v>
      </c>
      <c r="Y1760">
        <v>17.751479289940828</v>
      </c>
      <c r="Z1760">
        <v>4.5763455914872706</v>
      </c>
      <c r="AA1760">
        <v>0</v>
      </c>
      <c r="AB1760">
        <v>1.2415041628581189</v>
      </c>
      <c r="AD1760">
        <v>26.657228189527089</v>
      </c>
      <c r="AF1760">
        <v>34.702258726899395</v>
      </c>
      <c r="AG1760">
        <v>33.610556102112646</v>
      </c>
      <c r="AH1760">
        <v>0</v>
      </c>
      <c r="AI1760">
        <v>0</v>
      </c>
    </row>
    <row r="1761" spans="1:37">
      <c r="A1761">
        <v>16</v>
      </c>
      <c r="B1761">
        <v>241</v>
      </c>
      <c r="C1761">
        <v>2022</v>
      </c>
      <c r="D1761">
        <v>1</v>
      </c>
      <c r="E1761">
        <v>99</v>
      </c>
      <c r="F1761">
        <v>99</v>
      </c>
      <c r="G1761">
        <v>99</v>
      </c>
      <c r="H1761">
        <v>99</v>
      </c>
      <c r="I1761">
        <v>99</v>
      </c>
      <c r="J1761">
        <v>999</v>
      </c>
      <c r="K1761">
        <v>99</v>
      </c>
      <c r="L1761">
        <v>6</v>
      </c>
      <c r="M1761">
        <v>99</v>
      </c>
      <c r="N1761">
        <v>99</v>
      </c>
      <c r="O1761">
        <v>99</v>
      </c>
      <c r="P1761">
        <v>99</v>
      </c>
      <c r="Q1761">
        <v>45</v>
      </c>
      <c r="R1761">
        <v>271</v>
      </c>
      <c r="S1761">
        <v>6</v>
      </c>
      <c r="T1761">
        <v>6.1180811808118065</v>
      </c>
      <c r="U1761">
        <v>23.544612546125471</v>
      </c>
      <c r="V1761">
        <v>9.9630996309963109</v>
      </c>
      <c r="W1761">
        <v>2.5830258302583022</v>
      </c>
      <c r="X1761">
        <v>96.678966789667911</v>
      </c>
      <c r="Y1761">
        <v>50.184501845018445</v>
      </c>
      <c r="Z1761">
        <v>4.7242942557797027</v>
      </c>
      <c r="AA1761">
        <v>0</v>
      </c>
      <c r="AB1761">
        <v>1.6638343239686804</v>
      </c>
      <c r="AD1761">
        <v>34.915940707481354</v>
      </c>
      <c r="AF1761">
        <v>40.029542097488928</v>
      </c>
      <c r="AG1761">
        <v>42.013747365329777</v>
      </c>
      <c r="AH1761">
        <v>0</v>
      </c>
      <c r="AI1761">
        <v>0</v>
      </c>
    </row>
    <row r="1762" spans="1:37">
      <c r="A1762">
        <v>16</v>
      </c>
      <c r="B1762">
        <v>242</v>
      </c>
      <c r="C1762">
        <v>2022</v>
      </c>
      <c r="D1762">
        <v>2</v>
      </c>
      <c r="E1762">
        <v>99</v>
      </c>
      <c r="F1762">
        <v>99</v>
      </c>
      <c r="G1762">
        <v>99</v>
      </c>
      <c r="H1762">
        <v>99</v>
      </c>
      <c r="I1762">
        <v>99</v>
      </c>
      <c r="J1762">
        <v>999</v>
      </c>
      <c r="K1762">
        <v>99</v>
      </c>
      <c r="L1762">
        <v>6</v>
      </c>
      <c r="M1762">
        <v>99</v>
      </c>
      <c r="N1762">
        <v>99</v>
      </c>
      <c r="O1762">
        <v>99</v>
      </c>
      <c r="P1762">
        <v>99</v>
      </c>
      <c r="Q1762">
        <v>34</v>
      </c>
      <c r="R1762">
        <v>126</v>
      </c>
      <c r="S1762">
        <v>6</v>
      </c>
      <c r="T1762">
        <v>6.4285714285714306</v>
      </c>
      <c r="U1762">
        <v>23.988888888888901</v>
      </c>
      <c r="V1762">
        <v>11.111111111111112</v>
      </c>
      <c r="W1762">
        <v>3.1746031746031735</v>
      </c>
      <c r="X1762">
        <v>93.650793650793617</v>
      </c>
      <c r="Y1762">
        <v>53.174603174603192</v>
      </c>
      <c r="Z1762">
        <v>5.6621301480141843</v>
      </c>
      <c r="AA1762">
        <v>0</v>
      </c>
      <c r="AB1762">
        <v>1.8013600304169259</v>
      </c>
      <c r="AD1762">
        <v>29.662105620344203</v>
      </c>
      <c r="AF1762">
        <v>40.127388535031855</v>
      </c>
      <c r="AG1762">
        <v>41.929308622794366</v>
      </c>
      <c r="AH1762">
        <v>1.5873015873015868</v>
      </c>
      <c r="AI1762">
        <v>0</v>
      </c>
    </row>
    <row r="1763" spans="1:37">
      <c r="A1763">
        <v>16</v>
      </c>
      <c r="B1763">
        <v>243</v>
      </c>
      <c r="C1763">
        <v>2022</v>
      </c>
      <c r="D1763">
        <v>3</v>
      </c>
      <c r="E1763">
        <v>99</v>
      </c>
      <c r="F1763">
        <v>99</v>
      </c>
      <c r="G1763">
        <v>99</v>
      </c>
      <c r="H1763">
        <v>99</v>
      </c>
      <c r="I1763">
        <v>99</v>
      </c>
      <c r="J1763">
        <v>999</v>
      </c>
      <c r="K1763">
        <v>99</v>
      </c>
      <c r="L1763">
        <v>6</v>
      </c>
      <c r="M1763">
        <v>99</v>
      </c>
      <c r="N1763">
        <v>99</v>
      </c>
      <c r="O1763">
        <v>99</v>
      </c>
      <c r="P1763">
        <v>99</v>
      </c>
      <c r="Q1763">
        <v>87</v>
      </c>
      <c r="R1763">
        <v>260</v>
      </c>
      <c r="S1763">
        <v>6</v>
      </c>
      <c r="T1763">
        <v>6.7538461538461521</v>
      </c>
      <c r="U1763">
        <v>24.16884615384614</v>
      </c>
      <c r="V1763">
        <v>12.307692307692305</v>
      </c>
      <c r="W1763">
        <v>3.461538461538463</v>
      </c>
      <c r="X1763">
        <v>93.846153846153825</v>
      </c>
      <c r="Y1763">
        <v>58.846153846153832</v>
      </c>
      <c r="Z1763">
        <v>5.272832275646687</v>
      </c>
      <c r="AA1763">
        <v>0</v>
      </c>
      <c r="AB1763">
        <v>1.6758994758798746</v>
      </c>
      <c r="AD1763">
        <v>35.54680386123389</v>
      </c>
      <c r="AF1763">
        <v>33.121019108280258</v>
      </c>
      <c r="AG1763">
        <v>35.243212320738522</v>
      </c>
      <c r="AH1763">
        <v>0.38461538461538447</v>
      </c>
      <c r="AI1763">
        <v>2</v>
      </c>
      <c r="AJ1763">
        <v>113.7</v>
      </c>
      <c r="AK1763">
        <v>14.6989386377101</v>
      </c>
    </row>
    <row r="1764" spans="1:37">
      <c r="A1764">
        <v>16</v>
      </c>
      <c r="B1764">
        <v>244</v>
      </c>
      <c r="C1764">
        <v>2022</v>
      </c>
      <c r="D1764">
        <v>4</v>
      </c>
      <c r="E1764">
        <v>99</v>
      </c>
      <c r="F1764">
        <v>99</v>
      </c>
      <c r="G1764">
        <v>99</v>
      </c>
      <c r="H1764">
        <v>99</v>
      </c>
      <c r="I1764">
        <v>99</v>
      </c>
      <c r="J1764">
        <v>999</v>
      </c>
      <c r="K1764">
        <v>99</v>
      </c>
      <c r="L1764">
        <v>6</v>
      </c>
      <c r="M1764">
        <v>99</v>
      </c>
      <c r="N1764">
        <v>99</v>
      </c>
      <c r="O1764">
        <v>99</v>
      </c>
      <c r="P1764">
        <v>99</v>
      </c>
      <c r="Q1764">
        <v>62</v>
      </c>
      <c r="R1764">
        <v>230</v>
      </c>
      <c r="S1764">
        <v>6</v>
      </c>
      <c r="T1764">
        <v>6.4956521739130446</v>
      </c>
      <c r="U1764">
        <v>24.770434782608689</v>
      </c>
      <c r="V1764">
        <v>11.739130434782609</v>
      </c>
      <c r="W1764">
        <v>4.3478260869565215</v>
      </c>
      <c r="X1764">
        <v>96.521739130434781</v>
      </c>
      <c r="Y1764">
        <v>61.304347826086953</v>
      </c>
      <c r="Z1764">
        <v>5.3651285314324486</v>
      </c>
      <c r="AA1764">
        <v>0</v>
      </c>
      <c r="AB1764">
        <v>1.873726410558838</v>
      </c>
      <c r="AD1764">
        <v>43.010820865578808</v>
      </c>
      <c r="AF1764">
        <v>33.527696793002924</v>
      </c>
      <c r="AG1764">
        <v>36.920245478287342</v>
      </c>
      <c r="AH1764">
        <v>0</v>
      </c>
      <c r="AI1764">
        <v>13</v>
      </c>
      <c r="AJ1764">
        <v>108.49230769230763</v>
      </c>
      <c r="AK1764">
        <v>17.083323314451579</v>
      </c>
    </row>
    <row r="1765" spans="1:37">
      <c r="A1765">
        <v>16</v>
      </c>
      <c r="B1765">
        <v>245</v>
      </c>
      <c r="C1765">
        <v>2022</v>
      </c>
      <c r="D1765">
        <v>5</v>
      </c>
      <c r="E1765">
        <v>99</v>
      </c>
      <c r="F1765">
        <v>99</v>
      </c>
      <c r="G1765">
        <v>99</v>
      </c>
      <c r="H1765">
        <v>99</v>
      </c>
      <c r="I1765">
        <v>99</v>
      </c>
      <c r="J1765">
        <v>999</v>
      </c>
      <c r="K1765">
        <v>99</v>
      </c>
      <c r="L1765">
        <v>6</v>
      </c>
      <c r="M1765">
        <v>99</v>
      </c>
      <c r="N1765">
        <v>99</v>
      </c>
      <c r="O1765">
        <v>99</v>
      </c>
      <c r="P1765">
        <v>99</v>
      </c>
      <c r="Q1765">
        <v>47</v>
      </c>
      <c r="R1765">
        <v>150</v>
      </c>
      <c r="S1765">
        <v>6</v>
      </c>
      <c r="T1765">
        <v>6.68</v>
      </c>
      <c r="U1765">
        <v>23.329333333333341</v>
      </c>
      <c r="V1765">
        <v>13.333333333333337</v>
      </c>
      <c r="W1765">
        <v>3.3333333333333344</v>
      </c>
      <c r="X1765">
        <v>90</v>
      </c>
      <c r="Y1765">
        <v>54</v>
      </c>
      <c r="Z1765">
        <v>5.6890250678145282</v>
      </c>
      <c r="AA1765">
        <v>0</v>
      </c>
      <c r="AB1765">
        <v>1.7485994395515516</v>
      </c>
      <c r="AD1765">
        <v>36.960035120268593</v>
      </c>
      <c r="AF1765">
        <v>31.05590062111801</v>
      </c>
      <c r="AG1765">
        <v>32.972458565357925</v>
      </c>
      <c r="AH1765">
        <v>0</v>
      </c>
      <c r="AI1765">
        <v>0</v>
      </c>
    </row>
    <row r="1766" spans="1:37">
      <c r="A1766">
        <v>16</v>
      </c>
      <c r="B1766">
        <v>246</v>
      </c>
      <c r="C1766">
        <v>2022</v>
      </c>
      <c r="D1766">
        <v>6</v>
      </c>
      <c r="E1766">
        <v>99</v>
      </c>
      <c r="F1766">
        <v>99</v>
      </c>
      <c r="G1766">
        <v>99</v>
      </c>
      <c r="H1766">
        <v>99</v>
      </c>
      <c r="I1766">
        <v>99</v>
      </c>
      <c r="J1766">
        <v>999</v>
      </c>
      <c r="K1766">
        <v>99</v>
      </c>
      <c r="L1766">
        <v>6</v>
      </c>
      <c r="M1766">
        <v>99</v>
      </c>
      <c r="N1766">
        <v>99</v>
      </c>
      <c r="O1766">
        <v>99</v>
      </c>
      <c r="P1766">
        <v>99</v>
      </c>
      <c r="Q1766">
        <v>57</v>
      </c>
      <c r="R1766">
        <v>159</v>
      </c>
      <c r="S1766">
        <v>6</v>
      </c>
      <c r="T1766">
        <v>6.2075471698113196</v>
      </c>
      <c r="U1766">
        <v>24.310691823899369</v>
      </c>
      <c r="V1766">
        <v>18.23899371069183</v>
      </c>
      <c r="W1766">
        <v>2.5157232704402506</v>
      </c>
      <c r="X1766">
        <v>95.597484276729574</v>
      </c>
      <c r="Y1766">
        <v>59.119496855345922</v>
      </c>
      <c r="Z1766">
        <v>5.5984677957227618</v>
      </c>
      <c r="AA1766">
        <v>0</v>
      </c>
      <c r="AB1766">
        <v>1.8465520195712213</v>
      </c>
      <c r="AD1766">
        <v>54.136175087444308</v>
      </c>
      <c r="AF1766">
        <v>23.451327433628322</v>
      </c>
      <c r="AG1766">
        <v>26.148132614475024</v>
      </c>
      <c r="AH1766">
        <v>0</v>
      </c>
      <c r="AI1766">
        <v>1</v>
      </c>
      <c r="AJ1766">
        <v>106</v>
      </c>
      <c r="AK1766">
        <v>16.456537947433119</v>
      </c>
    </row>
    <row r="1767" spans="1:37">
      <c r="A1767">
        <v>16</v>
      </c>
      <c r="B1767">
        <v>247</v>
      </c>
      <c r="C1767">
        <v>2022</v>
      </c>
      <c r="D1767">
        <v>7</v>
      </c>
      <c r="E1767">
        <v>99</v>
      </c>
      <c r="F1767">
        <v>99</v>
      </c>
      <c r="G1767">
        <v>99</v>
      </c>
      <c r="H1767">
        <v>99</v>
      </c>
      <c r="I1767">
        <v>99</v>
      </c>
      <c r="J1767">
        <v>999</v>
      </c>
      <c r="K1767">
        <v>99</v>
      </c>
      <c r="L1767">
        <v>6</v>
      </c>
      <c r="M1767">
        <v>99</v>
      </c>
      <c r="N1767">
        <v>99</v>
      </c>
      <c r="O1767">
        <v>99</v>
      </c>
      <c r="P1767">
        <v>99</v>
      </c>
      <c r="Q1767">
        <v>9</v>
      </c>
      <c r="R1767">
        <v>24</v>
      </c>
      <c r="S1767">
        <v>6</v>
      </c>
      <c r="T1767">
        <v>6.25</v>
      </c>
      <c r="U1767">
        <v>22.308333333333341</v>
      </c>
      <c r="V1767">
        <v>4.1666666666666679</v>
      </c>
      <c r="W1767">
        <v>0</v>
      </c>
      <c r="X1767">
        <v>87.5</v>
      </c>
      <c r="Y1767">
        <v>54.16666666666665</v>
      </c>
      <c r="Z1767">
        <v>5.1241191654978397</v>
      </c>
      <c r="AA1767">
        <v>0</v>
      </c>
      <c r="AB1767">
        <v>1.9202864369671515</v>
      </c>
      <c r="AD1767">
        <v>64.809229261550001</v>
      </c>
      <c r="AF1767">
        <v>24.242424242424246</v>
      </c>
      <c r="AG1767">
        <v>26.643443642697193</v>
      </c>
      <c r="AH1767">
        <v>0</v>
      </c>
      <c r="AI1767">
        <v>0</v>
      </c>
    </row>
    <row r="1768" spans="1:37">
      <c r="A1768">
        <v>16</v>
      </c>
      <c r="B1768">
        <v>248</v>
      </c>
      <c r="C1768">
        <v>2022</v>
      </c>
      <c r="D1768">
        <v>8</v>
      </c>
      <c r="E1768">
        <v>99</v>
      </c>
      <c r="F1768">
        <v>99</v>
      </c>
      <c r="G1768">
        <v>99</v>
      </c>
      <c r="H1768">
        <v>99</v>
      </c>
      <c r="I1768">
        <v>99</v>
      </c>
      <c r="J1768">
        <v>999</v>
      </c>
      <c r="K1768">
        <v>99</v>
      </c>
      <c r="L1768">
        <v>6</v>
      </c>
      <c r="M1768">
        <v>99</v>
      </c>
      <c r="N1768">
        <v>99</v>
      </c>
      <c r="O1768">
        <v>99</v>
      </c>
      <c r="P1768">
        <v>99</v>
      </c>
      <c r="Q1768">
        <v>37</v>
      </c>
      <c r="R1768">
        <v>102</v>
      </c>
      <c r="S1768">
        <v>6</v>
      </c>
      <c r="T1768">
        <v>6.382352941176471</v>
      </c>
      <c r="U1768">
        <v>21.653921568627439</v>
      </c>
      <c r="V1768">
        <v>7.8431372549019596</v>
      </c>
      <c r="W1768">
        <v>1.9607843137254899</v>
      </c>
      <c r="X1768">
        <v>78.431372549019613</v>
      </c>
      <c r="Y1768">
        <v>45.098039215686256</v>
      </c>
      <c r="Z1768">
        <v>7.9052808307774303</v>
      </c>
      <c r="AA1768">
        <v>0</v>
      </c>
      <c r="AB1768">
        <v>1.8152087204952312</v>
      </c>
      <c r="AD1768">
        <v>53.263064290506719</v>
      </c>
      <c r="AF1768">
        <v>27.16161158895428</v>
      </c>
      <c r="AG1768">
        <v>30.67042519510094</v>
      </c>
      <c r="AH1768">
        <v>7.8431372549019596</v>
      </c>
      <c r="AI1768">
        <v>0</v>
      </c>
    </row>
    <row r="1769" spans="1:37">
      <c r="A1769">
        <v>16</v>
      </c>
      <c r="B1769">
        <v>249</v>
      </c>
      <c r="C1769">
        <v>2022</v>
      </c>
      <c r="D1769">
        <v>9</v>
      </c>
      <c r="E1769">
        <v>99</v>
      </c>
      <c r="F1769">
        <v>99</v>
      </c>
      <c r="G1769">
        <v>99</v>
      </c>
      <c r="H1769">
        <v>99</v>
      </c>
      <c r="I1769">
        <v>99</v>
      </c>
      <c r="J1769">
        <v>999</v>
      </c>
      <c r="K1769">
        <v>99</v>
      </c>
      <c r="L1769">
        <v>6</v>
      </c>
      <c r="M1769">
        <v>99</v>
      </c>
      <c r="N1769">
        <v>99</v>
      </c>
      <c r="O1769">
        <v>99</v>
      </c>
      <c r="P1769">
        <v>99</v>
      </c>
      <c r="Q1769">
        <v>47</v>
      </c>
      <c r="R1769">
        <v>127</v>
      </c>
      <c r="S1769">
        <v>6</v>
      </c>
      <c r="T1769">
        <v>6.5590551181102361</v>
      </c>
      <c r="U1769">
        <v>21.882677165354345</v>
      </c>
      <c r="V1769">
        <v>2.3622047244094486</v>
      </c>
      <c r="W1769">
        <v>3.149606299212599</v>
      </c>
      <c r="X1769">
        <v>86.614173228346431</v>
      </c>
      <c r="Y1769">
        <v>38.582677165354347</v>
      </c>
      <c r="Z1769">
        <v>6.2924913945825587</v>
      </c>
      <c r="AA1769">
        <v>0</v>
      </c>
      <c r="AB1769">
        <v>1.9507864083838653</v>
      </c>
      <c r="AD1769">
        <v>34.030929419316173</v>
      </c>
      <c r="AF1769">
        <v>23.694029850746272</v>
      </c>
      <c r="AG1769">
        <v>25.854017043128795</v>
      </c>
      <c r="AH1769">
        <v>4.7244094488188972</v>
      </c>
      <c r="AI1769">
        <v>0</v>
      </c>
    </row>
    <row r="1770" spans="1:37">
      <c r="A1770">
        <v>16</v>
      </c>
      <c r="B1770">
        <v>250</v>
      </c>
      <c r="C1770">
        <v>2022</v>
      </c>
      <c r="D1770">
        <v>10</v>
      </c>
      <c r="E1770">
        <v>99</v>
      </c>
      <c r="F1770">
        <v>99</v>
      </c>
      <c r="G1770">
        <v>99</v>
      </c>
      <c r="H1770">
        <v>99</v>
      </c>
      <c r="I1770">
        <v>99</v>
      </c>
      <c r="J1770">
        <v>999</v>
      </c>
      <c r="K1770">
        <v>99</v>
      </c>
      <c r="L1770">
        <v>6</v>
      </c>
      <c r="M1770">
        <v>99</v>
      </c>
      <c r="N1770">
        <v>99</v>
      </c>
      <c r="O1770">
        <v>99</v>
      </c>
      <c r="P1770">
        <v>99</v>
      </c>
      <c r="Q1770">
        <v>146</v>
      </c>
      <c r="R1770">
        <v>491</v>
      </c>
      <c r="S1770">
        <v>6</v>
      </c>
      <c r="T1770">
        <v>6.3401221995926678</v>
      </c>
      <c r="U1770">
        <v>22.910590631364567</v>
      </c>
      <c r="V1770">
        <v>8.7576374745417489</v>
      </c>
      <c r="W1770">
        <v>2.6476578411405298</v>
      </c>
      <c r="X1770">
        <v>92.464358452138526</v>
      </c>
      <c r="Y1770">
        <v>45.010183299388999</v>
      </c>
      <c r="Z1770">
        <v>5.0499672174767802</v>
      </c>
      <c r="AA1770">
        <v>0</v>
      </c>
      <c r="AB1770">
        <v>1.801899649701036</v>
      </c>
      <c r="AD1770">
        <v>34.231768805117198</v>
      </c>
      <c r="AF1770">
        <v>23.560460652591168</v>
      </c>
      <c r="AG1770">
        <v>25.803351263318454</v>
      </c>
      <c r="AH1770">
        <v>0.20366598778004075</v>
      </c>
      <c r="AI1770">
        <v>4</v>
      </c>
      <c r="AJ1770">
        <v>105.425</v>
      </c>
      <c r="AK1770">
        <v>17.589048197489685</v>
      </c>
    </row>
    <row r="1771" spans="1:37">
      <c r="A1771">
        <v>16</v>
      </c>
      <c r="B1771">
        <v>251</v>
      </c>
      <c r="C1771">
        <v>2022</v>
      </c>
      <c r="D1771">
        <v>11</v>
      </c>
      <c r="E1771">
        <v>99</v>
      </c>
      <c r="F1771">
        <v>99</v>
      </c>
      <c r="G1771">
        <v>99</v>
      </c>
      <c r="H1771">
        <v>99</v>
      </c>
      <c r="I1771">
        <v>99</v>
      </c>
      <c r="J1771">
        <v>999</v>
      </c>
      <c r="K1771">
        <v>99</v>
      </c>
      <c r="L1771">
        <v>6</v>
      </c>
      <c r="M1771">
        <v>99</v>
      </c>
      <c r="N1771">
        <v>99</v>
      </c>
      <c r="O1771">
        <v>99</v>
      </c>
      <c r="P1771">
        <v>99</v>
      </c>
      <c r="Q1771">
        <v>106</v>
      </c>
      <c r="R1771">
        <v>485</v>
      </c>
      <c r="S1771">
        <v>6</v>
      </c>
      <c r="T1771">
        <v>5.9628865979381453</v>
      </c>
      <c r="U1771">
        <v>22.409484536082477</v>
      </c>
      <c r="V1771">
        <v>9.896907216494844</v>
      </c>
      <c r="W1771">
        <v>2.6804123711340195</v>
      </c>
      <c r="X1771">
        <v>92.989690721649467</v>
      </c>
      <c r="Y1771">
        <v>41.03092783505155</v>
      </c>
      <c r="Z1771">
        <v>4.7681711835176257</v>
      </c>
      <c r="AA1771">
        <v>0</v>
      </c>
      <c r="AB1771">
        <v>1.7675960486671387</v>
      </c>
      <c r="AD1771">
        <v>34.945780441018293</v>
      </c>
      <c r="AF1771">
        <v>31.149646756583177</v>
      </c>
      <c r="AG1771">
        <v>32.932556828855915</v>
      </c>
      <c r="AH1771">
        <v>0.61855670103092786</v>
      </c>
      <c r="AI1771">
        <v>10</v>
      </c>
      <c r="AJ1771">
        <v>97.710000000000022</v>
      </c>
      <c r="AK1771">
        <v>17.086892357263341</v>
      </c>
    </row>
    <row r="1772" spans="1:37">
      <c r="A1772">
        <v>16</v>
      </c>
      <c r="B1772">
        <v>252</v>
      </c>
      <c r="C1772">
        <v>2022</v>
      </c>
      <c r="D1772">
        <v>12</v>
      </c>
      <c r="E1772">
        <v>99</v>
      </c>
      <c r="F1772">
        <v>99</v>
      </c>
      <c r="G1772">
        <v>99</v>
      </c>
      <c r="H1772">
        <v>99</v>
      </c>
      <c r="I1772">
        <v>99</v>
      </c>
      <c r="J1772">
        <v>999</v>
      </c>
      <c r="K1772">
        <v>99</v>
      </c>
      <c r="L1772">
        <v>6</v>
      </c>
      <c r="M1772">
        <v>99</v>
      </c>
      <c r="N1772">
        <v>99</v>
      </c>
      <c r="O1772">
        <v>99</v>
      </c>
      <c r="P1772">
        <v>99</v>
      </c>
      <c r="Q1772">
        <v>40</v>
      </c>
      <c r="R1772">
        <v>168</v>
      </c>
      <c r="S1772">
        <v>6</v>
      </c>
      <c r="T1772">
        <v>5.8928571428571441</v>
      </c>
      <c r="U1772">
        <v>20.686904761904767</v>
      </c>
      <c r="V1772">
        <v>7.1428571428571441</v>
      </c>
      <c r="W1772">
        <v>1.785714285714286</v>
      </c>
      <c r="X1772">
        <v>80.952380952380949</v>
      </c>
      <c r="Y1772">
        <v>27.976190476190485</v>
      </c>
      <c r="Z1772">
        <v>5.038489469452788</v>
      </c>
      <c r="AA1772">
        <v>0</v>
      </c>
      <c r="AB1772">
        <v>1.654847548314726</v>
      </c>
      <c r="AD1772">
        <v>37.319711855682925</v>
      </c>
      <c r="AF1772">
        <v>34.496919917864503</v>
      </c>
      <c r="AG1772">
        <v>35.248536973741594</v>
      </c>
      <c r="AH1772">
        <v>2.9761904761904776</v>
      </c>
      <c r="AI1772">
        <v>0</v>
      </c>
    </row>
    <row r="1773" spans="1:37">
      <c r="A1773">
        <v>16</v>
      </c>
      <c r="B1773">
        <v>253</v>
      </c>
      <c r="C1773">
        <v>2022</v>
      </c>
      <c r="D1773">
        <v>1</v>
      </c>
      <c r="E1773">
        <v>99</v>
      </c>
      <c r="F1773">
        <v>99</v>
      </c>
      <c r="G1773">
        <v>99</v>
      </c>
      <c r="H1773">
        <v>99</v>
      </c>
      <c r="I1773">
        <v>99</v>
      </c>
      <c r="J1773">
        <v>999</v>
      </c>
      <c r="K1773">
        <v>99</v>
      </c>
      <c r="L1773">
        <v>7</v>
      </c>
      <c r="M1773">
        <v>99</v>
      </c>
      <c r="N1773">
        <v>99</v>
      </c>
      <c r="O1773">
        <v>99</v>
      </c>
      <c r="P1773">
        <v>99</v>
      </c>
      <c r="R1773">
        <v>0</v>
      </c>
    </row>
    <row r="1774" spans="1:37">
      <c r="A1774">
        <v>16</v>
      </c>
      <c r="B1774">
        <v>254</v>
      </c>
      <c r="C1774">
        <v>2022</v>
      </c>
      <c r="D1774">
        <v>2</v>
      </c>
      <c r="E1774">
        <v>99</v>
      </c>
      <c r="F1774">
        <v>99</v>
      </c>
      <c r="G1774">
        <v>99</v>
      </c>
      <c r="H1774">
        <v>99</v>
      </c>
      <c r="I1774">
        <v>99</v>
      </c>
      <c r="J1774">
        <v>999</v>
      </c>
      <c r="K1774">
        <v>99</v>
      </c>
      <c r="L1774">
        <v>7</v>
      </c>
      <c r="M1774">
        <v>99</v>
      </c>
      <c r="N1774">
        <v>99</v>
      </c>
      <c r="O1774">
        <v>99</v>
      </c>
      <c r="P1774">
        <v>99</v>
      </c>
      <c r="R1774">
        <v>0</v>
      </c>
    </row>
    <row r="1775" spans="1:37">
      <c r="A1775">
        <v>16</v>
      </c>
      <c r="B1775">
        <v>255</v>
      </c>
      <c r="C1775">
        <v>2022</v>
      </c>
      <c r="D1775">
        <v>3</v>
      </c>
      <c r="E1775">
        <v>99</v>
      </c>
      <c r="F1775">
        <v>99</v>
      </c>
      <c r="G1775">
        <v>99</v>
      </c>
      <c r="H1775">
        <v>99</v>
      </c>
      <c r="I1775">
        <v>99</v>
      </c>
      <c r="J1775">
        <v>999</v>
      </c>
      <c r="K1775">
        <v>99</v>
      </c>
      <c r="L1775">
        <v>7</v>
      </c>
      <c r="M1775">
        <v>99</v>
      </c>
      <c r="N1775">
        <v>99</v>
      </c>
      <c r="O1775">
        <v>99</v>
      </c>
      <c r="P1775">
        <v>99</v>
      </c>
      <c r="R1775">
        <v>0</v>
      </c>
    </row>
    <row r="1776" spans="1:37">
      <c r="A1776">
        <v>16</v>
      </c>
      <c r="B1776">
        <v>256</v>
      </c>
      <c r="C1776">
        <v>2022</v>
      </c>
      <c r="D1776">
        <v>4</v>
      </c>
      <c r="E1776">
        <v>99</v>
      </c>
      <c r="F1776">
        <v>99</v>
      </c>
      <c r="G1776">
        <v>99</v>
      </c>
      <c r="H1776">
        <v>99</v>
      </c>
      <c r="I1776">
        <v>99</v>
      </c>
      <c r="J1776">
        <v>999</v>
      </c>
      <c r="K1776">
        <v>99</v>
      </c>
      <c r="L1776">
        <v>7</v>
      </c>
      <c r="M1776">
        <v>99</v>
      </c>
      <c r="N1776">
        <v>99</v>
      </c>
      <c r="O1776">
        <v>99</v>
      </c>
      <c r="P1776">
        <v>99</v>
      </c>
      <c r="R1776">
        <v>0</v>
      </c>
    </row>
    <row r="1777" spans="1:37">
      <c r="A1777">
        <v>16</v>
      </c>
      <c r="B1777">
        <v>257</v>
      </c>
      <c r="C1777">
        <v>2022</v>
      </c>
      <c r="D1777">
        <v>5</v>
      </c>
      <c r="E1777">
        <v>99</v>
      </c>
      <c r="F1777">
        <v>99</v>
      </c>
      <c r="G1777">
        <v>99</v>
      </c>
      <c r="H1777">
        <v>99</v>
      </c>
      <c r="I1777">
        <v>99</v>
      </c>
      <c r="J1777">
        <v>999</v>
      </c>
      <c r="K1777">
        <v>99</v>
      </c>
      <c r="L1777">
        <v>7</v>
      </c>
      <c r="M1777">
        <v>99</v>
      </c>
      <c r="N1777">
        <v>99</v>
      </c>
      <c r="O1777">
        <v>99</v>
      </c>
      <c r="P1777">
        <v>99</v>
      </c>
      <c r="R1777">
        <v>0</v>
      </c>
    </row>
    <row r="1778" spans="1:37">
      <c r="A1778">
        <v>16</v>
      </c>
      <c r="B1778">
        <v>258</v>
      </c>
      <c r="C1778">
        <v>2022</v>
      </c>
      <c r="D1778">
        <v>6</v>
      </c>
      <c r="E1778">
        <v>99</v>
      </c>
      <c r="F1778">
        <v>99</v>
      </c>
      <c r="G1778">
        <v>99</v>
      </c>
      <c r="H1778">
        <v>99</v>
      </c>
      <c r="I1778">
        <v>99</v>
      </c>
      <c r="J1778">
        <v>999</v>
      </c>
      <c r="K1778">
        <v>99</v>
      </c>
      <c r="L1778">
        <v>7</v>
      </c>
      <c r="M1778">
        <v>99</v>
      </c>
      <c r="N1778">
        <v>99</v>
      </c>
      <c r="O1778">
        <v>99</v>
      </c>
      <c r="P1778">
        <v>99</v>
      </c>
      <c r="R1778">
        <v>0</v>
      </c>
    </row>
    <row r="1779" spans="1:37">
      <c r="A1779">
        <v>16</v>
      </c>
      <c r="B1779">
        <v>259</v>
      </c>
      <c r="C1779">
        <v>2022</v>
      </c>
      <c r="D1779">
        <v>7</v>
      </c>
      <c r="E1779">
        <v>99</v>
      </c>
      <c r="F1779">
        <v>99</v>
      </c>
      <c r="G1779">
        <v>99</v>
      </c>
      <c r="H1779">
        <v>99</v>
      </c>
      <c r="I1779">
        <v>99</v>
      </c>
      <c r="J1779">
        <v>999</v>
      </c>
      <c r="K1779">
        <v>99</v>
      </c>
      <c r="L1779">
        <v>7</v>
      </c>
      <c r="M1779">
        <v>99</v>
      </c>
      <c r="N1779">
        <v>99</v>
      </c>
      <c r="O1779">
        <v>99</v>
      </c>
      <c r="P1779">
        <v>99</v>
      </c>
      <c r="R1779">
        <v>0</v>
      </c>
    </row>
    <row r="1780" spans="1:37">
      <c r="A1780">
        <v>16</v>
      </c>
      <c r="B1780">
        <v>260</v>
      </c>
      <c r="C1780">
        <v>2022</v>
      </c>
      <c r="D1780">
        <v>8</v>
      </c>
      <c r="E1780">
        <v>99</v>
      </c>
      <c r="F1780">
        <v>99</v>
      </c>
      <c r="G1780">
        <v>99</v>
      </c>
      <c r="H1780">
        <v>99</v>
      </c>
      <c r="I1780">
        <v>99</v>
      </c>
      <c r="J1780">
        <v>999</v>
      </c>
      <c r="K1780">
        <v>99</v>
      </c>
      <c r="L1780">
        <v>7</v>
      </c>
      <c r="M1780">
        <v>99</v>
      </c>
      <c r="N1780">
        <v>99</v>
      </c>
      <c r="O1780">
        <v>99</v>
      </c>
      <c r="P1780">
        <v>99</v>
      </c>
      <c r="R1780">
        <v>0</v>
      </c>
    </row>
    <row r="1781" spans="1:37">
      <c r="A1781">
        <v>16</v>
      </c>
      <c r="B1781">
        <v>261</v>
      </c>
      <c r="C1781">
        <v>2022</v>
      </c>
      <c r="D1781">
        <v>9</v>
      </c>
      <c r="E1781">
        <v>99</v>
      </c>
      <c r="F1781">
        <v>99</v>
      </c>
      <c r="G1781">
        <v>99</v>
      </c>
      <c r="H1781">
        <v>99</v>
      </c>
      <c r="I1781">
        <v>99</v>
      </c>
      <c r="J1781">
        <v>999</v>
      </c>
      <c r="K1781">
        <v>99</v>
      </c>
      <c r="L1781">
        <v>7</v>
      </c>
      <c r="M1781">
        <v>99</v>
      </c>
      <c r="N1781">
        <v>99</v>
      </c>
      <c r="O1781">
        <v>99</v>
      </c>
      <c r="P1781">
        <v>99</v>
      </c>
      <c r="R1781">
        <v>0</v>
      </c>
    </row>
    <row r="1782" spans="1:37">
      <c r="A1782">
        <v>16</v>
      </c>
      <c r="B1782">
        <v>262</v>
      </c>
      <c r="C1782">
        <v>2022</v>
      </c>
      <c r="D1782">
        <v>10</v>
      </c>
      <c r="E1782">
        <v>99</v>
      </c>
      <c r="F1782">
        <v>99</v>
      </c>
      <c r="G1782">
        <v>99</v>
      </c>
      <c r="H1782">
        <v>99</v>
      </c>
      <c r="I1782">
        <v>99</v>
      </c>
      <c r="J1782">
        <v>999</v>
      </c>
      <c r="K1782">
        <v>99</v>
      </c>
      <c r="L1782">
        <v>7</v>
      </c>
      <c r="M1782">
        <v>99</v>
      </c>
      <c r="N1782">
        <v>99</v>
      </c>
      <c r="O1782">
        <v>99</v>
      </c>
      <c r="P1782">
        <v>99</v>
      </c>
      <c r="R1782">
        <v>0</v>
      </c>
    </row>
    <row r="1783" spans="1:37">
      <c r="A1783">
        <v>16</v>
      </c>
      <c r="B1783">
        <v>263</v>
      </c>
      <c r="C1783">
        <v>2022</v>
      </c>
      <c r="D1783">
        <v>11</v>
      </c>
      <c r="E1783">
        <v>99</v>
      </c>
      <c r="F1783">
        <v>99</v>
      </c>
      <c r="G1783">
        <v>99</v>
      </c>
      <c r="H1783">
        <v>99</v>
      </c>
      <c r="I1783">
        <v>99</v>
      </c>
      <c r="J1783">
        <v>999</v>
      </c>
      <c r="K1783">
        <v>99</v>
      </c>
      <c r="L1783">
        <v>7</v>
      </c>
      <c r="M1783">
        <v>99</v>
      </c>
      <c r="N1783">
        <v>99</v>
      </c>
      <c r="O1783">
        <v>99</v>
      </c>
      <c r="P1783">
        <v>99</v>
      </c>
      <c r="R1783">
        <v>0</v>
      </c>
    </row>
    <row r="1784" spans="1:37">
      <c r="A1784">
        <v>16</v>
      </c>
      <c r="B1784">
        <v>264</v>
      </c>
      <c r="C1784">
        <v>2022</v>
      </c>
      <c r="D1784">
        <v>12</v>
      </c>
      <c r="E1784">
        <v>99</v>
      </c>
      <c r="F1784">
        <v>99</v>
      </c>
      <c r="G1784">
        <v>99</v>
      </c>
      <c r="H1784">
        <v>99</v>
      </c>
      <c r="I1784">
        <v>99</v>
      </c>
      <c r="J1784">
        <v>999</v>
      </c>
      <c r="K1784">
        <v>99</v>
      </c>
      <c r="L1784">
        <v>7</v>
      </c>
      <c r="M1784">
        <v>99</v>
      </c>
      <c r="N1784">
        <v>99</v>
      </c>
      <c r="O1784">
        <v>99</v>
      </c>
      <c r="P1784">
        <v>99</v>
      </c>
      <c r="R1784">
        <v>0</v>
      </c>
    </row>
    <row r="1785" spans="1:37">
      <c r="A1785">
        <v>16</v>
      </c>
      <c r="B1785">
        <v>265</v>
      </c>
      <c r="C1785">
        <v>2022</v>
      </c>
      <c r="D1785">
        <v>1</v>
      </c>
      <c r="E1785">
        <v>99</v>
      </c>
      <c r="F1785">
        <v>99</v>
      </c>
      <c r="G1785">
        <v>99</v>
      </c>
      <c r="H1785">
        <v>99</v>
      </c>
      <c r="I1785">
        <v>99</v>
      </c>
      <c r="J1785">
        <v>999</v>
      </c>
      <c r="K1785">
        <v>99</v>
      </c>
      <c r="L1785">
        <v>8</v>
      </c>
      <c r="M1785">
        <v>99</v>
      </c>
      <c r="N1785">
        <v>99</v>
      </c>
      <c r="O1785">
        <v>99</v>
      </c>
      <c r="P1785">
        <v>99</v>
      </c>
      <c r="Q1785">
        <v>23</v>
      </c>
      <c r="R1785">
        <v>88</v>
      </c>
      <c r="S1785">
        <v>8</v>
      </c>
      <c r="T1785">
        <v>7.4204545454545459</v>
      </c>
      <c r="U1785">
        <v>27.363863636363632</v>
      </c>
      <c r="V1785">
        <v>14.772727272727275</v>
      </c>
      <c r="W1785">
        <v>25</v>
      </c>
      <c r="X1785">
        <v>98.863636363636346</v>
      </c>
      <c r="Y1785">
        <v>80.681818181818187</v>
      </c>
      <c r="Z1785">
        <v>5.8867208868424301</v>
      </c>
      <c r="AA1785">
        <v>0</v>
      </c>
      <c r="AB1785">
        <v>2.4295603367177483</v>
      </c>
      <c r="AD1785">
        <v>45.614351621432526</v>
      </c>
      <c r="AF1785">
        <v>12.99852289512555</v>
      </c>
      <c r="AG1785">
        <v>15.855891685668775</v>
      </c>
      <c r="AH1785">
        <v>0</v>
      </c>
      <c r="AI1785">
        <v>0</v>
      </c>
    </row>
    <row r="1786" spans="1:37">
      <c r="A1786">
        <v>16</v>
      </c>
      <c r="B1786">
        <v>266</v>
      </c>
      <c r="C1786">
        <v>2022</v>
      </c>
      <c r="D1786">
        <v>2</v>
      </c>
      <c r="E1786">
        <v>99</v>
      </c>
      <c r="F1786">
        <v>99</v>
      </c>
      <c r="G1786">
        <v>99</v>
      </c>
      <c r="H1786">
        <v>99</v>
      </c>
      <c r="I1786">
        <v>99</v>
      </c>
      <c r="J1786">
        <v>999</v>
      </c>
      <c r="K1786">
        <v>99</v>
      </c>
      <c r="L1786">
        <v>8</v>
      </c>
      <c r="M1786">
        <v>99</v>
      </c>
      <c r="N1786">
        <v>99</v>
      </c>
      <c r="O1786">
        <v>99</v>
      </c>
      <c r="P1786">
        <v>99</v>
      </c>
      <c r="Q1786">
        <v>21</v>
      </c>
      <c r="R1786">
        <v>51</v>
      </c>
      <c r="S1786">
        <v>8</v>
      </c>
      <c r="T1786">
        <v>7.9411764705882355</v>
      </c>
      <c r="U1786">
        <v>26.109803921568631</v>
      </c>
      <c r="V1786">
        <v>7.8431372549019596</v>
      </c>
      <c r="W1786">
        <v>25.490196078431367</v>
      </c>
      <c r="X1786">
        <v>92.15686274509801</v>
      </c>
      <c r="Y1786">
        <v>70.588235294117652</v>
      </c>
      <c r="Z1786">
        <v>6.0415637146699028</v>
      </c>
      <c r="AA1786">
        <v>0</v>
      </c>
      <c r="AB1786">
        <v>2.4845543625815139</v>
      </c>
      <c r="AD1786">
        <v>46.990266475553057</v>
      </c>
      <c r="AF1786">
        <v>16.242038216560509</v>
      </c>
      <c r="AG1786">
        <v>18.471867717234495</v>
      </c>
      <c r="AH1786">
        <v>5.882352941176471</v>
      </c>
      <c r="AI1786">
        <v>0</v>
      </c>
    </row>
    <row r="1787" spans="1:37">
      <c r="A1787">
        <v>16</v>
      </c>
      <c r="B1787">
        <v>267</v>
      </c>
      <c r="C1787">
        <v>2022</v>
      </c>
      <c r="D1787">
        <v>3</v>
      </c>
      <c r="E1787">
        <v>99</v>
      </c>
      <c r="F1787">
        <v>99</v>
      </c>
      <c r="G1787">
        <v>99</v>
      </c>
      <c r="H1787">
        <v>99</v>
      </c>
      <c r="I1787">
        <v>99</v>
      </c>
      <c r="J1787">
        <v>999</v>
      </c>
      <c r="K1787">
        <v>99</v>
      </c>
      <c r="L1787">
        <v>8</v>
      </c>
      <c r="M1787">
        <v>99</v>
      </c>
      <c r="N1787">
        <v>99</v>
      </c>
      <c r="O1787">
        <v>99</v>
      </c>
      <c r="P1787">
        <v>99</v>
      </c>
      <c r="Q1787">
        <v>45</v>
      </c>
      <c r="R1787">
        <v>100</v>
      </c>
      <c r="S1787">
        <v>8</v>
      </c>
      <c r="T1787">
        <v>8.11</v>
      </c>
      <c r="U1787">
        <v>27.841999999999995</v>
      </c>
      <c r="V1787">
        <v>10</v>
      </c>
      <c r="W1787">
        <v>27</v>
      </c>
      <c r="X1787">
        <v>99</v>
      </c>
      <c r="Y1787">
        <v>81</v>
      </c>
      <c r="Z1787">
        <v>5.0837816632897193</v>
      </c>
      <c r="AA1787">
        <v>0</v>
      </c>
      <c r="AB1787">
        <v>2.1018801107579876</v>
      </c>
      <c r="AD1787">
        <v>42.958964827613798</v>
      </c>
      <c r="AF1787">
        <v>12.738853503184716</v>
      </c>
      <c r="AG1787">
        <v>15.615167609828324</v>
      </c>
      <c r="AH1787">
        <v>0</v>
      </c>
      <c r="AI1787">
        <v>2</v>
      </c>
      <c r="AJ1787">
        <v>106.15</v>
      </c>
      <c r="AK1787">
        <v>19.660050753697796</v>
      </c>
    </row>
    <row r="1788" spans="1:37">
      <c r="A1788">
        <v>16</v>
      </c>
      <c r="B1788">
        <v>268</v>
      </c>
      <c r="C1788">
        <v>2022</v>
      </c>
      <c r="D1788">
        <v>4</v>
      </c>
      <c r="E1788">
        <v>99</v>
      </c>
      <c r="F1788">
        <v>99</v>
      </c>
      <c r="G1788">
        <v>99</v>
      </c>
      <c r="H1788">
        <v>99</v>
      </c>
      <c r="I1788">
        <v>99</v>
      </c>
      <c r="J1788">
        <v>999</v>
      </c>
      <c r="K1788">
        <v>99</v>
      </c>
      <c r="L1788">
        <v>8</v>
      </c>
      <c r="M1788">
        <v>99</v>
      </c>
      <c r="N1788">
        <v>99</v>
      </c>
      <c r="O1788">
        <v>99</v>
      </c>
      <c r="P1788">
        <v>99</v>
      </c>
      <c r="Q1788">
        <v>39</v>
      </c>
      <c r="R1788">
        <v>81</v>
      </c>
      <c r="S1788">
        <v>8</v>
      </c>
      <c r="T1788">
        <v>8.0987654320987641</v>
      </c>
      <c r="U1788">
        <v>29.456790123456791</v>
      </c>
      <c r="V1788">
        <v>9.8765432098765444</v>
      </c>
      <c r="W1788">
        <v>18.518518518518519</v>
      </c>
      <c r="X1788">
        <v>100</v>
      </c>
      <c r="Y1788">
        <v>88.8888888888889</v>
      </c>
      <c r="Z1788">
        <v>5.1005673436938972</v>
      </c>
      <c r="AA1788">
        <v>0</v>
      </c>
      <c r="AB1788">
        <v>1.7327986231627388</v>
      </c>
      <c r="AD1788">
        <v>50.851560116234815</v>
      </c>
      <c r="AF1788">
        <v>11.807580174927111</v>
      </c>
      <c r="AG1788">
        <v>15.462280718808122</v>
      </c>
      <c r="AH1788">
        <v>0</v>
      </c>
      <c r="AI1788">
        <v>3</v>
      </c>
      <c r="AJ1788">
        <v>111.96666666666664</v>
      </c>
      <c r="AK1788">
        <v>19.996285851957126</v>
      </c>
    </row>
    <row r="1789" spans="1:37">
      <c r="A1789">
        <v>16</v>
      </c>
      <c r="B1789">
        <v>269</v>
      </c>
      <c r="C1789">
        <v>2022</v>
      </c>
      <c r="D1789">
        <v>5</v>
      </c>
      <c r="E1789">
        <v>99</v>
      </c>
      <c r="F1789">
        <v>99</v>
      </c>
      <c r="G1789">
        <v>99</v>
      </c>
      <c r="H1789">
        <v>99</v>
      </c>
      <c r="I1789">
        <v>99</v>
      </c>
      <c r="J1789">
        <v>999</v>
      </c>
      <c r="K1789">
        <v>99</v>
      </c>
      <c r="L1789">
        <v>8</v>
      </c>
      <c r="M1789">
        <v>99</v>
      </c>
      <c r="N1789">
        <v>99</v>
      </c>
      <c r="O1789">
        <v>99</v>
      </c>
      <c r="P1789">
        <v>99</v>
      </c>
      <c r="Q1789">
        <v>21</v>
      </c>
      <c r="R1789">
        <v>82</v>
      </c>
      <c r="S1789">
        <v>8</v>
      </c>
      <c r="T1789">
        <v>8.1829268292682951</v>
      </c>
      <c r="U1789">
        <v>28.70121951219512</v>
      </c>
      <c r="V1789">
        <v>10.975609756097562</v>
      </c>
      <c r="W1789">
        <v>29.268292682926838</v>
      </c>
      <c r="X1789">
        <v>93.902439024390233</v>
      </c>
      <c r="Y1789">
        <v>82.926829268292678</v>
      </c>
      <c r="Z1789">
        <v>6.6369346050578599</v>
      </c>
      <c r="AA1789">
        <v>0</v>
      </c>
      <c r="AB1789">
        <v>2.2638627079617</v>
      </c>
      <c r="AD1789">
        <v>58.023337786736818</v>
      </c>
      <c r="AF1789">
        <v>16.97722567287785</v>
      </c>
      <c r="AG1789">
        <v>22.175424710970404</v>
      </c>
      <c r="AH1789">
        <v>0</v>
      </c>
      <c r="AI1789">
        <v>0</v>
      </c>
    </row>
    <row r="1790" spans="1:37">
      <c r="A1790">
        <v>16</v>
      </c>
      <c r="B1790">
        <v>270</v>
      </c>
      <c r="C1790">
        <v>2022</v>
      </c>
      <c r="D1790">
        <v>6</v>
      </c>
      <c r="E1790">
        <v>99</v>
      </c>
      <c r="F1790">
        <v>99</v>
      </c>
      <c r="G1790">
        <v>99</v>
      </c>
      <c r="H1790">
        <v>99</v>
      </c>
      <c r="I1790">
        <v>99</v>
      </c>
      <c r="J1790">
        <v>999</v>
      </c>
      <c r="K1790">
        <v>99</v>
      </c>
      <c r="L1790">
        <v>8</v>
      </c>
      <c r="M1790">
        <v>99</v>
      </c>
      <c r="N1790">
        <v>99</v>
      </c>
      <c r="O1790">
        <v>99</v>
      </c>
      <c r="P1790">
        <v>99</v>
      </c>
      <c r="Q1790">
        <v>37</v>
      </c>
      <c r="R1790">
        <v>102</v>
      </c>
      <c r="S1790">
        <v>8</v>
      </c>
      <c r="T1790">
        <v>7.7156862745098014</v>
      </c>
      <c r="U1790">
        <v>28.581372549019605</v>
      </c>
      <c r="V1790">
        <v>6.862745098039218</v>
      </c>
      <c r="W1790">
        <v>16.666666666666671</v>
      </c>
      <c r="X1790">
        <v>92.15686274509801</v>
      </c>
      <c r="Y1790">
        <v>81.372549019607817</v>
      </c>
      <c r="Z1790">
        <v>7.1597147822499556</v>
      </c>
      <c r="AA1790">
        <v>0</v>
      </c>
      <c r="AB1790">
        <v>2.0692778459011012</v>
      </c>
      <c r="AD1790">
        <v>42.646277941644925</v>
      </c>
      <c r="AF1790">
        <v>15.044247787610621</v>
      </c>
      <c r="AG1790">
        <v>19.721025252491089</v>
      </c>
      <c r="AH1790">
        <v>0</v>
      </c>
      <c r="AI1790">
        <v>1</v>
      </c>
      <c r="AJ1790">
        <v>128.1</v>
      </c>
      <c r="AK1790">
        <v>19.742434575502063</v>
      </c>
    </row>
    <row r="1791" spans="1:37">
      <c r="A1791">
        <v>16</v>
      </c>
      <c r="B1791">
        <v>271</v>
      </c>
      <c r="C1791">
        <v>2022</v>
      </c>
      <c r="D1791">
        <v>7</v>
      </c>
      <c r="E1791">
        <v>99</v>
      </c>
      <c r="F1791">
        <v>99</v>
      </c>
      <c r="G1791">
        <v>99</v>
      </c>
      <c r="H1791">
        <v>99</v>
      </c>
      <c r="I1791">
        <v>99</v>
      </c>
      <c r="J1791">
        <v>999</v>
      </c>
      <c r="K1791">
        <v>99</v>
      </c>
      <c r="L1791">
        <v>8</v>
      </c>
      <c r="M1791">
        <v>99</v>
      </c>
      <c r="N1791">
        <v>99</v>
      </c>
      <c r="O1791">
        <v>99</v>
      </c>
      <c r="P1791">
        <v>99</v>
      </c>
      <c r="Q1791">
        <v>3</v>
      </c>
      <c r="R1791">
        <v>3</v>
      </c>
      <c r="S1791">
        <v>8</v>
      </c>
      <c r="T1791">
        <v>9</v>
      </c>
      <c r="U1791">
        <v>25.599999999999994</v>
      </c>
      <c r="V1791">
        <v>0</v>
      </c>
      <c r="W1791">
        <v>33.333333333333343</v>
      </c>
      <c r="X1791">
        <v>66.666666666666686</v>
      </c>
      <c r="Y1791">
        <v>66.666666666666686</v>
      </c>
      <c r="Z1791">
        <v>8.2740558373750481</v>
      </c>
      <c r="AA1791">
        <v>0</v>
      </c>
      <c r="AB1791">
        <v>1.4142135623730951</v>
      </c>
      <c r="AD1791">
        <v>48.71261122697485</v>
      </c>
      <c r="AF1791">
        <v>3.0303030303030303</v>
      </c>
      <c r="AG1791">
        <v>3.8218462304055745</v>
      </c>
      <c r="AH1791">
        <v>0</v>
      </c>
      <c r="AI1791">
        <v>0</v>
      </c>
    </row>
    <row r="1792" spans="1:37">
      <c r="A1792">
        <v>16</v>
      </c>
      <c r="B1792">
        <v>272</v>
      </c>
      <c r="C1792">
        <v>2022</v>
      </c>
      <c r="D1792">
        <v>8</v>
      </c>
      <c r="E1792">
        <v>99</v>
      </c>
      <c r="F1792">
        <v>99</v>
      </c>
      <c r="G1792">
        <v>99</v>
      </c>
      <c r="H1792">
        <v>99</v>
      </c>
      <c r="I1792">
        <v>99</v>
      </c>
      <c r="J1792">
        <v>999</v>
      </c>
      <c r="K1792">
        <v>99</v>
      </c>
      <c r="L1792">
        <v>8</v>
      </c>
      <c r="M1792">
        <v>99</v>
      </c>
      <c r="N1792">
        <v>99</v>
      </c>
      <c r="O1792">
        <v>99</v>
      </c>
      <c r="P1792">
        <v>99</v>
      </c>
      <c r="Q1792">
        <v>17</v>
      </c>
      <c r="R1792">
        <v>37</v>
      </c>
      <c r="S1792">
        <v>8</v>
      </c>
      <c r="T1792">
        <v>7.108108108108107</v>
      </c>
      <c r="U1792">
        <v>26.191891891891881</v>
      </c>
      <c r="V1792">
        <v>13.513513513513516</v>
      </c>
      <c r="W1792">
        <v>10.810810810810812</v>
      </c>
      <c r="X1792">
        <v>89.189189189189179</v>
      </c>
      <c r="Y1792">
        <v>75.675675675675691</v>
      </c>
      <c r="Z1792">
        <v>7.1020125955416358</v>
      </c>
      <c r="AA1792">
        <v>0</v>
      </c>
      <c r="AB1792">
        <v>2.4025187659506591</v>
      </c>
      <c r="AD1792">
        <v>47.334498371296306</v>
      </c>
      <c r="AF1792">
        <v>9.8527414587383184</v>
      </c>
      <c r="AG1792">
        <v>13.457105562807229</v>
      </c>
      <c r="AH1792">
        <v>8.1081081081081106</v>
      </c>
      <c r="AI1792">
        <v>0</v>
      </c>
    </row>
    <row r="1793" spans="1:37">
      <c r="A1793">
        <v>16</v>
      </c>
      <c r="B1793">
        <v>273</v>
      </c>
      <c r="C1793">
        <v>2022</v>
      </c>
      <c r="D1793">
        <v>9</v>
      </c>
      <c r="E1793">
        <v>99</v>
      </c>
      <c r="F1793">
        <v>99</v>
      </c>
      <c r="G1793">
        <v>99</v>
      </c>
      <c r="H1793">
        <v>99</v>
      </c>
      <c r="I1793">
        <v>99</v>
      </c>
      <c r="J1793">
        <v>999</v>
      </c>
      <c r="K1793">
        <v>99</v>
      </c>
      <c r="L1793">
        <v>8</v>
      </c>
      <c r="M1793">
        <v>99</v>
      </c>
      <c r="N1793">
        <v>99</v>
      </c>
      <c r="O1793">
        <v>99</v>
      </c>
      <c r="P1793">
        <v>99</v>
      </c>
      <c r="Q1793">
        <v>30</v>
      </c>
      <c r="R1793">
        <v>72</v>
      </c>
      <c r="S1793">
        <v>8</v>
      </c>
      <c r="T1793">
        <v>7.75</v>
      </c>
      <c r="U1793">
        <v>24.527777777777779</v>
      </c>
      <c r="V1793">
        <v>5.5555555555555562</v>
      </c>
      <c r="W1793">
        <v>15.27777777777778</v>
      </c>
      <c r="X1793">
        <v>87.5</v>
      </c>
      <c r="Y1793">
        <v>54.16666666666665</v>
      </c>
      <c r="Z1793">
        <v>7.3124365566520897</v>
      </c>
      <c r="AA1793">
        <v>0</v>
      </c>
      <c r="AB1793">
        <v>1.854049621773916</v>
      </c>
      <c r="AD1793">
        <v>44.859970557675695</v>
      </c>
      <c r="AF1793">
        <v>13.432835820895528</v>
      </c>
      <c r="AG1793">
        <v>16.429129609645365</v>
      </c>
      <c r="AH1793">
        <v>5.5555555555555562</v>
      </c>
      <c r="AI1793">
        <v>0</v>
      </c>
    </row>
    <row r="1794" spans="1:37">
      <c r="A1794">
        <v>16</v>
      </c>
      <c r="B1794">
        <v>274</v>
      </c>
      <c r="C1794">
        <v>2022</v>
      </c>
      <c r="D1794">
        <v>10</v>
      </c>
      <c r="E1794">
        <v>99</v>
      </c>
      <c r="F1794">
        <v>99</v>
      </c>
      <c r="G1794">
        <v>99</v>
      </c>
      <c r="H1794">
        <v>99</v>
      </c>
      <c r="I1794">
        <v>99</v>
      </c>
      <c r="J1794">
        <v>999</v>
      </c>
      <c r="K1794">
        <v>99</v>
      </c>
      <c r="L1794">
        <v>8</v>
      </c>
      <c r="M1794">
        <v>99</v>
      </c>
      <c r="N1794">
        <v>99</v>
      </c>
      <c r="O1794">
        <v>99</v>
      </c>
      <c r="P1794">
        <v>99</v>
      </c>
      <c r="Q1794">
        <v>89</v>
      </c>
      <c r="R1794">
        <v>288</v>
      </c>
      <c r="S1794">
        <v>8</v>
      </c>
      <c r="T1794">
        <v>7.5173611111111107</v>
      </c>
      <c r="U1794">
        <v>24.628819444444431</v>
      </c>
      <c r="V1794">
        <v>2.4305555555555558</v>
      </c>
      <c r="W1794">
        <v>11.111111111111112</v>
      </c>
      <c r="X1794">
        <v>93.055555555555557</v>
      </c>
      <c r="Y1794">
        <v>60.069444444444443</v>
      </c>
      <c r="Z1794">
        <v>5.752876936866782</v>
      </c>
      <c r="AA1794">
        <v>0</v>
      </c>
      <c r="AB1794">
        <v>1.8426969162492048</v>
      </c>
      <c r="AD1794">
        <v>60.205899460970087</v>
      </c>
      <c r="AF1794">
        <v>13.819577735124762</v>
      </c>
      <c r="AG1794">
        <v>16.270257251321798</v>
      </c>
      <c r="AH1794">
        <v>0</v>
      </c>
      <c r="AI1794">
        <v>0</v>
      </c>
    </row>
    <row r="1795" spans="1:37">
      <c r="A1795">
        <v>16</v>
      </c>
      <c r="B1795">
        <v>275</v>
      </c>
      <c r="C1795">
        <v>2022</v>
      </c>
      <c r="D1795">
        <v>11</v>
      </c>
      <c r="E1795">
        <v>99</v>
      </c>
      <c r="F1795">
        <v>99</v>
      </c>
      <c r="G1795">
        <v>99</v>
      </c>
      <c r="H1795">
        <v>99</v>
      </c>
      <c r="I1795">
        <v>99</v>
      </c>
      <c r="J1795">
        <v>999</v>
      </c>
      <c r="K1795">
        <v>99</v>
      </c>
      <c r="L1795">
        <v>8</v>
      </c>
      <c r="M1795">
        <v>99</v>
      </c>
      <c r="N1795">
        <v>99</v>
      </c>
      <c r="O1795">
        <v>99</v>
      </c>
      <c r="P1795">
        <v>99</v>
      </c>
      <c r="Q1795">
        <v>63</v>
      </c>
      <c r="R1795">
        <v>223</v>
      </c>
      <c r="S1795">
        <v>8</v>
      </c>
      <c r="T1795">
        <v>6.8340807174887885</v>
      </c>
      <c r="U1795">
        <v>25.01748878923766</v>
      </c>
      <c r="V1795">
        <v>11.210762331838563</v>
      </c>
      <c r="W1795">
        <v>11.659192825112104</v>
      </c>
      <c r="X1795">
        <v>96.86098654708519</v>
      </c>
      <c r="Y1795">
        <v>58.295964125560531</v>
      </c>
      <c r="Z1795">
        <v>5.9708942002285994</v>
      </c>
      <c r="AA1795">
        <v>0</v>
      </c>
      <c r="AB1795">
        <v>2.1142915218163725</v>
      </c>
      <c r="AD1795">
        <v>38.87281381819421</v>
      </c>
      <c r="AF1795">
        <v>14.32241490044958</v>
      </c>
      <c r="AG1795">
        <v>16.9044257119136</v>
      </c>
      <c r="AH1795">
        <v>0</v>
      </c>
      <c r="AI1795">
        <v>2</v>
      </c>
      <c r="AJ1795">
        <v>109.5</v>
      </c>
      <c r="AK1795">
        <v>23.773619121249141</v>
      </c>
    </row>
    <row r="1796" spans="1:37">
      <c r="A1796">
        <v>16</v>
      </c>
      <c r="B1796">
        <v>276</v>
      </c>
      <c r="C1796">
        <v>2022</v>
      </c>
      <c r="D1796">
        <v>12</v>
      </c>
      <c r="E1796">
        <v>99</v>
      </c>
      <c r="F1796">
        <v>99</v>
      </c>
      <c r="G1796">
        <v>99</v>
      </c>
      <c r="H1796">
        <v>99</v>
      </c>
      <c r="I1796">
        <v>99</v>
      </c>
      <c r="J1796">
        <v>999</v>
      </c>
      <c r="K1796">
        <v>99</v>
      </c>
      <c r="L1796">
        <v>8</v>
      </c>
      <c r="M1796">
        <v>99</v>
      </c>
      <c r="N1796">
        <v>99</v>
      </c>
      <c r="O1796">
        <v>99</v>
      </c>
      <c r="P1796">
        <v>99</v>
      </c>
      <c r="Q1796">
        <v>18</v>
      </c>
      <c r="R1796">
        <v>42</v>
      </c>
      <c r="S1796">
        <v>8</v>
      </c>
      <c r="T1796">
        <v>8.1428571428571388</v>
      </c>
      <c r="U1796">
        <v>26.976190476190485</v>
      </c>
      <c r="V1796">
        <v>7.1428571428571441</v>
      </c>
      <c r="W1796">
        <v>28.571428571428577</v>
      </c>
      <c r="X1796">
        <v>95.238095238095283</v>
      </c>
      <c r="Y1796">
        <v>78.571428571428555</v>
      </c>
      <c r="Z1796">
        <v>5.8091803177142811</v>
      </c>
      <c r="AA1796">
        <v>0</v>
      </c>
      <c r="AB1796">
        <v>2.5314350209527681</v>
      </c>
      <c r="AD1796">
        <v>47.818455019687349</v>
      </c>
      <c r="AF1796">
        <v>8.6242299794661257</v>
      </c>
      <c r="AG1796">
        <v>11.491221842449569</v>
      </c>
      <c r="AH1796">
        <v>0</v>
      </c>
      <c r="AI1796">
        <v>0</v>
      </c>
    </row>
    <row r="1797" spans="1:37">
      <c r="A1797">
        <v>16</v>
      </c>
      <c r="B1797">
        <v>277</v>
      </c>
      <c r="C1797">
        <v>2022</v>
      </c>
      <c r="D1797">
        <v>1</v>
      </c>
      <c r="E1797">
        <v>99</v>
      </c>
      <c r="F1797">
        <v>99</v>
      </c>
      <c r="G1797">
        <v>99</v>
      </c>
      <c r="H1797">
        <v>99</v>
      </c>
      <c r="I1797">
        <v>99</v>
      </c>
      <c r="J1797">
        <v>999</v>
      </c>
      <c r="K1797">
        <v>99</v>
      </c>
      <c r="L1797">
        <v>9</v>
      </c>
      <c r="M1797">
        <v>99</v>
      </c>
      <c r="N1797">
        <v>99</v>
      </c>
      <c r="O1797">
        <v>99</v>
      </c>
      <c r="P1797">
        <v>99</v>
      </c>
      <c r="R1797">
        <v>0</v>
      </c>
    </row>
    <row r="1798" spans="1:37">
      <c r="A1798">
        <v>16</v>
      </c>
      <c r="B1798">
        <v>278</v>
      </c>
      <c r="C1798">
        <v>2022</v>
      </c>
      <c r="D1798">
        <v>2</v>
      </c>
      <c r="E1798">
        <v>99</v>
      </c>
      <c r="F1798">
        <v>99</v>
      </c>
      <c r="G1798">
        <v>99</v>
      </c>
      <c r="H1798">
        <v>99</v>
      </c>
      <c r="I1798">
        <v>99</v>
      </c>
      <c r="J1798">
        <v>999</v>
      </c>
      <c r="K1798">
        <v>99</v>
      </c>
      <c r="L1798">
        <v>9</v>
      </c>
      <c r="M1798">
        <v>99</v>
      </c>
      <c r="N1798">
        <v>99</v>
      </c>
      <c r="O1798">
        <v>99</v>
      </c>
      <c r="P1798">
        <v>99</v>
      </c>
      <c r="R1798">
        <v>0</v>
      </c>
    </row>
    <row r="1799" spans="1:37">
      <c r="A1799">
        <v>16</v>
      </c>
      <c r="B1799">
        <v>279</v>
      </c>
      <c r="C1799">
        <v>2022</v>
      </c>
      <c r="D1799">
        <v>3</v>
      </c>
      <c r="E1799">
        <v>99</v>
      </c>
      <c r="F1799">
        <v>99</v>
      </c>
      <c r="G1799">
        <v>99</v>
      </c>
      <c r="H1799">
        <v>99</v>
      </c>
      <c r="I1799">
        <v>99</v>
      </c>
      <c r="J1799">
        <v>999</v>
      </c>
      <c r="K1799">
        <v>99</v>
      </c>
      <c r="L1799">
        <v>9</v>
      </c>
      <c r="M1799">
        <v>99</v>
      </c>
      <c r="N1799">
        <v>99</v>
      </c>
      <c r="O1799">
        <v>99</v>
      </c>
      <c r="P1799">
        <v>99</v>
      </c>
      <c r="R1799">
        <v>0</v>
      </c>
    </row>
    <row r="1800" spans="1:37">
      <c r="A1800">
        <v>16</v>
      </c>
      <c r="B1800">
        <v>280</v>
      </c>
      <c r="C1800">
        <v>2022</v>
      </c>
      <c r="D1800">
        <v>4</v>
      </c>
      <c r="E1800">
        <v>99</v>
      </c>
      <c r="F1800">
        <v>99</v>
      </c>
      <c r="G1800">
        <v>99</v>
      </c>
      <c r="H1800">
        <v>99</v>
      </c>
      <c r="I1800">
        <v>99</v>
      </c>
      <c r="J1800">
        <v>999</v>
      </c>
      <c r="K1800">
        <v>99</v>
      </c>
      <c r="L1800">
        <v>9</v>
      </c>
      <c r="M1800">
        <v>99</v>
      </c>
      <c r="N1800">
        <v>99</v>
      </c>
      <c r="O1800">
        <v>99</v>
      </c>
      <c r="P1800">
        <v>99</v>
      </c>
      <c r="R1800">
        <v>0</v>
      </c>
    </row>
    <row r="1801" spans="1:37">
      <c r="A1801">
        <v>16</v>
      </c>
      <c r="B1801">
        <v>281</v>
      </c>
      <c r="C1801">
        <v>2022</v>
      </c>
      <c r="D1801">
        <v>5</v>
      </c>
      <c r="E1801">
        <v>99</v>
      </c>
      <c r="F1801">
        <v>99</v>
      </c>
      <c r="G1801">
        <v>99</v>
      </c>
      <c r="H1801">
        <v>99</v>
      </c>
      <c r="I1801">
        <v>99</v>
      </c>
      <c r="J1801">
        <v>999</v>
      </c>
      <c r="K1801">
        <v>99</v>
      </c>
      <c r="L1801">
        <v>9</v>
      </c>
      <c r="M1801">
        <v>99</v>
      </c>
      <c r="N1801">
        <v>99</v>
      </c>
      <c r="O1801">
        <v>99</v>
      </c>
      <c r="P1801">
        <v>99</v>
      </c>
      <c r="R1801">
        <v>0</v>
      </c>
    </row>
    <row r="1802" spans="1:37">
      <c r="A1802">
        <v>16</v>
      </c>
      <c r="B1802">
        <v>282</v>
      </c>
      <c r="C1802">
        <v>2022</v>
      </c>
      <c r="D1802">
        <v>6</v>
      </c>
      <c r="E1802">
        <v>99</v>
      </c>
      <c r="F1802">
        <v>99</v>
      </c>
      <c r="G1802">
        <v>99</v>
      </c>
      <c r="H1802">
        <v>99</v>
      </c>
      <c r="I1802">
        <v>99</v>
      </c>
      <c r="J1802">
        <v>999</v>
      </c>
      <c r="K1802">
        <v>99</v>
      </c>
      <c r="L1802">
        <v>9</v>
      </c>
      <c r="M1802">
        <v>99</v>
      </c>
      <c r="N1802">
        <v>99</v>
      </c>
      <c r="O1802">
        <v>99</v>
      </c>
      <c r="P1802">
        <v>99</v>
      </c>
      <c r="R1802">
        <v>0</v>
      </c>
    </row>
    <row r="1803" spans="1:37">
      <c r="A1803">
        <v>16</v>
      </c>
      <c r="B1803">
        <v>283</v>
      </c>
      <c r="C1803">
        <v>2022</v>
      </c>
      <c r="D1803">
        <v>7</v>
      </c>
      <c r="E1803">
        <v>99</v>
      </c>
      <c r="F1803">
        <v>99</v>
      </c>
      <c r="G1803">
        <v>99</v>
      </c>
      <c r="H1803">
        <v>99</v>
      </c>
      <c r="I1803">
        <v>99</v>
      </c>
      <c r="J1803">
        <v>999</v>
      </c>
      <c r="K1803">
        <v>99</v>
      </c>
      <c r="L1803">
        <v>9</v>
      </c>
      <c r="M1803">
        <v>99</v>
      </c>
      <c r="N1803">
        <v>99</v>
      </c>
      <c r="O1803">
        <v>99</v>
      </c>
      <c r="P1803">
        <v>99</v>
      </c>
      <c r="R1803">
        <v>0</v>
      </c>
    </row>
    <row r="1804" spans="1:37">
      <c r="A1804">
        <v>16</v>
      </c>
      <c r="B1804">
        <v>284</v>
      </c>
      <c r="C1804">
        <v>2022</v>
      </c>
      <c r="D1804">
        <v>8</v>
      </c>
      <c r="E1804">
        <v>99</v>
      </c>
      <c r="F1804">
        <v>99</v>
      </c>
      <c r="G1804">
        <v>99</v>
      </c>
      <c r="H1804">
        <v>99</v>
      </c>
      <c r="I1804">
        <v>99</v>
      </c>
      <c r="J1804">
        <v>999</v>
      </c>
      <c r="K1804">
        <v>99</v>
      </c>
      <c r="L1804">
        <v>9</v>
      </c>
      <c r="M1804">
        <v>99</v>
      </c>
      <c r="N1804">
        <v>99</v>
      </c>
      <c r="O1804">
        <v>99</v>
      </c>
      <c r="P1804">
        <v>99</v>
      </c>
      <c r="R1804">
        <v>0</v>
      </c>
    </row>
    <row r="1805" spans="1:37">
      <c r="A1805">
        <v>16</v>
      </c>
      <c r="B1805">
        <v>285</v>
      </c>
      <c r="C1805">
        <v>2022</v>
      </c>
      <c r="D1805">
        <v>9</v>
      </c>
      <c r="E1805">
        <v>99</v>
      </c>
      <c r="F1805">
        <v>99</v>
      </c>
      <c r="G1805">
        <v>99</v>
      </c>
      <c r="H1805">
        <v>99</v>
      </c>
      <c r="I1805">
        <v>99</v>
      </c>
      <c r="J1805">
        <v>999</v>
      </c>
      <c r="K1805">
        <v>99</v>
      </c>
      <c r="L1805">
        <v>9</v>
      </c>
      <c r="M1805">
        <v>99</v>
      </c>
      <c r="N1805">
        <v>99</v>
      </c>
      <c r="O1805">
        <v>99</v>
      </c>
      <c r="P1805">
        <v>99</v>
      </c>
      <c r="R1805">
        <v>0</v>
      </c>
    </row>
    <row r="1806" spans="1:37">
      <c r="A1806">
        <v>16</v>
      </c>
      <c r="B1806">
        <v>286</v>
      </c>
      <c r="C1806">
        <v>2022</v>
      </c>
      <c r="D1806">
        <v>10</v>
      </c>
      <c r="E1806">
        <v>99</v>
      </c>
      <c r="F1806">
        <v>99</v>
      </c>
      <c r="G1806">
        <v>99</v>
      </c>
      <c r="H1806">
        <v>99</v>
      </c>
      <c r="I1806">
        <v>99</v>
      </c>
      <c r="J1806">
        <v>999</v>
      </c>
      <c r="K1806">
        <v>99</v>
      </c>
      <c r="L1806">
        <v>9</v>
      </c>
      <c r="M1806">
        <v>99</v>
      </c>
      <c r="N1806">
        <v>99</v>
      </c>
      <c r="O1806">
        <v>99</v>
      </c>
      <c r="P1806">
        <v>99</v>
      </c>
      <c r="R1806">
        <v>0</v>
      </c>
    </row>
    <row r="1807" spans="1:37">
      <c r="A1807">
        <v>16</v>
      </c>
      <c r="B1807">
        <v>287</v>
      </c>
      <c r="C1807">
        <v>2022</v>
      </c>
      <c r="D1807">
        <v>11</v>
      </c>
      <c r="E1807">
        <v>99</v>
      </c>
      <c r="F1807">
        <v>99</v>
      </c>
      <c r="G1807">
        <v>99</v>
      </c>
      <c r="H1807">
        <v>99</v>
      </c>
      <c r="I1807">
        <v>99</v>
      </c>
      <c r="J1807">
        <v>999</v>
      </c>
      <c r="K1807">
        <v>99</v>
      </c>
      <c r="L1807">
        <v>9</v>
      </c>
      <c r="M1807">
        <v>99</v>
      </c>
      <c r="N1807">
        <v>99</v>
      </c>
      <c r="O1807">
        <v>99</v>
      </c>
      <c r="P1807">
        <v>99</v>
      </c>
      <c r="R1807">
        <v>0</v>
      </c>
    </row>
    <row r="1808" spans="1:37">
      <c r="A1808">
        <v>16</v>
      </c>
      <c r="B1808">
        <v>288</v>
      </c>
      <c r="C1808">
        <v>2022</v>
      </c>
      <c r="D1808">
        <v>12</v>
      </c>
      <c r="E1808">
        <v>99</v>
      </c>
      <c r="F1808">
        <v>99</v>
      </c>
      <c r="G1808">
        <v>99</v>
      </c>
      <c r="H1808">
        <v>99</v>
      </c>
      <c r="I1808">
        <v>99</v>
      </c>
      <c r="J1808">
        <v>999</v>
      </c>
      <c r="K1808">
        <v>99</v>
      </c>
      <c r="L1808">
        <v>9</v>
      </c>
      <c r="M1808">
        <v>99</v>
      </c>
      <c r="N1808">
        <v>99</v>
      </c>
      <c r="O1808">
        <v>99</v>
      </c>
      <c r="P1808">
        <v>99</v>
      </c>
      <c r="R1808">
        <v>0</v>
      </c>
    </row>
    <row r="1809" spans="1:35">
      <c r="A1809">
        <v>16</v>
      </c>
      <c r="B1809">
        <v>289</v>
      </c>
      <c r="C1809">
        <v>2022</v>
      </c>
      <c r="D1809">
        <v>1</v>
      </c>
      <c r="E1809">
        <v>99</v>
      </c>
      <c r="F1809">
        <v>99</v>
      </c>
      <c r="G1809">
        <v>99</v>
      </c>
      <c r="H1809">
        <v>99</v>
      </c>
      <c r="I1809">
        <v>99</v>
      </c>
      <c r="J1809">
        <v>999</v>
      </c>
      <c r="K1809">
        <v>99</v>
      </c>
      <c r="L1809">
        <v>10</v>
      </c>
      <c r="M1809">
        <v>99</v>
      </c>
      <c r="N1809">
        <v>99</v>
      </c>
      <c r="O1809">
        <v>99</v>
      </c>
      <c r="P1809">
        <v>99</v>
      </c>
      <c r="R1809">
        <v>0</v>
      </c>
    </row>
    <row r="1810" spans="1:35">
      <c r="A1810">
        <v>16</v>
      </c>
      <c r="B1810">
        <v>290</v>
      </c>
      <c r="C1810">
        <v>2022</v>
      </c>
      <c r="D1810">
        <v>2</v>
      </c>
      <c r="E1810">
        <v>99</v>
      </c>
      <c r="F1810">
        <v>99</v>
      </c>
      <c r="G1810">
        <v>99</v>
      </c>
      <c r="H1810">
        <v>99</v>
      </c>
      <c r="I1810">
        <v>99</v>
      </c>
      <c r="J1810">
        <v>999</v>
      </c>
      <c r="K1810">
        <v>99</v>
      </c>
      <c r="L1810">
        <v>10</v>
      </c>
      <c r="M1810">
        <v>99</v>
      </c>
      <c r="N1810">
        <v>99</v>
      </c>
      <c r="O1810">
        <v>99</v>
      </c>
      <c r="P1810">
        <v>99</v>
      </c>
      <c r="R1810">
        <v>0</v>
      </c>
    </row>
    <row r="1811" spans="1:35">
      <c r="A1811">
        <v>16</v>
      </c>
      <c r="B1811">
        <v>291</v>
      </c>
      <c r="C1811">
        <v>2022</v>
      </c>
      <c r="D1811">
        <v>3</v>
      </c>
      <c r="E1811">
        <v>99</v>
      </c>
      <c r="F1811">
        <v>99</v>
      </c>
      <c r="G1811">
        <v>99</v>
      </c>
      <c r="H1811">
        <v>99</v>
      </c>
      <c r="I1811">
        <v>99</v>
      </c>
      <c r="J1811">
        <v>999</v>
      </c>
      <c r="K1811">
        <v>99</v>
      </c>
      <c r="L1811">
        <v>10</v>
      </c>
      <c r="M1811">
        <v>99</v>
      </c>
      <c r="N1811">
        <v>99</v>
      </c>
      <c r="O1811">
        <v>99</v>
      </c>
      <c r="P1811">
        <v>99</v>
      </c>
      <c r="R1811">
        <v>0</v>
      </c>
    </row>
    <row r="1812" spans="1:35">
      <c r="A1812">
        <v>16</v>
      </c>
      <c r="B1812">
        <v>292</v>
      </c>
      <c r="C1812">
        <v>2022</v>
      </c>
      <c r="D1812">
        <v>4</v>
      </c>
      <c r="E1812">
        <v>99</v>
      </c>
      <c r="F1812">
        <v>99</v>
      </c>
      <c r="G1812">
        <v>99</v>
      </c>
      <c r="H1812">
        <v>99</v>
      </c>
      <c r="I1812">
        <v>99</v>
      </c>
      <c r="J1812">
        <v>999</v>
      </c>
      <c r="K1812">
        <v>99</v>
      </c>
      <c r="L1812">
        <v>10</v>
      </c>
      <c r="M1812">
        <v>99</v>
      </c>
      <c r="N1812">
        <v>99</v>
      </c>
      <c r="O1812">
        <v>99</v>
      </c>
      <c r="P1812">
        <v>99</v>
      </c>
      <c r="R1812">
        <v>0</v>
      </c>
    </row>
    <row r="1813" spans="1:35">
      <c r="A1813">
        <v>16</v>
      </c>
      <c r="B1813">
        <v>293</v>
      </c>
      <c r="C1813">
        <v>2022</v>
      </c>
      <c r="D1813">
        <v>5</v>
      </c>
      <c r="E1813">
        <v>99</v>
      </c>
      <c r="F1813">
        <v>99</v>
      </c>
      <c r="G1813">
        <v>99</v>
      </c>
      <c r="H1813">
        <v>99</v>
      </c>
      <c r="I1813">
        <v>99</v>
      </c>
      <c r="J1813">
        <v>999</v>
      </c>
      <c r="K1813">
        <v>99</v>
      </c>
      <c r="L1813">
        <v>10</v>
      </c>
      <c r="M1813">
        <v>99</v>
      </c>
      <c r="N1813">
        <v>99</v>
      </c>
      <c r="O1813">
        <v>99</v>
      </c>
      <c r="P1813">
        <v>99</v>
      </c>
      <c r="R1813">
        <v>0</v>
      </c>
    </row>
    <row r="1814" spans="1:35">
      <c r="A1814">
        <v>16</v>
      </c>
      <c r="B1814">
        <v>294</v>
      </c>
      <c r="C1814">
        <v>2022</v>
      </c>
      <c r="D1814">
        <v>6</v>
      </c>
      <c r="E1814">
        <v>99</v>
      </c>
      <c r="F1814">
        <v>99</v>
      </c>
      <c r="G1814">
        <v>99</v>
      </c>
      <c r="H1814">
        <v>99</v>
      </c>
      <c r="I1814">
        <v>99</v>
      </c>
      <c r="J1814">
        <v>999</v>
      </c>
      <c r="K1814">
        <v>99</v>
      </c>
      <c r="L1814">
        <v>10</v>
      </c>
      <c r="M1814">
        <v>99</v>
      </c>
      <c r="N1814">
        <v>99</v>
      </c>
      <c r="O1814">
        <v>99</v>
      </c>
      <c r="P1814">
        <v>99</v>
      </c>
      <c r="R1814">
        <v>0</v>
      </c>
    </row>
    <row r="1815" spans="1:35">
      <c r="A1815">
        <v>16</v>
      </c>
      <c r="B1815">
        <v>295</v>
      </c>
      <c r="C1815">
        <v>2022</v>
      </c>
      <c r="D1815">
        <v>7</v>
      </c>
      <c r="E1815">
        <v>99</v>
      </c>
      <c r="F1815">
        <v>99</v>
      </c>
      <c r="G1815">
        <v>99</v>
      </c>
      <c r="H1815">
        <v>99</v>
      </c>
      <c r="I1815">
        <v>99</v>
      </c>
      <c r="J1815">
        <v>999</v>
      </c>
      <c r="K1815">
        <v>99</v>
      </c>
      <c r="L1815">
        <v>10</v>
      </c>
      <c r="M1815">
        <v>99</v>
      </c>
      <c r="N1815">
        <v>99</v>
      </c>
      <c r="O1815">
        <v>99</v>
      </c>
      <c r="P1815">
        <v>99</v>
      </c>
      <c r="R1815">
        <v>0</v>
      </c>
    </row>
    <row r="1816" spans="1:35">
      <c r="A1816">
        <v>16</v>
      </c>
      <c r="B1816">
        <v>296</v>
      </c>
      <c r="C1816">
        <v>2022</v>
      </c>
      <c r="D1816">
        <v>8</v>
      </c>
      <c r="E1816">
        <v>99</v>
      </c>
      <c r="F1816">
        <v>99</v>
      </c>
      <c r="G1816">
        <v>99</v>
      </c>
      <c r="H1816">
        <v>99</v>
      </c>
      <c r="I1816">
        <v>99</v>
      </c>
      <c r="J1816">
        <v>999</v>
      </c>
      <c r="K1816">
        <v>99</v>
      </c>
      <c r="L1816">
        <v>10</v>
      </c>
      <c r="M1816">
        <v>99</v>
      </c>
      <c r="N1816">
        <v>99</v>
      </c>
      <c r="O1816">
        <v>99</v>
      </c>
      <c r="P1816">
        <v>99</v>
      </c>
      <c r="R1816">
        <v>0</v>
      </c>
    </row>
    <row r="1817" spans="1:35">
      <c r="A1817">
        <v>16</v>
      </c>
      <c r="B1817">
        <v>297</v>
      </c>
      <c r="C1817">
        <v>2022</v>
      </c>
      <c r="D1817">
        <v>9</v>
      </c>
      <c r="E1817">
        <v>99</v>
      </c>
      <c r="F1817">
        <v>99</v>
      </c>
      <c r="G1817">
        <v>99</v>
      </c>
      <c r="H1817">
        <v>99</v>
      </c>
      <c r="I1817">
        <v>99</v>
      </c>
      <c r="J1817">
        <v>999</v>
      </c>
      <c r="K1817">
        <v>99</v>
      </c>
      <c r="L1817">
        <v>10</v>
      </c>
      <c r="M1817">
        <v>99</v>
      </c>
      <c r="N1817">
        <v>99</v>
      </c>
      <c r="O1817">
        <v>99</v>
      </c>
      <c r="P1817">
        <v>99</v>
      </c>
      <c r="R1817">
        <v>0</v>
      </c>
    </row>
    <row r="1818" spans="1:35">
      <c r="A1818">
        <v>16</v>
      </c>
      <c r="B1818">
        <v>298</v>
      </c>
      <c r="C1818">
        <v>2022</v>
      </c>
      <c r="D1818">
        <v>10</v>
      </c>
      <c r="E1818">
        <v>99</v>
      </c>
      <c r="F1818">
        <v>99</v>
      </c>
      <c r="G1818">
        <v>99</v>
      </c>
      <c r="H1818">
        <v>99</v>
      </c>
      <c r="I1818">
        <v>99</v>
      </c>
      <c r="J1818">
        <v>999</v>
      </c>
      <c r="K1818">
        <v>99</v>
      </c>
      <c r="L1818">
        <v>10</v>
      </c>
      <c r="M1818">
        <v>99</v>
      </c>
      <c r="N1818">
        <v>99</v>
      </c>
      <c r="O1818">
        <v>99</v>
      </c>
      <c r="P1818">
        <v>99</v>
      </c>
      <c r="R1818">
        <v>0</v>
      </c>
    </row>
    <row r="1819" spans="1:35">
      <c r="A1819">
        <v>16</v>
      </c>
      <c r="B1819">
        <v>299</v>
      </c>
      <c r="C1819">
        <v>2022</v>
      </c>
      <c r="D1819">
        <v>11</v>
      </c>
      <c r="E1819">
        <v>99</v>
      </c>
      <c r="F1819">
        <v>99</v>
      </c>
      <c r="G1819">
        <v>99</v>
      </c>
      <c r="H1819">
        <v>99</v>
      </c>
      <c r="I1819">
        <v>99</v>
      </c>
      <c r="J1819">
        <v>999</v>
      </c>
      <c r="K1819">
        <v>99</v>
      </c>
      <c r="L1819">
        <v>10</v>
      </c>
      <c r="M1819">
        <v>99</v>
      </c>
      <c r="N1819">
        <v>99</v>
      </c>
      <c r="O1819">
        <v>99</v>
      </c>
      <c r="P1819">
        <v>99</v>
      </c>
      <c r="R1819">
        <v>0</v>
      </c>
    </row>
    <row r="1820" spans="1:35">
      <c r="A1820">
        <v>16</v>
      </c>
      <c r="B1820">
        <v>300</v>
      </c>
      <c r="C1820">
        <v>2022</v>
      </c>
      <c r="D1820">
        <v>12</v>
      </c>
      <c r="E1820">
        <v>99</v>
      </c>
      <c r="F1820">
        <v>99</v>
      </c>
      <c r="G1820">
        <v>99</v>
      </c>
      <c r="H1820">
        <v>99</v>
      </c>
      <c r="I1820">
        <v>99</v>
      </c>
      <c r="J1820">
        <v>999</v>
      </c>
      <c r="K1820">
        <v>99</v>
      </c>
      <c r="L1820">
        <v>10</v>
      </c>
      <c r="M1820">
        <v>99</v>
      </c>
      <c r="N1820">
        <v>99</v>
      </c>
      <c r="O1820">
        <v>99</v>
      </c>
      <c r="P1820">
        <v>99</v>
      </c>
      <c r="R1820">
        <v>0</v>
      </c>
    </row>
    <row r="1821" spans="1:35">
      <c r="A1821">
        <v>16</v>
      </c>
      <c r="B1821">
        <v>301</v>
      </c>
      <c r="C1821">
        <v>2022</v>
      </c>
      <c r="D1821">
        <v>1</v>
      </c>
      <c r="E1821">
        <v>99</v>
      </c>
      <c r="F1821">
        <v>99</v>
      </c>
      <c r="G1821">
        <v>99</v>
      </c>
      <c r="H1821">
        <v>99</v>
      </c>
      <c r="I1821">
        <v>99</v>
      </c>
      <c r="J1821">
        <v>999</v>
      </c>
      <c r="K1821">
        <v>99</v>
      </c>
      <c r="L1821">
        <v>11</v>
      </c>
      <c r="M1821">
        <v>99</v>
      </c>
      <c r="N1821">
        <v>99</v>
      </c>
      <c r="O1821">
        <v>99</v>
      </c>
      <c r="P1821">
        <v>99</v>
      </c>
      <c r="R1821">
        <v>0</v>
      </c>
    </row>
    <row r="1822" spans="1:35">
      <c r="A1822">
        <v>16</v>
      </c>
      <c r="B1822">
        <v>302</v>
      </c>
      <c r="C1822">
        <v>2022</v>
      </c>
      <c r="D1822">
        <v>2</v>
      </c>
      <c r="E1822">
        <v>99</v>
      </c>
      <c r="F1822">
        <v>99</v>
      </c>
      <c r="G1822">
        <v>99</v>
      </c>
      <c r="H1822">
        <v>99</v>
      </c>
      <c r="I1822">
        <v>99</v>
      </c>
      <c r="J1822">
        <v>999</v>
      </c>
      <c r="K1822">
        <v>99</v>
      </c>
      <c r="L1822">
        <v>11</v>
      </c>
      <c r="M1822">
        <v>99</v>
      </c>
      <c r="N1822">
        <v>99</v>
      </c>
      <c r="O1822">
        <v>99</v>
      </c>
      <c r="P1822">
        <v>99</v>
      </c>
      <c r="Q1822">
        <v>1</v>
      </c>
      <c r="R1822">
        <v>1</v>
      </c>
      <c r="S1822">
        <v>11</v>
      </c>
      <c r="T1822">
        <v>5</v>
      </c>
      <c r="U1822">
        <v>35.9</v>
      </c>
      <c r="V1822">
        <v>0</v>
      </c>
      <c r="W1822">
        <v>0</v>
      </c>
      <c r="X1822">
        <v>100</v>
      </c>
      <c r="Y1822">
        <v>100</v>
      </c>
      <c r="Z1822">
        <v>0</v>
      </c>
      <c r="AA1822">
        <v>0</v>
      </c>
      <c r="AB1822">
        <v>0</v>
      </c>
      <c r="AF1822">
        <v>0.31847133757961782</v>
      </c>
      <c r="AG1822">
        <v>0.4980024414604371</v>
      </c>
      <c r="AH1822">
        <v>0</v>
      </c>
      <c r="AI1822">
        <v>0</v>
      </c>
    </row>
    <row r="1823" spans="1:35">
      <c r="A1823">
        <v>16</v>
      </c>
      <c r="B1823">
        <v>303</v>
      </c>
      <c r="C1823">
        <v>2022</v>
      </c>
      <c r="D1823">
        <v>3</v>
      </c>
      <c r="E1823">
        <v>99</v>
      </c>
      <c r="F1823">
        <v>99</v>
      </c>
      <c r="G1823">
        <v>99</v>
      </c>
      <c r="H1823">
        <v>99</v>
      </c>
      <c r="I1823">
        <v>99</v>
      </c>
      <c r="J1823">
        <v>999</v>
      </c>
      <c r="K1823">
        <v>99</v>
      </c>
      <c r="L1823">
        <v>11</v>
      </c>
      <c r="M1823">
        <v>99</v>
      </c>
      <c r="N1823">
        <v>99</v>
      </c>
      <c r="O1823">
        <v>99</v>
      </c>
      <c r="P1823">
        <v>99</v>
      </c>
      <c r="R1823">
        <v>0</v>
      </c>
    </row>
    <row r="1824" spans="1:35">
      <c r="A1824">
        <v>16</v>
      </c>
      <c r="B1824">
        <v>304</v>
      </c>
      <c r="C1824">
        <v>2022</v>
      </c>
      <c r="D1824">
        <v>4</v>
      </c>
      <c r="E1824">
        <v>99</v>
      </c>
      <c r="F1824">
        <v>99</v>
      </c>
      <c r="G1824">
        <v>99</v>
      </c>
      <c r="H1824">
        <v>99</v>
      </c>
      <c r="I1824">
        <v>99</v>
      </c>
      <c r="J1824">
        <v>999</v>
      </c>
      <c r="K1824">
        <v>99</v>
      </c>
      <c r="L1824">
        <v>11</v>
      </c>
      <c r="M1824">
        <v>99</v>
      </c>
      <c r="N1824">
        <v>99</v>
      </c>
      <c r="O1824">
        <v>99</v>
      </c>
      <c r="P1824">
        <v>99</v>
      </c>
      <c r="R1824">
        <v>0</v>
      </c>
    </row>
    <row r="1825" spans="1:35">
      <c r="A1825">
        <v>16</v>
      </c>
      <c r="B1825">
        <v>305</v>
      </c>
      <c r="C1825">
        <v>2022</v>
      </c>
      <c r="D1825">
        <v>5</v>
      </c>
      <c r="E1825">
        <v>99</v>
      </c>
      <c r="F1825">
        <v>99</v>
      </c>
      <c r="G1825">
        <v>99</v>
      </c>
      <c r="H1825">
        <v>99</v>
      </c>
      <c r="I1825">
        <v>99</v>
      </c>
      <c r="J1825">
        <v>999</v>
      </c>
      <c r="K1825">
        <v>99</v>
      </c>
      <c r="L1825">
        <v>11</v>
      </c>
      <c r="M1825">
        <v>99</v>
      </c>
      <c r="N1825">
        <v>99</v>
      </c>
      <c r="O1825">
        <v>99</v>
      </c>
      <c r="P1825">
        <v>99</v>
      </c>
      <c r="Q1825">
        <v>1</v>
      </c>
      <c r="R1825">
        <v>1</v>
      </c>
      <c r="S1825">
        <v>11</v>
      </c>
      <c r="T1825">
        <v>5</v>
      </c>
      <c r="U1825">
        <v>16.3</v>
      </c>
      <c r="V1825">
        <v>0</v>
      </c>
      <c r="W1825">
        <v>0</v>
      </c>
      <c r="X1825">
        <v>100</v>
      </c>
      <c r="Y1825">
        <v>0</v>
      </c>
      <c r="Z1825">
        <v>0</v>
      </c>
      <c r="AA1825">
        <v>0</v>
      </c>
      <c r="AB1825">
        <v>0</v>
      </c>
      <c r="AF1825">
        <v>0.20703933747412012</v>
      </c>
      <c r="AG1825">
        <v>0.15358377853784477</v>
      </c>
      <c r="AH1825">
        <v>0</v>
      </c>
      <c r="AI1825">
        <v>0</v>
      </c>
    </row>
    <row r="1826" spans="1:35">
      <c r="A1826">
        <v>16</v>
      </c>
      <c r="B1826">
        <v>306</v>
      </c>
      <c r="C1826">
        <v>2022</v>
      </c>
      <c r="D1826">
        <v>6</v>
      </c>
      <c r="E1826">
        <v>99</v>
      </c>
      <c r="F1826">
        <v>99</v>
      </c>
      <c r="G1826">
        <v>99</v>
      </c>
      <c r="H1826">
        <v>99</v>
      </c>
      <c r="I1826">
        <v>99</v>
      </c>
      <c r="J1826">
        <v>999</v>
      </c>
      <c r="K1826">
        <v>99</v>
      </c>
      <c r="L1826">
        <v>11</v>
      </c>
      <c r="M1826">
        <v>99</v>
      </c>
      <c r="N1826">
        <v>99</v>
      </c>
      <c r="O1826">
        <v>99</v>
      </c>
      <c r="P1826">
        <v>99</v>
      </c>
      <c r="Q1826">
        <v>2</v>
      </c>
      <c r="R1826">
        <v>11</v>
      </c>
      <c r="S1826">
        <v>11</v>
      </c>
      <c r="T1826">
        <v>7.4545454545454541</v>
      </c>
      <c r="U1826">
        <v>29.427272727272722</v>
      </c>
      <c r="V1826">
        <v>9.0909090909090917</v>
      </c>
      <c r="W1826">
        <v>18.181818181818183</v>
      </c>
      <c r="X1826">
        <v>90.909090909090892</v>
      </c>
      <c r="Y1826">
        <v>72.727272727272734</v>
      </c>
      <c r="Z1826">
        <v>8.5489064594773101</v>
      </c>
      <c r="AA1826">
        <v>0</v>
      </c>
      <c r="AB1826">
        <v>2.1474566929123142</v>
      </c>
      <c r="AD1826">
        <v>72.27981123847303</v>
      </c>
      <c r="AF1826">
        <v>1.6224188790560474</v>
      </c>
      <c r="AG1826">
        <v>2.1897217693655424</v>
      </c>
      <c r="AH1826">
        <v>0</v>
      </c>
      <c r="AI1826">
        <v>0</v>
      </c>
    </row>
    <row r="1827" spans="1:35">
      <c r="A1827">
        <v>16</v>
      </c>
      <c r="B1827">
        <v>307</v>
      </c>
      <c r="C1827">
        <v>2022</v>
      </c>
      <c r="D1827">
        <v>7</v>
      </c>
      <c r="E1827">
        <v>99</v>
      </c>
      <c r="F1827">
        <v>99</v>
      </c>
      <c r="G1827">
        <v>99</v>
      </c>
      <c r="H1827">
        <v>99</v>
      </c>
      <c r="I1827">
        <v>99</v>
      </c>
      <c r="J1827">
        <v>999</v>
      </c>
      <c r="K1827">
        <v>99</v>
      </c>
      <c r="L1827">
        <v>11</v>
      </c>
      <c r="M1827">
        <v>99</v>
      </c>
      <c r="N1827">
        <v>99</v>
      </c>
      <c r="O1827">
        <v>99</v>
      </c>
      <c r="P1827">
        <v>99</v>
      </c>
      <c r="R1827">
        <v>0</v>
      </c>
    </row>
    <row r="1828" spans="1:35">
      <c r="A1828">
        <v>16</v>
      </c>
      <c r="B1828">
        <v>308</v>
      </c>
      <c r="C1828">
        <v>2022</v>
      </c>
      <c r="D1828">
        <v>8</v>
      </c>
      <c r="E1828">
        <v>99</v>
      </c>
      <c r="F1828">
        <v>99</v>
      </c>
      <c r="G1828">
        <v>99</v>
      </c>
      <c r="H1828">
        <v>99</v>
      </c>
      <c r="I1828">
        <v>99</v>
      </c>
      <c r="J1828">
        <v>999</v>
      </c>
      <c r="K1828">
        <v>99</v>
      </c>
      <c r="L1828">
        <v>11</v>
      </c>
      <c r="M1828">
        <v>99</v>
      </c>
      <c r="N1828">
        <v>99</v>
      </c>
      <c r="O1828">
        <v>99</v>
      </c>
      <c r="P1828">
        <v>99</v>
      </c>
      <c r="Q1828">
        <v>1</v>
      </c>
      <c r="R1828">
        <v>1</v>
      </c>
      <c r="S1828">
        <v>11</v>
      </c>
      <c r="T1828">
        <v>5</v>
      </c>
      <c r="U1828">
        <v>44.5</v>
      </c>
      <c r="V1828">
        <v>0</v>
      </c>
      <c r="W1828">
        <v>0</v>
      </c>
      <c r="X1828">
        <v>100</v>
      </c>
      <c r="Y1828">
        <v>100</v>
      </c>
      <c r="Z1828">
        <v>0</v>
      </c>
      <c r="AA1828">
        <v>0</v>
      </c>
      <c r="AB1828">
        <v>0</v>
      </c>
      <c r="AF1828">
        <v>0.26629030969563022</v>
      </c>
      <c r="AG1828">
        <v>0.61793540144971837</v>
      </c>
      <c r="AH1828">
        <v>0</v>
      </c>
      <c r="AI1828">
        <v>0</v>
      </c>
    </row>
    <row r="1829" spans="1:35">
      <c r="A1829">
        <v>16</v>
      </c>
      <c r="B1829">
        <v>309</v>
      </c>
      <c r="C1829">
        <v>2022</v>
      </c>
      <c r="D1829">
        <v>9</v>
      </c>
      <c r="E1829">
        <v>99</v>
      </c>
      <c r="F1829">
        <v>99</v>
      </c>
      <c r="G1829">
        <v>99</v>
      </c>
      <c r="H1829">
        <v>99</v>
      </c>
      <c r="I1829">
        <v>99</v>
      </c>
      <c r="J1829">
        <v>999</v>
      </c>
      <c r="K1829">
        <v>99</v>
      </c>
      <c r="L1829">
        <v>11</v>
      </c>
      <c r="M1829">
        <v>99</v>
      </c>
      <c r="N1829">
        <v>99</v>
      </c>
      <c r="O1829">
        <v>99</v>
      </c>
      <c r="P1829">
        <v>99</v>
      </c>
      <c r="Q1829">
        <v>2</v>
      </c>
      <c r="R1829">
        <v>15</v>
      </c>
      <c r="S1829">
        <v>11</v>
      </c>
      <c r="T1829">
        <v>8.1999999999999993</v>
      </c>
      <c r="U1829">
        <v>30.706666666666663</v>
      </c>
      <c r="V1829">
        <v>6.6666666666666687</v>
      </c>
      <c r="W1829">
        <v>33.333333333333343</v>
      </c>
      <c r="X1829">
        <v>100</v>
      </c>
      <c r="Y1829">
        <v>93.333333333333314</v>
      </c>
      <c r="Z1829">
        <v>7.5317520464291103</v>
      </c>
      <c r="AA1829">
        <v>0</v>
      </c>
      <c r="AB1829">
        <v>2.5612496949731405</v>
      </c>
      <c r="AD1829">
        <v>-6.1238497222746702</v>
      </c>
      <c r="AF1829">
        <v>2.7985074626865671</v>
      </c>
      <c r="AG1829">
        <v>4.2849700442823639</v>
      </c>
      <c r="AH1829">
        <v>0</v>
      </c>
      <c r="AI1829">
        <v>0</v>
      </c>
    </row>
    <row r="1830" spans="1:35">
      <c r="A1830">
        <v>16</v>
      </c>
      <c r="B1830">
        <v>310</v>
      </c>
      <c r="C1830">
        <v>2022</v>
      </c>
      <c r="D1830">
        <v>10</v>
      </c>
      <c r="E1830">
        <v>99</v>
      </c>
      <c r="F1830">
        <v>99</v>
      </c>
      <c r="G1830">
        <v>99</v>
      </c>
      <c r="H1830">
        <v>99</v>
      </c>
      <c r="I1830">
        <v>99</v>
      </c>
      <c r="J1830">
        <v>999</v>
      </c>
      <c r="K1830">
        <v>99</v>
      </c>
      <c r="L1830">
        <v>11</v>
      </c>
      <c r="M1830">
        <v>99</v>
      </c>
      <c r="N1830">
        <v>99</v>
      </c>
      <c r="O1830">
        <v>99</v>
      </c>
      <c r="P1830">
        <v>99</v>
      </c>
      <c r="Q1830">
        <v>7</v>
      </c>
      <c r="R1830">
        <v>13</v>
      </c>
      <c r="S1830">
        <v>11</v>
      </c>
      <c r="T1830">
        <v>8.6923076923076898</v>
      </c>
      <c r="U1830">
        <v>29.253846153846155</v>
      </c>
      <c r="V1830">
        <v>0</v>
      </c>
      <c r="W1830">
        <v>23.07692307692308</v>
      </c>
      <c r="X1830">
        <v>100</v>
      </c>
      <c r="Y1830">
        <v>84.615384615384627</v>
      </c>
      <c r="Z1830">
        <v>7.2984313788454429</v>
      </c>
      <c r="AA1830">
        <v>0</v>
      </c>
      <c r="AB1830">
        <v>2.0897042626471016</v>
      </c>
      <c r="AD1830">
        <v>82.521369659289618</v>
      </c>
      <c r="AF1830">
        <v>0.62380038387715919</v>
      </c>
      <c r="AG1830">
        <v>0.87233774128063646</v>
      </c>
      <c r="AH1830">
        <v>0</v>
      </c>
      <c r="AI1830">
        <v>0</v>
      </c>
    </row>
    <row r="1831" spans="1:35">
      <c r="A1831">
        <v>16</v>
      </c>
      <c r="B1831">
        <v>311</v>
      </c>
      <c r="C1831">
        <v>2022</v>
      </c>
      <c r="D1831">
        <v>11</v>
      </c>
      <c r="E1831">
        <v>99</v>
      </c>
      <c r="F1831">
        <v>99</v>
      </c>
      <c r="G1831">
        <v>99</v>
      </c>
      <c r="H1831">
        <v>99</v>
      </c>
      <c r="I1831">
        <v>99</v>
      </c>
      <c r="J1831">
        <v>999</v>
      </c>
      <c r="K1831">
        <v>99</v>
      </c>
      <c r="L1831">
        <v>11</v>
      </c>
      <c r="M1831">
        <v>99</v>
      </c>
      <c r="N1831">
        <v>99</v>
      </c>
      <c r="O1831">
        <v>99</v>
      </c>
      <c r="P1831">
        <v>99</v>
      </c>
      <c r="Q1831">
        <v>4</v>
      </c>
      <c r="R1831">
        <v>8</v>
      </c>
      <c r="S1831">
        <v>11</v>
      </c>
      <c r="T1831">
        <v>8.75</v>
      </c>
      <c r="U1831">
        <v>29.4</v>
      </c>
      <c r="V1831">
        <v>25</v>
      </c>
      <c r="W1831">
        <v>50</v>
      </c>
      <c r="X1831">
        <v>100</v>
      </c>
      <c r="Y1831">
        <v>87.5</v>
      </c>
      <c r="Z1831">
        <v>6.8003676371208108</v>
      </c>
      <c r="AA1831">
        <v>0</v>
      </c>
      <c r="AB1831">
        <v>3.2691742076555061</v>
      </c>
      <c r="AD1831">
        <v>50.434997111670974</v>
      </c>
      <c r="AF1831">
        <v>0.51380860629415548</v>
      </c>
      <c r="AG1831">
        <v>0.71267112288122747</v>
      </c>
      <c r="AH1831">
        <v>0</v>
      </c>
      <c r="AI1831">
        <v>0</v>
      </c>
    </row>
    <row r="1832" spans="1:35">
      <c r="A1832">
        <v>16</v>
      </c>
      <c r="B1832">
        <v>312</v>
      </c>
      <c r="C1832">
        <v>2022</v>
      </c>
      <c r="D1832">
        <v>12</v>
      </c>
      <c r="E1832">
        <v>99</v>
      </c>
      <c r="F1832">
        <v>99</v>
      </c>
      <c r="G1832">
        <v>99</v>
      </c>
      <c r="H1832">
        <v>99</v>
      </c>
      <c r="I1832">
        <v>99</v>
      </c>
      <c r="J1832">
        <v>999</v>
      </c>
      <c r="K1832">
        <v>99</v>
      </c>
      <c r="L1832">
        <v>11</v>
      </c>
      <c r="M1832">
        <v>99</v>
      </c>
      <c r="N1832">
        <v>99</v>
      </c>
      <c r="O1832">
        <v>99</v>
      </c>
      <c r="P1832">
        <v>99</v>
      </c>
      <c r="R1832">
        <v>0</v>
      </c>
    </row>
    <row r="1833" spans="1:35">
      <c r="A1833">
        <v>16</v>
      </c>
      <c r="B1833">
        <v>313</v>
      </c>
      <c r="C1833">
        <v>2022</v>
      </c>
      <c r="D1833">
        <v>1</v>
      </c>
      <c r="E1833">
        <v>99</v>
      </c>
      <c r="F1833">
        <v>99</v>
      </c>
      <c r="G1833">
        <v>99</v>
      </c>
      <c r="H1833">
        <v>99</v>
      </c>
      <c r="I1833">
        <v>99</v>
      </c>
      <c r="J1833">
        <v>999</v>
      </c>
      <c r="K1833">
        <v>99</v>
      </c>
      <c r="L1833">
        <v>12</v>
      </c>
      <c r="M1833">
        <v>99</v>
      </c>
      <c r="N1833">
        <v>99</v>
      </c>
      <c r="O1833">
        <v>99</v>
      </c>
      <c r="P1833">
        <v>99</v>
      </c>
      <c r="R1833">
        <v>0</v>
      </c>
    </row>
    <row r="1834" spans="1:35">
      <c r="A1834">
        <v>16</v>
      </c>
      <c r="B1834">
        <v>314</v>
      </c>
      <c r="C1834">
        <v>2022</v>
      </c>
      <c r="D1834">
        <v>2</v>
      </c>
      <c r="E1834">
        <v>99</v>
      </c>
      <c r="F1834">
        <v>99</v>
      </c>
      <c r="G1834">
        <v>99</v>
      </c>
      <c r="H1834">
        <v>99</v>
      </c>
      <c r="I1834">
        <v>99</v>
      </c>
      <c r="J1834">
        <v>999</v>
      </c>
      <c r="K1834">
        <v>99</v>
      </c>
      <c r="L1834">
        <v>12</v>
      </c>
      <c r="M1834">
        <v>99</v>
      </c>
      <c r="N1834">
        <v>99</v>
      </c>
      <c r="O1834">
        <v>99</v>
      </c>
      <c r="P1834">
        <v>99</v>
      </c>
      <c r="R1834">
        <v>0</v>
      </c>
    </row>
    <row r="1835" spans="1:35">
      <c r="A1835">
        <v>16</v>
      </c>
      <c r="B1835">
        <v>315</v>
      </c>
      <c r="C1835">
        <v>2022</v>
      </c>
      <c r="D1835">
        <v>3</v>
      </c>
      <c r="E1835">
        <v>99</v>
      </c>
      <c r="F1835">
        <v>99</v>
      </c>
      <c r="G1835">
        <v>99</v>
      </c>
      <c r="H1835">
        <v>99</v>
      </c>
      <c r="I1835">
        <v>99</v>
      </c>
      <c r="J1835">
        <v>999</v>
      </c>
      <c r="K1835">
        <v>99</v>
      </c>
      <c r="L1835">
        <v>12</v>
      </c>
      <c r="M1835">
        <v>99</v>
      </c>
      <c r="N1835">
        <v>99</v>
      </c>
      <c r="O1835">
        <v>99</v>
      </c>
      <c r="P1835">
        <v>99</v>
      </c>
      <c r="R1835">
        <v>0</v>
      </c>
    </row>
    <row r="1836" spans="1:35">
      <c r="A1836">
        <v>16</v>
      </c>
      <c r="B1836">
        <v>316</v>
      </c>
      <c r="C1836">
        <v>2022</v>
      </c>
      <c r="D1836">
        <v>4</v>
      </c>
      <c r="E1836">
        <v>99</v>
      </c>
      <c r="F1836">
        <v>99</v>
      </c>
      <c r="G1836">
        <v>99</v>
      </c>
      <c r="H1836">
        <v>99</v>
      </c>
      <c r="I1836">
        <v>99</v>
      </c>
      <c r="J1836">
        <v>999</v>
      </c>
      <c r="K1836">
        <v>99</v>
      </c>
      <c r="L1836">
        <v>12</v>
      </c>
      <c r="M1836">
        <v>99</v>
      </c>
      <c r="N1836">
        <v>99</v>
      </c>
      <c r="O1836">
        <v>99</v>
      </c>
      <c r="P1836">
        <v>99</v>
      </c>
      <c r="R1836">
        <v>0</v>
      </c>
    </row>
    <row r="1837" spans="1:35">
      <c r="A1837">
        <v>16</v>
      </c>
      <c r="B1837">
        <v>317</v>
      </c>
      <c r="C1837">
        <v>2022</v>
      </c>
      <c r="D1837">
        <v>5</v>
      </c>
      <c r="E1837">
        <v>99</v>
      </c>
      <c r="F1837">
        <v>99</v>
      </c>
      <c r="G1837">
        <v>99</v>
      </c>
      <c r="H1837">
        <v>99</v>
      </c>
      <c r="I1837">
        <v>99</v>
      </c>
      <c r="J1837">
        <v>999</v>
      </c>
      <c r="K1837">
        <v>99</v>
      </c>
      <c r="L1837">
        <v>12</v>
      </c>
      <c r="M1837">
        <v>99</v>
      </c>
      <c r="N1837">
        <v>99</v>
      </c>
      <c r="O1837">
        <v>99</v>
      </c>
      <c r="P1837">
        <v>99</v>
      </c>
      <c r="R1837">
        <v>0</v>
      </c>
    </row>
    <row r="1838" spans="1:35">
      <c r="A1838">
        <v>16</v>
      </c>
      <c r="B1838">
        <v>318</v>
      </c>
      <c r="C1838">
        <v>2022</v>
      </c>
      <c r="D1838">
        <v>6</v>
      </c>
      <c r="E1838">
        <v>99</v>
      </c>
      <c r="F1838">
        <v>99</v>
      </c>
      <c r="G1838">
        <v>99</v>
      </c>
      <c r="H1838">
        <v>99</v>
      </c>
      <c r="I1838">
        <v>99</v>
      </c>
      <c r="J1838">
        <v>999</v>
      </c>
      <c r="K1838">
        <v>99</v>
      </c>
      <c r="L1838">
        <v>12</v>
      </c>
      <c r="M1838">
        <v>99</v>
      </c>
      <c r="N1838">
        <v>99</v>
      </c>
      <c r="O1838">
        <v>99</v>
      </c>
      <c r="P1838">
        <v>99</v>
      </c>
      <c r="R1838">
        <v>0</v>
      </c>
    </row>
    <row r="1839" spans="1:35">
      <c r="A1839">
        <v>16</v>
      </c>
      <c r="B1839">
        <v>319</v>
      </c>
      <c r="C1839">
        <v>2022</v>
      </c>
      <c r="D1839">
        <v>7</v>
      </c>
      <c r="E1839">
        <v>99</v>
      </c>
      <c r="F1839">
        <v>99</v>
      </c>
      <c r="G1839">
        <v>99</v>
      </c>
      <c r="H1839">
        <v>99</v>
      </c>
      <c r="I1839">
        <v>99</v>
      </c>
      <c r="J1839">
        <v>999</v>
      </c>
      <c r="K1839">
        <v>99</v>
      </c>
      <c r="L1839">
        <v>12</v>
      </c>
      <c r="M1839">
        <v>99</v>
      </c>
      <c r="N1839">
        <v>99</v>
      </c>
      <c r="O1839">
        <v>99</v>
      </c>
      <c r="P1839">
        <v>99</v>
      </c>
      <c r="R1839">
        <v>0</v>
      </c>
    </row>
    <row r="1840" spans="1:35">
      <c r="A1840">
        <v>16</v>
      </c>
      <c r="B1840">
        <v>320</v>
      </c>
      <c r="C1840">
        <v>2022</v>
      </c>
      <c r="D1840">
        <v>8</v>
      </c>
      <c r="E1840">
        <v>99</v>
      </c>
      <c r="F1840">
        <v>99</v>
      </c>
      <c r="G1840">
        <v>99</v>
      </c>
      <c r="H1840">
        <v>99</v>
      </c>
      <c r="I1840">
        <v>99</v>
      </c>
      <c r="J1840">
        <v>999</v>
      </c>
      <c r="K1840">
        <v>99</v>
      </c>
      <c r="L1840">
        <v>12</v>
      </c>
      <c r="M1840">
        <v>99</v>
      </c>
      <c r="N1840">
        <v>99</v>
      </c>
      <c r="O1840">
        <v>99</v>
      </c>
      <c r="P1840">
        <v>99</v>
      </c>
      <c r="R1840">
        <v>0</v>
      </c>
    </row>
    <row r="1841" spans="1:18">
      <c r="A1841">
        <v>16</v>
      </c>
      <c r="B1841">
        <v>321</v>
      </c>
      <c r="C1841">
        <v>2022</v>
      </c>
      <c r="D1841">
        <v>9</v>
      </c>
      <c r="E1841">
        <v>99</v>
      </c>
      <c r="F1841">
        <v>99</v>
      </c>
      <c r="G1841">
        <v>99</v>
      </c>
      <c r="H1841">
        <v>99</v>
      </c>
      <c r="I1841">
        <v>99</v>
      </c>
      <c r="J1841">
        <v>999</v>
      </c>
      <c r="K1841">
        <v>99</v>
      </c>
      <c r="L1841">
        <v>12</v>
      </c>
      <c r="M1841">
        <v>99</v>
      </c>
      <c r="N1841">
        <v>99</v>
      </c>
      <c r="O1841">
        <v>99</v>
      </c>
      <c r="P1841">
        <v>99</v>
      </c>
      <c r="R1841">
        <v>0</v>
      </c>
    </row>
    <row r="1842" spans="1:18">
      <c r="A1842">
        <v>16</v>
      </c>
      <c r="B1842">
        <v>322</v>
      </c>
      <c r="C1842">
        <v>2022</v>
      </c>
      <c r="D1842">
        <v>10</v>
      </c>
      <c r="E1842">
        <v>99</v>
      </c>
      <c r="F1842">
        <v>99</v>
      </c>
      <c r="G1842">
        <v>99</v>
      </c>
      <c r="H1842">
        <v>99</v>
      </c>
      <c r="I1842">
        <v>99</v>
      </c>
      <c r="J1842">
        <v>999</v>
      </c>
      <c r="K1842">
        <v>99</v>
      </c>
      <c r="L1842">
        <v>12</v>
      </c>
      <c r="M1842">
        <v>99</v>
      </c>
      <c r="N1842">
        <v>99</v>
      </c>
      <c r="O1842">
        <v>99</v>
      </c>
      <c r="P1842">
        <v>99</v>
      </c>
      <c r="R1842">
        <v>0</v>
      </c>
    </row>
    <row r="1843" spans="1:18">
      <c r="A1843">
        <v>16</v>
      </c>
      <c r="B1843">
        <v>323</v>
      </c>
      <c r="C1843">
        <v>2022</v>
      </c>
      <c r="D1843">
        <v>11</v>
      </c>
      <c r="E1843">
        <v>99</v>
      </c>
      <c r="F1843">
        <v>99</v>
      </c>
      <c r="G1843">
        <v>99</v>
      </c>
      <c r="H1843">
        <v>99</v>
      </c>
      <c r="I1843">
        <v>99</v>
      </c>
      <c r="J1843">
        <v>999</v>
      </c>
      <c r="K1843">
        <v>99</v>
      </c>
      <c r="L1843">
        <v>12</v>
      </c>
      <c r="M1843">
        <v>99</v>
      </c>
      <c r="N1843">
        <v>99</v>
      </c>
      <c r="O1843">
        <v>99</v>
      </c>
      <c r="P1843">
        <v>99</v>
      </c>
      <c r="R1843">
        <v>0</v>
      </c>
    </row>
    <row r="1844" spans="1:18">
      <c r="A1844">
        <v>16</v>
      </c>
      <c r="B1844">
        <v>324</v>
      </c>
      <c r="C1844">
        <v>2022</v>
      </c>
      <c r="D1844">
        <v>12</v>
      </c>
      <c r="E1844">
        <v>99</v>
      </c>
      <c r="F1844">
        <v>99</v>
      </c>
      <c r="G1844">
        <v>99</v>
      </c>
      <c r="H1844">
        <v>99</v>
      </c>
      <c r="I1844">
        <v>99</v>
      </c>
      <c r="J1844">
        <v>999</v>
      </c>
      <c r="K1844">
        <v>99</v>
      </c>
      <c r="L1844">
        <v>12</v>
      </c>
      <c r="M1844">
        <v>99</v>
      </c>
      <c r="N1844">
        <v>99</v>
      </c>
      <c r="O1844">
        <v>99</v>
      </c>
      <c r="P1844">
        <v>99</v>
      </c>
      <c r="R1844">
        <v>0</v>
      </c>
    </row>
    <row r="1845" spans="1:18">
      <c r="A1845">
        <v>16</v>
      </c>
      <c r="B1845">
        <v>325</v>
      </c>
      <c r="C1845">
        <v>2022</v>
      </c>
      <c r="D1845">
        <v>1</v>
      </c>
      <c r="E1845">
        <v>99</v>
      </c>
      <c r="F1845">
        <v>99</v>
      </c>
      <c r="G1845">
        <v>99</v>
      </c>
      <c r="H1845">
        <v>99</v>
      </c>
      <c r="I1845">
        <v>99</v>
      </c>
      <c r="J1845">
        <v>999</v>
      </c>
      <c r="K1845">
        <v>99</v>
      </c>
      <c r="L1845">
        <v>13</v>
      </c>
      <c r="M1845">
        <v>99</v>
      </c>
      <c r="N1845">
        <v>99</v>
      </c>
      <c r="O1845">
        <v>99</v>
      </c>
      <c r="P1845">
        <v>99</v>
      </c>
      <c r="R1845">
        <v>0</v>
      </c>
    </row>
    <row r="1846" spans="1:18">
      <c r="A1846">
        <v>16</v>
      </c>
      <c r="B1846">
        <v>326</v>
      </c>
      <c r="C1846">
        <v>2022</v>
      </c>
      <c r="D1846">
        <v>2</v>
      </c>
      <c r="E1846">
        <v>99</v>
      </c>
      <c r="F1846">
        <v>99</v>
      </c>
      <c r="G1846">
        <v>99</v>
      </c>
      <c r="H1846">
        <v>99</v>
      </c>
      <c r="I1846">
        <v>99</v>
      </c>
      <c r="J1846">
        <v>999</v>
      </c>
      <c r="K1846">
        <v>99</v>
      </c>
      <c r="L1846">
        <v>13</v>
      </c>
      <c r="M1846">
        <v>99</v>
      </c>
      <c r="N1846">
        <v>99</v>
      </c>
      <c r="O1846">
        <v>99</v>
      </c>
      <c r="P1846">
        <v>99</v>
      </c>
      <c r="R1846">
        <v>0</v>
      </c>
    </row>
    <row r="1847" spans="1:18">
      <c r="A1847">
        <v>16</v>
      </c>
      <c r="B1847">
        <v>327</v>
      </c>
      <c r="C1847">
        <v>2022</v>
      </c>
      <c r="D1847">
        <v>3</v>
      </c>
      <c r="E1847">
        <v>99</v>
      </c>
      <c r="F1847">
        <v>99</v>
      </c>
      <c r="G1847">
        <v>99</v>
      </c>
      <c r="H1847">
        <v>99</v>
      </c>
      <c r="I1847">
        <v>99</v>
      </c>
      <c r="J1847">
        <v>999</v>
      </c>
      <c r="K1847">
        <v>99</v>
      </c>
      <c r="L1847">
        <v>13</v>
      </c>
      <c r="M1847">
        <v>99</v>
      </c>
      <c r="N1847">
        <v>99</v>
      </c>
      <c r="O1847">
        <v>99</v>
      </c>
      <c r="P1847">
        <v>99</v>
      </c>
      <c r="R1847">
        <v>0</v>
      </c>
    </row>
    <row r="1848" spans="1:18">
      <c r="A1848">
        <v>16</v>
      </c>
      <c r="B1848">
        <v>328</v>
      </c>
      <c r="C1848">
        <v>2022</v>
      </c>
      <c r="D1848">
        <v>4</v>
      </c>
      <c r="E1848">
        <v>99</v>
      </c>
      <c r="F1848">
        <v>99</v>
      </c>
      <c r="G1848">
        <v>99</v>
      </c>
      <c r="H1848">
        <v>99</v>
      </c>
      <c r="I1848">
        <v>99</v>
      </c>
      <c r="J1848">
        <v>999</v>
      </c>
      <c r="K1848">
        <v>99</v>
      </c>
      <c r="L1848">
        <v>13</v>
      </c>
      <c r="M1848">
        <v>99</v>
      </c>
      <c r="N1848">
        <v>99</v>
      </c>
      <c r="O1848">
        <v>99</v>
      </c>
      <c r="P1848">
        <v>99</v>
      </c>
      <c r="R1848">
        <v>0</v>
      </c>
    </row>
    <row r="1849" spans="1:18">
      <c r="A1849">
        <v>16</v>
      </c>
      <c r="B1849">
        <v>329</v>
      </c>
      <c r="C1849">
        <v>2022</v>
      </c>
      <c r="D1849">
        <v>5</v>
      </c>
      <c r="E1849">
        <v>99</v>
      </c>
      <c r="F1849">
        <v>99</v>
      </c>
      <c r="G1849">
        <v>99</v>
      </c>
      <c r="H1849">
        <v>99</v>
      </c>
      <c r="I1849">
        <v>99</v>
      </c>
      <c r="J1849">
        <v>999</v>
      </c>
      <c r="K1849">
        <v>99</v>
      </c>
      <c r="L1849">
        <v>13</v>
      </c>
      <c r="M1849">
        <v>99</v>
      </c>
      <c r="N1849">
        <v>99</v>
      </c>
      <c r="O1849">
        <v>99</v>
      </c>
      <c r="P1849">
        <v>99</v>
      </c>
      <c r="R1849">
        <v>0</v>
      </c>
    </row>
    <row r="1850" spans="1:18">
      <c r="A1850">
        <v>16</v>
      </c>
      <c r="B1850">
        <v>330</v>
      </c>
      <c r="C1850">
        <v>2022</v>
      </c>
      <c r="D1850">
        <v>6</v>
      </c>
      <c r="E1850">
        <v>99</v>
      </c>
      <c r="F1850">
        <v>99</v>
      </c>
      <c r="G1850">
        <v>99</v>
      </c>
      <c r="H1850">
        <v>99</v>
      </c>
      <c r="I1850">
        <v>99</v>
      </c>
      <c r="J1850">
        <v>999</v>
      </c>
      <c r="K1850">
        <v>99</v>
      </c>
      <c r="L1850">
        <v>13</v>
      </c>
      <c r="M1850">
        <v>99</v>
      </c>
      <c r="N1850">
        <v>99</v>
      </c>
      <c r="O1850">
        <v>99</v>
      </c>
      <c r="P1850">
        <v>99</v>
      </c>
      <c r="R1850">
        <v>0</v>
      </c>
    </row>
    <row r="1851" spans="1:18">
      <c r="A1851">
        <v>16</v>
      </c>
      <c r="B1851">
        <v>331</v>
      </c>
      <c r="C1851">
        <v>2022</v>
      </c>
      <c r="D1851">
        <v>7</v>
      </c>
      <c r="E1851">
        <v>99</v>
      </c>
      <c r="F1851">
        <v>99</v>
      </c>
      <c r="G1851">
        <v>99</v>
      </c>
      <c r="H1851">
        <v>99</v>
      </c>
      <c r="I1851">
        <v>99</v>
      </c>
      <c r="J1851">
        <v>999</v>
      </c>
      <c r="K1851">
        <v>99</v>
      </c>
      <c r="L1851">
        <v>13</v>
      </c>
      <c r="M1851">
        <v>99</v>
      </c>
      <c r="N1851">
        <v>99</v>
      </c>
      <c r="O1851">
        <v>99</v>
      </c>
      <c r="P1851">
        <v>99</v>
      </c>
      <c r="R1851">
        <v>0</v>
      </c>
    </row>
    <row r="1852" spans="1:18">
      <c r="A1852">
        <v>16</v>
      </c>
      <c r="B1852">
        <v>332</v>
      </c>
      <c r="C1852">
        <v>2022</v>
      </c>
      <c r="D1852">
        <v>8</v>
      </c>
      <c r="E1852">
        <v>99</v>
      </c>
      <c r="F1852">
        <v>99</v>
      </c>
      <c r="G1852">
        <v>99</v>
      </c>
      <c r="H1852">
        <v>99</v>
      </c>
      <c r="I1852">
        <v>99</v>
      </c>
      <c r="J1852">
        <v>999</v>
      </c>
      <c r="K1852">
        <v>99</v>
      </c>
      <c r="L1852">
        <v>13</v>
      </c>
      <c r="M1852">
        <v>99</v>
      </c>
      <c r="N1852">
        <v>99</v>
      </c>
      <c r="O1852">
        <v>99</v>
      </c>
      <c r="P1852">
        <v>99</v>
      </c>
      <c r="R1852">
        <v>0</v>
      </c>
    </row>
    <row r="1853" spans="1:18">
      <c r="A1853">
        <v>16</v>
      </c>
      <c r="B1853">
        <v>333</v>
      </c>
      <c r="C1853">
        <v>2022</v>
      </c>
      <c r="D1853">
        <v>9</v>
      </c>
      <c r="E1853">
        <v>99</v>
      </c>
      <c r="F1853">
        <v>99</v>
      </c>
      <c r="G1853">
        <v>99</v>
      </c>
      <c r="H1853">
        <v>99</v>
      </c>
      <c r="I1853">
        <v>99</v>
      </c>
      <c r="J1853">
        <v>999</v>
      </c>
      <c r="K1853">
        <v>99</v>
      </c>
      <c r="L1853">
        <v>13</v>
      </c>
      <c r="M1853">
        <v>99</v>
      </c>
      <c r="N1853">
        <v>99</v>
      </c>
      <c r="O1853">
        <v>99</v>
      </c>
      <c r="P1853">
        <v>99</v>
      </c>
      <c r="R1853">
        <v>0</v>
      </c>
    </row>
    <row r="1854" spans="1:18">
      <c r="A1854">
        <v>16</v>
      </c>
      <c r="B1854">
        <v>334</v>
      </c>
      <c r="C1854">
        <v>2022</v>
      </c>
      <c r="D1854">
        <v>10</v>
      </c>
      <c r="E1854">
        <v>99</v>
      </c>
      <c r="F1854">
        <v>99</v>
      </c>
      <c r="G1854">
        <v>99</v>
      </c>
      <c r="H1854">
        <v>99</v>
      </c>
      <c r="I1854">
        <v>99</v>
      </c>
      <c r="J1854">
        <v>999</v>
      </c>
      <c r="K1854">
        <v>99</v>
      </c>
      <c r="L1854">
        <v>13</v>
      </c>
      <c r="M1854">
        <v>99</v>
      </c>
      <c r="N1854">
        <v>99</v>
      </c>
      <c r="O1854">
        <v>99</v>
      </c>
      <c r="P1854">
        <v>99</v>
      </c>
      <c r="R1854">
        <v>0</v>
      </c>
    </row>
    <row r="1855" spans="1:18">
      <c r="A1855">
        <v>16</v>
      </c>
      <c r="B1855">
        <v>335</v>
      </c>
      <c r="C1855">
        <v>2022</v>
      </c>
      <c r="D1855">
        <v>11</v>
      </c>
      <c r="E1855">
        <v>99</v>
      </c>
      <c r="F1855">
        <v>99</v>
      </c>
      <c r="G1855">
        <v>99</v>
      </c>
      <c r="H1855">
        <v>99</v>
      </c>
      <c r="I1855">
        <v>99</v>
      </c>
      <c r="J1855">
        <v>999</v>
      </c>
      <c r="K1855">
        <v>99</v>
      </c>
      <c r="L1855">
        <v>13</v>
      </c>
      <c r="M1855">
        <v>99</v>
      </c>
      <c r="N1855">
        <v>99</v>
      </c>
      <c r="O1855">
        <v>99</v>
      </c>
      <c r="P1855">
        <v>99</v>
      </c>
      <c r="R1855">
        <v>0</v>
      </c>
    </row>
    <row r="1856" spans="1:18">
      <c r="A1856">
        <v>16</v>
      </c>
      <c r="B1856">
        <v>336</v>
      </c>
      <c r="C1856">
        <v>2022</v>
      </c>
      <c r="D1856">
        <v>12</v>
      </c>
      <c r="E1856">
        <v>99</v>
      </c>
      <c r="F1856">
        <v>99</v>
      </c>
      <c r="G1856">
        <v>99</v>
      </c>
      <c r="H1856">
        <v>99</v>
      </c>
      <c r="I1856">
        <v>99</v>
      </c>
      <c r="J1856">
        <v>999</v>
      </c>
      <c r="K1856">
        <v>99</v>
      </c>
      <c r="L1856">
        <v>13</v>
      </c>
      <c r="M1856">
        <v>99</v>
      </c>
      <c r="N1856">
        <v>99</v>
      </c>
      <c r="O1856">
        <v>99</v>
      </c>
      <c r="P1856">
        <v>99</v>
      </c>
      <c r="R1856">
        <v>0</v>
      </c>
    </row>
    <row r="1857" spans="1:18">
      <c r="A1857">
        <v>16</v>
      </c>
      <c r="B1857">
        <v>337</v>
      </c>
      <c r="C1857">
        <v>2022</v>
      </c>
      <c r="D1857">
        <v>1</v>
      </c>
      <c r="E1857">
        <v>99</v>
      </c>
      <c r="F1857">
        <v>99</v>
      </c>
      <c r="G1857">
        <v>99</v>
      </c>
      <c r="H1857">
        <v>99</v>
      </c>
      <c r="I1857">
        <v>99</v>
      </c>
      <c r="J1857">
        <v>999</v>
      </c>
      <c r="K1857">
        <v>99</v>
      </c>
      <c r="L1857">
        <v>14</v>
      </c>
      <c r="M1857">
        <v>99</v>
      </c>
      <c r="N1857">
        <v>99</v>
      </c>
      <c r="O1857">
        <v>99</v>
      </c>
      <c r="P1857">
        <v>99</v>
      </c>
      <c r="R1857">
        <v>0</v>
      </c>
    </row>
    <row r="1858" spans="1:18">
      <c r="A1858">
        <v>16</v>
      </c>
      <c r="B1858">
        <v>338</v>
      </c>
      <c r="C1858">
        <v>2022</v>
      </c>
      <c r="D1858">
        <v>2</v>
      </c>
      <c r="E1858">
        <v>99</v>
      </c>
      <c r="F1858">
        <v>99</v>
      </c>
      <c r="G1858">
        <v>99</v>
      </c>
      <c r="H1858">
        <v>99</v>
      </c>
      <c r="I1858">
        <v>99</v>
      </c>
      <c r="J1858">
        <v>999</v>
      </c>
      <c r="K1858">
        <v>99</v>
      </c>
      <c r="L1858">
        <v>14</v>
      </c>
      <c r="M1858">
        <v>99</v>
      </c>
      <c r="N1858">
        <v>99</v>
      </c>
      <c r="O1858">
        <v>99</v>
      </c>
      <c r="P1858">
        <v>99</v>
      </c>
      <c r="R1858">
        <v>0</v>
      </c>
    </row>
    <row r="1859" spans="1:18">
      <c r="A1859">
        <v>16</v>
      </c>
      <c r="B1859">
        <v>339</v>
      </c>
      <c r="C1859">
        <v>2022</v>
      </c>
      <c r="D1859">
        <v>3</v>
      </c>
      <c r="E1859">
        <v>99</v>
      </c>
      <c r="F1859">
        <v>99</v>
      </c>
      <c r="G1859">
        <v>99</v>
      </c>
      <c r="H1859">
        <v>99</v>
      </c>
      <c r="I1859">
        <v>99</v>
      </c>
      <c r="J1859">
        <v>999</v>
      </c>
      <c r="K1859">
        <v>99</v>
      </c>
      <c r="L1859">
        <v>14</v>
      </c>
      <c r="M1859">
        <v>99</v>
      </c>
      <c r="N1859">
        <v>99</v>
      </c>
      <c r="O1859">
        <v>99</v>
      </c>
      <c r="P1859">
        <v>99</v>
      </c>
      <c r="R1859">
        <v>0</v>
      </c>
    </row>
    <row r="1860" spans="1:18">
      <c r="A1860">
        <v>16</v>
      </c>
      <c r="B1860">
        <v>340</v>
      </c>
      <c r="C1860">
        <v>2022</v>
      </c>
      <c r="D1860">
        <v>4</v>
      </c>
      <c r="E1860">
        <v>99</v>
      </c>
      <c r="F1860">
        <v>99</v>
      </c>
      <c r="G1860">
        <v>99</v>
      </c>
      <c r="H1860">
        <v>99</v>
      </c>
      <c r="I1860">
        <v>99</v>
      </c>
      <c r="J1860">
        <v>999</v>
      </c>
      <c r="K1860">
        <v>99</v>
      </c>
      <c r="L1860">
        <v>14</v>
      </c>
      <c r="M1860">
        <v>99</v>
      </c>
      <c r="N1860">
        <v>99</v>
      </c>
      <c r="O1860">
        <v>99</v>
      </c>
      <c r="P1860">
        <v>99</v>
      </c>
      <c r="R1860">
        <v>0</v>
      </c>
    </row>
    <row r="1861" spans="1:18">
      <c r="A1861">
        <v>16</v>
      </c>
      <c r="B1861">
        <v>341</v>
      </c>
      <c r="C1861">
        <v>2022</v>
      </c>
      <c r="D1861">
        <v>5</v>
      </c>
      <c r="E1861">
        <v>99</v>
      </c>
      <c r="F1861">
        <v>99</v>
      </c>
      <c r="G1861">
        <v>99</v>
      </c>
      <c r="H1861">
        <v>99</v>
      </c>
      <c r="I1861">
        <v>99</v>
      </c>
      <c r="J1861">
        <v>999</v>
      </c>
      <c r="K1861">
        <v>99</v>
      </c>
      <c r="L1861">
        <v>14</v>
      </c>
      <c r="M1861">
        <v>99</v>
      </c>
      <c r="N1861">
        <v>99</v>
      </c>
      <c r="O1861">
        <v>99</v>
      </c>
      <c r="P1861">
        <v>99</v>
      </c>
      <c r="R1861">
        <v>0</v>
      </c>
    </row>
    <row r="1862" spans="1:18">
      <c r="A1862">
        <v>16</v>
      </c>
      <c r="B1862">
        <v>342</v>
      </c>
      <c r="C1862">
        <v>2022</v>
      </c>
      <c r="D1862">
        <v>6</v>
      </c>
      <c r="E1862">
        <v>99</v>
      </c>
      <c r="F1862">
        <v>99</v>
      </c>
      <c r="G1862">
        <v>99</v>
      </c>
      <c r="H1862">
        <v>99</v>
      </c>
      <c r="I1862">
        <v>99</v>
      </c>
      <c r="J1862">
        <v>999</v>
      </c>
      <c r="K1862">
        <v>99</v>
      </c>
      <c r="L1862">
        <v>14</v>
      </c>
      <c r="M1862">
        <v>99</v>
      </c>
      <c r="N1862">
        <v>99</v>
      </c>
      <c r="O1862">
        <v>99</v>
      </c>
      <c r="P1862">
        <v>99</v>
      </c>
      <c r="R1862">
        <v>0</v>
      </c>
    </row>
    <row r="1863" spans="1:18">
      <c r="A1863">
        <v>16</v>
      </c>
      <c r="B1863">
        <v>343</v>
      </c>
      <c r="C1863">
        <v>2022</v>
      </c>
      <c r="D1863">
        <v>7</v>
      </c>
      <c r="E1863">
        <v>99</v>
      </c>
      <c r="F1863">
        <v>99</v>
      </c>
      <c r="G1863">
        <v>99</v>
      </c>
      <c r="H1863">
        <v>99</v>
      </c>
      <c r="I1863">
        <v>99</v>
      </c>
      <c r="J1863">
        <v>999</v>
      </c>
      <c r="K1863">
        <v>99</v>
      </c>
      <c r="L1863">
        <v>14</v>
      </c>
      <c r="M1863">
        <v>99</v>
      </c>
      <c r="N1863">
        <v>99</v>
      </c>
      <c r="O1863">
        <v>99</v>
      </c>
      <c r="P1863">
        <v>99</v>
      </c>
      <c r="R1863">
        <v>0</v>
      </c>
    </row>
    <row r="1864" spans="1:18">
      <c r="A1864">
        <v>16</v>
      </c>
      <c r="B1864">
        <v>344</v>
      </c>
      <c r="C1864">
        <v>2022</v>
      </c>
      <c r="D1864">
        <v>8</v>
      </c>
      <c r="E1864">
        <v>99</v>
      </c>
      <c r="F1864">
        <v>99</v>
      </c>
      <c r="G1864">
        <v>99</v>
      </c>
      <c r="H1864">
        <v>99</v>
      </c>
      <c r="I1864">
        <v>99</v>
      </c>
      <c r="J1864">
        <v>999</v>
      </c>
      <c r="K1864">
        <v>99</v>
      </c>
      <c r="L1864">
        <v>14</v>
      </c>
      <c r="M1864">
        <v>99</v>
      </c>
      <c r="N1864">
        <v>99</v>
      </c>
      <c r="O1864">
        <v>99</v>
      </c>
      <c r="P1864">
        <v>99</v>
      </c>
      <c r="R1864">
        <v>0</v>
      </c>
    </row>
    <row r="1865" spans="1:18">
      <c r="A1865">
        <v>16</v>
      </c>
      <c r="B1865">
        <v>345</v>
      </c>
      <c r="C1865">
        <v>2022</v>
      </c>
      <c r="D1865">
        <v>9</v>
      </c>
      <c r="E1865">
        <v>99</v>
      </c>
      <c r="F1865">
        <v>99</v>
      </c>
      <c r="G1865">
        <v>99</v>
      </c>
      <c r="H1865">
        <v>99</v>
      </c>
      <c r="I1865">
        <v>99</v>
      </c>
      <c r="J1865">
        <v>999</v>
      </c>
      <c r="K1865">
        <v>99</v>
      </c>
      <c r="L1865">
        <v>14</v>
      </c>
      <c r="M1865">
        <v>99</v>
      </c>
      <c r="N1865">
        <v>99</v>
      </c>
      <c r="O1865">
        <v>99</v>
      </c>
      <c r="P1865">
        <v>99</v>
      </c>
      <c r="R1865">
        <v>0</v>
      </c>
    </row>
    <row r="1866" spans="1:18">
      <c r="A1866">
        <v>16</v>
      </c>
      <c r="B1866">
        <v>346</v>
      </c>
      <c r="C1866">
        <v>2022</v>
      </c>
      <c r="D1866">
        <v>10</v>
      </c>
      <c r="E1866">
        <v>99</v>
      </c>
      <c r="F1866">
        <v>99</v>
      </c>
      <c r="G1866">
        <v>99</v>
      </c>
      <c r="H1866">
        <v>99</v>
      </c>
      <c r="I1866">
        <v>99</v>
      </c>
      <c r="J1866">
        <v>999</v>
      </c>
      <c r="K1866">
        <v>99</v>
      </c>
      <c r="L1866">
        <v>14</v>
      </c>
      <c r="M1866">
        <v>99</v>
      </c>
      <c r="N1866">
        <v>99</v>
      </c>
      <c r="O1866">
        <v>99</v>
      </c>
      <c r="P1866">
        <v>99</v>
      </c>
      <c r="R1866">
        <v>0</v>
      </c>
    </row>
    <row r="1867" spans="1:18">
      <c r="A1867">
        <v>16</v>
      </c>
      <c r="B1867">
        <v>347</v>
      </c>
      <c r="C1867">
        <v>2022</v>
      </c>
      <c r="D1867">
        <v>11</v>
      </c>
      <c r="E1867">
        <v>99</v>
      </c>
      <c r="F1867">
        <v>99</v>
      </c>
      <c r="G1867">
        <v>99</v>
      </c>
      <c r="H1867">
        <v>99</v>
      </c>
      <c r="I1867">
        <v>99</v>
      </c>
      <c r="J1867">
        <v>999</v>
      </c>
      <c r="K1867">
        <v>99</v>
      </c>
      <c r="L1867">
        <v>14</v>
      </c>
      <c r="M1867">
        <v>99</v>
      </c>
      <c r="N1867">
        <v>99</v>
      </c>
      <c r="O1867">
        <v>99</v>
      </c>
      <c r="P1867">
        <v>99</v>
      </c>
      <c r="R1867">
        <v>0</v>
      </c>
    </row>
    <row r="1868" spans="1:18">
      <c r="A1868">
        <v>16</v>
      </c>
      <c r="B1868">
        <v>348</v>
      </c>
      <c r="C1868">
        <v>2022</v>
      </c>
      <c r="D1868">
        <v>12</v>
      </c>
      <c r="E1868">
        <v>99</v>
      </c>
      <c r="F1868">
        <v>99</v>
      </c>
      <c r="G1868">
        <v>99</v>
      </c>
      <c r="H1868">
        <v>99</v>
      </c>
      <c r="I1868">
        <v>99</v>
      </c>
      <c r="J1868">
        <v>999</v>
      </c>
      <c r="K1868">
        <v>99</v>
      </c>
      <c r="L1868">
        <v>14</v>
      </c>
      <c r="M1868">
        <v>99</v>
      </c>
      <c r="N1868">
        <v>99</v>
      </c>
      <c r="O1868">
        <v>99</v>
      </c>
      <c r="P1868">
        <v>99</v>
      </c>
      <c r="R1868">
        <v>0</v>
      </c>
    </row>
    <row r="1869" spans="1:18">
      <c r="A1869">
        <v>16</v>
      </c>
      <c r="B1869">
        <v>349</v>
      </c>
      <c r="C1869">
        <v>2022</v>
      </c>
      <c r="D1869">
        <v>1</v>
      </c>
      <c r="E1869">
        <v>99</v>
      </c>
      <c r="F1869">
        <v>99</v>
      </c>
      <c r="G1869">
        <v>99</v>
      </c>
      <c r="H1869">
        <v>99</v>
      </c>
      <c r="I1869">
        <v>99</v>
      </c>
      <c r="J1869">
        <v>999</v>
      </c>
      <c r="K1869">
        <v>99</v>
      </c>
      <c r="L1869">
        <v>15</v>
      </c>
      <c r="M1869">
        <v>99</v>
      </c>
      <c r="N1869">
        <v>99</v>
      </c>
      <c r="O1869">
        <v>99</v>
      </c>
      <c r="P1869">
        <v>99</v>
      </c>
      <c r="R1869">
        <v>0</v>
      </c>
    </row>
    <row r="1870" spans="1:18">
      <c r="A1870">
        <v>16</v>
      </c>
      <c r="B1870">
        <v>350</v>
      </c>
      <c r="C1870">
        <v>2022</v>
      </c>
      <c r="D1870">
        <v>2</v>
      </c>
      <c r="E1870">
        <v>99</v>
      </c>
      <c r="F1870">
        <v>99</v>
      </c>
      <c r="G1870">
        <v>99</v>
      </c>
      <c r="H1870">
        <v>99</v>
      </c>
      <c r="I1870">
        <v>99</v>
      </c>
      <c r="J1870">
        <v>999</v>
      </c>
      <c r="K1870">
        <v>99</v>
      </c>
      <c r="L1870">
        <v>15</v>
      </c>
      <c r="M1870">
        <v>99</v>
      </c>
      <c r="N1870">
        <v>99</v>
      </c>
      <c r="O1870">
        <v>99</v>
      </c>
      <c r="P1870">
        <v>99</v>
      </c>
      <c r="R1870">
        <v>0</v>
      </c>
    </row>
    <row r="1871" spans="1:18">
      <c r="A1871">
        <v>16</v>
      </c>
      <c r="B1871">
        <v>351</v>
      </c>
      <c r="C1871">
        <v>2022</v>
      </c>
      <c r="D1871">
        <v>3</v>
      </c>
      <c r="E1871">
        <v>99</v>
      </c>
      <c r="F1871">
        <v>99</v>
      </c>
      <c r="G1871">
        <v>99</v>
      </c>
      <c r="H1871">
        <v>99</v>
      </c>
      <c r="I1871">
        <v>99</v>
      </c>
      <c r="J1871">
        <v>999</v>
      </c>
      <c r="K1871">
        <v>99</v>
      </c>
      <c r="L1871">
        <v>15</v>
      </c>
      <c r="M1871">
        <v>99</v>
      </c>
      <c r="N1871">
        <v>99</v>
      </c>
      <c r="O1871">
        <v>99</v>
      </c>
      <c r="P1871">
        <v>99</v>
      </c>
      <c r="R1871">
        <v>0</v>
      </c>
    </row>
    <row r="1872" spans="1:18">
      <c r="A1872">
        <v>16</v>
      </c>
      <c r="B1872">
        <v>352</v>
      </c>
      <c r="C1872">
        <v>2022</v>
      </c>
      <c r="D1872">
        <v>4</v>
      </c>
      <c r="E1872">
        <v>99</v>
      </c>
      <c r="F1872">
        <v>99</v>
      </c>
      <c r="G1872">
        <v>99</v>
      </c>
      <c r="H1872">
        <v>99</v>
      </c>
      <c r="I1872">
        <v>99</v>
      </c>
      <c r="J1872">
        <v>999</v>
      </c>
      <c r="K1872">
        <v>99</v>
      </c>
      <c r="L1872">
        <v>15</v>
      </c>
      <c r="M1872">
        <v>99</v>
      </c>
      <c r="N1872">
        <v>99</v>
      </c>
      <c r="O1872">
        <v>99</v>
      </c>
      <c r="P1872">
        <v>99</v>
      </c>
      <c r="R1872">
        <v>0</v>
      </c>
    </row>
    <row r="1873" spans="1:18">
      <c r="A1873">
        <v>16</v>
      </c>
      <c r="B1873">
        <v>353</v>
      </c>
      <c r="C1873">
        <v>2022</v>
      </c>
      <c r="D1873">
        <v>5</v>
      </c>
      <c r="E1873">
        <v>99</v>
      </c>
      <c r="F1873">
        <v>99</v>
      </c>
      <c r="G1873">
        <v>99</v>
      </c>
      <c r="H1873">
        <v>99</v>
      </c>
      <c r="I1873">
        <v>99</v>
      </c>
      <c r="J1873">
        <v>999</v>
      </c>
      <c r="K1873">
        <v>99</v>
      </c>
      <c r="L1873">
        <v>15</v>
      </c>
      <c r="M1873">
        <v>99</v>
      </c>
      <c r="N1873">
        <v>99</v>
      </c>
      <c r="O1873">
        <v>99</v>
      </c>
      <c r="P1873">
        <v>99</v>
      </c>
      <c r="R1873">
        <v>0</v>
      </c>
    </row>
    <row r="1874" spans="1:18">
      <c r="A1874">
        <v>16</v>
      </c>
      <c r="B1874">
        <v>354</v>
      </c>
      <c r="C1874">
        <v>2022</v>
      </c>
      <c r="D1874">
        <v>6</v>
      </c>
      <c r="E1874">
        <v>99</v>
      </c>
      <c r="F1874">
        <v>99</v>
      </c>
      <c r="G1874">
        <v>99</v>
      </c>
      <c r="H1874">
        <v>99</v>
      </c>
      <c r="I1874">
        <v>99</v>
      </c>
      <c r="J1874">
        <v>999</v>
      </c>
      <c r="K1874">
        <v>99</v>
      </c>
      <c r="L1874">
        <v>15</v>
      </c>
      <c r="M1874">
        <v>99</v>
      </c>
      <c r="N1874">
        <v>99</v>
      </c>
      <c r="O1874">
        <v>99</v>
      </c>
      <c r="P1874">
        <v>99</v>
      </c>
      <c r="R1874">
        <v>0</v>
      </c>
    </row>
    <row r="1875" spans="1:18">
      <c r="A1875">
        <v>16</v>
      </c>
      <c r="B1875">
        <v>355</v>
      </c>
      <c r="C1875">
        <v>2022</v>
      </c>
      <c r="D1875">
        <v>7</v>
      </c>
      <c r="E1875">
        <v>99</v>
      </c>
      <c r="F1875">
        <v>99</v>
      </c>
      <c r="G1875">
        <v>99</v>
      </c>
      <c r="H1875">
        <v>99</v>
      </c>
      <c r="I1875">
        <v>99</v>
      </c>
      <c r="J1875">
        <v>999</v>
      </c>
      <c r="K1875">
        <v>99</v>
      </c>
      <c r="L1875">
        <v>15</v>
      </c>
      <c r="M1875">
        <v>99</v>
      </c>
      <c r="N1875">
        <v>99</v>
      </c>
      <c r="O1875">
        <v>99</v>
      </c>
      <c r="P1875">
        <v>99</v>
      </c>
      <c r="R1875">
        <v>0</v>
      </c>
    </row>
    <row r="1876" spans="1:18">
      <c r="A1876">
        <v>16</v>
      </c>
      <c r="B1876">
        <v>356</v>
      </c>
      <c r="C1876">
        <v>2022</v>
      </c>
      <c r="D1876">
        <v>8</v>
      </c>
      <c r="E1876">
        <v>99</v>
      </c>
      <c r="F1876">
        <v>99</v>
      </c>
      <c r="G1876">
        <v>99</v>
      </c>
      <c r="H1876">
        <v>99</v>
      </c>
      <c r="I1876">
        <v>99</v>
      </c>
      <c r="J1876">
        <v>999</v>
      </c>
      <c r="K1876">
        <v>99</v>
      </c>
      <c r="L1876">
        <v>15</v>
      </c>
      <c r="M1876">
        <v>99</v>
      </c>
      <c r="N1876">
        <v>99</v>
      </c>
      <c r="O1876">
        <v>99</v>
      </c>
      <c r="P1876">
        <v>99</v>
      </c>
      <c r="R1876">
        <v>0</v>
      </c>
    </row>
    <row r="1877" spans="1:18">
      <c r="A1877">
        <v>16</v>
      </c>
      <c r="B1877">
        <v>357</v>
      </c>
      <c r="C1877">
        <v>2022</v>
      </c>
      <c r="D1877">
        <v>9</v>
      </c>
      <c r="E1877">
        <v>99</v>
      </c>
      <c r="F1877">
        <v>99</v>
      </c>
      <c r="G1877">
        <v>99</v>
      </c>
      <c r="H1877">
        <v>99</v>
      </c>
      <c r="I1877">
        <v>99</v>
      </c>
      <c r="J1877">
        <v>999</v>
      </c>
      <c r="K1877">
        <v>99</v>
      </c>
      <c r="L1877">
        <v>15</v>
      </c>
      <c r="M1877">
        <v>99</v>
      </c>
      <c r="N1877">
        <v>99</v>
      </c>
      <c r="O1877">
        <v>99</v>
      </c>
      <c r="P1877">
        <v>99</v>
      </c>
      <c r="R1877">
        <v>0</v>
      </c>
    </row>
    <row r="1878" spans="1:18">
      <c r="A1878">
        <v>16</v>
      </c>
      <c r="B1878">
        <v>358</v>
      </c>
      <c r="C1878">
        <v>2022</v>
      </c>
      <c r="D1878">
        <v>10</v>
      </c>
      <c r="E1878">
        <v>99</v>
      </c>
      <c r="F1878">
        <v>99</v>
      </c>
      <c r="G1878">
        <v>99</v>
      </c>
      <c r="H1878">
        <v>99</v>
      </c>
      <c r="I1878">
        <v>99</v>
      </c>
      <c r="J1878">
        <v>999</v>
      </c>
      <c r="K1878">
        <v>99</v>
      </c>
      <c r="L1878">
        <v>15</v>
      </c>
      <c r="M1878">
        <v>99</v>
      </c>
      <c r="N1878">
        <v>99</v>
      </c>
      <c r="O1878">
        <v>99</v>
      </c>
      <c r="P1878">
        <v>99</v>
      </c>
      <c r="R1878">
        <v>0</v>
      </c>
    </row>
    <row r="1879" spans="1:18">
      <c r="A1879">
        <v>16</v>
      </c>
      <c r="B1879">
        <v>359</v>
      </c>
      <c r="C1879">
        <v>2022</v>
      </c>
      <c r="D1879">
        <v>11</v>
      </c>
      <c r="E1879">
        <v>99</v>
      </c>
      <c r="F1879">
        <v>99</v>
      </c>
      <c r="G1879">
        <v>99</v>
      </c>
      <c r="H1879">
        <v>99</v>
      </c>
      <c r="I1879">
        <v>99</v>
      </c>
      <c r="J1879">
        <v>999</v>
      </c>
      <c r="K1879">
        <v>99</v>
      </c>
      <c r="L1879">
        <v>15</v>
      </c>
      <c r="M1879">
        <v>99</v>
      </c>
      <c r="N1879">
        <v>99</v>
      </c>
      <c r="O1879">
        <v>99</v>
      </c>
      <c r="P1879">
        <v>99</v>
      </c>
      <c r="R1879">
        <v>0</v>
      </c>
    </row>
    <row r="1880" spans="1:18">
      <c r="A1880">
        <v>16</v>
      </c>
      <c r="B1880">
        <v>360</v>
      </c>
      <c r="C1880">
        <v>2022</v>
      </c>
      <c r="D1880">
        <v>12</v>
      </c>
      <c r="E1880">
        <v>99</v>
      </c>
      <c r="F1880">
        <v>99</v>
      </c>
      <c r="G1880">
        <v>99</v>
      </c>
      <c r="H1880">
        <v>99</v>
      </c>
      <c r="I1880">
        <v>99</v>
      </c>
      <c r="J1880">
        <v>999</v>
      </c>
      <c r="K1880">
        <v>99</v>
      </c>
      <c r="L1880">
        <v>15</v>
      </c>
      <c r="M1880">
        <v>99</v>
      </c>
      <c r="N1880">
        <v>99</v>
      </c>
      <c r="O1880">
        <v>99</v>
      </c>
      <c r="P1880">
        <v>99</v>
      </c>
      <c r="R1880">
        <v>0</v>
      </c>
    </row>
    <row r="1881" spans="1:18">
      <c r="A1881">
        <v>17</v>
      </c>
      <c r="B1881">
        <v>1</v>
      </c>
      <c r="C1881">
        <v>2023</v>
      </c>
      <c r="D1881">
        <v>1</v>
      </c>
      <c r="E1881">
        <v>99</v>
      </c>
      <c r="F1881">
        <v>99</v>
      </c>
      <c r="G1881">
        <v>99</v>
      </c>
      <c r="H1881">
        <v>99</v>
      </c>
      <c r="I1881">
        <v>99</v>
      </c>
      <c r="J1881">
        <v>999</v>
      </c>
      <c r="K1881">
        <v>99</v>
      </c>
      <c r="L1881">
        <v>99</v>
      </c>
      <c r="M1881">
        <v>1</v>
      </c>
      <c r="N1881">
        <v>99</v>
      </c>
      <c r="O1881">
        <v>99</v>
      </c>
      <c r="P1881">
        <v>99</v>
      </c>
      <c r="R1881">
        <v>0</v>
      </c>
    </row>
    <row r="1882" spans="1:18">
      <c r="A1882">
        <v>17</v>
      </c>
      <c r="B1882">
        <v>2</v>
      </c>
      <c r="C1882">
        <v>2023</v>
      </c>
      <c r="D1882">
        <v>2</v>
      </c>
      <c r="E1882">
        <v>99</v>
      </c>
      <c r="F1882">
        <v>99</v>
      </c>
      <c r="G1882">
        <v>99</v>
      </c>
      <c r="H1882">
        <v>99</v>
      </c>
      <c r="I1882">
        <v>99</v>
      </c>
      <c r="J1882">
        <v>999</v>
      </c>
      <c r="K1882">
        <v>99</v>
      </c>
      <c r="L1882">
        <v>99</v>
      </c>
      <c r="M1882">
        <v>1</v>
      </c>
      <c r="N1882">
        <v>99</v>
      </c>
      <c r="O1882">
        <v>99</v>
      </c>
      <c r="P1882">
        <v>99</v>
      </c>
      <c r="R1882">
        <v>0</v>
      </c>
    </row>
    <row r="1883" spans="1:18">
      <c r="A1883">
        <v>17</v>
      </c>
      <c r="B1883">
        <v>3</v>
      </c>
      <c r="C1883">
        <v>2023</v>
      </c>
      <c r="D1883">
        <v>3</v>
      </c>
      <c r="E1883">
        <v>99</v>
      </c>
      <c r="F1883">
        <v>99</v>
      </c>
      <c r="G1883">
        <v>99</v>
      </c>
      <c r="H1883">
        <v>99</v>
      </c>
      <c r="I1883">
        <v>99</v>
      </c>
      <c r="J1883">
        <v>999</v>
      </c>
      <c r="K1883">
        <v>99</v>
      </c>
      <c r="L1883">
        <v>99</v>
      </c>
      <c r="M1883">
        <v>1</v>
      </c>
      <c r="N1883">
        <v>99</v>
      </c>
      <c r="O1883">
        <v>99</v>
      </c>
      <c r="P1883">
        <v>99</v>
      </c>
      <c r="R1883">
        <v>0</v>
      </c>
    </row>
    <row r="1884" spans="1:18">
      <c r="A1884">
        <v>17</v>
      </c>
      <c r="B1884">
        <v>4</v>
      </c>
      <c r="C1884">
        <v>2023</v>
      </c>
      <c r="D1884">
        <v>4</v>
      </c>
      <c r="E1884">
        <v>99</v>
      </c>
      <c r="F1884">
        <v>99</v>
      </c>
      <c r="G1884">
        <v>99</v>
      </c>
      <c r="H1884">
        <v>99</v>
      </c>
      <c r="I1884">
        <v>99</v>
      </c>
      <c r="J1884">
        <v>999</v>
      </c>
      <c r="K1884">
        <v>99</v>
      </c>
      <c r="L1884">
        <v>99</v>
      </c>
      <c r="M1884">
        <v>1</v>
      </c>
      <c r="N1884">
        <v>99</v>
      </c>
      <c r="O1884">
        <v>99</v>
      </c>
      <c r="P1884">
        <v>99</v>
      </c>
      <c r="R1884">
        <v>0</v>
      </c>
    </row>
    <row r="1885" spans="1:18">
      <c r="A1885">
        <v>17</v>
      </c>
      <c r="B1885">
        <v>5</v>
      </c>
      <c r="C1885">
        <v>2023</v>
      </c>
      <c r="D1885">
        <v>5</v>
      </c>
      <c r="E1885">
        <v>99</v>
      </c>
      <c r="F1885">
        <v>99</v>
      </c>
      <c r="G1885">
        <v>99</v>
      </c>
      <c r="H1885">
        <v>99</v>
      </c>
      <c r="I1885">
        <v>99</v>
      </c>
      <c r="J1885">
        <v>999</v>
      </c>
      <c r="K1885">
        <v>99</v>
      </c>
      <c r="L1885">
        <v>99</v>
      </c>
      <c r="M1885">
        <v>1</v>
      </c>
      <c r="N1885">
        <v>99</v>
      </c>
      <c r="O1885">
        <v>99</v>
      </c>
      <c r="P1885">
        <v>99</v>
      </c>
      <c r="R1885">
        <v>0</v>
      </c>
    </row>
    <row r="1886" spans="1:18">
      <c r="A1886">
        <v>17</v>
      </c>
      <c r="B1886">
        <v>6</v>
      </c>
      <c r="C1886">
        <v>2023</v>
      </c>
      <c r="D1886">
        <v>6</v>
      </c>
      <c r="E1886">
        <v>99</v>
      </c>
      <c r="F1886">
        <v>99</v>
      </c>
      <c r="G1886">
        <v>99</v>
      </c>
      <c r="H1886">
        <v>99</v>
      </c>
      <c r="I1886">
        <v>99</v>
      </c>
      <c r="J1886">
        <v>999</v>
      </c>
      <c r="K1886">
        <v>99</v>
      </c>
      <c r="L1886">
        <v>99</v>
      </c>
      <c r="M1886">
        <v>1</v>
      </c>
      <c r="N1886">
        <v>99</v>
      </c>
      <c r="O1886">
        <v>99</v>
      </c>
      <c r="P1886">
        <v>99</v>
      </c>
      <c r="R1886">
        <v>0</v>
      </c>
    </row>
    <row r="1887" spans="1:18">
      <c r="A1887">
        <v>17</v>
      </c>
      <c r="B1887">
        <v>7</v>
      </c>
      <c r="C1887">
        <v>2023</v>
      </c>
      <c r="D1887">
        <v>7</v>
      </c>
      <c r="E1887">
        <v>99</v>
      </c>
      <c r="F1887">
        <v>99</v>
      </c>
      <c r="G1887">
        <v>99</v>
      </c>
      <c r="H1887">
        <v>99</v>
      </c>
      <c r="I1887">
        <v>99</v>
      </c>
      <c r="J1887">
        <v>999</v>
      </c>
      <c r="K1887">
        <v>99</v>
      </c>
      <c r="L1887">
        <v>99</v>
      </c>
      <c r="M1887">
        <v>1</v>
      </c>
      <c r="N1887">
        <v>99</v>
      </c>
      <c r="O1887">
        <v>99</v>
      </c>
      <c r="P1887">
        <v>99</v>
      </c>
      <c r="R1887">
        <v>0</v>
      </c>
    </row>
    <row r="1888" spans="1:18">
      <c r="A1888">
        <v>17</v>
      </c>
      <c r="B1888">
        <v>8</v>
      </c>
      <c r="C1888">
        <v>2023</v>
      </c>
      <c r="D1888">
        <v>8</v>
      </c>
      <c r="E1888">
        <v>99</v>
      </c>
      <c r="F1888">
        <v>99</v>
      </c>
      <c r="G1888">
        <v>99</v>
      </c>
      <c r="H1888">
        <v>99</v>
      </c>
      <c r="I1888">
        <v>99</v>
      </c>
      <c r="J1888">
        <v>999</v>
      </c>
      <c r="K1888">
        <v>99</v>
      </c>
      <c r="L1888">
        <v>99</v>
      </c>
      <c r="M1888">
        <v>1</v>
      </c>
      <c r="N1888">
        <v>99</v>
      </c>
      <c r="O1888">
        <v>99</v>
      </c>
      <c r="P1888">
        <v>99</v>
      </c>
      <c r="R1888">
        <v>0</v>
      </c>
    </row>
    <row r="1889" spans="1:37">
      <c r="A1889">
        <v>17</v>
      </c>
      <c r="B1889">
        <v>9</v>
      </c>
      <c r="C1889">
        <v>2023</v>
      </c>
      <c r="D1889">
        <v>9</v>
      </c>
      <c r="E1889">
        <v>99</v>
      </c>
      <c r="F1889">
        <v>99</v>
      </c>
      <c r="G1889">
        <v>99</v>
      </c>
      <c r="H1889">
        <v>99</v>
      </c>
      <c r="I1889">
        <v>99</v>
      </c>
      <c r="J1889">
        <v>999</v>
      </c>
      <c r="K1889">
        <v>99</v>
      </c>
      <c r="L1889">
        <v>99</v>
      </c>
      <c r="M1889">
        <v>1</v>
      </c>
      <c r="N1889">
        <v>99</v>
      </c>
      <c r="O1889">
        <v>99</v>
      </c>
      <c r="P1889">
        <v>99</v>
      </c>
      <c r="R1889">
        <v>0</v>
      </c>
    </row>
    <row r="1890" spans="1:37">
      <c r="A1890">
        <v>17</v>
      </c>
      <c r="B1890">
        <v>10</v>
      </c>
      <c r="C1890">
        <v>2023</v>
      </c>
      <c r="D1890">
        <v>10</v>
      </c>
      <c r="E1890">
        <v>99</v>
      </c>
      <c r="F1890">
        <v>99</v>
      </c>
      <c r="G1890">
        <v>99</v>
      </c>
      <c r="H1890">
        <v>99</v>
      </c>
      <c r="I1890">
        <v>99</v>
      </c>
      <c r="J1890">
        <v>999</v>
      </c>
      <c r="K1890">
        <v>99</v>
      </c>
      <c r="L1890">
        <v>99</v>
      </c>
      <c r="M1890">
        <v>1</v>
      </c>
      <c r="N1890">
        <v>99</v>
      </c>
      <c r="O1890">
        <v>99</v>
      </c>
      <c r="P1890">
        <v>99</v>
      </c>
      <c r="R1890">
        <v>0</v>
      </c>
    </row>
    <row r="1891" spans="1:37">
      <c r="A1891">
        <v>17</v>
      </c>
      <c r="B1891">
        <v>11</v>
      </c>
      <c r="C1891">
        <v>2023</v>
      </c>
      <c r="D1891">
        <v>11</v>
      </c>
      <c r="E1891">
        <v>99</v>
      </c>
      <c r="F1891">
        <v>99</v>
      </c>
      <c r="G1891">
        <v>99</v>
      </c>
      <c r="H1891">
        <v>99</v>
      </c>
      <c r="I1891">
        <v>99</v>
      </c>
      <c r="J1891">
        <v>999</v>
      </c>
      <c r="K1891">
        <v>99</v>
      </c>
      <c r="L1891">
        <v>99</v>
      </c>
      <c r="M1891">
        <v>1</v>
      </c>
      <c r="N1891">
        <v>99</v>
      </c>
      <c r="O1891">
        <v>99</v>
      </c>
      <c r="P1891">
        <v>99</v>
      </c>
      <c r="Q1891">
        <v>1</v>
      </c>
      <c r="R1891">
        <v>1</v>
      </c>
      <c r="S1891">
        <v>2</v>
      </c>
      <c r="T1891">
        <v>1</v>
      </c>
      <c r="U1891">
        <v>17.5</v>
      </c>
      <c r="V1891">
        <v>0</v>
      </c>
      <c r="W1891">
        <v>0</v>
      </c>
      <c r="X1891">
        <v>100</v>
      </c>
      <c r="Y1891">
        <v>0</v>
      </c>
      <c r="Z1891">
        <v>0</v>
      </c>
      <c r="AA1891">
        <v>0</v>
      </c>
      <c r="AB1891">
        <v>0</v>
      </c>
      <c r="AF1891">
        <v>6.7294751009421283E-2</v>
      </c>
      <c r="AG1891">
        <v>5.4254649623472762E-2</v>
      </c>
      <c r="AH1891">
        <v>0</v>
      </c>
      <c r="AI1891">
        <v>1</v>
      </c>
      <c r="AJ1891">
        <v>109.3</v>
      </c>
      <c r="AK1891">
        <v>13.402245309709452</v>
      </c>
    </row>
    <row r="1892" spans="1:37">
      <c r="A1892">
        <v>17</v>
      </c>
      <c r="B1892">
        <v>12</v>
      </c>
      <c r="C1892">
        <v>2023</v>
      </c>
      <c r="D1892">
        <v>12</v>
      </c>
      <c r="E1892">
        <v>99</v>
      </c>
      <c r="F1892">
        <v>99</v>
      </c>
      <c r="G1892">
        <v>99</v>
      </c>
      <c r="H1892">
        <v>99</v>
      </c>
      <c r="I1892">
        <v>99</v>
      </c>
      <c r="J1892">
        <v>999</v>
      </c>
      <c r="K1892">
        <v>99</v>
      </c>
      <c r="L1892">
        <v>99</v>
      </c>
      <c r="M1892">
        <v>1</v>
      </c>
      <c r="N1892">
        <v>99</v>
      </c>
      <c r="O1892">
        <v>99</v>
      </c>
      <c r="P1892">
        <v>99</v>
      </c>
      <c r="R1892">
        <v>0</v>
      </c>
    </row>
    <row r="1893" spans="1:37">
      <c r="A1893">
        <v>17</v>
      </c>
      <c r="B1893">
        <v>13</v>
      </c>
      <c r="C1893">
        <v>2023</v>
      </c>
      <c r="D1893">
        <v>1</v>
      </c>
      <c r="E1893">
        <v>99</v>
      </c>
      <c r="F1893">
        <v>99</v>
      </c>
      <c r="G1893">
        <v>99</v>
      </c>
      <c r="H1893">
        <v>99</v>
      </c>
      <c r="I1893">
        <v>99</v>
      </c>
      <c r="J1893">
        <v>999</v>
      </c>
      <c r="K1893">
        <v>99</v>
      </c>
      <c r="L1893">
        <v>99</v>
      </c>
      <c r="M1893">
        <v>2</v>
      </c>
      <c r="N1893">
        <v>99</v>
      </c>
      <c r="O1893">
        <v>99</v>
      </c>
      <c r="P1893">
        <v>99</v>
      </c>
      <c r="Q1893">
        <v>13</v>
      </c>
      <c r="R1893">
        <v>26</v>
      </c>
      <c r="S1893">
        <v>4.1538461538461551</v>
      </c>
      <c r="T1893">
        <v>2</v>
      </c>
      <c r="U1893">
        <v>20.18461538461538</v>
      </c>
      <c r="V1893">
        <v>0</v>
      </c>
      <c r="W1893">
        <v>0</v>
      </c>
      <c r="X1893">
        <v>84.615384615384627</v>
      </c>
      <c r="Y1893">
        <v>15.38461538461538</v>
      </c>
      <c r="Z1893">
        <v>7.415041485837186</v>
      </c>
      <c r="AA1893">
        <v>1.1991120975476837</v>
      </c>
      <c r="AB1893">
        <v>0</v>
      </c>
      <c r="AC1893">
        <v>12.52780285919258</v>
      </c>
      <c r="AF1893">
        <v>4.8964218455743875</v>
      </c>
      <c r="AG1893">
        <v>4.3798300812872428</v>
      </c>
      <c r="AH1893">
        <v>0</v>
      </c>
      <c r="AI1893">
        <v>0</v>
      </c>
    </row>
    <row r="1894" spans="1:37">
      <c r="A1894">
        <v>17</v>
      </c>
      <c r="B1894">
        <v>14</v>
      </c>
      <c r="C1894">
        <v>2023</v>
      </c>
      <c r="D1894">
        <v>2</v>
      </c>
      <c r="E1894">
        <v>99</v>
      </c>
      <c r="F1894">
        <v>99</v>
      </c>
      <c r="G1894">
        <v>99</v>
      </c>
      <c r="H1894">
        <v>99</v>
      </c>
      <c r="I1894">
        <v>99</v>
      </c>
      <c r="J1894">
        <v>999</v>
      </c>
      <c r="K1894">
        <v>99</v>
      </c>
      <c r="L1894">
        <v>99</v>
      </c>
      <c r="M1894">
        <v>2</v>
      </c>
      <c r="N1894">
        <v>99</v>
      </c>
      <c r="O1894">
        <v>99</v>
      </c>
      <c r="P1894">
        <v>99</v>
      </c>
      <c r="Q1894">
        <v>16</v>
      </c>
      <c r="R1894">
        <v>47</v>
      </c>
      <c r="S1894">
        <v>3.936170212765957</v>
      </c>
      <c r="T1894">
        <v>2</v>
      </c>
      <c r="U1894">
        <v>17.087234042553188</v>
      </c>
      <c r="V1894">
        <v>0</v>
      </c>
      <c r="W1894">
        <v>0</v>
      </c>
      <c r="X1894">
        <v>55.319148936170201</v>
      </c>
      <c r="Y1894">
        <v>4.255319148936171</v>
      </c>
      <c r="Z1894">
        <v>5.352971615414841</v>
      </c>
      <c r="AA1894">
        <v>1.4499340457362404</v>
      </c>
      <c r="AB1894">
        <v>0</v>
      </c>
      <c r="AC1894">
        <v>16.218086575833095</v>
      </c>
      <c r="AF1894">
        <v>12.051282051282049</v>
      </c>
      <c r="AG1894">
        <v>9.6314596500485639</v>
      </c>
      <c r="AH1894">
        <v>0</v>
      </c>
      <c r="AI1894">
        <v>10</v>
      </c>
      <c r="AJ1894">
        <v>104.29</v>
      </c>
      <c r="AK1894">
        <v>13.617720614144559</v>
      </c>
    </row>
    <row r="1895" spans="1:37">
      <c r="A1895">
        <v>17</v>
      </c>
      <c r="B1895">
        <v>15</v>
      </c>
      <c r="C1895">
        <v>2023</v>
      </c>
      <c r="D1895">
        <v>3</v>
      </c>
      <c r="E1895">
        <v>99</v>
      </c>
      <c r="F1895">
        <v>99</v>
      </c>
      <c r="G1895">
        <v>99</v>
      </c>
      <c r="H1895">
        <v>99</v>
      </c>
      <c r="I1895">
        <v>99</v>
      </c>
      <c r="J1895">
        <v>999</v>
      </c>
      <c r="K1895">
        <v>99</v>
      </c>
      <c r="L1895">
        <v>99</v>
      </c>
      <c r="M1895">
        <v>2</v>
      </c>
      <c r="N1895">
        <v>99</v>
      </c>
      <c r="O1895">
        <v>99</v>
      </c>
      <c r="P1895">
        <v>99</v>
      </c>
      <c r="Q1895">
        <v>35</v>
      </c>
      <c r="R1895">
        <v>71</v>
      </c>
      <c r="S1895">
        <v>3.5774647887323945</v>
      </c>
      <c r="T1895">
        <v>1.8873239436619715</v>
      </c>
      <c r="U1895">
        <v>13.502816901408444</v>
      </c>
      <c r="V1895">
        <v>0</v>
      </c>
      <c r="W1895">
        <v>0</v>
      </c>
      <c r="X1895">
        <v>30.985915492957748</v>
      </c>
      <c r="Y1895">
        <v>1.4084507042253516</v>
      </c>
      <c r="Z1895">
        <v>5.583425467613095</v>
      </c>
      <c r="AA1895">
        <v>1.3496162399878859</v>
      </c>
      <c r="AB1895">
        <v>0.66182197884342164</v>
      </c>
      <c r="AC1895">
        <v>21.566423617679028</v>
      </c>
      <c r="AD1895">
        <v>77.763872970079518</v>
      </c>
      <c r="AE1895">
        <v>7.2845992531341857</v>
      </c>
      <c r="AF1895">
        <v>8.1986143187067011</v>
      </c>
      <c r="AG1895">
        <v>5.1798382347379262</v>
      </c>
      <c r="AH1895">
        <v>0</v>
      </c>
      <c r="AI1895">
        <v>0</v>
      </c>
    </row>
    <row r="1896" spans="1:37">
      <c r="A1896">
        <v>17</v>
      </c>
      <c r="B1896">
        <v>16</v>
      </c>
      <c r="C1896">
        <v>2023</v>
      </c>
      <c r="D1896">
        <v>4</v>
      </c>
      <c r="E1896">
        <v>99</v>
      </c>
      <c r="F1896">
        <v>99</v>
      </c>
      <c r="G1896">
        <v>99</v>
      </c>
      <c r="H1896">
        <v>99</v>
      </c>
      <c r="I1896">
        <v>99</v>
      </c>
      <c r="J1896">
        <v>999</v>
      </c>
      <c r="K1896">
        <v>99</v>
      </c>
      <c r="L1896">
        <v>99</v>
      </c>
      <c r="M1896">
        <v>2</v>
      </c>
      <c r="N1896">
        <v>99</v>
      </c>
      <c r="O1896">
        <v>99</v>
      </c>
      <c r="P1896">
        <v>99</v>
      </c>
      <c r="Q1896">
        <v>14</v>
      </c>
      <c r="R1896">
        <v>78</v>
      </c>
      <c r="S1896">
        <v>3.6025641025641022</v>
      </c>
      <c r="T1896">
        <v>2</v>
      </c>
      <c r="U1896">
        <v>13.31794871794872</v>
      </c>
      <c r="V1896">
        <v>0</v>
      </c>
      <c r="W1896">
        <v>0</v>
      </c>
      <c r="X1896">
        <v>20.512820512820511</v>
      </c>
      <c r="Y1896">
        <v>0</v>
      </c>
      <c r="Z1896">
        <v>3.3437175530079224</v>
      </c>
      <c r="AA1896">
        <v>1.1912043419801659</v>
      </c>
      <c r="AB1896">
        <v>0</v>
      </c>
      <c r="AC1896">
        <v>29.791752196684008</v>
      </c>
      <c r="AF1896">
        <v>16.595744680851059</v>
      </c>
      <c r="AG1896">
        <v>11.399350364322704</v>
      </c>
      <c r="AH1896">
        <v>0</v>
      </c>
      <c r="AI1896">
        <v>0</v>
      </c>
    </row>
    <row r="1897" spans="1:37">
      <c r="A1897">
        <v>17</v>
      </c>
      <c r="B1897">
        <v>17</v>
      </c>
      <c r="C1897">
        <v>2023</v>
      </c>
      <c r="D1897">
        <v>5</v>
      </c>
      <c r="E1897">
        <v>99</v>
      </c>
      <c r="F1897">
        <v>99</v>
      </c>
      <c r="G1897">
        <v>99</v>
      </c>
      <c r="H1897">
        <v>99</v>
      </c>
      <c r="I1897">
        <v>99</v>
      </c>
      <c r="J1897">
        <v>999</v>
      </c>
      <c r="K1897">
        <v>99</v>
      </c>
      <c r="L1897">
        <v>99</v>
      </c>
      <c r="M1897">
        <v>2</v>
      </c>
      <c r="N1897">
        <v>99</v>
      </c>
      <c r="O1897">
        <v>99</v>
      </c>
      <c r="P1897">
        <v>99</v>
      </c>
      <c r="Q1897">
        <v>30</v>
      </c>
      <c r="R1897">
        <v>56</v>
      </c>
      <c r="S1897">
        <v>3.375</v>
      </c>
      <c r="T1897">
        <v>2</v>
      </c>
      <c r="U1897">
        <v>14.794642857142859</v>
      </c>
      <c r="V1897">
        <v>0</v>
      </c>
      <c r="W1897">
        <v>0</v>
      </c>
      <c r="X1897">
        <v>37.5</v>
      </c>
      <c r="Y1897">
        <v>1.785714285714286</v>
      </c>
      <c r="Z1897">
        <v>4.171776755894351</v>
      </c>
      <c r="AA1897">
        <v>1.303326787220195</v>
      </c>
      <c r="AB1897">
        <v>0</v>
      </c>
      <c r="AC1897">
        <v>16.523935433578739</v>
      </c>
      <c r="AF1897">
        <v>14.249363867684476</v>
      </c>
      <c r="AG1897">
        <v>10.286430850601539</v>
      </c>
      <c r="AH1897">
        <v>0</v>
      </c>
      <c r="AI1897">
        <v>2</v>
      </c>
      <c r="AJ1897">
        <v>84.35</v>
      </c>
      <c r="AK1897">
        <v>17.287757876875876</v>
      </c>
    </row>
    <row r="1898" spans="1:37">
      <c r="A1898">
        <v>17</v>
      </c>
      <c r="B1898">
        <v>18</v>
      </c>
      <c r="C1898">
        <v>2023</v>
      </c>
      <c r="D1898">
        <v>6</v>
      </c>
      <c r="E1898">
        <v>99</v>
      </c>
      <c r="F1898">
        <v>99</v>
      </c>
      <c r="G1898">
        <v>99</v>
      </c>
      <c r="H1898">
        <v>99</v>
      </c>
      <c r="I1898">
        <v>99</v>
      </c>
      <c r="J1898">
        <v>999</v>
      </c>
      <c r="K1898">
        <v>99</v>
      </c>
      <c r="L1898">
        <v>99</v>
      </c>
      <c r="M1898">
        <v>2</v>
      </c>
      <c r="N1898">
        <v>99</v>
      </c>
      <c r="O1898">
        <v>99</v>
      </c>
      <c r="P1898">
        <v>99</v>
      </c>
      <c r="Q1898">
        <v>43</v>
      </c>
      <c r="R1898">
        <v>144</v>
      </c>
      <c r="S1898">
        <v>2.9375</v>
      </c>
      <c r="T1898">
        <v>2</v>
      </c>
      <c r="U1898">
        <v>15.482638888888889</v>
      </c>
      <c r="V1898">
        <v>0</v>
      </c>
      <c r="W1898">
        <v>0</v>
      </c>
      <c r="X1898">
        <v>43.75</v>
      </c>
      <c r="Y1898">
        <v>2.0833333333333339</v>
      </c>
      <c r="Z1898">
        <v>3.4496845641045044</v>
      </c>
      <c r="AA1898">
        <v>1.0879309490955755</v>
      </c>
      <c r="AB1898">
        <v>0</v>
      </c>
      <c r="AC1898">
        <v>25.432074480691913</v>
      </c>
      <c r="AF1898">
        <v>17.163289630512519</v>
      </c>
      <c r="AG1898">
        <v>12.092465734849842</v>
      </c>
      <c r="AH1898">
        <v>0</v>
      </c>
      <c r="AI1898">
        <v>11</v>
      </c>
      <c r="AJ1898">
        <v>110.17272727272724</v>
      </c>
      <c r="AK1898">
        <v>11.450148873736357</v>
      </c>
    </row>
    <row r="1899" spans="1:37">
      <c r="A1899">
        <v>17</v>
      </c>
      <c r="B1899">
        <v>19</v>
      </c>
      <c r="C1899">
        <v>2023</v>
      </c>
      <c r="D1899">
        <v>7</v>
      </c>
      <c r="E1899">
        <v>99</v>
      </c>
      <c r="F1899">
        <v>99</v>
      </c>
      <c r="G1899">
        <v>99</v>
      </c>
      <c r="H1899">
        <v>99</v>
      </c>
      <c r="I1899">
        <v>99</v>
      </c>
      <c r="J1899">
        <v>999</v>
      </c>
      <c r="K1899">
        <v>99</v>
      </c>
      <c r="L1899">
        <v>99</v>
      </c>
      <c r="M1899">
        <v>2</v>
      </c>
      <c r="N1899">
        <v>99</v>
      </c>
      <c r="O1899">
        <v>99</v>
      </c>
      <c r="P1899">
        <v>99</v>
      </c>
      <c r="Q1899">
        <v>9</v>
      </c>
      <c r="R1899">
        <v>16</v>
      </c>
      <c r="S1899">
        <v>3.25</v>
      </c>
      <c r="T1899">
        <v>2</v>
      </c>
      <c r="U1899">
        <v>13.675000000000001</v>
      </c>
      <c r="V1899">
        <v>0</v>
      </c>
      <c r="W1899">
        <v>0</v>
      </c>
      <c r="X1899">
        <v>25</v>
      </c>
      <c r="Y1899">
        <v>0</v>
      </c>
      <c r="Z1899">
        <v>3.0849432733844502</v>
      </c>
      <c r="AA1899">
        <v>1.3462912017836259</v>
      </c>
      <c r="AB1899">
        <v>0</v>
      </c>
      <c r="AC1899">
        <v>-5.7184380922069318</v>
      </c>
      <c r="AF1899">
        <v>9.4117647058823515</v>
      </c>
      <c r="AG1899">
        <v>6.4561817645323112</v>
      </c>
      <c r="AH1899">
        <v>0</v>
      </c>
      <c r="AI1899">
        <v>6</v>
      </c>
      <c r="AJ1899">
        <v>112.25</v>
      </c>
      <c r="AK1899">
        <v>11.071669963623044</v>
      </c>
    </row>
    <row r="1900" spans="1:37">
      <c r="A1900">
        <v>17</v>
      </c>
      <c r="B1900">
        <v>20</v>
      </c>
      <c r="C1900">
        <v>2023</v>
      </c>
      <c r="D1900">
        <v>8</v>
      </c>
      <c r="E1900">
        <v>99</v>
      </c>
      <c r="F1900">
        <v>99</v>
      </c>
      <c r="G1900">
        <v>99</v>
      </c>
      <c r="H1900">
        <v>99</v>
      </c>
      <c r="I1900">
        <v>99</v>
      </c>
      <c r="J1900">
        <v>999</v>
      </c>
      <c r="K1900">
        <v>99</v>
      </c>
      <c r="L1900">
        <v>99</v>
      </c>
      <c r="M1900">
        <v>2</v>
      </c>
      <c r="N1900">
        <v>99</v>
      </c>
      <c r="O1900">
        <v>99</v>
      </c>
      <c r="P1900">
        <v>99</v>
      </c>
      <c r="Q1900">
        <v>17</v>
      </c>
      <c r="R1900">
        <v>73</v>
      </c>
      <c r="S1900">
        <v>3.6438356164383552</v>
      </c>
      <c r="T1900">
        <v>2</v>
      </c>
      <c r="U1900">
        <v>12.447945205479449</v>
      </c>
      <c r="V1900">
        <v>0</v>
      </c>
      <c r="W1900">
        <v>0</v>
      </c>
      <c r="X1900">
        <v>19.17808219178082</v>
      </c>
      <c r="Y1900">
        <v>0</v>
      </c>
      <c r="Z1900">
        <v>3.6570858069967871</v>
      </c>
      <c r="AA1900">
        <v>1.6665102822734843</v>
      </c>
      <c r="AB1900">
        <v>0</v>
      </c>
      <c r="AC1900">
        <v>-30.040979106305485</v>
      </c>
      <c r="AF1900">
        <v>17.632850241545896</v>
      </c>
      <c r="AG1900">
        <v>11.528507269544033</v>
      </c>
      <c r="AH1900">
        <v>0</v>
      </c>
      <c r="AI1900">
        <v>10</v>
      </c>
      <c r="AJ1900">
        <v>123.79999999999998</v>
      </c>
      <c r="AK1900">
        <v>4.448161148943413</v>
      </c>
    </row>
    <row r="1901" spans="1:37">
      <c r="A1901">
        <v>17</v>
      </c>
      <c r="B1901">
        <v>21</v>
      </c>
      <c r="C1901">
        <v>2023</v>
      </c>
      <c r="D1901">
        <v>9</v>
      </c>
      <c r="E1901">
        <v>99</v>
      </c>
      <c r="F1901">
        <v>99</v>
      </c>
      <c r="G1901">
        <v>99</v>
      </c>
      <c r="H1901">
        <v>99</v>
      </c>
      <c r="I1901">
        <v>99</v>
      </c>
      <c r="J1901">
        <v>999</v>
      </c>
      <c r="K1901">
        <v>99</v>
      </c>
      <c r="L1901">
        <v>99</v>
      </c>
      <c r="M1901">
        <v>2</v>
      </c>
      <c r="N1901">
        <v>99</v>
      </c>
      <c r="O1901">
        <v>99</v>
      </c>
      <c r="P1901">
        <v>99</v>
      </c>
      <c r="Q1901">
        <v>36</v>
      </c>
      <c r="R1901">
        <v>96</v>
      </c>
      <c r="S1901">
        <v>3.7083333333333344</v>
      </c>
      <c r="T1901">
        <v>2</v>
      </c>
      <c r="U1901">
        <v>16.001041666666669</v>
      </c>
      <c r="V1901">
        <v>0</v>
      </c>
      <c r="W1901">
        <v>0</v>
      </c>
      <c r="X1901">
        <v>53.125</v>
      </c>
      <c r="Y1901">
        <v>5.2083333333333321</v>
      </c>
      <c r="Z1901">
        <v>4.1510414052697486</v>
      </c>
      <c r="AA1901">
        <v>1.8591926264435912</v>
      </c>
      <c r="AB1901">
        <v>0</v>
      </c>
      <c r="AC1901">
        <v>33.585251004751733</v>
      </c>
      <c r="AF1901">
        <v>13.186813186813184</v>
      </c>
      <c r="AG1901">
        <v>10.574394558947033</v>
      </c>
      <c r="AH1901">
        <v>0</v>
      </c>
      <c r="AI1901">
        <v>10</v>
      </c>
      <c r="AJ1901">
        <v>103.61</v>
      </c>
      <c r="AK1901">
        <v>15.336427138520907</v>
      </c>
    </row>
    <row r="1902" spans="1:37">
      <c r="A1902">
        <v>17</v>
      </c>
      <c r="B1902">
        <v>22</v>
      </c>
      <c r="C1902">
        <v>2023</v>
      </c>
      <c r="D1902">
        <v>10</v>
      </c>
      <c r="E1902">
        <v>99</v>
      </c>
      <c r="F1902">
        <v>99</v>
      </c>
      <c r="G1902">
        <v>99</v>
      </c>
      <c r="H1902">
        <v>99</v>
      </c>
      <c r="I1902">
        <v>99</v>
      </c>
      <c r="J1902">
        <v>999</v>
      </c>
      <c r="K1902">
        <v>99</v>
      </c>
      <c r="L1902">
        <v>99</v>
      </c>
      <c r="M1902">
        <v>2</v>
      </c>
      <c r="N1902">
        <v>99</v>
      </c>
      <c r="O1902">
        <v>99</v>
      </c>
      <c r="P1902">
        <v>99</v>
      </c>
      <c r="Q1902">
        <v>114</v>
      </c>
      <c r="R1902">
        <v>465</v>
      </c>
      <c r="S1902">
        <v>3.5161290322580641</v>
      </c>
      <c r="T1902">
        <v>2</v>
      </c>
      <c r="U1902">
        <v>16.843010752688166</v>
      </c>
      <c r="V1902">
        <v>0</v>
      </c>
      <c r="W1902">
        <v>0</v>
      </c>
      <c r="X1902">
        <v>61.075268817204304</v>
      </c>
      <c r="Y1902">
        <v>3.655913978494624</v>
      </c>
      <c r="Z1902">
        <v>3.9510771050698814</v>
      </c>
      <c r="AA1902">
        <v>1.5311314477315123</v>
      </c>
      <c r="AB1902">
        <v>0</v>
      </c>
      <c r="AC1902">
        <v>15.885740942298815</v>
      </c>
      <c r="AF1902">
        <v>17.680608365019015</v>
      </c>
      <c r="AG1902">
        <v>15.005326201077498</v>
      </c>
      <c r="AH1902">
        <v>1.290322580645161</v>
      </c>
      <c r="AI1902">
        <v>69</v>
      </c>
      <c r="AJ1902">
        <v>109.52028985507248</v>
      </c>
      <c r="AK1902">
        <v>13.377056686668997</v>
      </c>
    </row>
    <row r="1903" spans="1:37">
      <c r="A1903">
        <v>17</v>
      </c>
      <c r="B1903">
        <v>23</v>
      </c>
      <c r="C1903">
        <v>2023</v>
      </c>
      <c r="D1903">
        <v>11</v>
      </c>
      <c r="E1903">
        <v>99</v>
      </c>
      <c r="F1903">
        <v>99</v>
      </c>
      <c r="G1903">
        <v>99</v>
      </c>
      <c r="H1903">
        <v>99</v>
      </c>
      <c r="I1903">
        <v>99</v>
      </c>
      <c r="J1903">
        <v>999</v>
      </c>
      <c r="K1903">
        <v>99</v>
      </c>
      <c r="L1903">
        <v>99</v>
      </c>
      <c r="M1903">
        <v>2</v>
      </c>
      <c r="N1903">
        <v>99</v>
      </c>
      <c r="O1903">
        <v>99</v>
      </c>
      <c r="P1903">
        <v>99</v>
      </c>
      <c r="Q1903">
        <v>52</v>
      </c>
      <c r="R1903">
        <v>106</v>
      </c>
      <c r="S1903">
        <v>4.132075471698113</v>
      </c>
      <c r="T1903">
        <v>2</v>
      </c>
      <c r="U1903">
        <v>17.798113207547161</v>
      </c>
      <c r="V1903">
        <v>0</v>
      </c>
      <c r="W1903">
        <v>0</v>
      </c>
      <c r="X1903">
        <v>59.433962264150935</v>
      </c>
      <c r="Y1903">
        <v>10.377358490566039</v>
      </c>
      <c r="Z1903">
        <v>5.3541199289518442</v>
      </c>
      <c r="AA1903">
        <v>1.6082069688573621</v>
      </c>
      <c r="AB1903">
        <v>0</v>
      </c>
      <c r="AC1903">
        <v>33.178584631333209</v>
      </c>
      <c r="AF1903">
        <v>7.133243606998656</v>
      </c>
      <c r="AG1903">
        <v>5.8489612559796367</v>
      </c>
      <c r="AH1903">
        <v>0</v>
      </c>
      <c r="AI1903">
        <v>15</v>
      </c>
      <c r="AJ1903">
        <v>106.32</v>
      </c>
      <c r="AK1903">
        <v>13.471212801011861</v>
      </c>
    </row>
    <row r="1904" spans="1:37">
      <c r="A1904">
        <v>17</v>
      </c>
      <c r="B1904">
        <v>24</v>
      </c>
      <c r="C1904">
        <v>2023</v>
      </c>
      <c r="D1904">
        <v>12</v>
      </c>
      <c r="E1904">
        <v>99</v>
      </c>
      <c r="F1904">
        <v>99</v>
      </c>
      <c r="G1904">
        <v>99</v>
      </c>
      <c r="H1904">
        <v>99</v>
      </c>
      <c r="I1904">
        <v>99</v>
      </c>
      <c r="J1904">
        <v>999</v>
      </c>
      <c r="K1904">
        <v>99</v>
      </c>
      <c r="L1904">
        <v>99</v>
      </c>
      <c r="M1904">
        <v>2</v>
      </c>
      <c r="N1904">
        <v>99</v>
      </c>
      <c r="O1904">
        <v>99</v>
      </c>
      <c r="P1904">
        <v>99</v>
      </c>
      <c r="Q1904">
        <v>6</v>
      </c>
      <c r="R1904">
        <v>44</v>
      </c>
      <c r="S1904">
        <v>4.1590909090909092</v>
      </c>
      <c r="T1904">
        <v>2</v>
      </c>
      <c r="U1904">
        <v>15.315909090909091</v>
      </c>
      <c r="V1904">
        <v>0</v>
      </c>
      <c r="W1904">
        <v>0</v>
      </c>
      <c r="X1904">
        <v>31.818181818181817</v>
      </c>
      <c r="Y1904">
        <v>2.2727272727272729</v>
      </c>
      <c r="Z1904">
        <v>3.3737585718048289</v>
      </c>
      <c r="AA1904">
        <v>1.3132745648357877</v>
      </c>
      <c r="AB1904">
        <v>0</v>
      </c>
      <c r="AC1904">
        <v>27.334579443212796</v>
      </c>
      <c r="AF1904">
        <v>15.492957746478874</v>
      </c>
      <c r="AG1904">
        <v>11.335194778981368</v>
      </c>
      <c r="AH1904">
        <v>0</v>
      </c>
      <c r="AI1904">
        <v>0</v>
      </c>
    </row>
    <row r="1905" spans="1:37">
      <c r="A1905">
        <v>17</v>
      </c>
      <c r="B1905">
        <v>25</v>
      </c>
      <c r="C1905">
        <v>2023</v>
      </c>
      <c r="D1905">
        <v>1</v>
      </c>
      <c r="E1905">
        <v>99</v>
      </c>
      <c r="F1905">
        <v>99</v>
      </c>
      <c r="G1905">
        <v>99</v>
      </c>
      <c r="H1905">
        <v>99</v>
      </c>
      <c r="I1905">
        <v>99</v>
      </c>
      <c r="J1905">
        <v>999</v>
      </c>
      <c r="K1905">
        <v>99</v>
      </c>
      <c r="L1905">
        <v>99</v>
      </c>
      <c r="M1905">
        <v>3</v>
      </c>
      <c r="N1905">
        <v>99</v>
      </c>
      <c r="O1905">
        <v>99</v>
      </c>
      <c r="P1905">
        <v>99</v>
      </c>
      <c r="R1905">
        <v>0</v>
      </c>
    </row>
    <row r="1906" spans="1:37">
      <c r="A1906">
        <v>17</v>
      </c>
      <c r="B1906">
        <v>26</v>
      </c>
      <c r="C1906">
        <v>2023</v>
      </c>
      <c r="D1906">
        <v>2</v>
      </c>
      <c r="E1906">
        <v>99</v>
      </c>
      <c r="F1906">
        <v>99</v>
      </c>
      <c r="G1906">
        <v>99</v>
      </c>
      <c r="H1906">
        <v>99</v>
      </c>
      <c r="I1906">
        <v>99</v>
      </c>
      <c r="J1906">
        <v>999</v>
      </c>
      <c r="K1906">
        <v>99</v>
      </c>
      <c r="L1906">
        <v>99</v>
      </c>
      <c r="M1906">
        <v>3</v>
      </c>
      <c r="N1906">
        <v>99</v>
      </c>
      <c r="O1906">
        <v>99</v>
      </c>
      <c r="P1906">
        <v>99</v>
      </c>
      <c r="R1906">
        <v>0</v>
      </c>
    </row>
    <row r="1907" spans="1:37">
      <c r="A1907">
        <v>17</v>
      </c>
      <c r="B1907">
        <v>27</v>
      </c>
      <c r="C1907">
        <v>2023</v>
      </c>
      <c r="D1907">
        <v>3</v>
      </c>
      <c r="E1907">
        <v>99</v>
      </c>
      <c r="F1907">
        <v>99</v>
      </c>
      <c r="G1907">
        <v>99</v>
      </c>
      <c r="H1907">
        <v>99</v>
      </c>
      <c r="I1907">
        <v>99</v>
      </c>
      <c r="J1907">
        <v>999</v>
      </c>
      <c r="K1907">
        <v>99</v>
      </c>
      <c r="L1907">
        <v>99</v>
      </c>
      <c r="M1907">
        <v>3</v>
      </c>
      <c r="N1907">
        <v>99</v>
      </c>
      <c r="O1907">
        <v>99</v>
      </c>
      <c r="P1907">
        <v>99</v>
      </c>
      <c r="Q1907">
        <v>1</v>
      </c>
      <c r="R1907">
        <v>2</v>
      </c>
      <c r="S1907">
        <v>3.5</v>
      </c>
      <c r="T1907">
        <v>3</v>
      </c>
      <c r="U1907">
        <v>12.5</v>
      </c>
      <c r="V1907">
        <v>0</v>
      </c>
      <c r="W1907">
        <v>0</v>
      </c>
      <c r="X1907">
        <v>0</v>
      </c>
      <c r="Y1907">
        <v>0</v>
      </c>
      <c r="Z1907">
        <v>0.20000000000005125</v>
      </c>
      <c r="AA1907">
        <v>0.5</v>
      </c>
      <c r="AB1907">
        <v>0</v>
      </c>
      <c r="AC1907">
        <v>-99.999999999968736</v>
      </c>
      <c r="AF1907">
        <v>0.23094688221709003</v>
      </c>
      <c r="AG1907">
        <v>0.13507453412793183</v>
      </c>
      <c r="AH1907">
        <v>0</v>
      </c>
    </row>
    <row r="1908" spans="1:37">
      <c r="A1908">
        <v>17</v>
      </c>
      <c r="B1908">
        <v>28</v>
      </c>
      <c r="C1908">
        <v>2023</v>
      </c>
      <c r="D1908">
        <v>4</v>
      </c>
      <c r="E1908">
        <v>99</v>
      </c>
      <c r="F1908">
        <v>99</v>
      </c>
      <c r="G1908">
        <v>99</v>
      </c>
      <c r="H1908">
        <v>99</v>
      </c>
      <c r="I1908">
        <v>99</v>
      </c>
      <c r="J1908">
        <v>999</v>
      </c>
      <c r="K1908">
        <v>99</v>
      </c>
      <c r="L1908">
        <v>99</v>
      </c>
      <c r="M1908">
        <v>3</v>
      </c>
      <c r="N1908">
        <v>99</v>
      </c>
      <c r="O1908">
        <v>99</v>
      </c>
      <c r="P1908">
        <v>99</v>
      </c>
      <c r="Q1908">
        <v>2</v>
      </c>
      <c r="R1908">
        <v>2</v>
      </c>
      <c r="S1908">
        <v>4.5</v>
      </c>
      <c r="T1908">
        <v>3</v>
      </c>
      <c r="U1908">
        <v>14.150000000000002</v>
      </c>
      <c r="V1908">
        <v>0</v>
      </c>
      <c r="W1908">
        <v>0</v>
      </c>
      <c r="X1908">
        <v>50</v>
      </c>
      <c r="Y1908">
        <v>0</v>
      </c>
      <c r="Z1908">
        <v>1.9499999999999944</v>
      </c>
      <c r="AA1908">
        <v>3.5</v>
      </c>
      <c r="AB1908">
        <v>0</v>
      </c>
      <c r="AC1908">
        <v>-100.00000000000033</v>
      </c>
      <c r="AF1908">
        <v>0.42553191489361714</v>
      </c>
      <c r="AG1908">
        <v>0.31055219032569575</v>
      </c>
      <c r="AH1908">
        <v>0</v>
      </c>
      <c r="AI1908">
        <v>2</v>
      </c>
      <c r="AJ1908">
        <v>98.949999999999989</v>
      </c>
      <c r="AK1908">
        <v>15.044140267997575</v>
      </c>
    </row>
    <row r="1909" spans="1:37">
      <c r="A1909">
        <v>17</v>
      </c>
      <c r="B1909">
        <v>29</v>
      </c>
      <c r="C1909">
        <v>2023</v>
      </c>
      <c r="D1909">
        <v>5</v>
      </c>
      <c r="E1909">
        <v>99</v>
      </c>
      <c r="F1909">
        <v>99</v>
      </c>
      <c r="G1909">
        <v>99</v>
      </c>
      <c r="H1909">
        <v>99</v>
      </c>
      <c r="I1909">
        <v>99</v>
      </c>
      <c r="J1909">
        <v>999</v>
      </c>
      <c r="K1909">
        <v>99</v>
      </c>
      <c r="L1909">
        <v>99</v>
      </c>
      <c r="M1909">
        <v>3</v>
      </c>
      <c r="N1909">
        <v>99</v>
      </c>
      <c r="O1909">
        <v>99</v>
      </c>
      <c r="P1909">
        <v>99</v>
      </c>
      <c r="Q1909">
        <v>3</v>
      </c>
      <c r="R1909">
        <v>3</v>
      </c>
      <c r="S1909">
        <v>3.6666666666666656</v>
      </c>
      <c r="T1909">
        <v>3</v>
      </c>
      <c r="U1909">
        <v>18.2</v>
      </c>
      <c r="V1909">
        <v>0</v>
      </c>
      <c r="W1909">
        <v>0</v>
      </c>
      <c r="X1909">
        <v>100</v>
      </c>
      <c r="Y1909">
        <v>0</v>
      </c>
      <c r="Z1909">
        <v>1.134313301811589</v>
      </c>
      <c r="AA1909">
        <v>0.47140452079103318</v>
      </c>
      <c r="AB1909">
        <v>0</v>
      </c>
      <c r="AC1909">
        <v>56.104085357329346</v>
      </c>
      <c r="AF1909">
        <v>0.76335877862595458</v>
      </c>
      <c r="AG1909">
        <v>0.6778987621518936</v>
      </c>
      <c r="AH1909">
        <v>0</v>
      </c>
      <c r="AI1909">
        <v>2</v>
      </c>
      <c r="AJ1909">
        <v>110</v>
      </c>
      <c r="AK1909">
        <v>13.30446488134228</v>
      </c>
    </row>
    <row r="1910" spans="1:37">
      <c r="A1910">
        <v>17</v>
      </c>
      <c r="B1910">
        <v>30</v>
      </c>
      <c r="C1910">
        <v>2023</v>
      </c>
      <c r="D1910">
        <v>6</v>
      </c>
      <c r="E1910">
        <v>99</v>
      </c>
      <c r="F1910">
        <v>99</v>
      </c>
      <c r="G1910">
        <v>99</v>
      </c>
      <c r="H1910">
        <v>99</v>
      </c>
      <c r="I1910">
        <v>99</v>
      </c>
      <c r="J1910">
        <v>999</v>
      </c>
      <c r="K1910">
        <v>99</v>
      </c>
      <c r="L1910">
        <v>99</v>
      </c>
      <c r="M1910">
        <v>3</v>
      </c>
      <c r="N1910">
        <v>99</v>
      </c>
      <c r="O1910">
        <v>99</v>
      </c>
      <c r="P1910">
        <v>99</v>
      </c>
      <c r="Q1910">
        <v>8</v>
      </c>
      <c r="R1910">
        <v>14</v>
      </c>
      <c r="S1910">
        <v>2.8571428571428577</v>
      </c>
      <c r="T1910">
        <v>3</v>
      </c>
      <c r="U1910">
        <v>14.542857142857139</v>
      </c>
      <c r="V1910">
        <v>0</v>
      </c>
      <c r="W1910">
        <v>0</v>
      </c>
      <c r="X1910">
        <v>42.857142857142847</v>
      </c>
      <c r="Y1910">
        <v>7.1428571428571441</v>
      </c>
      <c r="Z1910">
        <v>4.3496657155159353</v>
      </c>
      <c r="AA1910">
        <v>0.91473203391897828</v>
      </c>
      <c r="AB1910">
        <v>0</v>
      </c>
      <c r="AC1910">
        <v>-5.7704100109823555</v>
      </c>
      <c r="AF1910">
        <v>1.6686531585220505</v>
      </c>
      <c r="AG1910">
        <v>1.1042951440302431</v>
      </c>
      <c r="AH1910">
        <v>0</v>
      </c>
      <c r="AI1910">
        <v>14</v>
      </c>
      <c r="AJ1910">
        <v>104.85714285714288</v>
      </c>
      <c r="AK1910">
        <v>12.260224943629556</v>
      </c>
    </row>
    <row r="1911" spans="1:37">
      <c r="A1911">
        <v>17</v>
      </c>
      <c r="B1911">
        <v>31</v>
      </c>
      <c r="C1911">
        <v>2023</v>
      </c>
      <c r="D1911">
        <v>7</v>
      </c>
      <c r="E1911">
        <v>99</v>
      </c>
      <c r="F1911">
        <v>99</v>
      </c>
      <c r="G1911">
        <v>99</v>
      </c>
      <c r="H1911">
        <v>99</v>
      </c>
      <c r="I1911">
        <v>99</v>
      </c>
      <c r="J1911">
        <v>999</v>
      </c>
      <c r="K1911">
        <v>99</v>
      </c>
      <c r="L1911">
        <v>99</v>
      </c>
      <c r="M1911">
        <v>3</v>
      </c>
      <c r="N1911">
        <v>99</v>
      </c>
      <c r="O1911">
        <v>99</v>
      </c>
      <c r="P1911">
        <v>99</v>
      </c>
      <c r="Q1911">
        <v>2</v>
      </c>
      <c r="R1911">
        <v>3</v>
      </c>
      <c r="S1911">
        <v>3</v>
      </c>
      <c r="T1911">
        <v>3</v>
      </c>
      <c r="U1911">
        <v>17.533333333333339</v>
      </c>
      <c r="V1911">
        <v>0</v>
      </c>
      <c r="W1911">
        <v>0</v>
      </c>
      <c r="X1911">
        <v>100</v>
      </c>
      <c r="Y1911">
        <v>0</v>
      </c>
      <c r="Z1911">
        <v>0.75865377844938253</v>
      </c>
      <c r="AA1911">
        <v>0.81649658092772603</v>
      </c>
      <c r="AB1911">
        <v>0</v>
      </c>
      <c r="AC1911">
        <v>-10.762440050013838</v>
      </c>
      <c r="AF1911">
        <v>1.7647058823529411</v>
      </c>
      <c r="AG1911">
        <v>1.5520802596636176</v>
      </c>
      <c r="AH1911">
        <v>0</v>
      </c>
      <c r="AI1911">
        <v>3</v>
      </c>
      <c r="AJ1911">
        <v>116.1333333333333</v>
      </c>
      <c r="AK1911">
        <v>11.218431480634099</v>
      </c>
    </row>
    <row r="1912" spans="1:37">
      <c r="A1912">
        <v>17</v>
      </c>
      <c r="B1912">
        <v>32</v>
      </c>
      <c r="C1912">
        <v>2023</v>
      </c>
      <c r="D1912">
        <v>8</v>
      </c>
      <c r="E1912">
        <v>99</v>
      </c>
      <c r="F1912">
        <v>99</v>
      </c>
      <c r="G1912">
        <v>99</v>
      </c>
      <c r="H1912">
        <v>99</v>
      </c>
      <c r="I1912">
        <v>99</v>
      </c>
      <c r="J1912">
        <v>999</v>
      </c>
      <c r="K1912">
        <v>99</v>
      </c>
      <c r="L1912">
        <v>99</v>
      </c>
      <c r="M1912">
        <v>3</v>
      </c>
      <c r="N1912">
        <v>99</v>
      </c>
      <c r="O1912">
        <v>99</v>
      </c>
      <c r="P1912">
        <v>99</v>
      </c>
      <c r="Q1912">
        <v>6</v>
      </c>
      <c r="R1912">
        <v>7</v>
      </c>
      <c r="S1912">
        <v>3.7142857142857153</v>
      </c>
      <c r="T1912">
        <v>3</v>
      </c>
      <c r="U1912">
        <v>16.671428571428574</v>
      </c>
      <c r="V1912">
        <v>0</v>
      </c>
      <c r="W1912">
        <v>0</v>
      </c>
      <c r="X1912">
        <v>57.142857142857153</v>
      </c>
      <c r="Y1912">
        <v>0</v>
      </c>
      <c r="Z1912">
        <v>3.8927457389039848</v>
      </c>
      <c r="AA1912">
        <v>1.9794866372215736</v>
      </c>
      <c r="AB1912">
        <v>0</v>
      </c>
      <c r="AC1912">
        <v>-59.246307968143661</v>
      </c>
      <c r="AF1912">
        <v>1.6908212560386471</v>
      </c>
      <c r="AG1912">
        <v>1.4805511151708908</v>
      </c>
      <c r="AH1912">
        <v>0</v>
      </c>
      <c r="AI1912">
        <v>4</v>
      </c>
      <c r="AJ1912">
        <v>117.125</v>
      </c>
      <c r="AK1912">
        <v>10.246678560946995</v>
      </c>
    </row>
    <row r="1913" spans="1:37">
      <c r="A1913">
        <v>17</v>
      </c>
      <c r="B1913">
        <v>33</v>
      </c>
      <c r="C1913">
        <v>2023</v>
      </c>
      <c r="D1913">
        <v>9</v>
      </c>
      <c r="E1913">
        <v>99</v>
      </c>
      <c r="F1913">
        <v>99</v>
      </c>
      <c r="G1913">
        <v>99</v>
      </c>
      <c r="H1913">
        <v>99</v>
      </c>
      <c r="I1913">
        <v>99</v>
      </c>
      <c r="J1913">
        <v>999</v>
      </c>
      <c r="K1913">
        <v>99</v>
      </c>
      <c r="L1913">
        <v>99</v>
      </c>
      <c r="M1913">
        <v>3</v>
      </c>
      <c r="N1913">
        <v>99</v>
      </c>
      <c r="O1913">
        <v>99</v>
      </c>
      <c r="P1913">
        <v>99</v>
      </c>
      <c r="Q1913">
        <v>5</v>
      </c>
      <c r="R1913">
        <v>6</v>
      </c>
      <c r="S1913">
        <v>3.6666666666666656</v>
      </c>
      <c r="T1913">
        <v>3</v>
      </c>
      <c r="U1913">
        <v>13.683333333333337</v>
      </c>
      <c r="V1913">
        <v>0</v>
      </c>
      <c r="W1913">
        <v>0</v>
      </c>
      <c r="X1913">
        <v>33.333333333333343</v>
      </c>
      <c r="Y1913">
        <v>0</v>
      </c>
      <c r="Z1913">
        <v>4.7001477518147077</v>
      </c>
      <c r="AA1913">
        <v>1.1055415967851339</v>
      </c>
      <c r="AB1913">
        <v>0</v>
      </c>
      <c r="AC1913">
        <v>-35.709795523659061</v>
      </c>
      <c r="AF1913">
        <v>0.82417582417582402</v>
      </c>
      <c r="AG1913">
        <v>0.5651701017443862</v>
      </c>
      <c r="AH1913">
        <v>0</v>
      </c>
      <c r="AI1913">
        <v>5</v>
      </c>
      <c r="AJ1913">
        <v>98.84</v>
      </c>
      <c r="AK1913">
        <v>14.082692586467225</v>
      </c>
    </row>
    <row r="1914" spans="1:37">
      <c r="A1914">
        <v>17</v>
      </c>
      <c r="B1914">
        <v>34</v>
      </c>
      <c r="C1914">
        <v>2023</v>
      </c>
      <c r="D1914">
        <v>10</v>
      </c>
      <c r="E1914">
        <v>99</v>
      </c>
      <c r="F1914">
        <v>99</v>
      </c>
      <c r="G1914">
        <v>99</v>
      </c>
      <c r="H1914">
        <v>99</v>
      </c>
      <c r="I1914">
        <v>99</v>
      </c>
      <c r="J1914">
        <v>999</v>
      </c>
      <c r="K1914">
        <v>99</v>
      </c>
      <c r="L1914">
        <v>99</v>
      </c>
      <c r="M1914">
        <v>3</v>
      </c>
      <c r="N1914">
        <v>99</v>
      </c>
      <c r="O1914">
        <v>99</v>
      </c>
      <c r="P1914">
        <v>99</v>
      </c>
      <c r="Q1914">
        <v>14</v>
      </c>
      <c r="R1914">
        <v>32</v>
      </c>
      <c r="S1914">
        <v>2.75</v>
      </c>
      <c r="T1914">
        <v>3</v>
      </c>
      <c r="U1914">
        <v>16.956250000000004</v>
      </c>
      <c r="V1914">
        <v>0</v>
      </c>
      <c r="W1914">
        <v>0</v>
      </c>
      <c r="X1914">
        <v>56.25</v>
      </c>
      <c r="Y1914">
        <v>0</v>
      </c>
      <c r="Z1914">
        <v>2.9185760119448498</v>
      </c>
      <c r="AA1914">
        <v>0.75</v>
      </c>
      <c r="AB1914">
        <v>0</v>
      </c>
      <c r="AC1914">
        <v>19.630006699221894</v>
      </c>
      <c r="AF1914">
        <v>1.2167300380228137</v>
      </c>
      <c r="AG1914">
        <v>1.039567159946968</v>
      </c>
      <c r="AH1914">
        <v>0</v>
      </c>
      <c r="AI1914">
        <v>30</v>
      </c>
      <c r="AJ1914">
        <v>111.63000000000002</v>
      </c>
      <c r="AK1914">
        <v>12.269877299516944</v>
      </c>
    </row>
    <row r="1915" spans="1:37">
      <c r="A1915">
        <v>17</v>
      </c>
      <c r="B1915">
        <v>35</v>
      </c>
      <c r="C1915">
        <v>2023</v>
      </c>
      <c r="D1915">
        <v>11</v>
      </c>
      <c r="E1915">
        <v>99</v>
      </c>
      <c r="F1915">
        <v>99</v>
      </c>
      <c r="G1915">
        <v>99</v>
      </c>
      <c r="H1915">
        <v>99</v>
      </c>
      <c r="I1915">
        <v>99</v>
      </c>
      <c r="J1915">
        <v>999</v>
      </c>
      <c r="K1915">
        <v>99</v>
      </c>
      <c r="L1915">
        <v>99</v>
      </c>
      <c r="M1915">
        <v>3</v>
      </c>
      <c r="N1915">
        <v>99</v>
      </c>
      <c r="O1915">
        <v>99</v>
      </c>
      <c r="P1915">
        <v>99</v>
      </c>
      <c r="Q1915">
        <v>10</v>
      </c>
      <c r="R1915">
        <v>18</v>
      </c>
      <c r="S1915">
        <v>4.1111111111111116</v>
      </c>
      <c r="T1915">
        <v>3</v>
      </c>
      <c r="U1915">
        <v>16.544444444444437</v>
      </c>
      <c r="V1915">
        <v>0</v>
      </c>
      <c r="W1915">
        <v>0</v>
      </c>
      <c r="X1915">
        <v>55.555555555555557</v>
      </c>
      <c r="Y1915">
        <v>5.5555555555555562</v>
      </c>
      <c r="Z1915">
        <v>4.5210891291347508</v>
      </c>
      <c r="AA1915">
        <v>1.8525924445036743</v>
      </c>
      <c r="AB1915">
        <v>0</v>
      </c>
      <c r="AC1915">
        <v>-36.473671466233995</v>
      </c>
      <c r="AF1915">
        <v>1.2113055181695829</v>
      </c>
      <c r="AG1915">
        <v>0.92325912330686721</v>
      </c>
      <c r="AH1915">
        <v>0</v>
      </c>
      <c r="AI1915">
        <v>16</v>
      </c>
      <c r="AJ1915">
        <v>107.13124999999999</v>
      </c>
      <c r="AK1915">
        <v>13.441539950583723</v>
      </c>
    </row>
    <row r="1916" spans="1:37">
      <c r="A1916">
        <v>17</v>
      </c>
      <c r="B1916">
        <v>36</v>
      </c>
      <c r="C1916">
        <v>2023</v>
      </c>
      <c r="D1916">
        <v>12</v>
      </c>
      <c r="E1916">
        <v>99</v>
      </c>
      <c r="F1916">
        <v>99</v>
      </c>
      <c r="G1916">
        <v>99</v>
      </c>
      <c r="H1916">
        <v>99</v>
      </c>
      <c r="I1916">
        <v>99</v>
      </c>
      <c r="J1916">
        <v>999</v>
      </c>
      <c r="K1916">
        <v>99</v>
      </c>
      <c r="L1916">
        <v>99</v>
      </c>
      <c r="M1916">
        <v>3</v>
      </c>
      <c r="N1916">
        <v>99</v>
      </c>
      <c r="O1916">
        <v>99</v>
      </c>
      <c r="P1916">
        <v>99</v>
      </c>
      <c r="Q1916">
        <v>1</v>
      </c>
      <c r="R1916">
        <v>1</v>
      </c>
      <c r="S1916">
        <v>2</v>
      </c>
      <c r="T1916">
        <v>3</v>
      </c>
      <c r="U1916">
        <v>18.8</v>
      </c>
      <c r="V1916">
        <v>0</v>
      </c>
      <c r="W1916">
        <v>0</v>
      </c>
      <c r="X1916">
        <v>100</v>
      </c>
      <c r="Y1916">
        <v>0</v>
      </c>
      <c r="Z1916">
        <v>0</v>
      </c>
      <c r="AA1916">
        <v>0</v>
      </c>
      <c r="AB1916">
        <v>0</v>
      </c>
      <c r="AF1916">
        <v>0.35211267605633795</v>
      </c>
      <c r="AG1916">
        <v>0.31622148960505958</v>
      </c>
      <c r="AH1916">
        <v>0</v>
      </c>
      <c r="AI1916">
        <v>1</v>
      </c>
      <c r="AJ1916">
        <v>93.9</v>
      </c>
      <c r="AK1916">
        <v>22.707068624344984</v>
      </c>
    </row>
    <row r="1917" spans="1:37">
      <c r="A1917">
        <v>17</v>
      </c>
      <c r="B1917">
        <v>37</v>
      </c>
      <c r="C1917">
        <v>2023</v>
      </c>
      <c r="D1917">
        <v>1</v>
      </c>
      <c r="E1917">
        <v>99</v>
      </c>
      <c r="F1917">
        <v>99</v>
      </c>
      <c r="G1917">
        <v>99</v>
      </c>
      <c r="H1917">
        <v>99</v>
      </c>
      <c r="I1917">
        <v>99</v>
      </c>
      <c r="J1917">
        <v>999</v>
      </c>
      <c r="K1917">
        <v>99</v>
      </c>
      <c r="L1917">
        <v>99</v>
      </c>
      <c r="M1917">
        <v>4</v>
      </c>
      <c r="N1917">
        <v>99</v>
      </c>
      <c r="O1917">
        <v>99</v>
      </c>
      <c r="P1917">
        <v>99</v>
      </c>
      <c r="Q1917">
        <v>2</v>
      </c>
      <c r="R1917">
        <v>2</v>
      </c>
      <c r="S1917">
        <v>7</v>
      </c>
      <c r="T1917">
        <v>4</v>
      </c>
      <c r="U1917">
        <v>24.15</v>
      </c>
      <c r="V1917">
        <v>50</v>
      </c>
      <c r="W1917">
        <v>0</v>
      </c>
      <c r="X1917">
        <v>100</v>
      </c>
      <c r="Y1917">
        <v>50</v>
      </c>
      <c r="Z1917">
        <v>2.4500000000000122</v>
      </c>
      <c r="AA1917">
        <v>1</v>
      </c>
      <c r="AB1917">
        <v>0</v>
      </c>
      <c r="AC1917">
        <v>-99.999999999997939</v>
      </c>
      <c r="AF1917">
        <v>0.37664783427495274</v>
      </c>
      <c r="AG1917">
        <v>0.40309792859408128</v>
      </c>
      <c r="AH1917">
        <v>0</v>
      </c>
      <c r="AI1917">
        <v>2</v>
      </c>
      <c r="AJ1917">
        <v>105.25</v>
      </c>
      <c r="AK1917">
        <v>21.322369125260167</v>
      </c>
    </row>
    <row r="1918" spans="1:37">
      <c r="A1918">
        <v>17</v>
      </c>
      <c r="B1918">
        <v>38</v>
      </c>
      <c r="C1918">
        <v>2023</v>
      </c>
      <c r="D1918">
        <v>2</v>
      </c>
      <c r="E1918">
        <v>99</v>
      </c>
      <c r="F1918">
        <v>99</v>
      </c>
      <c r="G1918">
        <v>99</v>
      </c>
      <c r="H1918">
        <v>99</v>
      </c>
      <c r="I1918">
        <v>99</v>
      </c>
      <c r="J1918">
        <v>999</v>
      </c>
      <c r="K1918">
        <v>99</v>
      </c>
      <c r="L1918">
        <v>99</v>
      </c>
      <c r="M1918">
        <v>4</v>
      </c>
      <c r="N1918">
        <v>99</v>
      </c>
      <c r="O1918">
        <v>99</v>
      </c>
      <c r="P1918">
        <v>99</v>
      </c>
      <c r="R1918">
        <v>0</v>
      </c>
    </row>
    <row r="1919" spans="1:37">
      <c r="A1919">
        <v>17</v>
      </c>
      <c r="B1919">
        <v>39</v>
      </c>
      <c r="C1919">
        <v>2023</v>
      </c>
      <c r="D1919">
        <v>3</v>
      </c>
      <c r="E1919">
        <v>99</v>
      </c>
      <c r="F1919">
        <v>99</v>
      </c>
      <c r="G1919">
        <v>99</v>
      </c>
      <c r="H1919">
        <v>99</v>
      </c>
      <c r="I1919">
        <v>99</v>
      </c>
      <c r="J1919">
        <v>999</v>
      </c>
      <c r="K1919">
        <v>99</v>
      </c>
      <c r="L1919">
        <v>99</v>
      </c>
      <c r="M1919">
        <v>4</v>
      </c>
      <c r="N1919">
        <v>99</v>
      </c>
      <c r="O1919">
        <v>99</v>
      </c>
      <c r="P1919">
        <v>99</v>
      </c>
      <c r="Q1919">
        <v>2</v>
      </c>
      <c r="R1919">
        <v>2</v>
      </c>
      <c r="S1919">
        <v>5</v>
      </c>
      <c r="T1919">
        <v>4</v>
      </c>
      <c r="U1919">
        <v>16.25</v>
      </c>
      <c r="V1919">
        <v>0</v>
      </c>
      <c r="W1919">
        <v>0</v>
      </c>
      <c r="X1919">
        <v>50</v>
      </c>
      <c r="Y1919">
        <v>0</v>
      </c>
      <c r="Z1919">
        <v>2.5500000000000118</v>
      </c>
      <c r="AA1919">
        <v>1</v>
      </c>
      <c r="AB1919">
        <v>0</v>
      </c>
      <c r="AC1919">
        <v>-99.999999999999446</v>
      </c>
      <c r="AF1919">
        <v>0.23094688221709003</v>
      </c>
      <c r="AG1919">
        <v>0.17559689436631129</v>
      </c>
      <c r="AH1919">
        <v>0</v>
      </c>
      <c r="AI1919">
        <v>2</v>
      </c>
      <c r="AJ1919">
        <v>100.75</v>
      </c>
      <c r="AK1919">
        <v>16.51570482490785</v>
      </c>
    </row>
    <row r="1920" spans="1:37">
      <c r="A1920">
        <v>17</v>
      </c>
      <c r="B1920">
        <v>40</v>
      </c>
      <c r="C1920">
        <v>2023</v>
      </c>
      <c r="D1920">
        <v>4</v>
      </c>
      <c r="E1920">
        <v>99</v>
      </c>
      <c r="F1920">
        <v>99</v>
      </c>
      <c r="G1920">
        <v>99</v>
      </c>
      <c r="H1920">
        <v>99</v>
      </c>
      <c r="I1920">
        <v>99</v>
      </c>
      <c r="J1920">
        <v>999</v>
      </c>
      <c r="K1920">
        <v>99</v>
      </c>
      <c r="L1920">
        <v>99</v>
      </c>
      <c r="M1920">
        <v>4</v>
      </c>
      <c r="N1920">
        <v>99</v>
      </c>
      <c r="O1920">
        <v>99</v>
      </c>
      <c r="P1920">
        <v>99</v>
      </c>
      <c r="R1920">
        <v>0</v>
      </c>
    </row>
    <row r="1921" spans="1:37">
      <c r="A1921">
        <v>17</v>
      </c>
      <c r="B1921">
        <v>41</v>
      </c>
      <c r="C1921">
        <v>2023</v>
      </c>
      <c r="D1921">
        <v>5</v>
      </c>
      <c r="E1921">
        <v>99</v>
      </c>
      <c r="F1921">
        <v>99</v>
      </c>
      <c r="G1921">
        <v>99</v>
      </c>
      <c r="H1921">
        <v>99</v>
      </c>
      <c r="I1921">
        <v>99</v>
      </c>
      <c r="J1921">
        <v>999</v>
      </c>
      <c r="K1921">
        <v>99</v>
      </c>
      <c r="L1921">
        <v>99</v>
      </c>
      <c r="M1921">
        <v>4</v>
      </c>
      <c r="N1921">
        <v>99</v>
      </c>
      <c r="O1921">
        <v>99</v>
      </c>
      <c r="P1921">
        <v>99</v>
      </c>
      <c r="Q1921">
        <v>2</v>
      </c>
      <c r="R1921">
        <v>3</v>
      </c>
      <c r="S1921">
        <v>4.3333333333333321</v>
      </c>
      <c r="T1921">
        <v>4</v>
      </c>
      <c r="U1921">
        <v>16.2</v>
      </c>
      <c r="V1921">
        <v>0</v>
      </c>
      <c r="W1921">
        <v>0</v>
      </c>
      <c r="X1921">
        <v>66.666666666666686</v>
      </c>
      <c r="Y1921">
        <v>0</v>
      </c>
      <c r="Z1921">
        <v>1.0230672835482033</v>
      </c>
      <c r="AA1921">
        <v>0.47140452079103318</v>
      </c>
      <c r="AB1921">
        <v>0</v>
      </c>
      <c r="AC1921">
        <v>89.851257128898823</v>
      </c>
      <c r="AF1921">
        <v>0.76335877862595458</v>
      </c>
      <c r="AG1921">
        <v>0.60340439268465285</v>
      </c>
      <c r="AH1921">
        <v>0</v>
      </c>
      <c r="AI1921">
        <v>3</v>
      </c>
      <c r="AJ1921">
        <v>108.8666666666667</v>
      </c>
      <c r="AK1921">
        <v>12.558294926500858</v>
      </c>
    </row>
    <row r="1922" spans="1:37">
      <c r="A1922">
        <v>17</v>
      </c>
      <c r="B1922">
        <v>42</v>
      </c>
      <c r="C1922">
        <v>2023</v>
      </c>
      <c r="D1922">
        <v>6</v>
      </c>
      <c r="E1922">
        <v>99</v>
      </c>
      <c r="F1922">
        <v>99</v>
      </c>
      <c r="G1922">
        <v>99</v>
      </c>
      <c r="H1922">
        <v>99</v>
      </c>
      <c r="I1922">
        <v>99</v>
      </c>
      <c r="J1922">
        <v>999</v>
      </c>
      <c r="K1922">
        <v>99</v>
      </c>
      <c r="L1922">
        <v>99</v>
      </c>
      <c r="M1922">
        <v>4</v>
      </c>
      <c r="N1922">
        <v>99</v>
      </c>
      <c r="O1922">
        <v>99</v>
      </c>
      <c r="P1922">
        <v>99</v>
      </c>
      <c r="Q1922">
        <v>10</v>
      </c>
      <c r="R1922">
        <v>26</v>
      </c>
      <c r="S1922">
        <v>3.5</v>
      </c>
      <c r="T1922">
        <v>4</v>
      </c>
      <c r="U1922">
        <v>15.94615384615385</v>
      </c>
      <c r="V1922">
        <v>0</v>
      </c>
      <c r="W1922">
        <v>0</v>
      </c>
      <c r="X1922">
        <v>65.384615384615401</v>
      </c>
      <c r="Y1922">
        <v>3.8461538461538449</v>
      </c>
      <c r="Z1922">
        <v>4.1898440185057257</v>
      </c>
      <c r="AA1922">
        <v>0.9707253433941514</v>
      </c>
      <c r="AB1922">
        <v>0</v>
      </c>
      <c r="AC1922">
        <v>-41.703357222655001</v>
      </c>
      <c r="AF1922">
        <v>3.0989272943980928</v>
      </c>
      <c r="AG1922">
        <v>2.2487267520380101</v>
      </c>
      <c r="AH1922">
        <v>0</v>
      </c>
      <c r="AI1922">
        <v>24</v>
      </c>
      <c r="AJ1922">
        <v>105.9166666666667</v>
      </c>
      <c r="AK1922">
        <v>12.87599657308281</v>
      </c>
    </row>
    <row r="1923" spans="1:37">
      <c r="A1923">
        <v>17</v>
      </c>
      <c r="B1923">
        <v>43</v>
      </c>
      <c r="C1923">
        <v>2023</v>
      </c>
      <c r="D1923">
        <v>7</v>
      </c>
      <c r="E1923">
        <v>99</v>
      </c>
      <c r="F1923">
        <v>99</v>
      </c>
      <c r="G1923">
        <v>99</v>
      </c>
      <c r="H1923">
        <v>99</v>
      </c>
      <c r="I1923">
        <v>99</v>
      </c>
      <c r="J1923">
        <v>999</v>
      </c>
      <c r="K1923">
        <v>99</v>
      </c>
      <c r="L1923">
        <v>99</v>
      </c>
      <c r="M1923">
        <v>4</v>
      </c>
      <c r="N1923">
        <v>99</v>
      </c>
      <c r="O1923">
        <v>99</v>
      </c>
      <c r="P1923">
        <v>99</v>
      </c>
      <c r="Q1923">
        <v>6</v>
      </c>
      <c r="R1923">
        <v>13</v>
      </c>
      <c r="S1923">
        <v>3.6153846153846145</v>
      </c>
      <c r="T1923">
        <v>4</v>
      </c>
      <c r="U1923">
        <v>19.484615384615381</v>
      </c>
      <c r="V1923">
        <v>7.6923076923076898</v>
      </c>
      <c r="W1923">
        <v>0</v>
      </c>
      <c r="X1923">
        <v>61.538461538461519</v>
      </c>
      <c r="Y1923">
        <v>15.38461538461538</v>
      </c>
      <c r="Z1923">
        <v>5.4621559780908964</v>
      </c>
      <c r="AA1923">
        <v>1.4432048491764404</v>
      </c>
      <c r="AB1923">
        <v>0</v>
      </c>
      <c r="AC1923">
        <v>52.521012776322415</v>
      </c>
      <c r="AF1923">
        <v>7.6470588235294112</v>
      </c>
      <c r="AG1923">
        <v>7.4741811743877244</v>
      </c>
      <c r="AH1923">
        <v>0</v>
      </c>
      <c r="AI1923">
        <v>13</v>
      </c>
      <c r="AJ1923">
        <v>111.93076923076924</v>
      </c>
      <c r="AK1923">
        <v>13.706619907016281</v>
      </c>
    </row>
    <row r="1924" spans="1:37">
      <c r="A1924">
        <v>17</v>
      </c>
      <c r="B1924">
        <v>44</v>
      </c>
      <c r="C1924">
        <v>2023</v>
      </c>
      <c r="D1924">
        <v>8</v>
      </c>
      <c r="E1924">
        <v>99</v>
      </c>
      <c r="F1924">
        <v>99</v>
      </c>
      <c r="G1924">
        <v>99</v>
      </c>
      <c r="H1924">
        <v>99</v>
      </c>
      <c r="I1924">
        <v>99</v>
      </c>
      <c r="J1924">
        <v>999</v>
      </c>
      <c r="K1924">
        <v>99</v>
      </c>
      <c r="L1924">
        <v>99</v>
      </c>
      <c r="M1924">
        <v>4</v>
      </c>
      <c r="N1924">
        <v>99</v>
      </c>
      <c r="O1924">
        <v>99</v>
      </c>
      <c r="P1924">
        <v>99</v>
      </c>
      <c r="Q1924">
        <v>3</v>
      </c>
      <c r="R1924">
        <v>6</v>
      </c>
      <c r="S1924">
        <v>3.6666666666666656</v>
      </c>
      <c r="T1924">
        <v>4</v>
      </c>
      <c r="U1924">
        <v>15.3</v>
      </c>
      <c r="V1924">
        <v>0</v>
      </c>
      <c r="W1924">
        <v>0</v>
      </c>
      <c r="X1924">
        <v>50</v>
      </c>
      <c r="Y1924">
        <v>0</v>
      </c>
      <c r="Z1924">
        <v>1.9815818596935877</v>
      </c>
      <c r="AA1924">
        <v>1.374368541872554</v>
      </c>
      <c r="AB1924">
        <v>0</v>
      </c>
      <c r="AC1924">
        <v>-51.405881627827846</v>
      </c>
      <c r="AF1924">
        <v>1.4492753623188404</v>
      </c>
      <c r="AG1924">
        <v>1.1646494633477964</v>
      </c>
      <c r="AH1924">
        <v>0</v>
      </c>
      <c r="AI1924">
        <v>4</v>
      </c>
      <c r="AJ1924">
        <v>103.25</v>
      </c>
      <c r="AK1924">
        <v>13.230158979693773</v>
      </c>
    </row>
    <row r="1925" spans="1:37">
      <c r="A1925">
        <v>17</v>
      </c>
      <c r="B1925">
        <v>45</v>
      </c>
      <c r="C1925">
        <v>2023</v>
      </c>
      <c r="D1925">
        <v>9</v>
      </c>
      <c r="E1925">
        <v>99</v>
      </c>
      <c r="F1925">
        <v>99</v>
      </c>
      <c r="G1925">
        <v>99</v>
      </c>
      <c r="H1925">
        <v>99</v>
      </c>
      <c r="I1925">
        <v>99</v>
      </c>
      <c r="J1925">
        <v>999</v>
      </c>
      <c r="K1925">
        <v>99</v>
      </c>
      <c r="L1925">
        <v>99</v>
      </c>
      <c r="M1925">
        <v>4</v>
      </c>
      <c r="N1925">
        <v>99</v>
      </c>
      <c r="O1925">
        <v>99</v>
      </c>
      <c r="P1925">
        <v>99</v>
      </c>
      <c r="Q1925">
        <v>15</v>
      </c>
      <c r="R1925">
        <v>20</v>
      </c>
      <c r="S1925">
        <v>3.9</v>
      </c>
      <c r="T1925">
        <v>4</v>
      </c>
      <c r="U1925">
        <v>17.315000000000001</v>
      </c>
      <c r="V1925">
        <v>0</v>
      </c>
      <c r="W1925">
        <v>0</v>
      </c>
      <c r="X1925">
        <v>60</v>
      </c>
      <c r="Y1925">
        <v>10</v>
      </c>
      <c r="Z1925">
        <v>3.860087434242915</v>
      </c>
      <c r="AA1925">
        <v>0.99498743710661997</v>
      </c>
      <c r="AB1925">
        <v>0</v>
      </c>
      <c r="AC1925">
        <v>25.685164433267833</v>
      </c>
      <c r="AF1925">
        <v>2.7472527472527464</v>
      </c>
      <c r="AG1925">
        <v>2.3839026337890488</v>
      </c>
      <c r="AH1925">
        <v>0</v>
      </c>
      <c r="AI1925">
        <v>16</v>
      </c>
      <c r="AJ1925">
        <v>104.28125</v>
      </c>
      <c r="AK1925">
        <v>15.242481548228252</v>
      </c>
    </row>
    <row r="1926" spans="1:37">
      <c r="A1926">
        <v>17</v>
      </c>
      <c r="B1926">
        <v>46</v>
      </c>
      <c r="C1926">
        <v>2023</v>
      </c>
      <c r="D1926">
        <v>10</v>
      </c>
      <c r="E1926">
        <v>99</v>
      </c>
      <c r="F1926">
        <v>99</v>
      </c>
      <c r="G1926">
        <v>99</v>
      </c>
      <c r="H1926">
        <v>99</v>
      </c>
      <c r="I1926">
        <v>99</v>
      </c>
      <c r="J1926">
        <v>999</v>
      </c>
      <c r="K1926">
        <v>99</v>
      </c>
      <c r="L1926">
        <v>99</v>
      </c>
      <c r="M1926">
        <v>4</v>
      </c>
      <c r="N1926">
        <v>99</v>
      </c>
      <c r="O1926">
        <v>99</v>
      </c>
      <c r="P1926">
        <v>99</v>
      </c>
      <c r="Q1926">
        <v>31</v>
      </c>
      <c r="R1926">
        <v>103</v>
      </c>
      <c r="S1926">
        <v>3.970873786407767</v>
      </c>
      <c r="T1926">
        <v>4</v>
      </c>
      <c r="U1926">
        <v>16.584466019417476</v>
      </c>
      <c r="V1926">
        <v>0</v>
      </c>
      <c r="W1926">
        <v>0</v>
      </c>
      <c r="X1926">
        <v>57.281553398058243</v>
      </c>
      <c r="Y1926">
        <v>2.912621359223301</v>
      </c>
      <c r="Z1926">
        <v>3.6227639848080222</v>
      </c>
      <c r="AA1926">
        <v>1.1529305057376269</v>
      </c>
      <c r="AB1926">
        <v>0</v>
      </c>
      <c r="AC1926">
        <v>-6.6819945717526483</v>
      </c>
      <c r="AF1926">
        <v>3.916349809885932</v>
      </c>
      <c r="AG1926">
        <v>3.2727398131614631</v>
      </c>
      <c r="AH1926">
        <v>2.912621359223301</v>
      </c>
      <c r="AI1926">
        <v>91</v>
      </c>
      <c r="AJ1926">
        <v>107.27252747252749</v>
      </c>
      <c r="AK1926">
        <v>13.074645347783601</v>
      </c>
    </row>
    <row r="1927" spans="1:37">
      <c r="A1927">
        <v>17</v>
      </c>
      <c r="B1927">
        <v>47</v>
      </c>
      <c r="C1927">
        <v>2023</v>
      </c>
      <c r="D1927">
        <v>11</v>
      </c>
      <c r="E1927">
        <v>99</v>
      </c>
      <c r="F1927">
        <v>99</v>
      </c>
      <c r="G1927">
        <v>99</v>
      </c>
      <c r="H1927">
        <v>99</v>
      </c>
      <c r="I1927">
        <v>99</v>
      </c>
      <c r="J1927">
        <v>999</v>
      </c>
      <c r="K1927">
        <v>99</v>
      </c>
      <c r="L1927">
        <v>99</v>
      </c>
      <c r="M1927">
        <v>4</v>
      </c>
      <c r="N1927">
        <v>99</v>
      </c>
      <c r="O1927">
        <v>99</v>
      </c>
      <c r="P1927">
        <v>99</v>
      </c>
      <c r="Q1927">
        <v>21</v>
      </c>
      <c r="R1927">
        <v>52</v>
      </c>
      <c r="S1927">
        <v>4.5192307692307683</v>
      </c>
      <c r="T1927">
        <v>4</v>
      </c>
      <c r="U1927">
        <v>18.413461538461544</v>
      </c>
      <c r="V1927">
        <v>1.9230769230769225</v>
      </c>
      <c r="W1927">
        <v>0</v>
      </c>
      <c r="X1927">
        <v>69.230769230769269</v>
      </c>
      <c r="Y1927">
        <v>13.46153846153846</v>
      </c>
      <c r="Z1927">
        <v>5.5701480730958108</v>
      </c>
      <c r="AA1927">
        <v>1.2167166507794756</v>
      </c>
      <c r="AB1927">
        <v>0</v>
      </c>
      <c r="AC1927">
        <v>-1.4083971109682678</v>
      </c>
      <c r="AF1927">
        <v>3.4993270524899058</v>
      </c>
      <c r="AG1927">
        <v>2.9685044008271499</v>
      </c>
      <c r="AH1927">
        <v>0</v>
      </c>
      <c r="AI1927">
        <v>36</v>
      </c>
      <c r="AJ1927">
        <v>108.0416666666667</v>
      </c>
      <c r="AK1927">
        <v>13.947263709059571</v>
      </c>
    </row>
    <row r="1928" spans="1:37">
      <c r="A1928">
        <v>17</v>
      </c>
      <c r="B1928">
        <v>48</v>
      </c>
      <c r="C1928">
        <v>2023</v>
      </c>
      <c r="D1928">
        <v>12</v>
      </c>
      <c r="E1928">
        <v>99</v>
      </c>
      <c r="F1928">
        <v>99</v>
      </c>
      <c r="G1928">
        <v>99</v>
      </c>
      <c r="H1928">
        <v>99</v>
      </c>
      <c r="I1928">
        <v>99</v>
      </c>
      <c r="J1928">
        <v>999</v>
      </c>
      <c r="K1928">
        <v>99</v>
      </c>
      <c r="L1928">
        <v>99</v>
      </c>
      <c r="M1928">
        <v>4</v>
      </c>
      <c r="N1928">
        <v>99</v>
      </c>
      <c r="O1928">
        <v>99</v>
      </c>
      <c r="P1928">
        <v>99</v>
      </c>
      <c r="Q1928">
        <v>3</v>
      </c>
      <c r="R1928">
        <v>4</v>
      </c>
      <c r="S1928">
        <v>4.75</v>
      </c>
      <c r="T1928">
        <v>4</v>
      </c>
      <c r="U1928">
        <v>12.450000000000003</v>
      </c>
      <c r="V1928">
        <v>0</v>
      </c>
      <c r="W1928">
        <v>0</v>
      </c>
      <c r="X1928">
        <v>25</v>
      </c>
      <c r="Y1928">
        <v>0</v>
      </c>
      <c r="Z1928">
        <v>5.2385589621574322</v>
      </c>
      <c r="AA1928">
        <v>0.82915619758885006</v>
      </c>
      <c r="AB1928">
        <v>0</v>
      </c>
      <c r="AC1928">
        <v>-66.477366295386119</v>
      </c>
      <c r="AF1928">
        <v>1.4084507042253516</v>
      </c>
      <c r="AG1928">
        <v>0.83765054161340236</v>
      </c>
      <c r="AH1928">
        <v>0</v>
      </c>
      <c r="AI1928">
        <v>4</v>
      </c>
      <c r="AJ1928">
        <v>99.474999999999994</v>
      </c>
      <c r="AK1928">
        <v>12.024635208916804</v>
      </c>
    </row>
    <row r="1929" spans="1:37">
      <c r="A1929">
        <v>17</v>
      </c>
      <c r="B1929">
        <v>49</v>
      </c>
      <c r="C1929">
        <v>2023</v>
      </c>
      <c r="D1929">
        <v>1</v>
      </c>
      <c r="E1929">
        <v>99</v>
      </c>
      <c r="F1929">
        <v>99</v>
      </c>
      <c r="G1929">
        <v>99</v>
      </c>
      <c r="H1929">
        <v>99</v>
      </c>
      <c r="I1929">
        <v>99</v>
      </c>
      <c r="J1929">
        <v>999</v>
      </c>
      <c r="K1929">
        <v>99</v>
      </c>
      <c r="L1929">
        <v>99</v>
      </c>
      <c r="M1929">
        <v>5</v>
      </c>
      <c r="N1929">
        <v>99</v>
      </c>
      <c r="O1929">
        <v>99</v>
      </c>
      <c r="P1929">
        <v>99</v>
      </c>
      <c r="Q1929">
        <v>43</v>
      </c>
      <c r="R1929">
        <v>289</v>
      </c>
      <c r="S1929">
        <v>5.3771626297577848</v>
      </c>
      <c r="T1929">
        <v>5</v>
      </c>
      <c r="U1929">
        <v>21.025259515570923</v>
      </c>
      <c r="V1929">
        <v>6.5743944636678204</v>
      </c>
      <c r="W1929">
        <v>0</v>
      </c>
      <c r="X1929">
        <v>86.505190311418687</v>
      </c>
      <c r="Y1929">
        <v>26.643598615916961</v>
      </c>
      <c r="Z1929">
        <v>4.9495187300681955</v>
      </c>
      <c r="AA1929">
        <v>1.4359319621239499</v>
      </c>
      <c r="AB1929">
        <v>0</v>
      </c>
      <c r="AC1929">
        <v>15.353013469464384</v>
      </c>
      <c r="AF1929">
        <v>54.425612052730706</v>
      </c>
      <c r="AG1929">
        <v>50.711054731184568</v>
      </c>
      <c r="AH1929">
        <v>2.7681660899653981</v>
      </c>
      <c r="AI1929">
        <v>0</v>
      </c>
    </row>
    <row r="1930" spans="1:37">
      <c r="A1930">
        <v>17</v>
      </c>
      <c r="B1930">
        <v>50</v>
      </c>
      <c r="C1930">
        <v>2023</v>
      </c>
      <c r="D1930">
        <v>2</v>
      </c>
      <c r="E1930">
        <v>99</v>
      </c>
      <c r="F1930">
        <v>99</v>
      </c>
      <c r="G1930">
        <v>99</v>
      </c>
      <c r="H1930">
        <v>99</v>
      </c>
      <c r="I1930">
        <v>99</v>
      </c>
      <c r="J1930">
        <v>999</v>
      </c>
      <c r="K1930">
        <v>99</v>
      </c>
      <c r="L1930">
        <v>99</v>
      </c>
      <c r="M1930">
        <v>5</v>
      </c>
      <c r="N1930">
        <v>99</v>
      </c>
      <c r="O1930">
        <v>99</v>
      </c>
      <c r="P1930">
        <v>99</v>
      </c>
      <c r="Q1930">
        <v>43</v>
      </c>
      <c r="R1930">
        <v>224</v>
      </c>
      <c r="S1930">
        <v>5.2232142857142847</v>
      </c>
      <c r="T1930">
        <v>5</v>
      </c>
      <c r="U1930">
        <v>20.626339285714295</v>
      </c>
      <c r="V1930">
        <v>6.6964285714285694</v>
      </c>
      <c r="W1930">
        <v>0</v>
      </c>
      <c r="X1930">
        <v>82.142857142857125</v>
      </c>
      <c r="Y1930">
        <v>29.910714285714281</v>
      </c>
      <c r="Z1930">
        <v>5.3607679513053279</v>
      </c>
      <c r="AA1930">
        <v>1.3542909414456099</v>
      </c>
      <c r="AB1930">
        <v>0</v>
      </c>
      <c r="AC1930">
        <v>34.827575024011423</v>
      </c>
      <c r="AF1930">
        <v>57.435897435897445</v>
      </c>
      <c r="AG1930">
        <v>55.410575297122911</v>
      </c>
      <c r="AH1930">
        <v>1.339285714285714</v>
      </c>
      <c r="AI1930">
        <v>9</v>
      </c>
      <c r="AJ1930">
        <v>106.06666666666663</v>
      </c>
      <c r="AK1930">
        <v>17.029801012180485</v>
      </c>
    </row>
    <row r="1931" spans="1:37">
      <c r="A1931">
        <v>17</v>
      </c>
      <c r="B1931">
        <v>51</v>
      </c>
      <c r="C1931">
        <v>2023</v>
      </c>
      <c r="D1931">
        <v>3</v>
      </c>
      <c r="E1931">
        <v>99</v>
      </c>
      <c r="F1931">
        <v>99</v>
      </c>
      <c r="G1931">
        <v>99</v>
      </c>
      <c r="H1931">
        <v>99</v>
      </c>
      <c r="I1931">
        <v>99</v>
      </c>
      <c r="J1931">
        <v>999</v>
      </c>
      <c r="K1931">
        <v>99</v>
      </c>
      <c r="L1931">
        <v>99</v>
      </c>
      <c r="M1931">
        <v>5</v>
      </c>
      <c r="N1931">
        <v>99</v>
      </c>
      <c r="O1931">
        <v>99</v>
      </c>
      <c r="P1931">
        <v>99</v>
      </c>
      <c r="Q1931">
        <v>122</v>
      </c>
      <c r="R1931">
        <v>476</v>
      </c>
      <c r="S1931">
        <v>5.1281512605042012</v>
      </c>
      <c r="T1931">
        <v>4.957983193277312</v>
      </c>
      <c r="U1931">
        <v>20.128571428571423</v>
      </c>
      <c r="V1931">
        <v>8.6134453781512601</v>
      </c>
      <c r="W1931">
        <v>0</v>
      </c>
      <c r="X1931">
        <v>82.352941176470608</v>
      </c>
      <c r="Y1931">
        <v>23.109243697478991</v>
      </c>
      <c r="Z1931">
        <v>5.0834116919419685</v>
      </c>
      <c r="AA1931">
        <v>1.3956586146751271</v>
      </c>
      <c r="AB1931">
        <v>0.64684051757733874</v>
      </c>
      <c r="AC1931">
        <v>32.461680527153398</v>
      </c>
      <c r="AD1931">
        <v>42.460217442458678</v>
      </c>
      <c r="AE1931">
        <v>5.2506607541925376</v>
      </c>
      <c r="AF1931">
        <v>54.96535796766743</v>
      </c>
      <c r="AG1931">
        <v>51.767045055461601</v>
      </c>
      <c r="AH1931">
        <v>0</v>
      </c>
      <c r="AI1931">
        <v>5</v>
      </c>
      <c r="AJ1931">
        <v>95.96</v>
      </c>
      <c r="AK1931">
        <v>17.999670340331996</v>
      </c>
    </row>
    <row r="1932" spans="1:37">
      <c r="A1932">
        <v>17</v>
      </c>
      <c r="B1932">
        <v>52</v>
      </c>
      <c r="C1932">
        <v>2023</v>
      </c>
      <c r="D1932">
        <v>4</v>
      </c>
      <c r="E1932">
        <v>99</v>
      </c>
      <c r="F1932">
        <v>99</v>
      </c>
      <c r="G1932">
        <v>99</v>
      </c>
      <c r="H1932">
        <v>99</v>
      </c>
      <c r="I1932">
        <v>99</v>
      </c>
      <c r="J1932">
        <v>999</v>
      </c>
      <c r="K1932">
        <v>99</v>
      </c>
      <c r="L1932">
        <v>99</v>
      </c>
      <c r="M1932">
        <v>5</v>
      </c>
      <c r="N1932">
        <v>99</v>
      </c>
      <c r="O1932">
        <v>99</v>
      </c>
      <c r="P1932">
        <v>99</v>
      </c>
      <c r="Q1932">
        <v>51</v>
      </c>
      <c r="R1932">
        <v>213</v>
      </c>
      <c r="S1932">
        <v>4.910798122065728</v>
      </c>
      <c r="T1932">
        <v>5</v>
      </c>
      <c r="U1932">
        <v>17.825352112676057</v>
      </c>
      <c r="V1932">
        <v>5.1643192488262892</v>
      </c>
      <c r="W1932">
        <v>0</v>
      </c>
      <c r="X1932">
        <v>66.197183098591552</v>
      </c>
      <c r="Y1932">
        <v>12.676056338028172</v>
      </c>
      <c r="Z1932">
        <v>5.6545976551187902</v>
      </c>
      <c r="AA1932">
        <v>1.4652551321997775</v>
      </c>
      <c r="AB1932">
        <v>0</v>
      </c>
      <c r="AC1932">
        <v>21.723850442448001</v>
      </c>
      <c r="AF1932">
        <v>45.319148936170201</v>
      </c>
      <c r="AG1932">
        <v>41.664471951540698</v>
      </c>
      <c r="AH1932">
        <v>0</v>
      </c>
      <c r="AI1932">
        <v>1</v>
      </c>
      <c r="AJ1932">
        <v>124.5</v>
      </c>
      <c r="AK1932">
        <v>16.530372064863055</v>
      </c>
    </row>
    <row r="1933" spans="1:37">
      <c r="A1933">
        <v>17</v>
      </c>
      <c r="B1933">
        <v>53</v>
      </c>
      <c r="C1933">
        <v>2023</v>
      </c>
      <c r="D1933">
        <v>5</v>
      </c>
      <c r="E1933">
        <v>99</v>
      </c>
      <c r="F1933">
        <v>99</v>
      </c>
      <c r="G1933">
        <v>99</v>
      </c>
      <c r="H1933">
        <v>99</v>
      </c>
      <c r="I1933">
        <v>99</v>
      </c>
      <c r="J1933">
        <v>999</v>
      </c>
      <c r="K1933">
        <v>99</v>
      </c>
      <c r="L1933">
        <v>99</v>
      </c>
      <c r="M1933">
        <v>5</v>
      </c>
      <c r="N1933">
        <v>99</v>
      </c>
      <c r="O1933">
        <v>99</v>
      </c>
      <c r="P1933">
        <v>99</v>
      </c>
      <c r="Q1933">
        <v>65</v>
      </c>
      <c r="R1933">
        <v>206</v>
      </c>
      <c r="S1933">
        <v>4.8543689320388363</v>
      </c>
      <c r="T1933">
        <v>5</v>
      </c>
      <c r="U1933">
        <v>19.194660194174762</v>
      </c>
      <c r="V1933">
        <v>2.912621359223301</v>
      </c>
      <c r="W1933">
        <v>0</v>
      </c>
      <c r="X1933">
        <v>73.300970873786426</v>
      </c>
      <c r="Y1933">
        <v>16.990291262135923</v>
      </c>
      <c r="Z1933">
        <v>4.6489815808304256</v>
      </c>
      <c r="AA1933">
        <v>1.2877900615123303</v>
      </c>
      <c r="AB1933">
        <v>0</v>
      </c>
      <c r="AC1933">
        <v>16.884711136875563</v>
      </c>
      <c r="AF1933">
        <v>52.417302798982192</v>
      </c>
      <c r="AG1933">
        <v>49.093031051736361</v>
      </c>
      <c r="AH1933">
        <v>0</v>
      </c>
      <c r="AI1933">
        <v>16</v>
      </c>
      <c r="AJ1933">
        <v>105.27500000000001</v>
      </c>
      <c r="AK1933">
        <v>14.407222447435473</v>
      </c>
    </row>
    <row r="1934" spans="1:37">
      <c r="A1934">
        <v>17</v>
      </c>
      <c r="B1934">
        <v>54</v>
      </c>
      <c r="C1934">
        <v>2023</v>
      </c>
      <c r="D1934">
        <v>6</v>
      </c>
      <c r="E1934">
        <v>99</v>
      </c>
      <c r="F1934">
        <v>99</v>
      </c>
      <c r="G1934">
        <v>99</v>
      </c>
      <c r="H1934">
        <v>99</v>
      </c>
      <c r="I1934">
        <v>99</v>
      </c>
      <c r="J1934">
        <v>999</v>
      </c>
      <c r="K1934">
        <v>99</v>
      </c>
      <c r="L1934">
        <v>99</v>
      </c>
      <c r="M1934">
        <v>5</v>
      </c>
      <c r="N1934">
        <v>99</v>
      </c>
      <c r="O1934">
        <v>99</v>
      </c>
      <c r="P1934">
        <v>99</v>
      </c>
      <c r="Q1934">
        <v>78</v>
      </c>
      <c r="R1934">
        <v>307</v>
      </c>
      <c r="S1934">
        <v>4.8436482084690562</v>
      </c>
      <c r="T1934">
        <v>5</v>
      </c>
      <c r="U1934">
        <v>19.922475570032574</v>
      </c>
      <c r="V1934">
        <v>7.1661237785016301</v>
      </c>
      <c r="W1934">
        <v>0</v>
      </c>
      <c r="X1934">
        <v>76.872964169381106</v>
      </c>
      <c r="Y1934">
        <v>24.1042345276873</v>
      </c>
      <c r="Z1934">
        <v>5.3576256708739853</v>
      </c>
      <c r="AA1934">
        <v>1.2945577817092939</v>
      </c>
      <c r="AB1934">
        <v>0</v>
      </c>
      <c r="AC1934">
        <v>43.206158105266752</v>
      </c>
      <c r="AF1934">
        <v>36.591179976162095</v>
      </c>
      <c r="AG1934">
        <v>33.173329862071576</v>
      </c>
      <c r="AH1934">
        <v>0</v>
      </c>
      <c r="AI1934">
        <v>23</v>
      </c>
      <c r="AJ1934">
        <v>109.13478260869567</v>
      </c>
      <c r="AK1934">
        <v>14.784203806804452</v>
      </c>
    </row>
    <row r="1935" spans="1:37">
      <c r="A1935">
        <v>17</v>
      </c>
      <c r="B1935">
        <v>55</v>
      </c>
      <c r="C1935">
        <v>2023</v>
      </c>
      <c r="D1935">
        <v>7</v>
      </c>
      <c r="E1935">
        <v>99</v>
      </c>
      <c r="F1935">
        <v>99</v>
      </c>
      <c r="G1935">
        <v>99</v>
      </c>
      <c r="H1935">
        <v>99</v>
      </c>
      <c r="I1935">
        <v>99</v>
      </c>
      <c r="J1935">
        <v>999</v>
      </c>
      <c r="K1935">
        <v>99</v>
      </c>
      <c r="L1935">
        <v>99</v>
      </c>
      <c r="M1935">
        <v>5</v>
      </c>
      <c r="N1935">
        <v>99</v>
      </c>
      <c r="O1935">
        <v>99</v>
      </c>
      <c r="P1935">
        <v>99</v>
      </c>
      <c r="Q1935">
        <v>20</v>
      </c>
      <c r="R1935">
        <v>78</v>
      </c>
      <c r="S1935">
        <v>4.717948717948719</v>
      </c>
      <c r="T1935">
        <v>5</v>
      </c>
      <c r="U1935">
        <v>17.155128205128204</v>
      </c>
      <c r="V1935">
        <v>0</v>
      </c>
      <c r="W1935">
        <v>0</v>
      </c>
      <c r="X1935">
        <v>56.410256410256402</v>
      </c>
      <c r="Y1935">
        <v>7.6923076923076898</v>
      </c>
      <c r="Z1935">
        <v>5.4998752301907823</v>
      </c>
      <c r="AA1935">
        <v>1.1535612183796904</v>
      </c>
      <c r="AB1935">
        <v>0</v>
      </c>
      <c r="AC1935">
        <v>25.22151153673278</v>
      </c>
      <c r="AF1935">
        <v>45.882352941176471</v>
      </c>
      <c r="AG1935">
        <v>39.483623487754492</v>
      </c>
      <c r="AH1935">
        <v>0</v>
      </c>
      <c r="AI1935">
        <v>21</v>
      </c>
      <c r="AJ1935">
        <v>106.49047619047619</v>
      </c>
      <c r="AK1935">
        <v>13.893753905039228</v>
      </c>
    </row>
    <row r="1936" spans="1:37">
      <c r="A1936">
        <v>17</v>
      </c>
      <c r="B1936">
        <v>56</v>
      </c>
      <c r="C1936">
        <v>2023</v>
      </c>
      <c r="D1936">
        <v>8</v>
      </c>
      <c r="E1936">
        <v>99</v>
      </c>
      <c r="F1936">
        <v>99</v>
      </c>
      <c r="G1936">
        <v>99</v>
      </c>
      <c r="H1936">
        <v>99</v>
      </c>
      <c r="I1936">
        <v>99</v>
      </c>
      <c r="J1936">
        <v>999</v>
      </c>
      <c r="K1936">
        <v>99</v>
      </c>
      <c r="L1936">
        <v>99</v>
      </c>
      <c r="M1936">
        <v>5</v>
      </c>
      <c r="N1936">
        <v>99</v>
      </c>
      <c r="O1936">
        <v>99</v>
      </c>
      <c r="P1936">
        <v>99</v>
      </c>
      <c r="Q1936">
        <v>48</v>
      </c>
      <c r="R1936">
        <v>190</v>
      </c>
      <c r="S1936">
        <v>5.1368421052631561</v>
      </c>
      <c r="T1936">
        <v>5</v>
      </c>
      <c r="U1936">
        <v>17.721052631578949</v>
      </c>
      <c r="V1936">
        <v>3.6842105263157889</v>
      </c>
      <c r="W1936">
        <v>0</v>
      </c>
      <c r="X1936">
        <v>59.473684210526322</v>
      </c>
      <c r="Y1936">
        <v>14.210526315789473</v>
      </c>
      <c r="Z1936">
        <v>5.2503111634472717</v>
      </c>
      <c r="AA1936">
        <v>1.5156067141284897</v>
      </c>
      <c r="AB1936">
        <v>0</v>
      </c>
      <c r="AC1936">
        <v>16.843137889974535</v>
      </c>
      <c r="AF1936">
        <v>45.893719806763286</v>
      </c>
      <c r="AG1936">
        <v>42.716500469412097</v>
      </c>
      <c r="AH1936">
        <v>1.5789473684210529</v>
      </c>
      <c r="AI1936">
        <v>23</v>
      </c>
      <c r="AJ1936">
        <v>107.7391304347826</v>
      </c>
      <c r="AK1936">
        <v>14.78670915499346</v>
      </c>
    </row>
    <row r="1937" spans="1:37">
      <c r="A1937">
        <v>17</v>
      </c>
      <c r="B1937">
        <v>57</v>
      </c>
      <c r="C1937">
        <v>2023</v>
      </c>
      <c r="D1937">
        <v>9</v>
      </c>
      <c r="E1937">
        <v>99</v>
      </c>
      <c r="F1937">
        <v>99</v>
      </c>
      <c r="G1937">
        <v>99</v>
      </c>
      <c r="H1937">
        <v>99</v>
      </c>
      <c r="I1937">
        <v>99</v>
      </c>
      <c r="J1937">
        <v>999</v>
      </c>
      <c r="K1937">
        <v>99</v>
      </c>
      <c r="L1937">
        <v>99</v>
      </c>
      <c r="M1937">
        <v>5</v>
      </c>
      <c r="N1937">
        <v>99</v>
      </c>
      <c r="O1937">
        <v>99</v>
      </c>
      <c r="P1937">
        <v>99</v>
      </c>
      <c r="Q1937">
        <v>80</v>
      </c>
      <c r="R1937">
        <v>382</v>
      </c>
      <c r="S1937">
        <v>5.2905759162303667</v>
      </c>
      <c r="T1937">
        <v>5</v>
      </c>
      <c r="U1937">
        <v>18.590052356020941</v>
      </c>
      <c r="V1937">
        <v>4.4502617801047117</v>
      </c>
      <c r="W1937">
        <v>0</v>
      </c>
      <c r="X1937">
        <v>70.157068062827221</v>
      </c>
      <c r="Y1937">
        <v>13.089005235602096</v>
      </c>
      <c r="Z1937">
        <v>5.0369998027561644</v>
      </c>
      <c r="AA1937">
        <v>1.2768027736384175</v>
      </c>
      <c r="AB1937">
        <v>0</v>
      </c>
      <c r="AC1937">
        <v>25.70090073840958</v>
      </c>
      <c r="AF1937">
        <v>52.472527472527474</v>
      </c>
      <c r="AG1937">
        <v>48.885492820067995</v>
      </c>
      <c r="AH1937">
        <v>0</v>
      </c>
      <c r="AI1937">
        <v>26</v>
      </c>
      <c r="AJ1937">
        <v>105.4</v>
      </c>
      <c r="AK1937">
        <v>17.574867277455859</v>
      </c>
    </row>
    <row r="1938" spans="1:37">
      <c r="A1938">
        <v>17</v>
      </c>
      <c r="B1938">
        <v>58</v>
      </c>
      <c r="C1938">
        <v>2023</v>
      </c>
      <c r="D1938">
        <v>10</v>
      </c>
      <c r="E1938">
        <v>99</v>
      </c>
      <c r="F1938">
        <v>99</v>
      </c>
      <c r="G1938">
        <v>99</v>
      </c>
      <c r="H1938">
        <v>99</v>
      </c>
      <c r="I1938">
        <v>99</v>
      </c>
      <c r="J1938">
        <v>999</v>
      </c>
      <c r="K1938">
        <v>99</v>
      </c>
      <c r="L1938">
        <v>99</v>
      </c>
      <c r="M1938">
        <v>5</v>
      </c>
      <c r="N1938">
        <v>99</v>
      </c>
      <c r="O1938">
        <v>99</v>
      </c>
      <c r="P1938">
        <v>99</v>
      </c>
      <c r="Q1938">
        <v>217</v>
      </c>
      <c r="R1938">
        <v>1346</v>
      </c>
      <c r="S1938">
        <v>4.9747399702823181</v>
      </c>
      <c r="T1938">
        <v>5</v>
      </c>
      <c r="U1938">
        <v>19.428380386329881</v>
      </c>
      <c r="V1938">
        <v>4.0861812778603275</v>
      </c>
      <c r="W1938">
        <v>0</v>
      </c>
      <c r="X1938">
        <v>79.049034175334313</v>
      </c>
      <c r="Y1938">
        <v>16.270430906389301</v>
      </c>
      <c r="Z1938">
        <v>4.584765122150781</v>
      </c>
      <c r="AA1938">
        <v>1.4640671735612236</v>
      </c>
      <c r="AB1938">
        <v>0</v>
      </c>
      <c r="AC1938">
        <v>18.176910332421475</v>
      </c>
      <c r="AF1938">
        <v>51.178707224334602</v>
      </c>
      <c r="AG1938">
        <v>50.101925862346491</v>
      </c>
      <c r="AH1938">
        <v>1.1887072808320951</v>
      </c>
      <c r="AI1938">
        <v>214</v>
      </c>
      <c r="AJ1938">
        <v>108.17943925233639</v>
      </c>
      <c r="AK1938">
        <v>14.930944324139769</v>
      </c>
    </row>
    <row r="1939" spans="1:37">
      <c r="A1939">
        <v>17</v>
      </c>
      <c r="B1939">
        <v>59</v>
      </c>
      <c r="C1939">
        <v>2023</v>
      </c>
      <c r="D1939">
        <v>11</v>
      </c>
      <c r="E1939">
        <v>99</v>
      </c>
      <c r="F1939">
        <v>99</v>
      </c>
      <c r="G1939">
        <v>99</v>
      </c>
      <c r="H1939">
        <v>99</v>
      </c>
      <c r="I1939">
        <v>99</v>
      </c>
      <c r="J1939">
        <v>999</v>
      </c>
      <c r="K1939">
        <v>99</v>
      </c>
      <c r="L1939">
        <v>99</v>
      </c>
      <c r="M1939">
        <v>5</v>
      </c>
      <c r="N1939">
        <v>99</v>
      </c>
      <c r="O1939">
        <v>99</v>
      </c>
      <c r="P1939">
        <v>99</v>
      </c>
      <c r="Q1939">
        <v>134</v>
      </c>
      <c r="R1939">
        <v>786</v>
      </c>
      <c r="S1939">
        <v>5.3638676844783717</v>
      </c>
      <c r="T1939">
        <v>5</v>
      </c>
      <c r="U1939">
        <v>20.680025445292621</v>
      </c>
      <c r="V1939">
        <v>6.7430025445292605</v>
      </c>
      <c r="W1939">
        <v>0</v>
      </c>
      <c r="X1939">
        <v>85.75063613231552</v>
      </c>
      <c r="Y1939">
        <v>25.572519083969457</v>
      </c>
      <c r="Z1939">
        <v>4.8883509553801616</v>
      </c>
      <c r="AA1939">
        <v>1.3105239722070112</v>
      </c>
      <c r="AB1939">
        <v>0</v>
      </c>
      <c r="AC1939">
        <v>18.896645067479671</v>
      </c>
      <c r="AF1939">
        <v>52.89367429340512</v>
      </c>
      <c r="AG1939">
        <v>50.393268703127859</v>
      </c>
      <c r="AH1939">
        <v>0.76335877862595458</v>
      </c>
      <c r="AI1939">
        <v>106</v>
      </c>
      <c r="AJ1939">
        <v>107.82547169811326</v>
      </c>
      <c r="AK1939">
        <v>15.313535408081361</v>
      </c>
    </row>
    <row r="1940" spans="1:37">
      <c r="A1940">
        <v>17</v>
      </c>
      <c r="B1940">
        <v>60</v>
      </c>
      <c r="C1940">
        <v>2023</v>
      </c>
      <c r="D1940">
        <v>12</v>
      </c>
      <c r="E1940">
        <v>99</v>
      </c>
      <c r="F1940">
        <v>99</v>
      </c>
      <c r="G1940">
        <v>99</v>
      </c>
      <c r="H1940">
        <v>99</v>
      </c>
      <c r="I1940">
        <v>99</v>
      </c>
      <c r="J1940">
        <v>999</v>
      </c>
      <c r="K1940">
        <v>99</v>
      </c>
      <c r="L1940">
        <v>99</v>
      </c>
      <c r="M1940">
        <v>5</v>
      </c>
      <c r="N1940">
        <v>99</v>
      </c>
      <c r="O1940">
        <v>99</v>
      </c>
      <c r="P1940">
        <v>99</v>
      </c>
      <c r="Q1940">
        <v>31</v>
      </c>
      <c r="R1940">
        <v>159</v>
      </c>
      <c r="S1940">
        <v>5.2641509433962259</v>
      </c>
      <c r="T1940">
        <v>5</v>
      </c>
      <c r="U1940">
        <v>21.075471698113205</v>
      </c>
      <c r="V1940">
        <v>5.6603773584905639</v>
      </c>
      <c r="W1940">
        <v>0</v>
      </c>
      <c r="X1940">
        <v>84.905660377358444</v>
      </c>
      <c r="Y1940">
        <v>21.383647798742139</v>
      </c>
      <c r="Z1940">
        <v>5.3448466567143251</v>
      </c>
      <c r="AA1940">
        <v>0.98064816319788395</v>
      </c>
      <c r="AB1940">
        <v>0</v>
      </c>
      <c r="AC1940">
        <v>19.718404005164953</v>
      </c>
      <c r="AF1940">
        <v>55.985915492957751</v>
      </c>
      <c r="AG1940">
        <v>56.364798492901848</v>
      </c>
      <c r="AH1940">
        <v>0</v>
      </c>
      <c r="AI1940">
        <v>9</v>
      </c>
      <c r="AJ1940">
        <v>102.83333333333331</v>
      </c>
      <c r="AK1940">
        <v>15.45553081659846</v>
      </c>
    </row>
    <row r="1941" spans="1:37">
      <c r="A1941">
        <v>17</v>
      </c>
      <c r="B1941">
        <v>61</v>
      </c>
      <c r="C1941">
        <v>2023</v>
      </c>
      <c r="D1941">
        <v>1</v>
      </c>
      <c r="E1941">
        <v>99</v>
      </c>
      <c r="F1941">
        <v>99</v>
      </c>
      <c r="G1941">
        <v>99</v>
      </c>
      <c r="H1941">
        <v>99</v>
      </c>
      <c r="I1941">
        <v>99</v>
      </c>
      <c r="J1941">
        <v>999</v>
      </c>
      <c r="K1941">
        <v>99</v>
      </c>
      <c r="L1941">
        <v>99</v>
      </c>
      <c r="M1941">
        <v>6</v>
      </c>
      <c r="N1941">
        <v>99</v>
      </c>
      <c r="O1941">
        <v>99</v>
      </c>
      <c r="P1941">
        <v>99</v>
      </c>
      <c r="R1941">
        <v>0</v>
      </c>
    </row>
    <row r="1942" spans="1:37">
      <c r="A1942">
        <v>17</v>
      </c>
      <c r="B1942">
        <v>62</v>
      </c>
      <c r="C1942">
        <v>2023</v>
      </c>
      <c r="D1942">
        <v>2</v>
      </c>
      <c r="E1942">
        <v>99</v>
      </c>
      <c r="F1942">
        <v>99</v>
      </c>
      <c r="G1942">
        <v>99</v>
      </c>
      <c r="H1942">
        <v>99</v>
      </c>
      <c r="I1942">
        <v>99</v>
      </c>
      <c r="J1942">
        <v>999</v>
      </c>
      <c r="K1942">
        <v>99</v>
      </c>
      <c r="L1942">
        <v>99</v>
      </c>
      <c r="M1942">
        <v>6</v>
      </c>
      <c r="N1942">
        <v>99</v>
      </c>
      <c r="O1942">
        <v>99</v>
      </c>
      <c r="P1942">
        <v>99</v>
      </c>
      <c r="Q1942">
        <v>2</v>
      </c>
      <c r="R1942">
        <v>3</v>
      </c>
      <c r="S1942">
        <v>5</v>
      </c>
      <c r="T1942">
        <v>6</v>
      </c>
      <c r="U1942">
        <v>17.266666666666673</v>
      </c>
      <c r="V1942">
        <v>0</v>
      </c>
      <c r="W1942">
        <v>0</v>
      </c>
      <c r="X1942">
        <v>33.333333333333343</v>
      </c>
      <c r="Y1942">
        <v>0</v>
      </c>
      <c r="Z1942">
        <v>3.523571420527122</v>
      </c>
      <c r="AA1942">
        <v>0</v>
      </c>
      <c r="AB1942">
        <v>0</v>
      </c>
      <c r="AF1942">
        <v>0.76923076923076894</v>
      </c>
      <c r="AG1942">
        <v>0.62122974707074574</v>
      </c>
      <c r="AH1942">
        <v>0</v>
      </c>
      <c r="AI1942">
        <v>2</v>
      </c>
      <c r="AJ1942">
        <v>101.15</v>
      </c>
      <c r="AK1942">
        <v>14.331733503362072</v>
      </c>
    </row>
    <row r="1943" spans="1:37">
      <c r="A1943">
        <v>17</v>
      </c>
      <c r="B1943">
        <v>63</v>
      </c>
      <c r="C1943">
        <v>2023</v>
      </c>
      <c r="D1943">
        <v>3</v>
      </c>
      <c r="E1943">
        <v>99</v>
      </c>
      <c r="F1943">
        <v>99</v>
      </c>
      <c r="G1943">
        <v>99</v>
      </c>
      <c r="H1943">
        <v>99</v>
      </c>
      <c r="I1943">
        <v>99</v>
      </c>
      <c r="J1943">
        <v>999</v>
      </c>
      <c r="K1943">
        <v>99</v>
      </c>
      <c r="L1943">
        <v>99</v>
      </c>
      <c r="M1943">
        <v>6</v>
      </c>
      <c r="N1943">
        <v>99</v>
      </c>
      <c r="O1943">
        <v>99</v>
      </c>
      <c r="P1943">
        <v>99</v>
      </c>
      <c r="Q1943">
        <v>1</v>
      </c>
      <c r="R1943">
        <v>1</v>
      </c>
      <c r="S1943">
        <v>5</v>
      </c>
      <c r="T1943">
        <v>6</v>
      </c>
      <c r="U1943">
        <v>17.8</v>
      </c>
      <c r="V1943">
        <v>0</v>
      </c>
      <c r="W1943">
        <v>0</v>
      </c>
      <c r="X1943">
        <v>100</v>
      </c>
      <c r="Y1943">
        <v>0</v>
      </c>
      <c r="Z1943">
        <v>0</v>
      </c>
      <c r="AA1943">
        <v>0</v>
      </c>
      <c r="AB1943">
        <v>0</v>
      </c>
      <c r="AF1943">
        <v>0.11547344110854502</v>
      </c>
      <c r="AG1943">
        <v>9.6173068299087491E-2</v>
      </c>
      <c r="AH1943">
        <v>0</v>
      </c>
    </row>
    <row r="1944" spans="1:37">
      <c r="A1944">
        <v>17</v>
      </c>
      <c r="B1944">
        <v>64</v>
      </c>
      <c r="C1944">
        <v>2023</v>
      </c>
      <c r="D1944">
        <v>4</v>
      </c>
      <c r="E1944">
        <v>99</v>
      </c>
      <c r="F1944">
        <v>99</v>
      </c>
      <c r="G1944">
        <v>99</v>
      </c>
      <c r="H1944">
        <v>99</v>
      </c>
      <c r="I1944">
        <v>99</v>
      </c>
      <c r="J1944">
        <v>999</v>
      </c>
      <c r="K1944">
        <v>99</v>
      </c>
      <c r="L1944">
        <v>99</v>
      </c>
      <c r="M1944">
        <v>6</v>
      </c>
      <c r="N1944">
        <v>99</v>
      </c>
      <c r="O1944">
        <v>99</v>
      </c>
      <c r="P1944">
        <v>99</v>
      </c>
      <c r="R1944">
        <v>0</v>
      </c>
    </row>
    <row r="1945" spans="1:37">
      <c r="A1945">
        <v>17</v>
      </c>
      <c r="B1945">
        <v>65</v>
      </c>
      <c r="C1945">
        <v>2023</v>
      </c>
      <c r="D1945">
        <v>5</v>
      </c>
      <c r="E1945">
        <v>99</v>
      </c>
      <c r="F1945">
        <v>99</v>
      </c>
      <c r="G1945">
        <v>99</v>
      </c>
      <c r="H1945">
        <v>99</v>
      </c>
      <c r="I1945">
        <v>99</v>
      </c>
      <c r="J1945">
        <v>999</v>
      </c>
      <c r="K1945">
        <v>99</v>
      </c>
      <c r="L1945">
        <v>99</v>
      </c>
      <c r="M1945">
        <v>6</v>
      </c>
      <c r="N1945">
        <v>99</v>
      </c>
      <c r="O1945">
        <v>99</v>
      </c>
      <c r="P1945">
        <v>99</v>
      </c>
      <c r="R1945">
        <v>0</v>
      </c>
    </row>
    <row r="1946" spans="1:37">
      <c r="A1946">
        <v>17</v>
      </c>
      <c r="B1946">
        <v>66</v>
      </c>
      <c r="C1946">
        <v>2023</v>
      </c>
      <c r="D1946">
        <v>6</v>
      </c>
      <c r="E1946">
        <v>99</v>
      </c>
      <c r="F1946">
        <v>99</v>
      </c>
      <c r="G1946">
        <v>99</v>
      </c>
      <c r="H1946">
        <v>99</v>
      </c>
      <c r="I1946">
        <v>99</v>
      </c>
      <c r="J1946">
        <v>999</v>
      </c>
      <c r="K1946">
        <v>99</v>
      </c>
      <c r="L1946">
        <v>99</v>
      </c>
      <c r="M1946">
        <v>6</v>
      </c>
      <c r="N1946">
        <v>99</v>
      </c>
      <c r="O1946">
        <v>99</v>
      </c>
      <c r="P1946">
        <v>99</v>
      </c>
      <c r="Q1946">
        <v>6</v>
      </c>
      <c r="R1946">
        <v>9</v>
      </c>
      <c r="S1946">
        <v>4.7777777777777777</v>
      </c>
      <c r="T1946">
        <v>6</v>
      </c>
      <c r="U1946">
        <v>20.588888888888889</v>
      </c>
      <c r="V1946">
        <v>0</v>
      </c>
      <c r="W1946">
        <v>0</v>
      </c>
      <c r="X1946">
        <v>77.777777777777771</v>
      </c>
      <c r="Y1946">
        <v>33.333333333333343</v>
      </c>
      <c r="Z1946">
        <v>5.4095480288600113</v>
      </c>
      <c r="AA1946">
        <v>1.133115447465064</v>
      </c>
      <c r="AB1946">
        <v>0</v>
      </c>
      <c r="AC1946">
        <v>-48.076435311679923</v>
      </c>
      <c r="AF1946">
        <v>1.0727056019070325</v>
      </c>
      <c r="AG1946">
        <v>1.0050387533831238</v>
      </c>
      <c r="AH1946">
        <v>11.111111111111112</v>
      </c>
      <c r="AI1946">
        <v>7</v>
      </c>
      <c r="AJ1946">
        <v>107.11428571428576</v>
      </c>
      <c r="AK1946">
        <v>15.168907659300659</v>
      </c>
    </row>
    <row r="1947" spans="1:37">
      <c r="A1947">
        <v>17</v>
      </c>
      <c r="B1947">
        <v>67</v>
      </c>
      <c r="C1947">
        <v>2023</v>
      </c>
      <c r="D1947">
        <v>7</v>
      </c>
      <c r="E1947">
        <v>99</v>
      </c>
      <c r="F1947">
        <v>99</v>
      </c>
      <c r="G1947">
        <v>99</v>
      </c>
      <c r="H1947">
        <v>99</v>
      </c>
      <c r="I1947">
        <v>99</v>
      </c>
      <c r="J1947">
        <v>999</v>
      </c>
      <c r="K1947">
        <v>99</v>
      </c>
      <c r="L1947">
        <v>99</v>
      </c>
      <c r="M1947">
        <v>6</v>
      </c>
      <c r="N1947">
        <v>99</v>
      </c>
      <c r="O1947">
        <v>99</v>
      </c>
      <c r="P1947">
        <v>99</v>
      </c>
      <c r="Q1947">
        <v>3</v>
      </c>
      <c r="R1947">
        <v>7</v>
      </c>
      <c r="S1947">
        <v>4.5714285714285694</v>
      </c>
      <c r="T1947">
        <v>6</v>
      </c>
      <c r="U1947">
        <v>18.614285714285721</v>
      </c>
      <c r="V1947">
        <v>0</v>
      </c>
      <c r="W1947">
        <v>0</v>
      </c>
      <c r="X1947">
        <v>71.428571428571445</v>
      </c>
      <c r="Y1947">
        <v>28.571428571428577</v>
      </c>
      <c r="Z1947">
        <v>3.8701895750645967</v>
      </c>
      <c r="AA1947">
        <v>0.90350790290525185</v>
      </c>
      <c r="AB1947">
        <v>0</v>
      </c>
      <c r="AC1947">
        <v>-39.045037414835299</v>
      </c>
      <c r="AF1947">
        <v>4.1176470588235308</v>
      </c>
      <c r="AG1947">
        <v>3.8447919740336376</v>
      </c>
      <c r="AH1947">
        <v>0</v>
      </c>
      <c r="AI1947">
        <v>7</v>
      </c>
      <c r="AJ1947">
        <v>107.84285714285718</v>
      </c>
      <c r="AK1947">
        <v>14.718020319987811</v>
      </c>
    </row>
    <row r="1948" spans="1:37">
      <c r="A1948">
        <v>17</v>
      </c>
      <c r="B1948">
        <v>68</v>
      </c>
      <c r="C1948">
        <v>2023</v>
      </c>
      <c r="D1948">
        <v>8</v>
      </c>
      <c r="E1948">
        <v>99</v>
      </c>
      <c r="F1948">
        <v>99</v>
      </c>
      <c r="G1948">
        <v>99</v>
      </c>
      <c r="H1948">
        <v>99</v>
      </c>
      <c r="I1948">
        <v>99</v>
      </c>
      <c r="J1948">
        <v>999</v>
      </c>
      <c r="K1948">
        <v>99</v>
      </c>
      <c r="L1948">
        <v>99</v>
      </c>
      <c r="M1948">
        <v>6</v>
      </c>
      <c r="N1948">
        <v>99</v>
      </c>
      <c r="O1948">
        <v>99</v>
      </c>
      <c r="P1948">
        <v>99</v>
      </c>
      <c r="Q1948">
        <v>4</v>
      </c>
      <c r="R1948">
        <v>4</v>
      </c>
      <c r="S1948">
        <v>4.75</v>
      </c>
      <c r="T1948">
        <v>6</v>
      </c>
      <c r="U1948">
        <v>23.025000000000006</v>
      </c>
      <c r="V1948">
        <v>0</v>
      </c>
      <c r="W1948">
        <v>0</v>
      </c>
      <c r="X1948">
        <v>100</v>
      </c>
      <c r="Y1948">
        <v>25</v>
      </c>
      <c r="Z1948">
        <v>6.2303190126991055</v>
      </c>
      <c r="AA1948">
        <v>0.82915619758885006</v>
      </c>
      <c r="AB1948">
        <v>0</v>
      </c>
      <c r="AC1948">
        <v>-77.793686875559018</v>
      </c>
      <c r="AF1948">
        <v>0.9661835748792269</v>
      </c>
      <c r="AG1948">
        <v>1.1684555073456651</v>
      </c>
      <c r="AH1948">
        <v>0</v>
      </c>
      <c r="AI1948">
        <v>3</v>
      </c>
      <c r="AJ1948">
        <v>119.8</v>
      </c>
      <c r="AK1948">
        <v>14.817142579650252</v>
      </c>
    </row>
    <row r="1949" spans="1:37">
      <c r="A1949">
        <v>17</v>
      </c>
      <c r="B1949">
        <v>69</v>
      </c>
      <c r="C1949">
        <v>2023</v>
      </c>
      <c r="D1949">
        <v>9</v>
      </c>
      <c r="E1949">
        <v>99</v>
      </c>
      <c r="F1949">
        <v>99</v>
      </c>
      <c r="G1949">
        <v>99</v>
      </c>
      <c r="H1949">
        <v>99</v>
      </c>
      <c r="I1949">
        <v>99</v>
      </c>
      <c r="J1949">
        <v>999</v>
      </c>
      <c r="K1949">
        <v>99</v>
      </c>
      <c r="L1949">
        <v>99</v>
      </c>
      <c r="M1949">
        <v>6</v>
      </c>
      <c r="N1949">
        <v>99</v>
      </c>
      <c r="O1949">
        <v>99</v>
      </c>
      <c r="P1949">
        <v>99</v>
      </c>
      <c r="Q1949">
        <v>4</v>
      </c>
      <c r="R1949">
        <v>7</v>
      </c>
      <c r="S1949">
        <v>5.2857142857142847</v>
      </c>
      <c r="T1949">
        <v>6</v>
      </c>
      <c r="U1949">
        <v>19.68571428571428</v>
      </c>
      <c r="V1949">
        <v>14.285714285714288</v>
      </c>
      <c r="W1949">
        <v>0</v>
      </c>
      <c r="X1949">
        <v>85.714285714285694</v>
      </c>
      <c r="Y1949">
        <v>14.285714285714288</v>
      </c>
      <c r="Z1949">
        <v>4.1639365205222489</v>
      </c>
      <c r="AA1949">
        <v>0.69985421222376709</v>
      </c>
      <c r="AB1949">
        <v>0</v>
      </c>
      <c r="AC1949">
        <v>41.318471833178592</v>
      </c>
      <c r="AF1949">
        <v>0.96153846153846112</v>
      </c>
      <c r="AG1949">
        <v>0.94860462875001728</v>
      </c>
      <c r="AH1949">
        <v>0</v>
      </c>
      <c r="AI1949">
        <v>5</v>
      </c>
      <c r="AJ1949">
        <v>103.4</v>
      </c>
      <c r="AK1949">
        <v>16.004473982580663</v>
      </c>
    </row>
    <row r="1950" spans="1:37">
      <c r="A1950">
        <v>17</v>
      </c>
      <c r="B1950">
        <v>70</v>
      </c>
      <c r="C1950">
        <v>2023</v>
      </c>
      <c r="D1950">
        <v>10</v>
      </c>
      <c r="E1950">
        <v>99</v>
      </c>
      <c r="F1950">
        <v>99</v>
      </c>
      <c r="G1950">
        <v>99</v>
      </c>
      <c r="H1950">
        <v>99</v>
      </c>
      <c r="I1950">
        <v>99</v>
      </c>
      <c r="J1950">
        <v>999</v>
      </c>
      <c r="K1950">
        <v>99</v>
      </c>
      <c r="L1950">
        <v>99</v>
      </c>
      <c r="M1950">
        <v>6</v>
      </c>
      <c r="N1950">
        <v>99</v>
      </c>
      <c r="O1950">
        <v>99</v>
      </c>
      <c r="P1950">
        <v>99</v>
      </c>
      <c r="Q1950">
        <v>30</v>
      </c>
      <c r="R1950">
        <v>64</v>
      </c>
      <c r="S1950">
        <v>5.28125</v>
      </c>
      <c r="T1950">
        <v>6</v>
      </c>
      <c r="U1950">
        <v>19.032812500000006</v>
      </c>
      <c r="V1950">
        <v>3.125</v>
      </c>
      <c r="W1950">
        <v>0</v>
      </c>
      <c r="X1950">
        <v>70.3125</v>
      </c>
      <c r="Y1950">
        <v>15.625</v>
      </c>
      <c r="Z1950">
        <v>3.8363008992835375</v>
      </c>
      <c r="AA1950">
        <v>1.0964252995530519</v>
      </c>
      <c r="AB1950">
        <v>0</v>
      </c>
      <c r="AC1950">
        <v>-5.9400999539940758</v>
      </c>
      <c r="AF1950">
        <v>2.4334600760456273</v>
      </c>
      <c r="AG1950">
        <v>2.3337573857932203</v>
      </c>
      <c r="AH1950">
        <v>0</v>
      </c>
      <c r="AI1950">
        <v>59</v>
      </c>
      <c r="AJ1950">
        <v>106.8576271186441</v>
      </c>
      <c r="AK1950">
        <v>15.525433448724023</v>
      </c>
    </row>
    <row r="1951" spans="1:37">
      <c r="A1951">
        <v>17</v>
      </c>
      <c r="B1951">
        <v>71</v>
      </c>
      <c r="C1951">
        <v>2023</v>
      </c>
      <c r="D1951">
        <v>11</v>
      </c>
      <c r="E1951">
        <v>99</v>
      </c>
      <c r="F1951">
        <v>99</v>
      </c>
      <c r="G1951">
        <v>99</v>
      </c>
      <c r="H1951">
        <v>99</v>
      </c>
      <c r="I1951">
        <v>99</v>
      </c>
      <c r="J1951">
        <v>999</v>
      </c>
      <c r="K1951">
        <v>99</v>
      </c>
      <c r="L1951">
        <v>99</v>
      </c>
      <c r="M1951">
        <v>6</v>
      </c>
      <c r="N1951">
        <v>99</v>
      </c>
      <c r="O1951">
        <v>99</v>
      </c>
      <c r="P1951">
        <v>99</v>
      </c>
      <c r="Q1951">
        <v>24</v>
      </c>
      <c r="R1951">
        <v>59</v>
      </c>
      <c r="S1951">
        <v>5.2203389830508478</v>
      </c>
      <c r="T1951">
        <v>6</v>
      </c>
      <c r="U1951">
        <v>20.654237288135576</v>
      </c>
      <c r="V1951">
        <v>6.7796610169491505</v>
      </c>
      <c r="W1951">
        <v>0</v>
      </c>
      <c r="X1951">
        <v>89.830508474576263</v>
      </c>
      <c r="Y1951">
        <v>22.033898305084747</v>
      </c>
      <c r="Z1951">
        <v>4.9849033798466715</v>
      </c>
      <c r="AA1951">
        <v>0.84508141439443218</v>
      </c>
      <c r="AB1951">
        <v>0</v>
      </c>
      <c r="AC1951">
        <v>16.37317264702904</v>
      </c>
      <c r="AF1951">
        <v>3.9703903095558553</v>
      </c>
      <c r="AG1951">
        <v>3.7779837732093622</v>
      </c>
      <c r="AH1951">
        <v>0</v>
      </c>
      <c r="AI1951">
        <v>50</v>
      </c>
      <c r="AJ1951">
        <v>109.54200000000002</v>
      </c>
      <c r="AK1951">
        <v>15.448745226878271</v>
      </c>
    </row>
    <row r="1952" spans="1:37">
      <c r="A1952">
        <v>17</v>
      </c>
      <c r="B1952">
        <v>72</v>
      </c>
      <c r="C1952">
        <v>2023</v>
      </c>
      <c r="D1952">
        <v>12</v>
      </c>
      <c r="E1952">
        <v>99</v>
      </c>
      <c r="F1952">
        <v>99</v>
      </c>
      <c r="G1952">
        <v>99</v>
      </c>
      <c r="H1952">
        <v>99</v>
      </c>
      <c r="I1952">
        <v>99</v>
      </c>
      <c r="J1952">
        <v>999</v>
      </c>
      <c r="K1952">
        <v>99</v>
      </c>
      <c r="L1952">
        <v>99</v>
      </c>
      <c r="M1952">
        <v>6</v>
      </c>
      <c r="N1952">
        <v>99</v>
      </c>
      <c r="O1952">
        <v>99</v>
      </c>
      <c r="P1952">
        <v>99</v>
      </c>
      <c r="Q1952">
        <v>3</v>
      </c>
      <c r="R1952">
        <v>4</v>
      </c>
      <c r="S1952">
        <v>5.25</v>
      </c>
      <c r="T1952">
        <v>6</v>
      </c>
      <c r="U1952">
        <v>15.8</v>
      </c>
      <c r="V1952">
        <v>0</v>
      </c>
      <c r="W1952">
        <v>0</v>
      </c>
      <c r="X1952">
        <v>50</v>
      </c>
      <c r="Y1952">
        <v>0</v>
      </c>
      <c r="Z1952">
        <v>2.3151673805580422</v>
      </c>
      <c r="AA1952">
        <v>0.4330127018922193</v>
      </c>
      <c r="AB1952">
        <v>0</v>
      </c>
      <c r="AC1952">
        <v>29.925280083228746</v>
      </c>
      <c r="AF1952">
        <v>1.4084507042253516</v>
      </c>
      <c r="AG1952">
        <v>1.063042454417009</v>
      </c>
      <c r="AH1952">
        <v>0</v>
      </c>
      <c r="AI1952">
        <v>4</v>
      </c>
      <c r="AJ1952">
        <v>100.42500000000003</v>
      </c>
      <c r="AK1952">
        <v>15.510171760470532</v>
      </c>
    </row>
    <row r="1953" spans="1:37">
      <c r="A1953">
        <v>17</v>
      </c>
      <c r="B1953">
        <v>73</v>
      </c>
      <c r="C1953">
        <v>2023</v>
      </c>
      <c r="D1953">
        <v>1</v>
      </c>
      <c r="E1953">
        <v>99</v>
      </c>
      <c r="F1953">
        <v>99</v>
      </c>
      <c r="G1953">
        <v>99</v>
      </c>
      <c r="H1953">
        <v>99</v>
      </c>
      <c r="I1953">
        <v>99</v>
      </c>
      <c r="J1953">
        <v>999</v>
      </c>
      <c r="K1953">
        <v>99</v>
      </c>
      <c r="L1953">
        <v>99</v>
      </c>
      <c r="M1953">
        <v>7</v>
      </c>
      <c r="N1953">
        <v>99</v>
      </c>
      <c r="O1953">
        <v>99</v>
      </c>
      <c r="P1953">
        <v>99</v>
      </c>
      <c r="R1953">
        <v>0</v>
      </c>
    </row>
    <row r="1954" spans="1:37">
      <c r="A1954">
        <v>17</v>
      </c>
      <c r="B1954">
        <v>74</v>
      </c>
      <c r="C1954">
        <v>2023</v>
      </c>
      <c r="D1954">
        <v>2</v>
      </c>
      <c r="E1954">
        <v>99</v>
      </c>
      <c r="F1954">
        <v>99</v>
      </c>
      <c r="G1954">
        <v>99</v>
      </c>
      <c r="H1954">
        <v>99</v>
      </c>
      <c r="I1954">
        <v>99</v>
      </c>
      <c r="J1954">
        <v>999</v>
      </c>
      <c r="K1954">
        <v>99</v>
      </c>
      <c r="L1954">
        <v>99</v>
      </c>
      <c r="M1954">
        <v>7</v>
      </c>
      <c r="N1954">
        <v>99</v>
      </c>
      <c r="O1954">
        <v>99</v>
      </c>
      <c r="P1954">
        <v>99</v>
      </c>
      <c r="Q1954">
        <v>1</v>
      </c>
      <c r="R1954">
        <v>2</v>
      </c>
      <c r="S1954">
        <v>5.5</v>
      </c>
      <c r="T1954">
        <v>7</v>
      </c>
      <c r="U1954">
        <v>21.95</v>
      </c>
      <c r="V1954">
        <v>0</v>
      </c>
      <c r="W1954">
        <v>0</v>
      </c>
      <c r="X1954">
        <v>100</v>
      </c>
      <c r="Y1954">
        <v>50</v>
      </c>
      <c r="Z1954">
        <v>1.75</v>
      </c>
      <c r="AA1954">
        <v>0.5</v>
      </c>
      <c r="AB1954">
        <v>0</v>
      </c>
      <c r="AC1954">
        <v>100</v>
      </c>
      <c r="AF1954">
        <v>0.51282051282051277</v>
      </c>
      <c r="AG1954">
        <v>0.52648621421632702</v>
      </c>
      <c r="AH1954">
        <v>0</v>
      </c>
    </row>
    <row r="1955" spans="1:37">
      <c r="A1955">
        <v>17</v>
      </c>
      <c r="B1955">
        <v>75</v>
      </c>
      <c r="C1955">
        <v>2023</v>
      </c>
      <c r="D1955">
        <v>3</v>
      </c>
      <c r="E1955">
        <v>99</v>
      </c>
      <c r="F1955">
        <v>99</v>
      </c>
      <c r="G1955">
        <v>99</v>
      </c>
      <c r="H1955">
        <v>99</v>
      </c>
      <c r="I1955">
        <v>99</v>
      </c>
      <c r="J1955">
        <v>999</v>
      </c>
      <c r="K1955">
        <v>99</v>
      </c>
      <c r="L1955">
        <v>99</v>
      </c>
      <c r="M1955">
        <v>7</v>
      </c>
      <c r="N1955">
        <v>99</v>
      </c>
      <c r="O1955">
        <v>99</v>
      </c>
      <c r="P1955">
        <v>99</v>
      </c>
      <c r="Q1955">
        <v>2</v>
      </c>
      <c r="R1955">
        <v>2</v>
      </c>
      <c r="S1955">
        <v>6.5</v>
      </c>
      <c r="T1955">
        <v>7</v>
      </c>
      <c r="U1955">
        <v>24.55</v>
      </c>
      <c r="V1955">
        <v>50</v>
      </c>
      <c r="W1955">
        <v>0</v>
      </c>
      <c r="X1955">
        <v>100</v>
      </c>
      <c r="Y1955">
        <v>50</v>
      </c>
      <c r="Z1955">
        <v>3.4500000000000051</v>
      </c>
      <c r="AA1955">
        <v>1.5</v>
      </c>
      <c r="AB1955">
        <v>0</v>
      </c>
      <c r="AC1955">
        <v>99.999999999999517</v>
      </c>
      <c r="AF1955">
        <v>0.23094688221709003</v>
      </c>
      <c r="AG1955">
        <v>0.2652863850272581</v>
      </c>
      <c r="AH1955">
        <v>0</v>
      </c>
    </row>
    <row r="1956" spans="1:37">
      <c r="A1956">
        <v>17</v>
      </c>
      <c r="B1956">
        <v>76</v>
      </c>
      <c r="C1956">
        <v>2023</v>
      </c>
      <c r="D1956">
        <v>4</v>
      </c>
      <c r="E1956">
        <v>99</v>
      </c>
      <c r="F1956">
        <v>99</v>
      </c>
      <c r="G1956">
        <v>99</v>
      </c>
      <c r="H1956">
        <v>99</v>
      </c>
      <c r="I1956">
        <v>99</v>
      </c>
      <c r="J1956">
        <v>999</v>
      </c>
      <c r="K1956">
        <v>99</v>
      </c>
      <c r="L1956">
        <v>99</v>
      </c>
      <c r="M1956">
        <v>7</v>
      </c>
      <c r="N1956">
        <v>99</v>
      </c>
      <c r="O1956">
        <v>99</v>
      </c>
      <c r="P1956">
        <v>99</v>
      </c>
      <c r="R1956">
        <v>0</v>
      </c>
    </row>
    <row r="1957" spans="1:37">
      <c r="A1957">
        <v>17</v>
      </c>
      <c r="B1957">
        <v>77</v>
      </c>
      <c r="C1957">
        <v>2023</v>
      </c>
      <c r="D1957">
        <v>5</v>
      </c>
      <c r="E1957">
        <v>99</v>
      </c>
      <c r="F1957">
        <v>99</v>
      </c>
      <c r="G1957">
        <v>99</v>
      </c>
      <c r="H1957">
        <v>99</v>
      </c>
      <c r="I1957">
        <v>99</v>
      </c>
      <c r="J1957">
        <v>999</v>
      </c>
      <c r="K1957">
        <v>99</v>
      </c>
      <c r="L1957">
        <v>99</v>
      </c>
      <c r="M1957">
        <v>7</v>
      </c>
      <c r="N1957">
        <v>99</v>
      </c>
      <c r="O1957">
        <v>99</v>
      </c>
      <c r="P1957">
        <v>99</v>
      </c>
      <c r="Q1957">
        <v>3</v>
      </c>
      <c r="R1957">
        <v>4</v>
      </c>
      <c r="S1957">
        <v>5</v>
      </c>
      <c r="T1957">
        <v>7</v>
      </c>
      <c r="U1957">
        <v>23.225000000000001</v>
      </c>
      <c r="V1957">
        <v>0</v>
      </c>
      <c r="W1957">
        <v>0</v>
      </c>
      <c r="X1957">
        <v>100</v>
      </c>
      <c r="Y1957">
        <v>50</v>
      </c>
      <c r="Z1957">
        <v>3.3506529214467959</v>
      </c>
      <c r="AA1957">
        <v>0.70710678118654757</v>
      </c>
      <c r="AB1957">
        <v>0</v>
      </c>
      <c r="AC1957">
        <v>65.42101116017065</v>
      </c>
      <c r="AF1957">
        <v>1.0178117048346056</v>
      </c>
      <c r="AG1957">
        <v>1.1534211539177837</v>
      </c>
      <c r="AH1957">
        <v>0</v>
      </c>
      <c r="AI1957">
        <v>4</v>
      </c>
      <c r="AJ1957">
        <v>109.85</v>
      </c>
      <c r="AK1957">
        <v>17.409886868673915</v>
      </c>
    </row>
    <row r="1958" spans="1:37">
      <c r="A1958">
        <v>17</v>
      </c>
      <c r="B1958">
        <v>78</v>
      </c>
      <c r="C1958">
        <v>2023</v>
      </c>
      <c r="D1958">
        <v>6</v>
      </c>
      <c r="E1958">
        <v>99</v>
      </c>
      <c r="F1958">
        <v>99</v>
      </c>
      <c r="G1958">
        <v>99</v>
      </c>
      <c r="H1958">
        <v>99</v>
      </c>
      <c r="I1958">
        <v>99</v>
      </c>
      <c r="J1958">
        <v>999</v>
      </c>
      <c r="K1958">
        <v>99</v>
      </c>
      <c r="L1958">
        <v>99</v>
      </c>
      <c r="M1958">
        <v>7</v>
      </c>
      <c r="N1958">
        <v>99</v>
      </c>
      <c r="O1958">
        <v>99</v>
      </c>
      <c r="P1958">
        <v>99</v>
      </c>
      <c r="Q1958">
        <v>12</v>
      </c>
      <c r="R1958">
        <v>27</v>
      </c>
      <c r="S1958">
        <v>5.1481481481481479</v>
      </c>
      <c r="T1958">
        <v>7</v>
      </c>
      <c r="U1958">
        <v>21.314814814814813</v>
      </c>
      <c r="V1958">
        <v>3.7037037037037042</v>
      </c>
      <c r="W1958">
        <v>0</v>
      </c>
      <c r="X1958">
        <v>96.296296296296291</v>
      </c>
      <c r="Y1958">
        <v>33.333333333333343</v>
      </c>
      <c r="Z1958">
        <v>3.4468132038163701</v>
      </c>
      <c r="AA1958">
        <v>1.1770554505237556</v>
      </c>
      <c r="AB1958">
        <v>0</v>
      </c>
      <c r="AC1958">
        <v>-28.810338856025595</v>
      </c>
      <c r="AF1958">
        <v>3.2181168057210967</v>
      </c>
      <c r="AG1958">
        <v>3.1214236512249753</v>
      </c>
      <c r="AH1958">
        <v>11.111111111111112</v>
      </c>
      <c r="AI1958">
        <v>25</v>
      </c>
      <c r="AJ1958">
        <v>108.14</v>
      </c>
      <c r="AK1958">
        <v>16.574881013112975</v>
      </c>
    </row>
    <row r="1959" spans="1:37">
      <c r="A1959">
        <v>17</v>
      </c>
      <c r="B1959">
        <v>79</v>
      </c>
      <c r="C1959">
        <v>2023</v>
      </c>
      <c r="D1959">
        <v>7</v>
      </c>
      <c r="E1959">
        <v>99</v>
      </c>
      <c r="F1959">
        <v>99</v>
      </c>
      <c r="G1959">
        <v>99</v>
      </c>
      <c r="H1959">
        <v>99</v>
      </c>
      <c r="I1959">
        <v>99</v>
      </c>
      <c r="J1959">
        <v>999</v>
      </c>
      <c r="K1959">
        <v>99</v>
      </c>
      <c r="L1959">
        <v>99</v>
      </c>
      <c r="M1959">
        <v>7</v>
      </c>
      <c r="N1959">
        <v>99</v>
      </c>
      <c r="O1959">
        <v>99</v>
      </c>
      <c r="P1959">
        <v>99</v>
      </c>
      <c r="Q1959">
        <v>4</v>
      </c>
      <c r="R1959">
        <v>6</v>
      </c>
      <c r="S1959">
        <v>4.1666666666666679</v>
      </c>
      <c r="T1959">
        <v>7</v>
      </c>
      <c r="U1959">
        <v>22.649999999999995</v>
      </c>
      <c r="V1959">
        <v>0</v>
      </c>
      <c r="W1959">
        <v>0</v>
      </c>
      <c r="X1959">
        <v>100</v>
      </c>
      <c r="Y1959">
        <v>33.333333333333343</v>
      </c>
      <c r="Z1959">
        <v>2.3221757039466739</v>
      </c>
      <c r="AA1959">
        <v>0.3726779962499609</v>
      </c>
      <c r="AB1959">
        <v>0</v>
      </c>
      <c r="AC1959">
        <v>-58.738081875398805</v>
      </c>
      <c r="AF1959">
        <v>3.5294117647058822</v>
      </c>
      <c r="AG1959">
        <v>4.0100324579521978</v>
      </c>
      <c r="AH1959">
        <v>0</v>
      </c>
      <c r="AI1959">
        <v>6</v>
      </c>
      <c r="AJ1959">
        <v>115.0833333333333</v>
      </c>
      <c r="AK1959">
        <v>14.847025505286503</v>
      </c>
    </row>
    <row r="1960" spans="1:37">
      <c r="A1960">
        <v>17</v>
      </c>
      <c r="B1960">
        <v>80</v>
      </c>
      <c r="C1960">
        <v>2023</v>
      </c>
      <c r="D1960">
        <v>8</v>
      </c>
      <c r="E1960">
        <v>99</v>
      </c>
      <c r="F1960">
        <v>99</v>
      </c>
      <c r="G1960">
        <v>99</v>
      </c>
      <c r="H1960">
        <v>99</v>
      </c>
      <c r="I1960">
        <v>99</v>
      </c>
      <c r="J1960">
        <v>999</v>
      </c>
      <c r="K1960">
        <v>99</v>
      </c>
      <c r="L1960">
        <v>99</v>
      </c>
      <c r="M1960">
        <v>7</v>
      </c>
      <c r="N1960">
        <v>99</v>
      </c>
      <c r="O1960">
        <v>99</v>
      </c>
      <c r="P1960">
        <v>99</v>
      </c>
      <c r="Q1960">
        <v>2</v>
      </c>
      <c r="R1960">
        <v>2</v>
      </c>
      <c r="S1960">
        <v>5.5</v>
      </c>
      <c r="T1960">
        <v>7</v>
      </c>
      <c r="U1960">
        <v>28.9</v>
      </c>
      <c r="V1960">
        <v>0</v>
      </c>
      <c r="W1960">
        <v>0</v>
      </c>
      <c r="X1960">
        <v>100</v>
      </c>
      <c r="Y1960">
        <v>50</v>
      </c>
      <c r="Z1960">
        <v>9.1000000000000014</v>
      </c>
      <c r="AA1960">
        <v>0.5</v>
      </c>
      <c r="AB1960">
        <v>0</v>
      </c>
      <c r="AC1960">
        <v>100.00000000000024</v>
      </c>
      <c r="AF1960">
        <v>0.48309178743961345</v>
      </c>
      <c r="AG1960">
        <v>0.73329781025602003</v>
      </c>
      <c r="AH1960">
        <v>0</v>
      </c>
      <c r="AI1960">
        <v>2</v>
      </c>
      <c r="AJ1960">
        <v>115</v>
      </c>
      <c r="AK1960">
        <v>18.541022164663392</v>
      </c>
    </row>
    <row r="1961" spans="1:37">
      <c r="A1961">
        <v>17</v>
      </c>
      <c r="B1961">
        <v>81</v>
      </c>
      <c r="C1961">
        <v>2023</v>
      </c>
      <c r="D1961">
        <v>9</v>
      </c>
      <c r="E1961">
        <v>99</v>
      </c>
      <c r="F1961">
        <v>99</v>
      </c>
      <c r="G1961">
        <v>99</v>
      </c>
      <c r="H1961">
        <v>99</v>
      </c>
      <c r="I1961">
        <v>99</v>
      </c>
      <c r="J1961">
        <v>999</v>
      </c>
      <c r="K1961">
        <v>99</v>
      </c>
      <c r="L1961">
        <v>99</v>
      </c>
      <c r="M1961">
        <v>7</v>
      </c>
      <c r="N1961">
        <v>99</v>
      </c>
      <c r="O1961">
        <v>99</v>
      </c>
      <c r="P1961">
        <v>99</v>
      </c>
      <c r="Q1961">
        <v>8</v>
      </c>
      <c r="R1961">
        <v>10</v>
      </c>
      <c r="S1961">
        <v>5.5</v>
      </c>
      <c r="T1961">
        <v>7</v>
      </c>
      <c r="U1961">
        <v>26.009999999999994</v>
      </c>
      <c r="V1961">
        <v>20</v>
      </c>
      <c r="W1961">
        <v>0</v>
      </c>
      <c r="X1961">
        <v>100</v>
      </c>
      <c r="Y1961">
        <v>60</v>
      </c>
      <c r="Z1961">
        <v>7.1045689524418254</v>
      </c>
      <c r="AA1961">
        <v>0.67082039324993714</v>
      </c>
      <c r="AB1961">
        <v>0</v>
      </c>
      <c r="AC1961">
        <v>25.283841341387376</v>
      </c>
      <c r="AF1961">
        <v>1.3736263736263732</v>
      </c>
      <c r="AG1961">
        <v>1.7905084465738714</v>
      </c>
      <c r="AH1961">
        <v>0</v>
      </c>
      <c r="AI1961">
        <v>3</v>
      </c>
      <c r="AJ1961">
        <v>110.06666666666671</v>
      </c>
      <c r="AK1961">
        <v>16.346654292561652</v>
      </c>
    </row>
    <row r="1962" spans="1:37">
      <c r="A1962">
        <v>17</v>
      </c>
      <c r="B1962">
        <v>82</v>
      </c>
      <c r="C1962">
        <v>2023</v>
      </c>
      <c r="D1962">
        <v>10</v>
      </c>
      <c r="E1962">
        <v>99</v>
      </c>
      <c r="F1962">
        <v>99</v>
      </c>
      <c r="G1962">
        <v>99</v>
      </c>
      <c r="H1962">
        <v>99</v>
      </c>
      <c r="I1962">
        <v>99</v>
      </c>
      <c r="J1962">
        <v>999</v>
      </c>
      <c r="K1962">
        <v>99</v>
      </c>
      <c r="L1962">
        <v>99</v>
      </c>
      <c r="M1962">
        <v>7</v>
      </c>
      <c r="N1962">
        <v>99</v>
      </c>
      <c r="O1962">
        <v>99</v>
      </c>
      <c r="P1962">
        <v>99</v>
      </c>
      <c r="Q1962">
        <v>23</v>
      </c>
      <c r="R1962">
        <v>51</v>
      </c>
      <c r="S1962">
        <v>5.7254901960784323</v>
      </c>
      <c r="T1962">
        <v>7</v>
      </c>
      <c r="U1962">
        <v>20.388235294117639</v>
      </c>
      <c r="V1962">
        <v>13.725490196078436</v>
      </c>
      <c r="W1962">
        <v>0</v>
      </c>
      <c r="X1962">
        <v>78.431372549019613</v>
      </c>
      <c r="Y1962">
        <v>21.568627450980397</v>
      </c>
      <c r="Z1962">
        <v>4.7865271318412734</v>
      </c>
      <c r="AA1962">
        <v>1.237936793542322</v>
      </c>
      <c r="AB1962">
        <v>0</v>
      </c>
      <c r="AC1962">
        <v>6.464438111877568</v>
      </c>
      <c r="AF1962">
        <v>1.9391634980988597</v>
      </c>
      <c r="AG1962">
        <v>1.9921524749591899</v>
      </c>
      <c r="AH1962">
        <v>5.882352941176471</v>
      </c>
      <c r="AI1962">
        <v>49</v>
      </c>
      <c r="AJ1962">
        <v>106.29999999999998</v>
      </c>
      <c r="AK1962">
        <v>16.535516371431942</v>
      </c>
    </row>
    <row r="1963" spans="1:37">
      <c r="A1963">
        <v>17</v>
      </c>
      <c r="B1963">
        <v>83</v>
      </c>
      <c r="C1963">
        <v>2023</v>
      </c>
      <c r="D1963">
        <v>11</v>
      </c>
      <c r="E1963">
        <v>99</v>
      </c>
      <c r="F1963">
        <v>99</v>
      </c>
      <c r="G1963">
        <v>99</v>
      </c>
      <c r="H1963">
        <v>99</v>
      </c>
      <c r="I1963">
        <v>99</v>
      </c>
      <c r="J1963">
        <v>999</v>
      </c>
      <c r="K1963">
        <v>99</v>
      </c>
      <c r="L1963">
        <v>99</v>
      </c>
      <c r="M1963">
        <v>7</v>
      </c>
      <c r="N1963">
        <v>99</v>
      </c>
      <c r="O1963">
        <v>99</v>
      </c>
      <c r="P1963">
        <v>99</v>
      </c>
      <c r="Q1963">
        <v>18</v>
      </c>
      <c r="R1963">
        <v>39</v>
      </c>
      <c r="S1963">
        <v>5.7692307692307692</v>
      </c>
      <c r="T1963">
        <v>7</v>
      </c>
      <c r="U1963">
        <v>23.233333333333327</v>
      </c>
      <c r="V1963">
        <v>23.07692307692308</v>
      </c>
      <c r="W1963">
        <v>0</v>
      </c>
      <c r="X1963">
        <v>100</v>
      </c>
      <c r="Y1963">
        <v>43.589743589743591</v>
      </c>
      <c r="Z1963">
        <v>4.3782875316043262</v>
      </c>
      <c r="AA1963">
        <v>0.97300851082103934</v>
      </c>
      <c r="AB1963">
        <v>0</v>
      </c>
      <c r="AC1963">
        <v>-1.9862248659299395</v>
      </c>
      <c r="AF1963">
        <v>2.6244952893674287</v>
      </c>
      <c r="AG1963">
        <v>2.8091507442187797</v>
      </c>
      <c r="AH1963">
        <v>0</v>
      </c>
      <c r="AI1963">
        <v>31</v>
      </c>
      <c r="AJ1963">
        <v>110.16129032258063</v>
      </c>
      <c r="AK1963">
        <v>16.743735032562562</v>
      </c>
    </row>
    <row r="1964" spans="1:37">
      <c r="A1964">
        <v>17</v>
      </c>
      <c r="B1964">
        <v>84</v>
      </c>
      <c r="C1964">
        <v>2023</v>
      </c>
      <c r="D1964">
        <v>12</v>
      </c>
      <c r="E1964">
        <v>99</v>
      </c>
      <c r="F1964">
        <v>99</v>
      </c>
      <c r="G1964">
        <v>99</v>
      </c>
      <c r="H1964">
        <v>99</v>
      </c>
      <c r="I1964">
        <v>99</v>
      </c>
      <c r="J1964">
        <v>999</v>
      </c>
      <c r="K1964">
        <v>99</v>
      </c>
      <c r="L1964">
        <v>99</v>
      </c>
      <c r="M1964">
        <v>7</v>
      </c>
      <c r="N1964">
        <v>99</v>
      </c>
      <c r="O1964">
        <v>99</v>
      </c>
      <c r="P1964">
        <v>99</v>
      </c>
      <c r="R1964">
        <v>0</v>
      </c>
    </row>
    <row r="1965" spans="1:37">
      <c r="A1965">
        <v>17</v>
      </c>
      <c r="B1965">
        <v>85</v>
      </c>
      <c r="C1965">
        <v>2023</v>
      </c>
      <c r="D1965">
        <v>1</v>
      </c>
      <c r="E1965">
        <v>99</v>
      </c>
      <c r="F1965">
        <v>99</v>
      </c>
      <c r="G1965">
        <v>99</v>
      </c>
      <c r="H1965">
        <v>99</v>
      </c>
      <c r="I1965">
        <v>99</v>
      </c>
      <c r="J1965">
        <v>999</v>
      </c>
      <c r="K1965">
        <v>99</v>
      </c>
      <c r="L1965">
        <v>99</v>
      </c>
      <c r="M1965">
        <v>8</v>
      </c>
      <c r="N1965">
        <v>99</v>
      </c>
      <c r="O1965">
        <v>99</v>
      </c>
      <c r="P1965">
        <v>99</v>
      </c>
      <c r="Q1965">
        <v>33</v>
      </c>
      <c r="R1965">
        <v>179</v>
      </c>
      <c r="S1965">
        <v>6.5474860335195544</v>
      </c>
      <c r="T1965">
        <v>8</v>
      </c>
      <c r="U1965">
        <v>23.983240223463703</v>
      </c>
      <c r="V1965">
        <v>0</v>
      </c>
      <c r="W1965">
        <v>0</v>
      </c>
      <c r="X1965">
        <v>91.061452513966486</v>
      </c>
      <c r="Y1965">
        <v>61.452513966480446</v>
      </c>
      <c r="Z1965">
        <v>5.0743685633380942</v>
      </c>
      <c r="AA1965">
        <v>1.8036994397069996</v>
      </c>
      <c r="AB1965">
        <v>0</v>
      </c>
      <c r="AC1965">
        <v>5.1664122568642545</v>
      </c>
      <c r="AF1965">
        <v>33.709981167608277</v>
      </c>
      <c r="AG1965">
        <v>35.828145081871476</v>
      </c>
      <c r="AH1965">
        <v>1.6759776536312851</v>
      </c>
      <c r="AI1965">
        <v>0</v>
      </c>
    </row>
    <row r="1966" spans="1:37">
      <c r="A1966">
        <v>17</v>
      </c>
      <c r="B1966">
        <v>86</v>
      </c>
      <c r="C1966">
        <v>2023</v>
      </c>
      <c r="D1966">
        <v>2</v>
      </c>
      <c r="E1966">
        <v>99</v>
      </c>
      <c r="F1966">
        <v>99</v>
      </c>
      <c r="G1966">
        <v>99</v>
      </c>
      <c r="H1966">
        <v>99</v>
      </c>
      <c r="I1966">
        <v>99</v>
      </c>
      <c r="J1966">
        <v>999</v>
      </c>
      <c r="K1966">
        <v>99</v>
      </c>
      <c r="L1966">
        <v>99</v>
      </c>
      <c r="M1966">
        <v>8</v>
      </c>
      <c r="N1966">
        <v>99</v>
      </c>
      <c r="O1966">
        <v>99</v>
      </c>
      <c r="P1966">
        <v>99</v>
      </c>
      <c r="Q1966">
        <v>31</v>
      </c>
      <c r="R1966">
        <v>103</v>
      </c>
      <c r="S1966">
        <v>5.5922330097087389</v>
      </c>
      <c r="T1966">
        <v>8</v>
      </c>
      <c r="U1966">
        <v>24.365048543689316</v>
      </c>
      <c r="V1966">
        <v>0</v>
      </c>
      <c r="W1966">
        <v>0</v>
      </c>
      <c r="X1966">
        <v>97.08737864077672</v>
      </c>
      <c r="Y1966">
        <v>60.194174757281552</v>
      </c>
      <c r="Z1966">
        <v>4.6732809775072388</v>
      </c>
      <c r="AA1966">
        <v>1.2955254824987288</v>
      </c>
      <c r="AB1966">
        <v>0</v>
      </c>
      <c r="AC1966">
        <v>44.793569658377926</v>
      </c>
      <c r="AF1966">
        <v>26.410256410256405</v>
      </c>
      <c r="AG1966">
        <v>30.097262031829025</v>
      </c>
      <c r="AH1966">
        <v>2.912621359223301</v>
      </c>
      <c r="AI1966">
        <v>1</v>
      </c>
      <c r="AJ1966">
        <v>107</v>
      </c>
      <c r="AK1966">
        <v>22.040042676053005</v>
      </c>
    </row>
    <row r="1967" spans="1:37">
      <c r="A1967">
        <v>17</v>
      </c>
      <c r="B1967">
        <v>87</v>
      </c>
      <c r="C1967">
        <v>2023</v>
      </c>
      <c r="D1967">
        <v>3</v>
      </c>
      <c r="E1967">
        <v>99</v>
      </c>
      <c r="F1967">
        <v>99</v>
      </c>
      <c r="G1967">
        <v>99</v>
      </c>
      <c r="H1967">
        <v>99</v>
      </c>
      <c r="I1967">
        <v>99</v>
      </c>
      <c r="J1967">
        <v>999</v>
      </c>
      <c r="K1967">
        <v>99</v>
      </c>
      <c r="L1967">
        <v>99</v>
      </c>
      <c r="M1967">
        <v>8</v>
      </c>
      <c r="N1967">
        <v>99</v>
      </c>
      <c r="O1967">
        <v>99</v>
      </c>
      <c r="P1967">
        <v>99</v>
      </c>
      <c r="Q1967">
        <v>88</v>
      </c>
      <c r="R1967">
        <v>287</v>
      </c>
      <c r="S1967">
        <v>6.1324041811846683</v>
      </c>
      <c r="T1967">
        <v>8</v>
      </c>
      <c r="U1967">
        <v>24.757491289198601</v>
      </c>
      <c r="V1967">
        <v>0</v>
      </c>
      <c r="W1967">
        <v>0</v>
      </c>
      <c r="X1967">
        <v>96.864111498257827</v>
      </c>
      <c r="Y1967">
        <v>63.066202090592334</v>
      </c>
      <c r="Z1967">
        <v>4.8216054816478282</v>
      </c>
      <c r="AA1967">
        <v>1.2810174542802579</v>
      </c>
      <c r="AB1967">
        <v>0</v>
      </c>
      <c r="AC1967">
        <v>39.229759412712653</v>
      </c>
      <c r="AF1967">
        <v>33.140877598152422</v>
      </c>
      <c r="AG1967">
        <v>38.390343791704254</v>
      </c>
      <c r="AH1967">
        <v>0</v>
      </c>
      <c r="AI1967">
        <v>0</v>
      </c>
    </row>
    <row r="1968" spans="1:37">
      <c r="A1968">
        <v>17</v>
      </c>
      <c r="B1968">
        <v>88</v>
      </c>
      <c r="C1968">
        <v>2023</v>
      </c>
      <c r="D1968">
        <v>4</v>
      </c>
      <c r="E1968">
        <v>99</v>
      </c>
      <c r="F1968">
        <v>99</v>
      </c>
      <c r="G1968">
        <v>99</v>
      </c>
      <c r="H1968">
        <v>99</v>
      </c>
      <c r="I1968">
        <v>99</v>
      </c>
      <c r="J1968">
        <v>999</v>
      </c>
      <c r="K1968">
        <v>99</v>
      </c>
      <c r="L1968">
        <v>99</v>
      </c>
      <c r="M1968">
        <v>8</v>
      </c>
      <c r="N1968">
        <v>99</v>
      </c>
      <c r="O1968">
        <v>99</v>
      </c>
      <c r="P1968">
        <v>99</v>
      </c>
      <c r="Q1968">
        <v>46</v>
      </c>
      <c r="R1968">
        <v>165</v>
      </c>
      <c r="S1968">
        <v>6.4424242424242415</v>
      </c>
      <c r="T1968">
        <v>8</v>
      </c>
      <c r="U1968">
        <v>23.524242424242424</v>
      </c>
      <c r="V1968">
        <v>0</v>
      </c>
      <c r="W1968">
        <v>0</v>
      </c>
      <c r="X1968">
        <v>91.515151515151516</v>
      </c>
      <c r="Y1968">
        <v>53.33333333333335</v>
      </c>
      <c r="Z1968">
        <v>5.3758060877179883</v>
      </c>
      <c r="AA1968">
        <v>1.1875695330278295</v>
      </c>
      <c r="AB1968">
        <v>0</v>
      </c>
      <c r="AC1968">
        <v>38.289021374717393</v>
      </c>
      <c r="AF1968">
        <v>35.106382978723389</v>
      </c>
      <c r="AG1968">
        <v>42.593933807391807</v>
      </c>
      <c r="AH1968">
        <v>0</v>
      </c>
      <c r="AI1968">
        <v>0</v>
      </c>
    </row>
    <row r="1969" spans="1:37">
      <c r="A1969">
        <v>17</v>
      </c>
      <c r="B1969">
        <v>89</v>
      </c>
      <c r="C1969">
        <v>2023</v>
      </c>
      <c r="D1969">
        <v>5</v>
      </c>
      <c r="E1969">
        <v>99</v>
      </c>
      <c r="F1969">
        <v>99</v>
      </c>
      <c r="G1969">
        <v>99</v>
      </c>
      <c r="H1969">
        <v>99</v>
      </c>
      <c r="I1969">
        <v>99</v>
      </c>
      <c r="J1969">
        <v>999</v>
      </c>
      <c r="K1969">
        <v>99</v>
      </c>
      <c r="L1969">
        <v>99</v>
      </c>
      <c r="M1969">
        <v>8</v>
      </c>
      <c r="N1969">
        <v>99</v>
      </c>
      <c r="O1969">
        <v>99</v>
      </c>
      <c r="P1969">
        <v>99</v>
      </c>
      <c r="Q1969">
        <v>46</v>
      </c>
      <c r="R1969">
        <v>108</v>
      </c>
      <c r="S1969">
        <v>6.2222222222222223</v>
      </c>
      <c r="T1969">
        <v>8</v>
      </c>
      <c r="U1969">
        <v>24.858333333333327</v>
      </c>
      <c r="V1969">
        <v>0</v>
      </c>
      <c r="W1969">
        <v>0</v>
      </c>
      <c r="X1969">
        <v>98.148148148148167</v>
      </c>
      <c r="Y1969">
        <v>57.407407407407398</v>
      </c>
      <c r="Z1969">
        <v>5.1942476195627441</v>
      </c>
      <c r="AA1969">
        <v>1.2347839317162677</v>
      </c>
      <c r="AB1969">
        <v>0</v>
      </c>
      <c r="AC1969">
        <v>25.798067707688421</v>
      </c>
      <c r="AF1969">
        <v>27.48091603053436</v>
      </c>
      <c r="AG1969">
        <v>33.332505618117025</v>
      </c>
      <c r="AH1969">
        <v>0</v>
      </c>
      <c r="AI1969">
        <v>16</v>
      </c>
      <c r="AJ1969">
        <v>109.15</v>
      </c>
      <c r="AK1969">
        <v>17.392372790216729</v>
      </c>
    </row>
    <row r="1970" spans="1:37">
      <c r="A1970">
        <v>17</v>
      </c>
      <c r="B1970">
        <v>90</v>
      </c>
      <c r="C1970">
        <v>2023</v>
      </c>
      <c r="D1970">
        <v>6</v>
      </c>
      <c r="E1970">
        <v>99</v>
      </c>
      <c r="F1970">
        <v>99</v>
      </c>
      <c r="G1970">
        <v>99</v>
      </c>
      <c r="H1970">
        <v>99</v>
      </c>
      <c r="I1970">
        <v>99</v>
      </c>
      <c r="J1970">
        <v>999</v>
      </c>
      <c r="K1970">
        <v>99</v>
      </c>
      <c r="L1970">
        <v>99</v>
      </c>
      <c r="M1970">
        <v>8</v>
      </c>
      <c r="N1970">
        <v>99</v>
      </c>
      <c r="O1970">
        <v>99</v>
      </c>
      <c r="P1970">
        <v>99</v>
      </c>
      <c r="Q1970">
        <v>72</v>
      </c>
      <c r="R1970">
        <v>224</v>
      </c>
      <c r="S1970">
        <v>6.03125</v>
      </c>
      <c r="T1970">
        <v>8</v>
      </c>
      <c r="U1970">
        <v>26.218303571428557</v>
      </c>
      <c r="V1970">
        <v>0</v>
      </c>
      <c r="W1970">
        <v>0</v>
      </c>
      <c r="X1970">
        <v>98.214285714285694</v>
      </c>
      <c r="Y1970">
        <v>71.428571428571445</v>
      </c>
      <c r="Z1970">
        <v>5.3691059691391052</v>
      </c>
      <c r="AA1970">
        <v>1.0872254374257964</v>
      </c>
      <c r="AB1970">
        <v>0</v>
      </c>
      <c r="AC1970">
        <v>15.790333507351111</v>
      </c>
      <c r="AF1970">
        <v>26.698450536352809</v>
      </c>
      <c r="AG1970">
        <v>31.853708012648394</v>
      </c>
      <c r="AH1970">
        <v>1.339285714285714</v>
      </c>
      <c r="AI1970">
        <v>46</v>
      </c>
      <c r="AJ1970">
        <v>112.19782608695655</v>
      </c>
      <c r="AK1970">
        <v>18.201697670648631</v>
      </c>
    </row>
    <row r="1971" spans="1:37">
      <c r="A1971">
        <v>17</v>
      </c>
      <c r="B1971">
        <v>91</v>
      </c>
      <c r="C1971">
        <v>2023</v>
      </c>
      <c r="D1971">
        <v>7</v>
      </c>
      <c r="E1971">
        <v>99</v>
      </c>
      <c r="F1971">
        <v>99</v>
      </c>
      <c r="G1971">
        <v>99</v>
      </c>
      <c r="H1971">
        <v>99</v>
      </c>
      <c r="I1971">
        <v>99</v>
      </c>
      <c r="J1971">
        <v>999</v>
      </c>
      <c r="K1971">
        <v>99</v>
      </c>
      <c r="L1971">
        <v>99</v>
      </c>
      <c r="M1971">
        <v>8</v>
      </c>
      <c r="N1971">
        <v>99</v>
      </c>
      <c r="O1971">
        <v>99</v>
      </c>
      <c r="P1971">
        <v>99</v>
      </c>
      <c r="Q1971">
        <v>17</v>
      </c>
      <c r="R1971">
        <v>37</v>
      </c>
      <c r="S1971">
        <v>6.2162162162162176</v>
      </c>
      <c r="T1971">
        <v>8</v>
      </c>
      <c r="U1971">
        <v>25.559459459459472</v>
      </c>
      <c r="V1971">
        <v>0</v>
      </c>
      <c r="W1971">
        <v>0</v>
      </c>
      <c r="X1971">
        <v>97.297297297297305</v>
      </c>
      <c r="Y1971">
        <v>64.864864864864884</v>
      </c>
      <c r="Z1971">
        <v>6.0304389809043135</v>
      </c>
      <c r="AA1971">
        <v>1.2762939408775791</v>
      </c>
      <c r="AB1971">
        <v>0</v>
      </c>
      <c r="AC1971">
        <v>40.005076254955277</v>
      </c>
      <c r="AF1971">
        <v>21.764705882352938</v>
      </c>
      <c r="AG1971">
        <v>27.90498672174683</v>
      </c>
      <c r="AH1971">
        <v>0</v>
      </c>
      <c r="AI1971">
        <v>18</v>
      </c>
      <c r="AJ1971">
        <v>115.13333333333335</v>
      </c>
      <c r="AK1971">
        <v>17.218870781298751</v>
      </c>
    </row>
    <row r="1972" spans="1:37">
      <c r="A1972">
        <v>17</v>
      </c>
      <c r="B1972">
        <v>92</v>
      </c>
      <c r="C1972">
        <v>2023</v>
      </c>
      <c r="D1972">
        <v>8</v>
      </c>
      <c r="E1972">
        <v>99</v>
      </c>
      <c r="F1972">
        <v>99</v>
      </c>
      <c r="G1972">
        <v>99</v>
      </c>
      <c r="H1972">
        <v>99</v>
      </c>
      <c r="I1972">
        <v>99</v>
      </c>
      <c r="J1972">
        <v>999</v>
      </c>
      <c r="K1972">
        <v>99</v>
      </c>
      <c r="L1972">
        <v>99</v>
      </c>
      <c r="M1972">
        <v>8</v>
      </c>
      <c r="N1972">
        <v>99</v>
      </c>
      <c r="O1972">
        <v>99</v>
      </c>
      <c r="P1972">
        <v>99</v>
      </c>
      <c r="Q1972">
        <v>38</v>
      </c>
      <c r="R1972">
        <v>115</v>
      </c>
      <c r="S1972">
        <v>6.4173913043478255</v>
      </c>
      <c r="T1972">
        <v>8</v>
      </c>
      <c r="U1972">
        <v>23.679130434782607</v>
      </c>
      <c r="V1972">
        <v>0</v>
      </c>
      <c r="W1972">
        <v>0</v>
      </c>
      <c r="X1972">
        <v>92.173913043478251</v>
      </c>
      <c r="Y1972">
        <v>50.434782608695642</v>
      </c>
      <c r="Z1972">
        <v>5.8382471409353007</v>
      </c>
      <c r="AA1972">
        <v>1.1266156220842971</v>
      </c>
      <c r="AB1972">
        <v>0</v>
      </c>
      <c r="AC1972">
        <v>13.313151869139118</v>
      </c>
      <c r="AF1972">
        <v>27.777777777777779</v>
      </c>
      <c r="AG1972">
        <v>34.547461368653408</v>
      </c>
      <c r="AH1972">
        <v>0</v>
      </c>
      <c r="AI1972">
        <v>14</v>
      </c>
      <c r="AJ1972">
        <v>108.7</v>
      </c>
      <c r="AK1972">
        <v>17.715143522175254</v>
      </c>
    </row>
    <row r="1973" spans="1:37">
      <c r="A1973">
        <v>17</v>
      </c>
      <c r="B1973">
        <v>93</v>
      </c>
      <c r="C1973">
        <v>2023</v>
      </c>
      <c r="D1973">
        <v>9</v>
      </c>
      <c r="E1973">
        <v>99</v>
      </c>
      <c r="F1973">
        <v>99</v>
      </c>
      <c r="G1973">
        <v>99</v>
      </c>
      <c r="H1973">
        <v>99</v>
      </c>
      <c r="I1973">
        <v>99</v>
      </c>
      <c r="J1973">
        <v>999</v>
      </c>
      <c r="K1973">
        <v>99</v>
      </c>
      <c r="L1973">
        <v>99</v>
      </c>
      <c r="M1973">
        <v>8</v>
      </c>
      <c r="N1973">
        <v>99</v>
      </c>
      <c r="O1973">
        <v>99</v>
      </c>
      <c r="P1973">
        <v>99</v>
      </c>
      <c r="Q1973">
        <v>52</v>
      </c>
      <c r="R1973">
        <v>171</v>
      </c>
      <c r="S1973">
        <v>6.0994152046783636</v>
      </c>
      <c r="T1973">
        <v>8</v>
      </c>
      <c r="U1973">
        <v>23.267251461988312</v>
      </c>
      <c r="V1973">
        <v>0</v>
      </c>
      <c r="W1973">
        <v>0</v>
      </c>
      <c r="X1973">
        <v>94.736842105263179</v>
      </c>
      <c r="Y1973">
        <v>44.44444444444445</v>
      </c>
      <c r="Z1973">
        <v>5.206449334024172</v>
      </c>
      <c r="AA1973">
        <v>1.1928391153422364</v>
      </c>
      <c r="AB1973">
        <v>0</v>
      </c>
      <c r="AC1973">
        <v>-4.4391530552776484</v>
      </c>
      <c r="AF1973">
        <v>23.489010989010996</v>
      </c>
      <c r="AG1973">
        <v>27.389065576253223</v>
      </c>
      <c r="AH1973">
        <v>0</v>
      </c>
      <c r="AI1973">
        <v>20</v>
      </c>
      <c r="AJ1973">
        <v>103.91</v>
      </c>
      <c r="AK1973">
        <v>20.055625329667279</v>
      </c>
    </row>
    <row r="1974" spans="1:37">
      <c r="A1974">
        <v>17</v>
      </c>
      <c r="B1974">
        <v>94</v>
      </c>
      <c r="C1974">
        <v>2023</v>
      </c>
      <c r="D1974">
        <v>10</v>
      </c>
      <c r="E1974">
        <v>99</v>
      </c>
      <c r="F1974">
        <v>99</v>
      </c>
      <c r="G1974">
        <v>99</v>
      </c>
      <c r="H1974">
        <v>99</v>
      </c>
      <c r="I1974">
        <v>99</v>
      </c>
      <c r="J1974">
        <v>999</v>
      </c>
      <c r="K1974">
        <v>99</v>
      </c>
      <c r="L1974">
        <v>99</v>
      </c>
      <c r="M1974">
        <v>8</v>
      </c>
      <c r="N1974">
        <v>99</v>
      </c>
      <c r="O1974">
        <v>99</v>
      </c>
      <c r="P1974">
        <v>99</v>
      </c>
      <c r="Q1974">
        <v>152</v>
      </c>
      <c r="R1974">
        <v>504</v>
      </c>
      <c r="S1974">
        <v>6.3373015873015888</v>
      </c>
      <c r="T1974">
        <v>8</v>
      </c>
      <c r="U1974">
        <v>23.423809523809517</v>
      </c>
      <c r="V1974">
        <v>0</v>
      </c>
      <c r="W1974">
        <v>0</v>
      </c>
      <c r="X1974">
        <v>96.23015873015872</v>
      </c>
      <c r="Y1974">
        <v>51.19047619047619</v>
      </c>
      <c r="Z1974">
        <v>5.1388719127010276</v>
      </c>
      <c r="AA1974">
        <v>1.3173587166790148</v>
      </c>
      <c r="AB1974">
        <v>0</v>
      </c>
      <c r="AC1974">
        <v>22.888755210020062</v>
      </c>
      <c r="AF1974">
        <v>19.163498098859311</v>
      </c>
      <c r="AG1974">
        <v>22.618345122502621</v>
      </c>
      <c r="AH1974">
        <v>0.19841269841269835</v>
      </c>
      <c r="AI1974">
        <v>57</v>
      </c>
      <c r="AJ1974">
        <v>108.36140350877196</v>
      </c>
      <c r="AK1974">
        <v>17.732055999088619</v>
      </c>
    </row>
    <row r="1975" spans="1:37">
      <c r="A1975">
        <v>17</v>
      </c>
      <c r="B1975">
        <v>95</v>
      </c>
      <c r="C1975">
        <v>2023</v>
      </c>
      <c r="D1975">
        <v>11</v>
      </c>
      <c r="E1975">
        <v>99</v>
      </c>
      <c r="F1975">
        <v>99</v>
      </c>
      <c r="G1975">
        <v>99</v>
      </c>
      <c r="H1975">
        <v>99</v>
      </c>
      <c r="I1975">
        <v>99</v>
      </c>
      <c r="J1975">
        <v>999</v>
      </c>
      <c r="K1975">
        <v>99</v>
      </c>
      <c r="L1975">
        <v>99</v>
      </c>
      <c r="M1975">
        <v>8</v>
      </c>
      <c r="N1975">
        <v>99</v>
      </c>
      <c r="O1975">
        <v>99</v>
      </c>
      <c r="P1975">
        <v>99</v>
      </c>
      <c r="Q1975">
        <v>103</v>
      </c>
      <c r="R1975">
        <v>378</v>
      </c>
      <c r="S1975">
        <v>6.5687830687830679</v>
      </c>
      <c r="T1975">
        <v>8</v>
      </c>
      <c r="U1975">
        <v>24.62910052910054</v>
      </c>
      <c r="V1975">
        <v>0</v>
      </c>
      <c r="W1975">
        <v>0</v>
      </c>
      <c r="X1975">
        <v>95.502645502645507</v>
      </c>
      <c r="Y1975">
        <v>63.75661375661376</v>
      </c>
      <c r="Z1975">
        <v>4.8950033627272012</v>
      </c>
      <c r="AA1975">
        <v>1.3922609606573311</v>
      </c>
      <c r="AB1975">
        <v>0</v>
      </c>
      <c r="AC1975">
        <v>19.612601189143898</v>
      </c>
      <c r="AF1975">
        <v>25.437415881561236</v>
      </c>
      <c r="AG1975">
        <v>28.862853546548951</v>
      </c>
      <c r="AH1975">
        <v>0.52910052910052907</v>
      </c>
      <c r="AI1975">
        <v>47</v>
      </c>
      <c r="AJ1975">
        <v>107.98936170212768</v>
      </c>
      <c r="AK1975">
        <v>18.515036623164718</v>
      </c>
    </row>
    <row r="1976" spans="1:37">
      <c r="A1976">
        <v>17</v>
      </c>
      <c r="B1976">
        <v>96</v>
      </c>
      <c r="C1976">
        <v>2023</v>
      </c>
      <c r="D1976">
        <v>12</v>
      </c>
      <c r="E1976">
        <v>99</v>
      </c>
      <c r="F1976">
        <v>99</v>
      </c>
      <c r="G1976">
        <v>99</v>
      </c>
      <c r="H1976">
        <v>99</v>
      </c>
      <c r="I1976">
        <v>99</v>
      </c>
      <c r="J1976">
        <v>999</v>
      </c>
      <c r="K1976">
        <v>99</v>
      </c>
      <c r="L1976">
        <v>99</v>
      </c>
      <c r="M1976">
        <v>8</v>
      </c>
      <c r="N1976">
        <v>99</v>
      </c>
      <c r="O1976">
        <v>99</v>
      </c>
      <c r="P1976">
        <v>99</v>
      </c>
      <c r="Q1976">
        <v>21</v>
      </c>
      <c r="R1976">
        <v>69</v>
      </c>
      <c r="S1976">
        <v>6.4927536231884053</v>
      </c>
      <c r="T1976">
        <v>8</v>
      </c>
      <c r="U1976">
        <v>24.62028985507246</v>
      </c>
      <c r="V1976">
        <v>0</v>
      </c>
      <c r="W1976">
        <v>0</v>
      </c>
      <c r="X1976">
        <v>95.652173913043484</v>
      </c>
      <c r="Y1976">
        <v>55.072463768115952</v>
      </c>
      <c r="Z1976">
        <v>5.6986797278511512</v>
      </c>
      <c r="AA1976">
        <v>1.2467138068177681</v>
      </c>
      <c r="AB1976">
        <v>0</v>
      </c>
      <c r="AC1976">
        <v>36.495965536535152</v>
      </c>
      <c r="AF1976">
        <v>24.295774647887324</v>
      </c>
      <c r="AG1976">
        <v>28.574312050057181</v>
      </c>
      <c r="AH1976">
        <v>13.043478260869565</v>
      </c>
      <c r="AI1976">
        <v>12</v>
      </c>
      <c r="AJ1976">
        <v>105.9</v>
      </c>
      <c r="AK1976">
        <v>17.140021269687523</v>
      </c>
    </row>
    <row r="1977" spans="1:37">
      <c r="A1977">
        <v>17</v>
      </c>
      <c r="B1977">
        <v>97</v>
      </c>
      <c r="C1977">
        <v>2023</v>
      </c>
      <c r="D1977">
        <v>1</v>
      </c>
      <c r="E1977">
        <v>99</v>
      </c>
      <c r="F1977">
        <v>99</v>
      </c>
      <c r="G1977">
        <v>99</v>
      </c>
      <c r="H1977">
        <v>99</v>
      </c>
      <c r="I1977">
        <v>99</v>
      </c>
      <c r="J1977">
        <v>999</v>
      </c>
      <c r="K1977">
        <v>99</v>
      </c>
      <c r="L1977">
        <v>99</v>
      </c>
      <c r="M1977">
        <v>9</v>
      </c>
      <c r="N1977">
        <v>99</v>
      </c>
      <c r="O1977">
        <v>99</v>
      </c>
      <c r="P1977">
        <v>99</v>
      </c>
      <c r="R1977">
        <v>0</v>
      </c>
    </row>
    <row r="1978" spans="1:37">
      <c r="A1978">
        <v>17</v>
      </c>
      <c r="B1978">
        <v>98</v>
      </c>
      <c r="C1978">
        <v>2023</v>
      </c>
      <c r="D1978">
        <v>2</v>
      </c>
      <c r="E1978">
        <v>99</v>
      </c>
      <c r="F1978">
        <v>99</v>
      </c>
      <c r="G1978">
        <v>99</v>
      </c>
      <c r="H1978">
        <v>99</v>
      </c>
      <c r="I1978">
        <v>99</v>
      </c>
      <c r="J1978">
        <v>999</v>
      </c>
      <c r="K1978">
        <v>99</v>
      </c>
      <c r="L1978">
        <v>99</v>
      </c>
      <c r="M1978">
        <v>9</v>
      </c>
      <c r="N1978">
        <v>99</v>
      </c>
      <c r="O1978">
        <v>99</v>
      </c>
      <c r="P1978">
        <v>99</v>
      </c>
      <c r="R1978">
        <v>0</v>
      </c>
    </row>
    <row r="1979" spans="1:37">
      <c r="A1979">
        <v>17</v>
      </c>
      <c r="B1979">
        <v>99</v>
      </c>
      <c r="C1979">
        <v>2023</v>
      </c>
      <c r="D1979">
        <v>3</v>
      </c>
      <c r="E1979">
        <v>99</v>
      </c>
      <c r="F1979">
        <v>99</v>
      </c>
      <c r="G1979">
        <v>99</v>
      </c>
      <c r="H1979">
        <v>99</v>
      </c>
      <c r="I1979">
        <v>99</v>
      </c>
      <c r="J1979">
        <v>999</v>
      </c>
      <c r="K1979">
        <v>99</v>
      </c>
      <c r="L1979">
        <v>99</v>
      </c>
      <c r="M1979">
        <v>9</v>
      </c>
      <c r="N1979">
        <v>99</v>
      </c>
      <c r="O1979">
        <v>99</v>
      </c>
      <c r="P1979">
        <v>99</v>
      </c>
      <c r="R1979">
        <v>0</v>
      </c>
    </row>
    <row r="1980" spans="1:37">
      <c r="A1980">
        <v>17</v>
      </c>
      <c r="B1980">
        <v>100</v>
      </c>
      <c r="C1980">
        <v>2023</v>
      </c>
      <c r="D1980">
        <v>4</v>
      </c>
      <c r="E1980">
        <v>99</v>
      </c>
      <c r="F1980">
        <v>99</v>
      </c>
      <c r="G1980">
        <v>99</v>
      </c>
      <c r="H1980">
        <v>99</v>
      </c>
      <c r="I1980">
        <v>99</v>
      </c>
      <c r="J1980">
        <v>999</v>
      </c>
      <c r="K1980">
        <v>99</v>
      </c>
      <c r="L1980">
        <v>99</v>
      </c>
      <c r="M1980">
        <v>9</v>
      </c>
      <c r="N1980">
        <v>99</v>
      </c>
      <c r="O1980">
        <v>99</v>
      </c>
      <c r="P1980">
        <v>99</v>
      </c>
      <c r="R1980">
        <v>0</v>
      </c>
    </row>
    <row r="1981" spans="1:37">
      <c r="A1981">
        <v>17</v>
      </c>
      <c r="B1981">
        <v>101</v>
      </c>
      <c r="C1981">
        <v>2023</v>
      </c>
      <c r="D1981">
        <v>5</v>
      </c>
      <c r="E1981">
        <v>99</v>
      </c>
      <c r="F1981">
        <v>99</v>
      </c>
      <c r="G1981">
        <v>99</v>
      </c>
      <c r="H1981">
        <v>99</v>
      </c>
      <c r="I1981">
        <v>99</v>
      </c>
      <c r="J1981">
        <v>999</v>
      </c>
      <c r="K1981">
        <v>99</v>
      </c>
      <c r="L1981">
        <v>99</v>
      </c>
      <c r="M1981">
        <v>9</v>
      </c>
      <c r="N1981">
        <v>99</v>
      </c>
      <c r="O1981">
        <v>99</v>
      </c>
      <c r="P1981">
        <v>99</v>
      </c>
      <c r="Q1981">
        <v>2</v>
      </c>
      <c r="R1981">
        <v>2</v>
      </c>
      <c r="S1981">
        <v>7</v>
      </c>
      <c r="T1981">
        <v>9</v>
      </c>
      <c r="U1981">
        <v>31.45</v>
      </c>
      <c r="V1981">
        <v>0</v>
      </c>
      <c r="W1981">
        <v>100</v>
      </c>
      <c r="X1981">
        <v>100</v>
      </c>
      <c r="Y1981">
        <v>100</v>
      </c>
      <c r="Z1981">
        <v>2.0499999999999687</v>
      </c>
      <c r="AA1981">
        <v>1</v>
      </c>
      <c r="AB1981">
        <v>0</v>
      </c>
      <c r="AC1981">
        <v>99.999999999999247</v>
      </c>
      <c r="AF1981">
        <v>0.5089058524173028</v>
      </c>
      <c r="AG1981">
        <v>0.78094930658157746</v>
      </c>
      <c r="AH1981">
        <v>0</v>
      </c>
      <c r="AI1981">
        <v>2</v>
      </c>
      <c r="AJ1981">
        <v>111.8</v>
      </c>
      <c r="AK1981">
        <v>22.505840627024263</v>
      </c>
    </row>
    <row r="1982" spans="1:37">
      <c r="A1982">
        <v>17</v>
      </c>
      <c r="B1982">
        <v>102</v>
      </c>
      <c r="C1982">
        <v>2023</v>
      </c>
      <c r="D1982">
        <v>6</v>
      </c>
      <c r="E1982">
        <v>99</v>
      </c>
      <c r="F1982">
        <v>99</v>
      </c>
      <c r="G1982">
        <v>99</v>
      </c>
      <c r="H1982">
        <v>99</v>
      </c>
      <c r="I1982">
        <v>99</v>
      </c>
      <c r="J1982">
        <v>999</v>
      </c>
      <c r="K1982">
        <v>99</v>
      </c>
      <c r="L1982">
        <v>99</v>
      </c>
      <c r="M1982">
        <v>9</v>
      </c>
      <c r="N1982">
        <v>99</v>
      </c>
      <c r="O1982">
        <v>99</v>
      </c>
      <c r="P1982">
        <v>99</v>
      </c>
      <c r="Q1982">
        <v>6</v>
      </c>
      <c r="R1982">
        <v>29</v>
      </c>
      <c r="S1982">
        <v>7.31034482758621</v>
      </c>
      <c r="T1982">
        <v>9</v>
      </c>
      <c r="U1982">
        <v>31.065517241379322</v>
      </c>
      <c r="V1982">
        <v>0</v>
      </c>
      <c r="W1982">
        <v>100</v>
      </c>
      <c r="X1982">
        <v>100</v>
      </c>
      <c r="Y1982">
        <v>86.206896551724128</v>
      </c>
      <c r="Z1982">
        <v>7.1062515392686061</v>
      </c>
      <c r="AA1982">
        <v>1.053841847581799</v>
      </c>
      <c r="AB1982">
        <v>0</v>
      </c>
      <c r="AC1982">
        <v>47.063133476863278</v>
      </c>
      <c r="AF1982">
        <v>3.4564958283671041</v>
      </c>
      <c r="AG1982">
        <v>4.8863432969393239</v>
      </c>
      <c r="AH1982">
        <v>62.068965517241359</v>
      </c>
      <c r="AI1982">
        <v>29</v>
      </c>
      <c r="AJ1982">
        <v>112.25517241379312</v>
      </c>
      <c r="AK1982">
        <v>21.752707764714064</v>
      </c>
    </row>
    <row r="1983" spans="1:37">
      <c r="A1983">
        <v>17</v>
      </c>
      <c r="B1983">
        <v>103</v>
      </c>
      <c r="C1983">
        <v>2023</v>
      </c>
      <c r="D1983">
        <v>7</v>
      </c>
      <c r="E1983">
        <v>99</v>
      </c>
      <c r="F1983">
        <v>99</v>
      </c>
      <c r="G1983">
        <v>99</v>
      </c>
      <c r="H1983">
        <v>99</v>
      </c>
      <c r="I1983">
        <v>99</v>
      </c>
      <c r="J1983">
        <v>999</v>
      </c>
      <c r="K1983">
        <v>99</v>
      </c>
      <c r="L1983">
        <v>99</v>
      </c>
      <c r="M1983">
        <v>9</v>
      </c>
      <c r="N1983">
        <v>99</v>
      </c>
      <c r="O1983">
        <v>99</v>
      </c>
      <c r="P1983">
        <v>99</v>
      </c>
      <c r="Q1983">
        <v>4</v>
      </c>
      <c r="R1983">
        <v>6</v>
      </c>
      <c r="S1983">
        <v>5.833333333333333</v>
      </c>
      <c r="T1983">
        <v>9</v>
      </c>
      <c r="U1983">
        <v>29.75</v>
      </c>
      <c r="V1983">
        <v>0</v>
      </c>
      <c r="W1983">
        <v>100</v>
      </c>
      <c r="X1983">
        <v>100</v>
      </c>
      <c r="Y1983">
        <v>83.333333333333314</v>
      </c>
      <c r="Z1983">
        <v>4.9101086206586739</v>
      </c>
      <c r="AA1983">
        <v>1.5723301886761023</v>
      </c>
      <c r="AB1983">
        <v>0</v>
      </c>
      <c r="AC1983">
        <v>57.532217074212198</v>
      </c>
      <c r="AF1983">
        <v>3.5294117647058822</v>
      </c>
      <c r="AG1983">
        <v>5.267040424904101</v>
      </c>
      <c r="AH1983">
        <v>0</v>
      </c>
      <c r="AI1983">
        <v>6</v>
      </c>
      <c r="AJ1983">
        <v>115.96666666666664</v>
      </c>
      <c r="AK1983">
        <v>19.121746298551518</v>
      </c>
    </row>
    <row r="1984" spans="1:37">
      <c r="A1984">
        <v>17</v>
      </c>
      <c r="B1984">
        <v>104</v>
      </c>
      <c r="C1984">
        <v>2023</v>
      </c>
      <c r="D1984">
        <v>8</v>
      </c>
      <c r="E1984">
        <v>99</v>
      </c>
      <c r="F1984">
        <v>99</v>
      </c>
      <c r="G1984">
        <v>99</v>
      </c>
      <c r="H1984">
        <v>99</v>
      </c>
      <c r="I1984">
        <v>99</v>
      </c>
      <c r="J1984">
        <v>999</v>
      </c>
      <c r="K1984">
        <v>99</v>
      </c>
      <c r="L1984">
        <v>99</v>
      </c>
      <c r="M1984">
        <v>9</v>
      </c>
      <c r="N1984">
        <v>99</v>
      </c>
      <c r="O1984">
        <v>99</v>
      </c>
      <c r="P1984">
        <v>99</v>
      </c>
      <c r="Q1984">
        <v>2</v>
      </c>
      <c r="R1984">
        <v>3</v>
      </c>
      <c r="S1984">
        <v>5.3333333333333321</v>
      </c>
      <c r="T1984">
        <v>9</v>
      </c>
      <c r="U1984">
        <v>25.733333333333341</v>
      </c>
      <c r="V1984">
        <v>0</v>
      </c>
      <c r="W1984">
        <v>100</v>
      </c>
      <c r="X1984">
        <v>100</v>
      </c>
      <c r="Y1984">
        <v>100</v>
      </c>
      <c r="Z1984">
        <v>1.3424687043735233</v>
      </c>
      <c r="AA1984">
        <v>0.47140452079103318</v>
      </c>
      <c r="AB1984">
        <v>0</v>
      </c>
      <c r="AC1984">
        <v>98.321298210884493</v>
      </c>
      <c r="AF1984">
        <v>0.72463768115942018</v>
      </c>
      <c r="AG1984">
        <v>0.97942198878485698</v>
      </c>
      <c r="AH1984">
        <v>0</v>
      </c>
      <c r="AI1984">
        <v>3</v>
      </c>
      <c r="AJ1984">
        <v>110.46666666666664</v>
      </c>
      <c r="AK1984">
        <v>19.174121277259953</v>
      </c>
    </row>
    <row r="1985" spans="1:37">
      <c r="A1985">
        <v>17</v>
      </c>
      <c r="B1985">
        <v>105</v>
      </c>
      <c r="C1985">
        <v>2023</v>
      </c>
      <c r="D1985">
        <v>9</v>
      </c>
      <c r="E1985">
        <v>99</v>
      </c>
      <c r="F1985">
        <v>99</v>
      </c>
      <c r="G1985">
        <v>99</v>
      </c>
      <c r="H1985">
        <v>99</v>
      </c>
      <c r="I1985">
        <v>99</v>
      </c>
      <c r="J1985">
        <v>999</v>
      </c>
      <c r="K1985">
        <v>99</v>
      </c>
      <c r="L1985">
        <v>99</v>
      </c>
      <c r="M1985">
        <v>9</v>
      </c>
      <c r="N1985">
        <v>99</v>
      </c>
      <c r="O1985">
        <v>99</v>
      </c>
      <c r="P1985">
        <v>99</v>
      </c>
      <c r="Q1985">
        <v>3</v>
      </c>
      <c r="R1985">
        <v>3</v>
      </c>
      <c r="S1985">
        <v>6.333333333333333</v>
      </c>
      <c r="T1985">
        <v>9</v>
      </c>
      <c r="U1985">
        <v>21.63333333333334</v>
      </c>
      <c r="V1985">
        <v>0</v>
      </c>
      <c r="W1985">
        <v>100</v>
      </c>
      <c r="X1985">
        <v>100</v>
      </c>
      <c r="Y1985">
        <v>0</v>
      </c>
      <c r="Z1985">
        <v>0.67986926847895157</v>
      </c>
      <c r="AA1985">
        <v>0.4714045207910384</v>
      </c>
      <c r="AB1985">
        <v>0</v>
      </c>
      <c r="AC1985">
        <v>-97.072534339426397</v>
      </c>
      <c r="AF1985">
        <v>0.41208791208791201</v>
      </c>
      <c r="AG1985">
        <v>0.44676662123277294</v>
      </c>
      <c r="AH1985">
        <v>0</v>
      </c>
      <c r="AI1985">
        <v>2</v>
      </c>
      <c r="AJ1985">
        <v>106.4</v>
      </c>
      <c r="AK1985">
        <v>18.38781312276852</v>
      </c>
    </row>
    <row r="1986" spans="1:37">
      <c r="A1986">
        <v>17</v>
      </c>
      <c r="B1986">
        <v>106</v>
      </c>
      <c r="C1986">
        <v>2023</v>
      </c>
      <c r="D1986">
        <v>10</v>
      </c>
      <c r="E1986">
        <v>99</v>
      </c>
      <c r="F1986">
        <v>99</v>
      </c>
      <c r="G1986">
        <v>99</v>
      </c>
      <c r="H1986">
        <v>99</v>
      </c>
      <c r="I1986">
        <v>99</v>
      </c>
      <c r="J1986">
        <v>999</v>
      </c>
      <c r="K1986">
        <v>99</v>
      </c>
      <c r="L1986">
        <v>99</v>
      </c>
      <c r="M1986">
        <v>9</v>
      </c>
      <c r="N1986">
        <v>99</v>
      </c>
      <c r="O1986">
        <v>99</v>
      </c>
      <c r="P1986">
        <v>99</v>
      </c>
      <c r="Q1986">
        <v>14</v>
      </c>
      <c r="R1986">
        <v>19</v>
      </c>
      <c r="S1986">
        <v>6.8947368421052646</v>
      </c>
      <c r="T1986">
        <v>9</v>
      </c>
      <c r="U1986">
        <v>25.563157894736857</v>
      </c>
      <c r="V1986">
        <v>0</v>
      </c>
      <c r="W1986">
        <v>100</v>
      </c>
      <c r="X1986">
        <v>94.736842105263179</v>
      </c>
      <c r="Y1986">
        <v>68.421052631578959</v>
      </c>
      <c r="Z1986">
        <v>5.3080088968230932</v>
      </c>
      <c r="AA1986">
        <v>1.2521449740389829</v>
      </c>
      <c r="AB1986">
        <v>0</v>
      </c>
      <c r="AC1986">
        <v>-17.717304378585148</v>
      </c>
      <c r="AF1986">
        <v>0.72243346007604603</v>
      </c>
      <c r="AG1986">
        <v>0.93055246882831233</v>
      </c>
      <c r="AH1986">
        <v>5.2631578947368443</v>
      </c>
      <c r="AI1986">
        <v>19</v>
      </c>
      <c r="AJ1986">
        <v>109.17368421052632</v>
      </c>
      <c r="AK1986">
        <v>19.468812008039297</v>
      </c>
    </row>
    <row r="1987" spans="1:37">
      <c r="A1987">
        <v>17</v>
      </c>
      <c r="B1987">
        <v>107</v>
      </c>
      <c r="C1987">
        <v>2023</v>
      </c>
      <c r="D1987">
        <v>11</v>
      </c>
      <c r="E1987">
        <v>99</v>
      </c>
      <c r="F1987">
        <v>99</v>
      </c>
      <c r="G1987">
        <v>99</v>
      </c>
      <c r="H1987">
        <v>99</v>
      </c>
      <c r="I1987">
        <v>99</v>
      </c>
      <c r="J1987">
        <v>999</v>
      </c>
      <c r="K1987">
        <v>99</v>
      </c>
      <c r="L1987">
        <v>99</v>
      </c>
      <c r="M1987">
        <v>9</v>
      </c>
      <c r="N1987">
        <v>99</v>
      </c>
      <c r="O1987">
        <v>99</v>
      </c>
      <c r="P1987">
        <v>99</v>
      </c>
      <c r="Q1987">
        <v>8</v>
      </c>
      <c r="R1987">
        <v>12</v>
      </c>
      <c r="S1987">
        <v>7.8333333333333313</v>
      </c>
      <c r="T1987">
        <v>9</v>
      </c>
      <c r="U1987">
        <v>29.4</v>
      </c>
      <c r="V1987">
        <v>0</v>
      </c>
      <c r="W1987">
        <v>100</v>
      </c>
      <c r="X1987">
        <v>100</v>
      </c>
      <c r="Y1987">
        <v>100</v>
      </c>
      <c r="Z1987">
        <v>2.7931463740138258</v>
      </c>
      <c r="AA1987">
        <v>0.55277079839257237</v>
      </c>
      <c r="AB1987">
        <v>0</v>
      </c>
      <c r="AC1987">
        <v>36.701928015723453</v>
      </c>
      <c r="AF1987">
        <v>0.80753701211305517</v>
      </c>
      <c r="AG1987">
        <v>1.0937737364092106</v>
      </c>
      <c r="AH1987">
        <v>0</v>
      </c>
      <c r="AI1987">
        <v>12</v>
      </c>
      <c r="AJ1987">
        <v>113.19166666666663</v>
      </c>
      <c r="AK1987">
        <v>20.342662174076935</v>
      </c>
    </row>
    <row r="1988" spans="1:37">
      <c r="A1988">
        <v>17</v>
      </c>
      <c r="B1988">
        <v>108</v>
      </c>
      <c r="C1988">
        <v>2023</v>
      </c>
      <c r="D1988">
        <v>12</v>
      </c>
      <c r="E1988">
        <v>99</v>
      </c>
      <c r="F1988">
        <v>99</v>
      </c>
      <c r="G1988">
        <v>99</v>
      </c>
      <c r="H1988">
        <v>99</v>
      </c>
      <c r="I1988">
        <v>99</v>
      </c>
      <c r="J1988">
        <v>999</v>
      </c>
      <c r="K1988">
        <v>99</v>
      </c>
      <c r="L1988">
        <v>99</v>
      </c>
      <c r="M1988">
        <v>9</v>
      </c>
      <c r="N1988">
        <v>99</v>
      </c>
      <c r="O1988">
        <v>99</v>
      </c>
      <c r="P1988">
        <v>99</v>
      </c>
      <c r="Q1988">
        <v>1</v>
      </c>
      <c r="R1988">
        <v>1</v>
      </c>
      <c r="S1988">
        <v>8</v>
      </c>
      <c r="T1988">
        <v>9</v>
      </c>
      <c r="U1988">
        <v>32.799999999999997</v>
      </c>
      <c r="V1988">
        <v>0</v>
      </c>
      <c r="W1988">
        <v>100</v>
      </c>
      <c r="X1988">
        <v>100</v>
      </c>
      <c r="Y1988">
        <v>100</v>
      </c>
      <c r="Z1988">
        <v>0</v>
      </c>
      <c r="AA1988">
        <v>0</v>
      </c>
      <c r="AB1988">
        <v>0</v>
      </c>
      <c r="AF1988">
        <v>0.35211267605633795</v>
      </c>
      <c r="AG1988">
        <v>0.55170557760882732</v>
      </c>
      <c r="AH1988">
        <v>100</v>
      </c>
      <c r="AI1988">
        <v>1</v>
      </c>
      <c r="AJ1988">
        <v>118.4</v>
      </c>
      <c r="AK1988">
        <v>19.761446755374799</v>
      </c>
    </row>
    <row r="1989" spans="1:37">
      <c r="A1989">
        <v>17</v>
      </c>
      <c r="B1989">
        <v>109</v>
      </c>
      <c r="C1989">
        <v>2023</v>
      </c>
      <c r="D1989">
        <v>1</v>
      </c>
      <c r="E1989">
        <v>99</v>
      </c>
      <c r="F1989">
        <v>99</v>
      </c>
      <c r="G1989">
        <v>99</v>
      </c>
      <c r="H1989">
        <v>99</v>
      </c>
      <c r="I1989">
        <v>99</v>
      </c>
      <c r="J1989">
        <v>999</v>
      </c>
      <c r="K1989">
        <v>99</v>
      </c>
      <c r="L1989">
        <v>99</v>
      </c>
      <c r="M1989">
        <v>10</v>
      </c>
      <c r="N1989">
        <v>99</v>
      </c>
      <c r="O1989">
        <v>99</v>
      </c>
      <c r="P1989">
        <v>99</v>
      </c>
      <c r="R1989">
        <v>0</v>
      </c>
    </row>
    <row r="1990" spans="1:37">
      <c r="A1990">
        <v>17</v>
      </c>
      <c r="B1990">
        <v>110</v>
      </c>
      <c r="C1990">
        <v>2023</v>
      </c>
      <c r="D1990">
        <v>2</v>
      </c>
      <c r="E1990">
        <v>99</v>
      </c>
      <c r="F1990">
        <v>99</v>
      </c>
      <c r="G1990">
        <v>99</v>
      </c>
      <c r="H1990">
        <v>99</v>
      </c>
      <c r="I1990">
        <v>99</v>
      </c>
      <c r="J1990">
        <v>999</v>
      </c>
      <c r="K1990">
        <v>99</v>
      </c>
      <c r="L1990">
        <v>99</v>
      </c>
      <c r="M1990">
        <v>10</v>
      </c>
      <c r="N1990">
        <v>99</v>
      </c>
      <c r="O1990">
        <v>99</v>
      </c>
      <c r="P1990">
        <v>99</v>
      </c>
      <c r="R1990">
        <v>0</v>
      </c>
    </row>
    <row r="1991" spans="1:37">
      <c r="A1991">
        <v>17</v>
      </c>
      <c r="B1991">
        <v>111</v>
      </c>
      <c r="C1991">
        <v>2023</v>
      </c>
      <c r="D1991">
        <v>3</v>
      </c>
      <c r="E1991">
        <v>99</v>
      </c>
      <c r="F1991">
        <v>99</v>
      </c>
      <c r="G1991">
        <v>99</v>
      </c>
      <c r="H1991">
        <v>99</v>
      </c>
      <c r="I1991">
        <v>99</v>
      </c>
      <c r="J1991">
        <v>999</v>
      </c>
      <c r="K1991">
        <v>99</v>
      </c>
      <c r="L1991">
        <v>99</v>
      </c>
      <c r="M1991">
        <v>10</v>
      </c>
      <c r="N1991">
        <v>99</v>
      </c>
      <c r="O1991">
        <v>99</v>
      </c>
      <c r="P1991">
        <v>99</v>
      </c>
      <c r="R1991">
        <v>0</v>
      </c>
    </row>
    <row r="1992" spans="1:37">
      <c r="A1992">
        <v>17</v>
      </c>
      <c r="B1992">
        <v>112</v>
      </c>
      <c r="C1992">
        <v>2023</v>
      </c>
      <c r="D1992">
        <v>4</v>
      </c>
      <c r="E1992">
        <v>99</v>
      </c>
      <c r="F1992">
        <v>99</v>
      </c>
      <c r="G1992">
        <v>99</v>
      </c>
      <c r="H1992">
        <v>99</v>
      </c>
      <c r="I1992">
        <v>99</v>
      </c>
      <c r="J1992">
        <v>999</v>
      </c>
      <c r="K1992">
        <v>99</v>
      </c>
      <c r="L1992">
        <v>99</v>
      </c>
      <c r="M1992">
        <v>10</v>
      </c>
      <c r="N1992">
        <v>99</v>
      </c>
      <c r="O1992">
        <v>99</v>
      </c>
      <c r="P1992">
        <v>99</v>
      </c>
      <c r="R1992">
        <v>0</v>
      </c>
    </row>
    <row r="1993" spans="1:37">
      <c r="A1993">
        <v>17</v>
      </c>
      <c r="B1993">
        <v>113</v>
      </c>
      <c r="C1993">
        <v>2023</v>
      </c>
      <c r="D1993">
        <v>5</v>
      </c>
      <c r="E1993">
        <v>99</v>
      </c>
      <c r="F1993">
        <v>99</v>
      </c>
      <c r="G1993">
        <v>99</v>
      </c>
      <c r="H1993">
        <v>99</v>
      </c>
      <c r="I1993">
        <v>99</v>
      </c>
      <c r="J1993">
        <v>999</v>
      </c>
      <c r="K1993">
        <v>99</v>
      </c>
      <c r="L1993">
        <v>99</v>
      </c>
      <c r="M1993">
        <v>10</v>
      </c>
      <c r="N1993">
        <v>99</v>
      </c>
      <c r="O1993">
        <v>99</v>
      </c>
      <c r="P1993">
        <v>99</v>
      </c>
      <c r="Q1993">
        <v>1</v>
      </c>
      <c r="R1993">
        <v>2</v>
      </c>
      <c r="S1993">
        <v>7</v>
      </c>
      <c r="T1993">
        <v>10</v>
      </c>
      <c r="U1993">
        <v>25.05</v>
      </c>
      <c r="V1993">
        <v>0</v>
      </c>
      <c r="W1993">
        <v>100</v>
      </c>
      <c r="X1993">
        <v>100</v>
      </c>
      <c r="Y1993">
        <v>100</v>
      </c>
      <c r="Z1993">
        <v>1.6499999999999899</v>
      </c>
      <c r="AA1993">
        <v>1</v>
      </c>
      <c r="AB1993">
        <v>0</v>
      </c>
      <c r="AC1993">
        <v>100.00000000000094</v>
      </c>
      <c r="AF1993">
        <v>0.5089058524173028</v>
      </c>
      <c r="AG1993">
        <v>0.62202798505146284</v>
      </c>
      <c r="AH1993">
        <v>0</v>
      </c>
      <c r="AI1993">
        <v>2</v>
      </c>
      <c r="AJ1993">
        <v>109.6</v>
      </c>
      <c r="AK1993">
        <v>19.113101012266004</v>
      </c>
    </row>
    <row r="1994" spans="1:37">
      <c r="A1994">
        <v>17</v>
      </c>
      <c r="B1994">
        <v>114</v>
      </c>
      <c r="C1994">
        <v>2023</v>
      </c>
      <c r="D1994">
        <v>6</v>
      </c>
      <c r="E1994">
        <v>99</v>
      </c>
      <c r="F1994">
        <v>99</v>
      </c>
      <c r="G1994">
        <v>99</v>
      </c>
      <c r="H1994">
        <v>99</v>
      </c>
      <c r="I1994">
        <v>99</v>
      </c>
      <c r="J1994">
        <v>999</v>
      </c>
      <c r="K1994">
        <v>99</v>
      </c>
      <c r="L1994">
        <v>99</v>
      </c>
      <c r="M1994">
        <v>10</v>
      </c>
      <c r="N1994">
        <v>99</v>
      </c>
      <c r="O1994">
        <v>99</v>
      </c>
      <c r="P1994">
        <v>99</v>
      </c>
      <c r="Q1994">
        <v>4</v>
      </c>
      <c r="R1994">
        <v>13</v>
      </c>
      <c r="S1994">
        <v>8</v>
      </c>
      <c r="T1994">
        <v>10</v>
      </c>
      <c r="U1994">
        <v>33.092307692307685</v>
      </c>
      <c r="V1994">
        <v>0</v>
      </c>
      <c r="W1994">
        <v>100</v>
      </c>
      <c r="X1994">
        <v>100</v>
      </c>
      <c r="Y1994">
        <v>84.615384615384627</v>
      </c>
      <c r="Z1994">
        <v>7.7855350627312676</v>
      </c>
      <c r="AA1994">
        <v>0</v>
      </c>
      <c r="AB1994">
        <v>0</v>
      </c>
      <c r="AF1994">
        <v>1.5494636471990464</v>
      </c>
      <c r="AG1994">
        <v>2.333338757179817</v>
      </c>
      <c r="AH1994">
        <v>61.538461538461519</v>
      </c>
      <c r="AI1994">
        <v>13</v>
      </c>
      <c r="AJ1994">
        <v>111.78461538461536</v>
      </c>
      <c r="AK1994">
        <v>23.245202839500944</v>
      </c>
    </row>
    <row r="1995" spans="1:37">
      <c r="A1995">
        <v>17</v>
      </c>
      <c r="B1995">
        <v>115</v>
      </c>
      <c r="C1995">
        <v>2023</v>
      </c>
      <c r="D1995">
        <v>7</v>
      </c>
      <c r="E1995">
        <v>99</v>
      </c>
      <c r="F1995">
        <v>99</v>
      </c>
      <c r="G1995">
        <v>99</v>
      </c>
      <c r="H1995">
        <v>99</v>
      </c>
      <c r="I1995">
        <v>99</v>
      </c>
      <c r="J1995">
        <v>999</v>
      </c>
      <c r="K1995">
        <v>99</v>
      </c>
      <c r="L1995">
        <v>99</v>
      </c>
      <c r="M1995">
        <v>10</v>
      </c>
      <c r="N1995">
        <v>99</v>
      </c>
      <c r="O1995">
        <v>99</v>
      </c>
      <c r="P1995">
        <v>99</v>
      </c>
      <c r="Q1995">
        <v>2</v>
      </c>
      <c r="R1995">
        <v>2</v>
      </c>
      <c r="S1995">
        <v>7</v>
      </c>
      <c r="T1995">
        <v>10</v>
      </c>
      <c r="U1995">
        <v>36.1</v>
      </c>
      <c r="V1995">
        <v>0</v>
      </c>
      <c r="W1995">
        <v>100</v>
      </c>
      <c r="X1995">
        <v>100</v>
      </c>
      <c r="Y1995">
        <v>100</v>
      </c>
      <c r="Z1995">
        <v>0.70000000000000651</v>
      </c>
      <c r="AA1995">
        <v>1</v>
      </c>
      <c r="AB1995">
        <v>0</v>
      </c>
      <c r="AC1995">
        <v>-100.00000000000148</v>
      </c>
      <c r="AF1995">
        <v>1.1764705882352939</v>
      </c>
      <c r="AG1995">
        <v>2.1304219533785775</v>
      </c>
      <c r="AH1995">
        <v>0</v>
      </c>
      <c r="AI1995">
        <v>2</v>
      </c>
      <c r="AJ1995">
        <v>115</v>
      </c>
      <c r="AK1995">
        <v>23.736335990794775</v>
      </c>
    </row>
    <row r="1996" spans="1:37">
      <c r="A1996">
        <v>17</v>
      </c>
      <c r="B1996">
        <v>116</v>
      </c>
      <c r="C1996">
        <v>2023</v>
      </c>
      <c r="D1996">
        <v>8</v>
      </c>
      <c r="E1996">
        <v>99</v>
      </c>
      <c r="F1996">
        <v>99</v>
      </c>
      <c r="G1996">
        <v>99</v>
      </c>
      <c r="H1996">
        <v>99</v>
      </c>
      <c r="I1996">
        <v>99</v>
      </c>
      <c r="J1996">
        <v>999</v>
      </c>
      <c r="K1996">
        <v>99</v>
      </c>
      <c r="L1996">
        <v>99</v>
      </c>
      <c r="M1996">
        <v>10</v>
      </c>
      <c r="N1996">
        <v>99</v>
      </c>
      <c r="O1996">
        <v>99</v>
      </c>
      <c r="P1996">
        <v>99</v>
      </c>
      <c r="Q1996">
        <v>1</v>
      </c>
      <c r="R1996">
        <v>2</v>
      </c>
      <c r="S1996">
        <v>6</v>
      </c>
      <c r="T1996">
        <v>10</v>
      </c>
      <c r="U1996">
        <v>33.549999999999997</v>
      </c>
      <c r="V1996">
        <v>0</v>
      </c>
      <c r="W1996">
        <v>100</v>
      </c>
      <c r="X1996">
        <v>100</v>
      </c>
      <c r="Y1996">
        <v>100</v>
      </c>
      <c r="Z1996">
        <v>2.5500000000000553</v>
      </c>
      <c r="AA1996">
        <v>0</v>
      </c>
      <c r="AB1996">
        <v>0</v>
      </c>
      <c r="AF1996">
        <v>0.48309178743961345</v>
      </c>
      <c r="AG1996">
        <v>0.85128517418994687</v>
      </c>
      <c r="AH1996">
        <v>0</v>
      </c>
      <c r="AI1996">
        <v>2</v>
      </c>
      <c r="AJ1996">
        <v>102.7</v>
      </c>
      <c r="AK1996">
        <v>32.468115602501577</v>
      </c>
    </row>
    <row r="1997" spans="1:37">
      <c r="A1997">
        <v>17</v>
      </c>
      <c r="B1997">
        <v>117</v>
      </c>
      <c r="C1997">
        <v>2023</v>
      </c>
      <c r="D1997">
        <v>9</v>
      </c>
      <c r="E1997">
        <v>99</v>
      </c>
      <c r="F1997">
        <v>99</v>
      </c>
      <c r="G1997">
        <v>99</v>
      </c>
      <c r="H1997">
        <v>99</v>
      </c>
      <c r="I1997">
        <v>99</v>
      </c>
      <c r="J1997">
        <v>999</v>
      </c>
      <c r="K1997">
        <v>99</v>
      </c>
      <c r="L1997">
        <v>99</v>
      </c>
      <c r="M1997">
        <v>10</v>
      </c>
      <c r="N1997">
        <v>99</v>
      </c>
      <c r="O1997">
        <v>99</v>
      </c>
      <c r="P1997">
        <v>99</v>
      </c>
      <c r="Q1997">
        <v>2</v>
      </c>
      <c r="R1997">
        <v>2</v>
      </c>
      <c r="S1997">
        <v>8</v>
      </c>
      <c r="T1997">
        <v>10</v>
      </c>
      <c r="U1997">
        <v>34.5</v>
      </c>
      <c r="V1997">
        <v>0</v>
      </c>
      <c r="W1997">
        <v>100</v>
      </c>
      <c r="X1997">
        <v>100</v>
      </c>
      <c r="Y1997">
        <v>100</v>
      </c>
      <c r="Z1997">
        <v>0.30000000000024257</v>
      </c>
      <c r="AA1997">
        <v>0</v>
      </c>
      <c r="AB1997">
        <v>0</v>
      </c>
      <c r="AF1997">
        <v>0.27472527472527464</v>
      </c>
      <c r="AG1997">
        <v>0.47499070670356447</v>
      </c>
      <c r="AH1997">
        <v>0</v>
      </c>
      <c r="AI1997">
        <v>2</v>
      </c>
      <c r="AJ1997">
        <v>111.7</v>
      </c>
      <c r="AK1997">
        <v>24.779396274340154</v>
      </c>
    </row>
    <row r="1998" spans="1:37">
      <c r="A1998">
        <v>17</v>
      </c>
      <c r="B1998">
        <v>118</v>
      </c>
      <c r="C1998">
        <v>2023</v>
      </c>
      <c r="D1998">
        <v>10</v>
      </c>
      <c r="E1998">
        <v>99</v>
      </c>
      <c r="F1998">
        <v>99</v>
      </c>
      <c r="G1998">
        <v>99</v>
      </c>
      <c r="H1998">
        <v>99</v>
      </c>
      <c r="I1998">
        <v>99</v>
      </c>
      <c r="J1998">
        <v>999</v>
      </c>
      <c r="K1998">
        <v>99</v>
      </c>
      <c r="L1998">
        <v>99</v>
      </c>
      <c r="M1998">
        <v>10</v>
      </c>
      <c r="N1998">
        <v>99</v>
      </c>
      <c r="O1998">
        <v>99</v>
      </c>
      <c r="P1998">
        <v>99</v>
      </c>
      <c r="Q1998">
        <v>4</v>
      </c>
      <c r="R1998">
        <v>4</v>
      </c>
      <c r="S1998">
        <v>6.75</v>
      </c>
      <c r="T1998">
        <v>10</v>
      </c>
      <c r="U1998">
        <v>33.024999999999999</v>
      </c>
      <c r="V1998">
        <v>0</v>
      </c>
      <c r="W1998">
        <v>100</v>
      </c>
      <c r="X1998">
        <v>100</v>
      </c>
      <c r="Y1998">
        <v>100</v>
      </c>
      <c r="Z1998">
        <v>2.4066314632697958</v>
      </c>
      <c r="AA1998">
        <v>1.299038105676658</v>
      </c>
      <c r="AB1998">
        <v>0</v>
      </c>
      <c r="AC1998">
        <v>-30.987050119009641</v>
      </c>
      <c r="AF1998">
        <v>0.15209125475285171</v>
      </c>
      <c r="AG1998">
        <v>0.25309034616475196</v>
      </c>
      <c r="AH1998">
        <v>0</v>
      </c>
      <c r="AI1998">
        <v>4</v>
      </c>
      <c r="AJ1998">
        <v>116.95</v>
      </c>
      <c r="AK1998">
        <v>20.62790965516934</v>
      </c>
    </row>
    <row r="1999" spans="1:37">
      <c r="A1999">
        <v>17</v>
      </c>
      <c r="B1999">
        <v>119</v>
      </c>
      <c r="C1999">
        <v>2023</v>
      </c>
      <c r="D1999">
        <v>11</v>
      </c>
      <c r="E1999">
        <v>99</v>
      </c>
      <c r="F1999">
        <v>99</v>
      </c>
      <c r="G1999">
        <v>99</v>
      </c>
      <c r="H1999">
        <v>99</v>
      </c>
      <c r="I1999">
        <v>99</v>
      </c>
      <c r="J1999">
        <v>999</v>
      </c>
      <c r="K1999">
        <v>99</v>
      </c>
      <c r="L1999">
        <v>99</v>
      </c>
      <c r="M1999">
        <v>10</v>
      </c>
      <c r="N1999">
        <v>99</v>
      </c>
      <c r="O1999">
        <v>99</v>
      </c>
      <c r="P1999">
        <v>99</v>
      </c>
      <c r="R1999">
        <v>0</v>
      </c>
    </row>
    <row r="2000" spans="1:37">
      <c r="A2000">
        <v>17</v>
      </c>
      <c r="B2000">
        <v>120</v>
      </c>
      <c r="C2000">
        <v>2023</v>
      </c>
      <c r="D2000">
        <v>12</v>
      </c>
      <c r="E2000">
        <v>99</v>
      </c>
      <c r="F2000">
        <v>99</v>
      </c>
      <c r="G2000">
        <v>99</v>
      </c>
      <c r="H2000">
        <v>99</v>
      </c>
      <c r="I2000">
        <v>99</v>
      </c>
      <c r="J2000">
        <v>999</v>
      </c>
      <c r="K2000">
        <v>99</v>
      </c>
      <c r="L2000">
        <v>99</v>
      </c>
      <c r="M2000">
        <v>10</v>
      </c>
      <c r="N2000">
        <v>99</v>
      </c>
      <c r="O2000">
        <v>99</v>
      </c>
      <c r="P2000">
        <v>99</v>
      </c>
      <c r="R2000">
        <v>0</v>
      </c>
    </row>
    <row r="2001" spans="1:37">
      <c r="A2001">
        <v>17</v>
      </c>
      <c r="B2001">
        <v>121</v>
      </c>
      <c r="C2001">
        <v>2023</v>
      </c>
      <c r="D2001">
        <v>1</v>
      </c>
      <c r="E2001">
        <v>99</v>
      </c>
      <c r="F2001">
        <v>99</v>
      </c>
      <c r="G2001">
        <v>99</v>
      </c>
      <c r="H2001">
        <v>99</v>
      </c>
      <c r="I2001">
        <v>99</v>
      </c>
      <c r="J2001">
        <v>999</v>
      </c>
      <c r="K2001">
        <v>99</v>
      </c>
      <c r="L2001">
        <v>99</v>
      </c>
      <c r="M2001">
        <v>11</v>
      </c>
      <c r="N2001">
        <v>99</v>
      </c>
      <c r="O2001">
        <v>99</v>
      </c>
      <c r="P2001">
        <v>99</v>
      </c>
      <c r="Q2001">
        <v>9</v>
      </c>
      <c r="R2001">
        <v>35</v>
      </c>
      <c r="S2001">
        <v>8.4285714285714306</v>
      </c>
      <c r="T2001">
        <v>11</v>
      </c>
      <c r="U2001">
        <v>29.708571428571403</v>
      </c>
      <c r="V2001">
        <v>0</v>
      </c>
      <c r="W2001">
        <v>100</v>
      </c>
      <c r="X2001">
        <v>100</v>
      </c>
      <c r="Y2001">
        <v>88.571428571428555</v>
      </c>
      <c r="Z2001">
        <v>5.1398372085711772</v>
      </c>
      <c r="AA2001">
        <v>1.6781914463529599</v>
      </c>
      <c r="AB2001">
        <v>0</v>
      </c>
      <c r="AC2001">
        <v>0.85175669033258272</v>
      </c>
      <c r="AF2001">
        <v>6.5913370998116783</v>
      </c>
      <c r="AG2001">
        <v>8.6778721770626426</v>
      </c>
      <c r="AH2001">
        <v>0</v>
      </c>
      <c r="AI2001">
        <v>0</v>
      </c>
    </row>
    <row r="2002" spans="1:37">
      <c r="A2002">
        <v>17</v>
      </c>
      <c r="B2002">
        <v>122</v>
      </c>
      <c r="C2002">
        <v>2023</v>
      </c>
      <c r="D2002">
        <v>2</v>
      </c>
      <c r="E2002">
        <v>99</v>
      </c>
      <c r="F2002">
        <v>99</v>
      </c>
      <c r="G2002">
        <v>99</v>
      </c>
      <c r="H2002">
        <v>99</v>
      </c>
      <c r="I2002">
        <v>99</v>
      </c>
      <c r="J2002">
        <v>999</v>
      </c>
      <c r="K2002">
        <v>99</v>
      </c>
      <c r="L2002">
        <v>99</v>
      </c>
      <c r="M2002">
        <v>11</v>
      </c>
      <c r="N2002">
        <v>99</v>
      </c>
      <c r="O2002">
        <v>99</v>
      </c>
      <c r="P2002">
        <v>99</v>
      </c>
      <c r="Q2002">
        <v>8</v>
      </c>
      <c r="R2002">
        <v>11</v>
      </c>
      <c r="S2002">
        <v>6.8181818181818192</v>
      </c>
      <c r="T2002">
        <v>11</v>
      </c>
      <c r="U2002">
        <v>28.145454545454552</v>
      </c>
      <c r="V2002">
        <v>0</v>
      </c>
      <c r="W2002">
        <v>100</v>
      </c>
      <c r="X2002">
        <v>100</v>
      </c>
      <c r="Y2002">
        <v>100</v>
      </c>
      <c r="Z2002">
        <v>3.094089273074065</v>
      </c>
      <c r="AA2002">
        <v>1.3360853142453673</v>
      </c>
      <c r="AB2002">
        <v>0</v>
      </c>
      <c r="AC2002">
        <v>10.755481925672122</v>
      </c>
      <c r="AF2002">
        <v>2.8205128205128198</v>
      </c>
      <c r="AG2002">
        <v>3.7129870597124111</v>
      </c>
      <c r="AH2002">
        <v>9.0909090909090917</v>
      </c>
      <c r="AI2002">
        <v>0</v>
      </c>
    </row>
    <row r="2003" spans="1:37">
      <c r="A2003">
        <v>17</v>
      </c>
      <c r="B2003">
        <v>123</v>
      </c>
      <c r="C2003">
        <v>2023</v>
      </c>
      <c r="D2003">
        <v>3</v>
      </c>
      <c r="E2003">
        <v>99</v>
      </c>
      <c r="F2003">
        <v>99</v>
      </c>
      <c r="G2003">
        <v>99</v>
      </c>
      <c r="H2003">
        <v>99</v>
      </c>
      <c r="I2003">
        <v>99</v>
      </c>
      <c r="J2003">
        <v>999</v>
      </c>
      <c r="K2003">
        <v>99</v>
      </c>
      <c r="L2003">
        <v>99</v>
      </c>
      <c r="M2003">
        <v>11</v>
      </c>
      <c r="N2003">
        <v>99</v>
      </c>
      <c r="O2003">
        <v>99</v>
      </c>
      <c r="P2003">
        <v>99</v>
      </c>
      <c r="Q2003">
        <v>13</v>
      </c>
      <c r="R2003">
        <v>25</v>
      </c>
      <c r="S2003">
        <v>7.04</v>
      </c>
      <c r="T2003">
        <v>11</v>
      </c>
      <c r="U2003">
        <v>29.544</v>
      </c>
      <c r="V2003">
        <v>0</v>
      </c>
      <c r="W2003">
        <v>100</v>
      </c>
      <c r="X2003">
        <v>100</v>
      </c>
      <c r="Y2003">
        <v>92</v>
      </c>
      <c r="Z2003">
        <v>4.9385082767977355</v>
      </c>
      <c r="AA2003">
        <v>1.2483589227461795</v>
      </c>
      <c r="AB2003">
        <v>0</v>
      </c>
      <c r="AC2003">
        <v>56.808150234593192</v>
      </c>
      <c r="AF2003">
        <v>2.8868360277136258</v>
      </c>
      <c r="AG2003">
        <v>3.9906420362756174</v>
      </c>
      <c r="AH2003">
        <v>0</v>
      </c>
      <c r="AI2003">
        <v>0</v>
      </c>
    </row>
    <row r="2004" spans="1:37">
      <c r="A2004">
        <v>17</v>
      </c>
      <c r="B2004">
        <v>124</v>
      </c>
      <c r="C2004">
        <v>2023</v>
      </c>
      <c r="D2004">
        <v>4</v>
      </c>
      <c r="E2004">
        <v>99</v>
      </c>
      <c r="F2004">
        <v>99</v>
      </c>
      <c r="G2004">
        <v>99</v>
      </c>
      <c r="H2004">
        <v>99</v>
      </c>
      <c r="I2004">
        <v>99</v>
      </c>
      <c r="J2004">
        <v>999</v>
      </c>
      <c r="K2004">
        <v>99</v>
      </c>
      <c r="L2004">
        <v>99</v>
      </c>
      <c r="M2004">
        <v>11</v>
      </c>
      <c r="N2004">
        <v>99</v>
      </c>
      <c r="O2004">
        <v>99</v>
      </c>
      <c r="P2004">
        <v>99</v>
      </c>
      <c r="Q2004">
        <v>9</v>
      </c>
      <c r="R2004">
        <v>12</v>
      </c>
      <c r="S2004">
        <v>7.1666666666666687</v>
      </c>
      <c r="T2004">
        <v>11</v>
      </c>
      <c r="U2004">
        <v>30.616666666666674</v>
      </c>
      <c r="V2004">
        <v>0</v>
      </c>
      <c r="W2004">
        <v>100</v>
      </c>
      <c r="X2004">
        <v>100</v>
      </c>
      <c r="Y2004">
        <v>100</v>
      </c>
      <c r="Z2004">
        <v>3.7313610861929929</v>
      </c>
      <c r="AA2004">
        <v>0.9860132971832678</v>
      </c>
      <c r="AB2004">
        <v>0</v>
      </c>
      <c r="AC2004">
        <v>-5.9645068364479084</v>
      </c>
      <c r="AF2004">
        <v>2.5531914893617031</v>
      </c>
      <c r="AG2004">
        <v>4.0316916864191032</v>
      </c>
      <c r="AH2004">
        <v>0</v>
      </c>
      <c r="AI2004">
        <v>0</v>
      </c>
    </row>
    <row r="2005" spans="1:37">
      <c r="A2005">
        <v>17</v>
      </c>
      <c r="B2005">
        <v>125</v>
      </c>
      <c r="C2005">
        <v>2023</v>
      </c>
      <c r="D2005">
        <v>5</v>
      </c>
      <c r="E2005">
        <v>99</v>
      </c>
      <c r="F2005">
        <v>99</v>
      </c>
      <c r="G2005">
        <v>99</v>
      </c>
      <c r="H2005">
        <v>99</v>
      </c>
      <c r="I2005">
        <v>99</v>
      </c>
      <c r="J2005">
        <v>999</v>
      </c>
      <c r="K2005">
        <v>99</v>
      </c>
      <c r="L2005">
        <v>99</v>
      </c>
      <c r="M2005">
        <v>11</v>
      </c>
      <c r="N2005">
        <v>99</v>
      </c>
      <c r="O2005">
        <v>99</v>
      </c>
      <c r="P2005">
        <v>99</v>
      </c>
      <c r="Q2005">
        <v>7</v>
      </c>
      <c r="R2005">
        <v>9</v>
      </c>
      <c r="S2005">
        <v>7.5555555555555554</v>
      </c>
      <c r="T2005">
        <v>11</v>
      </c>
      <c r="U2005">
        <v>30.87777777777778</v>
      </c>
      <c r="V2005">
        <v>0</v>
      </c>
      <c r="W2005">
        <v>100</v>
      </c>
      <c r="X2005">
        <v>100</v>
      </c>
      <c r="Y2005">
        <v>100</v>
      </c>
      <c r="Z2005">
        <v>6.1122423195452118</v>
      </c>
      <c r="AA2005">
        <v>0.83147941928310243</v>
      </c>
      <c r="AB2005">
        <v>0</v>
      </c>
      <c r="AC2005">
        <v>-85.459185379600299</v>
      </c>
      <c r="AF2005">
        <v>2.2900763358778624</v>
      </c>
      <c r="AG2005">
        <v>3.4503308791577174</v>
      </c>
      <c r="AH2005">
        <v>0</v>
      </c>
      <c r="AI2005">
        <v>2</v>
      </c>
      <c r="AJ2005">
        <v>107.75</v>
      </c>
      <c r="AK2005">
        <v>20.199671995576296</v>
      </c>
    </row>
    <row r="2006" spans="1:37">
      <c r="A2006">
        <v>17</v>
      </c>
      <c r="B2006">
        <v>126</v>
      </c>
      <c r="C2006">
        <v>2023</v>
      </c>
      <c r="D2006">
        <v>6</v>
      </c>
      <c r="E2006">
        <v>99</v>
      </c>
      <c r="F2006">
        <v>99</v>
      </c>
      <c r="G2006">
        <v>99</v>
      </c>
      <c r="H2006">
        <v>99</v>
      </c>
      <c r="I2006">
        <v>99</v>
      </c>
      <c r="J2006">
        <v>999</v>
      </c>
      <c r="K2006">
        <v>99</v>
      </c>
      <c r="L2006">
        <v>99</v>
      </c>
      <c r="M2006">
        <v>11</v>
      </c>
      <c r="N2006">
        <v>99</v>
      </c>
      <c r="O2006">
        <v>99</v>
      </c>
      <c r="P2006">
        <v>99</v>
      </c>
      <c r="Q2006">
        <v>22</v>
      </c>
      <c r="R2006">
        <v>43</v>
      </c>
      <c r="S2006">
        <v>7.4883720930232514</v>
      </c>
      <c r="T2006">
        <v>11</v>
      </c>
      <c r="U2006">
        <v>32.737209302325589</v>
      </c>
      <c r="V2006">
        <v>0</v>
      </c>
      <c r="W2006">
        <v>100</v>
      </c>
      <c r="X2006">
        <v>100</v>
      </c>
      <c r="Y2006">
        <v>95.348837209302374</v>
      </c>
      <c r="Z2006">
        <v>6.4481482200567042</v>
      </c>
      <c r="AA2006">
        <v>0.94922472706783756</v>
      </c>
      <c r="AB2006">
        <v>0</v>
      </c>
      <c r="AC2006">
        <v>41.155752469709007</v>
      </c>
      <c r="AF2006">
        <v>5.1251489868891529</v>
      </c>
      <c r="AG2006">
        <v>7.6351486947513427</v>
      </c>
      <c r="AH2006">
        <v>23.255813953488367</v>
      </c>
      <c r="AI2006">
        <v>18</v>
      </c>
      <c r="AJ2006">
        <v>112.25555555555556</v>
      </c>
      <c r="AK2006">
        <v>25.134560638498556</v>
      </c>
    </row>
    <row r="2007" spans="1:37">
      <c r="A2007">
        <v>17</v>
      </c>
      <c r="B2007">
        <v>127</v>
      </c>
      <c r="C2007">
        <v>2023</v>
      </c>
      <c r="D2007">
        <v>7</v>
      </c>
      <c r="E2007">
        <v>99</v>
      </c>
      <c r="F2007">
        <v>99</v>
      </c>
      <c r="G2007">
        <v>99</v>
      </c>
      <c r="H2007">
        <v>99</v>
      </c>
      <c r="I2007">
        <v>99</v>
      </c>
      <c r="J2007">
        <v>999</v>
      </c>
      <c r="K2007">
        <v>99</v>
      </c>
      <c r="L2007">
        <v>99</v>
      </c>
      <c r="M2007">
        <v>11</v>
      </c>
      <c r="N2007">
        <v>99</v>
      </c>
      <c r="O2007">
        <v>99</v>
      </c>
      <c r="P2007">
        <v>99</v>
      </c>
      <c r="Q2007">
        <v>2</v>
      </c>
      <c r="R2007">
        <v>2</v>
      </c>
      <c r="S2007">
        <v>6</v>
      </c>
      <c r="T2007">
        <v>11</v>
      </c>
      <c r="U2007">
        <v>31.800000000000008</v>
      </c>
      <c r="V2007">
        <v>0</v>
      </c>
      <c r="W2007">
        <v>100</v>
      </c>
      <c r="X2007">
        <v>100</v>
      </c>
      <c r="Y2007">
        <v>100</v>
      </c>
      <c r="Z2007">
        <v>2.3999999999999746</v>
      </c>
      <c r="AA2007">
        <v>0</v>
      </c>
      <c r="AB2007">
        <v>0</v>
      </c>
      <c r="AF2007">
        <v>1.1764705882352939</v>
      </c>
      <c r="AG2007">
        <v>1.8766597816465036</v>
      </c>
      <c r="AH2007">
        <v>0</v>
      </c>
      <c r="AI2007">
        <v>1</v>
      </c>
      <c r="AJ2007">
        <v>115</v>
      </c>
      <c r="AK2007">
        <v>19.330977233500452</v>
      </c>
    </row>
    <row r="2008" spans="1:37">
      <c r="A2008">
        <v>17</v>
      </c>
      <c r="B2008">
        <v>128</v>
      </c>
      <c r="C2008">
        <v>2023</v>
      </c>
      <c r="D2008">
        <v>8</v>
      </c>
      <c r="E2008">
        <v>99</v>
      </c>
      <c r="F2008">
        <v>99</v>
      </c>
      <c r="G2008">
        <v>99</v>
      </c>
      <c r="H2008">
        <v>99</v>
      </c>
      <c r="I2008">
        <v>99</v>
      </c>
      <c r="J2008">
        <v>999</v>
      </c>
      <c r="K2008">
        <v>99</v>
      </c>
      <c r="L2008">
        <v>99</v>
      </c>
      <c r="M2008">
        <v>11</v>
      </c>
      <c r="N2008">
        <v>99</v>
      </c>
      <c r="O2008">
        <v>99</v>
      </c>
      <c r="P2008">
        <v>99</v>
      </c>
      <c r="Q2008">
        <v>7</v>
      </c>
      <c r="R2008">
        <v>12</v>
      </c>
      <c r="S2008">
        <v>7</v>
      </c>
      <c r="T2008">
        <v>11</v>
      </c>
      <c r="U2008">
        <v>31.725000000000001</v>
      </c>
      <c r="V2008">
        <v>0</v>
      </c>
      <c r="W2008">
        <v>100</v>
      </c>
      <c r="X2008">
        <v>100</v>
      </c>
      <c r="Y2008">
        <v>100</v>
      </c>
      <c r="Z2008">
        <v>6.9129256951501326</v>
      </c>
      <c r="AA2008">
        <v>1</v>
      </c>
      <c r="AB2008">
        <v>0</v>
      </c>
      <c r="AC2008">
        <v>3.4958666897903594</v>
      </c>
      <c r="AF2008">
        <v>2.8985507246376807</v>
      </c>
      <c r="AG2008">
        <v>4.8298698332952723</v>
      </c>
      <c r="AH2008">
        <v>0</v>
      </c>
      <c r="AI2008">
        <v>2</v>
      </c>
      <c r="AJ2008">
        <v>123.55</v>
      </c>
      <c r="AK2008">
        <v>20.340011506594237</v>
      </c>
    </row>
    <row r="2009" spans="1:37">
      <c r="A2009">
        <v>17</v>
      </c>
      <c r="B2009">
        <v>129</v>
      </c>
      <c r="C2009">
        <v>2023</v>
      </c>
      <c r="D2009">
        <v>9</v>
      </c>
      <c r="E2009">
        <v>99</v>
      </c>
      <c r="F2009">
        <v>99</v>
      </c>
      <c r="G2009">
        <v>99</v>
      </c>
      <c r="H2009">
        <v>99</v>
      </c>
      <c r="I2009">
        <v>99</v>
      </c>
      <c r="J2009">
        <v>999</v>
      </c>
      <c r="K2009">
        <v>99</v>
      </c>
      <c r="L2009">
        <v>99</v>
      </c>
      <c r="M2009">
        <v>11</v>
      </c>
      <c r="N2009">
        <v>99</v>
      </c>
      <c r="O2009">
        <v>99</v>
      </c>
      <c r="P2009">
        <v>99</v>
      </c>
      <c r="Q2009">
        <v>16</v>
      </c>
      <c r="R2009">
        <v>25</v>
      </c>
      <c r="S2009">
        <v>7.28</v>
      </c>
      <c r="T2009">
        <v>11</v>
      </c>
      <c r="U2009">
        <v>30.307999999999993</v>
      </c>
      <c r="V2009">
        <v>0</v>
      </c>
      <c r="W2009">
        <v>100</v>
      </c>
      <c r="X2009">
        <v>100</v>
      </c>
      <c r="Y2009">
        <v>92</v>
      </c>
      <c r="Z2009">
        <v>4.5925957801661879</v>
      </c>
      <c r="AA2009">
        <v>1.4565713164826497</v>
      </c>
      <c r="AB2009">
        <v>0</v>
      </c>
      <c r="AC2009">
        <v>36.202713709602094</v>
      </c>
      <c r="AF2009">
        <v>3.434065934065933</v>
      </c>
      <c r="AG2009">
        <v>5.2159486734679827</v>
      </c>
      <c r="AH2009">
        <v>0</v>
      </c>
      <c r="AI2009">
        <v>4</v>
      </c>
      <c r="AJ2009">
        <v>109.62500000000001</v>
      </c>
      <c r="AK2009">
        <v>22.15371382725975</v>
      </c>
    </row>
    <row r="2010" spans="1:37">
      <c r="A2010">
        <v>17</v>
      </c>
      <c r="B2010">
        <v>130</v>
      </c>
      <c r="C2010">
        <v>2023</v>
      </c>
      <c r="D2010">
        <v>10</v>
      </c>
      <c r="E2010">
        <v>99</v>
      </c>
      <c r="F2010">
        <v>99</v>
      </c>
      <c r="G2010">
        <v>99</v>
      </c>
      <c r="H2010">
        <v>99</v>
      </c>
      <c r="I2010">
        <v>99</v>
      </c>
      <c r="J2010">
        <v>999</v>
      </c>
      <c r="K2010">
        <v>99</v>
      </c>
      <c r="L2010">
        <v>99</v>
      </c>
      <c r="M2010">
        <v>11</v>
      </c>
      <c r="N2010">
        <v>99</v>
      </c>
      <c r="O2010">
        <v>99</v>
      </c>
      <c r="P2010">
        <v>99</v>
      </c>
      <c r="Q2010">
        <v>25</v>
      </c>
      <c r="R2010">
        <v>38</v>
      </c>
      <c r="S2010">
        <v>7.4210526315789505</v>
      </c>
      <c r="T2010">
        <v>11</v>
      </c>
      <c r="U2010">
        <v>30.113157894736823</v>
      </c>
      <c r="V2010">
        <v>0</v>
      </c>
      <c r="W2010">
        <v>100</v>
      </c>
      <c r="X2010">
        <v>100</v>
      </c>
      <c r="Y2010">
        <v>92.105263157894726</v>
      </c>
      <c r="Z2010">
        <v>6.2457636612276373</v>
      </c>
      <c r="AA2010">
        <v>0.90703620734810642</v>
      </c>
      <c r="AB2010">
        <v>0</v>
      </c>
      <c r="AC2010">
        <v>21.31666743859844</v>
      </c>
      <c r="AF2010">
        <v>1.4448669201520923</v>
      </c>
      <c r="AG2010">
        <v>2.1923639902825562</v>
      </c>
      <c r="AH2010">
        <v>0</v>
      </c>
      <c r="AI2010">
        <v>2</v>
      </c>
      <c r="AJ2010">
        <v>122.1</v>
      </c>
      <c r="AK2010">
        <v>17.816185566528109</v>
      </c>
    </row>
    <row r="2011" spans="1:37">
      <c r="A2011">
        <v>17</v>
      </c>
      <c r="B2011">
        <v>131</v>
      </c>
      <c r="C2011">
        <v>2023</v>
      </c>
      <c r="D2011">
        <v>11</v>
      </c>
      <c r="E2011">
        <v>99</v>
      </c>
      <c r="F2011">
        <v>99</v>
      </c>
      <c r="G2011">
        <v>99</v>
      </c>
      <c r="H2011">
        <v>99</v>
      </c>
      <c r="I2011">
        <v>99</v>
      </c>
      <c r="J2011">
        <v>999</v>
      </c>
      <c r="K2011">
        <v>99</v>
      </c>
      <c r="L2011">
        <v>99</v>
      </c>
      <c r="M2011">
        <v>11</v>
      </c>
      <c r="N2011">
        <v>99</v>
      </c>
      <c r="O2011">
        <v>99</v>
      </c>
      <c r="P2011">
        <v>99</v>
      </c>
      <c r="Q2011">
        <v>20</v>
      </c>
      <c r="R2011">
        <v>34</v>
      </c>
      <c r="S2011">
        <v>7.7941176470588243</v>
      </c>
      <c r="T2011">
        <v>11</v>
      </c>
      <c r="U2011">
        <v>30.22058823529412</v>
      </c>
      <c r="V2011">
        <v>0</v>
      </c>
      <c r="W2011">
        <v>100</v>
      </c>
      <c r="X2011">
        <v>100</v>
      </c>
      <c r="Y2011">
        <v>100</v>
      </c>
      <c r="Z2011">
        <v>4.820469797202759</v>
      </c>
      <c r="AA2011">
        <v>1.3011174329761561</v>
      </c>
      <c r="AB2011">
        <v>0</v>
      </c>
      <c r="AC2011">
        <v>29.751343542444278</v>
      </c>
      <c r="AF2011">
        <v>2.2880215343203236</v>
      </c>
      <c r="AG2011">
        <v>3.1855229993210408</v>
      </c>
      <c r="AH2011">
        <v>0</v>
      </c>
      <c r="AI2011">
        <v>2</v>
      </c>
      <c r="AJ2011">
        <v>105.3</v>
      </c>
      <c r="AK2011">
        <v>22.652378322814361</v>
      </c>
    </row>
    <row r="2012" spans="1:37">
      <c r="A2012">
        <v>17</v>
      </c>
      <c r="B2012">
        <v>132</v>
      </c>
      <c r="C2012">
        <v>2023</v>
      </c>
      <c r="D2012">
        <v>12</v>
      </c>
      <c r="E2012">
        <v>99</v>
      </c>
      <c r="F2012">
        <v>99</v>
      </c>
      <c r="G2012">
        <v>99</v>
      </c>
      <c r="H2012">
        <v>99</v>
      </c>
      <c r="I2012">
        <v>99</v>
      </c>
      <c r="J2012">
        <v>999</v>
      </c>
      <c r="K2012">
        <v>99</v>
      </c>
      <c r="L2012">
        <v>99</v>
      </c>
      <c r="M2012">
        <v>11</v>
      </c>
      <c r="N2012">
        <v>99</v>
      </c>
      <c r="O2012">
        <v>99</v>
      </c>
      <c r="P2012">
        <v>99</v>
      </c>
      <c r="Q2012">
        <v>2</v>
      </c>
      <c r="R2012">
        <v>2</v>
      </c>
      <c r="S2012">
        <v>6.5</v>
      </c>
      <c r="T2012">
        <v>11</v>
      </c>
      <c r="U2012">
        <v>28.45</v>
      </c>
      <c r="V2012">
        <v>0</v>
      </c>
      <c r="W2012">
        <v>100</v>
      </c>
      <c r="X2012">
        <v>100</v>
      </c>
      <c r="Y2012">
        <v>100</v>
      </c>
      <c r="Z2012">
        <v>3.9500000000000113</v>
      </c>
      <c r="AA2012">
        <v>1.5</v>
      </c>
      <c r="AB2012">
        <v>0</v>
      </c>
      <c r="AC2012">
        <v>99.999999999999943</v>
      </c>
      <c r="AF2012">
        <v>0.7042253521126759</v>
      </c>
      <c r="AG2012">
        <v>0.95707461481531331</v>
      </c>
      <c r="AH2012">
        <v>0</v>
      </c>
      <c r="AI2012">
        <v>1</v>
      </c>
      <c r="AJ2012">
        <v>110.1</v>
      </c>
      <c r="AK2012">
        <v>18.357102270446049</v>
      </c>
    </row>
    <row r="2013" spans="1:37">
      <c r="A2013">
        <v>17</v>
      </c>
      <c r="B2013">
        <v>133</v>
      </c>
      <c r="C2013">
        <v>2023</v>
      </c>
      <c r="D2013">
        <v>1</v>
      </c>
      <c r="E2013">
        <v>99</v>
      </c>
      <c r="F2013">
        <v>99</v>
      </c>
      <c r="G2013">
        <v>99</v>
      </c>
      <c r="H2013">
        <v>99</v>
      </c>
      <c r="I2013">
        <v>99</v>
      </c>
      <c r="J2013">
        <v>999</v>
      </c>
      <c r="K2013">
        <v>99</v>
      </c>
      <c r="L2013">
        <v>99</v>
      </c>
      <c r="M2013">
        <v>12</v>
      </c>
      <c r="N2013">
        <v>99</v>
      </c>
      <c r="O2013">
        <v>99</v>
      </c>
      <c r="P2013">
        <v>99</v>
      </c>
      <c r="R2013">
        <v>0</v>
      </c>
    </row>
    <row r="2014" spans="1:37">
      <c r="A2014">
        <v>17</v>
      </c>
      <c r="B2014">
        <v>134</v>
      </c>
      <c r="C2014">
        <v>2023</v>
      </c>
      <c r="D2014">
        <v>2</v>
      </c>
      <c r="E2014">
        <v>99</v>
      </c>
      <c r="F2014">
        <v>99</v>
      </c>
      <c r="G2014">
        <v>99</v>
      </c>
      <c r="H2014">
        <v>99</v>
      </c>
      <c r="I2014">
        <v>99</v>
      </c>
      <c r="J2014">
        <v>999</v>
      </c>
      <c r="K2014">
        <v>99</v>
      </c>
      <c r="L2014">
        <v>99</v>
      </c>
      <c r="M2014">
        <v>12</v>
      </c>
      <c r="N2014">
        <v>99</v>
      </c>
      <c r="O2014">
        <v>99</v>
      </c>
      <c r="P2014">
        <v>99</v>
      </c>
      <c r="R2014">
        <v>0</v>
      </c>
    </row>
    <row r="2015" spans="1:37">
      <c r="A2015">
        <v>17</v>
      </c>
      <c r="B2015">
        <v>135</v>
      </c>
      <c r="C2015">
        <v>2023</v>
      </c>
      <c r="D2015">
        <v>3</v>
      </c>
      <c r="E2015">
        <v>99</v>
      </c>
      <c r="F2015">
        <v>99</v>
      </c>
      <c r="G2015">
        <v>99</v>
      </c>
      <c r="H2015">
        <v>99</v>
      </c>
      <c r="I2015">
        <v>99</v>
      </c>
      <c r="J2015">
        <v>999</v>
      </c>
      <c r="K2015">
        <v>99</v>
      </c>
      <c r="L2015">
        <v>99</v>
      </c>
      <c r="M2015">
        <v>12</v>
      </c>
      <c r="N2015">
        <v>99</v>
      </c>
      <c r="O2015">
        <v>99</v>
      </c>
      <c r="P2015">
        <v>99</v>
      </c>
      <c r="R2015">
        <v>0</v>
      </c>
    </row>
    <row r="2016" spans="1:37">
      <c r="A2016">
        <v>17</v>
      </c>
      <c r="B2016">
        <v>136</v>
      </c>
      <c r="C2016">
        <v>2023</v>
      </c>
      <c r="D2016">
        <v>4</v>
      </c>
      <c r="E2016">
        <v>99</v>
      </c>
      <c r="F2016">
        <v>99</v>
      </c>
      <c r="G2016">
        <v>99</v>
      </c>
      <c r="H2016">
        <v>99</v>
      </c>
      <c r="I2016">
        <v>99</v>
      </c>
      <c r="J2016">
        <v>999</v>
      </c>
      <c r="K2016">
        <v>99</v>
      </c>
      <c r="L2016">
        <v>99</v>
      </c>
      <c r="M2016">
        <v>12</v>
      </c>
      <c r="N2016">
        <v>99</v>
      </c>
      <c r="O2016">
        <v>99</v>
      </c>
      <c r="P2016">
        <v>99</v>
      </c>
      <c r="R2016">
        <v>0</v>
      </c>
    </row>
    <row r="2017" spans="1:37">
      <c r="A2017">
        <v>17</v>
      </c>
      <c r="B2017">
        <v>137</v>
      </c>
      <c r="C2017">
        <v>2023</v>
      </c>
      <c r="D2017">
        <v>5</v>
      </c>
      <c r="E2017">
        <v>99</v>
      </c>
      <c r="F2017">
        <v>99</v>
      </c>
      <c r="G2017">
        <v>99</v>
      </c>
      <c r="H2017">
        <v>99</v>
      </c>
      <c r="I2017">
        <v>99</v>
      </c>
      <c r="J2017">
        <v>999</v>
      </c>
      <c r="K2017">
        <v>99</v>
      </c>
      <c r="L2017">
        <v>99</v>
      </c>
      <c r="M2017">
        <v>12</v>
      </c>
      <c r="N2017">
        <v>99</v>
      </c>
      <c r="O2017">
        <v>99</v>
      </c>
      <c r="P2017">
        <v>99</v>
      </c>
      <c r="R2017">
        <v>0</v>
      </c>
    </row>
    <row r="2018" spans="1:37">
      <c r="A2018">
        <v>17</v>
      </c>
      <c r="B2018">
        <v>138</v>
      </c>
      <c r="C2018">
        <v>2023</v>
      </c>
      <c r="D2018">
        <v>6</v>
      </c>
      <c r="E2018">
        <v>99</v>
      </c>
      <c r="F2018">
        <v>99</v>
      </c>
      <c r="G2018">
        <v>99</v>
      </c>
      <c r="H2018">
        <v>99</v>
      </c>
      <c r="I2018">
        <v>99</v>
      </c>
      <c r="J2018">
        <v>999</v>
      </c>
      <c r="K2018">
        <v>99</v>
      </c>
      <c r="L2018">
        <v>99</v>
      </c>
      <c r="M2018">
        <v>12</v>
      </c>
      <c r="N2018">
        <v>99</v>
      </c>
      <c r="O2018">
        <v>99</v>
      </c>
      <c r="P2018">
        <v>99</v>
      </c>
      <c r="Q2018">
        <v>2</v>
      </c>
      <c r="R2018">
        <v>2</v>
      </c>
      <c r="S2018">
        <v>8</v>
      </c>
      <c r="T2018">
        <v>12</v>
      </c>
      <c r="U2018">
        <v>33</v>
      </c>
      <c r="V2018">
        <v>0</v>
      </c>
      <c r="W2018">
        <v>100</v>
      </c>
      <c r="X2018">
        <v>100</v>
      </c>
      <c r="Y2018">
        <v>100</v>
      </c>
      <c r="Z2018">
        <v>9.9999999999954528E-2</v>
      </c>
      <c r="AA2018">
        <v>0</v>
      </c>
      <c r="AB2018">
        <v>0</v>
      </c>
      <c r="AF2018">
        <v>0.23837902264600713</v>
      </c>
      <c r="AG2018">
        <v>0.3579738679076428</v>
      </c>
      <c r="AH2018">
        <v>0</v>
      </c>
      <c r="AI2018">
        <v>2</v>
      </c>
      <c r="AJ2018">
        <v>111.15</v>
      </c>
      <c r="AK2018">
        <v>24.050381751827345</v>
      </c>
    </row>
    <row r="2019" spans="1:37">
      <c r="A2019">
        <v>17</v>
      </c>
      <c r="B2019">
        <v>139</v>
      </c>
      <c r="C2019">
        <v>2023</v>
      </c>
      <c r="D2019">
        <v>7</v>
      </c>
      <c r="E2019">
        <v>99</v>
      </c>
      <c r="F2019">
        <v>99</v>
      </c>
      <c r="G2019">
        <v>99</v>
      </c>
      <c r="H2019">
        <v>99</v>
      </c>
      <c r="I2019">
        <v>99</v>
      </c>
      <c r="J2019">
        <v>999</v>
      </c>
      <c r="K2019">
        <v>99</v>
      </c>
      <c r="L2019">
        <v>99</v>
      </c>
      <c r="M2019">
        <v>12</v>
      </c>
      <c r="N2019">
        <v>99</v>
      </c>
      <c r="O2019">
        <v>99</v>
      </c>
      <c r="P2019">
        <v>99</v>
      </c>
      <c r="R2019">
        <v>0</v>
      </c>
    </row>
    <row r="2020" spans="1:37">
      <c r="A2020">
        <v>17</v>
      </c>
      <c r="B2020">
        <v>140</v>
      </c>
      <c r="C2020">
        <v>2023</v>
      </c>
      <c r="D2020">
        <v>8</v>
      </c>
      <c r="E2020">
        <v>99</v>
      </c>
      <c r="F2020">
        <v>99</v>
      </c>
      <c r="G2020">
        <v>99</v>
      </c>
      <c r="H2020">
        <v>99</v>
      </c>
      <c r="I2020">
        <v>99</v>
      </c>
      <c r="J2020">
        <v>999</v>
      </c>
      <c r="K2020">
        <v>99</v>
      </c>
      <c r="L2020">
        <v>99</v>
      </c>
      <c r="M2020">
        <v>12</v>
      </c>
      <c r="N2020">
        <v>99</v>
      </c>
      <c r="O2020">
        <v>99</v>
      </c>
      <c r="P2020">
        <v>99</v>
      </c>
      <c r="R2020">
        <v>0</v>
      </c>
    </row>
    <row r="2021" spans="1:37">
      <c r="A2021">
        <v>17</v>
      </c>
      <c r="B2021">
        <v>141</v>
      </c>
      <c r="C2021">
        <v>2023</v>
      </c>
      <c r="D2021">
        <v>9</v>
      </c>
      <c r="E2021">
        <v>99</v>
      </c>
      <c r="F2021">
        <v>99</v>
      </c>
      <c r="G2021">
        <v>99</v>
      </c>
      <c r="H2021">
        <v>99</v>
      </c>
      <c r="I2021">
        <v>99</v>
      </c>
      <c r="J2021">
        <v>999</v>
      </c>
      <c r="K2021">
        <v>99</v>
      </c>
      <c r="L2021">
        <v>99</v>
      </c>
      <c r="M2021">
        <v>12</v>
      </c>
      <c r="N2021">
        <v>99</v>
      </c>
      <c r="O2021">
        <v>99</v>
      </c>
      <c r="P2021">
        <v>99</v>
      </c>
      <c r="Q2021">
        <v>2</v>
      </c>
      <c r="R2021">
        <v>2</v>
      </c>
      <c r="S2021">
        <v>7.5</v>
      </c>
      <c r="T2021">
        <v>12</v>
      </c>
      <c r="U2021">
        <v>26.95</v>
      </c>
      <c r="V2021">
        <v>0</v>
      </c>
      <c r="W2021">
        <v>100</v>
      </c>
      <c r="X2021">
        <v>100</v>
      </c>
      <c r="Y2021">
        <v>50</v>
      </c>
      <c r="Z2021">
        <v>6.4499999999999984</v>
      </c>
      <c r="AA2021">
        <v>0.5</v>
      </c>
      <c r="AB2021">
        <v>0</v>
      </c>
      <c r="AC2021">
        <v>99.999999999999844</v>
      </c>
      <c r="AF2021">
        <v>0.27472527472527464</v>
      </c>
      <c r="AG2021">
        <v>0.37104346509162495</v>
      </c>
      <c r="AH2021">
        <v>0</v>
      </c>
      <c r="AI2021">
        <v>1</v>
      </c>
      <c r="AJ2021">
        <v>108.5</v>
      </c>
      <c r="AK2021">
        <v>26.149130487586344</v>
      </c>
    </row>
    <row r="2022" spans="1:37">
      <c r="A2022">
        <v>17</v>
      </c>
      <c r="B2022">
        <v>142</v>
      </c>
      <c r="C2022">
        <v>2023</v>
      </c>
      <c r="D2022">
        <v>10</v>
      </c>
      <c r="E2022">
        <v>99</v>
      </c>
      <c r="F2022">
        <v>99</v>
      </c>
      <c r="G2022">
        <v>99</v>
      </c>
      <c r="H2022">
        <v>99</v>
      </c>
      <c r="I2022">
        <v>99</v>
      </c>
      <c r="J2022">
        <v>999</v>
      </c>
      <c r="K2022">
        <v>99</v>
      </c>
      <c r="L2022">
        <v>99</v>
      </c>
      <c r="M2022">
        <v>12</v>
      </c>
      <c r="N2022">
        <v>99</v>
      </c>
      <c r="O2022">
        <v>99</v>
      </c>
      <c r="P2022">
        <v>99</v>
      </c>
      <c r="Q2022">
        <v>1</v>
      </c>
      <c r="R2022">
        <v>1</v>
      </c>
      <c r="S2022">
        <v>8</v>
      </c>
      <c r="T2022">
        <v>12</v>
      </c>
      <c r="U2022">
        <v>28.6</v>
      </c>
      <c r="V2022">
        <v>0</v>
      </c>
      <c r="W2022">
        <v>100</v>
      </c>
      <c r="X2022">
        <v>100</v>
      </c>
      <c r="Y2022">
        <v>100</v>
      </c>
      <c r="Z2022">
        <v>0</v>
      </c>
      <c r="AA2022">
        <v>0</v>
      </c>
      <c r="AB2022">
        <v>0</v>
      </c>
      <c r="AF2022">
        <v>3.8022813688212927E-2</v>
      </c>
      <c r="AG2022">
        <v>5.479473050955265E-2</v>
      </c>
      <c r="AH2022">
        <v>0</v>
      </c>
      <c r="AI2022">
        <v>1</v>
      </c>
      <c r="AJ2022">
        <v>116.1</v>
      </c>
      <c r="AK2022">
        <v>18.275504470843057</v>
      </c>
    </row>
    <row r="2023" spans="1:37">
      <c r="A2023">
        <v>17</v>
      </c>
      <c r="B2023">
        <v>143</v>
      </c>
      <c r="C2023">
        <v>2023</v>
      </c>
      <c r="D2023">
        <v>11</v>
      </c>
      <c r="E2023">
        <v>99</v>
      </c>
      <c r="F2023">
        <v>99</v>
      </c>
      <c r="G2023">
        <v>99</v>
      </c>
      <c r="H2023">
        <v>99</v>
      </c>
      <c r="I2023">
        <v>99</v>
      </c>
      <c r="J2023">
        <v>999</v>
      </c>
      <c r="K2023">
        <v>99</v>
      </c>
      <c r="L2023">
        <v>99</v>
      </c>
      <c r="M2023">
        <v>12</v>
      </c>
      <c r="N2023">
        <v>99</v>
      </c>
      <c r="O2023">
        <v>99</v>
      </c>
      <c r="P2023">
        <v>99</v>
      </c>
      <c r="R2023">
        <v>0</v>
      </c>
    </row>
    <row r="2024" spans="1:37">
      <c r="A2024">
        <v>17</v>
      </c>
      <c r="B2024">
        <v>144</v>
      </c>
      <c r="C2024">
        <v>2023</v>
      </c>
      <c r="D2024">
        <v>12</v>
      </c>
      <c r="E2024">
        <v>99</v>
      </c>
      <c r="F2024">
        <v>99</v>
      </c>
      <c r="G2024">
        <v>99</v>
      </c>
      <c r="H2024">
        <v>99</v>
      </c>
      <c r="I2024">
        <v>99</v>
      </c>
      <c r="J2024">
        <v>999</v>
      </c>
      <c r="K2024">
        <v>99</v>
      </c>
      <c r="L2024">
        <v>99</v>
      </c>
      <c r="M2024">
        <v>12</v>
      </c>
      <c r="N2024">
        <v>99</v>
      </c>
      <c r="O2024">
        <v>99</v>
      </c>
      <c r="P2024">
        <v>99</v>
      </c>
      <c r="R2024">
        <v>0</v>
      </c>
    </row>
    <row r="2025" spans="1:37">
      <c r="A2025">
        <v>17</v>
      </c>
      <c r="B2025">
        <v>145</v>
      </c>
      <c r="C2025">
        <v>2023</v>
      </c>
      <c r="D2025">
        <v>1</v>
      </c>
      <c r="E2025">
        <v>99</v>
      </c>
      <c r="F2025">
        <v>99</v>
      </c>
      <c r="G2025">
        <v>99</v>
      </c>
      <c r="H2025">
        <v>99</v>
      </c>
      <c r="I2025">
        <v>99</v>
      </c>
      <c r="J2025">
        <v>999</v>
      </c>
      <c r="K2025">
        <v>99</v>
      </c>
      <c r="L2025">
        <v>99</v>
      </c>
      <c r="M2025">
        <v>13</v>
      </c>
      <c r="N2025">
        <v>99</v>
      </c>
      <c r="O2025">
        <v>99</v>
      </c>
      <c r="P2025">
        <v>99</v>
      </c>
      <c r="R2025">
        <v>0</v>
      </c>
    </row>
    <row r="2026" spans="1:37">
      <c r="A2026">
        <v>17</v>
      </c>
      <c r="B2026">
        <v>146</v>
      </c>
      <c r="C2026">
        <v>2023</v>
      </c>
      <c r="D2026">
        <v>2</v>
      </c>
      <c r="E2026">
        <v>99</v>
      </c>
      <c r="F2026">
        <v>99</v>
      </c>
      <c r="G2026">
        <v>99</v>
      </c>
      <c r="H2026">
        <v>99</v>
      </c>
      <c r="I2026">
        <v>99</v>
      </c>
      <c r="J2026">
        <v>999</v>
      </c>
      <c r="K2026">
        <v>99</v>
      </c>
      <c r="L2026">
        <v>99</v>
      </c>
      <c r="M2026">
        <v>13</v>
      </c>
      <c r="N2026">
        <v>99</v>
      </c>
      <c r="O2026">
        <v>99</v>
      </c>
      <c r="P2026">
        <v>99</v>
      </c>
      <c r="R2026">
        <v>0</v>
      </c>
    </row>
    <row r="2027" spans="1:37">
      <c r="A2027">
        <v>17</v>
      </c>
      <c r="B2027">
        <v>147</v>
      </c>
      <c r="C2027">
        <v>2023</v>
      </c>
      <c r="D2027">
        <v>3</v>
      </c>
      <c r="E2027">
        <v>99</v>
      </c>
      <c r="F2027">
        <v>99</v>
      </c>
      <c r="G2027">
        <v>99</v>
      </c>
      <c r="H2027">
        <v>99</v>
      </c>
      <c r="I2027">
        <v>99</v>
      </c>
      <c r="J2027">
        <v>999</v>
      </c>
      <c r="K2027">
        <v>99</v>
      </c>
      <c r="L2027">
        <v>99</v>
      </c>
      <c r="M2027">
        <v>13</v>
      </c>
      <c r="N2027">
        <v>99</v>
      </c>
      <c r="O2027">
        <v>99</v>
      </c>
      <c r="P2027">
        <v>99</v>
      </c>
      <c r="R2027">
        <v>0</v>
      </c>
    </row>
    <row r="2028" spans="1:37">
      <c r="A2028">
        <v>17</v>
      </c>
      <c r="B2028">
        <v>148</v>
      </c>
      <c r="C2028">
        <v>2023</v>
      </c>
      <c r="D2028">
        <v>4</v>
      </c>
      <c r="E2028">
        <v>99</v>
      </c>
      <c r="F2028">
        <v>99</v>
      </c>
      <c r="G2028">
        <v>99</v>
      </c>
      <c r="H2028">
        <v>99</v>
      </c>
      <c r="I2028">
        <v>99</v>
      </c>
      <c r="J2028">
        <v>999</v>
      </c>
      <c r="K2028">
        <v>99</v>
      </c>
      <c r="L2028">
        <v>99</v>
      </c>
      <c r="M2028">
        <v>13</v>
      </c>
      <c r="N2028">
        <v>99</v>
      </c>
      <c r="O2028">
        <v>99</v>
      </c>
      <c r="P2028">
        <v>99</v>
      </c>
      <c r="R2028">
        <v>0</v>
      </c>
    </row>
    <row r="2029" spans="1:37">
      <c r="A2029">
        <v>17</v>
      </c>
      <c r="B2029">
        <v>149</v>
      </c>
      <c r="C2029">
        <v>2023</v>
      </c>
      <c r="D2029">
        <v>5</v>
      </c>
      <c r="E2029">
        <v>99</v>
      </c>
      <c r="F2029">
        <v>99</v>
      </c>
      <c r="G2029">
        <v>99</v>
      </c>
      <c r="H2029">
        <v>99</v>
      </c>
      <c r="I2029">
        <v>99</v>
      </c>
      <c r="J2029">
        <v>999</v>
      </c>
      <c r="K2029">
        <v>99</v>
      </c>
      <c r="L2029">
        <v>99</v>
      </c>
      <c r="M2029">
        <v>13</v>
      </c>
      <c r="N2029">
        <v>99</v>
      </c>
      <c r="O2029">
        <v>99</v>
      </c>
      <c r="P2029">
        <v>99</v>
      </c>
      <c r="R2029">
        <v>0</v>
      </c>
    </row>
    <row r="2030" spans="1:37">
      <c r="A2030">
        <v>17</v>
      </c>
      <c r="B2030">
        <v>150</v>
      </c>
      <c r="C2030">
        <v>2023</v>
      </c>
      <c r="D2030">
        <v>6</v>
      </c>
      <c r="E2030">
        <v>99</v>
      </c>
      <c r="F2030">
        <v>99</v>
      </c>
      <c r="G2030">
        <v>99</v>
      </c>
      <c r="H2030">
        <v>99</v>
      </c>
      <c r="I2030">
        <v>99</v>
      </c>
      <c r="J2030">
        <v>999</v>
      </c>
      <c r="K2030">
        <v>99</v>
      </c>
      <c r="L2030">
        <v>99</v>
      </c>
      <c r="M2030">
        <v>13</v>
      </c>
      <c r="N2030">
        <v>99</v>
      </c>
      <c r="O2030">
        <v>99</v>
      </c>
      <c r="P2030">
        <v>99</v>
      </c>
      <c r="R2030">
        <v>0</v>
      </c>
    </row>
    <row r="2031" spans="1:37">
      <c r="A2031">
        <v>17</v>
      </c>
      <c r="B2031">
        <v>151</v>
      </c>
      <c r="C2031">
        <v>2023</v>
      </c>
      <c r="D2031">
        <v>7</v>
      </c>
      <c r="E2031">
        <v>99</v>
      </c>
      <c r="F2031">
        <v>99</v>
      </c>
      <c r="G2031">
        <v>99</v>
      </c>
      <c r="H2031">
        <v>99</v>
      </c>
      <c r="I2031">
        <v>99</v>
      </c>
      <c r="J2031">
        <v>999</v>
      </c>
      <c r="K2031">
        <v>99</v>
      </c>
      <c r="L2031">
        <v>99</v>
      </c>
      <c r="M2031">
        <v>13</v>
      </c>
      <c r="N2031">
        <v>99</v>
      </c>
      <c r="O2031">
        <v>99</v>
      </c>
      <c r="P2031">
        <v>99</v>
      </c>
      <c r="R2031">
        <v>0</v>
      </c>
    </row>
    <row r="2032" spans="1:37">
      <c r="A2032">
        <v>17</v>
      </c>
      <c r="B2032">
        <v>152</v>
      </c>
      <c r="C2032">
        <v>2023</v>
      </c>
      <c r="D2032">
        <v>8</v>
      </c>
      <c r="E2032">
        <v>99</v>
      </c>
      <c r="F2032">
        <v>99</v>
      </c>
      <c r="G2032">
        <v>99</v>
      </c>
      <c r="H2032">
        <v>99</v>
      </c>
      <c r="I2032">
        <v>99</v>
      </c>
      <c r="J2032">
        <v>999</v>
      </c>
      <c r="K2032">
        <v>99</v>
      </c>
      <c r="L2032">
        <v>99</v>
      </c>
      <c r="M2032">
        <v>13</v>
      </c>
      <c r="N2032">
        <v>99</v>
      </c>
      <c r="O2032">
        <v>99</v>
      </c>
      <c r="P2032">
        <v>99</v>
      </c>
      <c r="R2032">
        <v>0</v>
      </c>
    </row>
    <row r="2033" spans="1:37">
      <c r="A2033">
        <v>17</v>
      </c>
      <c r="B2033">
        <v>153</v>
      </c>
      <c r="C2033">
        <v>2023</v>
      </c>
      <c r="D2033">
        <v>9</v>
      </c>
      <c r="E2033">
        <v>99</v>
      </c>
      <c r="F2033">
        <v>99</v>
      </c>
      <c r="G2033">
        <v>99</v>
      </c>
      <c r="H2033">
        <v>99</v>
      </c>
      <c r="I2033">
        <v>99</v>
      </c>
      <c r="J2033">
        <v>999</v>
      </c>
      <c r="K2033">
        <v>99</v>
      </c>
      <c r="L2033">
        <v>99</v>
      </c>
      <c r="M2033">
        <v>13</v>
      </c>
      <c r="N2033">
        <v>99</v>
      </c>
      <c r="O2033">
        <v>99</v>
      </c>
      <c r="P2033">
        <v>99</v>
      </c>
      <c r="R2033">
        <v>0</v>
      </c>
    </row>
    <row r="2034" spans="1:37">
      <c r="A2034">
        <v>17</v>
      </c>
      <c r="B2034">
        <v>154</v>
      </c>
      <c r="C2034">
        <v>2023</v>
      </c>
      <c r="D2034">
        <v>10</v>
      </c>
      <c r="E2034">
        <v>99</v>
      </c>
      <c r="F2034">
        <v>99</v>
      </c>
      <c r="G2034">
        <v>99</v>
      </c>
      <c r="H2034">
        <v>99</v>
      </c>
      <c r="I2034">
        <v>99</v>
      </c>
      <c r="J2034">
        <v>999</v>
      </c>
      <c r="K2034">
        <v>99</v>
      </c>
      <c r="L2034">
        <v>99</v>
      </c>
      <c r="M2034">
        <v>13</v>
      </c>
      <c r="N2034">
        <v>99</v>
      </c>
      <c r="O2034">
        <v>99</v>
      </c>
      <c r="P2034">
        <v>99</v>
      </c>
      <c r="R2034">
        <v>0</v>
      </c>
    </row>
    <row r="2035" spans="1:37">
      <c r="A2035">
        <v>17</v>
      </c>
      <c r="B2035">
        <v>155</v>
      </c>
      <c r="C2035">
        <v>2023</v>
      </c>
      <c r="D2035">
        <v>11</v>
      </c>
      <c r="E2035">
        <v>99</v>
      </c>
      <c r="F2035">
        <v>99</v>
      </c>
      <c r="G2035">
        <v>99</v>
      </c>
      <c r="H2035">
        <v>99</v>
      </c>
      <c r="I2035">
        <v>99</v>
      </c>
      <c r="J2035">
        <v>999</v>
      </c>
      <c r="K2035">
        <v>99</v>
      </c>
      <c r="L2035">
        <v>99</v>
      </c>
      <c r="M2035">
        <v>13</v>
      </c>
      <c r="N2035">
        <v>99</v>
      </c>
      <c r="O2035">
        <v>99</v>
      </c>
      <c r="P2035">
        <v>99</v>
      </c>
      <c r="R2035">
        <v>0</v>
      </c>
    </row>
    <row r="2036" spans="1:37">
      <c r="A2036">
        <v>17</v>
      </c>
      <c r="B2036">
        <v>156</v>
      </c>
      <c r="C2036">
        <v>2023</v>
      </c>
      <c r="D2036">
        <v>12</v>
      </c>
      <c r="E2036">
        <v>99</v>
      </c>
      <c r="F2036">
        <v>99</v>
      </c>
      <c r="G2036">
        <v>99</v>
      </c>
      <c r="H2036">
        <v>99</v>
      </c>
      <c r="I2036">
        <v>99</v>
      </c>
      <c r="J2036">
        <v>999</v>
      </c>
      <c r="K2036">
        <v>99</v>
      </c>
      <c r="L2036">
        <v>99</v>
      </c>
      <c r="M2036">
        <v>13</v>
      </c>
      <c r="N2036">
        <v>99</v>
      </c>
      <c r="O2036">
        <v>99</v>
      </c>
      <c r="P2036">
        <v>99</v>
      </c>
      <c r="R2036">
        <v>0</v>
      </c>
    </row>
    <row r="2037" spans="1:37">
      <c r="A2037">
        <v>17</v>
      </c>
      <c r="B2037">
        <v>157</v>
      </c>
      <c r="C2037">
        <v>2023</v>
      </c>
      <c r="D2037">
        <v>1</v>
      </c>
      <c r="E2037">
        <v>99</v>
      </c>
      <c r="F2037">
        <v>99</v>
      </c>
      <c r="G2037">
        <v>99</v>
      </c>
      <c r="H2037">
        <v>99</v>
      </c>
      <c r="I2037">
        <v>99</v>
      </c>
      <c r="J2037">
        <v>999</v>
      </c>
      <c r="K2037">
        <v>99</v>
      </c>
      <c r="L2037">
        <v>99</v>
      </c>
      <c r="M2037">
        <v>14</v>
      </c>
      <c r="N2037">
        <v>99</v>
      </c>
      <c r="O2037">
        <v>99</v>
      </c>
      <c r="P2037">
        <v>99</v>
      </c>
      <c r="R2037">
        <v>0</v>
      </c>
    </row>
    <row r="2038" spans="1:37">
      <c r="A2038">
        <v>17</v>
      </c>
      <c r="B2038">
        <v>158</v>
      </c>
      <c r="C2038">
        <v>2023</v>
      </c>
      <c r="D2038">
        <v>2</v>
      </c>
      <c r="E2038">
        <v>99</v>
      </c>
      <c r="F2038">
        <v>99</v>
      </c>
      <c r="G2038">
        <v>99</v>
      </c>
      <c r="H2038">
        <v>99</v>
      </c>
      <c r="I2038">
        <v>99</v>
      </c>
      <c r="J2038">
        <v>999</v>
      </c>
      <c r="K2038">
        <v>99</v>
      </c>
      <c r="L2038">
        <v>99</v>
      </c>
      <c r="M2038">
        <v>14</v>
      </c>
      <c r="N2038">
        <v>99</v>
      </c>
      <c r="O2038">
        <v>99</v>
      </c>
      <c r="P2038">
        <v>99</v>
      </c>
      <c r="R2038">
        <v>0</v>
      </c>
    </row>
    <row r="2039" spans="1:37">
      <c r="A2039">
        <v>17</v>
      </c>
      <c r="B2039">
        <v>159</v>
      </c>
      <c r="C2039">
        <v>2023</v>
      </c>
      <c r="D2039">
        <v>3</v>
      </c>
      <c r="E2039">
        <v>99</v>
      </c>
      <c r="F2039">
        <v>99</v>
      </c>
      <c r="G2039">
        <v>99</v>
      </c>
      <c r="H2039">
        <v>99</v>
      </c>
      <c r="I2039">
        <v>99</v>
      </c>
      <c r="J2039">
        <v>999</v>
      </c>
      <c r="K2039">
        <v>99</v>
      </c>
      <c r="L2039">
        <v>99</v>
      </c>
      <c r="M2039">
        <v>14</v>
      </c>
      <c r="N2039">
        <v>99</v>
      </c>
      <c r="O2039">
        <v>99</v>
      </c>
      <c r="P2039">
        <v>99</v>
      </c>
      <c r="R2039">
        <v>0</v>
      </c>
    </row>
    <row r="2040" spans="1:37">
      <c r="A2040">
        <v>17</v>
      </c>
      <c r="B2040">
        <v>160</v>
      </c>
      <c r="C2040">
        <v>2023</v>
      </c>
      <c r="D2040">
        <v>4</v>
      </c>
      <c r="E2040">
        <v>99</v>
      </c>
      <c r="F2040">
        <v>99</v>
      </c>
      <c r="G2040">
        <v>99</v>
      </c>
      <c r="H2040">
        <v>99</v>
      </c>
      <c r="I2040">
        <v>99</v>
      </c>
      <c r="J2040">
        <v>999</v>
      </c>
      <c r="K2040">
        <v>99</v>
      </c>
      <c r="L2040">
        <v>99</v>
      </c>
      <c r="M2040">
        <v>14</v>
      </c>
      <c r="N2040">
        <v>99</v>
      </c>
      <c r="O2040">
        <v>99</v>
      </c>
      <c r="P2040">
        <v>99</v>
      </c>
      <c r="R2040">
        <v>0</v>
      </c>
    </row>
    <row r="2041" spans="1:37">
      <c r="A2041">
        <v>17</v>
      </c>
      <c r="B2041">
        <v>161</v>
      </c>
      <c r="C2041">
        <v>2023</v>
      </c>
      <c r="D2041">
        <v>5</v>
      </c>
      <c r="E2041">
        <v>99</v>
      </c>
      <c r="F2041">
        <v>99</v>
      </c>
      <c r="G2041">
        <v>99</v>
      </c>
      <c r="H2041">
        <v>99</v>
      </c>
      <c r="I2041">
        <v>99</v>
      </c>
      <c r="J2041">
        <v>999</v>
      </c>
      <c r="K2041">
        <v>99</v>
      </c>
      <c r="L2041">
        <v>99</v>
      </c>
      <c r="M2041">
        <v>14</v>
      </c>
      <c r="N2041">
        <v>99</v>
      </c>
      <c r="O2041">
        <v>99</v>
      </c>
      <c r="P2041">
        <v>99</v>
      </c>
      <c r="R2041">
        <v>0</v>
      </c>
    </row>
    <row r="2042" spans="1:37">
      <c r="A2042">
        <v>17</v>
      </c>
      <c r="B2042">
        <v>162</v>
      </c>
      <c r="C2042">
        <v>2023</v>
      </c>
      <c r="D2042">
        <v>6</v>
      </c>
      <c r="E2042">
        <v>99</v>
      </c>
      <c r="F2042">
        <v>99</v>
      </c>
      <c r="G2042">
        <v>99</v>
      </c>
      <c r="H2042">
        <v>99</v>
      </c>
      <c r="I2042">
        <v>99</v>
      </c>
      <c r="J2042">
        <v>999</v>
      </c>
      <c r="K2042">
        <v>99</v>
      </c>
      <c r="L2042">
        <v>99</v>
      </c>
      <c r="M2042">
        <v>14</v>
      </c>
      <c r="N2042">
        <v>99</v>
      </c>
      <c r="O2042">
        <v>99</v>
      </c>
      <c r="P2042">
        <v>99</v>
      </c>
      <c r="Q2042">
        <v>1</v>
      </c>
      <c r="R2042">
        <v>1</v>
      </c>
      <c r="S2042">
        <v>8</v>
      </c>
      <c r="T2042">
        <v>14</v>
      </c>
      <c r="U2042">
        <v>34.700000000000003</v>
      </c>
      <c r="V2042">
        <v>0</v>
      </c>
      <c r="W2042">
        <v>100</v>
      </c>
      <c r="X2042">
        <v>100</v>
      </c>
      <c r="Y2042">
        <v>100</v>
      </c>
      <c r="Z2042">
        <v>0</v>
      </c>
      <c r="AA2042">
        <v>0</v>
      </c>
      <c r="AB2042">
        <v>0</v>
      </c>
      <c r="AF2042">
        <v>0.11918951132300357</v>
      </c>
      <c r="AG2042">
        <v>0.18820747297568485</v>
      </c>
      <c r="AH2042">
        <v>0</v>
      </c>
      <c r="AI2042">
        <v>1</v>
      </c>
      <c r="AJ2042">
        <v>108.6</v>
      </c>
      <c r="AK2042">
        <v>27.091933382612854</v>
      </c>
    </row>
    <row r="2043" spans="1:37">
      <c r="A2043">
        <v>17</v>
      </c>
      <c r="B2043">
        <v>163</v>
      </c>
      <c r="C2043">
        <v>2023</v>
      </c>
      <c r="D2043">
        <v>7</v>
      </c>
      <c r="E2043">
        <v>99</v>
      </c>
      <c r="F2043">
        <v>99</v>
      </c>
      <c r="G2043">
        <v>99</v>
      </c>
      <c r="H2043">
        <v>99</v>
      </c>
      <c r="I2043">
        <v>99</v>
      </c>
      <c r="J2043">
        <v>999</v>
      </c>
      <c r="K2043">
        <v>99</v>
      </c>
      <c r="L2043">
        <v>99</v>
      </c>
      <c r="M2043">
        <v>14</v>
      </c>
      <c r="N2043">
        <v>99</v>
      </c>
      <c r="O2043">
        <v>99</v>
      </c>
      <c r="P2043">
        <v>99</v>
      </c>
      <c r="R2043">
        <v>0</v>
      </c>
    </row>
    <row r="2044" spans="1:37">
      <c r="A2044">
        <v>17</v>
      </c>
      <c r="B2044">
        <v>164</v>
      </c>
      <c r="C2044">
        <v>2023</v>
      </c>
      <c r="D2044">
        <v>8</v>
      </c>
      <c r="E2044">
        <v>99</v>
      </c>
      <c r="F2044">
        <v>99</v>
      </c>
      <c r="G2044">
        <v>99</v>
      </c>
      <c r="H2044">
        <v>99</v>
      </c>
      <c r="I2044">
        <v>99</v>
      </c>
      <c r="J2044">
        <v>999</v>
      </c>
      <c r="K2044">
        <v>99</v>
      </c>
      <c r="L2044">
        <v>99</v>
      </c>
      <c r="M2044">
        <v>14</v>
      </c>
      <c r="N2044">
        <v>99</v>
      </c>
      <c r="O2044">
        <v>99</v>
      </c>
      <c r="P2044">
        <v>99</v>
      </c>
      <c r="R2044">
        <v>0</v>
      </c>
    </row>
    <row r="2045" spans="1:37">
      <c r="A2045">
        <v>17</v>
      </c>
      <c r="B2045">
        <v>165</v>
      </c>
      <c r="C2045">
        <v>2023</v>
      </c>
      <c r="D2045">
        <v>9</v>
      </c>
      <c r="E2045">
        <v>99</v>
      </c>
      <c r="F2045">
        <v>99</v>
      </c>
      <c r="G2045">
        <v>99</v>
      </c>
      <c r="H2045">
        <v>99</v>
      </c>
      <c r="I2045">
        <v>99</v>
      </c>
      <c r="J2045">
        <v>999</v>
      </c>
      <c r="K2045">
        <v>99</v>
      </c>
      <c r="L2045">
        <v>99</v>
      </c>
      <c r="M2045">
        <v>14</v>
      </c>
      <c r="N2045">
        <v>99</v>
      </c>
      <c r="O2045">
        <v>99</v>
      </c>
      <c r="P2045">
        <v>99</v>
      </c>
      <c r="Q2045">
        <v>3</v>
      </c>
      <c r="R2045">
        <v>4</v>
      </c>
      <c r="S2045">
        <v>7.5</v>
      </c>
      <c r="T2045">
        <v>14</v>
      </c>
      <c r="U2045">
        <v>34.650000000000006</v>
      </c>
      <c r="V2045">
        <v>0</v>
      </c>
      <c r="W2045">
        <v>100</v>
      </c>
      <c r="X2045">
        <v>100</v>
      </c>
      <c r="Y2045">
        <v>100</v>
      </c>
      <c r="Z2045">
        <v>4.3002906878488849</v>
      </c>
      <c r="AA2045">
        <v>0.8660254037844386</v>
      </c>
      <c r="AB2045">
        <v>0</v>
      </c>
      <c r="AC2045">
        <v>90.62443913481917</v>
      </c>
      <c r="AF2045">
        <v>0.54945054945054927</v>
      </c>
      <c r="AG2045">
        <v>0.95411176737846437</v>
      </c>
      <c r="AH2045">
        <v>0</v>
      </c>
      <c r="AI2045">
        <v>0</v>
      </c>
    </row>
    <row r="2046" spans="1:37">
      <c r="A2046">
        <v>17</v>
      </c>
      <c r="B2046">
        <v>166</v>
      </c>
      <c r="C2046">
        <v>2023</v>
      </c>
      <c r="D2046">
        <v>10</v>
      </c>
      <c r="E2046">
        <v>99</v>
      </c>
      <c r="F2046">
        <v>99</v>
      </c>
      <c r="G2046">
        <v>99</v>
      </c>
      <c r="H2046">
        <v>99</v>
      </c>
      <c r="I2046">
        <v>99</v>
      </c>
      <c r="J2046">
        <v>999</v>
      </c>
      <c r="K2046">
        <v>99</v>
      </c>
      <c r="L2046">
        <v>99</v>
      </c>
      <c r="M2046">
        <v>14</v>
      </c>
      <c r="N2046">
        <v>99</v>
      </c>
      <c r="O2046">
        <v>99</v>
      </c>
      <c r="P2046">
        <v>99</v>
      </c>
      <c r="Q2046">
        <v>2</v>
      </c>
      <c r="R2046">
        <v>3</v>
      </c>
      <c r="S2046">
        <v>9</v>
      </c>
      <c r="T2046">
        <v>14</v>
      </c>
      <c r="U2046">
        <v>35.733333333333327</v>
      </c>
      <c r="V2046">
        <v>0</v>
      </c>
      <c r="W2046">
        <v>100</v>
      </c>
      <c r="X2046">
        <v>100</v>
      </c>
      <c r="Y2046">
        <v>100</v>
      </c>
      <c r="Z2046">
        <v>6.5280590955931181</v>
      </c>
      <c r="AA2046">
        <v>1.4142135623730951</v>
      </c>
      <c r="AB2046">
        <v>0</v>
      </c>
      <c r="AC2046">
        <v>66.796144971491927</v>
      </c>
      <c r="AF2046">
        <v>0.11406844106463881</v>
      </c>
      <c r="AG2046">
        <v>0.20538444442741419</v>
      </c>
      <c r="AH2046">
        <v>0</v>
      </c>
      <c r="AI2046">
        <v>0</v>
      </c>
    </row>
    <row r="2047" spans="1:37">
      <c r="A2047">
        <v>17</v>
      </c>
      <c r="B2047">
        <v>167</v>
      </c>
      <c r="C2047">
        <v>2023</v>
      </c>
      <c r="D2047">
        <v>11</v>
      </c>
      <c r="E2047">
        <v>99</v>
      </c>
      <c r="F2047">
        <v>99</v>
      </c>
      <c r="G2047">
        <v>99</v>
      </c>
      <c r="H2047">
        <v>99</v>
      </c>
      <c r="I2047">
        <v>99</v>
      </c>
      <c r="J2047">
        <v>999</v>
      </c>
      <c r="K2047">
        <v>99</v>
      </c>
      <c r="L2047">
        <v>99</v>
      </c>
      <c r="M2047">
        <v>14</v>
      </c>
      <c r="N2047">
        <v>99</v>
      </c>
      <c r="O2047">
        <v>99</v>
      </c>
      <c r="P2047">
        <v>99</v>
      </c>
      <c r="Q2047">
        <v>1</v>
      </c>
      <c r="R2047">
        <v>1</v>
      </c>
      <c r="S2047">
        <v>8</v>
      </c>
      <c r="T2047">
        <v>14</v>
      </c>
      <c r="U2047">
        <v>26.6</v>
      </c>
      <c r="V2047">
        <v>0</v>
      </c>
      <c r="W2047">
        <v>100</v>
      </c>
      <c r="X2047">
        <v>100</v>
      </c>
      <c r="Y2047">
        <v>100</v>
      </c>
      <c r="Z2047">
        <v>0</v>
      </c>
      <c r="AA2047">
        <v>0</v>
      </c>
      <c r="AB2047">
        <v>0</v>
      </c>
      <c r="AF2047">
        <v>6.7294751009421283E-2</v>
      </c>
      <c r="AG2047">
        <v>8.2467067427678578E-2</v>
      </c>
      <c r="AH2047">
        <v>0</v>
      </c>
      <c r="AI2047">
        <v>0</v>
      </c>
    </row>
    <row r="2048" spans="1:37">
      <c r="A2048">
        <v>17</v>
      </c>
      <c r="B2048">
        <v>168</v>
      </c>
      <c r="C2048">
        <v>2023</v>
      </c>
      <c r="D2048">
        <v>12</v>
      </c>
      <c r="E2048">
        <v>99</v>
      </c>
      <c r="F2048">
        <v>99</v>
      </c>
      <c r="G2048">
        <v>99</v>
      </c>
      <c r="H2048">
        <v>99</v>
      </c>
      <c r="I2048">
        <v>99</v>
      </c>
      <c r="J2048">
        <v>999</v>
      </c>
      <c r="K2048">
        <v>99</v>
      </c>
      <c r="L2048">
        <v>99</v>
      </c>
      <c r="M2048">
        <v>14</v>
      </c>
      <c r="N2048">
        <v>99</v>
      </c>
      <c r="O2048">
        <v>99</v>
      </c>
      <c r="P2048">
        <v>99</v>
      </c>
      <c r="R2048">
        <v>0</v>
      </c>
    </row>
    <row r="2049" spans="1:18">
      <c r="A2049">
        <v>17</v>
      </c>
      <c r="B2049">
        <v>169</v>
      </c>
      <c r="C2049">
        <v>2023</v>
      </c>
      <c r="D2049">
        <v>1</v>
      </c>
      <c r="E2049">
        <v>99</v>
      </c>
      <c r="F2049">
        <v>99</v>
      </c>
      <c r="G2049">
        <v>99</v>
      </c>
      <c r="H2049">
        <v>99</v>
      </c>
      <c r="I2049">
        <v>99</v>
      </c>
      <c r="J2049">
        <v>999</v>
      </c>
      <c r="K2049">
        <v>99</v>
      </c>
      <c r="L2049">
        <v>99</v>
      </c>
      <c r="M2049">
        <v>15</v>
      </c>
      <c r="N2049">
        <v>99</v>
      </c>
      <c r="O2049">
        <v>99</v>
      </c>
      <c r="P2049">
        <v>99</v>
      </c>
      <c r="R2049">
        <v>0</v>
      </c>
    </row>
    <row r="2050" spans="1:18">
      <c r="A2050">
        <v>17</v>
      </c>
      <c r="B2050">
        <v>170</v>
      </c>
      <c r="C2050">
        <v>2023</v>
      </c>
      <c r="D2050">
        <v>2</v>
      </c>
      <c r="E2050">
        <v>99</v>
      </c>
      <c r="F2050">
        <v>99</v>
      </c>
      <c r="G2050">
        <v>99</v>
      </c>
      <c r="H2050">
        <v>99</v>
      </c>
      <c r="I2050">
        <v>99</v>
      </c>
      <c r="J2050">
        <v>999</v>
      </c>
      <c r="K2050">
        <v>99</v>
      </c>
      <c r="L2050">
        <v>99</v>
      </c>
      <c r="M2050">
        <v>15</v>
      </c>
      <c r="N2050">
        <v>99</v>
      </c>
      <c r="O2050">
        <v>99</v>
      </c>
      <c r="P2050">
        <v>99</v>
      </c>
      <c r="R2050">
        <v>0</v>
      </c>
    </row>
    <row r="2051" spans="1:18">
      <c r="A2051">
        <v>17</v>
      </c>
      <c r="B2051">
        <v>171</v>
      </c>
      <c r="C2051">
        <v>2023</v>
      </c>
      <c r="D2051">
        <v>3</v>
      </c>
      <c r="E2051">
        <v>99</v>
      </c>
      <c r="F2051">
        <v>99</v>
      </c>
      <c r="G2051">
        <v>99</v>
      </c>
      <c r="H2051">
        <v>99</v>
      </c>
      <c r="I2051">
        <v>99</v>
      </c>
      <c r="J2051">
        <v>999</v>
      </c>
      <c r="K2051">
        <v>99</v>
      </c>
      <c r="L2051">
        <v>99</v>
      </c>
      <c r="M2051">
        <v>15</v>
      </c>
      <c r="N2051">
        <v>99</v>
      </c>
      <c r="O2051">
        <v>99</v>
      </c>
      <c r="P2051">
        <v>99</v>
      </c>
      <c r="R2051">
        <v>0</v>
      </c>
    </row>
    <row r="2052" spans="1:18">
      <c r="A2052">
        <v>17</v>
      </c>
      <c r="B2052">
        <v>172</v>
      </c>
      <c r="C2052">
        <v>2023</v>
      </c>
      <c r="D2052">
        <v>4</v>
      </c>
      <c r="E2052">
        <v>99</v>
      </c>
      <c r="F2052">
        <v>99</v>
      </c>
      <c r="G2052">
        <v>99</v>
      </c>
      <c r="H2052">
        <v>99</v>
      </c>
      <c r="I2052">
        <v>99</v>
      </c>
      <c r="J2052">
        <v>999</v>
      </c>
      <c r="K2052">
        <v>99</v>
      </c>
      <c r="L2052">
        <v>99</v>
      </c>
      <c r="M2052">
        <v>15</v>
      </c>
      <c r="N2052">
        <v>99</v>
      </c>
      <c r="O2052">
        <v>99</v>
      </c>
      <c r="P2052">
        <v>99</v>
      </c>
      <c r="R2052">
        <v>0</v>
      </c>
    </row>
    <row r="2053" spans="1:18">
      <c r="A2053">
        <v>17</v>
      </c>
      <c r="B2053">
        <v>173</v>
      </c>
      <c r="C2053">
        <v>2023</v>
      </c>
      <c r="D2053">
        <v>5</v>
      </c>
      <c r="E2053">
        <v>99</v>
      </c>
      <c r="F2053">
        <v>99</v>
      </c>
      <c r="G2053">
        <v>99</v>
      </c>
      <c r="H2053">
        <v>99</v>
      </c>
      <c r="I2053">
        <v>99</v>
      </c>
      <c r="J2053">
        <v>999</v>
      </c>
      <c r="K2053">
        <v>99</v>
      </c>
      <c r="L2053">
        <v>99</v>
      </c>
      <c r="M2053">
        <v>15</v>
      </c>
      <c r="N2053">
        <v>99</v>
      </c>
      <c r="O2053">
        <v>99</v>
      </c>
      <c r="P2053">
        <v>99</v>
      </c>
      <c r="R2053">
        <v>0</v>
      </c>
    </row>
    <row r="2054" spans="1:18">
      <c r="A2054">
        <v>17</v>
      </c>
      <c r="B2054">
        <v>174</v>
      </c>
      <c r="C2054">
        <v>2023</v>
      </c>
      <c r="D2054">
        <v>6</v>
      </c>
      <c r="E2054">
        <v>99</v>
      </c>
      <c r="F2054">
        <v>99</v>
      </c>
      <c r="G2054">
        <v>99</v>
      </c>
      <c r="H2054">
        <v>99</v>
      </c>
      <c r="I2054">
        <v>99</v>
      </c>
      <c r="J2054">
        <v>999</v>
      </c>
      <c r="K2054">
        <v>99</v>
      </c>
      <c r="L2054">
        <v>99</v>
      </c>
      <c r="M2054">
        <v>15</v>
      </c>
      <c r="N2054">
        <v>99</v>
      </c>
      <c r="O2054">
        <v>99</v>
      </c>
      <c r="P2054">
        <v>99</v>
      </c>
      <c r="R2054">
        <v>0</v>
      </c>
    </row>
    <row r="2055" spans="1:18">
      <c r="A2055">
        <v>17</v>
      </c>
      <c r="B2055">
        <v>175</v>
      </c>
      <c r="C2055">
        <v>2023</v>
      </c>
      <c r="D2055">
        <v>7</v>
      </c>
      <c r="E2055">
        <v>99</v>
      </c>
      <c r="F2055">
        <v>99</v>
      </c>
      <c r="G2055">
        <v>99</v>
      </c>
      <c r="H2055">
        <v>99</v>
      </c>
      <c r="I2055">
        <v>99</v>
      </c>
      <c r="J2055">
        <v>999</v>
      </c>
      <c r="K2055">
        <v>99</v>
      </c>
      <c r="L2055">
        <v>99</v>
      </c>
      <c r="M2055">
        <v>15</v>
      </c>
      <c r="N2055">
        <v>99</v>
      </c>
      <c r="O2055">
        <v>99</v>
      </c>
      <c r="P2055">
        <v>99</v>
      </c>
      <c r="R2055">
        <v>0</v>
      </c>
    </row>
    <row r="2056" spans="1:18">
      <c r="A2056">
        <v>17</v>
      </c>
      <c r="B2056">
        <v>176</v>
      </c>
      <c r="C2056">
        <v>2023</v>
      </c>
      <c r="D2056">
        <v>8</v>
      </c>
      <c r="E2056">
        <v>99</v>
      </c>
      <c r="F2056">
        <v>99</v>
      </c>
      <c r="G2056">
        <v>99</v>
      </c>
      <c r="H2056">
        <v>99</v>
      </c>
      <c r="I2056">
        <v>99</v>
      </c>
      <c r="J2056">
        <v>999</v>
      </c>
      <c r="K2056">
        <v>99</v>
      </c>
      <c r="L2056">
        <v>99</v>
      </c>
      <c r="M2056">
        <v>15</v>
      </c>
      <c r="N2056">
        <v>99</v>
      </c>
      <c r="O2056">
        <v>99</v>
      </c>
      <c r="P2056">
        <v>99</v>
      </c>
      <c r="R2056">
        <v>0</v>
      </c>
    </row>
    <row r="2057" spans="1:18">
      <c r="A2057">
        <v>17</v>
      </c>
      <c r="B2057">
        <v>177</v>
      </c>
      <c r="C2057">
        <v>2023</v>
      </c>
      <c r="D2057">
        <v>9</v>
      </c>
      <c r="E2057">
        <v>99</v>
      </c>
      <c r="F2057">
        <v>99</v>
      </c>
      <c r="G2057">
        <v>99</v>
      </c>
      <c r="H2057">
        <v>99</v>
      </c>
      <c r="I2057">
        <v>99</v>
      </c>
      <c r="J2057">
        <v>999</v>
      </c>
      <c r="K2057">
        <v>99</v>
      </c>
      <c r="L2057">
        <v>99</v>
      </c>
      <c r="M2057">
        <v>15</v>
      </c>
      <c r="N2057">
        <v>99</v>
      </c>
      <c r="O2057">
        <v>99</v>
      </c>
      <c r="P2057">
        <v>99</v>
      </c>
      <c r="R2057">
        <v>0</v>
      </c>
    </row>
    <row r="2058" spans="1:18">
      <c r="A2058">
        <v>17</v>
      </c>
      <c r="B2058">
        <v>178</v>
      </c>
      <c r="C2058">
        <v>2023</v>
      </c>
      <c r="D2058">
        <v>10</v>
      </c>
      <c r="E2058">
        <v>99</v>
      </c>
      <c r="F2058">
        <v>99</v>
      </c>
      <c r="G2058">
        <v>99</v>
      </c>
      <c r="H2058">
        <v>99</v>
      </c>
      <c r="I2058">
        <v>99</v>
      </c>
      <c r="J2058">
        <v>999</v>
      </c>
      <c r="K2058">
        <v>99</v>
      </c>
      <c r="L2058">
        <v>99</v>
      </c>
      <c r="M2058">
        <v>15</v>
      </c>
      <c r="N2058">
        <v>99</v>
      </c>
      <c r="O2058">
        <v>99</v>
      </c>
      <c r="P2058">
        <v>99</v>
      </c>
      <c r="R2058">
        <v>0</v>
      </c>
    </row>
    <row r="2059" spans="1:18">
      <c r="A2059">
        <v>17</v>
      </c>
      <c r="B2059">
        <v>179</v>
      </c>
      <c r="C2059">
        <v>2023</v>
      </c>
      <c r="D2059">
        <v>11</v>
      </c>
      <c r="E2059">
        <v>99</v>
      </c>
      <c r="F2059">
        <v>99</v>
      </c>
      <c r="G2059">
        <v>99</v>
      </c>
      <c r="H2059">
        <v>99</v>
      </c>
      <c r="I2059">
        <v>99</v>
      </c>
      <c r="J2059">
        <v>999</v>
      </c>
      <c r="K2059">
        <v>99</v>
      </c>
      <c r="L2059">
        <v>99</v>
      </c>
      <c r="M2059">
        <v>15</v>
      </c>
      <c r="N2059">
        <v>99</v>
      </c>
      <c r="O2059">
        <v>99</v>
      </c>
      <c r="P2059">
        <v>99</v>
      </c>
      <c r="R2059">
        <v>0</v>
      </c>
    </row>
    <row r="2060" spans="1:18">
      <c r="A2060">
        <v>17</v>
      </c>
      <c r="B2060">
        <v>180</v>
      </c>
      <c r="C2060">
        <v>2023</v>
      </c>
      <c r="D2060">
        <v>12</v>
      </c>
      <c r="E2060">
        <v>99</v>
      </c>
      <c r="F2060">
        <v>99</v>
      </c>
      <c r="G2060">
        <v>99</v>
      </c>
      <c r="H2060">
        <v>99</v>
      </c>
      <c r="I2060">
        <v>99</v>
      </c>
      <c r="J2060">
        <v>999</v>
      </c>
      <c r="K2060">
        <v>99</v>
      </c>
      <c r="L2060">
        <v>99</v>
      </c>
      <c r="M2060">
        <v>15</v>
      </c>
      <c r="N2060">
        <v>99</v>
      </c>
      <c r="O2060">
        <v>99</v>
      </c>
      <c r="P2060">
        <v>99</v>
      </c>
      <c r="R2060">
        <v>0</v>
      </c>
    </row>
    <row r="2061" spans="1:18">
      <c r="A2061">
        <v>17</v>
      </c>
      <c r="B2061">
        <v>181</v>
      </c>
      <c r="C2061">
        <v>2022</v>
      </c>
      <c r="D2061">
        <v>1</v>
      </c>
      <c r="E2061">
        <v>99</v>
      </c>
      <c r="F2061">
        <v>99</v>
      </c>
      <c r="G2061">
        <v>99</v>
      </c>
      <c r="H2061">
        <v>99</v>
      </c>
      <c r="I2061">
        <v>99</v>
      </c>
      <c r="J2061">
        <v>999</v>
      </c>
      <c r="K2061">
        <v>99</v>
      </c>
      <c r="L2061">
        <v>99</v>
      </c>
      <c r="M2061">
        <v>1</v>
      </c>
      <c r="N2061">
        <v>99</v>
      </c>
      <c r="O2061">
        <v>99</v>
      </c>
      <c r="P2061">
        <v>99</v>
      </c>
      <c r="R2061">
        <v>0</v>
      </c>
    </row>
    <row r="2062" spans="1:18">
      <c r="A2062">
        <v>17</v>
      </c>
      <c r="B2062">
        <v>182</v>
      </c>
      <c r="C2062">
        <v>2022</v>
      </c>
      <c r="D2062">
        <v>2</v>
      </c>
      <c r="E2062">
        <v>99</v>
      </c>
      <c r="F2062">
        <v>99</v>
      </c>
      <c r="G2062">
        <v>99</v>
      </c>
      <c r="H2062">
        <v>99</v>
      </c>
      <c r="I2062">
        <v>99</v>
      </c>
      <c r="J2062">
        <v>999</v>
      </c>
      <c r="K2062">
        <v>99</v>
      </c>
      <c r="L2062">
        <v>99</v>
      </c>
      <c r="M2062">
        <v>1</v>
      </c>
      <c r="N2062">
        <v>99</v>
      </c>
      <c r="O2062">
        <v>99</v>
      </c>
      <c r="P2062">
        <v>99</v>
      </c>
      <c r="R2062">
        <v>0</v>
      </c>
    </row>
    <row r="2063" spans="1:18">
      <c r="A2063">
        <v>17</v>
      </c>
      <c r="B2063">
        <v>183</v>
      </c>
      <c r="C2063">
        <v>2022</v>
      </c>
      <c r="D2063">
        <v>3</v>
      </c>
      <c r="E2063">
        <v>99</v>
      </c>
      <c r="F2063">
        <v>99</v>
      </c>
      <c r="G2063">
        <v>99</v>
      </c>
      <c r="H2063">
        <v>99</v>
      </c>
      <c r="I2063">
        <v>99</v>
      </c>
      <c r="J2063">
        <v>999</v>
      </c>
      <c r="K2063">
        <v>99</v>
      </c>
      <c r="L2063">
        <v>99</v>
      </c>
      <c r="M2063">
        <v>1</v>
      </c>
      <c r="N2063">
        <v>99</v>
      </c>
      <c r="O2063">
        <v>99</v>
      </c>
      <c r="P2063">
        <v>99</v>
      </c>
      <c r="R2063">
        <v>0</v>
      </c>
    </row>
    <row r="2064" spans="1:18">
      <c r="A2064">
        <v>17</v>
      </c>
      <c r="B2064">
        <v>184</v>
      </c>
      <c r="C2064">
        <v>2022</v>
      </c>
      <c r="D2064">
        <v>4</v>
      </c>
      <c r="E2064">
        <v>99</v>
      </c>
      <c r="F2064">
        <v>99</v>
      </c>
      <c r="G2064">
        <v>99</v>
      </c>
      <c r="H2064">
        <v>99</v>
      </c>
      <c r="I2064">
        <v>99</v>
      </c>
      <c r="J2064">
        <v>999</v>
      </c>
      <c r="K2064">
        <v>99</v>
      </c>
      <c r="L2064">
        <v>99</v>
      </c>
      <c r="M2064">
        <v>1</v>
      </c>
      <c r="N2064">
        <v>99</v>
      </c>
      <c r="O2064">
        <v>99</v>
      </c>
      <c r="P2064">
        <v>99</v>
      </c>
      <c r="R2064">
        <v>0</v>
      </c>
    </row>
    <row r="2065" spans="1:37">
      <c r="A2065">
        <v>17</v>
      </c>
      <c r="B2065">
        <v>185</v>
      </c>
      <c r="C2065">
        <v>2022</v>
      </c>
      <c r="D2065">
        <v>5</v>
      </c>
      <c r="E2065">
        <v>99</v>
      </c>
      <c r="F2065">
        <v>99</v>
      </c>
      <c r="G2065">
        <v>99</v>
      </c>
      <c r="H2065">
        <v>99</v>
      </c>
      <c r="I2065">
        <v>99</v>
      </c>
      <c r="J2065">
        <v>999</v>
      </c>
      <c r="K2065">
        <v>99</v>
      </c>
      <c r="L2065">
        <v>99</v>
      </c>
      <c r="M2065">
        <v>1</v>
      </c>
      <c r="N2065">
        <v>99</v>
      </c>
      <c r="O2065">
        <v>99</v>
      </c>
      <c r="P2065">
        <v>99</v>
      </c>
      <c r="R2065">
        <v>0</v>
      </c>
    </row>
    <row r="2066" spans="1:37">
      <c r="A2066">
        <v>17</v>
      </c>
      <c r="B2066">
        <v>186</v>
      </c>
      <c r="C2066">
        <v>2022</v>
      </c>
      <c r="D2066">
        <v>6</v>
      </c>
      <c r="E2066">
        <v>99</v>
      </c>
      <c r="F2066">
        <v>99</v>
      </c>
      <c r="G2066">
        <v>99</v>
      </c>
      <c r="H2066">
        <v>99</v>
      </c>
      <c r="I2066">
        <v>99</v>
      </c>
      <c r="J2066">
        <v>999</v>
      </c>
      <c r="K2066">
        <v>99</v>
      </c>
      <c r="L2066">
        <v>99</v>
      </c>
      <c r="M2066">
        <v>1</v>
      </c>
      <c r="N2066">
        <v>99</v>
      </c>
      <c r="O2066">
        <v>99</v>
      </c>
      <c r="P2066">
        <v>99</v>
      </c>
      <c r="R2066">
        <v>0</v>
      </c>
    </row>
    <row r="2067" spans="1:37">
      <c r="A2067">
        <v>17</v>
      </c>
      <c r="B2067">
        <v>187</v>
      </c>
      <c r="C2067">
        <v>2022</v>
      </c>
      <c r="D2067">
        <v>7</v>
      </c>
      <c r="E2067">
        <v>99</v>
      </c>
      <c r="F2067">
        <v>99</v>
      </c>
      <c r="G2067">
        <v>99</v>
      </c>
      <c r="H2067">
        <v>99</v>
      </c>
      <c r="I2067">
        <v>99</v>
      </c>
      <c r="J2067">
        <v>999</v>
      </c>
      <c r="K2067">
        <v>99</v>
      </c>
      <c r="L2067">
        <v>99</v>
      </c>
      <c r="M2067">
        <v>1</v>
      </c>
      <c r="N2067">
        <v>99</v>
      </c>
      <c r="O2067">
        <v>99</v>
      </c>
      <c r="P2067">
        <v>99</v>
      </c>
      <c r="R2067">
        <v>0</v>
      </c>
    </row>
    <row r="2068" spans="1:37">
      <c r="A2068">
        <v>17</v>
      </c>
      <c r="B2068">
        <v>188</v>
      </c>
      <c r="C2068">
        <v>2022</v>
      </c>
      <c r="D2068">
        <v>8</v>
      </c>
      <c r="E2068">
        <v>99</v>
      </c>
      <c r="F2068">
        <v>99</v>
      </c>
      <c r="G2068">
        <v>99</v>
      </c>
      <c r="H2068">
        <v>99</v>
      </c>
      <c r="I2068">
        <v>99</v>
      </c>
      <c r="J2068">
        <v>999</v>
      </c>
      <c r="K2068">
        <v>99</v>
      </c>
      <c r="L2068">
        <v>99</v>
      </c>
      <c r="M2068">
        <v>1</v>
      </c>
      <c r="N2068">
        <v>99</v>
      </c>
      <c r="O2068">
        <v>99</v>
      </c>
      <c r="P2068">
        <v>99</v>
      </c>
      <c r="R2068">
        <v>0</v>
      </c>
    </row>
    <row r="2069" spans="1:37">
      <c r="A2069">
        <v>17</v>
      </c>
      <c r="B2069">
        <v>189</v>
      </c>
      <c r="C2069">
        <v>2022</v>
      </c>
      <c r="D2069">
        <v>9</v>
      </c>
      <c r="E2069">
        <v>99</v>
      </c>
      <c r="F2069">
        <v>99</v>
      </c>
      <c r="G2069">
        <v>99</v>
      </c>
      <c r="H2069">
        <v>99</v>
      </c>
      <c r="I2069">
        <v>99</v>
      </c>
      <c r="J2069">
        <v>999</v>
      </c>
      <c r="K2069">
        <v>99</v>
      </c>
      <c r="L2069">
        <v>99</v>
      </c>
      <c r="M2069">
        <v>1</v>
      </c>
      <c r="N2069">
        <v>99</v>
      </c>
      <c r="O2069">
        <v>99</v>
      </c>
      <c r="P2069">
        <v>99</v>
      </c>
      <c r="R2069">
        <v>0</v>
      </c>
    </row>
    <row r="2070" spans="1:37">
      <c r="A2070">
        <v>17</v>
      </c>
      <c r="B2070">
        <v>190</v>
      </c>
      <c r="C2070">
        <v>2022</v>
      </c>
      <c r="D2070">
        <v>10</v>
      </c>
      <c r="E2070">
        <v>99</v>
      </c>
      <c r="F2070">
        <v>99</v>
      </c>
      <c r="G2070">
        <v>99</v>
      </c>
      <c r="H2070">
        <v>99</v>
      </c>
      <c r="I2070">
        <v>99</v>
      </c>
      <c r="J2070">
        <v>999</v>
      </c>
      <c r="K2070">
        <v>99</v>
      </c>
      <c r="L2070">
        <v>99</v>
      </c>
      <c r="M2070">
        <v>1</v>
      </c>
      <c r="N2070">
        <v>99</v>
      </c>
      <c r="O2070">
        <v>99</v>
      </c>
      <c r="P2070">
        <v>99</v>
      </c>
      <c r="R2070">
        <v>0</v>
      </c>
    </row>
    <row r="2071" spans="1:37">
      <c r="A2071">
        <v>17</v>
      </c>
      <c r="B2071">
        <v>191</v>
      </c>
      <c r="C2071">
        <v>2022</v>
      </c>
      <c r="D2071">
        <v>11</v>
      </c>
      <c r="E2071">
        <v>99</v>
      </c>
      <c r="F2071">
        <v>99</v>
      </c>
      <c r="G2071">
        <v>99</v>
      </c>
      <c r="H2071">
        <v>99</v>
      </c>
      <c r="I2071">
        <v>99</v>
      </c>
      <c r="J2071">
        <v>999</v>
      </c>
      <c r="K2071">
        <v>99</v>
      </c>
      <c r="L2071">
        <v>99</v>
      </c>
      <c r="M2071">
        <v>1</v>
      </c>
      <c r="N2071">
        <v>99</v>
      </c>
      <c r="O2071">
        <v>99</v>
      </c>
      <c r="P2071">
        <v>99</v>
      </c>
      <c r="R2071">
        <v>0</v>
      </c>
    </row>
    <row r="2072" spans="1:37">
      <c r="A2072">
        <v>17</v>
      </c>
      <c r="B2072">
        <v>192</v>
      </c>
      <c r="C2072">
        <v>2022</v>
      </c>
      <c r="D2072">
        <v>12</v>
      </c>
      <c r="E2072">
        <v>99</v>
      </c>
      <c r="F2072">
        <v>99</v>
      </c>
      <c r="G2072">
        <v>99</v>
      </c>
      <c r="H2072">
        <v>99</v>
      </c>
      <c r="I2072">
        <v>99</v>
      </c>
      <c r="J2072">
        <v>999</v>
      </c>
      <c r="K2072">
        <v>99</v>
      </c>
      <c r="L2072">
        <v>99</v>
      </c>
      <c r="M2072">
        <v>1</v>
      </c>
      <c r="N2072">
        <v>99</v>
      </c>
      <c r="O2072">
        <v>99</v>
      </c>
      <c r="P2072">
        <v>99</v>
      </c>
      <c r="R2072">
        <v>0</v>
      </c>
    </row>
    <row r="2073" spans="1:37">
      <c r="A2073">
        <v>17</v>
      </c>
      <c r="B2073">
        <v>193</v>
      </c>
      <c r="C2073">
        <v>2022</v>
      </c>
      <c r="D2073">
        <v>1</v>
      </c>
      <c r="E2073">
        <v>99</v>
      </c>
      <c r="F2073">
        <v>99</v>
      </c>
      <c r="G2073">
        <v>99</v>
      </c>
      <c r="H2073">
        <v>99</v>
      </c>
      <c r="I2073">
        <v>99</v>
      </c>
      <c r="J2073">
        <v>999</v>
      </c>
      <c r="K2073">
        <v>99</v>
      </c>
      <c r="L2073">
        <v>99</v>
      </c>
      <c r="M2073">
        <v>2</v>
      </c>
      <c r="N2073">
        <v>99</v>
      </c>
      <c r="O2073">
        <v>99</v>
      </c>
      <c r="P2073">
        <v>99</v>
      </c>
      <c r="Q2073">
        <v>18</v>
      </c>
      <c r="R2073">
        <v>52</v>
      </c>
      <c r="S2073">
        <v>4.0192307692307692</v>
      </c>
      <c r="T2073">
        <v>2</v>
      </c>
      <c r="U2073">
        <v>18.518269230769224</v>
      </c>
      <c r="V2073">
        <v>0</v>
      </c>
      <c r="W2073">
        <v>0</v>
      </c>
      <c r="X2073">
        <v>88.461538461538439</v>
      </c>
      <c r="Y2073">
        <v>5.7692307692307692</v>
      </c>
      <c r="Z2073">
        <v>3.088053109070191</v>
      </c>
      <c r="AA2073">
        <v>1.2008071742883963</v>
      </c>
      <c r="AB2073">
        <v>0</v>
      </c>
      <c r="AC2073">
        <v>36.189314642158472</v>
      </c>
      <c r="AF2073">
        <v>7.680945347119648</v>
      </c>
      <c r="AG2073">
        <v>6.3406578428396561</v>
      </c>
      <c r="AH2073">
        <v>0</v>
      </c>
      <c r="AI2073">
        <v>0</v>
      </c>
    </row>
    <row r="2074" spans="1:37">
      <c r="A2074">
        <v>17</v>
      </c>
      <c r="B2074">
        <v>194</v>
      </c>
      <c r="C2074">
        <v>2022</v>
      </c>
      <c r="D2074">
        <v>2</v>
      </c>
      <c r="E2074">
        <v>99</v>
      </c>
      <c r="F2074">
        <v>99</v>
      </c>
      <c r="G2074">
        <v>99</v>
      </c>
      <c r="H2074">
        <v>99</v>
      </c>
      <c r="I2074">
        <v>99</v>
      </c>
      <c r="J2074">
        <v>999</v>
      </c>
      <c r="K2074">
        <v>99</v>
      </c>
      <c r="L2074">
        <v>99</v>
      </c>
      <c r="M2074">
        <v>2</v>
      </c>
      <c r="N2074">
        <v>99</v>
      </c>
      <c r="O2074">
        <v>99</v>
      </c>
      <c r="P2074">
        <v>99</v>
      </c>
      <c r="Q2074">
        <v>14</v>
      </c>
      <c r="R2074">
        <v>26</v>
      </c>
      <c r="S2074">
        <v>3.7692307692307687</v>
      </c>
      <c r="T2074">
        <v>2</v>
      </c>
      <c r="U2074">
        <v>16.688461538461542</v>
      </c>
      <c r="V2074">
        <v>0</v>
      </c>
      <c r="W2074">
        <v>0</v>
      </c>
      <c r="X2074">
        <v>42.307692307692314</v>
      </c>
      <c r="Y2074">
        <v>7.6923076923076898</v>
      </c>
      <c r="Z2074">
        <v>6.1752811784675945</v>
      </c>
      <c r="AA2074">
        <v>1.3099527973789544</v>
      </c>
      <c r="AB2074">
        <v>0</v>
      </c>
      <c r="AC2074">
        <v>35.674152726583259</v>
      </c>
      <c r="AF2074">
        <v>8.2802547770700645</v>
      </c>
      <c r="AG2074">
        <v>6.0190322938630549</v>
      </c>
      <c r="AH2074">
        <v>0</v>
      </c>
      <c r="AI2074">
        <v>0</v>
      </c>
    </row>
    <row r="2075" spans="1:37">
      <c r="A2075">
        <v>17</v>
      </c>
      <c r="B2075">
        <v>195</v>
      </c>
      <c r="C2075">
        <v>2022</v>
      </c>
      <c r="D2075">
        <v>3</v>
      </c>
      <c r="E2075">
        <v>99</v>
      </c>
      <c r="F2075">
        <v>99</v>
      </c>
      <c r="G2075">
        <v>99</v>
      </c>
      <c r="H2075">
        <v>99</v>
      </c>
      <c r="I2075">
        <v>99</v>
      </c>
      <c r="J2075">
        <v>999</v>
      </c>
      <c r="K2075">
        <v>99</v>
      </c>
      <c r="L2075">
        <v>99</v>
      </c>
      <c r="M2075">
        <v>2</v>
      </c>
      <c r="N2075">
        <v>99</v>
      </c>
      <c r="O2075">
        <v>99</v>
      </c>
      <c r="P2075">
        <v>99</v>
      </c>
      <c r="Q2075">
        <v>33</v>
      </c>
      <c r="R2075">
        <v>74</v>
      </c>
      <c r="S2075">
        <v>3.2567567567567561</v>
      </c>
      <c r="T2075">
        <v>2</v>
      </c>
      <c r="U2075">
        <v>17.581081081081091</v>
      </c>
      <c r="V2075">
        <v>0</v>
      </c>
      <c r="W2075">
        <v>0</v>
      </c>
      <c r="X2075">
        <v>66.21621621621621</v>
      </c>
      <c r="Y2075">
        <v>4.0540540540540553</v>
      </c>
      <c r="Z2075">
        <v>2.7660917729042014</v>
      </c>
      <c r="AA2075">
        <v>1.315816577322634</v>
      </c>
      <c r="AB2075">
        <v>0</v>
      </c>
      <c r="AC2075">
        <v>5.4056956837469841</v>
      </c>
      <c r="AF2075">
        <v>9.4267515923566876</v>
      </c>
      <c r="AG2075">
        <v>7.2966500468309263</v>
      </c>
      <c r="AH2075">
        <v>2.7027027027027031</v>
      </c>
      <c r="AI2075">
        <v>0</v>
      </c>
    </row>
    <row r="2076" spans="1:37">
      <c r="A2076">
        <v>17</v>
      </c>
      <c r="B2076">
        <v>196</v>
      </c>
      <c r="C2076">
        <v>2022</v>
      </c>
      <c r="D2076">
        <v>4</v>
      </c>
      <c r="E2076">
        <v>99</v>
      </c>
      <c r="F2076">
        <v>99</v>
      </c>
      <c r="G2076">
        <v>99</v>
      </c>
      <c r="H2076">
        <v>99</v>
      </c>
      <c r="I2076">
        <v>99</v>
      </c>
      <c r="J2076">
        <v>999</v>
      </c>
      <c r="K2076">
        <v>99</v>
      </c>
      <c r="L2076">
        <v>99</v>
      </c>
      <c r="M2076">
        <v>2</v>
      </c>
      <c r="N2076">
        <v>99</v>
      </c>
      <c r="O2076">
        <v>99</v>
      </c>
      <c r="P2076">
        <v>99</v>
      </c>
      <c r="Q2076">
        <v>27</v>
      </c>
      <c r="R2076">
        <v>61</v>
      </c>
      <c r="S2076">
        <v>3.2131147540983602</v>
      </c>
      <c r="T2076">
        <v>2</v>
      </c>
      <c r="U2076">
        <v>16.84590163934427</v>
      </c>
      <c r="V2076">
        <v>0</v>
      </c>
      <c r="W2076">
        <v>0</v>
      </c>
      <c r="X2076">
        <v>57.37704918032788</v>
      </c>
      <c r="Y2076">
        <v>8.1967213114754092</v>
      </c>
      <c r="Z2076">
        <v>4.3016037333591761</v>
      </c>
      <c r="AA2076">
        <v>1.5900794298992973</v>
      </c>
      <c r="AB2076">
        <v>0</v>
      </c>
      <c r="AC2076">
        <v>24.687209022369924</v>
      </c>
      <c r="AF2076">
        <v>8.8921282798833818</v>
      </c>
      <c r="AG2076">
        <v>6.6592789885361396</v>
      </c>
      <c r="AH2076">
        <v>0</v>
      </c>
      <c r="AI2076">
        <v>0</v>
      </c>
    </row>
    <row r="2077" spans="1:37">
      <c r="A2077">
        <v>17</v>
      </c>
      <c r="B2077">
        <v>197</v>
      </c>
      <c r="C2077">
        <v>2022</v>
      </c>
      <c r="D2077">
        <v>5</v>
      </c>
      <c r="E2077">
        <v>99</v>
      </c>
      <c r="F2077">
        <v>99</v>
      </c>
      <c r="G2077">
        <v>99</v>
      </c>
      <c r="H2077">
        <v>99</v>
      </c>
      <c r="I2077">
        <v>99</v>
      </c>
      <c r="J2077">
        <v>999</v>
      </c>
      <c r="K2077">
        <v>99</v>
      </c>
      <c r="L2077">
        <v>99</v>
      </c>
      <c r="M2077">
        <v>2</v>
      </c>
      <c r="N2077">
        <v>99</v>
      </c>
      <c r="O2077">
        <v>99</v>
      </c>
      <c r="P2077">
        <v>99</v>
      </c>
      <c r="Q2077">
        <v>27</v>
      </c>
      <c r="R2077">
        <v>65</v>
      </c>
      <c r="S2077">
        <v>3.123076923076924</v>
      </c>
      <c r="T2077">
        <v>2</v>
      </c>
      <c r="U2077">
        <v>16.25076923076923</v>
      </c>
      <c r="V2077">
        <v>0</v>
      </c>
      <c r="W2077">
        <v>0</v>
      </c>
      <c r="X2077">
        <v>58.461538461538481</v>
      </c>
      <c r="Y2077">
        <v>1.5384615384615381</v>
      </c>
      <c r="Z2077">
        <v>3.6524859006487578</v>
      </c>
      <c r="AA2077">
        <v>1.3978851312739131</v>
      </c>
      <c r="AB2077">
        <v>0</v>
      </c>
      <c r="AC2077">
        <v>22.114965027448601</v>
      </c>
      <c r="AF2077">
        <v>13.457556935817802</v>
      </c>
      <c r="AG2077">
        <v>9.9527941883144386</v>
      </c>
      <c r="AH2077">
        <v>0</v>
      </c>
      <c r="AI2077">
        <v>0</v>
      </c>
    </row>
    <row r="2078" spans="1:37">
      <c r="A2078">
        <v>17</v>
      </c>
      <c r="B2078">
        <v>198</v>
      </c>
      <c r="C2078">
        <v>2022</v>
      </c>
      <c r="D2078">
        <v>6</v>
      </c>
      <c r="E2078">
        <v>99</v>
      </c>
      <c r="F2078">
        <v>99</v>
      </c>
      <c r="G2078">
        <v>99</v>
      </c>
      <c r="H2078">
        <v>99</v>
      </c>
      <c r="I2078">
        <v>99</v>
      </c>
      <c r="J2078">
        <v>999</v>
      </c>
      <c r="K2078">
        <v>99</v>
      </c>
      <c r="L2078">
        <v>99</v>
      </c>
      <c r="M2078">
        <v>2</v>
      </c>
      <c r="N2078">
        <v>99</v>
      </c>
      <c r="O2078">
        <v>99</v>
      </c>
      <c r="P2078">
        <v>99</v>
      </c>
      <c r="Q2078">
        <v>45</v>
      </c>
      <c r="R2078">
        <v>104</v>
      </c>
      <c r="S2078">
        <v>3.6346153846153855</v>
      </c>
      <c r="T2078">
        <v>2</v>
      </c>
      <c r="U2078">
        <v>16.283653846153843</v>
      </c>
      <c r="V2078">
        <v>0</v>
      </c>
      <c r="W2078">
        <v>0</v>
      </c>
      <c r="X2078">
        <v>51.923076923076913</v>
      </c>
      <c r="Y2078">
        <v>7.6923076923076898</v>
      </c>
      <c r="Z2078">
        <v>4.9593367767064445</v>
      </c>
      <c r="AA2078">
        <v>1.3661969414547228</v>
      </c>
      <c r="AB2078">
        <v>0</v>
      </c>
      <c r="AC2078">
        <v>20.134803641510903</v>
      </c>
      <c r="AF2078">
        <v>15.33923303834808</v>
      </c>
      <c r="AG2078">
        <v>11.455958654373024</v>
      </c>
      <c r="AH2078">
        <v>3.8461538461538449</v>
      </c>
      <c r="AI2078">
        <v>0</v>
      </c>
    </row>
    <row r="2079" spans="1:37">
      <c r="A2079">
        <v>17</v>
      </c>
      <c r="B2079">
        <v>199</v>
      </c>
      <c r="C2079">
        <v>2022</v>
      </c>
      <c r="D2079">
        <v>7</v>
      </c>
      <c r="E2079">
        <v>99</v>
      </c>
      <c r="F2079">
        <v>99</v>
      </c>
      <c r="G2079">
        <v>99</v>
      </c>
      <c r="H2079">
        <v>99</v>
      </c>
      <c r="I2079">
        <v>99</v>
      </c>
      <c r="J2079">
        <v>999</v>
      </c>
      <c r="K2079">
        <v>99</v>
      </c>
      <c r="L2079">
        <v>99</v>
      </c>
      <c r="M2079">
        <v>2</v>
      </c>
      <c r="N2079">
        <v>99</v>
      </c>
      <c r="O2079">
        <v>99</v>
      </c>
      <c r="P2079">
        <v>99</v>
      </c>
      <c r="Q2079">
        <v>8</v>
      </c>
      <c r="R2079">
        <v>24</v>
      </c>
      <c r="S2079">
        <v>3.2916666666666656</v>
      </c>
      <c r="T2079">
        <v>2</v>
      </c>
      <c r="U2079">
        <v>17.329166666666662</v>
      </c>
      <c r="V2079">
        <v>0</v>
      </c>
      <c r="W2079">
        <v>0</v>
      </c>
      <c r="X2079">
        <v>70.833333333333314</v>
      </c>
      <c r="Y2079">
        <v>0</v>
      </c>
      <c r="Z2079">
        <v>2.9280936868360179</v>
      </c>
      <c r="AA2079">
        <v>1.2068956964966873</v>
      </c>
      <c r="AB2079">
        <v>0</v>
      </c>
      <c r="AC2079">
        <v>23.340375573581401</v>
      </c>
      <c r="AF2079">
        <v>24.242424242424246</v>
      </c>
      <c r="AG2079">
        <v>20.696690719084351</v>
      </c>
      <c r="AH2079">
        <v>0</v>
      </c>
      <c r="AI2079">
        <v>0</v>
      </c>
    </row>
    <row r="2080" spans="1:37">
      <c r="A2080">
        <v>17</v>
      </c>
      <c r="B2080">
        <v>200</v>
      </c>
      <c r="C2080">
        <v>2022</v>
      </c>
      <c r="D2080">
        <v>8</v>
      </c>
      <c r="E2080">
        <v>99</v>
      </c>
      <c r="F2080">
        <v>99</v>
      </c>
      <c r="G2080">
        <v>99</v>
      </c>
      <c r="H2080">
        <v>99</v>
      </c>
      <c r="I2080">
        <v>99</v>
      </c>
      <c r="J2080">
        <v>999</v>
      </c>
      <c r="K2080">
        <v>99</v>
      </c>
      <c r="L2080">
        <v>99</v>
      </c>
      <c r="M2080">
        <v>2</v>
      </c>
      <c r="N2080">
        <v>99</v>
      </c>
      <c r="O2080">
        <v>99</v>
      </c>
      <c r="P2080">
        <v>99</v>
      </c>
      <c r="Q2080">
        <v>30</v>
      </c>
      <c r="R2080">
        <v>110.53</v>
      </c>
      <c r="S2080">
        <v>3.3390029856147647</v>
      </c>
      <c r="T2080">
        <v>2.008504478422148</v>
      </c>
      <c r="U2080">
        <v>14.601465665430196</v>
      </c>
      <c r="V2080">
        <v>0</v>
      </c>
      <c r="W2080">
        <v>0</v>
      </c>
      <c r="X2080">
        <v>40.71292861666516</v>
      </c>
      <c r="Y2080">
        <v>4.5236587351850188</v>
      </c>
      <c r="Z2080">
        <v>4.5039830270826089</v>
      </c>
      <c r="AA2080">
        <v>1.6248866314288084</v>
      </c>
      <c r="AB2080">
        <v>0.12251974700758592</v>
      </c>
      <c r="AC2080">
        <v>-1.1023380935204163</v>
      </c>
      <c r="AD2080">
        <v>-5.9284158660712603</v>
      </c>
      <c r="AE2080">
        <v>-5.7200532525901879</v>
      </c>
      <c r="AF2080">
        <v>29.433067930658005</v>
      </c>
      <c r="AG2080">
        <v>22.410920098869671</v>
      </c>
      <c r="AH2080">
        <v>7.2378539762960301</v>
      </c>
      <c r="AI2080">
        <v>1</v>
      </c>
      <c r="AJ2080">
        <v>106.9</v>
      </c>
      <c r="AK2080">
        <v>12.770017215022817</v>
      </c>
    </row>
    <row r="2081" spans="1:37">
      <c r="A2081">
        <v>17</v>
      </c>
      <c r="B2081">
        <v>201</v>
      </c>
      <c r="C2081">
        <v>2022</v>
      </c>
      <c r="D2081">
        <v>9</v>
      </c>
      <c r="E2081">
        <v>99</v>
      </c>
      <c r="F2081">
        <v>99</v>
      </c>
      <c r="G2081">
        <v>99</v>
      </c>
      <c r="H2081">
        <v>99</v>
      </c>
      <c r="I2081">
        <v>99</v>
      </c>
      <c r="J2081">
        <v>999</v>
      </c>
      <c r="K2081">
        <v>99</v>
      </c>
      <c r="L2081">
        <v>99</v>
      </c>
      <c r="M2081">
        <v>2</v>
      </c>
      <c r="N2081">
        <v>99</v>
      </c>
      <c r="O2081">
        <v>99</v>
      </c>
      <c r="P2081">
        <v>99</v>
      </c>
      <c r="Q2081">
        <v>30</v>
      </c>
      <c r="R2081">
        <v>70</v>
      </c>
      <c r="S2081">
        <v>3.1714285714285704</v>
      </c>
      <c r="T2081">
        <v>2</v>
      </c>
      <c r="U2081">
        <v>15.934285714285721</v>
      </c>
      <c r="V2081">
        <v>0</v>
      </c>
      <c r="W2081">
        <v>0</v>
      </c>
      <c r="X2081">
        <v>42.857142857142847</v>
      </c>
      <c r="Y2081">
        <v>4.2857142857142847</v>
      </c>
      <c r="Z2081">
        <v>6.3063207682969065</v>
      </c>
      <c r="AA2081">
        <v>1.7806213086723299</v>
      </c>
      <c r="AB2081">
        <v>0</v>
      </c>
      <c r="AC2081">
        <v>49.359786185130787</v>
      </c>
      <c r="AF2081">
        <v>13.059701492537309</v>
      </c>
      <c r="AG2081">
        <v>10.376586164551783</v>
      </c>
      <c r="AH2081">
        <v>4.2857142857142847</v>
      </c>
      <c r="AI2081">
        <v>0</v>
      </c>
    </row>
    <row r="2082" spans="1:37">
      <c r="A2082">
        <v>17</v>
      </c>
      <c r="B2082">
        <v>202</v>
      </c>
      <c r="C2082">
        <v>2022</v>
      </c>
      <c r="D2082">
        <v>10</v>
      </c>
      <c r="E2082">
        <v>99</v>
      </c>
      <c r="F2082">
        <v>99</v>
      </c>
      <c r="G2082">
        <v>99</v>
      </c>
      <c r="H2082">
        <v>99</v>
      </c>
      <c r="I2082">
        <v>99</v>
      </c>
      <c r="J2082">
        <v>999</v>
      </c>
      <c r="K2082">
        <v>99</v>
      </c>
      <c r="L2082">
        <v>99</v>
      </c>
      <c r="M2082">
        <v>2</v>
      </c>
      <c r="N2082">
        <v>99</v>
      </c>
      <c r="O2082">
        <v>99</v>
      </c>
      <c r="P2082">
        <v>99</v>
      </c>
      <c r="Q2082">
        <v>106</v>
      </c>
      <c r="R2082">
        <v>331</v>
      </c>
      <c r="S2082">
        <v>3.1299093655589121</v>
      </c>
      <c r="T2082">
        <v>2</v>
      </c>
      <c r="U2082">
        <v>16.932024169184299</v>
      </c>
      <c r="V2082">
        <v>0</v>
      </c>
      <c r="W2082">
        <v>0</v>
      </c>
      <c r="X2082">
        <v>58.912386706948645</v>
      </c>
      <c r="Y2082">
        <v>5.7401812688821758</v>
      </c>
      <c r="Z2082">
        <v>4.1153388350793669</v>
      </c>
      <c r="AA2082">
        <v>1.3811570713838943</v>
      </c>
      <c r="AB2082">
        <v>0</v>
      </c>
      <c r="AC2082">
        <v>20.68284103721863</v>
      </c>
      <c r="AF2082">
        <v>15.882917466410753</v>
      </c>
      <c r="AG2082">
        <v>12.855684646351119</v>
      </c>
      <c r="AH2082">
        <v>0.60422960725075536</v>
      </c>
      <c r="AI2082">
        <v>8</v>
      </c>
      <c r="AJ2082">
        <v>104.33750000000001</v>
      </c>
      <c r="AK2082">
        <v>13.440016660576797</v>
      </c>
    </row>
    <row r="2083" spans="1:37">
      <c r="A2083">
        <v>17</v>
      </c>
      <c r="B2083">
        <v>203</v>
      </c>
      <c r="C2083">
        <v>2022</v>
      </c>
      <c r="D2083">
        <v>11</v>
      </c>
      <c r="E2083">
        <v>99</v>
      </c>
      <c r="F2083">
        <v>99</v>
      </c>
      <c r="G2083">
        <v>99</v>
      </c>
      <c r="H2083">
        <v>99</v>
      </c>
      <c r="I2083">
        <v>99</v>
      </c>
      <c r="J2083">
        <v>999</v>
      </c>
      <c r="K2083">
        <v>99</v>
      </c>
      <c r="L2083">
        <v>99</v>
      </c>
      <c r="M2083">
        <v>2</v>
      </c>
      <c r="N2083">
        <v>99</v>
      </c>
      <c r="O2083">
        <v>99</v>
      </c>
      <c r="P2083">
        <v>99</v>
      </c>
      <c r="Q2083">
        <v>59</v>
      </c>
      <c r="R2083">
        <v>192</v>
      </c>
      <c r="S2083">
        <v>3.6458333333333344</v>
      </c>
      <c r="T2083">
        <v>2</v>
      </c>
      <c r="U2083">
        <v>17.484375</v>
      </c>
      <c r="V2083">
        <v>0</v>
      </c>
      <c r="W2083">
        <v>0</v>
      </c>
      <c r="X2083">
        <v>67.708333333333314</v>
      </c>
      <c r="Y2083">
        <v>6.25</v>
      </c>
      <c r="Z2083">
        <v>3.6243197098731392</v>
      </c>
      <c r="AA2083">
        <v>1.4647181659130042</v>
      </c>
      <c r="AB2083">
        <v>0</v>
      </c>
      <c r="AC2083">
        <v>20.901346240405221</v>
      </c>
      <c r="AF2083">
        <v>12.331406551059731</v>
      </c>
      <c r="AG2083">
        <v>10.171925848266492</v>
      </c>
      <c r="AH2083">
        <v>1.041666666666667</v>
      </c>
      <c r="AI2083">
        <v>1</v>
      </c>
      <c r="AJ2083">
        <v>109.4</v>
      </c>
      <c r="AK2083">
        <v>15.045764510976939</v>
      </c>
    </row>
    <row r="2084" spans="1:37">
      <c r="A2084">
        <v>17</v>
      </c>
      <c r="B2084">
        <v>204</v>
      </c>
      <c r="C2084">
        <v>2022</v>
      </c>
      <c r="D2084">
        <v>12</v>
      </c>
      <c r="E2084">
        <v>99</v>
      </c>
      <c r="F2084">
        <v>99</v>
      </c>
      <c r="G2084">
        <v>99</v>
      </c>
      <c r="H2084">
        <v>99</v>
      </c>
      <c r="I2084">
        <v>99</v>
      </c>
      <c r="J2084">
        <v>999</v>
      </c>
      <c r="K2084">
        <v>99</v>
      </c>
      <c r="L2084">
        <v>99</v>
      </c>
      <c r="M2084">
        <v>2</v>
      </c>
      <c r="N2084">
        <v>99</v>
      </c>
      <c r="O2084">
        <v>99</v>
      </c>
      <c r="P2084">
        <v>99</v>
      </c>
      <c r="Q2084">
        <v>17</v>
      </c>
      <c r="R2084">
        <v>53</v>
      </c>
      <c r="S2084">
        <v>3.7169811320754702</v>
      </c>
      <c r="T2084">
        <v>2</v>
      </c>
      <c r="U2084">
        <v>16.345283018867924</v>
      </c>
      <c r="V2084">
        <v>0</v>
      </c>
      <c r="W2084">
        <v>0</v>
      </c>
      <c r="X2084">
        <v>56.603773584905639</v>
      </c>
      <c r="Y2084">
        <v>1.886792452830188</v>
      </c>
      <c r="Z2084">
        <v>2.9064382688208488</v>
      </c>
      <c r="AA2084">
        <v>1.3650262073725223</v>
      </c>
      <c r="AB2084">
        <v>0</v>
      </c>
      <c r="AC2084">
        <v>-0.43789097059512055</v>
      </c>
      <c r="AF2084">
        <v>10.8829568788501</v>
      </c>
      <c r="AG2084">
        <v>8.7862713875675684</v>
      </c>
      <c r="AH2084">
        <v>0</v>
      </c>
      <c r="AI2084">
        <v>0</v>
      </c>
    </row>
    <row r="2085" spans="1:37">
      <c r="A2085">
        <v>17</v>
      </c>
      <c r="B2085">
        <v>205</v>
      </c>
      <c r="C2085">
        <v>2022</v>
      </c>
      <c r="D2085">
        <v>1</v>
      </c>
      <c r="E2085">
        <v>99</v>
      </c>
      <c r="F2085">
        <v>99</v>
      </c>
      <c r="G2085">
        <v>99</v>
      </c>
      <c r="H2085">
        <v>99</v>
      </c>
      <c r="I2085">
        <v>99</v>
      </c>
      <c r="J2085">
        <v>999</v>
      </c>
      <c r="K2085">
        <v>99</v>
      </c>
      <c r="L2085">
        <v>99</v>
      </c>
      <c r="M2085">
        <v>3</v>
      </c>
      <c r="N2085">
        <v>99</v>
      </c>
      <c r="O2085">
        <v>99</v>
      </c>
      <c r="P2085">
        <v>99</v>
      </c>
      <c r="R2085">
        <v>0</v>
      </c>
    </row>
    <row r="2086" spans="1:37">
      <c r="A2086">
        <v>17</v>
      </c>
      <c r="B2086">
        <v>206</v>
      </c>
      <c r="C2086">
        <v>2022</v>
      </c>
      <c r="D2086">
        <v>2</v>
      </c>
      <c r="E2086">
        <v>99</v>
      </c>
      <c r="F2086">
        <v>99</v>
      </c>
      <c r="G2086">
        <v>99</v>
      </c>
      <c r="H2086">
        <v>99</v>
      </c>
      <c r="I2086">
        <v>99</v>
      </c>
      <c r="J2086">
        <v>999</v>
      </c>
      <c r="K2086">
        <v>99</v>
      </c>
      <c r="L2086">
        <v>99</v>
      </c>
      <c r="M2086">
        <v>3</v>
      </c>
      <c r="N2086">
        <v>99</v>
      </c>
      <c r="O2086">
        <v>99</v>
      </c>
      <c r="P2086">
        <v>99</v>
      </c>
      <c r="R2086">
        <v>0</v>
      </c>
    </row>
    <row r="2087" spans="1:37">
      <c r="A2087">
        <v>17</v>
      </c>
      <c r="B2087">
        <v>207</v>
      </c>
      <c r="C2087">
        <v>2022</v>
      </c>
      <c r="D2087">
        <v>3</v>
      </c>
      <c r="E2087">
        <v>99</v>
      </c>
      <c r="F2087">
        <v>99</v>
      </c>
      <c r="G2087">
        <v>99</v>
      </c>
      <c r="H2087">
        <v>99</v>
      </c>
      <c r="I2087">
        <v>99</v>
      </c>
      <c r="J2087">
        <v>999</v>
      </c>
      <c r="K2087">
        <v>99</v>
      </c>
      <c r="L2087">
        <v>99</v>
      </c>
      <c r="M2087">
        <v>3</v>
      </c>
      <c r="N2087">
        <v>99</v>
      </c>
      <c r="O2087">
        <v>99</v>
      </c>
      <c r="P2087">
        <v>99</v>
      </c>
      <c r="R2087">
        <v>0</v>
      </c>
    </row>
    <row r="2088" spans="1:37">
      <c r="A2088">
        <v>17</v>
      </c>
      <c r="B2088">
        <v>208</v>
      </c>
      <c r="C2088">
        <v>2022</v>
      </c>
      <c r="D2088">
        <v>4</v>
      </c>
      <c r="E2088">
        <v>99</v>
      </c>
      <c r="F2088">
        <v>99</v>
      </c>
      <c r="G2088">
        <v>99</v>
      </c>
      <c r="H2088">
        <v>99</v>
      </c>
      <c r="I2088">
        <v>99</v>
      </c>
      <c r="J2088">
        <v>999</v>
      </c>
      <c r="K2088">
        <v>99</v>
      </c>
      <c r="L2088">
        <v>99</v>
      </c>
      <c r="M2088">
        <v>3</v>
      </c>
      <c r="N2088">
        <v>99</v>
      </c>
      <c r="O2088">
        <v>99</v>
      </c>
      <c r="P2088">
        <v>99</v>
      </c>
      <c r="Q2088">
        <v>1</v>
      </c>
      <c r="R2088">
        <v>9</v>
      </c>
      <c r="S2088">
        <v>3.1111111111111112</v>
      </c>
      <c r="T2088">
        <v>3</v>
      </c>
      <c r="U2088">
        <v>14.52222222222222</v>
      </c>
      <c r="V2088">
        <v>0</v>
      </c>
      <c r="W2088">
        <v>0</v>
      </c>
      <c r="X2088">
        <v>11.111111111111112</v>
      </c>
      <c r="Y2088">
        <v>0</v>
      </c>
      <c r="Z2088">
        <v>1.5404023844998489</v>
      </c>
      <c r="AA2088">
        <v>0.99380798999990627</v>
      </c>
      <c r="AB2088">
        <v>0</v>
      </c>
      <c r="AC2088">
        <v>46.290322580644641</v>
      </c>
      <c r="AF2088">
        <v>1.3119533527696798</v>
      </c>
      <c r="AG2088">
        <v>0.84699081724569214</v>
      </c>
      <c r="AH2088">
        <v>0</v>
      </c>
      <c r="AI2088">
        <v>9</v>
      </c>
      <c r="AJ2088">
        <v>105.41111111111113</v>
      </c>
      <c r="AK2088">
        <v>12.378299475046385</v>
      </c>
    </row>
    <row r="2089" spans="1:37">
      <c r="A2089">
        <v>17</v>
      </c>
      <c r="B2089">
        <v>209</v>
      </c>
      <c r="C2089">
        <v>2022</v>
      </c>
      <c r="D2089">
        <v>5</v>
      </c>
      <c r="E2089">
        <v>99</v>
      </c>
      <c r="F2089">
        <v>99</v>
      </c>
      <c r="G2089">
        <v>99</v>
      </c>
      <c r="H2089">
        <v>99</v>
      </c>
      <c r="I2089">
        <v>99</v>
      </c>
      <c r="J2089">
        <v>999</v>
      </c>
      <c r="K2089">
        <v>99</v>
      </c>
      <c r="L2089">
        <v>99</v>
      </c>
      <c r="M2089">
        <v>3</v>
      </c>
      <c r="N2089">
        <v>99</v>
      </c>
      <c r="O2089">
        <v>99</v>
      </c>
      <c r="P2089">
        <v>99</v>
      </c>
      <c r="R2089">
        <v>0</v>
      </c>
    </row>
    <row r="2090" spans="1:37">
      <c r="A2090">
        <v>17</v>
      </c>
      <c r="B2090">
        <v>210</v>
      </c>
      <c r="C2090">
        <v>2022</v>
      </c>
      <c r="D2090">
        <v>6</v>
      </c>
      <c r="E2090">
        <v>99</v>
      </c>
      <c r="F2090">
        <v>99</v>
      </c>
      <c r="G2090">
        <v>99</v>
      </c>
      <c r="H2090">
        <v>99</v>
      </c>
      <c r="I2090">
        <v>99</v>
      </c>
      <c r="J2090">
        <v>999</v>
      </c>
      <c r="K2090">
        <v>99</v>
      </c>
      <c r="L2090">
        <v>99</v>
      </c>
      <c r="M2090">
        <v>3</v>
      </c>
      <c r="N2090">
        <v>99</v>
      </c>
      <c r="O2090">
        <v>99</v>
      </c>
      <c r="P2090">
        <v>99</v>
      </c>
      <c r="Q2090">
        <v>1</v>
      </c>
      <c r="R2090">
        <v>1</v>
      </c>
      <c r="S2090">
        <v>2</v>
      </c>
      <c r="T2090">
        <v>3</v>
      </c>
      <c r="U2090">
        <v>16.3</v>
      </c>
      <c r="V2090">
        <v>0</v>
      </c>
      <c r="W2090">
        <v>0</v>
      </c>
      <c r="X2090">
        <v>100</v>
      </c>
      <c r="Y2090">
        <v>0</v>
      </c>
      <c r="Z2090">
        <v>0</v>
      </c>
      <c r="AA2090">
        <v>0</v>
      </c>
      <c r="AB2090">
        <v>0</v>
      </c>
      <c r="AF2090">
        <v>0.14749262536873153</v>
      </c>
      <c r="AG2090">
        <v>0.11026402483984664</v>
      </c>
      <c r="AH2090">
        <v>0</v>
      </c>
    </row>
    <row r="2091" spans="1:37">
      <c r="A2091">
        <v>17</v>
      </c>
      <c r="B2091">
        <v>211</v>
      </c>
      <c r="C2091">
        <v>2022</v>
      </c>
      <c r="D2091">
        <v>7</v>
      </c>
      <c r="E2091">
        <v>99</v>
      </c>
      <c r="F2091">
        <v>99</v>
      </c>
      <c r="G2091">
        <v>99</v>
      </c>
      <c r="H2091">
        <v>99</v>
      </c>
      <c r="I2091">
        <v>99</v>
      </c>
      <c r="J2091">
        <v>999</v>
      </c>
      <c r="K2091">
        <v>99</v>
      </c>
      <c r="L2091">
        <v>99</v>
      </c>
      <c r="M2091">
        <v>3</v>
      </c>
      <c r="N2091">
        <v>99</v>
      </c>
      <c r="O2091">
        <v>99</v>
      </c>
      <c r="P2091">
        <v>99</v>
      </c>
      <c r="R2091">
        <v>0</v>
      </c>
    </row>
    <row r="2092" spans="1:37">
      <c r="A2092">
        <v>17</v>
      </c>
      <c r="B2092">
        <v>212</v>
      </c>
      <c r="C2092">
        <v>2022</v>
      </c>
      <c r="D2092">
        <v>8</v>
      </c>
      <c r="E2092">
        <v>99</v>
      </c>
      <c r="F2092">
        <v>99</v>
      </c>
      <c r="G2092">
        <v>99</v>
      </c>
      <c r="H2092">
        <v>99</v>
      </c>
      <c r="I2092">
        <v>99</v>
      </c>
      <c r="J2092">
        <v>999</v>
      </c>
      <c r="K2092">
        <v>99</v>
      </c>
      <c r="L2092">
        <v>99</v>
      </c>
      <c r="M2092">
        <v>3</v>
      </c>
      <c r="N2092">
        <v>99</v>
      </c>
      <c r="O2092">
        <v>99</v>
      </c>
      <c r="P2092">
        <v>99</v>
      </c>
      <c r="R2092">
        <v>0</v>
      </c>
    </row>
    <row r="2093" spans="1:37">
      <c r="A2093">
        <v>17</v>
      </c>
      <c r="B2093">
        <v>213</v>
      </c>
      <c r="C2093">
        <v>2022</v>
      </c>
      <c r="D2093">
        <v>9</v>
      </c>
      <c r="E2093">
        <v>99</v>
      </c>
      <c r="F2093">
        <v>99</v>
      </c>
      <c r="G2093">
        <v>99</v>
      </c>
      <c r="H2093">
        <v>99</v>
      </c>
      <c r="I2093">
        <v>99</v>
      </c>
      <c r="J2093">
        <v>999</v>
      </c>
      <c r="K2093">
        <v>99</v>
      </c>
      <c r="L2093">
        <v>99</v>
      </c>
      <c r="M2093">
        <v>3</v>
      </c>
      <c r="N2093">
        <v>99</v>
      </c>
      <c r="O2093">
        <v>99</v>
      </c>
      <c r="P2093">
        <v>99</v>
      </c>
      <c r="R2093">
        <v>0</v>
      </c>
    </row>
    <row r="2094" spans="1:37">
      <c r="A2094">
        <v>17</v>
      </c>
      <c r="B2094">
        <v>214</v>
      </c>
      <c r="C2094">
        <v>2022</v>
      </c>
      <c r="D2094">
        <v>10</v>
      </c>
      <c r="E2094">
        <v>99</v>
      </c>
      <c r="F2094">
        <v>99</v>
      </c>
      <c r="G2094">
        <v>99</v>
      </c>
      <c r="H2094">
        <v>99</v>
      </c>
      <c r="I2094">
        <v>99</v>
      </c>
      <c r="J2094">
        <v>999</v>
      </c>
      <c r="K2094">
        <v>99</v>
      </c>
      <c r="L2094">
        <v>99</v>
      </c>
      <c r="M2094">
        <v>3</v>
      </c>
      <c r="N2094">
        <v>99</v>
      </c>
      <c r="O2094">
        <v>99</v>
      </c>
      <c r="P2094">
        <v>99</v>
      </c>
      <c r="Q2094">
        <v>5</v>
      </c>
      <c r="R2094">
        <v>6</v>
      </c>
      <c r="S2094">
        <v>3</v>
      </c>
      <c r="T2094">
        <v>3</v>
      </c>
      <c r="U2094">
        <v>14.233333333333338</v>
      </c>
      <c r="V2094">
        <v>0</v>
      </c>
      <c r="W2094">
        <v>0</v>
      </c>
      <c r="X2094">
        <v>50</v>
      </c>
      <c r="Y2094">
        <v>0</v>
      </c>
      <c r="Z2094">
        <v>3.2902212016147976</v>
      </c>
      <c r="AA2094">
        <v>0.81649658092772603</v>
      </c>
      <c r="AB2094">
        <v>0</v>
      </c>
      <c r="AC2094">
        <v>51.492902805243475</v>
      </c>
      <c r="AF2094">
        <v>0.28790786948176567</v>
      </c>
      <c r="AG2094">
        <v>0.19589177782110537</v>
      </c>
      <c r="AH2094">
        <v>0</v>
      </c>
      <c r="AI2094">
        <v>2</v>
      </c>
      <c r="AJ2094">
        <v>109.7</v>
      </c>
      <c r="AK2094">
        <v>11.432195849084248</v>
      </c>
    </row>
    <row r="2095" spans="1:37">
      <c r="A2095">
        <v>17</v>
      </c>
      <c r="B2095">
        <v>215</v>
      </c>
      <c r="C2095">
        <v>2022</v>
      </c>
      <c r="D2095">
        <v>11</v>
      </c>
      <c r="E2095">
        <v>99</v>
      </c>
      <c r="F2095">
        <v>99</v>
      </c>
      <c r="G2095">
        <v>99</v>
      </c>
      <c r="H2095">
        <v>99</v>
      </c>
      <c r="I2095">
        <v>99</v>
      </c>
      <c r="J2095">
        <v>999</v>
      </c>
      <c r="K2095">
        <v>99</v>
      </c>
      <c r="L2095">
        <v>99</v>
      </c>
      <c r="M2095">
        <v>3</v>
      </c>
      <c r="N2095">
        <v>99</v>
      </c>
      <c r="O2095">
        <v>99</v>
      </c>
      <c r="P2095">
        <v>99</v>
      </c>
      <c r="Q2095">
        <v>3</v>
      </c>
      <c r="R2095">
        <v>6</v>
      </c>
      <c r="S2095">
        <v>4.8333333333333321</v>
      </c>
      <c r="T2095">
        <v>3</v>
      </c>
      <c r="U2095">
        <v>15.85</v>
      </c>
      <c r="V2095">
        <v>0</v>
      </c>
      <c r="W2095">
        <v>0</v>
      </c>
      <c r="X2095">
        <v>50</v>
      </c>
      <c r="Y2095">
        <v>0</v>
      </c>
      <c r="Z2095">
        <v>1.3462912017836122</v>
      </c>
      <c r="AA2095">
        <v>0.68718427093628121</v>
      </c>
      <c r="AB2095">
        <v>0</v>
      </c>
      <c r="AC2095">
        <v>9.9083016804432358</v>
      </c>
      <c r="AF2095">
        <v>0.38535645472061658</v>
      </c>
      <c r="AG2095">
        <v>0.28815911473641448</v>
      </c>
      <c r="AH2095">
        <v>0</v>
      </c>
      <c r="AI2095">
        <v>3</v>
      </c>
      <c r="AJ2095">
        <v>102.13333333333333</v>
      </c>
      <c r="AK2095">
        <v>15.147295612833124</v>
      </c>
    </row>
    <row r="2096" spans="1:37">
      <c r="A2096">
        <v>17</v>
      </c>
      <c r="B2096">
        <v>216</v>
      </c>
      <c r="C2096">
        <v>2022</v>
      </c>
      <c r="D2096">
        <v>12</v>
      </c>
      <c r="E2096">
        <v>99</v>
      </c>
      <c r="F2096">
        <v>99</v>
      </c>
      <c r="G2096">
        <v>99</v>
      </c>
      <c r="H2096">
        <v>99</v>
      </c>
      <c r="I2096">
        <v>99</v>
      </c>
      <c r="J2096">
        <v>999</v>
      </c>
      <c r="K2096">
        <v>99</v>
      </c>
      <c r="L2096">
        <v>99</v>
      </c>
      <c r="M2096">
        <v>3</v>
      </c>
      <c r="N2096">
        <v>99</v>
      </c>
      <c r="O2096">
        <v>99</v>
      </c>
      <c r="P2096">
        <v>99</v>
      </c>
      <c r="R2096">
        <v>0</v>
      </c>
    </row>
    <row r="2097" spans="1:37">
      <c r="A2097">
        <v>17</v>
      </c>
      <c r="B2097">
        <v>217</v>
      </c>
      <c r="C2097">
        <v>2022</v>
      </c>
      <c r="D2097">
        <v>1</v>
      </c>
      <c r="E2097">
        <v>99</v>
      </c>
      <c r="F2097">
        <v>99</v>
      </c>
      <c r="G2097">
        <v>99</v>
      </c>
      <c r="H2097">
        <v>99</v>
      </c>
      <c r="I2097">
        <v>99</v>
      </c>
      <c r="J2097">
        <v>999</v>
      </c>
      <c r="K2097">
        <v>99</v>
      </c>
      <c r="L2097">
        <v>99</v>
      </c>
      <c r="M2097">
        <v>4</v>
      </c>
      <c r="N2097">
        <v>99</v>
      </c>
      <c r="O2097">
        <v>99</v>
      </c>
      <c r="P2097">
        <v>99</v>
      </c>
      <c r="R2097">
        <v>0</v>
      </c>
    </row>
    <row r="2098" spans="1:37">
      <c r="A2098">
        <v>17</v>
      </c>
      <c r="B2098">
        <v>218</v>
      </c>
      <c r="C2098">
        <v>2022</v>
      </c>
      <c r="D2098">
        <v>2</v>
      </c>
      <c r="E2098">
        <v>99</v>
      </c>
      <c r="F2098">
        <v>99</v>
      </c>
      <c r="G2098">
        <v>99</v>
      </c>
      <c r="H2098">
        <v>99</v>
      </c>
      <c r="I2098">
        <v>99</v>
      </c>
      <c r="J2098">
        <v>999</v>
      </c>
      <c r="K2098">
        <v>99</v>
      </c>
      <c r="L2098">
        <v>99</v>
      </c>
      <c r="M2098">
        <v>4</v>
      </c>
      <c r="N2098">
        <v>99</v>
      </c>
      <c r="O2098">
        <v>99</v>
      </c>
      <c r="P2098">
        <v>99</v>
      </c>
      <c r="R2098">
        <v>0</v>
      </c>
    </row>
    <row r="2099" spans="1:37">
      <c r="A2099">
        <v>17</v>
      </c>
      <c r="B2099">
        <v>219</v>
      </c>
      <c r="C2099">
        <v>2022</v>
      </c>
      <c r="D2099">
        <v>3</v>
      </c>
      <c r="E2099">
        <v>99</v>
      </c>
      <c r="F2099">
        <v>99</v>
      </c>
      <c r="G2099">
        <v>99</v>
      </c>
      <c r="H2099">
        <v>99</v>
      </c>
      <c r="I2099">
        <v>99</v>
      </c>
      <c r="J2099">
        <v>999</v>
      </c>
      <c r="K2099">
        <v>99</v>
      </c>
      <c r="L2099">
        <v>99</v>
      </c>
      <c r="M2099">
        <v>4</v>
      </c>
      <c r="N2099">
        <v>99</v>
      </c>
      <c r="O2099">
        <v>99</v>
      </c>
      <c r="P2099">
        <v>99</v>
      </c>
      <c r="R2099">
        <v>0</v>
      </c>
    </row>
    <row r="2100" spans="1:37">
      <c r="A2100">
        <v>17</v>
      </c>
      <c r="B2100">
        <v>220</v>
      </c>
      <c r="C2100">
        <v>2022</v>
      </c>
      <c r="D2100">
        <v>4</v>
      </c>
      <c r="E2100">
        <v>99</v>
      </c>
      <c r="F2100">
        <v>99</v>
      </c>
      <c r="G2100">
        <v>99</v>
      </c>
      <c r="H2100">
        <v>99</v>
      </c>
      <c r="I2100">
        <v>99</v>
      </c>
      <c r="J2100">
        <v>999</v>
      </c>
      <c r="K2100">
        <v>99</v>
      </c>
      <c r="L2100">
        <v>99</v>
      </c>
      <c r="M2100">
        <v>4</v>
      </c>
      <c r="N2100">
        <v>99</v>
      </c>
      <c r="O2100">
        <v>99</v>
      </c>
      <c r="P2100">
        <v>99</v>
      </c>
      <c r="Q2100">
        <v>2</v>
      </c>
      <c r="R2100">
        <v>33</v>
      </c>
      <c r="S2100">
        <v>3.6060606060606064</v>
      </c>
      <c r="T2100">
        <v>4</v>
      </c>
      <c r="U2100">
        <v>16.612121212121213</v>
      </c>
      <c r="V2100">
        <v>0</v>
      </c>
      <c r="W2100">
        <v>0</v>
      </c>
      <c r="X2100">
        <v>57.575757575757585</v>
      </c>
      <c r="Y2100">
        <v>0</v>
      </c>
      <c r="Z2100">
        <v>2.5651224290892425</v>
      </c>
      <c r="AA2100">
        <v>0.64851316845553597</v>
      </c>
      <c r="AB2100">
        <v>0</v>
      </c>
      <c r="AC2100">
        <v>20.507090174111365</v>
      </c>
      <c r="AF2100">
        <v>4.8104956268221564</v>
      </c>
      <c r="AG2100">
        <v>3.552565922066476</v>
      </c>
      <c r="AH2100">
        <v>0</v>
      </c>
      <c r="AI2100">
        <v>33</v>
      </c>
      <c r="AJ2100">
        <v>108.6393939393939</v>
      </c>
      <c r="AK2100">
        <v>12.864447807400889</v>
      </c>
    </row>
    <row r="2101" spans="1:37">
      <c r="A2101">
        <v>17</v>
      </c>
      <c r="B2101">
        <v>221</v>
      </c>
      <c r="C2101">
        <v>2022</v>
      </c>
      <c r="D2101">
        <v>5</v>
      </c>
      <c r="E2101">
        <v>99</v>
      </c>
      <c r="F2101">
        <v>99</v>
      </c>
      <c r="G2101">
        <v>99</v>
      </c>
      <c r="H2101">
        <v>99</v>
      </c>
      <c r="I2101">
        <v>99</v>
      </c>
      <c r="J2101">
        <v>999</v>
      </c>
      <c r="K2101">
        <v>99</v>
      </c>
      <c r="L2101">
        <v>99</v>
      </c>
      <c r="M2101">
        <v>4</v>
      </c>
      <c r="N2101">
        <v>99</v>
      </c>
      <c r="O2101">
        <v>99</v>
      </c>
      <c r="P2101">
        <v>99</v>
      </c>
      <c r="R2101">
        <v>0</v>
      </c>
    </row>
    <row r="2102" spans="1:37">
      <c r="A2102">
        <v>17</v>
      </c>
      <c r="B2102">
        <v>222</v>
      </c>
      <c r="C2102">
        <v>2022</v>
      </c>
      <c r="D2102">
        <v>6</v>
      </c>
      <c r="E2102">
        <v>99</v>
      </c>
      <c r="F2102">
        <v>99</v>
      </c>
      <c r="G2102">
        <v>99</v>
      </c>
      <c r="H2102">
        <v>99</v>
      </c>
      <c r="I2102">
        <v>99</v>
      </c>
      <c r="J2102">
        <v>999</v>
      </c>
      <c r="K2102">
        <v>99</v>
      </c>
      <c r="L2102">
        <v>99</v>
      </c>
      <c r="M2102">
        <v>4</v>
      </c>
      <c r="N2102">
        <v>99</v>
      </c>
      <c r="O2102">
        <v>99</v>
      </c>
      <c r="P2102">
        <v>99</v>
      </c>
      <c r="Q2102">
        <v>1</v>
      </c>
      <c r="R2102">
        <v>1</v>
      </c>
      <c r="S2102">
        <v>4</v>
      </c>
      <c r="T2102">
        <v>4</v>
      </c>
      <c r="U2102">
        <v>21.1</v>
      </c>
      <c r="V2102">
        <v>0</v>
      </c>
      <c r="W2102">
        <v>0</v>
      </c>
      <c r="X2102">
        <v>100</v>
      </c>
      <c r="Y2102">
        <v>0</v>
      </c>
      <c r="Z2102">
        <v>0</v>
      </c>
      <c r="AA2102">
        <v>0</v>
      </c>
      <c r="AB2102">
        <v>0</v>
      </c>
      <c r="AF2102">
        <v>0.14749262536873153</v>
      </c>
      <c r="AG2102">
        <v>0.14273441252274624</v>
      </c>
      <c r="AH2102">
        <v>0</v>
      </c>
    </row>
    <row r="2103" spans="1:37">
      <c r="A2103">
        <v>17</v>
      </c>
      <c r="B2103">
        <v>223</v>
      </c>
      <c r="C2103">
        <v>2022</v>
      </c>
      <c r="D2103">
        <v>7</v>
      </c>
      <c r="E2103">
        <v>99</v>
      </c>
      <c r="F2103">
        <v>99</v>
      </c>
      <c r="G2103">
        <v>99</v>
      </c>
      <c r="H2103">
        <v>99</v>
      </c>
      <c r="I2103">
        <v>99</v>
      </c>
      <c r="J2103">
        <v>999</v>
      </c>
      <c r="K2103">
        <v>99</v>
      </c>
      <c r="L2103">
        <v>99</v>
      </c>
      <c r="M2103">
        <v>4</v>
      </c>
      <c r="N2103">
        <v>99</v>
      </c>
      <c r="O2103">
        <v>99</v>
      </c>
      <c r="P2103">
        <v>99</v>
      </c>
      <c r="R2103">
        <v>0</v>
      </c>
    </row>
    <row r="2104" spans="1:37">
      <c r="A2104">
        <v>17</v>
      </c>
      <c r="B2104">
        <v>224</v>
      </c>
      <c r="C2104">
        <v>2022</v>
      </c>
      <c r="D2104">
        <v>8</v>
      </c>
      <c r="E2104">
        <v>99</v>
      </c>
      <c r="F2104">
        <v>99</v>
      </c>
      <c r="G2104">
        <v>99</v>
      </c>
      <c r="H2104">
        <v>99</v>
      </c>
      <c r="I2104">
        <v>99</v>
      </c>
      <c r="J2104">
        <v>999</v>
      </c>
      <c r="K2104">
        <v>99</v>
      </c>
      <c r="L2104">
        <v>99</v>
      </c>
      <c r="M2104">
        <v>4</v>
      </c>
      <c r="N2104">
        <v>99</v>
      </c>
      <c r="O2104">
        <v>99</v>
      </c>
      <c r="P2104">
        <v>99</v>
      </c>
      <c r="Q2104">
        <v>1</v>
      </c>
      <c r="R2104">
        <v>1</v>
      </c>
      <c r="S2104">
        <v>4</v>
      </c>
      <c r="T2104">
        <v>4</v>
      </c>
      <c r="U2104">
        <v>12.4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0</v>
      </c>
      <c r="AF2104">
        <v>0.26629030969563022</v>
      </c>
      <c r="AG2104">
        <v>0.17218874107812379</v>
      </c>
      <c r="AH2104">
        <v>0</v>
      </c>
      <c r="AI2104">
        <v>1</v>
      </c>
      <c r="AJ2104">
        <v>92.3</v>
      </c>
      <c r="AK2104">
        <v>15.769451293561541</v>
      </c>
    </row>
    <row r="2105" spans="1:37">
      <c r="A2105">
        <v>17</v>
      </c>
      <c r="B2105">
        <v>225</v>
      </c>
      <c r="C2105">
        <v>2022</v>
      </c>
      <c r="D2105">
        <v>9</v>
      </c>
      <c r="E2105">
        <v>99</v>
      </c>
      <c r="F2105">
        <v>99</v>
      </c>
      <c r="G2105">
        <v>99</v>
      </c>
      <c r="H2105">
        <v>99</v>
      </c>
      <c r="I2105">
        <v>99</v>
      </c>
      <c r="J2105">
        <v>999</v>
      </c>
      <c r="K2105">
        <v>99</v>
      </c>
      <c r="L2105">
        <v>99</v>
      </c>
      <c r="M2105">
        <v>4</v>
      </c>
      <c r="N2105">
        <v>99</v>
      </c>
      <c r="O2105">
        <v>99</v>
      </c>
      <c r="P2105">
        <v>99</v>
      </c>
      <c r="R2105">
        <v>0</v>
      </c>
    </row>
    <row r="2106" spans="1:37">
      <c r="A2106">
        <v>17</v>
      </c>
      <c r="B2106">
        <v>226</v>
      </c>
      <c r="C2106">
        <v>2022</v>
      </c>
      <c r="D2106">
        <v>10</v>
      </c>
      <c r="E2106">
        <v>99</v>
      </c>
      <c r="F2106">
        <v>99</v>
      </c>
      <c r="G2106">
        <v>99</v>
      </c>
      <c r="H2106">
        <v>99</v>
      </c>
      <c r="I2106">
        <v>99</v>
      </c>
      <c r="J2106">
        <v>999</v>
      </c>
      <c r="K2106">
        <v>99</v>
      </c>
      <c r="L2106">
        <v>99</v>
      </c>
      <c r="M2106">
        <v>4</v>
      </c>
      <c r="N2106">
        <v>99</v>
      </c>
      <c r="O2106">
        <v>99</v>
      </c>
      <c r="P2106">
        <v>99</v>
      </c>
      <c r="Q2106">
        <v>4</v>
      </c>
      <c r="R2106">
        <v>6</v>
      </c>
      <c r="S2106">
        <v>4</v>
      </c>
      <c r="T2106">
        <v>4</v>
      </c>
      <c r="U2106">
        <v>18.516666666666666</v>
      </c>
      <c r="V2106">
        <v>0</v>
      </c>
      <c r="W2106">
        <v>0</v>
      </c>
      <c r="X2106">
        <v>83.333333333333314</v>
      </c>
      <c r="Y2106">
        <v>33.333333333333343</v>
      </c>
      <c r="Z2106">
        <v>5.2202862841887265</v>
      </c>
      <c r="AA2106">
        <v>1.4142135623730951</v>
      </c>
      <c r="AB2106">
        <v>0</v>
      </c>
      <c r="AC2106">
        <v>25.5104356109394</v>
      </c>
      <c r="AF2106">
        <v>0.28790786948176567</v>
      </c>
      <c r="AG2106">
        <v>0.25484281634572375</v>
      </c>
      <c r="AH2106">
        <v>0</v>
      </c>
      <c r="AI2106">
        <v>2</v>
      </c>
      <c r="AJ2106">
        <v>97.449999999999989</v>
      </c>
      <c r="AK2106">
        <v>16.188039249145909</v>
      </c>
    </row>
    <row r="2107" spans="1:37">
      <c r="A2107">
        <v>17</v>
      </c>
      <c r="B2107">
        <v>227</v>
      </c>
      <c r="C2107">
        <v>2022</v>
      </c>
      <c r="D2107">
        <v>11</v>
      </c>
      <c r="E2107">
        <v>99</v>
      </c>
      <c r="F2107">
        <v>99</v>
      </c>
      <c r="G2107">
        <v>99</v>
      </c>
      <c r="H2107">
        <v>99</v>
      </c>
      <c r="I2107">
        <v>99</v>
      </c>
      <c r="J2107">
        <v>999</v>
      </c>
      <c r="K2107">
        <v>99</v>
      </c>
      <c r="L2107">
        <v>99</v>
      </c>
      <c r="M2107">
        <v>4</v>
      </c>
      <c r="N2107">
        <v>99</v>
      </c>
      <c r="O2107">
        <v>99</v>
      </c>
      <c r="P2107">
        <v>99</v>
      </c>
      <c r="Q2107">
        <v>5</v>
      </c>
      <c r="R2107">
        <v>13</v>
      </c>
      <c r="S2107">
        <v>5.1538461538461524</v>
      </c>
      <c r="T2107">
        <v>4</v>
      </c>
      <c r="U2107">
        <v>16.953846153846158</v>
      </c>
      <c r="V2107">
        <v>0</v>
      </c>
      <c r="W2107">
        <v>0</v>
      </c>
      <c r="X2107">
        <v>69.230769230769269</v>
      </c>
      <c r="Y2107">
        <v>0</v>
      </c>
      <c r="Z2107">
        <v>3.660520220409075</v>
      </c>
      <c r="AA2107">
        <v>0.76923076923076883</v>
      </c>
      <c r="AB2107">
        <v>0</v>
      </c>
      <c r="AC2107">
        <v>-28.159091295883339</v>
      </c>
      <c r="AF2107">
        <v>0.83493898522800292</v>
      </c>
      <c r="AG2107">
        <v>0.6678261712713538</v>
      </c>
      <c r="AH2107">
        <v>0</v>
      </c>
      <c r="AI2107">
        <v>7</v>
      </c>
      <c r="AJ2107">
        <v>98.742857142857119</v>
      </c>
      <c r="AK2107">
        <v>15.797649823832071</v>
      </c>
    </row>
    <row r="2108" spans="1:37">
      <c r="A2108">
        <v>17</v>
      </c>
      <c r="B2108">
        <v>228</v>
      </c>
      <c r="C2108">
        <v>2022</v>
      </c>
      <c r="D2108">
        <v>12</v>
      </c>
      <c r="E2108">
        <v>99</v>
      </c>
      <c r="F2108">
        <v>99</v>
      </c>
      <c r="G2108">
        <v>99</v>
      </c>
      <c r="H2108">
        <v>99</v>
      </c>
      <c r="I2108">
        <v>99</v>
      </c>
      <c r="J2108">
        <v>999</v>
      </c>
      <c r="K2108">
        <v>99</v>
      </c>
      <c r="L2108">
        <v>99</v>
      </c>
      <c r="M2108">
        <v>4</v>
      </c>
      <c r="N2108">
        <v>99</v>
      </c>
      <c r="O2108">
        <v>99</v>
      </c>
      <c r="P2108">
        <v>99</v>
      </c>
      <c r="R2108">
        <v>0</v>
      </c>
    </row>
    <row r="2109" spans="1:37">
      <c r="A2109">
        <v>17</v>
      </c>
      <c r="B2109">
        <v>229</v>
      </c>
      <c r="C2109">
        <v>2022</v>
      </c>
      <c r="D2109">
        <v>1</v>
      </c>
      <c r="E2109">
        <v>99</v>
      </c>
      <c r="F2109">
        <v>99</v>
      </c>
      <c r="G2109">
        <v>99</v>
      </c>
      <c r="H2109">
        <v>99</v>
      </c>
      <c r="I2109">
        <v>99</v>
      </c>
      <c r="J2109">
        <v>999</v>
      </c>
      <c r="K2109">
        <v>99</v>
      </c>
      <c r="L2109">
        <v>99</v>
      </c>
      <c r="M2109">
        <v>5</v>
      </c>
      <c r="N2109">
        <v>99</v>
      </c>
      <c r="O2109">
        <v>99</v>
      </c>
      <c r="P2109">
        <v>99</v>
      </c>
      <c r="Q2109">
        <v>49</v>
      </c>
      <c r="R2109">
        <v>456</v>
      </c>
      <c r="S2109">
        <v>5.4100877192982439</v>
      </c>
      <c r="T2109">
        <v>5</v>
      </c>
      <c r="U2109">
        <v>21.425811403508774</v>
      </c>
      <c r="V2109">
        <v>8.7719298245614024</v>
      </c>
      <c r="W2109">
        <v>0</v>
      </c>
      <c r="X2109">
        <v>93.640350877192972</v>
      </c>
      <c r="Y2109">
        <v>29.824561403508781</v>
      </c>
      <c r="Z2109">
        <v>4.4058485103337341</v>
      </c>
      <c r="AA2109">
        <v>1.170089212083911</v>
      </c>
      <c r="AB2109">
        <v>0</v>
      </c>
      <c r="AC2109">
        <v>33.293662547659011</v>
      </c>
      <c r="AF2109">
        <v>67.355982274741521</v>
      </c>
      <c r="AG2109">
        <v>64.332836633653613</v>
      </c>
      <c r="AH2109">
        <v>0</v>
      </c>
      <c r="AI2109">
        <v>0</v>
      </c>
    </row>
    <row r="2110" spans="1:37">
      <c r="A2110">
        <v>17</v>
      </c>
      <c r="B2110">
        <v>230</v>
      </c>
      <c r="C2110">
        <v>2022</v>
      </c>
      <c r="D2110">
        <v>2</v>
      </c>
      <c r="E2110">
        <v>99</v>
      </c>
      <c r="F2110">
        <v>99</v>
      </c>
      <c r="G2110">
        <v>99</v>
      </c>
      <c r="H2110">
        <v>99</v>
      </c>
      <c r="I2110">
        <v>99</v>
      </c>
      <c r="J2110">
        <v>999</v>
      </c>
      <c r="K2110">
        <v>99</v>
      </c>
      <c r="L2110">
        <v>99</v>
      </c>
      <c r="M2110">
        <v>5</v>
      </c>
      <c r="N2110">
        <v>99</v>
      </c>
      <c r="O2110">
        <v>99</v>
      </c>
      <c r="P2110">
        <v>99</v>
      </c>
      <c r="Q2110">
        <v>38</v>
      </c>
      <c r="R2110">
        <v>178</v>
      </c>
      <c r="S2110">
        <v>5.4606741573033686</v>
      </c>
      <c r="T2110">
        <v>5</v>
      </c>
      <c r="U2110">
        <v>21.819101123595505</v>
      </c>
      <c r="V2110">
        <v>10.112359550561798</v>
      </c>
      <c r="W2110">
        <v>0</v>
      </c>
      <c r="X2110">
        <v>88.764044943820224</v>
      </c>
      <c r="Y2110">
        <v>35.393258426966277</v>
      </c>
      <c r="Z2110">
        <v>5.5056738130624163</v>
      </c>
      <c r="AA2110">
        <v>1.2091057125676077</v>
      </c>
      <c r="AB2110">
        <v>0</v>
      </c>
      <c r="AC2110">
        <v>34.325384655363351</v>
      </c>
      <c r="AF2110">
        <v>56.687898089171995</v>
      </c>
      <c r="AG2110">
        <v>53.875818444123837</v>
      </c>
      <c r="AH2110">
        <v>1.1235955056179776</v>
      </c>
      <c r="AI2110">
        <v>0</v>
      </c>
    </row>
    <row r="2111" spans="1:37">
      <c r="A2111">
        <v>17</v>
      </c>
      <c r="B2111">
        <v>231</v>
      </c>
      <c r="C2111">
        <v>2022</v>
      </c>
      <c r="D2111">
        <v>3</v>
      </c>
      <c r="E2111">
        <v>99</v>
      </c>
      <c r="F2111">
        <v>99</v>
      </c>
      <c r="G2111">
        <v>99</v>
      </c>
      <c r="H2111">
        <v>99</v>
      </c>
      <c r="I2111">
        <v>99</v>
      </c>
      <c r="J2111">
        <v>999</v>
      </c>
      <c r="K2111">
        <v>99</v>
      </c>
      <c r="L2111">
        <v>99</v>
      </c>
      <c r="M2111">
        <v>5</v>
      </c>
      <c r="N2111">
        <v>99</v>
      </c>
      <c r="O2111">
        <v>99</v>
      </c>
      <c r="P2111">
        <v>99</v>
      </c>
      <c r="Q2111">
        <v>107</v>
      </c>
      <c r="R2111">
        <v>395</v>
      </c>
      <c r="S2111">
        <v>4.9443037974683524</v>
      </c>
      <c r="T2111">
        <v>5</v>
      </c>
      <c r="U2111">
        <v>21.368607594936694</v>
      </c>
      <c r="V2111">
        <v>10.632911392405061</v>
      </c>
      <c r="W2111">
        <v>0</v>
      </c>
      <c r="X2111">
        <v>88.354430379746844</v>
      </c>
      <c r="Y2111">
        <v>31.139240506329113</v>
      </c>
      <c r="Z2111">
        <v>4.8549780622840784</v>
      </c>
      <c r="AA2111">
        <v>1.3300563265357352</v>
      </c>
      <c r="AB2111">
        <v>0</v>
      </c>
      <c r="AC2111">
        <v>26.432630273798825</v>
      </c>
      <c r="AF2111">
        <v>50.318471337579609</v>
      </c>
      <c r="AG2111">
        <v>47.339050257710255</v>
      </c>
      <c r="AH2111">
        <v>0.75949367088607611</v>
      </c>
      <c r="AI2111">
        <v>3</v>
      </c>
      <c r="AJ2111">
        <v>110.7</v>
      </c>
      <c r="AK2111">
        <v>12.920866875764965</v>
      </c>
    </row>
    <row r="2112" spans="1:37">
      <c r="A2112">
        <v>17</v>
      </c>
      <c r="B2112">
        <v>232</v>
      </c>
      <c r="C2112">
        <v>2022</v>
      </c>
      <c r="D2112">
        <v>4</v>
      </c>
      <c r="E2112">
        <v>99</v>
      </c>
      <c r="F2112">
        <v>99</v>
      </c>
      <c r="G2112">
        <v>99</v>
      </c>
      <c r="H2112">
        <v>99</v>
      </c>
      <c r="I2112">
        <v>99</v>
      </c>
      <c r="J2112">
        <v>999</v>
      </c>
      <c r="K2112">
        <v>99</v>
      </c>
      <c r="L2112">
        <v>99</v>
      </c>
      <c r="M2112">
        <v>5</v>
      </c>
      <c r="N2112">
        <v>99</v>
      </c>
      <c r="O2112">
        <v>99</v>
      </c>
      <c r="P2112">
        <v>99</v>
      </c>
      <c r="Q2112">
        <v>72</v>
      </c>
      <c r="R2112">
        <v>328</v>
      </c>
      <c r="S2112">
        <v>5.0304878048780486</v>
      </c>
      <c r="T2112">
        <v>5</v>
      </c>
      <c r="U2112">
        <v>21.425914634146352</v>
      </c>
      <c r="V2112">
        <v>10.365853658536585</v>
      </c>
      <c r="W2112">
        <v>0</v>
      </c>
      <c r="X2112">
        <v>89.634146341463435</v>
      </c>
      <c r="Y2112">
        <v>35.365853658536594</v>
      </c>
      <c r="Z2112">
        <v>4.7513828942052703</v>
      </c>
      <c r="AA2112">
        <v>1.1838536726065296</v>
      </c>
      <c r="AB2112">
        <v>0</v>
      </c>
      <c r="AC2112">
        <v>36.322371435865072</v>
      </c>
      <c r="AF2112">
        <v>47.813411078717195</v>
      </c>
      <c r="AG2112">
        <v>45.542443506943762</v>
      </c>
      <c r="AH2112">
        <v>0</v>
      </c>
      <c r="AI2112">
        <v>39</v>
      </c>
      <c r="AJ2112">
        <v>109.52307692307699</v>
      </c>
      <c r="AK2112">
        <v>14.101339084985378</v>
      </c>
    </row>
    <row r="2113" spans="1:37">
      <c r="A2113">
        <v>17</v>
      </c>
      <c r="B2113">
        <v>233</v>
      </c>
      <c r="C2113">
        <v>2022</v>
      </c>
      <c r="D2113">
        <v>5</v>
      </c>
      <c r="E2113">
        <v>99</v>
      </c>
      <c r="F2113">
        <v>99</v>
      </c>
      <c r="G2113">
        <v>99</v>
      </c>
      <c r="H2113">
        <v>99</v>
      </c>
      <c r="I2113">
        <v>99</v>
      </c>
      <c r="J2113">
        <v>999</v>
      </c>
      <c r="K2113">
        <v>99</v>
      </c>
      <c r="L2113">
        <v>99</v>
      </c>
      <c r="M2113">
        <v>5</v>
      </c>
      <c r="N2113">
        <v>99</v>
      </c>
      <c r="O2113">
        <v>99</v>
      </c>
      <c r="P2113">
        <v>99</v>
      </c>
      <c r="Q2113">
        <v>59</v>
      </c>
      <c r="R2113">
        <v>245</v>
      </c>
      <c r="S2113">
        <v>5.1632653061224492</v>
      </c>
      <c r="T2113">
        <v>5</v>
      </c>
      <c r="U2113">
        <v>20.051836734693872</v>
      </c>
      <c r="V2113">
        <v>11.836734693877551</v>
      </c>
      <c r="W2113">
        <v>0</v>
      </c>
      <c r="X2113">
        <v>75.91836734693878</v>
      </c>
      <c r="Y2113">
        <v>29.387755102040821</v>
      </c>
      <c r="Z2113">
        <v>5.3434574427736088</v>
      </c>
      <c r="AA2113">
        <v>1.3393104953975563</v>
      </c>
      <c r="AB2113">
        <v>0</v>
      </c>
      <c r="AC2113">
        <v>18.029813471377256</v>
      </c>
      <c r="AF2113">
        <v>50.724637681159422</v>
      </c>
      <c r="AG2113">
        <v>46.289020173182195</v>
      </c>
      <c r="AH2113">
        <v>0</v>
      </c>
      <c r="AI2113">
        <v>0</v>
      </c>
    </row>
    <row r="2114" spans="1:37">
      <c r="A2114">
        <v>17</v>
      </c>
      <c r="B2114">
        <v>234</v>
      </c>
      <c r="C2114">
        <v>2022</v>
      </c>
      <c r="D2114">
        <v>6</v>
      </c>
      <c r="E2114">
        <v>99</v>
      </c>
      <c r="F2114">
        <v>99</v>
      </c>
      <c r="G2114">
        <v>99</v>
      </c>
      <c r="H2114">
        <v>99</v>
      </c>
      <c r="I2114">
        <v>99</v>
      </c>
      <c r="J2114">
        <v>999</v>
      </c>
      <c r="K2114">
        <v>99</v>
      </c>
      <c r="L2114">
        <v>99</v>
      </c>
      <c r="M2114">
        <v>5</v>
      </c>
      <c r="N2114">
        <v>99</v>
      </c>
      <c r="O2114">
        <v>99</v>
      </c>
      <c r="P2114">
        <v>99</v>
      </c>
      <c r="Q2114">
        <v>76</v>
      </c>
      <c r="R2114">
        <v>374</v>
      </c>
      <c r="S2114">
        <v>5.0641711229946518</v>
      </c>
      <c r="T2114">
        <v>5</v>
      </c>
      <c r="U2114">
        <v>20.105080213903744</v>
      </c>
      <c r="V2114">
        <v>9.8930481283422473</v>
      </c>
      <c r="W2114">
        <v>0</v>
      </c>
      <c r="X2114">
        <v>79.679144385026746</v>
      </c>
      <c r="Y2114">
        <v>26.203208556149729</v>
      </c>
      <c r="Z2114">
        <v>4.9530902004377992</v>
      </c>
      <c r="AA2114">
        <v>1.4032619495515297</v>
      </c>
      <c r="AB2114">
        <v>0</v>
      </c>
      <c r="AC2114">
        <v>21.745808175711076</v>
      </c>
      <c r="AF2114">
        <v>55.162241887905616</v>
      </c>
      <c r="AG2114">
        <v>50.865538771672306</v>
      </c>
      <c r="AH2114">
        <v>2.1390374331550803</v>
      </c>
      <c r="AI2114">
        <v>0</v>
      </c>
    </row>
    <row r="2115" spans="1:37">
      <c r="A2115">
        <v>17</v>
      </c>
      <c r="B2115">
        <v>235</v>
      </c>
      <c r="C2115">
        <v>2022</v>
      </c>
      <c r="D2115">
        <v>7</v>
      </c>
      <c r="E2115">
        <v>99</v>
      </c>
      <c r="F2115">
        <v>99</v>
      </c>
      <c r="G2115">
        <v>99</v>
      </c>
      <c r="H2115">
        <v>99</v>
      </c>
      <c r="I2115">
        <v>99</v>
      </c>
      <c r="J2115">
        <v>999</v>
      </c>
      <c r="K2115">
        <v>99</v>
      </c>
      <c r="L2115">
        <v>99</v>
      </c>
      <c r="M2115">
        <v>5</v>
      </c>
      <c r="N2115">
        <v>99</v>
      </c>
      <c r="O2115">
        <v>99</v>
      </c>
      <c r="P2115">
        <v>99</v>
      </c>
      <c r="Q2115">
        <v>13</v>
      </c>
      <c r="R2115">
        <v>51</v>
      </c>
      <c r="S2115">
        <v>4.5490196078431389</v>
      </c>
      <c r="T2115">
        <v>5</v>
      </c>
      <c r="U2115">
        <v>19.476470588235298</v>
      </c>
      <c r="V2115">
        <v>1.9607843137254899</v>
      </c>
      <c r="W2115">
        <v>0</v>
      </c>
      <c r="X2115">
        <v>82.352941176470608</v>
      </c>
      <c r="Y2115">
        <v>17.647058823529413</v>
      </c>
      <c r="Z2115">
        <v>3.5904878818243038</v>
      </c>
      <c r="AA2115">
        <v>1.1081467569368473</v>
      </c>
      <c r="AB2115">
        <v>0</v>
      </c>
      <c r="AC2115">
        <v>18.805031072371786</v>
      </c>
      <c r="AF2115">
        <v>51.515151515151508</v>
      </c>
      <c r="AG2115">
        <v>49.430206519034577</v>
      </c>
      <c r="AH2115">
        <v>0</v>
      </c>
      <c r="AI2115">
        <v>0</v>
      </c>
    </row>
    <row r="2116" spans="1:37">
      <c r="A2116">
        <v>17</v>
      </c>
      <c r="B2116">
        <v>236</v>
      </c>
      <c r="C2116">
        <v>2022</v>
      </c>
      <c r="D2116">
        <v>8</v>
      </c>
      <c r="E2116">
        <v>99</v>
      </c>
      <c r="F2116">
        <v>99</v>
      </c>
      <c r="G2116">
        <v>99</v>
      </c>
      <c r="H2116">
        <v>99</v>
      </c>
      <c r="I2116">
        <v>99</v>
      </c>
      <c r="J2116">
        <v>999</v>
      </c>
      <c r="K2116">
        <v>99</v>
      </c>
      <c r="L2116">
        <v>99</v>
      </c>
      <c r="M2116">
        <v>5</v>
      </c>
      <c r="N2116">
        <v>99</v>
      </c>
      <c r="O2116">
        <v>99</v>
      </c>
      <c r="P2116">
        <v>99</v>
      </c>
      <c r="Q2116">
        <v>51</v>
      </c>
      <c r="R2116">
        <v>171</v>
      </c>
      <c r="S2116">
        <v>5.0994152046783636</v>
      </c>
      <c r="T2116">
        <v>5</v>
      </c>
      <c r="U2116">
        <v>18.488304093567244</v>
      </c>
      <c r="V2116">
        <v>7.6023391812865508</v>
      </c>
      <c r="W2116">
        <v>0</v>
      </c>
      <c r="X2116">
        <v>66.666666666666686</v>
      </c>
      <c r="Y2116">
        <v>18.128654970760238</v>
      </c>
      <c r="Z2116">
        <v>6.5426341817484177</v>
      </c>
      <c r="AA2116">
        <v>1.212290716297642</v>
      </c>
      <c r="AB2116">
        <v>0</v>
      </c>
      <c r="AC2116">
        <v>26.137213094263544</v>
      </c>
      <c r="AF2116">
        <v>45.53564295795276</v>
      </c>
      <c r="AG2116">
        <v>43.901185880523236</v>
      </c>
      <c r="AH2116">
        <v>4.0935672514619883</v>
      </c>
      <c r="AI2116">
        <v>2</v>
      </c>
      <c r="AJ2116">
        <v>100.80000000000003</v>
      </c>
      <c r="AK2116">
        <v>17.053740074338862</v>
      </c>
    </row>
    <row r="2117" spans="1:37">
      <c r="A2117">
        <v>17</v>
      </c>
      <c r="B2117">
        <v>237</v>
      </c>
      <c r="C2117">
        <v>2022</v>
      </c>
      <c r="D2117">
        <v>9</v>
      </c>
      <c r="E2117">
        <v>99</v>
      </c>
      <c r="F2117">
        <v>99</v>
      </c>
      <c r="G2117">
        <v>99</v>
      </c>
      <c r="H2117">
        <v>99</v>
      </c>
      <c r="I2117">
        <v>99</v>
      </c>
      <c r="J2117">
        <v>999</v>
      </c>
      <c r="K2117">
        <v>99</v>
      </c>
      <c r="L2117">
        <v>99</v>
      </c>
      <c r="M2117">
        <v>5</v>
      </c>
      <c r="N2117">
        <v>99</v>
      </c>
      <c r="O2117">
        <v>99</v>
      </c>
      <c r="P2117">
        <v>99</v>
      </c>
      <c r="Q2117">
        <v>71</v>
      </c>
      <c r="R2117">
        <v>275</v>
      </c>
      <c r="S2117">
        <v>4.5236363636363643</v>
      </c>
      <c r="T2117">
        <v>5</v>
      </c>
      <c r="U2117">
        <v>18.175636363636361</v>
      </c>
      <c r="V2117">
        <v>2.9090909090909096</v>
      </c>
      <c r="W2117">
        <v>0</v>
      </c>
      <c r="X2117">
        <v>61.090909090909101</v>
      </c>
      <c r="Y2117">
        <v>13.09090909090909</v>
      </c>
      <c r="Z2117">
        <v>4.9860119839539516</v>
      </c>
      <c r="AA2117">
        <v>1.7210951731503175</v>
      </c>
      <c r="AB2117">
        <v>0</v>
      </c>
      <c r="AC2117">
        <v>27.412703427342048</v>
      </c>
      <c r="AF2117">
        <v>51.305970149253746</v>
      </c>
      <c r="AG2117">
        <v>46.49927436460387</v>
      </c>
      <c r="AH2117">
        <v>4</v>
      </c>
      <c r="AI2117">
        <v>0</v>
      </c>
    </row>
    <row r="2118" spans="1:37">
      <c r="A2118">
        <v>17</v>
      </c>
      <c r="B2118">
        <v>238</v>
      </c>
      <c r="C2118">
        <v>2022</v>
      </c>
      <c r="D2118">
        <v>10</v>
      </c>
      <c r="E2118">
        <v>99</v>
      </c>
      <c r="F2118">
        <v>99</v>
      </c>
      <c r="G2118">
        <v>99</v>
      </c>
      <c r="H2118">
        <v>99</v>
      </c>
      <c r="I2118">
        <v>99</v>
      </c>
      <c r="J2118">
        <v>999</v>
      </c>
      <c r="K2118">
        <v>99</v>
      </c>
      <c r="L2118">
        <v>99</v>
      </c>
      <c r="M2118">
        <v>5</v>
      </c>
      <c r="N2118">
        <v>99</v>
      </c>
      <c r="O2118">
        <v>99</v>
      </c>
      <c r="P2118">
        <v>99</v>
      </c>
      <c r="Q2118">
        <v>204</v>
      </c>
      <c r="R2118">
        <v>1162</v>
      </c>
      <c r="S2118">
        <v>4.7340791738382109</v>
      </c>
      <c r="T2118">
        <v>5</v>
      </c>
      <c r="U2118">
        <v>20.033648881239252</v>
      </c>
      <c r="V2118">
        <v>4.2168674698795172</v>
      </c>
      <c r="W2118">
        <v>0</v>
      </c>
      <c r="X2118">
        <v>83.476764199655747</v>
      </c>
      <c r="Y2118">
        <v>18.846815834767646</v>
      </c>
      <c r="Z2118">
        <v>4.6513868463548311</v>
      </c>
      <c r="AA2118">
        <v>1.461152276978618</v>
      </c>
      <c r="AB2118">
        <v>0</v>
      </c>
      <c r="AC2118">
        <v>15.154325360894745</v>
      </c>
      <c r="AF2118">
        <v>55.758157389635315</v>
      </c>
      <c r="AG2118">
        <v>53.397942448188481</v>
      </c>
      <c r="AH2118">
        <v>0.1721170395869191</v>
      </c>
      <c r="AI2118">
        <v>7</v>
      </c>
      <c r="AJ2118">
        <v>106</v>
      </c>
      <c r="AK2118">
        <v>15.578489436491123</v>
      </c>
    </row>
    <row r="2119" spans="1:37">
      <c r="A2119">
        <v>17</v>
      </c>
      <c r="B2119">
        <v>239</v>
      </c>
      <c r="C2119">
        <v>2022</v>
      </c>
      <c r="D2119">
        <v>11</v>
      </c>
      <c r="E2119">
        <v>99</v>
      </c>
      <c r="F2119">
        <v>99</v>
      </c>
      <c r="G2119">
        <v>99</v>
      </c>
      <c r="H2119">
        <v>99</v>
      </c>
      <c r="I2119">
        <v>99</v>
      </c>
      <c r="J2119">
        <v>999</v>
      </c>
      <c r="K2119">
        <v>99</v>
      </c>
      <c r="L2119">
        <v>99</v>
      </c>
      <c r="M2119">
        <v>5</v>
      </c>
      <c r="N2119">
        <v>99</v>
      </c>
      <c r="O2119">
        <v>99</v>
      </c>
      <c r="P2119">
        <v>99</v>
      </c>
      <c r="Q2119">
        <v>132</v>
      </c>
      <c r="R2119">
        <v>968</v>
      </c>
      <c r="S2119">
        <v>5.322314049586776</v>
      </c>
      <c r="T2119">
        <v>5</v>
      </c>
      <c r="U2119">
        <v>20.638016528925657</v>
      </c>
      <c r="V2119">
        <v>7.7479338842975212</v>
      </c>
      <c r="W2119">
        <v>0</v>
      </c>
      <c r="X2119">
        <v>89.566115702479351</v>
      </c>
      <c r="Y2119">
        <v>21.280991735537185</v>
      </c>
      <c r="Z2119">
        <v>4.2130774602037215</v>
      </c>
      <c r="AA2119">
        <v>1.385222338170391</v>
      </c>
      <c r="AB2119">
        <v>0</v>
      </c>
      <c r="AC2119">
        <v>31.411684186075444</v>
      </c>
      <c r="AF2119">
        <v>62.170841361592814</v>
      </c>
      <c r="AG2119">
        <v>60.53341251901368</v>
      </c>
      <c r="AH2119">
        <v>0.41322314049586795</v>
      </c>
      <c r="AI2119">
        <v>5</v>
      </c>
      <c r="AJ2119">
        <v>100.92</v>
      </c>
      <c r="AK2119">
        <v>17.698958246161286</v>
      </c>
    </row>
    <row r="2120" spans="1:37">
      <c r="A2120">
        <v>17</v>
      </c>
      <c r="B2120">
        <v>240</v>
      </c>
      <c r="C2120">
        <v>2022</v>
      </c>
      <c r="D2120">
        <v>12</v>
      </c>
      <c r="E2120">
        <v>99</v>
      </c>
      <c r="F2120">
        <v>99</v>
      </c>
      <c r="G2120">
        <v>99</v>
      </c>
      <c r="H2120">
        <v>99</v>
      </c>
      <c r="I2120">
        <v>99</v>
      </c>
      <c r="J2120">
        <v>999</v>
      </c>
      <c r="K2120">
        <v>99</v>
      </c>
      <c r="L2120">
        <v>99</v>
      </c>
      <c r="M2120">
        <v>5</v>
      </c>
      <c r="N2120">
        <v>99</v>
      </c>
      <c r="O2120">
        <v>99</v>
      </c>
      <c r="P2120">
        <v>99</v>
      </c>
      <c r="Q2120">
        <v>51</v>
      </c>
      <c r="R2120">
        <v>329</v>
      </c>
      <c r="S2120">
        <v>5.1793313069908802</v>
      </c>
      <c r="T2120">
        <v>5</v>
      </c>
      <c r="U2120">
        <v>19.54893617021278</v>
      </c>
      <c r="V2120">
        <v>4.5592705167173264</v>
      </c>
      <c r="W2120">
        <v>0</v>
      </c>
      <c r="X2120">
        <v>80.85106382978725</v>
      </c>
      <c r="Y2120">
        <v>17.933130699088139</v>
      </c>
      <c r="Z2120">
        <v>4.4194933375520709</v>
      </c>
      <c r="AA2120">
        <v>1.0261318946956437</v>
      </c>
      <c r="AB2120">
        <v>0</v>
      </c>
      <c r="AC2120">
        <v>18.050339388931011</v>
      </c>
      <c r="AF2120">
        <v>67.556468172484614</v>
      </c>
      <c r="AG2120">
        <v>65.231193646865549</v>
      </c>
      <c r="AH2120">
        <v>0.91185410334346528</v>
      </c>
      <c r="AI2120">
        <v>0</v>
      </c>
    </row>
    <row r="2121" spans="1:37">
      <c r="A2121">
        <v>17</v>
      </c>
      <c r="B2121">
        <v>241</v>
      </c>
      <c r="C2121">
        <v>2022</v>
      </c>
      <c r="D2121">
        <v>1</v>
      </c>
      <c r="E2121">
        <v>99</v>
      </c>
      <c r="F2121">
        <v>99</v>
      </c>
      <c r="G2121">
        <v>99</v>
      </c>
      <c r="H2121">
        <v>99</v>
      </c>
      <c r="I2121">
        <v>99</v>
      </c>
      <c r="J2121">
        <v>999</v>
      </c>
      <c r="K2121">
        <v>99</v>
      </c>
      <c r="L2121">
        <v>99</v>
      </c>
      <c r="M2121">
        <v>6</v>
      </c>
      <c r="N2121">
        <v>99</v>
      </c>
      <c r="O2121">
        <v>99</v>
      </c>
      <c r="P2121">
        <v>99</v>
      </c>
      <c r="R2121">
        <v>0</v>
      </c>
    </row>
    <row r="2122" spans="1:37">
      <c r="A2122">
        <v>17</v>
      </c>
      <c r="B2122">
        <v>242</v>
      </c>
      <c r="C2122">
        <v>2022</v>
      </c>
      <c r="D2122">
        <v>2</v>
      </c>
      <c r="E2122">
        <v>99</v>
      </c>
      <c r="F2122">
        <v>99</v>
      </c>
      <c r="G2122">
        <v>99</v>
      </c>
      <c r="H2122">
        <v>99</v>
      </c>
      <c r="I2122">
        <v>99</v>
      </c>
      <c r="J2122">
        <v>999</v>
      </c>
      <c r="K2122">
        <v>99</v>
      </c>
      <c r="L2122">
        <v>99</v>
      </c>
      <c r="M2122">
        <v>6</v>
      </c>
      <c r="N2122">
        <v>99</v>
      </c>
      <c r="O2122">
        <v>99</v>
      </c>
      <c r="P2122">
        <v>99</v>
      </c>
      <c r="R2122">
        <v>0</v>
      </c>
    </row>
    <row r="2123" spans="1:37">
      <c r="A2123">
        <v>17</v>
      </c>
      <c r="B2123">
        <v>243</v>
      </c>
      <c r="C2123">
        <v>2022</v>
      </c>
      <c r="D2123">
        <v>3</v>
      </c>
      <c r="E2123">
        <v>99</v>
      </c>
      <c r="F2123">
        <v>99</v>
      </c>
      <c r="G2123">
        <v>99</v>
      </c>
      <c r="H2123">
        <v>99</v>
      </c>
      <c r="I2123">
        <v>99</v>
      </c>
      <c r="J2123">
        <v>999</v>
      </c>
      <c r="K2123">
        <v>99</v>
      </c>
      <c r="L2123">
        <v>99</v>
      </c>
      <c r="M2123">
        <v>6</v>
      </c>
      <c r="N2123">
        <v>99</v>
      </c>
      <c r="O2123">
        <v>99</v>
      </c>
      <c r="P2123">
        <v>99</v>
      </c>
      <c r="R2123">
        <v>0</v>
      </c>
    </row>
    <row r="2124" spans="1:37">
      <c r="A2124">
        <v>17</v>
      </c>
      <c r="B2124">
        <v>244</v>
      </c>
      <c r="C2124">
        <v>2022</v>
      </c>
      <c r="D2124">
        <v>4</v>
      </c>
      <c r="E2124">
        <v>99</v>
      </c>
      <c r="F2124">
        <v>99</v>
      </c>
      <c r="G2124">
        <v>99</v>
      </c>
      <c r="H2124">
        <v>99</v>
      </c>
      <c r="I2124">
        <v>99</v>
      </c>
      <c r="J2124">
        <v>999</v>
      </c>
      <c r="K2124">
        <v>99</v>
      </c>
      <c r="L2124">
        <v>99</v>
      </c>
      <c r="M2124">
        <v>6</v>
      </c>
      <c r="N2124">
        <v>99</v>
      </c>
      <c r="O2124">
        <v>99</v>
      </c>
      <c r="P2124">
        <v>99</v>
      </c>
      <c r="Q2124">
        <v>1</v>
      </c>
      <c r="R2124">
        <v>15</v>
      </c>
      <c r="S2124">
        <v>5.2</v>
      </c>
      <c r="T2124">
        <v>6</v>
      </c>
      <c r="U2124">
        <v>18.959999999999997</v>
      </c>
      <c r="V2124">
        <v>0</v>
      </c>
      <c r="W2124">
        <v>0</v>
      </c>
      <c r="X2124">
        <v>86.666666666666686</v>
      </c>
      <c r="Y2124">
        <v>6.6666666666666687</v>
      </c>
      <c r="Z2124">
        <v>2.5392387310635995</v>
      </c>
      <c r="AA2124">
        <v>0.65319726474217998</v>
      </c>
      <c r="AB2124">
        <v>0</v>
      </c>
      <c r="AC2124">
        <v>46.30344764958312</v>
      </c>
      <c r="AF2124">
        <v>2.1865889212827985</v>
      </c>
      <c r="AG2124">
        <v>1.8430312809845055</v>
      </c>
      <c r="AH2124">
        <v>0</v>
      </c>
      <c r="AI2124">
        <v>15</v>
      </c>
      <c r="AJ2124">
        <v>106.93333333333329</v>
      </c>
      <c r="AK2124">
        <v>15.490830230422118</v>
      </c>
    </row>
    <row r="2125" spans="1:37">
      <c r="A2125">
        <v>17</v>
      </c>
      <c r="B2125">
        <v>245</v>
      </c>
      <c r="C2125">
        <v>2022</v>
      </c>
      <c r="D2125">
        <v>5</v>
      </c>
      <c r="E2125">
        <v>99</v>
      </c>
      <c r="F2125">
        <v>99</v>
      </c>
      <c r="G2125">
        <v>99</v>
      </c>
      <c r="H2125">
        <v>99</v>
      </c>
      <c r="I2125">
        <v>99</v>
      </c>
      <c r="J2125">
        <v>999</v>
      </c>
      <c r="K2125">
        <v>99</v>
      </c>
      <c r="L2125">
        <v>99</v>
      </c>
      <c r="M2125">
        <v>6</v>
      </c>
      <c r="N2125">
        <v>99</v>
      </c>
      <c r="O2125">
        <v>99</v>
      </c>
      <c r="P2125">
        <v>99</v>
      </c>
      <c r="R2125">
        <v>0</v>
      </c>
    </row>
    <row r="2126" spans="1:37">
      <c r="A2126">
        <v>17</v>
      </c>
      <c r="B2126">
        <v>246</v>
      </c>
      <c r="C2126">
        <v>2022</v>
      </c>
      <c r="D2126">
        <v>6</v>
      </c>
      <c r="E2126">
        <v>99</v>
      </c>
      <c r="F2126">
        <v>99</v>
      </c>
      <c r="G2126">
        <v>99</v>
      </c>
      <c r="H2126">
        <v>99</v>
      </c>
      <c r="I2126">
        <v>99</v>
      </c>
      <c r="J2126">
        <v>999</v>
      </c>
      <c r="K2126">
        <v>99</v>
      </c>
      <c r="L2126">
        <v>99</v>
      </c>
      <c r="M2126">
        <v>6</v>
      </c>
      <c r="N2126">
        <v>99</v>
      </c>
      <c r="O2126">
        <v>99</v>
      </c>
      <c r="P2126">
        <v>99</v>
      </c>
      <c r="Q2126">
        <v>1</v>
      </c>
      <c r="R2126">
        <v>1</v>
      </c>
      <c r="S2126">
        <v>8</v>
      </c>
      <c r="T2126">
        <v>6</v>
      </c>
      <c r="U2126">
        <v>41.5</v>
      </c>
      <c r="V2126">
        <v>0</v>
      </c>
      <c r="W2126">
        <v>0</v>
      </c>
      <c r="X2126">
        <v>100</v>
      </c>
      <c r="Y2126">
        <v>100</v>
      </c>
      <c r="Z2126">
        <v>0</v>
      </c>
      <c r="AA2126">
        <v>0</v>
      </c>
      <c r="AB2126">
        <v>0</v>
      </c>
      <c r="AF2126">
        <v>0.14749262536873153</v>
      </c>
      <c r="AG2126">
        <v>0.28073356017506962</v>
      </c>
      <c r="AH2126">
        <v>0</v>
      </c>
      <c r="AI2126">
        <v>1</v>
      </c>
      <c r="AJ2126">
        <v>128.1</v>
      </c>
      <c r="AK2126">
        <v>19.742434575502063</v>
      </c>
    </row>
    <row r="2127" spans="1:37">
      <c r="A2127">
        <v>17</v>
      </c>
      <c r="B2127">
        <v>247</v>
      </c>
      <c r="C2127">
        <v>2022</v>
      </c>
      <c r="D2127">
        <v>7</v>
      </c>
      <c r="E2127">
        <v>99</v>
      </c>
      <c r="F2127">
        <v>99</v>
      </c>
      <c r="G2127">
        <v>99</v>
      </c>
      <c r="H2127">
        <v>99</v>
      </c>
      <c r="I2127">
        <v>99</v>
      </c>
      <c r="J2127">
        <v>999</v>
      </c>
      <c r="K2127">
        <v>99</v>
      </c>
      <c r="L2127">
        <v>99</v>
      </c>
      <c r="M2127">
        <v>6</v>
      </c>
      <c r="N2127">
        <v>99</v>
      </c>
      <c r="O2127">
        <v>99</v>
      </c>
      <c r="P2127">
        <v>99</v>
      </c>
      <c r="R2127">
        <v>0</v>
      </c>
    </row>
    <row r="2128" spans="1:37">
      <c r="A2128">
        <v>17</v>
      </c>
      <c r="B2128">
        <v>248</v>
      </c>
      <c r="C2128">
        <v>2022</v>
      </c>
      <c r="D2128">
        <v>8</v>
      </c>
      <c r="E2128">
        <v>99</v>
      </c>
      <c r="F2128">
        <v>99</v>
      </c>
      <c r="G2128">
        <v>99</v>
      </c>
      <c r="H2128">
        <v>99</v>
      </c>
      <c r="I2128">
        <v>99</v>
      </c>
      <c r="J2128">
        <v>999</v>
      </c>
      <c r="K2128">
        <v>99</v>
      </c>
      <c r="L2128">
        <v>99</v>
      </c>
      <c r="M2128">
        <v>6</v>
      </c>
      <c r="N2128">
        <v>99</v>
      </c>
      <c r="O2128">
        <v>99</v>
      </c>
      <c r="P2128">
        <v>99</v>
      </c>
      <c r="R2128">
        <v>0</v>
      </c>
    </row>
    <row r="2129" spans="1:37">
      <c r="A2129">
        <v>17</v>
      </c>
      <c r="B2129">
        <v>249</v>
      </c>
      <c r="C2129">
        <v>2022</v>
      </c>
      <c r="D2129">
        <v>9</v>
      </c>
      <c r="E2129">
        <v>99</v>
      </c>
      <c r="F2129">
        <v>99</v>
      </c>
      <c r="G2129">
        <v>99</v>
      </c>
      <c r="H2129">
        <v>99</v>
      </c>
      <c r="I2129">
        <v>99</v>
      </c>
      <c r="J2129">
        <v>999</v>
      </c>
      <c r="K2129">
        <v>99</v>
      </c>
      <c r="L2129">
        <v>99</v>
      </c>
      <c r="M2129">
        <v>6</v>
      </c>
      <c r="N2129">
        <v>99</v>
      </c>
      <c r="O2129">
        <v>99</v>
      </c>
      <c r="P2129">
        <v>99</v>
      </c>
      <c r="R2129">
        <v>0</v>
      </c>
    </row>
    <row r="2130" spans="1:37">
      <c r="A2130">
        <v>17</v>
      </c>
      <c r="B2130">
        <v>250</v>
      </c>
      <c r="C2130">
        <v>2022</v>
      </c>
      <c r="D2130">
        <v>10</v>
      </c>
      <c r="E2130">
        <v>99</v>
      </c>
      <c r="F2130">
        <v>99</v>
      </c>
      <c r="G2130">
        <v>99</v>
      </c>
      <c r="H2130">
        <v>99</v>
      </c>
      <c r="I2130">
        <v>99</v>
      </c>
      <c r="J2130">
        <v>999</v>
      </c>
      <c r="K2130">
        <v>99</v>
      </c>
      <c r="L2130">
        <v>99</v>
      </c>
      <c r="M2130">
        <v>6</v>
      </c>
      <c r="N2130">
        <v>99</v>
      </c>
      <c r="O2130">
        <v>99</v>
      </c>
      <c r="P2130">
        <v>99</v>
      </c>
      <c r="Q2130">
        <v>4</v>
      </c>
      <c r="R2130">
        <v>6</v>
      </c>
      <c r="S2130">
        <v>4.6666666666666679</v>
      </c>
      <c r="T2130">
        <v>6</v>
      </c>
      <c r="U2130">
        <v>18.566666666666663</v>
      </c>
      <c r="V2130">
        <v>0</v>
      </c>
      <c r="W2130">
        <v>0</v>
      </c>
      <c r="X2130">
        <v>66.666666666666686</v>
      </c>
      <c r="Y2130">
        <v>0</v>
      </c>
      <c r="Z2130">
        <v>2.6824532718307568</v>
      </c>
      <c r="AA2130">
        <v>0.74535599249992757</v>
      </c>
      <c r="AB2130">
        <v>0</v>
      </c>
      <c r="AC2130">
        <v>38.623033640687055</v>
      </c>
      <c r="AF2130">
        <v>0.28790786948176567</v>
      </c>
      <c r="AG2130">
        <v>0.25553096076429904</v>
      </c>
      <c r="AH2130">
        <v>0</v>
      </c>
      <c r="AI2130">
        <v>3</v>
      </c>
      <c r="AJ2130">
        <v>105</v>
      </c>
      <c r="AK2130">
        <v>13.303099017384739</v>
      </c>
    </row>
    <row r="2131" spans="1:37">
      <c r="A2131">
        <v>17</v>
      </c>
      <c r="B2131">
        <v>251</v>
      </c>
      <c r="C2131">
        <v>2022</v>
      </c>
      <c r="D2131">
        <v>11</v>
      </c>
      <c r="E2131">
        <v>99</v>
      </c>
      <c r="F2131">
        <v>99</v>
      </c>
      <c r="G2131">
        <v>99</v>
      </c>
      <c r="H2131">
        <v>99</v>
      </c>
      <c r="I2131">
        <v>99</v>
      </c>
      <c r="J2131">
        <v>999</v>
      </c>
      <c r="K2131">
        <v>99</v>
      </c>
      <c r="L2131">
        <v>99</v>
      </c>
      <c r="M2131">
        <v>6</v>
      </c>
      <c r="N2131">
        <v>99</v>
      </c>
      <c r="O2131">
        <v>99</v>
      </c>
      <c r="P2131">
        <v>99</v>
      </c>
      <c r="Q2131">
        <v>3</v>
      </c>
      <c r="R2131">
        <v>5</v>
      </c>
      <c r="S2131">
        <v>6.2</v>
      </c>
      <c r="T2131">
        <v>6</v>
      </c>
      <c r="U2131">
        <v>19.18</v>
      </c>
      <c r="V2131">
        <v>0</v>
      </c>
      <c r="W2131">
        <v>0</v>
      </c>
      <c r="X2131">
        <v>60</v>
      </c>
      <c r="Y2131">
        <v>20</v>
      </c>
      <c r="Z2131">
        <v>4.2442431598578434</v>
      </c>
      <c r="AA2131">
        <v>0.97979589711326975</v>
      </c>
      <c r="AB2131">
        <v>0</v>
      </c>
      <c r="AC2131">
        <v>29.433746412900842</v>
      </c>
      <c r="AF2131">
        <v>0.32113037893384716</v>
      </c>
      <c r="AG2131">
        <v>0.29058316617478602</v>
      </c>
      <c r="AH2131">
        <v>0</v>
      </c>
      <c r="AI2131">
        <v>2</v>
      </c>
      <c r="AJ2131">
        <v>95.5</v>
      </c>
      <c r="AK2131">
        <v>16.178079017780025</v>
      </c>
    </row>
    <row r="2132" spans="1:37">
      <c r="A2132">
        <v>17</v>
      </c>
      <c r="B2132">
        <v>252</v>
      </c>
      <c r="C2132">
        <v>2022</v>
      </c>
      <c r="D2132">
        <v>12</v>
      </c>
      <c r="E2132">
        <v>99</v>
      </c>
      <c r="F2132">
        <v>99</v>
      </c>
      <c r="G2132">
        <v>99</v>
      </c>
      <c r="H2132">
        <v>99</v>
      </c>
      <c r="I2132">
        <v>99</v>
      </c>
      <c r="J2132">
        <v>999</v>
      </c>
      <c r="K2132">
        <v>99</v>
      </c>
      <c r="L2132">
        <v>99</v>
      </c>
      <c r="M2132">
        <v>6</v>
      </c>
      <c r="N2132">
        <v>99</v>
      </c>
      <c r="O2132">
        <v>99</v>
      </c>
      <c r="P2132">
        <v>99</v>
      </c>
      <c r="Q2132">
        <v>1</v>
      </c>
      <c r="R2132">
        <v>1</v>
      </c>
      <c r="S2132">
        <v>5</v>
      </c>
      <c r="T2132">
        <v>6</v>
      </c>
      <c r="U2132">
        <v>27.9</v>
      </c>
      <c r="V2132">
        <v>0</v>
      </c>
      <c r="W2132">
        <v>0</v>
      </c>
      <c r="X2132">
        <v>100</v>
      </c>
      <c r="Y2132">
        <v>100</v>
      </c>
      <c r="Z2132">
        <v>0</v>
      </c>
      <c r="AA2132">
        <v>0</v>
      </c>
      <c r="AB2132">
        <v>0</v>
      </c>
      <c r="AF2132">
        <v>0.20533880903490756</v>
      </c>
      <c r="AG2132">
        <v>0.28297007008326819</v>
      </c>
      <c r="AH2132">
        <v>0</v>
      </c>
    </row>
    <row r="2133" spans="1:37">
      <c r="A2133">
        <v>17</v>
      </c>
      <c r="B2133">
        <v>253</v>
      </c>
      <c r="C2133">
        <v>2022</v>
      </c>
      <c r="D2133">
        <v>1</v>
      </c>
      <c r="E2133">
        <v>99</v>
      </c>
      <c r="F2133">
        <v>99</v>
      </c>
      <c r="G2133">
        <v>99</v>
      </c>
      <c r="H2133">
        <v>99</v>
      </c>
      <c r="I2133">
        <v>99</v>
      </c>
      <c r="J2133">
        <v>999</v>
      </c>
      <c r="K2133">
        <v>99</v>
      </c>
      <c r="L2133">
        <v>99</v>
      </c>
      <c r="M2133">
        <v>7</v>
      </c>
      <c r="N2133">
        <v>99</v>
      </c>
      <c r="O2133">
        <v>99</v>
      </c>
      <c r="P2133">
        <v>99</v>
      </c>
      <c r="R2133">
        <v>0</v>
      </c>
    </row>
    <row r="2134" spans="1:37">
      <c r="A2134">
        <v>17</v>
      </c>
      <c r="B2134">
        <v>254</v>
      </c>
      <c r="C2134">
        <v>2022</v>
      </c>
      <c r="D2134">
        <v>2</v>
      </c>
      <c r="E2134">
        <v>99</v>
      </c>
      <c r="F2134">
        <v>99</v>
      </c>
      <c r="G2134">
        <v>99</v>
      </c>
      <c r="H2134">
        <v>99</v>
      </c>
      <c r="I2134">
        <v>99</v>
      </c>
      <c r="J2134">
        <v>999</v>
      </c>
      <c r="K2134">
        <v>99</v>
      </c>
      <c r="L2134">
        <v>99</v>
      </c>
      <c r="M2134">
        <v>7</v>
      </c>
      <c r="N2134">
        <v>99</v>
      </c>
      <c r="O2134">
        <v>99</v>
      </c>
      <c r="P2134">
        <v>99</v>
      </c>
      <c r="R2134">
        <v>0</v>
      </c>
    </row>
    <row r="2135" spans="1:37">
      <c r="A2135">
        <v>17</v>
      </c>
      <c r="B2135">
        <v>255</v>
      </c>
      <c r="C2135">
        <v>2022</v>
      </c>
      <c r="D2135">
        <v>3</v>
      </c>
      <c r="E2135">
        <v>99</v>
      </c>
      <c r="F2135">
        <v>99</v>
      </c>
      <c r="G2135">
        <v>99</v>
      </c>
      <c r="H2135">
        <v>99</v>
      </c>
      <c r="I2135">
        <v>99</v>
      </c>
      <c r="J2135">
        <v>999</v>
      </c>
      <c r="K2135">
        <v>99</v>
      </c>
      <c r="L2135">
        <v>99</v>
      </c>
      <c r="M2135">
        <v>7</v>
      </c>
      <c r="N2135">
        <v>99</v>
      </c>
      <c r="O2135">
        <v>99</v>
      </c>
      <c r="P2135">
        <v>99</v>
      </c>
      <c r="R2135">
        <v>0</v>
      </c>
    </row>
    <row r="2136" spans="1:37">
      <c r="A2136">
        <v>17</v>
      </c>
      <c r="B2136">
        <v>256</v>
      </c>
      <c r="C2136">
        <v>2022</v>
      </c>
      <c r="D2136">
        <v>4</v>
      </c>
      <c r="E2136">
        <v>99</v>
      </c>
      <c r="F2136">
        <v>99</v>
      </c>
      <c r="G2136">
        <v>99</v>
      </c>
      <c r="H2136">
        <v>99</v>
      </c>
      <c r="I2136">
        <v>99</v>
      </c>
      <c r="J2136">
        <v>999</v>
      </c>
      <c r="K2136">
        <v>99</v>
      </c>
      <c r="L2136">
        <v>99</v>
      </c>
      <c r="M2136">
        <v>7</v>
      </c>
      <c r="N2136">
        <v>99</v>
      </c>
      <c r="O2136">
        <v>99</v>
      </c>
      <c r="P2136">
        <v>99</v>
      </c>
      <c r="Q2136">
        <v>2</v>
      </c>
      <c r="R2136">
        <v>8</v>
      </c>
      <c r="S2136">
        <v>5.625</v>
      </c>
      <c r="T2136">
        <v>7</v>
      </c>
      <c r="U2136">
        <v>20.462500000000006</v>
      </c>
      <c r="V2136">
        <v>12.5</v>
      </c>
      <c r="W2136">
        <v>0</v>
      </c>
      <c r="X2136">
        <v>87.5</v>
      </c>
      <c r="Y2136">
        <v>37.5</v>
      </c>
      <c r="Z2136">
        <v>3.9849521640792513</v>
      </c>
      <c r="AA2136">
        <v>1.1110243021644484</v>
      </c>
      <c r="AB2136">
        <v>0</v>
      </c>
      <c r="AC2136">
        <v>78.735923406809619</v>
      </c>
      <c r="AF2136">
        <v>1.1661807580174921</v>
      </c>
      <c r="AG2136">
        <v>1.0608446578662576</v>
      </c>
      <c r="AH2136">
        <v>0</v>
      </c>
      <c r="AI2136">
        <v>8</v>
      </c>
      <c r="AJ2136">
        <v>107.93749999999999</v>
      </c>
      <c r="AK2136">
        <v>16.140376448803043</v>
      </c>
    </row>
    <row r="2137" spans="1:37">
      <c r="A2137">
        <v>17</v>
      </c>
      <c r="B2137">
        <v>257</v>
      </c>
      <c r="C2137">
        <v>2022</v>
      </c>
      <c r="D2137">
        <v>5</v>
      </c>
      <c r="E2137">
        <v>99</v>
      </c>
      <c r="F2137">
        <v>99</v>
      </c>
      <c r="G2137">
        <v>99</v>
      </c>
      <c r="H2137">
        <v>99</v>
      </c>
      <c r="I2137">
        <v>99</v>
      </c>
      <c r="J2137">
        <v>999</v>
      </c>
      <c r="K2137">
        <v>99</v>
      </c>
      <c r="L2137">
        <v>99</v>
      </c>
      <c r="M2137">
        <v>7</v>
      </c>
      <c r="N2137">
        <v>99</v>
      </c>
      <c r="O2137">
        <v>99</v>
      </c>
      <c r="P2137">
        <v>99</v>
      </c>
      <c r="R2137">
        <v>0</v>
      </c>
    </row>
    <row r="2138" spans="1:37">
      <c r="A2138">
        <v>17</v>
      </c>
      <c r="B2138">
        <v>258</v>
      </c>
      <c r="C2138">
        <v>2022</v>
      </c>
      <c r="D2138">
        <v>6</v>
      </c>
      <c r="E2138">
        <v>99</v>
      </c>
      <c r="F2138">
        <v>99</v>
      </c>
      <c r="G2138">
        <v>99</v>
      </c>
      <c r="H2138">
        <v>99</v>
      </c>
      <c r="I2138">
        <v>99</v>
      </c>
      <c r="J2138">
        <v>999</v>
      </c>
      <c r="K2138">
        <v>99</v>
      </c>
      <c r="L2138">
        <v>99</v>
      </c>
      <c r="M2138">
        <v>7</v>
      </c>
      <c r="N2138">
        <v>99</v>
      </c>
      <c r="O2138">
        <v>99</v>
      </c>
      <c r="P2138">
        <v>99</v>
      </c>
      <c r="R2138">
        <v>0</v>
      </c>
    </row>
    <row r="2139" spans="1:37">
      <c r="A2139">
        <v>17</v>
      </c>
      <c r="B2139">
        <v>259</v>
      </c>
      <c r="C2139">
        <v>2022</v>
      </c>
      <c r="D2139">
        <v>7</v>
      </c>
      <c r="E2139">
        <v>99</v>
      </c>
      <c r="F2139">
        <v>99</v>
      </c>
      <c r="G2139">
        <v>99</v>
      </c>
      <c r="H2139">
        <v>99</v>
      </c>
      <c r="I2139">
        <v>99</v>
      </c>
      <c r="J2139">
        <v>999</v>
      </c>
      <c r="K2139">
        <v>99</v>
      </c>
      <c r="L2139">
        <v>99</v>
      </c>
      <c r="M2139">
        <v>7</v>
      </c>
      <c r="N2139">
        <v>99</v>
      </c>
      <c r="O2139">
        <v>99</v>
      </c>
      <c r="P2139">
        <v>99</v>
      </c>
      <c r="R2139">
        <v>0</v>
      </c>
    </row>
    <row r="2140" spans="1:37">
      <c r="A2140">
        <v>17</v>
      </c>
      <c r="B2140">
        <v>260</v>
      </c>
      <c r="C2140">
        <v>2022</v>
      </c>
      <c r="D2140">
        <v>8</v>
      </c>
      <c r="E2140">
        <v>99</v>
      </c>
      <c r="F2140">
        <v>99</v>
      </c>
      <c r="G2140">
        <v>99</v>
      </c>
      <c r="H2140">
        <v>99</v>
      </c>
      <c r="I2140">
        <v>99</v>
      </c>
      <c r="J2140">
        <v>999</v>
      </c>
      <c r="K2140">
        <v>99</v>
      </c>
      <c r="L2140">
        <v>99</v>
      </c>
      <c r="M2140">
        <v>7</v>
      </c>
      <c r="N2140">
        <v>99</v>
      </c>
      <c r="O2140">
        <v>99</v>
      </c>
      <c r="P2140">
        <v>99</v>
      </c>
      <c r="R2140">
        <v>0</v>
      </c>
    </row>
    <row r="2141" spans="1:37">
      <c r="A2141">
        <v>17</v>
      </c>
      <c r="B2141">
        <v>261</v>
      </c>
      <c r="C2141">
        <v>2022</v>
      </c>
      <c r="D2141">
        <v>9</v>
      </c>
      <c r="E2141">
        <v>99</v>
      </c>
      <c r="F2141">
        <v>99</v>
      </c>
      <c r="G2141">
        <v>99</v>
      </c>
      <c r="H2141">
        <v>99</v>
      </c>
      <c r="I2141">
        <v>99</v>
      </c>
      <c r="J2141">
        <v>999</v>
      </c>
      <c r="K2141">
        <v>99</v>
      </c>
      <c r="L2141">
        <v>99</v>
      </c>
      <c r="M2141">
        <v>7</v>
      </c>
      <c r="N2141">
        <v>99</v>
      </c>
      <c r="O2141">
        <v>99</v>
      </c>
      <c r="P2141">
        <v>99</v>
      </c>
      <c r="R2141">
        <v>0</v>
      </c>
    </row>
    <row r="2142" spans="1:37">
      <c r="A2142">
        <v>17</v>
      </c>
      <c r="B2142">
        <v>262</v>
      </c>
      <c r="C2142">
        <v>2022</v>
      </c>
      <c r="D2142">
        <v>10</v>
      </c>
      <c r="E2142">
        <v>99</v>
      </c>
      <c r="F2142">
        <v>99</v>
      </c>
      <c r="G2142">
        <v>99</v>
      </c>
      <c r="H2142">
        <v>99</v>
      </c>
      <c r="I2142">
        <v>99</v>
      </c>
      <c r="J2142">
        <v>999</v>
      </c>
      <c r="K2142">
        <v>99</v>
      </c>
      <c r="L2142">
        <v>99</v>
      </c>
      <c r="M2142">
        <v>7</v>
      </c>
      <c r="N2142">
        <v>99</v>
      </c>
      <c r="O2142">
        <v>99</v>
      </c>
      <c r="P2142">
        <v>99</v>
      </c>
      <c r="Q2142">
        <v>2</v>
      </c>
      <c r="R2142">
        <v>3</v>
      </c>
      <c r="S2142">
        <v>6.6666666666666687</v>
      </c>
      <c r="T2142">
        <v>7</v>
      </c>
      <c r="U2142">
        <v>26.433333333333323</v>
      </c>
      <c r="V2142">
        <v>33.333333333333343</v>
      </c>
      <c r="W2142">
        <v>0</v>
      </c>
      <c r="X2142">
        <v>66.666666666666686</v>
      </c>
      <c r="Y2142">
        <v>66.666666666666686</v>
      </c>
      <c r="Z2142">
        <v>8.0292520753111809</v>
      </c>
      <c r="AA2142">
        <v>0.9428090415820618</v>
      </c>
      <c r="AB2142">
        <v>0</v>
      </c>
      <c r="AC2142">
        <v>16.439048691390109</v>
      </c>
      <c r="AF2142">
        <v>0.14395393474088283</v>
      </c>
      <c r="AG2142">
        <v>0.18189950797674065</v>
      </c>
      <c r="AH2142">
        <v>0</v>
      </c>
    </row>
    <row r="2143" spans="1:37">
      <c r="A2143">
        <v>17</v>
      </c>
      <c r="B2143">
        <v>263</v>
      </c>
      <c r="C2143">
        <v>2022</v>
      </c>
      <c r="D2143">
        <v>11</v>
      </c>
      <c r="E2143">
        <v>99</v>
      </c>
      <c r="F2143">
        <v>99</v>
      </c>
      <c r="G2143">
        <v>99</v>
      </c>
      <c r="H2143">
        <v>99</v>
      </c>
      <c r="I2143">
        <v>99</v>
      </c>
      <c r="J2143">
        <v>999</v>
      </c>
      <c r="K2143">
        <v>99</v>
      </c>
      <c r="L2143">
        <v>99</v>
      </c>
      <c r="M2143">
        <v>7</v>
      </c>
      <c r="N2143">
        <v>99</v>
      </c>
      <c r="O2143">
        <v>99</v>
      </c>
      <c r="P2143">
        <v>99</v>
      </c>
      <c r="R2143">
        <v>0</v>
      </c>
    </row>
    <row r="2144" spans="1:37">
      <c r="A2144">
        <v>17</v>
      </c>
      <c r="B2144">
        <v>264</v>
      </c>
      <c r="C2144">
        <v>2022</v>
      </c>
      <c r="D2144">
        <v>12</v>
      </c>
      <c r="E2144">
        <v>99</v>
      </c>
      <c r="F2144">
        <v>99</v>
      </c>
      <c r="G2144">
        <v>99</v>
      </c>
      <c r="H2144">
        <v>99</v>
      </c>
      <c r="I2144">
        <v>99</v>
      </c>
      <c r="J2144">
        <v>999</v>
      </c>
      <c r="K2144">
        <v>99</v>
      </c>
      <c r="L2144">
        <v>99</v>
      </c>
      <c r="M2144">
        <v>7</v>
      </c>
      <c r="N2144">
        <v>99</v>
      </c>
      <c r="O2144">
        <v>99</v>
      </c>
      <c r="P2144">
        <v>99</v>
      </c>
      <c r="R2144">
        <v>0</v>
      </c>
    </row>
    <row r="2145" spans="1:37">
      <c r="A2145">
        <v>17</v>
      </c>
      <c r="B2145">
        <v>265</v>
      </c>
      <c r="C2145">
        <v>2022</v>
      </c>
      <c r="D2145">
        <v>1</v>
      </c>
      <c r="E2145">
        <v>99</v>
      </c>
      <c r="F2145">
        <v>99</v>
      </c>
      <c r="G2145">
        <v>99</v>
      </c>
      <c r="H2145">
        <v>99</v>
      </c>
      <c r="I2145">
        <v>99</v>
      </c>
      <c r="J2145">
        <v>999</v>
      </c>
      <c r="K2145">
        <v>99</v>
      </c>
      <c r="L2145">
        <v>99</v>
      </c>
      <c r="M2145">
        <v>8</v>
      </c>
      <c r="N2145">
        <v>99</v>
      </c>
      <c r="O2145">
        <v>99</v>
      </c>
      <c r="P2145">
        <v>99</v>
      </c>
      <c r="Q2145">
        <v>38</v>
      </c>
      <c r="R2145">
        <v>140</v>
      </c>
      <c r="S2145">
        <v>6.2</v>
      </c>
      <c r="T2145">
        <v>8</v>
      </c>
      <c r="U2145">
        <v>25.567285714285703</v>
      </c>
      <c r="V2145">
        <v>0</v>
      </c>
      <c r="W2145">
        <v>0</v>
      </c>
      <c r="X2145">
        <v>99.285714285714306</v>
      </c>
      <c r="Y2145">
        <v>68.571428571428555</v>
      </c>
      <c r="Z2145">
        <v>4.6091824256209915</v>
      </c>
      <c r="AA2145">
        <v>0.97979589711326975</v>
      </c>
      <c r="AB2145">
        <v>0</v>
      </c>
      <c r="AC2145">
        <v>37.294851655840304</v>
      </c>
      <c r="AF2145">
        <v>20.679468242245203</v>
      </c>
      <c r="AG2145">
        <v>23.569113137563861</v>
      </c>
      <c r="AH2145">
        <v>0</v>
      </c>
      <c r="AI2145">
        <v>0</v>
      </c>
    </row>
    <row r="2146" spans="1:37">
      <c r="A2146">
        <v>17</v>
      </c>
      <c r="B2146">
        <v>266</v>
      </c>
      <c r="C2146">
        <v>2022</v>
      </c>
      <c r="D2146">
        <v>2</v>
      </c>
      <c r="E2146">
        <v>99</v>
      </c>
      <c r="F2146">
        <v>99</v>
      </c>
      <c r="G2146">
        <v>99</v>
      </c>
      <c r="H2146">
        <v>99</v>
      </c>
      <c r="I2146">
        <v>99</v>
      </c>
      <c r="J2146">
        <v>999</v>
      </c>
      <c r="K2146">
        <v>99</v>
      </c>
      <c r="L2146">
        <v>99</v>
      </c>
      <c r="M2146">
        <v>8</v>
      </c>
      <c r="N2146">
        <v>99</v>
      </c>
      <c r="O2146">
        <v>99</v>
      </c>
      <c r="P2146">
        <v>99</v>
      </c>
      <c r="Q2146">
        <v>30</v>
      </c>
      <c r="R2146">
        <v>92</v>
      </c>
      <c r="S2146">
        <v>6.2826086956521747</v>
      </c>
      <c r="T2146">
        <v>8</v>
      </c>
      <c r="U2146">
        <v>25.360869565217392</v>
      </c>
      <c r="V2146">
        <v>0</v>
      </c>
      <c r="W2146">
        <v>0</v>
      </c>
      <c r="X2146">
        <v>94.565217391304358</v>
      </c>
      <c r="Y2146">
        <v>64.130434782608702</v>
      </c>
      <c r="Z2146">
        <v>6.4008823529284236</v>
      </c>
      <c r="AA2146">
        <v>1.0766906519165063</v>
      </c>
      <c r="AB2146">
        <v>0</v>
      </c>
      <c r="AC2146">
        <v>-16.273759325137689</v>
      </c>
      <c r="AF2146">
        <v>29.299363057324843</v>
      </c>
      <c r="AG2146">
        <v>32.365997114637658</v>
      </c>
      <c r="AH2146">
        <v>5.4347826086956523</v>
      </c>
      <c r="AI2146">
        <v>0</v>
      </c>
    </row>
    <row r="2147" spans="1:37">
      <c r="A2147">
        <v>17</v>
      </c>
      <c r="B2147">
        <v>267</v>
      </c>
      <c r="C2147">
        <v>2022</v>
      </c>
      <c r="D2147">
        <v>3</v>
      </c>
      <c r="E2147">
        <v>99</v>
      </c>
      <c r="F2147">
        <v>99</v>
      </c>
      <c r="G2147">
        <v>99</v>
      </c>
      <c r="H2147">
        <v>99</v>
      </c>
      <c r="I2147">
        <v>99</v>
      </c>
      <c r="J2147">
        <v>999</v>
      </c>
      <c r="K2147">
        <v>99</v>
      </c>
      <c r="L2147">
        <v>99</v>
      </c>
      <c r="M2147">
        <v>8</v>
      </c>
      <c r="N2147">
        <v>99</v>
      </c>
      <c r="O2147">
        <v>99</v>
      </c>
      <c r="P2147">
        <v>99</v>
      </c>
      <c r="Q2147">
        <v>84</v>
      </c>
      <c r="R2147">
        <v>278</v>
      </c>
      <c r="S2147">
        <v>5.9244604316546772</v>
      </c>
      <c r="T2147">
        <v>8</v>
      </c>
      <c r="U2147">
        <v>25.103237410071944</v>
      </c>
      <c r="V2147">
        <v>0</v>
      </c>
      <c r="W2147">
        <v>0</v>
      </c>
      <c r="X2147">
        <v>97.122302158273413</v>
      </c>
      <c r="Y2147">
        <v>64.028776978417284</v>
      </c>
      <c r="Z2147">
        <v>5.1574933563325676</v>
      </c>
      <c r="AA2147">
        <v>1.2194669036139871</v>
      </c>
      <c r="AB2147">
        <v>0</v>
      </c>
      <c r="AC2147">
        <v>39.364440033716726</v>
      </c>
      <c r="AF2147">
        <v>35.414012738853501</v>
      </c>
      <c r="AG2147">
        <v>39.139993606317432</v>
      </c>
      <c r="AH2147">
        <v>0.35971223021582727</v>
      </c>
      <c r="AI2147">
        <v>9</v>
      </c>
      <c r="AJ2147">
        <v>109.47777777777777</v>
      </c>
      <c r="AK2147">
        <v>15.0793688865792</v>
      </c>
    </row>
    <row r="2148" spans="1:37">
      <c r="A2148">
        <v>17</v>
      </c>
      <c r="B2148">
        <v>268</v>
      </c>
      <c r="C2148">
        <v>2022</v>
      </c>
      <c r="D2148">
        <v>4</v>
      </c>
      <c r="E2148">
        <v>99</v>
      </c>
      <c r="F2148">
        <v>99</v>
      </c>
      <c r="G2148">
        <v>99</v>
      </c>
      <c r="H2148">
        <v>99</v>
      </c>
      <c r="I2148">
        <v>99</v>
      </c>
      <c r="J2148">
        <v>999</v>
      </c>
      <c r="K2148">
        <v>99</v>
      </c>
      <c r="L2148">
        <v>99</v>
      </c>
      <c r="M2148">
        <v>8</v>
      </c>
      <c r="N2148">
        <v>99</v>
      </c>
      <c r="O2148">
        <v>99</v>
      </c>
      <c r="P2148">
        <v>99</v>
      </c>
      <c r="Q2148">
        <v>62</v>
      </c>
      <c r="R2148">
        <v>206</v>
      </c>
      <c r="S2148">
        <v>6.140776699029125</v>
      </c>
      <c r="T2148">
        <v>8</v>
      </c>
      <c r="U2148">
        <v>26.230582524271849</v>
      </c>
      <c r="V2148">
        <v>0</v>
      </c>
      <c r="W2148">
        <v>0</v>
      </c>
      <c r="X2148">
        <v>96.601941747572837</v>
      </c>
      <c r="Y2148">
        <v>69.417475728155352</v>
      </c>
      <c r="Z2148">
        <v>5.5085799493811516</v>
      </c>
      <c r="AA2148">
        <v>1.2826653751855128</v>
      </c>
      <c r="AB2148">
        <v>0</v>
      </c>
      <c r="AC2148">
        <v>39.409308766592851</v>
      </c>
      <c r="AF2148">
        <v>30.029154518950438</v>
      </c>
      <c r="AG2148">
        <v>35.016946296764331</v>
      </c>
      <c r="AH2148">
        <v>0</v>
      </c>
      <c r="AI2148">
        <v>2</v>
      </c>
      <c r="AJ2148">
        <v>113.25</v>
      </c>
      <c r="AK2148">
        <v>20.485811104754823</v>
      </c>
    </row>
    <row r="2149" spans="1:37">
      <c r="A2149">
        <v>17</v>
      </c>
      <c r="B2149">
        <v>269</v>
      </c>
      <c r="C2149">
        <v>2022</v>
      </c>
      <c r="D2149">
        <v>5</v>
      </c>
      <c r="E2149">
        <v>99</v>
      </c>
      <c r="F2149">
        <v>99</v>
      </c>
      <c r="G2149">
        <v>99</v>
      </c>
      <c r="H2149">
        <v>99</v>
      </c>
      <c r="I2149">
        <v>99</v>
      </c>
      <c r="J2149">
        <v>999</v>
      </c>
      <c r="K2149">
        <v>99</v>
      </c>
      <c r="L2149">
        <v>99</v>
      </c>
      <c r="M2149">
        <v>8</v>
      </c>
      <c r="N2149">
        <v>99</v>
      </c>
      <c r="O2149">
        <v>99</v>
      </c>
      <c r="P2149">
        <v>99</v>
      </c>
      <c r="Q2149">
        <v>37</v>
      </c>
      <c r="R2149">
        <v>144</v>
      </c>
      <c r="S2149">
        <v>6.270833333333333</v>
      </c>
      <c r="T2149">
        <v>8</v>
      </c>
      <c r="U2149">
        <v>25.825694444444444</v>
      </c>
      <c r="V2149">
        <v>0</v>
      </c>
      <c r="W2149">
        <v>0</v>
      </c>
      <c r="X2149">
        <v>97.916666666666686</v>
      </c>
      <c r="Y2149">
        <v>66.666666666666686</v>
      </c>
      <c r="Z2149">
        <v>5.5272525137793558</v>
      </c>
      <c r="AA2149">
        <v>1.1679680242008148</v>
      </c>
      <c r="AB2149">
        <v>0</v>
      </c>
      <c r="AC2149">
        <v>46.556723701178363</v>
      </c>
      <c r="AF2149">
        <v>29.813664596273298</v>
      </c>
      <c r="AG2149">
        <v>35.04065730088287</v>
      </c>
      <c r="AH2149">
        <v>0</v>
      </c>
      <c r="AI2149">
        <v>0</v>
      </c>
    </row>
    <row r="2150" spans="1:37">
      <c r="A2150">
        <v>17</v>
      </c>
      <c r="B2150">
        <v>270</v>
      </c>
      <c r="C2150">
        <v>2022</v>
      </c>
      <c r="D2150">
        <v>6</v>
      </c>
      <c r="E2150">
        <v>99</v>
      </c>
      <c r="F2150">
        <v>99</v>
      </c>
      <c r="G2150">
        <v>99</v>
      </c>
      <c r="H2150">
        <v>99</v>
      </c>
      <c r="I2150">
        <v>99</v>
      </c>
      <c r="J2150">
        <v>999</v>
      </c>
      <c r="K2150">
        <v>99</v>
      </c>
      <c r="L2150">
        <v>99</v>
      </c>
      <c r="M2150">
        <v>8</v>
      </c>
      <c r="N2150">
        <v>99</v>
      </c>
      <c r="O2150">
        <v>99</v>
      </c>
      <c r="P2150">
        <v>99</v>
      </c>
      <c r="Q2150">
        <v>55</v>
      </c>
      <c r="R2150">
        <v>171</v>
      </c>
      <c r="S2150">
        <v>6.4736842105263186</v>
      </c>
      <c r="T2150">
        <v>8</v>
      </c>
      <c r="U2150">
        <v>27.180701754385957</v>
      </c>
      <c r="V2150">
        <v>0</v>
      </c>
      <c r="W2150">
        <v>0</v>
      </c>
      <c r="X2150">
        <v>99.415204678362571</v>
      </c>
      <c r="Y2150">
        <v>77.777777777777771</v>
      </c>
      <c r="Z2150">
        <v>5.485966314891666</v>
      </c>
      <c r="AA2150">
        <v>1.5571596179311866</v>
      </c>
      <c r="AB2150">
        <v>0</v>
      </c>
      <c r="AC2150">
        <v>41.961595456154726</v>
      </c>
      <c r="AF2150">
        <v>25.221238938053094</v>
      </c>
      <c r="AG2150">
        <v>31.441482273197749</v>
      </c>
      <c r="AH2150">
        <v>0</v>
      </c>
      <c r="AI2150">
        <v>1</v>
      </c>
      <c r="AJ2150">
        <v>106</v>
      </c>
      <c r="AK2150">
        <v>16.456537947433119</v>
      </c>
    </row>
    <row r="2151" spans="1:37">
      <c r="A2151">
        <v>17</v>
      </c>
      <c r="B2151">
        <v>271</v>
      </c>
      <c r="C2151">
        <v>2022</v>
      </c>
      <c r="D2151">
        <v>7</v>
      </c>
      <c r="E2151">
        <v>99</v>
      </c>
      <c r="F2151">
        <v>99</v>
      </c>
      <c r="G2151">
        <v>99</v>
      </c>
      <c r="H2151">
        <v>99</v>
      </c>
      <c r="I2151">
        <v>99</v>
      </c>
      <c r="J2151">
        <v>999</v>
      </c>
      <c r="K2151">
        <v>99</v>
      </c>
      <c r="L2151">
        <v>99</v>
      </c>
      <c r="M2151">
        <v>8</v>
      </c>
      <c r="N2151">
        <v>99</v>
      </c>
      <c r="O2151">
        <v>99</v>
      </c>
      <c r="P2151">
        <v>99</v>
      </c>
      <c r="Q2151">
        <v>9</v>
      </c>
      <c r="R2151">
        <v>23</v>
      </c>
      <c r="S2151">
        <v>5.7826086956521747</v>
      </c>
      <c r="T2151">
        <v>8</v>
      </c>
      <c r="U2151">
        <v>24.739130434782609</v>
      </c>
      <c r="V2151">
        <v>0</v>
      </c>
      <c r="W2151">
        <v>0</v>
      </c>
      <c r="X2151">
        <v>95.652173913043484</v>
      </c>
      <c r="Y2151">
        <v>69.565217391304344</v>
      </c>
      <c r="Z2151">
        <v>4.7067702514970868</v>
      </c>
      <c r="AA2151">
        <v>0.83178810737865183</v>
      </c>
      <c r="AB2151">
        <v>0</v>
      </c>
      <c r="AC2151">
        <v>0.10622611594532939</v>
      </c>
      <c r="AF2151">
        <v>23.232323232323235</v>
      </c>
      <c r="AG2151">
        <v>28.315501368499639</v>
      </c>
      <c r="AH2151">
        <v>0</v>
      </c>
      <c r="AI2151">
        <v>0</v>
      </c>
    </row>
    <row r="2152" spans="1:37">
      <c r="A2152">
        <v>17</v>
      </c>
      <c r="B2152">
        <v>272</v>
      </c>
      <c r="C2152">
        <v>2022</v>
      </c>
      <c r="D2152">
        <v>8</v>
      </c>
      <c r="E2152">
        <v>99</v>
      </c>
      <c r="F2152">
        <v>99</v>
      </c>
      <c r="G2152">
        <v>99</v>
      </c>
      <c r="H2152">
        <v>99</v>
      </c>
      <c r="I2152">
        <v>99</v>
      </c>
      <c r="J2152">
        <v>999</v>
      </c>
      <c r="K2152">
        <v>99</v>
      </c>
      <c r="L2152">
        <v>99</v>
      </c>
      <c r="M2152">
        <v>8</v>
      </c>
      <c r="N2152">
        <v>99</v>
      </c>
      <c r="O2152">
        <v>99</v>
      </c>
      <c r="P2152">
        <v>99</v>
      </c>
      <c r="Q2152">
        <v>38</v>
      </c>
      <c r="R2152">
        <v>87</v>
      </c>
      <c r="S2152">
        <v>6.2528735632183912</v>
      </c>
      <c r="T2152">
        <v>8</v>
      </c>
      <c r="U2152">
        <v>25.681609195402288</v>
      </c>
      <c r="V2152">
        <v>0</v>
      </c>
      <c r="W2152">
        <v>0</v>
      </c>
      <c r="X2152">
        <v>94.252873563218387</v>
      </c>
      <c r="Y2152">
        <v>67.816091954022994</v>
      </c>
      <c r="Z2152">
        <v>7.0143453784834282</v>
      </c>
      <c r="AA2152">
        <v>1.1468937639785191</v>
      </c>
      <c r="AB2152">
        <v>0</v>
      </c>
      <c r="AC2152">
        <v>11.716789083836899</v>
      </c>
      <c r="AF2152">
        <v>23.167256943519824</v>
      </c>
      <c r="AG2152">
        <v>31.025911628294505</v>
      </c>
      <c r="AH2152">
        <v>2.298850574712644</v>
      </c>
      <c r="AI2152">
        <v>0</v>
      </c>
    </row>
    <row r="2153" spans="1:37">
      <c r="A2153">
        <v>17</v>
      </c>
      <c r="B2153">
        <v>273</v>
      </c>
      <c r="C2153">
        <v>2022</v>
      </c>
      <c r="D2153">
        <v>9</v>
      </c>
      <c r="E2153">
        <v>99</v>
      </c>
      <c r="F2153">
        <v>99</v>
      </c>
      <c r="G2153">
        <v>99</v>
      </c>
      <c r="H2153">
        <v>99</v>
      </c>
      <c r="I2153">
        <v>99</v>
      </c>
      <c r="J2153">
        <v>999</v>
      </c>
      <c r="K2153">
        <v>99</v>
      </c>
      <c r="L2153">
        <v>99</v>
      </c>
      <c r="M2153">
        <v>8</v>
      </c>
      <c r="N2153">
        <v>99</v>
      </c>
      <c r="O2153">
        <v>99</v>
      </c>
      <c r="P2153">
        <v>99</v>
      </c>
      <c r="Q2153">
        <v>47</v>
      </c>
      <c r="R2153">
        <v>169</v>
      </c>
      <c r="S2153">
        <v>6.337278106508875</v>
      </c>
      <c r="T2153">
        <v>8</v>
      </c>
      <c r="U2153">
        <v>23.469822485207089</v>
      </c>
      <c r="V2153">
        <v>0</v>
      </c>
      <c r="W2153">
        <v>0</v>
      </c>
      <c r="X2153">
        <v>94.674556213017766</v>
      </c>
      <c r="Y2153">
        <v>50.295857988165686</v>
      </c>
      <c r="Z2153">
        <v>5.5556123841185938</v>
      </c>
      <c r="AA2153">
        <v>1.5872553586440779</v>
      </c>
      <c r="AB2153">
        <v>0</v>
      </c>
      <c r="AC2153">
        <v>22.527444252593536</v>
      </c>
      <c r="AF2153">
        <v>31.529850746268661</v>
      </c>
      <c r="AG2153">
        <v>36.899490194619126</v>
      </c>
      <c r="AH2153">
        <v>6.508875739644969</v>
      </c>
      <c r="AI2153">
        <v>0</v>
      </c>
    </row>
    <row r="2154" spans="1:37">
      <c r="A2154">
        <v>17</v>
      </c>
      <c r="B2154">
        <v>274</v>
      </c>
      <c r="C2154">
        <v>2022</v>
      </c>
      <c r="D2154">
        <v>10</v>
      </c>
      <c r="E2154">
        <v>99</v>
      </c>
      <c r="F2154">
        <v>99</v>
      </c>
      <c r="G2154">
        <v>99</v>
      </c>
      <c r="H2154">
        <v>99</v>
      </c>
      <c r="I2154">
        <v>99</v>
      </c>
      <c r="J2154">
        <v>999</v>
      </c>
      <c r="K2154">
        <v>99</v>
      </c>
      <c r="L2154">
        <v>99</v>
      </c>
      <c r="M2154">
        <v>8</v>
      </c>
      <c r="N2154">
        <v>99</v>
      </c>
      <c r="O2154">
        <v>99</v>
      </c>
      <c r="P2154">
        <v>99</v>
      </c>
      <c r="Q2154">
        <v>148</v>
      </c>
      <c r="R2154">
        <v>518</v>
      </c>
      <c r="S2154">
        <v>6.4575289575289583</v>
      </c>
      <c r="T2154">
        <v>8</v>
      </c>
      <c r="U2154">
        <v>24.638803088803087</v>
      </c>
      <c r="V2154">
        <v>0</v>
      </c>
      <c r="W2154">
        <v>0</v>
      </c>
      <c r="X2154">
        <v>97.683397683397686</v>
      </c>
      <c r="Y2154">
        <v>61.969111969111957</v>
      </c>
      <c r="Z2154">
        <v>4.5272981659300164</v>
      </c>
      <c r="AA2154">
        <v>1.4721124717460756</v>
      </c>
      <c r="AB2154">
        <v>0</v>
      </c>
      <c r="AC2154">
        <v>25.672768044234711</v>
      </c>
      <c r="AF2154">
        <v>24.856046065259125</v>
      </c>
      <c r="AG2154">
        <v>29.275727999449483</v>
      </c>
      <c r="AH2154">
        <v>0</v>
      </c>
      <c r="AI2154">
        <v>0</v>
      </c>
    </row>
    <row r="2155" spans="1:37">
      <c r="A2155">
        <v>17</v>
      </c>
      <c r="B2155">
        <v>275</v>
      </c>
      <c r="C2155">
        <v>2022</v>
      </c>
      <c r="D2155">
        <v>11</v>
      </c>
      <c r="E2155">
        <v>99</v>
      </c>
      <c r="F2155">
        <v>99</v>
      </c>
      <c r="G2155">
        <v>99</v>
      </c>
      <c r="H2155">
        <v>99</v>
      </c>
      <c r="I2155">
        <v>99</v>
      </c>
      <c r="J2155">
        <v>999</v>
      </c>
      <c r="K2155">
        <v>99</v>
      </c>
      <c r="L2155">
        <v>99</v>
      </c>
      <c r="M2155">
        <v>8</v>
      </c>
      <c r="N2155">
        <v>99</v>
      </c>
      <c r="O2155">
        <v>99</v>
      </c>
      <c r="P2155">
        <v>99</v>
      </c>
      <c r="Q2155">
        <v>91</v>
      </c>
      <c r="R2155">
        <v>324</v>
      </c>
      <c r="S2155">
        <v>6.1728395061728403</v>
      </c>
      <c r="T2155">
        <v>8</v>
      </c>
      <c r="U2155">
        <v>24.181172839506178</v>
      </c>
      <c r="V2155">
        <v>0</v>
      </c>
      <c r="W2155">
        <v>0</v>
      </c>
      <c r="X2155">
        <v>97.530864197530875</v>
      </c>
      <c r="Y2155">
        <v>57.716049382716051</v>
      </c>
      <c r="Z2155">
        <v>4.7360630998938085</v>
      </c>
      <c r="AA2155">
        <v>1.3150611257143858</v>
      </c>
      <c r="AB2155">
        <v>0</v>
      </c>
      <c r="AC2155">
        <v>24.611936630960237</v>
      </c>
      <c r="AF2155">
        <v>20.809248554913296</v>
      </c>
      <c r="AG2155">
        <v>23.739644755261686</v>
      </c>
      <c r="AH2155">
        <v>1.2345679012345681</v>
      </c>
      <c r="AI2155">
        <v>1</v>
      </c>
      <c r="AJ2155">
        <v>108.4</v>
      </c>
      <c r="AK2155">
        <v>23.081258440203847</v>
      </c>
    </row>
    <row r="2156" spans="1:37">
      <c r="A2156">
        <v>17</v>
      </c>
      <c r="B2156">
        <v>276</v>
      </c>
      <c r="C2156">
        <v>2022</v>
      </c>
      <c r="D2156">
        <v>12</v>
      </c>
      <c r="E2156">
        <v>99</v>
      </c>
      <c r="F2156">
        <v>99</v>
      </c>
      <c r="G2156">
        <v>99</v>
      </c>
      <c r="H2156">
        <v>99</v>
      </c>
      <c r="I2156">
        <v>99</v>
      </c>
      <c r="J2156">
        <v>999</v>
      </c>
      <c r="K2156">
        <v>99</v>
      </c>
      <c r="L2156">
        <v>99</v>
      </c>
      <c r="M2156">
        <v>8</v>
      </c>
      <c r="N2156">
        <v>99</v>
      </c>
      <c r="O2156">
        <v>99</v>
      </c>
      <c r="P2156">
        <v>99</v>
      </c>
      <c r="Q2156">
        <v>31</v>
      </c>
      <c r="R2156">
        <v>89</v>
      </c>
      <c r="S2156">
        <v>6.0337078651685374</v>
      </c>
      <c r="T2156">
        <v>8</v>
      </c>
      <c r="U2156">
        <v>23.553932584269656</v>
      </c>
      <c r="V2156">
        <v>0</v>
      </c>
      <c r="W2156">
        <v>0</v>
      </c>
      <c r="X2156">
        <v>92.134831460674178</v>
      </c>
      <c r="Y2156">
        <v>48.314606741573051</v>
      </c>
      <c r="Z2156">
        <v>5.3000117909509745</v>
      </c>
      <c r="AA2156">
        <v>1.2582263082399499</v>
      </c>
      <c r="AB2156">
        <v>0</v>
      </c>
      <c r="AC2156">
        <v>40.056534201734465</v>
      </c>
      <c r="AF2156">
        <v>18.275154004106781</v>
      </c>
      <c r="AG2156">
        <v>21.261295982636369</v>
      </c>
      <c r="AH2156">
        <v>2.2471910112359552</v>
      </c>
      <c r="AI2156">
        <v>0</v>
      </c>
    </row>
    <row r="2157" spans="1:37">
      <c r="A2157">
        <v>17</v>
      </c>
      <c r="B2157">
        <v>277</v>
      </c>
      <c r="C2157">
        <v>2022</v>
      </c>
      <c r="D2157">
        <v>1</v>
      </c>
      <c r="E2157">
        <v>99</v>
      </c>
      <c r="F2157">
        <v>99</v>
      </c>
      <c r="G2157">
        <v>99</v>
      </c>
      <c r="H2157">
        <v>99</v>
      </c>
      <c r="I2157">
        <v>99</v>
      </c>
      <c r="J2157">
        <v>999</v>
      </c>
      <c r="K2157">
        <v>99</v>
      </c>
      <c r="L2157">
        <v>99</v>
      </c>
      <c r="M2157">
        <v>9</v>
      </c>
      <c r="N2157">
        <v>99</v>
      </c>
      <c r="O2157">
        <v>99</v>
      </c>
      <c r="P2157">
        <v>99</v>
      </c>
      <c r="R2157">
        <v>0</v>
      </c>
    </row>
    <row r="2158" spans="1:37">
      <c r="A2158">
        <v>17</v>
      </c>
      <c r="B2158">
        <v>278</v>
      </c>
      <c r="C2158">
        <v>2022</v>
      </c>
      <c r="D2158">
        <v>2</v>
      </c>
      <c r="E2158">
        <v>99</v>
      </c>
      <c r="F2158">
        <v>99</v>
      </c>
      <c r="G2158">
        <v>99</v>
      </c>
      <c r="H2158">
        <v>99</v>
      </c>
      <c r="I2158">
        <v>99</v>
      </c>
      <c r="J2158">
        <v>999</v>
      </c>
      <c r="K2158">
        <v>99</v>
      </c>
      <c r="L2158">
        <v>99</v>
      </c>
      <c r="M2158">
        <v>9</v>
      </c>
      <c r="N2158">
        <v>99</v>
      </c>
      <c r="O2158">
        <v>99</v>
      </c>
      <c r="P2158">
        <v>99</v>
      </c>
      <c r="R2158">
        <v>0</v>
      </c>
    </row>
    <row r="2159" spans="1:37">
      <c r="A2159">
        <v>17</v>
      </c>
      <c r="B2159">
        <v>279</v>
      </c>
      <c r="C2159">
        <v>2022</v>
      </c>
      <c r="D2159">
        <v>3</v>
      </c>
      <c r="E2159">
        <v>99</v>
      </c>
      <c r="F2159">
        <v>99</v>
      </c>
      <c r="G2159">
        <v>99</v>
      </c>
      <c r="H2159">
        <v>99</v>
      </c>
      <c r="I2159">
        <v>99</v>
      </c>
      <c r="J2159">
        <v>999</v>
      </c>
      <c r="K2159">
        <v>99</v>
      </c>
      <c r="L2159">
        <v>99</v>
      </c>
      <c r="M2159">
        <v>9</v>
      </c>
      <c r="N2159">
        <v>99</v>
      </c>
      <c r="O2159">
        <v>99</v>
      </c>
      <c r="P2159">
        <v>99</v>
      </c>
      <c r="Q2159">
        <v>1</v>
      </c>
      <c r="R2159">
        <v>2</v>
      </c>
      <c r="S2159">
        <v>8</v>
      </c>
      <c r="T2159">
        <v>9</v>
      </c>
      <c r="U2159">
        <v>23.4</v>
      </c>
      <c r="V2159">
        <v>0</v>
      </c>
      <c r="W2159">
        <v>100</v>
      </c>
      <c r="X2159">
        <v>100</v>
      </c>
      <c r="Y2159">
        <v>100</v>
      </c>
      <c r="Z2159">
        <v>9.9999999999954528E-2</v>
      </c>
      <c r="AA2159">
        <v>0</v>
      </c>
      <c r="AB2159">
        <v>0</v>
      </c>
      <c r="AF2159">
        <v>0.25477707006369421</v>
      </c>
      <c r="AG2159">
        <v>0.26247749591982111</v>
      </c>
      <c r="AH2159">
        <v>0</v>
      </c>
      <c r="AI2159">
        <v>2</v>
      </c>
      <c r="AJ2159">
        <v>106.15</v>
      </c>
      <c r="AK2159">
        <v>19.660050753697796</v>
      </c>
    </row>
    <row r="2160" spans="1:37">
      <c r="A2160">
        <v>17</v>
      </c>
      <c r="B2160">
        <v>280</v>
      </c>
      <c r="C2160">
        <v>2022</v>
      </c>
      <c r="D2160">
        <v>4</v>
      </c>
      <c r="E2160">
        <v>99</v>
      </c>
      <c r="F2160">
        <v>99</v>
      </c>
      <c r="G2160">
        <v>99</v>
      </c>
      <c r="H2160">
        <v>99</v>
      </c>
      <c r="I2160">
        <v>99</v>
      </c>
      <c r="J2160">
        <v>999</v>
      </c>
      <c r="K2160">
        <v>99</v>
      </c>
      <c r="L2160">
        <v>99</v>
      </c>
      <c r="M2160">
        <v>9</v>
      </c>
      <c r="N2160">
        <v>99</v>
      </c>
      <c r="O2160">
        <v>99</v>
      </c>
      <c r="P2160">
        <v>99</v>
      </c>
      <c r="R2160">
        <v>0</v>
      </c>
    </row>
    <row r="2161" spans="1:18">
      <c r="A2161">
        <v>17</v>
      </c>
      <c r="B2161">
        <v>281</v>
      </c>
      <c r="C2161">
        <v>2022</v>
      </c>
      <c r="D2161">
        <v>5</v>
      </c>
      <c r="E2161">
        <v>99</v>
      </c>
      <c r="F2161">
        <v>99</v>
      </c>
      <c r="G2161">
        <v>99</v>
      </c>
      <c r="H2161">
        <v>99</v>
      </c>
      <c r="I2161">
        <v>99</v>
      </c>
      <c r="J2161">
        <v>999</v>
      </c>
      <c r="K2161">
        <v>99</v>
      </c>
      <c r="L2161">
        <v>99</v>
      </c>
      <c r="M2161">
        <v>9</v>
      </c>
      <c r="N2161">
        <v>99</v>
      </c>
      <c r="O2161">
        <v>99</v>
      </c>
      <c r="P2161">
        <v>99</v>
      </c>
      <c r="R2161">
        <v>0</v>
      </c>
    </row>
    <row r="2162" spans="1:18">
      <c r="A2162">
        <v>17</v>
      </c>
      <c r="B2162">
        <v>282</v>
      </c>
      <c r="C2162">
        <v>2022</v>
      </c>
      <c r="D2162">
        <v>6</v>
      </c>
      <c r="E2162">
        <v>99</v>
      </c>
      <c r="F2162">
        <v>99</v>
      </c>
      <c r="G2162">
        <v>99</v>
      </c>
      <c r="H2162">
        <v>99</v>
      </c>
      <c r="I2162">
        <v>99</v>
      </c>
      <c r="J2162">
        <v>999</v>
      </c>
      <c r="K2162">
        <v>99</v>
      </c>
      <c r="L2162">
        <v>99</v>
      </c>
      <c r="M2162">
        <v>9</v>
      </c>
      <c r="N2162">
        <v>99</v>
      </c>
      <c r="O2162">
        <v>99</v>
      </c>
      <c r="P2162">
        <v>99</v>
      </c>
      <c r="R2162">
        <v>0</v>
      </c>
    </row>
    <row r="2163" spans="1:18">
      <c r="A2163">
        <v>17</v>
      </c>
      <c r="B2163">
        <v>283</v>
      </c>
      <c r="C2163">
        <v>2022</v>
      </c>
      <c r="D2163">
        <v>7</v>
      </c>
      <c r="E2163">
        <v>99</v>
      </c>
      <c r="F2163">
        <v>99</v>
      </c>
      <c r="G2163">
        <v>99</v>
      </c>
      <c r="H2163">
        <v>99</v>
      </c>
      <c r="I2163">
        <v>99</v>
      </c>
      <c r="J2163">
        <v>999</v>
      </c>
      <c r="K2163">
        <v>99</v>
      </c>
      <c r="L2163">
        <v>99</v>
      </c>
      <c r="M2163">
        <v>9</v>
      </c>
      <c r="N2163">
        <v>99</v>
      </c>
      <c r="O2163">
        <v>99</v>
      </c>
      <c r="P2163">
        <v>99</v>
      </c>
      <c r="R2163">
        <v>0</v>
      </c>
    </row>
    <row r="2164" spans="1:18">
      <c r="A2164">
        <v>17</v>
      </c>
      <c r="B2164">
        <v>284</v>
      </c>
      <c r="C2164">
        <v>2022</v>
      </c>
      <c r="D2164">
        <v>8</v>
      </c>
      <c r="E2164">
        <v>99</v>
      </c>
      <c r="F2164">
        <v>99</v>
      </c>
      <c r="G2164">
        <v>99</v>
      </c>
      <c r="H2164">
        <v>99</v>
      </c>
      <c r="I2164">
        <v>99</v>
      </c>
      <c r="J2164">
        <v>999</v>
      </c>
      <c r="K2164">
        <v>99</v>
      </c>
      <c r="L2164">
        <v>99</v>
      </c>
      <c r="M2164">
        <v>9</v>
      </c>
      <c r="N2164">
        <v>99</v>
      </c>
      <c r="O2164">
        <v>99</v>
      </c>
      <c r="P2164">
        <v>99</v>
      </c>
      <c r="R2164">
        <v>0</v>
      </c>
    </row>
    <row r="2165" spans="1:18">
      <c r="A2165">
        <v>17</v>
      </c>
      <c r="B2165">
        <v>285</v>
      </c>
      <c r="C2165">
        <v>2022</v>
      </c>
      <c r="D2165">
        <v>9</v>
      </c>
      <c r="E2165">
        <v>99</v>
      </c>
      <c r="F2165">
        <v>99</v>
      </c>
      <c r="G2165">
        <v>99</v>
      </c>
      <c r="H2165">
        <v>99</v>
      </c>
      <c r="I2165">
        <v>99</v>
      </c>
      <c r="J2165">
        <v>999</v>
      </c>
      <c r="K2165">
        <v>99</v>
      </c>
      <c r="L2165">
        <v>99</v>
      </c>
      <c r="M2165">
        <v>9</v>
      </c>
      <c r="N2165">
        <v>99</v>
      </c>
      <c r="O2165">
        <v>99</v>
      </c>
      <c r="P2165">
        <v>99</v>
      </c>
      <c r="R2165">
        <v>0</v>
      </c>
    </row>
    <row r="2166" spans="1:18">
      <c r="A2166">
        <v>17</v>
      </c>
      <c r="B2166">
        <v>286</v>
      </c>
      <c r="C2166">
        <v>2022</v>
      </c>
      <c r="D2166">
        <v>10</v>
      </c>
      <c r="E2166">
        <v>99</v>
      </c>
      <c r="F2166">
        <v>99</v>
      </c>
      <c r="G2166">
        <v>99</v>
      </c>
      <c r="H2166">
        <v>99</v>
      </c>
      <c r="I2166">
        <v>99</v>
      </c>
      <c r="J2166">
        <v>999</v>
      </c>
      <c r="K2166">
        <v>99</v>
      </c>
      <c r="L2166">
        <v>99</v>
      </c>
      <c r="M2166">
        <v>9</v>
      </c>
      <c r="N2166">
        <v>99</v>
      </c>
      <c r="O2166">
        <v>99</v>
      </c>
      <c r="P2166">
        <v>99</v>
      </c>
      <c r="R2166">
        <v>0</v>
      </c>
    </row>
    <row r="2167" spans="1:18">
      <c r="A2167">
        <v>17</v>
      </c>
      <c r="B2167">
        <v>287</v>
      </c>
      <c r="C2167">
        <v>2022</v>
      </c>
      <c r="D2167">
        <v>11</v>
      </c>
      <c r="E2167">
        <v>99</v>
      </c>
      <c r="F2167">
        <v>99</v>
      </c>
      <c r="G2167">
        <v>99</v>
      </c>
      <c r="H2167">
        <v>99</v>
      </c>
      <c r="I2167">
        <v>99</v>
      </c>
      <c r="J2167">
        <v>999</v>
      </c>
      <c r="K2167">
        <v>99</v>
      </c>
      <c r="L2167">
        <v>99</v>
      </c>
      <c r="M2167">
        <v>9</v>
      </c>
      <c r="N2167">
        <v>99</v>
      </c>
      <c r="O2167">
        <v>99</v>
      </c>
      <c r="P2167">
        <v>99</v>
      </c>
      <c r="R2167">
        <v>0</v>
      </c>
    </row>
    <row r="2168" spans="1:18">
      <c r="A2168">
        <v>17</v>
      </c>
      <c r="B2168">
        <v>288</v>
      </c>
      <c r="C2168">
        <v>2022</v>
      </c>
      <c r="D2168">
        <v>12</v>
      </c>
      <c r="E2168">
        <v>99</v>
      </c>
      <c r="F2168">
        <v>99</v>
      </c>
      <c r="G2168">
        <v>99</v>
      </c>
      <c r="H2168">
        <v>99</v>
      </c>
      <c r="I2168">
        <v>99</v>
      </c>
      <c r="J2168">
        <v>999</v>
      </c>
      <c r="K2168">
        <v>99</v>
      </c>
      <c r="L2168">
        <v>99</v>
      </c>
      <c r="M2168">
        <v>9</v>
      </c>
      <c r="N2168">
        <v>99</v>
      </c>
      <c r="O2168">
        <v>99</v>
      </c>
      <c r="P2168">
        <v>99</v>
      </c>
      <c r="R2168">
        <v>0</v>
      </c>
    </row>
    <row r="2169" spans="1:18">
      <c r="A2169">
        <v>17</v>
      </c>
      <c r="B2169">
        <v>289</v>
      </c>
      <c r="C2169">
        <v>2022</v>
      </c>
      <c r="D2169">
        <v>1</v>
      </c>
      <c r="E2169">
        <v>99</v>
      </c>
      <c r="F2169">
        <v>99</v>
      </c>
      <c r="G2169">
        <v>99</v>
      </c>
      <c r="H2169">
        <v>99</v>
      </c>
      <c r="I2169">
        <v>99</v>
      </c>
      <c r="J2169">
        <v>999</v>
      </c>
      <c r="K2169">
        <v>99</v>
      </c>
      <c r="L2169">
        <v>99</v>
      </c>
      <c r="M2169">
        <v>10</v>
      </c>
      <c r="N2169">
        <v>99</v>
      </c>
      <c r="O2169">
        <v>99</v>
      </c>
      <c r="P2169">
        <v>99</v>
      </c>
      <c r="R2169">
        <v>0</v>
      </c>
    </row>
    <row r="2170" spans="1:18">
      <c r="A2170">
        <v>17</v>
      </c>
      <c r="B2170">
        <v>290</v>
      </c>
      <c r="C2170">
        <v>2022</v>
      </c>
      <c r="D2170">
        <v>2</v>
      </c>
      <c r="E2170">
        <v>99</v>
      </c>
      <c r="F2170">
        <v>99</v>
      </c>
      <c r="G2170">
        <v>99</v>
      </c>
      <c r="H2170">
        <v>99</v>
      </c>
      <c r="I2170">
        <v>99</v>
      </c>
      <c r="J2170">
        <v>999</v>
      </c>
      <c r="K2170">
        <v>99</v>
      </c>
      <c r="L2170">
        <v>99</v>
      </c>
      <c r="M2170">
        <v>10</v>
      </c>
      <c r="N2170">
        <v>99</v>
      </c>
      <c r="O2170">
        <v>99</v>
      </c>
      <c r="P2170">
        <v>99</v>
      </c>
      <c r="R2170">
        <v>0</v>
      </c>
    </row>
    <row r="2171" spans="1:18">
      <c r="A2171">
        <v>17</v>
      </c>
      <c r="B2171">
        <v>291</v>
      </c>
      <c r="C2171">
        <v>2022</v>
      </c>
      <c r="D2171">
        <v>3</v>
      </c>
      <c r="E2171">
        <v>99</v>
      </c>
      <c r="F2171">
        <v>99</v>
      </c>
      <c r="G2171">
        <v>99</v>
      </c>
      <c r="H2171">
        <v>99</v>
      </c>
      <c r="I2171">
        <v>99</v>
      </c>
      <c r="J2171">
        <v>999</v>
      </c>
      <c r="K2171">
        <v>99</v>
      </c>
      <c r="L2171">
        <v>99</v>
      </c>
      <c r="M2171">
        <v>10</v>
      </c>
      <c r="N2171">
        <v>99</v>
      </c>
      <c r="O2171">
        <v>99</v>
      </c>
      <c r="P2171">
        <v>99</v>
      </c>
      <c r="R2171">
        <v>0</v>
      </c>
    </row>
    <row r="2172" spans="1:18">
      <c r="A2172">
        <v>17</v>
      </c>
      <c r="B2172">
        <v>292</v>
      </c>
      <c r="C2172">
        <v>2022</v>
      </c>
      <c r="D2172">
        <v>4</v>
      </c>
      <c r="E2172">
        <v>99</v>
      </c>
      <c r="F2172">
        <v>99</v>
      </c>
      <c r="G2172">
        <v>99</v>
      </c>
      <c r="H2172">
        <v>99</v>
      </c>
      <c r="I2172">
        <v>99</v>
      </c>
      <c r="J2172">
        <v>999</v>
      </c>
      <c r="K2172">
        <v>99</v>
      </c>
      <c r="L2172">
        <v>99</v>
      </c>
      <c r="M2172">
        <v>10</v>
      </c>
      <c r="N2172">
        <v>99</v>
      </c>
      <c r="O2172">
        <v>99</v>
      </c>
      <c r="P2172">
        <v>99</v>
      </c>
      <c r="R2172">
        <v>0</v>
      </c>
    </row>
    <row r="2173" spans="1:18">
      <c r="A2173">
        <v>17</v>
      </c>
      <c r="B2173">
        <v>293</v>
      </c>
      <c r="C2173">
        <v>2022</v>
      </c>
      <c r="D2173">
        <v>5</v>
      </c>
      <c r="E2173">
        <v>99</v>
      </c>
      <c r="F2173">
        <v>99</v>
      </c>
      <c r="G2173">
        <v>99</v>
      </c>
      <c r="H2173">
        <v>99</v>
      </c>
      <c r="I2173">
        <v>99</v>
      </c>
      <c r="J2173">
        <v>999</v>
      </c>
      <c r="K2173">
        <v>99</v>
      </c>
      <c r="L2173">
        <v>99</v>
      </c>
      <c r="M2173">
        <v>10</v>
      </c>
      <c r="N2173">
        <v>99</v>
      </c>
      <c r="O2173">
        <v>99</v>
      </c>
      <c r="P2173">
        <v>99</v>
      </c>
      <c r="R2173">
        <v>0</v>
      </c>
    </row>
    <row r="2174" spans="1:18">
      <c r="A2174">
        <v>17</v>
      </c>
      <c r="B2174">
        <v>294</v>
      </c>
      <c r="C2174">
        <v>2022</v>
      </c>
      <c r="D2174">
        <v>6</v>
      </c>
      <c r="E2174">
        <v>99</v>
      </c>
      <c r="F2174">
        <v>99</v>
      </c>
      <c r="G2174">
        <v>99</v>
      </c>
      <c r="H2174">
        <v>99</v>
      </c>
      <c r="I2174">
        <v>99</v>
      </c>
      <c r="J2174">
        <v>999</v>
      </c>
      <c r="K2174">
        <v>99</v>
      </c>
      <c r="L2174">
        <v>99</v>
      </c>
      <c r="M2174">
        <v>10</v>
      </c>
      <c r="N2174">
        <v>99</v>
      </c>
      <c r="O2174">
        <v>99</v>
      </c>
      <c r="P2174">
        <v>99</v>
      </c>
      <c r="R2174">
        <v>0</v>
      </c>
    </row>
    <row r="2175" spans="1:18">
      <c r="A2175">
        <v>17</v>
      </c>
      <c r="B2175">
        <v>295</v>
      </c>
      <c r="C2175">
        <v>2022</v>
      </c>
      <c r="D2175">
        <v>7</v>
      </c>
      <c r="E2175">
        <v>99</v>
      </c>
      <c r="F2175">
        <v>99</v>
      </c>
      <c r="G2175">
        <v>99</v>
      </c>
      <c r="H2175">
        <v>99</v>
      </c>
      <c r="I2175">
        <v>99</v>
      </c>
      <c r="J2175">
        <v>999</v>
      </c>
      <c r="K2175">
        <v>99</v>
      </c>
      <c r="L2175">
        <v>99</v>
      </c>
      <c r="M2175">
        <v>10</v>
      </c>
      <c r="N2175">
        <v>99</v>
      </c>
      <c r="O2175">
        <v>99</v>
      </c>
      <c r="P2175">
        <v>99</v>
      </c>
      <c r="R2175">
        <v>0</v>
      </c>
    </row>
    <row r="2176" spans="1:18">
      <c r="A2176">
        <v>17</v>
      </c>
      <c r="B2176">
        <v>296</v>
      </c>
      <c r="C2176">
        <v>2022</v>
      </c>
      <c r="D2176">
        <v>8</v>
      </c>
      <c r="E2176">
        <v>99</v>
      </c>
      <c r="F2176">
        <v>99</v>
      </c>
      <c r="G2176">
        <v>99</v>
      </c>
      <c r="H2176">
        <v>99</v>
      </c>
      <c r="I2176">
        <v>99</v>
      </c>
      <c r="J2176">
        <v>999</v>
      </c>
      <c r="K2176">
        <v>99</v>
      </c>
      <c r="L2176">
        <v>99</v>
      </c>
      <c r="M2176">
        <v>10</v>
      </c>
      <c r="N2176">
        <v>99</v>
      </c>
      <c r="O2176">
        <v>99</v>
      </c>
      <c r="P2176">
        <v>99</v>
      </c>
      <c r="R2176">
        <v>0</v>
      </c>
    </row>
    <row r="2177" spans="1:37">
      <c r="A2177">
        <v>17</v>
      </c>
      <c r="B2177">
        <v>297</v>
      </c>
      <c r="C2177">
        <v>2022</v>
      </c>
      <c r="D2177">
        <v>9</v>
      </c>
      <c r="E2177">
        <v>99</v>
      </c>
      <c r="F2177">
        <v>99</v>
      </c>
      <c r="G2177">
        <v>99</v>
      </c>
      <c r="H2177">
        <v>99</v>
      </c>
      <c r="I2177">
        <v>99</v>
      </c>
      <c r="J2177">
        <v>999</v>
      </c>
      <c r="K2177">
        <v>99</v>
      </c>
      <c r="L2177">
        <v>99</v>
      </c>
      <c r="M2177">
        <v>10</v>
      </c>
      <c r="N2177">
        <v>99</v>
      </c>
      <c r="O2177">
        <v>99</v>
      </c>
      <c r="P2177">
        <v>99</v>
      </c>
      <c r="R2177">
        <v>0</v>
      </c>
    </row>
    <row r="2178" spans="1:37">
      <c r="A2178">
        <v>17</v>
      </c>
      <c r="B2178">
        <v>298</v>
      </c>
      <c r="C2178">
        <v>2022</v>
      </c>
      <c r="D2178">
        <v>10</v>
      </c>
      <c r="E2178">
        <v>99</v>
      </c>
      <c r="F2178">
        <v>99</v>
      </c>
      <c r="G2178">
        <v>99</v>
      </c>
      <c r="H2178">
        <v>99</v>
      </c>
      <c r="I2178">
        <v>99</v>
      </c>
      <c r="J2178">
        <v>999</v>
      </c>
      <c r="K2178">
        <v>99</v>
      </c>
      <c r="L2178">
        <v>99</v>
      </c>
      <c r="M2178">
        <v>10</v>
      </c>
      <c r="N2178">
        <v>99</v>
      </c>
      <c r="O2178">
        <v>99</v>
      </c>
      <c r="P2178">
        <v>99</v>
      </c>
      <c r="R2178">
        <v>0</v>
      </c>
    </row>
    <row r="2179" spans="1:37">
      <c r="A2179">
        <v>17</v>
      </c>
      <c r="B2179">
        <v>299</v>
      </c>
      <c r="C2179">
        <v>2022</v>
      </c>
      <c r="D2179">
        <v>11</v>
      </c>
      <c r="E2179">
        <v>99</v>
      </c>
      <c r="F2179">
        <v>99</v>
      </c>
      <c r="G2179">
        <v>99</v>
      </c>
      <c r="H2179">
        <v>99</v>
      </c>
      <c r="I2179">
        <v>99</v>
      </c>
      <c r="J2179">
        <v>999</v>
      </c>
      <c r="K2179">
        <v>99</v>
      </c>
      <c r="L2179">
        <v>99</v>
      </c>
      <c r="M2179">
        <v>10</v>
      </c>
      <c r="N2179">
        <v>99</v>
      </c>
      <c r="O2179">
        <v>99</v>
      </c>
      <c r="P2179">
        <v>99</v>
      </c>
      <c r="R2179">
        <v>0</v>
      </c>
    </row>
    <row r="2180" spans="1:37">
      <c r="A2180">
        <v>17</v>
      </c>
      <c r="B2180">
        <v>300</v>
      </c>
      <c r="C2180">
        <v>2022</v>
      </c>
      <c r="D2180">
        <v>12</v>
      </c>
      <c r="E2180">
        <v>99</v>
      </c>
      <c r="F2180">
        <v>99</v>
      </c>
      <c r="G2180">
        <v>99</v>
      </c>
      <c r="H2180">
        <v>99</v>
      </c>
      <c r="I2180">
        <v>99</v>
      </c>
      <c r="J2180">
        <v>999</v>
      </c>
      <c r="K2180">
        <v>99</v>
      </c>
      <c r="L2180">
        <v>99</v>
      </c>
      <c r="M2180">
        <v>10</v>
      </c>
      <c r="N2180">
        <v>99</v>
      </c>
      <c r="O2180">
        <v>99</v>
      </c>
      <c r="P2180">
        <v>99</v>
      </c>
      <c r="R2180">
        <v>0</v>
      </c>
    </row>
    <row r="2181" spans="1:37">
      <c r="A2181">
        <v>17</v>
      </c>
      <c r="B2181">
        <v>301</v>
      </c>
      <c r="C2181">
        <v>2022</v>
      </c>
      <c r="D2181">
        <v>1</v>
      </c>
      <c r="E2181">
        <v>99</v>
      </c>
      <c r="F2181">
        <v>99</v>
      </c>
      <c r="G2181">
        <v>99</v>
      </c>
      <c r="H2181">
        <v>99</v>
      </c>
      <c r="I2181">
        <v>99</v>
      </c>
      <c r="J2181">
        <v>999</v>
      </c>
      <c r="K2181">
        <v>99</v>
      </c>
      <c r="L2181">
        <v>99</v>
      </c>
      <c r="M2181">
        <v>11</v>
      </c>
      <c r="N2181">
        <v>99</v>
      </c>
      <c r="O2181">
        <v>99</v>
      </c>
      <c r="P2181">
        <v>99</v>
      </c>
      <c r="Q2181">
        <v>8</v>
      </c>
      <c r="R2181">
        <v>29</v>
      </c>
      <c r="S2181">
        <v>7.5172413793103487</v>
      </c>
      <c r="T2181">
        <v>11</v>
      </c>
      <c r="U2181">
        <v>30.150689655172425</v>
      </c>
      <c r="V2181">
        <v>0</v>
      </c>
      <c r="W2181">
        <v>100</v>
      </c>
      <c r="X2181">
        <v>100</v>
      </c>
      <c r="Y2181">
        <v>100</v>
      </c>
      <c r="Z2181">
        <v>4.340372565475719</v>
      </c>
      <c r="AA2181">
        <v>0.85583956179246978</v>
      </c>
      <c r="AB2181">
        <v>0</v>
      </c>
      <c r="AC2181">
        <v>37.604617933416968</v>
      </c>
      <c r="AF2181">
        <v>4.2836041358936496</v>
      </c>
      <c r="AG2181">
        <v>5.7573923859428948</v>
      </c>
      <c r="AH2181">
        <v>0</v>
      </c>
      <c r="AI2181">
        <v>0</v>
      </c>
    </row>
    <row r="2182" spans="1:37">
      <c r="A2182">
        <v>17</v>
      </c>
      <c r="B2182">
        <v>302</v>
      </c>
      <c r="C2182">
        <v>2022</v>
      </c>
      <c r="D2182">
        <v>2</v>
      </c>
      <c r="E2182">
        <v>99</v>
      </c>
      <c r="F2182">
        <v>99</v>
      </c>
      <c r="G2182">
        <v>99</v>
      </c>
      <c r="H2182">
        <v>99</v>
      </c>
      <c r="I2182">
        <v>99</v>
      </c>
      <c r="J2182">
        <v>999</v>
      </c>
      <c r="K2182">
        <v>99</v>
      </c>
      <c r="L2182">
        <v>99</v>
      </c>
      <c r="M2182">
        <v>11</v>
      </c>
      <c r="N2182">
        <v>99</v>
      </c>
      <c r="O2182">
        <v>99</v>
      </c>
      <c r="P2182">
        <v>99</v>
      </c>
      <c r="Q2182">
        <v>7</v>
      </c>
      <c r="R2182">
        <v>16</v>
      </c>
      <c r="S2182">
        <v>7.3125</v>
      </c>
      <c r="T2182">
        <v>11</v>
      </c>
      <c r="U2182">
        <v>30.162500000000001</v>
      </c>
      <c r="V2182">
        <v>0</v>
      </c>
      <c r="W2182">
        <v>100</v>
      </c>
      <c r="X2182">
        <v>100</v>
      </c>
      <c r="Y2182">
        <v>93.75</v>
      </c>
      <c r="Z2182">
        <v>4.2395275385354054</v>
      </c>
      <c r="AA2182">
        <v>1.0439558180306294</v>
      </c>
      <c r="AB2182">
        <v>0</v>
      </c>
      <c r="AC2182">
        <v>24.41252105386322</v>
      </c>
      <c r="AF2182">
        <v>5.0955414012738842</v>
      </c>
      <c r="AG2182">
        <v>6.6945954943957373</v>
      </c>
      <c r="AH2182">
        <v>0</v>
      </c>
      <c r="AI2182">
        <v>0</v>
      </c>
    </row>
    <row r="2183" spans="1:37">
      <c r="A2183">
        <v>17</v>
      </c>
      <c r="B2183">
        <v>303</v>
      </c>
      <c r="C2183">
        <v>2022</v>
      </c>
      <c r="D2183">
        <v>3</v>
      </c>
      <c r="E2183">
        <v>99</v>
      </c>
      <c r="F2183">
        <v>99</v>
      </c>
      <c r="G2183">
        <v>99</v>
      </c>
      <c r="H2183">
        <v>99</v>
      </c>
      <c r="I2183">
        <v>99</v>
      </c>
      <c r="J2183">
        <v>999</v>
      </c>
      <c r="K2183">
        <v>99</v>
      </c>
      <c r="L2183">
        <v>99</v>
      </c>
      <c r="M2183">
        <v>11</v>
      </c>
      <c r="N2183">
        <v>99</v>
      </c>
      <c r="O2183">
        <v>99</v>
      </c>
      <c r="P2183">
        <v>99</v>
      </c>
      <c r="Q2183">
        <v>19</v>
      </c>
      <c r="R2183">
        <v>36</v>
      </c>
      <c r="S2183">
        <v>7.3333333333333313</v>
      </c>
      <c r="T2183">
        <v>11</v>
      </c>
      <c r="U2183">
        <v>29.527777777777779</v>
      </c>
      <c r="V2183">
        <v>0</v>
      </c>
      <c r="W2183">
        <v>100</v>
      </c>
      <c r="X2183">
        <v>100</v>
      </c>
      <c r="Y2183">
        <v>88.8888888888889</v>
      </c>
      <c r="Z2183">
        <v>4.3069460120388072</v>
      </c>
      <c r="AA2183">
        <v>1.0274023338281657</v>
      </c>
      <c r="AB2183">
        <v>0</v>
      </c>
      <c r="AC2183">
        <v>36.890843129280057</v>
      </c>
      <c r="AF2183">
        <v>4.5859872611464958</v>
      </c>
      <c r="AG2183">
        <v>5.9618285932215791</v>
      </c>
      <c r="AH2183">
        <v>0</v>
      </c>
      <c r="AI2183">
        <v>0</v>
      </c>
    </row>
    <row r="2184" spans="1:37">
      <c r="A2184">
        <v>17</v>
      </c>
      <c r="B2184">
        <v>304</v>
      </c>
      <c r="C2184">
        <v>2022</v>
      </c>
      <c r="D2184">
        <v>4</v>
      </c>
      <c r="E2184">
        <v>99</v>
      </c>
      <c r="F2184">
        <v>99</v>
      </c>
      <c r="G2184">
        <v>99</v>
      </c>
      <c r="H2184">
        <v>99</v>
      </c>
      <c r="I2184">
        <v>99</v>
      </c>
      <c r="J2184">
        <v>999</v>
      </c>
      <c r="K2184">
        <v>99</v>
      </c>
      <c r="L2184">
        <v>99</v>
      </c>
      <c r="M2184">
        <v>11</v>
      </c>
      <c r="N2184">
        <v>99</v>
      </c>
      <c r="O2184">
        <v>99</v>
      </c>
      <c r="P2184">
        <v>99</v>
      </c>
      <c r="Q2184">
        <v>15</v>
      </c>
      <c r="R2184">
        <v>26</v>
      </c>
      <c r="S2184">
        <v>7.1153846153846141</v>
      </c>
      <c r="T2184">
        <v>11</v>
      </c>
      <c r="U2184">
        <v>32.511538461538471</v>
      </c>
      <c r="V2184">
        <v>0</v>
      </c>
      <c r="W2184">
        <v>100</v>
      </c>
      <c r="X2184">
        <v>100</v>
      </c>
      <c r="Y2184">
        <v>100</v>
      </c>
      <c r="Z2184">
        <v>5.3377701281366718</v>
      </c>
      <c r="AA2184">
        <v>1.0497956972273987</v>
      </c>
      <c r="AB2184">
        <v>0</v>
      </c>
      <c r="AC2184">
        <v>33.608657655046869</v>
      </c>
      <c r="AF2184">
        <v>3.7900874635568504</v>
      </c>
      <c r="AG2184">
        <v>5.4778985295928333</v>
      </c>
      <c r="AH2184">
        <v>0</v>
      </c>
      <c r="AI2184">
        <v>0</v>
      </c>
    </row>
    <row r="2185" spans="1:37">
      <c r="A2185">
        <v>17</v>
      </c>
      <c r="B2185">
        <v>305</v>
      </c>
      <c r="C2185">
        <v>2022</v>
      </c>
      <c r="D2185">
        <v>5</v>
      </c>
      <c r="E2185">
        <v>99</v>
      </c>
      <c r="F2185">
        <v>99</v>
      </c>
      <c r="G2185">
        <v>99</v>
      </c>
      <c r="H2185">
        <v>99</v>
      </c>
      <c r="I2185">
        <v>99</v>
      </c>
      <c r="J2185">
        <v>999</v>
      </c>
      <c r="K2185">
        <v>99</v>
      </c>
      <c r="L2185">
        <v>99</v>
      </c>
      <c r="M2185">
        <v>11</v>
      </c>
      <c r="N2185">
        <v>99</v>
      </c>
      <c r="O2185">
        <v>99</v>
      </c>
      <c r="P2185">
        <v>99</v>
      </c>
      <c r="Q2185">
        <v>10</v>
      </c>
      <c r="R2185">
        <v>28</v>
      </c>
      <c r="S2185">
        <v>7.6428571428571441</v>
      </c>
      <c r="T2185">
        <v>11</v>
      </c>
      <c r="U2185">
        <v>31.589285714285705</v>
      </c>
      <c r="V2185">
        <v>0</v>
      </c>
      <c r="W2185">
        <v>100</v>
      </c>
      <c r="X2185">
        <v>100</v>
      </c>
      <c r="Y2185">
        <v>92.857142857142875</v>
      </c>
      <c r="Z2185">
        <v>4.5011378946816754</v>
      </c>
      <c r="AA2185">
        <v>0.76598609248311245</v>
      </c>
      <c r="AB2185">
        <v>0</v>
      </c>
      <c r="AC2185">
        <v>18.327226074008159</v>
      </c>
      <c r="AF2185">
        <v>5.7971014492753614</v>
      </c>
      <c r="AG2185">
        <v>8.3340400071609597</v>
      </c>
      <c r="AH2185">
        <v>0</v>
      </c>
      <c r="AI2185">
        <v>0</v>
      </c>
    </row>
    <row r="2186" spans="1:37">
      <c r="A2186">
        <v>17</v>
      </c>
      <c r="B2186">
        <v>306</v>
      </c>
      <c r="C2186">
        <v>2022</v>
      </c>
      <c r="D2186">
        <v>6</v>
      </c>
      <c r="E2186">
        <v>99</v>
      </c>
      <c r="F2186">
        <v>99</v>
      </c>
      <c r="G2186">
        <v>99</v>
      </c>
      <c r="H2186">
        <v>99</v>
      </c>
      <c r="I2186">
        <v>99</v>
      </c>
      <c r="J2186">
        <v>999</v>
      </c>
      <c r="K2186">
        <v>99</v>
      </c>
      <c r="L2186">
        <v>99</v>
      </c>
      <c r="M2186">
        <v>11</v>
      </c>
      <c r="N2186">
        <v>99</v>
      </c>
      <c r="O2186">
        <v>99</v>
      </c>
      <c r="P2186">
        <v>99</v>
      </c>
      <c r="Q2186">
        <v>15</v>
      </c>
      <c r="R2186">
        <v>25</v>
      </c>
      <c r="S2186">
        <v>7.56</v>
      </c>
      <c r="T2186">
        <v>11</v>
      </c>
      <c r="U2186">
        <v>32.412000000000006</v>
      </c>
      <c r="V2186">
        <v>0</v>
      </c>
      <c r="W2186">
        <v>100</v>
      </c>
      <c r="X2186">
        <v>100</v>
      </c>
      <c r="Y2186">
        <v>100</v>
      </c>
      <c r="Z2186">
        <v>5.239184669392734</v>
      </c>
      <c r="AA2186">
        <v>1.498799519615617</v>
      </c>
      <c r="AB2186">
        <v>0</v>
      </c>
      <c r="AC2186">
        <v>57.526739389941802</v>
      </c>
      <c r="AF2186">
        <v>3.687315634218288</v>
      </c>
      <c r="AG2186">
        <v>5.4814073207194909</v>
      </c>
      <c r="AH2186">
        <v>0</v>
      </c>
      <c r="AI2186">
        <v>0</v>
      </c>
    </row>
    <row r="2187" spans="1:37">
      <c r="A2187">
        <v>17</v>
      </c>
      <c r="B2187">
        <v>307</v>
      </c>
      <c r="C2187">
        <v>2022</v>
      </c>
      <c r="D2187">
        <v>7</v>
      </c>
      <c r="E2187">
        <v>99</v>
      </c>
      <c r="F2187">
        <v>99</v>
      </c>
      <c r="G2187">
        <v>99</v>
      </c>
      <c r="H2187">
        <v>99</v>
      </c>
      <c r="I2187">
        <v>99</v>
      </c>
      <c r="J2187">
        <v>999</v>
      </c>
      <c r="K2187">
        <v>99</v>
      </c>
      <c r="L2187">
        <v>99</v>
      </c>
      <c r="M2187">
        <v>11</v>
      </c>
      <c r="N2187">
        <v>99</v>
      </c>
      <c r="O2187">
        <v>99</v>
      </c>
      <c r="P2187">
        <v>99</v>
      </c>
      <c r="Q2187">
        <v>1</v>
      </c>
      <c r="R2187">
        <v>1</v>
      </c>
      <c r="S2187">
        <v>8</v>
      </c>
      <c r="T2187">
        <v>11</v>
      </c>
      <c r="U2187">
        <v>31.3</v>
      </c>
      <c r="V2187">
        <v>0</v>
      </c>
      <c r="W2187">
        <v>100</v>
      </c>
      <c r="X2187">
        <v>100</v>
      </c>
      <c r="Y2187">
        <v>100</v>
      </c>
      <c r="Z2187">
        <v>0</v>
      </c>
      <c r="AA2187">
        <v>0</v>
      </c>
      <c r="AB2187">
        <v>0</v>
      </c>
      <c r="AF2187">
        <v>1.0101010101010102</v>
      </c>
      <c r="AG2187">
        <v>1.5576013933814381</v>
      </c>
      <c r="AH2187">
        <v>0</v>
      </c>
      <c r="AI2187">
        <v>0</v>
      </c>
    </row>
    <row r="2188" spans="1:37">
      <c r="A2188">
        <v>17</v>
      </c>
      <c r="B2188">
        <v>308</v>
      </c>
      <c r="C2188">
        <v>2022</v>
      </c>
      <c r="D2188">
        <v>8</v>
      </c>
      <c r="E2188">
        <v>99</v>
      </c>
      <c r="F2188">
        <v>99</v>
      </c>
      <c r="G2188">
        <v>99</v>
      </c>
      <c r="H2188">
        <v>99</v>
      </c>
      <c r="I2188">
        <v>99</v>
      </c>
      <c r="J2188">
        <v>999</v>
      </c>
      <c r="K2188">
        <v>99</v>
      </c>
      <c r="L2188">
        <v>99</v>
      </c>
      <c r="M2188">
        <v>11</v>
      </c>
      <c r="N2188">
        <v>99</v>
      </c>
      <c r="O2188">
        <v>99</v>
      </c>
      <c r="P2188">
        <v>99</v>
      </c>
      <c r="Q2188">
        <v>6</v>
      </c>
      <c r="R2188">
        <v>6</v>
      </c>
      <c r="S2188">
        <v>7.3333333333333313</v>
      </c>
      <c r="T2188">
        <v>11</v>
      </c>
      <c r="U2188">
        <v>29.883333333333336</v>
      </c>
      <c r="V2188">
        <v>0</v>
      </c>
      <c r="W2188">
        <v>100</v>
      </c>
      <c r="X2188">
        <v>100</v>
      </c>
      <c r="Y2188">
        <v>100</v>
      </c>
      <c r="Z2188">
        <v>4.4786220599147901</v>
      </c>
      <c r="AA2188">
        <v>0.94280904158206635</v>
      </c>
      <c r="AB2188">
        <v>0</v>
      </c>
      <c r="AC2188">
        <v>66.837939593411519</v>
      </c>
      <c r="AF2188">
        <v>1.5977418581737812</v>
      </c>
      <c r="AG2188">
        <v>2.4897936512344838</v>
      </c>
      <c r="AH2188">
        <v>0</v>
      </c>
      <c r="AI2188">
        <v>0</v>
      </c>
    </row>
    <row r="2189" spans="1:37">
      <c r="A2189">
        <v>17</v>
      </c>
      <c r="B2189">
        <v>309</v>
      </c>
      <c r="C2189">
        <v>2022</v>
      </c>
      <c r="D2189">
        <v>9</v>
      </c>
      <c r="E2189">
        <v>99</v>
      </c>
      <c r="F2189">
        <v>99</v>
      </c>
      <c r="G2189">
        <v>99</v>
      </c>
      <c r="H2189">
        <v>99</v>
      </c>
      <c r="I2189">
        <v>99</v>
      </c>
      <c r="J2189">
        <v>999</v>
      </c>
      <c r="K2189">
        <v>99</v>
      </c>
      <c r="L2189">
        <v>99</v>
      </c>
      <c r="M2189">
        <v>11</v>
      </c>
      <c r="N2189">
        <v>99</v>
      </c>
      <c r="O2189">
        <v>99</v>
      </c>
      <c r="P2189">
        <v>99</v>
      </c>
      <c r="Q2189">
        <v>14</v>
      </c>
      <c r="R2189">
        <v>22</v>
      </c>
      <c r="S2189">
        <v>8.045454545454545</v>
      </c>
      <c r="T2189">
        <v>11</v>
      </c>
      <c r="U2189">
        <v>30.413636363636375</v>
      </c>
      <c r="V2189">
        <v>0</v>
      </c>
      <c r="W2189">
        <v>100</v>
      </c>
      <c r="X2189">
        <v>100</v>
      </c>
      <c r="Y2189">
        <v>86.363636363636346</v>
      </c>
      <c r="Z2189">
        <v>6.3175293973158606</v>
      </c>
      <c r="AA2189">
        <v>1.8944241803795221</v>
      </c>
      <c r="AB2189">
        <v>0</v>
      </c>
      <c r="AC2189">
        <v>49.216658264823359</v>
      </c>
      <c r="AF2189">
        <v>4.1044776119402977</v>
      </c>
      <c r="AG2189">
        <v>6.2246492762252092</v>
      </c>
      <c r="AH2189">
        <v>0</v>
      </c>
      <c r="AI2189">
        <v>0</v>
      </c>
    </row>
    <row r="2190" spans="1:37">
      <c r="A2190">
        <v>17</v>
      </c>
      <c r="B2190">
        <v>310</v>
      </c>
      <c r="C2190">
        <v>2022</v>
      </c>
      <c r="D2190">
        <v>10</v>
      </c>
      <c r="E2190">
        <v>99</v>
      </c>
      <c r="F2190">
        <v>99</v>
      </c>
      <c r="G2190">
        <v>99</v>
      </c>
      <c r="H2190">
        <v>99</v>
      </c>
      <c r="I2190">
        <v>99</v>
      </c>
      <c r="J2190">
        <v>999</v>
      </c>
      <c r="K2190">
        <v>99</v>
      </c>
      <c r="L2190">
        <v>99</v>
      </c>
      <c r="M2190">
        <v>11</v>
      </c>
      <c r="N2190">
        <v>99</v>
      </c>
      <c r="O2190">
        <v>99</v>
      </c>
      <c r="P2190">
        <v>99</v>
      </c>
      <c r="Q2190">
        <v>28</v>
      </c>
      <c r="R2190">
        <v>51</v>
      </c>
      <c r="S2190">
        <v>7.3725490196078418</v>
      </c>
      <c r="T2190">
        <v>11</v>
      </c>
      <c r="U2190">
        <v>29.788235294117655</v>
      </c>
      <c r="V2190">
        <v>0</v>
      </c>
      <c r="W2190">
        <v>100</v>
      </c>
      <c r="X2190">
        <v>100</v>
      </c>
      <c r="Y2190">
        <v>92.15686274509801</v>
      </c>
      <c r="Z2190">
        <v>4.5377132989923483</v>
      </c>
      <c r="AA2190">
        <v>1.2979740520341503</v>
      </c>
      <c r="AB2190">
        <v>0</v>
      </c>
      <c r="AC2190">
        <v>40.423099705609552</v>
      </c>
      <c r="AF2190">
        <v>2.4472168905950098</v>
      </c>
      <c r="AG2190">
        <v>3.4847633356653791</v>
      </c>
      <c r="AH2190">
        <v>0</v>
      </c>
      <c r="AI2190">
        <v>0</v>
      </c>
    </row>
    <row r="2191" spans="1:37">
      <c r="A2191">
        <v>17</v>
      </c>
      <c r="B2191">
        <v>311</v>
      </c>
      <c r="C2191">
        <v>2022</v>
      </c>
      <c r="D2191">
        <v>11</v>
      </c>
      <c r="E2191">
        <v>99</v>
      </c>
      <c r="F2191">
        <v>99</v>
      </c>
      <c r="G2191">
        <v>99</v>
      </c>
      <c r="H2191">
        <v>99</v>
      </c>
      <c r="I2191">
        <v>99</v>
      </c>
      <c r="J2191">
        <v>999</v>
      </c>
      <c r="K2191">
        <v>99</v>
      </c>
      <c r="L2191">
        <v>99</v>
      </c>
      <c r="M2191">
        <v>11</v>
      </c>
      <c r="N2191">
        <v>99</v>
      </c>
      <c r="O2191">
        <v>99</v>
      </c>
      <c r="P2191">
        <v>99</v>
      </c>
      <c r="Q2191">
        <v>23</v>
      </c>
      <c r="R2191">
        <v>47</v>
      </c>
      <c r="S2191">
        <v>7.2978723404255348</v>
      </c>
      <c r="T2191">
        <v>11</v>
      </c>
      <c r="U2191">
        <v>28.551063829787243</v>
      </c>
      <c r="V2191">
        <v>0</v>
      </c>
      <c r="W2191">
        <v>100</v>
      </c>
      <c r="X2191">
        <v>100</v>
      </c>
      <c r="Y2191">
        <v>85.106382978723417</v>
      </c>
      <c r="Z2191">
        <v>5.9481043767554391</v>
      </c>
      <c r="AA2191">
        <v>1.5005657602132279</v>
      </c>
      <c r="AB2191">
        <v>0</v>
      </c>
      <c r="AC2191">
        <v>29.57932001827534</v>
      </c>
      <c r="AF2191">
        <v>3.0186255619781632</v>
      </c>
      <c r="AG2191">
        <v>4.0660432814384286</v>
      </c>
      <c r="AH2191">
        <v>0</v>
      </c>
      <c r="AI2191">
        <v>1</v>
      </c>
      <c r="AJ2191">
        <v>110.6</v>
      </c>
      <c r="AK2191">
        <v>24.465979802294431</v>
      </c>
    </row>
    <row r="2192" spans="1:37">
      <c r="A2192">
        <v>17</v>
      </c>
      <c r="B2192">
        <v>312</v>
      </c>
      <c r="C2192">
        <v>2022</v>
      </c>
      <c r="D2192">
        <v>12</v>
      </c>
      <c r="E2192">
        <v>99</v>
      </c>
      <c r="F2192">
        <v>99</v>
      </c>
      <c r="G2192">
        <v>99</v>
      </c>
      <c r="H2192">
        <v>99</v>
      </c>
      <c r="I2192">
        <v>99</v>
      </c>
      <c r="J2192">
        <v>999</v>
      </c>
      <c r="K2192">
        <v>99</v>
      </c>
      <c r="L2192">
        <v>99</v>
      </c>
      <c r="M2192">
        <v>11</v>
      </c>
      <c r="N2192">
        <v>99</v>
      </c>
      <c r="O2192">
        <v>99</v>
      </c>
      <c r="P2192">
        <v>99</v>
      </c>
      <c r="Q2192">
        <v>8</v>
      </c>
      <c r="R2192">
        <v>13</v>
      </c>
      <c r="S2192">
        <v>7.5384615384615374</v>
      </c>
      <c r="T2192">
        <v>11</v>
      </c>
      <c r="U2192">
        <v>28.507692307692313</v>
      </c>
      <c r="V2192">
        <v>0</v>
      </c>
      <c r="W2192">
        <v>100</v>
      </c>
      <c r="X2192">
        <v>92.307692307692321</v>
      </c>
      <c r="Y2192">
        <v>92.307692307692321</v>
      </c>
      <c r="Z2192">
        <v>5.1714395464172416</v>
      </c>
      <c r="AA2192">
        <v>0.84265008846948874</v>
      </c>
      <c r="AB2192">
        <v>0</v>
      </c>
      <c r="AC2192">
        <v>39.622316250695057</v>
      </c>
      <c r="AF2192">
        <v>2.669404517453799</v>
      </c>
      <c r="AG2192">
        <v>3.7587350527906529</v>
      </c>
      <c r="AH2192">
        <v>0</v>
      </c>
      <c r="AI2192">
        <v>0</v>
      </c>
    </row>
    <row r="2193" spans="1:18">
      <c r="A2193">
        <v>17</v>
      </c>
      <c r="B2193">
        <v>313</v>
      </c>
      <c r="C2193">
        <v>2022</v>
      </c>
      <c r="D2193">
        <v>1</v>
      </c>
      <c r="E2193">
        <v>99</v>
      </c>
      <c r="F2193">
        <v>99</v>
      </c>
      <c r="G2193">
        <v>99</v>
      </c>
      <c r="H2193">
        <v>99</v>
      </c>
      <c r="I2193">
        <v>99</v>
      </c>
      <c r="J2193">
        <v>999</v>
      </c>
      <c r="K2193">
        <v>99</v>
      </c>
      <c r="L2193">
        <v>99</v>
      </c>
      <c r="M2193">
        <v>12</v>
      </c>
      <c r="N2193">
        <v>99</v>
      </c>
      <c r="O2193">
        <v>99</v>
      </c>
      <c r="P2193">
        <v>99</v>
      </c>
      <c r="R2193">
        <v>0</v>
      </c>
    </row>
    <row r="2194" spans="1:18">
      <c r="A2194">
        <v>17</v>
      </c>
      <c r="B2194">
        <v>314</v>
      </c>
      <c r="C2194">
        <v>2022</v>
      </c>
      <c r="D2194">
        <v>2</v>
      </c>
      <c r="E2194">
        <v>99</v>
      </c>
      <c r="F2194">
        <v>99</v>
      </c>
      <c r="G2194">
        <v>99</v>
      </c>
      <c r="H2194">
        <v>99</v>
      </c>
      <c r="I2194">
        <v>99</v>
      </c>
      <c r="J2194">
        <v>999</v>
      </c>
      <c r="K2194">
        <v>99</v>
      </c>
      <c r="L2194">
        <v>99</v>
      </c>
      <c r="M2194">
        <v>12</v>
      </c>
      <c r="N2194">
        <v>99</v>
      </c>
      <c r="O2194">
        <v>99</v>
      </c>
      <c r="P2194">
        <v>99</v>
      </c>
      <c r="R2194">
        <v>0</v>
      </c>
    </row>
    <row r="2195" spans="1:18">
      <c r="A2195">
        <v>17</v>
      </c>
      <c r="B2195">
        <v>315</v>
      </c>
      <c r="C2195">
        <v>2022</v>
      </c>
      <c r="D2195">
        <v>3</v>
      </c>
      <c r="E2195">
        <v>99</v>
      </c>
      <c r="F2195">
        <v>99</v>
      </c>
      <c r="G2195">
        <v>99</v>
      </c>
      <c r="H2195">
        <v>99</v>
      </c>
      <c r="I2195">
        <v>99</v>
      </c>
      <c r="J2195">
        <v>999</v>
      </c>
      <c r="K2195">
        <v>99</v>
      </c>
      <c r="L2195">
        <v>99</v>
      </c>
      <c r="M2195">
        <v>12</v>
      </c>
      <c r="N2195">
        <v>99</v>
      </c>
      <c r="O2195">
        <v>99</v>
      </c>
      <c r="P2195">
        <v>99</v>
      </c>
      <c r="R2195">
        <v>0</v>
      </c>
    </row>
    <row r="2196" spans="1:18">
      <c r="A2196">
        <v>17</v>
      </c>
      <c r="B2196">
        <v>316</v>
      </c>
      <c r="C2196">
        <v>2022</v>
      </c>
      <c r="D2196">
        <v>4</v>
      </c>
      <c r="E2196">
        <v>99</v>
      </c>
      <c r="F2196">
        <v>99</v>
      </c>
      <c r="G2196">
        <v>99</v>
      </c>
      <c r="H2196">
        <v>99</v>
      </c>
      <c r="I2196">
        <v>99</v>
      </c>
      <c r="J2196">
        <v>999</v>
      </c>
      <c r="K2196">
        <v>99</v>
      </c>
      <c r="L2196">
        <v>99</v>
      </c>
      <c r="M2196">
        <v>12</v>
      </c>
      <c r="N2196">
        <v>99</v>
      </c>
      <c r="O2196">
        <v>99</v>
      </c>
      <c r="P2196">
        <v>99</v>
      </c>
      <c r="R2196">
        <v>0</v>
      </c>
    </row>
    <row r="2197" spans="1:18">
      <c r="A2197">
        <v>17</v>
      </c>
      <c r="B2197">
        <v>317</v>
      </c>
      <c r="C2197">
        <v>2022</v>
      </c>
      <c r="D2197">
        <v>5</v>
      </c>
      <c r="E2197">
        <v>99</v>
      </c>
      <c r="F2197">
        <v>99</v>
      </c>
      <c r="G2197">
        <v>99</v>
      </c>
      <c r="H2197">
        <v>99</v>
      </c>
      <c r="I2197">
        <v>99</v>
      </c>
      <c r="J2197">
        <v>999</v>
      </c>
      <c r="K2197">
        <v>99</v>
      </c>
      <c r="L2197">
        <v>99</v>
      </c>
      <c r="M2197">
        <v>12</v>
      </c>
      <c r="N2197">
        <v>99</v>
      </c>
      <c r="O2197">
        <v>99</v>
      </c>
      <c r="P2197">
        <v>99</v>
      </c>
      <c r="R2197">
        <v>0</v>
      </c>
    </row>
    <row r="2198" spans="1:18">
      <c r="A2198">
        <v>17</v>
      </c>
      <c r="B2198">
        <v>318</v>
      </c>
      <c r="C2198">
        <v>2022</v>
      </c>
      <c r="D2198">
        <v>6</v>
      </c>
      <c r="E2198">
        <v>99</v>
      </c>
      <c r="F2198">
        <v>99</v>
      </c>
      <c r="G2198">
        <v>99</v>
      </c>
      <c r="H2198">
        <v>99</v>
      </c>
      <c r="I2198">
        <v>99</v>
      </c>
      <c r="J2198">
        <v>999</v>
      </c>
      <c r="K2198">
        <v>99</v>
      </c>
      <c r="L2198">
        <v>99</v>
      </c>
      <c r="M2198">
        <v>12</v>
      </c>
      <c r="N2198">
        <v>99</v>
      </c>
      <c r="O2198">
        <v>99</v>
      </c>
      <c r="P2198">
        <v>99</v>
      </c>
      <c r="R2198">
        <v>0</v>
      </c>
    </row>
    <row r="2199" spans="1:18">
      <c r="A2199">
        <v>17</v>
      </c>
      <c r="B2199">
        <v>319</v>
      </c>
      <c r="C2199">
        <v>2022</v>
      </c>
      <c r="D2199">
        <v>7</v>
      </c>
      <c r="E2199">
        <v>99</v>
      </c>
      <c r="F2199">
        <v>99</v>
      </c>
      <c r="G2199">
        <v>99</v>
      </c>
      <c r="H2199">
        <v>99</v>
      </c>
      <c r="I2199">
        <v>99</v>
      </c>
      <c r="J2199">
        <v>999</v>
      </c>
      <c r="K2199">
        <v>99</v>
      </c>
      <c r="L2199">
        <v>99</v>
      </c>
      <c r="M2199">
        <v>12</v>
      </c>
      <c r="N2199">
        <v>99</v>
      </c>
      <c r="O2199">
        <v>99</v>
      </c>
      <c r="P2199">
        <v>99</v>
      </c>
      <c r="R2199">
        <v>0</v>
      </c>
    </row>
    <row r="2200" spans="1:18">
      <c r="A2200">
        <v>17</v>
      </c>
      <c r="B2200">
        <v>320</v>
      </c>
      <c r="C2200">
        <v>2022</v>
      </c>
      <c r="D2200">
        <v>8</v>
      </c>
      <c r="E2200">
        <v>99</v>
      </c>
      <c r="F2200">
        <v>99</v>
      </c>
      <c r="G2200">
        <v>99</v>
      </c>
      <c r="H2200">
        <v>99</v>
      </c>
      <c r="I2200">
        <v>99</v>
      </c>
      <c r="J2200">
        <v>999</v>
      </c>
      <c r="K2200">
        <v>99</v>
      </c>
      <c r="L2200">
        <v>99</v>
      </c>
      <c r="M2200">
        <v>12</v>
      </c>
      <c r="N2200">
        <v>99</v>
      </c>
      <c r="O2200">
        <v>99</v>
      </c>
      <c r="P2200">
        <v>99</v>
      </c>
      <c r="R2200">
        <v>0</v>
      </c>
    </row>
    <row r="2201" spans="1:18">
      <c r="A2201">
        <v>17</v>
      </c>
      <c r="B2201">
        <v>321</v>
      </c>
      <c r="C2201">
        <v>2022</v>
      </c>
      <c r="D2201">
        <v>9</v>
      </c>
      <c r="E2201">
        <v>99</v>
      </c>
      <c r="F2201">
        <v>99</v>
      </c>
      <c r="G2201">
        <v>99</v>
      </c>
      <c r="H2201">
        <v>99</v>
      </c>
      <c r="I2201">
        <v>99</v>
      </c>
      <c r="J2201">
        <v>999</v>
      </c>
      <c r="K2201">
        <v>99</v>
      </c>
      <c r="L2201">
        <v>99</v>
      </c>
      <c r="M2201">
        <v>12</v>
      </c>
      <c r="N2201">
        <v>99</v>
      </c>
      <c r="O2201">
        <v>99</v>
      </c>
      <c r="P2201">
        <v>99</v>
      </c>
      <c r="R2201">
        <v>0</v>
      </c>
    </row>
    <row r="2202" spans="1:18">
      <c r="A2202">
        <v>17</v>
      </c>
      <c r="B2202">
        <v>322</v>
      </c>
      <c r="C2202">
        <v>2022</v>
      </c>
      <c r="D2202">
        <v>10</v>
      </c>
      <c r="E2202">
        <v>99</v>
      </c>
      <c r="F2202">
        <v>99</v>
      </c>
      <c r="G2202">
        <v>99</v>
      </c>
      <c r="H2202">
        <v>99</v>
      </c>
      <c r="I2202">
        <v>99</v>
      </c>
      <c r="J2202">
        <v>999</v>
      </c>
      <c r="K2202">
        <v>99</v>
      </c>
      <c r="L2202">
        <v>99</v>
      </c>
      <c r="M2202">
        <v>12</v>
      </c>
      <c r="N2202">
        <v>99</v>
      </c>
      <c r="O2202">
        <v>99</v>
      </c>
      <c r="P2202">
        <v>99</v>
      </c>
      <c r="R2202">
        <v>0</v>
      </c>
    </row>
    <row r="2203" spans="1:18">
      <c r="A2203">
        <v>17</v>
      </c>
      <c r="B2203">
        <v>323</v>
      </c>
      <c r="C2203">
        <v>2022</v>
      </c>
      <c r="D2203">
        <v>11</v>
      </c>
      <c r="E2203">
        <v>99</v>
      </c>
      <c r="F2203">
        <v>99</v>
      </c>
      <c r="G2203">
        <v>99</v>
      </c>
      <c r="H2203">
        <v>99</v>
      </c>
      <c r="I2203">
        <v>99</v>
      </c>
      <c r="J2203">
        <v>999</v>
      </c>
      <c r="K2203">
        <v>99</v>
      </c>
      <c r="L2203">
        <v>99</v>
      </c>
      <c r="M2203">
        <v>12</v>
      </c>
      <c r="N2203">
        <v>99</v>
      </c>
      <c r="O2203">
        <v>99</v>
      </c>
      <c r="P2203">
        <v>99</v>
      </c>
      <c r="R2203">
        <v>0</v>
      </c>
    </row>
    <row r="2204" spans="1:18">
      <c r="A2204">
        <v>17</v>
      </c>
      <c r="B2204">
        <v>324</v>
      </c>
      <c r="C2204">
        <v>2022</v>
      </c>
      <c r="D2204">
        <v>12</v>
      </c>
      <c r="E2204">
        <v>99</v>
      </c>
      <c r="F2204">
        <v>99</v>
      </c>
      <c r="G2204">
        <v>99</v>
      </c>
      <c r="H2204">
        <v>99</v>
      </c>
      <c r="I2204">
        <v>99</v>
      </c>
      <c r="J2204">
        <v>999</v>
      </c>
      <c r="K2204">
        <v>99</v>
      </c>
      <c r="L2204">
        <v>99</v>
      </c>
      <c r="M2204">
        <v>12</v>
      </c>
      <c r="N2204">
        <v>99</v>
      </c>
      <c r="O2204">
        <v>99</v>
      </c>
      <c r="P2204">
        <v>99</v>
      </c>
      <c r="R2204">
        <v>0</v>
      </c>
    </row>
    <row r="2205" spans="1:18">
      <c r="A2205">
        <v>17</v>
      </c>
      <c r="B2205">
        <v>325</v>
      </c>
      <c r="C2205">
        <v>2022</v>
      </c>
      <c r="D2205">
        <v>1</v>
      </c>
      <c r="E2205">
        <v>99</v>
      </c>
      <c r="F2205">
        <v>99</v>
      </c>
      <c r="G2205">
        <v>99</v>
      </c>
      <c r="H2205">
        <v>99</v>
      </c>
      <c r="I2205">
        <v>99</v>
      </c>
      <c r="J2205">
        <v>999</v>
      </c>
      <c r="K2205">
        <v>99</v>
      </c>
      <c r="L2205">
        <v>99</v>
      </c>
      <c r="M2205">
        <v>13</v>
      </c>
      <c r="N2205">
        <v>99</v>
      </c>
      <c r="O2205">
        <v>99</v>
      </c>
      <c r="P2205">
        <v>99</v>
      </c>
      <c r="R2205">
        <v>0</v>
      </c>
    </row>
    <row r="2206" spans="1:18">
      <c r="A2206">
        <v>17</v>
      </c>
      <c r="B2206">
        <v>326</v>
      </c>
      <c r="C2206">
        <v>2022</v>
      </c>
      <c r="D2206">
        <v>2</v>
      </c>
      <c r="E2206">
        <v>99</v>
      </c>
      <c r="F2206">
        <v>99</v>
      </c>
      <c r="G2206">
        <v>99</v>
      </c>
      <c r="H2206">
        <v>99</v>
      </c>
      <c r="I2206">
        <v>99</v>
      </c>
      <c r="J2206">
        <v>999</v>
      </c>
      <c r="K2206">
        <v>99</v>
      </c>
      <c r="L2206">
        <v>99</v>
      </c>
      <c r="M2206">
        <v>13</v>
      </c>
      <c r="N2206">
        <v>99</v>
      </c>
      <c r="O2206">
        <v>99</v>
      </c>
      <c r="P2206">
        <v>99</v>
      </c>
      <c r="R2206">
        <v>0</v>
      </c>
    </row>
    <row r="2207" spans="1:18">
      <c r="A2207">
        <v>17</v>
      </c>
      <c r="B2207">
        <v>327</v>
      </c>
      <c r="C2207">
        <v>2022</v>
      </c>
      <c r="D2207">
        <v>3</v>
      </c>
      <c r="E2207">
        <v>99</v>
      </c>
      <c r="F2207">
        <v>99</v>
      </c>
      <c r="G2207">
        <v>99</v>
      </c>
      <c r="H2207">
        <v>99</v>
      </c>
      <c r="I2207">
        <v>99</v>
      </c>
      <c r="J2207">
        <v>999</v>
      </c>
      <c r="K2207">
        <v>99</v>
      </c>
      <c r="L2207">
        <v>99</v>
      </c>
      <c r="M2207">
        <v>13</v>
      </c>
      <c r="N2207">
        <v>99</v>
      </c>
      <c r="O2207">
        <v>99</v>
      </c>
      <c r="P2207">
        <v>99</v>
      </c>
      <c r="R2207">
        <v>0</v>
      </c>
    </row>
    <row r="2208" spans="1:18">
      <c r="A2208">
        <v>17</v>
      </c>
      <c r="B2208">
        <v>328</v>
      </c>
      <c r="C2208">
        <v>2022</v>
      </c>
      <c r="D2208">
        <v>4</v>
      </c>
      <c r="E2208">
        <v>99</v>
      </c>
      <c r="F2208">
        <v>99</v>
      </c>
      <c r="G2208">
        <v>99</v>
      </c>
      <c r="H2208">
        <v>99</v>
      </c>
      <c r="I2208">
        <v>99</v>
      </c>
      <c r="J2208">
        <v>999</v>
      </c>
      <c r="K2208">
        <v>99</v>
      </c>
      <c r="L2208">
        <v>99</v>
      </c>
      <c r="M2208">
        <v>13</v>
      </c>
      <c r="N2208">
        <v>99</v>
      </c>
      <c r="O2208">
        <v>99</v>
      </c>
      <c r="P2208">
        <v>99</v>
      </c>
      <c r="R2208">
        <v>0</v>
      </c>
    </row>
    <row r="2209" spans="1:35">
      <c r="A2209">
        <v>17</v>
      </c>
      <c r="B2209">
        <v>329</v>
      </c>
      <c r="C2209">
        <v>2022</v>
      </c>
      <c r="D2209">
        <v>5</v>
      </c>
      <c r="E2209">
        <v>99</v>
      </c>
      <c r="F2209">
        <v>99</v>
      </c>
      <c r="G2209">
        <v>99</v>
      </c>
      <c r="H2209">
        <v>99</v>
      </c>
      <c r="I2209">
        <v>99</v>
      </c>
      <c r="J2209">
        <v>999</v>
      </c>
      <c r="K2209">
        <v>99</v>
      </c>
      <c r="L2209">
        <v>99</v>
      </c>
      <c r="M2209">
        <v>13</v>
      </c>
      <c r="N2209">
        <v>99</v>
      </c>
      <c r="O2209">
        <v>99</v>
      </c>
      <c r="P2209">
        <v>99</v>
      </c>
      <c r="R2209">
        <v>0</v>
      </c>
    </row>
    <row r="2210" spans="1:35">
      <c r="A2210">
        <v>17</v>
      </c>
      <c r="B2210">
        <v>330</v>
      </c>
      <c r="C2210">
        <v>2022</v>
      </c>
      <c r="D2210">
        <v>6</v>
      </c>
      <c r="E2210">
        <v>99</v>
      </c>
      <c r="F2210">
        <v>99</v>
      </c>
      <c r="G2210">
        <v>99</v>
      </c>
      <c r="H2210">
        <v>99</v>
      </c>
      <c r="I2210">
        <v>99</v>
      </c>
      <c r="J2210">
        <v>999</v>
      </c>
      <c r="K2210">
        <v>99</v>
      </c>
      <c r="L2210">
        <v>99</v>
      </c>
      <c r="M2210">
        <v>13</v>
      </c>
      <c r="N2210">
        <v>99</v>
      </c>
      <c r="O2210">
        <v>99</v>
      </c>
      <c r="P2210">
        <v>99</v>
      </c>
      <c r="R2210">
        <v>0</v>
      </c>
    </row>
    <row r="2211" spans="1:35">
      <c r="A2211">
        <v>17</v>
      </c>
      <c r="B2211">
        <v>331</v>
      </c>
      <c r="C2211">
        <v>2022</v>
      </c>
      <c r="D2211">
        <v>7</v>
      </c>
      <c r="E2211">
        <v>99</v>
      </c>
      <c r="F2211">
        <v>99</v>
      </c>
      <c r="G2211">
        <v>99</v>
      </c>
      <c r="H2211">
        <v>99</v>
      </c>
      <c r="I2211">
        <v>99</v>
      </c>
      <c r="J2211">
        <v>999</v>
      </c>
      <c r="K2211">
        <v>99</v>
      </c>
      <c r="L2211">
        <v>99</v>
      </c>
      <c r="M2211">
        <v>13</v>
      </c>
      <c r="N2211">
        <v>99</v>
      </c>
      <c r="O2211">
        <v>99</v>
      </c>
      <c r="P2211">
        <v>99</v>
      </c>
      <c r="R2211">
        <v>0</v>
      </c>
    </row>
    <row r="2212" spans="1:35">
      <c r="A2212">
        <v>17</v>
      </c>
      <c r="B2212">
        <v>332</v>
      </c>
      <c r="C2212">
        <v>2022</v>
      </c>
      <c r="D2212">
        <v>8</v>
      </c>
      <c r="E2212">
        <v>99</v>
      </c>
      <c r="F2212">
        <v>99</v>
      </c>
      <c r="G2212">
        <v>99</v>
      </c>
      <c r="H2212">
        <v>99</v>
      </c>
      <c r="I2212">
        <v>99</v>
      </c>
      <c r="J2212">
        <v>999</v>
      </c>
      <c r="K2212">
        <v>99</v>
      </c>
      <c r="L2212">
        <v>99</v>
      </c>
      <c r="M2212">
        <v>13</v>
      </c>
      <c r="N2212">
        <v>99</v>
      </c>
      <c r="O2212">
        <v>99</v>
      </c>
      <c r="P2212">
        <v>99</v>
      </c>
      <c r="R2212">
        <v>0</v>
      </c>
    </row>
    <row r="2213" spans="1:35">
      <c r="A2213">
        <v>17</v>
      </c>
      <c r="B2213">
        <v>333</v>
      </c>
      <c r="C2213">
        <v>2022</v>
      </c>
      <c r="D2213">
        <v>9</v>
      </c>
      <c r="E2213">
        <v>99</v>
      </c>
      <c r="F2213">
        <v>99</v>
      </c>
      <c r="G2213">
        <v>99</v>
      </c>
      <c r="H2213">
        <v>99</v>
      </c>
      <c r="I2213">
        <v>99</v>
      </c>
      <c r="J2213">
        <v>999</v>
      </c>
      <c r="K2213">
        <v>99</v>
      </c>
      <c r="L2213">
        <v>99</v>
      </c>
      <c r="M2213">
        <v>13</v>
      </c>
      <c r="N2213">
        <v>99</v>
      </c>
      <c r="O2213">
        <v>99</v>
      </c>
      <c r="P2213">
        <v>99</v>
      </c>
      <c r="R2213">
        <v>0</v>
      </c>
    </row>
    <row r="2214" spans="1:35">
      <c r="A2214">
        <v>17</v>
      </c>
      <c r="B2214">
        <v>334</v>
      </c>
      <c r="C2214">
        <v>2022</v>
      </c>
      <c r="D2214">
        <v>10</v>
      </c>
      <c r="E2214">
        <v>99</v>
      </c>
      <c r="F2214">
        <v>99</v>
      </c>
      <c r="G2214">
        <v>99</v>
      </c>
      <c r="H2214">
        <v>99</v>
      </c>
      <c r="I2214">
        <v>99</v>
      </c>
      <c r="J2214">
        <v>999</v>
      </c>
      <c r="K2214">
        <v>99</v>
      </c>
      <c r="L2214">
        <v>99</v>
      </c>
      <c r="M2214">
        <v>13</v>
      </c>
      <c r="N2214">
        <v>99</v>
      </c>
      <c r="O2214">
        <v>99</v>
      </c>
      <c r="P2214">
        <v>99</v>
      </c>
      <c r="R2214">
        <v>0</v>
      </c>
    </row>
    <row r="2215" spans="1:35">
      <c r="A2215">
        <v>17</v>
      </c>
      <c r="B2215">
        <v>335</v>
      </c>
      <c r="C2215">
        <v>2022</v>
      </c>
      <c r="D2215">
        <v>11</v>
      </c>
      <c r="E2215">
        <v>99</v>
      </c>
      <c r="F2215">
        <v>99</v>
      </c>
      <c r="G2215">
        <v>99</v>
      </c>
      <c r="H2215">
        <v>99</v>
      </c>
      <c r="I2215">
        <v>99</v>
      </c>
      <c r="J2215">
        <v>999</v>
      </c>
      <c r="K2215">
        <v>99</v>
      </c>
      <c r="L2215">
        <v>99</v>
      </c>
      <c r="M2215">
        <v>13</v>
      </c>
      <c r="N2215">
        <v>99</v>
      </c>
      <c r="O2215">
        <v>99</v>
      </c>
      <c r="P2215">
        <v>99</v>
      </c>
      <c r="R2215">
        <v>0</v>
      </c>
    </row>
    <row r="2216" spans="1:35">
      <c r="A2216">
        <v>17</v>
      </c>
      <c r="B2216">
        <v>336</v>
      </c>
      <c r="C2216">
        <v>2022</v>
      </c>
      <c r="D2216">
        <v>12</v>
      </c>
      <c r="E2216">
        <v>99</v>
      </c>
      <c r="F2216">
        <v>99</v>
      </c>
      <c r="G2216">
        <v>99</v>
      </c>
      <c r="H2216">
        <v>99</v>
      </c>
      <c r="I2216">
        <v>99</v>
      </c>
      <c r="J2216">
        <v>999</v>
      </c>
      <c r="K2216">
        <v>99</v>
      </c>
      <c r="L2216">
        <v>99</v>
      </c>
      <c r="M2216">
        <v>13</v>
      </c>
      <c r="N2216">
        <v>99</v>
      </c>
      <c r="O2216">
        <v>99</v>
      </c>
      <c r="P2216">
        <v>99</v>
      </c>
      <c r="R2216">
        <v>0</v>
      </c>
    </row>
    <row r="2217" spans="1:35">
      <c r="A2217">
        <v>17</v>
      </c>
      <c r="B2217">
        <v>337</v>
      </c>
      <c r="C2217">
        <v>2022</v>
      </c>
      <c r="D2217">
        <v>1</v>
      </c>
      <c r="E2217">
        <v>99</v>
      </c>
      <c r="F2217">
        <v>99</v>
      </c>
      <c r="G2217">
        <v>99</v>
      </c>
      <c r="H2217">
        <v>99</v>
      </c>
      <c r="I2217">
        <v>99</v>
      </c>
      <c r="J2217">
        <v>999</v>
      </c>
      <c r="K2217">
        <v>99</v>
      </c>
      <c r="L2217">
        <v>99</v>
      </c>
      <c r="M2217">
        <v>14</v>
      </c>
      <c r="N2217">
        <v>99</v>
      </c>
      <c r="O2217">
        <v>99</v>
      </c>
      <c r="P2217">
        <v>99</v>
      </c>
      <c r="R2217">
        <v>0</v>
      </c>
    </row>
    <row r="2218" spans="1:35">
      <c r="A2218">
        <v>17</v>
      </c>
      <c r="B2218">
        <v>338</v>
      </c>
      <c r="C2218">
        <v>2022</v>
      </c>
      <c r="D2218">
        <v>2</v>
      </c>
      <c r="E2218">
        <v>99</v>
      </c>
      <c r="F2218">
        <v>99</v>
      </c>
      <c r="G2218">
        <v>99</v>
      </c>
      <c r="H2218">
        <v>99</v>
      </c>
      <c r="I2218">
        <v>99</v>
      </c>
      <c r="J2218">
        <v>999</v>
      </c>
      <c r="K2218">
        <v>99</v>
      </c>
      <c r="L2218">
        <v>99</v>
      </c>
      <c r="M2218">
        <v>14</v>
      </c>
      <c r="N2218">
        <v>99</v>
      </c>
      <c r="O2218">
        <v>99</v>
      </c>
      <c r="P2218">
        <v>99</v>
      </c>
      <c r="Q2218">
        <v>2</v>
      </c>
      <c r="R2218">
        <v>2</v>
      </c>
      <c r="S2218">
        <v>8</v>
      </c>
      <c r="T2218">
        <v>14</v>
      </c>
      <c r="U2218">
        <v>37.65</v>
      </c>
      <c r="V2218">
        <v>0</v>
      </c>
      <c r="W2218">
        <v>100</v>
      </c>
      <c r="X2218">
        <v>100</v>
      </c>
      <c r="Y2218">
        <v>100</v>
      </c>
      <c r="Z2218">
        <v>0.75000000000015132</v>
      </c>
      <c r="AA2218">
        <v>0</v>
      </c>
      <c r="AB2218">
        <v>0</v>
      </c>
      <c r="AF2218">
        <v>0.63694267515923564</v>
      </c>
      <c r="AG2218">
        <v>1.0445566529796912</v>
      </c>
      <c r="AH2218">
        <v>0</v>
      </c>
      <c r="AI2218">
        <v>0</v>
      </c>
    </row>
    <row r="2219" spans="1:35">
      <c r="A2219">
        <v>17</v>
      </c>
      <c r="B2219">
        <v>339</v>
      </c>
      <c r="C2219">
        <v>2022</v>
      </c>
      <c r="D2219">
        <v>3</v>
      </c>
      <c r="E2219">
        <v>99</v>
      </c>
      <c r="F2219">
        <v>99</v>
      </c>
      <c r="G2219">
        <v>99</v>
      </c>
      <c r="H2219">
        <v>99</v>
      </c>
      <c r="I2219">
        <v>99</v>
      </c>
      <c r="J2219">
        <v>999</v>
      </c>
      <c r="K2219">
        <v>99</v>
      </c>
      <c r="L2219">
        <v>99</v>
      </c>
      <c r="M2219">
        <v>14</v>
      </c>
      <c r="N2219">
        <v>99</v>
      </c>
      <c r="O2219">
        <v>99</v>
      </c>
      <c r="P2219">
        <v>99</v>
      </c>
      <c r="R2219">
        <v>0</v>
      </c>
    </row>
    <row r="2220" spans="1:35">
      <c r="A2220">
        <v>17</v>
      </c>
      <c r="B2220">
        <v>340</v>
      </c>
      <c r="C2220">
        <v>2022</v>
      </c>
      <c r="D2220">
        <v>4</v>
      </c>
      <c r="E2220">
        <v>99</v>
      </c>
      <c r="F2220">
        <v>99</v>
      </c>
      <c r="G2220">
        <v>99</v>
      </c>
      <c r="H2220">
        <v>99</v>
      </c>
      <c r="I2220">
        <v>99</v>
      </c>
      <c r="J2220">
        <v>999</v>
      </c>
      <c r="K2220">
        <v>99</v>
      </c>
      <c r="L2220">
        <v>99</v>
      </c>
      <c r="M2220">
        <v>14</v>
      </c>
      <c r="N2220">
        <v>99</v>
      </c>
      <c r="O2220">
        <v>99</v>
      </c>
      <c r="P2220">
        <v>99</v>
      </c>
      <c r="R2220">
        <v>0</v>
      </c>
    </row>
    <row r="2221" spans="1:35">
      <c r="A2221">
        <v>17</v>
      </c>
      <c r="B2221">
        <v>341</v>
      </c>
      <c r="C2221">
        <v>2022</v>
      </c>
      <c r="D2221">
        <v>5</v>
      </c>
      <c r="E2221">
        <v>99</v>
      </c>
      <c r="F2221">
        <v>99</v>
      </c>
      <c r="G2221">
        <v>99</v>
      </c>
      <c r="H2221">
        <v>99</v>
      </c>
      <c r="I2221">
        <v>99</v>
      </c>
      <c r="J2221">
        <v>999</v>
      </c>
      <c r="K2221">
        <v>99</v>
      </c>
      <c r="L2221">
        <v>99</v>
      </c>
      <c r="M2221">
        <v>14</v>
      </c>
      <c r="N2221">
        <v>99</v>
      </c>
      <c r="O2221">
        <v>99</v>
      </c>
      <c r="P2221">
        <v>99</v>
      </c>
      <c r="Q2221">
        <v>1</v>
      </c>
      <c r="R2221">
        <v>1</v>
      </c>
      <c r="S2221">
        <v>8</v>
      </c>
      <c r="T2221">
        <v>14</v>
      </c>
      <c r="U2221">
        <v>40.700000000000003</v>
      </c>
      <c r="V2221">
        <v>0</v>
      </c>
      <c r="W2221">
        <v>100</v>
      </c>
      <c r="X2221">
        <v>100</v>
      </c>
      <c r="Y2221">
        <v>100</v>
      </c>
      <c r="Z2221">
        <v>0</v>
      </c>
      <c r="AA2221">
        <v>0</v>
      </c>
      <c r="AB2221">
        <v>0</v>
      </c>
      <c r="AF2221">
        <v>0.20703933747412012</v>
      </c>
      <c r="AG2221">
        <v>0.38348833045952646</v>
      </c>
      <c r="AH2221">
        <v>0</v>
      </c>
      <c r="AI2221">
        <v>0</v>
      </c>
    </row>
    <row r="2222" spans="1:35">
      <c r="A2222">
        <v>17</v>
      </c>
      <c r="B2222">
        <v>342</v>
      </c>
      <c r="C2222">
        <v>2022</v>
      </c>
      <c r="D2222">
        <v>6</v>
      </c>
      <c r="E2222">
        <v>99</v>
      </c>
      <c r="F2222">
        <v>99</v>
      </c>
      <c r="G2222">
        <v>99</v>
      </c>
      <c r="H2222">
        <v>99</v>
      </c>
      <c r="I2222">
        <v>99</v>
      </c>
      <c r="J2222">
        <v>999</v>
      </c>
      <c r="K2222">
        <v>99</v>
      </c>
      <c r="L2222">
        <v>99</v>
      </c>
      <c r="M2222">
        <v>14</v>
      </c>
      <c r="N2222">
        <v>99</v>
      </c>
      <c r="O2222">
        <v>99</v>
      </c>
      <c r="P2222">
        <v>99</v>
      </c>
      <c r="Q2222">
        <v>1</v>
      </c>
      <c r="R2222">
        <v>1</v>
      </c>
      <c r="S2222">
        <v>8</v>
      </c>
      <c r="T2222">
        <v>14</v>
      </c>
      <c r="U2222">
        <v>32.799999999999997</v>
      </c>
      <c r="V2222">
        <v>0</v>
      </c>
      <c r="W2222">
        <v>100</v>
      </c>
      <c r="X2222">
        <v>100</v>
      </c>
      <c r="Y2222">
        <v>100</v>
      </c>
      <c r="Z2222">
        <v>0</v>
      </c>
      <c r="AA2222">
        <v>0</v>
      </c>
      <c r="AB2222">
        <v>0</v>
      </c>
      <c r="AF2222">
        <v>0.14749262536873153</v>
      </c>
      <c r="AG2222">
        <v>0.22188098249981403</v>
      </c>
      <c r="AH2222">
        <v>0</v>
      </c>
      <c r="AI2222">
        <v>0</v>
      </c>
    </row>
    <row r="2223" spans="1:35">
      <c r="A2223">
        <v>17</v>
      </c>
      <c r="B2223">
        <v>343</v>
      </c>
      <c r="C2223">
        <v>2022</v>
      </c>
      <c r="D2223">
        <v>7</v>
      </c>
      <c r="E2223">
        <v>99</v>
      </c>
      <c r="F2223">
        <v>99</v>
      </c>
      <c r="G2223">
        <v>99</v>
      </c>
      <c r="H2223">
        <v>99</v>
      </c>
      <c r="I2223">
        <v>99</v>
      </c>
      <c r="J2223">
        <v>999</v>
      </c>
      <c r="K2223">
        <v>99</v>
      </c>
      <c r="L2223">
        <v>99</v>
      </c>
      <c r="M2223">
        <v>14</v>
      </c>
      <c r="N2223">
        <v>99</v>
      </c>
      <c r="O2223">
        <v>99</v>
      </c>
      <c r="P2223">
        <v>99</v>
      </c>
      <c r="R2223">
        <v>0</v>
      </c>
    </row>
    <row r="2224" spans="1:35">
      <c r="A2224">
        <v>17</v>
      </c>
      <c r="B2224">
        <v>344</v>
      </c>
      <c r="C2224">
        <v>2022</v>
      </c>
      <c r="D2224">
        <v>8</v>
      </c>
      <c r="E2224">
        <v>99</v>
      </c>
      <c r="F2224">
        <v>99</v>
      </c>
      <c r="G2224">
        <v>99</v>
      </c>
      <c r="H2224">
        <v>99</v>
      </c>
      <c r="I2224">
        <v>99</v>
      </c>
      <c r="J2224">
        <v>999</v>
      </c>
      <c r="K2224">
        <v>99</v>
      </c>
      <c r="L2224">
        <v>99</v>
      </c>
      <c r="M2224">
        <v>14</v>
      </c>
      <c r="N2224">
        <v>99</v>
      </c>
      <c r="O2224">
        <v>99</v>
      </c>
      <c r="P2224">
        <v>99</v>
      </c>
      <c r="R2224">
        <v>0</v>
      </c>
    </row>
    <row r="2225" spans="1:35">
      <c r="A2225">
        <v>17</v>
      </c>
      <c r="B2225">
        <v>345</v>
      </c>
      <c r="C2225">
        <v>2022</v>
      </c>
      <c r="D2225">
        <v>9</v>
      </c>
      <c r="E2225">
        <v>99</v>
      </c>
      <c r="F2225">
        <v>99</v>
      </c>
      <c r="G2225">
        <v>99</v>
      </c>
      <c r="H2225">
        <v>99</v>
      </c>
      <c r="I2225">
        <v>99</v>
      </c>
      <c r="J2225">
        <v>999</v>
      </c>
      <c r="K2225">
        <v>99</v>
      </c>
      <c r="L2225">
        <v>99</v>
      </c>
      <c r="M2225">
        <v>14</v>
      </c>
      <c r="N2225">
        <v>99</v>
      </c>
      <c r="O2225">
        <v>99</v>
      </c>
      <c r="P2225">
        <v>99</v>
      </c>
      <c r="R2225">
        <v>0</v>
      </c>
    </row>
    <row r="2226" spans="1:35">
      <c r="A2226">
        <v>17</v>
      </c>
      <c r="B2226">
        <v>346</v>
      </c>
      <c r="C2226">
        <v>2022</v>
      </c>
      <c r="D2226">
        <v>10</v>
      </c>
      <c r="E2226">
        <v>99</v>
      </c>
      <c r="F2226">
        <v>99</v>
      </c>
      <c r="G2226">
        <v>99</v>
      </c>
      <c r="H2226">
        <v>99</v>
      </c>
      <c r="I2226">
        <v>99</v>
      </c>
      <c r="J2226">
        <v>999</v>
      </c>
      <c r="K2226">
        <v>99</v>
      </c>
      <c r="L2226">
        <v>99</v>
      </c>
      <c r="M2226">
        <v>14</v>
      </c>
      <c r="N2226">
        <v>99</v>
      </c>
      <c r="O2226">
        <v>99</v>
      </c>
      <c r="P2226">
        <v>99</v>
      </c>
      <c r="Q2226">
        <v>1</v>
      </c>
      <c r="R2226">
        <v>1</v>
      </c>
      <c r="S2226">
        <v>11</v>
      </c>
      <c r="T2226">
        <v>14</v>
      </c>
      <c r="U2226">
        <v>42.6</v>
      </c>
      <c r="V2226">
        <v>0</v>
      </c>
      <c r="W2226">
        <v>100</v>
      </c>
      <c r="X2226">
        <v>100</v>
      </c>
      <c r="Y2226">
        <v>100</v>
      </c>
      <c r="Z2226">
        <v>0</v>
      </c>
      <c r="AA2226">
        <v>0</v>
      </c>
      <c r="AB2226">
        <v>0</v>
      </c>
      <c r="AF2226">
        <v>4.7984644913627639E-2</v>
      </c>
      <c r="AG2226">
        <v>9.7716507437694236E-2</v>
      </c>
      <c r="AH2226">
        <v>0</v>
      </c>
      <c r="AI2226">
        <v>0</v>
      </c>
    </row>
    <row r="2227" spans="1:35">
      <c r="A2227">
        <v>17</v>
      </c>
      <c r="B2227">
        <v>347</v>
      </c>
      <c r="C2227">
        <v>2022</v>
      </c>
      <c r="D2227">
        <v>11</v>
      </c>
      <c r="E2227">
        <v>99</v>
      </c>
      <c r="F2227">
        <v>99</v>
      </c>
      <c r="G2227">
        <v>99</v>
      </c>
      <c r="H2227">
        <v>99</v>
      </c>
      <c r="I2227">
        <v>99</v>
      </c>
      <c r="J2227">
        <v>999</v>
      </c>
      <c r="K2227">
        <v>99</v>
      </c>
      <c r="L2227">
        <v>99</v>
      </c>
      <c r="M2227">
        <v>14</v>
      </c>
      <c r="N2227">
        <v>99</v>
      </c>
      <c r="O2227">
        <v>99</v>
      </c>
      <c r="P2227">
        <v>99</v>
      </c>
      <c r="Q2227">
        <v>2</v>
      </c>
      <c r="R2227">
        <v>2</v>
      </c>
      <c r="S2227">
        <v>8.5</v>
      </c>
      <c r="T2227">
        <v>14</v>
      </c>
      <c r="U2227">
        <v>40</v>
      </c>
      <c r="V2227">
        <v>0</v>
      </c>
      <c r="W2227">
        <v>100</v>
      </c>
      <c r="X2227">
        <v>100</v>
      </c>
      <c r="Y2227">
        <v>100</v>
      </c>
      <c r="Z2227">
        <v>5.3999999999999844</v>
      </c>
      <c r="AA2227">
        <v>2.5</v>
      </c>
      <c r="AB2227">
        <v>0</v>
      </c>
      <c r="AC2227">
        <v>100.00000000000028</v>
      </c>
      <c r="AF2227">
        <v>0.12845215157353887</v>
      </c>
      <c r="AG2227">
        <v>0.24240514383715203</v>
      </c>
      <c r="AH2227">
        <v>0</v>
      </c>
      <c r="AI2227">
        <v>0</v>
      </c>
    </row>
    <row r="2228" spans="1:35">
      <c r="A2228">
        <v>17</v>
      </c>
      <c r="B2228">
        <v>348</v>
      </c>
      <c r="C2228">
        <v>2022</v>
      </c>
      <c r="D2228">
        <v>12</v>
      </c>
      <c r="E2228">
        <v>99</v>
      </c>
      <c r="F2228">
        <v>99</v>
      </c>
      <c r="G2228">
        <v>99</v>
      </c>
      <c r="H2228">
        <v>99</v>
      </c>
      <c r="I2228">
        <v>99</v>
      </c>
      <c r="J2228">
        <v>999</v>
      </c>
      <c r="K2228">
        <v>99</v>
      </c>
      <c r="L2228">
        <v>99</v>
      </c>
      <c r="M2228">
        <v>14</v>
      </c>
      <c r="N2228">
        <v>99</v>
      </c>
      <c r="O2228">
        <v>99</v>
      </c>
      <c r="P2228">
        <v>99</v>
      </c>
      <c r="Q2228">
        <v>1</v>
      </c>
      <c r="R2228">
        <v>2</v>
      </c>
      <c r="S2228">
        <v>8</v>
      </c>
      <c r="T2228">
        <v>14</v>
      </c>
      <c r="U2228">
        <v>33.5</v>
      </c>
      <c r="V2228">
        <v>0</v>
      </c>
      <c r="W2228">
        <v>100</v>
      </c>
      <c r="X2228">
        <v>100</v>
      </c>
      <c r="Y2228">
        <v>100</v>
      </c>
      <c r="Z2228">
        <v>6</v>
      </c>
      <c r="AA2228">
        <v>0</v>
      </c>
      <c r="AB2228">
        <v>0</v>
      </c>
      <c r="AF2228">
        <v>0.41067761806981512</v>
      </c>
      <c r="AG2228">
        <v>0.67953386005659389</v>
      </c>
      <c r="AH2228">
        <v>0</v>
      </c>
      <c r="AI2228">
        <v>0</v>
      </c>
    </row>
    <row r="2229" spans="1:35">
      <c r="A2229">
        <v>17</v>
      </c>
      <c r="B2229">
        <v>349</v>
      </c>
      <c r="C2229">
        <v>2022</v>
      </c>
      <c r="D2229">
        <v>1</v>
      </c>
      <c r="E2229">
        <v>99</v>
      </c>
      <c r="F2229">
        <v>99</v>
      </c>
      <c r="G2229">
        <v>99</v>
      </c>
      <c r="H2229">
        <v>99</v>
      </c>
      <c r="I2229">
        <v>99</v>
      </c>
      <c r="J2229">
        <v>999</v>
      </c>
      <c r="K2229">
        <v>99</v>
      </c>
      <c r="L2229">
        <v>99</v>
      </c>
      <c r="M2229">
        <v>15</v>
      </c>
      <c r="N2229">
        <v>99</v>
      </c>
      <c r="O2229">
        <v>99</v>
      </c>
      <c r="P2229">
        <v>99</v>
      </c>
      <c r="R2229">
        <v>0</v>
      </c>
    </row>
    <row r="2230" spans="1:35">
      <c r="A2230">
        <v>17</v>
      </c>
      <c r="B2230">
        <v>350</v>
      </c>
      <c r="C2230">
        <v>2022</v>
      </c>
      <c r="D2230">
        <v>2</v>
      </c>
      <c r="E2230">
        <v>99</v>
      </c>
      <c r="F2230">
        <v>99</v>
      </c>
      <c r="G2230">
        <v>99</v>
      </c>
      <c r="H2230">
        <v>99</v>
      </c>
      <c r="I2230">
        <v>99</v>
      </c>
      <c r="J2230">
        <v>999</v>
      </c>
      <c r="K2230">
        <v>99</v>
      </c>
      <c r="L2230">
        <v>99</v>
      </c>
      <c r="M2230">
        <v>15</v>
      </c>
      <c r="N2230">
        <v>99</v>
      </c>
      <c r="O2230">
        <v>99</v>
      </c>
      <c r="P2230">
        <v>99</v>
      </c>
      <c r="R2230">
        <v>0</v>
      </c>
    </row>
    <row r="2231" spans="1:35">
      <c r="A2231">
        <v>17</v>
      </c>
      <c r="B2231">
        <v>351</v>
      </c>
      <c r="C2231">
        <v>2022</v>
      </c>
      <c r="D2231">
        <v>3</v>
      </c>
      <c r="E2231">
        <v>99</v>
      </c>
      <c r="F2231">
        <v>99</v>
      </c>
      <c r="G2231">
        <v>99</v>
      </c>
      <c r="H2231">
        <v>99</v>
      </c>
      <c r="I2231">
        <v>99</v>
      </c>
      <c r="J2231">
        <v>999</v>
      </c>
      <c r="K2231">
        <v>99</v>
      </c>
      <c r="L2231">
        <v>99</v>
      </c>
      <c r="M2231">
        <v>15</v>
      </c>
      <c r="N2231">
        <v>99</v>
      </c>
      <c r="O2231">
        <v>99</v>
      </c>
      <c r="P2231">
        <v>99</v>
      </c>
      <c r="R2231">
        <v>0</v>
      </c>
    </row>
    <row r="2232" spans="1:35">
      <c r="A2232">
        <v>17</v>
      </c>
      <c r="B2232">
        <v>352</v>
      </c>
      <c r="C2232">
        <v>2022</v>
      </c>
      <c r="D2232">
        <v>4</v>
      </c>
      <c r="E2232">
        <v>99</v>
      </c>
      <c r="F2232">
        <v>99</v>
      </c>
      <c r="G2232">
        <v>99</v>
      </c>
      <c r="H2232">
        <v>99</v>
      </c>
      <c r="I2232">
        <v>99</v>
      </c>
      <c r="J2232">
        <v>999</v>
      </c>
      <c r="K2232">
        <v>99</v>
      </c>
      <c r="L2232">
        <v>99</v>
      </c>
      <c r="M2232">
        <v>15</v>
      </c>
      <c r="N2232">
        <v>99</v>
      </c>
      <c r="O2232">
        <v>99</v>
      </c>
      <c r="P2232">
        <v>99</v>
      </c>
      <c r="R2232">
        <v>0</v>
      </c>
    </row>
    <row r="2233" spans="1:35">
      <c r="A2233">
        <v>17</v>
      </c>
      <c r="B2233">
        <v>353</v>
      </c>
      <c r="C2233">
        <v>2022</v>
      </c>
      <c r="D2233">
        <v>5</v>
      </c>
      <c r="E2233">
        <v>99</v>
      </c>
      <c r="F2233">
        <v>99</v>
      </c>
      <c r="G2233">
        <v>99</v>
      </c>
      <c r="H2233">
        <v>99</v>
      </c>
      <c r="I2233">
        <v>99</v>
      </c>
      <c r="J2233">
        <v>999</v>
      </c>
      <c r="K2233">
        <v>99</v>
      </c>
      <c r="L2233">
        <v>99</v>
      </c>
      <c r="M2233">
        <v>15</v>
      </c>
      <c r="N2233">
        <v>99</v>
      </c>
      <c r="O2233">
        <v>99</v>
      </c>
      <c r="P2233">
        <v>99</v>
      </c>
      <c r="R2233">
        <v>0</v>
      </c>
    </row>
    <row r="2234" spans="1:35">
      <c r="A2234">
        <v>17</v>
      </c>
      <c r="B2234">
        <v>354</v>
      </c>
      <c r="C2234">
        <v>2022</v>
      </c>
      <c r="D2234">
        <v>6</v>
      </c>
      <c r="E2234">
        <v>99</v>
      </c>
      <c r="F2234">
        <v>99</v>
      </c>
      <c r="G2234">
        <v>99</v>
      </c>
      <c r="H2234">
        <v>99</v>
      </c>
      <c r="I2234">
        <v>99</v>
      </c>
      <c r="J2234">
        <v>999</v>
      </c>
      <c r="K2234">
        <v>99</v>
      </c>
      <c r="L2234">
        <v>99</v>
      </c>
      <c r="M2234">
        <v>15</v>
      </c>
      <c r="N2234">
        <v>99</v>
      </c>
      <c r="O2234">
        <v>99</v>
      </c>
      <c r="P2234">
        <v>99</v>
      </c>
      <c r="R2234">
        <v>0</v>
      </c>
    </row>
    <row r="2235" spans="1:35">
      <c r="A2235">
        <v>17</v>
      </c>
      <c r="B2235">
        <v>355</v>
      </c>
      <c r="C2235">
        <v>2022</v>
      </c>
      <c r="D2235">
        <v>7</v>
      </c>
      <c r="E2235">
        <v>99</v>
      </c>
      <c r="F2235">
        <v>99</v>
      </c>
      <c r="G2235">
        <v>99</v>
      </c>
      <c r="H2235">
        <v>99</v>
      </c>
      <c r="I2235">
        <v>99</v>
      </c>
      <c r="J2235">
        <v>999</v>
      </c>
      <c r="K2235">
        <v>99</v>
      </c>
      <c r="L2235">
        <v>99</v>
      </c>
      <c r="M2235">
        <v>15</v>
      </c>
      <c r="N2235">
        <v>99</v>
      </c>
      <c r="O2235">
        <v>99</v>
      </c>
      <c r="P2235">
        <v>99</v>
      </c>
      <c r="R2235">
        <v>0</v>
      </c>
    </row>
    <row r="2236" spans="1:35">
      <c r="A2236">
        <v>17</v>
      </c>
      <c r="B2236">
        <v>356</v>
      </c>
      <c r="C2236">
        <v>2022</v>
      </c>
      <c r="D2236">
        <v>8</v>
      </c>
      <c r="E2236">
        <v>99</v>
      </c>
      <c r="F2236">
        <v>99</v>
      </c>
      <c r="G2236">
        <v>99</v>
      </c>
      <c r="H2236">
        <v>99</v>
      </c>
      <c r="I2236">
        <v>99</v>
      </c>
      <c r="J2236">
        <v>999</v>
      </c>
      <c r="K2236">
        <v>99</v>
      </c>
      <c r="L2236">
        <v>99</v>
      </c>
      <c r="M2236">
        <v>15</v>
      </c>
      <c r="N2236">
        <v>99</v>
      </c>
      <c r="O2236">
        <v>99</v>
      </c>
      <c r="P2236">
        <v>99</v>
      </c>
      <c r="R2236">
        <v>0</v>
      </c>
    </row>
    <row r="2237" spans="1:35">
      <c r="A2237">
        <v>17</v>
      </c>
      <c r="B2237">
        <v>357</v>
      </c>
      <c r="C2237">
        <v>2022</v>
      </c>
      <c r="D2237">
        <v>9</v>
      </c>
      <c r="E2237">
        <v>99</v>
      </c>
      <c r="F2237">
        <v>99</v>
      </c>
      <c r="G2237">
        <v>99</v>
      </c>
      <c r="H2237">
        <v>99</v>
      </c>
      <c r="I2237">
        <v>99</v>
      </c>
      <c r="J2237">
        <v>999</v>
      </c>
      <c r="K2237">
        <v>99</v>
      </c>
      <c r="L2237">
        <v>99</v>
      </c>
      <c r="M2237">
        <v>15</v>
      </c>
      <c r="N2237">
        <v>99</v>
      </c>
      <c r="O2237">
        <v>99</v>
      </c>
      <c r="P2237">
        <v>99</v>
      </c>
      <c r="R2237">
        <v>0</v>
      </c>
    </row>
    <row r="2238" spans="1:35">
      <c r="A2238">
        <v>17</v>
      </c>
      <c r="B2238">
        <v>358</v>
      </c>
      <c r="C2238">
        <v>2022</v>
      </c>
      <c r="D2238">
        <v>10</v>
      </c>
      <c r="E2238">
        <v>99</v>
      </c>
      <c r="F2238">
        <v>99</v>
      </c>
      <c r="G2238">
        <v>99</v>
      </c>
      <c r="H2238">
        <v>99</v>
      </c>
      <c r="I2238">
        <v>99</v>
      </c>
      <c r="J2238">
        <v>999</v>
      </c>
      <c r="K2238">
        <v>99</v>
      </c>
      <c r="L2238">
        <v>99</v>
      </c>
      <c r="M2238">
        <v>15</v>
      </c>
      <c r="N2238">
        <v>99</v>
      </c>
      <c r="O2238">
        <v>99</v>
      </c>
      <c r="P2238">
        <v>99</v>
      </c>
      <c r="R2238">
        <v>0</v>
      </c>
    </row>
    <row r="2239" spans="1:35">
      <c r="A2239">
        <v>17</v>
      </c>
      <c r="B2239">
        <v>359</v>
      </c>
      <c r="C2239">
        <v>2022</v>
      </c>
      <c r="D2239">
        <v>11</v>
      </c>
      <c r="E2239">
        <v>99</v>
      </c>
      <c r="F2239">
        <v>99</v>
      </c>
      <c r="G2239">
        <v>99</v>
      </c>
      <c r="H2239">
        <v>99</v>
      </c>
      <c r="I2239">
        <v>99</v>
      </c>
      <c r="J2239">
        <v>999</v>
      </c>
      <c r="K2239">
        <v>99</v>
      </c>
      <c r="L2239">
        <v>99</v>
      </c>
      <c r="M2239">
        <v>15</v>
      </c>
      <c r="N2239">
        <v>99</v>
      </c>
      <c r="O2239">
        <v>99</v>
      </c>
      <c r="P2239">
        <v>99</v>
      </c>
      <c r="R2239">
        <v>0</v>
      </c>
    </row>
    <row r="2240" spans="1:35">
      <c r="A2240">
        <v>17</v>
      </c>
      <c r="B2240">
        <v>360</v>
      </c>
      <c r="C2240">
        <v>2022</v>
      </c>
      <c r="D2240">
        <v>12</v>
      </c>
      <c r="E2240">
        <v>99</v>
      </c>
      <c r="F2240">
        <v>99</v>
      </c>
      <c r="G2240">
        <v>99</v>
      </c>
      <c r="H2240">
        <v>99</v>
      </c>
      <c r="I2240">
        <v>99</v>
      </c>
      <c r="J2240">
        <v>999</v>
      </c>
      <c r="K2240">
        <v>99</v>
      </c>
      <c r="L2240">
        <v>99</v>
      </c>
      <c r="M2240">
        <v>15</v>
      </c>
      <c r="N2240">
        <v>99</v>
      </c>
      <c r="O2240">
        <v>99</v>
      </c>
      <c r="P2240">
        <v>99</v>
      </c>
      <c r="R2240">
        <v>0</v>
      </c>
    </row>
    <row r="2241" spans="1:37">
      <c r="A2241">
        <v>18</v>
      </c>
      <c r="B2241">
        <v>1</v>
      </c>
      <c r="C2241">
        <v>2023</v>
      </c>
      <c r="E2241">
        <v>99</v>
      </c>
      <c r="G2241">
        <v>99</v>
      </c>
      <c r="H2241">
        <v>1</v>
      </c>
      <c r="I2241">
        <v>99</v>
      </c>
      <c r="J2241">
        <v>103</v>
      </c>
      <c r="K2241">
        <v>99</v>
      </c>
      <c r="L2241">
        <v>1</v>
      </c>
      <c r="M2241">
        <v>99</v>
      </c>
      <c r="N2241">
        <v>99</v>
      </c>
      <c r="O2241">
        <v>99</v>
      </c>
      <c r="P2241">
        <v>99</v>
      </c>
      <c r="Q2241">
        <v>3</v>
      </c>
      <c r="R2241">
        <v>3</v>
      </c>
      <c r="S2241">
        <v>1</v>
      </c>
      <c r="T2241">
        <v>2</v>
      </c>
      <c r="U2241">
        <v>15.9</v>
      </c>
      <c r="V2241">
        <v>0</v>
      </c>
      <c r="W2241">
        <v>0</v>
      </c>
      <c r="X2241">
        <v>66.666666666666686</v>
      </c>
      <c r="Y2241">
        <v>0</v>
      </c>
      <c r="Z2241">
        <v>3.9656861533241239</v>
      </c>
      <c r="AA2241">
        <v>0</v>
      </c>
      <c r="AB2241">
        <v>0</v>
      </c>
      <c r="AF2241">
        <v>1.3761467889908259</v>
      </c>
      <c r="AG2241">
        <v>1.1372848218969056</v>
      </c>
      <c r="AH2241">
        <v>0</v>
      </c>
      <c r="AI2241">
        <v>0</v>
      </c>
    </row>
    <row r="2242" spans="1:37">
      <c r="A2242">
        <v>18</v>
      </c>
      <c r="B2242">
        <v>2</v>
      </c>
      <c r="C2242">
        <v>2023</v>
      </c>
      <c r="E2242">
        <v>99</v>
      </c>
      <c r="G2242">
        <v>99</v>
      </c>
      <c r="H2242">
        <v>2</v>
      </c>
      <c r="I2242">
        <v>99</v>
      </c>
      <c r="J2242">
        <v>106</v>
      </c>
      <c r="K2242">
        <v>99</v>
      </c>
      <c r="L2242">
        <v>1</v>
      </c>
      <c r="M2242">
        <v>99</v>
      </c>
      <c r="N2242">
        <v>99</v>
      </c>
      <c r="O2242">
        <v>99</v>
      </c>
      <c r="P2242">
        <v>99</v>
      </c>
      <c r="R2242">
        <v>0</v>
      </c>
    </row>
    <row r="2243" spans="1:37">
      <c r="A2243">
        <v>18</v>
      </c>
      <c r="B2243">
        <v>3</v>
      </c>
      <c r="C2243">
        <v>2023</v>
      </c>
      <c r="E2243">
        <v>99</v>
      </c>
      <c r="G2243">
        <v>99</v>
      </c>
      <c r="H2243">
        <v>1</v>
      </c>
      <c r="I2243">
        <v>99</v>
      </c>
      <c r="J2243">
        <v>110</v>
      </c>
      <c r="K2243">
        <v>99</v>
      </c>
      <c r="L2243">
        <v>1</v>
      </c>
      <c r="M2243">
        <v>99</v>
      </c>
      <c r="N2243">
        <v>99</v>
      </c>
      <c r="O2243">
        <v>99</v>
      </c>
      <c r="P2243">
        <v>99</v>
      </c>
      <c r="Q2243">
        <v>16</v>
      </c>
      <c r="R2243">
        <v>32</v>
      </c>
      <c r="S2243">
        <v>1</v>
      </c>
      <c r="T2243">
        <v>2.84375</v>
      </c>
      <c r="U2243">
        <v>16.815625000000001</v>
      </c>
      <c r="V2243">
        <v>0</v>
      </c>
      <c r="W2243">
        <v>0</v>
      </c>
      <c r="X2243">
        <v>59.375</v>
      </c>
      <c r="Y2243">
        <v>3.125</v>
      </c>
      <c r="Z2243">
        <v>2.405606651008227</v>
      </c>
      <c r="AA2243">
        <v>0</v>
      </c>
      <c r="AB2243">
        <v>1.1486234968430691</v>
      </c>
      <c r="AD2243">
        <v>5.0645856688038915</v>
      </c>
      <c r="AF2243">
        <v>2.6229508196721314</v>
      </c>
      <c r="AG2243">
        <v>2.0912436701112673</v>
      </c>
      <c r="AH2243">
        <v>0</v>
      </c>
      <c r="AI2243">
        <v>22</v>
      </c>
      <c r="AJ2243">
        <v>112.60000000000002</v>
      </c>
      <c r="AK2243">
        <v>12.405504719870544</v>
      </c>
    </row>
    <row r="2244" spans="1:37">
      <c r="A2244">
        <v>18</v>
      </c>
      <c r="B2244">
        <v>4</v>
      </c>
      <c r="C2244">
        <v>2023</v>
      </c>
      <c r="E2244">
        <v>99</v>
      </c>
      <c r="G2244">
        <v>99</v>
      </c>
      <c r="H2244">
        <v>1</v>
      </c>
      <c r="I2244">
        <v>99</v>
      </c>
      <c r="J2244">
        <v>111</v>
      </c>
      <c r="K2244">
        <v>99</v>
      </c>
      <c r="L2244">
        <v>1</v>
      </c>
      <c r="M2244">
        <v>99</v>
      </c>
      <c r="N2244">
        <v>99</v>
      </c>
      <c r="O2244">
        <v>99</v>
      </c>
      <c r="P2244">
        <v>99</v>
      </c>
      <c r="R2244">
        <v>0</v>
      </c>
    </row>
    <row r="2245" spans="1:37">
      <c r="A2245">
        <v>18</v>
      </c>
      <c r="B2245">
        <v>5</v>
      </c>
      <c r="C2245">
        <v>2023</v>
      </c>
      <c r="E2245">
        <v>99</v>
      </c>
      <c r="G2245">
        <v>99</v>
      </c>
      <c r="H2245">
        <v>1</v>
      </c>
      <c r="I2245">
        <v>99</v>
      </c>
      <c r="J2245">
        <v>116</v>
      </c>
      <c r="K2245">
        <v>99</v>
      </c>
      <c r="L2245">
        <v>1</v>
      </c>
      <c r="M2245">
        <v>99</v>
      </c>
      <c r="N2245">
        <v>99</v>
      </c>
      <c r="O2245">
        <v>99</v>
      </c>
      <c r="P2245">
        <v>99</v>
      </c>
      <c r="R2245">
        <v>0</v>
      </c>
    </row>
    <row r="2246" spans="1:37">
      <c r="A2246">
        <v>18</v>
      </c>
      <c r="B2246">
        <v>6</v>
      </c>
      <c r="C2246">
        <v>2023</v>
      </c>
      <c r="E2246">
        <v>99</v>
      </c>
      <c r="G2246">
        <v>99</v>
      </c>
      <c r="H2246">
        <v>2</v>
      </c>
      <c r="I2246">
        <v>99</v>
      </c>
      <c r="J2246">
        <v>117</v>
      </c>
      <c r="K2246">
        <v>99</v>
      </c>
      <c r="L2246">
        <v>1</v>
      </c>
      <c r="M2246">
        <v>99</v>
      </c>
      <c r="N2246">
        <v>99</v>
      </c>
      <c r="O2246">
        <v>99</v>
      </c>
      <c r="P2246">
        <v>99</v>
      </c>
      <c r="Q2246">
        <v>1</v>
      </c>
      <c r="R2246">
        <v>1</v>
      </c>
      <c r="S2246">
        <v>1</v>
      </c>
      <c r="T2246">
        <v>3</v>
      </c>
      <c r="U2246">
        <v>16.100000000000001</v>
      </c>
      <c r="V2246">
        <v>0</v>
      </c>
      <c r="W2246">
        <v>0</v>
      </c>
      <c r="X2246">
        <v>100</v>
      </c>
      <c r="Y2246">
        <v>0</v>
      </c>
      <c r="Z2246">
        <v>0</v>
      </c>
      <c r="AA2246">
        <v>0</v>
      </c>
      <c r="AB2246">
        <v>0</v>
      </c>
      <c r="AF2246">
        <v>1.2658227848101264</v>
      </c>
      <c r="AG2246">
        <v>1.1085100523271827</v>
      </c>
      <c r="AH2246">
        <v>0</v>
      </c>
      <c r="AI2246">
        <v>1</v>
      </c>
      <c r="AJ2246">
        <v>110.1</v>
      </c>
      <c r="AK2246">
        <v>12.063238634864549</v>
      </c>
    </row>
    <row r="2247" spans="1:37">
      <c r="A2247">
        <v>18</v>
      </c>
      <c r="B2247">
        <v>7</v>
      </c>
      <c r="C2247">
        <v>2023</v>
      </c>
      <c r="E2247">
        <v>99</v>
      </c>
      <c r="G2247">
        <v>99</v>
      </c>
      <c r="H2247">
        <v>1</v>
      </c>
      <c r="I2247">
        <v>99</v>
      </c>
      <c r="J2247">
        <v>134</v>
      </c>
      <c r="K2247">
        <v>99</v>
      </c>
      <c r="L2247">
        <v>1</v>
      </c>
      <c r="M2247">
        <v>99</v>
      </c>
      <c r="N2247">
        <v>99</v>
      </c>
      <c r="O2247">
        <v>99</v>
      </c>
      <c r="P2247">
        <v>99</v>
      </c>
      <c r="Q2247">
        <v>1</v>
      </c>
      <c r="R2247">
        <v>2</v>
      </c>
      <c r="S2247">
        <v>1</v>
      </c>
      <c r="T2247">
        <v>2</v>
      </c>
      <c r="U2247">
        <v>4.9000000000000004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0</v>
      </c>
      <c r="AB2247">
        <v>0</v>
      </c>
      <c r="AF2247">
        <v>0.12730744748567796</v>
      </c>
      <c r="AG2247">
        <v>3.029562970084609E-2</v>
      </c>
      <c r="AH2247">
        <v>0</v>
      </c>
      <c r="AI2247">
        <v>0</v>
      </c>
    </row>
    <row r="2248" spans="1:37">
      <c r="A2248">
        <v>18</v>
      </c>
      <c r="B2248">
        <v>8</v>
      </c>
      <c r="C2248">
        <v>2023</v>
      </c>
      <c r="E2248">
        <v>99</v>
      </c>
      <c r="G2248">
        <v>99</v>
      </c>
      <c r="H2248">
        <v>2</v>
      </c>
      <c r="I2248">
        <v>99</v>
      </c>
      <c r="J2248">
        <v>141</v>
      </c>
      <c r="K2248">
        <v>99</v>
      </c>
      <c r="L2248">
        <v>1</v>
      </c>
      <c r="M2248">
        <v>99</v>
      </c>
      <c r="N2248">
        <v>99</v>
      </c>
      <c r="O2248">
        <v>99</v>
      </c>
      <c r="P2248">
        <v>99</v>
      </c>
      <c r="Q2248">
        <v>3</v>
      </c>
      <c r="R2248">
        <v>3</v>
      </c>
      <c r="S2248">
        <v>1</v>
      </c>
      <c r="T2248">
        <v>2</v>
      </c>
      <c r="U2248">
        <v>17</v>
      </c>
      <c r="V2248">
        <v>0</v>
      </c>
      <c r="W2248">
        <v>0</v>
      </c>
      <c r="X2248">
        <v>66.666666666666686</v>
      </c>
      <c r="Y2248">
        <v>33.333333333333343</v>
      </c>
      <c r="Z2248">
        <v>5.6750917760567283</v>
      </c>
      <c r="AA2248">
        <v>0</v>
      </c>
      <c r="AB2248">
        <v>0</v>
      </c>
      <c r="AF2248">
        <v>0.33112582781456951</v>
      </c>
      <c r="AG2248">
        <v>0.28835715578071297</v>
      </c>
      <c r="AH2248">
        <v>0</v>
      </c>
      <c r="AI2248">
        <v>0</v>
      </c>
    </row>
    <row r="2249" spans="1:37">
      <c r="A2249">
        <v>18</v>
      </c>
      <c r="B2249">
        <v>9</v>
      </c>
      <c r="C2249">
        <v>2023</v>
      </c>
      <c r="E2249">
        <v>99</v>
      </c>
      <c r="G2249">
        <v>99</v>
      </c>
      <c r="H2249">
        <v>2</v>
      </c>
      <c r="I2249">
        <v>99</v>
      </c>
      <c r="J2249">
        <v>143</v>
      </c>
      <c r="K2249">
        <v>99</v>
      </c>
      <c r="L2249">
        <v>1</v>
      </c>
      <c r="M2249">
        <v>99</v>
      </c>
      <c r="N2249">
        <v>99</v>
      </c>
      <c r="O2249">
        <v>99</v>
      </c>
      <c r="P2249">
        <v>99</v>
      </c>
      <c r="Q2249">
        <v>1</v>
      </c>
      <c r="R2249">
        <v>1</v>
      </c>
      <c r="S2249">
        <v>1</v>
      </c>
      <c r="T2249">
        <v>2</v>
      </c>
      <c r="U2249">
        <v>20.2</v>
      </c>
      <c r="V2249">
        <v>0</v>
      </c>
      <c r="W2249">
        <v>0</v>
      </c>
      <c r="X2249">
        <v>100</v>
      </c>
      <c r="Y2249">
        <v>0</v>
      </c>
      <c r="Z2249">
        <v>0</v>
      </c>
      <c r="AA2249">
        <v>0</v>
      </c>
      <c r="AB2249">
        <v>0</v>
      </c>
      <c r="AF2249">
        <v>0.35335689045936397</v>
      </c>
      <c r="AG2249">
        <v>0.33717242530462349</v>
      </c>
      <c r="AH2249">
        <v>0</v>
      </c>
      <c r="AI2249">
        <v>0</v>
      </c>
    </row>
    <row r="2250" spans="1:37">
      <c r="A2250">
        <v>18</v>
      </c>
      <c r="B2250">
        <v>10</v>
      </c>
      <c r="C2250">
        <v>2023</v>
      </c>
      <c r="E2250">
        <v>99</v>
      </c>
      <c r="G2250">
        <v>99</v>
      </c>
      <c r="H2250">
        <v>2</v>
      </c>
      <c r="I2250">
        <v>99</v>
      </c>
      <c r="J2250">
        <v>147</v>
      </c>
      <c r="K2250">
        <v>99</v>
      </c>
      <c r="L2250">
        <v>1</v>
      </c>
      <c r="M2250">
        <v>99</v>
      </c>
      <c r="N2250">
        <v>99</v>
      </c>
      <c r="O2250">
        <v>99</v>
      </c>
      <c r="P2250">
        <v>99</v>
      </c>
      <c r="R2250">
        <v>0</v>
      </c>
    </row>
    <row r="2251" spans="1:37">
      <c r="A2251">
        <v>18</v>
      </c>
      <c r="B2251">
        <v>11</v>
      </c>
      <c r="C2251">
        <v>2023</v>
      </c>
      <c r="E2251">
        <v>99</v>
      </c>
      <c r="G2251">
        <v>99</v>
      </c>
      <c r="H2251">
        <v>1</v>
      </c>
      <c r="I2251">
        <v>99</v>
      </c>
      <c r="J2251">
        <v>155</v>
      </c>
      <c r="K2251">
        <v>99</v>
      </c>
      <c r="L2251">
        <v>1</v>
      </c>
      <c r="M2251">
        <v>99</v>
      </c>
      <c r="N2251">
        <v>99</v>
      </c>
      <c r="O2251">
        <v>99</v>
      </c>
      <c r="P2251">
        <v>99</v>
      </c>
      <c r="Q2251">
        <v>8</v>
      </c>
      <c r="R2251">
        <v>12</v>
      </c>
      <c r="S2251">
        <v>1</v>
      </c>
      <c r="T2251">
        <v>2</v>
      </c>
      <c r="U2251">
        <v>13.574999999999999</v>
      </c>
      <c r="V2251">
        <v>0</v>
      </c>
      <c r="W2251">
        <v>0</v>
      </c>
      <c r="X2251">
        <v>16.666666666666671</v>
      </c>
      <c r="Y2251">
        <v>0</v>
      </c>
      <c r="Z2251">
        <v>2.78661233998081</v>
      </c>
      <c r="AA2251">
        <v>0</v>
      </c>
      <c r="AB2251">
        <v>0</v>
      </c>
      <c r="AF2251">
        <v>0.76093849080532661</v>
      </c>
      <c r="AG2251">
        <v>0.47590667671650688</v>
      </c>
      <c r="AH2251">
        <v>0</v>
      </c>
      <c r="AI2251">
        <v>0</v>
      </c>
    </row>
    <row r="2252" spans="1:37">
      <c r="A2252">
        <v>18</v>
      </c>
      <c r="B2252">
        <v>12</v>
      </c>
      <c r="C2252">
        <v>2023</v>
      </c>
      <c r="E2252">
        <v>99</v>
      </c>
      <c r="G2252">
        <v>99</v>
      </c>
      <c r="H2252">
        <v>2</v>
      </c>
      <c r="I2252">
        <v>99</v>
      </c>
      <c r="J2252">
        <v>160</v>
      </c>
      <c r="K2252">
        <v>99</v>
      </c>
      <c r="L2252">
        <v>1</v>
      </c>
      <c r="M2252">
        <v>99</v>
      </c>
      <c r="N2252">
        <v>99</v>
      </c>
      <c r="O2252">
        <v>99</v>
      </c>
      <c r="P2252">
        <v>99</v>
      </c>
      <c r="R2252">
        <v>0</v>
      </c>
    </row>
    <row r="2253" spans="1:37">
      <c r="A2253">
        <v>18</v>
      </c>
      <c r="B2253">
        <v>13</v>
      </c>
      <c r="C2253">
        <v>2023</v>
      </c>
      <c r="E2253">
        <v>99</v>
      </c>
      <c r="G2253">
        <v>99</v>
      </c>
      <c r="H2253">
        <v>1</v>
      </c>
      <c r="I2253">
        <v>99</v>
      </c>
      <c r="J2253">
        <v>171</v>
      </c>
      <c r="K2253">
        <v>99</v>
      </c>
      <c r="L2253">
        <v>1</v>
      </c>
      <c r="M2253">
        <v>99</v>
      </c>
      <c r="N2253">
        <v>99</v>
      </c>
      <c r="O2253">
        <v>99</v>
      </c>
      <c r="P2253">
        <v>99</v>
      </c>
      <c r="R2253">
        <v>0</v>
      </c>
    </row>
    <row r="2254" spans="1:37">
      <c r="A2254">
        <v>18</v>
      </c>
      <c r="B2254">
        <v>14</v>
      </c>
      <c r="C2254">
        <v>2023</v>
      </c>
      <c r="E2254">
        <v>99</v>
      </c>
      <c r="G2254">
        <v>99</v>
      </c>
      <c r="H2254">
        <v>2</v>
      </c>
      <c r="I2254">
        <v>99</v>
      </c>
      <c r="J2254">
        <v>175</v>
      </c>
      <c r="K2254">
        <v>99</v>
      </c>
      <c r="L2254">
        <v>1</v>
      </c>
      <c r="M2254">
        <v>99</v>
      </c>
      <c r="N2254">
        <v>99</v>
      </c>
      <c r="O2254">
        <v>99</v>
      </c>
      <c r="P2254">
        <v>99</v>
      </c>
      <c r="Q2254">
        <v>5</v>
      </c>
      <c r="R2254">
        <v>12</v>
      </c>
      <c r="S2254">
        <v>1</v>
      </c>
      <c r="T2254">
        <v>2.25</v>
      </c>
      <c r="U2254">
        <v>17.466666666666661</v>
      </c>
      <c r="V2254">
        <v>0</v>
      </c>
      <c r="W2254">
        <v>0</v>
      </c>
      <c r="X2254">
        <v>75</v>
      </c>
      <c r="Y2254">
        <v>0</v>
      </c>
      <c r="Z2254">
        <v>2.6911377189252703</v>
      </c>
      <c r="AA2254">
        <v>0</v>
      </c>
      <c r="AB2254">
        <v>0.82915619758885006</v>
      </c>
      <c r="AD2254">
        <v>22.781185184121966</v>
      </c>
      <c r="AF2254">
        <v>2.3121387283236996</v>
      </c>
      <c r="AG2254">
        <v>1.8603330138104881</v>
      </c>
      <c r="AH2254">
        <v>0</v>
      </c>
      <c r="AI2254">
        <v>0</v>
      </c>
    </row>
    <row r="2255" spans="1:37">
      <c r="A2255">
        <v>18</v>
      </c>
      <c r="B2255">
        <v>15</v>
      </c>
      <c r="C2255">
        <v>2023</v>
      </c>
      <c r="E2255">
        <v>99</v>
      </c>
      <c r="G2255">
        <v>99</v>
      </c>
      <c r="H2255">
        <v>2</v>
      </c>
      <c r="I2255">
        <v>99</v>
      </c>
      <c r="J2255">
        <v>177</v>
      </c>
      <c r="K2255">
        <v>99</v>
      </c>
      <c r="L2255">
        <v>1</v>
      </c>
      <c r="M2255">
        <v>99</v>
      </c>
      <c r="N2255">
        <v>99</v>
      </c>
      <c r="O2255">
        <v>99</v>
      </c>
      <c r="P2255">
        <v>99</v>
      </c>
      <c r="R2255">
        <v>0</v>
      </c>
    </row>
    <row r="2256" spans="1:37">
      <c r="A2256">
        <v>18</v>
      </c>
      <c r="B2256">
        <v>16</v>
      </c>
      <c r="C2256">
        <v>2023</v>
      </c>
      <c r="E2256">
        <v>99</v>
      </c>
      <c r="G2256">
        <v>99</v>
      </c>
      <c r="H2256">
        <v>2</v>
      </c>
      <c r="I2256">
        <v>99</v>
      </c>
      <c r="J2256">
        <v>178</v>
      </c>
      <c r="K2256">
        <v>99</v>
      </c>
      <c r="L2256">
        <v>1</v>
      </c>
      <c r="M2256">
        <v>99</v>
      </c>
      <c r="N2256">
        <v>99</v>
      </c>
      <c r="O2256">
        <v>99</v>
      </c>
      <c r="P2256">
        <v>99</v>
      </c>
      <c r="Q2256">
        <v>2</v>
      </c>
      <c r="R2256">
        <v>2</v>
      </c>
      <c r="S2256">
        <v>1</v>
      </c>
      <c r="T2256">
        <v>2</v>
      </c>
      <c r="U2256">
        <v>11.8</v>
      </c>
      <c r="V2256">
        <v>0</v>
      </c>
      <c r="W2256">
        <v>0</v>
      </c>
      <c r="X2256">
        <v>0</v>
      </c>
      <c r="Y2256">
        <v>0</v>
      </c>
      <c r="Z2256">
        <v>1.1999999999999991</v>
      </c>
      <c r="AA2256">
        <v>0</v>
      </c>
      <c r="AB2256">
        <v>0</v>
      </c>
      <c r="AF2256">
        <v>1</v>
      </c>
      <c r="AG2256">
        <v>0.60885942055158548</v>
      </c>
      <c r="AH2256">
        <v>0</v>
      </c>
      <c r="AI2256">
        <v>0</v>
      </c>
    </row>
    <row r="2257" spans="1:37">
      <c r="A2257">
        <v>18</v>
      </c>
      <c r="B2257">
        <v>17</v>
      </c>
      <c r="C2257">
        <v>2023</v>
      </c>
      <c r="E2257">
        <v>99</v>
      </c>
      <c r="G2257">
        <v>99</v>
      </c>
      <c r="H2257">
        <v>2</v>
      </c>
      <c r="I2257">
        <v>99</v>
      </c>
      <c r="J2257">
        <v>181</v>
      </c>
      <c r="K2257">
        <v>99</v>
      </c>
      <c r="L2257">
        <v>1</v>
      </c>
      <c r="M2257">
        <v>99</v>
      </c>
      <c r="N2257">
        <v>99</v>
      </c>
      <c r="O2257">
        <v>99</v>
      </c>
      <c r="P2257">
        <v>99</v>
      </c>
      <c r="R2257">
        <v>0</v>
      </c>
    </row>
    <row r="2258" spans="1:37">
      <c r="A2258">
        <v>18</v>
      </c>
      <c r="B2258">
        <v>18</v>
      </c>
      <c r="C2258">
        <v>2023</v>
      </c>
      <c r="E2258">
        <v>99</v>
      </c>
      <c r="G2258">
        <v>99</v>
      </c>
      <c r="H2258">
        <v>1</v>
      </c>
      <c r="I2258">
        <v>99</v>
      </c>
      <c r="J2258">
        <v>262</v>
      </c>
      <c r="K2258">
        <v>99</v>
      </c>
      <c r="L2258">
        <v>1</v>
      </c>
      <c r="M2258">
        <v>99</v>
      </c>
      <c r="N2258">
        <v>99</v>
      </c>
      <c r="O2258">
        <v>99</v>
      </c>
      <c r="P2258">
        <v>99</v>
      </c>
      <c r="R2258">
        <v>0</v>
      </c>
    </row>
    <row r="2259" spans="1:37">
      <c r="A2259">
        <v>18</v>
      </c>
      <c r="B2259">
        <v>19</v>
      </c>
      <c r="C2259">
        <v>2023</v>
      </c>
      <c r="E2259">
        <v>99</v>
      </c>
      <c r="G2259">
        <v>99</v>
      </c>
      <c r="H2259">
        <v>1</v>
      </c>
      <c r="I2259">
        <v>99</v>
      </c>
      <c r="J2259">
        <v>309</v>
      </c>
      <c r="K2259">
        <v>99</v>
      </c>
      <c r="L2259">
        <v>1</v>
      </c>
      <c r="M2259">
        <v>99</v>
      </c>
      <c r="N2259">
        <v>99</v>
      </c>
      <c r="O2259">
        <v>99</v>
      </c>
      <c r="P2259">
        <v>99</v>
      </c>
      <c r="Q2259">
        <v>2</v>
      </c>
      <c r="R2259">
        <v>2</v>
      </c>
      <c r="S2259">
        <v>1</v>
      </c>
      <c r="T2259">
        <v>2</v>
      </c>
      <c r="U2259">
        <v>9.0500000000000007</v>
      </c>
      <c r="V2259">
        <v>0</v>
      </c>
      <c r="W2259">
        <v>0</v>
      </c>
      <c r="X2259">
        <v>0</v>
      </c>
      <c r="Y2259">
        <v>0</v>
      </c>
      <c r="Z2259">
        <v>0.75</v>
      </c>
      <c r="AA2259">
        <v>0</v>
      </c>
      <c r="AB2259">
        <v>0</v>
      </c>
      <c r="AF2259">
        <v>0.5865102639296188</v>
      </c>
      <c r="AG2259">
        <v>0.25704750408293697</v>
      </c>
      <c r="AH2259">
        <v>0</v>
      </c>
      <c r="AI2259">
        <v>0</v>
      </c>
    </row>
    <row r="2260" spans="1:37">
      <c r="A2260">
        <v>18</v>
      </c>
      <c r="B2260">
        <v>20</v>
      </c>
      <c r="C2260">
        <v>2023</v>
      </c>
      <c r="E2260">
        <v>99</v>
      </c>
      <c r="G2260">
        <v>99</v>
      </c>
      <c r="H2260">
        <v>2</v>
      </c>
      <c r="I2260">
        <v>99</v>
      </c>
      <c r="J2260">
        <v>470</v>
      </c>
      <c r="K2260">
        <v>99</v>
      </c>
      <c r="L2260">
        <v>1</v>
      </c>
      <c r="M2260">
        <v>99</v>
      </c>
      <c r="N2260">
        <v>99</v>
      </c>
      <c r="O2260">
        <v>99</v>
      </c>
      <c r="P2260">
        <v>99</v>
      </c>
      <c r="R2260">
        <v>0</v>
      </c>
    </row>
    <row r="2261" spans="1:37">
      <c r="A2261">
        <v>18</v>
      </c>
      <c r="B2261">
        <v>21</v>
      </c>
      <c r="C2261">
        <v>2023</v>
      </c>
      <c r="E2261">
        <v>99</v>
      </c>
      <c r="G2261">
        <v>99</v>
      </c>
      <c r="H2261">
        <v>2</v>
      </c>
      <c r="I2261">
        <v>99</v>
      </c>
      <c r="J2261">
        <v>629</v>
      </c>
      <c r="K2261">
        <v>99</v>
      </c>
      <c r="L2261">
        <v>1</v>
      </c>
      <c r="M2261">
        <v>99</v>
      </c>
      <c r="N2261">
        <v>99</v>
      </c>
      <c r="O2261">
        <v>99</v>
      </c>
      <c r="P2261">
        <v>99</v>
      </c>
      <c r="R2261">
        <v>0</v>
      </c>
    </row>
    <row r="2262" spans="1:37">
      <c r="A2262">
        <v>18</v>
      </c>
      <c r="B2262">
        <v>22</v>
      </c>
      <c r="C2262">
        <v>2023</v>
      </c>
      <c r="E2262">
        <v>99</v>
      </c>
      <c r="G2262">
        <v>99</v>
      </c>
      <c r="H2262">
        <v>1</v>
      </c>
      <c r="I2262">
        <v>99</v>
      </c>
      <c r="J2262">
        <v>643</v>
      </c>
      <c r="K2262">
        <v>99</v>
      </c>
      <c r="L2262">
        <v>1</v>
      </c>
      <c r="M2262">
        <v>99</v>
      </c>
      <c r="N2262">
        <v>99</v>
      </c>
      <c r="O2262">
        <v>99</v>
      </c>
      <c r="P2262">
        <v>99</v>
      </c>
      <c r="Q2262">
        <v>4</v>
      </c>
      <c r="R2262">
        <v>10</v>
      </c>
      <c r="S2262">
        <v>1</v>
      </c>
      <c r="T2262">
        <v>2.2999999999999998</v>
      </c>
      <c r="U2262">
        <v>13.62</v>
      </c>
      <c r="V2262">
        <v>0</v>
      </c>
      <c r="W2262">
        <v>0</v>
      </c>
      <c r="X2262">
        <v>30</v>
      </c>
      <c r="Y2262">
        <v>0</v>
      </c>
      <c r="Z2262">
        <v>2.9335302964176182</v>
      </c>
      <c r="AA2262">
        <v>0</v>
      </c>
      <c r="AB2262">
        <v>0.90000000000000069</v>
      </c>
      <c r="AD2262">
        <v>32.725075352804161</v>
      </c>
      <c r="AF2262">
        <v>3.2258064516129026</v>
      </c>
      <c r="AG2262">
        <v>2.2328966998376956</v>
      </c>
      <c r="AH2262">
        <v>0</v>
      </c>
      <c r="AI2262">
        <v>0</v>
      </c>
    </row>
    <row r="2263" spans="1:37">
      <c r="A2263">
        <v>18</v>
      </c>
      <c r="B2263">
        <v>23</v>
      </c>
      <c r="C2263">
        <v>2023</v>
      </c>
      <c r="E2263">
        <v>99</v>
      </c>
      <c r="G2263">
        <v>99</v>
      </c>
      <c r="H2263">
        <v>2</v>
      </c>
      <c r="I2263">
        <v>99</v>
      </c>
      <c r="J2263">
        <v>704</v>
      </c>
      <c r="K2263">
        <v>99</v>
      </c>
      <c r="L2263">
        <v>1</v>
      </c>
      <c r="M2263">
        <v>99</v>
      </c>
      <c r="N2263">
        <v>99</v>
      </c>
      <c r="O2263">
        <v>99</v>
      </c>
      <c r="P2263">
        <v>99</v>
      </c>
      <c r="R2263">
        <v>0</v>
      </c>
    </row>
    <row r="2264" spans="1:37">
      <c r="A2264">
        <v>18</v>
      </c>
      <c r="B2264">
        <v>24</v>
      </c>
      <c r="C2264">
        <v>2023</v>
      </c>
      <c r="E2264">
        <v>99</v>
      </c>
      <c r="G2264">
        <v>99</v>
      </c>
      <c r="H2264">
        <v>1</v>
      </c>
      <c r="I2264">
        <v>99</v>
      </c>
      <c r="J2264">
        <v>802</v>
      </c>
      <c r="K2264">
        <v>99</v>
      </c>
      <c r="L2264">
        <v>1</v>
      </c>
      <c r="M2264">
        <v>99</v>
      </c>
      <c r="N2264">
        <v>99</v>
      </c>
      <c r="O2264">
        <v>99</v>
      </c>
      <c r="P2264">
        <v>99</v>
      </c>
      <c r="R2264">
        <v>0</v>
      </c>
    </row>
    <row r="2265" spans="1:37">
      <c r="A2265">
        <v>18</v>
      </c>
      <c r="B2265">
        <v>25</v>
      </c>
      <c r="C2265">
        <v>2023</v>
      </c>
      <c r="E2265">
        <v>99</v>
      </c>
      <c r="G2265">
        <v>99</v>
      </c>
      <c r="H2265">
        <v>1</v>
      </c>
      <c r="I2265">
        <v>99</v>
      </c>
      <c r="J2265">
        <v>103</v>
      </c>
      <c r="K2265">
        <v>99</v>
      </c>
      <c r="L2265">
        <v>2</v>
      </c>
      <c r="M2265">
        <v>99</v>
      </c>
      <c r="N2265">
        <v>99</v>
      </c>
      <c r="O2265">
        <v>99</v>
      </c>
      <c r="P2265">
        <v>99</v>
      </c>
      <c r="Q2265">
        <v>5</v>
      </c>
      <c r="R2265">
        <v>10</v>
      </c>
      <c r="S2265">
        <v>2</v>
      </c>
      <c r="T2265">
        <v>2.2999999999999998</v>
      </c>
      <c r="U2265">
        <v>17.610000000000003</v>
      </c>
      <c r="V2265">
        <v>0</v>
      </c>
      <c r="W2265">
        <v>0</v>
      </c>
      <c r="X2265">
        <v>80</v>
      </c>
      <c r="Y2265">
        <v>0</v>
      </c>
      <c r="Z2265">
        <v>1.7189822570346409</v>
      </c>
      <c r="AA2265">
        <v>0</v>
      </c>
      <c r="AB2265">
        <v>0.90000000000000069</v>
      </c>
      <c r="AD2265">
        <v>17.258273926482051</v>
      </c>
      <c r="AF2265">
        <v>4.5871559633027532</v>
      </c>
      <c r="AG2265">
        <v>4.1986552858709656</v>
      </c>
      <c r="AH2265">
        <v>0</v>
      </c>
      <c r="AI2265">
        <v>0</v>
      </c>
    </row>
    <row r="2266" spans="1:37">
      <c r="A2266">
        <v>18</v>
      </c>
      <c r="B2266">
        <v>26</v>
      </c>
      <c r="C2266">
        <v>2023</v>
      </c>
      <c r="E2266">
        <v>99</v>
      </c>
      <c r="G2266">
        <v>99</v>
      </c>
      <c r="H2266">
        <v>2</v>
      </c>
      <c r="I2266">
        <v>99</v>
      </c>
      <c r="J2266">
        <v>106</v>
      </c>
      <c r="K2266">
        <v>99</v>
      </c>
      <c r="L2266">
        <v>2</v>
      </c>
      <c r="M2266">
        <v>99</v>
      </c>
      <c r="N2266">
        <v>99</v>
      </c>
      <c r="O2266">
        <v>99</v>
      </c>
      <c r="P2266">
        <v>99</v>
      </c>
      <c r="Q2266">
        <v>3</v>
      </c>
      <c r="R2266">
        <v>3</v>
      </c>
      <c r="S2266">
        <v>2</v>
      </c>
      <c r="T2266">
        <v>3</v>
      </c>
      <c r="U2266">
        <v>17.933333333333337</v>
      </c>
      <c r="V2266">
        <v>0</v>
      </c>
      <c r="W2266">
        <v>0</v>
      </c>
      <c r="X2266">
        <v>66.666666666666686</v>
      </c>
      <c r="Y2266">
        <v>0</v>
      </c>
      <c r="Z2266">
        <v>1.9938795238317724</v>
      </c>
      <c r="AA2266">
        <v>0</v>
      </c>
      <c r="AB2266">
        <v>1.4142135623730951</v>
      </c>
      <c r="AD2266">
        <v>27.188964650576111</v>
      </c>
      <c r="AF2266">
        <v>1.4851485148514851</v>
      </c>
      <c r="AG2266">
        <v>1.2806779499631027</v>
      </c>
      <c r="AH2266">
        <v>0</v>
      </c>
      <c r="AI2266">
        <v>3</v>
      </c>
      <c r="AJ2266">
        <v>113.03333333333336</v>
      </c>
      <c r="AK2266">
        <v>12.395426150729062</v>
      </c>
    </row>
    <row r="2267" spans="1:37">
      <c r="A2267">
        <v>18</v>
      </c>
      <c r="B2267">
        <v>27</v>
      </c>
      <c r="C2267">
        <v>2023</v>
      </c>
      <c r="E2267">
        <v>99</v>
      </c>
      <c r="G2267">
        <v>99</v>
      </c>
      <c r="H2267">
        <v>1</v>
      </c>
      <c r="I2267">
        <v>99</v>
      </c>
      <c r="J2267">
        <v>110</v>
      </c>
      <c r="K2267">
        <v>99</v>
      </c>
      <c r="L2267">
        <v>2</v>
      </c>
      <c r="M2267">
        <v>99</v>
      </c>
      <c r="N2267">
        <v>99</v>
      </c>
      <c r="O2267">
        <v>99</v>
      </c>
      <c r="P2267">
        <v>99</v>
      </c>
      <c r="Q2267">
        <v>36</v>
      </c>
      <c r="R2267">
        <v>109</v>
      </c>
      <c r="S2267">
        <v>2</v>
      </c>
      <c r="T2267">
        <v>3.4128440366972472</v>
      </c>
      <c r="U2267">
        <v>17.517431192660556</v>
      </c>
      <c r="V2267">
        <v>0</v>
      </c>
      <c r="W2267">
        <v>0</v>
      </c>
      <c r="X2267">
        <v>69.724770642201847</v>
      </c>
      <c r="Y2267">
        <v>3.6697247706422025</v>
      </c>
      <c r="Z2267">
        <v>3.3787475024973741</v>
      </c>
      <c r="AA2267">
        <v>0</v>
      </c>
      <c r="AB2267">
        <v>1.3960035302281264</v>
      </c>
      <c r="AD2267">
        <v>34.313753326129842</v>
      </c>
      <c r="AF2267">
        <v>8.9344262295081975</v>
      </c>
      <c r="AG2267">
        <v>7.4205922016548147</v>
      </c>
      <c r="AH2267">
        <v>0.91743119266055051</v>
      </c>
      <c r="AI2267">
        <v>80</v>
      </c>
      <c r="AJ2267">
        <v>112.35</v>
      </c>
      <c r="AK2267">
        <v>12.466689637654259</v>
      </c>
    </row>
    <row r="2268" spans="1:37">
      <c r="A2268">
        <v>18</v>
      </c>
      <c r="B2268">
        <v>28</v>
      </c>
      <c r="C2268">
        <v>2023</v>
      </c>
      <c r="E2268">
        <v>99</v>
      </c>
      <c r="G2268">
        <v>99</v>
      </c>
      <c r="H2268">
        <v>1</v>
      </c>
      <c r="I2268">
        <v>99</v>
      </c>
      <c r="J2268">
        <v>111</v>
      </c>
      <c r="K2268">
        <v>99</v>
      </c>
      <c r="L2268">
        <v>2</v>
      </c>
      <c r="M2268">
        <v>99</v>
      </c>
      <c r="N2268">
        <v>99</v>
      </c>
      <c r="O2268">
        <v>99</v>
      </c>
      <c r="P2268">
        <v>99</v>
      </c>
      <c r="Q2268">
        <v>4</v>
      </c>
      <c r="R2268">
        <v>11</v>
      </c>
      <c r="S2268">
        <v>2</v>
      </c>
      <c r="T2268">
        <v>2.6363636363636358</v>
      </c>
      <c r="U2268">
        <v>18.209090909090904</v>
      </c>
      <c r="V2268">
        <v>0</v>
      </c>
      <c r="W2268">
        <v>0</v>
      </c>
      <c r="X2268">
        <v>81.818181818181813</v>
      </c>
      <c r="Y2268">
        <v>9.0909090909090917</v>
      </c>
      <c r="Z2268">
        <v>3.3369704674789324</v>
      </c>
      <c r="AA2268">
        <v>0</v>
      </c>
      <c r="AB2268">
        <v>1.2984415324623368</v>
      </c>
      <c r="AD2268">
        <v>20.637977221391665</v>
      </c>
      <c r="AF2268">
        <v>8.3969465648854982</v>
      </c>
      <c r="AG2268">
        <v>7.9029394357861502</v>
      </c>
      <c r="AH2268">
        <v>0</v>
      </c>
      <c r="AI2268">
        <v>8</v>
      </c>
      <c r="AJ2268">
        <v>114.02500000000001</v>
      </c>
      <c r="AK2268">
        <v>12.87546026760805</v>
      </c>
    </row>
    <row r="2269" spans="1:37">
      <c r="A2269">
        <v>18</v>
      </c>
      <c r="B2269">
        <v>29</v>
      </c>
      <c r="C2269">
        <v>2023</v>
      </c>
      <c r="E2269">
        <v>99</v>
      </c>
      <c r="G2269">
        <v>99</v>
      </c>
      <c r="H2269">
        <v>1</v>
      </c>
      <c r="I2269">
        <v>99</v>
      </c>
      <c r="J2269">
        <v>116</v>
      </c>
      <c r="K2269">
        <v>99</v>
      </c>
      <c r="L2269">
        <v>2</v>
      </c>
      <c r="M2269">
        <v>99</v>
      </c>
      <c r="N2269">
        <v>99</v>
      </c>
      <c r="O2269">
        <v>99</v>
      </c>
      <c r="P2269">
        <v>99</v>
      </c>
      <c r="Q2269">
        <v>4</v>
      </c>
      <c r="R2269">
        <v>4</v>
      </c>
      <c r="S2269">
        <v>2</v>
      </c>
      <c r="T2269">
        <v>2.75</v>
      </c>
      <c r="U2269">
        <v>12.175000000000001</v>
      </c>
      <c r="V2269">
        <v>0</v>
      </c>
      <c r="W2269">
        <v>0</v>
      </c>
      <c r="X2269">
        <v>25</v>
      </c>
      <c r="Y2269">
        <v>0</v>
      </c>
      <c r="Z2269">
        <v>2.8455008346510842</v>
      </c>
      <c r="AA2269">
        <v>0</v>
      </c>
      <c r="AB2269">
        <v>1.299038105676658</v>
      </c>
      <c r="AD2269">
        <v>99.927929773655023</v>
      </c>
      <c r="AF2269">
        <v>1.2158054711246202</v>
      </c>
      <c r="AG2269">
        <v>0.68567405843013007</v>
      </c>
      <c r="AH2269">
        <v>0</v>
      </c>
      <c r="AI2269">
        <v>0</v>
      </c>
    </row>
    <row r="2270" spans="1:37">
      <c r="A2270">
        <v>18</v>
      </c>
      <c r="B2270">
        <v>30</v>
      </c>
      <c r="C2270">
        <v>2023</v>
      </c>
      <c r="E2270">
        <v>99</v>
      </c>
      <c r="G2270">
        <v>99</v>
      </c>
      <c r="H2270">
        <v>2</v>
      </c>
      <c r="I2270">
        <v>99</v>
      </c>
      <c r="J2270">
        <v>117</v>
      </c>
      <c r="K2270">
        <v>99</v>
      </c>
      <c r="L2270">
        <v>2</v>
      </c>
      <c r="M2270">
        <v>99</v>
      </c>
      <c r="N2270">
        <v>99</v>
      </c>
      <c r="O2270">
        <v>99</v>
      </c>
      <c r="P2270">
        <v>99</v>
      </c>
      <c r="R2270">
        <v>0</v>
      </c>
    </row>
    <row r="2271" spans="1:37">
      <c r="A2271">
        <v>18</v>
      </c>
      <c r="B2271">
        <v>31</v>
      </c>
      <c r="C2271">
        <v>2023</v>
      </c>
      <c r="E2271">
        <v>99</v>
      </c>
      <c r="G2271">
        <v>99</v>
      </c>
      <c r="H2271">
        <v>1</v>
      </c>
      <c r="I2271">
        <v>99</v>
      </c>
      <c r="J2271">
        <v>134</v>
      </c>
      <c r="K2271">
        <v>99</v>
      </c>
      <c r="L2271">
        <v>2</v>
      </c>
      <c r="M2271">
        <v>99</v>
      </c>
      <c r="N2271">
        <v>99</v>
      </c>
      <c r="O2271">
        <v>99</v>
      </c>
      <c r="P2271">
        <v>99</v>
      </c>
      <c r="Q2271">
        <v>25</v>
      </c>
      <c r="R2271">
        <v>42</v>
      </c>
      <c r="S2271">
        <v>2</v>
      </c>
      <c r="T2271">
        <v>2.6428571428571423</v>
      </c>
      <c r="U2271">
        <v>15.726190476190469</v>
      </c>
      <c r="V2271">
        <v>0</v>
      </c>
      <c r="W2271">
        <v>0</v>
      </c>
      <c r="X2271">
        <v>45.238095238095219</v>
      </c>
      <c r="Y2271">
        <v>2.3809523809523818</v>
      </c>
      <c r="Z2271">
        <v>4.0348517128478578</v>
      </c>
      <c r="AA2271">
        <v>0</v>
      </c>
      <c r="AB2271">
        <v>1.2309777099724353</v>
      </c>
      <c r="AD2271">
        <v>43.667393154176871</v>
      </c>
      <c r="AF2271">
        <v>2.673456397199236</v>
      </c>
      <c r="AG2271">
        <v>2.0418636140213113</v>
      </c>
      <c r="AH2271">
        <v>0</v>
      </c>
      <c r="AI2271">
        <v>0</v>
      </c>
    </row>
    <row r="2272" spans="1:37">
      <c r="A2272">
        <v>18</v>
      </c>
      <c r="B2272">
        <v>32</v>
      </c>
      <c r="C2272">
        <v>2023</v>
      </c>
      <c r="E2272">
        <v>99</v>
      </c>
      <c r="G2272">
        <v>99</v>
      </c>
      <c r="H2272">
        <v>2</v>
      </c>
      <c r="I2272">
        <v>99</v>
      </c>
      <c r="J2272">
        <v>141</v>
      </c>
      <c r="K2272">
        <v>99</v>
      </c>
      <c r="L2272">
        <v>2</v>
      </c>
      <c r="M2272">
        <v>99</v>
      </c>
      <c r="N2272">
        <v>99</v>
      </c>
      <c r="O2272">
        <v>99</v>
      </c>
      <c r="P2272">
        <v>99</v>
      </c>
      <c r="Q2272">
        <v>16</v>
      </c>
      <c r="R2272">
        <v>37</v>
      </c>
      <c r="S2272">
        <v>2</v>
      </c>
      <c r="T2272">
        <v>2.8918918918918912</v>
      </c>
      <c r="U2272">
        <v>11.967567567567563</v>
      </c>
      <c r="V2272">
        <v>0</v>
      </c>
      <c r="W2272">
        <v>0</v>
      </c>
      <c r="X2272">
        <v>21.621621621621625</v>
      </c>
      <c r="Y2272">
        <v>0</v>
      </c>
      <c r="Z2272">
        <v>3.7273317790854881</v>
      </c>
      <c r="AA2272">
        <v>0</v>
      </c>
      <c r="AB2272">
        <v>1.3712055020503584</v>
      </c>
      <c r="AD2272">
        <v>33.563560398332662</v>
      </c>
      <c r="AF2272">
        <v>4.0838852097130252</v>
      </c>
      <c r="AG2272">
        <v>2.5036185996019542</v>
      </c>
      <c r="AH2272">
        <v>0</v>
      </c>
      <c r="AI2272">
        <v>0</v>
      </c>
    </row>
    <row r="2273" spans="1:37">
      <c r="A2273">
        <v>18</v>
      </c>
      <c r="B2273">
        <v>33</v>
      </c>
      <c r="C2273">
        <v>2023</v>
      </c>
      <c r="E2273">
        <v>99</v>
      </c>
      <c r="G2273">
        <v>99</v>
      </c>
      <c r="H2273">
        <v>2</v>
      </c>
      <c r="I2273">
        <v>99</v>
      </c>
      <c r="J2273">
        <v>143</v>
      </c>
      <c r="K2273">
        <v>99</v>
      </c>
      <c r="L2273">
        <v>2</v>
      </c>
      <c r="M2273">
        <v>99</v>
      </c>
      <c r="N2273">
        <v>99</v>
      </c>
      <c r="O2273">
        <v>99</v>
      </c>
      <c r="P2273">
        <v>99</v>
      </c>
      <c r="Q2273">
        <v>6</v>
      </c>
      <c r="R2273">
        <v>21</v>
      </c>
      <c r="S2273">
        <v>2</v>
      </c>
      <c r="T2273">
        <v>4.4285714285714306</v>
      </c>
      <c r="U2273">
        <v>18.561904761904767</v>
      </c>
      <c r="V2273">
        <v>0</v>
      </c>
      <c r="W2273">
        <v>0</v>
      </c>
      <c r="X2273">
        <v>80.952380952380949</v>
      </c>
      <c r="Y2273">
        <v>0</v>
      </c>
      <c r="Z2273">
        <v>3.0870661353885875</v>
      </c>
      <c r="AA2273">
        <v>0</v>
      </c>
      <c r="AB2273">
        <v>1.1780301787479022</v>
      </c>
      <c r="AD2273">
        <v>19.828331933443728</v>
      </c>
      <c r="AF2273">
        <v>7.4204946996466417</v>
      </c>
      <c r="AG2273">
        <v>6.5064263061258547</v>
      </c>
      <c r="AH2273">
        <v>0</v>
      </c>
      <c r="AI2273">
        <v>0</v>
      </c>
    </row>
    <row r="2274" spans="1:37">
      <c r="A2274">
        <v>18</v>
      </c>
      <c r="B2274">
        <v>34</v>
      </c>
      <c r="C2274">
        <v>2023</v>
      </c>
      <c r="E2274">
        <v>99</v>
      </c>
      <c r="G2274">
        <v>99</v>
      </c>
      <c r="H2274">
        <v>2</v>
      </c>
      <c r="I2274">
        <v>99</v>
      </c>
      <c r="J2274">
        <v>147</v>
      </c>
      <c r="K2274">
        <v>99</v>
      </c>
      <c r="L2274">
        <v>2</v>
      </c>
      <c r="M2274">
        <v>99</v>
      </c>
      <c r="N2274">
        <v>99</v>
      </c>
      <c r="O2274">
        <v>99</v>
      </c>
      <c r="P2274">
        <v>99</v>
      </c>
      <c r="Q2274">
        <v>2</v>
      </c>
      <c r="R2274">
        <v>7</v>
      </c>
      <c r="S2274">
        <v>2</v>
      </c>
      <c r="T2274">
        <v>4.1428571428571441</v>
      </c>
      <c r="U2274">
        <v>13.214285714285712</v>
      </c>
      <c r="V2274">
        <v>0</v>
      </c>
      <c r="W2274">
        <v>0</v>
      </c>
      <c r="X2274">
        <v>28.571428571428577</v>
      </c>
      <c r="Y2274">
        <v>0</v>
      </c>
      <c r="Z2274">
        <v>2.1296737318382077</v>
      </c>
      <c r="AA2274">
        <v>0</v>
      </c>
      <c r="AB2274">
        <v>1.3552618543578763</v>
      </c>
      <c r="AD2274">
        <v>31.606408887967209</v>
      </c>
      <c r="AF2274">
        <v>9.2105263157894726</v>
      </c>
      <c r="AG2274">
        <v>6.8599822011272602</v>
      </c>
      <c r="AH2274">
        <v>0</v>
      </c>
      <c r="AI2274">
        <v>0</v>
      </c>
    </row>
    <row r="2275" spans="1:37">
      <c r="A2275">
        <v>18</v>
      </c>
      <c r="B2275">
        <v>35</v>
      </c>
      <c r="C2275">
        <v>2023</v>
      </c>
      <c r="E2275">
        <v>99</v>
      </c>
      <c r="G2275">
        <v>99</v>
      </c>
      <c r="H2275">
        <v>1</v>
      </c>
      <c r="I2275">
        <v>99</v>
      </c>
      <c r="J2275">
        <v>155</v>
      </c>
      <c r="K2275">
        <v>99</v>
      </c>
      <c r="L2275">
        <v>2</v>
      </c>
      <c r="M2275">
        <v>99</v>
      </c>
      <c r="N2275">
        <v>99</v>
      </c>
      <c r="O2275">
        <v>99</v>
      </c>
      <c r="P2275">
        <v>99</v>
      </c>
      <c r="Q2275">
        <v>28</v>
      </c>
      <c r="R2275">
        <v>88</v>
      </c>
      <c r="S2275">
        <v>2</v>
      </c>
      <c r="T2275">
        <v>2.6136363636363642</v>
      </c>
      <c r="U2275">
        <v>16.600000000000005</v>
      </c>
      <c r="V2275">
        <v>0</v>
      </c>
      <c r="W2275">
        <v>0</v>
      </c>
      <c r="X2275">
        <v>62.5</v>
      </c>
      <c r="Y2275">
        <v>0</v>
      </c>
      <c r="Z2275">
        <v>3.0191434667347465</v>
      </c>
      <c r="AA2275">
        <v>0</v>
      </c>
      <c r="AB2275">
        <v>1.2101072283612844</v>
      </c>
      <c r="AD2275">
        <v>28.553043249561444</v>
      </c>
      <c r="AF2275">
        <v>5.5802155992390627</v>
      </c>
      <c r="AG2275">
        <v>4.2676763250305321</v>
      </c>
      <c r="AH2275">
        <v>0</v>
      </c>
      <c r="AI2275">
        <v>0</v>
      </c>
    </row>
    <row r="2276" spans="1:37">
      <c r="A2276">
        <v>18</v>
      </c>
      <c r="B2276">
        <v>36</v>
      </c>
      <c r="C2276">
        <v>2023</v>
      </c>
      <c r="E2276">
        <v>99</v>
      </c>
      <c r="G2276">
        <v>99</v>
      </c>
      <c r="H2276">
        <v>2</v>
      </c>
      <c r="I2276">
        <v>99</v>
      </c>
      <c r="J2276">
        <v>160</v>
      </c>
      <c r="K2276">
        <v>99</v>
      </c>
      <c r="L2276">
        <v>2</v>
      </c>
      <c r="M2276">
        <v>99</v>
      </c>
      <c r="N2276">
        <v>99</v>
      </c>
      <c r="O2276">
        <v>99</v>
      </c>
      <c r="P2276">
        <v>99</v>
      </c>
      <c r="Q2276">
        <v>1</v>
      </c>
      <c r="R2276">
        <v>1</v>
      </c>
      <c r="S2276">
        <v>2</v>
      </c>
      <c r="T2276">
        <v>3</v>
      </c>
      <c r="U2276">
        <v>18.8</v>
      </c>
      <c r="V2276">
        <v>0</v>
      </c>
      <c r="W2276">
        <v>0</v>
      </c>
      <c r="X2276">
        <v>100</v>
      </c>
      <c r="Y2276">
        <v>0</v>
      </c>
      <c r="Z2276">
        <v>0</v>
      </c>
      <c r="AA2276">
        <v>0</v>
      </c>
      <c r="AB2276">
        <v>0</v>
      </c>
      <c r="AF2276">
        <v>0.35971223021582727</v>
      </c>
      <c r="AG2276">
        <v>0.35392898829022196</v>
      </c>
      <c r="AH2276">
        <v>0</v>
      </c>
      <c r="AI2276">
        <v>1</v>
      </c>
      <c r="AJ2276">
        <v>93.9</v>
      </c>
      <c r="AK2276">
        <v>22.707068624344984</v>
      </c>
    </row>
    <row r="2277" spans="1:37">
      <c r="A2277">
        <v>18</v>
      </c>
      <c r="B2277">
        <v>37</v>
      </c>
      <c r="C2277">
        <v>2023</v>
      </c>
      <c r="E2277">
        <v>99</v>
      </c>
      <c r="G2277">
        <v>99</v>
      </c>
      <c r="H2277">
        <v>1</v>
      </c>
      <c r="I2277">
        <v>99</v>
      </c>
      <c r="J2277">
        <v>171</v>
      </c>
      <c r="K2277">
        <v>99</v>
      </c>
      <c r="L2277">
        <v>2</v>
      </c>
      <c r="M2277">
        <v>99</v>
      </c>
      <c r="N2277">
        <v>99</v>
      </c>
      <c r="O2277">
        <v>99</v>
      </c>
      <c r="P2277">
        <v>99</v>
      </c>
      <c r="R2277">
        <v>0</v>
      </c>
    </row>
    <row r="2278" spans="1:37">
      <c r="A2278">
        <v>18</v>
      </c>
      <c r="B2278">
        <v>38</v>
      </c>
      <c r="C2278">
        <v>2023</v>
      </c>
      <c r="E2278">
        <v>99</v>
      </c>
      <c r="G2278">
        <v>99</v>
      </c>
      <c r="H2278">
        <v>2</v>
      </c>
      <c r="I2278">
        <v>99</v>
      </c>
      <c r="J2278">
        <v>175</v>
      </c>
      <c r="K2278">
        <v>99</v>
      </c>
      <c r="L2278">
        <v>2</v>
      </c>
      <c r="M2278">
        <v>99</v>
      </c>
      <c r="N2278">
        <v>99</v>
      </c>
      <c r="O2278">
        <v>99</v>
      </c>
      <c r="P2278">
        <v>99</v>
      </c>
      <c r="Q2278">
        <v>11</v>
      </c>
      <c r="R2278">
        <v>39</v>
      </c>
      <c r="S2278">
        <v>2</v>
      </c>
      <c r="T2278">
        <v>3.692307692307693</v>
      </c>
      <c r="U2278">
        <v>16.856410256410253</v>
      </c>
      <c r="V2278">
        <v>0</v>
      </c>
      <c r="W2278">
        <v>0</v>
      </c>
      <c r="X2278">
        <v>66.666666666666686</v>
      </c>
      <c r="Y2278">
        <v>2.5641025641025639</v>
      </c>
      <c r="Z2278">
        <v>2.9779355154626126</v>
      </c>
      <c r="AA2278">
        <v>0</v>
      </c>
      <c r="AB2278">
        <v>1.77090222049559</v>
      </c>
      <c r="AD2278">
        <v>5.4829734032802193</v>
      </c>
      <c r="AF2278">
        <v>7.5144508670520196</v>
      </c>
      <c r="AG2278">
        <v>5.8348421912166737</v>
      </c>
      <c r="AH2278">
        <v>0</v>
      </c>
      <c r="AI2278">
        <v>0</v>
      </c>
    </row>
    <row r="2279" spans="1:37">
      <c r="A2279">
        <v>18</v>
      </c>
      <c r="B2279">
        <v>39</v>
      </c>
      <c r="C2279">
        <v>2023</v>
      </c>
      <c r="E2279">
        <v>99</v>
      </c>
      <c r="G2279">
        <v>99</v>
      </c>
      <c r="H2279">
        <v>2</v>
      </c>
      <c r="I2279">
        <v>99</v>
      </c>
      <c r="J2279">
        <v>177</v>
      </c>
      <c r="K2279">
        <v>99</v>
      </c>
      <c r="L2279">
        <v>2</v>
      </c>
      <c r="M2279">
        <v>99</v>
      </c>
      <c r="N2279">
        <v>99</v>
      </c>
      <c r="O2279">
        <v>99</v>
      </c>
      <c r="P2279">
        <v>99</v>
      </c>
      <c r="Q2279">
        <v>4</v>
      </c>
      <c r="R2279">
        <v>7</v>
      </c>
      <c r="S2279">
        <v>2</v>
      </c>
      <c r="T2279">
        <v>2.8571428571428577</v>
      </c>
      <c r="U2279">
        <v>13.2</v>
      </c>
      <c r="V2279">
        <v>0</v>
      </c>
      <c r="W2279">
        <v>0</v>
      </c>
      <c r="X2279">
        <v>0</v>
      </c>
      <c r="Y2279">
        <v>0</v>
      </c>
      <c r="Z2279">
        <v>1.2761549390929805</v>
      </c>
      <c r="AA2279">
        <v>0</v>
      </c>
      <c r="AB2279">
        <v>0.63887656499993983</v>
      </c>
      <c r="AD2279">
        <v>40.300407032902051</v>
      </c>
      <c r="AF2279">
        <v>3.6458333333333344</v>
      </c>
      <c r="AG2279">
        <v>2.3041244825694474</v>
      </c>
      <c r="AH2279">
        <v>0</v>
      </c>
    </row>
    <row r="2280" spans="1:37">
      <c r="A2280">
        <v>18</v>
      </c>
      <c r="B2280">
        <v>40</v>
      </c>
      <c r="C2280">
        <v>2023</v>
      </c>
      <c r="E2280">
        <v>99</v>
      </c>
      <c r="G2280">
        <v>99</v>
      </c>
      <c r="H2280">
        <v>2</v>
      </c>
      <c r="I2280">
        <v>99</v>
      </c>
      <c r="J2280">
        <v>178</v>
      </c>
      <c r="K2280">
        <v>99</v>
      </c>
      <c r="L2280">
        <v>2</v>
      </c>
      <c r="M2280">
        <v>99</v>
      </c>
      <c r="N2280">
        <v>99</v>
      </c>
      <c r="O2280">
        <v>99</v>
      </c>
      <c r="P2280">
        <v>99</v>
      </c>
      <c r="Q2280">
        <v>3</v>
      </c>
      <c r="R2280">
        <v>7</v>
      </c>
      <c r="S2280">
        <v>2</v>
      </c>
      <c r="T2280">
        <v>2</v>
      </c>
      <c r="U2280">
        <v>14.042857142857139</v>
      </c>
      <c r="V2280">
        <v>0</v>
      </c>
      <c r="W2280">
        <v>0</v>
      </c>
      <c r="X2280">
        <v>14.285714285714288</v>
      </c>
      <c r="Y2280">
        <v>0</v>
      </c>
      <c r="Z2280">
        <v>1.337222219867054</v>
      </c>
      <c r="AA2280">
        <v>0</v>
      </c>
      <c r="AB2280">
        <v>0</v>
      </c>
      <c r="AF2280">
        <v>3.5</v>
      </c>
      <c r="AG2280">
        <v>2.5360542813652902</v>
      </c>
      <c r="AH2280">
        <v>0</v>
      </c>
      <c r="AI2280">
        <v>0</v>
      </c>
    </row>
    <row r="2281" spans="1:37">
      <c r="A2281">
        <v>18</v>
      </c>
      <c r="B2281">
        <v>41</v>
      </c>
      <c r="C2281">
        <v>2023</v>
      </c>
      <c r="E2281">
        <v>99</v>
      </c>
      <c r="G2281">
        <v>99</v>
      </c>
      <c r="H2281">
        <v>2</v>
      </c>
      <c r="I2281">
        <v>99</v>
      </c>
      <c r="J2281">
        <v>181</v>
      </c>
      <c r="K2281">
        <v>99</v>
      </c>
      <c r="L2281">
        <v>2</v>
      </c>
      <c r="M2281">
        <v>99</v>
      </c>
      <c r="N2281">
        <v>99</v>
      </c>
      <c r="O2281">
        <v>99</v>
      </c>
      <c r="P2281">
        <v>99</v>
      </c>
      <c r="Q2281">
        <v>4</v>
      </c>
      <c r="R2281">
        <v>4</v>
      </c>
      <c r="S2281">
        <v>2</v>
      </c>
      <c r="T2281">
        <v>3.5</v>
      </c>
      <c r="U2281">
        <v>12.85</v>
      </c>
      <c r="V2281">
        <v>0</v>
      </c>
      <c r="W2281">
        <v>0</v>
      </c>
      <c r="X2281">
        <v>25</v>
      </c>
      <c r="Y2281">
        <v>0</v>
      </c>
      <c r="Z2281">
        <v>2.64244205234476</v>
      </c>
      <c r="AA2281">
        <v>0</v>
      </c>
      <c r="AB2281">
        <v>1.5</v>
      </c>
      <c r="AD2281">
        <v>60.550050608687549</v>
      </c>
      <c r="AF2281">
        <v>1.041666666666667</v>
      </c>
      <c r="AG2281">
        <v>0.64927682688056598</v>
      </c>
      <c r="AH2281">
        <v>0</v>
      </c>
      <c r="AI2281">
        <v>0</v>
      </c>
    </row>
    <row r="2282" spans="1:37">
      <c r="A2282">
        <v>18</v>
      </c>
      <c r="B2282">
        <v>42</v>
      </c>
      <c r="C2282">
        <v>2023</v>
      </c>
      <c r="E2282">
        <v>99</v>
      </c>
      <c r="G2282">
        <v>99</v>
      </c>
      <c r="H2282">
        <v>1</v>
      </c>
      <c r="I2282">
        <v>99</v>
      </c>
      <c r="J2282">
        <v>262</v>
      </c>
      <c r="K2282">
        <v>99</v>
      </c>
      <c r="L2282">
        <v>2</v>
      </c>
      <c r="M2282">
        <v>99</v>
      </c>
      <c r="N2282">
        <v>99</v>
      </c>
      <c r="O2282">
        <v>99</v>
      </c>
      <c r="P2282">
        <v>99</v>
      </c>
      <c r="R2282">
        <v>0</v>
      </c>
    </row>
    <row r="2283" spans="1:37">
      <c r="A2283">
        <v>18</v>
      </c>
      <c r="B2283">
        <v>43</v>
      </c>
      <c r="C2283">
        <v>2023</v>
      </c>
      <c r="E2283">
        <v>99</v>
      </c>
      <c r="G2283">
        <v>99</v>
      </c>
      <c r="H2283">
        <v>1</v>
      </c>
      <c r="I2283">
        <v>99</v>
      </c>
      <c r="J2283">
        <v>309</v>
      </c>
      <c r="K2283">
        <v>99</v>
      </c>
      <c r="L2283">
        <v>2</v>
      </c>
      <c r="M2283">
        <v>99</v>
      </c>
      <c r="N2283">
        <v>99</v>
      </c>
      <c r="O2283">
        <v>99</v>
      </c>
      <c r="P2283">
        <v>99</v>
      </c>
      <c r="Q2283">
        <v>7</v>
      </c>
      <c r="R2283">
        <v>12</v>
      </c>
      <c r="S2283">
        <v>2</v>
      </c>
      <c r="T2283">
        <v>2.5</v>
      </c>
      <c r="U2283">
        <v>13.175000000000001</v>
      </c>
      <c r="V2283">
        <v>0</v>
      </c>
      <c r="W2283">
        <v>0</v>
      </c>
      <c r="X2283">
        <v>25</v>
      </c>
      <c r="Y2283">
        <v>0</v>
      </c>
      <c r="Z2283">
        <v>4.3162725045267205</v>
      </c>
      <c r="AA2283">
        <v>0</v>
      </c>
      <c r="AB2283">
        <v>1.1180339887498949</v>
      </c>
      <c r="AD2283">
        <v>14.246521580079513</v>
      </c>
      <c r="AF2283">
        <v>3.5190615835777139</v>
      </c>
      <c r="AG2283">
        <v>2.2452602428459847</v>
      </c>
      <c r="AH2283">
        <v>0</v>
      </c>
      <c r="AI2283">
        <v>0</v>
      </c>
    </row>
    <row r="2284" spans="1:37">
      <c r="A2284">
        <v>18</v>
      </c>
      <c r="B2284">
        <v>44</v>
      </c>
      <c r="C2284">
        <v>2023</v>
      </c>
      <c r="E2284">
        <v>99</v>
      </c>
      <c r="G2284">
        <v>99</v>
      </c>
      <c r="H2284">
        <v>2</v>
      </c>
      <c r="I2284">
        <v>99</v>
      </c>
      <c r="J2284">
        <v>470</v>
      </c>
      <c r="K2284">
        <v>99</v>
      </c>
      <c r="L2284">
        <v>2</v>
      </c>
      <c r="M2284">
        <v>99</v>
      </c>
      <c r="N2284">
        <v>99</v>
      </c>
      <c r="O2284">
        <v>99</v>
      </c>
      <c r="P2284">
        <v>99</v>
      </c>
      <c r="Q2284">
        <v>2</v>
      </c>
      <c r="R2284">
        <v>2</v>
      </c>
      <c r="S2284">
        <v>2</v>
      </c>
      <c r="T2284">
        <v>2</v>
      </c>
      <c r="U2284">
        <v>11.2</v>
      </c>
      <c r="V2284">
        <v>0</v>
      </c>
      <c r="W2284">
        <v>0</v>
      </c>
      <c r="X2284">
        <v>0</v>
      </c>
      <c r="Y2284">
        <v>0</v>
      </c>
      <c r="Z2284">
        <v>2.7000000000000073</v>
      </c>
      <c r="AA2284">
        <v>0</v>
      </c>
      <c r="AB2284">
        <v>0</v>
      </c>
      <c r="AF2284">
        <v>0.89686098654708513</v>
      </c>
      <c r="AG2284">
        <v>0.49946485907955751</v>
      </c>
      <c r="AH2284">
        <v>0</v>
      </c>
      <c r="AI2284">
        <v>0</v>
      </c>
    </row>
    <row r="2285" spans="1:37">
      <c r="A2285">
        <v>18</v>
      </c>
      <c r="B2285">
        <v>45</v>
      </c>
      <c r="C2285">
        <v>2023</v>
      </c>
      <c r="E2285">
        <v>99</v>
      </c>
      <c r="G2285">
        <v>99</v>
      </c>
      <c r="H2285">
        <v>2</v>
      </c>
      <c r="I2285">
        <v>99</v>
      </c>
      <c r="J2285">
        <v>629</v>
      </c>
      <c r="K2285">
        <v>99</v>
      </c>
      <c r="L2285">
        <v>2</v>
      </c>
      <c r="M2285">
        <v>99</v>
      </c>
      <c r="N2285">
        <v>99</v>
      </c>
      <c r="O2285">
        <v>99</v>
      </c>
      <c r="P2285">
        <v>99</v>
      </c>
      <c r="Q2285">
        <v>2</v>
      </c>
      <c r="R2285">
        <v>2</v>
      </c>
      <c r="S2285">
        <v>2</v>
      </c>
      <c r="T2285">
        <v>2</v>
      </c>
      <c r="U2285">
        <v>15.3</v>
      </c>
      <c r="V2285">
        <v>0</v>
      </c>
      <c r="W2285">
        <v>0</v>
      </c>
      <c r="X2285">
        <v>50</v>
      </c>
      <c r="Y2285">
        <v>0</v>
      </c>
      <c r="Z2285">
        <v>3.5</v>
      </c>
      <c r="AA2285">
        <v>0</v>
      </c>
      <c r="AB2285">
        <v>0</v>
      </c>
      <c r="AF2285">
        <v>1.3245033112582778</v>
      </c>
      <c r="AG2285">
        <v>0.8595988538681949</v>
      </c>
      <c r="AH2285">
        <v>0</v>
      </c>
    </row>
    <row r="2286" spans="1:37">
      <c r="A2286">
        <v>18</v>
      </c>
      <c r="B2286">
        <v>46</v>
      </c>
      <c r="C2286">
        <v>2023</v>
      </c>
      <c r="E2286">
        <v>99</v>
      </c>
      <c r="G2286">
        <v>99</v>
      </c>
      <c r="H2286">
        <v>1</v>
      </c>
      <c r="I2286">
        <v>99</v>
      </c>
      <c r="J2286">
        <v>643</v>
      </c>
      <c r="K2286">
        <v>99</v>
      </c>
      <c r="L2286">
        <v>2</v>
      </c>
      <c r="M2286">
        <v>99</v>
      </c>
      <c r="N2286">
        <v>99</v>
      </c>
      <c r="O2286">
        <v>99</v>
      </c>
      <c r="P2286">
        <v>99</v>
      </c>
      <c r="Q2286">
        <v>12</v>
      </c>
      <c r="R2286">
        <v>36</v>
      </c>
      <c r="S2286">
        <v>2</v>
      </c>
      <c r="T2286">
        <v>2.8333333333333339</v>
      </c>
      <c r="U2286">
        <v>15.52777777777778</v>
      </c>
      <c r="V2286">
        <v>0</v>
      </c>
      <c r="W2286">
        <v>0</v>
      </c>
      <c r="X2286">
        <v>50</v>
      </c>
      <c r="Y2286">
        <v>0</v>
      </c>
      <c r="Z2286">
        <v>3.2699482761039285</v>
      </c>
      <c r="AA2286">
        <v>0</v>
      </c>
      <c r="AB2286">
        <v>1.3437096247164249</v>
      </c>
      <c r="AD2286">
        <v>29.628881306582887</v>
      </c>
      <c r="AF2286">
        <v>11.61290322580645</v>
      </c>
      <c r="AG2286">
        <v>9.164385133695097</v>
      </c>
      <c r="AH2286">
        <v>0</v>
      </c>
      <c r="AI2286">
        <v>0</v>
      </c>
    </row>
    <row r="2287" spans="1:37">
      <c r="A2287">
        <v>18</v>
      </c>
      <c r="B2287">
        <v>47</v>
      </c>
      <c r="C2287">
        <v>2023</v>
      </c>
      <c r="E2287">
        <v>99</v>
      </c>
      <c r="G2287">
        <v>99</v>
      </c>
      <c r="H2287">
        <v>2</v>
      </c>
      <c r="I2287">
        <v>99</v>
      </c>
      <c r="J2287">
        <v>704</v>
      </c>
      <c r="K2287">
        <v>99</v>
      </c>
      <c r="L2287">
        <v>2</v>
      </c>
      <c r="M2287">
        <v>99</v>
      </c>
      <c r="N2287">
        <v>99</v>
      </c>
      <c r="O2287">
        <v>99</v>
      </c>
      <c r="P2287">
        <v>99</v>
      </c>
      <c r="R2287">
        <v>0</v>
      </c>
    </row>
    <row r="2288" spans="1:37">
      <c r="A2288">
        <v>18</v>
      </c>
      <c r="B2288">
        <v>48</v>
      </c>
      <c r="C2288">
        <v>2023</v>
      </c>
      <c r="E2288">
        <v>99</v>
      </c>
      <c r="G2288">
        <v>99</v>
      </c>
      <c r="H2288">
        <v>1</v>
      </c>
      <c r="I2288">
        <v>99</v>
      </c>
      <c r="J2288">
        <v>802</v>
      </c>
      <c r="K2288">
        <v>99</v>
      </c>
      <c r="L2288">
        <v>2</v>
      </c>
      <c r="M2288">
        <v>99</v>
      </c>
      <c r="N2288">
        <v>99</v>
      </c>
      <c r="O2288">
        <v>99</v>
      </c>
      <c r="P2288">
        <v>99</v>
      </c>
      <c r="R2288">
        <v>0</v>
      </c>
    </row>
    <row r="2289" spans="1:37">
      <c r="A2289">
        <v>18</v>
      </c>
      <c r="B2289">
        <v>49</v>
      </c>
      <c r="C2289">
        <v>2023</v>
      </c>
      <c r="E2289">
        <v>99</v>
      </c>
      <c r="G2289">
        <v>99</v>
      </c>
      <c r="H2289">
        <v>1</v>
      </c>
      <c r="I2289">
        <v>99</v>
      </c>
      <c r="J2289">
        <v>103</v>
      </c>
      <c r="K2289">
        <v>99</v>
      </c>
      <c r="L2289">
        <v>3</v>
      </c>
      <c r="M2289">
        <v>99</v>
      </c>
      <c r="N2289">
        <v>99</v>
      </c>
      <c r="O2289">
        <v>99</v>
      </c>
      <c r="P2289">
        <v>99</v>
      </c>
      <c r="Q2289">
        <v>4</v>
      </c>
      <c r="R2289">
        <v>14</v>
      </c>
      <c r="S2289">
        <v>3</v>
      </c>
      <c r="T2289">
        <v>3.7142857142857153</v>
      </c>
      <c r="U2289">
        <v>17.021428571428576</v>
      </c>
      <c r="V2289">
        <v>0</v>
      </c>
      <c r="W2289">
        <v>0</v>
      </c>
      <c r="X2289">
        <v>64.285714285714306</v>
      </c>
      <c r="Y2289">
        <v>0</v>
      </c>
      <c r="Z2289">
        <v>2.7581511849758478</v>
      </c>
      <c r="AA2289">
        <v>0</v>
      </c>
      <c r="AB2289">
        <v>1.8680995472317163</v>
      </c>
      <c r="AD2289">
        <v>22.576711982620697</v>
      </c>
      <c r="AF2289">
        <v>6.4220183486238485</v>
      </c>
      <c r="AG2289">
        <v>5.6816556196652517</v>
      </c>
      <c r="AH2289">
        <v>0</v>
      </c>
      <c r="AI2289">
        <v>0</v>
      </c>
    </row>
    <row r="2290" spans="1:37">
      <c r="A2290">
        <v>18</v>
      </c>
      <c r="B2290">
        <v>50</v>
      </c>
      <c r="C2290">
        <v>2023</v>
      </c>
      <c r="E2290">
        <v>99</v>
      </c>
      <c r="G2290">
        <v>99</v>
      </c>
      <c r="H2290">
        <v>2</v>
      </c>
      <c r="I2290">
        <v>99</v>
      </c>
      <c r="J2290">
        <v>106</v>
      </c>
      <c r="K2290">
        <v>99</v>
      </c>
      <c r="L2290">
        <v>3</v>
      </c>
      <c r="M2290">
        <v>99</v>
      </c>
      <c r="N2290">
        <v>99</v>
      </c>
      <c r="O2290">
        <v>99</v>
      </c>
      <c r="P2290">
        <v>99</v>
      </c>
      <c r="Q2290">
        <v>1</v>
      </c>
      <c r="R2290">
        <v>1</v>
      </c>
      <c r="S2290">
        <v>3</v>
      </c>
      <c r="T2290">
        <v>5</v>
      </c>
      <c r="U2290">
        <v>11.8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  <c r="AF2290">
        <v>0.49504950495049505</v>
      </c>
      <c r="AG2290">
        <v>0.28089218976885899</v>
      </c>
      <c r="AH2290">
        <v>0</v>
      </c>
      <c r="AI2290">
        <v>1</v>
      </c>
      <c r="AJ2290">
        <v>105.5</v>
      </c>
      <c r="AK2290">
        <v>10.049041237369106</v>
      </c>
    </row>
    <row r="2291" spans="1:37">
      <c r="A2291">
        <v>18</v>
      </c>
      <c r="B2291">
        <v>51</v>
      </c>
      <c r="C2291">
        <v>2023</v>
      </c>
      <c r="E2291">
        <v>99</v>
      </c>
      <c r="G2291">
        <v>99</v>
      </c>
      <c r="H2291">
        <v>1</v>
      </c>
      <c r="I2291">
        <v>99</v>
      </c>
      <c r="J2291">
        <v>110</v>
      </c>
      <c r="K2291">
        <v>99</v>
      </c>
      <c r="L2291">
        <v>3</v>
      </c>
      <c r="M2291">
        <v>99</v>
      </c>
      <c r="N2291">
        <v>99</v>
      </c>
      <c r="O2291">
        <v>99</v>
      </c>
      <c r="P2291">
        <v>99</v>
      </c>
      <c r="Q2291">
        <v>41</v>
      </c>
      <c r="R2291">
        <v>159</v>
      </c>
      <c r="S2291">
        <v>3</v>
      </c>
      <c r="T2291">
        <v>4.5220125786163514</v>
      </c>
      <c r="U2291">
        <v>18.47106918238994</v>
      </c>
      <c r="V2291">
        <v>0</v>
      </c>
      <c r="W2291">
        <v>0.62893081761006253</v>
      </c>
      <c r="X2291">
        <v>77.358490566037744</v>
      </c>
      <c r="Y2291">
        <v>9.4339622641509404</v>
      </c>
      <c r="Z2291">
        <v>3.4001543788841926</v>
      </c>
      <c r="AA2291">
        <v>0</v>
      </c>
      <c r="AB2291">
        <v>1.4787232211004373</v>
      </c>
      <c r="AD2291">
        <v>42.767911765322808</v>
      </c>
      <c r="AF2291">
        <v>13.032786885245898</v>
      </c>
      <c r="AG2291">
        <v>11.413814411354361</v>
      </c>
      <c r="AH2291">
        <v>1.886792452830188</v>
      </c>
      <c r="AI2291">
        <v>128</v>
      </c>
      <c r="AJ2291">
        <v>111.45546875000002</v>
      </c>
      <c r="AK2291">
        <v>13.362071141327823</v>
      </c>
    </row>
    <row r="2292" spans="1:37">
      <c r="A2292">
        <v>18</v>
      </c>
      <c r="B2292">
        <v>52</v>
      </c>
      <c r="C2292">
        <v>2023</v>
      </c>
      <c r="E2292">
        <v>99</v>
      </c>
      <c r="G2292">
        <v>99</v>
      </c>
      <c r="H2292">
        <v>1</v>
      </c>
      <c r="I2292">
        <v>99</v>
      </c>
      <c r="J2292">
        <v>111</v>
      </c>
      <c r="K2292">
        <v>99</v>
      </c>
      <c r="L2292">
        <v>3</v>
      </c>
      <c r="M2292">
        <v>99</v>
      </c>
      <c r="N2292">
        <v>99</v>
      </c>
      <c r="O2292">
        <v>99</v>
      </c>
      <c r="P2292">
        <v>99</v>
      </c>
      <c r="Q2292">
        <v>4</v>
      </c>
      <c r="R2292">
        <v>11</v>
      </c>
      <c r="S2292">
        <v>3</v>
      </c>
      <c r="T2292">
        <v>3.6363636363636358</v>
      </c>
      <c r="U2292">
        <v>18.845454545454547</v>
      </c>
      <c r="V2292">
        <v>0</v>
      </c>
      <c r="W2292">
        <v>0</v>
      </c>
      <c r="X2292">
        <v>90.909090909090892</v>
      </c>
      <c r="Y2292">
        <v>0</v>
      </c>
      <c r="Z2292">
        <v>2.3936900522239002</v>
      </c>
      <c r="AA2292">
        <v>0</v>
      </c>
      <c r="AB2292">
        <v>1.3666633071248102</v>
      </c>
      <c r="AD2292">
        <v>-34.231385355682136</v>
      </c>
      <c r="AF2292">
        <v>8.3969465648854982</v>
      </c>
      <c r="AG2292">
        <v>8.1791280331426321</v>
      </c>
      <c r="AH2292">
        <v>0</v>
      </c>
      <c r="AI2292">
        <v>5</v>
      </c>
      <c r="AJ2292">
        <v>114.14</v>
      </c>
      <c r="AK2292">
        <v>13.692429054061279</v>
      </c>
    </row>
    <row r="2293" spans="1:37">
      <c r="A2293">
        <v>18</v>
      </c>
      <c r="B2293">
        <v>53</v>
      </c>
      <c r="C2293">
        <v>2023</v>
      </c>
      <c r="E2293">
        <v>99</v>
      </c>
      <c r="G2293">
        <v>99</v>
      </c>
      <c r="H2293">
        <v>1</v>
      </c>
      <c r="I2293">
        <v>99</v>
      </c>
      <c r="J2293">
        <v>116</v>
      </c>
      <c r="K2293">
        <v>99</v>
      </c>
      <c r="L2293">
        <v>3</v>
      </c>
      <c r="M2293">
        <v>99</v>
      </c>
      <c r="N2293">
        <v>99</v>
      </c>
      <c r="O2293">
        <v>99</v>
      </c>
      <c r="P2293">
        <v>99</v>
      </c>
      <c r="Q2293">
        <v>8</v>
      </c>
      <c r="R2293">
        <v>23</v>
      </c>
      <c r="S2293">
        <v>3</v>
      </c>
      <c r="T2293">
        <v>2.7826086956521738</v>
      </c>
      <c r="U2293">
        <v>17.017391304347825</v>
      </c>
      <c r="V2293">
        <v>0</v>
      </c>
      <c r="W2293">
        <v>0</v>
      </c>
      <c r="X2293">
        <v>73.913043478260875</v>
      </c>
      <c r="Y2293">
        <v>4.3478260869565215</v>
      </c>
      <c r="Z2293">
        <v>3.9748833369714314</v>
      </c>
      <c r="AA2293">
        <v>0</v>
      </c>
      <c r="AB2293">
        <v>1.317326731090706</v>
      </c>
      <c r="AD2293">
        <v>31.625000637287528</v>
      </c>
      <c r="AF2293">
        <v>6.9908814589665642</v>
      </c>
      <c r="AG2293">
        <v>5.5107356564589924</v>
      </c>
      <c r="AH2293">
        <v>0</v>
      </c>
      <c r="AI2293">
        <v>0</v>
      </c>
    </row>
    <row r="2294" spans="1:37">
      <c r="A2294">
        <v>18</v>
      </c>
      <c r="B2294">
        <v>54</v>
      </c>
      <c r="C2294">
        <v>2023</v>
      </c>
      <c r="E2294">
        <v>99</v>
      </c>
      <c r="G2294">
        <v>99</v>
      </c>
      <c r="H2294">
        <v>2</v>
      </c>
      <c r="I2294">
        <v>99</v>
      </c>
      <c r="J2294">
        <v>117</v>
      </c>
      <c r="K2294">
        <v>99</v>
      </c>
      <c r="L2294">
        <v>3</v>
      </c>
      <c r="M2294">
        <v>99</v>
      </c>
      <c r="N2294">
        <v>99</v>
      </c>
      <c r="O2294">
        <v>99</v>
      </c>
      <c r="P2294">
        <v>99</v>
      </c>
      <c r="Q2294">
        <v>1</v>
      </c>
      <c r="R2294">
        <v>7</v>
      </c>
      <c r="S2294">
        <v>3</v>
      </c>
      <c r="T2294">
        <v>3</v>
      </c>
      <c r="U2294">
        <v>18.171428571428574</v>
      </c>
      <c r="V2294">
        <v>0</v>
      </c>
      <c r="W2294">
        <v>0</v>
      </c>
      <c r="X2294">
        <v>71.428571428571445</v>
      </c>
      <c r="Y2294">
        <v>0</v>
      </c>
      <c r="Z2294">
        <v>2.2172790827075191</v>
      </c>
      <c r="AA2294">
        <v>0</v>
      </c>
      <c r="AB2294">
        <v>0</v>
      </c>
      <c r="AF2294">
        <v>8.8607594936708818</v>
      </c>
      <c r="AG2294">
        <v>8.7579179289451901</v>
      </c>
      <c r="AH2294">
        <v>0</v>
      </c>
      <c r="AI2294">
        <v>7</v>
      </c>
      <c r="AJ2294">
        <v>115.55714285714279</v>
      </c>
      <c r="AK2294">
        <v>11.715695988236931</v>
      </c>
    </row>
    <row r="2295" spans="1:37">
      <c r="A2295">
        <v>18</v>
      </c>
      <c r="B2295">
        <v>55</v>
      </c>
      <c r="C2295">
        <v>2023</v>
      </c>
      <c r="E2295">
        <v>99</v>
      </c>
      <c r="G2295">
        <v>99</v>
      </c>
      <c r="H2295">
        <v>1</v>
      </c>
      <c r="I2295">
        <v>99</v>
      </c>
      <c r="J2295">
        <v>134</v>
      </c>
      <c r="K2295">
        <v>99</v>
      </c>
      <c r="L2295">
        <v>3</v>
      </c>
      <c r="M2295">
        <v>99</v>
      </c>
      <c r="N2295">
        <v>99</v>
      </c>
      <c r="O2295">
        <v>99</v>
      </c>
      <c r="P2295">
        <v>99</v>
      </c>
      <c r="Q2295">
        <v>48</v>
      </c>
      <c r="R2295">
        <v>142</v>
      </c>
      <c r="S2295">
        <v>3</v>
      </c>
      <c r="T2295">
        <v>3.2887323943661975</v>
      </c>
      <c r="U2295">
        <v>16.467605633802805</v>
      </c>
      <c r="V2295">
        <v>0</v>
      </c>
      <c r="W2295">
        <v>0</v>
      </c>
      <c r="X2295">
        <v>57.746478873239447</v>
      </c>
      <c r="Y2295">
        <v>2.8169014084507031</v>
      </c>
      <c r="Z2295">
        <v>3.6621503206771999</v>
      </c>
      <c r="AA2295">
        <v>0</v>
      </c>
      <c r="AB2295">
        <v>1.6079949281482842</v>
      </c>
      <c r="AD2295">
        <v>29.338522019459848</v>
      </c>
      <c r="AF2295">
        <v>9.0388287714831321</v>
      </c>
      <c r="AG2295">
        <v>7.2289082135161742</v>
      </c>
      <c r="AH2295">
        <v>0</v>
      </c>
      <c r="AI2295">
        <v>0</v>
      </c>
    </row>
    <row r="2296" spans="1:37">
      <c r="A2296">
        <v>18</v>
      </c>
      <c r="B2296">
        <v>56</v>
      </c>
      <c r="C2296">
        <v>2023</v>
      </c>
      <c r="E2296">
        <v>99</v>
      </c>
      <c r="G2296">
        <v>99</v>
      </c>
      <c r="H2296">
        <v>2</v>
      </c>
      <c r="I2296">
        <v>99</v>
      </c>
      <c r="J2296">
        <v>141</v>
      </c>
      <c r="K2296">
        <v>99</v>
      </c>
      <c r="L2296">
        <v>3</v>
      </c>
      <c r="M2296">
        <v>99</v>
      </c>
      <c r="N2296">
        <v>99</v>
      </c>
      <c r="O2296">
        <v>99</v>
      </c>
      <c r="P2296">
        <v>99</v>
      </c>
      <c r="Q2296">
        <v>24</v>
      </c>
      <c r="R2296">
        <v>92</v>
      </c>
      <c r="S2296">
        <v>3</v>
      </c>
      <c r="T2296">
        <v>3.9565217391304346</v>
      </c>
      <c r="U2296">
        <v>14.040217391304347</v>
      </c>
      <c r="V2296">
        <v>0</v>
      </c>
      <c r="W2296">
        <v>0</v>
      </c>
      <c r="X2296">
        <v>33.695652173913047</v>
      </c>
      <c r="Y2296">
        <v>2.1739130434782608</v>
      </c>
      <c r="Z2296">
        <v>4.1015919439261852</v>
      </c>
      <c r="AA2296">
        <v>0</v>
      </c>
      <c r="AB2296">
        <v>1.6805346165293653</v>
      </c>
      <c r="AD2296">
        <v>33.156655326268869</v>
      </c>
      <c r="AF2296">
        <v>10.154525386313468</v>
      </c>
      <c r="AG2296">
        <v>7.30335172788131</v>
      </c>
      <c r="AH2296">
        <v>1.0869565217391304</v>
      </c>
      <c r="AI2296">
        <v>0</v>
      </c>
    </row>
    <row r="2297" spans="1:37">
      <c r="A2297">
        <v>18</v>
      </c>
      <c r="B2297">
        <v>57</v>
      </c>
      <c r="C2297">
        <v>2023</v>
      </c>
      <c r="E2297">
        <v>99</v>
      </c>
      <c r="G2297">
        <v>99</v>
      </c>
      <c r="H2297">
        <v>2</v>
      </c>
      <c r="I2297">
        <v>99</v>
      </c>
      <c r="J2297">
        <v>143</v>
      </c>
      <c r="K2297">
        <v>99</v>
      </c>
      <c r="L2297">
        <v>3</v>
      </c>
      <c r="M2297">
        <v>99</v>
      </c>
      <c r="N2297">
        <v>99</v>
      </c>
      <c r="O2297">
        <v>99</v>
      </c>
      <c r="P2297">
        <v>99</v>
      </c>
      <c r="Q2297">
        <v>3</v>
      </c>
      <c r="R2297">
        <v>8</v>
      </c>
      <c r="S2297">
        <v>3</v>
      </c>
      <c r="T2297">
        <v>5</v>
      </c>
      <c r="U2297">
        <v>17.412500000000001</v>
      </c>
      <c r="V2297">
        <v>0</v>
      </c>
      <c r="W2297">
        <v>0</v>
      </c>
      <c r="X2297">
        <v>87.5</v>
      </c>
      <c r="Y2297">
        <v>0</v>
      </c>
      <c r="Z2297">
        <v>1.3706180175380722</v>
      </c>
      <c r="AA2297">
        <v>0</v>
      </c>
      <c r="AB2297">
        <v>1.5</v>
      </c>
      <c r="AD2297">
        <v>27.359920503130528</v>
      </c>
      <c r="AF2297">
        <v>2.8268551236749122</v>
      </c>
      <c r="AG2297">
        <v>2.325154398264063</v>
      </c>
      <c r="AH2297">
        <v>0</v>
      </c>
      <c r="AI2297">
        <v>0</v>
      </c>
    </row>
    <row r="2298" spans="1:37">
      <c r="A2298">
        <v>18</v>
      </c>
      <c r="B2298">
        <v>58</v>
      </c>
      <c r="C2298">
        <v>2023</v>
      </c>
      <c r="E2298">
        <v>99</v>
      </c>
      <c r="G2298">
        <v>99</v>
      </c>
      <c r="H2298">
        <v>2</v>
      </c>
      <c r="I2298">
        <v>99</v>
      </c>
      <c r="J2298">
        <v>147</v>
      </c>
      <c r="K2298">
        <v>99</v>
      </c>
      <c r="L2298">
        <v>3</v>
      </c>
      <c r="M2298">
        <v>99</v>
      </c>
      <c r="N2298">
        <v>99</v>
      </c>
      <c r="O2298">
        <v>99</v>
      </c>
      <c r="P2298">
        <v>99</v>
      </c>
      <c r="Q2298">
        <v>1</v>
      </c>
      <c r="R2298">
        <v>9</v>
      </c>
      <c r="S2298">
        <v>3</v>
      </c>
      <c r="T2298">
        <v>4.3333333333333321</v>
      </c>
      <c r="U2298">
        <v>13.333333333333337</v>
      </c>
      <c r="V2298">
        <v>0</v>
      </c>
      <c r="W2298">
        <v>0</v>
      </c>
      <c r="X2298">
        <v>11.111111111111112</v>
      </c>
      <c r="Y2298">
        <v>0</v>
      </c>
      <c r="Z2298">
        <v>2.4013884872437075</v>
      </c>
      <c r="AA2298">
        <v>0</v>
      </c>
      <c r="AB2298">
        <v>1.2472191289246481</v>
      </c>
      <c r="AD2298">
        <v>25.226744924980743</v>
      </c>
      <c r="AF2298">
        <v>11.842105263157897</v>
      </c>
      <c r="AG2298">
        <v>8.8994363690299547</v>
      </c>
      <c r="AH2298">
        <v>0</v>
      </c>
      <c r="AI2298">
        <v>0</v>
      </c>
    </row>
    <row r="2299" spans="1:37">
      <c r="A2299">
        <v>18</v>
      </c>
      <c r="B2299">
        <v>59</v>
      </c>
      <c r="C2299">
        <v>2023</v>
      </c>
      <c r="E2299">
        <v>99</v>
      </c>
      <c r="G2299">
        <v>99</v>
      </c>
      <c r="H2299">
        <v>1</v>
      </c>
      <c r="I2299">
        <v>99</v>
      </c>
      <c r="J2299">
        <v>155</v>
      </c>
      <c r="K2299">
        <v>99</v>
      </c>
      <c r="L2299">
        <v>3</v>
      </c>
      <c r="M2299">
        <v>99</v>
      </c>
      <c r="N2299">
        <v>99</v>
      </c>
      <c r="O2299">
        <v>99</v>
      </c>
      <c r="P2299">
        <v>99</v>
      </c>
      <c r="Q2299">
        <v>38</v>
      </c>
      <c r="R2299">
        <v>135</v>
      </c>
      <c r="S2299">
        <v>3</v>
      </c>
      <c r="T2299">
        <v>3.6444444444444448</v>
      </c>
      <c r="U2299">
        <v>17.605185185185181</v>
      </c>
      <c r="V2299">
        <v>0</v>
      </c>
      <c r="W2299">
        <v>0</v>
      </c>
      <c r="X2299">
        <v>68.888888888888886</v>
      </c>
      <c r="Y2299">
        <v>4.4444444444444446</v>
      </c>
      <c r="Z2299">
        <v>3.0074061302679369</v>
      </c>
      <c r="AA2299">
        <v>0</v>
      </c>
      <c r="AB2299">
        <v>1.5370325747369404</v>
      </c>
      <c r="AD2299">
        <v>32.025271273390196</v>
      </c>
      <c r="AF2299">
        <v>8.560558021559924</v>
      </c>
      <c r="AG2299">
        <v>6.9434462771769319</v>
      </c>
      <c r="AH2299">
        <v>0</v>
      </c>
      <c r="AI2299">
        <v>0</v>
      </c>
    </row>
    <row r="2300" spans="1:37">
      <c r="A2300">
        <v>18</v>
      </c>
      <c r="B2300">
        <v>60</v>
      </c>
      <c r="C2300">
        <v>2023</v>
      </c>
      <c r="E2300">
        <v>99</v>
      </c>
      <c r="G2300">
        <v>99</v>
      </c>
      <c r="H2300">
        <v>2</v>
      </c>
      <c r="I2300">
        <v>99</v>
      </c>
      <c r="J2300">
        <v>160</v>
      </c>
      <c r="K2300">
        <v>99</v>
      </c>
      <c r="L2300">
        <v>3</v>
      </c>
      <c r="M2300">
        <v>99</v>
      </c>
      <c r="N2300">
        <v>99</v>
      </c>
      <c r="O2300">
        <v>99</v>
      </c>
      <c r="P2300">
        <v>99</v>
      </c>
      <c r="Q2300">
        <v>7</v>
      </c>
      <c r="R2300">
        <v>27</v>
      </c>
      <c r="S2300">
        <v>3</v>
      </c>
      <c r="T2300">
        <v>3.7777777777777777</v>
      </c>
      <c r="U2300">
        <v>13.825925925925928</v>
      </c>
      <c r="V2300">
        <v>0</v>
      </c>
      <c r="W2300">
        <v>0</v>
      </c>
      <c r="X2300">
        <v>25.925925925925927</v>
      </c>
      <c r="Y2300">
        <v>0</v>
      </c>
      <c r="Z2300">
        <v>2.8475580952149362</v>
      </c>
      <c r="AA2300">
        <v>0</v>
      </c>
      <c r="AB2300">
        <v>0.68493488921877554</v>
      </c>
      <c r="AD2300">
        <v>7.8912071942485245</v>
      </c>
      <c r="AF2300">
        <v>9.7122302158273399</v>
      </c>
      <c r="AG2300">
        <v>7.027749538762758</v>
      </c>
      <c r="AH2300">
        <v>0</v>
      </c>
      <c r="AI2300">
        <v>25</v>
      </c>
      <c r="AJ2300">
        <v>103.48399999999999</v>
      </c>
      <c r="AK2300">
        <v>12.498229664921571</v>
      </c>
    </row>
    <row r="2301" spans="1:37">
      <c r="A2301">
        <v>18</v>
      </c>
      <c r="B2301">
        <v>61</v>
      </c>
      <c r="C2301">
        <v>2023</v>
      </c>
      <c r="E2301">
        <v>99</v>
      </c>
      <c r="G2301">
        <v>99</v>
      </c>
      <c r="H2301">
        <v>1</v>
      </c>
      <c r="I2301">
        <v>99</v>
      </c>
      <c r="J2301">
        <v>171</v>
      </c>
      <c r="K2301">
        <v>99</v>
      </c>
      <c r="L2301">
        <v>3</v>
      </c>
      <c r="M2301">
        <v>99</v>
      </c>
      <c r="N2301">
        <v>99</v>
      </c>
      <c r="O2301">
        <v>99</v>
      </c>
      <c r="P2301">
        <v>99</v>
      </c>
      <c r="R2301">
        <v>0</v>
      </c>
    </row>
    <row r="2302" spans="1:37">
      <c r="A2302">
        <v>18</v>
      </c>
      <c r="B2302">
        <v>62</v>
      </c>
      <c r="C2302">
        <v>2023</v>
      </c>
      <c r="E2302">
        <v>99</v>
      </c>
      <c r="G2302">
        <v>99</v>
      </c>
      <c r="H2302">
        <v>2</v>
      </c>
      <c r="I2302">
        <v>99</v>
      </c>
      <c r="J2302">
        <v>175</v>
      </c>
      <c r="K2302">
        <v>99</v>
      </c>
      <c r="L2302">
        <v>3</v>
      </c>
      <c r="M2302">
        <v>99</v>
      </c>
      <c r="N2302">
        <v>99</v>
      </c>
      <c r="O2302">
        <v>99</v>
      </c>
      <c r="P2302">
        <v>99</v>
      </c>
      <c r="Q2302">
        <v>14</v>
      </c>
      <c r="R2302">
        <v>64</v>
      </c>
      <c r="S2302">
        <v>3</v>
      </c>
      <c r="T2302">
        <v>4.3125</v>
      </c>
      <c r="U2302">
        <v>16.928124999999994</v>
      </c>
      <c r="V2302">
        <v>0</v>
      </c>
      <c r="W2302">
        <v>0</v>
      </c>
      <c r="X2302">
        <v>67.1875</v>
      </c>
      <c r="Y2302">
        <v>4.6875</v>
      </c>
      <c r="Z2302">
        <v>5.9412348450785153</v>
      </c>
      <c r="AA2302">
        <v>0</v>
      </c>
      <c r="AB2302">
        <v>2.2351943427809577</v>
      </c>
      <c r="AD2302">
        <v>52.021799173274886</v>
      </c>
      <c r="AF2302">
        <v>12.331406551059731</v>
      </c>
      <c r="AG2302">
        <v>9.6158625341711907</v>
      </c>
      <c r="AH2302">
        <v>0</v>
      </c>
      <c r="AI2302">
        <v>0</v>
      </c>
    </row>
    <row r="2303" spans="1:37">
      <c r="A2303">
        <v>18</v>
      </c>
      <c r="B2303">
        <v>63</v>
      </c>
      <c r="C2303">
        <v>2023</v>
      </c>
      <c r="E2303">
        <v>99</v>
      </c>
      <c r="G2303">
        <v>99</v>
      </c>
      <c r="H2303">
        <v>2</v>
      </c>
      <c r="I2303">
        <v>99</v>
      </c>
      <c r="J2303">
        <v>177</v>
      </c>
      <c r="K2303">
        <v>99</v>
      </c>
      <c r="L2303">
        <v>3</v>
      </c>
      <c r="M2303">
        <v>99</v>
      </c>
      <c r="N2303">
        <v>99</v>
      </c>
      <c r="O2303">
        <v>99</v>
      </c>
      <c r="P2303">
        <v>99</v>
      </c>
      <c r="Q2303">
        <v>6</v>
      </c>
      <c r="R2303">
        <v>7</v>
      </c>
      <c r="S2303">
        <v>3</v>
      </c>
      <c r="T2303">
        <v>3.5714285714285721</v>
      </c>
      <c r="U2303">
        <v>17.028571428571425</v>
      </c>
      <c r="V2303">
        <v>0</v>
      </c>
      <c r="W2303">
        <v>0</v>
      </c>
      <c r="X2303">
        <v>42.857142857142847</v>
      </c>
      <c r="Y2303">
        <v>14.285714285714288</v>
      </c>
      <c r="Z2303">
        <v>5.3266752658440817</v>
      </c>
      <c r="AA2303">
        <v>0</v>
      </c>
      <c r="AB2303">
        <v>0.90350790290525085</v>
      </c>
      <c r="AD2303">
        <v>-39.224505365774512</v>
      </c>
      <c r="AF2303">
        <v>3.6458333333333344</v>
      </c>
      <c r="AG2303">
        <v>2.9724203281631838</v>
      </c>
      <c r="AH2303">
        <v>14.285714285714288</v>
      </c>
    </row>
    <row r="2304" spans="1:37">
      <c r="A2304">
        <v>18</v>
      </c>
      <c r="B2304">
        <v>64</v>
      </c>
      <c r="C2304">
        <v>2023</v>
      </c>
      <c r="E2304">
        <v>99</v>
      </c>
      <c r="G2304">
        <v>99</v>
      </c>
      <c r="H2304">
        <v>2</v>
      </c>
      <c r="I2304">
        <v>99</v>
      </c>
      <c r="J2304">
        <v>178</v>
      </c>
      <c r="K2304">
        <v>99</v>
      </c>
      <c r="L2304">
        <v>3</v>
      </c>
      <c r="M2304">
        <v>99</v>
      </c>
      <c r="N2304">
        <v>99</v>
      </c>
      <c r="O2304">
        <v>99</v>
      </c>
      <c r="P2304">
        <v>99</v>
      </c>
      <c r="Q2304">
        <v>5</v>
      </c>
      <c r="R2304">
        <v>15</v>
      </c>
      <c r="S2304">
        <v>3</v>
      </c>
      <c r="T2304">
        <v>3.8</v>
      </c>
      <c r="U2304">
        <v>15.859999999999996</v>
      </c>
      <c r="V2304">
        <v>0</v>
      </c>
      <c r="W2304">
        <v>0</v>
      </c>
      <c r="X2304">
        <v>46.666666666666657</v>
      </c>
      <c r="Y2304">
        <v>0</v>
      </c>
      <c r="Z2304">
        <v>3.5430307177142488</v>
      </c>
      <c r="AA2304">
        <v>0</v>
      </c>
      <c r="AB2304">
        <v>1.4696938456699069</v>
      </c>
      <c r="AD2304">
        <v>0.61453721101592551</v>
      </c>
      <c r="AF2304">
        <v>7.5</v>
      </c>
      <c r="AG2304">
        <v>6.1376125486958513</v>
      </c>
      <c r="AH2304">
        <v>0</v>
      </c>
      <c r="AI2304">
        <v>0</v>
      </c>
    </row>
    <row r="2305" spans="1:37">
      <c r="A2305">
        <v>18</v>
      </c>
      <c r="B2305">
        <v>65</v>
      </c>
      <c r="C2305">
        <v>2023</v>
      </c>
      <c r="E2305">
        <v>99</v>
      </c>
      <c r="G2305">
        <v>99</v>
      </c>
      <c r="H2305">
        <v>2</v>
      </c>
      <c r="I2305">
        <v>99</v>
      </c>
      <c r="J2305">
        <v>181</v>
      </c>
      <c r="K2305">
        <v>99</v>
      </c>
      <c r="L2305">
        <v>3</v>
      </c>
      <c r="M2305">
        <v>99</v>
      </c>
      <c r="N2305">
        <v>99</v>
      </c>
      <c r="O2305">
        <v>99</v>
      </c>
      <c r="P2305">
        <v>99</v>
      </c>
      <c r="Q2305">
        <v>7</v>
      </c>
      <c r="R2305">
        <v>18</v>
      </c>
      <c r="S2305">
        <v>3</v>
      </c>
      <c r="T2305">
        <v>4.5</v>
      </c>
      <c r="U2305">
        <v>15.93888888888889</v>
      </c>
      <c r="V2305">
        <v>0</v>
      </c>
      <c r="W2305">
        <v>0</v>
      </c>
      <c r="X2305">
        <v>44.44444444444445</v>
      </c>
      <c r="Y2305">
        <v>0</v>
      </c>
      <c r="Z2305">
        <v>3.2682205299059488</v>
      </c>
      <c r="AA2305">
        <v>0</v>
      </c>
      <c r="AB2305">
        <v>1.1180339887498949</v>
      </c>
      <c r="AD2305">
        <v>27.443426866935919</v>
      </c>
      <c r="AF2305">
        <v>4.6875</v>
      </c>
      <c r="AG2305">
        <v>3.624076296343079</v>
      </c>
      <c r="AH2305">
        <v>0</v>
      </c>
      <c r="AI2305">
        <v>0</v>
      </c>
    </row>
    <row r="2306" spans="1:37">
      <c r="A2306">
        <v>18</v>
      </c>
      <c r="B2306">
        <v>66</v>
      </c>
      <c r="C2306">
        <v>2023</v>
      </c>
      <c r="E2306">
        <v>99</v>
      </c>
      <c r="G2306">
        <v>99</v>
      </c>
      <c r="H2306">
        <v>1</v>
      </c>
      <c r="I2306">
        <v>99</v>
      </c>
      <c r="J2306">
        <v>262</v>
      </c>
      <c r="K2306">
        <v>99</v>
      </c>
      <c r="L2306">
        <v>3</v>
      </c>
      <c r="M2306">
        <v>99</v>
      </c>
      <c r="N2306">
        <v>99</v>
      </c>
      <c r="O2306">
        <v>99</v>
      </c>
      <c r="P2306">
        <v>99</v>
      </c>
      <c r="R2306">
        <v>0</v>
      </c>
    </row>
    <row r="2307" spans="1:37">
      <c r="A2307">
        <v>18</v>
      </c>
      <c r="B2307">
        <v>67</v>
      </c>
      <c r="C2307">
        <v>2023</v>
      </c>
      <c r="E2307">
        <v>99</v>
      </c>
      <c r="G2307">
        <v>99</v>
      </c>
      <c r="H2307">
        <v>1</v>
      </c>
      <c r="I2307">
        <v>99</v>
      </c>
      <c r="J2307">
        <v>309</v>
      </c>
      <c r="K2307">
        <v>99</v>
      </c>
      <c r="L2307">
        <v>3</v>
      </c>
      <c r="M2307">
        <v>99</v>
      </c>
      <c r="N2307">
        <v>99</v>
      </c>
      <c r="O2307">
        <v>99</v>
      </c>
      <c r="P2307">
        <v>99</v>
      </c>
      <c r="Q2307">
        <v>11</v>
      </c>
      <c r="R2307">
        <v>18</v>
      </c>
      <c r="S2307">
        <v>3</v>
      </c>
      <c r="T2307">
        <v>3.8333333333333344</v>
      </c>
      <c r="U2307">
        <v>14.96111111111111</v>
      </c>
      <c r="V2307">
        <v>0</v>
      </c>
      <c r="W2307">
        <v>0</v>
      </c>
      <c r="X2307">
        <v>27.777777777777779</v>
      </c>
      <c r="Y2307">
        <v>5.5555555555555562</v>
      </c>
      <c r="Z2307">
        <v>4.4987824141512638</v>
      </c>
      <c r="AA2307">
        <v>0</v>
      </c>
      <c r="AB2307">
        <v>2.0344259359556163</v>
      </c>
      <c r="AD2307">
        <v>69.066790454613013</v>
      </c>
      <c r="AF2307">
        <v>5.2785923753665687</v>
      </c>
      <c r="AG2307">
        <v>3.8244692182063487</v>
      </c>
      <c r="AH2307">
        <v>0</v>
      </c>
      <c r="AI2307">
        <v>0</v>
      </c>
    </row>
    <row r="2308" spans="1:37">
      <c r="A2308">
        <v>18</v>
      </c>
      <c r="B2308">
        <v>68</v>
      </c>
      <c r="C2308">
        <v>2023</v>
      </c>
      <c r="E2308">
        <v>99</v>
      </c>
      <c r="G2308">
        <v>99</v>
      </c>
      <c r="H2308">
        <v>2</v>
      </c>
      <c r="I2308">
        <v>99</v>
      </c>
      <c r="J2308">
        <v>470</v>
      </c>
      <c r="K2308">
        <v>99</v>
      </c>
      <c r="L2308">
        <v>3</v>
      </c>
      <c r="M2308">
        <v>99</v>
      </c>
      <c r="N2308">
        <v>99</v>
      </c>
      <c r="O2308">
        <v>99</v>
      </c>
      <c r="P2308">
        <v>99</v>
      </c>
      <c r="Q2308">
        <v>2</v>
      </c>
      <c r="R2308">
        <v>2</v>
      </c>
      <c r="S2308">
        <v>3</v>
      </c>
      <c r="T2308">
        <v>3.5</v>
      </c>
      <c r="U2308">
        <v>18.899999999999999</v>
      </c>
      <c r="V2308">
        <v>0</v>
      </c>
      <c r="W2308">
        <v>0</v>
      </c>
      <c r="X2308">
        <v>100</v>
      </c>
      <c r="Y2308">
        <v>0</v>
      </c>
      <c r="Z2308">
        <v>2.1000000000000196</v>
      </c>
      <c r="AA2308">
        <v>0</v>
      </c>
      <c r="AB2308">
        <v>1.5</v>
      </c>
      <c r="AD2308">
        <v>-99.99999999999882</v>
      </c>
      <c r="AF2308">
        <v>0.89686098654708513</v>
      </c>
      <c r="AG2308">
        <v>0.84284694969675311</v>
      </c>
      <c r="AH2308">
        <v>0</v>
      </c>
      <c r="AI2308">
        <v>0</v>
      </c>
    </row>
    <row r="2309" spans="1:37">
      <c r="A2309">
        <v>18</v>
      </c>
      <c r="B2309">
        <v>69</v>
      </c>
      <c r="C2309">
        <v>2023</v>
      </c>
      <c r="E2309">
        <v>99</v>
      </c>
      <c r="G2309">
        <v>99</v>
      </c>
      <c r="H2309">
        <v>2</v>
      </c>
      <c r="I2309">
        <v>99</v>
      </c>
      <c r="J2309">
        <v>629</v>
      </c>
      <c r="K2309">
        <v>99</v>
      </c>
      <c r="L2309">
        <v>3</v>
      </c>
      <c r="M2309">
        <v>99</v>
      </c>
      <c r="N2309">
        <v>99</v>
      </c>
      <c r="O2309">
        <v>99</v>
      </c>
      <c r="P2309">
        <v>99</v>
      </c>
      <c r="Q2309">
        <v>3</v>
      </c>
      <c r="R2309">
        <v>7</v>
      </c>
      <c r="S2309">
        <v>3</v>
      </c>
      <c r="T2309">
        <v>4.1428571428571441</v>
      </c>
      <c r="U2309">
        <v>15.871428571428565</v>
      </c>
      <c r="V2309">
        <v>0</v>
      </c>
      <c r="W2309">
        <v>0</v>
      </c>
      <c r="X2309">
        <v>42.857142857142847</v>
      </c>
      <c r="Y2309">
        <v>0</v>
      </c>
      <c r="Z2309">
        <v>2.2945365456195579</v>
      </c>
      <c r="AA2309">
        <v>0</v>
      </c>
      <c r="AB2309">
        <v>1.3552618543578763</v>
      </c>
      <c r="AD2309">
        <v>-83.478154131641404</v>
      </c>
      <c r="AF2309">
        <v>4.6357615894039723</v>
      </c>
      <c r="AG2309">
        <v>3.120961851789426</v>
      </c>
      <c r="AH2309">
        <v>0</v>
      </c>
    </row>
    <row r="2310" spans="1:37">
      <c r="A2310">
        <v>18</v>
      </c>
      <c r="B2310">
        <v>70</v>
      </c>
      <c r="C2310">
        <v>2023</v>
      </c>
      <c r="E2310">
        <v>99</v>
      </c>
      <c r="G2310">
        <v>99</v>
      </c>
      <c r="H2310">
        <v>1</v>
      </c>
      <c r="I2310">
        <v>99</v>
      </c>
      <c r="J2310">
        <v>643</v>
      </c>
      <c r="K2310">
        <v>99</v>
      </c>
      <c r="L2310">
        <v>3</v>
      </c>
      <c r="M2310">
        <v>99</v>
      </c>
      <c r="N2310">
        <v>99</v>
      </c>
      <c r="O2310">
        <v>99</v>
      </c>
      <c r="P2310">
        <v>99</v>
      </c>
      <c r="Q2310">
        <v>10</v>
      </c>
      <c r="R2310">
        <v>45</v>
      </c>
      <c r="S2310">
        <v>3</v>
      </c>
      <c r="T2310">
        <v>3.9333333333333327</v>
      </c>
      <c r="U2310">
        <v>16.882222222222222</v>
      </c>
      <c r="V2310">
        <v>0</v>
      </c>
      <c r="W2310">
        <v>0</v>
      </c>
      <c r="X2310">
        <v>55.555555555555557</v>
      </c>
      <c r="Y2310">
        <v>8.8888888888888893</v>
      </c>
      <c r="Z2310">
        <v>4.2313270253032718</v>
      </c>
      <c r="AA2310">
        <v>0</v>
      </c>
      <c r="AB2310">
        <v>1.5691469727919765</v>
      </c>
      <c r="AD2310">
        <v>32.648234752774243</v>
      </c>
      <c r="AF2310">
        <v>14.516129032258061</v>
      </c>
      <c r="AG2310">
        <v>12.45471088742069</v>
      </c>
      <c r="AH2310">
        <v>0</v>
      </c>
      <c r="AI2310">
        <v>0</v>
      </c>
    </row>
    <row r="2311" spans="1:37">
      <c r="A2311">
        <v>18</v>
      </c>
      <c r="B2311">
        <v>71</v>
      </c>
      <c r="C2311">
        <v>2023</v>
      </c>
      <c r="E2311">
        <v>99</v>
      </c>
      <c r="G2311">
        <v>99</v>
      </c>
      <c r="H2311">
        <v>2</v>
      </c>
      <c r="I2311">
        <v>99</v>
      </c>
      <c r="J2311">
        <v>704</v>
      </c>
      <c r="K2311">
        <v>99</v>
      </c>
      <c r="L2311">
        <v>3</v>
      </c>
      <c r="M2311">
        <v>99</v>
      </c>
      <c r="N2311">
        <v>99</v>
      </c>
      <c r="O2311">
        <v>99</v>
      </c>
      <c r="P2311">
        <v>99</v>
      </c>
      <c r="R2311">
        <v>0</v>
      </c>
    </row>
    <row r="2312" spans="1:37">
      <c r="A2312">
        <v>18</v>
      </c>
      <c r="B2312">
        <v>72</v>
      </c>
      <c r="C2312">
        <v>2023</v>
      </c>
      <c r="E2312">
        <v>99</v>
      </c>
      <c r="G2312">
        <v>99</v>
      </c>
      <c r="H2312">
        <v>1</v>
      </c>
      <c r="I2312">
        <v>99</v>
      </c>
      <c r="J2312">
        <v>802</v>
      </c>
      <c r="K2312">
        <v>99</v>
      </c>
      <c r="L2312">
        <v>3</v>
      </c>
      <c r="M2312">
        <v>99</v>
      </c>
      <c r="N2312">
        <v>99</v>
      </c>
      <c r="O2312">
        <v>99</v>
      </c>
      <c r="P2312">
        <v>99</v>
      </c>
      <c r="R2312">
        <v>0</v>
      </c>
    </row>
    <row r="2313" spans="1:37">
      <c r="A2313">
        <v>18</v>
      </c>
      <c r="B2313">
        <v>73</v>
      </c>
      <c r="C2313">
        <v>2023</v>
      </c>
      <c r="E2313">
        <v>99</v>
      </c>
      <c r="G2313">
        <v>99</v>
      </c>
      <c r="H2313">
        <v>1</v>
      </c>
      <c r="I2313">
        <v>99</v>
      </c>
      <c r="J2313">
        <v>103</v>
      </c>
      <c r="K2313">
        <v>99</v>
      </c>
      <c r="L2313">
        <v>4</v>
      </c>
      <c r="M2313">
        <v>99</v>
      </c>
      <c r="N2313">
        <v>99</v>
      </c>
      <c r="O2313">
        <v>99</v>
      </c>
      <c r="P2313">
        <v>99</v>
      </c>
      <c r="Q2313">
        <v>7</v>
      </c>
      <c r="R2313">
        <v>43</v>
      </c>
      <c r="S2313">
        <v>4</v>
      </c>
      <c r="T2313">
        <v>3.5348837209302344</v>
      </c>
      <c r="U2313">
        <v>16.641860465116281</v>
      </c>
      <c r="V2313">
        <v>0</v>
      </c>
      <c r="W2313">
        <v>0</v>
      </c>
      <c r="X2313">
        <v>58.13953488372092</v>
      </c>
      <c r="Y2313">
        <v>2.3255813953488378</v>
      </c>
      <c r="Z2313">
        <v>3.3220358396719338</v>
      </c>
      <c r="AA2313">
        <v>0</v>
      </c>
      <c r="AB2313">
        <v>1.6332139410306459</v>
      </c>
      <c r="AD2313">
        <v>43.436326877816931</v>
      </c>
      <c r="AF2313">
        <v>19.724770642201836</v>
      </c>
      <c r="AG2313">
        <v>17.061656573363219</v>
      </c>
      <c r="AH2313">
        <v>0</v>
      </c>
      <c r="AI2313">
        <v>0</v>
      </c>
    </row>
    <row r="2314" spans="1:37">
      <c r="A2314">
        <v>18</v>
      </c>
      <c r="B2314">
        <v>74</v>
      </c>
      <c r="C2314">
        <v>2023</v>
      </c>
      <c r="E2314">
        <v>99</v>
      </c>
      <c r="G2314">
        <v>99</v>
      </c>
      <c r="H2314">
        <v>2</v>
      </c>
      <c r="I2314">
        <v>99</v>
      </c>
      <c r="J2314">
        <v>106</v>
      </c>
      <c r="K2314">
        <v>99</v>
      </c>
      <c r="L2314">
        <v>4</v>
      </c>
      <c r="M2314">
        <v>99</v>
      </c>
      <c r="N2314">
        <v>99</v>
      </c>
      <c r="O2314">
        <v>99</v>
      </c>
      <c r="P2314">
        <v>99</v>
      </c>
      <c r="Q2314">
        <v>1</v>
      </c>
      <c r="R2314">
        <v>1</v>
      </c>
      <c r="S2314">
        <v>4</v>
      </c>
      <c r="T2314">
        <v>5</v>
      </c>
      <c r="U2314">
        <v>21.1</v>
      </c>
      <c r="V2314">
        <v>0</v>
      </c>
      <c r="W2314">
        <v>0</v>
      </c>
      <c r="X2314">
        <v>100</v>
      </c>
      <c r="Y2314">
        <v>0</v>
      </c>
      <c r="Z2314">
        <v>0</v>
      </c>
      <c r="AA2314">
        <v>0</v>
      </c>
      <c r="AB2314">
        <v>0</v>
      </c>
      <c r="AF2314">
        <v>0.49504950495049505</v>
      </c>
      <c r="AG2314">
        <v>0.5022733223832988</v>
      </c>
      <c r="AH2314">
        <v>0</v>
      </c>
      <c r="AI2314">
        <v>1</v>
      </c>
      <c r="AJ2314">
        <v>119.1</v>
      </c>
      <c r="AK2314">
        <v>12.489560924578663</v>
      </c>
    </row>
    <row r="2315" spans="1:37">
      <c r="A2315">
        <v>18</v>
      </c>
      <c r="B2315">
        <v>75</v>
      </c>
      <c r="C2315">
        <v>2023</v>
      </c>
      <c r="E2315">
        <v>99</v>
      </c>
      <c r="G2315">
        <v>99</v>
      </c>
      <c r="H2315">
        <v>1</v>
      </c>
      <c r="I2315">
        <v>99</v>
      </c>
      <c r="J2315">
        <v>110</v>
      </c>
      <c r="K2315">
        <v>99</v>
      </c>
      <c r="L2315">
        <v>4</v>
      </c>
      <c r="M2315">
        <v>99</v>
      </c>
      <c r="N2315">
        <v>99</v>
      </c>
      <c r="O2315">
        <v>99</v>
      </c>
      <c r="P2315">
        <v>99</v>
      </c>
      <c r="Q2315">
        <v>49</v>
      </c>
      <c r="R2315">
        <v>185</v>
      </c>
      <c r="S2315">
        <v>4</v>
      </c>
      <c r="T2315">
        <v>5.2864864864864876</v>
      </c>
      <c r="U2315">
        <v>19.869729729729713</v>
      </c>
      <c r="V2315">
        <v>0</v>
      </c>
      <c r="W2315">
        <v>1.0810810810810811</v>
      </c>
      <c r="X2315">
        <v>82.702702702702695</v>
      </c>
      <c r="Y2315">
        <v>18.378378378378379</v>
      </c>
      <c r="Z2315">
        <v>4.6078490535094065</v>
      </c>
      <c r="AA2315">
        <v>0</v>
      </c>
      <c r="AB2315">
        <v>1.4992182038617183</v>
      </c>
      <c r="AD2315">
        <v>31.017269564988439</v>
      </c>
      <c r="AF2315">
        <v>15.163934426229501</v>
      </c>
      <c r="AG2315">
        <v>14.28582532421855</v>
      </c>
      <c r="AH2315">
        <v>1.0810810810810811</v>
      </c>
      <c r="AI2315">
        <v>147</v>
      </c>
      <c r="AJ2315">
        <v>111.43741496598643</v>
      </c>
      <c r="AK2315">
        <v>14.029101985483564</v>
      </c>
    </row>
    <row r="2316" spans="1:37">
      <c r="A2316">
        <v>18</v>
      </c>
      <c r="B2316">
        <v>76</v>
      </c>
      <c r="C2316">
        <v>2023</v>
      </c>
      <c r="E2316">
        <v>99</v>
      </c>
      <c r="G2316">
        <v>99</v>
      </c>
      <c r="H2316">
        <v>1</v>
      </c>
      <c r="I2316">
        <v>99</v>
      </c>
      <c r="J2316">
        <v>111</v>
      </c>
      <c r="K2316">
        <v>99</v>
      </c>
      <c r="L2316">
        <v>4</v>
      </c>
      <c r="M2316">
        <v>99</v>
      </c>
      <c r="N2316">
        <v>99</v>
      </c>
      <c r="O2316">
        <v>99</v>
      </c>
      <c r="P2316">
        <v>99</v>
      </c>
      <c r="Q2316">
        <v>5</v>
      </c>
      <c r="R2316">
        <v>16</v>
      </c>
      <c r="S2316">
        <v>4</v>
      </c>
      <c r="T2316">
        <v>4.375</v>
      </c>
      <c r="U2316">
        <v>17.668749999999999</v>
      </c>
      <c r="V2316">
        <v>0</v>
      </c>
      <c r="W2316">
        <v>0</v>
      </c>
      <c r="X2316">
        <v>62.5</v>
      </c>
      <c r="Y2316">
        <v>6.25</v>
      </c>
      <c r="Z2316">
        <v>3.7770224301028494</v>
      </c>
      <c r="AA2316">
        <v>0</v>
      </c>
      <c r="AB2316">
        <v>1.4947825928876748</v>
      </c>
      <c r="AD2316">
        <v>-21.600576276984249</v>
      </c>
      <c r="AF2316">
        <v>12.213740458015272</v>
      </c>
      <c r="AG2316">
        <v>11.154073781811006</v>
      </c>
      <c r="AH2316">
        <v>0</v>
      </c>
      <c r="AI2316">
        <v>11</v>
      </c>
      <c r="AJ2316">
        <v>107.06363636363636</v>
      </c>
      <c r="AK2316">
        <v>14.93555056494198</v>
      </c>
    </row>
    <row r="2317" spans="1:37">
      <c r="A2317">
        <v>18</v>
      </c>
      <c r="B2317">
        <v>77</v>
      </c>
      <c r="C2317">
        <v>2023</v>
      </c>
      <c r="E2317">
        <v>99</v>
      </c>
      <c r="G2317">
        <v>99</v>
      </c>
      <c r="H2317">
        <v>1</v>
      </c>
      <c r="I2317">
        <v>99</v>
      </c>
      <c r="J2317">
        <v>116</v>
      </c>
      <c r="K2317">
        <v>99</v>
      </c>
      <c r="L2317">
        <v>4</v>
      </c>
      <c r="M2317">
        <v>99</v>
      </c>
      <c r="N2317">
        <v>99</v>
      </c>
      <c r="O2317">
        <v>99</v>
      </c>
      <c r="P2317">
        <v>99</v>
      </c>
      <c r="Q2317">
        <v>14</v>
      </c>
      <c r="R2317">
        <v>48</v>
      </c>
      <c r="S2317">
        <v>4</v>
      </c>
      <c r="T2317">
        <v>4.375</v>
      </c>
      <c r="U2317">
        <v>18.029166666666672</v>
      </c>
      <c r="V2317">
        <v>0</v>
      </c>
      <c r="W2317">
        <v>0</v>
      </c>
      <c r="X2317">
        <v>68.75</v>
      </c>
      <c r="Y2317">
        <v>14.583333333333337</v>
      </c>
      <c r="Z2317">
        <v>4.3235285711505789</v>
      </c>
      <c r="AA2317">
        <v>0</v>
      </c>
      <c r="AB2317">
        <v>1.2183492931011202</v>
      </c>
      <c r="AD2317">
        <v>25.144035579737302</v>
      </c>
      <c r="AF2317">
        <v>14.589665653495445</v>
      </c>
      <c r="AG2317">
        <v>12.184442097852871</v>
      </c>
      <c r="AH2317">
        <v>0</v>
      </c>
      <c r="AI2317">
        <v>0</v>
      </c>
    </row>
    <row r="2318" spans="1:37">
      <c r="A2318">
        <v>18</v>
      </c>
      <c r="B2318">
        <v>78</v>
      </c>
      <c r="C2318">
        <v>2023</v>
      </c>
      <c r="E2318">
        <v>99</v>
      </c>
      <c r="G2318">
        <v>99</v>
      </c>
      <c r="H2318">
        <v>2</v>
      </c>
      <c r="I2318">
        <v>99</v>
      </c>
      <c r="J2318">
        <v>117</v>
      </c>
      <c r="K2318">
        <v>99</v>
      </c>
      <c r="L2318">
        <v>4</v>
      </c>
      <c r="M2318">
        <v>99</v>
      </c>
      <c r="N2318">
        <v>99</v>
      </c>
      <c r="O2318">
        <v>99</v>
      </c>
      <c r="P2318">
        <v>99</v>
      </c>
      <c r="Q2318">
        <v>7</v>
      </c>
      <c r="R2318">
        <v>17</v>
      </c>
      <c r="S2318">
        <v>4</v>
      </c>
      <c r="T2318">
        <v>4.0588235294117645</v>
      </c>
      <c r="U2318">
        <v>17.547058823529412</v>
      </c>
      <c r="V2318">
        <v>0</v>
      </c>
      <c r="W2318">
        <v>0</v>
      </c>
      <c r="X2318">
        <v>70.588235294117652</v>
      </c>
      <c r="Y2318">
        <v>11.76470588235294</v>
      </c>
      <c r="Z2318">
        <v>5.0772986850998194</v>
      </c>
      <c r="AA2318">
        <v>0</v>
      </c>
      <c r="AB2318">
        <v>1.0555504967603757</v>
      </c>
      <c r="AD2318">
        <v>51.644743753579853</v>
      </c>
      <c r="AF2318">
        <v>21.518987341772156</v>
      </c>
      <c r="AG2318">
        <v>20.538419168273204</v>
      </c>
      <c r="AH2318">
        <v>0</v>
      </c>
      <c r="AI2318">
        <v>15</v>
      </c>
      <c r="AJ2318">
        <v>107.4933333333333</v>
      </c>
      <c r="AK2318">
        <v>14.09166672140919</v>
      </c>
    </row>
    <row r="2319" spans="1:37">
      <c r="A2319">
        <v>18</v>
      </c>
      <c r="B2319">
        <v>79</v>
      </c>
      <c r="C2319">
        <v>2023</v>
      </c>
      <c r="E2319">
        <v>99</v>
      </c>
      <c r="G2319">
        <v>99</v>
      </c>
      <c r="H2319">
        <v>1</v>
      </c>
      <c r="I2319">
        <v>99</v>
      </c>
      <c r="J2319">
        <v>134</v>
      </c>
      <c r="K2319">
        <v>99</v>
      </c>
      <c r="L2319">
        <v>4</v>
      </c>
      <c r="M2319">
        <v>99</v>
      </c>
      <c r="N2319">
        <v>99</v>
      </c>
      <c r="O2319">
        <v>99</v>
      </c>
      <c r="P2319">
        <v>99</v>
      </c>
      <c r="Q2319">
        <v>61</v>
      </c>
      <c r="R2319">
        <v>324</v>
      </c>
      <c r="S2319">
        <v>4</v>
      </c>
      <c r="T2319">
        <v>4.1296296296296306</v>
      </c>
      <c r="U2319">
        <v>18.567592592592607</v>
      </c>
      <c r="V2319">
        <v>0</v>
      </c>
      <c r="W2319">
        <v>0</v>
      </c>
      <c r="X2319">
        <v>75.30864197530866</v>
      </c>
      <c r="Y2319">
        <v>10.802469135802468</v>
      </c>
      <c r="Z2319">
        <v>3.8520115485056823</v>
      </c>
      <c r="AA2319">
        <v>0</v>
      </c>
      <c r="AB2319">
        <v>1.6560360558820391</v>
      </c>
      <c r="AD2319">
        <v>44.728699150915631</v>
      </c>
      <c r="AF2319">
        <v>20.623806492679819</v>
      </c>
      <c r="AG2319">
        <v>18.597497828297975</v>
      </c>
      <c r="AH2319">
        <v>0</v>
      </c>
      <c r="AI2319">
        <v>0</v>
      </c>
    </row>
    <row r="2320" spans="1:37">
      <c r="A2320">
        <v>18</v>
      </c>
      <c r="B2320">
        <v>80</v>
      </c>
      <c r="C2320">
        <v>2023</v>
      </c>
      <c r="E2320">
        <v>99</v>
      </c>
      <c r="G2320">
        <v>99</v>
      </c>
      <c r="H2320">
        <v>2</v>
      </c>
      <c r="I2320">
        <v>99</v>
      </c>
      <c r="J2320">
        <v>141</v>
      </c>
      <c r="K2320">
        <v>99</v>
      </c>
      <c r="L2320">
        <v>4</v>
      </c>
      <c r="M2320">
        <v>99</v>
      </c>
      <c r="N2320">
        <v>99</v>
      </c>
      <c r="O2320">
        <v>99</v>
      </c>
      <c r="P2320">
        <v>99</v>
      </c>
      <c r="Q2320">
        <v>33</v>
      </c>
      <c r="R2320">
        <v>113</v>
      </c>
      <c r="S2320">
        <v>4</v>
      </c>
      <c r="T2320">
        <v>4.8407079646017692</v>
      </c>
      <c r="U2320">
        <v>16.446902654867248</v>
      </c>
      <c r="V2320">
        <v>0</v>
      </c>
      <c r="W2320">
        <v>0</v>
      </c>
      <c r="X2320">
        <v>53.982300884955755</v>
      </c>
      <c r="Y2320">
        <v>7.0796460176991154</v>
      </c>
      <c r="Z2320">
        <v>4.5369100005792484</v>
      </c>
      <c r="AA2320">
        <v>0</v>
      </c>
      <c r="AB2320">
        <v>1.6378616086924436</v>
      </c>
      <c r="AD2320">
        <v>27.467985976801913</v>
      </c>
      <c r="AF2320">
        <v>12.472406181015449</v>
      </c>
      <c r="AG2320">
        <v>10.50807400036186</v>
      </c>
      <c r="AH2320">
        <v>1.7699115044247788</v>
      </c>
      <c r="AI2320">
        <v>0</v>
      </c>
    </row>
    <row r="2321" spans="1:37">
      <c r="A2321">
        <v>18</v>
      </c>
      <c r="B2321">
        <v>81</v>
      </c>
      <c r="C2321">
        <v>2023</v>
      </c>
      <c r="E2321">
        <v>99</v>
      </c>
      <c r="G2321">
        <v>99</v>
      </c>
      <c r="H2321">
        <v>2</v>
      </c>
      <c r="I2321">
        <v>99</v>
      </c>
      <c r="J2321">
        <v>143</v>
      </c>
      <c r="K2321">
        <v>99</v>
      </c>
      <c r="L2321">
        <v>4</v>
      </c>
      <c r="M2321">
        <v>99</v>
      </c>
      <c r="N2321">
        <v>99</v>
      </c>
      <c r="O2321">
        <v>99</v>
      </c>
      <c r="P2321">
        <v>99</v>
      </c>
      <c r="Q2321">
        <v>4</v>
      </c>
      <c r="R2321">
        <v>19</v>
      </c>
      <c r="S2321">
        <v>4</v>
      </c>
      <c r="T2321">
        <v>5.1578947368421053</v>
      </c>
      <c r="U2321">
        <v>18.768421052631588</v>
      </c>
      <c r="V2321">
        <v>0</v>
      </c>
      <c r="W2321">
        <v>0</v>
      </c>
      <c r="X2321">
        <v>89.473684210526301</v>
      </c>
      <c r="Y2321">
        <v>10.526315789473689</v>
      </c>
      <c r="Z2321">
        <v>2.8681651261975158</v>
      </c>
      <c r="AA2321">
        <v>0</v>
      </c>
      <c r="AB2321">
        <v>0.66989063480830635</v>
      </c>
      <c r="AD2321">
        <v>49.566769314062405</v>
      </c>
      <c r="AF2321">
        <v>6.7137809187279123</v>
      </c>
      <c r="AG2321">
        <v>5.9522617259222166</v>
      </c>
      <c r="AH2321">
        <v>0</v>
      </c>
      <c r="AI2321">
        <v>0</v>
      </c>
    </row>
    <row r="2322" spans="1:37">
      <c r="A2322">
        <v>18</v>
      </c>
      <c r="B2322">
        <v>82</v>
      </c>
      <c r="C2322">
        <v>2023</v>
      </c>
      <c r="E2322">
        <v>99</v>
      </c>
      <c r="G2322">
        <v>99</v>
      </c>
      <c r="H2322">
        <v>2</v>
      </c>
      <c r="I2322">
        <v>99</v>
      </c>
      <c r="J2322">
        <v>147</v>
      </c>
      <c r="K2322">
        <v>99</v>
      </c>
      <c r="L2322">
        <v>4</v>
      </c>
      <c r="M2322">
        <v>99</v>
      </c>
      <c r="N2322">
        <v>99</v>
      </c>
      <c r="O2322">
        <v>99</v>
      </c>
      <c r="P2322">
        <v>99</v>
      </c>
      <c r="Q2322">
        <v>1</v>
      </c>
      <c r="R2322">
        <v>10</v>
      </c>
      <c r="S2322">
        <v>4</v>
      </c>
      <c r="T2322">
        <v>4.4000000000000004</v>
      </c>
      <c r="U2322">
        <v>14.970000000000004</v>
      </c>
      <c r="V2322">
        <v>0</v>
      </c>
      <c r="W2322">
        <v>0</v>
      </c>
      <c r="X2322">
        <v>40</v>
      </c>
      <c r="Y2322">
        <v>0</v>
      </c>
      <c r="Z2322">
        <v>4.053405975226255</v>
      </c>
      <c r="AA2322">
        <v>0</v>
      </c>
      <c r="AB2322">
        <v>1.1999999999999991</v>
      </c>
      <c r="AD2322">
        <v>76.108833382469186</v>
      </c>
      <c r="AF2322">
        <v>13.157894736842103</v>
      </c>
      <c r="AG2322">
        <v>11.102046870364877</v>
      </c>
      <c r="AH2322">
        <v>0</v>
      </c>
      <c r="AI2322">
        <v>0</v>
      </c>
    </row>
    <row r="2323" spans="1:37">
      <c r="A2323">
        <v>18</v>
      </c>
      <c r="B2323">
        <v>83</v>
      </c>
      <c r="C2323">
        <v>2023</v>
      </c>
      <c r="E2323">
        <v>99</v>
      </c>
      <c r="G2323">
        <v>99</v>
      </c>
      <c r="H2323">
        <v>1</v>
      </c>
      <c r="I2323">
        <v>99</v>
      </c>
      <c r="J2323">
        <v>155</v>
      </c>
      <c r="K2323">
        <v>99</v>
      </c>
      <c r="L2323">
        <v>4</v>
      </c>
      <c r="M2323">
        <v>99</v>
      </c>
      <c r="N2323">
        <v>99</v>
      </c>
      <c r="O2323">
        <v>99</v>
      </c>
      <c r="P2323">
        <v>99</v>
      </c>
      <c r="Q2323">
        <v>42</v>
      </c>
      <c r="R2323">
        <v>192</v>
      </c>
      <c r="S2323">
        <v>4</v>
      </c>
      <c r="T2323">
        <v>4.578125</v>
      </c>
      <c r="U2323">
        <v>19.600520833333334</v>
      </c>
      <c r="V2323">
        <v>0</v>
      </c>
      <c r="W2323">
        <v>0</v>
      </c>
      <c r="X2323">
        <v>85.416666666666686</v>
      </c>
      <c r="Y2323">
        <v>14.583333333333337</v>
      </c>
      <c r="Z2323">
        <v>3.6440090301844545</v>
      </c>
      <c r="AA2323">
        <v>0</v>
      </c>
      <c r="AB2323">
        <v>1.2845802755666922</v>
      </c>
      <c r="AD2323">
        <v>25.005911006499783</v>
      </c>
      <c r="AF2323">
        <v>12.175015852885224</v>
      </c>
      <c r="AG2323">
        <v>10.994349886355012</v>
      </c>
      <c r="AH2323">
        <v>0</v>
      </c>
      <c r="AI2323">
        <v>0</v>
      </c>
    </row>
    <row r="2324" spans="1:37">
      <c r="A2324">
        <v>18</v>
      </c>
      <c r="B2324">
        <v>84</v>
      </c>
      <c r="C2324">
        <v>2023</v>
      </c>
      <c r="E2324">
        <v>99</v>
      </c>
      <c r="G2324">
        <v>99</v>
      </c>
      <c r="H2324">
        <v>2</v>
      </c>
      <c r="I2324">
        <v>99</v>
      </c>
      <c r="J2324">
        <v>160</v>
      </c>
      <c r="K2324">
        <v>99</v>
      </c>
      <c r="L2324">
        <v>4</v>
      </c>
      <c r="M2324">
        <v>99</v>
      </c>
      <c r="N2324">
        <v>99</v>
      </c>
      <c r="O2324">
        <v>99</v>
      </c>
      <c r="P2324">
        <v>99</v>
      </c>
      <c r="Q2324">
        <v>9</v>
      </c>
      <c r="R2324">
        <v>31</v>
      </c>
      <c r="S2324">
        <v>4</v>
      </c>
      <c r="T2324">
        <v>4.1290322580645151</v>
      </c>
      <c r="U2324">
        <v>12.58064516129032</v>
      </c>
      <c r="V2324">
        <v>0</v>
      </c>
      <c r="W2324">
        <v>0</v>
      </c>
      <c r="X2324">
        <v>19.354838709677423</v>
      </c>
      <c r="Y2324">
        <v>0</v>
      </c>
      <c r="Z2324">
        <v>3.0016575372390157</v>
      </c>
      <c r="AA2324">
        <v>0</v>
      </c>
      <c r="AB2324">
        <v>0.70673878387763411</v>
      </c>
      <c r="AD2324">
        <v>-5.3564762581161114</v>
      </c>
      <c r="AF2324">
        <v>11.151079136690647</v>
      </c>
      <c r="AG2324">
        <v>7.3421439060205564</v>
      </c>
      <c r="AH2324">
        <v>0</v>
      </c>
      <c r="AI2324">
        <v>31</v>
      </c>
      <c r="AJ2324">
        <v>99.677419354838719</v>
      </c>
      <c r="AK2324">
        <v>12.64415425717916</v>
      </c>
    </row>
    <row r="2325" spans="1:37">
      <c r="A2325">
        <v>18</v>
      </c>
      <c r="B2325">
        <v>85</v>
      </c>
      <c r="C2325">
        <v>2023</v>
      </c>
      <c r="E2325">
        <v>99</v>
      </c>
      <c r="G2325">
        <v>99</v>
      </c>
      <c r="H2325">
        <v>1</v>
      </c>
      <c r="I2325">
        <v>99</v>
      </c>
      <c r="J2325">
        <v>171</v>
      </c>
      <c r="K2325">
        <v>99</v>
      </c>
      <c r="L2325">
        <v>4</v>
      </c>
      <c r="M2325">
        <v>99</v>
      </c>
      <c r="N2325">
        <v>99</v>
      </c>
      <c r="O2325">
        <v>99</v>
      </c>
      <c r="P2325">
        <v>99</v>
      </c>
      <c r="Q2325">
        <v>1</v>
      </c>
      <c r="R2325">
        <v>1</v>
      </c>
      <c r="S2325">
        <v>4</v>
      </c>
      <c r="T2325">
        <v>3</v>
      </c>
      <c r="U2325">
        <v>13.6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0</v>
      </c>
      <c r="AB2325">
        <v>0</v>
      </c>
      <c r="AF2325">
        <v>50</v>
      </c>
      <c r="AG2325">
        <v>41.337386018237098</v>
      </c>
      <c r="AH2325">
        <v>0</v>
      </c>
    </row>
    <row r="2326" spans="1:37">
      <c r="A2326">
        <v>18</v>
      </c>
      <c r="B2326">
        <v>86</v>
      </c>
      <c r="C2326">
        <v>2023</v>
      </c>
      <c r="E2326">
        <v>99</v>
      </c>
      <c r="G2326">
        <v>99</v>
      </c>
      <c r="H2326">
        <v>2</v>
      </c>
      <c r="I2326">
        <v>99</v>
      </c>
      <c r="J2326">
        <v>175</v>
      </c>
      <c r="K2326">
        <v>99</v>
      </c>
      <c r="L2326">
        <v>4</v>
      </c>
      <c r="M2326">
        <v>99</v>
      </c>
      <c r="N2326">
        <v>99</v>
      </c>
      <c r="O2326">
        <v>99</v>
      </c>
      <c r="P2326">
        <v>99</v>
      </c>
      <c r="Q2326">
        <v>17</v>
      </c>
      <c r="R2326">
        <v>78</v>
      </c>
      <c r="S2326">
        <v>4</v>
      </c>
      <c r="T2326">
        <v>5.3589743589743595</v>
      </c>
      <c r="U2326">
        <v>20.103846153846145</v>
      </c>
      <c r="V2326">
        <v>0</v>
      </c>
      <c r="W2326">
        <v>1.2820512820512819</v>
      </c>
      <c r="X2326">
        <v>83.333333333333314</v>
      </c>
      <c r="Y2326">
        <v>17.948717948717952</v>
      </c>
      <c r="Z2326">
        <v>7.395987170942222</v>
      </c>
      <c r="AA2326">
        <v>0</v>
      </c>
      <c r="AB2326">
        <v>2.3803380441590112</v>
      </c>
      <c r="AD2326">
        <v>69.953542895110047</v>
      </c>
      <c r="AF2326">
        <v>15.028901734104037</v>
      </c>
      <c r="AG2326">
        <v>13.917882628607938</v>
      </c>
      <c r="AH2326">
        <v>0</v>
      </c>
      <c r="AI2326">
        <v>0</v>
      </c>
    </row>
    <row r="2327" spans="1:37">
      <c r="A2327">
        <v>18</v>
      </c>
      <c r="B2327">
        <v>87</v>
      </c>
      <c r="C2327">
        <v>2023</v>
      </c>
      <c r="E2327">
        <v>99</v>
      </c>
      <c r="G2327">
        <v>99</v>
      </c>
      <c r="H2327">
        <v>2</v>
      </c>
      <c r="I2327">
        <v>99</v>
      </c>
      <c r="J2327">
        <v>177</v>
      </c>
      <c r="K2327">
        <v>99</v>
      </c>
      <c r="L2327">
        <v>4</v>
      </c>
      <c r="M2327">
        <v>99</v>
      </c>
      <c r="N2327">
        <v>99</v>
      </c>
      <c r="O2327">
        <v>99</v>
      </c>
      <c r="P2327">
        <v>99</v>
      </c>
      <c r="Q2327">
        <v>12</v>
      </c>
      <c r="R2327">
        <v>21</v>
      </c>
      <c r="S2327">
        <v>4</v>
      </c>
      <c r="T2327">
        <v>4.1904761904761907</v>
      </c>
      <c r="U2327">
        <v>17.447619047619046</v>
      </c>
      <c r="V2327">
        <v>0</v>
      </c>
      <c r="W2327">
        <v>0</v>
      </c>
      <c r="X2327">
        <v>66.666666666666686</v>
      </c>
      <c r="Y2327">
        <v>4.7619047619047636</v>
      </c>
      <c r="Z2327">
        <v>3.380281623604068</v>
      </c>
      <c r="AA2327">
        <v>0</v>
      </c>
      <c r="AB2327">
        <v>0.95713101153532287</v>
      </c>
      <c r="AD2327">
        <v>58.887052302200942</v>
      </c>
      <c r="AF2327">
        <v>10.9375</v>
      </c>
      <c r="AG2327">
        <v>9.1367014114009244</v>
      </c>
      <c r="AH2327">
        <v>0</v>
      </c>
    </row>
    <row r="2328" spans="1:37">
      <c r="A2328">
        <v>18</v>
      </c>
      <c r="B2328">
        <v>88</v>
      </c>
      <c r="C2328">
        <v>2023</v>
      </c>
      <c r="E2328">
        <v>99</v>
      </c>
      <c r="G2328">
        <v>99</v>
      </c>
      <c r="H2328">
        <v>2</v>
      </c>
      <c r="I2328">
        <v>99</v>
      </c>
      <c r="J2328">
        <v>178</v>
      </c>
      <c r="K2328">
        <v>99</v>
      </c>
      <c r="L2328">
        <v>4</v>
      </c>
      <c r="M2328">
        <v>99</v>
      </c>
      <c r="N2328">
        <v>99</v>
      </c>
      <c r="O2328">
        <v>99</v>
      </c>
      <c r="P2328">
        <v>99</v>
      </c>
      <c r="Q2328">
        <v>10</v>
      </c>
      <c r="R2328">
        <v>27</v>
      </c>
      <c r="S2328">
        <v>4</v>
      </c>
      <c r="T2328">
        <v>3.2222222222222219</v>
      </c>
      <c r="U2328">
        <v>15.666666666666668</v>
      </c>
      <c r="V2328">
        <v>0</v>
      </c>
      <c r="W2328">
        <v>0</v>
      </c>
      <c r="X2328">
        <v>29.629629629629633</v>
      </c>
      <c r="Y2328">
        <v>0</v>
      </c>
      <c r="Z2328">
        <v>2.4020053350543553</v>
      </c>
      <c r="AA2328">
        <v>0</v>
      </c>
      <c r="AB2328">
        <v>1.4740554623801769</v>
      </c>
      <c r="AD2328">
        <v>27.510861607556404</v>
      </c>
      <c r="AF2328">
        <v>13.5</v>
      </c>
      <c r="AG2328">
        <v>10.913031139547485</v>
      </c>
      <c r="AH2328">
        <v>7.4074074074074083</v>
      </c>
      <c r="AI2328">
        <v>0</v>
      </c>
    </row>
    <row r="2329" spans="1:37">
      <c r="A2329">
        <v>18</v>
      </c>
      <c r="B2329">
        <v>89</v>
      </c>
      <c r="C2329">
        <v>2023</v>
      </c>
      <c r="E2329">
        <v>99</v>
      </c>
      <c r="G2329">
        <v>99</v>
      </c>
      <c r="H2329">
        <v>2</v>
      </c>
      <c r="I2329">
        <v>99</v>
      </c>
      <c r="J2329">
        <v>181</v>
      </c>
      <c r="K2329">
        <v>99</v>
      </c>
      <c r="L2329">
        <v>4</v>
      </c>
      <c r="M2329">
        <v>99</v>
      </c>
      <c r="N2329">
        <v>99</v>
      </c>
      <c r="O2329">
        <v>99</v>
      </c>
      <c r="P2329">
        <v>99</v>
      </c>
      <c r="Q2329">
        <v>12</v>
      </c>
      <c r="R2329">
        <v>35</v>
      </c>
      <c r="S2329">
        <v>4</v>
      </c>
      <c r="T2329">
        <v>4.4000000000000004</v>
      </c>
      <c r="U2329">
        <v>16.568571428571435</v>
      </c>
      <c r="V2329">
        <v>0</v>
      </c>
      <c r="W2329">
        <v>0</v>
      </c>
      <c r="X2329">
        <v>57.142857142857153</v>
      </c>
      <c r="Y2329">
        <v>0</v>
      </c>
      <c r="Z2329">
        <v>3.3868461037685447</v>
      </c>
      <c r="AA2329">
        <v>0</v>
      </c>
      <c r="AB2329">
        <v>1.1999999999999982</v>
      </c>
      <c r="AD2329">
        <v>20.836916236879301</v>
      </c>
      <c r="AF2329">
        <v>9.1145833333333357</v>
      </c>
      <c r="AG2329">
        <v>7.3252068464599231</v>
      </c>
      <c r="AH2329">
        <v>0</v>
      </c>
      <c r="AI2329">
        <v>0</v>
      </c>
    </row>
    <row r="2330" spans="1:37">
      <c r="A2330">
        <v>18</v>
      </c>
      <c r="B2330">
        <v>90</v>
      </c>
      <c r="C2330">
        <v>2023</v>
      </c>
      <c r="E2330">
        <v>99</v>
      </c>
      <c r="G2330">
        <v>99</v>
      </c>
      <c r="H2330">
        <v>1</v>
      </c>
      <c r="I2330">
        <v>99</v>
      </c>
      <c r="J2330">
        <v>262</v>
      </c>
      <c r="K2330">
        <v>99</v>
      </c>
      <c r="L2330">
        <v>4</v>
      </c>
      <c r="M2330">
        <v>99</v>
      </c>
      <c r="N2330">
        <v>99</v>
      </c>
      <c r="O2330">
        <v>99</v>
      </c>
      <c r="P2330">
        <v>99</v>
      </c>
      <c r="R2330">
        <v>0</v>
      </c>
    </row>
    <row r="2331" spans="1:37">
      <c r="A2331">
        <v>18</v>
      </c>
      <c r="B2331">
        <v>91</v>
      </c>
      <c r="C2331">
        <v>2023</v>
      </c>
      <c r="E2331">
        <v>99</v>
      </c>
      <c r="G2331">
        <v>99</v>
      </c>
      <c r="H2331">
        <v>1</v>
      </c>
      <c r="I2331">
        <v>99</v>
      </c>
      <c r="J2331">
        <v>309</v>
      </c>
      <c r="K2331">
        <v>99</v>
      </c>
      <c r="L2331">
        <v>4</v>
      </c>
      <c r="M2331">
        <v>99</v>
      </c>
      <c r="N2331">
        <v>99</v>
      </c>
      <c r="O2331">
        <v>99</v>
      </c>
      <c r="P2331">
        <v>99</v>
      </c>
      <c r="Q2331">
        <v>15</v>
      </c>
      <c r="R2331">
        <v>25</v>
      </c>
      <c r="S2331">
        <v>4</v>
      </c>
      <c r="T2331">
        <v>4.5199999999999996</v>
      </c>
      <c r="U2331">
        <v>15.124000000000001</v>
      </c>
      <c r="V2331">
        <v>0</v>
      </c>
      <c r="W2331">
        <v>0</v>
      </c>
      <c r="X2331">
        <v>36</v>
      </c>
      <c r="Y2331">
        <v>4</v>
      </c>
      <c r="Z2331">
        <v>4.760191592782788</v>
      </c>
      <c r="AA2331">
        <v>0</v>
      </c>
      <c r="AB2331">
        <v>1.6277591959500659</v>
      </c>
      <c r="AD2331">
        <v>50.171610937215561</v>
      </c>
      <c r="AF2331">
        <v>7.3313782991202352</v>
      </c>
      <c r="AG2331">
        <v>5.3695945466164918</v>
      </c>
      <c r="AH2331">
        <v>0</v>
      </c>
      <c r="AI2331">
        <v>0</v>
      </c>
    </row>
    <row r="2332" spans="1:37">
      <c r="A2332">
        <v>18</v>
      </c>
      <c r="B2332">
        <v>92</v>
      </c>
      <c r="C2332">
        <v>2023</v>
      </c>
      <c r="E2332">
        <v>99</v>
      </c>
      <c r="G2332">
        <v>99</v>
      </c>
      <c r="H2332">
        <v>2</v>
      </c>
      <c r="I2332">
        <v>99</v>
      </c>
      <c r="J2332">
        <v>470</v>
      </c>
      <c r="K2332">
        <v>99</v>
      </c>
      <c r="L2332">
        <v>4</v>
      </c>
      <c r="M2332">
        <v>99</v>
      </c>
      <c r="N2332">
        <v>99</v>
      </c>
      <c r="O2332">
        <v>99</v>
      </c>
      <c r="P2332">
        <v>99</v>
      </c>
      <c r="Q2332">
        <v>3</v>
      </c>
      <c r="R2332">
        <v>8</v>
      </c>
      <c r="S2332">
        <v>4</v>
      </c>
      <c r="T2332">
        <v>4.25</v>
      </c>
      <c r="U2332">
        <v>18.787500000000001</v>
      </c>
      <c r="V2332">
        <v>0</v>
      </c>
      <c r="W2332">
        <v>0</v>
      </c>
      <c r="X2332">
        <v>100</v>
      </c>
      <c r="Y2332">
        <v>0</v>
      </c>
      <c r="Z2332">
        <v>1.6571341979453398</v>
      </c>
      <c r="AA2332">
        <v>0</v>
      </c>
      <c r="AB2332">
        <v>1.299038105676658</v>
      </c>
      <c r="AD2332">
        <v>-5.6615462320222996</v>
      </c>
      <c r="AF2332">
        <v>3.5874439461883405</v>
      </c>
      <c r="AG2332">
        <v>3.3513200142704243</v>
      </c>
      <c r="AH2332">
        <v>0</v>
      </c>
      <c r="AI2332">
        <v>0</v>
      </c>
    </row>
    <row r="2333" spans="1:37">
      <c r="A2333">
        <v>18</v>
      </c>
      <c r="B2333">
        <v>93</v>
      </c>
      <c r="C2333">
        <v>2023</v>
      </c>
      <c r="E2333">
        <v>99</v>
      </c>
      <c r="G2333">
        <v>99</v>
      </c>
      <c r="H2333">
        <v>2</v>
      </c>
      <c r="I2333">
        <v>99</v>
      </c>
      <c r="J2333">
        <v>629</v>
      </c>
      <c r="K2333">
        <v>99</v>
      </c>
      <c r="L2333">
        <v>4</v>
      </c>
      <c r="M2333">
        <v>99</v>
      </c>
      <c r="N2333">
        <v>99</v>
      </c>
      <c r="O2333">
        <v>99</v>
      </c>
      <c r="P2333">
        <v>99</v>
      </c>
      <c r="Q2333">
        <v>2</v>
      </c>
      <c r="R2333">
        <v>3</v>
      </c>
      <c r="S2333">
        <v>4</v>
      </c>
      <c r="T2333">
        <v>3</v>
      </c>
      <c r="U2333">
        <v>16.866666666666671</v>
      </c>
      <c r="V2333">
        <v>0</v>
      </c>
      <c r="W2333">
        <v>0</v>
      </c>
      <c r="X2333">
        <v>66.666666666666686</v>
      </c>
      <c r="Y2333">
        <v>0</v>
      </c>
      <c r="Z2333">
        <v>1.249888883950186</v>
      </c>
      <c r="AA2333">
        <v>0</v>
      </c>
      <c r="AB2333">
        <v>1.4142135623730951</v>
      </c>
      <c r="AD2333">
        <v>98.060857232612022</v>
      </c>
      <c r="AF2333">
        <v>1.9867549668874172</v>
      </c>
      <c r="AG2333">
        <v>1.4214281701219176</v>
      </c>
      <c r="AH2333">
        <v>0</v>
      </c>
    </row>
    <row r="2334" spans="1:37">
      <c r="A2334">
        <v>18</v>
      </c>
      <c r="B2334">
        <v>94</v>
      </c>
      <c r="C2334">
        <v>2023</v>
      </c>
      <c r="E2334">
        <v>99</v>
      </c>
      <c r="G2334">
        <v>99</v>
      </c>
      <c r="H2334">
        <v>1</v>
      </c>
      <c r="I2334">
        <v>99</v>
      </c>
      <c r="J2334">
        <v>643</v>
      </c>
      <c r="K2334">
        <v>99</v>
      </c>
      <c r="L2334">
        <v>4</v>
      </c>
      <c r="M2334">
        <v>99</v>
      </c>
      <c r="N2334">
        <v>99</v>
      </c>
      <c r="O2334">
        <v>99</v>
      </c>
      <c r="P2334">
        <v>99</v>
      </c>
      <c r="Q2334">
        <v>11</v>
      </c>
      <c r="R2334">
        <v>53</v>
      </c>
      <c r="S2334">
        <v>4</v>
      </c>
      <c r="T2334">
        <v>4.3773584905660394</v>
      </c>
      <c r="U2334">
        <v>17.656603773584902</v>
      </c>
      <c r="V2334">
        <v>0</v>
      </c>
      <c r="W2334">
        <v>0</v>
      </c>
      <c r="X2334">
        <v>66.037735849056631</v>
      </c>
      <c r="Y2334">
        <v>7.5471698113207522</v>
      </c>
      <c r="Z2334">
        <v>4.1245930357950442</v>
      </c>
      <c r="AA2334">
        <v>0</v>
      </c>
      <c r="AB2334">
        <v>1.5808573634455412</v>
      </c>
      <c r="AD2334">
        <v>53.668462261731563</v>
      </c>
      <c r="AF2334">
        <v>17.096774193548388</v>
      </c>
      <c r="AG2334">
        <v>15.341738118268108</v>
      </c>
      <c r="AH2334">
        <v>0</v>
      </c>
      <c r="AI2334">
        <v>0</v>
      </c>
    </row>
    <row r="2335" spans="1:37">
      <c r="A2335">
        <v>18</v>
      </c>
      <c r="B2335">
        <v>95</v>
      </c>
      <c r="C2335">
        <v>2023</v>
      </c>
      <c r="E2335">
        <v>99</v>
      </c>
      <c r="G2335">
        <v>99</v>
      </c>
      <c r="H2335">
        <v>2</v>
      </c>
      <c r="I2335">
        <v>99</v>
      </c>
      <c r="J2335">
        <v>704</v>
      </c>
      <c r="K2335">
        <v>99</v>
      </c>
      <c r="L2335">
        <v>4</v>
      </c>
      <c r="M2335">
        <v>99</v>
      </c>
      <c r="N2335">
        <v>99</v>
      </c>
      <c r="O2335">
        <v>99</v>
      </c>
      <c r="P2335">
        <v>99</v>
      </c>
      <c r="R2335">
        <v>0</v>
      </c>
    </row>
    <row r="2336" spans="1:37">
      <c r="A2336">
        <v>18</v>
      </c>
      <c r="B2336">
        <v>96</v>
      </c>
      <c r="C2336">
        <v>2023</v>
      </c>
      <c r="E2336">
        <v>99</v>
      </c>
      <c r="G2336">
        <v>99</v>
      </c>
      <c r="H2336">
        <v>1</v>
      </c>
      <c r="I2336">
        <v>99</v>
      </c>
      <c r="J2336">
        <v>802</v>
      </c>
      <c r="K2336">
        <v>99</v>
      </c>
      <c r="L2336">
        <v>4</v>
      </c>
      <c r="M2336">
        <v>99</v>
      </c>
      <c r="N2336">
        <v>99</v>
      </c>
      <c r="O2336">
        <v>99</v>
      </c>
      <c r="P2336">
        <v>99</v>
      </c>
      <c r="R2336">
        <v>0</v>
      </c>
    </row>
    <row r="2337" spans="1:37">
      <c r="A2337">
        <v>18</v>
      </c>
      <c r="B2337">
        <v>97</v>
      </c>
      <c r="C2337">
        <v>2023</v>
      </c>
      <c r="E2337">
        <v>99</v>
      </c>
      <c r="G2337">
        <v>99</v>
      </c>
      <c r="H2337">
        <v>1</v>
      </c>
      <c r="I2337">
        <v>99</v>
      </c>
      <c r="J2337">
        <v>103</v>
      </c>
      <c r="K2337">
        <v>99</v>
      </c>
      <c r="L2337">
        <v>5</v>
      </c>
      <c r="M2337">
        <v>99</v>
      </c>
      <c r="N2337">
        <v>99</v>
      </c>
      <c r="O2337">
        <v>99</v>
      </c>
      <c r="P2337">
        <v>99</v>
      </c>
      <c r="Q2337">
        <v>8</v>
      </c>
      <c r="R2337">
        <v>52</v>
      </c>
      <c r="S2337">
        <v>5</v>
      </c>
      <c r="T2337">
        <v>4.1923076923076943</v>
      </c>
      <c r="U2337">
        <v>18.875</v>
      </c>
      <c r="V2337">
        <v>0</v>
      </c>
      <c r="W2337">
        <v>0</v>
      </c>
      <c r="X2337">
        <v>76.923076923076891</v>
      </c>
      <c r="Y2337">
        <v>11.53846153846154</v>
      </c>
      <c r="Z2337">
        <v>4.7408565843997161</v>
      </c>
      <c r="AA2337">
        <v>0</v>
      </c>
      <c r="AB2337">
        <v>1.8712240084877128</v>
      </c>
      <c r="AD2337">
        <v>36.776290531875475</v>
      </c>
      <c r="AF2337">
        <v>23.853211009174316</v>
      </c>
      <c r="AG2337">
        <v>23.401363788088322</v>
      </c>
      <c r="AH2337">
        <v>0</v>
      </c>
      <c r="AI2337">
        <v>0</v>
      </c>
    </row>
    <row r="2338" spans="1:37">
      <c r="A2338">
        <v>18</v>
      </c>
      <c r="B2338">
        <v>98</v>
      </c>
      <c r="C2338">
        <v>2023</v>
      </c>
      <c r="E2338">
        <v>99</v>
      </c>
      <c r="G2338">
        <v>99</v>
      </c>
      <c r="H2338">
        <v>2</v>
      </c>
      <c r="I2338">
        <v>99</v>
      </c>
      <c r="J2338">
        <v>106</v>
      </c>
      <c r="K2338">
        <v>99</v>
      </c>
      <c r="L2338">
        <v>5</v>
      </c>
      <c r="M2338">
        <v>99</v>
      </c>
      <c r="N2338">
        <v>99</v>
      </c>
      <c r="O2338">
        <v>99</v>
      </c>
      <c r="P2338">
        <v>99</v>
      </c>
      <c r="Q2338">
        <v>11</v>
      </c>
      <c r="R2338">
        <v>69</v>
      </c>
      <c r="S2338">
        <v>5</v>
      </c>
      <c r="T2338">
        <v>4.1304347826086953</v>
      </c>
      <c r="U2338">
        <v>17.650724637681162</v>
      </c>
      <c r="V2338">
        <v>0</v>
      </c>
      <c r="W2338">
        <v>0</v>
      </c>
      <c r="X2338">
        <v>60.869565217391298</v>
      </c>
      <c r="Y2338">
        <v>8.695652173913043</v>
      </c>
      <c r="Z2338">
        <v>3.9348544045549048</v>
      </c>
      <c r="AA2338">
        <v>0</v>
      </c>
      <c r="AB2338">
        <v>1.7017726774592121</v>
      </c>
      <c r="AD2338">
        <v>34.876542848586368</v>
      </c>
      <c r="AF2338">
        <v>34.158415841584151</v>
      </c>
      <c r="AG2338">
        <v>28.991406603346899</v>
      </c>
      <c r="AH2338">
        <v>0</v>
      </c>
      <c r="AI2338">
        <v>42</v>
      </c>
      <c r="AJ2338">
        <v>107.43333333333337</v>
      </c>
      <c r="AK2338">
        <v>13.568015932563398</v>
      </c>
    </row>
    <row r="2339" spans="1:37">
      <c r="A2339">
        <v>18</v>
      </c>
      <c r="B2339">
        <v>99</v>
      </c>
      <c r="C2339">
        <v>2023</v>
      </c>
      <c r="E2339">
        <v>99</v>
      </c>
      <c r="G2339">
        <v>99</v>
      </c>
      <c r="H2339">
        <v>1</v>
      </c>
      <c r="I2339">
        <v>99</v>
      </c>
      <c r="J2339">
        <v>110</v>
      </c>
      <c r="K2339">
        <v>99</v>
      </c>
      <c r="L2339">
        <v>5</v>
      </c>
      <c r="M2339">
        <v>99</v>
      </c>
      <c r="N2339">
        <v>99</v>
      </c>
      <c r="O2339">
        <v>99</v>
      </c>
      <c r="P2339">
        <v>99</v>
      </c>
      <c r="Q2339">
        <v>67</v>
      </c>
      <c r="R2339">
        <v>360</v>
      </c>
      <c r="S2339">
        <v>5</v>
      </c>
      <c r="T2339">
        <v>6.1333333333333355</v>
      </c>
      <c r="U2339">
        <v>20.855555555555547</v>
      </c>
      <c r="V2339">
        <v>0</v>
      </c>
      <c r="W2339">
        <v>3.0555555555555558</v>
      </c>
      <c r="X2339">
        <v>85.555555555555557</v>
      </c>
      <c r="Y2339">
        <v>28.055555555555557</v>
      </c>
      <c r="Z2339">
        <v>4.8967361263762319</v>
      </c>
      <c r="AA2339">
        <v>0</v>
      </c>
      <c r="AB2339">
        <v>1.5289793254906276</v>
      </c>
      <c r="AD2339">
        <v>40.597484541248313</v>
      </c>
      <c r="AF2339">
        <v>29.508196721311474</v>
      </c>
      <c r="AG2339">
        <v>29.178698151264435</v>
      </c>
      <c r="AH2339">
        <v>0.83333333333333359</v>
      </c>
      <c r="AI2339">
        <v>276</v>
      </c>
      <c r="AJ2339">
        <v>109.83659420289855</v>
      </c>
      <c r="AK2339">
        <v>15.287397988261157</v>
      </c>
    </row>
    <row r="2340" spans="1:37">
      <c r="A2340">
        <v>18</v>
      </c>
      <c r="B2340">
        <v>100</v>
      </c>
      <c r="C2340">
        <v>2023</v>
      </c>
      <c r="E2340">
        <v>99</v>
      </c>
      <c r="G2340">
        <v>99</v>
      </c>
      <c r="H2340">
        <v>1</v>
      </c>
      <c r="I2340">
        <v>99</v>
      </c>
      <c r="J2340">
        <v>111</v>
      </c>
      <c r="K2340">
        <v>99</v>
      </c>
      <c r="L2340">
        <v>5</v>
      </c>
      <c r="M2340">
        <v>99</v>
      </c>
      <c r="N2340">
        <v>99</v>
      </c>
      <c r="O2340">
        <v>99</v>
      </c>
      <c r="P2340">
        <v>99</v>
      </c>
      <c r="Q2340">
        <v>10</v>
      </c>
      <c r="R2340">
        <v>36</v>
      </c>
      <c r="S2340">
        <v>5</v>
      </c>
      <c r="T2340">
        <v>5.25</v>
      </c>
      <c r="U2340">
        <v>17.06388888888889</v>
      </c>
      <c r="V2340">
        <v>0</v>
      </c>
      <c r="W2340">
        <v>0</v>
      </c>
      <c r="X2340">
        <v>63.888888888888879</v>
      </c>
      <c r="Y2340">
        <v>19.444444444444443</v>
      </c>
      <c r="Z2340">
        <v>7.0004028764135251</v>
      </c>
      <c r="AA2340">
        <v>0</v>
      </c>
      <c r="AB2340">
        <v>1.4790199457749036</v>
      </c>
      <c r="AD2340">
        <v>11.838185807386372</v>
      </c>
      <c r="AF2340">
        <v>27.48091603053436</v>
      </c>
      <c r="AG2340">
        <v>24.23752219372658</v>
      </c>
      <c r="AH2340">
        <v>5.5555555555555562</v>
      </c>
      <c r="AI2340">
        <v>12</v>
      </c>
      <c r="AJ2340">
        <v>106.60833333333331</v>
      </c>
      <c r="AK2340">
        <v>15.431015111537516</v>
      </c>
    </row>
    <row r="2341" spans="1:37">
      <c r="A2341">
        <v>18</v>
      </c>
      <c r="B2341">
        <v>101</v>
      </c>
      <c r="C2341">
        <v>2023</v>
      </c>
      <c r="E2341">
        <v>99</v>
      </c>
      <c r="G2341">
        <v>99</v>
      </c>
      <c r="H2341">
        <v>1</v>
      </c>
      <c r="I2341">
        <v>99</v>
      </c>
      <c r="J2341">
        <v>116</v>
      </c>
      <c r="K2341">
        <v>99</v>
      </c>
      <c r="L2341">
        <v>5</v>
      </c>
      <c r="M2341">
        <v>99</v>
      </c>
      <c r="N2341">
        <v>99</v>
      </c>
      <c r="O2341">
        <v>99</v>
      </c>
      <c r="P2341">
        <v>99</v>
      </c>
      <c r="Q2341">
        <v>24</v>
      </c>
      <c r="R2341">
        <v>77</v>
      </c>
      <c r="S2341">
        <v>5</v>
      </c>
      <c r="T2341">
        <v>4.5324675324675319</v>
      </c>
      <c r="U2341">
        <v>19.881818181818193</v>
      </c>
      <c r="V2341">
        <v>0</v>
      </c>
      <c r="W2341">
        <v>0</v>
      </c>
      <c r="X2341">
        <v>71.428571428571445</v>
      </c>
      <c r="Y2341">
        <v>23.376623376623382</v>
      </c>
      <c r="Z2341">
        <v>5.7022603691510945</v>
      </c>
      <c r="AA2341">
        <v>0</v>
      </c>
      <c r="AB2341">
        <v>1.3730657288342401</v>
      </c>
      <c r="AD2341">
        <v>44.577122537266689</v>
      </c>
      <c r="AF2341">
        <v>23.404255319148941</v>
      </c>
      <c r="AG2341">
        <v>21.554382259767696</v>
      </c>
      <c r="AH2341">
        <v>0</v>
      </c>
      <c r="AI2341">
        <v>0</v>
      </c>
    </row>
    <row r="2342" spans="1:37">
      <c r="A2342">
        <v>18</v>
      </c>
      <c r="B2342">
        <v>102</v>
      </c>
      <c r="C2342">
        <v>2023</v>
      </c>
      <c r="E2342">
        <v>99</v>
      </c>
      <c r="G2342">
        <v>99</v>
      </c>
      <c r="H2342">
        <v>2</v>
      </c>
      <c r="I2342">
        <v>99</v>
      </c>
      <c r="J2342">
        <v>117</v>
      </c>
      <c r="K2342">
        <v>99</v>
      </c>
      <c r="L2342">
        <v>5</v>
      </c>
      <c r="M2342">
        <v>99</v>
      </c>
      <c r="N2342">
        <v>99</v>
      </c>
      <c r="O2342">
        <v>99</v>
      </c>
      <c r="P2342">
        <v>99</v>
      </c>
      <c r="Q2342">
        <v>4</v>
      </c>
      <c r="R2342">
        <v>15</v>
      </c>
      <c r="S2342">
        <v>5</v>
      </c>
      <c r="T2342">
        <v>4.9333333333333345</v>
      </c>
      <c r="U2342">
        <v>16.773333333333337</v>
      </c>
      <c r="V2342">
        <v>0</v>
      </c>
      <c r="W2342">
        <v>0</v>
      </c>
      <c r="X2342">
        <v>60</v>
      </c>
      <c r="Y2342">
        <v>0</v>
      </c>
      <c r="Z2342">
        <v>3.641330648113247</v>
      </c>
      <c r="AA2342">
        <v>0</v>
      </c>
      <c r="AB2342">
        <v>1.1234866364235132</v>
      </c>
      <c r="AD2342">
        <v>-0.3693757427155781</v>
      </c>
      <c r="AF2342">
        <v>18.987341772151904</v>
      </c>
      <c r="AG2342">
        <v>17.323051500963924</v>
      </c>
      <c r="AH2342">
        <v>0</v>
      </c>
      <c r="AI2342">
        <v>15</v>
      </c>
      <c r="AJ2342">
        <v>103.28</v>
      </c>
      <c r="AK2342">
        <v>14.943946876114383</v>
      </c>
    </row>
    <row r="2343" spans="1:37">
      <c r="A2343">
        <v>18</v>
      </c>
      <c r="B2343">
        <v>103</v>
      </c>
      <c r="C2343">
        <v>2023</v>
      </c>
      <c r="E2343">
        <v>99</v>
      </c>
      <c r="G2343">
        <v>99</v>
      </c>
      <c r="H2343">
        <v>1</v>
      </c>
      <c r="I2343">
        <v>99</v>
      </c>
      <c r="J2343">
        <v>134</v>
      </c>
      <c r="K2343">
        <v>99</v>
      </c>
      <c r="L2343">
        <v>5</v>
      </c>
      <c r="M2343">
        <v>99</v>
      </c>
      <c r="N2343">
        <v>99</v>
      </c>
      <c r="O2343">
        <v>99</v>
      </c>
      <c r="P2343">
        <v>99</v>
      </c>
      <c r="Q2343">
        <v>77</v>
      </c>
      <c r="R2343">
        <v>522</v>
      </c>
      <c r="S2343">
        <v>5</v>
      </c>
      <c r="T2343">
        <v>5.0689655172413772</v>
      </c>
      <c r="U2343">
        <v>19.864942528735639</v>
      </c>
      <c r="V2343">
        <v>0</v>
      </c>
      <c r="W2343">
        <v>0.19157088122605367</v>
      </c>
      <c r="X2343">
        <v>83.141762452107287</v>
      </c>
      <c r="Y2343">
        <v>19.348659003831411</v>
      </c>
      <c r="Z2343">
        <v>4.398307853013125</v>
      </c>
      <c r="AA2343">
        <v>0</v>
      </c>
      <c r="AB2343">
        <v>1.595922271090503</v>
      </c>
      <c r="AD2343">
        <v>39.203631679456002</v>
      </c>
      <c r="AF2343">
        <v>33.227243793761943</v>
      </c>
      <c r="AG2343">
        <v>32.056176753359566</v>
      </c>
      <c r="AH2343">
        <v>0</v>
      </c>
      <c r="AI2343">
        <v>2</v>
      </c>
      <c r="AJ2343">
        <v>99.449999999999989</v>
      </c>
      <c r="AK2343">
        <v>15.65575452541681</v>
      </c>
    </row>
    <row r="2344" spans="1:37">
      <c r="A2344">
        <v>18</v>
      </c>
      <c r="B2344">
        <v>104</v>
      </c>
      <c r="C2344">
        <v>2023</v>
      </c>
      <c r="E2344">
        <v>99</v>
      </c>
      <c r="G2344">
        <v>99</v>
      </c>
      <c r="H2344">
        <v>2</v>
      </c>
      <c r="I2344">
        <v>99</v>
      </c>
      <c r="J2344">
        <v>141</v>
      </c>
      <c r="K2344">
        <v>99</v>
      </c>
      <c r="L2344">
        <v>5</v>
      </c>
      <c r="M2344">
        <v>99</v>
      </c>
      <c r="N2344">
        <v>99</v>
      </c>
      <c r="O2344">
        <v>99</v>
      </c>
      <c r="P2344">
        <v>99</v>
      </c>
      <c r="Q2344">
        <v>55</v>
      </c>
      <c r="R2344">
        <v>222</v>
      </c>
      <c r="S2344">
        <v>5</v>
      </c>
      <c r="T2344">
        <v>5.7567567567567588</v>
      </c>
      <c r="U2344">
        <v>18.576576576576588</v>
      </c>
      <c r="V2344">
        <v>0</v>
      </c>
      <c r="W2344">
        <v>0.45045045045045035</v>
      </c>
      <c r="X2344">
        <v>71.171171171171181</v>
      </c>
      <c r="Y2344">
        <v>16.666666666666671</v>
      </c>
      <c r="Z2344">
        <v>4.7585287103661473</v>
      </c>
      <c r="AA2344">
        <v>0</v>
      </c>
      <c r="AB2344">
        <v>1.7305741182250931</v>
      </c>
      <c r="AD2344">
        <v>45.621385841935243</v>
      </c>
      <c r="AF2344">
        <v>24.503311258278146</v>
      </c>
      <c r="AG2344">
        <v>23.3173511850914</v>
      </c>
      <c r="AH2344">
        <v>0.45045045045045035</v>
      </c>
      <c r="AI2344">
        <v>0</v>
      </c>
    </row>
    <row r="2345" spans="1:37">
      <c r="A2345">
        <v>18</v>
      </c>
      <c r="B2345">
        <v>105</v>
      </c>
      <c r="C2345">
        <v>2023</v>
      </c>
      <c r="E2345">
        <v>99</v>
      </c>
      <c r="G2345">
        <v>99</v>
      </c>
      <c r="H2345">
        <v>2</v>
      </c>
      <c r="I2345">
        <v>99</v>
      </c>
      <c r="J2345">
        <v>143</v>
      </c>
      <c r="K2345">
        <v>99</v>
      </c>
      <c r="L2345">
        <v>5</v>
      </c>
      <c r="M2345">
        <v>99</v>
      </c>
      <c r="N2345">
        <v>99</v>
      </c>
      <c r="O2345">
        <v>99</v>
      </c>
      <c r="P2345">
        <v>99</v>
      </c>
      <c r="Q2345">
        <v>14</v>
      </c>
      <c r="R2345">
        <v>90</v>
      </c>
      <c r="S2345">
        <v>5</v>
      </c>
      <c r="T2345">
        <v>5.4</v>
      </c>
      <c r="U2345">
        <v>21.310000000000002</v>
      </c>
      <c r="V2345">
        <v>0</v>
      </c>
      <c r="W2345">
        <v>0</v>
      </c>
      <c r="X2345">
        <v>87.777777777777771</v>
      </c>
      <c r="Y2345">
        <v>26.666666666666675</v>
      </c>
      <c r="Z2345">
        <v>5.4750149670013428</v>
      </c>
      <c r="AA2345">
        <v>0</v>
      </c>
      <c r="AB2345">
        <v>1.2806248474865676</v>
      </c>
      <c r="AD2345">
        <v>26.898895865779359</v>
      </c>
      <c r="AF2345">
        <v>31.802120141342758</v>
      </c>
      <c r="AG2345">
        <v>32.013019529293949</v>
      </c>
      <c r="AH2345">
        <v>0</v>
      </c>
      <c r="AI2345">
        <v>0</v>
      </c>
    </row>
    <row r="2346" spans="1:37">
      <c r="A2346">
        <v>18</v>
      </c>
      <c r="B2346">
        <v>106</v>
      </c>
      <c r="C2346">
        <v>2023</v>
      </c>
      <c r="E2346">
        <v>99</v>
      </c>
      <c r="G2346">
        <v>99</v>
      </c>
      <c r="H2346">
        <v>2</v>
      </c>
      <c r="I2346">
        <v>99</v>
      </c>
      <c r="J2346">
        <v>147</v>
      </c>
      <c r="K2346">
        <v>99</v>
      </c>
      <c r="L2346">
        <v>5</v>
      </c>
      <c r="M2346">
        <v>99</v>
      </c>
      <c r="N2346">
        <v>99</v>
      </c>
      <c r="O2346">
        <v>99</v>
      </c>
      <c r="P2346">
        <v>99</v>
      </c>
      <c r="Q2346">
        <v>3</v>
      </c>
      <c r="R2346">
        <v>11</v>
      </c>
      <c r="S2346">
        <v>5</v>
      </c>
      <c r="T2346">
        <v>4.7272727272727284</v>
      </c>
      <c r="U2346">
        <v>16.890909090909087</v>
      </c>
      <c r="V2346">
        <v>0</v>
      </c>
      <c r="W2346">
        <v>0</v>
      </c>
      <c r="X2346">
        <v>54.545454545454554</v>
      </c>
      <c r="Y2346">
        <v>0</v>
      </c>
      <c r="Z2346">
        <v>3.9232302426941623</v>
      </c>
      <c r="AA2346">
        <v>0</v>
      </c>
      <c r="AB2346">
        <v>0.86243936186410064</v>
      </c>
      <c r="AD2346">
        <v>-6.5215904970859988</v>
      </c>
      <c r="AF2346">
        <v>14.47368421052631</v>
      </c>
      <c r="AG2346">
        <v>13.779293978048059</v>
      </c>
      <c r="AH2346">
        <v>0</v>
      </c>
      <c r="AI2346">
        <v>0</v>
      </c>
    </row>
    <row r="2347" spans="1:37">
      <c r="A2347">
        <v>18</v>
      </c>
      <c r="B2347">
        <v>107</v>
      </c>
      <c r="C2347">
        <v>2023</v>
      </c>
      <c r="E2347">
        <v>99</v>
      </c>
      <c r="G2347">
        <v>99</v>
      </c>
      <c r="H2347">
        <v>1</v>
      </c>
      <c r="I2347">
        <v>99</v>
      </c>
      <c r="J2347">
        <v>155</v>
      </c>
      <c r="K2347">
        <v>99</v>
      </c>
      <c r="L2347">
        <v>5</v>
      </c>
      <c r="M2347">
        <v>99</v>
      </c>
      <c r="N2347">
        <v>99</v>
      </c>
      <c r="O2347">
        <v>99</v>
      </c>
      <c r="P2347">
        <v>99</v>
      </c>
      <c r="Q2347">
        <v>48</v>
      </c>
      <c r="R2347">
        <v>525</v>
      </c>
      <c r="S2347">
        <v>5</v>
      </c>
      <c r="T2347">
        <v>5.3142857142857123</v>
      </c>
      <c r="U2347">
        <v>21.09009523809522</v>
      </c>
      <c r="V2347">
        <v>0</v>
      </c>
      <c r="W2347">
        <v>0</v>
      </c>
      <c r="X2347">
        <v>85.142857142857125</v>
      </c>
      <c r="Y2347">
        <v>30.857142857142847</v>
      </c>
      <c r="Z2347">
        <v>4.835619524053409</v>
      </c>
      <c r="AA2347">
        <v>0</v>
      </c>
      <c r="AB2347">
        <v>1.4297138289367777</v>
      </c>
      <c r="AD2347">
        <v>27.328912992282639</v>
      </c>
      <c r="AF2347">
        <v>33.291058972733047</v>
      </c>
      <c r="AG2347">
        <v>32.347338837373705</v>
      </c>
      <c r="AH2347">
        <v>0</v>
      </c>
      <c r="AI2347">
        <v>0</v>
      </c>
    </row>
    <row r="2348" spans="1:37">
      <c r="A2348">
        <v>18</v>
      </c>
      <c r="B2348">
        <v>108</v>
      </c>
      <c r="C2348">
        <v>2023</v>
      </c>
      <c r="E2348">
        <v>99</v>
      </c>
      <c r="G2348">
        <v>99</v>
      </c>
      <c r="H2348">
        <v>2</v>
      </c>
      <c r="I2348">
        <v>99</v>
      </c>
      <c r="J2348">
        <v>160</v>
      </c>
      <c r="K2348">
        <v>99</v>
      </c>
      <c r="L2348">
        <v>5</v>
      </c>
      <c r="M2348">
        <v>99</v>
      </c>
      <c r="N2348">
        <v>99</v>
      </c>
      <c r="O2348">
        <v>99</v>
      </c>
      <c r="P2348">
        <v>99</v>
      </c>
      <c r="Q2348">
        <v>21</v>
      </c>
      <c r="R2348">
        <v>52</v>
      </c>
      <c r="S2348">
        <v>5</v>
      </c>
      <c r="T2348">
        <v>5.0576923076923057</v>
      </c>
      <c r="U2348">
        <v>14.786538461538457</v>
      </c>
      <c r="V2348">
        <v>0</v>
      </c>
      <c r="W2348">
        <v>1.9230769230769225</v>
      </c>
      <c r="X2348">
        <v>30.769230769230759</v>
      </c>
      <c r="Y2348">
        <v>1.9230769230769225</v>
      </c>
      <c r="Z2348">
        <v>4.1513681176837096</v>
      </c>
      <c r="AA2348">
        <v>0</v>
      </c>
      <c r="AB2348">
        <v>1.3360887455909052</v>
      </c>
      <c r="AD2348">
        <v>66.028153897263252</v>
      </c>
      <c r="AF2348">
        <v>18.705035971223023</v>
      </c>
      <c r="AG2348">
        <v>14.475319100869765</v>
      </c>
      <c r="AH2348">
        <v>3.8461538461538449</v>
      </c>
      <c r="AI2348">
        <v>48</v>
      </c>
      <c r="AJ2348">
        <v>100.73333333333331</v>
      </c>
      <c r="AK2348">
        <v>14.231352186229945</v>
      </c>
    </row>
    <row r="2349" spans="1:37">
      <c r="A2349">
        <v>18</v>
      </c>
      <c r="B2349">
        <v>109</v>
      </c>
      <c r="C2349">
        <v>2023</v>
      </c>
      <c r="E2349">
        <v>99</v>
      </c>
      <c r="G2349">
        <v>99</v>
      </c>
      <c r="H2349">
        <v>1</v>
      </c>
      <c r="I2349">
        <v>99</v>
      </c>
      <c r="J2349">
        <v>171</v>
      </c>
      <c r="K2349">
        <v>99</v>
      </c>
      <c r="L2349">
        <v>5</v>
      </c>
      <c r="M2349">
        <v>99</v>
      </c>
      <c r="N2349">
        <v>99</v>
      </c>
      <c r="O2349">
        <v>99</v>
      </c>
      <c r="P2349">
        <v>99</v>
      </c>
      <c r="Q2349">
        <v>1</v>
      </c>
      <c r="R2349">
        <v>1</v>
      </c>
      <c r="S2349">
        <v>5</v>
      </c>
      <c r="T2349">
        <v>5</v>
      </c>
      <c r="U2349">
        <v>19.3</v>
      </c>
      <c r="V2349">
        <v>0</v>
      </c>
      <c r="W2349">
        <v>0</v>
      </c>
      <c r="X2349">
        <v>100</v>
      </c>
      <c r="Y2349">
        <v>0</v>
      </c>
      <c r="Z2349">
        <v>0</v>
      </c>
      <c r="AA2349">
        <v>0</v>
      </c>
      <c r="AB2349">
        <v>0</v>
      </c>
      <c r="AF2349">
        <v>50</v>
      </c>
      <c r="AG2349">
        <v>58.662613981762895</v>
      </c>
      <c r="AH2349">
        <v>0</v>
      </c>
    </row>
    <row r="2350" spans="1:37">
      <c r="A2350">
        <v>18</v>
      </c>
      <c r="B2350">
        <v>110</v>
      </c>
      <c r="C2350">
        <v>2023</v>
      </c>
      <c r="E2350">
        <v>99</v>
      </c>
      <c r="G2350">
        <v>99</v>
      </c>
      <c r="H2350">
        <v>2</v>
      </c>
      <c r="I2350">
        <v>99</v>
      </c>
      <c r="J2350">
        <v>175</v>
      </c>
      <c r="K2350">
        <v>99</v>
      </c>
      <c r="L2350">
        <v>5</v>
      </c>
      <c r="M2350">
        <v>99</v>
      </c>
      <c r="N2350">
        <v>99</v>
      </c>
      <c r="O2350">
        <v>99</v>
      </c>
      <c r="P2350">
        <v>99</v>
      </c>
      <c r="Q2350">
        <v>16</v>
      </c>
      <c r="R2350">
        <v>165</v>
      </c>
      <c r="S2350">
        <v>5</v>
      </c>
      <c r="T2350">
        <v>5.6363636363636358</v>
      </c>
      <c r="U2350">
        <v>22.810303030303032</v>
      </c>
      <c r="V2350">
        <v>0</v>
      </c>
      <c r="W2350">
        <v>1.2121212121212122</v>
      </c>
      <c r="X2350">
        <v>89.090909090909108</v>
      </c>
      <c r="Y2350">
        <v>41.818181818181827</v>
      </c>
      <c r="Z2350">
        <v>6.256367657979272</v>
      </c>
      <c r="AA2350">
        <v>0</v>
      </c>
      <c r="AB2350">
        <v>1.576689700994822</v>
      </c>
      <c r="AD2350">
        <v>8.5227735727429241</v>
      </c>
      <c r="AF2350">
        <v>31.791907514450873</v>
      </c>
      <c r="AG2350">
        <v>33.40522597365711</v>
      </c>
      <c r="AH2350">
        <v>0</v>
      </c>
      <c r="AI2350">
        <v>0</v>
      </c>
    </row>
    <row r="2351" spans="1:37">
      <c r="A2351">
        <v>18</v>
      </c>
      <c r="B2351">
        <v>111</v>
      </c>
      <c r="C2351">
        <v>2023</v>
      </c>
      <c r="E2351">
        <v>99</v>
      </c>
      <c r="G2351">
        <v>99</v>
      </c>
      <c r="H2351">
        <v>2</v>
      </c>
      <c r="I2351">
        <v>99</v>
      </c>
      <c r="J2351">
        <v>177</v>
      </c>
      <c r="K2351">
        <v>99</v>
      </c>
      <c r="L2351">
        <v>5</v>
      </c>
      <c r="M2351">
        <v>99</v>
      </c>
      <c r="N2351">
        <v>99</v>
      </c>
      <c r="O2351">
        <v>99</v>
      </c>
      <c r="P2351">
        <v>99</v>
      </c>
      <c r="Q2351">
        <v>23</v>
      </c>
      <c r="R2351">
        <v>82</v>
      </c>
      <c r="S2351">
        <v>5</v>
      </c>
      <c r="T2351">
        <v>5.3414634146341484</v>
      </c>
      <c r="U2351">
        <v>20.626829268292688</v>
      </c>
      <c r="V2351">
        <v>0</v>
      </c>
      <c r="W2351">
        <v>0</v>
      </c>
      <c r="X2351">
        <v>85.365853658536579</v>
      </c>
      <c r="Y2351">
        <v>28.04878048780488</v>
      </c>
      <c r="Z2351">
        <v>4.8362717141204703</v>
      </c>
      <c r="AA2351">
        <v>0</v>
      </c>
      <c r="AB2351">
        <v>1.2612374120827219</v>
      </c>
      <c r="AD2351">
        <v>28.339875722433071</v>
      </c>
      <c r="AF2351">
        <v>42.708333333333343</v>
      </c>
      <c r="AG2351">
        <v>42.177447508852424</v>
      </c>
      <c r="AH2351">
        <v>1.2195121951219512</v>
      </c>
    </row>
    <row r="2352" spans="1:37">
      <c r="A2352">
        <v>18</v>
      </c>
      <c r="B2352">
        <v>112</v>
      </c>
      <c r="C2352">
        <v>2023</v>
      </c>
      <c r="E2352">
        <v>99</v>
      </c>
      <c r="G2352">
        <v>99</v>
      </c>
      <c r="H2352">
        <v>2</v>
      </c>
      <c r="I2352">
        <v>99</v>
      </c>
      <c r="J2352">
        <v>178</v>
      </c>
      <c r="K2352">
        <v>99</v>
      </c>
      <c r="L2352">
        <v>5</v>
      </c>
      <c r="M2352">
        <v>99</v>
      </c>
      <c r="N2352">
        <v>99</v>
      </c>
      <c r="O2352">
        <v>99</v>
      </c>
      <c r="P2352">
        <v>99</v>
      </c>
      <c r="Q2352">
        <v>10</v>
      </c>
      <c r="R2352">
        <v>36</v>
      </c>
      <c r="S2352">
        <v>5</v>
      </c>
      <c r="T2352">
        <v>4.6666666666666679</v>
      </c>
      <c r="U2352">
        <v>17.738888888888901</v>
      </c>
      <c r="V2352">
        <v>0</v>
      </c>
      <c r="W2352">
        <v>0</v>
      </c>
      <c r="X2352">
        <v>63.888888888888879</v>
      </c>
      <c r="Y2352">
        <v>0</v>
      </c>
      <c r="Z2352">
        <v>3.3266831811361448</v>
      </c>
      <c r="AA2352">
        <v>0</v>
      </c>
      <c r="AB2352">
        <v>1.3743685418725529</v>
      </c>
      <c r="AD2352">
        <v>54.051801079610406</v>
      </c>
      <c r="AF2352">
        <v>18</v>
      </c>
      <c r="AG2352">
        <v>16.475323134078064</v>
      </c>
      <c r="AH2352">
        <v>13.888888888888889</v>
      </c>
      <c r="AI2352">
        <v>0</v>
      </c>
    </row>
    <row r="2353" spans="1:37">
      <c r="A2353">
        <v>18</v>
      </c>
      <c r="B2353">
        <v>113</v>
      </c>
      <c r="C2353">
        <v>2023</v>
      </c>
      <c r="E2353">
        <v>99</v>
      </c>
      <c r="G2353">
        <v>99</v>
      </c>
      <c r="H2353">
        <v>2</v>
      </c>
      <c r="I2353">
        <v>99</v>
      </c>
      <c r="J2353">
        <v>181</v>
      </c>
      <c r="K2353">
        <v>99</v>
      </c>
      <c r="L2353">
        <v>5</v>
      </c>
      <c r="M2353">
        <v>99</v>
      </c>
      <c r="N2353">
        <v>99</v>
      </c>
      <c r="O2353">
        <v>99</v>
      </c>
      <c r="P2353">
        <v>99</v>
      </c>
      <c r="Q2353">
        <v>15</v>
      </c>
      <c r="R2353">
        <v>105</v>
      </c>
      <c r="S2353">
        <v>5</v>
      </c>
      <c r="T2353">
        <v>5.2285714285714304</v>
      </c>
      <c r="U2353">
        <v>17.963809523809523</v>
      </c>
      <c r="V2353">
        <v>0</v>
      </c>
      <c r="W2353">
        <v>0</v>
      </c>
      <c r="X2353">
        <v>72.380952380952351</v>
      </c>
      <c r="Y2353">
        <v>3.8095238095238111</v>
      </c>
      <c r="Z2353">
        <v>3.4092904948103757</v>
      </c>
      <c r="AA2353">
        <v>0</v>
      </c>
      <c r="AB2353">
        <v>1.4752377878200678</v>
      </c>
      <c r="AD2353">
        <v>41.122701714755742</v>
      </c>
      <c r="AF2353">
        <v>27.34375</v>
      </c>
      <c r="AG2353">
        <v>23.826185814438197</v>
      </c>
      <c r="AH2353">
        <v>0</v>
      </c>
      <c r="AI2353">
        <v>0</v>
      </c>
    </row>
    <row r="2354" spans="1:37">
      <c r="A2354">
        <v>18</v>
      </c>
      <c r="B2354">
        <v>114</v>
      </c>
      <c r="C2354">
        <v>2023</v>
      </c>
      <c r="E2354">
        <v>99</v>
      </c>
      <c r="G2354">
        <v>99</v>
      </c>
      <c r="H2354">
        <v>1</v>
      </c>
      <c r="I2354">
        <v>99</v>
      </c>
      <c r="J2354">
        <v>262</v>
      </c>
      <c r="K2354">
        <v>99</v>
      </c>
      <c r="L2354">
        <v>5</v>
      </c>
      <c r="M2354">
        <v>99</v>
      </c>
      <c r="N2354">
        <v>99</v>
      </c>
      <c r="O2354">
        <v>99</v>
      </c>
      <c r="P2354">
        <v>99</v>
      </c>
      <c r="R2354">
        <v>0</v>
      </c>
    </row>
    <row r="2355" spans="1:37">
      <c r="A2355">
        <v>18</v>
      </c>
      <c r="B2355">
        <v>115</v>
      </c>
      <c r="C2355">
        <v>2023</v>
      </c>
      <c r="E2355">
        <v>99</v>
      </c>
      <c r="G2355">
        <v>99</v>
      </c>
      <c r="H2355">
        <v>1</v>
      </c>
      <c r="I2355">
        <v>99</v>
      </c>
      <c r="J2355">
        <v>309</v>
      </c>
      <c r="K2355">
        <v>99</v>
      </c>
      <c r="L2355">
        <v>5</v>
      </c>
      <c r="M2355">
        <v>99</v>
      </c>
      <c r="N2355">
        <v>99</v>
      </c>
      <c r="O2355">
        <v>99</v>
      </c>
      <c r="P2355">
        <v>99</v>
      </c>
      <c r="Q2355">
        <v>18</v>
      </c>
      <c r="R2355">
        <v>50</v>
      </c>
      <c r="S2355">
        <v>5</v>
      </c>
      <c r="T2355">
        <v>5.42</v>
      </c>
      <c r="U2355">
        <v>18.713999999999999</v>
      </c>
      <c r="V2355">
        <v>0</v>
      </c>
      <c r="W2355">
        <v>0</v>
      </c>
      <c r="X2355">
        <v>66</v>
      </c>
      <c r="Y2355">
        <v>20</v>
      </c>
      <c r="Z2355">
        <v>6.2996193535800193</v>
      </c>
      <c r="AA2355">
        <v>0</v>
      </c>
      <c r="AB2355">
        <v>1.5885842753848476</v>
      </c>
      <c r="AD2355">
        <v>60.735792427436351</v>
      </c>
      <c r="AF2355">
        <v>14.66275659824047</v>
      </c>
      <c r="AG2355">
        <v>13.28836185471846</v>
      </c>
      <c r="AH2355">
        <v>0</v>
      </c>
      <c r="AI2355">
        <v>0</v>
      </c>
    </row>
    <row r="2356" spans="1:37">
      <c r="A2356">
        <v>18</v>
      </c>
      <c r="B2356">
        <v>116</v>
      </c>
      <c r="C2356">
        <v>2023</v>
      </c>
      <c r="E2356">
        <v>99</v>
      </c>
      <c r="G2356">
        <v>99</v>
      </c>
      <c r="H2356">
        <v>2</v>
      </c>
      <c r="I2356">
        <v>99</v>
      </c>
      <c r="J2356">
        <v>470</v>
      </c>
      <c r="K2356">
        <v>99</v>
      </c>
      <c r="L2356">
        <v>5</v>
      </c>
      <c r="M2356">
        <v>99</v>
      </c>
      <c r="N2356">
        <v>99</v>
      </c>
      <c r="O2356">
        <v>99</v>
      </c>
      <c r="P2356">
        <v>99</v>
      </c>
      <c r="Q2356">
        <v>11</v>
      </c>
      <c r="R2356">
        <v>42</v>
      </c>
      <c r="S2356">
        <v>5</v>
      </c>
      <c r="T2356">
        <v>4.9285714285714306</v>
      </c>
      <c r="U2356">
        <v>16.93095238095238</v>
      </c>
      <c r="V2356">
        <v>0</v>
      </c>
      <c r="W2356">
        <v>0</v>
      </c>
      <c r="X2356">
        <v>54.761904761904759</v>
      </c>
      <c r="Y2356">
        <v>14.285714285714288</v>
      </c>
      <c r="Z2356">
        <v>5.6222554402861924</v>
      </c>
      <c r="AA2356">
        <v>0</v>
      </c>
      <c r="AB2356">
        <v>0.79859570624992382</v>
      </c>
      <c r="AD2356">
        <v>29.798491549853175</v>
      </c>
      <c r="AF2356">
        <v>18.834080717488789</v>
      </c>
      <c r="AG2356">
        <v>15.855779521940772</v>
      </c>
      <c r="AH2356">
        <v>4.7619047619047636</v>
      </c>
      <c r="AI2356">
        <v>0</v>
      </c>
    </row>
    <row r="2357" spans="1:37">
      <c r="A2357">
        <v>18</v>
      </c>
      <c r="B2357">
        <v>117</v>
      </c>
      <c r="C2357">
        <v>2023</v>
      </c>
      <c r="E2357">
        <v>99</v>
      </c>
      <c r="G2357">
        <v>99</v>
      </c>
      <c r="H2357">
        <v>2</v>
      </c>
      <c r="I2357">
        <v>99</v>
      </c>
      <c r="J2357">
        <v>629</v>
      </c>
      <c r="K2357">
        <v>99</v>
      </c>
      <c r="L2357">
        <v>5</v>
      </c>
      <c r="M2357">
        <v>99</v>
      </c>
      <c r="N2357">
        <v>99</v>
      </c>
      <c r="O2357">
        <v>99</v>
      </c>
      <c r="P2357">
        <v>99</v>
      </c>
      <c r="Q2357">
        <v>2</v>
      </c>
      <c r="R2357">
        <v>17</v>
      </c>
      <c r="S2357">
        <v>5</v>
      </c>
      <c r="T2357">
        <v>5.1764705882352944</v>
      </c>
      <c r="U2357">
        <v>19.829411764705881</v>
      </c>
      <c r="V2357">
        <v>0</v>
      </c>
      <c r="W2357">
        <v>0</v>
      </c>
      <c r="X2357">
        <v>82.352941176470608</v>
      </c>
      <c r="Y2357">
        <v>11.76470588235294</v>
      </c>
      <c r="Z2357">
        <v>2.9751450198726914</v>
      </c>
      <c r="AA2357">
        <v>0</v>
      </c>
      <c r="AB2357">
        <v>1.2478354962115541</v>
      </c>
      <c r="AD2357">
        <v>21.250616262090695</v>
      </c>
      <c r="AF2357">
        <v>11.258278145695368</v>
      </c>
      <c r="AG2357">
        <v>9.4696331254564825</v>
      </c>
      <c r="AH2357">
        <v>0</v>
      </c>
    </row>
    <row r="2358" spans="1:37">
      <c r="A2358">
        <v>18</v>
      </c>
      <c r="B2358">
        <v>118</v>
      </c>
      <c r="C2358">
        <v>2023</v>
      </c>
      <c r="E2358">
        <v>99</v>
      </c>
      <c r="G2358">
        <v>99</v>
      </c>
      <c r="H2358">
        <v>1</v>
      </c>
      <c r="I2358">
        <v>99</v>
      </c>
      <c r="J2358">
        <v>643</v>
      </c>
      <c r="K2358">
        <v>99</v>
      </c>
      <c r="L2358">
        <v>5</v>
      </c>
      <c r="M2358">
        <v>99</v>
      </c>
      <c r="N2358">
        <v>99</v>
      </c>
      <c r="O2358">
        <v>99</v>
      </c>
      <c r="P2358">
        <v>99</v>
      </c>
      <c r="Q2358">
        <v>15</v>
      </c>
      <c r="R2358">
        <v>91</v>
      </c>
      <c r="S2358">
        <v>5</v>
      </c>
      <c r="T2358">
        <v>5.2967032967032965</v>
      </c>
      <c r="U2358">
        <v>20.385714285714297</v>
      </c>
      <c r="V2358">
        <v>0</v>
      </c>
      <c r="W2358">
        <v>1.0989010989010985</v>
      </c>
      <c r="X2358">
        <v>74.725274725274758</v>
      </c>
      <c r="Y2358">
        <v>28.571428571428577</v>
      </c>
      <c r="Z2358">
        <v>5.9755834958746448</v>
      </c>
      <c r="AA2358">
        <v>0</v>
      </c>
      <c r="AB2358">
        <v>1.6673628944705661</v>
      </c>
      <c r="AD2358">
        <v>54.769954201779406</v>
      </c>
      <c r="AF2358">
        <v>29.354838709677427</v>
      </c>
      <c r="AG2358">
        <v>30.412971129727687</v>
      </c>
      <c r="AH2358">
        <v>0</v>
      </c>
      <c r="AI2358">
        <v>0</v>
      </c>
    </row>
    <row r="2359" spans="1:37">
      <c r="A2359">
        <v>18</v>
      </c>
      <c r="B2359">
        <v>119</v>
      </c>
      <c r="C2359">
        <v>2023</v>
      </c>
      <c r="E2359">
        <v>99</v>
      </c>
      <c r="G2359">
        <v>99</v>
      </c>
      <c r="H2359">
        <v>2</v>
      </c>
      <c r="I2359">
        <v>99</v>
      </c>
      <c r="J2359">
        <v>704</v>
      </c>
      <c r="K2359">
        <v>99</v>
      </c>
      <c r="L2359">
        <v>5</v>
      </c>
      <c r="M2359">
        <v>99</v>
      </c>
      <c r="N2359">
        <v>99</v>
      </c>
      <c r="O2359">
        <v>99</v>
      </c>
      <c r="P2359">
        <v>99</v>
      </c>
      <c r="R2359">
        <v>0</v>
      </c>
    </row>
    <row r="2360" spans="1:37">
      <c r="A2360">
        <v>18</v>
      </c>
      <c r="B2360">
        <v>120</v>
      </c>
      <c r="C2360">
        <v>2023</v>
      </c>
      <c r="E2360">
        <v>99</v>
      </c>
      <c r="G2360">
        <v>99</v>
      </c>
      <c r="H2360">
        <v>1</v>
      </c>
      <c r="I2360">
        <v>99</v>
      </c>
      <c r="J2360">
        <v>802</v>
      </c>
      <c r="K2360">
        <v>99</v>
      </c>
      <c r="L2360">
        <v>5</v>
      </c>
      <c r="M2360">
        <v>99</v>
      </c>
      <c r="N2360">
        <v>99</v>
      </c>
      <c r="O2360">
        <v>99</v>
      </c>
      <c r="P2360">
        <v>99</v>
      </c>
      <c r="R2360">
        <v>0</v>
      </c>
    </row>
    <row r="2361" spans="1:37">
      <c r="A2361">
        <v>18</v>
      </c>
      <c r="B2361">
        <v>121</v>
      </c>
      <c r="C2361">
        <v>2023</v>
      </c>
      <c r="E2361">
        <v>99</v>
      </c>
      <c r="G2361">
        <v>99</v>
      </c>
      <c r="H2361">
        <v>1</v>
      </c>
      <c r="I2361">
        <v>99</v>
      </c>
      <c r="J2361">
        <v>103</v>
      </c>
      <c r="K2361">
        <v>99</v>
      </c>
      <c r="L2361">
        <v>6</v>
      </c>
      <c r="M2361">
        <v>99</v>
      </c>
      <c r="N2361">
        <v>99</v>
      </c>
      <c r="O2361">
        <v>99</v>
      </c>
      <c r="P2361">
        <v>99</v>
      </c>
      <c r="Q2361">
        <v>6</v>
      </c>
      <c r="R2361">
        <v>45</v>
      </c>
      <c r="S2361">
        <v>6</v>
      </c>
      <c r="T2361">
        <v>4.8666666666666654</v>
      </c>
      <c r="U2361">
        <v>17.922222222222221</v>
      </c>
      <c r="V2361">
        <v>0</v>
      </c>
      <c r="W2361">
        <v>0</v>
      </c>
      <c r="X2361">
        <v>75.555555555555557</v>
      </c>
      <c r="Y2361">
        <v>0</v>
      </c>
      <c r="Z2361">
        <v>2.4563648741711472</v>
      </c>
      <c r="AA2361">
        <v>0</v>
      </c>
      <c r="AB2361">
        <v>1.4079141387961915</v>
      </c>
      <c r="AD2361">
        <v>59.266098975962009</v>
      </c>
      <c r="AF2361">
        <v>20.64220183486238</v>
      </c>
      <c r="AG2361">
        <v>19.22893519622335</v>
      </c>
      <c r="AH2361">
        <v>0</v>
      </c>
      <c r="AI2361">
        <v>0</v>
      </c>
    </row>
    <row r="2362" spans="1:37">
      <c r="A2362">
        <v>18</v>
      </c>
      <c r="B2362">
        <v>122</v>
      </c>
      <c r="C2362">
        <v>2023</v>
      </c>
      <c r="E2362">
        <v>99</v>
      </c>
      <c r="G2362">
        <v>99</v>
      </c>
      <c r="H2362">
        <v>2</v>
      </c>
      <c r="I2362">
        <v>99</v>
      </c>
      <c r="J2362">
        <v>106</v>
      </c>
      <c r="K2362">
        <v>99</v>
      </c>
      <c r="L2362">
        <v>6</v>
      </c>
      <c r="M2362">
        <v>99</v>
      </c>
      <c r="N2362">
        <v>99</v>
      </c>
      <c r="O2362">
        <v>99</v>
      </c>
      <c r="P2362">
        <v>99</v>
      </c>
      <c r="R2362">
        <v>0</v>
      </c>
    </row>
    <row r="2363" spans="1:37">
      <c r="A2363">
        <v>18</v>
      </c>
      <c r="B2363">
        <v>123</v>
      </c>
      <c r="C2363">
        <v>2023</v>
      </c>
      <c r="E2363">
        <v>99</v>
      </c>
      <c r="G2363">
        <v>99</v>
      </c>
      <c r="H2363">
        <v>1</v>
      </c>
      <c r="I2363">
        <v>99</v>
      </c>
      <c r="J2363">
        <v>110</v>
      </c>
      <c r="K2363">
        <v>99</v>
      </c>
      <c r="L2363">
        <v>6</v>
      </c>
      <c r="M2363">
        <v>99</v>
      </c>
      <c r="N2363">
        <v>99</v>
      </c>
      <c r="O2363">
        <v>99</v>
      </c>
      <c r="P2363">
        <v>99</v>
      </c>
      <c r="Q2363">
        <v>76</v>
      </c>
      <c r="R2363">
        <v>267</v>
      </c>
      <c r="S2363">
        <v>6</v>
      </c>
      <c r="T2363">
        <v>7.0449438202247192</v>
      </c>
      <c r="U2363">
        <v>23.660299625468145</v>
      </c>
      <c r="V2363">
        <v>9.3632958801498152</v>
      </c>
      <c r="W2363">
        <v>10.861423220973782</v>
      </c>
      <c r="X2363">
        <v>91.011235955056179</v>
      </c>
      <c r="Y2363">
        <v>46.067415730337089</v>
      </c>
      <c r="Z2363">
        <v>6.2425143714704721</v>
      </c>
      <c r="AA2363">
        <v>0</v>
      </c>
      <c r="AB2363">
        <v>1.5834592981519149</v>
      </c>
      <c r="AD2363">
        <v>31.88715947255924</v>
      </c>
      <c r="AF2363">
        <v>21.885245901639344</v>
      </c>
      <c r="AG2363">
        <v>24.551224005192157</v>
      </c>
      <c r="AH2363">
        <v>1.1235955056179776</v>
      </c>
      <c r="AI2363">
        <v>219</v>
      </c>
      <c r="AJ2363">
        <v>109.35479452054798</v>
      </c>
      <c r="AK2363">
        <v>17.756315586434955</v>
      </c>
    </row>
    <row r="2364" spans="1:37">
      <c r="A2364">
        <v>18</v>
      </c>
      <c r="B2364">
        <v>124</v>
      </c>
      <c r="C2364">
        <v>2023</v>
      </c>
      <c r="E2364">
        <v>99</v>
      </c>
      <c r="G2364">
        <v>99</v>
      </c>
      <c r="H2364">
        <v>1</v>
      </c>
      <c r="I2364">
        <v>99</v>
      </c>
      <c r="J2364">
        <v>111</v>
      </c>
      <c r="K2364">
        <v>99</v>
      </c>
      <c r="L2364">
        <v>6</v>
      </c>
      <c r="M2364">
        <v>99</v>
      </c>
      <c r="N2364">
        <v>99</v>
      </c>
      <c r="O2364">
        <v>99</v>
      </c>
      <c r="P2364">
        <v>99</v>
      </c>
      <c r="Q2364">
        <v>10</v>
      </c>
      <c r="R2364">
        <v>40</v>
      </c>
      <c r="S2364">
        <v>6</v>
      </c>
      <c r="T2364">
        <v>5.9249999999999998</v>
      </c>
      <c r="U2364">
        <v>21.482500000000002</v>
      </c>
      <c r="V2364">
        <v>12.5</v>
      </c>
      <c r="W2364">
        <v>2.5</v>
      </c>
      <c r="X2364">
        <v>80</v>
      </c>
      <c r="Y2364">
        <v>42.5</v>
      </c>
      <c r="Z2364">
        <v>7.8482764827699549</v>
      </c>
      <c r="AA2364">
        <v>0</v>
      </c>
      <c r="AB2364">
        <v>1.438532238081581</v>
      </c>
      <c r="AD2364">
        <v>38.739486186917851</v>
      </c>
      <c r="AF2364">
        <v>30.534351145038183</v>
      </c>
      <c r="AG2364">
        <v>33.904123101203403</v>
      </c>
      <c r="AH2364">
        <v>7.5</v>
      </c>
      <c r="AI2364">
        <v>24</v>
      </c>
      <c r="AJ2364">
        <v>106.80833333333329</v>
      </c>
      <c r="AK2364">
        <v>17.321375148690397</v>
      </c>
    </row>
    <row r="2365" spans="1:37">
      <c r="A2365">
        <v>18</v>
      </c>
      <c r="B2365">
        <v>125</v>
      </c>
      <c r="C2365">
        <v>2023</v>
      </c>
      <c r="E2365">
        <v>99</v>
      </c>
      <c r="G2365">
        <v>99</v>
      </c>
      <c r="H2365">
        <v>1</v>
      </c>
      <c r="I2365">
        <v>99</v>
      </c>
      <c r="J2365">
        <v>116</v>
      </c>
      <c r="K2365">
        <v>99</v>
      </c>
      <c r="L2365">
        <v>6</v>
      </c>
      <c r="M2365">
        <v>99</v>
      </c>
      <c r="N2365">
        <v>99</v>
      </c>
      <c r="O2365">
        <v>99</v>
      </c>
      <c r="P2365">
        <v>99</v>
      </c>
      <c r="Q2365">
        <v>35</v>
      </c>
      <c r="R2365">
        <v>151</v>
      </c>
      <c r="S2365">
        <v>6</v>
      </c>
      <c r="T2365">
        <v>6.2119205298013265</v>
      </c>
      <c r="U2365">
        <v>23.055629139072849</v>
      </c>
      <c r="V2365">
        <v>9.9337748344370862</v>
      </c>
      <c r="W2365">
        <v>2.6490066225165556</v>
      </c>
      <c r="X2365">
        <v>89.403973509933763</v>
      </c>
      <c r="Y2365">
        <v>43.708609271523194</v>
      </c>
      <c r="Z2365">
        <v>5.8999454005958247</v>
      </c>
      <c r="AA2365">
        <v>0</v>
      </c>
      <c r="AB2365">
        <v>1.9887407294689576</v>
      </c>
      <c r="AD2365">
        <v>43.009380433323848</v>
      </c>
      <c r="AF2365">
        <v>45.89665653495441</v>
      </c>
      <c r="AG2365">
        <v>49.016543470608944</v>
      </c>
      <c r="AH2365">
        <v>0</v>
      </c>
      <c r="AI2365">
        <v>0</v>
      </c>
    </row>
    <row r="2366" spans="1:37">
      <c r="A2366">
        <v>18</v>
      </c>
      <c r="B2366">
        <v>126</v>
      </c>
      <c r="C2366">
        <v>2023</v>
      </c>
      <c r="E2366">
        <v>99</v>
      </c>
      <c r="G2366">
        <v>99</v>
      </c>
      <c r="H2366">
        <v>2</v>
      </c>
      <c r="I2366">
        <v>99</v>
      </c>
      <c r="J2366">
        <v>117</v>
      </c>
      <c r="K2366">
        <v>99</v>
      </c>
      <c r="L2366">
        <v>6</v>
      </c>
      <c r="M2366">
        <v>99</v>
      </c>
      <c r="N2366">
        <v>99</v>
      </c>
      <c r="O2366">
        <v>99</v>
      </c>
      <c r="P2366">
        <v>99</v>
      </c>
      <c r="Q2366">
        <v>8</v>
      </c>
      <c r="R2366">
        <v>26</v>
      </c>
      <c r="S2366">
        <v>6</v>
      </c>
      <c r="T2366">
        <v>6.1538461538461524</v>
      </c>
      <c r="U2366">
        <v>19.680769230769236</v>
      </c>
      <c r="V2366">
        <v>11.53846153846154</v>
      </c>
      <c r="W2366">
        <v>3.8461538461538449</v>
      </c>
      <c r="X2366">
        <v>61.538461538461519</v>
      </c>
      <c r="Y2366">
        <v>34.615384615384635</v>
      </c>
      <c r="Z2366">
        <v>6.1824826498726315</v>
      </c>
      <c r="AA2366">
        <v>0</v>
      </c>
      <c r="AB2366">
        <v>1.8541493527990696</v>
      </c>
      <c r="AD2366">
        <v>29.249642904166432</v>
      </c>
      <c r="AF2366">
        <v>32.911392405063289</v>
      </c>
      <c r="AG2366">
        <v>35.231341228311777</v>
      </c>
      <c r="AH2366">
        <v>0</v>
      </c>
      <c r="AI2366">
        <v>26</v>
      </c>
      <c r="AJ2366">
        <v>101.5</v>
      </c>
      <c r="AK2366">
        <v>18.266404836377404</v>
      </c>
    </row>
    <row r="2367" spans="1:37">
      <c r="A2367">
        <v>18</v>
      </c>
      <c r="B2367">
        <v>127</v>
      </c>
      <c r="C2367">
        <v>2023</v>
      </c>
      <c r="E2367">
        <v>99</v>
      </c>
      <c r="G2367">
        <v>99</v>
      </c>
      <c r="H2367">
        <v>1</v>
      </c>
      <c r="I2367">
        <v>99</v>
      </c>
      <c r="J2367">
        <v>134</v>
      </c>
      <c r="K2367">
        <v>99</v>
      </c>
      <c r="L2367">
        <v>6</v>
      </c>
      <c r="M2367">
        <v>99</v>
      </c>
      <c r="N2367">
        <v>99</v>
      </c>
      <c r="O2367">
        <v>99</v>
      </c>
      <c r="P2367">
        <v>99</v>
      </c>
      <c r="Q2367">
        <v>76</v>
      </c>
      <c r="R2367">
        <v>356</v>
      </c>
      <c r="S2367">
        <v>6</v>
      </c>
      <c r="T2367">
        <v>6.3146067415730354</v>
      </c>
      <c r="U2367">
        <v>22.987078651685408</v>
      </c>
      <c r="V2367">
        <v>7.8651685393258397</v>
      </c>
      <c r="W2367">
        <v>1.1235955056179776</v>
      </c>
      <c r="X2367">
        <v>93.82022471910112</v>
      </c>
      <c r="Y2367">
        <v>43.539325842696627</v>
      </c>
      <c r="Z2367">
        <v>4.9092667939813284</v>
      </c>
      <c r="AA2367">
        <v>0</v>
      </c>
      <c r="AB2367">
        <v>1.6342232159362791</v>
      </c>
      <c r="AD2367">
        <v>40.808614834443262</v>
      </c>
      <c r="AF2367">
        <v>22.660725652450672</v>
      </c>
      <c r="AG2367">
        <v>25.298087356520824</v>
      </c>
      <c r="AH2367">
        <v>0.2808988764044944</v>
      </c>
      <c r="AI2367">
        <v>3</v>
      </c>
      <c r="AJ2367">
        <v>101.8</v>
      </c>
      <c r="AK2367">
        <v>15.943150080767738</v>
      </c>
    </row>
    <row r="2368" spans="1:37">
      <c r="A2368">
        <v>18</v>
      </c>
      <c r="B2368">
        <v>128</v>
      </c>
      <c r="C2368">
        <v>2023</v>
      </c>
      <c r="E2368">
        <v>99</v>
      </c>
      <c r="G2368">
        <v>99</v>
      </c>
      <c r="H2368">
        <v>2</v>
      </c>
      <c r="I2368">
        <v>99</v>
      </c>
      <c r="J2368">
        <v>141</v>
      </c>
      <c r="K2368">
        <v>99</v>
      </c>
      <c r="L2368">
        <v>6</v>
      </c>
      <c r="M2368">
        <v>99</v>
      </c>
      <c r="N2368">
        <v>99</v>
      </c>
      <c r="O2368">
        <v>99</v>
      </c>
      <c r="P2368">
        <v>99</v>
      </c>
      <c r="Q2368">
        <v>62</v>
      </c>
      <c r="R2368">
        <v>315</v>
      </c>
      <c r="S2368">
        <v>6</v>
      </c>
      <c r="T2368">
        <v>6.7428571428571438</v>
      </c>
      <c r="U2368">
        <v>21.405714285714271</v>
      </c>
      <c r="V2368">
        <v>4.1269841269841283</v>
      </c>
      <c r="W2368">
        <v>2.5396825396825391</v>
      </c>
      <c r="X2368">
        <v>82.539682539682559</v>
      </c>
      <c r="Y2368">
        <v>37.142857142857153</v>
      </c>
      <c r="Z2368">
        <v>5.7272475214832763</v>
      </c>
      <c r="AA2368">
        <v>0</v>
      </c>
      <c r="AB2368">
        <v>1.6620616653998852</v>
      </c>
      <c r="AD2368">
        <v>26.688798374617193</v>
      </c>
      <c r="AF2368">
        <v>34.768211920529794</v>
      </c>
      <c r="AG2368">
        <v>38.124208431337053</v>
      </c>
      <c r="AH2368">
        <v>0.95238095238095277</v>
      </c>
      <c r="AI2368">
        <v>0</v>
      </c>
    </row>
    <row r="2369" spans="1:37">
      <c r="A2369">
        <v>18</v>
      </c>
      <c r="B2369">
        <v>129</v>
      </c>
      <c r="C2369">
        <v>2023</v>
      </c>
      <c r="E2369">
        <v>99</v>
      </c>
      <c r="G2369">
        <v>99</v>
      </c>
      <c r="H2369">
        <v>2</v>
      </c>
      <c r="I2369">
        <v>99</v>
      </c>
      <c r="J2369">
        <v>143</v>
      </c>
      <c r="K2369">
        <v>99</v>
      </c>
      <c r="L2369">
        <v>6</v>
      </c>
      <c r="M2369">
        <v>99</v>
      </c>
      <c r="N2369">
        <v>99</v>
      </c>
      <c r="O2369">
        <v>99</v>
      </c>
      <c r="P2369">
        <v>99</v>
      </c>
      <c r="Q2369">
        <v>13</v>
      </c>
      <c r="R2369">
        <v>102</v>
      </c>
      <c r="S2369">
        <v>6</v>
      </c>
      <c r="T2369">
        <v>5.8529411764705879</v>
      </c>
      <c r="U2369">
        <v>20.576470588235303</v>
      </c>
      <c r="V2369">
        <v>7.8431372549019596</v>
      </c>
      <c r="W2369">
        <v>0</v>
      </c>
      <c r="X2369">
        <v>85.294117647058812</v>
      </c>
      <c r="Y2369">
        <v>25.490196078431367</v>
      </c>
      <c r="Z2369">
        <v>4.058280725284181</v>
      </c>
      <c r="AA2369">
        <v>0</v>
      </c>
      <c r="AB2369">
        <v>1.4169634671112841</v>
      </c>
      <c r="AD2369">
        <v>36.049623909109407</v>
      </c>
      <c r="AF2369">
        <v>36.042402826855131</v>
      </c>
      <c r="AG2369">
        <v>35.032548823234862</v>
      </c>
      <c r="AH2369">
        <v>0</v>
      </c>
      <c r="AI2369">
        <v>0</v>
      </c>
    </row>
    <row r="2370" spans="1:37">
      <c r="A2370">
        <v>18</v>
      </c>
      <c r="B2370">
        <v>130</v>
      </c>
      <c r="C2370">
        <v>2023</v>
      </c>
      <c r="E2370">
        <v>99</v>
      </c>
      <c r="G2370">
        <v>99</v>
      </c>
      <c r="H2370">
        <v>2</v>
      </c>
      <c r="I2370">
        <v>99</v>
      </c>
      <c r="J2370">
        <v>147</v>
      </c>
      <c r="K2370">
        <v>99</v>
      </c>
      <c r="L2370">
        <v>6</v>
      </c>
      <c r="M2370">
        <v>99</v>
      </c>
      <c r="N2370">
        <v>99</v>
      </c>
      <c r="O2370">
        <v>99</v>
      </c>
      <c r="P2370">
        <v>99</v>
      </c>
      <c r="Q2370">
        <v>4</v>
      </c>
      <c r="R2370">
        <v>19</v>
      </c>
      <c r="S2370">
        <v>6</v>
      </c>
      <c r="T2370">
        <v>6.7368421052631566</v>
      </c>
      <c r="U2370">
        <v>18.926315789473687</v>
      </c>
      <c r="V2370">
        <v>5.2631578947368443</v>
      </c>
      <c r="W2370">
        <v>5.2631578947368443</v>
      </c>
      <c r="X2370">
        <v>63.15789473684211</v>
      </c>
      <c r="Y2370">
        <v>21.052631578947377</v>
      </c>
      <c r="Z2370">
        <v>4.5309278828099124</v>
      </c>
      <c r="AA2370">
        <v>0</v>
      </c>
      <c r="AB2370">
        <v>1.7723640253139747</v>
      </c>
      <c r="AD2370">
        <v>62.93908031425611</v>
      </c>
      <c r="AF2370">
        <v>25</v>
      </c>
      <c r="AG2370">
        <v>26.66864431919312</v>
      </c>
      <c r="AH2370">
        <v>0</v>
      </c>
      <c r="AI2370">
        <v>0</v>
      </c>
    </row>
    <row r="2371" spans="1:37">
      <c r="A2371">
        <v>18</v>
      </c>
      <c r="B2371">
        <v>131</v>
      </c>
      <c r="C2371">
        <v>2023</v>
      </c>
      <c r="E2371">
        <v>99</v>
      </c>
      <c r="G2371">
        <v>99</v>
      </c>
      <c r="H2371">
        <v>1</v>
      </c>
      <c r="I2371">
        <v>99</v>
      </c>
      <c r="J2371">
        <v>155</v>
      </c>
      <c r="K2371">
        <v>99</v>
      </c>
      <c r="L2371">
        <v>6</v>
      </c>
      <c r="M2371">
        <v>99</v>
      </c>
      <c r="N2371">
        <v>99</v>
      </c>
      <c r="O2371">
        <v>99</v>
      </c>
      <c r="P2371">
        <v>99</v>
      </c>
      <c r="Q2371">
        <v>47</v>
      </c>
      <c r="R2371">
        <v>506</v>
      </c>
      <c r="S2371">
        <v>6</v>
      </c>
      <c r="T2371">
        <v>6.7015810276679852</v>
      </c>
      <c r="U2371">
        <v>23.517391304347822</v>
      </c>
      <c r="V2371">
        <v>8.8932806324110647</v>
      </c>
      <c r="W2371">
        <v>5.1383399209486162</v>
      </c>
      <c r="X2371">
        <v>91.50197628458497</v>
      </c>
      <c r="Y2371">
        <v>54.545454545454554</v>
      </c>
      <c r="Z2371">
        <v>5.1997390776210546</v>
      </c>
      <c r="AA2371">
        <v>0</v>
      </c>
      <c r="AB2371">
        <v>1.8586081829750631</v>
      </c>
      <c r="AD2371">
        <v>38.735743854319693</v>
      </c>
      <c r="AF2371">
        <v>32.086239695624606</v>
      </c>
      <c r="AG2371">
        <v>34.764851268208034</v>
      </c>
      <c r="AH2371">
        <v>0</v>
      </c>
      <c r="AI2371">
        <v>0</v>
      </c>
    </row>
    <row r="2372" spans="1:37">
      <c r="A2372">
        <v>18</v>
      </c>
      <c r="B2372">
        <v>132</v>
      </c>
      <c r="C2372">
        <v>2023</v>
      </c>
      <c r="E2372">
        <v>99</v>
      </c>
      <c r="G2372">
        <v>99</v>
      </c>
      <c r="H2372">
        <v>2</v>
      </c>
      <c r="I2372">
        <v>99</v>
      </c>
      <c r="J2372">
        <v>160</v>
      </c>
      <c r="K2372">
        <v>99</v>
      </c>
      <c r="L2372">
        <v>6</v>
      </c>
      <c r="M2372">
        <v>99</v>
      </c>
      <c r="N2372">
        <v>99</v>
      </c>
      <c r="O2372">
        <v>99</v>
      </c>
      <c r="P2372">
        <v>99</v>
      </c>
      <c r="Q2372">
        <v>22</v>
      </c>
      <c r="R2372">
        <v>85</v>
      </c>
      <c r="S2372">
        <v>6</v>
      </c>
      <c r="T2372">
        <v>5.5882352941176476</v>
      </c>
      <c r="U2372">
        <v>17.207058823529412</v>
      </c>
      <c r="V2372">
        <v>1.1764705882352939</v>
      </c>
      <c r="W2372">
        <v>1.1764705882352939</v>
      </c>
      <c r="X2372">
        <v>51.764705882352942</v>
      </c>
      <c r="Y2372">
        <v>14.117647058823531</v>
      </c>
      <c r="Z2372">
        <v>5.9446028558842352</v>
      </c>
      <c r="AA2372">
        <v>0</v>
      </c>
      <c r="AB2372">
        <v>1.861650865397882</v>
      </c>
      <c r="AD2372">
        <v>56.751434850857599</v>
      </c>
      <c r="AF2372">
        <v>30.57553956834532</v>
      </c>
      <c r="AG2372">
        <v>27.534922248578638</v>
      </c>
      <c r="AH2372">
        <v>11.76470588235294</v>
      </c>
      <c r="AI2372">
        <v>77</v>
      </c>
      <c r="AJ2372">
        <v>103.94155844155841</v>
      </c>
      <c r="AK2372">
        <v>15.26685496427783</v>
      </c>
    </row>
    <row r="2373" spans="1:37">
      <c r="A2373">
        <v>18</v>
      </c>
      <c r="B2373">
        <v>133</v>
      </c>
      <c r="C2373">
        <v>2023</v>
      </c>
      <c r="E2373">
        <v>99</v>
      </c>
      <c r="G2373">
        <v>99</v>
      </c>
      <c r="H2373">
        <v>1</v>
      </c>
      <c r="I2373">
        <v>99</v>
      </c>
      <c r="J2373">
        <v>171</v>
      </c>
      <c r="K2373">
        <v>99</v>
      </c>
      <c r="L2373">
        <v>6</v>
      </c>
      <c r="M2373">
        <v>99</v>
      </c>
      <c r="N2373">
        <v>99</v>
      </c>
      <c r="O2373">
        <v>99</v>
      </c>
      <c r="P2373">
        <v>99</v>
      </c>
      <c r="R2373">
        <v>0</v>
      </c>
    </row>
    <row r="2374" spans="1:37">
      <c r="A2374">
        <v>18</v>
      </c>
      <c r="B2374">
        <v>134</v>
      </c>
      <c r="C2374">
        <v>2023</v>
      </c>
      <c r="E2374">
        <v>99</v>
      </c>
      <c r="G2374">
        <v>99</v>
      </c>
      <c r="H2374">
        <v>2</v>
      </c>
      <c r="I2374">
        <v>99</v>
      </c>
      <c r="J2374">
        <v>175</v>
      </c>
      <c r="K2374">
        <v>99</v>
      </c>
      <c r="L2374">
        <v>6</v>
      </c>
      <c r="M2374">
        <v>99</v>
      </c>
      <c r="N2374">
        <v>99</v>
      </c>
      <c r="O2374">
        <v>99</v>
      </c>
      <c r="P2374">
        <v>99</v>
      </c>
      <c r="Q2374">
        <v>17</v>
      </c>
      <c r="R2374">
        <v>137</v>
      </c>
      <c r="S2374">
        <v>6</v>
      </c>
      <c r="T2374">
        <v>6.3576642335766449</v>
      </c>
      <c r="U2374">
        <v>24.021167883211671</v>
      </c>
      <c r="V2374">
        <v>8.0291970802919703</v>
      </c>
      <c r="W2374">
        <v>2.9197080291970825</v>
      </c>
      <c r="X2374">
        <v>95.620437956204384</v>
      </c>
      <c r="Y2374">
        <v>49.635036496350381</v>
      </c>
      <c r="Z2374">
        <v>6.272503204165619</v>
      </c>
      <c r="AA2374">
        <v>0</v>
      </c>
      <c r="AB2374">
        <v>1.8824476467448876</v>
      </c>
      <c r="AD2374">
        <v>21.751487205729433</v>
      </c>
      <c r="AF2374">
        <v>26.396917148362235</v>
      </c>
      <c r="AG2374">
        <v>29.208825931054072</v>
      </c>
      <c r="AH2374">
        <v>0</v>
      </c>
      <c r="AI2374">
        <v>0</v>
      </c>
    </row>
    <row r="2375" spans="1:37">
      <c r="A2375">
        <v>18</v>
      </c>
      <c r="B2375">
        <v>135</v>
      </c>
      <c r="C2375">
        <v>2023</v>
      </c>
      <c r="E2375">
        <v>99</v>
      </c>
      <c r="G2375">
        <v>99</v>
      </c>
      <c r="H2375">
        <v>2</v>
      </c>
      <c r="I2375">
        <v>99</v>
      </c>
      <c r="J2375">
        <v>177</v>
      </c>
      <c r="K2375">
        <v>99</v>
      </c>
      <c r="L2375">
        <v>6</v>
      </c>
      <c r="M2375">
        <v>99</v>
      </c>
      <c r="N2375">
        <v>99</v>
      </c>
      <c r="O2375">
        <v>99</v>
      </c>
      <c r="P2375">
        <v>99</v>
      </c>
      <c r="Q2375">
        <v>23</v>
      </c>
      <c r="R2375">
        <v>64</v>
      </c>
      <c r="S2375">
        <v>6</v>
      </c>
      <c r="T2375">
        <v>5.796875</v>
      </c>
      <c r="U2375">
        <v>22.412499999999994</v>
      </c>
      <c r="V2375">
        <v>20.3125</v>
      </c>
      <c r="W2375">
        <v>0</v>
      </c>
      <c r="X2375">
        <v>85.9375</v>
      </c>
      <c r="Y2375">
        <v>42.1875</v>
      </c>
      <c r="Z2375">
        <v>5.5865771049901838</v>
      </c>
      <c r="AA2375">
        <v>0</v>
      </c>
      <c r="AB2375">
        <v>1.2012973130640889</v>
      </c>
      <c r="AD2375">
        <v>44.273983757196397</v>
      </c>
      <c r="AF2375">
        <v>33.333333333333343</v>
      </c>
      <c r="AG2375">
        <v>35.768789586554277</v>
      </c>
      <c r="AH2375">
        <v>1.5625</v>
      </c>
    </row>
    <row r="2376" spans="1:37">
      <c r="A2376">
        <v>18</v>
      </c>
      <c r="B2376">
        <v>136</v>
      </c>
      <c r="C2376">
        <v>2023</v>
      </c>
      <c r="E2376">
        <v>99</v>
      </c>
      <c r="G2376">
        <v>99</v>
      </c>
      <c r="H2376">
        <v>2</v>
      </c>
      <c r="I2376">
        <v>99</v>
      </c>
      <c r="J2376">
        <v>178</v>
      </c>
      <c r="K2376">
        <v>99</v>
      </c>
      <c r="L2376">
        <v>6</v>
      </c>
      <c r="M2376">
        <v>99</v>
      </c>
      <c r="N2376">
        <v>99</v>
      </c>
      <c r="O2376">
        <v>99</v>
      </c>
      <c r="P2376">
        <v>99</v>
      </c>
      <c r="Q2376">
        <v>12</v>
      </c>
      <c r="R2376">
        <v>53</v>
      </c>
      <c r="S2376">
        <v>6</v>
      </c>
      <c r="T2376">
        <v>5.2830188679245298</v>
      </c>
      <c r="U2376">
        <v>19.296226415094338</v>
      </c>
      <c r="V2376">
        <v>3.7735849056603761</v>
      </c>
      <c r="W2376">
        <v>0</v>
      </c>
      <c r="X2376">
        <v>75.471698113207523</v>
      </c>
      <c r="Y2376">
        <v>13.207547169811324</v>
      </c>
      <c r="Z2376">
        <v>3.9956090174633352</v>
      </c>
      <c r="AA2376">
        <v>0</v>
      </c>
      <c r="AB2376">
        <v>2.0408780804513165</v>
      </c>
      <c r="AD2376">
        <v>16.741804205557205</v>
      </c>
      <c r="AF2376">
        <v>26.5</v>
      </c>
      <c r="AG2376">
        <v>26.384768194835004</v>
      </c>
      <c r="AH2376">
        <v>16.981132075471692</v>
      </c>
      <c r="AI2376">
        <v>0</v>
      </c>
    </row>
    <row r="2377" spans="1:37">
      <c r="A2377">
        <v>18</v>
      </c>
      <c r="B2377">
        <v>137</v>
      </c>
      <c r="C2377">
        <v>2023</v>
      </c>
      <c r="E2377">
        <v>99</v>
      </c>
      <c r="G2377">
        <v>99</v>
      </c>
      <c r="H2377">
        <v>2</v>
      </c>
      <c r="I2377">
        <v>99</v>
      </c>
      <c r="J2377">
        <v>181</v>
      </c>
      <c r="K2377">
        <v>99</v>
      </c>
      <c r="L2377">
        <v>6</v>
      </c>
      <c r="M2377">
        <v>99</v>
      </c>
      <c r="N2377">
        <v>99</v>
      </c>
      <c r="O2377">
        <v>99</v>
      </c>
      <c r="P2377">
        <v>99</v>
      </c>
      <c r="Q2377">
        <v>18</v>
      </c>
      <c r="R2377">
        <v>165</v>
      </c>
      <c r="S2377">
        <v>6</v>
      </c>
      <c r="T2377">
        <v>6.0909090909090899</v>
      </c>
      <c r="U2377">
        <v>21.45212121212122</v>
      </c>
      <c r="V2377">
        <v>6.0606060606060606</v>
      </c>
      <c r="W2377">
        <v>0.60606060606060608</v>
      </c>
      <c r="X2377">
        <v>93.333333333333314</v>
      </c>
      <c r="Y2377">
        <v>30.909090909090914</v>
      </c>
      <c r="Z2377">
        <v>3.8753078138354247</v>
      </c>
      <c r="AA2377">
        <v>0</v>
      </c>
      <c r="AB2377">
        <v>1.7191195132469548</v>
      </c>
      <c r="AD2377">
        <v>32.032603093757139</v>
      </c>
      <c r="AF2377">
        <v>42.96875</v>
      </c>
      <c r="AG2377">
        <v>44.71167814059244</v>
      </c>
      <c r="AH2377">
        <v>0</v>
      </c>
      <c r="AI2377">
        <v>0</v>
      </c>
    </row>
    <row r="2378" spans="1:37">
      <c r="A2378">
        <v>18</v>
      </c>
      <c r="B2378">
        <v>138</v>
      </c>
      <c r="C2378">
        <v>2023</v>
      </c>
      <c r="E2378">
        <v>99</v>
      </c>
      <c r="G2378">
        <v>99</v>
      </c>
      <c r="H2378">
        <v>1</v>
      </c>
      <c r="I2378">
        <v>99</v>
      </c>
      <c r="J2378">
        <v>262</v>
      </c>
      <c r="K2378">
        <v>99</v>
      </c>
      <c r="L2378">
        <v>6</v>
      </c>
      <c r="M2378">
        <v>99</v>
      </c>
      <c r="N2378">
        <v>99</v>
      </c>
      <c r="O2378">
        <v>99</v>
      </c>
      <c r="P2378">
        <v>99</v>
      </c>
      <c r="R2378">
        <v>0</v>
      </c>
    </row>
    <row r="2379" spans="1:37">
      <c r="A2379">
        <v>18</v>
      </c>
      <c r="B2379">
        <v>139</v>
      </c>
      <c r="C2379">
        <v>2023</v>
      </c>
      <c r="E2379">
        <v>99</v>
      </c>
      <c r="G2379">
        <v>99</v>
      </c>
      <c r="H2379">
        <v>1</v>
      </c>
      <c r="I2379">
        <v>99</v>
      </c>
      <c r="J2379">
        <v>309</v>
      </c>
      <c r="K2379">
        <v>99</v>
      </c>
      <c r="L2379">
        <v>6</v>
      </c>
      <c r="M2379">
        <v>99</v>
      </c>
      <c r="N2379">
        <v>99</v>
      </c>
      <c r="O2379">
        <v>99</v>
      </c>
      <c r="P2379">
        <v>99</v>
      </c>
      <c r="Q2379">
        <v>38</v>
      </c>
      <c r="R2379">
        <v>102</v>
      </c>
      <c r="S2379">
        <v>6</v>
      </c>
      <c r="T2379">
        <v>6.4411764705882346</v>
      </c>
      <c r="U2379">
        <v>20.566666666666659</v>
      </c>
      <c r="V2379">
        <v>3.9215686274509798</v>
      </c>
      <c r="W2379">
        <v>2.9411764705882355</v>
      </c>
      <c r="X2379">
        <v>74.509803921568619</v>
      </c>
      <c r="Y2379">
        <v>37.254901960784309</v>
      </c>
      <c r="Z2379">
        <v>6.0479997233461136</v>
      </c>
      <c r="AA2379">
        <v>0</v>
      </c>
      <c r="AB2379">
        <v>1.9126694691634225</v>
      </c>
      <c r="AD2379">
        <v>53.732543377591966</v>
      </c>
      <c r="AF2379">
        <v>29.912023460410552</v>
      </c>
      <c r="AG2379">
        <v>29.791947738408009</v>
      </c>
      <c r="AH2379">
        <v>0</v>
      </c>
      <c r="AI2379">
        <v>0</v>
      </c>
    </row>
    <row r="2380" spans="1:37">
      <c r="A2380">
        <v>18</v>
      </c>
      <c r="B2380">
        <v>140</v>
      </c>
      <c r="C2380">
        <v>2023</v>
      </c>
      <c r="E2380">
        <v>99</v>
      </c>
      <c r="G2380">
        <v>99</v>
      </c>
      <c r="H2380">
        <v>2</v>
      </c>
      <c r="I2380">
        <v>99</v>
      </c>
      <c r="J2380">
        <v>470</v>
      </c>
      <c r="K2380">
        <v>99</v>
      </c>
      <c r="L2380">
        <v>6</v>
      </c>
      <c r="M2380">
        <v>99</v>
      </c>
      <c r="N2380">
        <v>99</v>
      </c>
      <c r="O2380">
        <v>99</v>
      </c>
      <c r="P2380">
        <v>99</v>
      </c>
      <c r="Q2380">
        <v>13</v>
      </c>
      <c r="R2380">
        <v>54</v>
      </c>
      <c r="S2380">
        <v>6</v>
      </c>
      <c r="T2380">
        <v>5.3888888888888884</v>
      </c>
      <c r="U2380">
        <v>19.822222222222223</v>
      </c>
      <c r="V2380">
        <v>5.5555555555555562</v>
      </c>
      <c r="W2380">
        <v>0</v>
      </c>
      <c r="X2380">
        <v>79.629629629629633</v>
      </c>
      <c r="Y2380">
        <v>27.777777777777779</v>
      </c>
      <c r="Z2380">
        <v>4.8412833723464335</v>
      </c>
      <c r="AA2380">
        <v>0</v>
      </c>
      <c r="AB2380">
        <v>1.2969575033254148</v>
      </c>
      <c r="AD2380">
        <v>31.714881917975053</v>
      </c>
      <c r="AF2380">
        <v>24.215246636771298</v>
      </c>
      <c r="AG2380">
        <v>23.867285051730281</v>
      </c>
      <c r="AH2380">
        <v>5.5555555555555562</v>
      </c>
      <c r="AI2380">
        <v>0</v>
      </c>
    </row>
    <row r="2381" spans="1:37">
      <c r="A2381">
        <v>18</v>
      </c>
      <c r="B2381">
        <v>141</v>
      </c>
      <c r="C2381">
        <v>2023</v>
      </c>
      <c r="E2381">
        <v>99</v>
      </c>
      <c r="G2381">
        <v>99</v>
      </c>
      <c r="H2381">
        <v>2</v>
      </c>
      <c r="I2381">
        <v>99</v>
      </c>
      <c r="J2381">
        <v>629</v>
      </c>
      <c r="K2381">
        <v>99</v>
      </c>
      <c r="L2381">
        <v>6</v>
      </c>
      <c r="M2381">
        <v>99</v>
      </c>
      <c r="N2381">
        <v>99</v>
      </c>
      <c r="O2381">
        <v>99</v>
      </c>
      <c r="P2381">
        <v>99</v>
      </c>
      <c r="Q2381">
        <v>2</v>
      </c>
      <c r="R2381">
        <v>78</v>
      </c>
      <c r="S2381">
        <v>6</v>
      </c>
      <c r="T2381">
        <v>6.807692307692311</v>
      </c>
      <c r="U2381">
        <v>23.857692307692304</v>
      </c>
      <c r="V2381">
        <v>5.1282051282051277</v>
      </c>
      <c r="W2381">
        <v>3.8461538461538449</v>
      </c>
      <c r="X2381">
        <v>100</v>
      </c>
      <c r="Y2381">
        <v>61.538461538461519</v>
      </c>
      <c r="Z2381">
        <v>3.0994424325199352</v>
      </c>
      <c r="AA2381">
        <v>0</v>
      </c>
      <c r="AB2381">
        <v>1.7545376504549299</v>
      </c>
      <c r="AD2381">
        <v>54.380294685492977</v>
      </c>
      <c r="AF2381">
        <v>51.655629139072843</v>
      </c>
      <c r="AG2381">
        <v>52.275408730827571</v>
      </c>
      <c r="AH2381">
        <v>0</v>
      </c>
    </row>
    <row r="2382" spans="1:37">
      <c r="A2382">
        <v>18</v>
      </c>
      <c r="B2382">
        <v>142</v>
      </c>
      <c r="C2382">
        <v>2023</v>
      </c>
      <c r="E2382">
        <v>99</v>
      </c>
      <c r="G2382">
        <v>99</v>
      </c>
      <c r="H2382">
        <v>1</v>
      </c>
      <c r="I2382">
        <v>99</v>
      </c>
      <c r="J2382">
        <v>643</v>
      </c>
      <c r="K2382">
        <v>99</v>
      </c>
      <c r="L2382">
        <v>6</v>
      </c>
      <c r="M2382">
        <v>99</v>
      </c>
      <c r="N2382">
        <v>99</v>
      </c>
      <c r="O2382">
        <v>99</v>
      </c>
      <c r="P2382">
        <v>99</v>
      </c>
      <c r="Q2382">
        <v>17</v>
      </c>
      <c r="R2382">
        <v>71</v>
      </c>
      <c r="S2382">
        <v>6</v>
      </c>
      <c r="T2382">
        <v>6.9436619718309869</v>
      </c>
      <c r="U2382">
        <v>24.635211267605623</v>
      </c>
      <c r="V2382">
        <v>9.8591549295774623</v>
      </c>
      <c r="W2382">
        <v>5.6338028169014063</v>
      </c>
      <c r="X2382">
        <v>91.549295774647874</v>
      </c>
      <c r="Y2382">
        <v>63.380281690140862</v>
      </c>
      <c r="Z2382">
        <v>5.9143201385995852</v>
      </c>
      <c r="AA2382">
        <v>0</v>
      </c>
      <c r="AB2382">
        <v>1.8905794919321479</v>
      </c>
      <c r="AD2382">
        <v>40.388779010127955</v>
      </c>
      <c r="AF2382">
        <v>22.903225806451609</v>
      </c>
      <c r="AG2382">
        <v>28.675180746594098</v>
      </c>
      <c r="AH2382">
        <v>0</v>
      </c>
      <c r="AI2382">
        <v>0</v>
      </c>
    </row>
    <row r="2383" spans="1:37">
      <c r="A2383">
        <v>18</v>
      </c>
      <c r="B2383">
        <v>143</v>
      </c>
      <c r="C2383">
        <v>2023</v>
      </c>
      <c r="E2383">
        <v>99</v>
      </c>
      <c r="G2383">
        <v>99</v>
      </c>
      <c r="H2383">
        <v>2</v>
      </c>
      <c r="I2383">
        <v>99</v>
      </c>
      <c r="J2383">
        <v>704</v>
      </c>
      <c r="K2383">
        <v>99</v>
      </c>
      <c r="L2383">
        <v>6</v>
      </c>
      <c r="M2383">
        <v>99</v>
      </c>
      <c r="N2383">
        <v>99</v>
      </c>
      <c r="O2383">
        <v>99</v>
      </c>
      <c r="P2383">
        <v>99</v>
      </c>
      <c r="R2383">
        <v>0</v>
      </c>
    </row>
    <row r="2384" spans="1:37">
      <c r="A2384">
        <v>18</v>
      </c>
      <c r="B2384">
        <v>144</v>
      </c>
      <c r="C2384">
        <v>2023</v>
      </c>
      <c r="E2384">
        <v>99</v>
      </c>
      <c r="G2384">
        <v>99</v>
      </c>
      <c r="H2384">
        <v>1</v>
      </c>
      <c r="I2384">
        <v>99</v>
      </c>
      <c r="J2384">
        <v>802</v>
      </c>
      <c r="K2384">
        <v>99</v>
      </c>
      <c r="L2384">
        <v>6</v>
      </c>
      <c r="M2384">
        <v>99</v>
      </c>
      <c r="N2384">
        <v>99</v>
      </c>
      <c r="O2384">
        <v>99</v>
      </c>
      <c r="P2384">
        <v>99</v>
      </c>
      <c r="R2384">
        <v>0</v>
      </c>
    </row>
    <row r="2385" spans="1:34">
      <c r="A2385">
        <v>18</v>
      </c>
      <c r="B2385">
        <v>145</v>
      </c>
      <c r="C2385">
        <v>2023</v>
      </c>
      <c r="E2385">
        <v>99</v>
      </c>
      <c r="G2385">
        <v>99</v>
      </c>
      <c r="H2385">
        <v>1</v>
      </c>
      <c r="I2385">
        <v>99</v>
      </c>
      <c r="J2385">
        <v>103</v>
      </c>
      <c r="K2385">
        <v>99</v>
      </c>
      <c r="L2385">
        <v>7</v>
      </c>
      <c r="M2385">
        <v>99</v>
      </c>
      <c r="N2385">
        <v>99</v>
      </c>
      <c r="O2385">
        <v>99</v>
      </c>
      <c r="P2385">
        <v>99</v>
      </c>
      <c r="Q2385">
        <v>1</v>
      </c>
      <c r="R2385">
        <v>2</v>
      </c>
      <c r="S2385">
        <v>7</v>
      </c>
      <c r="T2385">
        <v>10.5</v>
      </c>
      <c r="U2385">
        <v>20.6</v>
      </c>
      <c r="V2385">
        <v>0</v>
      </c>
      <c r="W2385">
        <v>100</v>
      </c>
      <c r="X2385">
        <v>100</v>
      </c>
      <c r="Y2385">
        <v>0</v>
      </c>
      <c r="Z2385">
        <v>9.9999999999670325E-2</v>
      </c>
      <c r="AA2385">
        <v>0</v>
      </c>
      <c r="AB2385">
        <v>1.5</v>
      </c>
      <c r="AD2385">
        <v>-100.0000000003524</v>
      </c>
      <c r="AF2385">
        <v>0.91743119266055051</v>
      </c>
      <c r="AG2385">
        <v>0.98230890277049243</v>
      </c>
      <c r="AH2385">
        <v>0</v>
      </c>
    </row>
    <row r="2386" spans="1:34">
      <c r="A2386">
        <v>18</v>
      </c>
      <c r="B2386">
        <v>146</v>
      </c>
      <c r="C2386">
        <v>2023</v>
      </c>
      <c r="E2386">
        <v>99</v>
      </c>
      <c r="G2386">
        <v>99</v>
      </c>
      <c r="H2386">
        <v>2</v>
      </c>
      <c r="I2386">
        <v>99</v>
      </c>
      <c r="J2386">
        <v>106</v>
      </c>
      <c r="K2386">
        <v>99</v>
      </c>
      <c r="L2386">
        <v>7</v>
      </c>
      <c r="M2386">
        <v>99</v>
      </c>
      <c r="N2386">
        <v>99</v>
      </c>
      <c r="O2386">
        <v>99</v>
      </c>
      <c r="P2386">
        <v>99</v>
      </c>
      <c r="R2386">
        <v>0</v>
      </c>
    </row>
    <row r="2387" spans="1:34">
      <c r="A2387">
        <v>18</v>
      </c>
      <c r="B2387">
        <v>147</v>
      </c>
      <c r="C2387">
        <v>2023</v>
      </c>
      <c r="E2387">
        <v>99</v>
      </c>
      <c r="G2387">
        <v>99</v>
      </c>
      <c r="H2387">
        <v>1</v>
      </c>
      <c r="I2387">
        <v>99</v>
      </c>
      <c r="J2387">
        <v>110</v>
      </c>
      <c r="K2387">
        <v>99</v>
      </c>
      <c r="L2387">
        <v>7</v>
      </c>
      <c r="M2387">
        <v>99</v>
      </c>
      <c r="N2387">
        <v>99</v>
      </c>
      <c r="O2387">
        <v>99</v>
      </c>
      <c r="P2387">
        <v>99</v>
      </c>
      <c r="R2387">
        <v>0</v>
      </c>
    </row>
    <row r="2388" spans="1:34">
      <c r="A2388">
        <v>18</v>
      </c>
      <c r="B2388">
        <v>148</v>
      </c>
      <c r="C2388">
        <v>2023</v>
      </c>
      <c r="E2388">
        <v>99</v>
      </c>
      <c r="G2388">
        <v>99</v>
      </c>
      <c r="H2388">
        <v>1</v>
      </c>
      <c r="I2388">
        <v>99</v>
      </c>
      <c r="J2388">
        <v>111</v>
      </c>
      <c r="K2388">
        <v>99</v>
      </c>
      <c r="L2388">
        <v>7</v>
      </c>
      <c r="M2388">
        <v>99</v>
      </c>
      <c r="N2388">
        <v>99</v>
      </c>
      <c r="O2388">
        <v>99</v>
      </c>
      <c r="P2388">
        <v>99</v>
      </c>
      <c r="R2388">
        <v>0</v>
      </c>
    </row>
    <row r="2389" spans="1:34">
      <c r="A2389">
        <v>18</v>
      </c>
      <c r="B2389">
        <v>149</v>
      </c>
      <c r="C2389">
        <v>2023</v>
      </c>
      <c r="E2389">
        <v>99</v>
      </c>
      <c r="G2389">
        <v>99</v>
      </c>
      <c r="H2389">
        <v>1</v>
      </c>
      <c r="I2389">
        <v>99</v>
      </c>
      <c r="J2389">
        <v>116</v>
      </c>
      <c r="K2389">
        <v>99</v>
      </c>
      <c r="L2389">
        <v>7</v>
      </c>
      <c r="M2389">
        <v>99</v>
      </c>
      <c r="N2389">
        <v>99</v>
      </c>
      <c r="O2389">
        <v>99</v>
      </c>
      <c r="P2389">
        <v>99</v>
      </c>
      <c r="R2389">
        <v>0</v>
      </c>
    </row>
    <row r="2390" spans="1:34">
      <c r="A2390">
        <v>18</v>
      </c>
      <c r="B2390">
        <v>150</v>
      </c>
      <c r="C2390">
        <v>2023</v>
      </c>
      <c r="E2390">
        <v>99</v>
      </c>
      <c r="G2390">
        <v>99</v>
      </c>
      <c r="H2390">
        <v>2</v>
      </c>
      <c r="I2390">
        <v>99</v>
      </c>
      <c r="J2390">
        <v>117</v>
      </c>
      <c r="K2390">
        <v>99</v>
      </c>
      <c r="L2390">
        <v>7</v>
      </c>
      <c r="M2390">
        <v>99</v>
      </c>
      <c r="N2390">
        <v>99</v>
      </c>
      <c r="O2390">
        <v>99</v>
      </c>
      <c r="P2390">
        <v>99</v>
      </c>
      <c r="R2390">
        <v>0</v>
      </c>
    </row>
    <row r="2391" spans="1:34">
      <c r="A2391">
        <v>18</v>
      </c>
      <c r="B2391">
        <v>151</v>
      </c>
      <c r="C2391">
        <v>2023</v>
      </c>
      <c r="E2391">
        <v>99</v>
      </c>
      <c r="G2391">
        <v>99</v>
      </c>
      <c r="H2391">
        <v>1</v>
      </c>
      <c r="I2391">
        <v>99</v>
      </c>
      <c r="J2391">
        <v>134</v>
      </c>
      <c r="K2391">
        <v>99</v>
      </c>
      <c r="L2391">
        <v>7</v>
      </c>
      <c r="M2391">
        <v>99</v>
      </c>
      <c r="N2391">
        <v>99</v>
      </c>
      <c r="O2391">
        <v>99</v>
      </c>
      <c r="P2391">
        <v>99</v>
      </c>
      <c r="R2391">
        <v>0</v>
      </c>
    </row>
    <row r="2392" spans="1:34">
      <c r="A2392">
        <v>18</v>
      </c>
      <c r="B2392">
        <v>152</v>
      </c>
      <c r="C2392">
        <v>2023</v>
      </c>
      <c r="E2392">
        <v>99</v>
      </c>
      <c r="G2392">
        <v>99</v>
      </c>
      <c r="H2392">
        <v>2</v>
      </c>
      <c r="I2392">
        <v>99</v>
      </c>
      <c r="J2392">
        <v>141</v>
      </c>
      <c r="K2392">
        <v>99</v>
      </c>
      <c r="L2392">
        <v>7</v>
      </c>
      <c r="M2392">
        <v>99</v>
      </c>
      <c r="N2392">
        <v>99</v>
      </c>
      <c r="O2392">
        <v>99</v>
      </c>
      <c r="P2392">
        <v>99</v>
      </c>
      <c r="R2392">
        <v>0</v>
      </c>
    </row>
    <row r="2393" spans="1:34">
      <c r="A2393">
        <v>18</v>
      </c>
      <c r="B2393">
        <v>153</v>
      </c>
      <c r="C2393">
        <v>2023</v>
      </c>
      <c r="E2393">
        <v>99</v>
      </c>
      <c r="G2393">
        <v>99</v>
      </c>
      <c r="H2393">
        <v>2</v>
      </c>
      <c r="I2393">
        <v>99</v>
      </c>
      <c r="J2393">
        <v>143</v>
      </c>
      <c r="K2393">
        <v>99</v>
      </c>
      <c r="L2393">
        <v>7</v>
      </c>
      <c r="M2393">
        <v>99</v>
      </c>
      <c r="N2393">
        <v>99</v>
      </c>
      <c r="O2393">
        <v>99</v>
      </c>
      <c r="P2393">
        <v>99</v>
      </c>
      <c r="R2393">
        <v>0</v>
      </c>
    </row>
    <row r="2394" spans="1:34">
      <c r="A2394">
        <v>18</v>
      </c>
      <c r="B2394">
        <v>154</v>
      </c>
      <c r="C2394">
        <v>2023</v>
      </c>
      <c r="E2394">
        <v>99</v>
      </c>
      <c r="G2394">
        <v>99</v>
      </c>
      <c r="H2394">
        <v>2</v>
      </c>
      <c r="I2394">
        <v>99</v>
      </c>
      <c r="J2394">
        <v>147</v>
      </c>
      <c r="K2394">
        <v>99</v>
      </c>
      <c r="L2394">
        <v>7</v>
      </c>
      <c r="M2394">
        <v>99</v>
      </c>
      <c r="N2394">
        <v>99</v>
      </c>
      <c r="O2394">
        <v>99</v>
      </c>
      <c r="P2394">
        <v>99</v>
      </c>
      <c r="R2394">
        <v>0</v>
      </c>
    </row>
    <row r="2395" spans="1:34">
      <c r="A2395">
        <v>18</v>
      </c>
      <c r="B2395">
        <v>155</v>
      </c>
      <c r="C2395">
        <v>2023</v>
      </c>
      <c r="E2395">
        <v>99</v>
      </c>
      <c r="G2395">
        <v>99</v>
      </c>
      <c r="H2395">
        <v>1</v>
      </c>
      <c r="I2395">
        <v>99</v>
      </c>
      <c r="J2395">
        <v>155</v>
      </c>
      <c r="K2395">
        <v>99</v>
      </c>
      <c r="L2395">
        <v>7</v>
      </c>
      <c r="M2395">
        <v>99</v>
      </c>
      <c r="N2395">
        <v>99</v>
      </c>
      <c r="O2395">
        <v>99</v>
      </c>
      <c r="P2395">
        <v>99</v>
      </c>
      <c r="R2395">
        <v>0</v>
      </c>
    </row>
    <row r="2396" spans="1:34">
      <c r="A2396">
        <v>18</v>
      </c>
      <c r="B2396">
        <v>156</v>
      </c>
      <c r="C2396">
        <v>2023</v>
      </c>
      <c r="E2396">
        <v>99</v>
      </c>
      <c r="G2396">
        <v>99</v>
      </c>
      <c r="H2396">
        <v>2</v>
      </c>
      <c r="I2396">
        <v>99</v>
      </c>
      <c r="J2396">
        <v>160</v>
      </c>
      <c r="K2396">
        <v>99</v>
      </c>
      <c r="L2396">
        <v>7</v>
      </c>
      <c r="M2396">
        <v>99</v>
      </c>
      <c r="N2396">
        <v>99</v>
      </c>
      <c r="O2396">
        <v>99</v>
      </c>
      <c r="P2396">
        <v>99</v>
      </c>
      <c r="R2396">
        <v>0</v>
      </c>
    </row>
    <row r="2397" spans="1:34">
      <c r="A2397">
        <v>18</v>
      </c>
      <c r="B2397">
        <v>157</v>
      </c>
      <c r="C2397">
        <v>2023</v>
      </c>
      <c r="E2397">
        <v>99</v>
      </c>
      <c r="G2397">
        <v>99</v>
      </c>
      <c r="H2397">
        <v>1</v>
      </c>
      <c r="I2397">
        <v>99</v>
      </c>
      <c r="J2397">
        <v>171</v>
      </c>
      <c r="K2397">
        <v>99</v>
      </c>
      <c r="L2397">
        <v>7</v>
      </c>
      <c r="M2397">
        <v>99</v>
      </c>
      <c r="N2397">
        <v>99</v>
      </c>
      <c r="O2397">
        <v>99</v>
      </c>
      <c r="P2397">
        <v>99</v>
      </c>
      <c r="R2397">
        <v>0</v>
      </c>
    </row>
    <row r="2398" spans="1:34">
      <c r="A2398">
        <v>18</v>
      </c>
      <c r="B2398">
        <v>158</v>
      </c>
      <c r="C2398">
        <v>2023</v>
      </c>
      <c r="E2398">
        <v>99</v>
      </c>
      <c r="G2398">
        <v>99</v>
      </c>
      <c r="H2398">
        <v>2</v>
      </c>
      <c r="I2398">
        <v>99</v>
      </c>
      <c r="J2398">
        <v>175</v>
      </c>
      <c r="K2398">
        <v>99</v>
      </c>
      <c r="L2398">
        <v>7</v>
      </c>
      <c r="M2398">
        <v>99</v>
      </c>
      <c r="N2398">
        <v>99</v>
      </c>
      <c r="O2398">
        <v>99</v>
      </c>
      <c r="P2398">
        <v>99</v>
      </c>
      <c r="R2398">
        <v>0</v>
      </c>
    </row>
    <row r="2399" spans="1:34">
      <c r="A2399">
        <v>18</v>
      </c>
      <c r="B2399">
        <v>159</v>
      </c>
      <c r="C2399">
        <v>2023</v>
      </c>
      <c r="E2399">
        <v>99</v>
      </c>
      <c r="G2399">
        <v>99</v>
      </c>
      <c r="H2399">
        <v>2</v>
      </c>
      <c r="I2399">
        <v>99</v>
      </c>
      <c r="J2399">
        <v>177</v>
      </c>
      <c r="K2399">
        <v>99</v>
      </c>
      <c r="L2399">
        <v>7</v>
      </c>
      <c r="M2399">
        <v>99</v>
      </c>
      <c r="N2399">
        <v>99</v>
      </c>
      <c r="O2399">
        <v>99</v>
      </c>
      <c r="P2399">
        <v>99</v>
      </c>
      <c r="R2399">
        <v>0</v>
      </c>
    </row>
    <row r="2400" spans="1:34">
      <c r="A2400">
        <v>18</v>
      </c>
      <c r="B2400">
        <v>160</v>
      </c>
      <c r="C2400">
        <v>2023</v>
      </c>
      <c r="E2400">
        <v>99</v>
      </c>
      <c r="G2400">
        <v>99</v>
      </c>
      <c r="H2400">
        <v>2</v>
      </c>
      <c r="I2400">
        <v>99</v>
      </c>
      <c r="J2400">
        <v>178</v>
      </c>
      <c r="K2400">
        <v>99</v>
      </c>
      <c r="L2400">
        <v>7</v>
      </c>
      <c r="M2400">
        <v>99</v>
      </c>
      <c r="N2400">
        <v>99</v>
      </c>
      <c r="O2400">
        <v>99</v>
      </c>
      <c r="P2400">
        <v>99</v>
      </c>
      <c r="R2400">
        <v>0</v>
      </c>
    </row>
    <row r="2401" spans="1:37">
      <c r="A2401">
        <v>18</v>
      </c>
      <c r="B2401">
        <v>161</v>
      </c>
      <c r="C2401">
        <v>2023</v>
      </c>
      <c r="E2401">
        <v>99</v>
      </c>
      <c r="G2401">
        <v>99</v>
      </c>
      <c r="H2401">
        <v>2</v>
      </c>
      <c r="I2401">
        <v>99</v>
      </c>
      <c r="J2401">
        <v>181</v>
      </c>
      <c r="K2401">
        <v>99</v>
      </c>
      <c r="L2401">
        <v>7</v>
      </c>
      <c r="M2401">
        <v>99</v>
      </c>
      <c r="N2401">
        <v>99</v>
      </c>
      <c r="O2401">
        <v>99</v>
      </c>
      <c r="P2401">
        <v>99</v>
      </c>
      <c r="R2401">
        <v>0</v>
      </c>
    </row>
    <row r="2402" spans="1:37">
      <c r="A2402">
        <v>18</v>
      </c>
      <c r="B2402">
        <v>162</v>
      </c>
      <c r="C2402">
        <v>2023</v>
      </c>
      <c r="E2402">
        <v>99</v>
      </c>
      <c r="G2402">
        <v>99</v>
      </c>
      <c r="H2402">
        <v>1</v>
      </c>
      <c r="I2402">
        <v>99</v>
      </c>
      <c r="J2402">
        <v>262</v>
      </c>
      <c r="K2402">
        <v>99</v>
      </c>
      <c r="L2402">
        <v>7</v>
      </c>
      <c r="M2402">
        <v>99</v>
      </c>
      <c r="N2402">
        <v>99</v>
      </c>
      <c r="O2402">
        <v>99</v>
      </c>
      <c r="P2402">
        <v>99</v>
      </c>
      <c r="R2402">
        <v>0</v>
      </c>
    </row>
    <row r="2403" spans="1:37">
      <c r="A2403">
        <v>18</v>
      </c>
      <c r="B2403">
        <v>163</v>
      </c>
      <c r="C2403">
        <v>2023</v>
      </c>
      <c r="E2403">
        <v>99</v>
      </c>
      <c r="G2403">
        <v>99</v>
      </c>
      <c r="H2403">
        <v>1</v>
      </c>
      <c r="I2403">
        <v>99</v>
      </c>
      <c r="J2403">
        <v>309</v>
      </c>
      <c r="K2403">
        <v>99</v>
      </c>
      <c r="L2403">
        <v>7</v>
      </c>
      <c r="M2403">
        <v>99</v>
      </c>
      <c r="N2403">
        <v>99</v>
      </c>
      <c r="O2403">
        <v>99</v>
      </c>
      <c r="P2403">
        <v>99</v>
      </c>
      <c r="R2403">
        <v>0</v>
      </c>
    </row>
    <row r="2404" spans="1:37">
      <c r="A2404">
        <v>18</v>
      </c>
      <c r="B2404">
        <v>164</v>
      </c>
      <c r="C2404">
        <v>2023</v>
      </c>
      <c r="E2404">
        <v>99</v>
      </c>
      <c r="G2404">
        <v>99</v>
      </c>
      <c r="H2404">
        <v>2</v>
      </c>
      <c r="I2404">
        <v>99</v>
      </c>
      <c r="J2404">
        <v>470</v>
      </c>
      <c r="K2404">
        <v>99</v>
      </c>
      <c r="L2404">
        <v>7</v>
      </c>
      <c r="M2404">
        <v>99</v>
      </c>
      <c r="N2404">
        <v>99</v>
      </c>
      <c r="O2404">
        <v>99</v>
      </c>
      <c r="P2404">
        <v>99</v>
      </c>
      <c r="R2404">
        <v>0</v>
      </c>
    </row>
    <row r="2405" spans="1:37">
      <c r="A2405">
        <v>18</v>
      </c>
      <c r="B2405">
        <v>165</v>
      </c>
      <c r="C2405">
        <v>2023</v>
      </c>
      <c r="E2405">
        <v>99</v>
      </c>
      <c r="G2405">
        <v>99</v>
      </c>
      <c r="H2405">
        <v>2</v>
      </c>
      <c r="I2405">
        <v>99</v>
      </c>
      <c r="J2405">
        <v>629</v>
      </c>
      <c r="K2405">
        <v>99</v>
      </c>
      <c r="L2405">
        <v>7</v>
      </c>
      <c r="M2405">
        <v>99</v>
      </c>
      <c r="N2405">
        <v>99</v>
      </c>
      <c r="O2405">
        <v>99</v>
      </c>
      <c r="P2405">
        <v>99</v>
      </c>
      <c r="R2405">
        <v>0</v>
      </c>
    </row>
    <row r="2406" spans="1:37">
      <c r="A2406">
        <v>18</v>
      </c>
      <c r="B2406">
        <v>166</v>
      </c>
      <c r="C2406">
        <v>2023</v>
      </c>
      <c r="E2406">
        <v>99</v>
      </c>
      <c r="G2406">
        <v>99</v>
      </c>
      <c r="H2406">
        <v>1</v>
      </c>
      <c r="I2406">
        <v>99</v>
      </c>
      <c r="J2406">
        <v>643</v>
      </c>
      <c r="K2406">
        <v>99</v>
      </c>
      <c r="L2406">
        <v>7</v>
      </c>
      <c r="M2406">
        <v>99</v>
      </c>
      <c r="N2406">
        <v>99</v>
      </c>
      <c r="O2406">
        <v>99</v>
      </c>
      <c r="P2406">
        <v>99</v>
      </c>
      <c r="R2406">
        <v>0</v>
      </c>
    </row>
    <row r="2407" spans="1:37">
      <c r="A2407">
        <v>18</v>
      </c>
      <c r="B2407">
        <v>167</v>
      </c>
      <c r="C2407">
        <v>2023</v>
      </c>
      <c r="E2407">
        <v>99</v>
      </c>
      <c r="G2407">
        <v>99</v>
      </c>
      <c r="H2407">
        <v>2</v>
      </c>
      <c r="I2407">
        <v>99</v>
      </c>
      <c r="J2407">
        <v>704</v>
      </c>
      <c r="K2407">
        <v>99</v>
      </c>
      <c r="L2407">
        <v>7</v>
      </c>
      <c r="M2407">
        <v>99</v>
      </c>
      <c r="N2407">
        <v>99</v>
      </c>
      <c r="O2407">
        <v>99</v>
      </c>
      <c r="P2407">
        <v>99</v>
      </c>
      <c r="R2407">
        <v>0</v>
      </c>
    </row>
    <row r="2408" spans="1:37">
      <c r="A2408">
        <v>18</v>
      </c>
      <c r="B2408">
        <v>168</v>
      </c>
      <c r="C2408">
        <v>2023</v>
      </c>
      <c r="E2408">
        <v>99</v>
      </c>
      <c r="G2408">
        <v>99</v>
      </c>
      <c r="H2408">
        <v>1</v>
      </c>
      <c r="I2408">
        <v>99</v>
      </c>
      <c r="J2408">
        <v>802</v>
      </c>
      <c r="K2408">
        <v>99</v>
      </c>
      <c r="L2408">
        <v>7</v>
      </c>
      <c r="M2408">
        <v>99</v>
      </c>
      <c r="N2408">
        <v>99</v>
      </c>
      <c r="O2408">
        <v>99</v>
      </c>
      <c r="P2408">
        <v>99</v>
      </c>
      <c r="R2408">
        <v>0</v>
      </c>
    </row>
    <row r="2409" spans="1:37">
      <c r="A2409">
        <v>18</v>
      </c>
      <c r="B2409">
        <v>169</v>
      </c>
      <c r="C2409">
        <v>2023</v>
      </c>
      <c r="E2409">
        <v>99</v>
      </c>
      <c r="G2409">
        <v>99</v>
      </c>
      <c r="H2409">
        <v>1</v>
      </c>
      <c r="I2409">
        <v>99</v>
      </c>
      <c r="J2409">
        <v>103</v>
      </c>
      <c r="K2409">
        <v>99</v>
      </c>
      <c r="L2409">
        <v>8</v>
      </c>
      <c r="M2409">
        <v>99</v>
      </c>
      <c r="N2409">
        <v>99</v>
      </c>
      <c r="O2409">
        <v>99</v>
      </c>
      <c r="P2409">
        <v>99</v>
      </c>
      <c r="Q2409">
        <v>14</v>
      </c>
      <c r="R2409">
        <v>49</v>
      </c>
      <c r="S2409">
        <v>8</v>
      </c>
      <c r="T2409">
        <v>6.1020408163265305</v>
      </c>
      <c r="U2409">
        <v>24.230612244897959</v>
      </c>
      <c r="V2409">
        <v>6.1224489795918364</v>
      </c>
      <c r="W2409">
        <v>2.0408163265306123</v>
      </c>
      <c r="X2409">
        <v>97.959183673469383</v>
      </c>
      <c r="Y2409">
        <v>40.816326530612251</v>
      </c>
      <c r="Z2409">
        <v>7.6865162640963378</v>
      </c>
      <c r="AA2409">
        <v>0</v>
      </c>
      <c r="AB2409">
        <v>2.0726094954870313</v>
      </c>
      <c r="AD2409">
        <v>52.361417995639293</v>
      </c>
      <c r="AF2409">
        <v>22.477064220183482</v>
      </c>
      <c r="AG2409">
        <v>28.308139812121503</v>
      </c>
      <c r="AH2409">
        <v>0</v>
      </c>
      <c r="AI2409">
        <v>0</v>
      </c>
    </row>
    <row r="2410" spans="1:37">
      <c r="A2410">
        <v>18</v>
      </c>
      <c r="B2410">
        <v>170</v>
      </c>
      <c r="C2410">
        <v>2023</v>
      </c>
      <c r="E2410">
        <v>99</v>
      </c>
      <c r="G2410">
        <v>99</v>
      </c>
      <c r="H2410">
        <v>2</v>
      </c>
      <c r="I2410">
        <v>99</v>
      </c>
      <c r="J2410">
        <v>106</v>
      </c>
      <c r="K2410">
        <v>99</v>
      </c>
      <c r="L2410">
        <v>8</v>
      </c>
      <c r="M2410">
        <v>99</v>
      </c>
      <c r="N2410">
        <v>99</v>
      </c>
      <c r="O2410">
        <v>99</v>
      </c>
      <c r="P2410">
        <v>99</v>
      </c>
      <c r="Q2410">
        <v>15</v>
      </c>
      <c r="R2410">
        <v>79</v>
      </c>
      <c r="S2410">
        <v>8</v>
      </c>
      <c r="T2410">
        <v>5.3417721518987351</v>
      </c>
      <c r="U2410">
        <v>19.754430379746847</v>
      </c>
      <c r="V2410">
        <v>11.39240506329114</v>
      </c>
      <c r="W2410">
        <v>1.2658227848101264</v>
      </c>
      <c r="X2410">
        <v>77.215189873417742</v>
      </c>
      <c r="Y2410">
        <v>24.050632911392405</v>
      </c>
      <c r="Z2410">
        <v>5.0591888444828887</v>
      </c>
      <c r="AA2410">
        <v>0</v>
      </c>
      <c r="AB2410">
        <v>1.7852140668673155</v>
      </c>
      <c r="AD2410">
        <v>39.94780021414136</v>
      </c>
      <c r="AF2410">
        <v>39.10891089108911</v>
      </c>
      <c r="AG2410">
        <v>37.149182318074701</v>
      </c>
      <c r="AH2410">
        <v>0</v>
      </c>
      <c r="AI2410">
        <v>42</v>
      </c>
      <c r="AJ2410">
        <v>102.66190476190478</v>
      </c>
      <c r="AK2410">
        <v>16.941920695893081</v>
      </c>
    </row>
    <row r="2411" spans="1:37">
      <c r="A2411">
        <v>18</v>
      </c>
      <c r="B2411">
        <v>171</v>
      </c>
      <c r="C2411">
        <v>2023</v>
      </c>
      <c r="E2411">
        <v>99</v>
      </c>
      <c r="G2411">
        <v>99</v>
      </c>
      <c r="H2411">
        <v>1</v>
      </c>
      <c r="I2411">
        <v>99</v>
      </c>
      <c r="J2411">
        <v>110</v>
      </c>
      <c r="K2411">
        <v>99</v>
      </c>
      <c r="L2411">
        <v>8</v>
      </c>
      <c r="M2411">
        <v>99</v>
      </c>
      <c r="N2411">
        <v>99</v>
      </c>
      <c r="O2411">
        <v>99</v>
      </c>
      <c r="P2411">
        <v>99</v>
      </c>
      <c r="Q2411">
        <v>44</v>
      </c>
      <c r="R2411">
        <v>108</v>
      </c>
      <c r="S2411">
        <v>8</v>
      </c>
      <c r="T2411">
        <v>8.6481481481481506</v>
      </c>
      <c r="U2411">
        <v>26.347222222222207</v>
      </c>
      <c r="V2411">
        <v>5.5555555555555562</v>
      </c>
      <c r="W2411">
        <v>50.925925925925917</v>
      </c>
      <c r="X2411">
        <v>95.370370370370367</v>
      </c>
      <c r="Y2411">
        <v>72.222222222222229</v>
      </c>
      <c r="Z2411">
        <v>5.8602625768079895</v>
      </c>
      <c r="AA2411">
        <v>0</v>
      </c>
      <c r="AB2411">
        <v>1.857491412745288</v>
      </c>
      <c r="AD2411">
        <v>45.430803171982923</v>
      </c>
      <c r="AF2411">
        <v>8.8524590163934391</v>
      </c>
      <c r="AG2411">
        <v>11.058602236204438</v>
      </c>
      <c r="AH2411">
        <v>0.92592592592592604</v>
      </c>
      <c r="AI2411">
        <v>94</v>
      </c>
      <c r="AJ2411">
        <v>108.72978723404258</v>
      </c>
      <c r="AK2411">
        <v>20.275388876242967</v>
      </c>
    </row>
    <row r="2412" spans="1:37">
      <c r="A2412">
        <v>18</v>
      </c>
      <c r="B2412">
        <v>172</v>
      </c>
      <c r="C2412">
        <v>2023</v>
      </c>
      <c r="E2412">
        <v>99</v>
      </c>
      <c r="G2412">
        <v>99</v>
      </c>
      <c r="H2412">
        <v>1</v>
      </c>
      <c r="I2412">
        <v>99</v>
      </c>
      <c r="J2412">
        <v>111</v>
      </c>
      <c r="K2412">
        <v>99</v>
      </c>
      <c r="L2412">
        <v>8</v>
      </c>
      <c r="M2412">
        <v>99</v>
      </c>
      <c r="N2412">
        <v>99</v>
      </c>
      <c r="O2412">
        <v>99</v>
      </c>
      <c r="P2412">
        <v>99</v>
      </c>
      <c r="Q2412">
        <v>6</v>
      </c>
      <c r="R2412">
        <v>17</v>
      </c>
      <c r="S2412">
        <v>8</v>
      </c>
      <c r="T2412">
        <v>7.2941176470588243</v>
      </c>
      <c r="U2412">
        <v>21.8</v>
      </c>
      <c r="V2412">
        <v>0</v>
      </c>
      <c r="W2412">
        <v>5.882352941176471</v>
      </c>
      <c r="X2412">
        <v>88.235294117647058</v>
      </c>
      <c r="Y2412">
        <v>35.294117647058826</v>
      </c>
      <c r="Z2412">
        <v>5.4410206654958575</v>
      </c>
      <c r="AA2412">
        <v>0</v>
      </c>
      <c r="AB2412">
        <v>1.636520910969832</v>
      </c>
      <c r="AD2412">
        <v>-3.9636965133125872</v>
      </c>
      <c r="AF2412">
        <v>12.977099236641219</v>
      </c>
      <c r="AG2412">
        <v>14.62221345433025</v>
      </c>
      <c r="AH2412">
        <v>0</v>
      </c>
      <c r="AI2412">
        <v>12</v>
      </c>
      <c r="AJ2412">
        <v>98.808333333333309</v>
      </c>
      <c r="AK2412">
        <v>21.471465901019258</v>
      </c>
    </row>
    <row r="2413" spans="1:37">
      <c r="A2413">
        <v>18</v>
      </c>
      <c r="B2413">
        <v>173</v>
      </c>
      <c r="C2413">
        <v>2023</v>
      </c>
      <c r="E2413">
        <v>99</v>
      </c>
      <c r="G2413">
        <v>99</v>
      </c>
      <c r="H2413">
        <v>1</v>
      </c>
      <c r="I2413">
        <v>99</v>
      </c>
      <c r="J2413">
        <v>116</v>
      </c>
      <c r="K2413">
        <v>99</v>
      </c>
      <c r="L2413">
        <v>8</v>
      </c>
      <c r="M2413">
        <v>99</v>
      </c>
      <c r="N2413">
        <v>99</v>
      </c>
      <c r="O2413">
        <v>99</v>
      </c>
      <c r="P2413">
        <v>99</v>
      </c>
      <c r="Q2413">
        <v>12</v>
      </c>
      <c r="R2413">
        <v>26</v>
      </c>
      <c r="S2413">
        <v>8</v>
      </c>
      <c r="T2413">
        <v>7.5384615384615374</v>
      </c>
      <c r="U2413">
        <v>30.18076923076924</v>
      </c>
      <c r="V2413">
        <v>11.53846153846154</v>
      </c>
      <c r="W2413">
        <v>11.53846153846154</v>
      </c>
      <c r="X2413">
        <v>100</v>
      </c>
      <c r="Y2413">
        <v>96.153846153846175</v>
      </c>
      <c r="Z2413">
        <v>6.1909374977132181</v>
      </c>
      <c r="AA2413">
        <v>0</v>
      </c>
      <c r="AB2413">
        <v>1.9851519847021453</v>
      </c>
      <c r="AD2413">
        <v>-3.7337472501452025</v>
      </c>
      <c r="AF2413">
        <v>7.9027355623100304</v>
      </c>
      <c r="AG2413">
        <v>11.048222456881376</v>
      </c>
      <c r="AH2413">
        <v>0</v>
      </c>
      <c r="AI2413">
        <v>0</v>
      </c>
    </row>
    <row r="2414" spans="1:37">
      <c r="A2414">
        <v>18</v>
      </c>
      <c r="B2414">
        <v>174</v>
      </c>
      <c r="C2414">
        <v>2023</v>
      </c>
      <c r="E2414">
        <v>99</v>
      </c>
      <c r="G2414">
        <v>99</v>
      </c>
      <c r="H2414">
        <v>2</v>
      </c>
      <c r="I2414">
        <v>99</v>
      </c>
      <c r="J2414">
        <v>117</v>
      </c>
      <c r="K2414">
        <v>99</v>
      </c>
      <c r="L2414">
        <v>8</v>
      </c>
      <c r="M2414">
        <v>99</v>
      </c>
      <c r="N2414">
        <v>99</v>
      </c>
      <c r="O2414">
        <v>99</v>
      </c>
      <c r="P2414">
        <v>99</v>
      </c>
      <c r="Q2414">
        <v>4</v>
      </c>
      <c r="R2414">
        <v>13</v>
      </c>
      <c r="S2414">
        <v>8</v>
      </c>
      <c r="T2414">
        <v>6.3846153846153859</v>
      </c>
      <c r="U2414">
        <v>19.038461538461544</v>
      </c>
      <c r="V2414">
        <v>7.6923076923076898</v>
      </c>
      <c r="W2414">
        <v>7.6923076923076898</v>
      </c>
      <c r="X2414">
        <v>61.538461538461519</v>
      </c>
      <c r="Y2414">
        <v>30.769230769230759</v>
      </c>
      <c r="Z2414">
        <v>6.6305282840391913</v>
      </c>
      <c r="AA2414">
        <v>0</v>
      </c>
      <c r="AB2414">
        <v>1.777572308967897</v>
      </c>
      <c r="AD2414">
        <v>44.972698288281059</v>
      </c>
      <c r="AF2414">
        <v>16.455696202531644</v>
      </c>
      <c r="AG2414">
        <v>17.040760121178739</v>
      </c>
      <c r="AH2414">
        <v>0</v>
      </c>
      <c r="AI2414">
        <v>12</v>
      </c>
      <c r="AJ2414">
        <v>94.008333333333312</v>
      </c>
      <c r="AK2414">
        <v>21.266362755641673</v>
      </c>
    </row>
    <row r="2415" spans="1:37">
      <c r="A2415">
        <v>18</v>
      </c>
      <c r="B2415">
        <v>175</v>
      </c>
      <c r="C2415">
        <v>2023</v>
      </c>
      <c r="E2415">
        <v>99</v>
      </c>
      <c r="G2415">
        <v>99</v>
      </c>
      <c r="H2415">
        <v>1</v>
      </c>
      <c r="I2415">
        <v>99</v>
      </c>
      <c r="J2415">
        <v>134</v>
      </c>
      <c r="K2415">
        <v>99</v>
      </c>
      <c r="L2415">
        <v>8</v>
      </c>
      <c r="M2415">
        <v>99</v>
      </c>
      <c r="N2415">
        <v>99</v>
      </c>
      <c r="O2415">
        <v>99</v>
      </c>
      <c r="P2415">
        <v>99</v>
      </c>
      <c r="Q2415">
        <v>65</v>
      </c>
      <c r="R2415">
        <v>183</v>
      </c>
      <c r="S2415">
        <v>8</v>
      </c>
      <c r="T2415">
        <v>7.6229508196721314</v>
      </c>
      <c r="U2415">
        <v>26.067759562841527</v>
      </c>
      <c r="V2415">
        <v>6.0109289617486308</v>
      </c>
      <c r="W2415">
        <v>13.11475409836066</v>
      </c>
      <c r="X2415">
        <v>98.360655737704931</v>
      </c>
      <c r="Y2415">
        <v>68.306010928961769</v>
      </c>
      <c r="Z2415">
        <v>5.5586686013635722</v>
      </c>
      <c r="AA2415">
        <v>0</v>
      </c>
      <c r="AB2415">
        <v>1.8302014081249649</v>
      </c>
      <c r="AD2415">
        <v>39.859081141501221</v>
      </c>
      <c r="AF2415">
        <v>11.648631444939531</v>
      </c>
      <c r="AG2415">
        <v>14.747170604583291</v>
      </c>
      <c r="AH2415">
        <v>0.54644808743169404</v>
      </c>
      <c r="AI2415">
        <v>0</v>
      </c>
    </row>
    <row r="2416" spans="1:37">
      <c r="A2416">
        <v>18</v>
      </c>
      <c r="B2416">
        <v>176</v>
      </c>
      <c r="C2416">
        <v>2023</v>
      </c>
      <c r="E2416">
        <v>99</v>
      </c>
      <c r="G2416">
        <v>99</v>
      </c>
      <c r="H2416">
        <v>2</v>
      </c>
      <c r="I2416">
        <v>99</v>
      </c>
      <c r="J2416">
        <v>141</v>
      </c>
      <c r="K2416">
        <v>99</v>
      </c>
      <c r="L2416">
        <v>8</v>
      </c>
      <c r="M2416">
        <v>99</v>
      </c>
      <c r="N2416">
        <v>99</v>
      </c>
      <c r="O2416">
        <v>99</v>
      </c>
      <c r="P2416">
        <v>99</v>
      </c>
      <c r="Q2416">
        <v>28</v>
      </c>
      <c r="R2416">
        <v>124</v>
      </c>
      <c r="S2416">
        <v>8</v>
      </c>
      <c r="T2416">
        <v>7.7096774193548399</v>
      </c>
      <c r="U2416">
        <v>25.609677419354831</v>
      </c>
      <c r="V2416">
        <v>4.0322580645161281</v>
      </c>
      <c r="W2416">
        <v>11.29032258064516</v>
      </c>
      <c r="X2416">
        <v>92.741935483870975</v>
      </c>
      <c r="Y2416">
        <v>67.741935483870975</v>
      </c>
      <c r="Z2416">
        <v>6.4394502289233548</v>
      </c>
      <c r="AA2416">
        <v>0</v>
      </c>
      <c r="AB2416">
        <v>1.7216561491603732</v>
      </c>
      <c r="AD2416">
        <v>44.848742643840609</v>
      </c>
      <c r="AF2416">
        <v>13.686534216335543</v>
      </c>
      <c r="AG2416">
        <v>17.955038899945723</v>
      </c>
      <c r="AH2416">
        <v>0</v>
      </c>
      <c r="AI2416">
        <v>0</v>
      </c>
    </row>
    <row r="2417" spans="1:37">
      <c r="A2417">
        <v>18</v>
      </c>
      <c r="B2417">
        <v>177</v>
      </c>
      <c r="C2417">
        <v>2023</v>
      </c>
      <c r="E2417">
        <v>99</v>
      </c>
      <c r="G2417">
        <v>99</v>
      </c>
      <c r="H2417">
        <v>2</v>
      </c>
      <c r="I2417">
        <v>99</v>
      </c>
      <c r="J2417">
        <v>143</v>
      </c>
      <c r="K2417">
        <v>99</v>
      </c>
      <c r="L2417">
        <v>8</v>
      </c>
      <c r="M2417">
        <v>99</v>
      </c>
      <c r="N2417">
        <v>99</v>
      </c>
      <c r="O2417">
        <v>99</v>
      </c>
      <c r="P2417">
        <v>99</v>
      </c>
      <c r="Q2417">
        <v>10</v>
      </c>
      <c r="R2417">
        <v>42</v>
      </c>
      <c r="S2417">
        <v>8</v>
      </c>
      <c r="T2417">
        <v>6.8571428571428559</v>
      </c>
      <c r="U2417">
        <v>25.438095238095233</v>
      </c>
      <c r="V2417">
        <v>14.285714285714288</v>
      </c>
      <c r="W2417">
        <v>4.7619047619047636</v>
      </c>
      <c r="X2417">
        <v>97.61904761904762</v>
      </c>
      <c r="Y2417">
        <v>73.809523809523782</v>
      </c>
      <c r="Z2417">
        <v>4.8257717064069992</v>
      </c>
      <c r="AA2417">
        <v>0</v>
      </c>
      <c r="AB2417">
        <v>1.8461211404742996</v>
      </c>
      <c r="AD2417">
        <v>54.527392466081395</v>
      </c>
      <c r="AF2417">
        <v>14.840989399293283</v>
      </c>
      <c r="AG2417">
        <v>17.83341679185444</v>
      </c>
      <c r="AH2417">
        <v>0</v>
      </c>
      <c r="AI2417">
        <v>0</v>
      </c>
    </row>
    <row r="2418" spans="1:37">
      <c r="A2418">
        <v>18</v>
      </c>
      <c r="B2418">
        <v>178</v>
      </c>
      <c r="C2418">
        <v>2023</v>
      </c>
      <c r="E2418">
        <v>99</v>
      </c>
      <c r="G2418">
        <v>99</v>
      </c>
      <c r="H2418">
        <v>2</v>
      </c>
      <c r="I2418">
        <v>99</v>
      </c>
      <c r="J2418">
        <v>147</v>
      </c>
      <c r="K2418">
        <v>99</v>
      </c>
      <c r="L2418">
        <v>8</v>
      </c>
      <c r="M2418">
        <v>99</v>
      </c>
      <c r="N2418">
        <v>99</v>
      </c>
      <c r="O2418">
        <v>99</v>
      </c>
      <c r="P2418">
        <v>99</v>
      </c>
      <c r="Q2418">
        <v>4</v>
      </c>
      <c r="R2418">
        <v>16</v>
      </c>
      <c r="S2418">
        <v>8</v>
      </c>
      <c r="T2418">
        <v>8.75</v>
      </c>
      <c r="U2418">
        <v>21.756249999999994</v>
      </c>
      <c r="V2418">
        <v>0</v>
      </c>
      <c r="W2418">
        <v>31.25</v>
      </c>
      <c r="X2418">
        <v>81.25</v>
      </c>
      <c r="Y2418">
        <v>50</v>
      </c>
      <c r="Z2418">
        <v>5.2148788037211444</v>
      </c>
      <c r="AA2418">
        <v>0</v>
      </c>
      <c r="AB2418">
        <v>2.25</v>
      </c>
      <c r="AD2418">
        <v>75.864658583761994</v>
      </c>
      <c r="AF2418">
        <v>21.052631578947377</v>
      </c>
      <c r="AG2418">
        <v>25.81578166716108</v>
      </c>
      <c r="AH2418">
        <v>0</v>
      </c>
      <c r="AI2418">
        <v>0</v>
      </c>
    </row>
    <row r="2419" spans="1:37">
      <c r="A2419">
        <v>18</v>
      </c>
      <c r="B2419">
        <v>179</v>
      </c>
      <c r="C2419">
        <v>2023</v>
      </c>
      <c r="E2419">
        <v>99</v>
      </c>
      <c r="G2419">
        <v>99</v>
      </c>
      <c r="H2419">
        <v>1</v>
      </c>
      <c r="I2419">
        <v>99</v>
      </c>
      <c r="J2419">
        <v>155</v>
      </c>
      <c r="K2419">
        <v>99</v>
      </c>
      <c r="L2419">
        <v>8</v>
      </c>
      <c r="M2419">
        <v>99</v>
      </c>
      <c r="N2419">
        <v>99</v>
      </c>
      <c r="O2419">
        <v>99</v>
      </c>
      <c r="P2419">
        <v>99</v>
      </c>
      <c r="Q2419">
        <v>33</v>
      </c>
      <c r="R2419">
        <v>117</v>
      </c>
      <c r="S2419">
        <v>8</v>
      </c>
      <c r="T2419">
        <v>8.2051282051282044</v>
      </c>
      <c r="U2419">
        <v>29.282905982905994</v>
      </c>
      <c r="V2419">
        <v>5.9829059829059821</v>
      </c>
      <c r="W2419">
        <v>28.205128205128201</v>
      </c>
      <c r="X2419">
        <v>99.145299145299134</v>
      </c>
      <c r="Y2419">
        <v>86.324786324786302</v>
      </c>
      <c r="Z2419">
        <v>6.3117485163020017</v>
      </c>
      <c r="AA2419">
        <v>0</v>
      </c>
      <c r="AB2419">
        <v>2.344436810392303</v>
      </c>
      <c r="AD2419">
        <v>23.191164879475256</v>
      </c>
      <c r="AF2419">
        <v>7.4191502853519342</v>
      </c>
      <c r="AG2419">
        <v>10.009231829947362</v>
      </c>
      <c r="AH2419">
        <v>0</v>
      </c>
      <c r="AI2419">
        <v>0</v>
      </c>
    </row>
    <row r="2420" spans="1:37">
      <c r="A2420">
        <v>18</v>
      </c>
      <c r="B2420">
        <v>180</v>
      </c>
      <c r="C2420">
        <v>2023</v>
      </c>
      <c r="E2420">
        <v>99</v>
      </c>
      <c r="G2420">
        <v>99</v>
      </c>
      <c r="H2420">
        <v>2</v>
      </c>
      <c r="I2420">
        <v>99</v>
      </c>
      <c r="J2420">
        <v>160</v>
      </c>
      <c r="K2420">
        <v>99</v>
      </c>
      <c r="L2420">
        <v>8</v>
      </c>
      <c r="M2420">
        <v>99</v>
      </c>
      <c r="N2420">
        <v>99</v>
      </c>
      <c r="O2420">
        <v>99</v>
      </c>
      <c r="P2420">
        <v>99</v>
      </c>
      <c r="Q2420">
        <v>12</v>
      </c>
      <c r="R2420">
        <v>82</v>
      </c>
      <c r="S2420">
        <v>8</v>
      </c>
      <c r="T2420">
        <v>7.9878048780487809</v>
      </c>
      <c r="U2420">
        <v>28.026829268292673</v>
      </c>
      <c r="V2420">
        <v>1.2195121951219512</v>
      </c>
      <c r="W2420">
        <v>48.780487804878049</v>
      </c>
      <c r="X2420">
        <v>80.487804878048777</v>
      </c>
      <c r="Y2420">
        <v>64.634146341463421</v>
      </c>
      <c r="Z2420">
        <v>10.634917738859784</v>
      </c>
      <c r="AA2420">
        <v>0</v>
      </c>
      <c r="AB2420">
        <v>2.3555533886553004</v>
      </c>
      <c r="AD2420">
        <v>85.640836437387605</v>
      </c>
      <c r="AF2420">
        <v>29.496402877697843</v>
      </c>
      <c r="AG2420">
        <v>43.265936217478064</v>
      </c>
      <c r="AH2420">
        <v>50</v>
      </c>
      <c r="AI2420">
        <v>80</v>
      </c>
      <c r="AJ2420">
        <v>109.7475</v>
      </c>
      <c r="AK2420">
        <v>20.591998660474125</v>
      </c>
    </row>
    <row r="2421" spans="1:37">
      <c r="A2421">
        <v>18</v>
      </c>
      <c r="B2421">
        <v>181</v>
      </c>
      <c r="C2421">
        <v>2023</v>
      </c>
      <c r="E2421">
        <v>99</v>
      </c>
      <c r="G2421">
        <v>99</v>
      </c>
      <c r="H2421">
        <v>1</v>
      </c>
      <c r="I2421">
        <v>99</v>
      </c>
      <c r="J2421">
        <v>171</v>
      </c>
      <c r="K2421">
        <v>99</v>
      </c>
      <c r="L2421">
        <v>8</v>
      </c>
      <c r="M2421">
        <v>99</v>
      </c>
      <c r="N2421">
        <v>99</v>
      </c>
      <c r="O2421">
        <v>99</v>
      </c>
      <c r="P2421">
        <v>99</v>
      </c>
      <c r="R2421">
        <v>0</v>
      </c>
    </row>
    <row r="2422" spans="1:37">
      <c r="A2422">
        <v>18</v>
      </c>
      <c r="B2422">
        <v>182</v>
      </c>
      <c r="C2422">
        <v>2023</v>
      </c>
      <c r="E2422">
        <v>99</v>
      </c>
      <c r="G2422">
        <v>99</v>
      </c>
      <c r="H2422">
        <v>2</v>
      </c>
      <c r="I2422">
        <v>99</v>
      </c>
      <c r="J2422">
        <v>175</v>
      </c>
      <c r="K2422">
        <v>99</v>
      </c>
      <c r="L2422">
        <v>8</v>
      </c>
      <c r="M2422">
        <v>99</v>
      </c>
      <c r="N2422">
        <v>99</v>
      </c>
      <c r="O2422">
        <v>99</v>
      </c>
      <c r="P2422">
        <v>99</v>
      </c>
      <c r="Q2422">
        <v>10</v>
      </c>
      <c r="R2422">
        <v>24</v>
      </c>
      <c r="S2422">
        <v>8</v>
      </c>
      <c r="T2422">
        <v>8</v>
      </c>
      <c r="U2422">
        <v>28.904166666666654</v>
      </c>
      <c r="V2422">
        <v>8.3333333333333357</v>
      </c>
      <c r="W2422">
        <v>16.666666666666671</v>
      </c>
      <c r="X2422">
        <v>100</v>
      </c>
      <c r="Y2422">
        <v>95.833333333333314</v>
      </c>
      <c r="Z2422">
        <v>5.1377264075551423</v>
      </c>
      <c r="AA2422">
        <v>0</v>
      </c>
      <c r="AB2422">
        <v>1.9364916731037081</v>
      </c>
      <c r="AD2422">
        <v>17.212500768503471</v>
      </c>
      <c r="AF2422">
        <v>4.6242774566473992</v>
      </c>
      <c r="AG2422">
        <v>6.1570277274825136</v>
      </c>
      <c r="AH2422">
        <v>0</v>
      </c>
      <c r="AI2422">
        <v>0</v>
      </c>
    </row>
    <row r="2423" spans="1:37">
      <c r="A2423">
        <v>18</v>
      </c>
      <c r="B2423">
        <v>183</v>
      </c>
      <c r="C2423">
        <v>2023</v>
      </c>
      <c r="E2423">
        <v>99</v>
      </c>
      <c r="G2423">
        <v>99</v>
      </c>
      <c r="H2423">
        <v>2</v>
      </c>
      <c r="I2423">
        <v>99</v>
      </c>
      <c r="J2423">
        <v>177</v>
      </c>
      <c r="K2423">
        <v>99</v>
      </c>
      <c r="L2423">
        <v>8</v>
      </c>
      <c r="M2423">
        <v>99</v>
      </c>
      <c r="N2423">
        <v>99</v>
      </c>
      <c r="O2423">
        <v>99</v>
      </c>
      <c r="P2423">
        <v>99</v>
      </c>
      <c r="Q2423">
        <v>5</v>
      </c>
      <c r="R2423">
        <v>11</v>
      </c>
      <c r="S2423">
        <v>8</v>
      </c>
      <c r="T2423">
        <v>8</v>
      </c>
      <c r="U2423">
        <v>27.854545454545448</v>
      </c>
      <c r="V2423">
        <v>0</v>
      </c>
      <c r="W2423">
        <v>9.0909090909090917</v>
      </c>
      <c r="X2423">
        <v>100</v>
      </c>
      <c r="Y2423">
        <v>81.818181818181813</v>
      </c>
      <c r="Z2423">
        <v>6.6243852045939482</v>
      </c>
      <c r="AA2423">
        <v>0</v>
      </c>
      <c r="AB2423">
        <v>1.2792042981336624</v>
      </c>
      <c r="AD2423">
        <v>86.253728034533921</v>
      </c>
      <c r="AF2423">
        <v>5.7291666666666679</v>
      </c>
      <c r="AG2423">
        <v>7.6405166824597268</v>
      </c>
      <c r="AH2423">
        <v>0</v>
      </c>
    </row>
    <row r="2424" spans="1:37">
      <c r="A2424">
        <v>18</v>
      </c>
      <c r="B2424">
        <v>184</v>
      </c>
      <c r="C2424">
        <v>2023</v>
      </c>
      <c r="E2424">
        <v>99</v>
      </c>
      <c r="G2424">
        <v>99</v>
      </c>
      <c r="H2424">
        <v>2</v>
      </c>
      <c r="I2424">
        <v>99</v>
      </c>
      <c r="J2424">
        <v>178</v>
      </c>
      <c r="K2424">
        <v>99</v>
      </c>
      <c r="L2424">
        <v>8</v>
      </c>
      <c r="M2424">
        <v>99</v>
      </c>
      <c r="N2424">
        <v>99</v>
      </c>
      <c r="O2424">
        <v>99</v>
      </c>
      <c r="P2424">
        <v>99</v>
      </c>
      <c r="Q2424">
        <v>9</v>
      </c>
      <c r="R2424">
        <v>58</v>
      </c>
      <c r="S2424">
        <v>8</v>
      </c>
      <c r="T2424">
        <v>5.6724137931034484</v>
      </c>
      <c r="U2424">
        <v>23.813793103448276</v>
      </c>
      <c r="V2424">
        <v>13.793103448275859</v>
      </c>
      <c r="W2424">
        <v>3.4482758620689653</v>
      </c>
      <c r="X2424">
        <v>98.275862068965509</v>
      </c>
      <c r="Y2424">
        <v>51.724137931034491</v>
      </c>
      <c r="Z2424">
        <v>4.7045263705273044</v>
      </c>
      <c r="AA2424">
        <v>0</v>
      </c>
      <c r="AB2424">
        <v>1.8512617415351671</v>
      </c>
      <c r="AD2424">
        <v>51.562356731622202</v>
      </c>
      <c r="AF2424">
        <v>29</v>
      </c>
      <c r="AG2424">
        <v>35.633755579061429</v>
      </c>
      <c r="AH2424">
        <v>5.1724137931034484</v>
      </c>
      <c r="AI2424">
        <v>0</v>
      </c>
    </row>
    <row r="2425" spans="1:37">
      <c r="A2425">
        <v>18</v>
      </c>
      <c r="B2425">
        <v>185</v>
      </c>
      <c r="C2425">
        <v>2023</v>
      </c>
      <c r="E2425">
        <v>99</v>
      </c>
      <c r="G2425">
        <v>99</v>
      </c>
      <c r="H2425">
        <v>2</v>
      </c>
      <c r="I2425">
        <v>99</v>
      </c>
      <c r="J2425">
        <v>181</v>
      </c>
      <c r="K2425">
        <v>99</v>
      </c>
      <c r="L2425">
        <v>8</v>
      </c>
      <c r="M2425">
        <v>99</v>
      </c>
      <c r="N2425">
        <v>99</v>
      </c>
      <c r="O2425">
        <v>99</v>
      </c>
      <c r="P2425">
        <v>99</v>
      </c>
      <c r="Q2425">
        <v>12</v>
      </c>
      <c r="R2425">
        <v>57</v>
      </c>
      <c r="S2425">
        <v>8</v>
      </c>
      <c r="T2425">
        <v>7.5789473684210495</v>
      </c>
      <c r="U2425">
        <v>27.58771929824562</v>
      </c>
      <c r="V2425">
        <v>7.0175438596491215</v>
      </c>
      <c r="W2425">
        <v>14.035087719298245</v>
      </c>
      <c r="X2425">
        <v>100</v>
      </c>
      <c r="Y2425">
        <v>80.701754385964946</v>
      </c>
      <c r="Z2425">
        <v>5.7354566705234724</v>
      </c>
      <c r="AA2425">
        <v>0</v>
      </c>
      <c r="AB2425">
        <v>1.9819126719750275</v>
      </c>
      <c r="AD2425">
        <v>51.256433612590946</v>
      </c>
      <c r="AF2425">
        <v>14.84375</v>
      </c>
      <c r="AG2425">
        <v>19.863576075285788</v>
      </c>
      <c r="AH2425">
        <v>0</v>
      </c>
      <c r="AI2425">
        <v>0</v>
      </c>
    </row>
    <row r="2426" spans="1:37">
      <c r="A2426">
        <v>18</v>
      </c>
      <c r="B2426">
        <v>186</v>
      </c>
      <c r="C2426">
        <v>2023</v>
      </c>
      <c r="E2426">
        <v>99</v>
      </c>
      <c r="G2426">
        <v>99</v>
      </c>
      <c r="H2426">
        <v>1</v>
      </c>
      <c r="I2426">
        <v>99</v>
      </c>
      <c r="J2426">
        <v>262</v>
      </c>
      <c r="K2426">
        <v>99</v>
      </c>
      <c r="L2426">
        <v>8</v>
      </c>
      <c r="M2426">
        <v>99</v>
      </c>
      <c r="N2426">
        <v>99</v>
      </c>
      <c r="O2426">
        <v>99</v>
      </c>
      <c r="P2426">
        <v>99</v>
      </c>
      <c r="R2426">
        <v>0</v>
      </c>
    </row>
    <row r="2427" spans="1:37">
      <c r="A2427">
        <v>18</v>
      </c>
      <c r="B2427">
        <v>187</v>
      </c>
      <c r="C2427">
        <v>2023</v>
      </c>
      <c r="E2427">
        <v>99</v>
      </c>
      <c r="G2427">
        <v>99</v>
      </c>
      <c r="H2427">
        <v>1</v>
      </c>
      <c r="I2427">
        <v>99</v>
      </c>
      <c r="J2427">
        <v>309</v>
      </c>
      <c r="K2427">
        <v>99</v>
      </c>
      <c r="L2427">
        <v>8</v>
      </c>
      <c r="M2427">
        <v>99</v>
      </c>
      <c r="N2427">
        <v>99</v>
      </c>
      <c r="O2427">
        <v>99</v>
      </c>
      <c r="P2427">
        <v>99</v>
      </c>
      <c r="Q2427">
        <v>31</v>
      </c>
      <c r="R2427">
        <v>119</v>
      </c>
      <c r="S2427">
        <v>8</v>
      </c>
      <c r="T2427">
        <v>8</v>
      </c>
      <c r="U2427">
        <v>24.084873949579809</v>
      </c>
      <c r="V2427">
        <v>2.521008403361344</v>
      </c>
      <c r="W2427">
        <v>21.84873949579832</v>
      </c>
      <c r="X2427">
        <v>90.756302521008394</v>
      </c>
      <c r="Y2427">
        <v>58.82352941176471</v>
      </c>
      <c r="Z2427">
        <v>5.9116696820348649</v>
      </c>
      <c r="AA2427">
        <v>0</v>
      </c>
      <c r="AB2427">
        <v>2.2677868380553634</v>
      </c>
      <c r="AD2427">
        <v>49.098562280781323</v>
      </c>
      <c r="AF2427">
        <v>34.897360703812311</v>
      </c>
      <c r="AG2427">
        <v>40.702975218348357</v>
      </c>
      <c r="AH2427">
        <v>0</v>
      </c>
      <c r="AI2427">
        <v>0</v>
      </c>
    </row>
    <row r="2428" spans="1:37">
      <c r="A2428">
        <v>18</v>
      </c>
      <c r="B2428">
        <v>188</v>
      </c>
      <c r="C2428">
        <v>2023</v>
      </c>
      <c r="E2428">
        <v>99</v>
      </c>
      <c r="G2428">
        <v>99</v>
      </c>
      <c r="H2428">
        <v>2</v>
      </c>
      <c r="I2428">
        <v>99</v>
      </c>
      <c r="J2428">
        <v>470</v>
      </c>
      <c r="K2428">
        <v>99</v>
      </c>
      <c r="L2428">
        <v>8</v>
      </c>
      <c r="M2428">
        <v>99</v>
      </c>
      <c r="N2428">
        <v>99</v>
      </c>
      <c r="O2428">
        <v>99</v>
      </c>
      <c r="P2428">
        <v>99</v>
      </c>
      <c r="Q2428">
        <v>22</v>
      </c>
      <c r="R2428">
        <v>115</v>
      </c>
      <c r="S2428">
        <v>8</v>
      </c>
      <c r="T2428">
        <v>6.591304347826088</v>
      </c>
      <c r="U2428">
        <v>21.676521739130436</v>
      </c>
      <c r="V2428">
        <v>6.0869565217391308</v>
      </c>
      <c r="W2428">
        <v>3.4782608695652173</v>
      </c>
      <c r="X2428">
        <v>75.652173913043484</v>
      </c>
      <c r="Y2428">
        <v>40.869565217391305</v>
      </c>
      <c r="Z2428">
        <v>6.887598564714537</v>
      </c>
      <c r="AA2428">
        <v>0</v>
      </c>
      <c r="AB2428">
        <v>1.6934433774383451</v>
      </c>
      <c r="AD2428">
        <v>48.026620581666648</v>
      </c>
      <c r="AF2428">
        <v>51.569506726457405</v>
      </c>
      <c r="AG2428">
        <v>55.583303603282175</v>
      </c>
      <c r="AH2428">
        <v>4.3478260869565215</v>
      </c>
      <c r="AI2428">
        <v>0</v>
      </c>
    </row>
    <row r="2429" spans="1:37">
      <c r="A2429">
        <v>18</v>
      </c>
      <c r="B2429">
        <v>189</v>
      </c>
      <c r="C2429">
        <v>2023</v>
      </c>
      <c r="E2429">
        <v>99</v>
      </c>
      <c r="G2429">
        <v>99</v>
      </c>
      <c r="H2429">
        <v>2</v>
      </c>
      <c r="I2429">
        <v>99</v>
      </c>
      <c r="J2429">
        <v>629</v>
      </c>
      <c r="K2429">
        <v>99</v>
      </c>
      <c r="L2429">
        <v>8</v>
      </c>
      <c r="M2429">
        <v>99</v>
      </c>
      <c r="N2429">
        <v>99</v>
      </c>
      <c r="O2429">
        <v>99</v>
      </c>
      <c r="P2429">
        <v>99</v>
      </c>
      <c r="Q2429">
        <v>3</v>
      </c>
      <c r="R2429">
        <v>44</v>
      </c>
      <c r="S2429">
        <v>8</v>
      </c>
      <c r="T2429">
        <v>7.8636363636363615</v>
      </c>
      <c r="U2429">
        <v>26.57954545454546</v>
      </c>
      <c r="V2429">
        <v>9.0909090909090917</v>
      </c>
      <c r="W2429">
        <v>20.454545454545453</v>
      </c>
      <c r="X2429">
        <v>100</v>
      </c>
      <c r="Y2429">
        <v>81.818181818181813</v>
      </c>
      <c r="Z2429">
        <v>4.4448938807996345</v>
      </c>
      <c r="AA2429">
        <v>0</v>
      </c>
      <c r="AB2429">
        <v>2.116932913126369</v>
      </c>
      <c r="AD2429">
        <v>8.8105129055317608</v>
      </c>
      <c r="AF2429">
        <v>29.139072847682119</v>
      </c>
      <c r="AG2429">
        <v>32.852969267936409</v>
      </c>
      <c r="AH2429">
        <v>0</v>
      </c>
    </row>
    <row r="2430" spans="1:37">
      <c r="A2430">
        <v>18</v>
      </c>
      <c r="B2430">
        <v>190</v>
      </c>
      <c r="C2430">
        <v>2023</v>
      </c>
      <c r="E2430">
        <v>99</v>
      </c>
      <c r="G2430">
        <v>99</v>
      </c>
      <c r="H2430">
        <v>1</v>
      </c>
      <c r="I2430">
        <v>99</v>
      </c>
      <c r="J2430">
        <v>643</v>
      </c>
      <c r="K2430">
        <v>99</v>
      </c>
      <c r="L2430">
        <v>8</v>
      </c>
      <c r="M2430">
        <v>99</v>
      </c>
      <c r="N2430">
        <v>99</v>
      </c>
      <c r="O2430">
        <v>99</v>
      </c>
      <c r="P2430">
        <v>99</v>
      </c>
      <c r="Q2430">
        <v>3</v>
      </c>
      <c r="R2430">
        <v>4</v>
      </c>
      <c r="S2430">
        <v>8</v>
      </c>
      <c r="T2430">
        <v>8.75</v>
      </c>
      <c r="U2430">
        <v>26.2</v>
      </c>
      <c r="V2430">
        <v>0</v>
      </c>
      <c r="W2430">
        <v>25</v>
      </c>
      <c r="X2430">
        <v>100</v>
      </c>
      <c r="Y2430">
        <v>100</v>
      </c>
      <c r="Z2430">
        <v>1.437010786319971</v>
      </c>
      <c r="AA2430">
        <v>0</v>
      </c>
      <c r="AB2430">
        <v>1.299038105676658</v>
      </c>
      <c r="AD2430">
        <v>-92.407491424389477</v>
      </c>
      <c r="AF2430">
        <v>1.290322580645161</v>
      </c>
      <c r="AG2430">
        <v>1.7181172844566117</v>
      </c>
      <c r="AH2430">
        <v>0</v>
      </c>
      <c r="AI2430">
        <v>0</v>
      </c>
    </row>
    <row r="2431" spans="1:37">
      <c r="A2431">
        <v>18</v>
      </c>
      <c r="B2431">
        <v>191</v>
      </c>
      <c r="C2431">
        <v>2023</v>
      </c>
      <c r="E2431">
        <v>99</v>
      </c>
      <c r="G2431">
        <v>99</v>
      </c>
      <c r="H2431">
        <v>2</v>
      </c>
      <c r="I2431">
        <v>99</v>
      </c>
      <c r="J2431">
        <v>704</v>
      </c>
      <c r="K2431">
        <v>99</v>
      </c>
      <c r="L2431">
        <v>8</v>
      </c>
      <c r="M2431">
        <v>99</v>
      </c>
      <c r="N2431">
        <v>99</v>
      </c>
      <c r="O2431">
        <v>99</v>
      </c>
      <c r="P2431">
        <v>99</v>
      </c>
      <c r="R2431">
        <v>0</v>
      </c>
    </row>
    <row r="2432" spans="1:37">
      <c r="A2432">
        <v>18</v>
      </c>
      <c r="B2432">
        <v>192</v>
      </c>
      <c r="C2432">
        <v>2023</v>
      </c>
      <c r="E2432">
        <v>99</v>
      </c>
      <c r="G2432">
        <v>99</v>
      </c>
      <c r="H2432">
        <v>1</v>
      </c>
      <c r="I2432">
        <v>99</v>
      </c>
      <c r="J2432">
        <v>802</v>
      </c>
      <c r="K2432">
        <v>99</v>
      </c>
      <c r="L2432">
        <v>8</v>
      </c>
      <c r="M2432">
        <v>99</v>
      </c>
      <c r="N2432">
        <v>99</v>
      </c>
      <c r="O2432">
        <v>99</v>
      </c>
      <c r="P2432">
        <v>99</v>
      </c>
      <c r="R2432">
        <v>0</v>
      </c>
    </row>
    <row r="2433" spans="1:18">
      <c r="A2433">
        <v>18</v>
      </c>
      <c r="B2433">
        <v>193</v>
      </c>
      <c r="C2433">
        <v>2023</v>
      </c>
      <c r="E2433">
        <v>99</v>
      </c>
      <c r="G2433">
        <v>99</v>
      </c>
      <c r="H2433">
        <v>1</v>
      </c>
      <c r="I2433">
        <v>99</v>
      </c>
      <c r="J2433">
        <v>103</v>
      </c>
      <c r="K2433">
        <v>99</v>
      </c>
      <c r="L2433">
        <v>9</v>
      </c>
      <c r="M2433">
        <v>99</v>
      </c>
      <c r="N2433">
        <v>99</v>
      </c>
      <c r="O2433">
        <v>99</v>
      </c>
      <c r="P2433">
        <v>99</v>
      </c>
      <c r="R2433">
        <v>0</v>
      </c>
    </row>
    <row r="2434" spans="1:18">
      <c r="A2434">
        <v>18</v>
      </c>
      <c r="B2434">
        <v>194</v>
      </c>
      <c r="C2434">
        <v>2023</v>
      </c>
      <c r="E2434">
        <v>99</v>
      </c>
      <c r="G2434">
        <v>99</v>
      </c>
      <c r="H2434">
        <v>2</v>
      </c>
      <c r="I2434">
        <v>99</v>
      </c>
      <c r="J2434">
        <v>106</v>
      </c>
      <c r="K2434">
        <v>99</v>
      </c>
      <c r="L2434">
        <v>9</v>
      </c>
      <c r="M2434">
        <v>99</v>
      </c>
      <c r="N2434">
        <v>99</v>
      </c>
      <c r="O2434">
        <v>99</v>
      </c>
      <c r="P2434">
        <v>99</v>
      </c>
      <c r="R2434">
        <v>0</v>
      </c>
    </row>
    <row r="2435" spans="1:18">
      <c r="A2435">
        <v>18</v>
      </c>
      <c r="B2435">
        <v>195</v>
      </c>
      <c r="C2435">
        <v>2023</v>
      </c>
      <c r="E2435">
        <v>99</v>
      </c>
      <c r="G2435">
        <v>99</v>
      </c>
      <c r="H2435">
        <v>1</v>
      </c>
      <c r="I2435">
        <v>99</v>
      </c>
      <c r="J2435">
        <v>110</v>
      </c>
      <c r="K2435">
        <v>99</v>
      </c>
      <c r="L2435">
        <v>9</v>
      </c>
      <c r="M2435">
        <v>99</v>
      </c>
      <c r="N2435">
        <v>99</v>
      </c>
      <c r="O2435">
        <v>99</v>
      </c>
      <c r="P2435">
        <v>99</v>
      </c>
      <c r="R2435">
        <v>0</v>
      </c>
    </row>
    <row r="2436" spans="1:18">
      <c r="A2436">
        <v>18</v>
      </c>
      <c r="B2436">
        <v>196</v>
      </c>
      <c r="C2436">
        <v>2023</v>
      </c>
      <c r="E2436">
        <v>99</v>
      </c>
      <c r="G2436">
        <v>99</v>
      </c>
      <c r="H2436">
        <v>1</v>
      </c>
      <c r="I2436">
        <v>99</v>
      </c>
      <c r="J2436">
        <v>111</v>
      </c>
      <c r="K2436">
        <v>99</v>
      </c>
      <c r="L2436">
        <v>9</v>
      </c>
      <c r="M2436">
        <v>99</v>
      </c>
      <c r="N2436">
        <v>99</v>
      </c>
      <c r="O2436">
        <v>99</v>
      </c>
      <c r="P2436">
        <v>99</v>
      </c>
      <c r="R2436">
        <v>0</v>
      </c>
    </row>
    <row r="2437" spans="1:18">
      <c r="A2437">
        <v>18</v>
      </c>
      <c r="B2437">
        <v>197</v>
      </c>
      <c r="C2437">
        <v>2023</v>
      </c>
      <c r="E2437">
        <v>99</v>
      </c>
      <c r="G2437">
        <v>99</v>
      </c>
      <c r="H2437">
        <v>1</v>
      </c>
      <c r="I2437">
        <v>99</v>
      </c>
      <c r="J2437">
        <v>116</v>
      </c>
      <c r="K2437">
        <v>99</v>
      </c>
      <c r="L2437">
        <v>9</v>
      </c>
      <c r="M2437">
        <v>99</v>
      </c>
      <c r="N2437">
        <v>99</v>
      </c>
      <c r="O2437">
        <v>99</v>
      </c>
      <c r="P2437">
        <v>99</v>
      </c>
      <c r="R2437">
        <v>0</v>
      </c>
    </row>
    <row r="2438" spans="1:18">
      <c r="A2438">
        <v>18</v>
      </c>
      <c r="B2438">
        <v>198</v>
      </c>
      <c r="C2438">
        <v>2023</v>
      </c>
      <c r="E2438">
        <v>99</v>
      </c>
      <c r="G2438">
        <v>99</v>
      </c>
      <c r="H2438">
        <v>2</v>
      </c>
      <c r="I2438">
        <v>99</v>
      </c>
      <c r="J2438">
        <v>117</v>
      </c>
      <c r="K2438">
        <v>99</v>
      </c>
      <c r="L2438">
        <v>9</v>
      </c>
      <c r="M2438">
        <v>99</v>
      </c>
      <c r="N2438">
        <v>99</v>
      </c>
      <c r="O2438">
        <v>99</v>
      </c>
      <c r="P2438">
        <v>99</v>
      </c>
      <c r="R2438">
        <v>0</v>
      </c>
    </row>
    <row r="2439" spans="1:18">
      <c r="A2439">
        <v>18</v>
      </c>
      <c r="B2439">
        <v>199</v>
      </c>
      <c r="C2439">
        <v>2023</v>
      </c>
      <c r="E2439">
        <v>99</v>
      </c>
      <c r="G2439">
        <v>99</v>
      </c>
      <c r="H2439">
        <v>1</v>
      </c>
      <c r="I2439">
        <v>99</v>
      </c>
      <c r="J2439">
        <v>134</v>
      </c>
      <c r="K2439">
        <v>99</v>
      </c>
      <c r="L2439">
        <v>9</v>
      </c>
      <c r="M2439">
        <v>99</v>
      </c>
      <c r="N2439">
        <v>99</v>
      </c>
      <c r="O2439">
        <v>99</v>
      </c>
      <c r="P2439">
        <v>99</v>
      </c>
      <c r="R2439">
        <v>0</v>
      </c>
    </row>
    <row r="2440" spans="1:18">
      <c r="A2440">
        <v>18</v>
      </c>
      <c r="B2440">
        <v>200</v>
      </c>
      <c r="C2440">
        <v>2023</v>
      </c>
      <c r="E2440">
        <v>99</v>
      </c>
      <c r="G2440">
        <v>99</v>
      </c>
      <c r="H2440">
        <v>2</v>
      </c>
      <c r="I2440">
        <v>99</v>
      </c>
      <c r="J2440">
        <v>141</v>
      </c>
      <c r="K2440">
        <v>99</v>
      </c>
      <c r="L2440">
        <v>9</v>
      </c>
      <c r="M2440">
        <v>99</v>
      </c>
      <c r="N2440">
        <v>99</v>
      </c>
      <c r="O2440">
        <v>99</v>
      </c>
      <c r="P2440">
        <v>99</v>
      </c>
      <c r="R2440">
        <v>0</v>
      </c>
    </row>
    <row r="2441" spans="1:18">
      <c r="A2441">
        <v>18</v>
      </c>
      <c r="B2441">
        <v>201</v>
      </c>
      <c r="C2441">
        <v>2023</v>
      </c>
      <c r="E2441">
        <v>99</v>
      </c>
      <c r="G2441">
        <v>99</v>
      </c>
      <c r="H2441">
        <v>2</v>
      </c>
      <c r="I2441">
        <v>99</v>
      </c>
      <c r="J2441">
        <v>143</v>
      </c>
      <c r="K2441">
        <v>99</v>
      </c>
      <c r="L2441">
        <v>9</v>
      </c>
      <c r="M2441">
        <v>99</v>
      </c>
      <c r="N2441">
        <v>99</v>
      </c>
      <c r="O2441">
        <v>99</v>
      </c>
      <c r="P2441">
        <v>99</v>
      </c>
      <c r="R2441">
        <v>0</v>
      </c>
    </row>
    <row r="2442" spans="1:18">
      <c r="A2442">
        <v>18</v>
      </c>
      <c r="B2442">
        <v>202</v>
      </c>
      <c r="C2442">
        <v>2023</v>
      </c>
      <c r="E2442">
        <v>99</v>
      </c>
      <c r="G2442">
        <v>99</v>
      </c>
      <c r="H2442">
        <v>2</v>
      </c>
      <c r="I2442">
        <v>99</v>
      </c>
      <c r="J2442">
        <v>147</v>
      </c>
      <c r="K2442">
        <v>99</v>
      </c>
      <c r="L2442">
        <v>9</v>
      </c>
      <c r="M2442">
        <v>99</v>
      </c>
      <c r="N2442">
        <v>99</v>
      </c>
      <c r="O2442">
        <v>99</v>
      </c>
      <c r="P2442">
        <v>99</v>
      </c>
      <c r="R2442">
        <v>0</v>
      </c>
    </row>
    <row r="2443" spans="1:18">
      <c r="A2443">
        <v>18</v>
      </c>
      <c r="B2443">
        <v>203</v>
      </c>
      <c r="C2443">
        <v>2023</v>
      </c>
      <c r="E2443">
        <v>99</v>
      </c>
      <c r="G2443">
        <v>99</v>
      </c>
      <c r="H2443">
        <v>1</v>
      </c>
      <c r="I2443">
        <v>99</v>
      </c>
      <c r="J2443">
        <v>155</v>
      </c>
      <c r="K2443">
        <v>99</v>
      </c>
      <c r="L2443">
        <v>9</v>
      </c>
      <c r="M2443">
        <v>99</v>
      </c>
      <c r="N2443">
        <v>99</v>
      </c>
      <c r="O2443">
        <v>99</v>
      </c>
      <c r="P2443">
        <v>99</v>
      </c>
      <c r="R2443">
        <v>0</v>
      </c>
    </row>
    <row r="2444" spans="1:18">
      <c r="A2444">
        <v>18</v>
      </c>
      <c r="B2444">
        <v>204</v>
      </c>
      <c r="C2444">
        <v>2023</v>
      </c>
      <c r="E2444">
        <v>99</v>
      </c>
      <c r="G2444">
        <v>99</v>
      </c>
      <c r="H2444">
        <v>2</v>
      </c>
      <c r="I2444">
        <v>99</v>
      </c>
      <c r="J2444">
        <v>160</v>
      </c>
      <c r="K2444">
        <v>99</v>
      </c>
      <c r="L2444">
        <v>9</v>
      </c>
      <c r="M2444">
        <v>99</v>
      </c>
      <c r="N2444">
        <v>99</v>
      </c>
      <c r="O2444">
        <v>99</v>
      </c>
      <c r="P2444">
        <v>99</v>
      </c>
      <c r="R2444">
        <v>0</v>
      </c>
    </row>
    <row r="2445" spans="1:18">
      <c r="A2445">
        <v>18</v>
      </c>
      <c r="B2445">
        <v>205</v>
      </c>
      <c r="C2445">
        <v>2023</v>
      </c>
      <c r="E2445">
        <v>99</v>
      </c>
      <c r="G2445">
        <v>99</v>
      </c>
      <c r="H2445">
        <v>1</v>
      </c>
      <c r="I2445">
        <v>99</v>
      </c>
      <c r="J2445">
        <v>171</v>
      </c>
      <c r="K2445">
        <v>99</v>
      </c>
      <c r="L2445">
        <v>9</v>
      </c>
      <c r="M2445">
        <v>99</v>
      </c>
      <c r="N2445">
        <v>99</v>
      </c>
      <c r="O2445">
        <v>99</v>
      </c>
      <c r="P2445">
        <v>99</v>
      </c>
      <c r="R2445">
        <v>0</v>
      </c>
    </row>
    <row r="2446" spans="1:18">
      <c r="A2446">
        <v>18</v>
      </c>
      <c r="B2446">
        <v>206</v>
      </c>
      <c r="C2446">
        <v>2023</v>
      </c>
      <c r="E2446">
        <v>99</v>
      </c>
      <c r="G2446">
        <v>99</v>
      </c>
      <c r="H2446">
        <v>2</v>
      </c>
      <c r="I2446">
        <v>99</v>
      </c>
      <c r="J2446">
        <v>175</v>
      </c>
      <c r="K2446">
        <v>99</v>
      </c>
      <c r="L2446">
        <v>9</v>
      </c>
      <c r="M2446">
        <v>99</v>
      </c>
      <c r="N2446">
        <v>99</v>
      </c>
      <c r="O2446">
        <v>99</v>
      </c>
      <c r="P2446">
        <v>99</v>
      </c>
      <c r="R2446">
        <v>0</v>
      </c>
    </row>
    <row r="2447" spans="1:18">
      <c r="A2447">
        <v>18</v>
      </c>
      <c r="B2447">
        <v>207</v>
      </c>
      <c r="C2447">
        <v>2023</v>
      </c>
      <c r="E2447">
        <v>99</v>
      </c>
      <c r="G2447">
        <v>99</v>
      </c>
      <c r="H2447">
        <v>2</v>
      </c>
      <c r="I2447">
        <v>99</v>
      </c>
      <c r="J2447">
        <v>177</v>
      </c>
      <c r="K2447">
        <v>99</v>
      </c>
      <c r="L2447">
        <v>9</v>
      </c>
      <c r="M2447">
        <v>99</v>
      </c>
      <c r="N2447">
        <v>99</v>
      </c>
      <c r="O2447">
        <v>99</v>
      </c>
      <c r="P2447">
        <v>99</v>
      </c>
      <c r="R2447">
        <v>0</v>
      </c>
    </row>
    <row r="2448" spans="1:18">
      <c r="A2448">
        <v>18</v>
      </c>
      <c r="B2448">
        <v>208</v>
      </c>
      <c r="C2448">
        <v>2023</v>
      </c>
      <c r="E2448">
        <v>99</v>
      </c>
      <c r="G2448">
        <v>99</v>
      </c>
      <c r="H2448">
        <v>2</v>
      </c>
      <c r="I2448">
        <v>99</v>
      </c>
      <c r="J2448">
        <v>178</v>
      </c>
      <c r="K2448">
        <v>99</v>
      </c>
      <c r="L2448">
        <v>9</v>
      </c>
      <c r="M2448">
        <v>99</v>
      </c>
      <c r="N2448">
        <v>99</v>
      </c>
      <c r="O2448">
        <v>99</v>
      </c>
      <c r="P2448">
        <v>99</v>
      </c>
      <c r="R2448">
        <v>0</v>
      </c>
    </row>
    <row r="2449" spans="1:18">
      <c r="A2449">
        <v>18</v>
      </c>
      <c r="B2449">
        <v>209</v>
      </c>
      <c r="C2449">
        <v>2023</v>
      </c>
      <c r="E2449">
        <v>99</v>
      </c>
      <c r="G2449">
        <v>99</v>
      </c>
      <c r="H2449">
        <v>2</v>
      </c>
      <c r="I2449">
        <v>99</v>
      </c>
      <c r="J2449">
        <v>181</v>
      </c>
      <c r="K2449">
        <v>99</v>
      </c>
      <c r="L2449">
        <v>9</v>
      </c>
      <c r="M2449">
        <v>99</v>
      </c>
      <c r="N2449">
        <v>99</v>
      </c>
      <c r="O2449">
        <v>99</v>
      </c>
      <c r="P2449">
        <v>99</v>
      </c>
      <c r="R2449">
        <v>0</v>
      </c>
    </row>
    <row r="2450" spans="1:18">
      <c r="A2450">
        <v>18</v>
      </c>
      <c r="B2450">
        <v>210</v>
      </c>
      <c r="C2450">
        <v>2023</v>
      </c>
      <c r="E2450">
        <v>99</v>
      </c>
      <c r="G2450">
        <v>99</v>
      </c>
      <c r="H2450">
        <v>1</v>
      </c>
      <c r="I2450">
        <v>99</v>
      </c>
      <c r="J2450">
        <v>262</v>
      </c>
      <c r="K2450">
        <v>99</v>
      </c>
      <c r="L2450">
        <v>9</v>
      </c>
      <c r="M2450">
        <v>99</v>
      </c>
      <c r="N2450">
        <v>99</v>
      </c>
      <c r="O2450">
        <v>99</v>
      </c>
      <c r="P2450">
        <v>99</v>
      </c>
      <c r="R2450">
        <v>0</v>
      </c>
    </row>
    <row r="2451" spans="1:18">
      <c r="A2451">
        <v>18</v>
      </c>
      <c r="B2451">
        <v>211</v>
      </c>
      <c r="C2451">
        <v>2023</v>
      </c>
      <c r="E2451">
        <v>99</v>
      </c>
      <c r="G2451">
        <v>99</v>
      </c>
      <c r="H2451">
        <v>1</v>
      </c>
      <c r="I2451">
        <v>99</v>
      </c>
      <c r="J2451">
        <v>309</v>
      </c>
      <c r="K2451">
        <v>99</v>
      </c>
      <c r="L2451">
        <v>9</v>
      </c>
      <c r="M2451">
        <v>99</v>
      </c>
      <c r="N2451">
        <v>99</v>
      </c>
      <c r="O2451">
        <v>99</v>
      </c>
      <c r="P2451">
        <v>99</v>
      </c>
      <c r="R2451">
        <v>0</v>
      </c>
    </row>
    <row r="2452" spans="1:18">
      <c r="A2452">
        <v>18</v>
      </c>
      <c r="B2452">
        <v>212</v>
      </c>
      <c r="C2452">
        <v>2023</v>
      </c>
      <c r="E2452">
        <v>99</v>
      </c>
      <c r="G2452">
        <v>99</v>
      </c>
      <c r="H2452">
        <v>2</v>
      </c>
      <c r="I2452">
        <v>99</v>
      </c>
      <c r="J2452">
        <v>470</v>
      </c>
      <c r="K2452">
        <v>99</v>
      </c>
      <c r="L2452">
        <v>9</v>
      </c>
      <c r="M2452">
        <v>99</v>
      </c>
      <c r="N2452">
        <v>99</v>
      </c>
      <c r="O2452">
        <v>99</v>
      </c>
      <c r="P2452">
        <v>99</v>
      </c>
      <c r="R2452">
        <v>0</v>
      </c>
    </row>
    <row r="2453" spans="1:18">
      <c r="A2453">
        <v>18</v>
      </c>
      <c r="B2453">
        <v>213</v>
      </c>
      <c r="C2453">
        <v>2023</v>
      </c>
      <c r="E2453">
        <v>99</v>
      </c>
      <c r="G2453">
        <v>99</v>
      </c>
      <c r="H2453">
        <v>2</v>
      </c>
      <c r="I2453">
        <v>99</v>
      </c>
      <c r="J2453">
        <v>629</v>
      </c>
      <c r="K2453">
        <v>99</v>
      </c>
      <c r="L2453">
        <v>9</v>
      </c>
      <c r="M2453">
        <v>99</v>
      </c>
      <c r="N2453">
        <v>99</v>
      </c>
      <c r="O2453">
        <v>99</v>
      </c>
      <c r="P2453">
        <v>99</v>
      </c>
      <c r="R2453">
        <v>0</v>
      </c>
    </row>
    <row r="2454" spans="1:18">
      <c r="A2454">
        <v>18</v>
      </c>
      <c r="B2454">
        <v>214</v>
      </c>
      <c r="C2454">
        <v>2023</v>
      </c>
      <c r="E2454">
        <v>99</v>
      </c>
      <c r="G2454">
        <v>99</v>
      </c>
      <c r="H2454">
        <v>1</v>
      </c>
      <c r="I2454">
        <v>99</v>
      </c>
      <c r="J2454">
        <v>643</v>
      </c>
      <c r="K2454">
        <v>99</v>
      </c>
      <c r="L2454">
        <v>9</v>
      </c>
      <c r="M2454">
        <v>99</v>
      </c>
      <c r="N2454">
        <v>99</v>
      </c>
      <c r="O2454">
        <v>99</v>
      </c>
      <c r="P2454">
        <v>99</v>
      </c>
      <c r="R2454">
        <v>0</v>
      </c>
    </row>
    <row r="2455" spans="1:18">
      <c r="A2455">
        <v>18</v>
      </c>
      <c r="B2455">
        <v>215</v>
      </c>
      <c r="C2455">
        <v>2023</v>
      </c>
      <c r="E2455">
        <v>99</v>
      </c>
      <c r="G2455">
        <v>99</v>
      </c>
      <c r="H2455">
        <v>2</v>
      </c>
      <c r="I2455">
        <v>99</v>
      </c>
      <c r="J2455">
        <v>704</v>
      </c>
      <c r="K2455">
        <v>99</v>
      </c>
      <c r="L2455">
        <v>9</v>
      </c>
      <c r="M2455">
        <v>99</v>
      </c>
      <c r="N2455">
        <v>99</v>
      </c>
      <c r="O2455">
        <v>99</v>
      </c>
      <c r="P2455">
        <v>99</v>
      </c>
      <c r="R2455">
        <v>0</v>
      </c>
    </row>
    <row r="2456" spans="1:18">
      <c r="A2456">
        <v>18</v>
      </c>
      <c r="B2456">
        <v>216</v>
      </c>
      <c r="C2456">
        <v>2023</v>
      </c>
      <c r="E2456">
        <v>99</v>
      </c>
      <c r="G2456">
        <v>99</v>
      </c>
      <c r="H2456">
        <v>1</v>
      </c>
      <c r="I2456">
        <v>99</v>
      </c>
      <c r="J2456">
        <v>802</v>
      </c>
      <c r="K2456">
        <v>99</v>
      </c>
      <c r="L2456">
        <v>9</v>
      </c>
      <c r="M2456">
        <v>99</v>
      </c>
      <c r="N2456">
        <v>99</v>
      </c>
      <c r="O2456">
        <v>99</v>
      </c>
      <c r="P2456">
        <v>99</v>
      </c>
      <c r="R2456">
        <v>0</v>
      </c>
    </row>
    <row r="2457" spans="1:18">
      <c r="A2457">
        <v>18</v>
      </c>
      <c r="B2457">
        <v>217</v>
      </c>
      <c r="C2457">
        <v>2023</v>
      </c>
      <c r="E2457">
        <v>99</v>
      </c>
      <c r="G2457">
        <v>99</v>
      </c>
      <c r="H2457">
        <v>1</v>
      </c>
      <c r="I2457">
        <v>99</v>
      </c>
      <c r="J2457">
        <v>103</v>
      </c>
      <c r="K2457">
        <v>99</v>
      </c>
      <c r="L2457">
        <v>10</v>
      </c>
      <c r="M2457">
        <v>99</v>
      </c>
      <c r="N2457">
        <v>99</v>
      </c>
      <c r="O2457">
        <v>99</v>
      </c>
      <c r="P2457">
        <v>99</v>
      </c>
      <c r="R2457">
        <v>0</v>
      </c>
    </row>
    <row r="2458" spans="1:18">
      <c r="A2458">
        <v>18</v>
      </c>
      <c r="B2458">
        <v>218</v>
      </c>
      <c r="C2458">
        <v>2023</v>
      </c>
      <c r="E2458">
        <v>99</v>
      </c>
      <c r="G2458">
        <v>99</v>
      </c>
      <c r="H2458">
        <v>2</v>
      </c>
      <c r="I2458">
        <v>99</v>
      </c>
      <c r="J2458">
        <v>106</v>
      </c>
      <c r="K2458">
        <v>99</v>
      </c>
      <c r="L2458">
        <v>10</v>
      </c>
      <c r="M2458">
        <v>99</v>
      </c>
      <c r="N2458">
        <v>99</v>
      </c>
      <c r="O2458">
        <v>99</v>
      </c>
      <c r="P2458">
        <v>99</v>
      </c>
      <c r="R2458">
        <v>0</v>
      </c>
    </row>
    <row r="2459" spans="1:18">
      <c r="A2459">
        <v>18</v>
      </c>
      <c r="B2459">
        <v>219</v>
      </c>
      <c r="C2459">
        <v>2023</v>
      </c>
      <c r="E2459">
        <v>99</v>
      </c>
      <c r="G2459">
        <v>99</v>
      </c>
      <c r="H2459">
        <v>1</v>
      </c>
      <c r="I2459">
        <v>99</v>
      </c>
      <c r="J2459">
        <v>110</v>
      </c>
      <c r="K2459">
        <v>99</v>
      </c>
      <c r="L2459">
        <v>10</v>
      </c>
      <c r="M2459">
        <v>99</v>
      </c>
      <c r="N2459">
        <v>99</v>
      </c>
      <c r="O2459">
        <v>99</v>
      </c>
      <c r="P2459">
        <v>99</v>
      </c>
      <c r="R2459">
        <v>0</v>
      </c>
    </row>
    <row r="2460" spans="1:18">
      <c r="A2460">
        <v>18</v>
      </c>
      <c r="B2460">
        <v>220</v>
      </c>
      <c r="C2460">
        <v>2023</v>
      </c>
      <c r="E2460">
        <v>99</v>
      </c>
      <c r="G2460">
        <v>99</v>
      </c>
      <c r="H2460">
        <v>1</v>
      </c>
      <c r="I2460">
        <v>99</v>
      </c>
      <c r="J2460">
        <v>111</v>
      </c>
      <c r="K2460">
        <v>99</v>
      </c>
      <c r="L2460">
        <v>10</v>
      </c>
      <c r="M2460">
        <v>99</v>
      </c>
      <c r="N2460">
        <v>99</v>
      </c>
      <c r="O2460">
        <v>99</v>
      </c>
      <c r="P2460">
        <v>99</v>
      </c>
      <c r="R2460">
        <v>0</v>
      </c>
    </row>
    <row r="2461" spans="1:18">
      <c r="A2461">
        <v>18</v>
      </c>
      <c r="B2461">
        <v>221</v>
      </c>
      <c r="C2461">
        <v>2023</v>
      </c>
      <c r="E2461">
        <v>99</v>
      </c>
      <c r="G2461">
        <v>99</v>
      </c>
      <c r="H2461">
        <v>1</v>
      </c>
      <c r="I2461">
        <v>99</v>
      </c>
      <c r="J2461">
        <v>116</v>
      </c>
      <c r="K2461">
        <v>99</v>
      </c>
      <c r="L2461">
        <v>10</v>
      </c>
      <c r="M2461">
        <v>99</v>
      </c>
      <c r="N2461">
        <v>99</v>
      </c>
      <c r="O2461">
        <v>99</v>
      </c>
      <c r="P2461">
        <v>99</v>
      </c>
      <c r="R2461">
        <v>0</v>
      </c>
    </row>
    <row r="2462" spans="1:18">
      <c r="A2462">
        <v>18</v>
      </c>
      <c r="B2462">
        <v>222</v>
      </c>
      <c r="C2462">
        <v>2023</v>
      </c>
      <c r="E2462">
        <v>99</v>
      </c>
      <c r="G2462">
        <v>99</v>
      </c>
      <c r="H2462">
        <v>2</v>
      </c>
      <c r="I2462">
        <v>99</v>
      </c>
      <c r="J2462">
        <v>117</v>
      </c>
      <c r="K2462">
        <v>99</v>
      </c>
      <c r="L2462">
        <v>10</v>
      </c>
      <c r="M2462">
        <v>99</v>
      </c>
      <c r="N2462">
        <v>99</v>
      </c>
      <c r="O2462">
        <v>99</v>
      </c>
      <c r="P2462">
        <v>99</v>
      </c>
      <c r="R2462">
        <v>0</v>
      </c>
    </row>
    <row r="2463" spans="1:18">
      <c r="A2463">
        <v>18</v>
      </c>
      <c r="B2463">
        <v>223</v>
      </c>
      <c r="C2463">
        <v>2023</v>
      </c>
      <c r="E2463">
        <v>99</v>
      </c>
      <c r="G2463">
        <v>99</v>
      </c>
      <c r="H2463">
        <v>1</v>
      </c>
      <c r="I2463">
        <v>99</v>
      </c>
      <c r="J2463">
        <v>134</v>
      </c>
      <c r="K2463">
        <v>99</v>
      </c>
      <c r="L2463">
        <v>10</v>
      </c>
      <c r="M2463">
        <v>99</v>
      </c>
      <c r="N2463">
        <v>99</v>
      </c>
      <c r="O2463">
        <v>99</v>
      </c>
      <c r="P2463">
        <v>99</v>
      </c>
      <c r="R2463">
        <v>0</v>
      </c>
    </row>
    <row r="2464" spans="1:18">
      <c r="A2464">
        <v>18</v>
      </c>
      <c r="B2464">
        <v>224</v>
      </c>
      <c r="C2464">
        <v>2023</v>
      </c>
      <c r="E2464">
        <v>99</v>
      </c>
      <c r="G2464">
        <v>99</v>
      </c>
      <c r="H2464">
        <v>2</v>
      </c>
      <c r="I2464">
        <v>99</v>
      </c>
      <c r="J2464">
        <v>141</v>
      </c>
      <c r="K2464">
        <v>99</v>
      </c>
      <c r="L2464">
        <v>10</v>
      </c>
      <c r="M2464">
        <v>99</v>
      </c>
      <c r="N2464">
        <v>99</v>
      </c>
      <c r="O2464">
        <v>99</v>
      </c>
      <c r="P2464">
        <v>99</v>
      </c>
      <c r="R2464">
        <v>0</v>
      </c>
    </row>
    <row r="2465" spans="1:18">
      <c r="A2465">
        <v>18</v>
      </c>
      <c r="B2465">
        <v>225</v>
      </c>
      <c r="C2465">
        <v>2023</v>
      </c>
      <c r="E2465">
        <v>99</v>
      </c>
      <c r="G2465">
        <v>99</v>
      </c>
      <c r="H2465">
        <v>2</v>
      </c>
      <c r="I2465">
        <v>99</v>
      </c>
      <c r="J2465">
        <v>143</v>
      </c>
      <c r="K2465">
        <v>99</v>
      </c>
      <c r="L2465">
        <v>10</v>
      </c>
      <c r="M2465">
        <v>99</v>
      </c>
      <c r="N2465">
        <v>99</v>
      </c>
      <c r="O2465">
        <v>99</v>
      </c>
      <c r="P2465">
        <v>99</v>
      </c>
      <c r="R2465">
        <v>0</v>
      </c>
    </row>
    <row r="2466" spans="1:18">
      <c r="A2466">
        <v>18</v>
      </c>
      <c r="B2466">
        <v>226</v>
      </c>
      <c r="C2466">
        <v>2023</v>
      </c>
      <c r="E2466">
        <v>99</v>
      </c>
      <c r="G2466">
        <v>99</v>
      </c>
      <c r="H2466">
        <v>2</v>
      </c>
      <c r="I2466">
        <v>99</v>
      </c>
      <c r="J2466">
        <v>147</v>
      </c>
      <c r="K2466">
        <v>99</v>
      </c>
      <c r="L2466">
        <v>10</v>
      </c>
      <c r="M2466">
        <v>99</v>
      </c>
      <c r="N2466">
        <v>99</v>
      </c>
      <c r="O2466">
        <v>99</v>
      </c>
      <c r="P2466">
        <v>99</v>
      </c>
      <c r="R2466">
        <v>0</v>
      </c>
    </row>
    <row r="2467" spans="1:18">
      <c r="A2467">
        <v>18</v>
      </c>
      <c r="B2467">
        <v>227</v>
      </c>
      <c r="C2467">
        <v>2023</v>
      </c>
      <c r="E2467">
        <v>99</v>
      </c>
      <c r="G2467">
        <v>99</v>
      </c>
      <c r="H2467">
        <v>1</v>
      </c>
      <c r="I2467">
        <v>99</v>
      </c>
      <c r="J2467">
        <v>155</v>
      </c>
      <c r="K2467">
        <v>99</v>
      </c>
      <c r="L2467">
        <v>10</v>
      </c>
      <c r="M2467">
        <v>99</v>
      </c>
      <c r="N2467">
        <v>99</v>
      </c>
      <c r="O2467">
        <v>99</v>
      </c>
      <c r="P2467">
        <v>99</v>
      </c>
      <c r="R2467">
        <v>0</v>
      </c>
    </row>
    <row r="2468" spans="1:18">
      <c r="A2468">
        <v>18</v>
      </c>
      <c r="B2468">
        <v>228</v>
      </c>
      <c r="C2468">
        <v>2023</v>
      </c>
      <c r="E2468">
        <v>99</v>
      </c>
      <c r="G2468">
        <v>99</v>
      </c>
      <c r="H2468">
        <v>2</v>
      </c>
      <c r="I2468">
        <v>99</v>
      </c>
      <c r="J2468">
        <v>160</v>
      </c>
      <c r="K2468">
        <v>99</v>
      </c>
      <c r="L2468">
        <v>10</v>
      </c>
      <c r="M2468">
        <v>99</v>
      </c>
      <c r="N2468">
        <v>99</v>
      </c>
      <c r="O2468">
        <v>99</v>
      </c>
      <c r="P2468">
        <v>99</v>
      </c>
      <c r="R2468">
        <v>0</v>
      </c>
    </row>
    <row r="2469" spans="1:18">
      <c r="A2469">
        <v>18</v>
      </c>
      <c r="B2469">
        <v>229</v>
      </c>
      <c r="C2469">
        <v>2023</v>
      </c>
      <c r="E2469">
        <v>99</v>
      </c>
      <c r="G2469">
        <v>99</v>
      </c>
      <c r="H2469">
        <v>1</v>
      </c>
      <c r="I2469">
        <v>99</v>
      </c>
      <c r="J2469">
        <v>171</v>
      </c>
      <c r="K2469">
        <v>99</v>
      </c>
      <c r="L2469">
        <v>10</v>
      </c>
      <c r="M2469">
        <v>99</v>
      </c>
      <c r="N2469">
        <v>99</v>
      </c>
      <c r="O2469">
        <v>99</v>
      </c>
      <c r="P2469">
        <v>99</v>
      </c>
      <c r="R2469">
        <v>0</v>
      </c>
    </row>
    <row r="2470" spans="1:18">
      <c r="A2470">
        <v>18</v>
      </c>
      <c r="B2470">
        <v>230</v>
      </c>
      <c r="C2470">
        <v>2023</v>
      </c>
      <c r="E2470">
        <v>99</v>
      </c>
      <c r="G2470">
        <v>99</v>
      </c>
      <c r="H2470">
        <v>2</v>
      </c>
      <c r="I2470">
        <v>99</v>
      </c>
      <c r="J2470">
        <v>175</v>
      </c>
      <c r="K2470">
        <v>99</v>
      </c>
      <c r="L2470">
        <v>10</v>
      </c>
      <c r="M2470">
        <v>99</v>
      </c>
      <c r="N2470">
        <v>99</v>
      </c>
      <c r="O2470">
        <v>99</v>
      </c>
      <c r="P2470">
        <v>99</v>
      </c>
      <c r="R2470">
        <v>0</v>
      </c>
    </row>
    <row r="2471" spans="1:18">
      <c r="A2471">
        <v>18</v>
      </c>
      <c r="B2471">
        <v>231</v>
      </c>
      <c r="C2471">
        <v>2023</v>
      </c>
      <c r="E2471">
        <v>99</v>
      </c>
      <c r="G2471">
        <v>99</v>
      </c>
      <c r="H2471">
        <v>2</v>
      </c>
      <c r="I2471">
        <v>99</v>
      </c>
      <c r="J2471">
        <v>177</v>
      </c>
      <c r="K2471">
        <v>99</v>
      </c>
      <c r="L2471">
        <v>10</v>
      </c>
      <c r="M2471">
        <v>99</v>
      </c>
      <c r="N2471">
        <v>99</v>
      </c>
      <c r="O2471">
        <v>99</v>
      </c>
      <c r="P2471">
        <v>99</v>
      </c>
      <c r="R2471">
        <v>0</v>
      </c>
    </row>
    <row r="2472" spans="1:18">
      <c r="A2472">
        <v>18</v>
      </c>
      <c r="B2472">
        <v>232</v>
      </c>
      <c r="C2472">
        <v>2023</v>
      </c>
      <c r="E2472">
        <v>99</v>
      </c>
      <c r="G2472">
        <v>99</v>
      </c>
      <c r="H2472">
        <v>2</v>
      </c>
      <c r="I2472">
        <v>99</v>
      </c>
      <c r="J2472">
        <v>178</v>
      </c>
      <c r="K2472">
        <v>99</v>
      </c>
      <c r="L2472">
        <v>10</v>
      </c>
      <c r="M2472">
        <v>99</v>
      </c>
      <c r="N2472">
        <v>99</v>
      </c>
      <c r="O2472">
        <v>99</v>
      </c>
      <c r="P2472">
        <v>99</v>
      </c>
      <c r="R2472">
        <v>0</v>
      </c>
    </row>
    <row r="2473" spans="1:18">
      <c r="A2473">
        <v>18</v>
      </c>
      <c r="B2473">
        <v>233</v>
      </c>
      <c r="C2473">
        <v>2023</v>
      </c>
      <c r="E2473">
        <v>99</v>
      </c>
      <c r="G2473">
        <v>99</v>
      </c>
      <c r="H2473">
        <v>2</v>
      </c>
      <c r="I2473">
        <v>99</v>
      </c>
      <c r="J2473">
        <v>181</v>
      </c>
      <c r="K2473">
        <v>99</v>
      </c>
      <c r="L2473">
        <v>10</v>
      </c>
      <c r="M2473">
        <v>99</v>
      </c>
      <c r="N2473">
        <v>99</v>
      </c>
      <c r="O2473">
        <v>99</v>
      </c>
      <c r="P2473">
        <v>99</v>
      </c>
      <c r="R2473">
        <v>0</v>
      </c>
    </row>
    <row r="2474" spans="1:18">
      <c r="A2474">
        <v>18</v>
      </c>
      <c r="B2474">
        <v>234</v>
      </c>
      <c r="C2474">
        <v>2023</v>
      </c>
      <c r="E2474">
        <v>99</v>
      </c>
      <c r="G2474">
        <v>99</v>
      </c>
      <c r="H2474">
        <v>1</v>
      </c>
      <c r="I2474">
        <v>99</v>
      </c>
      <c r="J2474">
        <v>262</v>
      </c>
      <c r="K2474">
        <v>99</v>
      </c>
      <c r="L2474">
        <v>10</v>
      </c>
      <c r="M2474">
        <v>99</v>
      </c>
      <c r="N2474">
        <v>99</v>
      </c>
      <c r="O2474">
        <v>99</v>
      </c>
      <c r="P2474">
        <v>99</v>
      </c>
      <c r="R2474">
        <v>0</v>
      </c>
    </row>
    <row r="2475" spans="1:18">
      <c r="A2475">
        <v>18</v>
      </c>
      <c r="B2475">
        <v>235</v>
      </c>
      <c r="C2475">
        <v>2023</v>
      </c>
      <c r="E2475">
        <v>99</v>
      </c>
      <c r="G2475">
        <v>99</v>
      </c>
      <c r="H2475">
        <v>1</v>
      </c>
      <c r="I2475">
        <v>99</v>
      </c>
      <c r="J2475">
        <v>309</v>
      </c>
      <c r="K2475">
        <v>99</v>
      </c>
      <c r="L2475">
        <v>10</v>
      </c>
      <c r="M2475">
        <v>99</v>
      </c>
      <c r="N2475">
        <v>99</v>
      </c>
      <c r="O2475">
        <v>99</v>
      </c>
      <c r="P2475">
        <v>99</v>
      </c>
      <c r="R2475">
        <v>0</v>
      </c>
    </row>
    <row r="2476" spans="1:18">
      <c r="A2476">
        <v>18</v>
      </c>
      <c r="B2476">
        <v>236</v>
      </c>
      <c r="C2476">
        <v>2023</v>
      </c>
      <c r="E2476">
        <v>99</v>
      </c>
      <c r="G2476">
        <v>99</v>
      </c>
      <c r="H2476">
        <v>2</v>
      </c>
      <c r="I2476">
        <v>99</v>
      </c>
      <c r="J2476">
        <v>470</v>
      </c>
      <c r="K2476">
        <v>99</v>
      </c>
      <c r="L2476">
        <v>10</v>
      </c>
      <c r="M2476">
        <v>99</v>
      </c>
      <c r="N2476">
        <v>99</v>
      </c>
      <c r="O2476">
        <v>99</v>
      </c>
      <c r="P2476">
        <v>99</v>
      </c>
      <c r="R2476">
        <v>0</v>
      </c>
    </row>
    <row r="2477" spans="1:18">
      <c r="A2477">
        <v>18</v>
      </c>
      <c r="B2477">
        <v>237</v>
      </c>
      <c r="C2477">
        <v>2023</v>
      </c>
      <c r="E2477">
        <v>99</v>
      </c>
      <c r="G2477">
        <v>99</v>
      </c>
      <c r="H2477">
        <v>1</v>
      </c>
      <c r="I2477">
        <v>99</v>
      </c>
      <c r="J2477">
        <v>629</v>
      </c>
      <c r="K2477">
        <v>99</v>
      </c>
      <c r="L2477">
        <v>10</v>
      </c>
      <c r="M2477">
        <v>99</v>
      </c>
      <c r="N2477">
        <v>99</v>
      </c>
      <c r="O2477">
        <v>99</v>
      </c>
      <c r="P2477">
        <v>99</v>
      </c>
      <c r="R2477">
        <v>0</v>
      </c>
    </row>
    <row r="2478" spans="1:18">
      <c r="A2478">
        <v>18</v>
      </c>
      <c r="B2478">
        <v>238</v>
      </c>
      <c r="C2478">
        <v>2023</v>
      </c>
      <c r="E2478">
        <v>99</v>
      </c>
      <c r="G2478">
        <v>99</v>
      </c>
      <c r="H2478">
        <v>1</v>
      </c>
      <c r="I2478">
        <v>99</v>
      </c>
      <c r="J2478">
        <v>643</v>
      </c>
      <c r="K2478">
        <v>99</v>
      </c>
      <c r="L2478">
        <v>10</v>
      </c>
      <c r="M2478">
        <v>99</v>
      </c>
      <c r="N2478">
        <v>99</v>
      </c>
      <c r="O2478">
        <v>99</v>
      </c>
      <c r="P2478">
        <v>99</v>
      </c>
      <c r="R2478">
        <v>0</v>
      </c>
    </row>
    <row r="2479" spans="1:18">
      <c r="A2479">
        <v>18</v>
      </c>
      <c r="B2479">
        <v>239</v>
      </c>
      <c r="C2479">
        <v>2023</v>
      </c>
      <c r="E2479">
        <v>99</v>
      </c>
      <c r="G2479">
        <v>99</v>
      </c>
      <c r="H2479">
        <v>2</v>
      </c>
      <c r="I2479">
        <v>99</v>
      </c>
      <c r="J2479">
        <v>704</v>
      </c>
      <c r="K2479">
        <v>99</v>
      </c>
      <c r="L2479">
        <v>10</v>
      </c>
      <c r="M2479">
        <v>99</v>
      </c>
      <c r="N2479">
        <v>99</v>
      </c>
      <c r="O2479">
        <v>99</v>
      </c>
      <c r="P2479">
        <v>99</v>
      </c>
      <c r="R2479">
        <v>0</v>
      </c>
    </row>
    <row r="2480" spans="1:18">
      <c r="A2480">
        <v>18</v>
      </c>
      <c r="B2480">
        <v>240</v>
      </c>
      <c r="C2480">
        <v>2023</v>
      </c>
      <c r="E2480">
        <v>99</v>
      </c>
      <c r="G2480">
        <v>99</v>
      </c>
      <c r="H2480">
        <v>1</v>
      </c>
      <c r="I2480">
        <v>99</v>
      </c>
      <c r="J2480">
        <v>802</v>
      </c>
      <c r="K2480">
        <v>99</v>
      </c>
      <c r="L2480">
        <v>10</v>
      </c>
      <c r="M2480">
        <v>99</v>
      </c>
      <c r="N2480">
        <v>99</v>
      </c>
      <c r="O2480">
        <v>99</v>
      </c>
      <c r="P2480">
        <v>99</v>
      </c>
      <c r="R2480">
        <v>0</v>
      </c>
    </row>
    <row r="2481" spans="1:37">
      <c r="A2481">
        <v>18</v>
      </c>
      <c r="B2481">
        <v>241</v>
      </c>
      <c r="C2481">
        <v>2023</v>
      </c>
      <c r="E2481">
        <v>99</v>
      </c>
      <c r="G2481">
        <v>99</v>
      </c>
      <c r="H2481">
        <v>1</v>
      </c>
      <c r="I2481">
        <v>99</v>
      </c>
      <c r="J2481">
        <v>103</v>
      </c>
      <c r="K2481">
        <v>99</v>
      </c>
      <c r="L2481">
        <v>11</v>
      </c>
      <c r="M2481">
        <v>99</v>
      </c>
      <c r="N2481">
        <v>99</v>
      </c>
      <c r="O2481">
        <v>99</v>
      </c>
      <c r="P2481">
        <v>99</v>
      </c>
      <c r="R2481">
        <v>0</v>
      </c>
    </row>
    <row r="2482" spans="1:37">
      <c r="A2482">
        <v>18</v>
      </c>
      <c r="B2482">
        <v>242</v>
      </c>
      <c r="C2482">
        <v>2023</v>
      </c>
      <c r="E2482">
        <v>99</v>
      </c>
      <c r="G2482">
        <v>99</v>
      </c>
      <c r="H2482">
        <v>2</v>
      </c>
      <c r="I2482">
        <v>99</v>
      </c>
      <c r="J2482">
        <v>106</v>
      </c>
      <c r="K2482">
        <v>99</v>
      </c>
      <c r="L2482">
        <v>11</v>
      </c>
      <c r="M2482">
        <v>99</v>
      </c>
      <c r="N2482">
        <v>99</v>
      </c>
      <c r="O2482">
        <v>99</v>
      </c>
      <c r="P2482">
        <v>99</v>
      </c>
      <c r="Q2482">
        <v>8</v>
      </c>
      <c r="R2482">
        <v>49</v>
      </c>
      <c r="S2482">
        <v>11</v>
      </c>
      <c r="T2482">
        <v>7.3877551020408143</v>
      </c>
      <c r="U2482">
        <v>27.259183673469391</v>
      </c>
      <c r="V2482">
        <v>12.244897959183673</v>
      </c>
      <c r="W2482">
        <v>20.408163265306126</v>
      </c>
      <c r="X2482">
        <v>93.877551020408163</v>
      </c>
      <c r="Y2482">
        <v>71.428571428571445</v>
      </c>
      <c r="Z2482">
        <v>8.1187090148806949</v>
      </c>
      <c r="AA2482">
        <v>0</v>
      </c>
      <c r="AB2482">
        <v>2.2661333293863368</v>
      </c>
      <c r="AD2482">
        <v>1.9606652166624483</v>
      </c>
      <c r="AF2482">
        <v>24.257425742574256</v>
      </c>
      <c r="AG2482">
        <v>31.795567616463128</v>
      </c>
      <c r="AH2482">
        <v>0</v>
      </c>
      <c r="AI2482">
        <v>13</v>
      </c>
      <c r="AJ2482">
        <v>105.43846153846157</v>
      </c>
      <c r="AK2482">
        <v>21.318077866354688</v>
      </c>
    </row>
    <row r="2483" spans="1:37">
      <c r="A2483">
        <v>18</v>
      </c>
      <c r="B2483">
        <v>243</v>
      </c>
      <c r="C2483">
        <v>2023</v>
      </c>
      <c r="E2483">
        <v>99</v>
      </c>
      <c r="G2483">
        <v>99</v>
      </c>
      <c r="H2483">
        <v>1</v>
      </c>
      <c r="I2483">
        <v>99</v>
      </c>
      <c r="J2483">
        <v>110</v>
      </c>
      <c r="K2483">
        <v>99</v>
      </c>
      <c r="L2483">
        <v>11</v>
      </c>
      <c r="M2483">
        <v>99</v>
      </c>
      <c r="N2483">
        <v>99</v>
      </c>
      <c r="O2483">
        <v>99</v>
      </c>
      <c r="P2483">
        <v>99</v>
      </c>
      <c r="R2483">
        <v>0</v>
      </c>
    </row>
    <row r="2484" spans="1:37">
      <c r="A2484">
        <v>18</v>
      </c>
      <c r="B2484">
        <v>244</v>
      </c>
      <c r="C2484">
        <v>2023</v>
      </c>
      <c r="E2484">
        <v>99</v>
      </c>
      <c r="G2484">
        <v>99</v>
      </c>
      <c r="H2484">
        <v>1</v>
      </c>
      <c r="I2484">
        <v>99</v>
      </c>
      <c r="J2484">
        <v>111</v>
      </c>
      <c r="K2484">
        <v>99</v>
      </c>
      <c r="L2484">
        <v>11</v>
      </c>
      <c r="M2484">
        <v>99</v>
      </c>
      <c r="N2484">
        <v>99</v>
      </c>
      <c r="O2484">
        <v>99</v>
      </c>
      <c r="P2484">
        <v>99</v>
      </c>
      <c r="R2484">
        <v>0</v>
      </c>
    </row>
    <row r="2485" spans="1:37">
      <c r="A2485">
        <v>18</v>
      </c>
      <c r="B2485">
        <v>245</v>
      </c>
      <c r="C2485">
        <v>2023</v>
      </c>
      <c r="E2485">
        <v>99</v>
      </c>
      <c r="G2485">
        <v>99</v>
      </c>
      <c r="H2485">
        <v>1</v>
      </c>
      <c r="I2485">
        <v>99</v>
      </c>
      <c r="J2485">
        <v>116</v>
      </c>
      <c r="K2485">
        <v>99</v>
      </c>
      <c r="L2485">
        <v>11</v>
      </c>
      <c r="M2485">
        <v>99</v>
      </c>
      <c r="N2485">
        <v>99</v>
      </c>
      <c r="O2485">
        <v>99</v>
      </c>
      <c r="P2485">
        <v>99</v>
      </c>
      <c r="R2485">
        <v>0</v>
      </c>
    </row>
    <row r="2486" spans="1:37">
      <c r="A2486">
        <v>18</v>
      </c>
      <c r="B2486">
        <v>246</v>
      </c>
      <c r="C2486">
        <v>2023</v>
      </c>
      <c r="E2486">
        <v>99</v>
      </c>
      <c r="G2486">
        <v>99</v>
      </c>
      <c r="H2486">
        <v>2</v>
      </c>
      <c r="I2486">
        <v>99</v>
      </c>
      <c r="J2486">
        <v>117</v>
      </c>
      <c r="K2486">
        <v>99</v>
      </c>
      <c r="L2486">
        <v>11</v>
      </c>
      <c r="M2486">
        <v>99</v>
      </c>
      <c r="N2486">
        <v>99</v>
      </c>
      <c r="O2486">
        <v>99</v>
      </c>
      <c r="P2486">
        <v>99</v>
      </c>
      <c r="R2486">
        <v>0</v>
      </c>
    </row>
    <row r="2487" spans="1:37">
      <c r="A2487">
        <v>18</v>
      </c>
      <c r="B2487">
        <v>247</v>
      </c>
      <c r="C2487">
        <v>2023</v>
      </c>
      <c r="E2487">
        <v>99</v>
      </c>
      <c r="G2487">
        <v>99</v>
      </c>
      <c r="H2487">
        <v>1</v>
      </c>
      <c r="I2487">
        <v>99</v>
      </c>
      <c r="J2487">
        <v>134</v>
      </c>
      <c r="K2487">
        <v>99</v>
      </c>
      <c r="L2487">
        <v>11</v>
      </c>
      <c r="M2487">
        <v>99</v>
      </c>
      <c r="N2487">
        <v>99</v>
      </c>
      <c r="O2487">
        <v>99</v>
      </c>
      <c r="P2487">
        <v>99</v>
      </c>
      <c r="R2487">
        <v>0</v>
      </c>
    </row>
    <row r="2488" spans="1:37">
      <c r="A2488">
        <v>18</v>
      </c>
      <c r="B2488">
        <v>248</v>
      </c>
      <c r="C2488">
        <v>2023</v>
      </c>
      <c r="E2488">
        <v>99</v>
      </c>
      <c r="G2488">
        <v>99</v>
      </c>
      <c r="H2488">
        <v>2</v>
      </c>
      <c r="I2488">
        <v>99</v>
      </c>
      <c r="J2488">
        <v>141</v>
      </c>
      <c r="K2488">
        <v>99</v>
      </c>
      <c r="L2488">
        <v>11</v>
      </c>
      <c r="M2488">
        <v>99</v>
      </c>
      <c r="N2488">
        <v>99</v>
      </c>
      <c r="O2488">
        <v>99</v>
      </c>
      <c r="P2488">
        <v>99</v>
      </c>
      <c r="R2488">
        <v>0</v>
      </c>
    </row>
    <row r="2489" spans="1:37">
      <c r="A2489">
        <v>18</v>
      </c>
      <c r="B2489">
        <v>249</v>
      </c>
      <c r="C2489">
        <v>2023</v>
      </c>
      <c r="E2489">
        <v>99</v>
      </c>
      <c r="G2489">
        <v>99</v>
      </c>
      <c r="H2489">
        <v>2</v>
      </c>
      <c r="I2489">
        <v>99</v>
      </c>
      <c r="J2489">
        <v>143</v>
      </c>
      <c r="K2489">
        <v>99</v>
      </c>
      <c r="L2489">
        <v>11</v>
      </c>
      <c r="M2489">
        <v>99</v>
      </c>
      <c r="N2489">
        <v>99</v>
      </c>
      <c r="O2489">
        <v>99</v>
      </c>
      <c r="P2489">
        <v>99</v>
      </c>
      <c r="R2489">
        <v>0</v>
      </c>
    </row>
    <row r="2490" spans="1:37">
      <c r="A2490">
        <v>18</v>
      </c>
      <c r="B2490">
        <v>250</v>
      </c>
      <c r="C2490">
        <v>2023</v>
      </c>
      <c r="E2490">
        <v>99</v>
      </c>
      <c r="G2490">
        <v>99</v>
      </c>
      <c r="H2490">
        <v>2</v>
      </c>
      <c r="I2490">
        <v>99</v>
      </c>
      <c r="J2490">
        <v>147</v>
      </c>
      <c r="K2490">
        <v>99</v>
      </c>
      <c r="L2490">
        <v>11</v>
      </c>
      <c r="M2490">
        <v>99</v>
      </c>
      <c r="N2490">
        <v>99</v>
      </c>
      <c r="O2490">
        <v>99</v>
      </c>
      <c r="P2490">
        <v>99</v>
      </c>
      <c r="Q2490">
        <v>1</v>
      </c>
      <c r="R2490">
        <v>4</v>
      </c>
      <c r="S2490">
        <v>11</v>
      </c>
      <c r="T2490">
        <v>8.75</v>
      </c>
      <c r="U2490">
        <v>23.175000000000004</v>
      </c>
      <c r="V2490">
        <v>0</v>
      </c>
      <c r="W2490">
        <v>25</v>
      </c>
      <c r="X2490">
        <v>100</v>
      </c>
      <c r="Y2490">
        <v>25</v>
      </c>
      <c r="Z2490">
        <v>9.105321246392128</v>
      </c>
      <c r="AA2490">
        <v>0</v>
      </c>
      <c r="AB2490">
        <v>1.299038105676658</v>
      </c>
      <c r="AD2490">
        <v>99.075010227260236</v>
      </c>
      <c r="AF2490">
        <v>5.2631578947368443</v>
      </c>
      <c r="AG2490">
        <v>6.8748145950756454</v>
      </c>
      <c r="AH2490">
        <v>0</v>
      </c>
      <c r="AI2490">
        <v>0</v>
      </c>
    </row>
    <row r="2491" spans="1:37">
      <c r="A2491">
        <v>18</v>
      </c>
      <c r="B2491">
        <v>251</v>
      </c>
      <c r="C2491">
        <v>2023</v>
      </c>
      <c r="E2491">
        <v>99</v>
      </c>
      <c r="G2491">
        <v>99</v>
      </c>
      <c r="H2491">
        <v>1</v>
      </c>
      <c r="I2491">
        <v>99</v>
      </c>
      <c r="J2491">
        <v>155</v>
      </c>
      <c r="K2491">
        <v>99</v>
      </c>
      <c r="L2491">
        <v>11</v>
      </c>
      <c r="M2491">
        <v>99</v>
      </c>
      <c r="N2491">
        <v>99</v>
      </c>
      <c r="O2491">
        <v>99</v>
      </c>
      <c r="P2491">
        <v>99</v>
      </c>
      <c r="Q2491">
        <v>2</v>
      </c>
      <c r="R2491">
        <v>2</v>
      </c>
      <c r="S2491">
        <v>11</v>
      </c>
      <c r="T2491">
        <v>9.5</v>
      </c>
      <c r="U2491">
        <v>33.75</v>
      </c>
      <c r="V2491">
        <v>50</v>
      </c>
      <c r="W2491">
        <v>50</v>
      </c>
      <c r="X2491">
        <v>100</v>
      </c>
      <c r="Y2491">
        <v>100</v>
      </c>
      <c r="Z2491">
        <v>8.1500000000000075</v>
      </c>
      <c r="AA2491">
        <v>0</v>
      </c>
      <c r="AB2491">
        <v>4.5</v>
      </c>
      <c r="AD2491">
        <v>99.999999999999901</v>
      </c>
      <c r="AF2491">
        <v>0.12682308180088772</v>
      </c>
      <c r="AG2491">
        <v>0.19719889919192277</v>
      </c>
      <c r="AH2491">
        <v>0</v>
      </c>
      <c r="AI2491">
        <v>0</v>
      </c>
    </row>
    <row r="2492" spans="1:37">
      <c r="A2492">
        <v>18</v>
      </c>
      <c r="B2492">
        <v>252</v>
      </c>
      <c r="C2492">
        <v>2023</v>
      </c>
      <c r="E2492">
        <v>99</v>
      </c>
      <c r="G2492">
        <v>99</v>
      </c>
      <c r="H2492">
        <v>2</v>
      </c>
      <c r="I2492">
        <v>99</v>
      </c>
      <c r="J2492">
        <v>160</v>
      </c>
      <c r="K2492">
        <v>99</v>
      </c>
      <c r="L2492">
        <v>11</v>
      </c>
      <c r="M2492">
        <v>99</v>
      </c>
      <c r="N2492">
        <v>99</v>
      </c>
      <c r="O2492">
        <v>99</v>
      </c>
      <c r="P2492">
        <v>99</v>
      </c>
      <c r="R2492">
        <v>0</v>
      </c>
    </row>
    <row r="2493" spans="1:37">
      <c r="A2493">
        <v>18</v>
      </c>
      <c r="B2493">
        <v>253</v>
      </c>
      <c r="C2493">
        <v>2023</v>
      </c>
      <c r="E2493">
        <v>99</v>
      </c>
      <c r="G2493">
        <v>99</v>
      </c>
      <c r="H2493">
        <v>1</v>
      </c>
      <c r="I2493">
        <v>99</v>
      </c>
      <c r="J2493">
        <v>171</v>
      </c>
      <c r="K2493">
        <v>99</v>
      </c>
      <c r="L2493">
        <v>11</v>
      </c>
      <c r="M2493">
        <v>99</v>
      </c>
      <c r="N2493">
        <v>99</v>
      </c>
      <c r="O2493">
        <v>99</v>
      </c>
      <c r="P2493">
        <v>99</v>
      </c>
      <c r="R2493">
        <v>0</v>
      </c>
    </row>
    <row r="2494" spans="1:37">
      <c r="A2494">
        <v>18</v>
      </c>
      <c r="B2494">
        <v>254</v>
      </c>
      <c r="C2494">
        <v>2023</v>
      </c>
      <c r="E2494">
        <v>99</v>
      </c>
      <c r="G2494">
        <v>99</v>
      </c>
      <c r="H2494">
        <v>2</v>
      </c>
      <c r="I2494">
        <v>99</v>
      </c>
      <c r="J2494">
        <v>175</v>
      </c>
      <c r="K2494">
        <v>99</v>
      </c>
      <c r="L2494">
        <v>11</v>
      </c>
      <c r="M2494">
        <v>99</v>
      </c>
      <c r="N2494">
        <v>99</v>
      </c>
      <c r="O2494">
        <v>99</v>
      </c>
      <c r="P2494">
        <v>99</v>
      </c>
      <c r="R2494">
        <v>0</v>
      </c>
    </row>
    <row r="2495" spans="1:37">
      <c r="A2495">
        <v>18</v>
      </c>
      <c r="B2495">
        <v>255</v>
      </c>
      <c r="C2495">
        <v>2023</v>
      </c>
      <c r="E2495">
        <v>99</v>
      </c>
      <c r="G2495">
        <v>99</v>
      </c>
      <c r="H2495">
        <v>2</v>
      </c>
      <c r="I2495">
        <v>99</v>
      </c>
      <c r="J2495">
        <v>177</v>
      </c>
      <c r="K2495">
        <v>99</v>
      </c>
      <c r="L2495">
        <v>11</v>
      </c>
      <c r="M2495">
        <v>99</v>
      </c>
      <c r="N2495">
        <v>99</v>
      </c>
      <c r="O2495">
        <v>99</v>
      </c>
      <c r="P2495">
        <v>99</v>
      </c>
      <c r="R2495">
        <v>0</v>
      </c>
    </row>
    <row r="2496" spans="1:37">
      <c r="A2496">
        <v>18</v>
      </c>
      <c r="B2496">
        <v>256</v>
      </c>
      <c r="C2496">
        <v>2023</v>
      </c>
      <c r="E2496">
        <v>99</v>
      </c>
      <c r="G2496">
        <v>99</v>
      </c>
      <c r="H2496">
        <v>2</v>
      </c>
      <c r="I2496">
        <v>99</v>
      </c>
      <c r="J2496">
        <v>178</v>
      </c>
      <c r="K2496">
        <v>99</v>
      </c>
      <c r="L2496">
        <v>11</v>
      </c>
      <c r="M2496">
        <v>99</v>
      </c>
      <c r="N2496">
        <v>99</v>
      </c>
      <c r="O2496">
        <v>99</v>
      </c>
      <c r="P2496">
        <v>99</v>
      </c>
      <c r="Q2496">
        <v>2</v>
      </c>
      <c r="R2496">
        <v>2</v>
      </c>
      <c r="S2496">
        <v>11</v>
      </c>
      <c r="T2496">
        <v>6.5</v>
      </c>
      <c r="U2496">
        <v>25.4</v>
      </c>
      <c r="V2496">
        <v>0</v>
      </c>
      <c r="W2496">
        <v>0</v>
      </c>
      <c r="X2496">
        <v>100</v>
      </c>
      <c r="Y2496">
        <v>100</v>
      </c>
      <c r="Z2496">
        <v>1.1000000000000163</v>
      </c>
      <c r="AA2496">
        <v>0</v>
      </c>
      <c r="AB2496">
        <v>1.5</v>
      </c>
      <c r="AD2496">
        <v>99.999999999998835</v>
      </c>
      <c r="AF2496">
        <v>1</v>
      </c>
      <c r="AG2496">
        <v>1.310595701865277</v>
      </c>
      <c r="AH2496">
        <v>0</v>
      </c>
      <c r="AI2496">
        <v>0</v>
      </c>
    </row>
    <row r="2497" spans="1:35">
      <c r="A2497">
        <v>18</v>
      </c>
      <c r="B2497">
        <v>257</v>
      </c>
      <c r="C2497">
        <v>2023</v>
      </c>
      <c r="E2497">
        <v>99</v>
      </c>
      <c r="G2497">
        <v>99</v>
      </c>
      <c r="H2497">
        <v>2</v>
      </c>
      <c r="I2497">
        <v>99</v>
      </c>
      <c r="J2497">
        <v>181</v>
      </c>
      <c r="K2497">
        <v>99</v>
      </c>
      <c r="L2497">
        <v>11</v>
      </c>
      <c r="M2497">
        <v>99</v>
      </c>
      <c r="N2497">
        <v>99</v>
      </c>
      <c r="O2497">
        <v>99</v>
      </c>
      <c r="P2497">
        <v>99</v>
      </c>
      <c r="R2497">
        <v>0</v>
      </c>
    </row>
    <row r="2498" spans="1:35">
      <c r="A2498">
        <v>18</v>
      </c>
      <c r="B2498">
        <v>258</v>
      </c>
      <c r="C2498">
        <v>2023</v>
      </c>
      <c r="E2498">
        <v>99</v>
      </c>
      <c r="G2498">
        <v>99</v>
      </c>
      <c r="H2498">
        <v>1</v>
      </c>
      <c r="I2498">
        <v>99</v>
      </c>
      <c r="J2498">
        <v>262</v>
      </c>
      <c r="K2498">
        <v>99</v>
      </c>
      <c r="L2498">
        <v>11</v>
      </c>
      <c r="M2498">
        <v>99</v>
      </c>
      <c r="N2498">
        <v>99</v>
      </c>
      <c r="O2498">
        <v>99</v>
      </c>
      <c r="P2498">
        <v>99</v>
      </c>
      <c r="R2498">
        <v>0</v>
      </c>
    </row>
    <row r="2499" spans="1:35">
      <c r="A2499">
        <v>18</v>
      </c>
      <c r="B2499">
        <v>259</v>
      </c>
      <c r="C2499">
        <v>2023</v>
      </c>
      <c r="E2499">
        <v>99</v>
      </c>
      <c r="G2499">
        <v>99</v>
      </c>
      <c r="H2499">
        <v>1</v>
      </c>
      <c r="I2499">
        <v>99</v>
      </c>
      <c r="J2499">
        <v>309</v>
      </c>
      <c r="K2499">
        <v>99</v>
      </c>
      <c r="L2499">
        <v>11</v>
      </c>
      <c r="M2499">
        <v>99</v>
      </c>
      <c r="N2499">
        <v>99</v>
      </c>
      <c r="O2499">
        <v>99</v>
      </c>
      <c r="P2499">
        <v>99</v>
      </c>
      <c r="Q2499">
        <v>7</v>
      </c>
      <c r="R2499">
        <v>13</v>
      </c>
      <c r="S2499">
        <v>11</v>
      </c>
      <c r="T2499">
        <v>7.5384615384615374</v>
      </c>
      <c r="U2499">
        <v>24.484615384615392</v>
      </c>
      <c r="V2499">
        <v>0</v>
      </c>
      <c r="W2499">
        <v>15.38461538461538</v>
      </c>
      <c r="X2499">
        <v>84.615384615384627</v>
      </c>
      <c r="Y2499">
        <v>53.84615384615384</v>
      </c>
      <c r="Z2499">
        <v>7.3613174148952609</v>
      </c>
      <c r="AA2499">
        <v>0</v>
      </c>
      <c r="AB2499">
        <v>1.9851519847021453</v>
      </c>
      <c r="AD2499">
        <v>62.486500507705514</v>
      </c>
      <c r="AF2499">
        <v>3.8123167155425226</v>
      </c>
      <c r="AG2499">
        <v>4.5203436767734164</v>
      </c>
      <c r="AH2499">
        <v>0</v>
      </c>
      <c r="AI2499">
        <v>0</v>
      </c>
    </row>
    <row r="2500" spans="1:35">
      <c r="A2500">
        <v>18</v>
      </c>
      <c r="B2500">
        <v>260</v>
      </c>
      <c r="C2500">
        <v>2023</v>
      </c>
      <c r="E2500">
        <v>99</v>
      </c>
      <c r="G2500">
        <v>99</v>
      </c>
      <c r="H2500">
        <v>2</v>
      </c>
      <c r="I2500">
        <v>99</v>
      </c>
      <c r="J2500">
        <v>470</v>
      </c>
      <c r="K2500">
        <v>99</v>
      </c>
      <c r="L2500">
        <v>11</v>
      </c>
      <c r="M2500">
        <v>99</v>
      </c>
      <c r="N2500">
        <v>99</v>
      </c>
      <c r="O2500">
        <v>99</v>
      </c>
      <c r="P2500">
        <v>99</v>
      </c>
      <c r="R2500">
        <v>0</v>
      </c>
    </row>
    <row r="2501" spans="1:35">
      <c r="A2501">
        <v>18</v>
      </c>
      <c r="B2501">
        <v>261</v>
      </c>
      <c r="C2501">
        <v>2023</v>
      </c>
      <c r="E2501">
        <v>99</v>
      </c>
      <c r="G2501">
        <v>99</v>
      </c>
      <c r="H2501">
        <v>2</v>
      </c>
      <c r="I2501">
        <v>99</v>
      </c>
      <c r="J2501">
        <v>629</v>
      </c>
      <c r="K2501">
        <v>99</v>
      </c>
      <c r="L2501">
        <v>11</v>
      </c>
      <c r="M2501">
        <v>99</v>
      </c>
      <c r="N2501">
        <v>99</v>
      </c>
      <c r="O2501">
        <v>99</v>
      </c>
      <c r="P2501">
        <v>99</v>
      </c>
      <c r="R2501">
        <v>0</v>
      </c>
    </row>
    <row r="2502" spans="1:35">
      <c r="A2502">
        <v>18</v>
      </c>
      <c r="B2502">
        <v>262</v>
      </c>
      <c r="C2502">
        <v>2023</v>
      </c>
      <c r="E2502">
        <v>99</v>
      </c>
      <c r="G2502">
        <v>99</v>
      </c>
      <c r="H2502">
        <v>1</v>
      </c>
      <c r="I2502">
        <v>99</v>
      </c>
      <c r="J2502">
        <v>643</v>
      </c>
      <c r="K2502">
        <v>99</v>
      </c>
      <c r="L2502">
        <v>11</v>
      </c>
      <c r="M2502">
        <v>99</v>
      </c>
      <c r="N2502">
        <v>99</v>
      </c>
      <c r="O2502">
        <v>99</v>
      </c>
      <c r="P2502">
        <v>99</v>
      </c>
      <c r="R2502">
        <v>0</v>
      </c>
    </row>
    <row r="2503" spans="1:35">
      <c r="A2503">
        <v>18</v>
      </c>
      <c r="B2503">
        <v>263</v>
      </c>
      <c r="C2503">
        <v>2023</v>
      </c>
      <c r="E2503">
        <v>99</v>
      </c>
      <c r="G2503">
        <v>99</v>
      </c>
      <c r="H2503">
        <v>2</v>
      </c>
      <c r="I2503">
        <v>99</v>
      </c>
      <c r="J2503">
        <v>704</v>
      </c>
      <c r="K2503">
        <v>99</v>
      </c>
      <c r="L2503">
        <v>11</v>
      </c>
      <c r="M2503">
        <v>99</v>
      </c>
      <c r="N2503">
        <v>99</v>
      </c>
      <c r="O2503">
        <v>99</v>
      </c>
      <c r="P2503">
        <v>99</v>
      </c>
      <c r="R2503">
        <v>0</v>
      </c>
    </row>
    <row r="2504" spans="1:35">
      <c r="A2504">
        <v>18</v>
      </c>
      <c r="B2504">
        <v>264</v>
      </c>
      <c r="C2504">
        <v>2023</v>
      </c>
      <c r="E2504">
        <v>99</v>
      </c>
      <c r="G2504">
        <v>99</v>
      </c>
      <c r="H2504">
        <v>1</v>
      </c>
      <c r="I2504">
        <v>99</v>
      </c>
      <c r="J2504">
        <v>802</v>
      </c>
      <c r="K2504">
        <v>99</v>
      </c>
      <c r="L2504">
        <v>11</v>
      </c>
      <c r="M2504">
        <v>99</v>
      </c>
      <c r="N2504">
        <v>99</v>
      </c>
      <c r="O2504">
        <v>99</v>
      </c>
      <c r="P2504">
        <v>99</v>
      </c>
      <c r="R2504">
        <v>0</v>
      </c>
    </row>
    <row r="2505" spans="1:35">
      <c r="A2505">
        <v>18</v>
      </c>
      <c r="B2505">
        <v>265</v>
      </c>
      <c r="C2505">
        <v>2023</v>
      </c>
      <c r="E2505">
        <v>99</v>
      </c>
      <c r="G2505">
        <v>99</v>
      </c>
      <c r="H2505">
        <v>1</v>
      </c>
      <c r="I2505">
        <v>99</v>
      </c>
      <c r="J2505">
        <v>103</v>
      </c>
      <c r="K2505">
        <v>99</v>
      </c>
      <c r="L2505">
        <v>12</v>
      </c>
      <c r="M2505">
        <v>99</v>
      </c>
      <c r="N2505">
        <v>99</v>
      </c>
      <c r="O2505">
        <v>99</v>
      </c>
      <c r="P2505">
        <v>99</v>
      </c>
      <c r="R2505">
        <v>0</v>
      </c>
    </row>
    <row r="2506" spans="1:35">
      <c r="A2506">
        <v>18</v>
      </c>
      <c r="B2506">
        <v>266</v>
      </c>
      <c r="C2506">
        <v>2023</v>
      </c>
      <c r="E2506">
        <v>99</v>
      </c>
      <c r="G2506">
        <v>99</v>
      </c>
      <c r="H2506">
        <v>2</v>
      </c>
      <c r="I2506">
        <v>99</v>
      </c>
      <c r="J2506">
        <v>106</v>
      </c>
      <c r="K2506">
        <v>99</v>
      </c>
      <c r="L2506">
        <v>12</v>
      </c>
      <c r="M2506">
        <v>99</v>
      </c>
      <c r="N2506">
        <v>99</v>
      </c>
      <c r="O2506">
        <v>99</v>
      </c>
      <c r="P2506">
        <v>99</v>
      </c>
      <c r="R2506">
        <v>0</v>
      </c>
    </row>
    <row r="2507" spans="1:35">
      <c r="A2507">
        <v>18</v>
      </c>
      <c r="B2507">
        <v>267</v>
      </c>
      <c r="C2507">
        <v>2023</v>
      </c>
      <c r="E2507">
        <v>99</v>
      </c>
      <c r="G2507">
        <v>99</v>
      </c>
      <c r="H2507">
        <v>1</v>
      </c>
      <c r="I2507">
        <v>99</v>
      </c>
      <c r="J2507">
        <v>110</v>
      </c>
      <c r="K2507">
        <v>99</v>
      </c>
      <c r="L2507">
        <v>12</v>
      </c>
      <c r="M2507">
        <v>99</v>
      </c>
      <c r="N2507">
        <v>99</v>
      </c>
      <c r="O2507">
        <v>99</v>
      </c>
      <c r="P2507">
        <v>99</v>
      </c>
      <c r="R2507">
        <v>0</v>
      </c>
    </row>
    <row r="2508" spans="1:35">
      <c r="A2508">
        <v>18</v>
      </c>
      <c r="B2508">
        <v>268</v>
      </c>
      <c r="C2508">
        <v>2023</v>
      </c>
      <c r="E2508">
        <v>99</v>
      </c>
      <c r="G2508">
        <v>99</v>
      </c>
      <c r="H2508">
        <v>1</v>
      </c>
      <c r="I2508">
        <v>99</v>
      </c>
      <c r="J2508">
        <v>111</v>
      </c>
      <c r="K2508">
        <v>99</v>
      </c>
      <c r="L2508">
        <v>12</v>
      </c>
      <c r="M2508">
        <v>99</v>
      </c>
      <c r="N2508">
        <v>99</v>
      </c>
      <c r="O2508">
        <v>99</v>
      </c>
      <c r="P2508">
        <v>99</v>
      </c>
      <c r="R2508">
        <v>0</v>
      </c>
    </row>
    <row r="2509" spans="1:35">
      <c r="A2509">
        <v>18</v>
      </c>
      <c r="B2509">
        <v>269</v>
      </c>
      <c r="C2509">
        <v>2023</v>
      </c>
      <c r="E2509">
        <v>99</v>
      </c>
      <c r="G2509">
        <v>99</v>
      </c>
      <c r="H2509">
        <v>1</v>
      </c>
      <c r="I2509">
        <v>99</v>
      </c>
      <c r="J2509">
        <v>116</v>
      </c>
      <c r="K2509">
        <v>99</v>
      </c>
      <c r="L2509">
        <v>12</v>
      </c>
      <c r="M2509">
        <v>99</v>
      </c>
      <c r="N2509">
        <v>99</v>
      </c>
      <c r="O2509">
        <v>99</v>
      </c>
      <c r="P2509">
        <v>99</v>
      </c>
      <c r="R2509">
        <v>0</v>
      </c>
    </row>
    <row r="2510" spans="1:35">
      <c r="A2510">
        <v>18</v>
      </c>
      <c r="B2510">
        <v>270</v>
      </c>
      <c r="C2510">
        <v>2023</v>
      </c>
      <c r="E2510">
        <v>99</v>
      </c>
      <c r="G2510">
        <v>99</v>
      </c>
      <c r="H2510">
        <v>2</v>
      </c>
      <c r="I2510">
        <v>99</v>
      </c>
      <c r="J2510">
        <v>117</v>
      </c>
      <c r="K2510">
        <v>99</v>
      </c>
      <c r="L2510">
        <v>12</v>
      </c>
      <c r="M2510">
        <v>99</v>
      </c>
      <c r="N2510">
        <v>99</v>
      </c>
      <c r="O2510">
        <v>99</v>
      </c>
      <c r="P2510">
        <v>99</v>
      </c>
      <c r="R2510">
        <v>0</v>
      </c>
    </row>
    <row r="2511" spans="1:35">
      <c r="A2511">
        <v>18</v>
      </c>
      <c r="B2511">
        <v>271</v>
      </c>
      <c r="C2511">
        <v>2023</v>
      </c>
      <c r="E2511">
        <v>99</v>
      </c>
      <c r="G2511">
        <v>99</v>
      </c>
      <c r="H2511">
        <v>1</v>
      </c>
      <c r="I2511">
        <v>99</v>
      </c>
      <c r="J2511">
        <v>134</v>
      </c>
      <c r="K2511">
        <v>99</v>
      </c>
      <c r="L2511">
        <v>12</v>
      </c>
      <c r="M2511">
        <v>99</v>
      </c>
      <c r="N2511">
        <v>99</v>
      </c>
      <c r="O2511">
        <v>99</v>
      </c>
      <c r="P2511">
        <v>99</v>
      </c>
      <c r="R2511">
        <v>0</v>
      </c>
    </row>
    <row r="2512" spans="1:35">
      <c r="A2512">
        <v>18</v>
      </c>
      <c r="B2512">
        <v>272</v>
      </c>
      <c r="C2512">
        <v>2023</v>
      </c>
      <c r="E2512">
        <v>99</v>
      </c>
      <c r="G2512">
        <v>99</v>
      </c>
      <c r="H2512">
        <v>2</v>
      </c>
      <c r="I2512">
        <v>99</v>
      </c>
      <c r="J2512">
        <v>141</v>
      </c>
      <c r="K2512">
        <v>99</v>
      </c>
      <c r="L2512">
        <v>12</v>
      </c>
      <c r="M2512">
        <v>99</v>
      </c>
      <c r="N2512">
        <v>99</v>
      </c>
      <c r="O2512">
        <v>99</v>
      </c>
      <c r="P2512">
        <v>99</v>
      </c>
      <c r="R2512">
        <v>0</v>
      </c>
    </row>
    <row r="2513" spans="1:18">
      <c r="A2513">
        <v>18</v>
      </c>
      <c r="B2513">
        <v>273</v>
      </c>
      <c r="C2513">
        <v>2023</v>
      </c>
      <c r="E2513">
        <v>99</v>
      </c>
      <c r="G2513">
        <v>99</v>
      </c>
      <c r="H2513">
        <v>2</v>
      </c>
      <c r="I2513">
        <v>99</v>
      </c>
      <c r="J2513">
        <v>143</v>
      </c>
      <c r="K2513">
        <v>99</v>
      </c>
      <c r="L2513">
        <v>12</v>
      </c>
      <c r="M2513">
        <v>99</v>
      </c>
      <c r="N2513">
        <v>99</v>
      </c>
      <c r="O2513">
        <v>99</v>
      </c>
      <c r="P2513">
        <v>99</v>
      </c>
      <c r="R2513">
        <v>0</v>
      </c>
    </row>
    <row r="2514" spans="1:18">
      <c r="A2514">
        <v>18</v>
      </c>
      <c r="B2514">
        <v>274</v>
      </c>
      <c r="C2514">
        <v>2023</v>
      </c>
      <c r="E2514">
        <v>99</v>
      </c>
      <c r="G2514">
        <v>99</v>
      </c>
      <c r="H2514">
        <v>2</v>
      </c>
      <c r="I2514">
        <v>99</v>
      </c>
      <c r="J2514">
        <v>147</v>
      </c>
      <c r="K2514">
        <v>99</v>
      </c>
      <c r="L2514">
        <v>12</v>
      </c>
      <c r="M2514">
        <v>99</v>
      </c>
      <c r="N2514">
        <v>99</v>
      </c>
      <c r="O2514">
        <v>99</v>
      </c>
      <c r="P2514">
        <v>99</v>
      </c>
      <c r="R2514">
        <v>0</v>
      </c>
    </row>
    <row r="2515" spans="1:18">
      <c r="A2515">
        <v>18</v>
      </c>
      <c r="B2515">
        <v>275</v>
      </c>
      <c r="C2515">
        <v>2023</v>
      </c>
      <c r="E2515">
        <v>99</v>
      </c>
      <c r="G2515">
        <v>99</v>
      </c>
      <c r="H2515">
        <v>1</v>
      </c>
      <c r="I2515">
        <v>99</v>
      </c>
      <c r="J2515">
        <v>155</v>
      </c>
      <c r="K2515">
        <v>99</v>
      </c>
      <c r="L2515">
        <v>12</v>
      </c>
      <c r="M2515">
        <v>99</v>
      </c>
      <c r="N2515">
        <v>99</v>
      </c>
      <c r="O2515">
        <v>99</v>
      </c>
      <c r="P2515">
        <v>99</v>
      </c>
      <c r="R2515">
        <v>0</v>
      </c>
    </row>
    <row r="2516" spans="1:18">
      <c r="A2516">
        <v>18</v>
      </c>
      <c r="B2516">
        <v>276</v>
      </c>
      <c r="C2516">
        <v>2023</v>
      </c>
      <c r="E2516">
        <v>99</v>
      </c>
      <c r="G2516">
        <v>99</v>
      </c>
      <c r="H2516">
        <v>2</v>
      </c>
      <c r="I2516">
        <v>99</v>
      </c>
      <c r="J2516">
        <v>160</v>
      </c>
      <c r="K2516">
        <v>99</v>
      </c>
      <c r="L2516">
        <v>12</v>
      </c>
      <c r="M2516">
        <v>99</v>
      </c>
      <c r="N2516">
        <v>99</v>
      </c>
      <c r="O2516">
        <v>99</v>
      </c>
      <c r="P2516">
        <v>99</v>
      </c>
      <c r="R2516">
        <v>0</v>
      </c>
    </row>
    <row r="2517" spans="1:18">
      <c r="A2517">
        <v>18</v>
      </c>
      <c r="B2517">
        <v>277</v>
      </c>
      <c r="C2517">
        <v>2023</v>
      </c>
      <c r="E2517">
        <v>99</v>
      </c>
      <c r="G2517">
        <v>99</v>
      </c>
      <c r="H2517">
        <v>1</v>
      </c>
      <c r="I2517">
        <v>99</v>
      </c>
      <c r="J2517">
        <v>171</v>
      </c>
      <c r="K2517">
        <v>99</v>
      </c>
      <c r="L2517">
        <v>12</v>
      </c>
      <c r="M2517">
        <v>99</v>
      </c>
      <c r="N2517">
        <v>99</v>
      </c>
      <c r="O2517">
        <v>99</v>
      </c>
      <c r="P2517">
        <v>99</v>
      </c>
      <c r="R2517">
        <v>0</v>
      </c>
    </row>
    <row r="2518" spans="1:18">
      <c r="A2518">
        <v>18</v>
      </c>
      <c r="B2518">
        <v>278</v>
      </c>
      <c r="C2518">
        <v>2023</v>
      </c>
      <c r="E2518">
        <v>99</v>
      </c>
      <c r="G2518">
        <v>99</v>
      </c>
      <c r="H2518">
        <v>2</v>
      </c>
      <c r="I2518">
        <v>99</v>
      </c>
      <c r="J2518">
        <v>175</v>
      </c>
      <c r="K2518">
        <v>99</v>
      </c>
      <c r="L2518">
        <v>12</v>
      </c>
      <c r="M2518">
        <v>99</v>
      </c>
      <c r="N2518">
        <v>99</v>
      </c>
      <c r="O2518">
        <v>99</v>
      </c>
      <c r="P2518">
        <v>99</v>
      </c>
      <c r="R2518">
        <v>0</v>
      </c>
    </row>
    <row r="2519" spans="1:18">
      <c r="A2519">
        <v>18</v>
      </c>
      <c r="B2519">
        <v>279</v>
      </c>
      <c r="C2519">
        <v>2023</v>
      </c>
      <c r="E2519">
        <v>99</v>
      </c>
      <c r="G2519">
        <v>99</v>
      </c>
      <c r="H2519">
        <v>2</v>
      </c>
      <c r="I2519">
        <v>99</v>
      </c>
      <c r="J2519">
        <v>177</v>
      </c>
      <c r="K2519">
        <v>99</v>
      </c>
      <c r="L2519">
        <v>12</v>
      </c>
      <c r="M2519">
        <v>99</v>
      </c>
      <c r="N2519">
        <v>99</v>
      </c>
      <c r="O2519">
        <v>99</v>
      </c>
      <c r="P2519">
        <v>99</v>
      </c>
      <c r="R2519">
        <v>0</v>
      </c>
    </row>
    <row r="2520" spans="1:18">
      <c r="A2520">
        <v>18</v>
      </c>
      <c r="B2520">
        <v>280</v>
      </c>
      <c r="C2520">
        <v>2023</v>
      </c>
      <c r="E2520">
        <v>99</v>
      </c>
      <c r="G2520">
        <v>99</v>
      </c>
      <c r="H2520">
        <v>2</v>
      </c>
      <c r="I2520">
        <v>99</v>
      </c>
      <c r="J2520">
        <v>178</v>
      </c>
      <c r="K2520">
        <v>99</v>
      </c>
      <c r="L2520">
        <v>12</v>
      </c>
      <c r="M2520">
        <v>99</v>
      </c>
      <c r="N2520">
        <v>99</v>
      </c>
      <c r="O2520">
        <v>99</v>
      </c>
      <c r="P2520">
        <v>99</v>
      </c>
      <c r="R2520">
        <v>0</v>
      </c>
    </row>
    <row r="2521" spans="1:18">
      <c r="A2521">
        <v>18</v>
      </c>
      <c r="B2521">
        <v>281</v>
      </c>
      <c r="C2521">
        <v>2023</v>
      </c>
      <c r="E2521">
        <v>99</v>
      </c>
      <c r="G2521">
        <v>99</v>
      </c>
      <c r="H2521">
        <v>2</v>
      </c>
      <c r="I2521">
        <v>99</v>
      </c>
      <c r="J2521">
        <v>181</v>
      </c>
      <c r="K2521">
        <v>99</v>
      </c>
      <c r="L2521">
        <v>12</v>
      </c>
      <c r="M2521">
        <v>99</v>
      </c>
      <c r="N2521">
        <v>99</v>
      </c>
      <c r="O2521">
        <v>99</v>
      </c>
      <c r="P2521">
        <v>99</v>
      </c>
      <c r="R2521">
        <v>0</v>
      </c>
    </row>
    <row r="2522" spans="1:18">
      <c r="A2522">
        <v>18</v>
      </c>
      <c r="B2522">
        <v>282</v>
      </c>
      <c r="C2522">
        <v>2023</v>
      </c>
      <c r="E2522">
        <v>99</v>
      </c>
      <c r="G2522">
        <v>99</v>
      </c>
      <c r="H2522">
        <v>1</v>
      </c>
      <c r="I2522">
        <v>99</v>
      </c>
      <c r="J2522">
        <v>262</v>
      </c>
      <c r="K2522">
        <v>99</v>
      </c>
      <c r="L2522">
        <v>12</v>
      </c>
      <c r="M2522">
        <v>99</v>
      </c>
      <c r="N2522">
        <v>99</v>
      </c>
      <c r="O2522">
        <v>99</v>
      </c>
      <c r="P2522">
        <v>99</v>
      </c>
      <c r="R2522">
        <v>0</v>
      </c>
    </row>
    <row r="2523" spans="1:18">
      <c r="A2523">
        <v>18</v>
      </c>
      <c r="B2523">
        <v>283</v>
      </c>
      <c r="C2523">
        <v>2023</v>
      </c>
      <c r="E2523">
        <v>99</v>
      </c>
      <c r="G2523">
        <v>99</v>
      </c>
      <c r="H2523">
        <v>1</v>
      </c>
      <c r="I2523">
        <v>99</v>
      </c>
      <c r="J2523">
        <v>309</v>
      </c>
      <c r="K2523">
        <v>99</v>
      </c>
      <c r="L2523">
        <v>12</v>
      </c>
      <c r="M2523">
        <v>99</v>
      </c>
      <c r="N2523">
        <v>99</v>
      </c>
      <c r="O2523">
        <v>99</v>
      </c>
      <c r="P2523">
        <v>99</v>
      </c>
      <c r="R2523">
        <v>0</v>
      </c>
    </row>
    <row r="2524" spans="1:18">
      <c r="A2524">
        <v>18</v>
      </c>
      <c r="B2524">
        <v>284</v>
      </c>
      <c r="C2524">
        <v>2023</v>
      </c>
      <c r="E2524">
        <v>99</v>
      </c>
      <c r="G2524">
        <v>99</v>
      </c>
      <c r="H2524">
        <v>2</v>
      </c>
      <c r="I2524">
        <v>99</v>
      </c>
      <c r="J2524">
        <v>470</v>
      </c>
      <c r="K2524">
        <v>99</v>
      </c>
      <c r="L2524">
        <v>12</v>
      </c>
      <c r="M2524">
        <v>99</v>
      </c>
      <c r="N2524">
        <v>99</v>
      </c>
      <c r="O2524">
        <v>99</v>
      </c>
      <c r="P2524">
        <v>99</v>
      </c>
      <c r="R2524">
        <v>0</v>
      </c>
    </row>
    <row r="2525" spans="1:18">
      <c r="A2525">
        <v>18</v>
      </c>
      <c r="B2525">
        <v>285</v>
      </c>
      <c r="C2525">
        <v>2023</v>
      </c>
      <c r="E2525">
        <v>99</v>
      </c>
      <c r="G2525">
        <v>99</v>
      </c>
      <c r="H2525">
        <v>2</v>
      </c>
      <c r="I2525">
        <v>99</v>
      </c>
      <c r="J2525">
        <v>629</v>
      </c>
      <c r="K2525">
        <v>99</v>
      </c>
      <c r="L2525">
        <v>12</v>
      </c>
      <c r="M2525">
        <v>99</v>
      </c>
      <c r="N2525">
        <v>99</v>
      </c>
      <c r="O2525">
        <v>99</v>
      </c>
      <c r="P2525">
        <v>99</v>
      </c>
      <c r="R2525">
        <v>0</v>
      </c>
    </row>
    <row r="2526" spans="1:18">
      <c r="A2526">
        <v>18</v>
      </c>
      <c r="B2526">
        <v>286</v>
      </c>
      <c r="C2526">
        <v>2023</v>
      </c>
      <c r="E2526">
        <v>99</v>
      </c>
      <c r="G2526">
        <v>99</v>
      </c>
      <c r="H2526">
        <v>1</v>
      </c>
      <c r="I2526">
        <v>99</v>
      </c>
      <c r="J2526">
        <v>643</v>
      </c>
      <c r="K2526">
        <v>99</v>
      </c>
      <c r="L2526">
        <v>12</v>
      </c>
      <c r="M2526">
        <v>99</v>
      </c>
      <c r="N2526">
        <v>99</v>
      </c>
      <c r="O2526">
        <v>99</v>
      </c>
      <c r="P2526">
        <v>99</v>
      </c>
      <c r="R2526">
        <v>0</v>
      </c>
    </row>
    <row r="2527" spans="1:18">
      <c r="A2527">
        <v>18</v>
      </c>
      <c r="B2527">
        <v>287</v>
      </c>
      <c r="C2527">
        <v>2023</v>
      </c>
      <c r="E2527">
        <v>99</v>
      </c>
      <c r="G2527">
        <v>99</v>
      </c>
      <c r="H2527">
        <v>2</v>
      </c>
      <c r="I2527">
        <v>99</v>
      </c>
      <c r="J2527">
        <v>704</v>
      </c>
      <c r="K2527">
        <v>99</v>
      </c>
      <c r="L2527">
        <v>12</v>
      </c>
      <c r="M2527">
        <v>99</v>
      </c>
      <c r="N2527">
        <v>99</v>
      </c>
      <c r="O2527">
        <v>99</v>
      </c>
      <c r="P2527">
        <v>99</v>
      </c>
      <c r="R2527">
        <v>0</v>
      </c>
    </row>
    <row r="2528" spans="1:18">
      <c r="A2528">
        <v>18</v>
      </c>
      <c r="B2528">
        <v>288</v>
      </c>
      <c r="C2528">
        <v>2023</v>
      </c>
      <c r="E2528">
        <v>99</v>
      </c>
      <c r="G2528">
        <v>99</v>
      </c>
      <c r="H2528">
        <v>1</v>
      </c>
      <c r="I2528">
        <v>99</v>
      </c>
      <c r="J2528">
        <v>802</v>
      </c>
      <c r="K2528">
        <v>99</v>
      </c>
      <c r="L2528">
        <v>12</v>
      </c>
      <c r="M2528">
        <v>99</v>
      </c>
      <c r="N2528">
        <v>99</v>
      </c>
      <c r="O2528">
        <v>99</v>
      </c>
      <c r="P2528">
        <v>99</v>
      </c>
      <c r="R2528">
        <v>0</v>
      </c>
    </row>
    <row r="2529" spans="1:18">
      <c r="A2529">
        <v>18</v>
      </c>
      <c r="B2529">
        <v>289</v>
      </c>
      <c r="C2529">
        <v>2023</v>
      </c>
      <c r="E2529">
        <v>99</v>
      </c>
      <c r="G2529">
        <v>99</v>
      </c>
      <c r="H2529">
        <v>1</v>
      </c>
      <c r="I2529">
        <v>99</v>
      </c>
      <c r="J2529">
        <v>103</v>
      </c>
      <c r="K2529">
        <v>99</v>
      </c>
      <c r="L2529">
        <v>13</v>
      </c>
      <c r="M2529">
        <v>99</v>
      </c>
      <c r="N2529">
        <v>99</v>
      </c>
      <c r="O2529">
        <v>99</v>
      </c>
      <c r="P2529">
        <v>99</v>
      </c>
      <c r="R2529">
        <v>0</v>
      </c>
    </row>
    <row r="2530" spans="1:18">
      <c r="A2530">
        <v>18</v>
      </c>
      <c r="B2530">
        <v>290</v>
      </c>
      <c r="C2530">
        <v>2023</v>
      </c>
      <c r="E2530">
        <v>99</v>
      </c>
      <c r="G2530">
        <v>99</v>
      </c>
      <c r="H2530">
        <v>2</v>
      </c>
      <c r="I2530">
        <v>99</v>
      </c>
      <c r="J2530">
        <v>106</v>
      </c>
      <c r="K2530">
        <v>99</v>
      </c>
      <c r="L2530">
        <v>13</v>
      </c>
      <c r="M2530">
        <v>99</v>
      </c>
      <c r="N2530">
        <v>99</v>
      </c>
      <c r="O2530">
        <v>99</v>
      </c>
      <c r="P2530">
        <v>99</v>
      </c>
      <c r="R2530">
        <v>0</v>
      </c>
    </row>
    <row r="2531" spans="1:18">
      <c r="A2531">
        <v>18</v>
      </c>
      <c r="B2531">
        <v>291</v>
      </c>
      <c r="C2531">
        <v>2023</v>
      </c>
      <c r="E2531">
        <v>99</v>
      </c>
      <c r="G2531">
        <v>99</v>
      </c>
      <c r="H2531">
        <v>1</v>
      </c>
      <c r="I2531">
        <v>99</v>
      </c>
      <c r="J2531">
        <v>110</v>
      </c>
      <c r="K2531">
        <v>99</v>
      </c>
      <c r="L2531">
        <v>13</v>
      </c>
      <c r="M2531">
        <v>99</v>
      </c>
      <c r="N2531">
        <v>99</v>
      </c>
      <c r="O2531">
        <v>99</v>
      </c>
      <c r="P2531">
        <v>99</v>
      </c>
      <c r="R2531">
        <v>0</v>
      </c>
    </row>
    <row r="2532" spans="1:18">
      <c r="A2532">
        <v>18</v>
      </c>
      <c r="B2532">
        <v>292</v>
      </c>
      <c r="C2532">
        <v>2023</v>
      </c>
      <c r="E2532">
        <v>99</v>
      </c>
      <c r="G2532">
        <v>99</v>
      </c>
      <c r="H2532">
        <v>1</v>
      </c>
      <c r="I2532">
        <v>99</v>
      </c>
      <c r="J2532">
        <v>111</v>
      </c>
      <c r="K2532">
        <v>99</v>
      </c>
      <c r="L2532">
        <v>13</v>
      </c>
      <c r="M2532">
        <v>99</v>
      </c>
      <c r="N2532">
        <v>99</v>
      </c>
      <c r="O2532">
        <v>99</v>
      </c>
      <c r="P2532">
        <v>99</v>
      </c>
      <c r="R2532">
        <v>0</v>
      </c>
    </row>
    <row r="2533" spans="1:18">
      <c r="A2533">
        <v>18</v>
      </c>
      <c r="B2533">
        <v>293</v>
      </c>
      <c r="C2533">
        <v>2023</v>
      </c>
      <c r="E2533">
        <v>99</v>
      </c>
      <c r="G2533">
        <v>99</v>
      </c>
      <c r="H2533">
        <v>1</v>
      </c>
      <c r="I2533">
        <v>99</v>
      </c>
      <c r="J2533">
        <v>116</v>
      </c>
      <c r="K2533">
        <v>99</v>
      </c>
      <c r="L2533">
        <v>13</v>
      </c>
      <c r="M2533">
        <v>99</v>
      </c>
      <c r="N2533">
        <v>99</v>
      </c>
      <c r="O2533">
        <v>99</v>
      </c>
      <c r="P2533">
        <v>99</v>
      </c>
      <c r="R2533">
        <v>0</v>
      </c>
    </row>
    <row r="2534" spans="1:18">
      <c r="A2534">
        <v>18</v>
      </c>
      <c r="B2534">
        <v>294</v>
      </c>
      <c r="C2534">
        <v>2023</v>
      </c>
      <c r="E2534">
        <v>99</v>
      </c>
      <c r="G2534">
        <v>99</v>
      </c>
      <c r="H2534">
        <v>2</v>
      </c>
      <c r="I2534">
        <v>99</v>
      </c>
      <c r="J2534">
        <v>117</v>
      </c>
      <c r="K2534">
        <v>99</v>
      </c>
      <c r="L2534">
        <v>13</v>
      </c>
      <c r="M2534">
        <v>99</v>
      </c>
      <c r="N2534">
        <v>99</v>
      </c>
      <c r="O2534">
        <v>99</v>
      </c>
      <c r="P2534">
        <v>99</v>
      </c>
      <c r="R2534">
        <v>0</v>
      </c>
    </row>
    <row r="2535" spans="1:18">
      <c r="A2535">
        <v>18</v>
      </c>
      <c r="B2535">
        <v>295</v>
      </c>
      <c r="C2535">
        <v>2023</v>
      </c>
      <c r="E2535">
        <v>99</v>
      </c>
      <c r="G2535">
        <v>99</v>
      </c>
      <c r="H2535">
        <v>1</v>
      </c>
      <c r="I2535">
        <v>99</v>
      </c>
      <c r="J2535">
        <v>134</v>
      </c>
      <c r="K2535">
        <v>99</v>
      </c>
      <c r="L2535">
        <v>13</v>
      </c>
      <c r="M2535">
        <v>99</v>
      </c>
      <c r="N2535">
        <v>99</v>
      </c>
      <c r="O2535">
        <v>99</v>
      </c>
      <c r="P2535">
        <v>99</v>
      </c>
      <c r="R2535">
        <v>0</v>
      </c>
    </row>
    <row r="2536" spans="1:18">
      <c r="A2536">
        <v>18</v>
      </c>
      <c r="B2536">
        <v>296</v>
      </c>
      <c r="C2536">
        <v>2023</v>
      </c>
      <c r="E2536">
        <v>99</v>
      </c>
      <c r="G2536">
        <v>99</v>
      </c>
      <c r="H2536">
        <v>2</v>
      </c>
      <c r="I2536">
        <v>99</v>
      </c>
      <c r="J2536">
        <v>141</v>
      </c>
      <c r="K2536">
        <v>99</v>
      </c>
      <c r="L2536">
        <v>13</v>
      </c>
      <c r="M2536">
        <v>99</v>
      </c>
      <c r="N2536">
        <v>99</v>
      </c>
      <c r="O2536">
        <v>99</v>
      </c>
      <c r="P2536">
        <v>99</v>
      </c>
      <c r="R2536">
        <v>0</v>
      </c>
    </row>
    <row r="2537" spans="1:18">
      <c r="A2537">
        <v>18</v>
      </c>
      <c r="B2537">
        <v>297</v>
      </c>
      <c r="C2537">
        <v>2023</v>
      </c>
      <c r="E2537">
        <v>99</v>
      </c>
      <c r="G2537">
        <v>99</v>
      </c>
      <c r="H2537">
        <v>2</v>
      </c>
      <c r="I2537">
        <v>99</v>
      </c>
      <c r="J2537">
        <v>143</v>
      </c>
      <c r="K2537">
        <v>99</v>
      </c>
      <c r="L2537">
        <v>13</v>
      </c>
      <c r="M2537">
        <v>99</v>
      </c>
      <c r="N2537">
        <v>99</v>
      </c>
      <c r="O2537">
        <v>99</v>
      </c>
      <c r="P2537">
        <v>99</v>
      </c>
      <c r="R2537">
        <v>0</v>
      </c>
    </row>
    <row r="2538" spans="1:18">
      <c r="A2538">
        <v>18</v>
      </c>
      <c r="B2538">
        <v>298</v>
      </c>
      <c r="C2538">
        <v>2023</v>
      </c>
      <c r="E2538">
        <v>99</v>
      </c>
      <c r="G2538">
        <v>99</v>
      </c>
      <c r="H2538">
        <v>2</v>
      </c>
      <c r="I2538">
        <v>99</v>
      </c>
      <c r="J2538">
        <v>147</v>
      </c>
      <c r="K2538">
        <v>99</v>
      </c>
      <c r="L2538">
        <v>13</v>
      </c>
      <c r="M2538">
        <v>99</v>
      </c>
      <c r="N2538">
        <v>99</v>
      </c>
      <c r="O2538">
        <v>99</v>
      </c>
      <c r="P2538">
        <v>99</v>
      </c>
      <c r="R2538">
        <v>0</v>
      </c>
    </row>
    <row r="2539" spans="1:18">
      <c r="A2539">
        <v>18</v>
      </c>
      <c r="B2539">
        <v>299</v>
      </c>
      <c r="C2539">
        <v>2023</v>
      </c>
      <c r="E2539">
        <v>99</v>
      </c>
      <c r="G2539">
        <v>99</v>
      </c>
      <c r="H2539">
        <v>1</v>
      </c>
      <c r="I2539">
        <v>99</v>
      </c>
      <c r="J2539">
        <v>155</v>
      </c>
      <c r="K2539">
        <v>99</v>
      </c>
      <c r="L2539">
        <v>13</v>
      </c>
      <c r="M2539">
        <v>99</v>
      </c>
      <c r="N2539">
        <v>99</v>
      </c>
      <c r="O2539">
        <v>99</v>
      </c>
      <c r="P2539">
        <v>99</v>
      </c>
      <c r="R2539">
        <v>0</v>
      </c>
    </row>
    <row r="2540" spans="1:18">
      <c r="A2540">
        <v>18</v>
      </c>
      <c r="B2540">
        <v>300</v>
      </c>
      <c r="C2540">
        <v>2023</v>
      </c>
      <c r="E2540">
        <v>99</v>
      </c>
      <c r="G2540">
        <v>99</v>
      </c>
      <c r="H2540">
        <v>2</v>
      </c>
      <c r="I2540">
        <v>99</v>
      </c>
      <c r="J2540">
        <v>160</v>
      </c>
      <c r="K2540">
        <v>99</v>
      </c>
      <c r="L2540">
        <v>13</v>
      </c>
      <c r="M2540">
        <v>99</v>
      </c>
      <c r="N2540">
        <v>99</v>
      </c>
      <c r="O2540">
        <v>99</v>
      </c>
      <c r="P2540">
        <v>99</v>
      </c>
      <c r="R2540">
        <v>0</v>
      </c>
    </row>
    <row r="2541" spans="1:18">
      <c r="A2541">
        <v>18</v>
      </c>
      <c r="B2541">
        <v>301</v>
      </c>
      <c r="C2541">
        <v>2023</v>
      </c>
      <c r="E2541">
        <v>99</v>
      </c>
      <c r="G2541">
        <v>99</v>
      </c>
      <c r="H2541">
        <v>1</v>
      </c>
      <c r="I2541">
        <v>99</v>
      </c>
      <c r="J2541">
        <v>171</v>
      </c>
      <c r="K2541">
        <v>99</v>
      </c>
      <c r="L2541">
        <v>13</v>
      </c>
      <c r="M2541">
        <v>99</v>
      </c>
      <c r="N2541">
        <v>99</v>
      </c>
      <c r="O2541">
        <v>99</v>
      </c>
      <c r="P2541">
        <v>99</v>
      </c>
      <c r="R2541">
        <v>0</v>
      </c>
    </row>
    <row r="2542" spans="1:18">
      <c r="A2542">
        <v>18</v>
      </c>
      <c r="B2542">
        <v>302</v>
      </c>
      <c r="C2542">
        <v>2023</v>
      </c>
      <c r="E2542">
        <v>99</v>
      </c>
      <c r="G2542">
        <v>99</v>
      </c>
      <c r="H2542">
        <v>2</v>
      </c>
      <c r="I2542">
        <v>99</v>
      </c>
      <c r="J2542">
        <v>175</v>
      </c>
      <c r="K2542">
        <v>99</v>
      </c>
      <c r="L2542">
        <v>13</v>
      </c>
      <c r="M2542">
        <v>99</v>
      </c>
      <c r="N2542">
        <v>99</v>
      </c>
      <c r="O2542">
        <v>99</v>
      </c>
      <c r="P2542">
        <v>99</v>
      </c>
      <c r="R2542">
        <v>0</v>
      </c>
    </row>
    <row r="2543" spans="1:18">
      <c r="A2543">
        <v>18</v>
      </c>
      <c r="B2543">
        <v>303</v>
      </c>
      <c r="C2543">
        <v>2023</v>
      </c>
      <c r="E2543">
        <v>99</v>
      </c>
      <c r="G2543">
        <v>99</v>
      </c>
      <c r="H2543">
        <v>2</v>
      </c>
      <c r="I2543">
        <v>99</v>
      </c>
      <c r="J2543">
        <v>177</v>
      </c>
      <c r="K2543">
        <v>99</v>
      </c>
      <c r="L2543">
        <v>13</v>
      </c>
      <c r="M2543">
        <v>99</v>
      </c>
      <c r="N2543">
        <v>99</v>
      </c>
      <c r="O2543">
        <v>99</v>
      </c>
      <c r="P2543">
        <v>99</v>
      </c>
      <c r="R2543">
        <v>0</v>
      </c>
    </row>
    <row r="2544" spans="1:18">
      <c r="A2544">
        <v>18</v>
      </c>
      <c r="B2544">
        <v>304</v>
      </c>
      <c r="C2544">
        <v>2023</v>
      </c>
      <c r="E2544">
        <v>99</v>
      </c>
      <c r="G2544">
        <v>99</v>
      </c>
      <c r="H2544">
        <v>2</v>
      </c>
      <c r="I2544">
        <v>99</v>
      </c>
      <c r="J2544">
        <v>178</v>
      </c>
      <c r="K2544">
        <v>99</v>
      </c>
      <c r="L2544">
        <v>13</v>
      </c>
      <c r="M2544">
        <v>99</v>
      </c>
      <c r="N2544">
        <v>99</v>
      </c>
      <c r="O2544">
        <v>99</v>
      </c>
      <c r="P2544">
        <v>99</v>
      </c>
      <c r="R2544">
        <v>0</v>
      </c>
    </row>
    <row r="2545" spans="1:18">
      <c r="A2545">
        <v>18</v>
      </c>
      <c r="B2545">
        <v>305</v>
      </c>
      <c r="C2545">
        <v>2023</v>
      </c>
      <c r="E2545">
        <v>99</v>
      </c>
      <c r="G2545">
        <v>99</v>
      </c>
      <c r="H2545">
        <v>2</v>
      </c>
      <c r="I2545">
        <v>99</v>
      </c>
      <c r="J2545">
        <v>181</v>
      </c>
      <c r="K2545">
        <v>99</v>
      </c>
      <c r="L2545">
        <v>13</v>
      </c>
      <c r="M2545">
        <v>99</v>
      </c>
      <c r="N2545">
        <v>99</v>
      </c>
      <c r="O2545">
        <v>99</v>
      </c>
      <c r="P2545">
        <v>99</v>
      </c>
      <c r="R2545">
        <v>0</v>
      </c>
    </row>
    <row r="2546" spans="1:18">
      <c r="A2546">
        <v>18</v>
      </c>
      <c r="B2546">
        <v>306</v>
      </c>
      <c r="C2546">
        <v>2023</v>
      </c>
      <c r="E2546">
        <v>99</v>
      </c>
      <c r="G2546">
        <v>99</v>
      </c>
      <c r="H2546">
        <v>1</v>
      </c>
      <c r="I2546">
        <v>99</v>
      </c>
      <c r="J2546">
        <v>262</v>
      </c>
      <c r="K2546">
        <v>99</v>
      </c>
      <c r="L2546">
        <v>13</v>
      </c>
      <c r="M2546">
        <v>99</v>
      </c>
      <c r="N2546">
        <v>99</v>
      </c>
      <c r="O2546">
        <v>99</v>
      </c>
      <c r="P2546">
        <v>99</v>
      </c>
      <c r="R2546">
        <v>0</v>
      </c>
    </row>
    <row r="2547" spans="1:18">
      <c r="A2547">
        <v>18</v>
      </c>
      <c r="B2547">
        <v>307</v>
      </c>
      <c r="C2547">
        <v>2023</v>
      </c>
      <c r="E2547">
        <v>99</v>
      </c>
      <c r="G2547">
        <v>99</v>
      </c>
      <c r="H2547">
        <v>1</v>
      </c>
      <c r="I2547">
        <v>99</v>
      </c>
      <c r="J2547">
        <v>309</v>
      </c>
      <c r="K2547">
        <v>99</v>
      </c>
      <c r="L2547">
        <v>13</v>
      </c>
      <c r="M2547">
        <v>99</v>
      </c>
      <c r="N2547">
        <v>99</v>
      </c>
      <c r="O2547">
        <v>99</v>
      </c>
      <c r="P2547">
        <v>99</v>
      </c>
      <c r="R2547">
        <v>0</v>
      </c>
    </row>
    <row r="2548" spans="1:18">
      <c r="A2548">
        <v>18</v>
      </c>
      <c r="B2548">
        <v>308</v>
      </c>
      <c r="C2548">
        <v>2023</v>
      </c>
      <c r="E2548">
        <v>99</v>
      </c>
      <c r="G2548">
        <v>99</v>
      </c>
      <c r="H2548">
        <v>2</v>
      </c>
      <c r="I2548">
        <v>99</v>
      </c>
      <c r="J2548">
        <v>470</v>
      </c>
      <c r="K2548">
        <v>99</v>
      </c>
      <c r="L2548">
        <v>13</v>
      </c>
      <c r="M2548">
        <v>99</v>
      </c>
      <c r="N2548">
        <v>99</v>
      </c>
      <c r="O2548">
        <v>99</v>
      </c>
      <c r="P2548">
        <v>99</v>
      </c>
      <c r="R2548">
        <v>0</v>
      </c>
    </row>
    <row r="2549" spans="1:18">
      <c r="A2549">
        <v>18</v>
      </c>
      <c r="B2549">
        <v>309</v>
      </c>
      <c r="C2549">
        <v>2023</v>
      </c>
      <c r="E2549">
        <v>99</v>
      </c>
      <c r="G2549">
        <v>99</v>
      </c>
      <c r="H2549">
        <v>2</v>
      </c>
      <c r="I2549">
        <v>99</v>
      </c>
      <c r="J2549">
        <v>629</v>
      </c>
      <c r="K2549">
        <v>99</v>
      </c>
      <c r="L2549">
        <v>13</v>
      </c>
      <c r="M2549">
        <v>99</v>
      </c>
      <c r="N2549">
        <v>99</v>
      </c>
      <c r="O2549">
        <v>99</v>
      </c>
      <c r="P2549">
        <v>99</v>
      </c>
      <c r="R2549">
        <v>0</v>
      </c>
    </row>
    <row r="2550" spans="1:18">
      <c r="A2550">
        <v>18</v>
      </c>
      <c r="B2550">
        <v>310</v>
      </c>
      <c r="C2550">
        <v>2023</v>
      </c>
      <c r="E2550">
        <v>99</v>
      </c>
      <c r="G2550">
        <v>99</v>
      </c>
      <c r="H2550">
        <v>1</v>
      </c>
      <c r="I2550">
        <v>99</v>
      </c>
      <c r="J2550">
        <v>643</v>
      </c>
      <c r="K2550">
        <v>99</v>
      </c>
      <c r="L2550">
        <v>13</v>
      </c>
      <c r="M2550">
        <v>99</v>
      </c>
      <c r="N2550">
        <v>99</v>
      </c>
      <c r="O2550">
        <v>99</v>
      </c>
      <c r="P2550">
        <v>99</v>
      </c>
      <c r="R2550">
        <v>0</v>
      </c>
    </row>
    <row r="2551" spans="1:18">
      <c r="A2551">
        <v>18</v>
      </c>
      <c r="B2551">
        <v>311</v>
      </c>
      <c r="C2551">
        <v>2023</v>
      </c>
      <c r="E2551">
        <v>99</v>
      </c>
      <c r="G2551">
        <v>99</v>
      </c>
      <c r="H2551">
        <v>2</v>
      </c>
      <c r="I2551">
        <v>99</v>
      </c>
      <c r="J2551">
        <v>704</v>
      </c>
      <c r="K2551">
        <v>99</v>
      </c>
      <c r="L2551">
        <v>13</v>
      </c>
      <c r="M2551">
        <v>99</v>
      </c>
      <c r="N2551">
        <v>99</v>
      </c>
      <c r="O2551">
        <v>99</v>
      </c>
      <c r="P2551">
        <v>99</v>
      </c>
      <c r="R2551">
        <v>0</v>
      </c>
    </row>
    <row r="2552" spans="1:18">
      <c r="A2552">
        <v>18</v>
      </c>
      <c r="B2552">
        <v>312</v>
      </c>
      <c r="C2552">
        <v>2023</v>
      </c>
      <c r="E2552">
        <v>99</v>
      </c>
      <c r="G2552">
        <v>99</v>
      </c>
      <c r="H2552">
        <v>1</v>
      </c>
      <c r="I2552">
        <v>99</v>
      </c>
      <c r="J2552">
        <v>802</v>
      </c>
      <c r="K2552">
        <v>99</v>
      </c>
      <c r="L2552">
        <v>13</v>
      </c>
      <c r="M2552">
        <v>99</v>
      </c>
      <c r="N2552">
        <v>99</v>
      </c>
      <c r="O2552">
        <v>99</v>
      </c>
      <c r="P2552">
        <v>99</v>
      </c>
      <c r="R2552">
        <v>0</v>
      </c>
    </row>
    <row r="2553" spans="1:18">
      <c r="A2553">
        <v>18</v>
      </c>
      <c r="B2553">
        <v>313</v>
      </c>
      <c r="C2553">
        <v>2023</v>
      </c>
      <c r="E2553">
        <v>99</v>
      </c>
      <c r="G2553">
        <v>99</v>
      </c>
      <c r="H2553">
        <v>1</v>
      </c>
      <c r="I2553">
        <v>99</v>
      </c>
      <c r="J2553">
        <v>103</v>
      </c>
      <c r="K2553">
        <v>99</v>
      </c>
      <c r="L2553">
        <v>14</v>
      </c>
      <c r="M2553">
        <v>99</v>
      </c>
      <c r="N2553">
        <v>99</v>
      </c>
      <c r="O2553">
        <v>99</v>
      </c>
      <c r="P2553">
        <v>99</v>
      </c>
      <c r="R2553">
        <v>0</v>
      </c>
    </row>
    <row r="2554" spans="1:18">
      <c r="A2554">
        <v>18</v>
      </c>
      <c r="B2554">
        <v>314</v>
      </c>
      <c r="C2554">
        <v>2023</v>
      </c>
      <c r="E2554">
        <v>99</v>
      </c>
      <c r="G2554">
        <v>99</v>
      </c>
      <c r="H2554">
        <v>2</v>
      </c>
      <c r="I2554">
        <v>99</v>
      </c>
      <c r="J2554">
        <v>106</v>
      </c>
      <c r="K2554">
        <v>99</v>
      </c>
      <c r="L2554">
        <v>14</v>
      </c>
      <c r="M2554">
        <v>99</v>
      </c>
      <c r="N2554">
        <v>99</v>
      </c>
      <c r="O2554">
        <v>99</v>
      </c>
      <c r="P2554">
        <v>99</v>
      </c>
      <c r="R2554">
        <v>0</v>
      </c>
    </row>
    <row r="2555" spans="1:18">
      <c r="A2555">
        <v>18</v>
      </c>
      <c r="B2555">
        <v>315</v>
      </c>
      <c r="C2555">
        <v>2023</v>
      </c>
      <c r="E2555">
        <v>99</v>
      </c>
      <c r="G2555">
        <v>99</v>
      </c>
      <c r="H2555">
        <v>1</v>
      </c>
      <c r="I2555">
        <v>99</v>
      </c>
      <c r="J2555">
        <v>110</v>
      </c>
      <c r="K2555">
        <v>99</v>
      </c>
      <c r="L2555">
        <v>14</v>
      </c>
      <c r="M2555">
        <v>99</v>
      </c>
      <c r="N2555">
        <v>99</v>
      </c>
      <c r="O2555">
        <v>99</v>
      </c>
      <c r="P2555">
        <v>99</v>
      </c>
      <c r="R2555">
        <v>0</v>
      </c>
    </row>
    <row r="2556" spans="1:18">
      <c r="A2556">
        <v>18</v>
      </c>
      <c r="B2556">
        <v>316</v>
      </c>
      <c r="C2556">
        <v>2023</v>
      </c>
      <c r="E2556">
        <v>99</v>
      </c>
      <c r="G2556">
        <v>99</v>
      </c>
      <c r="H2556">
        <v>1</v>
      </c>
      <c r="I2556">
        <v>99</v>
      </c>
      <c r="J2556">
        <v>111</v>
      </c>
      <c r="K2556">
        <v>99</v>
      </c>
      <c r="L2556">
        <v>14</v>
      </c>
      <c r="M2556">
        <v>99</v>
      </c>
      <c r="N2556">
        <v>99</v>
      </c>
      <c r="O2556">
        <v>99</v>
      </c>
      <c r="P2556">
        <v>99</v>
      </c>
      <c r="R2556">
        <v>0</v>
      </c>
    </row>
    <row r="2557" spans="1:18">
      <c r="A2557">
        <v>18</v>
      </c>
      <c r="B2557">
        <v>317</v>
      </c>
      <c r="C2557">
        <v>2023</v>
      </c>
      <c r="E2557">
        <v>99</v>
      </c>
      <c r="G2557">
        <v>99</v>
      </c>
      <c r="H2557">
        <v>1</v>
      </c>
      <c r="I2557">
        <v>99</v>
      </c>
      <c r="J2557">
        <v>116</v>
      </c>
      <c r="K2557">
        <v>99</v>
      </c>
      <c r="L2557">
        <v>14</v>
      </c>
      <c r="M2557">
        <v>99</v>
      </c>
      <c r="N2557">
        <v>99</v>
      </c>
      <c r="O2557">
        <v>99</v>
      </c>
      <c r="P2557">
        <v>99</v>
      </c>
      <c r="R2557">
        <v>0</v>
      </c>
    </row>
    <row r="2558" spans="1:18">
      <c r="A2558">
        <v>18</v>
      </c>
      <c r="B2558">
        <v>318</v>
      </c>
      <c r="C2558">
        <v>2023</v>
      </c>
      <c r="E2558">
        <v>99</v>
      </c>
      <c r="G2558">
        <v>99</v>
      </c>
      <c r="H2558">
        <v>2</v>
      </c>
      <c r="I2558">
        <v>99</v>
      </c>
      <c r="J2558">
        <v>117</v>
      </c>
      <c r="K2558">
        <v>99</v>
      </c>
      <c r="L2558">
        <v>14</v>
      </c>
      <c r="M2558">
        <v>99</v>
      </c>
      <c r="N2558">
        <v>99</v>
      </c>
      <c r="O2558">
        <v>99</v>
      </c>
      <c r="P2558">
        <v>99</v>
      </c>
      <c r="R2558">
        <v>0</v>
      </c>
    </row>
    <row r="2559" spans="1:18">
      <c r="A2559">
        <v>18</v>
      </c>
      <c r="B2559">
        <v>319</v>
      </c>
      <c r="C2559">
        <v>2023</v>
      </c>
      <c r="E2559">
        <v>99</v>
      </c>
      <c r="G2559">
        <v>99</v>
      </c>
      <c r="H2559">
        <v>1</v>
      </c>
      <c r="I2559">
        <v>99</v>
      </c>
      <c r="J2559">
        <v>134</v>
      </c>
      <c r="K2559">
        <v>99</v>
      </c>
      <c r="L2559">
        <v>14</v>
      </c>
      <c r="M2559">
        <v>99</v>
      </c>
      <c r="N2559">
        <v>99</v>
      </c>
      <c r="O2559">
        <v>99</v>
      </c>
      <c r="P2559">
        <v>99</v>
      </c>
      <c r="R2559">
        <v>0</v>
      </c>
    </row>
    <row r="2560" spans="1:18">
      <c r="A2560">
        <v>18</v>
      </c>
      <c r="B2560">
        <v>320</v>
      </c>
      <c r="C2560">
        <v>2023</v>
      </c>
      <c r="E2560">
        <v>99</v>
      </c>
      <c r="G2560">
        <v>99</v>
      </c>
      <c r="H2560">
        <v>2</v>
      </c>
      <c r="I2560">
        <v>99</v>
      </c>
      <c r="J2560">
        <v>141</v>
      </c>
      <c r="K2560">
        <v>99</v>
      </c>
      <c r="L2560">
        <v>14</v>
      </c>
      <c r="M2560">
        <v>99</v>
      </c>
      <c r="N2560">
        <v>99</v>
      </c>
      <c r="O2560">
        <v>99</v>
      </c>
      <c r="P2560">
        <v>99</v>
      </c>
      <c r="R2560">
        <v>0</v>
      </c>
    </row>
    <row r="2561" spans="1:18">
      <c r="A2561">
        <v>18</v>
      </c>
      <c r="B2561">
        <v>321</v>
      </c>
      <c r="C2561">
        <v>2023</v>
      </c>
      <c r="E2561">
        <v>99</v>
      </c>
      <c r="G2561">
        <v>99</v>
      </c>
      <c r="H2561">
        <v>2</v>
      </c>
      <c r="I2561">
        <v>99</v>
      </c>
      <c r="J2561">
        <v>143</v>
      </c>
      <c r="K2561">
        <v>99</v>
      </c>
      <c r="L2561">
        <v>14</v>
      </c>
      <c r="M2561">
        <v>99</v>
      </c>
      <c r="N2561">
        <v>99</v>
      </c>
      <c r="O2561">
        <v>99</v>
      </c>
      <c r="P2561">
        <v>99</v>
      </c>
      <c r="R2561">
        <v>0</v>
      </c>
    </row>
    <row r="2562" spans="1:18">
      <c r="A2562">
        <v>18</v>
      </c>
      <c r="B2562">
        <v>322</v>
      </c>
      <c r="C2562">
        <v>2023</v>
      </c>
      <c r="E2562">
        <v>99</v>
      </c>
      <c r="G2562">
        <v>99</v>
      </c>
      <c r="H2562">
        <v>2</v>
      </c>
      <c r="I2562">
        <v>99</v>
      </c>
      <c r="J2562">
        <v>147</v>
      </c>
      <c r="K2562">
        <v>99</v>
      </c>
      <c r="L2562">
        <v>14</v>
      </c>
      <c r="M2562">
        <v>99</v>
      </c>
      <c r="N2562">
        <v>99</v>
      </c>
      <c r="O2562">
        <v>99</v>
      </c>
      <c r="P2562">
        <v>99</v>
      </c>
      <c r="R2562">
        <v>0</v>
      </c>
    </row>
    <row r="2563" spans="1:18">
      <c r="A2563">
        <v>18</v>
      </c>
      <c r="B2563">
        <v>323</v>
      </c>
      <c r="C2563">
        <v>2023</v>
      </c>
      <c r="E2563">
        <v>99</v>
      </c>
      <c r="G2563">
        <v>99</v>
      </c>
      <c r="H2563">
        <v>1</v>
      </c>
      <c r="I2563">
        <v>99</v>
      </c>
      <c r="J2563">
        <v>155</v>
      </c>
      <c r="K2563">
        <v>99</v>
      </c>
      <c r="L2563">
        <v>14</v>
      </c>
      <c r="M2563">
        <v>99</v>
      </c>
      <c r="N2563">
        <v>99</v>
      </c>
      <c r="O2563">
        <v>99</v>
      </c>
      <c r="P2563">
        <v>99</v>
      </c>
      <c r="R2563">
        <v>0</v>
      </c>
    </row>
    <row r="2564" spans="1:18">
      <c r="A2564">
        <v>18</v>
      </c>
      <c r="B2564">
        <v>324</v>
      </c>
      <c r="C2564">
        <v>2023</v>
      </c>
      <c r="E2564">
        <v>99</v>
      </c>
      <c r="G2564">
        <v>99</v>
      </c>
      <c r="H2564">
        <v>2</v>
      </c>
      <c r="I2564">
        <v>99</v>
      </c>
      <c r="J2564">
        <v>160</v>
      </c>
      <c r="K2564">
        <v>99</v>
      </c>
      <c r="L2564">
        <v>14</v>
      </c>
      <c r="M2564">
        <v>99</v>
      </c>
      <c r="N2564">
        <v>99</v>
      </c>
      <c r="O2564">
        <v>99</v>
      </c>
      <c r="P2564">
        <v>99</v>
      </c>
      <c r="R2564">
        <v>0</v>
      </c>
    </row>
    <row r="2565" spans="1:18">
      <c r="A2565">
        <v>18</v>
      </c>
      <c r="B2565">
        <v>325</v>
      </c>
      <c r="C2565">
        <v>2023</v>
      </c>
      <c r="E2565">
        <v>99</v>
      </c>
      <c r="G2565">
        <v>99</v>
      </c>
      <c r="H2565">
        <v>1</v>
      </c>
      <c r="I2565">
        <v>99</v>
      </c>
      <c r="J2565">
        <v>171</v>
      </c>
      <c r="K2565">
        <v>99</v>
      </c>
      <c r="L2565">
        <v>14</v>
      </c>
      <c r="M2565">
        <v>99</v>
      </c>
      <c r="N2565">
        <v>99</v>
      </c>
      <c r="O2565">
        <v>99</v>
      </c>
      <c r="P2565">
        <v>99</v>
      </c>
      <c r="R2565">
        <v>0</v>
      </c>
    </row>
    <row r="2566" spans="1:18">
      <c r="A2566">
        <v>18</v>
      </c>
      <c r="B2566">
        <v>326</v>
      </c>
      <c r="C2566">
        <v>2023</v>
      </c>
      <c r="E2566">
        <v>99</v>
      </c>
      <c r="G2566">
        <v>99</v>
      </c>
      <c r="H2566">
        <v>2</v>
      </c>
      <c r="I2566">
        <v>99</v>
      </c>
      <c r="J2566">
        <v>175</v>
      </c>
      <c r="K2566">
        <v>99</v>
      </c>
      <c r="L2566">
        <v>14</v>
      </c>
      <c r="M2566">
        <v>99</v>
      </c>
      <c r="N2566">
        <v>99</v>
      </c>
      <c r="O2566">
        <v>99</v>
      </c>
      <c r="P2566">
        <v>99</v>
      </c>
      <c r="R2566">
        <v>0</v>
      </c>
    </row>
    <row r="2567" spans="1:18">
      <c r="A2567">
        <v>18</v>
      </c>
      <c r="B2567">
        <v>327</v>
      </c>
      <c r="C2567">
        <v>2023</v>
      </c>
      <c r="E2567">
        <v>99</v>
      </c>
      <c r="G2567">
        <v>99</v>
      </c>
      <c r="H2567">
        <v>2</v>
      </c>
      <c r="I2567">
        <v>99</v>
      </c>
      <c r="J2567">
        <v>177</v>
      </c>
      <c r="K2567">
        <v>99</v>
      </c>
      <c r="L2567">
        <v>14</v>
      </c>
      <c r="M2567">
        <v>99</v>
      </c>
      <c r="N2567">
        <v>99</v>
      </c>
      <c r="O2567">
        <v>99</v>
      </c>
      <c r="P2567">
        <v>99</v>
      </c>
      <c r="R2567">
        <v>0</v>
      </c>
    </row>
    <row r="2568" spans="1:18">
      <c r="A2568">
        <v>18</v>
      </c>
      <c r="B2568">
        <v>328</v>
      </c>
      <c r="C2568">
        <v>2023</v>
      </c>
      <c r="E2568">
        <v>99</v>
      </c>
      <c r="G2568">
        <v>99</v>
      </c>
      <c r="H2568">
        <v>2</v>
      </c>
      <c r="I2568">
        <v>99</v>
      </c>
      <c r="J2568">
        <v>178</v>
      </c>
      <c r="K2568">
        <v>99</v>
      </c>
      <c r="L2568">
        <v>14</v>
      </c>
      <c r="M2568">
        <v>99</v>
      </c>
      <c r="N2568">
        <v>99</v>
      </c>
      <c r="O2568">
        <v>99</v>
      </c>
      <c r="P2568">
        <v>99</v>
      </c>
      <c r="R2568">
        <v>0</v>
      </c>
    </row>
    <row r="2569" spans="1:18">
      <c r="A2569">
        <v>18</v>
      </c>
      <c r="B2569">
        <v>329</v>
      </c>
      <c r="C2569">
        <v>2023</v>
      </c>
      <c r="E2569">
        <v>99</v>
      </c>
      <c r="G2569">
        <v>99</v>
      </c>
      <c r="H2569">
        <v>2</v>
      </c>
      <c r="I2569">
        <v>99</v>
      </c>
      <c r="J2569">
        <v>181</v>
      </c>
      <c r="K2569">
        <v>99</v>
      </c>
      <c r="L2569">
        <v>14</v>
      </c>
      <c r="M2569">
        <v>99</v>
      </c>
      <c r="N2569">
        <v>99</v>
      </c>
      <c r="O2569">
        <v>99</v>
      </c>
      <c r="P2569">
        <v>99</v>
      </c>
      <c r="R2569">
        <v>0</v>
      </c>
    </row>
    <row r="2570" spans="1:18">
      <c r="A2570">
        <v>18</v>
      </c>
      <c r="B2570">
        <v>330</v>
      </c>
      <c r="C2570">
        <v>2023</v>
      </c>
      <c r="E2570">
        <v>99</v>
      </c>
      <c r="G2570">
        <v>99</v>
      </c>
      <c r="H2570">
        <v>1</v>
      </c>
      <c r="I2570">
        <v>99</v>
      </c>
      <c r="J2570">
        <v>262</v>
      </c>
      <c r="K2570">
        <v>99</v>
      </c>
      <c r="L2570">
        <v>14</v>
      </c>
      <c r="M2570">
        <v>99</v>
      </c>
      <c r="N2570">
        <v>99</v>
      </c>
      <c r="O2570">
        <v>99</v>
      </c>
      <c r="P2570">
        <v>99</v>
      </c>
      <c r="R2570">
        <v>0</v>
      </c>
    </row>
    <row r="2571" spans="1:18">
      <c r="A2571">
        <v>18</v>
      </c>
      <c r="B2571">
        <v>331</v>
      </c>
      <c r="C2571">
        <v>2023</v>
      </c>
      <c r="E2571">
        <v>99</v>
      </c>
      <c r="G2571">
        <v>99</v>
      </c>
      <c r="H2571">
        <v>1</v>
      </c>
      <c r="I2571">
        <v>99</v>
      </c>
      <c r="J2571">
        <v>309</v>
      </c>
      <c r="K2571">
        <v>99</v>
      </c>
      <c r="L2571">
        <v>14</v>
      </c>
      <c r="M2571">
        <v>99</v>
      </c>
      <c r="N2571">
        <v>99</v>
      </c>
      <c r="O2571">
        <v>99</v>
      </c>
      <c r="P2571">
        <v>99</v>
      </c>
      <c r="R2571">
        <v>0</v>
      </c>
    </row>
    <row r="2572" spans="1:18">
      <c r="A2572">
        <v>18</v>
      </c>
      <c r="B2572">
        <v>332</v>
      </c>
      <c r="C2572">
        <v>2023</v>
      </c>
      <c r="E2572">
        <v>99</v>
      </c>
      <c r="G2572">
        <v>99</v>
      </c>
      <c r="H2572">
        <v>2</v>
      </c>
      <c r="I2572">
        <v>99</v>
      </c>
      <c r="J2572">
        <v>470</v>
      </c>
      <c r="K2572">
        <v>99</v>
      </c>
      <c r="L2572">
        <v>14</v>
      </c>
      <c r="M2572">
        <v>99</v>
      </c>
      <c r="N2572">
        <v>99</v>
      </c>
      <c r="O2572">
        <v>99</v>
      </c>
      <c r="P2572">
        <v>99</v>
      </c>
      <c r="R2572">
        <v>0</v>
      </c>
    </row>
    <row r="2573" spans="1:18">
      <c r="A2573">
        <v>18</v>
      </c>
      <c r="B2573">
        <v>333</v>
      </c>
      <c r="C2573">
        <v>2023</v>
      </c>
      <c r="E2573">
        <v>99</v>
      </c>
      <c r="G2573">
        <v>99</v>
      </c>
      <c r="H2573">
        <v>2</v>
      </c>
      <c r="I2573">
        <v>99</v>
      </c>
      <c r="J2573">
        <v>629</v>
      </c>
      <c r="K2573">
        <v>99</v>
      </c>
      <c r="L2573">
        <v>14</v>
      </c>
      <c r="M2573">
        <v>99</v>
      </c>
      <c r="N2573">
        <v>99</v>
      </c>
      <c r="O2573">
        <v>99</v>
      </c>
      <c r="P2573">
        <v>99</v>
      </c>
      <c r="R2573">
        <v>0</v>
      </c>
    </row>
    <row r="2574" spans="1:18">
      <c r="A2574">
        <v>18</v>
      </c>
      <c r="B2574">
        <v>334</v>
      </c>
      <c r="C2574">
        <v>2023</v>
      </c>
      <c r="E2574">
        <v>99</v>
      </c>
      <c r="G2574">
        <v>99</v>
      </c>
      <c r="H2574">
        <v>1</v>
      </c>
      <c r="I2574">
        <v>99</v>
      </c>
      <c r="J2574">
        <v>643</v>
      </c>
      <c r="K2574">
        <v>99</v>
      </c>
      <c r="L2574">
        <v>14</v>
      </c>
      <c r="M2574">
        <v>99</v>
      </c>
      <c r="N2574">
        <v>99</v>
      </c>
      <c r="O2574">
        <v>99</v>
      </c>
      <c r="P2574">
        <v>99</v>
      </c>
      <c r="R2574">
        <v>0</v>
      </c>
    </row>
    <row r="2575" spans="1:18">
      <c r="A2575">
        <v>18</v>
      </c>
      <c r="B2575">
        <v>335</v>
      </c>
      <c r="C2575">
        <v>2023</v>
      </c>
      <c r="E2575">
        <v>99</v>
      </c>
      <c r="G2575">
        <v>99</v>
      </c>
      <c r="H2575">
        <v>2</v>
      </c>
      <c r="I2575">
        <v>99</v>
      </c>
      <c r="J2575">
        <v>704</v>
      </c>
      <c r="K2575">
        <v>99</v>
      </c>
      <c r="L2575">
        <v>14</v>
      </c>
      <c r="M2575">
        <v>99</v>
      </c>
      <c r="N2575">
        <v>99</v>
      </c>
      <c r="O2575">
        <v>99</v>
      </c>
      <c r="P2575">
        <v>99</v>
      </c>
      <c r="R2575">
        <v>0</v>
      </c>
    </row>
    <row r="2576" spans="1:18">
      <c r="A2576">
        <v>18</v>
      </c>
      <c r="B2576">
        <v>336</v>
      </c>
      <c r="C2576">
        <v>2023</v>
      </c>
      <c r="E2576">
        <v>99</v>
      </c>
      <c r="G2576">
        <v>99</v>
      </c>
      <c r="H2576">
        <v>1</v>
      </c>
      <c r="I2576">
        <v>99</v>
      </c>
      <c r="J2576">
        <v>802</v>
      </c>
      <c r="K2576">
        <v>99</v>
      </c>
      <c r="L2576">
        <v>14</v>
      </c>
      <c r="M2576">
        <v>99</v>
      </c>
      <c r="N2576">
        <v>99</v>
      </c>
      <c r="O2576">
        <v>99</v>
      </c>
      <c r="P2576">
        <v>99</v>
      </c>
      <c r="R2576">
        <v>0</v>
      </c>
    </row>
    <row r="2577" spans="1:18">
      <c r="A2577">
        <v>18</v>
      </c>
      <c r="B2577">
        <v>337</v>
      </c>
      <c r="C2577">
        <v>2023</v>
      </c>
      <c r="E2577">
        <v>99</v>
      </c>
      <c r="G2577">
        <v>99</v>
      </c>
      <c r="H2577">
        <v>1</v>
      </c>
      <c r="I2577">
        <v>99</v>
      </c>
      <c r="J2577">
        <v>103</v>
      </c>
      <c r="K2577">
        <v>99</v>
      </c>
      <c r="L2577">
        <v>15</v>
      </c>
      <c r="M2577">
        <v>99</v>
      </c>
      <c r="N2577">
        <v>99</v>
      </c>
      <c r="O2577">
        <v>99</v>
      </c>
      <c r="P2577">
        <v>99</v>
      </c>
      <c r="R2577">
        <v>0</v>
      </c>
    </row>
    <row r="2578" spans="1:18">
      <c r="A2578">
        <v>18</v>
      </c>
      <c r="B2578">
        <v>338</v>
      </c>
      <c r="C2578">
        <v>2023</v>
      </c>
      <c r="E2578">
        <v>99</v>
      </c>
      <c r="G2578">
        <v>99</v>
      </c>
      <c r="H2578">
        <v>2</v>
      </c>
      <c r="I2578">
        <v>99</v>
      </c>
      <c r="J2578">
        <v>106</v>
      </c>
      <c r="K2578">
        <v>99</v>
      </c>
      <c r="L2578">
        <v>15</v>
      </c>
      <c r="M2578">
        <v>99</v>
      </c>
      <c r="N2578">
        <v>99</v>
      </c>
      <c r="O2578">
        <v>99</v>
      </c>
      <c r="P2578">
        <v>99</v>
      </c>
      <c r="R2578">
        <v>0</v>
      </c>
    </row>
    <row r="2579" spans="1:18">
      <c r="A2579">
        <v>18</v>
      </c>
      <c r="B2579">
        <v>339</v>
      </c>
      <c r="C2579">
        <v>2023</v>
      </c>
      <c r="E2579">
        <v>99</v>
      </c>
      <c r="G2579">
        <v>99</v>
      </c>
      <c r="H2579">
        <v>1</v>
      </c>
      <c r="I2579">
        <v>99</v>
      </c>
      <c r="J2579">
        <v>110</v>
      </c>
      <c r="K2579">
        <v>99</v>
      </c>
      <c r="L2579">
        <v>15</v>
      </c>
      <c r="M2579">
        <v>99</v>
      </c>
      <c r="N2579">
        <v>99</v>
      </c>
      <c r="O2579">
        <v>99</v>
      </c>
      <c r="P2579">
        <v>99</v>
      </c>
      <c r="R2579">
        <v>0</v>
      </c>
    </row>
    <row r="2580" spans="1:18">
      <c r="A2580">
        <v>18</v>
      </c>
      <c r="B2580">
        <v>340</v>
      </c>
      <c r="C2580">
        <v>2023</v>
      </c>
      <c r="E2580">
        <v>99</v>
      </c>
      <c r="G2580">
        <v>99</v>
      </c>
      <c r="H2580">
        <v>1</v>
      </c>
      <c r="I2580">
        <v>99</v>
      </c>
      <c r="J2580">
        <v>111</v>
      </c>
      <c r="K2580">
        <v>99</v>
      </c>
      <c r="L2580">
        <v>15</v>
      </c>
      <c r="M2580">
        <v>99</v>
      </c>
      <c r="N2580">
        <v>99</v>
      </c>
      <c r="O2580">
        <v>99</v>
      </c>
      <c r="P2580">
        <v>99</v>
      </c>
      <c r="R2580">
        <v>0</v>
      </c>
    </row>
    <row r="2581" spans="1:18">
      <c r="A2581">
        <v>18</v>
      </c>
      <c r="B2581">
        <v>341</v>
      </c>
      <c r="C2581">
        <v>2023</v>
      </c>
      <c r="E2581">
        <v>99</v>
      </c>
      <c r="G2581">
        <v>99</v>
      </c>
      <c r="H2581">
        <v>1</v>
      </c>
      <c r="I2581">
        <v>99</v>
      </c>
      <c r="J2581">
        <v>116</v>
      </c>
      <c r="K2581">
        <v>99</v>
      </c>
      <c r="L2581">
        <v>15</v>
      </c>
      <c r="M2581">
        <v>99</v>
      </c>
      <c r="N2581">
        <v>99</v>
      </c>
      <c r="O2581">
        <v>99</v>
      </c>
      <c r="P2581">
        <v>99</v>
      </c>
      <c r="R2581">
        <v>0</v>
      </c>
    </row>
    <row r="2582" spans="1:18">
      <c r="A2582">
        <v>18</v>
      </c>
      <c r="B2582">
        <v>342</v>
      </c>
      <c r="C2582">
        <v>2023</v>
      </c>
      <c r="E2582">
        <v>99</v>
      </c>
      <c r="G2582">
        <v>99</v>
      </c>
      <c r="H2582">
        <v>2</v>
      </c>
      <c r="I2582">
        <v>99</v>
      </c>
      <c r="J2582">
        <v>117</v>
      </c>
      <c r="K2582">
        <v>99</v>
      </c>
      <c r="L2582">
        <v>15</v>
      </c>
      <c r="M2582">
        <v>99</v>
      </c>
      <c r="N2582">
        <v>99</v>
      </c>
      <c r="O2582">
        <v>99</v>
      </c>
      <c r="P2582">
        <v>99</v>
      </c>
      <c r="R2582">
        <v>0</v>
      </c>
    </row>
    <row r="2583" spans="1:18">
      <c r="A2583">
        <v>18</v>
      </c>
      <c r="B2583">
        <v>343</v>
      </c>
      <c r="C2583">
        <v>2023</v>
      </c>
      <c r="E2583">
        <v>99</v>
      </c>
      <c r="G2583">
        <v>99</v>
      </c>
      <c r="H2583">
        <v>1</v>
      </c>
      <c r="I2583">
        <v>99</v>
      </c>
      <c r="J2583">
        <v>134</v>
      </c>
      <c r="K2583">
        <v>99</v>
      </c>
      <c r="L2583">
        <v>15</v>
      </c>
      <c r="M2583">
        <v>99</v>
      </c>
      <c r="N2583">
        <v>99</v>
      </c>
      <c r="O2583">
        <v>99</v>
      </c>
      <c r="P2583">
        <v>99</v>
      </c>
      <c r="R2583">
        <v>0</v>
      </c>
    </row>
    <row r="2584" spans="1:18">
      <c r="A2584">
        <v>18</v>
      </c>
      <c r="B2584">
        <v>344</v>
      </c>
      <c r="C2584">
        <v>2023</v>
      </c>
      <c r="E2584">
        <v>99</v>
      </c>
      <c r="G2584">
        <v>99</v>
      </c>
      <c r="H2584">
        <v>2</v>
      </c>
      <c r="I2584">
        <v>99</v>
      </c>
      <c r="J2584">
        <v>141</v>
      </c>
      <c r="K2584">
        <v>99</v>
      </c>
      <c r="L2584">
        <v>15</v>
      </c>
      <c r="M2584">
        <v>99</v>
      </c>
      <c r="N2584">
        <v>99</v>
      </c>
      <c r="O2584">
        <v>99</v>
      </c>
      <c r="P2584">
        <v>99</v>
      </c>
      <c r="R2584">
        <v>0</v>
      </c>
    </row>
    <row r="2585" spans="1:18">
      <c r="A2585">
        <v>18</v>
      </c>
      <c r="B2585">
        <v>345</v>
      </c>
      <c r="C2585">
        <v>2023</v>
      </c>
      <c r="E2585">
        <v>99</v>
      </c>
      <c r="G2585">
        <v>99</v>
      </c>
      <c r="H2585">
        <v>2</v>
      </c>
      <c r="I2585">
        <v>99</v>
      </c>
      <c r="J2585">
        <v>143</v>
      </c>
      <c r="K2585">
        <v>99</v>
      </c>
      <c r="L2585">
        <v>15</v>
      </c>
      <c r="M2585">
        <v>99</v>
      </c>
      <c r="N2585">
        <v>99</v>
      </c>
      <c r="O2585">
        <v>99</v>
      </c>
      <c r="P2585">
        <v>99</v>
      </c>
      <c r="R2585">
        <v>0</v>
      </c>
    </row>
    <row r="2586" spans="1:18">
      <c r="A2586">
        <v>18</v>
      </c>
      <c r="B2586">
        <v>346</v>
      </c>
      <c r="C2586">
        <v>2023</v>
      </c>
      <c r="E2586">
        <v>99</v>
      </c>
      <c r="G2586">
        <v>99</v>
      </c>
      <c r="H2586">
        <v>2</v>
      </c>
      <c r="I2586">
        <v>99</v>
      </c>
      <c r="J2586">
        <v>147</v>
      </c>
      <c r="K2586">
        <v>99</v>
      </c>
      <c r="L2586">
        <v>15</v>
      </c>
      <c r="M2586">
        <v>99</v>
      </c>
      <c r="N2586">
        <v>99</v>
      </c>
      <c r="O2586">
        <v>99</v>
      </c>
      <c r="P2586">
        <v>99</v>
      </c>
      <c r="R2586">
        <v>0</v>
      </c>
    </row>
    <row r="2587" spans="1:18">
      <c r="A2587">
        <v>18</v>
      </c>
      <c r="B2587">
        <v>347</v>
      </c>
      <c r="C2587">
        <v>2023</v>
      </c>
      <c r="E2587">
        <v>99</v>
      </c>
      <c r="G2587">
        <v>99</v>
      </c>
      <c r="H2587">
        <v>1</v>
      </c>
      <c r="I2587">
        <v>99</v>
      </c>
      <c r="J2587">
        <v>155</v>
      </c>
      <c r="K2587">
        <v>99</v>
      </c>
      <c r="L2587">
        <v>15</v>
      </c>
      <c r="M2587">
        <v>99</v>
      </c>
      <c r="N2587">
        <v>99</v>
      </c>
      <c r="O2587">
        <v>99</v>
      </c>
      <c r="P2587">
        <v>99</v>
      </c>
      <c r="R2587">
        <v>0</v>
      </c>
    </row>
    <row r="2588" spans="1:18">
      <c r="A2588">
        <v>18</v>
      </c>
      <c r="B2588">
        <v>348</v>
      </c>
      <c r="C2588">
        <v>2023</v>
      </c>
      <c r="E2588">
        <v>99</v>
      </c>
      <c r="G2588">
        <v>99</v>
      </c>
      <c r="H2588">
        <v>2</v>
      </c>
      <c r="I2588">
        <v>99</v>
      </c>
      <c r="J2588">
        <v>160</v>
      </c>
      <c r="K2588">
        <v>99</v>
      </c>
      <c r="L2588">
        <v>15</v>
      </c>
      <c r="M2588">
        <v>99</v>
      </c>
      <c r="N2588">
        <v>99</v>
      </c>
      <c r="O2588">
        <v>99</v>
      </c>
      <c r="P2588">
        <v>99</v>
      </c>
      <c r="R2588">
        <v>0</v>
      </c>
    </row>
    <row r="2589" spans="1:18">
      <c r="A2589">
        <v>18</v>
      </c>
      <c r="B2589">
        <v>349</v>
      </c>
      <c r="C2589">
        <v>2023</v>
      </c>
      <c r="E2589">
        <v>99</v>
      </c>
      <c r="G2589">
        <v>99</v>
      </c>
      <c r="H2589">
        <v>1</v>
      </c>
      <c r="I2589">
        <v>99</v>
      </c>
      <c r="J2589">
        <v>171</v>
      </c>
      <c r="K2589">
        <v>99</v>
      </c>
      <c r="L2589">
        <v>15</v>
      </c>
      <c r="M2589">
        <v>99</v>
      </c>
      <c r="N2589">
        <v>99</v>
      </c>
      <c r="O2589">
        <v>99</v>
      </c>
      <c r="P2589">
        <v>99</v>
      </c>
      <c r="R2589">
        <v>0</v>
      </c>
    </row>
    <row r="2590" spans="1:18">
      <c r="A2590">
        <v>18</v>
      </c>
      <c r="B2590">
        <v>350</v>
      </c>
      <c r="C2590">
        <v>2023</v>
      </c>
      <c r="E2590">
        <v>99</v>
      </c>
      <c r="G2590">
        <v>99</v>
      </c>
      <c r="H2590">
        <v>2</v>
      </c>
      <c r="I2590">
        <v>99</v>
      </c>
      <c r="J2590">
        <v>175</v>
      </c>
      <c r="K2590">
        <v>99</v>
      </c>
      <c r="L2590">
        <v>15</v>
      </c>
      <c r="M2590">
        <v>99</v>
      </c>
      <c r="N2590">
        <v>99</v>
      </c>
      <c r="O2590">
        <v>99</v>
      </c>
      <c r="P2590">
        <v>99</v>
      </c>
      <c r="R2590">
        <v>0</v>
      </c>
    </row>
    <row r="2591" spans="1:18">
      <c r="A2591">
        <v>18</v>
      </c>
      <c r="B2591">
        <v>351</v>
      </c>
      <c r="C2591">
        <v>2023</v>
      </c>
      <c r="E2591">
        <v>99</v>
      </c>
      <c r="G2591">
        <v>99</v>
      </c>
      <c r="H2591">
        <v>2</v>
      </c>
      <c r="I2591">
        <v>99</v>
      </c>
      <c r="J2591">
        <v>177</v>
      </c>
      <c r="K2591">
        <v>99</v>
      </c>
      <c r="L2591">
        <v>15</v>
      </c>
      <c r="M2591">
        <v>99</v>
      </c>
      <c r="N2591">
        <v>99</v>
      </c>
      <c r="O2591">
        <v>99</v>
      </c>
      <c r="P2591">
        <v>99</v>
      </c>
      <c r="R2591">
        <v>0</v>
      </c>
    </row>
    <row r="2592" spans="1:18">
      <c r="A2592">
        <v>18</v>
      </c>
      <c r="B2592">
        <v>352</v>
      </c>
      <c r="C2592">
        <v>2023</v>
      </c>
      <c r="E2592">
        <v>99</v>
      </c>
      <c r="G2592">
        <v>99</v>
      </c>
      <c r="H2592">
        <v>2</v>
      </c>
      <c r="I2592">
        <v>99</v>
      </c>
      <c r="J2592">
        <v>178</v>
      </c>
      <c r="K2592">
        <v>99</v>
      </c>
      <c r="L2592">
        <v>15</v>
      </c>
      <c r="M2592">
        <v>99</v>
      </c>
      <c r="N2592">
        <v>99</v>
      </c>
      <c r="O2592">
        <v>99</v>
      </c>
      <c r="P2592">
        <v>99</v>
      </c>
      <c r="R2592">
        <v>0</v>
      </c>
    </row>
    <row r="2593" spans="1:35">
      <c r="A2593">
        <v>18</v>
      </c>
      <c r="B2593">
        <v>353</v>
      </c>
      <c r="C2593">
        <v>2023</v>
      </c>
      <c r="E2593">
        <v>99</v>
      </c>
      <c r="G2593">
        <v>99</v>
      </c>
      <c r="H2593">
        <v>2</v>
      </c>
      <c r="I2593">
        <v>99</v>
      </c>
      <c r="J2593">
        <v>181</v>
      </c>
      <c r="K2593">
        <v>99</v>
      </c>
      <c r="L2593">
        <v>15</v>
      </c>
      <c r="M2593">
        <v>99</v>
      </c>
      <c r="N2593">
        <v>99</v>
      </c>
      <c r="O2593">
        <v>99</v>
      </c>
      <c r="P2593">
        <v>99</v>
      </c>
      <c r="R2593">
        <v>0</v>
      </c>
    </row>
    <row r="2594" spans="1:35">
      <c r="A2594">
        <v>18</v>
      </c>
      <c r="B2594">
        <v>354</v>
      </c>
      <c r="C2594">
        <v>2023</v>
      </c>
      <c r="E2594">
        <v>99</v>
      </c>
      <c r="G2594">
        <v>99</v>
      </c>
      <c r="H2594">
        <v>1</v>
      </c>
      <c r="I2594">
        <v>99</v>
      </c>
      <c r="J2594">
        <v>262</v>
      </c>
      <c r="K2594">
        <v>99</v>
      </c>
      <c r="L2594">
        <v>15</v>
      </c>
      <c r="M2594">
        <v>99</v>
      </c>
      <c r="N2594">
        <v>99</v>
      </c>
      <c r="O2594">
        <v>99</v>
      </c>
      <c r="P2594">
        <v>99</v>
      </c>
      <c r="R2594">
        <v>0</v>
      </c>
    </row>
    <row r="2595" spans="1:35">
      <c r="A2595">
        <v>18</v>
      </c>
      <c r="B2595">
        <v>355</v>
      </c>
      <c r="C2595">
        <v>2023</v>
      </c>
      <c r="E2595">
        <v>99</v>
      </c>
      <c r="G2595">
        <v>99</v>
      </c>
      <c r="H2595">
        <v>1</v>
      </c>
      <c r="I2595">
        <v>99</v>
      </c>
      <c r="J2595">
        <v>309</v>
      </c>
      <c r="K2595">
        <v>99</v>
      </c>
      <c r="L2595">
        <v>15</v>
      </c>
      <c r="M2595">
        <v>99</v>
      </c>
      <c r="N2595">
        <v>99</v>
      </c>
      <c r="O2595">
        <v>99</v>
      </c>
      <c r="P2595">
        <v>99</v>
      </c>
      <c r="R2595">
        <v>0</v>
      </c>
    </row>
    <row r="2596" spans="1:35">
      <c r="A2596">
        <v>18</v>
      </c>
      <c r="B2596">
        <v>356</v>
      </c>
      <c r="C2596">
        <v>2023</v>
      </c>
      <c r="E2596">
        <v>99</v>
      </c>
      <c r="G2596">
        <v>99</v>
      </c>
      <c r="H2596">
        <v>2</v>
      </c>
      <c r="I2596">
        <v>99</v>
      </c>
      <c r="J2596">
        <v>470</v>
      </c>
      <c r="K2596">
        <v>99</v>
      </c>
      <c r="L2596">
        <v>15</v>
      </c>
      <c r="M2596">
        <v>99</v>
      </c>
      <c r="N2596">
        <v>99</v>
      </c>
      <c r="O2596">
        <v>99</v>
      </c>
      <c r="P2596">
        <v>99</v>
      </c>
      <c r="R2596">
        <v>0</v>
      </c>
    </row>
    <row r="2597" spans="1:35">
      <c r="A2597">
        <v>18</v>
      </c>
      <c r="B2597">
        <v>357</v>
      </c>
      <c r="C2597">
        <v>2023</v>
      </c>
      <c r="E2597">
        <v>99</v>
      </c>
      <c r="G2597">
        <v>99</v>
      </c>
      <c r="H2597">
        <v>2</v>
      </c>
      <c r="I2597">
        <v>99</v>
      </c>
      <c r="J2597">
        <v>629</v>
      </c>
      <c r="K2597">
        <v>99</v>
      </c>
      <c r="L2597">
        <v>15</v>
      </c>
      <c r="M2597">
        <v>99</v>
      </c>
      <c r="N2597">
        <v>99</v>
      </c>
      <c r="O2597">
        <v>99</v>
      </c>
      <c r="P2597">
        <v>99</v>
      </c>
      <c r="R2597">
        <v>0</v>
      </c>
    </row>
    <row r="2598" spans="1:35">
      <c r="A2598">
        <v>18</v>
      </c>
      <c r="B2598">
        <v>358</v>
      </c>
      <c r="C2598">
        <v>2023</v>
      </c>
      <c r="E2598">
        <v>99</v>
      </c>
      <c r="G2598">
        <v>99</v>
      </c>
      <c r="H2598">
        <v>1</v>
      </c>
      <c r="I2598">
        <v>99</v>
      </c>
      <c r="J2598">
        <v>643</v>
      </c>
      <c r="K2598">
        <v>99</v>
      </c>
      <c r="L2598">
        <v>15</v>
      </c>
      <c r="M2598">
        <v>99</v>
      </c>
      <c r="N2598">
        <v>99</v>
      </c>
      <c r="O2598">
        <v>99</v>
      </c>
      <c r="P2598">
        <v>99</v>
      </c>
      <c r="R2598">
        <v>0</v>
      </c>
    </row>
    <row r="2599" spans="1:35">
      <c r="A2599">
        <v>18</v>
      </c>
      <c r="B2599">
        <v>359</v>
      </c>
      <c r="C2599">
        <v>2023</v>
      </c>
      <c r="E2599">
        <v>99</v>
      </c>
      <c r="G2599">
        <v>99</v>
      </c>
      <c r="H2599">
        <v>2</v>
      </c>
      <c r="I2599">
        <v>99</v>
      </c>
      <c r="J2599">
        <v>704</v>
      </c>
      <c r="K2599">
        <v>99</v>
      </c>
      <c r="L2599">
        <v>15</v>
      </c>
      <c r="M2599">
        <v>99</v>
      </c>
      <c r="N2599">
        <v>99</v>
      </c>
      <c r="O2599">
        <v>99</v>
      </c>
      <c r="P2599">
        <v>99</v>
      </c>
      <c r="R2599">
        <v>0</v>
      </c>
    </row>
    <row r="2600" spans="1:35">
      <c r="A2600">
        <v>18</v>
      </c>
      <c r="B2600">
        <v>360</v>
      </c>
      <c r="C2600">
        <v>2023</v>
      </c>
      <c r="E2600">
        <v>99</v>
      </c>
      <c r="G2600">
        <v>99</v>
      </c>
      <c r="H2600">
        <v>1</v>
      </c>
      <c r="I2600">
        <v>99</v>
      </c>
      <c r="J2600">
        <v>802</v>
      </c>
      <c r="K2600">
        <v>99</v>
      </c>
      <c r="L2600">
        <v>15</v>
      </c>
      <c r="M2600">
        <v>99</v>
      </c>
      <c r="N2600">
        <v>99</v>
      </c>
      <c r="O2600">
        <v>99</v>
      </c>
      <c r="P2600">
        <v>99</v>
      </c>
      <c r="R2600">
        <v>0</v>
      </c>
    </row>
    <row r="2601" spans="1:35">
      <c r="A2601">
        <v>18</v>
      </c>
      <c r="B2601">
        <v>361</v>
      </c>
      <c r="C2601">
        <v>2022</v>
      </c>
      <c r="E2601">
        <v>99</v>
      </c>
      <c r="G2601">
        <v>99</v>
      </c>
      <c r="H2601">
        <v>1</v>
      </c>
      <c r="I2601">
        <v>99</v>
      </c>
      <c r="J2601">
        <v>103</v>
      </c>
      <c r="K2601">
        <v>99</v>
      </c>
      <c r="L2601">
        <v>1</v>
      </c>
      <c r="M2601">
        <v>99</v>
      </c>
      <c r="N2601">
        <v>99</v>
      </c>
      <c r="O2601">
        <v>99</v>
      </c>
      <c r="P2601">
        <v>99</v>
      </c>
      <c r="R2601">
        <v>0</v>
      </c>
    </row>
    <row r="2602" spans="1:35">
      <c r="A2602">
        <v>18</v>
      </c>
      <c r="B2602">
        <v>362</v>
      </c>
      <c r="C2602">
        <v>2022</v>
      </c>
      <c r="E2602">
        <v>99</v>
      </c>
      <c r="G2602">
        <v>99</v>
      </c>
      <c r="H2602">
        <v>2</v>
      </c>
      <c r="I2602">
        <v>99</v>
      </c>
      <c r="J2602">
        <v>106</v>
      </c>
      <c r="K2602">
        <v>99</v>
      </c>
      <c r="L2602">
        <v>1</v>
      </c>
      <c r="M2602">
        <v>99</v>
      </c>
      <c r="N2602">
        <v>99</v>
      </c>
      <c r="O2602">
        <v>99</v>
      </c>
      <c r="P2602">
        <v>99</v>
      </c>
      <c r="R2602">
        <v>0</v>
      </c>
    </row>
    <row r="2603" spans="1:35">
      <c r="A2603">
        <v>18</v>
      </c>
      <c r="B2603">
        <v>363</v>
      </c>
      <c r="C2603">
        <v>2022</v>
      </c>
      <c r="E2603">
        <v>99</v>
      </c>
      <c r="G2603">
        <v>99</v>
      </c>
      <c r="H2603">
        <v>1</v>
      </c>
      <c r="I2603">
        <v>99</v>
      </c>
      <c r="J2603">
        <v>110</v>
      </c>
      <c r="K2603">
        <v>99</v>
      </c>
      <c r="L2603">
        <v>1</v>
      </c>
      <c r="M2603">
        <v>99</v>
      </c>
      <c r="N2603">
        <v>99</v>
      </c>
      <c r="O2603">
        <v>99</v>
      </c>
      <c r="P2603">
        <v>99</v>
      </c>
      <c r="Q2603">
        <v>22</v>
      </c>
      <c r="R2603">
        <v>36</v>
      </c>
      <c r="S2603">
        <v>1</v>
      </c>
      <c r="T2603">
        <v>2.8333333333333339</v>
      </c>
      <c r="U2603">
        <v>16.094444444444445</v>
      </c>
      <c r="V2603">
        <v>0</v>
      </c>
      <c r="W2603">
        <v>0</v>
      </c>
      <c r="X2603">
        <v>58.33333333333335</v>
      </c>
      <c r="Y2603">
        <v>0</v>
      </c>
      <c r="Z2603">
        <v>3.7406880267646225</v>
      </c>
      <c r="AA2603">
        <v>0</v>
      </c>
      <c r="AB2603">
        <v>1.3437096247164249</v>
      </c>
      <c r="AD2603">
        <v>22.805519602982425</v>
      </c>
      <c r="AF2603">
        <v>3.4220532319391639</v>
      </c>
      <c r="AG2603">
        <v>2.4673588103531969</v>
      </c>
      <c r="AH2603">
        <v>0</v>
      </c>
      <c r="AI2603">
        <v>0</v>
      </c>
    </row>
    <row r="2604" spans="1:35">
      <c r="A2604">
        <v>18</v>
      </c>
      <c r="B2604">
        <v>364</v>
      </c>
      <c r="C2604">
        <v>2022</v>
      </c>
      <c r="E2604">
        <v>99</v>
      </c>
      <c r="G2604">
        <v>99</v>
      </c>
      <c r="H2604">
        <v>1</v>
      </c>
      <c r="I2604">
        <v>99</v>
      </c>
      <c r="J2604">
        <v>111</v>
      </c>
      <c r="K2604">
        <v>99</v>
      </c>
      <c r="L2604">
        <v>1</v>
      </c>
      <c r="M2604">
        <v>99</v>
      </c>
      <c r="N2604">
        <v>99</v>
      </c>
      <c r="O2604">
        <v>99</v>
      </c>
      <c r="P2604">
        <v>99</v>
      </c>
      <c r="R2604">
        <v>0</v>
      </c>
    </row>
    <row r="2605" spans="1:35">
      <c r="A2605">
        <v>18</v>
      </c>
      <c r="B2605">
        <v>365</v>
      </c>
      <c r="C2605">
        <v>2022</v>
      </c>
      <c r="E2605">
        <v>99</v>
      </c>
      <c r="G2605">
        <v>99</v>
      </c>
      <c r="H2605">
        <v>1</v>
      </c>
      <c r="I2605">
        <v>99</v>
      </c>
      <c r="J2605">
        <v>116</v>
      </c>
      <c r="K2605">
        <v>99</v>
      </c>
      <c r="L2605">
        <v>1</v>
      </c>
      <c r="M2605">
        <v>99</v>
      </c>
      <c r="N2605">
        <v>99</v>
      </c>
      <c r="O2605">
        <v>99</v>
      </c>
      <c r="P2605">
        <v>99</v>
      </c>
      <c r="Q2605">
        <v>1</v>
      </c>
      <c r="R2605">
        <v>1</v>
      </c>
      <c r="S2605">
        <v>1</v>
      </c>
      <c r="T2605">
        <v>2</v>
      </c>
      <c r="U2605">
        <v>12.200000000000003</v>
      </c>
      <c r="V2605">
        <v>0</v>
      </c>
      <c r="W2605">
        <v>0</v>
      </c>
      <c r="X2605">
        <v>0</v>
      </c>
      <c r="Y2605">
        <v>0</v>
      </c>
      <c r="Z2605">
        <v>0</v>
      </c>
      <c r="AA2605">
        <v>0</v>
      </c>
      <c r="AB2605">
        <v>0</v>
      </c>
      <c r="AF2605">
        <v>0.28571428571428559</v>
      </c>
      <c r="AG2605">
        <v>0.15553170169529551</v>
      </c>
      <c r="AH2605">
        <v>0</v>
      </c>
      <c r="AI2605">
        <v>0</v>
      </c>
    </row>
    <row r="2606" spans="1:35">
      <c r="A2606">
        <v>18</v>
      </c>
      <c r="B2606">
        <v>366</v>
      </c>
      <c r="C2606">
        <v>2022</v>
      </c>
      <c r="E2606">
        <v>99</v>
      </c>
      <c r="G2606">
        <v>99</v>
      </c>
      <c r="H2606">
        <v>2</v>
      </c>
      <c r="I2606">
        <v>99</v>
      </c>
      <c r="J2606">
        <v>117</v>
      </c>
      <c r="K2606">
        <v>99</v>
      </c>
      <c r="L2606">
        <v>1</v>
      </c>
      <c r="M2606">
        <v>99</v>
      </c>
      <c r="N2606">
        <v>99</v>
      </c>
      <c r="O2606">
        <v>99</v>
      </c>
      <c r="P2606">
        <v>99</v>
      </c>
      <c r="R2606">
        <v>0</v>
      </c>
    </row>
    <row r="2607" spans="1:35">
      <c r="A2607">
        <v>18</v>
      </c>
      <c r="B2607">
        <v>367</v>
      </c>
      <c r="C2607">
        <v>2022</v>
      </c>
      <c r="E2607">
        <v>99</v>
      </c>
      <c r="G2607">
        <v>99</v>
      </c>
      <c r="H2607">
        <v>1</v>
      </c>
      <c r="I2607">
        <v>99</v>
      </c>
      <c r="J2607">
        <v>134</v>
      </c>
      <c r="K2607">
        <v>99</v>
      </c>
      <c r="L2607">
        <v>1</v>
      </c>
      <c r="M2607">
        <v>99</v>
      </c>
      <c r="N2607">
        <v>99</v>
      </c>
      <c r="O2607">
        <v>99</v>
      </c>
      <c r="P2607">
        <v>99</v>
      </c>
      <c r="Q2607">
        <v>6</v>
      </c>
      <c r="R2607">
        <v>8</v>
      </c>
      <c r="S2607">
        <v>1</v>
      </c>
      <c r="T2607">
        <v>2.75</v>
      </c>
      <c r="U2607">
        <v>17.650000000000006</v>
      </c>
      <c r="V2607">
        <v>0</v>
      </c>
      <c r="W2607">
        <v>0</v>
      </c>
      <c r="X2607">
        <v>87.5</v>
      </c>
      <c r="Y2607">
        <v>0</v>
      </c>
      <c r="Z2607">
        <v>1.8861336113859724</v>
      </c>
      <c r="AA2607">
        <v>0</v>
      </c>
      <c r="AB2607">
        <v>1.299038105676658</v>
      </c>
      <c r="AD2607">
        <v>62.751018522437107</v>
      </c>
      <c r="AF2607">
        <v>0.48250904704463199</v>
      </c>
      <c r="AG2607">
        <v>0.39581934042818034</v>
      </c>
      <c r="AH2607">
        <v>0</v>
      </c>
      <c r="AI2607">
        <v>0</v>
      </c>
    </row>
    <row r="2608" spans="1:35">
      <c r="A2608">
        <v>18</v>
      </c>
      <c r="B2608">
        <v>368</v>
      </c>
      <c r="C2608">
        <v>2022</v>
      </c>
      <c r="E2608">
        <v>99</v>
      </c>
      <c r="G2608">
        <v>99</v>
      </c>
      <c r="H2608">
        <v>2</v>
      </c>
      <c r="I2608">
        <v>99</v>
      </c>
      <c r="J2608">
        <v>141</v>
      </c>
      <c r="K2608">
        <v>99</v>
      </c>
      <c r="L2608">
        <v>1</v>
      </c>
      <c r="M2608">
        <v>99</v>
      </c>
      <c r="N2608">
        <v>99</v>
      </c>
      <c r="O2608">
        <v>99</v>
      </c>
      <c r="P2608">
        <v>99</v>
      </c>
      <c r="Q2608">
        <v>1</v>
      </c>
      <c r="R2608">
        <v>1</v>
      </c>
      <c r="S2608">
        <v>1</v>
      </c>
      <c r="T2608">
        <v>2</v>
      </c>
      <c r="U2608">
        <v>7.3</v>
      </c>
      <c r="V2608">
        <v>0</v>
      </c>
      <c r="W2608">
        <v>0</v>
      </c>
      <c r="X2608">
        <v>0</v>
      </c>
      <c r="Y2608">
        <v>0</v>
      </c>
      <c r="Z2608">
        <v>0</v>
      </c>
      <c r="AA2608">
        <v>0</v>
      </c>
      <c r="AB2608">
        <v>0</v>
      </c>
      <c r="AF2608">
        <v>0.14084507042253519</v>
      </c>
      <c r="AG2608">
        <v>4.6487636199221805E-2</v>
      </c>
      <c r="AH2608">
        <v>0</v>
      </c>
      <c r="AI2608">
        <v>0</v>
      </c>
    </row>
    <row r="2609" spans="1:35">
      <c r="A2609">
        <v>18</v>
      </c>
      <c r="B2609">
        <v>369</v>
      </c>
      <c r="C2609">
        <v>2022</v>
      </c>
      <c r="E2609">
        <v>99</v>
      </c>
      <c r="G2609">
        <v>99</v>
      </c>
      <c r="H2609">
        <v>2</v>
      </c>
      <c r="I2609">
        <v>99</v>
      </c>
      <c r="J2609">
        <v>143</v>
      </c>
      <c r="K2609">
        <v>99</v>
      </c>
      <c r="L2609">
        <v>1</v>
      </c>
      <c r="M2609">
        <v>99</v>
      </c>
      <c r="N2609">
        <v>99</v>
      </c>
      <c r="O2609">
        <v>99</v>
      </c>
      <c r="P2609">
        <v>99</v>
      </c>
      <c r="Q2609">
        <v>1</v>
      </c>
      <c r="R2609">
        <v>1</v>
      </c>
      <c r="S2609">
        <v>1</v>
      </c>
      <c r="T2609">
        <v>2</v>
      </c>
      <c r="U2609">
        <v>11.1</v>
      </c>
      <c r="V2609">
        <v>0</v>
      </c>
      <c r="W2609">
        <v>0</v>
      </c>
      <c r="X2609">
        <v>0</v>
      </c>
      <c r="Y2609">
        <v>0</v>
      </c>
      <c r="Z2609">
        <v>0</v>
      </c>
      <c r="AA2609">
        <v>0</v>
      </c>
      <c r="AB2609">
        <v>0</v>
      </c>
      <c r="AF2609">
        <v>0.68714354428640145</v>
      </c>
      <c r="AG2609">
        <v>0.35834194214876031</v>
      </c>
      <c r="AH2609">
        <v>0</v>
      </c>
      <c r="AI2609">
        <v>0</v>
      </c>
    </row>
    <row r="2610" spans="1:35">
      <c r="A2610">
        <v>18</v>
      </c>
      <c r="B2610">
        <v>370</v>
      </c>
      <c r="C2610">
        <v>2022</v>
      </c>
      <c r="E2610">
        <v>99</v>
      </c>
      <c r="G2610">
        <v>99</v>
      </c>
      <c r="H2610">
        <v>2</v>
      </c>
      <c r="I2610">
        <v>99</v>
      </c>
      <c r="J2610">
        <v>147</v>
      </c>
      <c r="K2610">
        <v>99</v>
      </c>
      <c r="L2610">
        <v>1</v>
      </c>
      <c r="M2610">
        <v>99</v>
      </c>
      <c r="N2610">
        <v>99</v>
      </c>
      <c r="O2610">
        <v>99</v>
      </c>
      <c r="P2610">
        <v>99</v>
      </c>
      <c r="R2610">
        <v>0</v>
      </c>
    </row>
    <row r="2611" spans="1:35">
      <c r="A2611">
        <v>18</v>
      </c>
      <c r="B2611">
        <v>371</v>
      </c>
      <c r="C2611">
        <v>2022</v>
      </c>
      <c r="E2611">
        <v>99</v>
      </c>
      <c r="G2611">
        <v>99</v>
      </c>
      <c r="H2611">
        <v>1</v>
      </c>
      <c r="I2611">
        <v>99</v>
      </c>
      <c r="J2611">
        <v>155</v>
      </c>
      <c r="K2611">
        <v>99</v>
      </c>
      <c r="L2611">
        <v>1</v>
      </c>
      <c r="M2611">
        <v>99</v>
      </c>
      <c r="N2611">
        <v>99</v>
      </c>
      <c r="O2611">
        <v>99</v>
      </c>
      <c r="P2611">
        <v>99</v>
      </c>
      <c r="Q2611">
        <v>15</v>
      </c>
      <c r="R2611">
        <v>38</v>
      </c>
      <c r="S2611">
        <v>1</v>
      </c>
      <c r="T2611">
        <v>2.7105263157894743</v>
      </c>
      <c r="U2611">
        <v>14.828157894736844</v>
      </c>
      <c r="V2611">
        <v>0</v>
      </c>
      <c r="W2611">
        <v>0</v>
      </c>
      <c r="X2611">
        <v>28.947368421052619</v>
      </c>
      <c r="Y2611">
        <v>0</v>
      </c>
      <c r="Z2611">
        <v>2.9741268999782791</v>
      </c>
      <c r="AA2611">
        <v>0</v>
      </c>
      <c r="AB2611">
        <v>1.2754337701108029</v>
      </c>
      <c r="AD2611">
        <v>6.1949478825342705</v>
      </c>
      <c r="AF2611">
        <v>2.3989898989898992</v>
      </c>
      <c r="AG2611">
        <v>1.6526969431837963</v>
      </c>
      <c r="AH2611">
        <v>0</v>
      </c>
      <c r="AI2611">
        <v>0</v>
      </c>
    </row>
    <row r="2612" spans="1:35">
      <c r="A2612">
        <v>18</v>
      </c>
      <c r="B2612">
        <v>372</v>
      </c>
      <c r="C2612">
        <v>2022</v>
      </c>
      <c r="E2612">
        <v>99</v>
      </c>
      <c r="G2612">
        <v>99</v>
      </c>
      <c r="H2612">
        <v>2</v>
      </c>
      <c r="I2612">
        <v>99</v>
      </c>
      <c r="J2612">
        <v>160</v>
      </c>
      <c r="K2612">
        <v>99</v>
      </c>
      <c r="L2612">
        <v>1</v>
      </c>
      <c r="M2612">
        <v>99</v>
      </c>
      <c r="N2612">
        <v>99</v>
      </c>
      <c r="O2612">
        <v>99</v>
      </c>
      <c r="P2612">
        <v>99</v>
      </c>
      <c r="R2612">
        <v>0</v>
      </c>
    </row>
    <row r="2613" spans="1:35">
      <c r="A2613">
        <v>18</v>
      </c>
      <c r="B2613">
        <v>373</v>
      </c>
      <c r="C2613">
        <v>2022</v>
      </c>
      <c r="E2613">
        <v>99</v>
      </c>
      <c r="G2613">
        <v>99</v>
      </c>
      <c r="H2613">
        <v>1</v>
      </c>
      <c r="I2613">
        <v>99</v>
      </c>
      <c r="J2613">
        <v>171</v>
      </c>
      <c r="K2613">
        <v>99</v>
      </c>
      <c r="L2613">
        <v>1</v>
      </c>
      <c r="M2613">
        <v>99</v>
      </c>
      <c r="N2613">
        <v>99</v>
      </c>
      <c r="O2613">
        <v>99</v>
      </c>
      <c r="P2613">
        <v>99</v>
      </c>
      <c r="R2613">
        <v>0</v>
      </c>
    </row>
    <row r="2614" spans="1:35">
      <c r="A2614">
        <v>18</v>
      </c>
      <c r="B2614">
        <v>374</v>
      </c>
      <c r="C2614">
        <v>2022</v>
      </c>
      <c r="E2614">
        <v>99</v>
      </c>
      <c r="G2614">
        <v>99</v>
      </c>
      <c r="H2614">
        <v>2</v>
      </c>
      <c r="I2614">
        <v>99</v>
      </c>
      <c r="J2614">
        <v>175</v>
      </c>
      <c r="K2614">
        <v>99</v>
      </c>
      <c r="L2614">
        <v>1</v>
      </c>
      <c r="M2614">
        <v>99</v>
      </c>
      <c r="N2614">
        <v>99</v>
      </c>
      <c r="O2614">
        <v>99</v>
      </c>
      <c r="P2614">
        <v>99</v>
      </c>
      <c r="Q2614">
        <v>9</v>
      </c>
      <c r="R2614">
        <v>27</v>
      </c>
      <c r="S2614">
        <v>1</v>
      </c>
      <c r="T2614">
        <v>2.3333333333333339</v>
      </c>
      <c r="U2614">
        <v>14.34814814814815</v>
      </c>
      <c r="V2614">
        <v>0</v>
      </c>
      <c r="W2614">
        <v>0</v>
      </c>
      <c r="X2614">
        <v>40.740740740740733</v>
      </c>
      <c r="Y2614">
        <v>7.4074074074074083</v>
      </c>
      <c r="Z2614">
        <v>4.3519574455274412</v>
      </c>
      <c r="AA2614">
        <v>0</v>
      </c>
      <c r="AB2614">
        <v>0.94280904158206269</v>
      </c>
      <c r="AD2614">
        <v>15.586060654965676</v>
      </c>
      <c r="AF2614">
        <v>5.3677932405566589</v>
      </c>
      <c r="AG2614">
        <v>3.6340781598844303</v>
      </c>
      <c r="AH2614">
        <v>0</v>
      </c>
      <c r="AI2614">
        <v>0</v>
      </c>
    </row>
    <row r="2615" spans="1:35">
      <c r="A2615">
        <v>18</v>
      </c>
      <c r="B2615">
        <v>375</v>
      </c>
      <c r="C2615">
        <v>2022</v>
      </c>
      <c r="E2615">
        <v>99</v>
      </c>
      <c r="G2615">
        <v>99</v>
      </c>
      <c r="H2615">
        <v>2</v>
      </c>
      <c r="I2615">
        <v>99</v>
      </c>
      <c r="J2615">
        <v>177</v>
      </c>
      <c r="K2615">
        <v>99</v>
      </c>
      <c r="L2615">
        <v>1</v>
      </c>
      <c r="M2615">
        <v>99</v>
      </c>
      <c r="N2615">
        <v>99</v>
      </c>
      <c r="O2615">
        <v>99</v>
      </c>
      <c r="P2615">
        <v>99</v>
      </c>
      <c r="R2615">
        <v>0</v>
      </c>
    </row>
    <row r="2616" spans="1:35">
      <c r="A2616">
        <v>18</v>
      </c>
      <c r="B2616">
        <v>376</v>
      </c>
      <c r="C2616">
        <v>2022</v>
      </c>
      <c r="E2616">
        <v>99</v>
      </c>
      <c r="G2616">
        <v>99</v>
      </c>
      <c r="H2616">
        <v>2</v>
      </c>
      <c r="I2616">
        <v>99</v>
      </c>
      <c r="J2616">
        <v>178</v>
      </c>
      <c r="K2616">
        <v>99</v>
      </c>
      <c r="L2616">
        <v>1</v>
      </c>
      <c r="M2616">
        <v>99</v>
      </c>
      <c r="N2616">
        <v>99</v>
      </c>
      <c r="O2616">
        <v>99</v>
      </c>
      <c r="P2616">
        <v>99</v>
      </c>
      <c r="Q2616">
        <v>1</v>
      </c>
      <c r="R2616">
        <v>1</v>
      </c>
      <c r="S2616">
        <v>1</v>
      </c>
      <c r="T2616">
        <v>2</v>
      </c>
      <c r="U2616">
        <v>11.5</v>
      </c>
      <c r="V2616">
        <v>0</v>
      </c>
      <c r="W2616">
        <v>0</v>
      </c>
      <c r="X2616">
        <v>0</v>
      </c>
      <c r="Y2616">
        <v>0</v>
      </c>
      <c r="Z2616">
        <v>0</v>
      </c>
      <c r="AA2616">
        <v>0</v>
      </c>
      <c r="AB2616">
        <v>0</v>
      </c>
      <c r="AF2616">
        <v>0.43478260869565216</v>
      </c>
      <c r="AG2616">
        <v>0.25621031525008359</v>
      </c>
      <c r="AH2616">
        <v>0</v>
      </c>
      <c r="AI2616">
        <v>0</v>
      </c>
    </row>
    <row r="2617" spans="1:35">
      <c r="A2617">
        <v>18</v>
      </c>
      <c r="B2617">
        <v>377</v>
      </c>
      <c r="C2617">
        <v>2022</v>
      </c>
      <c r="E2617">
        <v>99</v>
      </c>
      <c r="G2617">
        <v>99</v>
      </c>
      <c r="H2617">
        <v>2</v>
      </c>
      <c r="I2617">
        <v>99</v>
      </c>
      <c r="J2617">
        <v>181</v>
      </c>
      <c r="K2617">
        <v>99</v>
      </c>
      <c r="L2617">
        <v>1</v>
      </c>
      <c r="M2617">
        <v>99</v>
      </c>
      <c r="N2617">
        <v>99</v>
      </c>
      <c r="O2617">
        <v>99</v>
      </c>
      <c r="P2617">
        <v>99</v>
      </c>
      <c r="R2617">
        <v>0</v>
      </c>
    </row>
    <row r="2618" spans="1:35">
      <c r="A2618">
        <v>18</v>
      </c>
      <c r="B2618">
        <v>378</v>
      </c>
      <c r="C2618">
        <v>2022</v>
      </c>
      <c r="E2618">
        <v>99</v>
      </c>
      <c r="G2618">
        <v>99</v>
      </c>
      <c r="H2618">
        <v>1</v>
      </c>
      <c r="I2618">
        <v>99</v>
      </c>
      <c r="J2618">
        <v>262</v>
      </c>
      <c r="K2618">
        <v>99</v>
      </c>
      <c r="L2618">
        <v>1</v>
      </c>
      <c r="M2618">
        <v>99</v>
      </c>
      <c r="N2618">
        <v>99</v>
      </c>
      <c r="O2618">
        <v>99</v>
      </c>
      <c r="P2618">
        <v>99</v>
      </c>
      <c r="R2618">
        <v>0</v>
      </c>
    </row>
    <row r="2619" spans="1:35">
      <c r="A2619">
        <v>18</v>
      </c>
      <c r="B2619">
        <v>379</v>
      </c>
      <c r="C2619">
        <v>2022</v>
      </c>
      <c r="E2619">
        <v>99</v>
      </c>
      <c r="G2619">
        <v>99</v>
      </c>
      <c r="H2619">
        <v>1</v>
      </c>
      <c r="I2619">
        <v>99</v>
      </c>
      <c r="J2619">
        <v>309</v>
      </c>
      <c r="K2619">
        <v>99</v>
      </c>
      <c r="L2619">
        <v>1</v>
      </c>
      <c r="M2619">
        <v>99</v>
      </c>
      <c r="N2619">
        <v>99</v>
      </c>
      <c r="O2619">
        <v>99</v>
      </c>
      <c r="P2619">
        <v>99</v>
      </c>
      <c r="Q2619">
        <v>1</v>
      </c>
      <c r="R2619">
        <v>2</v>
      </c>
      <c r="S2619">
        <v>1</v>
      </c>
      <c r="T2619">
        <v>2</v>
      </c>
      <c r="U2619">
        <v>13.55</v>
      </c>
      <c r="V2619">
        <v>0</v>
      </c>
      <c r="W2619">
        <v>0</v>
      </c>
      <c r="X2619">
        <v>0</v>
      </c>
      <c r="Y2619">
        <v>0</v>
      </c>
      <c r="Z2619">
        <v>4.9999999999693047E-2</v>
      </c>
      <c r="AA2619">
        <v>0</v>
      </c>
      <c r="AB2619">
        <v>0</v>
      </c>
      <c r="AF2619">
        <v>0.64935064935064923</v>
      </c>
      <c r="AG2619">
        <v>0.46447057210434306</v>
      </c>
      <c r="AH2619">
        <v>0</v>
      </c>
      <c r="AI2619">
        <v>0</v>
      </c>
    </row>
    <row r="2620" spans="1:35">
      <c r="A2620">
        <v>18</v>
      </c>
      <c r="B2620">
        <v>380</v>
      </c>
      <c r="C2620">
        <v>2022</v>
      </c>
      <c r="E2620">
        <v>99</v>
      </c>
      <c r="G2620">
        <v>99</v>
      </c>
      <c r="H2620">
        <v>2</v>
      </c>
      <c r="I2620">
        <v>99</v>
      </c>
      <c r="J2620">
        <v>470</v>
      </c>
      <c r="K2620">
        <v>99</v>
      </c>
      <c r="L2620">
        <v>1</v>
      </c>
      <c r="M2620">
        <v>99</v>
      </c>
      <c r="N2620">
        <v>99</v>
      </c>
      <c r="O2620">
        <v>99</v>
      </c>
      <c r="P2620">
        <v>99</v>
      </c>
      <c r="R2620">
        <v>0</v>
      </c>
    </row>
    <row r="2621" spans="1:35">
      <c r="A2621">
        <v>18</v>
      </c>
      <c r="B2621">
        <v>381</v>
      </c>
      <c r="C2621">
        <v>2022</v>
      </c>
      <c r="E2621">
        <v>99</v>
      </c>
      <c r="G2621">
        <v>99</v>
      </c>
      <c r="H2621">
        <v>2</v>
      </c>
      <c r="I2621">
        <v>99</v>
      </c>
      <c r="J2621">
        <v>629</v>
      </c>
      <c r="K2621">
        <v>99</v>
      </c>
      <c r="L2621">
        <v>1</v>
      </c>
      <c r="M2621">
        <v>99</v>
      </c>
      <c r="N2621">
        <v>99</v>
      </c>
      <c r="O2621">
        <v>99</v>
      </c>
      <c r="P2621">
        <v>99</v>
      </c>
      <c r="R2621">
        <v>0</v>
      </c>
    </row>
    <row r="2622" spans="1:35">
      <c r="A2622">
        <v>18</v>
      </c>
      <c r="B2622">
        <v>382</v>
      </c>
      <c r="C2622">
        <v>2022</v>
      </c>
      <c r="E2622">
        <v>99</v>
      </c>
      <c r="G2622">
        <v>99</v>
      </c>
      <c r="H2622">
        <v>1</v>
      </c>
      <c r="I2622">
        <v>99</v>
      </c>
      <c r="J2622">
        <v>643</v>
      </c>
      <c r="K2622">
        <v>99</v>
      </c>
      <c r="L2622">
        <v>1</v>
      </c>
      <c r="M2622">
        <v>99</v>
      </c>
      <c r="N2622">
        <v>99</v>
      </c>
      <c r="O2622">
        <v>99</v>
      </c>
      <c r="P2622">
        <v>99</v>
      </c>
      <c r="R2622">
        <v>0</v>
      </c>
    </row>
    <row r="2623" spans="1:35">
      <c r="A2623">
        <v>18</v>
      </c>
      <c r="B2623">
        <v>383</v>
      </c>
      <c r="C2623">
        <v>2022</v>
      </c>
      <c r="E2623">
        <v>99</v>
      </c>
      <c r="G2623">
        <v>99</v>
      </c>
      <c r="H2623">
        <v>2</v>
      </c>
      <c r="I2623">
        <v>99</v>
      </c>
      <c r="J2623">
        <v>704</v>
      </c>
      <c r="K2623">
        <v>99</v>
      </c>
      <c r="L2623">
        <v>1</v>
      </c>
      <c r="M2623">
        <v>99</v>
      </c>
      <c r="N2623">
        <v>99</v>
      </c>
      <c r="O2623">
        <v>99</v>
      </c>
      <c r="P2623">
        <v>99</v>
      </c>
      <c r="R2623">
        <v>0</v>
      </c>
    </row>
    <row r="2624" spans="1:35">
      <c r="A2624">
        <v>18</v>
      </c>
      <c r="B2624">
        <v>384</v>
      </c>
      <c r="C2624">
        <v>2022</v>
      </c>
      <c r="E2624">
        <v>99</v>
      </c>
      <c r="G2624">
        <v>99</v>
      </c>
      <c r="H2624">
        <v>1</v>
      </c>
      <c r="I2624">
        <v>99</v>
      </c>
      <c r="J2624">
        <v>802</v>
      </c>
      <c r="K2624">
        <v>99</v>
      </c>
      <c r="L2624">
        <v>1</v>
      </c>
      <c r="M2624">
        <v>99</v>
      </c>
      <c r="N2624">
        <v>99</v>
      </c>
      <c r="O2624">
        <v>99</v>
      </c>
      <c r="P2624">
        <v>99</v>
      </c>
      <c r="R2624">
        <v>0</v>
      </c>
    </row>
    <row r="2625" spans="1:37">
      <c r="A2625">
        <v>18</v>
      </c>
      <c r="B2625">
        <v>385</v>
      </c>
      <c r="C2625">
        <v>2022</v>
      </c>
      <c r="E2625">
        <v>99</v>
      </c>
      <c r="G2625">
        <v>99</v>
      </c>
      <c r="H2625">
        <v>1</v>
      </c>
      <c r="I2625">
        <v>99</v>
      </c>
      <c r="J2625">
        <v>103</v>
      </c>
      <c r="K2625">
        <v>99</v>
      </c>
      <c r="L2625">
        <v>2</v>
      </c>
      <c r="M2625">
        <v>99</v>
      </c>
      <c r="N2625">
        <v>99</v>
      </c>
      <c r="O2625">
        <v>99</v>
      </c>
      <c r="P2625">
        <v>99</v>
      </c>
      <c r="Q2625">
        <v>3</v>
      </c>
      <c r="R2625">
        <v>4</v>
      </c>
      <c r="S2625">
        <v>2</v>
      </c>
      <c r="T2625">
        <v>3.5</v>
      </c>
      <c r="U2625">
        <v>16.399999999999999</v>
      </c>
      <c r="V2625">
        <v>0</v>
      </c>
      <c r="W2625">
        <v>0</v>
      </c>
      <c r="X2625">
        <v>50</v>
      </c>
      <c r="Y2625">
        <v>0</v>
      </c>
      <c r="Z2625">
        <v>3.0610455730028039</v>
      </c>
      <c r="AA2625">
        <v>0</v>
      </c>
      <c r="AB2625">
        <v>1.5</v>
      </c>
      <c r="AD2625">
        <v>9.8005728057722017</v>
      </c>
      <c r="AF2625">
        <v>2.2222222222222223</v>
      </c>
      <c r="AG2625">
        <v>1.5925035807054588</v>
      </c>
      <c r="AH2625">
        <v>0</v>
      </c>
      <c r="AI2625">
        <v>0</v>
      </c>
    </row>
    <row r="2626" spans="1:37">
      <c r="A2626">
        <v>18</v>
      </c>
      <c r="B2626">
        <v>386</v>
      </c>
      <c r="C2626">
        <v>2022</v>
      </c>
      <c r="E2626">
        <v>99</v>
      </c>
      <c r="G2626">
        <v>99</v>
      </c>
      <c r="H2626">
        <v>2</v>
      </c>
      <c r="I2626">
        <v>99</v>
      </c>
      <c r="J2626">
        <v>106</v>
      </c>
      <c r="K2626">
        <v>99</v>
      </c>
      <c r="L2626">
        <v>2</v>
      </c>
      <c r="M2626">
        <v>99</v>
      </c>
      <c r="N2626">
        <v>99</v>
      </c>
      <c r="O2626">
        <v>99</v>
      </c>
      <c r="P2626">
        <v>99</v>
      </c>
      <c r="R2626">
        <v>0</v>
      </c>
    </row>
    <row r="2627" spans="1:37">
      <c r="A2627">
        <v>18</v>
      </c>
      <c r="B2627">
        <v>387</v>
      </c>
      <c r="C2627">
        <v>2022</v>
      </c>
      <c r="E2627">
        <v>99</v>
      </c>
      <c r="G2627">
        <v>99</v>
      </c>
      <c r="H2627">
        <v>1</v>
      </c>
      <c r="I2627">
        <v>99</v>
      </c>
      <c r="J2627">
        <v>110</v>
      </c>
      <c r="K2627">
        <v>99</v>
      </c>
      <c r="L2627">
        <v>2</v>
      </c>
      <c r="M2627">
        <v>99</v>
      </c>
      <c r="N2627">
        <v>99</v>
      </c>
      <c r="O2627">
        <v>99</v>
      </c>
      <c r="P2627">
        <v>99</v>
      </c>
      <c r="Q2627">
        <v>33</v>
      </c>
      <c r="R2627">
        <v>117</v>
      </c>
      <c r="S2627">
        <v>2</v>
      </c>
      <c r="T2627">
        <v>3.7435897435897441</v>
      </c>
      <c r="U2627">
        <v>18.31196581196582</v>
      </c>
      <c r="V2627">
        <v>0</v>
      </c>
      <c r="W2627">
        <v>0</v>
      </c>
      <c r="X2627">
        <v>73.504273504273499</v>
      </c>
      <c r="Y2627">
        <v>6.8376068376068373</v>
      </c>
      <c r="Z2627">
        <v>3.4759285150253323</v>
      </c>
      <c r="AA2627">
        <v>0</v>
      </c>
      <c r="AB2627">
        <v>1.5806189751202508</v>
      </c>
      <c r="AD2627">
        <v>26.688831015891441</v>
      </c>
      <c r="AF2627">
        <v>11.121673003802282</v>
      </c>
      <c r="AG2627">
        <v>9.123776753851784</v>
      </c>
      <c r="AH2627">
        <v>0</v>
      </c>
      <c r="AI2627">
        <v>0</v>
      </c>
    </row>
    <row r="2628" spans="1:37">
      <c r="A2628">
        <v>18</v>
      </c>
      <c r="B2628">
        <v>388</v>
      </c>
      <c r="C2628">
        <v>2022</v>
      </c>
      <c r="E2628">
        <v>99</v>
      </c>
      <c r="G2628">
        <v>99</v>
      </c>
      <c r="H2628">
        <v>1</v>
      </c>
      <c r="I2628">
        <v>99</v>
      </c>
      <c r="J2628">
        <v>111</v>
      </c>
      <c r="K2628">
        <v>99</v>
      </c>
      <c r="L2628">
        <v>2</v>
      </c>
      <c r="M2628">
        <v>99</v>
      </c>
      <c r="N2628">
        <v>99</v>
      </c>
      <c r="O2628">
        <v>99</v>
      </c>
      <c r="P2628">
        <v>99</v>
      </c>
      <c r="Q2628">
        <v>4</v>
      </c>
      <c r="R2628">
        <v>11</v>
      </c>
      <c r="S2628">
        <v>2</v>
      </c>
      <c r="T2628">
        <v>3.6363636363636358</v>
      </c>
      <c r="U2628">
        <v>17.790909090909093</v>
      </c>
      <c r="V2628">
        <v>0</v>
      </c>
      <c r="W2628">
        <v>0</v>
      </c>
      <c r="X2628">
        <v>81.818181818181813</v>
      </c>
      <c r="Y2628">
        <v>9.0909090909090917</v>
      </c>
      <c r="Z2628">
        <v>3.230945413414255</v>
      </c>
      <c r="AA2628">
        <v>0</v>
      </c>
      <c r="AB2628">
        <v>1.9666643320712671</v>
      </c>
      <c r="AD2628">
        <v>0.23411393932803576</v>
      </c>
      <c r="AF2628">
        <v>8.6614173228346427</v>
      </c>
      <c r="AG2628">
        <v>6.9200848656294189</v>
      </c>
      <c r="AH2628">
        <v>0</v>
      </c>
      <c r="AI2628">
        <v>0</v>
      </c>
    </row>
    <row r="2629" spans="1:37">
      <c r="A2629">
        <v>18</v>
      </c>
      <c r="B2629">
        <v>389</v>
      </c>
      <c r="C2629">
        <v>2022</v>
      </c>
      <c r="E2629">
        <v>99</v>
      </c>
      <c r="G2629">
        <v>99</v>
      </c>
      <c r="H2629">
        <v>1</v>
      </c>
      <c r="I2629">
        <v>99</v>
      </c>
      <c r="J2629">
        <v>116</v>
      </c>
      <c r="K2629">
        <v>99</v>
      </c>
      <c r="L2629">
        <v>2</v>
      </c>
      <c r="M2629">
        <v>99</v>
      </c>
      <c r="N2629">
        <v>99</v>
      </c>
      <c r="O2629">
        <v>99</v>
      </c>
      <c r="P2629">
        <v>99</v>
      </c>
      <c r="Q2629">
        <v>6</v>
      </c>
      <c r="R2629">
        <v>10</v>
      </c>
      <c r="S2629">
        <v>2</v>
      </c>
      <c r="T2629">
        <v>2.9</v>
      </c>
      <c r="U2629">
        <v>14.69</v>
      </c>
      <c r="V2629">
        <v>0</v>
      </c>
      <c r="W2629">
        <v>0</v>
      </c>
      <c r="X2629">
        <v>40</v>
      </c>
      <c r="Y2629">
        <v>0</v>
      </c>
      <c r="Z2629">
        <v>4.1640004803073642</v>
      </c>
      <c r="AA2629">
        <v>0</v>
      </c>
      <c r="AB2629">
        <v>1.3747727084867527</v>
      </c>
      <c r="AD2629">
        <v>79.814075046620601</v>
      </c>
      <c r="AF2629">
        <v>2.8571428571428577</v>
      </c>
      <c r="AG2629">
        <v>1.8727546704130265</v>
      </c>
      <c r="AH2629">
        <v>0</v>
      </c>
      <c r="AI2629">
        <v>0</v>
      </c>
    </row>
    <row r="2630" spans="1:37">
      <c r="A2630">
        <v>18</v>
      </c>
      <c r="B2630">
        <v>390</v>
      </c>
      <c r="C2630">
        <v>2022</v>
      </c>
      <c r="E2630">
        <v>99</v>
      </c>
      <c r="G2630">
        <v>99</v>
      </c>
      <c r="H2630">
        <v>2</v>
      </c>
      <c r="I2630">
        <v>99</v>
      </c>
      <c r="J2630">
        <v>117</v>
      </c>
      <c r="K2630">
        <v>99</v>
      </c>
      <c r="L2630">
        <v>2</v>
      </c>
      <c r="M2630">
        <v>99</v>
      </c>
      <c r="N2630">
        <v>99</v>
      </c>
      <c r="O2630">
        <v>99</v>
      </c>
      <c r="P2630">
        <v>99</v>
      </c>
      <c r="Q2630">
        <v>3</v>
      </c>
      <c r="R2630">
        <v>7</v>
      </c>
      <c r="S2630">
        <v>2</v>
      </c>
      <c r="T2630">
        <v>3.4285714285714279</v>
      </c>
      <c r="U2630">
        <v>15.014285714285721</v>
      </c>
      <c r="V2630">
        <v>0</v>
      </c>
      <c r="W2630">
        <v>0</v>
      </c>
      <c r="X2630">
        <v>28.571428571428577</v>
      </c>
      <c r="Y2630">
        <v>0</v>
      </c>
      <c r="Z2630">
        <v>2.2138709288926246</v>
      </c>
      <c r="AA2630">
        <v>0</v>
      </c>
      <c r="AB2630">
        <v>0.72843135908468448</v>
      </c>
      <c r="AD2630">
        <v>40.369527995134057</v>
      </c>
      <c r="AF2630">
        <v>4.2682926829268304</v>
      </c>
      <c r="AG2630">
        <v>3.5210559817749334</v>
      </c>
      <c r="AH2630">
        <v>0</v>
      </c>
      <c r="AI2630">
        <v>6</v>
      </c>
      <c r="AJ2630">
        <v>109.1</v>
      </c>
      <c r="AK2630">
        <v>11.331005441990801</v>
      </c>
    </row>
    <row r="2631" spans="1:37">
      <c r="A2631">
        <v>18</v>
      </c>
      <c r="B2631">
        <v>391</v>
      </c>
      <c r="C2631">
        <v>2022</v>
      </c>
      <c r="E2631">
        <v>99</v>
      </c>
      <c r="G2631">
        <v>99</v>
      </c>
      <c r="H2631">
        <v>1</v>
      </c>
      <c r="I2631">
        <v>99</v>
      </c>
      <c r="J2631">
        <v>134</v>
      </c>
      <c r="K2631">
        <v>99</v>
      </c>
      <c r="L2631">
        <v>2</v>
      </c>
      <c r="M2631">
        <v>99</v>
      </c>
      <c r="N2631">
        <v>99</v>
      </c>
      <c r="O2631">
        <v>99</v>
      </c>
      <c r="P2631">
        <v>99</v>
      </c>
      <c r="Q2631">
        <v>29</v>
      </c>
      <c r="R2631">
        <v>66</v>
      </c>
      <c r="S2631">
        <v>2</v>
      </c>
      <c r="T2631">
        <v>2.8636363636363642</v>
      </c>
      <c r="U2631">
        <v>17.026060606060621</v>
      </c>
      <c r="V2631">
        <v>0</v>
      </c>
      <c r="W2631">
        <v>0</v>
      </c>
      <c r="X2631">
        <v>62.12121212121211</v>
      </c>
      <c r="Y2631">
        <v>6.0606060606060606</v>
      </c>
      <c r="Z2631">
        <v>3.2924007445925154</v>
      </c>
      <c r="AA2631">
        <v>0</v>
      </c>
      <c r="AB2631">
        <v>1.3583229815894482</v>
      </c>
      <c r="AD2631">
        <v>25.313108651298975</v>
      </c>
      <c r="AF2631">
        <v>3.9806996381182151</v>
      </c>
      <c r="AG2631">
        <v>3.1500715950846674</v>
      </c>
      <c r="AH2631">
        <v>0</v>
      </c>
      <c r="AI2631">
        <v>0</v>
      </c>
    </row>
    <row r="2632" spans="1:37">
      <c r="A2632">
        <v>18</v>
      </c>
      <c r="B2632">
        <v>392</v>
      </c>
      <c r="C2632">
        <v>2022</v>
      </c>
      <c r="E2632">
        <v>99</v>
      </c>
      <c r="G2632">
        <v>99</v>
      </c>
      <c r="H2632">
        <v>2</v>
      </c>
      <c r="I2632">
        <v>99</v>
      </c>
      <c r="J2632">
        <v>141</v>
      </c>
      <c r="K2632">
        <v>99</v>
      </c>
      <c r="L2632">
        <v>2</v>
      </c>
      <c r="M2632">
        <v>99</v>
      </c>
      <c r="N2632">
        <v>99</v>
      </c>
      <c r="O2632">
        <v>99</v>
      </c>
      <c r="P2632">
        <v>99</v>
      </c>
      <c r="Q2632">
        <v>10</v>
      </c>
      <c r="R2632">
        <v>12</v>
      </c>
      <c r="S2632">
        <v>2</v>
      </c>
      <c r="T2632">
        <v>4</v>
      </c>
      <c r="U2632">
        <v>14.116666666666662</v>
      </c>
      <c r="V2632">
        <v>0</v>
      </c>
      <c r="W2632">
        <v>0</v>
      </c>
      <c r="X2632">
        <v>41.666666666666657</v>
      </c>
      <c r="Y2632">
        <v>0</v>
      </c>
      <c r="Z2632">
        <v>3.3520723275145716</v>
      </c>
      <c r="AA2632">
        <v>0</v>
      </c>
      <c r="AB2632">
        <v>1.4142135623730951</v>
      </c>
      <c r="AD2632">
        <v>21.973558198313821</v>
      </c>
      <c r="AF2632">
        <v>1.6901408450704221</v>
      </c>
      <c r="AG2632">
        <v>1.0787678865956405</v>
      </c>
      <c r="AH2632">
        <v>0</v>
      </c>
      <c r="AI2632">
        <v>0</v>
      </c>
    </row>
    <row r="2633" spans="1:37">
      <c r="A2633">
        <v>18</v>
      </c>
      <c r="B2633">
        <v>393</v>
      </c>
      <c r="C2633">
        <v>2022</v>
      </c>
      <c r="E2633">
        <v>99</v>
      </c>
      <c r="G2633">
        <v>99</v>
      </c>
      <c r="H2633">
        <v>2</v>
      </c>
      <c r="I2633">
        <v>99</v>
      </c>
      <c r="J2633">
        <v>143</v>
      </c>
      <c r="K2633">
        <v>99</v>
      </c>
      <c r="L2633">
        <v>2</v>
      </c>
      <c r="M2633">
        <v>99</v>
      </c>
      <c r="N2633">
        <v>99</v>
      </c>
      <c r="O2633">
        <v>99</v>
      </c>
      <c r="P2633">
        <v>99</v>
      </c>
      <c r="Q2633">
        <v>4</v>
      </c>
      <c r="R2633">
        <v>9.5300000000000011</v>
      </c>
      <c r="S2633">
        <v>2</v>
      </c>
      <c r="T2633">
        <v>2.7282266526757595</v>
      </c>
      <c r="U2633">
        <v>17.061909758656871</v>
      </c>
      <c r="V2633">
        <v>0</v>
      </c>
      <c r="W2633">
        <v>0</v>
      </c>
      <c r="X2633">
        <v>83.945435466946492</v>
      </c>
      <c r="Y2633">
        <v>0</v>
      </c>
      <c r="Z2633">
        <v>1.8280018516561944</v>
      </c>
      <c r="AA2633">
        <v>0</v>
      </c>
      <c r="AB2633">
        <v>1.238304227603132</v>
      </c>
      <c r="AD2633">
        <v>-15.298398628639964</v>
      </c>
      <c r="AF2633">
        <v>6.5484779770494068</v>
      </c>
      <c r="AG2633">
        <v>5.2492252066115714</v>
      </c>
      <c r="AH2633">
        <v>0</v>
      </c>
      <c r="AI2633">
        <v>0</v>
      </c>
    </row>
    <row r="2634" spans="1:37">
      <c r="A2634">
        <v>18</v>
      </c>
      <c r="B2634">
        <v>394</v>
      </c>
      <c r="C2634">
        <v>2022</v>
      </c>
      <c r="E2634">
        <v>99</v>
      </c>
      <c r="G2634">
        <v>99</v>
      </c>
      <c r="H2634">
        <v>2</v>
      </c>
      <c r="I2634">
        <v>99</v>
      </c>
      <c r="J2634">
        <v>147</v>
      </c>
      <c r="K2634">
        <v>99</v>
      </c>
      <c r="L2634">
        <v>2</v>
      </c>
      <c r="M2634">
        <v>99</v>
      </c>
      <c r="N2634">
        <v>99</v>
      </c>
      <c r="O2634">
        <v>99</v>
      </c>
      <c r="P2634">
        <v>99</v>
      </c>
      <c r="Q2634">
        <v>1</v>
      </c>
      <c r="R2634">
        <v>1</v>
      </c>
      <c r="S2634">
        <v>2</v>
      </c>
      <c r="T2634">
        <v>5</v>
      </c>
      <c r="U2634">
        <v>13.7</v>
      </c>
      <c r="V2634">
        <v>0</v>
      </c>
      <c r="W2634">
        <v>0</v>
      </c>
      <c r="X2634">
        <v>0</v>
      </c>
      <c r="Y2634">
        <v>0</v>
      </c>
      <c r="Z2634">
        <v>0</v>
      </c>
      <c r="AA2634">
        <v>0</v>
      </c>
      <c r="AB2634">
        <v>0</v>
      </c>
      <c r="AF2634">
        <v>2.5</v>
      </c>
      <c r="AG2634">
        <v>1.926592603009422</v>
      </c>
      <c r="AH2634">
        <v>0</v>
      </c>
      <c r="AI2634">
        <v>0</v>
      </c>
    </row>
    <row r="2635" spans="1:37">
      <c r="A2635">
        <v>18</v>
      </c>
      <c r="B2635">
        <v>395</v>
      </c>
      <c r="C2635">
        <v>2022</v>
      </c>
      <c r="E2635">
        <v>99</v>
      </c>
      <c r="G2635">
        <v>99</v>
      </c>
      <c r="H2635">
        <v>1</v>
      </c>
      <c r="I2635">
        <v>99</v>
      </c>
      <c r="J2635">
        <v>155</v>
      </c>
      <c r="K2635">
        <v>99</v>
      </c>
      <c r="L2635">
        <v>2</v>
      </c>
      <c r="M2635">
        <v>99</v>
      </c>
      <c r="N2635">
        <v>99</v>
      </c>
      <c r="O2635">
        <v>99</v>
      </c>
      <c r="P2635">
        <v>99</v>
      </c>
      <c r="Q2635">
        <v>36</v>
      </c>
      <c r="R2635">
        <v>111</v>
      </c>
      <c r="S2635">
        <v>2</v>
      </c>
      <c r="T2635">
        <v>2.7027027027027031</v>
      </c>
      <c r="U2635">
        <v>16.637657657657659</v>
      </c>
      <c r="V2635">
        <v>0</v>
      </c>
      <c r="W2635">
        <v>0</v>
      </c>
      <c r="X2635">
        <v>58.558558558558573</v>
      </c>
      <c r="Y2635">
        <v>2.7027027027027031</v>
      </c>
      <c r="Z2635">
        <v>2.9134475274859959</v>
      </c>
      <c r="AA2635">
        <v>0</v>
      </c>
      <c r="AB2635">
        <v>1.2705577593019632</v>
      </c>
      <c r="AD2635">
        <v>14.522825402651868</v>
      </c>
      <c r="AF2635">
        <v>7.0075757575757587</v>
      </c>
      <c r="AG2635">
        <v>5.4167349827550195</v>
      </c>
      <c r="AH2635">
        <v>0</v>
      </c>
      <c r="AI2635">
        <v>0</v>
      </c>
    </row>
    <row r="2636" spans="1:37">
      <c r="A2636">
        <v>18</v>
      </c>
      <c r="B2636">
        <v>396</v>
      </c>
      <c r="C2636">
        <v>2022</v>
      </c>
      <c r="E2636">
        <v>99</v>
      </c>
      <c r="G2636">
        <v>99</v>
      </c>
      <c r="H2636">
        <v>2</v>
      </c>
      <c r="I2636">
        <v>99</v>
      </c>
      <c r="J2636">
        <v>160</v>
      </c>
      <c r="K2636">
        <v>99</v>
      </c>
      <c r="L2636">
        <v>2</v>
      </c>
      <c r="M2636">
        <v>99</v>
      </c>
      <c r="N2636">
        <v>99</v>
      </c>
      <c r="O2636">
        <v>99</v>
      </c>
      <c r="P2636">
        <v>99</v>
      </c>
      <c r="Q2636">
        <v>4</v>
      </c>
      <c r="R2636">
        <v>9</v>
      </c>
      <c r="S2636">
        <v>2</v>
      </c>
      <c r="T2636">
        <v>3</v>
      </c>
      <c r="U2636">
        <v>15.422222222222221</v>
      </c>
      <c r="V2636">
        <v>0</v>
      </c>
      <c r="W2636">
        <v>0</v>
      </c>
      <c r="X2636">
        <v>44.44444444444445</v>
      </c>
      <c r="Y2636">
        <v>0</v>
      </c>
      <c r="Z2636">
        <v>4.7426616478695616</v>
      </c>
      <c r="AA2636">
        <v>0</v>
      </c>
      <c r="AB2636">
        <v>1.4142135623730951</v>
      </c>
      <c r="AD2636">
        <v>74.216140286699499</v>
      </c>
      <c r="AF2636">
        <v>5.3571428571428559</v>
      </c>
      <c r="AG2636">
        <v>4.4728022686259346</v>
      </c>
      <c r="AH2636">
        <v>11.111111111111112</v>
      </c>
      <c r="AI2636">
        <v>0</v>
      </c>
    </row>
    <row r="2637" spans="1:37">
      <c r="A2637">
        <v>18</v>
      </c>
      <c r="B2637">
        <v>397</v>
      </c>
      <c r="C2637">
        <v>2022</v>
      </c>
      <c r="E2637">
        <v>99</v>
      </c>
      <c r="G2637">
        <v>99</v>
      </c>
      <c r="H2637">
        <v>1</v>
      </c>
      <c r="I2637">
        <v>99</v>
      </c>
      <c r="J2637">
        <v>171</v>
      </c>
      <c r="K2637">
        <v>99</v>
      </c>
      <c r="L2637">
        <v>2</v>
      </c>
      <c r="M2637">
        <v>99</v>
      </c>
      <c r="N2637">
        <v>99</v>
      </c>
      <c r="O2637">
        <v>99</v>
      </c>
      <c r="P2637">
        <v>99</v>
      </c>
      <c r="R2637">
        <v>0</v>
      </c>
    </row>
    <row r="2638" spans="1:37">
      <c r="A2638">
        <v>18</v>
      </c>
      <c r="B2638">
        <v>398</v>
      </c>
      <c r="C2638">
        <v>2022</v>
      </c>
      <c r="E2638">
        <v>99</v>
      </c>
      <c r="G2638">
        <v>99</v>
      </c>
      <c r="H2638">
        <v>2</v>
      </c>
      <c r="I2638">
        <v>99</v>
      </c>
      <c r="J2638">
        <v>175</v>
      </c>
      <c r="K2638">
        <v>99</v>
      </c>
      <c r="L2638">
        <v>2</v>
      </c>
      <c r="M2638">
        <v>99</v>
      </c>
      <c r="N2638">
        <v>99</v>
      </c>
      <c r="O2638">
        <v>99</v>
      </c>
      <c r="P2638">
        <v>99</v>
      </c>
      <c r="Q2638">
        <v>13</v>
      </c>
      <c r="R2638">
        <v>42</v>
      </c>
      <c r="S2638">
        <v>2</v>
      </c>
      <c r="T2638">
        <v>3.3571428571428554</v>
      </c>
      <c r="U2638">
        <v>17.595238095238098</v>
      </c>
      <c r="V2638">
        <v>0</v>
      </c>
      <c r="W2638">
        <v>0</v>
      </c>
      <c r="X2638">
        <v>61.904761904761877</v>
      </c>
      <c r="Y2638">
        <v>11.90476190476191</v>
      </c>
      <c r="Z2638">
        <v>4.3455479341588656</v>
      </c>
      <c r="AA2638">
        <v>0</v>
      </c>
      <c r="AB2638">
        <v>1.4931817828833478</v>
      </c>
      <c r="AD2638">
        <v>25.198202636473461</v>
      </c>
      <c r="AF2638">
        <v>8.3499005964214703</v>
      </c>
      <c r="AG2638">
        <v>6.9323277236824845</v>
      </c>
      <c r="AH2638">
        <v>0</v>
      </c>
      <c r="AI2638">
        <v>0</v>
      </c>
    </row>
    <row r="2639" spans="1:37">
      <c r="A2639">
        <v>18</v>
      </c>
      <c r="B2639">
        <v>399</v>
      </c>
      <c r="C2639">
        <v>2022</v>
      </c>
      <c r="E2639">
        <v>99</v>
      </c>
      <c r="G2639">
        <v>99</v>
      </c>
      <c r="H2639">
        <v>2</v>
      </c>
      <c r="I2639">
        <v>99</v>
      </c>
      <c r="J2639">
        <v>177</v>
      </c>
      <c r="K2639">
        <v>99</v>
      </c>
      <c r="L2639">
        <v>2</v>
      </c>
      <c r="M2639">
        <v>99</v>
      </c>
      <c r="N2639">
        <v>99</v>
      </c>
      <c r="O2639">
        <v>99</v>
      </c>
      <c r="P2639">
        <v>99</v>
      </c>
      <c r="Q2639">
        <v>5</v>
      </c>
      <c r="R2639">
        <v>7</v>
      </c>
      <c r="S2639">
        <v>2</v>
      </c>
      <c r="T2639">
        <v>2.8571428571428577</v>
      </c>
      <c r="U2639">
        <v>16.242857142857147</v>
      </c>
      <c r="V2639">
        <v>0</v>
      </c>
      <c r="W2639">
        <v>0</v>
      </c>
      <c r="X2639">
        <v>71.428571428571445</v>
      </c>
      <c r="Y2639">
        <v>0</v>
      </c>
      <c r="Z2639">
        <v>4.7581080102005515</v>
      </c>
      <c r="AA2639">
        <v>0</v>
      </c>
      <c r="AB2639">
        <v>1.1248582677159729</v>
      </c>
      <c r="AD2639">
        <v>31.343221828734631</v>
      </c>
      <c r="AF2639">
        <v>4.895104895104895</v>
      </c>
      <c r="AG2639">
        <v>3.7435796128012648</v>
      </c>
      <c r="AH2639">
        <v>0</v>
      </c>
    </row>
    <row r="2640" spans="1:37">
      <c r="A2640">
        <v>18</v>
      </c>
      <c r="B2640">
        <v>400</v>
      </c>
      <c r="C2640">
        <v>2022</v>
      </c>
      <c r="E2640">
        <v>99</v>
      </c>
      <c r="G2640">
        <v>99</v>
      </c>
      <c r="H2640">
        <v>2</v>
      </c>
      <c r="I2640">
        <v>99</v>
      </c>
      <c r="J2640">
        <v>178</v>
      </c>
      <c r="K2640">
        <v>99</v>
      </c>
      <c r="L2640">
        <v>2</v>
      </c>
      <c r="M2640">
        <v>99</v>
      </c>
      <c r="N2640">
        <v>99</v>
      </c>
      <c r="O2640">
        <v>99</v>
      </c>
      <c r="P2640">
        <v>99</v>
      </c>
      <c r="Q2640">
        <v>4</v>
      </c>
      <c r="R2640">
        <v>7</v>
      </c>
      <c r="S2640">
        <v>2</v>
      </c>
      <c r="T2640">
        <v>2.8571428571428577</v>
      </c>
      <c r="U2640">
        <v>12.857142857142859</v>
      </c>
      <c r="V2640">
        <v>0</v>
      </c>
      <c r="W2640">
        <v>0</v>
      </c>
      <c r="X2640">
        <v>0</v>
      </c>
      <c r="Y2640">
        <v>0</v>
      </c>
      <c r="Z2640">
        <v>1.6193977212506436</v>
      </c>
      <c r="AA2640">
        <v>0</v>
      </c>
      <c r="AB2640">
        <v>1.3552618543578772</v>
      </c>
      <c r="AD2640">
        <v>66.114509789223277</v>
      </c>
      <c r="AF2640">
        <v>3.0434782608695654</v>
      </c>
      <c r="AG2640">
        <v>2.0051242063050019</v>
      </c>
      <c r="AH2640">
        <v>0</v>
      </c>
      <c r="AI2640">
        <v>0</v>
      </c>
    </row>
    <row r="2641" spans="1:37">
      <c r="A2641">
        <v>18</v>
      </c>
      <c r="B2641">
        <v>401</v>
      </c>
      <c r="C2641">
        <v>2022</v>
      </c>
      <c r="E2641">
        <v>99</v>
      </c>
      <c r="G2641">
        <v>99</v>
      </c>
      <c r="H2641">
        <v>2</v>
      </c>
      <c r="I2641">
        <v>99</v>
      </c>
      <c r="J2641">
        <v>181</v>
      </c>
      <c r="K2641">
        <v>99</v>
      </c>
      <c r="L2641">
        <v>2</v>
      </c>
      <c r="M2641">
        <v>99</v>
      </c>
      <c r="N2641">
        <v>99</v>
      </c>
      <c r="O2641">
        <v>99</v>
      </c>
      <c r="P2641">
        <v>99</v>
      </c>
      <c r="Q2641">
        <v>3</v>
      </c>
      <c r="R2641">
        <v>5</v>
      </c>
      <c r="S2641">
        <v>2</v>
      </c>
      <c r="T2641">
        <v>3.8</v>
      </c>
      <c r="U2641">
        <v>12.78</v>
      </c>
      <c r="V2641">
        <v>0</v>
      </c>
      <c r="W2641">
        <v>0</v>
      </c>
      <c r="X2641">
        <v>20</v>
      </c>
      <c r="Y2641">
        <v>0</v>
      </c>
      <c r="Z2641">
        <v>2.8533489096148119</v>
      </c>
      <c r="AA2641">
        <v>0</v>
      </c>
      <c r="AB2641">
        <v>1.4696938456699067</v>
      </c>
      <c r="AD2641">
        <v>69.535368947298451</v>
      </c>
      <c r="AF2641">
        <v>1.5151515151515151</v>
      </c>
      <c r="AG2641">
        <v>0.91706252960002321</v>
      </c>
      <c r="AH2641">
        <v>0</v>
      </c>
      <c r="AI2641">
        <v>0</v>
      </c>
    </row>
    <row r="2642" spans="1:37">
      <c r="A2642">
        <v>18</v>
      </c>
      <c r="B2642">
        <v>402</v>
      </c>
      <c r="C2642">
        <v>2022</v>
      </c>
      <c r="E2642">
        <v>99</v>
      </c>
      <c r="G2642">
        <v>99</v>
      </c>
      <c r="H2642">
        <v>1</v>
      </c>
      <c r="I2642">
        <v>99</v>
      </c>
      <c r="J2642">
        <v>262</v>
      </c>
      <c r="K2642">
        <v>99</v>
      </c>
      <c r="L2642">
        <v>2</v>
      </c>
      <c r="M2642">
        <v>99</v>
      </c>
      <c r="N2642">
        <v>99</v>
      </c>
      <c r="O2642">
        <v>99</v>
      </c>
      <c r="P2642">
        <v>99</v>
      </c>
      <c r="R2642">
        <v>0</v>
      </c>
    </row>
    <row r="2643" spans="1:37">
      <c r="A2643">
        <v>18</v>
      </c>
      <c r="B2643">
        <v>403</v>
      </c>
      <c r="C2643">
        <v>2022</v>
      </c>
      <c r="E2643">
        <v>99</v>
      </c>
      <c r="G2643">
        <v>99</v>
      </c>
      <c r="H2643">
        <v>1</v>
      </c>
      <c r="I2643">
        <v>99</v>
      </c>
      <c r="J2643">
        <v>309</v>
      </c>
      <c r="K2643">
        <v>99</v>
      </c>
      <c r="L2643">
        <v>2</v>
      </c>
      <c r="M2643">
        <v>99</v>
      </c>
      <c r="N2643">
        <v>99</v>
      </c>
      <c r="O2643">
        <v>99</v>
      </c>
      <c r="P2643">
        <v>99</v>
      </c>
      <c r="Q2643">
        <v>6</v>
      </c>
      <c r="R2643">
        <v>9</v>
      </c>
      <c r="S2643">
        <v>2</v>
      </c>
      <c r="T2643">
        <v>4</v>
      </c>
      <c r="U2643">
        <v>16.555555555555557</v>
      </c>
      <c r="V2643">
        <v>0</v>
      </c>
      <c r="W2643">
        <v>0</v>
      </c>
      <c r="X2643">
        <v>44.44444444444445</v>
      </c>
      <c r="Y2643">
        <v>0</v>
      </c>
      <c r="Z2643">
        <v>2.3518839309564785</v>
      </c>
      <c r="AA2643">
        <v>0</v>
      </c>
      <c r="AB2643">
        <v>1.4142135623730951</v>
      </c>
      <c r="AD2643">
        <v>9.6877875384636241</v>
      </c>
      <c r="AF2643">
        <v>2.9220779220779223</v>
      </c>
      <c r="AG2643">
        <v>2.5537311897987873</v>
      </c>
      <c r="AH2643">
        <v>0</v>
      </c>
      <c r="AI2643">
        <v>0</v>
      </c>
    </row>
    <row r="2644" spans="1:37">
      <c r="A2644">
        <v>18</v>
      </c>
      <c r="B2644">
        <v>404</v>
      </c>
      <c r="C2644">
        <v>2022</v>
      </c>
      <c r="E2644">
        <v>99</v>
      </c>
      <c r="G2644">
        <v>99</v>
      </c>
      <c r="H2644">
        <v>2</v>
      </c>
      <c r="I2644">
        <v>99</v>
      </c>
      <c r="J2644">
        <v>470</v>
      </c>
      <c r="K2644">
        <v>99</v>
      </c>
      <c r="L2644">
        <v>2</v>
      </c>
      <c r="M2644">
        <v>99</v>
      </c>
      <c r="N2644">
        <v>99</v>
      </c>
      <c r="O2644">
        <v>99</v>
      </c>
      <c r="P2644">
        <v>99</v>
      </c>
      <c r="Q2644">
        <v>5</v>
      </c>
      <c r="R2644">
        <v>12</v>
      </c>
      <c r="S2644">
        <v>2</v>
      </c>
      <c r="T2644">
        <v>2.25</v>
      </c>
      <c r="U2644">
        <v>11.700000000000003</v>
      </c>
      <c r="V2644">
        <v>0</v>
      </c>
      <c r="W2644">
        <v>0</v>
      </c>
      <c r="X2644">
        <v>25</v>
      </c>
      <c r="Y2644">
        <v>0</v>
      </c>
      <c r="Z2644">
        <v>4.5171893916460908</v>
      </c>
      <c r="AA2644">
        <v>0</v>
      </c>
      <c r="AB2644">
        <v>0.82915619758885006</v>
      </c>
      <c r="AD2644">
        <v>56.735421225654399</v>
      </c>
      <c r="AF2644">
        <v>3.3149171270718241</v>
      </c>
      <c r="AG2644">
        <v>1.9695588132145607</v>
      </c>
      <c r="AH2644">
        <v>25</v>
      </c>
      <c r="AI2644">
        <v>0</v>
      </c>
    </row>
    <row r="2645" spans="1:37">
      <c r="A2645">
        <v>18</v>
      </c>
      <c r="B2645">
        <v>405</v>
      </c>
      <c r="C2645">
        <v>2022</v>
      </c>
      <c r="E2645">
        <v>99</v>
      </c>
      <c r="G2645">
        <v>99</v>
      </c>
      <c r="H2645">
        <v>2</v>
      </c>
      <c r="I2645">
        <v>99</v>
      </c>
      <c r="J2645">
        <v>629</v>
      </c>
      <c r="K2645">
        <v>99</v>
      </c>
      <c r="L2645">
        <v>2</v>
      </c>
      <c r="M2645">
        <v>99</v>
      </c>
      <c r="N2645">
        <v>99</v>
      </c>
      <c r="O2645">
        <v>99</v>
      </c>
      <c r="P2645">
        <v>99</v>
      </c>
      <c r="Q2645">
        <v>2</v>
      </c>
      <c r="R2645">
        <v>2</v>
      </c>
      <c r="S2645">
        <v>2</v>
      </c>
      <c r="T2645">
        <v>2</v>
      </c>
      <c r="U2645">
        <v>13.9</v>
      </c>
      <c r="V2645">
        <v>0</v>
      </c>
      <c r="W2645">
        <v>0</v>
      </c>
      <c r="X2645">
        <v>50</v>
      </c>
      <c r="Y2645">
        <v>0</v>
      </c>
      <c r="Z2645">
        <v>6.299999999999998</v>
      </c>
      <c r="AA2645">
        <v>0</v>
      </c>
      <c r="AB2645">
        <v>0</v>
      </c>
      <c r="AF2645">
        <v>0.77821011673151741</v>
      </c>
      <c r="AG2645">
        <v>0.46812380022227457</v>
      </c>
      <c r="AH2645">
        <v>0</v>
      </c>
    </row>
    <row r="2646" spans="1:37">
      <c r="A2646">
        <v>18</v>
      </c>
      <c r="B2646">
        <v>406</v>
      </c>
      <c r="C2646">
        <v>2022</v>
      </c>
      <c r="E2646">
        <v>99</v>
      </c>
      <c r="G2646">
        <v>99</v>
      </c>
      <c r="H2646">
        <v>1</v>
      </c>
      <c r="I2646">
        <v>99</v>
      </c>
      <c r="J2646">
        <v>643</v>
      </c>
      <c r="K2646">
        <v>99</v>
      </c>
      <c r="L2646">
        <v>2</v>
      </c>
      <c r="M2646">
        <v>99</v>
      </c>
      <c r="N2646">
        <v>99</v>
      </c>
      <c r="O2646">
        <v>99</v>
      </c>
      <c r="P2646">
        <v>99</v>
      </c>
      <c r="Q2646">
        <v>9</v>
      </c>
      <c r="R2646">
        <v>21</v>
      </c>
      <c r="S2646">
        <v>2</v>
      </c>
      <c r="T2646">
        <v>3.2857142857142847</v>
      </c>
      <c r="U2646">
        <v>15.942857142857148</v>
      </c>
      <c r="V2646">
        <v>0</v>
      </c>
      <c r="W2646">
        <v>0</v>
      </c>
      <c r="X2646">
        <v>42.857142857142847</v>
      </c>
      <c r="Y2646">
        <v>4.7619047619047636</v>
      </c>
      <c r="Z2646">
        <v>3.7672234854220696</v>
      </c>
      <c r="AA2646">
        <v>0</v>
      </c>
      <c r="AB2646">
        <v>1.4846149779161804</v>
      </c>
      <c r="AD2646">
        <v>23.535770035585394</v>
      </c>
      <c r="AF2646">
        <v>6.7961165048543695</v>
      </c>
      <c r="AG2646">
        <v>5.1815877201942628</v>
      </c>
      <c r="AH2646">
        <v>0</v>
      </c>
      <c r="AI2646">
        <v>0</v>
      </c>
    </row>
    <row r="2647" spans="1:37">
      <c r="A2647">
        <v>18</v>
      </c>
      <c r="B2647">
        <v>407</v>
      </c>
      <c r="C2647">
        <v>2022</v>
      </c>
      <c r="E2647">
        <v>99</v>
      </c>
      <c r="G2647">
        <v>99</v>
      </c>
      <c r="H2647">
        <v>2</v>
      </c>
      <c r="I2647">
        <v>99</v>
      </c>
      <c r="J2647">
        <v>704</v>
      </c>
      <c r="K2647">
        <v>99</v>
      </c>
      <c r="L2647">
        <v>2</v>
      </c>
      <c r="M2647">
        <v>99</v>
      </c>
      <c r="N2647">
        <v>99</v>
      </c>
      <c r="O2647">
        <v>99</v>
      </c>
      <c r="P2647">
        <v>99</v>
      </c>
      <c r="Q2647">
        <v>1</v>
      </c>
      <c r="R2647">
        <v>2</v>
      </c>
      <c r="S2647">
        <v>2</v>
      </c>
      <c r="T2647">
        <v>5</v>
      </c>
      <c r="U2647">
        <v>18.650000000000006</v>
      </c>
      <c r="V2647">
        <v>0</v>
      </c>
      <c r="W2647">
        <v>0</v>
      </c>
      <c r="X2647">
        <v>50</v>
      </c>
      <c r="Y2647">
        <v>0</v>
      </c>
      <c r="Z2647">
        <v>2.7499999999999889</v>
      </c>
      <c r="AA2647">
        <v>0</v>
      </c>
      <c r="AB2647">
        <v>0</v>
      </c>
      <c r="AF2647">
        <v>6.8965517241379306</v>
      </c>
      <c r="AG2647">
        <v>5.6310386473429963</v>
      </c>
      <c r="AH2647">
        <v>0</v>
      </c>
    </row>
    <row r="2648" spans="1:37">
      <c r="A2648">
        <v>18</v>
      </c>
      <c r="B2648">
        <v>408</v>
      </c>
      <c r="C2648">
        <v>2022</v>
      </c>
      <c r="E2648">
        <v>99</v>
      </c>
      <c r="G2648">
        <v>99</v>
      </c>
      <c r="H2648">
        <v>1</v>
      </c>
      <c r="I2648">
        <v>99</v>
      </c>
      <c r="J2648">
        <v>802</v>
      </c>
      <c r="K2648">
        <v>99</v>
      </c>
      <c r="L2648">
        <v>2</v>
      </c>
      <c r="M2648">
        <v>99</v>
      </c>
      <c r="N2648">
        <v>99</v>
      </c>
      <c r="O2648">
        <v>99</v>
      </c>
      <c r="P2648">
        <v>99</v>
      </c>
      <c r="R2648">
        <v>0</v>
      </c>
    </row>
    <row r="2649" spans="1:37">
      <c r="A2649">
        <v>18</v>
      </c>
      <c r="B2649">
        <v>409</v>
      </c>
      <c r="C2649">
        <v>2022</v>
      </c>
      <c r="E2649">
        <v>99</v>
      </c>
      <c r="G2649">
        <v>99</v>
      </c>
      <c r="H2649">
        <v>1</v>
      </c>
      <c r="I2649">
        <v>99</v>
      </c>
      <c r="J2649">
        <v>103</v>
      </c>
      <c r="K2649">
        <v>99</v>
      </c>
      <c r="L2649">
        <v>3</v>
      </c>
      <c r="M2649">
        <v>99</v>
      </c>
      <c r="N2649">
        <v>99</v>
      </c>
      <c r="O2649">
        <v>99</v>
      </c>
      <c r="P2649">
        <v>99</v>
      </c>
      <c r="Q2649">
        <v>4</v>
      </c>
      <c r="R2649">
        <v>8</v>
      </c>
      <c r="S2649">
        <v>3</v>
      </c>
      <c r="T2649">
        <v>3.875</v>
      </c>
      <c r="U2649">
        <v>17.737499999999997</v>
      </c>
      <c r="V2649">
        <v>0</v>
      </c>
      <c r="W2649">
        <v>0</v>
      </c>
      <c r="X2649">
        <v>62.5</v>
      </c>
      <c r="Y2649">
        <v>0</v>
      </c>
      <c r="Z2649">
        <v>3.5650867801499753</v>
      </c>
      <c r="AA2649">
        <v>0</v>
      </c>
      <c r="AB2649">
        <v>1.4523687548277817</v>
      </c>
      <c r="AD2649">
        <v>45.717834993637638</v>
      </c>
      <c r="AF2649">
        <v>4.4444444444444446</v>
      </c>
      <c r="AG2649">
        <v>3.4447600320442806</v>
      </c>
      <c r="AH2649">
        <v>0</v>
      </c>
      <c r="AI2649">
        <v>0</v>
      </c>
    </row>
    <row r="2650" spans="1:37">
      <c r="A2650">
        <v>18</v>
      </c>
      <c r="B2650">
        <v>410</v>
      </c>
      <c r="C2650">
        <v>2022</v>
      </c>
      <c r="E2650">
        <v>99</v>
      </c>
      <c r="G2650">
        <v>99</v>
      </c>
      <c r="H2650">
        <v>2</v>
      </c>
      <c r="I2650">
        <v>99</v>
      </c>
      <c r="J2650">
        <v>106</v>
      </c>
      <c r="K2650">
        <v>99</v>
      </c>
      <c r="L2650">
        <v>3</v>
      </c>
      <c r="M2650">
        <v>99</v>
      </c>
      <c r="N2650">
        <v>99</v>
      </c>
      <c r="O2650">
        <v>99</v>
      </c>
      <c r="P2650">
        <v>99</v>
      </c>
      <c r="R2650">
        <v>0</v>
      </c>
    </row>
    <row r="2651" spans="1:37">
      <c r="A2651">
        <v>18</v>
      </c>
      <c r="B2651">
        <v>411</v>
      </c>
      <c r="C2651">
        <v>2022</v>
      </c>
      <c r="E2651">
        <v>99</v>
      </c>
      <c r="G2651">
        <v>99</v>
      </c>
      <c r="H2651">
        <v>1</v>
      </c>
      <c r="I2651">
        <v>99</v>
      </c>
      <c r="J2651">
        <v>110</v>
      </c>
      <c r="K2651">
        <v>99</v>
      </c>
      <c r="L2651">
        <v>3</v>
      </c>
      <c r="M2651">
        <v>99</v>
      </c>
      <c r="N2651">
        <v>99</v>
      </c>
      <c r="O2651">
        <v>99</v>
      </c>
      <c r="P2651">
        <v>99</v>
      </c>
      <c r="Q2651">
        <v>42</v>
      </c>
      <c r="R2651">
        <v>145</v>
      </c>
      <c r="S2651">
        <v>3</v>
      </c>
      <c r="T2651">
        <v>4.7724137931034489</v>
      </c>
      <c r="U2651">
        <v>18.985517241379316</v>
      </c>
      <c r="V2651">
        <v>0</v>
      </c>
      <c r="W2651">
        <v>0</v>
      </c>
      <c r="X2651">
        <v>75.86206896551721</v>
      </c>
      <c r="Y2651">
        <v>11.724137931034484</v>
      </c>
      <c r="Z2651">
        <v>4.0589276537009695</v>
      </c>
      <c r="AA2651">
        <v>0</v>
      </c>
      <c r="AB2651">
        <v>1.8335750930569263</v>
      </c>
      <c r="AD2651">
        <v>38.486373930674247</v>
      </c>
      <c r="AF2651">
        <v>13.783269961977185</v>
      </c>
      <c r="AG2651">
        <v>11.723148203350563</v>
      </c>
      <c r="AH2651">
        <v>0</v>
      </c>
      <c r="AI2651">
        <v>0</v>
      </c>
    </row>
    <row r="2652" spans="1:37">
      <c r="A2652">
        <v>18</v>
      </c>
      <c r="B2652">
        <v>412</v>
      </c>
      <c r="C2652">
        <v>2022</v>
      </c>
      <c r="E2652">
        <v>99</v>
      </c>
      <c r="G2652">
        <v>99</v>
      </c>
      <c r="H2652">
        <v>1</v>
      </c>
      <c r="I2652">
        <v>99</v>
      </c>
      <c r="J2652">
        <v>111</v>
      </c>
      <c r="K2652">
        <v>99</v>
      </c>
      <c r="L2652">
        <v>3</v>
      </c>
      <c r="M2652">
        <v>99</v>
      </c>
      <c r="N2652">
        <v>99</v>
      </c>
      <c r="O2652">
        <v>99</v>
      </c>
      <c r="P2652">
        <v>99</v>
      </c>
      <c r="Q2652">
        <v>4</v>
      </c>
      <c r="R2652">
        <v>13</v>
      </c>
      <c r="S2652">
        <v>3</v>
      </c>
      <c r="T2652">
        <v>5</v>
      </c>
      <c r="U2652">
        <v>19.392307692307689</v>
      </c>
      <c r="V2652">
        <v>0</v>
      </c>
      <c r="W2652">
        <v>0</v>
      </c>
      <c r="X2652">
        <v>84.615384615384627</v>
      </c>
      <c r="Y2652">
        <v>15.38461538461538</v>
      </c>
      <c r="Z2652">
        <v>4.2116069541322148</v>
      </c>
      <c r="AA2652">
        <v>0</v>
      </c>
      <c r="AB2652">
        <v>2.353393621658209</v>
      </c>
      <c r="AD2652">
        <v>26.309581487502442</v>
      </c>
      <c r="AF2652">
        <v>10.236220472440944</v>
      </c>
      <c r="AG2652">
        <v>8.9144271570014091</v>
      </c>
      <c r="AH2652">
        <v>0</v>
      </c>
      <c r="AI2652">
        <v>0</v>
      </c>
    </row>
    <row r="2653" spans="1:37">
      <c r="A2653">
        <v>18</v>
      </c>
      <c r="B2653">
        <v>413</v>
      </c>
      <c r="C2653">
        <v>2022</v>
      </c>
      <c r="E2653">
        <v>99</v>
      </c>
      <c r="G2653">
        <v>99</v>
      </c>
      <c r="H2653">
        <v>1</v>
      </c>
      <c r="I2653">
        <v>99</v>
      </c>
      <c r="J2653">
        <v>116</v>
      </c>
      <c r="K2653">
        <v>99</v>
      </c>
      <c r="L2653">
        <v>3</v>
      </c>
      <c r="M2653">
        <v>99</v>
      </c>
      <c r="N2653">
        <v>99</v>
      </c>
      <c r="O2653">
        <v>99</v>
      </c>
      <c r="P2653">
        <v>99</v>
      </c>
      <c r="Q2653">
        <v>10</v>
      </c>
      <c r="R2653">
        <v>25</v>
      </c>
      <c r="S2653">
        <v>3</v>
      </c>
      <c r="T2653">
        <v>3.08</v>
      </c>
      <c r="U2653">
        <v>17.372</v>
      </c>
      <c r="V2653">
        <v>0</v>
      </c>
      <c r="W2653">
        <v>0</v>
      </c>
      <c r="X2653">
        <v>68</v>
      </c>
      <c r="Y2653">
        <v>0</v>
      </c>
      <c r="Z2653">
        <v>4.195094277844067</v>
      </c>
      <c r="AA2653">
        <v>0</v>
      </c>
      <c r="AB2653">
        <v>1.4400000000000002</v>
      </c>
      <c r="AD2653">
        <v>35.46205563301919</v>
      </c>
      <c r="AF2653">
        <v>7.1428571428571441</v>
      </c>
      <c r="AG2653">
        <v>5.5366736103497445</v>
      </c>
      <c r="AH2653">
        <v>0</v>
      </c>
      <c r="AI2653">
        <v>0</v>
      </c>
    </row>
    <row r="2654" spans="1:37">
      <c r="A2654">
        <v>18</v>
      </c>
      <c r="B2654">
        <v>414</v>
      </c>
      <c r="C2654">
        <v>2022</v>
      </c>
      <c r="E2654">
        <v>99</v>
      </c>
      <c r="G2654">
        <v>99</v>
      </c>
      <c r="H2654">
        <v>2</v>
      </c>
      <c r="I2654">
        <v>99</v>
      </c>
      <c r="J2654">
        <v>117</v>
      </c>
      <c r="K2654">
        <v>99</v>
      </c>
      <c r="L2654">
        <v>3</v>
      </c>
      <c r="M2654">
        <v>99</v>
      </c>
      <c r="N2654">
        <v>99</v>
      </c>
      <c r="O2654">
        <v>99</v>
      </c>
      <c r="P2654">
        <v>99</v>
      </c>
      <c r="Q2654">
        <v>4</v>
      </c>
      <c r="R2654">
        <v>25</v>
      </c>
      <c r="S2654">
        <v>3</v>
      </c>
      <c r="T2654">
        <v>3.56</v>
      </c>
      <c r="U2654">
        <v>16.224</v>
      </c>
      <c r="V2654">
        <v>0</v>
      </c>
      <c r="W2654">
        <v>0</v>
      </c>
      <c r="X2654">
        <v>48</v>
      </c>
      <c r="Y2654">
        <v>0</v>
      </c>
      <c r="Z2654">
        <v>2.6749624296426946</v>
      </c>
      <c r="AA2654">
        <v>0</v>
      </c>
      <c r="AB2654">
        <v>0.94148818367518483</v>
      </c>
      <c r="AD2654">
        <v>-23.246085552270703</v>
      </c>
      <c r="AF2654">
        <v>15.24390243902439</v>
      </c>
      <c r="AG2654">
        <v>13.588394921102882</v>
      </c>
      <c r="AH2654">
        <v>0</v>
      </c>
      <c r="AI2654">
        <v>25</v>
      </c>
      <c r="AJ2654">
        <v>108.85600000000002</v>
      </c>
      <c r="AK2654">
        <v>12.477344192448816</v>
      </c>
    </row>
    <row r="2655" spans="1:37">
      <c r="A2655">
        <v>18</v>
      </c>
      <c r="B2655">
        <v>415</v>
      </c>
      <c r="C2655">
        <v>2022</v>
      </c>
      <c r="E2655">
        <v>99</v>
      </c>
      <c r="G2655">
        <v>99</v>
      </c>
      <c r="H2655">
        <v>1</v>
      </c>
      <c r="I2655">
        <v>99</v>
      </c>
      <c r="J2655">
        <v>134</v>
      </c>
      <c r="K2655">
        <v>99</v>
      </c>
      <c r="L2655">
        <v>3</v>
      </c>
      <c r="M2655">
        <v>99</v>
      </c>
      <c r="N2655">
        <v>99</v>
      </c>
      <c r="O2655">
        <v>99</v>
      </c>
      <c r="P2655">
        <v>99</v>
      </c>
      <c r="Q2655">
        <v>58</v>
      </c>
      <c r="R2655">
        <v>169</v>
      </c>
      <c r="S2655">
        <v>3</v>
      </c>
      <c r="T2655">
        <v>3.8816568047337281</v>
      </c>
      <c r="U2655">
        <v>18.181538461538462</v>
      </c>
      <c r="V2655">
        <v>0</v>
      </c>
      <c r="W2655">
        <v>0</v>
      </c>
      <c r="X2655">
        <v>72.78106508875743</v>
      </c>
      <c r="Y2655">
        <v>6.508875739644969</v>
      </c>
      <c r="Z2655">
        <v>3.3169123733236918</v>
      </c>
      <c r="AA2655">
        <v>0</v>
      </c>
      <c r="AB2655">
        <v>1.5222863839894691</v>
      </c>
      <c r="AD2655">
        <v>33.517013949236677</v>
      </c>
      <c r="AF2655">
        <v>10.193003618817851</v>
      </c>
      <c r="AG2655">
        <v>8.613499794241223</v>
      </c>
      <c r="AH2655">
        <v>2.3668639053254439</v>
      </c>
      <c r="AI2655">
        <v>0</v>
      </c>
    </row>
    <row r="2656" spans="1:37">
      <c r="A2656">
        <v>18</v>
      </c>
      <c r="B2656">
        <v>416</v>
      </c>
      <c r="C2656">
        <v>2022</v>
      </c>
      <c r="E2656">
        <v>99</v>
      </c>
      <c r="G2656">
        <v>99</v>
      </c>
      <c r="H2656">
        <v>2</v>
      </c>
      <c r="I2656">
        <v>99</v>
      </c>
      <c r="J2656">
        <v>141</v>
      </c>
      <c r="K2656">
        <v>99</v>
      </c>
      <c r="L2656">
        <v>3</v>
      </c>
      <c r="M2656">
        <v>99</v>
      </c>
      <c r="N2656">
        <v>99</v>
      </c>
      <c r="O2656">
        <v>99</v>
      </c>
      <c r="P2656">
        <v>99</v>
      </c>
      <c r="Q2656">
        <v>19</v>
      </c>
      <c r="R2656">
        <v>40</v>
      </c>
      <c r="S2656">
        <v>3</v>
      </c>
      <c r="T2656">
        <v>4.3250000000000002</v>
      </c>
      <c r="U2656">
        <v>16.865000000000006</v>
      </c>
      <c r="V2656">
        <v>0</v>
      </c>
      <c r="W2656">
        <v>0</v>
      </c>
      <c r="X2656">
        <v>65</v>
      </c>
      <c r="Y2656">
        <v>5</v>
      </c>
      <c r="Z2656">
        <v>3.4658729059213877</v>
      </c>
      <c r="AA2656">
        <v>0</v>
      </c>
      <c r="AB2656">
        <v>1.5714245129817721</v>
      </c>
      <c r="AD2656">
        <v>42.943837940961906</v>
      </c>
      <c r="AF2656">
        <v>5.6338028169014063</v>
      </c>
      <c r="AG2656">
        <v>4.2959670383554851</v>
      </c>
      <c r="AH2656">
        <v>0</v>
      </c>
      <c r="AI2656">
        <v>0</v>
      </c>
    </row>
    <row r="2657" spans="1:35">
      <c r="A2657">
        <v>18</v>
      </c>
      <c r="B2657">
        <v>417</v>
      </c>
      <c r="C2657">
        <v>2022</v>
      </c>
      <c r="E2657">
        <v>99</v>
      </c>
      <c r="G2657">
        <v>99</v>
      </c>
      <c r="H2657">
        <v>2</v>
      </c>
      <c r="I2657">
        <v>99</v>
      </c>
      <c r="J2657">
        <v>143</v>
      </c>
      <c r="K2657">
        <v>99</v>
      </c>
      <c r="L2657">
        <v>3</v>
      </c>
      <c r="M2657">
        <v>99</v>
      </c>
      <c r="N2657">
        <v>99</v>
      </c>
      <c r="O2657">
        <v>99</v>
      </c>
      <c r="P2657">
        <v>99</v>
      </c>
      <c r="Q2657">
        <v>4</v>
      </c>
      <c r="R2657">
        <v>11</v>
      </c>
      <c r="S2657">
        <v>3</v>
      </c>
      <c r="T2657">
        <v>4.1818181818181808</v>
      </c>
      <c r="U2657">
        <v>17.563636363636363</v>
      </c>
      <c r="V2657">
        <v>0</v>
      </c>
      <c r="W2657">
        <v>0</v>
      </c>
      <c r="X2657">
        <v>63.636363636363633</v>
      </c>
      <c r="Y2657">
        <v>0</v>
      </c>
      <c r="Z2657">
        <v>2.9924975058158516</v>
      </c>
      <c r="AA2657">
        <v>0</v>
      </c>
      <c r="AB2657">
        <v>1.336085314245371</v>
      </c>
      <c r="AD2657">
        <v>15.62674184613552</v>
      </c>
      <c r="AF2657">
        <v>7.5585789871504145</v>
      </c>
      <c r="AG2657">
        <v>6.2370867768595044</v>
      </c>
      <c r="AH2657">
        <v>0</v>
      </c>
      <c r="AI2657">
        <v>0</v>
      </c>
    </row>
    <row r="2658" spans="1:35">
      <c r="A2658">
        <v>18</v>
      </c>
      <c r="B2658">
        <v>418</v>
      </c>
      <c r="C2658">
        <v>2022</v>
      </c>
      <c r="E2658">
        <v>99</v>
      </c>
      <c r="G2658">
        <v>99</v>
      </c>
      <c r="H2658">
        <v>2</v>
      </c>
      <c r="I2658">
        <v>99</v>
      </c>
      <c r="J2658">
        <v>147</v>
      </c>
      <c r="K2658">
        <v>99</v>
      </c>
      <c r="L2658">
        <v>3</v>
      </c>
      <c r="M2658">
        <v>99</v>
      </c>
      <c r="N2658">
        <v>99</v>
      </c>
      <c r="O2658">
        <v>99</v>
      </c>
      <c r="P2658">
        <v>99</v>
      </c>
      <c r="R2658">
        <v>0</v>
      </c>
    </row>
    <row r="2659" spans="1:35">
      <c r="A2659">
        <v>18</v>
      </c>
      <c r="B2659">
        <v>419</v>
      </c>
      <c r="C2659">
        <v>2022</v>
      </c>
      <c r="E2659">
        <v>99</v>
      </c>
      <c r="G2659">
        <v>99</v>
      </c>
      <c r="H2659">
        <v>1</v>
      </c>
      <c r="I2659">
        <v>99</v>
      </c>
      <c r="J2659">
        <v>155</v>
      </c>
      <c r="K2659">
        <v>99</v>
      </c>
      <c r="L2659">
        <v>3</v>
      </c>
      <c r="M2659">
        <v>99</v>
      </c>
      <c r="N2659">
        <v>99</v>
      </c>
      <c r="O2659">
        <v>99</v>
      </c>
      <c r="P2659">
        <v>99</v>
      </c>
      <c r="Q2659">
        <v>40</v>
      </c>
      <c r="R2659">
        <v>147</v>
      </c>
      <c r="S2659">
        <v>3</v>
      </c>
      <c r="T2659">
        <v>3.6734693877551026</v>
      </c>
      <c r="U2659">
        <v>18.300204081632661</v>
      </c>
      <c r="V2659">
        <v>0</v>
      </c>
      <c r="W2659">
        <v>0</v>
      </c>
      <c r="X2659">
        <v>81.632653061224502</v>
      </c>
      <c r="Y2659">
        <v>4.0816326530612246</v>
      </c>
      <c r="Z2659">
        <v>3.1787764448356199</v>
      </c>
      <c r="AA2659">
        <v>0</v>
      </c>
      <c r="AB2659">
        <v>1.5304761844287897</v>
      </c>
      <c r="AD2659">
        <v>8.5085436091509195</v>
      </c>
      <c r="AF2659">
        <v>9.2803030303030312</v>
      </c>
      <c r="AG2659">
        <v>7.8903395527126978</v>
      </c>
      <c r="AH2659">
        <v>0</v>
      </c>
      <c r="AI2659">
        <v>0</v>
      </c>
    </row>
    <row r="2660" spans="1:35">
      <c r="A2660">
        <v>18</v>
      </c>
      <c r="B2660">
        <v>420</v>
      </c>
      <c r="C2660">
        <v>2022</v>
      </c>
      <c r="E2660">
        <v>99</v>
      </c>
      <c r="G2660">
        <v>99</v>
      </c>
      <c r="H2660">
        <v>2</v>
      </c>
      <c r="I2660">
        <v>99</v>
      </c>
      <c r="J2660">
        <v>160</v>
      </c>
      <c r="K2660">
        <v>99</v>
      </c>
      <c r="L2660">
        <v>3</v>
      </c>
      <c r="M2660">
        <v>99</v>
      </c>
      <c r="N2660">
        <v>99</v>
      </c>
      <c r="O2660">
        <v>99</v>
      </c>
      <c r="P2660">
        <v>99</v>
      </c>
      <c r="Q2660">
        <v>5</v>
      </c>
      <c r="R2660">
        <v>8</v>
      </c>
      <c r="S2660">
        <v>3</v>
      </c>
      <c r="T2660">
        <v>4.25</v>
      </c>
      <c r="U2660">
        <v>16.112500000000001</v>
      </c>
      <c r="V2660">
        <v>0</v>
      </c>
      <c r="W2660">
        <v>0</v>
      </c>
      <c r="X2660">
        <v>50</v>
      </c>
      <c r="Y2660">
        <v>0</v>
      </c>
      <c r="Z2660">
        <v>3.0014319499199029</v>
      </c>
      <c r="AA2660">
        <v>0</v>
      </c>
      <c r="AB2660">
        <v>1.9843134832984433</v>
      </c>
      <c r="AD2660">
        <v>75.084599881655024</v>
      </c>
      <c r="AF2660">
        <v>4.7619047619047636</v>
      </c>
      <c r="AG2660">
        <v>4.1537767465841711</v>
      </c>
      <c r="AH2660">
        <v>25</v>
      </c>
      <c r="AI2660">
        <v>0</v>
      </c>
    </row>
    <row r="2661" spans="1:35">
      <c r="A2661">
        <v>18</v>
      </c>
      <c r="B2661">
        <v>421</v>
      </c>
      <c r="C2661">
        <v>2022</v>
      </c>
      <c r="E2661">
        <v>99</v>
      </c>
      <c r="G2661">
        <v>99</v>
      </c>
      <c r="H2661">
        <v>1</v>
      </c>
      <c r="I2661">
        <v>99</v>
      </c>
      <c r="J2661">
        <v>171</v>
      </c>
      <c r="K2661">
        <v>99</v>
      </c>
      <c r="L2661">
        <v>3</v>
      </c>
      <c r="M2661">
        <v>99</v>
      </c>
      <c r="N2661">
        <v>99</v>
      </c>
      <c r="O2661">
        <v>99</v>
      </c>
      <c r="P2661">
        <v>99</v>
      </c>
      <c r="R2661">
        <v>0</v>
      </c>
    </row>
    <row r="2662" spans="1:35">
      <c r="A2662">
        <v>18</v>
      </c>
      <c r="B2662">
        <v>422</v>
      </c>
      <c r="C2662">
        <v>2022</v>
      </c>
      <c r="E2662">
        <v>99</v>
      </c>
      <c r="G2662">
        <v>99</v>
      </c>
      <c r="H2662">
        <v>2</v>
      </c>
      <c r="I2662">
        <v>99</v>
      </c>
      <c r="J2662">
        <v>175</v>
      </c>
      <c r="K2662">
        <v>99</v>
      </c>
      <c r="L2662">
        <v>3</v>
      </c>
      <c r="M2662">
        <v>99</v>
      </c>
      <c r="N2662">
        <v>99</v>
      </c>
      <c r="O2662">
        <v>99</v>
      </c>
      <c r="P2662">
        <v>99</v>
      </c>
      <c r="Q2662">
        <v>18</v>
      </c>
      <c r="R2662">
        <v>84</v>
      </c>
      <c r="S2662">
        <v>3</v>
      </c>
      <c r="T2662">
        <v>4</v>
      </c>
      <c r="U2662">
        <v>18.173809523809528</v>
      </c>
      <c r="V2662">
        <v>0</v>
      </c>
      <c r="W2662">
        <v>0</v>
      </c>
      <c r="X2662">
        <v>75</v>
      </c>
      <c r="Y2662">
        <v>16.666666666666671</v>
      </c>
      <c r="Z2662">
        <v>4.5419242578139292</v>
      </c>
      <c r="AA2662">
        <v>0</v>
      </c>
      <c r="AB2662">
        <v>1.690308509457034</v>
      </c>
      <c r="AD2662">
        <v>25.198124296676177</v>
      </c>
      <c r="AF2662">
        <v>16.699801192842941</v>
      </c>
      <c r="AG2662">
        <v>14.320556837582791</v>
      </c>
      <c r="AH2662">
        <v>0</v>
      </c>
      <c r="AI2662">
        <v>0</v>
      </c>
    </row>
    <row r="2663" spans="1:35">
      <c r="A2663">
        <v>18</v>
      </c>
      <c r="B2663">
        <v>423</v>
      </c>
      <c r="C2663">
        <v>2022</v>
      </c>
      <c r="E2663">
        <v>99</v>
      </c>
      <c r="G2663">
        <v>99</v>
      </c>
      <c r="H2663">
        <v>2</v>
      </c>
      <c r="I2663">
        <v>99</v>
      </c>
      <c r="J2663">
        <v>177</v>
      </c>
      <c r="K2663">
        <v>99</v>
      </c>
      <c r="L2663">
        <v>3</v>
      </c>
      <c r="M2663">
        <v>99</v>
      </c>
      <c r="N2663">
        <v>99</v>
      </c>
      <c r="O2663">
        <v>99</v>
      </c>
      <c r="P2663">
        <v>99</v>
      </c>
      <c r="Q2663">
        <v>4</v>
      </c>
      <c r="R2663">
        <v>9</v>
      </c>
      <c r="S2663">
        <v>3</v>
      </c>
      <c r="T2663">
        <v>2.5555555555555558</v>
      </c>
      <c r="U2663">
        <v>17.911111111111111</v>
      </c>
      <c r="V2663">
        <v>0</v>
      </c>
      <c r="W2663">
        <v>0</v>
      </c>
      <c r="X2663">
        <v>77.777777777777771</v>
      </c>
      <c r="Y2663">
        <v>11.111111111111112</v>
      </c>
      <c r="Z2663">
        <v>2.5225403617272804</v>
      </c>
      <c r="AA2663">
        <v>0</v>
      </c>
      <c r="AB2663">
        <v>0.83147941928309888</v>
      </c>
      <c r="AD2663">
        <v>9.241128422424957</v>
      </c>
      <c r="AF2663">
        <v>6.2937062937062924</v>
      </c>
      <c r="AG2663">
        <v>5.3075200842881616</v>
      </c>
      <c r="AH2663">
        <v>0</v>
      </c>
    </row>
    <row r="2664" spans="1:35">
      <c r="A2664">
        <v>18</v>
      </c>
      <c r="B2664">
        <v>424</v>
      </c>
      <c r="C2664">
        <v>2022</v>
      </c>
      <c r="E2664">
        <v>99</v>
      </c>
      <c r="G2664">
        <v>99</v>
      </c>
      <c r="H2664">
        <v>2</v>
      </c>
      <c r="I2664">
        <v>99</v>
      </c>
      <c r="J2664">
        <v>178</v>
      </c>
      <c r="K2664">
        <v>99</v>
      </c>
      <c r="L2664">
        <v>3</v>
      </c>
      <c r="M2664">
        <v>99</v>
      </c>
      <c r="N2664">
        <v>99</v>
      </c>
      <c r="O2664">
        <v>99</v>
      </c>
      <c r="P2664">
        <v>99</v>
      </c>
      <c r="Q2664">
        <v>4</v>
      </c>
      <c r="R2664">
        <v>13</v>
      </c>
      <c r="S2664">
        <v>3</v>
      </c>
      <c r="T2664">
        <v>2.9230769230769238</v>
      </c>
      <c r="U2664">
        <v>15.146153846153849</v>
      </c>
      <c r="V2664">
        <v>0</v>
      </c>
      <c r="W2664">
        <v>0</v>
      </c>
      <c r="X2664">
        <v>46.15384615384616</v>
      </c>
      <c r="Y2664">
        <v>0</v>
      </c>
      <c r="Z2664">
        <v>3.4244854491902847</v>
      </c>
      <c r="AA2664">
        <v>0</v>
      </c>
      <c r="AB2664">
        <v>1.3846153846153852</v>
      </c>
      <c r="AD2664">
        <v>14.188918104830091</v>
      </c>
      <c r="AF2664">
        <v>5.6521739130434785</v>
      </c>
      <c r="AG2664">
        <v>4.3867661802383875</v>
      </c>
      <c r="AH2664">
        <v>0</v>
      </c>
      <c r="AI2664">
        <v>0</v>
      </c>
    </row>
    <row r="2665" spans="1:35">
      <c r="A2665">
        <v>18</v>
      </c>
      <c r="B2665">
        <v>425</v>
      </c>
      <c r="C2665">
        <v>2022</v>
      </c>
      <c r="E2665">
        <v>99</v>
      </c>
      <c r="G2665">
        <v>99</v>
      </c>
      <c r="H2665">
        <v>2</v>
      </c>
      <c r="I2665">
        <v>99</v>
      </c>
      <c r="J2665">
        <v>181</v>
      </c>
      <c r="K2665">
        <v>99</v>
      </c>
      <c r="L2665">
        <v>3</v>
      </c>
      <c r="M2665">
        <v>99</v>
      </c>
      <c r="N2665">
        <v>99</v>
      </c>
      <c r="O2665">
        <v>99</v>
      </c>
      <c r="P2665">
        <v>99</v>
      </c>
      <c r="Q2665">
        <v>6</v>
      </c>
      <c r="R2665">
        <v>11</v>
      </c>
      <c r="S2665">
        <v>3</v>
      </c>
      <c r="T2665">
        <v>3.3636363636363642</v>
      </c>
      <c r="U2665">
        <v>14.32727272727273</v>
      </c>
      <c r="V2665">
        <v>0</v>
      </c>
      <c r="W2665">
        <v>0</v>
      </c>
      <c r="X2665">
        <v>27.272727272727277</v>
      </c>
      <c r="Y2665">
        <v>0</v>
      </c>
      <c r="Z2665">
        <v>2.0194917943477626</v>
      </c>
      <c r="AA2665">
        <v>0</v>
      </c>
      <c r="AB2665">
        <v>1.4937887931959068</v>
      </c>
      <c r="AD2665">
        <v>71.091995065893741</v>
      </c>
      <c r="AF2665">
        <v>3.3333333333333344</v>
      </c>
      <c r="AG2665">
        <v>2.2618005424876935</v>
      </c>
      <c r="AH2665">
        <v>0</v>
      </c>
      <c r="AI2665">
        <v>0</v>
      </c>
    </row>
    <row r="2666" spans="1:35">
      <c r="A2666">
        <v>18</v>
      </c>
      <c r="B2666">
        <v>426</v>
      </c>
      <c r="C2666">
        <v>2022</v>
      </c>
      <c r="E2666">
        <v>99</v>
      </c>
      <c r="G2666">
        <v>99</v>
      </c>
      <c r="H2666">
        <v>1</v>
      </c>
      <c r="I2666">
        <v>99</v>
      </c>
      <c r="J2666">
        <v>262</v>
      </c>
      <c r="K2666">
        <v>99</v>
      </c>
      <c r="L2666">
        <v>3</v>
      </c>
      <c r="M2666">
        <v>99</v>
      </c>
      <c r="N2666">
        <v>99</v>
      </c>
      <c r="O2666">
        <v>99</v>
      </c>
      <c r="P2666">
        <v>99</v>
      </c>
      <c r="R2666">
        <v>0</v>
      </c>
    </row>
    <row r="2667" spans="1:35">
      <c r="A2667">
        <v>18</v>
      </c>
      <c r="B2667">
        <v>427</v>
      </c>
      <c r="C2667">
        <v>2022</v>
      </c>
      <c r="E2667">
        <v>99</v>
      </c>
      <c r="G2667">
        <v>99</v>
      </c>
      <c r="H2667">
        <v>1</v>
      </c>
      <c r="I2667">
        <v>99</v>
      </c>
      <c r="J2667">
        <v>309</v>
      </c>
      <c r="K2667">
        <v>99</v>
      </c>
      <c r="L2667">
        <v>3</v>
      </c>
      <c r="M2667">
        <v>99</v>
      </c>
      <c r="N2667">
        <v>99</v>
      </c>
      <c r="O2667">
        <v>99</v>
      </c>
      <c r="P2667">
        <v>99</v>
      </c>
      <c r="Q2667">
        <v>6</v>
      </c>
      <c r="R2667">
        <v>20</v>
      </c>
      <c r="S2667">
        <v>3</v>
      </c>
      <c r="T2667">
        <v>4.4000000000000004</v>
      </c>
      <c r="U2667">
        <v>16.050000000000004</v>
      </c>
      <c r="V2667">
        <v>0</v>
      </c>
      <c r="W2667">
        <v>0</v>
      </c>
      <c r="X2667">
        <v>50</v>
      </c>
      <c r="Y2667">
        <v>5</v>
      </c>
      <c r="Z2667">
        <v>4.8810347263669316</v>
      </c>
      <c r="AA2667">
        <v>0</v>
      </c>
      <c r="AB2667">
        <v>1.5297058540778348</v>
      </c>
      <c r="AD2667">
        <v>41.98727784343064</v>
      </c>
      <c r="AF2667">
        <v>6.4935064935064917</v>
      </c>
      <c r="AG2667">
        <v>5.5016624961436964</v>
      </c>
      <c r="AH2667">
        <v>0</v>
      </c>
      <c r="AI2667">
        <v>0</v>
      </c>
    </row>
    <row r="2668" spans="1:35">
      <c r="A2668">
        <v>18</v>
      </c>
      <c r="B2668">
        <v>428</v>
      </c>
      <c r="C2668">
        <v>2022</v>
      </c>
      <c r="E2668">
        <v>99</v>
      </c>
      <c r="G2668">
        <v>99</v>
      </c>
      <c r="H2668">
        <v>2</v>
      </c>
      <c r="I2668">
        <v>99</v>
      </c>
      <c r="J2668">
        <v>470</v>
      </c>
      <c r="K2668">
        <v>99</v>
      </c>
      <c r="L2668">
        <v>3</v>
      </c>
      <c r="M2668">
        <v>99</v>
      </c>
      <c r="N2668">
        <v>99</v>
      </c>
      <c r="O2668">
        <v>99</v>
      </c>
      <c r="P2668">
        <v>99</v>
      </c>
      <c r="Q2668">
        <v>5</v>
      </c>
      <c r="R2668">
        <v>10</v>
      </c>
      <c r="S2668">
        <v>3</v>
      </c>
      <c r="T2668">
        <v>2.9</v>
      </c>
      <c r="U2668">
        <v>16.940000000000001</v>
      </c>
      <c r="V2668">
        <v>0</v>
      </c>
      <c r="W2668">
        <v>0</v>
      </c>
      <c r="X2668">
        <v>60</v>
      </c>
      <c r="Y2668">
        <v>10</v>
      </c>
      <c r="Z2668">
        <v>4.3315586109390116</v>
      </c>
      <c r="AA2668">
        <v>0</v>
      </c>
      <c r="AB2668">
        <v>1.3747727084867527</v>
      </c>
      <c r="AD2668">
        <v>-17.229483694907572</v>
      </c>
      <c r="AF2668">
        <v>2.7624309392265194</v>
      </c>
      <c r="AG2668">
        <v>2.376376516798766</v>
      </c>
      <c r="AH2668">
        <v>0</v>
      </c>
      <c r="AI2668">
        <v>0</v>
      </c>
    </row>
    <row r="2669" spans="1:35">
      <c r="A2669">
        <v>18</v>
      </c>
      <c r="B2669">
        <v>429</v>
      </c>
      <c r="C2669">
        <v>2022</v>
      </c>
      <c r="E2669">
        <v>99</v>
      </c>
      <c r="G2669">
        <v>99</v>
      </c>
      <c r="H2669">
        <v>2</v>
      </c>
      <c r="I2669">
        <v>99</v>
      </c>
      <c r="J2669">
        <v>629</v>
      </c>
      <c r="K2669">
        <v>99</v>
      </c>
      <c r="L2669">
        <v>3</v>
      </c>
      <c r="M2669">
        <v>99</v>
      </c>
      <c r="N2669">
        <v>99</v>
      </c>
      <c r="O2669">
        <v>99</v>
      </c>
      <c r="P2669">
        <v>99</v>
      </c>
      <c r="Q2669">
        <v>2</v>
      </c>
      <c r="R2669">
        <v>3</v>
      </c>
      <c r="S2669">
        <v>3</v>
      </c>
      <c r="T2669">
        <v>2</v>
      </c>
      <c r="U2669">
        <v>17.966666666666672</v>
      </c>
      <c r="V2669">
        <v>0</v>
      </c>
      <c r="W2669">
        <v>0</v>
      </c>
      <c r="X2669">
        <v>66.666666666666686</v>
      </c>
      <c r="Y2669">
        <v>0</v>
      </c>
      <c r="Z2669">
        <v>1.7632041540583971</v>
      </c>
      <c r="AA2669">
        <v>0</v>
      </c>
      <c r="AB2669">
        <v>0</v>
      </c>
      <c r="AF2669">
        <v>1.1673151750972763</v>
      </c>
      <c r="AG2669">
        <v>0.90762132489138814</v>
      </c>
      <c r="AH2669">
        <v>0</v>
      </c>
    </row>
    <row r="2670" spans="1:35">
      <c r="A2670">
        <v>18</v>
      </c>
      <c r="B2670">
        <v>430</v>
      </c>
      <c r="C2670">
        <v>2022</v>
      </c>
      <c r="E2670">
        <v>99</v>
      </c>
      <c r="G2670">
        <v>99</v>
      </c>
      <c r="H2670">
        <v>1</v>
      </c>
      <c r="I2670">
        <v>99</v>
      </c>
      <c r="J2670">
        <v>643</v>
      </c>
      <c r="K2670">
        <v>99</v>
      </c>
      <c r="L2670">
        <v>3</v>
      </c>
      <c r="M2670">
        <v>99</v>
      </c>
      <c r="N2670">
        <v>99</v>
      </c>
      <c r="O2670">
        <v>99</v>
      </c>
      <c r="P2670">
        <v>99</v>
      </c>
      <c r="Q2670">
        <v>12</v>
      </c>
      <c r="R2670">
        <v>35</v>
      </c>
      <c r="S2670">
        <v>3</v>
      </c>
      <c r="T2670">
        <v>3.7142857142857153</v>
      </c>
      <c r="U2670">
        <v>17.597142857142853</v>
      </c>
      <c r="V2670">
        <v>0</v>
      </c>
      <c r="W2670">
        <v>0</v>
      </c>
      <c r="X2670">
        <v>80</v>
      </c>
      <c r="Y2670">
        <v>5.7142857142857153</v>
      </c>
      <c r="Z2670">
        <v>2.8291831950265407</v>
      </c>
      <c r="AA2670">
        <v>0</v>
      </c>
      <c r="AB2670">
        <v>1.4846149779161804</v>
      </c>
      <c r="AD2670">
        <v>-8.7458397917353811E-2</v>
      </c>
      <c r="AF2670">
        <v>11.326860841423947</v>
      </c>
      <c r="AG2670">
        <v>9.5320784852677605</v>
      </c>
      <c r="AH2670">
        <v>0</v>
      </c>
      <c r="AI2670">
        <v>0</v>
      </c>
    </row>
    <row r="2671" spans="1:35">
      <c r="A2671">
        <v>18</v>
      </c>
      <c r="B2671">
        <v>431</v>
      </c>
      <c r="C2671">
        <v>2022</v>
      </c>
      <c r="E2671">
        <v>99</v>
      </c>
      <c r="G2671">
        <v>99</v>
      </c>
      <c r="H2671">
        <v>2</v>
      </c>
      <c r="I2671">
        <v>99</v>
      </c>
      <c r="J2671">
        <v>704</v>
      </c>
      <c r="K2671">
        <v>99</v>
      </c>
      <c r="L2671">
        <v>3</v>
      </c>
      <c r="M2671">
        <v>99</v>
      </c>
      <c r="N2671">
        <v>99</v>
      </c>
      <c r="O2671">
        <v>99</v>
      </c>
      <c r="P2671">
        <v>99</v>
      </c>
      <c r="R2671">
        <v>0</v>
      </c>
    </row>
    <row r="2672" spans="1:35">
      <c r="A2672">
        <v>18</v>
      </c>
      <c r="B2672">
        <v>432</v>
      </c>
      <c r="C2672">
        <v>2022</v>
      </c>
      <c r="E2672">
        <v>99</v>
      </c>
      <c r="G2672">
        <v>99</v>
      </c>
      <c r="H2672">
        <v>1</v>
      </c>
      <c r="I2672">
        <v>99</v>
      </c>
      <c r="J2672">
        <v>802</v>
      </c>
      <c r="K2672">
        <v>99</v>
      </c>
      <c r="L2672">
        <v>3</v>
      </c>
      <c r="M2672">
        <v>99</v>
      </c>
      <c r="N2672">
        <v>99</v>
      </c>
      <c r="O2672">
        <v>99</v>
      </c>
      <c r="P2672">
        <v>99</v>
      </c>
      <c r="R2672">
        <v>0</v>
      </c>
    </row>
    <row r="2673" spans="1:37">
      <c r="A2673">
        <v>18</v>
      </c>
      <c r="B2673">
        <v>433</v>
      </c>
      <c r="C2673">
        <v>2022</v>
      </c>
      <c r="E2673">
        <v>99</v>
      </c>
      <c r="G2673">
        <v>99</v>
      </c>
      <c r="H2673">
        <v>1</v>
      </c>
      <c r="I2673">
        <v>99</v>
      </c>
      <c r="J2673">
        <v>103</v>
      </c>
      <c r="K2673">
        <v>99</v>
      </c>
      <c r="L2673">
        <v>4</v>
      </c>
      <c r="M2673">
        <v>99</v>
      </c>
      <c r="N2673">
        <v>99</v>
      </c>
      <c r="O2673">
        <v>99</v>
      </c>
      <c r="P2673">
        <v>99</v>
      </c>
      <c r="Q2673">
        <v>9</v>
      </c>
      <c r="R2673">
        <v>21</v>
      </c>
      <c r="S2673">
        <v>4</v>
      </c>
      <c r="T2673">
        <v>3.8571428571428559</v>
      </c>
      <c r="U2673">
        <v>20.190476190476183</v>
      </c>
      <c r="V2673">
        <v>0</v>
      </c>
      <c r="W2673">
        <v>0</v>
      </c>
      <c r="X2673">
        <v>80.952380952380949</v>
      </c>
      <c r="Y2673">
        <v>14.285714285714288</v>
      </c>
      <c r="Z2673">
        <v>5.1278794245077952</v>
      </c>
      <c r="AA2673">
        <v>0</v>
      </c>
      <c r="AB2673">
        <v>1.456862718169367</v>
      </c>
      <c r="AD2673">
        <v>34.848548448923765</v>
      </c>
      <c r="AF2673">
        <v>11.666666666666664</v>
      </c>
      <c r="AG2673">
        <v>10.293010948462117</v>
      </c>
      <c r="AH2673">
        <v>0</v>
      </c>
      <c r="AI2673">
        <v>0</v>
      </c>
    </row>
    <row r="2674" spans="1:37">
      <c r="A2674">
        <v>18</v>
      </c>
      <c r="B2674">
        <v>434</v>
      </c>
      <c r="C2674">
        <v>2022</v>
      </c>
      <c r="E2674">
        <v>99</v>
      </c>
      <c r="G2674">
        <v>99</v>
      </c>
      <c r="H2674">
        <v>2</v>
      </c>
      <c r="I2674">
        <v>99</v>
      </c>
      <c r="J2674">
        <v>106</v>
      </c>
      <c r="K2674">
        <v>99</v>
      </c>
      <c r="L2674">
        <v>4</v>
      </c>
      <c r="M2674">
        <v>99</v>
      </c>
      <c r="N2674">
        <v>99</v>
      </c>
      <c r="O2674">
        <v>99</v>
      </c>
      <c r="P2674">
        <v>99</v>
      </c>
      <c r="R2674">
        <v>0</v>
      </c>
    </row>
    <row r="2675" spans="1:37">
      <c r="A2675">
        <v>18</v>
      </c>
      <c r="B2675">
        <v>435</v>
      </c>
      <c r="C2675">
        <v>2022</v>
      </c>
      <c r="E2675">
        <v>99</v>
      </c>
      <c r="G2675">
        <v>99</v>
      </c>
      <c r="H2675">
        <v>1</v>
      </c>
      <c r="I2675">
        <v>99</v>
      </c>
      <c r="J2675">
        <v>110</v>
      </c>
      <c r="K2675">
        <v>99</v>
      </c>
      <c r="L2675">
        <v>4</v>
      </c>
      <c r="M2675">
        <v>99</v>
      </c>
      <c r="N2675">
        <v>99</v>
      </c>
      <c r="O2675">
        <v>99</v>
      </c>
      <c r="P2675">
        <v>99</v>
      </c>
      <c r="Q2675">
        <v>45</v>
      </c>
      <c r="R2675">
        <v>157</v>
      </c>
      <c r="S2675">
        <v>4</v>
      </c>
      <c r="T2675">
        <v>5.7261146496815281</v>
      </c>
      <c r="U2675">
        <v>20.710191082802559</v>
      </c>
      <c r="V2675">
        <v>0</v>
      </c>
      <c r="W2675">
        <v>0</v>
      </c>
      <c r="X2675">
        <v>87.261146496815243</v>
      </c>
      <c r="Y2675">
        <v>24.20382165605097</v>
      </c>
      <c r="Z2675">
        <v>4.4612583514225124</v>
      </c>
      <c r="AA2675">
        <v>0</v>
      </c>
      <c r="AB2675">
        <v>1.7065309728738411</v>
      </c>
      <c r="AD2675">
        <v>30.749021652702798</v>
      </c>
      <c r="AF2675">
        <v>14.923954372623578</v>
      </c>
      <c r="AG2675">
        <v>13.846422457479152</v>
      </c>
      <c r="AH2675">
        <v>0</v>
      </c>
      <c r="AI2675">
        <v>0</v>
      </c>
    </row>
    <row r="2676" spans="1:37">
      <c r="A2676">
        <v>18</v>
      </c>
      <c r="B2676">
        <v>436</v>
      </c>
      <c r="C2676">
        <v>2022</v>
      </c>
      <c r="E2676">
        <v>99</v>
      </c>
      <c r="G2676">
        <v>99</v>
      </c>
      <c r="H2676">
        <v>1</v>
      </c>
      <c r="I2676">
        <v>99</v>
      </c>
      <c r="J2676">
        <v>111</v>
      </c>
      <c r="K2676">
        <v>99</v>
      </c>
      <c r="L2676">
        <v>4</v>
      </c>
      <c r="M2676">
        <v>99</v>
      </c>
      <c r="N2676">
        <v>99</v>
      </c>
      <c r="O2676">
        <v>99</v>
      </c>
      <c r="P2676">
        <v>99</v>
      </c>
      <c r="Q2676">
        <v>5</v>
      </c>
      <c r="R2676">
        <v>9</v>
      </c>
      <c r="S2676">
        <v>4</v>
      </c>
      <c r="T2676">
        <v>3.6666666666666656</v>
      </c>
      <c r="U2676">
        <v>22.011111111111113</v>
      </c>
      <c r="V2676">
        <v>0</v>
      </c>
      <c r="W2676">
        <v>0</v>
      </c>
      <c r="X2676">
        <v>88.8888888888889</v>
      </c>
      <c r="Y2676">
        <v>33.333333333333343</v>
      </c>
      <c r="Z2676">
        <v>7.0967041559123354</v>
      </c>
      <c r="AA2676">
        <v>0</v>
      </c>
      <c r="AB2676">
        <v>1.4907119849998598</v>
      </c>
      <c r="AD2676">
        <v>60.63643773447388</v>
      </c>
      <c r="AF2676">
        <v>7.0866141732283436</v>
      </c>
      <c r="AG2676">
        <v>7.0049504950495001</v>
      </c>
      <c r="AH2676">
        <v>0</v>
      </c>
      <c r="AI2676">
        <v>0</v>
      </c>
    </row>
    <row r="2677" spans="1:37">
      <c r="A2677">
        <v>18</v>
      </c>
      <c r="B2677">
        <v>437</v>
      </c>
      <c r="C2677">
        <v>2022</v>
      </c>
      <c r="E2677">
        <v>99</v>
      </c>
      <c r="G2677">
        <v>99</v>
      </c>
      <c r="H2677">
        <v>1</v>
      </c>
      <c r="I2677">
        <v>99</v>
      </c>
      <c r="J2677">
        <v>116</v>
      </c>
      <c r="K2677">
        <v>99</v>
      </c>
      <c r="L2677">
        <v>4</v>
      </c>
      <c r="M2677">
        <v>99</v>
      </c>
      <c r="N2677">
        <v>99</v>
      </c>
      <c r="O2677">
        <v>99</v>
      </c>
      <c r="P2677">
        <v>99</v>
      </c>
      <c r="Q2677">
        <v>12</v>
      </c>
      <c r="R2677">
        <v>40</v>
      </c>
      <c r="S2677">
        <v>4</v>
      </c>
      <c r="T2677">
        <v>4.25</v>
      </c>
      <c r="U2677">
        <v>20.418749999999999</v>
      </c>
      <c r="V2677">
        <v>0</v>
      </c>
      <c r="W2677">
        <v>0</v>
      </c>
      <c r="X2677">
        <v>82.5</v>
      </c>
      <c r="Y2677">
        <v>25</v>
      </c>
      <c r="Z2677">
        <v>4.8771027195969747</v>
      </c>
      <c r="AA2677">
        <v>0</v>
      </c>
      <c r="AB2677">
        <v>1.4620191517213439</v>
      </c>
      <c r="AD2677">
        <v>21.128671398183673</v>
      </c>
      <c r="AF2677">
        <v>11.428571428571431</v>
      </c>
      <c r="AG2677">
        <v>10.412337488494481</v>
      </c>
      <c r="AH2677">
        <v>0</v>
      </c>
      <c r="AI2677">
        <v>0</v>
      </c>
    </row>
    <row r="2678" spans="1:37">
      <c r="A2678">
        <v>18</v>
      </c>
      <c r="B2678">
        <v>438</v>
      </c>
      <c r="C2678">
        <v>2022</v>
      </c>
      <c r="E2678">
        <v>99</v>
      </c>
      <c r="G2678">
        <v>99</v>
      </c>
      <c r="H2678">
        <v>2</v>
      </c>
      <c r="I2678">
        <v>99</v>
      </c>
      <c r="J2678">
        <v>117</v>
      </c>
      <c r="K2678">
        <v>99</v>
      </c>
      <c r="L2678">
        <v>4</v>
      </c>
      <c r="M2678">
        <v>99</v>
      </c>
      <c r="N2678">
        <v>99</v>
      </c>
      <c r="O2678">
        <v>99</v>
      </c>
      <c r="P2678">
        <v>99</v>
      </c>
      <c r="Q2678">
        <v>6</v>
      </c>
      <c r="R2678">
        <v>51</v>
      </c>
      <c r="S2678">
        <v>4</v>
      </c>
      <c r="T2678">
        <v>4.5098039215686256</v>
      </c>
      <c r="U2678">
        <v>17.225490196078429</v>
      </c>
      <c r="V2678">
        <v>0</v>
      </c>
      <c r="W2678">
        <v>0</v>
      </c>
      <c r="X2678">
        <v>58.82352941176471</v>
      </c>
      <c r="Y2678">
        <v>1.9607843137254899</v>
      </c>
      <c r="Z2678">
        <v>3.4372151938916606</v>
      </c>
      <c r="AA2678">
        <v>0</v>
      </c>
      <c r="AB2678">
        <v>1.1777770523671531</v>
      </c>
      <c r="AD2678">
        <v>3.7475455263770607</v>
      </c>
      <c r="AF2678">
        <v>31.09756097560976</v>
      </c>
      <c r="AG2678">
        <v>29.431471741096857</v>
      </c>
      <c r="AH2678">
        <v>0</v>
      </c>
      <c r="AI2678">
        <v>50</v>
      </c>
      <c r="AJ2678">
        <v>107.80800000000002</v>
      </c>
      <c r="AK2678">
        <v>13.51440812345542</v>
      </c>
    </row>
    <row r="2679" spans="1:37">
      <c r="A2679">
        <v>18</v>
      </c>
      <c r="B2679">
        <v>439</v>
      </c>
      <c r="C2679">
        <v>2022</v>
      </c>
      <c r="E2679">
        <v>99</v>
      </c>
      <c r="G2679">
        <v>99</v>
      </c>
      <c r="H2679">
        <v>1</v>
      </c>
      <c r="I2679">
        <v>99</v>
      </c>
      <c r="J2679">
        <v>134</v>
      </c>
      <c r="K2679">
        <v>99</v>
      </c>
      <c r="L2679">
        <v>4</v>
      </c>
      <c r="M2679">
        <v>99</v>
      </c>
      <c r="N2679">
        <v>99</v>
      </c>
      <c r="O2679">
        <v>99</v>
      </c>
      <c r="P2679">
        <v>99</v>
      </c>
      <c r="Q2679">
        <v>68</v>
      </c>
      <c r="R2679">
        <v>260</v>
      </c>
      <c r="S2679">
        <v>4</v>
      </c>
      <c r="T2679">
        <v>4.6538461538461551</v>
      </c>
      <c r="U2679">
        <v>19.130038461538451</v>
      </c>
      <c r="V2679">
        <v>0</v>
      </c>
      <c r="W2679">
        <v>0</v>
      </c>
      <c r="X2679">
        <v>83.076923076923109</v>
      </c>
      <c r="Y2679">
        <v>14.61538461538462</v>
      </c>
      <c r="Z2679">
        <v>3.5409213814048792</v>
      </c>
      <c r="AA2679">
        <v>0</v>
      </c>
      <c r="AB2679">
        <v>1.296216615690795</v>
      </c>
      <c r="AD2679">
        <v>32.671388865460109</v>
      </c>
      <c r="AF2679">
        <v>15.681544028950539</v>
      </c>
      <c r="AG2679">
        <v>13.94284839670741</v>
      </c>
      <c r="AH2679">
        <v>0.76923076923076894</v>
      </c>
      <c r="AI2679">
        <v>0</v>
      </c>
    </row>
    <row r="2680" spans="1:37">
      <c r="A2680">
        <v>18</v>
      </c>
      <c r="B2680">
        <v>440</v>
      </c>
      <c r="C2680">
        <v>2022</v>
      </c>
      <c r="E2680">
        <v>99</v>
      </c>
      <c r="G2680">
        <v>99</v>
      </c>
      <c r="H2680">
        <v>2</v>
      </c>
      <c r="I2680">
        <v>99</v>
      </c>
      <c r="J2680">
        <v>141</v>
      </c>
      <c r="K2680">
        <v>99</v>
      </c>
      <c r="L2680">
        <v>4</v>
      </c>
      <c r="M2680">
        <v>99</v>
      </c>
      <c r="N2680">
        <v>99</v>
      </c>
      <c r="O2680">
        <v>99</v>
      </c>
      <c r="P2680">
        <v>99</v>
      </c>
      <c r="Q2680">
        <v>32</v>
      </c>
      <c r="R2680">
        <v>93</v>
      </c>
      <c r="S2680">
        <v>4</v>
      </c>
      <c r="T2680">
        <v>4.5483870967741939</v>
      </c>
      <c r="U2680">
        <v>17.312903225806451</v>
      </c>
      <c r="V2680">
        <v>0</v>
      </c>
      <c r="W2680">
        <v>0</v>
      </c>
      <c r="X2680">
        <v>62.365591397849457</v>
      </c>
      <c r="Y2680">
        <v>5.3763440860215059</v>
      </c>
      <c r="Z2680">
        <v>3.7609832221224191</v>
      </c>
      <c r="AA2680">
        <v>0</v>
      </c>
      <c r="AB2680">
        <v>1.7568062973148499</v>
      </c>
      <c r="AD2680">
        <v>31.627021916929152</v>
      </c>
      <c r="AF2680">
        <v>13.098591549295772</v>
      </c>
      <c r="AG2680">
        <v>10.253389458132473</v>
      </c>
      <c r="AH2680">
        <v>1.0752688172043012</v>
      </c>
      <c r="AI2680">
        <v>0</v>
      </c>
    </row>
    <row r="2681" spans="1:37">
      <c r="A2681">
        <v>18</v>
      </c>
      <c r="B2681">
        <v>441</v>
      </c>
      <c r="C2681">
        <v>2022</v>
      </c>
      <c r="E2681">
        <v>99</v>
      </c>
      <c r="G2681">
        <v>99</v>
      </c>
      <c r="H2681">
        <v>2</v>
      </c>
      <c r="I2681">
        <v>99</v>
      </c>
      <c r="J2681">
        <v>143</v>
      </c>
      <c r="K2681">
        <v>99</v>
      </c>
      <c r="L2681">
        <v>4</v>
      </c>
      <c r="M2681">
        <v>99</v>
      </c>
      <c r="N2681">
        <v>99</v>
      </c>
      <c r="O2681">
        <v>99</v>
      </c>
      <c r="P2681">
        <v>99</v>
      </c>
      <c r="Q2681">
        <v>4</v>
      </c>
      <c r="R2681">
        <v>11</v>
      </c>
      <c r="S2681">
        <v>4</v>
      </c>
      <c r="T2681">
        <v>4.4545454545454541</v>
      </c>
      <c r="U2681">
        <v>19.100000000000001</v>
      </c>
      <c r="V2681">
        <v>0</v>
      </c>
      <c r="W2681">
        <v>0</v>
      </c>
      <c r="X2681">
        <v>90.909090909090892</v>
      </c>
      <c r="Y2681">
        <v>9.0909090909090917</v>
      </c>
      <c r="Z2681">
        <v>2.0355923864163756</v>
      </c>
      <c r="AA2681">
        <v>0</v>
      </c>
      <c r="AB2681">
        <v>1.1570838237598069</v>
      </c>
      <c r="AD2681">
        <v>-5.7895250043272428</v>
      </c>
      <c r="AF2681">
        <v>7.5585789871504145</v>
      </c>
      <c r="AG2681">
        <v>6.782670454545455</v>
      </c>
      <c r="AH2681">
        <v>0</v>
      </c>
      <c r="AI2681">
        <v>0</v>
      </c>
    </row>
    <row r="2682" spans="1:37">
      <c r="A2682">
        <v>18</v>
      </c>
      <c r="B2682">
        <v>442</v>
      </c>
      <c r="C2682">
        <v>2022</v>
      </c>
      <c r="E2682">
        <v>99</v>
      </c>
      <c r="G2682">
        <v>99</v>
      </c>
      <c r="H2682">
        <v>2</v>
      </c>
      <c r="I2682">
        <v>99</v>
      </c>
      <c r="J2682">
        <v>147</v>
      </c>
      <c r="K2682">
        <v>99</v>
      </c>
      <c r="L2682">
        <v>4</v>
      </c>
      <c r="M2682">
        <v>99</v>
      </c>
      <c r="N2682">
        <v>99</v>
      </c>
      <c r="O2682">
        <v>99</v>
      </c>
      <c r="P2682">
        <v>99</v>
      </c>
      <c r="R2682">
        <v>0</v>
      </c>
    </row>
    <row r="2683" spans="1:37">
      <c r="A2683">
        <v>18</v>
      </c>
      <c r="B2683">
        <v>443</v>
      </c>
      <c r="C2683">
        <v>2022</v>
      </c>
      <c r="E2683">
        <v>99</v>
      </c>
      <c r="G2683">
        <v>99</v>
      </c>
      <c r="H2683">
        <v>1</v>
      </c>
      <c r="I2683">
        <v>99</v>
      </c>
      <c r="J2683">
        <v>155</v>
      </c>
      <c r="K2683">
        <v>99</v>
      </c>
      <c r="L2683">
        <v>4</v>
      </c>
      <c r="M2683">
        <v>99</v>
      </c>
      <c r="N2683">
        <v>99</v>
      </c>
      <c r="O2683">
        <v>99</v>
      </c>
      <c r="P2683">
        <v>99</v>
      </c>
      <c r="Q2683">
        <v>47</v>
      </c>
      <c r="R2683">
        <v>201</v>
      </c>
      <c r="S2683">
        <v>4</v>
      </c>
      <c r="T2683">
        <v>4.2835820895522376</v>
      </c>
      <c r="U2683">
        <v>19.19522388059702</v>
      </c>
      <c r="V2683">
        <v>0</v>
      </c>
      <c r="W2683">
        <v>0</v>
      </c>
      <c r="X2683">
        <v>81.094527363184085</v>
      </c>
      <c r="Y2683">
        <v>11.940298507462691</v>
      </c>
      <c r="Z2683">
        <v>3.5203219655199258</v>
      </c>
      <c r="AA2683">
        <v>0</v>
      </c>
      <c r="AB2683">
        <v>1.5910755786550963</v>
      </c>
      <c r="AD2683">
        <v>21.712358440700996</v>
      </c>
      <c r="AF2683">
        <v>12.689393939393939</v>
      </c>
      <c r="AG2683">
        <v>11.316487930270377</v>
      </c>
      <c r="AH2683">
        <v>0</v>
      </c>
      <c r="AI2683">
        <v>0</v>
      </c>
    </row>
    <row r="2684" spans="1:37">
      <c r="A2684">
        <v>18</v>
      </c>
      <c r="B2684">
        <v>444</v>
      </c>
      <c r="C2684">
        <v>2022</v>
      </c>
      <c r="E2684">
        <v>99</v>
      </c>
      <c r="G2684">
        <v>99</v>
      </c>
      <c r="H2684">
        <v>2</v>
      </c>
      <c r="I2684">
        <v>99</v>
      </c>
      <c r="J2684">
        <v>160</v>
      </c>
      <c r="K2684">
        <v>99</v>
      </c>
      <c r="L2684">
        <v>4</v>
      </c>
      <c r="M2684">
        <v>99</v>
      </c>
      <c r="N2684">
        <v>99</v>
      </c>
      <c r="O2684">
        <v>99</v>
      </c>
      <c r="P2684">
        <v>99</v>
      </c>
      <c r="Q2684">
        <v>3</v>
      </c>
      <c r="R2684">
        <v>5</v>
      </c>
      <c r="S2684">
        <v>4</v>
      </c>
      <c r="T2684">
        <v>5.6</v>
      </c>
      <c r="U2684">
        <v>15.96</v>
      </c>
      <c r="V2684">
        <v>0</v>
      </c>
      <c r="W2684">
        <v>0</v>
      </c>
      <c r="X2684">
        <v>40</v>
      </c>
      <c r="Y2684">
        <v>20</v>
      </c>
      <c r="Z2684">
        <v>4.2031416821230323</v>
      </c>
      <c r="AA2684">
        <v>0</v>
      </c>
      <c r="AB2684">
        <v>1.2000000000000015</v>
      </c>
      <c r="AD2684">
        <v>92.073984002491443</v>
      </c>
      <c r="AF2684">
        <v>2.9761904761904776</v>
      </c>
      <c r="AG2684">
        <v>2.5715390564578495</v>
      </c>
      <c r="AH2684">
        <v>20</v>
      </c>
      <c r="AI2684">
        <v>0</v>
      </c>
    </row>
    <row r="2685" spans="1:37">
      <c r="A2685">
        <v>18</v>
      </c>
      <c r="B2685">
        <v>445</v>
      </c>
      <c r="C2685">
        <v>2022</v>
      </c>
      <c r="E2685">
        <v>99</v>
      </c>
      <c r="G2685">
        <v>99</v>
      </c>
      <c r="H2685">
        <v>1</v>
      </c>
      <c r="I2685">
        <v>99</v>
      </c>
      <c r="J2685">
        <v>171</v>
      </c>
      <c r="K2685">
        <v>99</v>
      </c>
      <c r="L2685">
        <v>4</v>
      </c>
      <c r="M2685">
        <v>99</v>
      </c>
      <c r="N2685">
        <v>99</v>
      </c>
      <c r="O2685">
        <v>99</v>
      </c>
      <c r="P2685">
        <v>99</v>
      </c>
      <c r="R2685">
        <v>0</v>
      </c>
    </row>
    <row r="2686" spans="1:37">
      <c r="A2686">
        <v>18</v>
      </c>
      <c r="B2686">
        <v>446</v>
      </c>
      <c r="C2686">
        <v>2022</v>
      </c>
      <c r="E2686">
        <v>99</v>
      </c>
      <c r="G2686">
        <v>99</v>
      </c>
      <c r="H2686">
        <v>2</v>
      </c>
      <c r="I2686">
        <v>99</v>
      </c>
      <c r="J2686">
        <v>175</v>
      </c>
      <c r="K2686">
        <v>99</v>
      </c>
      <c r="L2686">
        <v>4</v>
      </c>
      <c r="M2686">
        <v>99</v>
      </c>
      <c r="N2686">
        <v>99</v>
      </c>
      <c r="O2686">
        <v>99</v>
      </c>
      <c r="P2686">
        <v>99</v>
      </c>
      <c r="Q2686">
        <v>19</v>
      </c>
      <c r="R2686">
        <v>99</v>
      </c>
      <c r="S2686">
        <v>4</v>
      </c>
      <c r="T2686">
        <v>4.8787878787878789</v>
      </c>
      <c r="U2686">
        <v>21.322222222222223</v>
      </c>
      <c r="V2686">
        <v>0</v>
      </c>
      <c r="W2686">
        <v>0</v>
      </c>
      <c r="X2686">
        <v>82.828282828282809</v>
      </c>
      <c r="Y2686">
        <v>25.252525252525256</v>
      </c>
      <c r="Z2686">
        <v>6.465206888587038</v>
      </c>
      <c r="AA2686">
        <v>0</v>
      </c>
      <c r="AB2686">
        <v>1.7539146822409424</v>
      </c>
      <c r="AD2686">
        <v>28.938703297349225</v>
      </c>
      <c r="AF2686">
        <v>19.681908548707753</v>
      </c>
      <c r="AG2686">
        <v>19.801692275942287</v>
      </c>
      <c r="AH2686">
        <v>0</v>
      </c>
      <c r="AI2686">
        <v>0</v>
      </c>
    </row>
    <row r="2687" spans="1:37">
      <c r="A2687">
        <v>18</v>
      </c>
      <c r="B2687">
        <v>447</v>
      </c>
      <c r="C2687">
        <v>2022</v>
      </c>
      <c r="E2687">
        <v>99</v>
      </c>
      <c r="G2687">
        <v>99</v>
      </c>
      <c r="H2687">
        <v>2</v>
      </c>
      <c r="I2687">
        <v>99</v>
      </c>
      <c r="J2687">
        <v>177</v>
      </c>
      <c r="K2687">
        <v>99</v>
      </c>
      <c r="L2687">
        <v>4</v>
      </c>
      <c r="M2687">
        <v>99</v>
      </c>
      <c r="N2687">
        <v>99</v>
      </c>
      <c r="O2687">
        <v>99</v>
      </c>
      <c r="P2687">
        <v>99</v>
      </c>
      <c r="Q2687">
        <v>10</v>
      </c>
      <c r="R2687">
        <v>15</v>
      </c>
      <c r="S2687">
        <v>4</v>
      </c>
      <c r="T2687">
        <v>4.2</v>
      </c>
      <c r="U2687">
        <v>16.666666666666671</v>
      </c>
      <c r="V2687">
        <v>0</v>
      </c>
      <c r="W2687">
        <v>0</v>
      </c>
      <c r="X2687">
        <v>73.333333333333314</v>
      </c>
      <c r="Y2687">
        <v>0</v>
      </c>
      <c r="Z2687">
        <v>3.5337735574815072</v>
      </c>
      <c r="AA2687">
        <v>0</v>
      </c>
      <c r="AB2687">
        <v>1.275408431313932</v>
      </c>
      <c r="AD2687">
        <v>26.033550887647539</v>
      </c>
      <c r="AF2687">
        <v>10.489510489510488</v>
      </c>
      <c r="AG2687">
        <v>8.2312656394047146</v>
      </c>
      <c r="AH2687">
        <v>0</v>
      </c>
    </row>
    <row r="2688" spans="1:37">
      <c r="A2688">
        <v>18</v>
      </c>
      <c r="B2688">
        <v>448</v>
      </c>
      <c r="C2688">
        <v>2022</v>
      </c>
      <c r="E2688">
        <v>99</v>
      </c>
      <c r="G2688">
        <v>99</v>
      </c>
      <c r="H2688">
        <v>2</v>
      </c>
      <c r="I2688">
        <v>99</v>
      </c>
      <c r="J2688">
        <v>178</v>
      </c>
      <c r="K2688">
        <v>99</v>
      </c>
      <c r="L2688">
        <v>4</v>
      </c>
      <c r="M2688">
        <v>99</v>
      </c>
      <c r="N2688">
        <v>99</v>
      </c>
      <c r="O2688">
        <v>99</v>
      </c>
      <c r="P2688">
        <v>99</v>
      </c>
      <c r="Q2688">
        <v>4</v>
      </c>
      <c r="R2688">
        <v>45</v>
      </c>
      <c r="S2688">
        <v>4</v>
      </c>
      <c r="T2688">
        <v>4.4000000000000004</v>
      </c>
      <c r="U2688">
        <v>17.184444444444445</v>
      </c>
      <c r="V2688">
        <v>0</v>
      </c>
      <c r="W2688">
        <v>0</v>
      </c>
      <c r="X2688">
        <v>62.222222222222221</v>
      </c>
      <c r="Y2688">
        <v>0</v>
      </c>
      <c r="Z2688">
        <v>2.5442707364285897</v>
      </c>
      <c r="AA2688">
        <v>0</v>
      </c>
      <c r="AB2688">
        <v>1.3564659966250527</v>
      </c>
      <c r="AD2688">
        <v>24.648311905901359</v>
      </c>
      <c r="AF2688">
        <v>19.565217391304348</v>
      </c>
      <c r="AG2688">
        <v>17.228472763729531</v>
      </c>
      <c r="AH2688">
        <v>0</v>
      </c>
      <c r="AI2688">
        <v>0</v>
      </c>
    </row>
    <row r="2689" spans="1:37">
      <c r="A2689">
        <v>18</v>
      </c>
      <c r="B2689">
        <v>449</v>
      </c>
      <c r="C2689">
        <v>2022</v>
      </c>
      <c r="E2689">
        <v>99</v>
      </c>
      <c r="G2689">
        <v>99</v>
      </c>
      <c r="H2689">
        <v>2</v>
      </c>
      <c r="I2689">
        <v>99</v>
      </c>
      <c r="J2689">
        <v>181</v>
      </c>
      <c r="K2689">
        <v>99</v>
      </c>
      <c r="L2689">
        <v>4</v>
      </c>
      <c r="M2689">
        <v>99</v>
      </c>
      <c r="N2689">
        <v>99</v>
      </c>
      <c r="O2689">
        <v>99</v>
      </c>
      <c r="P2689">
        <v>99</v>
      </c>
      <c r="Q2689">
        <v>10</v>
      </c>
      <c r="R2689">
        <v>20</v>
      </c>
      <c r="S2689">
        <v>4</v>
      </c>
      <c r="T2689">
        <v>4.8499999999999996</v>
      </c>
      <c r="U2689">
        <v>16.36</v>
      </c>
      <c r="V2689">
        <v>0</v>
      </c>
      <c r="W2689">
        <v>0</v>
      </c>
      <c r="X2689">
        <v>55</v>
      </c>
      <c r="Y2689">
        <v>0</v>
      </c>
      <c r="Z2689">
        <v>2.9574313178838305</v>
      </c>
      <c r="AA2689">
        <v>0</v>
      </c>
      <c r="AB2689">
        <v>1.4924811556599311</v>
      </c>
      <c r="AD2689">
        <v>61.713983397481201</v>
      </c>
      <c r="AF2689">
        <v>6.0606060606060606</v>
      </c>
      <c r="AG2689">
        <v>4.6958194003932308</v>
      </c>
      <c r="AH2689">
        <v>0</v>
      </c>
      <c r="AI2689">
        <v>0</v>
      </c>
    </row>
    <row r="2690" spans="1:37">
      <c r="A2690">
        <v>18</v>
      </c>
      <c r="B2690">
        <v>450</v>
      </c>
      <c r="C2690">
        <v>2022</v>
      </c>
      <c r="E2690">
        <v>99</v>
      </c>
      <c r="G2690">
        <v>99</v>
      </c>
      <c r="H2690">
        <v>1</v>
      </c>
      <c r="I2690">
        <v>99</v>
      </c>
      <c r="J2690">
        <v>262</v>
      </c>
      <c r="K2690">
        <v>99</v>
      </c>
      <c r="L2690">
        <v>4</v>
      </c>
      <c r="M2690">
        <v>99</v>
      </c>
      <c r="N2690">
        <v>99</v>
      </c>
      <c r="O2690">
        <v>99</v>
      </c>
      <c r="P2690">
        <v>99</v>
      </c>
      <c r="R2690">
        <v>0</v>
      </c>
    </row>
    <row r="2691" spans="1:37">
      <c r="A2691">
        <v>18</v>
      </c>
      <c r="B2691">
        <v>451</v>
      </c>
      <c r="C2691">
        <v>2022</v>
      </c>
      <c r="E2691">
        <v>99</v>
      </c>
      <c r="G2691">
        <v>99</v>
      </c>
      <c r="H2691">
        <v>1</v>
      </c>
      <c r="I2691">
        <v>99</v>
      </c>
      <c r="J2691">
        <v>309</v>
      </c>
      <c r="K2691">
        <v>99</v>
      </c>
      <c r="L2691">
        <v>4</v>
      </c>
      <c r="M2691">
        <v>99</v>
      </c>
      <c r="N2691">
        <v>99</v>
      </c>
      <c r="O2691">
        <v>99</v>
      </c>
      <c r="P2691">
        <v>99</v>
      </c>
      <c r="Q2691">
        <v>11</v>
      </c>
      <c r="R2691">
        <v>30</v>
      </c>
      <c r="S2691">
        <v>4</v>
      </c>
      <c r="T2691">
        <v>4.9000000000000004</v>
      </c>
      <c r="U2691">
        <v>17.110000000000003</v>
      </c>
      <c r="V2691">
        <v>0</v>
      </c>
      <c r="W2691">
        <v>0</v>
      </c>
      <c r="X2691">
        <v>66.666666666666686</v>
      </c>
      <c r="Y2691">
        <v>10</v>
      </c>
      <c r="Z2691">
        <v>3.643382128370996</v>
      </c>
      <c r="AA2691">
        <v>0</v>
      </c>
      <c r="AB2691">
        <v>0.94339811320565725</v>
      </c>
      <c r="AD2691">
        <v>46.870092801759775</v>
      </c>
      <c r="AF2691">
        <v>9.740259740259738</v>
      </c>
      <c r="AG2691">
        <v>8.7975182531793124</v>
      </c>
      <c r="AH2691">
        <v>3.3333333333333344</v>
      </c>
      <c r="AI2691">
        <v>0</v>
      </c>
    </row>
    <row r="2692" spans="1:37">
      <c r="A2692">
        <v>18</v>
      </c>
      <c r="B2692">
        <v>452</v>
      </c>
      <c r="C2692">
        <v>2022</v>
      </c>
      <c r="E2692">
        <v>99</v>
      </c>
      <c r="G2692">
        <v>99</v>
      </c>
      <c r="H2692">
        <v>2</v>
      </c>
      <c r="I2692">
        <v>99</v>
      </c>
      <c r="J2692">
        <v>470</v>
      </c>
      <c r="K2692">
        <v>99</v>
      </c>
      <c r="L2692">
        <v>4</v>
      </c>
      <c r="M2692">
        <v>99</v>
      </c>
      <c r="N2692">
        <v>99</v>
      </c>
      <c r="O2692">
        <v>99</v>
      </c>
      <c r="P2692">
        <v>99</v>
      </c>
      <c r="Q2692">
        <v>6</v>
      </c>
      <c r="R2692">
        <v>19</v>
      </c>
      <c r="S2692">
        <v>4</v>
      </c>
      <c r="T2692">
        <v>4.0526315789473681</v>
      </c>
      <c r="U2692">
        <v>16.184210526315795</v>
      </c>
      <c r="V2692">
        <v>0</v>
      </c>
      <c r="W2692">
        <v>0</v>
      </c>
      <c r="X2692">
        <v>57.894736842105239</v>
      </c>
      <c r="Y2692">
        <v>0</v>
      </c>
      <c r="Z2692">
        <v>4.1746431499426251</v>
      </c>
      <c r="AA2692">
        <v>0</v>
      </c>
      <c r="AB2692">
        <v>1.3944885578412398</v>
      </c>
      <c r="AD2692">
        <v>64.837590895018522</v>
      </c>
      <c r="AF2692">
        <v>5.2486187845303869</v>
      </c>
      <c r="AG2692">
        <v>4.3136704776600956</v>
      </c>
      <c r="AH2692">
        <v>5.2631578947368443</v>
      </c>
      <c r="AI2692">
        <v>0</v>
      </c>
    </row>
    <row r="2693" spans="1:37">
      <c r="A2693">
        <v>18</v>
      </c>
      <c r="B2693">
        <v>453</v>
      </c>
      <c r="C2693">
        <v>2022</v>
      </c>
      <c r="E2693">
        <v>99</v>
      </c>
      <c r="G2693">
        <v>99</v>
      </c>
      <c r="H2693">
        <v>2</v>
      </c>
      <c r="I2693">
        <v>99</v>
      </c>
      <c r="J2693">
        <v>629</v>
      </c>
      <c r="K2693">
        <v>99</v>
      </c>
      <c r="L2693">
        <v>4</v>
      </c>
      <c r="M2693">
        <v>99</v>
      </c>
      <c r="N2693">
        <v>99</v>
      </c>
      <c r="O2693">
        <v>99</v>
      </c>
      <c r="P2693">
        <v>99</v>
      </c>
      <c r="Q2693">
        <v>3</v>
      </c>
      <c r="R2693">
        <v>11</v>
      </c>
      <c r="S2693">
        <v>4</v>
      </c>
      <c r="T2693">
        <v>4.4545454545454541</v>
      </c>
      <c r="U2693">
        <v>17.227272727272737</v>
      </c>
      <c r="V2693">
        <v>0</v>
      </c>
      <c r="W2693">
        <v>0</v>
      </c>
      <c r="X2693">
        <v>63.636363636363633</v>
      </c>
      <c r="Y2693">
        <v>0</v>
      </c>
      <c r="Z2693">
        <v>4.2542152163986531</v>
      </c>
      <c r="AA2693">
        <v>0</v>
      </c>
      <c r="AB2693">
        <v>1.1570838237598069</v>
      </c>
      <c r="AD2693">
        <v>52.93639005396799</v>
      </c>
      <c r="AF2693">
        <v>4.2801556420233444</v>
      </c>
      <c r="AG2693">
        <v>3.1909877748964406</v>
      </c>
      <c r="AH2693">
        <v>0</v>
      </c>
    </row>
    <row r="2694" spans="1:37">
      <c r="A2694">
        <v>18</v>
      </c>
      <c r="B2694">
        <v>454</v>
      </c>
      <c r="C2694">
        <v>2022</v>
      </c>
      <c r="E2694">
        <v>99</v>
      </c>
      <c r="G2694">
        <v>99</v>
      </c>
      <c r="H2694">
        <v>1</v>
      </c>
      <c r="I2694">
        <v>99</v>
      </c>
      <c r="J2694">
        <v>643</v>
      </c>
      <c r="K2694">
        <v>99</v>
      </c>
      <c r="L2694">
        <v>4</v>
      </c>
      <c r="M2694">
        <v>99</v>
      </c>
      <c r="N2694">
        <v>99</v>
      </c>
      <c r="O2694">
        <v>99</v>
      </c>
      <c r="P2694">
        <v>99</v>
      </c>
      <c r="Q2694">
        <v>14</v>
      </c>
      <c r="R2694">
        <v>45</v>
      </c>
      <c r="S2694">
        <v>4</v>
      </c>
      <c r="T2694">
        <v>4.5333333333333323</v>
      </c>
      <c r="U2694">
        <v>17.082222222222221</v>
      </c>
      <c r="V2694">
        <v>0</v>
      </c>
      <c r="W2694">
        <v>0</v>
      </c>
      <c r="X2694">
        <v>60</v>
      </c>
      <c r="Y2694">
        <v>6.6666666666666687</v>
      </c>
      <c r="Z2694">
        <v>3.6262799358074274</v>
      </c>
      <c r="AA2694">
        <v>0</v>
      </c>
      <c r="AB2694">
        <v>1.5434449203720313</v>
      </c>
      <c r="AD2694">
        <v>52.856704378422911</v>
      </c>
      <c r="AF2694">
        <v>14.563106796116505</v>
      </c>
      <c r="AG2694">
        <v>11.896913024233362</v>
      </c>
      <c r="AH2694">
        <v>0</v>
      </c>
      <c r="AI2694">
        <v>0</v>
      </c>
    </row>
    <row r="2695" spans="1:37">
      <c r="A2695">
        <v>18</v>
      </c>
      <c r="B2695">
        <v>455</v>
      </c>
      <c r="C2695">
        <v>2022</v>
      </c>
      <c r="E2695">
        <v>99</v>
      </c>
      <c r="G2695">
        <v>99</v>
      </c>
      <c r="H2695">
        <v>2</v>
      </c>
      <c r="I2695">
        <v>99</v>
      </c>
      <c r="J2695">
        <v>704</v>
      </c>
      <c r="K2695">
        <v>99</v>
      </c>
      <c r="L2695">
        <v>4</v>
      </c>
      <c r="M2695">
        <v>99</v>
      </c>
      <c r="N2695">
        <v>99</v>
      </c>
      <c r="O2695">
        <v>99</v>
      </c>
      <c r="P2695">
        <v>99</v>
      </c>
      <c r="Q2695">
        <v>1</v>
      </c>
      <c r="R2695">
        <v>2</v>
      </c>
      <c r="S2695">
        <v>4</v>
      </c>
      <c r="T2695">
        <v>5</v>
      </c>
      <c r="U2695">
        <v>17.75</v>
      </c>
      <c r="V2695">
        <v>0</v>
      </c>
      <c r="W2695">
        <v>0</v>
      </c>
      <c r="X2695">
        <v>100</v>
      </c>
      <c r="Y2695">
        <v>0</v>
      </c>
      <c r="Z2695">
        <v>0.84999999999998144</v>
      </c>
      <c r="AA2695">
        <v>0</v>
      </c>
      <c r="AB2695">
        <v>0</v>
      </c>
      <c r="AF2695">
        <v>6.8965517241379306</v>
      </c>
      <c r="AG2695">
        <v>5.359299516908214</v>
      </c>
      <c r="AH2695">
        <v>0</v>
      </c>
    </row>
    <row r="2696" spans="1:37">
      <c r="A2696">
        <v>18</v>
      </c>
      <c r="B2696">
        <v>456</v>
      </c>
      <c r="C2696">
        <v>2022</v>
      </c>
      <c r="E2696">
        <v>99</v>
      </c>
      <c r="G2696">
        <v>99</v>
      </c>
      <c r="H2696">
        <v>1</v>
      </c>
      <c r="I2696">
        <v>99</v>
      </c>
      <c r="J2696">
        <v>802</v>
      </c>
      <c r="K2696">
        <v>99</v>
      </c>
      <c r="L2696">
        <v>4</v>
      </c>
      <c r="M2696">
        <v>99</v>
      </c>
      <c r="N2696">
        <v>99</v>
      </c>
      <c r="O2696">
        <v>99</v>
      </c>
      <c r="P2696">
        <v>99</v>
      </c>
      <c r="R2696">
        <v>0</v>
      </c>
    </row>
    <row r="2697" spans="1:37">
      <c r="A2697">
        <v>18</v>
      </c>
      <c r="B2697">
        <v>457</v>
      </c>
      <c r="C2697">
        <v>2022</v>
      </c>
      <c r="E2697">
        <v>99</v>
      </c>
      <c r="G2697">
        <v>99</v>
      </c>
      <c r="H2697">
        <v>1</v>
      </c>
      <c r="I2697">
        <v>99</v>
      </c>
      <c r="J2697">
        <v>103</v>
      </c>
      <c r="K2697">
        <v>99</v>
      </c>
      <c r="L2697">
        <v>5</v>
      </c>
      <c r="M2697">
        <v>99</v>
      </c>
      <c r="N2697">
        <v>99</v>
      </c>
      <c r="O2697">
        <v>99</v>
      </c>
      <c r="P2697">
        <v>99</v>
      </c>
      <c r="Q2697">
        <v>6</v>
      </c>
      <c r="R2697">
        <v>22</v>
      </c>
      <c r="S2697">
        <v>5</v>
      </c>
      <c r="T2697">
        <v>4.8636363636363633</v>
      </c>
      <c r="U2697">
        <v>20.209090909090911</v>
      </c>
      <c r="V2697">
        <v>0</v>
      </c>
      <c r="W2697">
        <v>0</v>
      </c>
      <c r="X2697">
        <v>77.272727272727266</v>
      </c>
      <c r="Y2697">
        <v>18.181818181818183</v>
      </c>
      <c r="Z2697">
        <v>6.6078403218455684</v>
      </c>
      <c r="AA2697">
        <v>0</v>
      </c>
      <c r="AB2697">
        <v>1.6867250286617712</v>
      </c>
      <c r="AD2697">
        <v>20.810180502787794</v>
      </c>
      <c r="AF2697">
        <v>12.222222222222221</v>
      </c>
      <c r="AG2697">
        <v>10.793095914354382</v>
      </c>
      <c r="AH2697">
        <v>0</v>
      </c>
      <c r="AI2697">
        <v>0</v>
      </c>
    </row>
    <row r="2698" spans="1:37">
      <c r="A2698">
        <v>18</v>
      </c>
      <c r="B2698">
        <v>458</v>
      </c>
      <c r="C2698">
        <v>2022</v>
      </c>
      <c r="E2698">
        <v>99</v>
      </c>
      <c r="G2698">
        <v>99</v>
      </c>
      <c r="H2698">
        <v>2</v>
      </c>
      <c r="I2698">
        <v>99</v>
      </c>
      <c r="J2698">
        <v>106</v>
      </c>
      <c r="K2698">
        <v>99</v>
      </c>
      <c r="L2698">
        <v>5</v>
      </c>
      <c r="M2698">
        <v>99</v>
      </c>
      <c r="N2698">
        <v>99</v>
      </c>
      <c r="O2698">
        <v>99</v>
      </c>
      <c r="P2698">
        <v>99</v>
      </c>
      <c r="Q2698">
        <v>4</v>
      </c>
      <c r="R2698">
        <v>8</v>
      </c>
      <c r="S2698">
        <v>5</v>
      </c>
      <c r="T2698">
        <v>3.875</v>
      </c>
      <c r="U2698">
        <v>17.5</v>
      </c>
      <c r="V2698">
        <v>0</v>
      </c>
      <c r="W2698">
        <v>0</v>
      </c>
      <c r="X2698">
        <v>75</v>
      </c>
      <c r="Y2698">
        <v>0</v>
      </c>
      <c r="Z2698">
        <v>2.7649593125397049</v>
      </c>
      <c r="AA2698">
        <v>0</v>
      </c>
      <c r="AB2698">
        <v>1.4523687548277817</v>
      </c>
      <c r="AD2698">
        <v>84.978100257865222</v>
      </c>
      <c r="AF2698">
        <v>7.339449541284405</v>
      </c>
      <c r="AG2698">
        <v>5.386894455346491</v>
      </c>
      <c r="AH2698">
        <v>0</v>
      </c>
      <c r="AI2698">
        <v>0</v>
      </c>
    </row>
    <row r="2699" spans="1:37">
      <c r="A2699">
        <v>18</v>
      </c>
      <c r="B2699">
        <v>459</v>
      </c>
      <c r="C2699">
        <v>2022</v>
      </c>
      <c r="E2699">
        <v>99</v>
      </c>
      <c r="G2699">
        <v>99</v>
      </c>
      <c r="H2699">
        <v>1</v>
      </c>
      <c r="I2699">
        <v>99</v>
      </c>
      <c r="J2699">
        <v>110</v>
      </c>
      <c r="K2699">
        <v>99</v>
      </c>
      <c r="L2699">
        <v>5</v>
      </c>
      <c r="M2699">
        <v>99</v>
      </c>
      <c r="N2699">
        <v>99</v>
      </c>
      <c r="O2699">
        <v>99</v>
      </c>
      <c r="P2699">
        <v>99</v>
      </c>
      <c r="Q2699">
        <v>61</v>
      </c>
      <c r="R2699">
        <v>297</v>
      </c>
      <c r="S2699">
        <v>5</v>
      </c>
      <c r="T2699">
        <v>6.5959595959595951</v>
      </c>
      <c r="U2699">
        <v>22.24141414141414</v>
      </c>
      <c r="V2699">
        <v>0</v>
      </c>
      <c r="W2699">
        <v>3.7037037037037042</v>
      </c>
      <c r="X2699">
        <v>91.245791245791239</v>
      </c>
      <c r="Y2699">
        <v>39.057239057239059</v>
      </c>
      <c r="Z2699">
        <v>5.3982852390448084</v>
      </c>
      <c r="AA2699">
        <v>0</v>
      </c>
      <c r="AB2699">
        <v>1.8252947287636496</v>
      </c>
      <c r="AD2699">
        <v>29.580597208756942</v>
      </c>
      <c r="AF2699">
        <v>28.231939163498105</v>
      </c>
      <c r="AG2699">
        <v>28.130190013030912</v>
      </c>
      <c r="AH2699">
        <v>0</v>
      </c>
      <c r="AI2699">
        <v>0</v>
      </c>
    </row>
    <row r="2700" spans="1:37">
      <c r="A2700">
        <v>18</v>
      </c>
      <c r="B2700">
        <v>460</v>
      </c>
      <c r="C2700">
        <v>2022</v>
      </c>
      <c r="E2700">
        <v>99</v>
      </c>
      <c r="G2700">
        <v>99</v>
      </c>
      <c r="H2700">
        <v>1</v>
      </c>
      <c r="I2700">
        <v>99</v>
      </c>
      <c r="J2700">
        <v>111</v>
      </c>
      <c r="K2700">
        <v>99</v>
      </c>
      <c r="L2700">
        <v>5</v>
      </c>
      <c r="M2700">
        <v>99</v>
      </c>
      <c r="N2700">
        <v>99</v>
      </c>
      <c r="O2700">
        <v>99</v>
      </c>
      <c r="P2700">
        <v>99</v>
      </c>
      <c r="Q2700">
        <v>7</v>
      </c>
      <c r="R2700">
        <v>42</v>
      </c>
      <c r="S2700">
        <v>5</v>
      </c>
      <c r="T2700">
        <v>5</v>
      </c>
      <c r="U2700">
        <v>22.545238095238105</v>
      </c>
      <c r="V2700">
        <v>0</v>
      </c>
      <c r="W2700">
        <v>0</v>
      </c>
      <c r="X2700">
        <v>90.476190476190439</v>
      </c>
      <c r="Y2700">
        <v>45.238095238095219</v>
      </c>
      <c r="Z2700">
        <v>5.3295314893235615</v>
      </c>
      <c r="AA2700">
        <v>0</v>
      </c>
      <c r="AB2700">
        <v>1.309307341415954</v>
      </c>
      <c r="AD2700">
        <v>14.228402066656775</v>
      </c>
      <c r="AF2700">
        <v>33.070866141732274</v>
      </c>
      <c r="AG2700">
        <v>33.483026874115978</v>
      </c>
      <c r="AH2700">
        <v>0</v>
      </c>
      <c r="AI2700">
        <v>0</v>
      </c>
    </row>
    <row r="2701" spans="1:37">
      <c r="A2701">
        <v>18</v>
      </c>
      <c r="B2701">
        <v>461</v>
      </c>
      <c r="C2701">
        <v>2022</v>
      </c>
      <c r="E2701">
        <v>99</v>
      </c>
      <c r="G2701">
        <v>99</v>
      </c>
      <c r="H2701">
        <v>1</v>
      </c>
      <c r="I2701">
        <v>99</v>
      </c>
      <c r="J2701">
        <v>116</v>
      </c>
      <c r="K2701">
        <v>99</v>
      </c>
      <c r="L2701">
        <v>5</v>
      </c>
      <c r="M2701">
        <v>99</v>
      </c>
      <c r="N2701">
        <v>99</v>
      </c>
      <c r="O2701">
        <v>99</v>
      </c>
      <c r="P2701">
        <v>99</v>
      </c>
      <c r="Q2701">
        <v>20</v>
      </c>
      <c r="R2701">
        <v>90</v>
      </c>
      <c r="S2701">
        <v>5</v>
      </c>
      <c r="T2701">
        <v>5</v>
      </c>
      <c r="U2701">
        <v>21.10788888888888</v>
      </c>
      <c r="V2701">
        <v>0</v>
      </c>
      <c r="W2701">
        <v>0</v>
      </c>
      <c r="X2701">
        <v>85.555555555555557</v>
      </c>
      <c r="Y2701">
        <v>28.888888888888889</v>
      </c>
      <c r="Z2701">
        <v>5.5025534465463188</v>
      </c>
      <c r="AA2701">
        <v>0</v>
      </c>
      <c r="AB2701">
        <v>1.4142135623730951</v>
      </c>
      <c r="AD2701">
        <v>35.167592221421685</v>
      </c>
      <c r="AF2701">
        <v>25.714285714285719</v>
      </c>
      <c r="AG2701">
        <v>24.218453198981141</v>
      </c>
      <c r="AH2701">
        <v>0</v>
      </c>
      <c r="AI2701">
        <v>0</v>
      </c>
    </row>
    <row r="2702" spans="1:37">
      <c r="A2702">
        <v>18</v>
      </c>
      <c r="B2702">
        <v>462</v>
      </c>
      <c r="C2702">
        <v>2022</v>
      </c>
      <c r="E2702">
        <v>99</v>
      </c>
      <c r="G2702">
        <v>99</v>
      </c>
      <c r="H2702">
        <v>2</v>
      </c>
      <c r="I2702">
        <v>99</v>
      </c>
      <c r="J2702">
        <v>117</v>
      </c>
      <c r="K2702">
        <v>99</v>
      </c>
      <c r="L2702">
        <v>5</v>
      </c>
      <c r="M2702">
        <v>99</v>
      </c>
      <c r="N2702">
        <v>99</v>
      </c>
      <c r="O2702">
        <v>99</v>
      </c>
      <c r="P2702">
        <v>99</v>
      </c>
      <c r="Q2702">
        <v>7</v>
      </c>
      <c r="R2702">
        <v>44</v>
      </c>
      <c r="S2702">
        <v>5</v>
      </c>
      <c r="T2702">
        <v>5.3181818181818192</v>
      </c>
      <c r="U2702">
        <v>18.084090909090911</v>
      </c>
      <c r="V2702">
        <v>0</v>
      </c>
      <c r="W2702">
        <v>0</v>
      </c>
      <c r="X2702">
        <v>72.727272727272734</v>
      </c>
      <c r="Y2702">
        <v>4.5454545454545459</v>
      </c>
      <c r="Z2702">
        <v>4.3101857786272726</v>
      </c>
      <c r="AA2702">
        <v>0</v>
      </c>
      <c r="AB2702">
        <v>1.4424210593293116</v>
      </c>
      <c r="AD2702">
        <v>39.159839255019747</v>
      </c>
      <c r="AF2702">
        <v>26.829268292682919</v>
      </c>
      <c r="AG2702">
        <v>26.657509464303661</v>
      </c>
      <c r="AH2702">
        <v>0</v>
      </c>
      <c r="AI2702">
        <v>43</v>
      </c>
      <c r="AJ2702">
        <v>105.87441860465118</v>
      </c>
      <c r="AK2702">
        <v>14.869453378052844</v>
      </c>
    </row>
    <row r="2703" spans="1:37">
      <c r="A2703">
        <v>18</v>
      </c>
      <c r="B2703">
        <v>463</v>
      </c>
      <c r="C2703">
        <v>2022</v>
      </c>
      <c r="E2703">
        <v>99</v>
      </c>
      <c r="G2703">
        <v>99</v>
      </c>
      <c r="H2703">
        <v>1</v>
      </c>
      <c r="I2703">
        <v>99</v>
      </c>
      <c r="J2703">
        <v>134</v>
      </c>
      <c r="K2703">
        <v>99</v>
      </c>
      <c r="L2703">
        <v>5</v>
      </c>
      <c r="M2703">
        <v>99</v>
      </c>
      <c r="N2703">
        <v>99</v>
      </c>
      <c r="O2703">
        <v>99</v>
      </c>
      <c r="P2703">
        <v>99</v>
      </c>
      <c r="Q2703">
        <v>76</v>
      </c>
      <c r="R2703">
        <v>460</v>
      </c>
      <c r="S2703">
        <v>5</v>
      </c>
      <c r="T2703">
        <v>5.1173913043478256</v>
      </c>
      <c r="U2703">
        <v>20.566543478260876</v>
      </c>
      <c r="V2703">
        <v>0</v>
      </c>
      <c r="W2703">
        <v>0</v>
      </c>
      <c r="X2703">
        <v>90.652173913043484</v>
      </c>
      <c r="Y2703">
        <v>20.434782608695652</v>
      </c>
      <c r="Z2703">
        <v>3.9066369402456864</v>
      </c>
      <c r="AA2703">
        <v>0</v>
      </c>
      <c r="AB2703">
        <v>1.0587737673172513</v>
      </c>
      <c r="AD2703">
        <v>30.65197145866528</v>
      </c>
      <c r="AF2703">
        <v>27.744270205066343</v>
      </c>
      <c r="AG2703">
        <v>26.520484491843121</v>
      </c>
      <c r="AH2703">
        <v>0.43478260869565216</v>
      </c>
      <c r="AI2703">
        <v>0</v>
      </c>
    </row>
    <row r="2704" spans="1:37">
      <c r="A2704">
        <v>18</v>
      </c>
      <c r="B2704">
        <v>464</v>
      </c>
      <c r="C2704">
        <v>2022</v>
      </c>
      <c r="E2704">
        <v>99</v>
      </c>
      <c r="G2704">
        <v>99</v>
      </c>
      <c r="H2704">
        <v>2</v>
      </c>
      <c r="I2704">
        <v>99</v>
      </c>
      <c r="J2704">
        <v>141</v>
      </c>
      <c r="K2704">
        <v>99</v>
      </c>
      <c r="L2704">
        <v>5</v>
      </c>
      <c r="M2704">
        <v>99</v>
      </c>
      <c r="N2704">
        <v>99</v>
      </c>
      <c r="O2704">
        <v>99</v>
      </c>
      <c r="P2704">
        <v>99</v>
      </c>
      <c r="Q2704">
        <v>46</v>
      </c>
      <c r="R2704">
        <v>168</v>
      </c>
      <c r="S2704">
        <v>5</v>
      </c>
      <c r="T2704">
        <v>5.8571428571428559</v>
      </c>
      <c r="U2704">
        <v>19.261904761904763</v>
      </c>
      <c r="V2704">
        <v>0</v>
      </c>
      <c r="W2704">
        <v>0</v>
      </c>
      <c r="X2704">
        <v>79.761904761904788</v>
      </c>
      <c r="Y2704">
        <v>16.666666666666671</v>
      </c>
      <c r="Z2704">
        <v>4.446197004233337</v>
      </c>
      <c r="AA2704">
        <v>0</v>
      </c>
      <c r="AB2704">
        <v>1.4690688429430823</v>
      </c>
      <c r="AD2704">
        <v>21.004090513671695</v>
      </c>
      <c r="AF2704">
        <v>23.661971830985919</v>
      </c>
      <c r="AG2704">
        <v>20.60739599187422</v>
      </c>
      <c r="AH2704">
        <v>0</v>
      </c>
      <c r="AI2704">
        <v>0</v>
      </c>
    </row>
    <row r="2705" spans="1:35">
      <c r="A2705">
        <v>18</v>
      </c>
      <c r="B2705">
        <v>465</v>
      </c>
      <c r="C2705">
        <v>2022</v>
      </c>
      <c r="E2705">
        <v>99</v>
      </c>
      <c r="G2705">
        <v>99</v>
      </c>
      <c r="H2705">
        <v>2</v>
      </c>
      <c r="I2705">
        <v>99</v>
      </c>
      <c r="J2705">
        <v>143</v>
      </c>
      <c r="K2705">
        <v>99</v>
      </c>
      <c r="L2705">
        <v>5</v>
      </c>
      <c r="M2705">
        <v>99</v>
      </c>
      <c r="N2705">
        <v>99</v>
      </c>
      <c r="O2705">
        <v>99</v>
      </c>
      <c r="P2705">
        <v>99</v>
      </c>
      <c r="Q2705">
        <v>11</v>
      </c>
      <c r="R2705">
        <v>55</v>
      </c>
      <c r="S2705">
        <v>5</v>
      </c>
      <c r="T2705">
        <v>4.5636363636363635</v>
      </c>
      <c r="U2705">
        <v>20.407272727272726</v>
      </c>
      <c r="V2705">
        <v>0</v>
      </c>
      <c r="W2705">
        <v>0</v>
      </c>
      <c r="X2705">
        <v>83.636363636363654</v>
      </c>
      <c r="Y2705">
        <v>20</v>
      </c>
      <c r="Z2705">
        <v>4.6915728917226716</v>
      </c>
      <c r="AA2705">
        <v>0</v>
      </c>
      <c r="AB2705">
        <v>1.331624248989131</v>
      </c>
      <c r="AD2705">
        <v>38.990557007379003</v>
      </c>
      <c r="AF2705">
        <v>37.792894935752095</v>
      </c>
      <c r="AG2705">
        <v>36.234504132231407</v>
      </c>
      <c r="AH2705">
        <v>0</v>
      </c>
      <c r="AI2705">
        <v>0</v>
      </c>
    </row>
    <row r="2706" spans="1:35">
      <c r="A2706">
        <v>18</v>
      </c>
      <c r="B2706">
        <v>466</v>
      </c>
      <c r="C2706">
        <v>2022</v>
      </c>
      <c r="E2706">
        <v>99</v>
      </c>
      <c r="G2706">
        <v>99</v>
      </c>
      <c r="H2706">
        <v>2</v>
      </c>
      <c r="I2706">
        <v>99</v>
      </c>
      <c r="J2706">
        <v>147</v>
      </c>
      <c r="K2706">
        <v>99</v>
      </c>
      <c r="L2706">
        <v>5</v>
      </c>
      <c r="M2706">
        <v>99</v>
      </c>
      <c r="N2706">
        <v>99</v>
      </c>
      <c r="O2706">
        <v>99</v>
      </c>
      <c r="P2706">
        <v>99</v>
      </c>
      <c r="Q2706">
        <v>4</v>
      </c>
      <c r="R2706">
        <v>5</v>
      </c>
      <c r="S2706">
        <v>5</v>
      </c>
      <c r="T2706">
        <v>4.4000000000000004</v>
      </c>
      <c r="U2706">
        <v>13</v>
      </c>
      <c r="V2706">
        <v>0</v>
      </c>
      <c r="W2706">
        <v>0</v>
      </c>
      <c r="X2706">
        <v>20</v>
      </c>
      <c r="Y2706">
        <v>0</v>
      </c>
      <c r="Z2706">
        <v>4.004497471593659</v>
      </c>
      <c r="AA2706">
        <v>0</v>
      </c>
      <c r="AB2706">
        <v>1.1999999999999991</v>
      </c>
      <c r="AD2706">
        <v>-2.4971922372124045</v>
      </c>
      <c r="AF2706">
        <v>12.5</v>
      </c>
      <c r="AG2706">
        <v>9.1407678244972601</v>
      </c>
      <c r="AH2706">
        <v>0</v>
      </c>
      <c r="AI2706">
        <v>0</v>
      </c>
    </row>
    <row r="2707" spans="1:35">
      <c r="A2707">
        <v>18</v>
      </c>
      <c r="B2707">
        <v>467</v>
      </c>
      <c r="C2707">
        <v>2022</v>
      </c>
      <c r="E2707">
        <v>99</v>
      </c>
      <c r="G2707">
        <v>99</v>
      </c>
      <c r="H2707">
        <v>1</v>
      </c>
      <c r="I2707">
        <v>99</v>
      </c>
      <c r="J2707">
        <v>155</v>
      </c>
      <c r="K2707">
        <v>99</v>
      </c>
      <c r="L2707">
        <v>5</v>
      </c>
      <c r="M2707">
        <v>99</v>
      </c>
      <c r="N2707">
        <v>99</v>
      </c>
      <c r="O2707">
        <v>99</v>
      </c>
      <c r="P2707">
        <v>99</v>
      </c>
      <c r="Q2707">
        <v>52</v>
      </c>
      <c r="R2707">
        <v>513</v>
      </c>
      <c r="S2707">
        <v>5</v>
      </c>
      <c r="T2707">
        <v>4.9415204678362574</v>
      </c>
      <c r="U2707">
        <v>21.109356725146171</v>
      </c>
      <c r="V2707">
        <v>0</v>
      </c>
      <c r="W2707">
        <v>0</v>
      </c>
      <c r="X2707">
        <v>88.8888888888889</v>
      </c>
      <c r="Y2707">
        <v>30.214424951267048</v>
      </c>
      <c r="Z2707">
        <v>4.211463860857136</v>
      </c>
      <c r="AA2707">
        <v>0</v>
      </c>
      <c r="AB2707">
        <v>1.4973957991812412</v>
      </c>
      <c r="AD2707">
        <v>23.795612631915127</v>
      </c>
      <c r="AF2707">
        <v>32.386363636363633</v>
      </c>
      <c r="AG2707">
        <v>31.762508150268179</v>
      </c>
      <c r="AH2707">
        <v>0</v>
      </c>
      <c r="AI2707">
        <v>0</v>
      </c>
    </row>
    <row r="2708" spans="1:35">
      <c r="A2708">
        <v>18</v>
      </c>
      <c r="B2708">
        <v>468</v>
      </c>
      <c r="C2708">
        <v>2022</v>
      </c>
      <c r="E2708">
        <v>99</v>
      </c>
      <c r="G2708">
        <v>99</v>
      </c>
      <c r="H2708">
        <v>2</v>
      </c>
      <c r="I2708">
        <v>99</v>
      </c>
      <c r="J2708">
        <v>160</v>
      </c>
      <c r="K2708">
        <v>99</v>
      </c>
      <c r="L2708">
        <v>5</v>
      </c>
      <c r="M2708">
        <v>99</v>
      </c>
      <c r="N2708">
        <v>99</v>
      </c>
      <c r="O2708">
        <v>99</v>
      </c>
      <c r="P2708">
        <v>99</v>
      </c>
      <c r="Q2708">
        <v>12</v>
      </c>
      <c r="R2708">
        <v>46</v>
      </c>
      <c r="S2708">
        <v>5</v>
      </c>
      <c r="T2708">
        <v>5.4565217391304364</v>
      </c>
      <c r="U2708">
        <v>15.826086956521738</v>
      </c>
      <c r="V2708">
        <v>0</v>
      </c>
      <c r="W2708">
        <v>0</v>
      </c>
      <c r="X2708">
        <v>47.826086956521742</v>
      </c>
      <c r="Y2708">
        <v>10.869565217391305</v>
      </c>
      <c r="Z2708">
        <v>6.0995878257971263</v>
      </c>
      <c r="AA2708">
        <v>0</v>
      </c>
      <c r="AB2708">
        <v>1.6511724653702828</v>
      </c>
      <c r="AD2708">
        <v>57.966611490210767</v>
      </c>
      <c r="AF2708">
        <v>27.38095238095238</v>
      </c>
      <c r="AG2708">
        <v>23.459654550141792</v>
      </c>
      <c r="AH2708">
        <v>32.608695652173914</v>
      </c>
      <c r="AI2708">
        <v>0</v>
      </c>
    </row>
    <row r="2709" spans="1:35">
      <c r="A2709">
        <v>18</v>
      </c>
      <c r="B2709">
        <v>469</v>
      </c>
      <c r="C2709">
        <v>2022</v>
      </c>
      <c r="E2709">
        <v>99</v>
      </c>
      <c r="G2709">
        <v>99</v>
      </c>
      <c r="H2709">
        <v>1</v>
      </c>
      <c r="I2709">
        <v>99</v>
      </c>
      <c r="J2709">
        <v>171</v>
      </c>
      <c r="K2709">
        <v>99</v>
      </c>
      <c r="L2709">
        <v>5</v>
      </c>
      <c r="M2709">
        <v>99</v>
      </c>
      <c r="N2709">
        <v>99</v>
      </c>
      <c r="O2709">
        <v>99</v>
      </c>
      <c r="P2709">
        <v>99</v>
      </c>
      <c r="R2709">
        <v>0</v>
      </c>
    </row>
    <row r="2710" spans="1:35">
      <c r="A2710">
        <v>18</v>
      </c>
      <c r="B2710">
        <v>470</v>
      </c>
      <c r="C2710">
        <v>2022</v>
      </c>
      <c r="E2710">
        <v>99</v>
      </c>
      <c r="G2710">
        <v>99</v>
      </c>
      <c r="H2710">
        <v>2</v>
      </c>
      <c r="I2710">
        <v>99</v>
      </c>
      <c r="J2710">
        <v>175</v>
      </c>
      <c r="K2710">
        <v>99</v>
      </c>
      <c r="L2710">
        <v>5</v>
      </c>
      <c r="M2710">
        <v>99</v>
      </c>
      <c r="N2710">
        <v>99</v>
      </c>
      <c r="O2710">
        <v>99</v>
      </c>
      <c r="P2710">
        <v>99</v>
      </c>
      <c r="Q2710">
        <v>25</v>
      </c>
      <c r="R2710">
        <v>161</v>
      </c>
      <c r="S2710">
        <v>5</v>
      </c>
      <c r="T2710">
        <v>5.7639751552795024</v>
      </c>
      <c r="U2710">
        <v>22.398136645962719</v>
      </c>
      <c r="V2710">
        <v>0</v>
      </c>
      <c r="W2710">
        <v>0.6211180124223602</v>
      </c>
      <c r="X2710">
        <v>91.304347826086953</v>
      </c>
      <c r="Y2710">
        <v>39.751552795031053</v>
      </c>
      <c r="Z2710">
        <v>5.1548261418555192</v>
      </c>
      <c r="AA2710">
        <v>0</v>
      </c>
      <c r="AB2710">
        <v>1.429570269228569</v>
      </c>
      <c r="AD2710">
        <v>28.238215273594577</v>
      </c>
      <c r="AF2710">
        <v>32.007952286282311</v>
      </c>
      <c r="AG2710">
        <v>33.827695540421367</v>
      </c>
      <c r="AH2710">
        <v>0</v>
      </c>
      <c r="AI2710">
        <v>0</v>
      </c>
    </row>
    <row r="2711" spans="1:35">
      <c r="A2711">
        <v>18</v>
      </c>
      <c r="B2711">
        <v>471</v>
      </c>
      <c r="C2711">
        <v>2022</v>
      </c>
      <c r="E2711">
        <v>99</v>
      </c>
      <c r="G2711">
        <v>99</v>
      </c>
      <c r="H2711">
        <v>2</v>
      </c>
      <c r="I2711">
        <v>99</v>
      </c>
      <c r="J2711">
        <v>177</v>
      </c>
      <c r="K2711">
        <v>99</v>
      </c>
      <c r="L2711">
        <v>5</v>
      </c>
      <c r="M2711">
        <v>99</v>
      </c>
      <c r="N2711">
        <v>99</v>
      </c>
      <c r="O2711">
        <v>99</v>
      </c>
      <c r="P2711">
        <v>99</v>
      </c>
      <c r="Q2711">
        <v>18</v>
      </c>
      <c r="R2711">
        <v>47</v>
      </c>
      <c r="S2711">
        <v>5</v>
      </c>
      <c r="T2711">
        <v>4.2127659574468073</v>
      </c>
      <c r="U2711">
        <v>19.351063829787236</v>
      </c>
      <c r="V2711">
        <v>0</v>
      </c>
      <c r="W2711">
        <v>0</v>
      </c>
      <c r="X2711">
        <v>74.468085106382986</v>
      </c>
      <c r="Y2711">
        <v>23.404255319148941</v>
      </c>
      <c r="Z2711">
        <v>4.8888441108923191</v>
      </c>
      <c r="AA2711">
        <v>0</v>
      </c>
      <c r="AB2711">
        <v>1.4866236229415684</v>
      </c>
      <c r="AD2711">
        <v>20.46001733245765</v>
      </c>
      <c r="AF2711">
        <v>32.867132867132874</v>
      </c>
      <c r="AG2711">
        <v>29.945344396154358</v>
      </c>
      <c r="AH2711">
        <v>0</v>
      </c>
    </row>
    <row r="2712" spans="1:35">
      <c r="A2712">
        <v>18</v>
      </c>
      <c r="B2712">
        <v>472</v>
      </c>
      <c r="C2712">
        <v>2022</v>
      </c>
      <c r="E2712">
        <v>99</v>
      </c>
      <c r="G2712">
        <v>99</v>
      </c>
      <c r="H2712">
        <v>2</v>
      </c>
      <c r="I2712">
        <v>99</v>
      </c>
      <c r="J2712">
        <v>178</v>
      </c>
      <c r="K2712">
        <v>99</v>
      </c>
      <c r="L2712">
        <v>5</v>
      </c>
      <c r="M2712">
        <v>99</v>
      </c>
      <c r="N2712">
        <v>99</v>
      </c>
      <c r="O2712">
        <v>99</v>
      </c>
      <c r="P2712">
        <v>99</v>
      </c>
      <c r="Q2712">
        <v>9</v>
      </c>
      <c r="R2712">
        <v>65</v>
      </c>
      <c r="S2712">
        <v>5</v>
      </c>
      <c r="T2712">
        <v>4.8615384615384611</v>
      </c>
      <c r="U2712">
        <v>18.438461538461535</v>
      </c>
      <c r="V2712">
        <v>0</v>
      </c>
      <c r="W2712">
        <v>0</v>
      </c>
      <c r="X2712">
        <v>73.846153846153825</v>
      </c>
      <c r="Y2712">
        <v>9.2307692307692282</v>
      </c>
      <c r="Z2712">
        <v>3.6279976383544281</v>
      </c>
      <c r="AA2712">
        <v>0</v>
      </c>
      <c r="AB2712">
        <v>1.2263381774387478</v>
      </c>
      <c r="AD2712">
        <v>20.866950925687881</v>
      </c>
      <c r="AF2712">
        <v>28.260869565217391</v>
      </c>
      <c r="AG2712">
        <v>26.701570680628276</v>
      </c>
      <c r="AH2712">
        <v>3.0769230769230762</v>
      </c>
      <c r="AI2712">
        <v>0</v>
      </c>
    </row>
    <row r="2713" spans="1:35">
      <c r="A2713">
        <v>18</v>
      </c>
      <c r="B2713">
        <v>473</v>
      </c>
      <c r="C2713">
        <v>2022</v>
      </c>
      <c r="E2713">
        <v>99</v>
      </c>
      <c r="G2713">
        <v>99</v>
      </c>
      <c r="H2713">
        <v>2</v>
      </c>
      <c r="I2713">
        <v>99</v>
      </c>
      <c r="J2713">
        <v>181</v>
      </c>
      <c r="K2713">
        <v>99</v>
      </c>
      <c r="L2713">
        <v>5</v>
      </c>
      <c r="M2713">
        <v>99</v>
      </c>
      <c r="N2713">
        <v>99</v>
      </c>
      <c r="O2713">
        <v>99</v>
      </c>
      <c r="P2713">
        <v>99</v>
      </c>
      <c r="Q2713">
        <v>13</v>
      </c>
      <c r="R2713">
        <v>81</v>
      </c>
      <c r="S2713">
        <v>5</v>
      </c>
      <c r="T2713">
        <v>4.8888888888888884</v>
      </c>
      <c r="U2713">
        <v>17.897530864197531</v>
      </c>
      <c r="V2713">
        <v>0</v>
      </c>
      <c r="W2713">
        <v>0</v>
      </c>
      <c r="X2713">
        <v>72.839506172839506</v>
      </c>
      <c r="Y2713">
        <v>6.1728395061728403</v>
      </c>
      <c r="Z2713">
        <v>3.6410205904945592</v>
      </c>
      <c r="AA2713">
        <v>0</v>
      </c>
      <c r="AB2713">
        <v>1.6629588385661949</v>
      </c>
      <c r="AD2713">
        <v>45.077044852615842</v>
      </c>
      <c r="AF2713">
        <v>24.545454545454543</v>
      </c>
      <c r="AG2713">
        <v>20.805407655104123</v>
      </c>
      <c r="AH2713">
        <v>0</v>
      </c>
      <c r="AI2713">
        <v>0</v>
      </c>
    </row>
    <row r="2714" spans="1:35">
      <c r="A2714">
        <v>18</v>
      </c>
      <c r="B2714">
        <v>474</v>
      </c>
      <c r="C2714">
        <v>2022</v>
      </c>
      <c r="E2714">
        <v>99</v>
      </c>
      <c r="G2714">
        <v>99</v>
      </c>
      <c r="H2714">
        <v>1</v>
      </c>
      <c r="I2714">
        <v>99</v>
      </c>
      <c r="J2714">
        <v>262</v>
      </c>
      <c r="K2714">
        <v>99</v>
      </c>
      <c r="L2714">
        <v>5</v>
      </c>
      <c r="M2714">
        <v>99</v>
      </c>
      <c r="N2714">
        <v>99</v>
      </c>
      <c r="O2714">
        <v>99</v>
      </c>
      <c r="P2714">
        <v>99</v>
      </c>
      <c r="R2714">
        <v>0</v>
      </c>
    </row>
    <row r="2715" spans="1:35">
      <c r="A2715">
        <v>18</v>
      </c>
      <c r="B2715">
        <v>475</v>
      </c>
      <c r="C2715">
        <v>2022</v>
      </c>
      <c r="E2715">
        <v>99</v>
      </c>
      <c r="G2715">
        <v>99</v>
      </c>
      <c r="H2715">
        <v>1</v>
      </c>
      <c r="I2715">
        <v>99</v>
      </c>
      <c r="J2715">
        <v>309</v>
      </c>
      <c r="K2715">
        <v>99</v>
      </c>
      <c r="L2715">
        <v>5</v>
      </c>
      <c r="M2715">
        <v>99</v>
      </c>
      <c r="N2715">
        <v>99</v>
      </c>
      <c r="O2715">
        <v>99</v>
      </c>
      <c r="P2715">
        <v>99</v>
      </c>
      <c r="Q2715">
        <v>21</v>
      </c>
      <c r="R2715">
        <v>77</v>
      </c>
      <c r="S2715">
        <v>5</v>
      </c>
      <c r="T2715">
        <v>6.012987012987014</v>
      </c>
      <c r="U2715">
        <v>17.750649350649351</v>
      </c>
      <c r="V2715">
        <v>0</v>
      </c>
      <c r="W2715">
        <v>6.4935064935064917</v>
      </c>
      <c r="X2715">
        <v>66.233766233766218</v>
      </c>
      <c r="Y2715">
        <v>14.285714285714288</v>
      </c>
      <c r="Z2715">
        <v>5.4559302509305372</v>
      </c>
      <c r="AA2715">
        <v>0</v>
      </c>
      <c r="AB2715">
        <v>1.9705197843743043</v>
      </c>
      <c r="AD2715">
        <v>56.309899102636678</v>
      </c>
      <c r="AF2715">
        <v>25</v>
      </c>
      <c r="AG2715">
        <v>23.425770404140817</v>
      </c>
      <c r="AH2715">
        <v>5.1948051948051939</v>
      </c>
      <c r="AI2715">
        <v>0</v>
      </c>
    </row>
    <row r="2716" spans="1:35">
      <c r="A2716">
        <v>18</v>
      </c>
      <c r="B2716">
        <v>476</v>
      </c>
      <c r="C2716">
        <v>2022</v>
      </c>
      <c r="E2716">
        <v>99</v>
      </c>
      <c r="G2716">
        <v>99</v>
      </c>
      <c r="H2716">
        <v>2</v>
      </c>
      <c r="I2716">
        <v>99</v>
      </c>
      <c r="J2716">
        <v>470</v>
      </c>
      <c r="K2716">
        <v>99</v>
      </c>
      <c r="L2716">
        <v>5</v>
      </c>
      <c r="M2716">
        <v>99</v>
      </c>
      <c r="N2716">
        <v>99</v>
      </c>
      <c r="O2716">
        <v>99</v>
      </c>
      <c r="P2716">
        <v>99</v>
      </c>
      <c r="Q2716">
        <v>12</v>
      </c>
      <c r="R2716">
        <v>107</v>
      </c>
      <c r="S2716">
        <v>5</v>
      </c>
      <c r="T2716">
        <v>4.747663551401871</v>
      </c>
      <c r="U2716">
        <v>17.716822429906543</v>
      </c>
      <c r="V2716">
        <v>0</v>
      </c>
      <c r="W2716">
        <v>0</v>
      </c>
      <c r="X2716">
        <v>65.420560747663586</v>
      </c>
      <c r="Y2716">
        <v>9.3457943925233611</v>
      </c>
      <c r="Z2716">
        <v>4.6460411442714493</v>
      </c>
      <c r="AA2716">
        <v>0</v>
      </c>
      <c r="AB2716">
        <v>1.0147828637861969</v>
      </c>
      <c r="AD2716">
        <v>27.623590411644152</v>
      </c>
      <c r="AF2716">
        <v>29.558011049723756</v>
      </c>
      <c r="AG2716">
        <v>26.593252437399176</v>
      </c>
      <c r="AH2716">
        <v>10.280373831775702</v>
      </c>
      <c r="AI2716">
        <v>0</v>
      </c>
    </row>
    <row r="2717" spans="1:35">
      <c r="A2717">
        <v>18</v>
      </c>
      <c r="B2717">
        <v>477</v>
      </c>
      <c r="C2717">
        <v>2022</v>
      </c>
      <c r="E2717">
        <v>99</v>
      </c>
      <c r="G2717">
        <v>99</v>
      </c>
      <c r="H2717">
        <v>2</v>
      </c>
      <c r="I2717">
        <v>99</v>
      </c>
      <c r="J2717">
        <v>629</v>
      </c>
      <c r="K2717">
        <v>99</v>
      </c>
      <c r="L2717">
        <v>5</v>
      </c>
      <c r="M2717">
        <v>99</v>
      </c>
      <c r="N2717">
        <v>99</v>
      </c>
      <c r="O2717">
        <v>99</v>
      </c>
      <c r="P2717">
        <v>99</v>
      </c>
      <c r="Q2717">
        <v>7</v>
      </c>
      <c r="R2717">
        <v>61</v>
      </c>
      <c r="S2717">
        <v>5</v>
      </c>
      <c r="T2717">
        <v>5.1967213114754109</v>
      </c>
      <c r="U2717">
        <v>19.659016393442624</v>
      </c>
      <c r="V2717">
        <v>0</v>
      </c>
      <c r="W2717">
        <v>0</v>
      </c>
      <c r="X2717">
        <v>88.524590163934377</v>
      </c>
      <c r="Y2717">
        <v>11.475409836065577</v>
      </c>
      <c r="Z2717">
        <v>3.1057523071187942</v>
      </c>
      <c r="AA2717">
        <v>0</v>
      </c>
      <c r="AB2717">
        <v>1.315975884615703</v>
      </c>
      <c r="AD2717">
        <v>21.495808687284462</v>
      </c>
      <c r="AF2717">
        <v>23.735408560311281</v>
      </c>
      <c r="AG2717">
        <v>20.193311554911926</v>
      </c>
      <c r="AH2717">
        <v>0</v>
      </c>
    </row>
    <row r="2718" spans="1:35">
      <c r="A2718">
        <v>18</v>
      </c>
      <c r="B2718">
        <v>478</v>
      </c>
      <c r="C2718">
        <v>2022</v>
      </c>
      <c r="E2718">
        <v>99</v>
      </c>
      <c r="G2718">
        <v>99</v>
      </c>
      <c r="H2718">
        <v>1</v>
      </c>
      <c r="I2718">
        <v>99</v>
      </c>
      <c r="J2718">
        <v>643</v>
      </c>
      <c r="K2718">
        <v>99</v>
      </c>
      <c r="L2718">
        <v>5</v>
      </c>
      <c r="M2718">
        <v>99</v>
      </c>
      <c r="N2718">
        <v>99</v>
      </c>
      <c r="O2718">
        <v>99</v>
      </c>
      <c r="P2718">
        <v>99</v>
      </c>
      <c r="Q2718">
        <v>15</v>
      </c>
      <c r="R2718">
        <v>97</v>
      </c>
      <c r="S2718">
        <v>5</v>
      </c>
      <c r="T2718">
        <v>5.216494845360824</v>
      </c>
      <c r="U2718">
        <v>21.011340206185565</v>
      </c>
      <c r="V2718">
        <v>0</v>
      </c>
      <c r="W2718">
        <v>1.0309278350515465</v>
      </c>
      <c r="X2718">
        <v>85.567010309278345</v>
      </c>
      <c r="Y2718">
        <v>28.865979381443303</v>
      </c>
      <c r="Z2718">
        <v>4.4248333019718595</v>
      </c>
      <c r="AA2718">
        <v>0</v>
      </c>
      <c r="AB2718">
        <v>1.625992506568442</v>
      </c>
      <c r="AD2718">
        <v>37.106381928102927</v>
      </c>
      <c r="AF2718">
        <v>31.391585760517799</v>
      </c>
      <c r="AG2718">
        <v>31.542992630011724</v>
      </c>
      <c r="AH2718">
        <v>0</v>
      </c>
      <c r="AI2718">
        <v>0</v>
      </c>
    </row>
    <row r="2719" spans="1:35">
      <c r="A2719">
        <v>18</v>
      </c>
      <c r="B2719">
        <v>479</v>
      </c>
      <c r="C2719">
        <v>2022</v>
      </c>
      <c r="E2719">
        <v>99</v>
      </c>
      <c r="G2719">
        <v>99</v>
      </c>
      <c r="H2719">
        <v>2</v>
      </c>
      <c r="I2719">
        <v>99</v>
      </c>
      <c r="J2719">
        <v>704</v>
      </c>
      <c r="K2719">
        <v>99</v>
      </c>
      <c r="L2719">
        <v>5</v>
      </c>
      <c r="M2719">
        <v>99</v>
      </c>
      <c r="N2719">
        <v>99</v>
      </c>
      <c r="O2719">
        <v>99</v>
      </c>
      <c r="P2719">
        <v>99</v>
      </c>
      <c r="Q2719">
        <v>4</v>
      </c>
      <c r="R2719">
        <v>12</v>
      </c>
      <c r="S2719">
        <v>5</v>
      </c>
      <c r="T2719">
        <v>5.25</v>
      </c>
      <c r="U2719">
        <v>22.566666666666659</v>
      </c>
      <c r="V2719">
        <v>0</v>
      </c>
      <c r="W2719">
        <v>8.3333333333333357</v>
      </c>
      <c r="X2719">
        <v>91.666666666666686</v>
      </c>
      <c r="Y2719">
        <v>25</v>
      </c>
      <c r="Z2719">
        <v>7.2122965983258194</v>
      </c>
      <c r="AA2719">
        <v>0</v>
      </c>
      <c r="AB2719">
        <v>2.5860201081971494</v>
      </c>
      <c r="AD2719">
        <v>38.112049974362407</v>
      </c>
      <c r="AF2719">
        <v>41.379310344827594</v>
      </c>
      <c r="AG2719">
        <v>40.881642512077299</v>
      </c>
      <c r="AH2719">
        <v>0</v>
      </c>
    </row>
    <row r="2720" spans="1:35">
      <c r="A2720">
        <v>18</v>
      </c>
      <c r="B2720">
        <v>480</v>
      </c>
      <c r="C2720">
        <v>2022</v>
      </c>
      <c r="E2720">
        <v>99</v>
      </c>
      <c r="G2720">
        <v>99</v>
      </c>
      <c r="H2720">
        <v>1</v>
      </c>
      <c r="I2720">
        <v>99</v>
      </c>
      <c r="J2720">
        <v>802</v>
      </c>
      <c r="K2720">
        <v>99</v>
      </c>
      <c r="L2720">
        <v>5</v>
      </c>
      <c r="M2720">
        <v>99</v>
      </c>
      <c r="N2720">
        <v>99</v>
      </c>
      <c r="O2720">
        <v>99</v>
      </c>
      <c r="P2720">
        <v>99</v>
      </c>
      <c r="R2720">
        <v>0</v>
      </c>
    </row>
    <row r="2721" spans="1:37">
      <c r="A2721">
        <v>18</v>
      </c>
      <c r="B2721">
        <v>481</v>
      </c>
      <c r="C2721">
        <v>2022</v>
      </c>
      <c r="E2721">
        <v>99</v>
      </c>
      <c r="G2721">
        <v>99</v>
      </c>
      <c r="H2721">
        <v>1</v>
      </c>
      <c r="I2721">
        <v>99</v>
      </c>
      <c r="J2721">
        <v>103</v>
      </c>
      <c r="K2721">
        <v>99</v>
      </c>
      <c r="L2721">
        <v>6</v>
      </c>
      <c r="M2721">
        <v>99</v>
      </c>
      <c r="N2721">
        <v>99</v>
      </c>
      <c r="O2721">
        <v>99</v>
      </c>
      <c r="P2721">
        <v>99</v>
      </c>
      <c r="Q2721">
        <v>11</v>
      </c>
      <c r="R2721">
        <v>43</v>
      </c>
      <c r="S2721">
        <v>6</v>
      </c>
      <c r="T2721">
        <v>5.0697674418604679</v>
      </c>
      <c r="U2721">
        <v>20.106976744186049</v>
      </c>
      <c r="V2721">
        <v>2.3255813953488378</v>
      </c>
      <c r="W2721">
        <v>0</v>
      </c>
      <c r="X2721">
        <v>86.046511627906995</v>
      </c>
      <c r="Y2721">
        <v>18.604651162790699</v>
      </c>
      <c r="Z2721">
        <v>3.642539067727927</v>
      </c>
      <c r="AA2721">
        <v>0</v>
      </c>
      <c r="AB2721">
        <v>1.5157368127256121</v>
      </c>
      <c r="AD2721">
        <v>34.109575227069961</v>
      </c>
      <c r="AF2721">
        <v>23.888888888888889</v>
      </c>
      <c r="AG2721">
        <v>20.989002985944214</v>
      </c>
      <c r="AH2721">
        <v>0</v>
      </c>
      <c r="AI2721">
        <v>0</v>
      </c>
    </row>
    <row r="2722" spans="1:37">
      <c r="A2722">
        <v>18</v>
      </c>
      <c r="B2722">
        <v>482</v>
      </c>
      <c r="C2722">
        <v>2022</v>
      </c>
      <c r="E2722">
        <v>99</v>
      </c>
      <c r="G2722">
        <v>99</v>
      </c>
      <c r="H2722">
        <v>2</v>
      </c>
      <c r="I2722">
        <v>99</v>
      </c>
      <c r="J2722">
        <v>106</v>
      </c>
      <c r="K2722">
        <v>99</v>
      </c>
      <c r="L2722">
        <v>6</v>
      </c>
      <c r="M2722">
        <v>99</v>
      </c>
      <c r="N2722">
        <v>99</v>
      </c>
      <c r="O2722">
        <v>99</v>
      </c>
      <c r="P2722">
        <v>99</v>
      </c>
      <c r="R2722">
        <v>0</v>
      </c>
    </row>
    <row r="2723" spans="1:37">
      <c r="A2723">
        <v>18</v>
      </c>
      <c r="B2723">
        <v>483</v>
      </c>
      <c r="C2723">
        <v>2022</v>
      </c>
      <c r="E2723">
        <v>99</v>
      </c>
      <c r="G2723">
        <v>99</v>
      </c>
      <c r="H2723">
        <v>1</v>
      </c>
      <c r="I2723">
        <v>99</v>
      </c>
      <c r="J2723">
        <v>110</v>
      </c>
      <c r="K2723">
        <v>99</v>
      </c>
      <c r="L2723">
        <v>6</v>
      </c>
      <c r="M2723">
        <v>99</v>
      </c>
      <c r="N2723">
        <v>99</v>
      </c>
      <c r="O2723">
        <v>99</v>
      </c>
      <c r="P2723">
        <v>99</v>
      </c>
      <c r="Q2723">
        <v>55</v>
      </c>
      <c r="R2723">
        <v>207</v>
      </c>
      <c r="S2723">
        <v>6</v>
      </c>
      <c r="T2723">
        <v>7.5507246376811601</v>
      </c>
      <c r="U2723">
        <v>25.692270531400958</v>
      </c>
      <c r="V2723">
        <v>5.7971014492753614</v>
      </c>
      <c r="W2723">
        <v>10.144927536231885</v>
      </c>
      <c r="X2723">
        <v>95.652173913043484</v>
      </c>
      <c r="Y2723">
        <v>66.183574879227052</v>
      </c>
      <c r="Z2723">
        <v>6.2230394863404523</v>
      </c>
      <c r="AA2723">
        <v>0</v>
      </c>
      <c r="AB2723">
        <v>1.8922897094434159</v>
      </c>
      <c r="AD2723">
        <v>36.99069281332347</v>
      </c>
      <c r="AF2723">
        <v>19.676806083650195</v>
      </c>
      <c r="AG2723">
        <v>22.647832863481881</v>
      </c>
      <c r="AH2723">
        <v>0</v>
      </c>
      <c r="AI2723">
        <v>0</v>
      </c>
    </row>
    <row r="2724" spans="1:37">
      <c r="A2724">
        <v>18</v>
      </c>
      <c r="B2724">
        <v>484</v>
      </c>
      <c r="C2724">
        <v>2022</v>
      </c>
      <c r="E2724">
        <v>99</v>
      </c>
      <c r="G2724">
        <v>99</v>
      </c>
      <c r="H2724">
        <v>1</v>
      </c>
      <c r="I2724">
        <v>99</v>
      </c>
      <c r="J2724">
        <v>111</v>
      </c>
      <c r="K2724">
        <v>99</v>
      </c>
      <c r="L2724">
        <v>6</v>
      </c>
      <c r="M2724">
        <v>99</v>
      </c>
      <c r="N2724">
        <v>99</v>
      </c>
      <c r="O2724">
        <v>99</v>
      </c>
      <c r="P2724">
        <v>99</v>
      </c>
      <c r="Q2724">
        <v>8</v>
      </c>
      <c r="R2724">
        <v>32</v>
      </c>
      <c r="S2724">
        <v>6</v>
      </c>
      <c r="T2724">
        <v>5.65625</v>
      </c>
      <c r="U2724">
        <v>22.856250000000003</v>
      </c>
      <c r="V2724">
        <v>12.5</v>
      </c>
      <c r="W2724">
        <v>0</v>
      </c>
      <c r="X2724">
        <v>96.875</v>
      </c>
      <c r="Y2724">
        <v>37.5</v>
      </c>
      <c r="Z2724">
        <v>4.6224950986993916</v>
      </c>
      <c r="AA2724">
        <v>0</v>
      </c>
      <c r="AB2724">
        <v>1.9463005773775024</v>
      </c>
      <c r="AD2724">
        <v>32.205586967095677</v>
      </c>
      <c r="AF2724">
        <v>25.196850393700792</v>
      </c>
      <c r="AG2724">
        <v>25.862800565770872</v>
      </c>
      <c r="AH2724">
        <v>0</v>
      </c>
      <c r="AI2724">
        <v>0</v>
      </c>
    </row>
    <row r="2725" spans="1:37">
      <c r="A2725">
        <v>18</v>
      </c>
      <c r="B2725">
        <v>485</v>
      </c>
      <c r="C2725">
        <v>2022</v>
      </c>
      <c r="E2725">
        <v>99</v>
      </c>
      <c r="G2725">
        <v>99</v>
      </c>
      <c r="H2725">
        <v>1</v>
      </c>
      <c r="I2725">
        <v>99</v>
      </c>
      <c r="J2725">
        <v>116</v>
      </c>
      <c r="K2725">
        <v>99</v>
      </c>
      <c r="L2725">
        <v>6</v>
      </c>
      <c r="M2725">
        <v>99</v>
      </c>
      <c r="N2725">
        <v>99</v>
      </c>
      <c r="O2725">
        <v>99</v>
      </c>
      <c r="P2725">
        <v>99</v>
      </c>
      <c r="Q2725">
        <v>27</v>
      </c>
      <c r="R2725">
        <v>173</v>
      </c>
      <c r="S2725">
        <v>6</v>
      </c>
      <c r="T2725">
        <v>6.1098265895953769</v>
      </c>
      <c r="U2725">
        <v>24.18959537572254</v>
      </c>
      <c r="V2725">
        <v>15.028901734104037</v>
      </c>
      <c r="W2725">
        <v>1.1560693641618498</v>
      </c>
      <c r="X2725">
        <v>90.751445086705189</v>
      </c>
      <c r="Y2725">
        <v>52.02312138728324</v>
      </c>
      <c r="Z2725">
        <v>6.7664341885654284</v>
      </c>
      <c r="AA2725">
        <v>0</v>
      </c>
      <c r="AB2725">
        <v>1.7715042019591403</v>
      </c>
      <c r="AD2725">
        <v>39.098882916388966</v>
      </c>
      <c r="AF2725">
        <v>49.428571428571438</v>
      </c>
      <c r="AG2725">
        <v>53.349923381514159</v>
      </c>
      <c r="AH2725">
        <v>0</v>
      </c>
      <c r="AI2725">
        <v>0</v>
      </c>
    </row>
    <row r="2726" spans="1:37">
      <c r="A2726">
        <v>18</v>
      </c>
      <c r="B2726">
        <v>486</v>
      </c>
      <c r="C2726">
        <v>2022</v>
      </c>
      <c r="E2726">
        <v>99</v>
      </c>
      <c r="G2726">
        <v>99</v>
      </c>
      <c r="H2726">
        <v>2</v>
      </c>
      <c r="I2726">
        <v>99</v>
      </c>
      <c r="J2726">
        <v>117</v>
      </c>
      <c r="K2726">
        <v>99</v>
      </c>
      <c r="L2726">
        <v>6</v>
      </c>
      <c r="M2726">
        <v>99</v>
      </c>
      <c r="N2726">
        <v>99</v>
      </c>
      <c r="O2726">
        <v>99</v>
      </c>
      <c r="P2726">
        <v>99</v>
      </c>
      <c r="Q2726">
        <v>6</v>
      </c>
      <c r="R2726">
        <v>29</v>
      </c>
      <c r="S2726">
        <v>6</v>
      </c>
      <c r="T2726">
        <v>5.5172413793103443</v>
      </c>
      <c r="U2726">
        <v>19.472413793103453</v>
      </c>
      <c r="V2726">
        <v>3.4482758620689653</v>
      </c>
      <c r="W2726">
        <v>0</v>
      </c>
      <c r="X2726">
        <v>79.310344827586235</v>
      </c>
      <c r="Y2726">
        <v>20.689655172413797</v>
      </c>
      <c r="Z2726">
        <v>3.5721042336921398</v>
      </c>
      <c r="AA2726">
        <v>0</v>
      </c>
      <c r="AB2726">
        <v>1.2763279671256369</v>
      </c>
      <c r="AD2726">
        <v>33.440546633895153</v>
      </c>
      <c r="AF2726">
        <v>17.682926829268297</v>
      </c>
      <c r="AG2726">
        <v>18.91855673556903</v>
      </c>
      <c r="AH2726">
        <v>0</v>
      </c>
      <c r="AI2726">
        <v>27</v>
      </c>
      <c r="AJ2726">
        <v>104.85925925925925</v>
      </c>
      <c r="AK2726">
        <v>16.90069506447788</v>
      </c>
    </row>
    <row r="2727" spans="1:37">
      <c r="A2727">
        <v>18</v>
      </c>
      <c r="B2727">
        <v>487</v>
      </c>
      <c r="C2727">
        <v>2022</v>
      </c>
      <c r="E2727">
        <v>99</v>
      </c>
      <c r="G2727">
        <v>99</v>
      </c>
      <c r="H2727">
        <v>1</v>
      </c>
      <c r="I2727">
        <v>99</v>
      </c>
      <c r="J2727">
        <v>134</v>
      </c>
      <c r="K2727">
        <v>99</v>
      </c>
      <c r="L2727">
        <v>6</v>
      </c>
      <c r="M2727">
        <v>99</v>
      </c>
      <c r="N2727">
        <v>99</v>
      </c>
      <c r="O2727">
        <v>99</v>
      </c>
      <c r="P2727">
        <v>99</v>
      </c>
      <c r="Q2727">
        <v>74</v>
      </c>
      <c r="R2727">
        <v>502</v>
      </c>
      <c r="S2727">
        <v>6</v>
      </c>
      <c r="T2727">
        <v>5.6274900398406364</v>
      </c>
      <c r="U2727">
        <v>23.485099601593607</v>
      </c>
      <c r="V2727">
        <v>19.322709163346609</v>
      </c>
      <c r="W2727">
        <v>0.19920318725099595</v>
      </c>
      <c r="X2727">
        <v>96.41434262948205</v>
      </c>
      <c r="Y2727">
        <v>50</v>
      </c>
      <c r="Z2727">
        <v>4.7796217792446409</v>
      </c>
      <c r="AA2727">
        <v>0</v>
      </c>
      <c r="AB2727">
        <v>1.2634461169904498</v>
      </c>
      <c r="AD2727">
        <v>25.63549614547092</v>
      </c>
      <c r="AF2727">
        <v>30.277442702050664</v>
      </c>
      <c r="AG2727">
        <v>33.049008713631991</v>
      </c>
      <c r="AH2727">
        <v>0</v>
      </c>
      <c r="AI2727">
        <v>0</v>
      </c>
    </row>
    <row r="2728" spans="1:37">
      <c r="A2728">
        <v>18</v>
      </c>
      <c r="B2728">
        <v>488</v>
      </c>
      <c r="C2728">
        <v>2022</v>
      </c>
      <c r="E2728">
        <v>99</v>
      </c>
      <c r="G2728">
        <v>99</v>
      </c>
      <c r="H2728">
        <v>2</v>
      </c>
      <c r="I2728">
        <v>99</v>
      </c>
      <c r="J2728">
        <v>141</v>
      </c>
      <c r="K2728">
        <v>99</v>
      </c>
      <c r="L2728">
        <v>6</v>
      </c>
      <c r="M2728">
        <v>99</v>
      </c>
      <c r="N2728">
        <v>99</v>
      </c>
      <c r="O2728">
        <v>99</v>
      </c>
      <c r="P2728">
        <v>99</v>
      </c>
      <c r="Q2728">
        <v>52</v>
      </c>
      <c r="R2728">
        <v>269</v>
      </c>
      <c r="S2728">
        <v>6</v>
      </c>
      <c r="T2728">
        <v>6.940520446096655</v>
      </c>
      <c r="U2728">
        <v>23.564312267658</v>
      </c>
      <c r="V2728">
        <v>4.0892193308550189</v>
      </c>
      <c r="W2728">
        <v>1.8587360594795537</v>
      </c>
      <c r="X2728">
        <v>92.565055762081755</v>
      </c>
      <c r="Y2728">
        <v>54.646840148698914</v>
      </c>
      <c r="Z2728">
        <v>5.1009429107831412</v>
      </c>
      <c r="AA2728">
        <v>0</v>
      </c>
      <c r="AB2728">
        <v>1.6303902047798804</v>
      </c>
      <c r="AD2728">
        <v>46.721539951316913</v>
      </c>
      <c r="AF2728">
        <v>37.887323943661961</v>
      </c>
      <c r="AG2728">
        <v>40.366551827346193</v>
      </c>
      <c r="AH2728">
        <v>0</v>
      </c>
      <c r="AI2728">
        <v>0</v>
      </c>
    </row>
    <row r="2729" spans="1:37">
      <c r="A2729">
        <v>18</v>
      </c>
      <c r="B2729">
        <v>489</v>
      </c>
      <c r="C2729">
        <v>2022</v>
      </c>
      <c r="E2729">
        <v>99</v>
      </c>
      <c r="G2729">
        <v>99</v>
      </c>
      <c r="H2729">
        <v>2</v>
      </c>
      <c r="I2729">
        <v>99</v>
      </c>
      <c r="J2729">
        <v>143</v>
      </c>
      <c r="K2729">
        <v>99</v>
      </c>
      <c r="L2729">
        <v>6</v>
      </c>
      <c r="M2729">
        <v>99</v>
      </c>
      <c r="N2729">
        <v>99</v>
      </c>
      <c r="O2729">
        <v>99</v>
      </c>
      <c r="P2729">
        <v>99</v>
      </c>
      <c r="Q2729">
        <v>8</v>
      </c>
      <c r="R2729">
        <v>34</v>
      </c>
      <c r="S2729">
        <v>6</v>
      </c>
      <c r="T2729">
        <v>5.2647058823529411</v>
      </c>
      <c r="U2729">
        <v>21.711764705882352</v>
      </c>
      <c r="V2729">
        <v>20.588235294117652</v>
      </c>
      <c r="W2729">
        <v>0</v>
      </c>
      <c r="X2729">
        <v>94.117647058823522</v>
      </c>
      <c r="Y2729">
        <v>38.235294117647058</v>
      </c>
      <c r="Z2729">
        <v>4.1327789188021589</v>
      </c>
      <c r="AA2729">
        <v>0</v>
      </c>
      <c r="AB2729">
        <v>1.1195803712161347</v>
      </c>
      <c r="AD2729">
        <v>28.346615247837882</v>
      </c>
      <c r="AF2729">
        <v>23.36288050573765</v>
      </c>
      <c r="AG2729">
        <v>23.831353305785122</v>
      </c>
      <c r="AH2729">
        <v>0</v>
      </c>
      <c r="AI2729">
        <v>0</v>
      </c>
    </row>
    <row r="2730" spans="1:37">
      <c r="A2730">
        <v>18</v>
      </c>
      <c r="B2730">
        <v>490</v>
      </c>
      <c r="C2730">
        <v>2022</v>
      </c>
      <c r="E2730">
        <v>99</v>
      </c>
      <c r="G2730">
        <v>99</v>
      </c>
      <c r="H2730">
        <v>2</v>
      </c>
      <c r="I2730">
        <v>99</v>
      </c>
      <c r="J2730">
        <v>147</v>
      </c>
      <c r="K2730">
        <v>99</v>
      </c>
      <c r="L2730">
        <v>6</v>
      </c>
      <c r="M2730">
        <v>99</v>
      </c>
      <c r="N2730">
        <v>99</v>
      </c>
      <c r="O2730">
        <v>99</v>
      </c>
      <c r="P2730">
        <v>99</v>
      </c>
      <c r="Q2730">
        <v>4</v>
      </c>
      <c r="R2730">
        <v>16</v>
      </c>
      <c r="S2730">
        <v>6</v>
      </c>
      <c r="T2730">
        <v>5.75</v>
      </c>
      <c r="U2730">
        <v>17.218749999999996</v>
      </c>
      <c r="V2730">
        <v>6.25</v>
      </c>
      <c r="W2730">
        <v>0</v>
      </c>
      <c r="X2730">
        <v>75</v>
      </c>
      <c r="Y2730">
        <v>6.25</v>
      </c>
      <c r="Z2730">
        <v>3.7545337177205034</v>
      </c>
      <c r="AA2730">
        <v>0</v>
      </c>
      <c r="AB2730">
        <v>1.299038105676658</v>
      </c>
      <c r="AD2730">
        <v>-4.9015513547156315</v>
      </c>
      <c r="AF2730">
        <v>40</v>
      </c>
      <c r="AG2730">
        <v>38.742792856138379</v>
      </c>
      <c r="AH2730">
        <v>0</v>
      </c>
      <c r="AI2730">
        <v>0</v>
      </c>
    </row>
    <row r="2731" spans="1:37">
      <c r="A2731">
        <v>18</v>
      </c>
      <c r="B2731">
        <v>491</v>
      </c>
      <c r="C2731">
        <v>2022</v>
      </c>
      <c r="E2731">
        <v>99</v>
      </c>
      <c r="G2731">
        <v>99</v>
      </c>
      <c r="H2731">
        <v>1</v>
      </c>
      <c r="I2731">
        <v>99</v>
      </c>
      <c r="J2731">
        <v>155</v>
      </c>
      <c r="K2731">
        <v>99</v>
      </c>
      <c r="L2731">
        <v>6</v>
      </c>
      <c r="M2731">
        <v>99</v>
      </c>
      <c r="N2731">
        <v>99</v>
      </c>
      <c r="O2731">
        <v>99</v>
      </c>
      <c r="P2731">
        <v>99</v>
      </c>
      <c r="Q2731">
        <v>52</v>
      </c>
      <c r="R2731">
        <v>472</v>
      </c>
      <c r="S2731">
        <v>6</v>
      </c>
      <c r="T2731">
        <v>6.2902542372881358</v>
      </c>
      <c r="U2731">
        <v>24.052605932203377</v>
      </c>
      <c r="V2731">
        <v>13.771186440677967</v>
      </c>
      <c r="W2731">
        <v>2.5423728813559321</v>
      </c>
      <c r="X2731">
        <v>96.61016949152544</v>
      </c>
      <c r="Y2731">
        <v>58.47457627118645</v>
      </c>
      <c r="Z2731">
        <v>4.6215595299399501</v>
      </c>
      <c r="AA2731">
        <v>0</v>
      </c>
      <c r="AB2731">
        <v>1.8198733248262755</v>
      </c>
      <c r="AD2731">
        <v>39.268525477373359</v>
      </c>
      <c r="AF2731">
        <v>29.797979797979789</v>
      </c>
      <c r="AG2731">
        <v>33.298644892337258</v>
      </c>
      <c r="AH2731">
        <v>0</v>
      </c>
      <c r="AI2731">
        <v>0</v>
      </c>
    </row>
    <row r="2732" spans="1:37">
      <c r="A2732">
        <v>18</v>
      </c>
      <c r="B2732">
        <v>492</v>
      </c>
      <c r="C2732">
        <v>2022</v>
      </c>
      <c r="E2732">
        <v>99</v>
      </c>
      <c r="G2732">
        <v>99</v>
      </c>
      <c r="H2732">
        <v>2</v>
      </c>
      <c r="I2732">
        <v>99</v>
      </c>
      <c r="J2732">
        <v>160</v>
      </c>
      <c r="K2732">
        <v>99</v>
      </c>
      <c r="L2732">
        <v>6</v>
      </c>
      <c r="M2732">
        <v>99</v>
      </c>
      <c r="N2732">
        <v>99</v>
      </c>
      <c r="O2732">
        <v>99</v>
      </c>
      <c r="P2732">
        <v>99</v>
      </c>
      <c r="Q2732">
        <v>14</v>
      </c>
      <c r="R2732">
        <v>78</v>
      </c>
      <c r="S2732">
        <v>6</v>
      </c>
      <c r="T2732">
        <v>6.7692307692307692</v>
      </c>
      <c r="U2732">
        <v>19.211538461538456</v>
      </c>
      <c r="V2732">
        <v>0</v>
      </c>
      <c r="W2732">
        <v>6.4102564102564097</v>
      </c>
      <c r="X2732">
        <v>64.102564102564102</v>
      </c>
      <c r="Y2732">
        <v>30.769230769230759</v>
      </c>
      <c r="Z2732">
        <v>7.5409647204576782</v>
      </c>
      <c r="AA2732">
        <v>0</v>
      </c>
      <c r="AB2732">
        <v>2.1716298789989379</v>
      </c>
      <c r="AD2732">
        <v>54.105125256399823</v>
      </c>
      <c r="AF2732">
        <v>46.428571428571438</v>
      </c>
      <c r="AG2732">
        <v>48.288863109048719</v>
      </c>
      <c r="AH2732">
        <v>19.230769230769223</v>
      </c>
      <c r="AI2732">
        <v>0</v>
      </c>
    </row>
    <row r="2733" spans="1:37">
      <c r="A2733">
        <v>18</v>
      </c>
      <c r="B2733">
        <v>493</v>
      </c>
      <c r="C2733">
        <v>2022</v>
      </c>
      <c r="E2733">
        <v>99</v>
      </c>
      <c r="G2733">
        <v>99</v>
      </c>
      <c r="H2733">
        <v>1</v>
      </c>
      <c r="I2733">
        <v>99</v>
      </c>
      <c r="J2733">
        <v>171</v>
      </c>
      <c r="K2733">
        <v>99</v>
      </c>
      <c r="L2733">
        <v>6</v>
      </c>
      <c r="M2733">
        <v>99</v>
      </c>
      <c r="N2733">
        <v>99</v>
      </c>
      <c r="O2733">
        <v>99</v>
      </c>
      <c r="P2733">
        <v>99</v>
      </c>
      <c r="R2733">
        <v>0</v>
      </c>
    </row>
    <row r="2734" spans="1:37">
      <c r="A2734">
        <v>18</v>
      </c>
      <c r="B2734">
        <v>494</v>
      </c>
      <c r="C2734">
        <v>2022</v>
      </c>
      <c r="E2734">
        <v>99</v>
      </c>
      <c r="G2734">
        <v>99</v>
      </c>
      <c r="H2734">
        <v>2</v>
      </c>
      <c r="I2734">
        <v>99</v>
      </c>
      <c r="J2734">
        <v>175</v>
      </c>
      <c r="K2734">
        <v>99</v>
      </c>
      <c r="L2734">
        <v>6</v>
      </c>
      <c r="M2734">
        <v>99</v>
      </c>
      <c r="N2734">
        <v>99</v>
      </c>
      <c r="O2734">
        <v>99</v>
      </c>
      <c r="P2734">
        <v>99</v>
      </c>
      <c r="Q2734">
        <v>16</v>
      </c>
      <c r="R2734">
        <v>80</v>
      </c>
      <c r="S2734">
        <v>6</v>
      </c>
      <c r="T2734">
        <v>7.1749999999999998</v>
      </c>
      <c r="U2734">
        <v>24.993749999999995</v>
      </c>
      <c r="V2734">
        <v>6.25</v>
      </c>
      <c r="W2734">
        <v>3.75</v>
      </c>
      <c r="X2734">
        <v>96.25</v>
      </c>
      <c r="Y2734">
        <v>68.75</v>
      </c>
      <c r="Z2734">
        <v>4.8559073238170658</v>
      </c>
      <c r="AA2734">
        <v>0</v>
      </c>
      <c r="AB2734">
        <v>1.5714245129817723</v>
      </c>
      <c r="AD2734">
        <v>47.257756489809424</v>
      </c>
      <c r="AF2734">
        <v>15.904572564612327</v>
      </c>
      <c r="AG2734">
        <v>18.756683739517076</v>
      </c>
      <c r="AH2734">
        <v>0</v>
      </c>
      <c r="AI2734">
        <v>0</v>
      </c>
    </row>
    <row r="2735" spans="1:37">
      <c r="A2735">
        <v>18</v>
      </c>
      <c r="B2735">
        <v>495</v>
      </c>
      <c r="C2735">
        <v>2022</v>
      </c>
      <c r="E2735">
        <v>99</v>
      </c>
      <c r="G2735">
        <v>99</v>
      </c>
      <c r="H2735">
        <v>2</v>
      </c>
      <c r="I2735">
        <v>99</v>
      </c>
      <c r="J2735">
        <v>177</v>
      </c>
      <c r="K2735">
        <v>99</v>
      </c>
      <c r="L2735">
        <v>6</v>
      </c>
      <c r="M2735">
        <v>99</v>
      </c>
      <c r="N2735">
        <v>99</v>
      </c>
      <c r="O2735">
        <v>99</v>
      </c>
      <c r="P2735">
        <v>99</v>
      </c>
      <c r="Q2735">
        <v>15</v>
      </c>
      <c r="R2735">
        <v>39</v>
      </c>
      <c r="S2735">
        <v>6</v>
      </c>
      <c r="T2735">
        <v>5.5128205128205119</v>
      </c>
      <c r="U2735">
        <v>22.915384615384621</v>
      </c>
      <c r="V2735">
        <v>15.38461538461538</v>
      </c>
      <c r="W2735">
        <v>0</v>
      </c>
      <c r="X2735">
        <v>89.743589743589737</v>
      </c>
      <c r="Y2735">
        <v>46.15384615384616</v>
      </c>
      <c r="Z2735">
        <v>5.0053068484302283</v>
      </c>
      <c r="AA2735">
        <v>0</v>
      </c>
      <c r="AB2735">
        <v>1.2784564986992737</v>
      </c>
      <c r="AD2735">
        <v>22.716575707964779</v>
      </c>
      <c r="AF2735">
        <v>27.272727272727277</v>
      </c>
      <c r="AG2735">
        <v>29.425128407743991</v>
      </c>
      <c r="AH2735">
        <v>0</v>
      </c>
    </row>
    <row r="2736" spans="1:37">
      <c r="A2736">
        <v>18</v>
      </c>
      <c r="B2736">
        <v>496</v>
      </c>
      <c r="C2736">
        <v>2022</v>
      </c>
      <c r="E2736">
        <v>99</v>
      </c>
      <c r="G2736">
        <v>99</v>
      </c>
      <c r="H2736">
        <v>2</v>
      </c>
      <c r="I2736">
        <v>99</v>
      </c>
      <c r="J2736">
        <v>178</v>
      </c>
      <c r="K2736">
        <v>99</v>
      </c>
      <c r="L2736">
        <v>6</v>
      </c>
      <c r="M2736">
        <v>99</v>
      </c>
      <c r="N2736">
        <v>99</v>
      </c>
      <c r="O2736">
        <v>99</v>
      </c>
      <c r="P2736">
        <v>99</v>
      </c>
      <c r="Q2736">
        <v>10</v>
      </c>
      <c r="R2736">
        <v>74</v>
      </c>
      <c r="S2736">
        <v>6</v>
      </c>
      <c r="T2736">
        <v>6.0945945945945939</v>
      </c>
      <c r="U2736">
        <v>22.354054054054064</v>
      </c>
      <c r="V2736">
        <v>5.4054054054054061</v>
      </c>
      <c r="W2736">
        <v>2.7027027027027031</v>
      </c>
      <c r="X2736">
        <v>90.540540540540519</v>
      </c>
      <c r="Y2736">
        <v>41.891891891891902</v>
      </c>
      <c r="Z2736">
        <v>5.5949830130212979</v>
      </c>
      <c r="AA2736">
        <v>0</v>
      </c>
      <c r="AB2736">
        <v>1.8171028241363496</v>
      </c>
      <c r="AD2736">
        <v>50.698523655812387</v>
      </c>
      <c r="AF2736">
        <v>32.173913043478258</v>
      </c>
      <c r="AG2736">
        <v>36.854182911885935</v>
      </c>
      <c r="AH2736">
        <v>1.3513513513513515</v>
      </c>
      <c r="AI2736">
        <v>0</v>
      </c>
    </row>
    <row r="2737" spans="1:35">
      <c r="A2737">
        <v>18</v>
      </c>
      <c r="B2737">
        <v>497</v>
      </c>
      <c r="C2737">
        <v>2022</v>
      </c>
      <c r="E2737">
        <v>99</v>
      </c>
      <c r="G2737">
        <v>99</v>
      </c>
      <c r="H2737">
        <v>2</v>
      </c>
      <c r="I2737">
        <v>99</v>
      </c>
      <c r="J2737">
        <v>181</v>
      </c>
      <c r="K2737">
        <v>99</v>
      </c>
      <c r="L2737">
        <v>6</v>
      </c>
      <c r="M2737">
        <v>99</v>
      </c>
      <c r="N2737">
        <v>99</v>
      </c>
      <c r="O2737">
        <v>99</v>
      </c>
      <c r="P2737">
        <v>99</v>
      </c>
      <c r="Q2737">
        <v>15</v>
      </c>
      <c r="R2737">
        <v>124</v>
      </c>
      <c r="S2737">
        <v>6</v>
      </c>
      <c r="T2737">
        <v>6.040322580645161</v>
      </c>
      <c r="U2737">
        <v>20.875000000000004</v>
      </c>
      <c r="V2737">
        <v>2.4193548387096779</v>
      </c>
      <c r="W2737">
        <v>0</v>
      </c>
      <c r="X2737">
        <v>89.51612903225805</v>
      </c>
      <c r="Y2737">
        <v>22.58064516129032</v>
      </c>
      <c r="Z2737">
        <v>4.0822516122608565</v>
      </c>
      <c r="AA2737">
        <v>0</v>
      </c>
      <c r="AB2737">
        <v>1.618438083902378</v>
      </c>
      <c r="AD2737">
        <v>37.232130830594905</v>
      </c>
      <c r="AF2737">
        <v>37.575757575757571</v>
      </c>
      <c r="AG2737">
        <v>37.148925788257593</v>
      </c>
      <c r="AH2737">
        <v>0</v>
      </c>
      <c r="AI2737">
        <v>0</v>
      </c>
    </row>
    <row r="2738" spans="1:35">
      <c r="A2738">
        <v>18</v>
      </c>
      <c r="B2738">
        <v>498</v>
      </c>
      <c r="C2738">
        <v>2022</v>
      </c>
      <c r="E2738">
        <v>99</v>
      </c>
      <c r="G2738">
        <v>99</v>
      </c>
      <c r="H2738">
        <v>1</v>
      </c>
      <c r="I2738">
        <v>99</v>
      </c>
      <c r="J2738">
        <v>262</v>
      </c>
      <c r="K2738">
        <v>99</v>
      </c>
      <c r="L2738">
        <v>6</v>
      </c>
      <c r="M2738">
        <v>99</v>
      </c>
      <c r="N2738">
        <v>99</v>
      </c>
      <c r="O2738">
        <v>99</v>
      </c>
      <c r="P2738">
        <v>99</v>
      </c>
      <c r="R2738">
        <v>0</v>
      </c>
    </row>
    <row r="2739" spans="1:35">
      <c r="A2739">
        <v>18</v>
      </c>
      <c r="B2739">
        <v>499</v>
      </c>
      <c r="C2739">
        <v>2022</v>
      </c>
      <c r="E2739">
        <v>99</v>
      </c>
      <c r="G2739">
        <v>99</v>
      </c>
      <c r="H2739">
        <v>1</v>
      </c>
      <c r="I2739">
        <v>99</v>
      </c>
      <c r="J2739">
        <v>309</v>
      </c>
      <c r="K2739">
        <v>99</v>
      </c>
      <c r="L2739">
        <v>6</v>
      </c>
      <c r="M2739">
        <v>99</v>
      </c>
      <c r="N2739">
        <v>99</v>
      </c>
      <c r="O2739">
        <v>99</v>
      </c>
      <c r="P2739">
        <v>99</v>
      </c>
      <c r="Q2739">
        <v>27</v>
      </c>
      <c r="R2739">
        <v>120</v>
      </c>
      <c r="S2739">
        <v>6</v>
      </c>
      <c r="T2739">
        <v>6.7</v>
      </c>
      <c r="U2739">
        <v>19.514166666666672</v>
      </c>
      <c r="V2739">
        <v>0</v>
      </c>
      <c r="W2739">
        <v>8.3333333333333357</v>
      </c>
      <c r="X2739">
        <v>71.666666666666686</v>
      </c>
      <c r="Y2739">
        <v>25.833333333333329</v>
      </c>
      <c r="Z2739">
        <v>5.3789295067781762</v>
      </c>
      <c r="AA2739">
        <v>0</v>
      </c>
      <c r="AB2739">
        <v>2.1118712081942874</v>
      </c>
      <c r="AD2739">
        <v>53.751129001892096</v>
      </c>
      <c r="AF2739">
        <v>38.961038961038952</v>
      </c>
      <c r="AG2739">
        <v>40.134713605045775</v>
      </c>
      <c r="AH2739">
        <v>5.833333333333333</v>
      </c>
      <c r="AI2739">
        <v>0</v>
      </c>
    </row>
    <row r="2740" spans="1:35">
      <c r="A2740">
        <v>18</v>
      </c>
      <c r="B2740">
        <v>500</v>
      </c>
      <c r="C2740">
        <v>2022</v>
      </c>
      <c r="E2740">
        <v>99</v>
      </c>
      <c r="G2740">
        <v>99</v>
      </c>
      <c r="H2740">
        <v>2</v>
      </c>
      <c r="I2740">
        <v>99</v>
      </c>
      <c r="J2740">
        <v>470</v>
      </c>
      <c r="K2740">
        <v>99</v>
      </c>
      <c r="L2740">
        <v>6</v>
      </c>
      <c r="M2740">
        <v>99</v>
      </c>
      <c r="N2740">
        <v>99</v>
      </c>
      <c r="O2740">
        <v>99</v>
      </c>
      <c r="P2740">
        <v>99</v>
      </c>
      <c r="Q2740">
        <v>9</v>
      </c>
      <c r="R2740">
        <v>69</v>
      </c>
      <c r="S2740">
        <v>6</v>
      </c>
      <c r="T2740">
        <v>5.0869565217391308</v>
      </c>
      <c r="U2740">
        <v>18.952173913043477</v>
      </c>
      <c r="V2740">
        <v>1.4492753623188404</v>
      </c>
      <c r="W2740">
        <v>0</v>
      </c>
      <c r="X2740">
        <v>82.608695652173907</v>
      </c>
      <c r="Y2740">
        <v>4.3478260869565215</v>
      </c>
      <c r="Z2740">
        <v>3.205322055114066</v>
      </c>
      <c r="AA2740">
        <v>0</v>
      </c>
      <c r="AB2740">
        <v>0.50329725664304725</v>
      </c>
      <c r="AD2740">
        <v>11.30772938083533</v>
      </c>
      <c r="AF2740">
        <v>19.060773480662988</v>
      </c>
      <c r="AG2740">
        <v>18.344672792312547</v>
      </c>
      <c r="AH2740">
        <v>4.3478260869565215</v>
      </c>
      <c r="AI2740">
        <v>0</v>
      </c>
    </row>
    <row r="2741" spans="1:35">
      <c r="A2741">
        <v>18</v>
      </c>
      <c r="B2741">
        <v>501</v>
      </c>
      <c r="C2741">
        <v>2022</v>
      </c>
      <c r="E2741">
        <v>99</v>
      </c>
      <c r="G2741">
        <v>99</v>
      </c>
      <c r="H2741">
        <v>2</v>
      </c>
      <c r="I2741">
        <v>99</v>
      </c>
      <c r="J2741">
        <v>629</v>
      </c>
      <c r="K2741">
        <v>99</v>
      </c>
      <c r="L2741">
        <v>6</v>
      </c>
      <c r="M2741">
        <v>99</v>
      </c>
      <c r="N2741">
        <v>99</v>
      </c>
      <c r="O2741">
        <v>99</v>
      </c>
      <c r="P2741">
        <v>99</v>
      </c>
      <c r="Q2741">
        <v>6</v>
      </c>
      <c r="R2741">
        <v>129</v>
      </c>
      <c r="S2741">
        <v>6</v>
      </c>
      <c r="T2741">
        <v>6.9767441860465107</v>
      </c>
      <c r="U2741">
        <v>23.186821705426368</v>
      </c>
      <c r="V2741">
        <v>6.9767441860465107</v>
      </c>
      <c r="W2741">
        <v>6.9767441860465107</v>
      </c>
      <c r="X2741">
        <v>96.899224806201573</v>
      </c>
      <c r="Y2741">
        <v>54.263565891472865</v>
      </c>
      <c r="Z2741">
        <v>3.7163452048200591</v>
      </c>
      <c r="AA2741">
        <v>0</v>
      </c>
      <c r="AB2741">
        <v>1.8861597763713125</v>
      </c>
      <c r="AD2741">
        <v>46.354945653937072</v>
      </c>
      <c r="AF2741">
        <v>50.194552529182886</v>
      </c>
      <c r="AG2741">
        <v>50.367089886505241</v>
      </c>
      <c r="AH2741">
        <v>0</v>
      </c>
    </row>
    <row r="2742" spans="1:35">
      <c r="A2742">
        <v>18</v>
      </c>
      <c r="B2742">
        <v>502</v>
      </c>
      <c r="C2742">
        <v>2022</v>
      </c>
      <c r="E2742">
        <v>99</v>
      </c>
      <c r="G2742">
        <v>99</v>
      </c>
      <c r="H2742">
        <v>1</v>
      </c>
      <c r="I2742">
        <v>99</v>
      </c>
      <c r="J2742">
        <v>643</v>
      </c>
      <c r="K2742">
        <v>99</v>
      </c>
      <c r="L2742">
        <v>6</v>
      </c>
      <c r="M2742">
        <v>99</v>
      </c>
      <c r="N2742">
        <v>99</v>
      </c>
      <c r="O2742">
        <v>99</v>
      </c>
      <c r="P2742">
        <v>99</v>
      </c>
      <c r="Q2742">
        <v>19</v>
      </c>
      <c r="R2742">
        <v>91</v>
      </c>
      <c r="S2742">
        <v>6</v>
      </c>
      <c r="T2742">
        <v>6.3516483516483504</v>
      </c>
      <c r="U2742">
        <v>23.694945054945059</v>
      </c>
      <c r="V2742">
        <v>9.8901098901098887</v>
      </c>
      <c r="W2742">
        <v>3.2967032967032961</v>
      </c>
      <c r="X2742">
        <v>94.505494505494525</v>
      </c>
      <c r="Y2742">
        <v>43.956043956043942</v>
      </c>
      <c r="Z2742">
        <v>6.188405744319093</v>
      </c>
      <c r="AA2742">
        <v>0</v>
      </c>
      <c r="AB2742">
        <v>1.8479190932626195</v>
      </c>
      <c r="AD2742">
        <v>25.526614540474153</v>
      </c>
      <c r="AF2742">
        <v>29.449838187702273</v>
      </c>
      <c r="AG2742">
        <v>33.37140593127743</v>
      </c>
      <c r="AH2742">
        <v>0</v>
      </c>
      <c r="AI2742">
        <v>0</v>
      </c>
    </row>
    <row r="2743" spans="1:35">
      <c r="A2743">
        <v>18</v>
      </c>
      <c r="B2743">
        <v>503</v>
      </c>
      <c r="C2743">
        <v>2022</v>
      </c>
      <c r="E2743">
        <v>99</v>
      </c>
      <c r="G2743">
        <v>99</v>
      </c>
      <c r="H2743">
        <v>2</v>
      </c>
      <c r="I2743">
        <v>99</v>
      </c>
      <c r="J2743">
        <v>704</v>
      </c>
      <c r="K2743">
        <v>99</v>
      </c>
      <c r="L2743">
        <v>6</v>
      </c>
      <c r="M2743">
        <v>99</v>
      </c>
      <c r="N2743">
        <v>99</v>
      </c>
      <c r="O2743">
        <v>99</v>
      </c>
      <c r="P2743">
        <v>99</v>
      </c>
      <c r="Q2743">
        <v>4</v>
      </c>
      <c r="R2743">
        <v>11</v>
      </c>
      <c r="S2743">
        <v>6</v>
      </c>
      <c r="T2743">
        <v>6.3636363636363633</v>
      </c>
      <c r="U2743">
        <v>23.263636363636369</v>
      </c>
      <c r="V2743">
        <v>18.181818181818183</v>
      </c>
      <c r="W2743">
        <v>9.0909090909090917</v>
      </c>
      <c r="X2743">
        <v>100</v>
      </c>
      <c r="Y2743">
        <v>54.545454545454554</v>
      </c>
      <c r="Z2743">
        <v>3.1600554446438296</v>
      </c>
      <c r="AA2743">
        <v>0</v>
      </c>
      <c r="AB2743">
        <v>1.9666643320712671</v>
      </c>
      <c r="AD2743">
        <v>46.87581234958828</v>
      </c>
      <c r="AF2743">
        <v>37.931034482758605</v>
      </c>
      <c r="AG2743">
        <v>38.632246376811594</v>
      </c>
      <c r="AH2743">
        <v>0</v>
      </c>
    </row>
    <row r="2744" spans="1:35">
      <c r="A2744">
        <v>18</v>
      </c>
      <c r="B2744">
        <v>504</v>
      </c>
      <c r="C2744">
        <v>2022</v>
      </c>
      <c r="E2744">
        <v>99</v>
      </c>
      <c r="G2744">
        <v>99</v>
      </c>
      <c r="H2744">
        <v>1</v>
      </c>
      <c r="I2744">
        <v>99</v>
      </c>
      <c r="J2744">
        <v>802</v>
      </c>
      <c r="K2744">
        <v>99</v>
      </c>
      <c r="L2744">
        <v>6</v>
      </c>
      <c r="M2744">
        <v>99</v>
      </c>
      <c r="N2744">
        <v>99</v>
      </c>
      <c r="O2744">
        <v>99</v>
      </c>
      <c r="P2744">
        <v>99</v>
      </c>
      <c r="R2744">
        <v>0</v>
      </c>
    </row>
    <row r="2745" spans="1:35">
      <c r="A2745">
        <v>18</v>
      </c>
      <c r="B2745">
        <v>505</v>
      </c>
      <c r="C2745">
        <v>2022</v>
      </c>
      <c r="E2745">
        <v>99</v>
      </c>
      <c r="G2745">
        <v>99</v>
      </c>
      <c r="H2745">
        <v>1</v>
      </c>
      <c r="I2745">
        <v>99</v>
      </c>
      <c r="J2745">
        <v>103</v>
      </c>
      <c r="K2745">
        <v>99</v>
      </c>
      <c r="L2745">
        <v>7</v>
      </c>
      <c r="M2745">
        <v>99</v>
      </c>
      <c r="N2745">
        <v>99</v>
      </c>
      <c r="O2745">
        <v>99</v>
      </c>
      <c r="P2745">
        <v>99</v>
      </c>
      <c r="R2745">
        <v>0</v>
      </c>
    </row>
    <row r="2746" spans="1:35">
      <c r="A2746">
        <v>18</v>
      </c>
      <c r="B2746">
        <v>506</v>
      </c>
      <c r="C2746">
        <v>2022</v>
      </c>
      <c r="E2746">
        <v>99</v>
      </c>
      <c r="G2746">
        <v>99</v>
      </c>
      <c r="H2746">
        <v>2</v>
      </c>
      <c r="I2746">
        <v>99</v>
      </c>
      <c r="J2746">
        <v>106</v>
      </c>
      <c r="K2746">
        <v>99</v>
      </c>
      <c r="L2746">
        <v>7</v>
      </c>
      <c r="M2746">
        <v>99</v>
      </c>
      <c r="N2746">
        <v>99</v>
      </c>
      <c r="O2746">
        <v>99</v>
      </c>
      <c r="P2746">
        <v>99</v>
      </c>
      <c r="R2746">
        <v>0</v>
      </c>
    </row>
    <row r="2747" spans="1:35">
      <c r="A2747">
        <v>18</v>
      </c>
      <c r="B2747">
        <v>507</v>
      </c>
      <c r="C2747">
        <v>2022</v>
      </c>
      <c r="E2747">
        <v>99</v>
      </c>
      <c r="G2747">
        <v>99</v>
      </c>
      <c r="H2747">
        <v>1</v>
      </c>
      <c r="I2747">
        <v>99</v>
      </c>
      <c r="J2747">
        <v>110</v>
      </c>
      <c r="K2747">
        <v>99</v>
      </c>
      <c r="L2747">
        <v>7</v>
      </c>
      <c r="M2747">
        <v>99</v>
      </c>
      <c r="N2747">
        <v>99</v>
      </c>
      <c r="O2747">
        <v>99</v>
      </c>
      <c r="P2747">
        <v>99</v>
      </c>
      <c r="R2747">
        <v>0</v>
      </c>
    </row>
    <row r="2748" spans="1:35">
      <c r="A2748">
        <v>18</v>
      </c>
      <c r="B2748">
        <v>508</v>
      </c>
      <c r="C2748">
        <v>2022</v>
      </c>
      <c r="E2748">
        <v>99</v>
      </c>
      <c r="G2748">
        <v>99</v>
      </c>
      <c r="H2748">
        <v>1</v>
      </c>
      <c r="I2748">
        <v>99</v>
      </c>
      <c r="J2748">
        <v>111</v>
      </c>
      <c r="K2748">
        <v>99</v>
      </c>
      <c r="L2748">
        <v>7</v>
      </c>
      <c r="M2748">
        <v>99</v>
      </c>
      <c r="N2748">
        <v>99</v>
      </c>
      <c r="O2748">
        <v>99</v>
      </c>
      <c r="P2748">
        <v>99</v>
      </c>
      <c r="R2748">
        <v>0</v>
      </c>
    </row>
    <row r="2749" spans="1:35">
      <c r="A2749">
        <v>18</v>
      </c>
      <c r="B2749">
        <v>509</v>
      </c>
      <c r="C2749">
        <v>2022</v>
      </c>
      <c r="E2749">
        <v>99</v>
      </c>
      <c r="G2749">
        <v>99</v>
      </c>
      <c r="H2749">
        <v>1</v>
      </c>
      <c r="I2749">
        <v>99</v>
      </c>
      <c r="J2749">
        <v>116</v>
      </c>
      <c r="K2749">
        <v>99</v>
      </c>
      <c r="L2749">
        <v>7</v>
      </c>
      <c r="M2749">
        <v>99</v>
      </c>
      <c r="N2749">
        <v>99</v>
      </c>
      <c r="O2749">
        <v>99</v>
      </c>
      <c r="P2749">
        <v>99</v>
      </c>
      <c r="R2749">
        <v>0</v>
      </c>
    </row>
    <row r="2750" spans="1:35">
      <c r="A2750">
        <v>18</v>
      </c>
      <c r="B2750">
        <v>510</v>
      </c>
      <c r="C2750">
        <v>2022</v>
      </c>
      <c r="E2750">
        <v>99</v>
      </c>
      <c r="G2750">
        <v>99</v>
      </c>
      <c r="H2750">
        <v>2</v>
      </c>
      <c r="I2750">
        <v>99</v>
      </c>
      <c r="J2750">
        <v>117</v>
      </c>
      <c r="K2750">
        <v>99</v>
      </c>
      <c r="L2750">
        <v>7</v>
      </c>
      <c r="M2750">
        <v>99</v>
      </c>
      <c r="N2750">
        <v>99</v>
      </c>
      <c r="O2750">
        <v>99</v>
      </c>
      <c r="P2750">
        <v>99</v>
      </c>
      <c r="R2750">
        <v>0</v>
      </c>
    </row>
    <row r="2751" spans="1:35">
      <c r="A2751">
        <v>18</v>
      </c>
      <c r="B2751">
        <v>511</v>
      </c>
      <c r="C2751">
        <v>2022</v>
      </c>
      <c r="E2751">
        <v>99</v>
      </c>
      <c r="G2751">
        <v>99</v>
      </c>
      <c r="H2751">
        <v>1</v>
      </c>
      <c r="I2751">
        <v>99</v>
      </c>
      <c r="J2751">
        <v>134</v>
      </c>
      <c r="K2751">
        <v>99</v>
      </c>
      <c r="L2751">
        <v>7</v>
      </c>
      <c r="M2751">
        <v>99</v>
      </c>
      <c r="N2751">
        <v>99</v>
      </c>
      <c r="O2751">
        <v>99</v>
      </c>
      <c r="P2751">
        <v>99</v>
      </c>
      <c r="R2751">
        <v>0</v>
      </c>
    </row>
    <row r="2752" spans="1:35">
      <c r="A2752">
        <v>18</v>
      </c>
      <c r="B2752">
        <v>512</v>
      </c>
      <c r="C2752">
        <v>2022</v>
      </c>
      <c r="E2752">
        <v>99</v>
      </c>
      <c r="G2752">
        <v>99</v>
      </c>
      <c r="H2752">
        <v>2</v>
      </c>
      <c r="I2752">
        <v>99</v>
      </c>
      <c r="J2752">
        <v>141</v>
      </c>
      <c r="K2752">
        <v>99</v>
      </c>
      <c r="L2752">
        <v>7</v>
      </c>
      <c r="M2752">
        <v>99</v>
      </c>
      <c r="N2752">
        <v>99</v>
      </c>
      <c r="O2752">
        <v>99</v>
      </c>
      <c r="P2752">
        <v>99</v>
      </c>
      <c r="R2752">
        <v>0</v>
      </c>
    </row>
    <row r="2753" spans="1:18">
      <c r="A2753">
        <v>18</v>
      </c>
      <c r="B2753">
        <v>513</v>
      </c>
      <c r="C2753">
        <v>2022</v>
      </c>
      <c r="E2753">
        <v>99</v>
      </c>
      <c r="G2753">
        <v>99</v>
      </c>
      <c r="H2753">
        <v>2</v>
      </c>
      <c r="I2753">
        <v>99</v>
      </c>
      <c r="J2753">
        <v>143</v>
      </c>
      <c r="K2753">
        <v>99</v>
      </c>
      <c r="L2753">
        <v>7</v>
      </c>
      <c r="M2753">
        <v>99</v>
      </c>
      <c r="N2753">
        <v>99</v>
      </c>
      <c r="O2753">
        <v>99</v>
      </c>
      <c r="P2753">
        <v>99</v>
      </c>
      <c r="R2753">
        <v>0</v>
      </c>
    </row>
    <row r="2754" spans="1:18">
      <c r="A2754">
        <v>18</v>
      </c>
      <c r="B2754">
        <v>514</v>
      </c>
      <c r="C2754">
        <v>2022</v>
      </c>
      <c r="E2754">
        <v>99</v>
      </c>
      <c r="G2754">
        <v>99</v>
      </c>
      <c r="H2754">
        <v>2</v>
      </c>
      <c r="I2754">
        <v>99</v>
      </c>
      <c r="J2754">
        <v>147</v>
      </c>
      <c r="K2754">
        <v>99</v>
      </c>
      <c r="L2754">
        <v>7</v>
      </c>
      <c r="M2754">
        <v>99</v>
      </c>
      <c r="N2754">
        <v>99</v>
      </c>
      <c r="O2754">
        <v>99</v>
      </c>
      <c r="P2754">
        <v>99</v>
      </c>
      <c r="R2754">
        <v>0</v>
      </c>
    </row>
    <row r="2755" spans="1:18">
      <c r="A2755">
        <v>18</v>
      </c>
      <c r="B2755">
        <v>515</v>
      </c>
      <c r="C2755">
        <v>2022</v>
      </c>
      <c r="E2755">
        <v>99</v>
      </c>
      <c r="G2755">
        <v>99</v>
      </c>
      <c r="H2755">
        <v>1</v>
      </c>
      <c r="I2755">
        <v>99</v>
      </c>
      <c r="J2755">
        <v>155</v>
      </c>
      <c r="K2755">
        <v>99</v>
      </c>
      <c r="L2755">
        <v>7</v>
      </c>
      <c r="M2755">
        <v>99</v>
      </c>
      <c r="N2755">
        <v>99</v>
      </c>
      <c r="O2755">
        <v>99</v>
      </c>
      <c r="P2755">
        <v>99</v>
      </c>
      <c r="R2755">
        <v>0</v>
      </c>
    </row>
    <row r="2756" spans="1:18">
      <c r="A2756">
        <v>18</v>
      </c>
      <c r="B2756">
        <v>516</v>
      </c>
      <c r="C2756">
        <v>2022</v>
      </c>
      <c r="E2756">
        <v>99</v>
      </c>
      <c r="G2756">
        <v>99</v>
      </c>
      <c r="H2756">
        <v>2</v>
      </c>
      <c r="I2756">
        <v>99</v>
      </c>
      <c r="J2756">
        <v>160</v>
      </c>
      <c r="K2756">
        <v>99</v>
      </c>
      <c r="L2756">
        <v>7</v>
      </c>
      <c r="M2756">
        <v>99</v>
      </c>
      <c r="N2756">
        <v>99</v>
      </c>
      <c r="O2756">
        <v>99</v>
      </c>
      <c r="P2756">
        <v>99</v>
      </c>
      <c r="R2756">
        <v>0</v>
      </c>
    </row>
    <row r="2757" spans="1:18">
      <c r="A2757">
        <v>18</v>
      </c>
      <c r="B2757">
        <v>517</v>
      </c>
      <c r="C2757">
        <v>2022</v>
      </c>
      <c r="E2757">
        <v>99</v>
      </c>
      <c r="G2757">
        <v>99</v>
      </c>
      <c r="H2757">
        <v>1</v>
      </c>
      <c r="I2757">
        <v>99</v>
      </c>
      <c r="J2757">
        <v>171</v>
      </c>
      <c r="K2757">
        <v>99</v>
      </c>
      <c r="L2757">
        <v>7</v>
      </c>
      <c r="M2757">
        <v>99</v>
      </c>
      <c r="N2757">
        <v>99</v>
      </c>
      <c r="O2757">
        <v>99</v>
      </c>
      <c r="P2757">
        <v>99</v>
      </c>
      <c r="R2757">
        <v>0</v>
      </c>
    </row>
    <row r="2758" spans="1:18">
      <c r="A2758">
        <v>18</v>
      </c>
      <c r="B2758">
        <v>518</v>
      </c>
      <c r="C2758">
        <v>2022</v>
      </c>
      <c r="E2758">
        <v>99</v>
      </c>
      <c r="G2758">
        <v>99</v>
      </c>
      <c r="H2758">
        <v>2</v>
      </c>
      <c r="I2758">
        <v>99</v>
      </c>
      <c r="J2758">
        <v>175</v>
      </c>
      <c r="K2758">
        <v>99</v>
      </c>
      <c r="L2758">
        <v>7</v>
      </c>
      <c r="M2758">
        <v>99</v>
      </c>
      <c r="N2758">
        <v>99</v>
      </c>
      <c r="O2758">
        <v>99</v>
      </c>
      <c r="P2758">
        <v>99</v>
      </c>
      <c r="R2758">
        <v>0</v>
      </c>
    </row>
    <row r="2759" spans="1:18">
      <c r="A2759">
        <v>18</v>
      </c>
      <c r="B2759">
        <v>519</v>
      </c>
      <c r="C2759">
        <v>2022</v>
      </c>
      <c r="E2759">
        <v>99</v>
      </c>
      <c r="G2759">
        <v>99</v>
      </c>
      <c r="H2759">
        <v>2</v>
      </c>
      <c r="I2759">
        <v>99</v>
      </c>
      <c r="J2759">
        <v>177</v>
      </c>
      <c r="K2759">
        <v>99</v>
      </c>
      <c r="L2759">
        <v>7</v>
      </c>
      <c r="M2759">
        <v>99</v>
      </c>
      <c r="N2759">
        <v>99</v>
      </c>
      <c r="O2759">
        <v>99</v>
      </c>
      <c r="P2759">
        <v>99</v>
      </c>
      <c r="R2759">
        <v>0</v>
      </c>
    </row>
    <row r="2760" spans="1:18">
      <c r="A2760">
        <v>18</v>
      </c>
      <c r="B2760">
        <v>520</v>
      </c>
      <c r="C2760">
        <v>2022</v>
      </c>
      <c r="E2760">
        <v>99</v>
      </c>
      <c r="G2760">
        <v>99</v>
      </c>
      <c r="H2760">
        <v>2</v>
      </c>
      <c r="I2760">
        <v>99</v>
      </c>
      <c r="J2760">
        <v>178</v>
      </c>
      <c r="K2760">
        <v>99</v>
      </c>
      <c r="L2760">
        <v>7</v>
      </c>
      <c r="M2760">
        <v>99</v>
      </c>
      <c r="N2760">
        <v>99</v>
      </c>
      <c r="O2760">
        <v>99</v>
      </c>
      <c r="P2760">
        <v>99</v>
      </c>
      <c r="R2760">
        <v>0</v>
      </c>
    </row>
    <row r="2761" spans="1:18">
      <c r="A2761">
        <v>18</v>
      </c>
      <c r="B2761">
        <v>521</v>
      </c>
      <c r="C2761">
        <v>2022</v>
      </c>
      <c r="E2761">
        <v>99</v>
      </c>
      <c r="G2761">
        <v>99</v>
      </c>
      <c r="H2761">
        <v>2</v>
      </c>
      <c r="I2761">
        <v>99</v>
      </c>
      <c r="J2761">
        <v>181</v>
      </c>
      <c r="K2761">
        <v>99</v>
      </c>
      <c r="L2761">
        <v>7</v>
      </c>
      <c r="M2761">
        <v>99</v>
      </c>
      <c r="N2761">
        <v>99</v>
      </c>
      <c r="O2761">
        <v>99</v>
      </c>
      <c r="P2761">
        <v>99</v>
      </c>
      <c r="R2761">
        <v>0</v>
      </c>
    </row>
    <row r="2762" spans="1:18">
      <c r="A2762">
        <v>18</v>
      </c>
      <c r="B2762">
        <v>522</v>
      </c>
      <c r="C2762">
        <v>2022</v>
      </c>
      <c r="E2762">
        <v>99</v>
      </c>
      <c r="G2762">
        <v>99</v>
      </c>
      <c r="H2762">
        <v>1</v>
      </c>
      <c r="I2762">
        <v>99</v>
      </c>
      <c r="J2762">
        <v>262</v>
      </c>
      <c r="K2762">
        <v>99</v>
      </c>
      <c r="L2762">
        <v>7</v>
      </c>
      <c r="M2762">
        <v>99</v>
      </c>
      <c r="N2762">
        <v>99</v>
      </c>
      <c r="O2762">
        <v>99</v>
      </c>
      <c r="P2762">
        <v>99</v>
      </c>
      <c r="R2762">
        <v>0</v>
      </c>
    </row>
    <row r="2763" spans="1:18">
      <c r="A2763">
        <v>18</v>
      </c>
      <c r="B2763">
        <v>523</v>
      </c>
      <c r="C2763">
        <v>2022</v>
      </c>
      <c r="E2763">
        <v>99</v>
      </c>
      <c r="G2763">
        <v>99</v>
      </c>
      <c r="H2763">
        <v>1</v>
      </c>
      <c r="I2763">
        <v>99</v>
      </c>
      <c r="J2763">
        <v>309</v>
      </c>
      <c r="K2763">
        <v>99</v>
      </c>
      <c r="L2763">
        <v>7</v>
      </c>
      <c r="M2763">
        <v>99</v>
      </c>
      <c r="N2763">
        <v>99</v>
      </c>
      <c r="O2763">
        <v>99</v>
      </c>
      <c r="P2763">
        <v>99</v>
      </c>
      <c r="R2763">
        <v>0</v>
      </c>
    </row>
    <row r="2764" spans="1:18">
      <c r="A2764">
        <v>18</v>
      </c>
      <c r="B2764">
        <v>524</v>
      </c>
      <c r="C2764">
        <v>2022</v>
      </c>
      <c r="E2764">
        <v>99</v>
      </c>
      <c r="G2764">
        <v>99</v>
      </c>
      <c r="H2764">
        <v>2</v>
      </c>
      <c r="I2764">
        <v>99</v>
      </c>
      <c r="J2764">
        <v>470</v>
      </c>
      <c r="K2764">
        <v>99</v>
      </c>
      <c r="L2764">
        <v>7</v>
      </c>
      <c r="M2764">
        <v>99</v>
      </c>
      <c r="N2764">
        <v>99</v>
      </c>
      <c r="O2764">
        <v>99</v>
      </c>
      <c r="P2764">
        <v>99</v>
      </c>
      <c r="R2764">
        <v>0</v>
      </c>
    </row>
    <row r="2765" spans="1:18">
      <c r="A2765">
        <v>18</v>
      </c>
      <c r="B2765">
        <v>525</v>
      </c>
      <c r="C2765">
        <v>2022</v>
      </c>
      <c r="E2765">
        <v>99</v>
      </c>
      <c r="G2765">
        <v>99</v>
      </c>
      <c r="H2765">
        <v>2</v>
      </c>
      <c r="I2765">
        <v>99</v>
      </c>
      <c r="J2765">
        <v>629</v>
      </c>
      <c r="K2765">
        <v>99</v>
      </c>
      <c r="L2765">
        <v>7</v>
      </c>
      <c r="M2765">
        <v>99</v>
      </c>
      <c r="N2765">
        <v>99</v>
      </c>
      <c r="O2765">
        <v>99</v>
      </c>
      <c r="P2765">
        <v>99</v>
      </c>
      <c r="R2765">
        <v>0</v>
      </c>
    </row>
    <row r="2766" spans="1:18">
      <c r="A2766">
        <v>18</v>
      </c>
      <c r="B2766">
        <v>526</v>
      </c>
      <c r="C2766">
        <v>2022</v>
      </c>
      <c r="E2766">
        <v>99</v>
      </c>
      <c r="G2766">
        <v>99</v>
      </c>
      <c r="H2766">
        <v>1</v>
      </c>
      <c r="I2766">
        <v>99</v>
      </c>
      <c r="J2766">
        <v>643</v>
      </c>
      <c r="K2766">
        <v>99</v>
      </c>
      <c r="L2766">
        <v>7</v>
      </c>
      <c r="M2766">
        <v>99</v>
      </c>
      <c r="N2766">
        <v>99</v>
      </c>
      <c r="O2766">
        <v>99</v>
      </c>
      <c r="P2766">
        <v>99</v>
      </c>
      <c r="R2766">
        <v>0</v>
      </c>
    </row>
    <row r="2767" spans="1:18">
      <c r="A2767">
        <v>18</v>
      </c>
      <c r="B2767">
        <v>527</v>
      </c>
      <c r="C2767">
        <v>2022</v>
      </c>
      <c r="E2767">
        <v>99</v>
      </c>
      <c r="G2767">
        <v>99</v>
      </c>
      <c r="H2767">
        <v>2</v>
      </c>
      <c r="I2767">
        <v>99</v>
      </c>
      <c r="J2767">
        <v>704</v>
      </c>
      <c r="K2767">
        <v>99</v>
      </c>
      <c r="L2767">
        <v>7</v>
      </c>
      <c r="M2767">
        <v>99</v>
      </c>
      <c r="N2767">
        <v>99</v>
      </c>
      <c r="O2767">
        <v>99</v>
      </c>
      <c r="P2767">
        <v>99</v>
      </c>
      <c r="R2767">
        <v>0</v>
      </c>
    </row>
    <row r="2768" spans="1:18">
      <c r="A2768">
        <v>18</v>
      </c>
      <c r="B2768">
        <v>528</v>
      </c>
      <c r="C2768">
        <v>2022</v>
      </c>
      <c r="E2768">
        <v>99</v>
      </c>
      <c r="G2768">
        <v>99</v>
      </c>
      <c r="H2768">
        <v>1</v>
      </c>
      <c r="I2768">
        <v>99</v>
      </c>
      <c r="J2768">
        <v>802</v>
      </c>
      <c r="K2768">
        <v>99</v>
      </c>
      <c r="L2768">
        <v>7</v>
      </c>
      <c r="M2768">
        <v>99</v>
      </c>
      <c r="N2768">
        <v>99</v>
      </c>
      <c r="O2768">
        <v>99</v>
      </c>
      <c r="P2768">
        <v>99</v>
      </c>
      <c r="R2768">
        <v>0</v>
      </c>
    </row>
    <row r="2769" spans="1:37">
      <c r="A2769">
        <v>18</v>
      </c>
      <c r="B2769">
        <v>529</v>
      </c>
      <c r="C2769">
        <v>2022</v>
      </c>
      <c r="E2769">
        <v>99</v>
      </c>
      <c r="G2769">
        <v>99</v>
      </c>
      <c r="H2769">
        <v>1</v>
      </c>
      <c r="I2769">
        <v>99</v>
      </c>
      <c r="J2769">
        <v>103</v>
      </c>
      <c r="K2769">
        <v>99</v>
      </c>
      <c r="L2769">
        <v>8</v>
      </c>
      <c r="M2769">
        <v>99</v>
      </c>
      <c r="N2769">
        <v>99</v>
      </c>
      <c r="O2769">
        <v>99</v>
      </c>
      <c r="P2769">
        <v>99</v>
      </c>
      <c r="Q2769">
        <v>16</v>
      </c>
      <c r="R2769">
        <v>76</v>
      </c>
      <c r="S2769">
        <v>8</v>
      </c>
      <c r="T2769">
        <v>7.0921052631578956</v>
      </c>
      <c r="U2769">
        <v>25.636842105263167</v>
      </c>
      <c r="V2769">
        <v>5.2631578947368443</v>
      </c>
      <c r="W2769">
        <v>7.8947368421052637</v>
      </c>
      <c r="X2769">
        <v>93.421052631578945</v>
      </c>
      <c r="Y2769">
        <v>63.15789473684211</v>
      </c>
      <c r="Z2769">
        <v>6.4559405956892757</v>
      </c>
      <c r="AA2769">
        <v>0</v>
      </c>
      <c r="AB2769">
        <v>2.0077326277941343</v>
      </c>
      <c r="AD2769">
        <v>53.430485269650141</v>
      </c>
      <c r="AF2769">
        <v>42.222222222222221</v>
      </c>
      <c r="AG2769">
        <v>47.299298424489606</v>
      </c>
      <c r="AH2769">
        <v>0</v>
      </c>
      <c r="AI2769">
        <v>0</v>
      </c>
    </row>
    <row r="2770" spans="1:37">
      <c r="A2770">
        <v>18</v>
      </c>
      <c r="B2770">
        <v>530</v>
      </c>
      <c r="C2770">
        <v>2022</v>
      </c>
      <c r="E2770">
        <v>99</v>
      </c>
      <c r="G2770">
        <v>99</v>
      </c>
      <c r="H2770">
        <v>2</v>
      </c>
      <c r="I2770">
        <v>99</v>
      </c>
      <c r="J2770">
        <v>106</v>
      </c>
      <c r="K2770">
        <v>99</v>
      </c>
      <c r="L2770">
        <v>8</v>
      </c>
      <c r="M2770">
        <v>99</v>
      </c>
      <c r="N2770">
        <v>99</v>
      </c>
      <c r="O2770">
        <v>99</v>
      </c>
      <c r="P2770">
        <v>99</v>
      </c>
      <c r="Q2770">
        <v>7</v>
      </c>
      <c r="R2770">
        <v>64</v>
      </c>
      <c r="S2770">
        <v>8</v>
      </c>
      <c r="T2770">
        <v>6.828125</v>
      </c>
      <c r="U2770">
        <v>21.196875000000006</v>
      </c>
      <c r="V2770">
        <v>0</v>
      </c>
      <c r="W2770">
        <v>4.6875</v>
      </c>
      <c r="X2770">
        <v>84.375</v>
      </c>
      <c r="Y2770">
        <v>28.125</v>
      </c>
      <c r="Z2770">
        <v>4.7891142431951881</v>
      </c>
      <c r="AA2770">
        <v>0</v>
      </c>
      <c r="AB2770">
        <v>1.7280289304218843</v>
      </c>
      <c r="AD2770">
        <v>64.923598436633682</v>
      </c>
      <c r="AF2770">
        <v>58.71559633027524</v>
      </c>
      <c r="AG2770">
        <v>52.199007272307504</v>
      </c>
      <c r="AH2770">
        <v>0</v>
      </c>
      <c r="AI2770">
        <v>0</v>
      </c>
    </row>
    <row r="2771" spans="1:37">
      <c r="A2771">
        <v>18</v>
      </c>
      <c r="B2771">
        <v>531</v>
      </c>
      <c r="C2771">
        <v>2022</v>
      </c>
      <c r="E2771">
        <v>99</v>
      </c>
      <c r="G2771">
        <v>99</v>
      </c>
      <c r="H2771">
        <v>1</v>
      </c>
      <c r="I2771">
        <v>99</v>
      </c>
      <c r="J2771">
        <v>110</v>
      </c>
      <c r="K2771">
        <v>99</v>
      </c>
      <c r="L2771">
        <v>8</v>
      </c>
      <c r="M2771">
        <v>99</v>
      </c>
      <c r="N2771">
        <v>99</v>
      </c>
      <c r="O2771">
        <v>99</v>
      </c>
      <c r="P2771">
        <v>99</v>
      </c>
      <c r="Q2771">
        <v>34</v>
      </c>
      <c r="R2771">
        <v>93</v>
      </c>
      <c r="S2771">
        <v>8</v>
      </c>
      <c r="T2771">
        <v>9.2903225806451601</v>
      </c>
      <c r="U2771">
        <v>30.454838709677432</v>
      </c>
      <c r="V2771">
        <v>6.4516129032258052</v>
      </c>
      <c r="W2771">
        <v>49.462365591397848</v>
      </c>
      <c r="X2771">
        <v>98.924731182795696</v>
      </c>
      <c r="Y2771">
        <v>86.021505376344095</v>
      </c>
      <c r="Z2771">
        <v>6.546730549515785</v>
      </c>
      <c r="AA2771">
        <v>0</v>
      </c>
      <c r="AB2771">
        <v>2.1280545164478246</v>
      </c>
      <c r="AD2771">
        <v>36.724165774218129</v>
      </c>
      <c r="AF2771">
        <v>8.8403041825095077</v>
      </c>
      <c r="AG2771">
        <v>12.061270898452477</v>
      </c>
      <c r="AH2771">
        <v>0</v>
      </c>
      <c r="AI2771">
        <v>0</v>
      </c>
    </row>
    <row r="2772" spans="1:37">
      <c r="A2772">
        <v>18</v>
      </c>
      <c r="B2772">
        <v>532</v>
      </c>
      <c r="C2772">
        <v>2022</v>
      </c>
      <c r="E2772">
        <v>99</v>
      </c>
      <c r="G2772">
        <v>99</v>
      </c>
      <c r="H2772">
        <v>1</v>
      </c>
      <c r="I2772">
        <v>99</v>
      </c>
      <c r="J2772">
        <v>111</v>
      </c>
      <c r="K2772">
        <v>99</v>
      </c>
      <c r="L2772">
        <v>8</v>
      </c>
      <c r="M2772">
        <v>99</v>
      </c>
      <c r="N2772">
        <v>99</v>
      </c>
      <c r="O2772">
        <v>99</v>
      </c>
      <c r="P2772">
        <v>99</v>
      </c>
      <c r="Q2772">
        <v>6</v>
      </c>
      <c r="R2772">
        <v>20</v>
      </c>
      <c r="S2772">
        <v>8</v>
      </c>
      <c r="T2772">
        <v>6.35</v>
      </c>
      <c r="U2772">
        <v>25.190000000000005</v>
      </c>
      <c r="V2772">
        <v>20</v>
      </c>
      <c r="W2772">
        <v>0</v>
      </c>
      <c r="X2772">
        <v>90</v>
      </c>
      <c r="Y2772">
        <v>60</v>
      </c>
      <c r="Z2772">
        <v>6.0975322877373843</v>
      </c>
      <c r="AA2772">
        <v>0</v>
      </c>
      <c r="AB2772">
        <v>2.0068632240389488</v>
      </c>
      <c r="AD2772">
        <v>-25.018564106247421</v>
      </c>
      <c r="AF2772">
        <v>15.748031496062996</v>
      </c>
      <c r="AG2772">
        <v>17.814710042432811</v>
      </c>
      <c r="AH2772">
        <v>0</v>
      </c>
      <c r="AI2772">
        <v>0</v>
      </c>
    </row>
    <row r="2773" spans="1:37">
      <c r="A2773">
        <v>18</v>
      </c>
      <c r="B2773">
        <v>533</v>
      </c>
      <c r="C2773">
        <v>2022</v>
      </c>
      <c r="E2773">
        <v>99</v>
      </c>
      <c r="G2773">
        <v>99</v>
      </c>
      <c r="H2773">
        <v>1</v>
      </c>
      <c r="I2773">
        <v>99</v>
      </c>
      <c r="J2773">
        <v>116</v>
      </c>
      <c r="K2773">
        <v>99</v>
      </c>
      <c r="L2773">
        <v>8</v>
      </c>
      <c r="M2773">
        <v>99</v>
      </c>
      <c r="N2773">
        <v>99</v>
      </c>
      <c r="O2773">
        <v>99</v>
      </c>
      <c r="P2773">
        <v>99</v>
      </c>
      <c r="Q2773">
        <v>6</v>
      </c>
      <c r="R2773">
        <v>11</v>
      </c>
      <c r="S2773">
        <v>8</v>
      </c>
      <c r="T2773">
        <v>8.5454545454545432</v>
      </c>
      <c r="U2773">
        <v>31.763636363636358</v>
      </c>
      <c r="V2773">
        <v>0</v>
      </c>
      <c r="W2773">
        <v>27.272727272727277</v>
      </c>
      <c r="X2773">
        <v>100</v>
      </c>
      <c r="Y2773">
        <v>81.818181818181813</v>
      </c>
      <c r="Z2773">
        <v>6.0289110621273361</v>
      </c>
      <c r="AA2773">
        <v>0</v>
      </c>
      <c r="AB2773">
        <v>1.7248787237282099</v>
      </c>
      <c r="AD2773">
        <v>7.5339984158733744</v>
      </c>
      <c r="AF2773">
        <v>3.1428571428571423</v>
      </c>
      <c r="AG2773">
        <v>4.4543259485521549</v>
      </c>
      <c r="AH2773">
        <v>0</v>
      </c>
      <c r="AI2773">
        <v>0</v>
      </c>
    </row>
    <row r="2774" spans="1:37">
      <c r="A2774">
        <v>18</v>
      </c>
      <c r="B2774">
        <v>534</v>
      </c>
      <c r="C2774">
        <v>2022</v>
      </c>
      <c r="E2774">
        <v>99</v>
      </c>
      <c r="G2774">
        <v>99</v>
      </c>
      <c r="H2774">
        <v>2</v>
      </c>
      <c r="I2774">
        <v>99</v>
      </c>
      <c r="J2774">
        <v>117</v>
      </c>
      <c r="K2774">
        <v>99</v>
      </c>
      <c r="L2774">
        <v>8</v>
      </c>
      <c r="M2774">
        <v>99</v>
      </c>
      <c r="N2774">
        <v>99</v>
      </c>
      <c r="O2774">
        <v>99</v>
      </c>
      <c r="P2774">
        <v>99</v>
      </c>
      <c r="Q2774">
        <v>4</v>
      </c>
      <c r="R2774">
        <v>8</v>
      </c>
      <c r="S2774">
        <v>8</v>
      </c>
      <c r="T2774">
        <v>8.25</v>
      </c>
      <c r="U2774">
        <v>29.412500000000001</v>
      </c>
      <c r="V2774">
        <v>0</v>
      </c>
      <c r="W2774">
        <v>37.5</v>
      </c>
      <c r="X2774">
        <v>100</v>
      </c>
      <c r="Y2774">
        <v>100</v>
      </c>
      <c r="Z2774">
        <v>5.7084230528229103</v>
      </c>
      <c r="AA2774">
        <v>0</v>
      </c>
      <c r="AB2774">
        <v>1.3919410907075049</v>
      </c>
      <c r="AD2774">
        <v>-32.446433279593798</v>
      </c>
      <c r="AF2774">
        <v>4.8780487804878048</v>
      </c>
      <c r="AG2774">
        <v>7.8830111561526364</v>
      </c>
      <c r="AH2774">
        <v>0</v>
      </c>
      <c r="AI2774">
        <v>8</v>
      </c>
      <c r="AJ2774">
        <v>111.91249999999999</v>
      </c>
      <c r="AK2774">
        <v>20.824828985158419</v>
      </c>
    </row>
    <row r="2775" spans="1:37">
      <c r="A2775">
        <v>18</v>
      </c>
      <c r="B2775">
        <v>535</v>
      </c>
      <c r="C2775">
        <v>2022</v>
      </c>
      <c r="E2775">
        <v>99</v>
      </c>
      <c r="G2775">
        <v>99</v>
      </c>
      <c r="H2775">
        <v>1</v>
      </c>
      <c r="I2775">
        <v>99</v>
      </c>
      <c r="J2775">
        <v>134</v>
      </c>
      <c r="K2775">
        <v>99</v>
      </c>
      <c r="L2775">
        <v>8</v>
      </c>
      <c r="M2775">
        <v>99</v>
      </c>
      <c r="N2775">
        <v>99</v>
      </c>
      <c r="O2775">
        <v>99</v>
      </c>
      <c r="P2775">
        <v>99</v>
      </c>
      <c r="Q2775">
        <v>56</v>
      </c>
      <c r="R2775">
        <v>193</v>
      </c>
      <c r="S2775">
        <v>8</v>
      </c>
      <c r="T2775">
        <v>6.818652849740932</v>
      </c>
      <c r="U2775">
        <v>26.48341968911916</v>
      </c>
      <c r="V2775">
        <v>17.098445595854923</v>
      </c>
      <c r="W2775">
        <v>5.1813471502590689</v>
      </c>
      <c r="X2775">
        <v>98.44559585492226</v>
      </c>
      <c r="Y2775">
        <v>73.575129533678748</v>
      </c>
      <c r="Z2775">
        <v>5.2632425352137453</v>
      </c>
      <c r="AA2775">
        <v>0</v>
      </c>
      <c r="AB2775">
        <v>1.7553070524550975</v>
      </c>
      <c r="AD2775">
        <v>45.452970398468032</v>
      </c>
      <c r="AF2775">
        <v>11.640530759951751</v>
      </c>
      <c r="AG2775">
        <v>14.328267668063436</v>
      </c>
      <c r="AH2775">
        <v>0</v>
      </c>
      <c r="AI2775">
        <v>0</v>
      </c>
    </row>
    <row r="2776" spans="1:37">
      <c r="A2776">
        <v>18</v>
      </c>
      <c r="B2776">
        <v>536</v>
      </c>
      <c r="C2776">
        <v>2022</v>
      </c>
      <c r="E2776">
        <v>99</v>
      </c>
      <c r="G2776">
        <v>99</v>
      </c>
      <c r="H2776">
        <v>2</v>
      </c>
      <c r="I2776">
        <v>99</v>
      </c>
      <c r="J2776">
        <v>141</v>
      </c>
      <c r="K2776">
        <v>99</v>
      </c>
      <c r="L2776">
        <v>8</v>
      </c>
      <c r="M2776">
        <v>99</v>
      </c>
      <c r="N2776">
        <v>99</v>
      </c>
      <c r="O2776">
        <v>99</v>
      </c>
      <c r="P2776">
        <v>99</v>
      </c>
      <c r="Q2776">
        <v>31</v>
      </c>
      <c r="R2776">
        <v>127</v>
      </c>
      <c r="S2776">
        <v>8</v>
      </c>
      <c r="T2776">
        <v>8.7086614173228387</v>
      </c>
      <c r="U2776">
        <v>28.873228346456695</v>
      </c>
      <c r="V2776">
        <v>2.3622047244094486</v>
      </c>
      <c r="W2776">
        <v>26.771653543307096</v>
      </c>
      <c r="X2776">
        <v>99.21259842519683</v>
      </c>
      <c r="Y2776">
        <v>88.188976377952756</v>
      </c>
      <c r="Z2776">
        <v>4.8012047178946444</v>
      </c>
      <c r="AA2776">
        <v>0</v>
      </c>
      <c r="AB2776">
        <v>1.4801055305027258</v>
      </c>
      <c r="AD2776">
        <v>34.704694739525003</v>
      </c>
      <c r="AF2776">
        <v>17.887323943661972</v>
      </c>
      <c r="AG2776">
        <v>23.351440161496779</v>
      </c>
      <c r="AH2776">
        <v>0</v>
      </c>
      <c r="AI2776">
        <v>0</v>
      </c>
    </row>
    <row r="2777" spans="1:37">
      <c r="A2777">
        <v>18</v>
      </c>
      <c r="B2777">
        <v>537</v>
      </c>
      <c r="C2777">
        <v>2022</v>
      </c>
      <c r="E2777">
        <v>99</v>
      </c>
      <c r="G2777">
        <v>99</v>
      </c>
      <c r="H2777">
        <v>2</v>
      </c>
      <c r="I2777">
        <v>99</v>
      </c>
      <c r="J2777">
        <v>143</v>
      </c>
      <c r="K2777">
        <v>99</v>
      </c>
      <c r="L2777">
        <v>8</v>
      </c>
      <c r="M2777">
        <v>99</v>
      </c>
      <c r="N2777">
        <v>99</v>
      </c>
      <c r="O2777">
        <v>99</v>
      </c>
      <c r="P2777">
        <v>99</v>
      </c>
      <c r="Q2777">
        <v>9</v>
      </c>
      <c r="R2777">
        <v>24</v>
      </c>
      <c r="S2777">
        <v>8</v>
      </c>
      <c r="T2777">
        <v>7.25</v>
      </c>
      <c r="U2777">
        <v>27.500000000000004</v>
      </c>
      <c r="V2777">
        <v>4.1666666666666679</v>
      </c>
      <c r="W2777">
        <v>12.5</v>
      </c>
      <c r="X2777">
        <v>95.833333333333314</v>
      </c>
      <c r="Y2777">
        <v>62.5</v>
      </c>
      <c r="Z2777">
        <v>7.0439098991019184</v>
      </c>
      <c r="AA2777">
        <v>0</v>
      </c>
      <c r="AB2777">
        <v>1.9843134832984433</v>
      </c>
      <c r="AD2777">
        <v>69.040390290512704</v>
      </c>
      <c r="AF2777">
        <v>16.491445062873638</v>
      </c>
      <c r="AG2777">
        <v>21.306818181818198</v>
      </c>
      <c r="AH2777">
        <v>0</v>
      </c>
      <c r="AI2777">
        <v>0</v>
      </c>
    </row>
    <row r="2778" spans="1:37">
      <c r="A2778">
        <v>18</v>
      </c>
      <c r="B2778">
        <v>538</v>
      </c>
      <c r="C2778">
        <v>2022</v>
      </c>
      <c r="E2778">
        <v>99</v>
      </c>
      <c r="G2778">
        <v>99</v>
      </c>
      <c r="H2778">
        <v>2</v>
      </c>
      <c r="I2778">
        <v>99</v>
      </c>
      <c r="J2778">
        <v>147</v>
      </c>
      <c r="K2778">
        <v>99</v>
      </c>
      <c r="L2778">
        <v>8</v>
      </c>
      <c r="M2778">
        <v>99</v>
      </c>
      <c r="N2778">
        <v>99</v>
      </c>
      <c r="O2778">
        <v>99</v>
      </c>
      <c r="P2778">
        <v>99</v>
      </c>
      <c r="Q2778">
        <v>5</v>
      </c>
      <c r="R2778">
        <v>16</v>
      </c>
      <c r="S2778">
        <v>8</v>
      </c>
      <c r="T2778">
        <v>8.1875</v>
      </c>
      <c r="U2778">
        <v>19.262499999999999</v>
      </c>
      <c r="V2778">
        <v>6.25</v>
      </c>
      <c r="W2778">
        <v>25</v>
      </c>
      <c r="X2778">
        <v>75</v>
      </c>
      <c r="Y2778">
        <v>25</v>
      </c>
      <c r="Z2778">
        <v>4.4850968495674675</v>
      </c>
      <c r="AA2778">
        <v>0</v>
      </c>
      <c r="AB2778">
        <v>1.975435078659888</v>
      </c>
      <c r="AD2778">
        <v>29.918464673165634</v>
      </c>
      <c r="AF2778">
        <v>40</v>
      </c>
      <c r="AG2778">
        <v>43.341302207847001</v>
      </c>
      <c r="AH2778">
        <v>0</v>
      </c>
      <c r="AI2778">
        <v>0</v>
      </c>
    </row>
    <row r="2779" spans="1:37">
      <c r="A2779">
        <v>18</v>
      </c>
      <c r="B2779">
        <v>539</v>
      </c>
      <c r="C2779">
        <v>2022</v>
      </c>
      <c r="E2779">
        <v>99</v>
      </c>
      <c r="G2779">
        <v>99</v>
      </c>
      <c r="H2779">
        <v>1</v>
      </c>
      <c r="I2779">
        <v>99</v>
      </c>
      <c r="J2779">
        <v>155</v>
      </c>
      <c r="K2779">
        <v>99</v>
      </c>
      <c r="L2779">
        <v>8</v>
      </c>
      <c r="M2779">
        <v>99</v>
      </c>
      <c r="N2779">
        <v>99</v>
      </c>
      <c r="O2779">
        <v>99</v>
      </c>
      <c r="P2779">
        <v>99</v>
      </c>
      <c r="Q2779">
        <v>38</v>
      </c>
      <c r="R2779">
        <v>102</v>
      </c>
      <c r="S2779">
        <v>8</v>
      </c>
      <c r="T2779">
        <v>8.794117647058826</v>
      </c>
      <c r="U2779">
        <v>28.955098039215692</v>
      </c>
      <c r="V2779">
        <v>4.9019607843137267</v>
      </c>
      <c r="W2779">
        <v>35.294117647058826</v>
      </c>
      <c r="X2779">
        <v>100</v>
      </c>
      <c r="Y2779">
        <v>91.17647058823529</v>
      </c>
      <c r="Z2779">
        <v>5.1141540893105697</v>
      </c>
      <c r="AA2779">
        <v>0</v>
      </c>
      <c r="AB2779">
        <v>2.0114292806024876</v>
      </c>
      <c r="AD2779">
        <v>40.137934804108646</v>
      </c>
      <c r="AF2779">
        <v>6.4393939393939394</v>
      </c>
      <c r="AG2779">
        <v>8.662587548472656</v>
      </c>
      <c r="AH2779">
        <v>0</v>
      </c>
      <c r="AI2779">
        <v>0</v>
      </c>
    </row>
    <row r="2780" spans="1:37">
      <c r="A2780">
        <v>18</v>
      </c>
      <c r="B2780">
        <v>540</v>
      </c>
      <c r="C2780">
        <v>2022</v>
      </c>
      <c r="E2780">
        <v>99</v>
      </c>
      <c r="G2780">
        <v>99</v>
      </c>
      <c r="H2780">
        <v>2</v>
      </c>
      <c r="I2780">
        <v>99</v>
      </c>
      <c r="J2780">
        <v>160</v>
      </c>
      <c r="K2780">
        <v>99</v>
      </c>
      <c r="L2780">
        <v>8</v>
      </c>
      <c r="M2780">
        <v>99</v>
      </c>
      <c r="N2780">
        <v>99</v>
      </c>
      <c r="O2780">
        <v>99</v>
      </c>
      <c r="P2780">
        <v>99</v>
      </c>
      <c r="Q2780">
        <v>11</v>
      </c>
      <c r="R2780">
        <v>22</v>
      </c>
      <c r="S2780">
        <v>8</v>
      </c>
      <c r="T2780">
        <v>7.5909090909090899</v>
      </c>
      <c r="U2780">
        <v>24.054545454545458</v>
      </c>
      <c r="V2780">
        <v>9.0909090909090917</v>
      </c>
      <c r="W2780">
        <v>9.0909090909090917</v>
      </c>
      <c r="X2780">
        <v>81.818181818181813</v>
      </c>
      <c r="Y2780">
        <v>50</v>
      </c>
      <c r="Z2780">
        <v>6.9827532517772912</v>
      </c>
      <c r="AA2780">
        <v>0</v>
      </c>
      <c r="AB2780">
        <v>1.6420356243807701</v>
      </c>
      <c r="AD2780">
        <v>34.922002599020658</v>
      </c>
      <c r="AF2780">
        <v>13.095238095238097</v>
      </c>
      <c r="AG2780">
        <v>17.053364269141539</v>
      </c>
      <c r="AH2780">
        <v>0</v>
      </c>
      <c r="AI2780">
        <v>0</v>
      </c>
    </row>
    <row r="2781" spans="1:37">
      <c r="A2781">
        <v>18</v>
      </c>
      <c r="B2781">
        <v>541</v>
      </c>
      <c r="C2781">
        <v>2022</v>
      </c>
      <c r="E2781">
        <v>99</v>
      </c>
      <c r="G2781">
        <v>99</v>
      </c>
      <c r="H2781">
        <v>1</v>
      </c>
      <c r="I2781">
        <v>99</v>
      </c>
      <c r="J2781">
        <v>171</v>
      </c>
      <c r="K2781">
        <v>99</v>
      </c>
      <c r="L2781">
        <v>8</v>
      </c>
      <c r="M2781">
        <v>99</v>
      </c>
      <c r="N2781">
        <v>99</v>
      </c>
      <c r="O2781">
        <v>99</v>
      </c>
      <c r="P2781">
        <v>99</v>
      </c>
      <c r="R2781">
        <v>0</v>
      </c>
    </row>
    <row r="2782" spans="1:37">
      <c r="A2782">
        <v>18</v>
      </c>
      <c r="B2782">
        <v>542</v>
      </c>
      <c r="C2782">
        <v>2022</v>
      </c>
      <c r="E2782">
        <v>99</v>
      </c>
      <c r="G2782">
        <v>99</v>
      </c>
      <c r="H2782">
        <v>2</v>
      </c>
      <c r="I2782">
        <v>99</v>
      </c>
      <c r="J2782">
        <v>175</v>
      </c>
      <c r="K2782">
        <v>99</v>
      </c>
      <c r="L2782">
        <v>8</v>
      </c>
      <c r="M2782">
        <v>99</v>
      </c>
      <c r="N2782">
        <v>99</v>
      </c>
      <c r="O2782">
        <v>99</v>
      </c>
      <c r="P2782">
        <v>99</v>
      </c>
      <c r="Q2782">
        <v>6</v>
      </c>
      <c r="R2782">
        <v>10</v>
      </c>
      <c r="S2782">
        <v>8</v>
      </c>
      <c r="T2782">
        <v>8.6</v>
      </c>
      <c r="U2782">
        <v>29.070000000000007</v>
      </c>
      <c r="V2782">
        <v>0</v>
      </c>
      <c r="W2782">
        <v>20</v>
      </c>
      <c r="X2782">
        <v>100</v>
      </c>
      <c r="Y2782">
        <v>90</v>
      </c>
      <c r="Z2782">
        <v>4.5836775628309487</v>
      </c>
      <c r="AA2782">
        <v>0</v>
      </c>
      <c r="AB2782">
        <v>1.200000000000004</v>
      </c>
      <c r="AD2782">
        <v>3.599729643682275</v>
      </c>
      <c r="AF2782">
        <v>1.9880715705765408</v>
      </c>
      <c r="AG2782">
        <v>2.7269657229695503</v>
      </c>
      <c r="AH2782">
        <v>0</v>
      </c>
      <c r="AI2782">
        <v>0</v>
      </c>
    </row>
    <row r="2783" spans="1:37">
      <c r="A2783">
        <v>18</v>
      </c>
      <c r="B2783">
        <v>543</v>
      </c>
      <c r="C2783">
        <v>2022</v>
      </c>
      <c r="E2783">
        <v>99</v>
      </c>
      <c r="G2783">
        <v>99</v>
      </c>
      <c r="H2783">
        <v>2</v>
      </c>
      <c r="I2783">
        <v>99</v>
      </c>
      <c r="J2783">
        <v>177</v>
      </c>
      <c r="K2783">
        <v>99</v>
      </c>
      <c r="L2783">
        <v>8</v>
      </c>
      <c r="M2783">
        <v>99</v>
      </c>
      <c r="N2783">
        <v>99</v>
      </c>
      <c r="O2783">
        <v>99</v>
      </c>
      <c r="P2783">
        <v>99</v>
      </c>
      <c r="Q2783">
        <v>10</v>
      </c>
      <c r="R2783">
        <v>26</v>
      </c>
      <c r="S2783">
        <v>8</v>
      </c>
      <c r="T2783">
        <v>7.3076923076923102</v>
      </c>
      <c r="U2783">
        <v>27.273076923076911</v>
      </c>
      <c r="V2783">
        <v>11.53846153846154</v>
      </c>
      <c r="W2783">
        <v>11.53846153846154</v>
      </c>
      <c r="X2783">
        <v>100</v>
      </c>
      <c r="Y2783">
        <v>73.076923076923109</v>
      </c>
      <c r="Z2783">
        <v>6.8432761886455697</v>
      </c>
      <c r="AA2783">
        <v>0</v>
      </c>
      <c r="AB2783">
        <v>1.8763555257923807</v>
      </c>
      <c r="AD2783">
        <v>-12.575858217344949</v>
      </c>
      <c r="AF2783">
        <v>18.181818181818183</v>
      </c>
      <c r="AG2783">
        <v>23.347161859607517</v>
      </c>
      <c r="AH2783">
        <v>0</v>
      </c>
    </row>
    <row r="2784" spans="1:37">
      <c r="A2784">
        <v>18</v>
      </c>
      <c r="B2784">
        <v>544</v>
      </c>
      <c r="C2784">
        <v>2022</v>
      </c>
      <c r="E2784">
        <v>99</v>
      </c>
      <c r="G2784">
        <v>99</v>
      </c>
      <c r="H2784">
        <v>2</v>
      </c>
      <c r="I2784">
        <v>99</v>
      </c>
      <c r="J2784">
        <v>178</v>
      </c>
      <c r="K2784">
        <v>99</v>
      </c>
      <c r="L2784">
        <v>8</v>
      </c>
      <c r="M2784">
        <v>99</v>
      </c>
      <c r="N2784">
        <v>99</v>
      </c>
      <c r="O2784">
        <v>99</v>
      </c>
      <c r="P2784">
        <v>99</v>
      </c>
      <c r="Q2784">
        <v>5</v>
      </c>
      <c r="R2784">
        <v>24</v>
      </c>
      <c r="S2784">
        <v>8</v>
      </c>
      <c r="T2784">
        <v>6.875</v>
      </c>
      <c r="U2784">
        <v>22.825000000000003</v>
      </c>
      <c r="V2784">
        <v>8.3333333333333357</v>
      </c>
      <c r="W2784">
        <v>8.3333333333333357</v>
      </c>
      <c r="X2784">
        <v>75</v>
      </c>
      <c r="Y2784">
        <v>62.5</v>
      </c>
      <c r="Z2784">
        <v>6.5634880208620698</v>
      </c>
      <c r="AA2784">
        <v>0</v>
      </c>
      <c r="AB2784">
        <v>1.8998355191963328</v>
      </c>
      <c r="AD2784">
        <v>72.601871681640404</v>
      </c>
      <c r="AF2784">
        <v>10.434782608695652</v>
      </c>
      <c r="AG2784">
        <v>12.204522669043111</v>
      </c>
      <c r="AH2784">
        <v>0</v>
      </c>
      <c r="AI2784">
        <v>0</v>
      </c>
    </row>
    <row r="2785" spans="1:35">
      <c r="A2785">
        <v>18</v>
      </c>
      <c r="B2785">
        <v>545</v>
      </c>
      <c r="C2785">
        <v>2022</v>
      </c>
      <c r="E2785">
        <v>99</v>
      </c>
      <c r="G2785">
        <v>99</v>
      </c>
      <c r="H2785">
        <v>2</v>
      </c>
      <c r="I2785">
        <v>99</v>
      </c>
      <c r="J2785">
        <v>181</v>
      </c>
      <c r="K2785">
        <v>99</v>
      </c>
      <c r="L2785">
        <v>8</v>
      </c>
      <c r="M2785">
        <v>99</v>
      </c>
      <c r="N2785">
        <v>99</v>
      </c>
      <c r="O2785">
        <v>99</v>
      </c>
      <c r="P2785">
        <v>99</v>
      </c>
      <c r="Q2785">
        <v>14</v>
      </c>
      <c r="R2785">
        <v>89</v>
      </c>
      <c r="S2785">
        <v>8</v>
      </c>
      <c r="T2785">
        <v>7.1910112359550569</v>
      </c>
      <c r="U2785">
        <v>26.752808988764045</v>
      </c>
      <c r="V2785">
        <v>12.359550561797752</v>
      </c>
      <c r="W2785">
        <v>12.359550561797752</v>
      </c>
      <c r="X2785">
        <v>97.752808988764031</v>
      </c>
      <c r="Y2785">
        <v>78.651685393258447</v>
      </c>
      <c r="Z2785">
        <v>5.5347338351935393</v>
      </c>
      <c r="AA2785">
        <v>0</v>
      </c>
      <c r="AB2785">
        <v>1.9993055226521703</v>
      </c>
      <c r="AD2785">
        <v>58.14162092629892</v>
      </c>
      <c r="AF2785">
        <v>26.969696969696969</v>
      </c>
      <c r="AG2785">
        <v>34.170984084157347</v>
      </c>
      <c r="AH2785">
        <v>0</v>
      </c>
      <c r="AI2785">
        <v>0</v>
      </c>
    </row>
    <row r="2786" spans="1:35">
      <c r="A2786">
        <v>18</v>
      </c>
      <c r="B2786">
        <v>546</v>
      </c>
      <c r="C2786">
        <v>2022</v>
      </c>
      <c r="E2786">
        <v>99</v>
      </c>
      <c r="G2786">
        <v>99</v>
      </c>
      <c r="H2786">
        <v>1</v>
      </c>
      <c r="I2786">
        <v>99</v>
      </c>
      <c r="J2786">
        <v>262</v>
      </c>
      <c r="K2786">
        <v>99</v>
      </c>
      <c r="L2786">
        <v>8</v>
      </c>
      <c r="M2786">
        <v>99</v>
      </c>
      <c r="N2786">
        <v>99</v>
      </c>
      <c r="O2786">
        <v>99</v>
      </c>
      <c r="P2786">
        <v>99</v>
      </c>
      <c r="R2786">
        <v>0</v>
      </c>
    </row>
    <row r="2787" spans="1:35">
      <c r="A2787">
        <v>18</v>
      </c>
      <c r="B2787">
        <v>547</v>
      </c>
      <c r="C2787">
        <v>2022</v>
      </c>
      <c r="E2787">
        <v>99</v>
      </c>
      <c r="G2787">
        <v>99</v>
      </c>
      <c r="H2787">
        <v>1</v>
      </c>
      <c r="I2787">
        <v>99</v>
      </c>
      <c r="J2787">
        <v>309</v>
      </c>
      <c r="K2787">
        <v>99</v>
      </c>
      <c r="L2787">
        <v>8</v>
      </c>
      <c r="M2787">
        <v>99</v>
      </c>
      <c r="N2787">
        <v>99</v>
      </c>
      <c r="O2787">
        <v>99</v>
      </c>
      <c r="P2787">
        <v>99</v>
      </c>
      <c r="Q2787">
        <v>16</v>
      </c>
      <c r="R2787">
        <v>46</v>
      </c>
      <c r="S2787">
        <v>8</v>
      </c>
      <c r="T2787">
        <v>7.804347826086957</v>
      </c>
      <c r="U2787">
        <v>22.102173913043476</v>
      </c>
      <c r="V2787">
        <v>2.1739130434782608</v>
      </c>
      <c r="W2787">
        <v>15.217391304347824</v>
      </c>
      <c r="X2787">
        <v>78.260869565217391</v>
      </c>
      <c r="Y2787">
        <v>36.956521739130437</v>
      </c>
      <c r="Z2787">
        <v>6.3828741355774694</v>
      </c>
      <c r="AA2787">
        <v>0</v>
      </c>
      <c r="AB2787">
        <v>2.0175271693380044</v>
      </c>
      <c r="AD2787">
        <v>57.636141740647247</v>
      </c>
      <c r="AF2787">
        <v>14.935064935064938</v>
      </c>
      <c r="AG2787">
        <v>17.425359064888774</v>
      </c>
      <c r="AH2787">
        <v>2.1739130434782608</v>
      </c>
      <c r="AI2787">
        <v>0</v>
      </c>
    </row>
    <row r="2788" spans="1:35">
      <c r="A2788">
        <v>18</v>
      </c>
      <c r="B2788">
        <v>548</v>
      </c>
      <c r="C2788">
        <v>2022</v>
      </c>
      <c r="E2788">
        <v>99</v>
      </c>
      <c r="G2788">
        <v>99</v>
      </c>
      <c r="H2788">
        <v>2</v>
      </c>
      <c r="I2788">
        <v>99</v>
      </c>
      <c r="J2788">
        <v>470</v>
      </c>
      <c r="K2788">
        <v>99</v>
      </c>
      <c r="L2788">
        <v>8</v>
      </c>
      <c r="M2788">
        <v>99</v>
      </c>
      <c r="N2788">
        <v>99</v>
      </c>
      <c r="O2788">
        <v>99</v>
      </c>
      <c r="P2788">
        <v>99</v>
      </c>
      <c r="Q2788">
        <v>18</v>
      </c>
      <c r="R2788">
        <v>145</v>
      </c>
      <c r="S2788">
        <v>8</v>
      </c>
      <c r="T2788">
        <v>6.1586206896551703</v>
      </c>
      <c r="U2788">
        <v>22.812413793103456</v>
      </c>
      <c r="V2788">
        <v>8.9655172413793096</v>
      </c>
      <c r="W2788">
        <v>2.7586206896551722</v>
      </c>
      <c r="X2788">
        <v>91.034482758620669</v>
      </c>
      <c r="Y2788">
        <v>47.586206896551715</v>
      </c>
      <c r="Z2788">
        <v>5.604774845625343</v>
      </c>
      <c r="AA2788">
        <v>0</v>
      </c>
      <c r="AB2788">
        <v>1.8029702010235349</v>
      </c>
      <c r="AD2788">
        <v>42.075429825001848</v>
      </c>
      <c r="AF2788">
        <v>40.055248618784525</v>
      </c>
      <c r="AG2788">
        <v>46.402468962614861</v>
      </c>
      <c r="AH2788">
        <v>6.2068965517241361</v>
      </c>
      <c r="AI2788">
        <v>0</v>
      </c>
    </row>
    <row r="2789" spans="1:35">
      <c r="A2789">
        <v>18</v>
      </c>
      <c r="B2789">
        <v>549</v>
      </c>
      <c r="C2789">
        <v>2022</v>
      </c>
      <c r="E2789">
        <v>99</v>
      </c>
      <c r="G2789">
        <v>99</v>
      </c>
      <c r="H2789">
        <v>2</v>
      </c>
      <c r="I2789">
        <v>99</v>
      </c>
      <c r="J2789">
        <v>629</v>
      </c>
      <c r="K2789">
        <v>99</v>
      </c>
      <c r="L2789">
        <v>8</v>
      </c>
      <c r="M2789">
        <v>99</v>
      </c>
      <c r="N2789">
        <v>99</v>
      </c>
      <c r="O2789">
        <v>99</v>
      </c>
      <c r="P2789">
        <v>99</v>
      </c>
      <c r="Q2789">
        <v>4</v>
      </c>
      <c r="R2789">
        <v>51</v>
      </c>
      <c r="S2789">
        <v>8</v>
      </c>
      <c r="T2789">
        <v>8.4117647058823515</v>
      </c>
      <c r="U2789">
        <v>28.962745098039207</v>
      </c>
      <c r="V2789">
        <v>11.76470588235294</v>
      </c>
      <c r="W2789">
        <v>35.294117647058826</v>
      </c>
      <c r="X2789">
        <v>100</v>
      </c>
      <c r="Y2789">
        <v>96.078431372549034</v>
      </c>
      <c r="Z2789">
        <v>4.850791760087299</v>
      </c>
      <c r="AA2789">
        <v>0</v>
      </c>
      <c r="AB2789">
        <v>2.3023983283271674</v>
      </c>
      <c r="AD2789">
        <v>14.410748164704527</v>
      </c>
      <c r="AF2789">
        <v>19.844357976653686</v>
      </c>
      <c r="AG2789">
        <v>24.872865658572717</v>
      </c>
      <c r="AH2789">
        <v>0</v>
      </c>
    </row>
    <row r="2790" spans="1:35">
      <c r="A2790">
        <v>18</v>
      </c>
      <c r="B2790">
        <v>550</v>
      </c>
      <c r="C2790">
        <v>2022</v>
      </c>
      <c r="E2790">
        <v>99</v>
      </c>
      <c r="G2790">
        <v>99</v>
      </c>
      <c r="H2790">
        <v>1</v>
      </c>
      <c r="I2790">
        <v>99</v>
      </c>
      <c r="J2790">
        <v>643</v>
      </c>
      <c r="K2790">
        <v>99</v>
      </c>
      <c r="L2790">
        <v>8</v>
      </c>
      <c r="M2790">
        <v>99</v>
      </c>
      <c r="N2790">
        <v>99</v>
      </c>
      <c r="O2790">
        <v>99</v>
      </c>
      <c r="P2790">
        <v>99</v>
      </c>
      <c r="Q2790">
        <v>12</v>
      </c>
      <c r="R2790">
        <v>20</v>
      </c>
      <c r="S2790">
        <v>8</v>
      </c>
      <c r="T2790">
        <v>8.15</v>
      </c>
      <c r="U2790">
        <v>27.38</v>
      </c>
      <c r="V2790">
        <v>0</v>
      </c>
      <c r="W2790">
        <v>30</v>
      </c>
      <c r="X2790">
        <v>100</v>
      </c>
      <c r="Y2790">
        <v>70</v>
      </c>
      <c r="Z2790">
        <v>5.9795986487388904</v>
      </c>
      <c r="AA2790">
        <v>0</v>
      </c>
      <c r="AB2790">
        <v>2.4140215409146619</v>
      </c>
      <c r="AD2790">
        <v>62.785420004251407</v>
      </c>
      <c r="AF2790">
        <v>6.4724919093851137</v>
      </c>
      <c r="AG2790">
        <v>8.475022209015469</v>
      </c>
      <c r="AH2790">
        <v>0</v>
      </c>
      <c r="AI2790">
        <v>0</v>
      </c>
    </row>
    <row r="2791" spans="1:35">
      <c r="A2791">
        <v>18</v>
      </c>
      <c r="B2791">
        <v>551</v>
      </c>
      <c r="C2791">
        <v>2022</v>
      </c>
      <c r="E2791">
        <v>99</v>
      </c>
      <c r="G2791">
        <v>99</v>
      </c>
      <c r="H2791">
        <v>2</v>
      </c>
      <c r="I2791">
        <v>99</v>
      </c>
      <c r="J2791">
        <v>704</v>
      </c>
      <c r="K2791">
        <v>99</v>
      </c>
      <c r="L2791">
        <v>8</v>
      </c>
      <c r="M2791">
        <v>99</v>
      </c>
      <c r="N2791">
        <v>99</v>
      </c>
      <c r="O2791">
        <v>99</v>
      </c>
      <c r="P2791">
        <v>99</v>
      </c>
      <c r="Q2791">
        <v>2</v>
      </c>
      <c r="R2791">
        <v>2</v>
      </c>
      <c r="S2791">
        <v>8</v>
      </c>
      <c r="T2791">
        <v>9.5</v>
      </c>
      <c r="U2791">
        <v>31.45</v>
      </c>
      <c r="V2791">
        <v>0</v>
      </c>
      <c r="W2791">
        <v>50</v>
      </c>
      <c r="X2791">
        <v>100</v>
      </c>
      <c r="Y2791">
        <v>100</v>
      </c>
      <c r="Z2791">
        <v>6.5499999999999936</v>
      </c>
      <c r="AA2791">
        <v>0</v>
      </c>
      <c r="AB2791">
        <v>1.5</v>
      </c>
      <c r="AD2791">
        <v>99.999999999999986</v>
      </c>
      <c r="AF2791">
        <v>6.8965517241379306</v>
      </c>
      <c r="AG2791">
        <v>9.4957729468599048</v>
      </c>
      <c r="AH2791">
        <v>0</v>
      </c>
    </row>
    <row r="2792" spans="1:35">
      <c r="A2792">
        <v>18</v>
      </c>
      <c r="B2792">
        <v>552</v>
      </c>
      <c r="C2792">
        <v>2022</v>
      </c>
      <c r="E2792">
        <v>99</v>
      </c>
      <c r="G2792">
        <v>99</v>
      </c>
      <c r="H2792">
        <v>1</v>
      </c>
      <c r="I2792">
        <v>99</v>
      </c>
      <c r="J2792">
        <v>802</v>
      </c>
      <c r="K2792">
        <v>99</v>
      </c>
      <c r="L2792">
        <v>8</v>
      </c>
      <c r="M2792">
        <v>99</v>
      </c>
      <c r="N2792">
        <v>99</v>
      </c>
      <c r="O2792">
        <v>99</v>
      </c>
      <c r="P2792">
        <v>99</v>
      </c>
      <c r="R2792">
        <v>0</v>
      </c>
    </row>
    <row r="2793" spans="1:35">
      <c r="A2793">
        <v>18</v>
      </c>
      <c r="B2793">
        <v>553</v>
      </c>
      <c r="C2793">
        <v>2022</v>
      </c>
      <c r="E2793">
        <v>99</v>
      </c>
      <c r="G2793">
        <v>99</v>
      </c>
      <c r="H2793">
        <v>1</v>
      </c>
      <c r="I2793">
        <v>99</v>
      </c>
      <c r="J2793">
        <v>103</v>
      </c>
      <c r="K2793">
        <v>99</v>
      </c>
      <c r="L2793">
        <v>9</v>
      </c>
      <c r="M2793">
        <v>99</v>
      </c>
      <c r="N2793">
        <v>99</v>
      </c>
      <c r="O2793">
        <v>99</v>
      </c>
      <c r="P2793">
        <v>99</v>
      </c>
      <c r="R2793">
        <v>0</v>
      </c>
    </row>
    <row r="2794" spans="1:35">
      <c r="A2794">
        <v>18</v>
      </c>
      <c r="B2794">
        <v>554</v>
      </c>
      <c r="C2794">
        <v>2022</v>
      </c>
      <c r="E2794">
        <v>99</v>
      </c>
      <c r="G2794">
        <v>99</v>
      </c>
      <c r="H2794">
        <v>2</v>
      </c>
      <c r="I2794">
        <v>99</v>
      </c>
      <c r="J2794">
        <v>106</v>
      </c>
      <c r="K2794">
        <v>99</v>
      </c>
      <c r="L2794">
        <v>9</v>
      </c>
      <c r="M2794">
        <v>99</v>
      </c>
      <c r="N2794">
        <v>99</v>
      </c>
      <c r="O2794">
        <v>99</v>
      </c>
      <c r="P2794">
        <v>99</v>
      </c>
      <c r="R2794">
        <v>0</v>
      </c>
    </row>
    <row r="2795" spans="1:35">
      <c r="A2795">
        <v>18</v>
      </c>
      <c r="B2795">
        <v>555</v>
      </c>
      <c r="C2795">
        <v>2022</v>
      </c>
      <c r="E2795">
        <v>99</v>
      </c>
      <c r="G2795">
        <v>99</v>
      </c>
      <c r="H2795">
        <v>1</v>
      </c>
      <c r="I2795">
        <v>99</v>
      </c>
      <c r="J2795">
        <v>110</v>
      </c>
      <c r="K2795">
        <v>99</v>
      </c>
      <c r="L2795">
        <v>9</v>
      </c>
      <c r="M2795">
        <v>99</v>
      </c>
      <c r="N2795">
        <v>99</v>
      </c>
      <c r="O2795">
        <v>99</v>
      </c>
      <c r="P2795">
        <v>99</v>
      </c>
      <c r="R2795">
        <v>0</v>
      </c>
    </row>
    <row r="2796" spans="1:35">
      <c r="A2796">
        <v>18</v>
      </c>
      <c r="B2796">
        <v>556</v>
      </c>
      <c r="C2796">
        <v>2022</v>
      </c>
      <c r="E2796">
        <v>99</v>
      </c>
      <c r="G2796">
        <v>99</v>
      </c>
      <c r="H2796">
        <v>1</v>
      </c>
      <c r="I2796">
        <v>99</v>
      </c>
      <c r="J2796">
        <v>111</v>
      </c>
      <c r="K2796">
        <v>99</v>
      </c>
      <c r="L2796">
        <v>9</v>
      </c>
      <c r="M2796">
        <v>99</v>
      </c>
      <c r="N2796">
        <v>99</v>
      </c>
      <c r="O2796">
        <v>99</v>
      </c>
      <c r="P2796">
        <v>99</v>
      </c>
      <c r="R2796">
        <v>0</v>
      </c>
    </row>
    <row r="2797" spans="1:35">
      <c r="A2797">
        <v>18</v>
      </c>
      <c r="B2797">
        <v>557</v>
      </c>
      <c r="C2797">
        <v>2022</v>
      </c>
      <c r="E2797">
        <v>99</v>
      </c>
      <c r="G2797">
        <v>99</v>
      </c>
      <c r="H2797">
        <v>1</v>
      </c>
      <c r="I2797">
        <v>99</v>
      </c>
      <c r="J2797">
        <v>116</v>
      </c>
      <c r="K2797">
        <v>99</v>
      </c>
      <c r="L2797">
        <v>9</v>
      </c>
      <c r="M2797">
        <v>99</v>
      </c>
      <c r="N2797">
        <v>99</v>
      </c>
      <c r="O2797">
        <v>99</v>
      </c>
      <c r="P2797">
        <v>99</v>
      </c>
      <c r="R2797">
        <v>0</v>
      </c>
    </row>
    <row r="2798" spans="1:35">
      <c r="A2798">
        <v>18</v>
      </c>
      <c r="B2798">
        <v>558</v>
      </c>
      <c r="C2798">
        <v>2022</v>
      </c>
      <c r="E2798">
        <v>99</v>
      </c>
      <c r="G2798">
        <v>99</v>
      </c>
      <c r="H2798">
        <v>2</v>
      </c>
      <c r="I2798">
        <v>99</v>
      </c>
      <c r="J2798">
        <v>117</v>
      </c>
      <c r="K2798">
        <v>99</v>
      </c>
      <c r="L2798">
        <v>9</v>
      </c>
      <c r="M2798">
        <v>99</v>
      </c>
      <c r="N2798">
        <v>99</v>
      </c>
      <c r="O2798">
        <v>99</v>
      </c>
      <c r="P2798">
        <v>99</v>
      </c>
      <c r="R2798">
        <v>0</v>
      </c>
    </row>
    <row r="2799" spans="1:35">
      <c r="A2799">
        <v>18</v>
      </c>
      <c r="B2799">
        <v>559</v>
      </c>
      <c r="C2799">
        <v>2022</v>
      </c>
      <c r="E2799">
        <v>99</v>
      </c>
      <c r="G2799">
        <v>99</v>
      </c>
      <c r="H2799">
        <v>1</v>
      </c>
      <c r="I2799">
        <v>99</v>
      </c>
      <c r="J2799">
        <v>134</v>
      </c>
      <c r="K2799">
        <v>99</v>
      </c>
      <c r="L2799">
        <v>9</v>
      </c>
      <c r="M2799">
        <v>99</v>
      </c>
      <c r="N2799">
        <v>99</v>
      </c>
      <c r="O2799">
        <v>99</v>
      </c>
      <c r="P2799">
        <v>99</v>
      </c>
      <c r="R2799">
        <v>0</v>
      </c>
    </row>
    <row r="2800" spans="1:35">
      <c r="A2800">
        <v>18</v>
      </c>
      <c r="B2800">
        <v>560</v>
      </c>
      <c r="C2800">
        <v>2022</v>
      </c>
      <c r="E2800">
        <v>99</v>
      </c>
      <c r="G2800">
        <v>99</v>
      </c>
      <c r="H2800">
        <v>2</v>
      </c>
      <c r="I2800">
        <v>99</v>
      </c>
      <c r="J2800">
        <v>141</v>
      </c>
      <c r="K2800">
        <v>99</v>
      </c>
      <c r="L2800">
        <v>9</v>
      </c>
      <c r="M2800">
        <v>99</v>
      </c>
      <c r="N2800">
        <v>99</v>
      </c>
      <c r="O2800">
        <v>99</v>
      </c>
      <c r="P2800">
        <v>99</v>
      </c>
      <c r="R2800">
        <v>0</v>
      </c>
    </row>
    <row r="2801" spans="1:18">
      <c r="A2801">
        <v>18</v>
      </c>
      <c r="B2801">
        <v>561</v>
      </c>
      <c r="C2801">
        <v>2022</v>
      </c>
      <c r="E2801">
        <v>99</v>
      </c>
      <c r="G2801">
        <v>99</v>
      </c>
      <c r="H2801">
        <v>2</v>
      </c>
      <c r="I2801">
        <v>99</v>
      </c>
      <c r="J2801">
        <v>143</v>
      </c>
      <c r="K2801">
        <v>99</v>
      </c>
      <c r="L2801">
        <v>9</v>
      </c>
      <c r="M2801">
        <v>99</v>
      </c>
      <c r="N2801">
        <v>99</v>
      </c>
      <c r="O2801">
        <v>99</v>
      </c>
      <c r="P2801">
        <v>99</v>
      </c>
      <c r="R2801">
        <v>0</v>
      </c>
    </row>
    <row r="2802" spans="1:18">
      <c r="A2802">
        <v>18</v>
      </c>
      <c r="B2802">
        <v>562</v>
      </c>
      <c r="C2802">
        <v>2022</v>
      </c>
      <c r="E2802">
        <v>99</v>
      </c>
      <c r="G2802">
        <v>99</v>
      </c>
      <c r="H2802">
        <v>2</v>
      </c>
      <c r="I2802">
        <v>99</v>
      </c>
      <c r="J2802">
        <v>147</v>
      </c>
      <c r="K2802">
        <v>99</v>
      </c>
      <c r="L2802">
        <v>9</v>
      </c>
      <c r="M2802">
        <v>99</v>
      </c>
      <c r="N2802">
        <v>99</v>
      </c>
      <c r="O2802">
        <v>99</v>
      </c>
      <c r="P2802">
        <v>99</v>
      </c>
      <c r="R2802">
        <v>0</v>
      </c>
    </row>
    <row r="2803" spans="1:18">
      <c r="A2803">
        <v>18</v>
      </c>
      <c r="B2803">
        <v>563</v>
      </c>
      <c r="C2803">
        <v>2022</v>
      </c>
      <c r="E2803">
        <v>99</v>
      </c>
      <c r="G2803">
        <v>99</v>
      </c>
      <c r="H2803">
        <v>1</v>
      </c>
      <c r="I2803">
        <v>99</v>
      </c>
      <c r="J2803">
        <v>155</v>
      </c>
      <c r="K2803">
        <v>99</v>
      </c>
      <c r="L2803">
        <v>9</v>
      </c>
      <c r="M2803">
        <v>99</v>
      </c>
      <c r="N2803">
        <v>99</v>
      </c>
      <c r="O2803">
        <v>99</v>
      </c>
      <c r="P2803">
        <v>99</v>
      </c>
      <c r="R2803">
        <v>0</v>
      </c>
    </row>
    <row r="2804" spans="1:18">
      <c r="A2804">
        <v>18</v>
      </c>
      <c r="B2804">
        <v>564</v>
      </c>
      <c r="C2804">
        <v>2022</v>
      </c>
      <c r="E2804">
        <v>99</v>
      </c>
      <c r="G2804">
        <v>99</v>
      </c>
      <c r="H2804">
        <v>2</v>
      </c>
      <c r="I2804">
        <v>99</v>
      </c>
      <c r="J2804">
        <v>160</v>
      </c>
      <c r="K2804">
        <v>99</v>
      </c>
      <c r="L2804">
        <v>9</v>
      </c>
      <c r="M2804">
        <v>99</v>
      </c>
      <c r="N2804">
        <v>99</v>
      </c>
      <c r="O2804">
        <v>99</v>
      </c>
      <c r="P2804">
        <v>99</v>
      </c>
      <c r="R2804">
        <v>0</v>
      </c>
    </row>
    <row r="2805" spans="1:18">
      <c r="A2805">
        <v>18</v>
      </c>
      <c r="B2805">
        <v>565</v>
      </c>
      <c r="C2805">
        <v>2022</v>
      </c>
      <c r="E2805">
        <v>99</v>
      </c>
      <c r="G2805">
        <v>99</v>
      </c>
      <c r="H2805">
        <v>1</v>
      </c>
      <c r="I2805">
        <v>99</v>
      </c>
      <c r="J2805">
        <v>171</v>
      </c>
      <c r="K2805">
        <v>99</v>
      </c>
      <c r="L2805">
        <v>9</v>
      </c>
      <c r="M2805">
        <v>99</v>
      </c>
      <c r="N2805">
        <v>99</v>
      </c>
      <c r="O2805">
        <v>99</v>
      </c>
      <c r="P2805">
        <v>99</v>
      </c>
      <c r="R2805">
        <v>0</v>
      </c>
    </row>
    <row r="2806" spans="1:18">
      <c r="A2806">
        <v>18</v>
      </c>
      <c r="B2806">
        <v>566</v>
      </c>
      <c r="C2806">
        <v>2022</v>
      </c>
      <c r="E2806">
        <v>99</v>
      </c>
      <c r="G2806">
        <v>99</v>
      </c>
      <c r="H2806">
        <v>2</v>
      </c>
      <c r="I2806">
        <v>99</v>
      </c>
      <c r="J2806">
        <v>175</v>
      </c>
      <c r="K2806">
        <v>99</v>
      </c>
      <c r="L2806">
        <v>9</v>
      </c>
      <c r="M2806">
        <v>99</v>
      </c>
      <c r="N2806">
        <v>99</v>
      </c>
      <c r="O2806">
        <v>99</v>
      </c>
      <c r="P2806">
        <v>99</v>
      </c>
      <c r="R2806">
        <v>0</v>
      </c>
    </row>
    <row r="2807" spans="1:18">
      <c r="A2807">
        <v>18</v>
      </c>
      <c r="B2807">
        <v>567</v>
      </c>
      <c r="C2807">
        <v>2022</v>
      </c>
      <c r="E2807">
        <v>99</v>
      </c>
      <c r="G2807">
        <v>99</v>
      </c>
      <c r="H2807">
        <v>2</v>
      </c>
      <c r="I2807">
        <v>99</v>
      </c>
      <c r="J2807">
        <v>177</v>
      </c>
      <c r="K2807">
        <v>99</v>
      </c>
      <c r="L2807">
        <v>9</v>
      </c>
      <c r="M2807">
        <v>99</v>
      </c>
      <c r="N2807">
        <v>99</v>
      </c>
      <c r="O2807">
        <v>99</v>
      </c>
      <c r="P2807">
        <v>99</v>
      </c>
      <c r="R2807">
        <v>0</v>
      </c>
    </row>
    <row r="2808" spans="1:18">
      <c r="A2808">
        <v>18</v>
      </c>
      <c r="B2808">
        <v>568</v>
      </c>
      <c r="C2808">
        <v>2022</v>
      </c>
      <c r="E2808">
        <v>99</v>
      </c>
      <c r="G2808">
        <v>99</v>
      </c>
      <c r="H2808">
        <v>2</v>
      </c>
      <c r="I2808">
        <v>99</v>
      </c>
      <c r="J2808">
        <v>178</v>
      </c>
      <c r="K2808">
        <v>99</v>
      </c>
      <c r="L2808">
        <v>9</v>
      </c>
      <c r="M2808">
        <v>99</v>
      </c>
      <c r="N2808">
        <v>99</v>
      </c>
      <c r="O2808">
        <v>99</v>
      </c>
      <c r="P2808">
        <v>99</v>
      </c>
      <c r="R2808">
        <v>0</v>
      </c>
    </row>
    <row r="2809" spans="1:18">
      <c r="A2809">
        <v>18</v>
      </c>
      <c r="B2809">
        <v>569</v>
      </c>
      <c r="C2809">
        <v>2022</v>
      </c>
      <c r="E2809">
        <v>99</v>
      </c>
      <c r="G2809">
        <v>99</v>
      </c>
      <c r="H2809">
        <v>2</v>
      </c>
      <c r="I2809">
        <v>99</v>
      </c>
      <c r="J2809">
        <v>181</v>
      </c>
      <c r="K2809">
        <v>99</v>
      </c>
      <c r="L2809">
        <v>9</v>
      </c>
      <c r="M2809">
        <v>99</v>
      </c>
      <c r="N2809">
        <v>99</v>
      </c>
      <c r="O2809">
        <v>99</v>
      </c>
      <c r="P2809">
        <v>99</v>
      </c>
      <c r="R2809">
        <v>0</v>
      </c>
    </row>
    <row r="2810" spans="1:18">
      <c r="A2810">
        <v>18</v>
      </c>
      <c r="B2810">
        <v>570</v>
      </c>
      <c r="C2810">
        <v>2022</v>
      </c>
      <c r="E2810">
        <v>99</v>
      </c>
      <c r="G2810">
        <v>99</v>
      </c>
      <c r="H2810">
        <v>1</v>
      </c>
      <c r="I2810">
        <v>99</v>
      </c>
      <c r="J2810">
        <v>262</v>
      </c>
      <c r="K2810">
        <v>99</v>
      </c>
      <c r="L2810">
        <v>9</v>
      </c>
      <c r="M2810">
        <v>99</v>
      </c>
      <c r="N2810">
        <v>99</v>
      </c>
      <c r="O2810">
        <v>99</v>
      </c>
      <c r="P2810">
        <v>99</v>
      </c>
      <c r="R2810">
        <v>0</v>
      </c>
    </row>
    <row r="2811" spans="1:18">
      <c r="A2811">
        <v>18</v>
      </c>
      <c r="B2811">
        <v>571</v>
      </c>
      <c r="C2811">
        <v>2022</v>
      </c>
      <c r="E2811">
        <v>99</v>
      </c>
      <c r="G2811">
        <v>99</v>
      </c>
      <c r="H2811">
        <v>1</v>
      </c>
      <c r="I2811">
        <v>99</v>
      </c>
      <c r="J2811">
        <v>309</v>
      </c>
      <c r="K2811">
        <v>99</v>
      </c>
      <c r="L2811">
        <v>9</v>
      </c>
      <c r="M2811">
        <v>99</v>
      </c>
      <c r="N2811">
        <v>99</v>
      </c>
      <c r="O2811">
        <v>99</v>
      </c>
      <c r="P2811">
        <v>99</v>
      </c>
      <c r="R2811">
        <v>0</v>
      </c>
    </row>
    <row r="2812" spans="1:18">
      <c r="A2812">
        <v>18</v>
      </c>
      <c r="B2812">
        <v>572</v>
      </c>
      <c r="C2812">
        <v>2022</v>
      </c>
      <c r="E2812">
        <v>99</v>
      </c>
      <c r="G2812">
        <v>99</v>
      </c>
      <c r="H2812">
        <v>2</v>
      </c>
      <c r="I2812">
        <v>99</v>
      </c>
      <c r="J2812">
        <v>470</v>
      </c>
      <c r="K2812">
        <v>99</v>
      </c>
      <c r="L2812">
        <v>9</v>
      </c>
      <c r="M2812">
        <v>99</v>
      </c>
      <c r="N2812">
        <v>99</v>
      </c>
      <c r="O2812">
        <v>99</v>
      </c>
      <c r="P2812">
        <v>99</v>
      </c>
      <c r="R2812">
        <v>0</v>
      </c>
    </row>
    <row r="2813" spans="1:18">
      <c r="A2813">
        <v>18</v>
      </c>
      <c r="B2813">
        <v>573</v>
      </c>
      <c r="C2813">
        <v>2022</v>
      </c>
      <c r="E2813">
        <v>99</v>
      </c>
      <c r="G2813">
        <v>99</v>
      </c>
      <c r="H2813">
        <v>2</v>
      </c>
      <c r="I2813">
        <v>99</v>
      </c>
      <c r="J2813">
        <v>629</v>
      </c>
      <c r="K2813">
        <v>99</v>
      </c>
      <c r="L2813">
        <v>9</v>
      </c>
      <c r="M2813">
        <v>99</v>
      </c>
      <c r="N2813">
        <v>99</v>
      </c>
      <c r="O2813">
        <v>99</v>
      </c>
      <c r="P2813">
        <v>99</v>
      </c>
      <c r="R2813">
        <v>0</v>
      </c>
    </row>
    <row r="2814" spans="1:18">
      <c r="A2814">
        <v>18</v>
      </c>
      <c r="B2814">
        <v>574</v>
      </c>
      <c r="C2814">
        <v>2022</v>
      </c>
      <c r="E2814">
        <v>99</v>
      </c>
      <c r="G2814">
        <v>99</v>
      </c>
      <c r="H2814">
        <v>1</v>
      </c>
      <c r="I2814">
        <v>99</v>
      </c>
      <c r="J2814">
        <v>643</v>
      </c>
      <c r="K2814">
        <v>99</v>
      </c>
      <c r="L2814">
        <v>9</v>
      </c>
      <c r="M2814">
        <v>99</v>
      </c>
      <c r="N2814">
        <v>99</v>
      </c>
      <c r="O2814">
        <v>99</v>
      </c>
      <c r="P2814">
        <v>99</v>
      </c>
      <c r="R2814">
        <v>0</v>
      </c>
    </row>
    <row r="2815" spans="1:18">
      <c r="A2815">
        <v>18</v>
      </c>
      <c r="B2815">
        <v>575</v>
      </c>
      <c r="C2815">
        <v>2022</v>
      </c>
      <c r="E2815">
        <v>99</v>
      </c>
      <c r="G2815">
        <v>99</v>
      </c>
      <c r="H2815">
        <v>2</v>
      </c>
      <c r="I2815">
        <v>99</v>
      </c>
      <c r="J2815">
        <v>704</v>
      </c>
      <c r="K2815">
        <v>99</v>
      </c>
      <c r="L2815">
        <v>9</v>
      </c>
      <c r="M2815">
        <v>99</v>
      </c>
      <c r="N2815">
        <v>99</v>
      </c>
      <c r="O2815">
        <v>99</v>
      </c>
      <c r="P2815">
        <v>99</v>
      </c>
      <c r="R2815">
        <v>0</v>
      </c>
    </row>
    <row r="2816" spans="1:18">
      <c r="A2816">
        <v>18</v>
      </c>
      <c r="B2816">
        <v>576</v>
      </c>
      <c r="C2816">
        <v>2022</v>
      </c>
      <c r="E2816">
        <v>99</v>
      </c>
      <c r="G2816">
        <v>99</v>
      </c>
      <c r="H2816">
        <v>1</v>
      </c>
      <c r="I2816">
        <v>99</v>
      </c>
      <c r="J2816">
        <v>802</v>
      </c>
      <c r="K2816">
        <v>99</v>
      </c>
      <c r="L2816">
        <v>9</v>
      </c>
      <c r="M2816">
        <v>99</v>
      </c>
      <c r="N2816">
        <v>99</v>
      </c>
      <c r="O2816">
        <v>99</v>
      </c>
      <c r="P2816">
        <v>99</v>
      </c>
      <c r="R2816">
        <v>0</v>
      </c>
    </row>
    <row r="2817" spans="1:18">
      <c r="A2817">
        <v>18</v>
      </c>
      <c r="B2817">
        <v>577</v>
      </c>
      <c r="C2817">
        <v>2022</v>
      </c>
      <c r="E2817">
        <v>99</v>
      </c>
      <c r="G2817">
        <v>99</v>
      </c>
      <c r="H2817">
        <v>1</v>
      </c>
      <c r="I2817">
        <v>99</v>
      </c>
      <c r="J2817">
        <v>103</v>
      </c>
      <c r="K2817">
        <v>99</v>
      </c>
      <c r="L2817">
        <v>10</v>
      </c>
      <c r="M2817">
        <v>99</v>
      </c>
      <c r="N2817">
        <v>99</v>
      </c>
      <c r="O2817">
        <v>99</v>
      </c>
      <c r="P2817">
        <v>99</v>
      </c>
      <c r="R2817">
        <v>0</v>
      </c>
    </row>
    <row r="2818" spans="1:18">
      <c r="A2818">
        <v>18</v>
      </c>
      <c r="B2818">
        <v>578</v>
      </c>
      <c r="C2818">
        <v>2022</v>
      </c>
      <c r="E2818">
        <v>99</v>
      </c>
      <c r="G2818">
        <v>99</v>
      </c>
      <c r="H2818">
        <v>2</v>
      </c>
      <c r="I2818">
        <v>99</v>
      </c>
      <c r="J2818">
        <v>106</v>
      </c>
      <c r="K2818">
        <v>99</v>
      </c>
      <c r="L2818">
        <v>10</v>
      </c>
      <c r="M2818">
        <v>99</v>
      </c>
      <c r="N2818">
        <v>99</v>
      </c>
      <c r="O2818">
        <v>99</v>
      </c>
      <c r="P2818">
        <v>99</v>
      </c>
      <c r="R2818">
        <v>0</v>
      </c>
    </row>
    <row r="2819" spans="1:18">
      <c r="A2819">
        <v>18</v>
      </c>
      <c r="B2819">
        <v>579</v>
      </c>
      <c r="C2819">
        <v>2022</v>
      </c>
      <c r="E2819">
        <v>99</v>
      </c>
      <c r="G2819">
        <v>99</v>
      </c>
      <c r="H2819">
        <v>1</v>
      </c>
      <c r="I2819">
        <v>99</v>
      </c>
      <c r="J2819">
        <v>110</v>
      </c>
      <c r="K2819">
        <v>99</v>
      </c>
      <c r="L2819">
        <v>10</v>
      </c>
      <c r="M2819">
        <v>99</v>
      </c>
      <c r="N2819">
        <v>99</v>
      </c>
      <c r="O2819">
        <v>99</v>
      </c>
      <c r="P2819">
        <v>99</v>
      </c>
      <c r="R2819">
        <v>0</v>
      </c>
    </row>
    <row r="2820" spans="1:18">
      <c r="A2820">
        <v>18</v>
      </c>
      <c r="B2820">
        <v>580</v>
      </c>
      <c r="C2820">
        <v>2022</v>
      </c>
      <c r="E2820">
        <v>99</v>
      </c>
      <c r="G2820">
        <v>99</v>
      </c>
      <c r="H2820">
        <v>1</v>
      </c>
      <c r="I2820">
        <v>99</v>
      </c>
      <c r="J2820">
        <v>111</v>
      </c>
      <c r="K2820">
        <v>99</v>
      </c>
      <c r="L2820">
        <v>10</v>
      </c>
      <c r="M2820">
        <v>99</v>
      </c>
      <c r="N2820">
        <v>99</v>
      </c>
      <c r="O2820">
        <v>99</v>
      </c>
      <c r="P2820">
        <v>99</v>
      </c>
      <c r="R2820">
        <v>0</v>
      </c>
    </row>
    <row r="2821" spans="1:18">
      <c r="A2821">
        <v>18</v>
      </c>
      <c r="B2821">
        <v>581</v>
      </c>
      <c r="C2821">
        <v>2022</v>
      </c>
      <c r="E2821">
        <v>99</v>
      </c>
      <c r="G2821">
        <v>99</v>
      </c>
      <c r="H2821">
        <v>1</v>
      </c>
      <c r="I2821">
        <v>99</v>
      </c>
      <c r="J2821">
        <v>116</v>
      </c>
      <c r="K2821">
        <v>99</v>
      </c>
      <c r="L2821">
        <v>10</v>
      </c>
      <c r="M2821">
        <v>99</v>
      </c>
      <c r="N2821">
        <v>99</v>
      </c>
      <c r="O2821">
        <v>99</v>
      </c>
      <c r="P2821">
        <v>99</v>
      </c>
      <c r="R2821">
        <v>0</v>
      </c>
    </row>
    <row r="2822" spans="1:18">
      <c r="A2822">
        <v>18</v>
      </c>
      <c r="B2822">
        <v>582</v>
      </c>
      <c r="C2822">
        <v>2022</v>
      </c>
      <c r="E2822">
        <v>99</v>
      </c>
      <c r="G2822">
        <v>99</v>
      </c>
      <c r="H2822">
        <v>2</v>
      </c>
      <c r="I2822">
        <v>99</v>
      </c>
      <c r="J2822">
        <v>117</v>
      </c>
      <c r="K2822">
        <v>99</v>
      </c>
      <c r="L2822">
        <v>10</v>
      </c>
      <c r="M2822">
        <v>99</v>
      </c>
      <c r="N2822">
        <v>99</v>
      </c>
      <c r="O2822">
        <v>99</v>
      </c>
      <c r="P2822">
        <v>99</v>
      </c>
      <c r="R2822">
        <v>0</v>
      </c>
    </row>
    <row r="2823" spans="1:18">
      <c r="A2823">
        <v>18</v>
      </c>
      <c r="B2823">
        <v>583</v>
      </c>
      <c r="C2823">
        <v>2022</v>
      </c>
      <c r="E2823">
        <v>99</v>
      </c>
      <c r="G2823">
        <v>99</v>
      </c>
      <c r="H2823">
        <v>1</v>
      </c>
      <c r="I2823">
        <v>99</v>
      </c>
      <c r="J2823">
        <v>134</v>
      </c>
      <c r="K2823">
        <v>99</v>
      </c>
      <c r="L2823">
        <v>10</v>
      </c>
      <c r="M2823">
        <v>99</v>
      </c>
      <c r="N2823">
        <v>99</v>
      </c>
      <c r="O2823">
        <v>99</v>
      </c>
      <c r="P2823">
        <v>99</v>
      </c>
      <c r="R2823">
        <v>0</v>
      </c>
    </row>
    <row r="2824" spans="1:18">
      <c r="A2824">
        <v>18</v>
      </c>
      <c r="B2824">
        <v>584</v>
      </c>
      <c r="C2824">
        <v>2022</v>
      </c>
      <c r="E2824">
        <v>99</v>
      </c>
      <c r="G2824">
        <v>99</v>
      </c>
      <c r="H2824">
        <v>2</v>
      </c>
      <c r="I2824">
        <v>99</v>
      </c>
      <c r="J2824">
        <v>141</v>
      </c>
      <c r="K2824">
        <v>99</v>
      </c>
      <c r="L2824">
        <v>10</v>
      </c>
      <c r="M2824">
        <v>99</v>
      </c>
      <c r="N2824">
        <v>99</v>
      </c>
      <c r="O2824">
        <v>99</v>
      </c>
      <c r="P2824">
        <v>99</v>
      </c>
      <c r="R2824">
        <v>0</v>
      </c>
    </row>
    <row r="2825" spans="1:18">
      <c r="A2825">
        <v>18</v>
      </c>
      <c r="B2825">
        <v>585</v>
      </c>
      <c r="C2825">
        <v>2022</v>
      </c>
      <c r="E2825">
        <v>99</v>
      </c>
      <c r="G2825">
        <v>99</v>
      </c>
      <c r="H2825">
        <v>2</v>
      </c>
      <c r="I2825">
        <v>99</v>
      </c>
      <c r="J2825">
        <v>143</v>
      </c>
      <c r="K2825">
        <v>99</v>
      </c>
      <c r="L2825">
        <v>10</v>
      </c>
      <c r="M2825">
        <v>99</v>
      </c>
      <c r="N2825">
        <v>99</v>
      </c>
      <c r="O2825">
        <v>99</v>
      </c>
      <c r="P2825">
        <v>99</v>
      </c>
      <c r="R2825">
        <v>0</v>
      </c>
    </row>
    <row r="2826" spans="1:18">
      <c r="A2826">
        <v>18</v>
      </c>
      <c r="B2826">
        <v>586</v>
      </c>
      <c r="C2826">
        <v>2022</v>
      </c>
      <c r="E2826">
        <v>99</v>
      </c>
      <c r="G2826">
        <v>99</v>
      </c>
      <c r="H2826">
        <v>2</v>
      </c>
      <c r="I2826">
        <v>99</v>
      </c>
      <c r="J2826">
        <v>147</v>
      </c>
      <c r="K2826">
        <v>99</v>
      </c>
      <c r="L2826">
        <v>10</v>
      </c>
      <c r="M2826">
        <v>99</v>
      </c>
      <c r="N2826">
        <v>99</v>
      </c>
      <c r="O2826">
        <v>99</v>
      </c>
      <c r="P2826">
        <v>99</v>
      </c>
      <c r="R2826">
        <v>0</v>
      </c>
    </row>
    <row r="2827" spans="1:18">
      <c r="A2827">
        <v>18</v>
      </c>
      <c r="B2827">
        <v>587</v>
      </c>
      <c r="C2827">
        <v>2022</v>
      </c>
      <c r="E2827">
        <v>99</v>
      </c>
      <c r="G2827">
        <v>99</v>
      </c>
      <c r="H2827">
        <v>1</v>
      </c>
      <c r="I2827">
        <v>99</v>
      </c>
      <c r="J2827">
        <v>155</v>
      </c>
      <c r="K2827">
        <v>99</v>
      </c>
      <c r="L2827">
        <v>10</v>
      </c>
      <c r="M2827">
        <v>99</v>
      </c>
      <c r="N2827">
        <v>99</v>
      </c>
      <c r="O2827">
        <v>99</v>
      </c>
      <c r="P2827">
        <v>99</v>
      </c>
      <c r="R2827">
        <v>0</v>
      </c>
    </row>
    <row r="2828" spans="1:18">
      <c r="A2828">
        <v>18</v>
      </c>
      <c r="B2828">
        <v>588</v>
      </c>
      <c r="C2828">
        <v>2022</v>
      </c>
      <c r="E2828">
        <v>99</v>
      </c>
      <c r="G2828">
        <v>99</v>
      </c>
      <c r="H2828">
        <v>2</v>
      </c>
      <c r="I2828">
        <v>99</v>
      </c>
      <c r="J2828">
        <v>160</v>
      </c>
      <c r="K2828">
        <v>99</v>
      </c>
      <c r="L2828">
        <v>10</v>
      </c>
      <c r="M2828">
        <v>99</v>
      </c>
      <c r="N2828">
        <v>99</v>
      </c>
      <c r="O2828">
        <v>99</v>
      </c>
      <c r="P2828">
        <v>99</v>
      </c>
      <c r="R2828">
        <v>0</v>
      </c>
    </row>
    <row r="2829" spans="1:18">
      <c r="A2829">
        <v>18</v>
      </c>
      <c r="B2829">
        <v>589</v>
      </c>
      <c r="C2829">
        <v>2022</v>
      </c>
      <c r="E2829">
        <v>99</v>
      </c>
      <c r="G2829">
        <v>99</v>
      </c>
      <c r="H2829">
        <v>1</v>
      </c>
      <c r="I2829">
        <v>99</v>
      </c>
      <c r="J2829">
        <v>171</v>
      </c>
      <c r="K2829">
        <v>99</v>
      </c>
      <c r="L2829">
        <v>10</v>
      </c>
      <c r="M2829">
        <v>99</v>
      </c>
      <c r="N2829">
        <v>99</v>
      </c>
      <c r="O2829">
        <v>99</v>
      </c>
      <c r="P2829">
        <v>99</v>
      </c>
      <c r="R2829">
        <v>0</v>
      </c>
    </row>
    <row r="2830" spans="1:18">
      <c r="A2830">
        <v>18</v>
      </c>
      <c r="B2830">
        <v>590</v>
      </c>
      <c r="C2830">
        <v>2022</v>
      </c>
      <c r="E2830">
        <v>99</v>
      </c>
      <c r="G2830">
        <v>99</v>
      </c>
      <c r="H2830">
        <v>2</v>
      </c>
      <c r="I2830">
        <v>99</v>
      </c>
      <c r="J2830">
        <v>175</v>
      </c>
      <c r="K2830">
        <v>99</v>
      </c>
      <c r="L2830">
        <v>10</v>
      </c>
      <c r="M2830">
        <v>99</v>
      </c>
      <c r="N2830">
        <v>99</v>
      </c>
      <c r="O2830">
        <v>99</v>
      </c>
      <c r="P2830">
        <v>99</v>
      </c>
      <c r="R2830">
        <v>0</v>
      </c>
    </row>
    <row r="2831" spans="1:18">
      <c r="A2831">
        <v>18</v>
      </c>
      <c r="B2831">
        <v>591</v>
      </c>
      <c r="C2831">
        <v>2022</v>
      </c>
      <c r="E2831">
        <v>99</v>
      </c>
      <c r="G2831">
        <v>99</v>
      </c>
      <c r="H2831">
        <v>2</v>
      </c>
      <c r="I2831">
        <v>99</v>
      </c>
      <c r="J2831">
        <v>177</v>
      </c>
      <c r="K2831">
        <v>99</v>
      </c>
      <c r="L2831">
        <v>10</v>
      </c>
      <c r="M2831">
        <v>99</v>
      </c>
      <c r="N2831">
        <v>99</v>
      </c>
      <c r="O2831">
        <v>99</v>
      </c>
      <c r="P2831">
        <v>99</v>
      </c>
      <c r="R2831">
        <v>0</v>
      </c>
    </row>
    <row r="2832" spans="1:18">
      <c r="A2832">
        <v>18</v>
      </c>
      <c r="B2832">
        <v>592</v>
      </c>
      <c r="C2832">
        <v>2022</v>
      </c>
      <c r="E2832">
        <v>99</v>
      </c>
      <c r="G2832">
        <v>99</v>
      </c>
      <c r="H2832">
        <v>2</v>
      </c>
      <c r="I2832">
        <v>99</v>
      </c>
      <c r="J2832">
        <v>178</v>
      </c>
      <c r="K2832">
        <v>99</v>
      </c>
      <c r="L2832">
        <v>10</v>
      </c>
      <c r="M2832">
        <v>99</v>
      </c>
      <c r="N2832">
        <v>99</v>
      </c>
      <c r="O2832">
        <v>99</v>
      </c>
      <c r="P2832">
        <v>99</v>
      </c>
      <c r="R2832">
        <v>0</v>
      </c>
    </row>
    <row r="2833" spans="1:35">
      <c r="A2833">
        <v>18</v>
      </c>
      <c r="B2833">
        <v>593</v>
      </c>
      <c r="C2833">
        <v>2022</v>
      </c>
      <c r="E2833">
        <v>99</v>
      </c>
      <c r="G2833">
        <v>99</v>
      </c>
      <c r="H2833">
        <v>2</v>
      </c>
      <c r="I2833">
        <v>99</v>
      </c>
      <c r="J2833">
        <v>181</v>
      </c>
      <c r="K2833">
        <v>99</v>
      </c>
      <c r="L2833">
        <v>10</v>
      </c>
      <c r="M2833">
        <v>99</v>
      </c>
      <c r="N2833">
        <v>99</v>
      </c>
      <c r="O2833">
        <v>99</v>
      </c>
      <c r="P2833">
        <v>99</v>
      </c>
      <c r="R2833">
        <v>0</v>
      </c>
    </row>
    <row r="2834" spans="1:35">
      <c r="A2834">
        <v>18</v>
      </c>
      <c r="B2834">
        <v>594</v>
      </c>
      <c r="C2834">
        <v>2022</v>
      </c>
      <c r="E2834">
        <v>99</v>
      </c>
      <c r="G2834">
        <v>99</v>
      </c>
      <c r="H2834">
        <v>1</v>
      </c>
      <c r="I2834">
        <v>99</v>
      </c>
      <c r="J2834">
        <v>262</v>
      </c>
      <c r="K2834">
        <v>99</v>
      </c>
      <c r="L2834">
        <v>10</v>
      </c>
      <c r="M2834">
        <v>99</v>
      </c>
      <c r="N2834">
        <v>99</v>
      </c>
      <c r="O2834">
        <v>99</v>
      </c>
      <c r="P2834">
        <v>99</v>
      </c>
      <c r="R2834">
        <v>0</v>
      </c>
    </row>
    <row r="2835" spans="1:35">
      <c r="A2835">
        <v>18</v>
      </c>
      <c r="B2835">
        <v>595</v>
      </c>
      <c r="C2835">
        <v>2022</v>
      </c>
      <c r="E2835">
        <v>99</v>
      </c>
      <c r="G2835">
        <v>99</v>
      </c>
      <c r="H2835">
        <v>1</v>
      </c>
      <c r="I2835">
        <v>99</v>
      </c>
      <c r="J2835">
        <v>309</v>
      </c>
      <c r="K2835">
        <v>99</v>
      </c>
      <c r="L2835">
        <v>10</v>
      </c>
      <c r="M2835">
        <v>99</v>
      </c>
      <c r="N2835">
        <v>99</v>
      </c>
      <c r="O2835">
        <v>99</v>
      </c>
      <c r="P2835">
        <v>99</v>
      </c>
      <c r="R2835">
        <v>0</v>
      </c>
    </row>
    <row r="2836" spans="1:35">
      <c r="A2836">
        <v>18</v>
      </c>
      <c r="B2836">
        <v>596</v>
      </c>
      <c r="C2836">
        <v>2022</v>
      </c>
      <c r="E2836">
        <v>99</v>
      </c>
      <c r="G2836">
        <v>99</v>
      </c>
      <c r="H2836">
        <v>2</v>
      </c>
      <c r="I2836">
        <v>99</v>
      </c>
      <c r="J2836">
        <v>470</v>
      </c>
      <c r="K2836">
        <v>99</v>
      </c>
      <c r="L2836">
        <v>10</v>
      </c>
      <c r="M2836">
        <v>99</v>
      </c>
      <c r="N2836">
        <v>99</v>
      </c>
      <c r="O2836">
        <v>99</v>
      </c>
      <c r="P2836">
        <v>99</v>
      </c>
      <c r="R2836">
        <v>0</v>
      </c>
    </row>
    <row r="2837" spans="1:35">
      <c r="A2837">
        <v>18</v>
      </c>
      <c r="B2837">
        <v>597</v>
      </c>
      <c r="C2837">
        <v>2022</v>
      </c>
      <c r="E2837">
        <v>99</v>
      </c>
      <c r="G2837">
        <v>99</v>
      </c>
      <c r="H2837">
        <v>1</v>
      </c>
      <c r="I2837">
        <v>99</v>
      </c>
      <c r="J2837">
        <v>629</v>
      </c>
      <c r="K2837">
        <v>99</v>
      </c>
      <c r="L2837">
        <v>10</v>
      </c>
      <c r="M2837">
        <v>99</v>
      </c>
      <c r="N2837">
        <v>99</v>
      </c>
      <c r="O2837">
        <v>99</v>
      </c>
      <c r="P2837">
        <v>99</v>
      </c>
      <c r="R2837">
        <v>0</v>
      </c>
    </row>
    <row r="2838" spans="1:35">
      <c r="A2838">
        <v>18</v>
      </c>
      <c r="B2838">
        <v>598</v>
      </c>
      <c r="C2838">
        <v>2022</v>
      </c>
      <c r="E2838">
        <v>99</v>
      </c>
      <c r="G2838">
        <v>99</v>
      </c>
      <c r="H2838">
        <v>1</v>
      </c>
      <c r="I2838">
        <v>99</v>
      </c>
      <c r="J2838">
        <v>643</v>
      </c>
      <c r="K2838">
        <v>99</v>
      </c>
      <c r="L2838">
        <v>10</v>
      </c>
      <c r="M2838">
        <v>99</v>
      </c>
      <c r="N2838">
        <v>99</v>
      </c>
      <c r="O2838">
        <v>99</v>
      </c>
      <c r="P2838">
        <v>99</v>
      </c>
      <c r="R2838">
        <v>0</v>
      </c>
    </row>
    <row r="2839" spans="1:35">
      <c r="A2839">
        <v>18</v>
      </c>
      <c r="B2839">
        <v>599</v>
      </c>
      <c r="C2839">
        <v>2022</v>
      </c>
      <c r="E2839">
        <v>99</v>
      </c>
      <c r="G2839">
        <v>99</v>
      </c>
      <c r="H2839">
        <v>2</v>
      </c>
      <c r="I2839">
        <v>99</v>
      </c>
      <c r="J2839">
        <v>704</v>
      </c>
      <c r="K2839">
        <v>99</v>
      </c>
      <c r="L2839">
        <v>10</v>
      </c>
      <c r="M2839">
        <v>99</v>
      </c>
      <c r="N2839">
        <v>99</v>
      </c>
      <c r="O2839">
        <v>99</v>
      </c>
      <c r="P2839">
        <v>99</v>
      </c>
      <c r="R2839">
        <v>0</v>
      </c>
    </row>
    <row r="2840" spans="1:35">
      <c r="A2840">
        <v>18</v>
      </c>
      <c r="B2840">
        <v>600</v>
      </c>
      <c r="C2840">
        <v>2022</v>
      </c>
      <c r="E2840">
        <v>99</v>
      </c>
      <c r="G2840">
        <v>99</v>
      </c>
      <c r="H2840">
        <v>1</v>
      </c>
      <c r="I2840">
        <v>99</v>
      </c>
      <c r="J2840">
        <v>802</v>
      </c>
      <c r="K2840">
        <v>99</v>
      </c>
      <c r="L2840">
        <v>10</v>
      </c>
      <c r="M2840">
        <v>99</v>
      </c>
      <c r="N2840">
        <v>99</v>
      </c>
      <c r="O2840">
        <v>99</v>
      </c>
      <c r="P2840">
        <v>99</v>
      </c>
      <c r="R2840">
        <v>0</v>
      </c>
    </row>
    <row r="2841" spans="1:35">
      <c r="A2841">
        <v>18</v>
      </c>
      <c r="B2841">
        <v>601</v>
      </c>
      <c r="C2841">
        <v>2022</v>
      </c>
      <c r="E2841">
        <v>99</v>
      </c>
      <c r="G2841">
        <v>99</v>
      </c>
      <c r="H2841">
        <v>1</v>
      </c>
      <c r="I2841">
        <v>99</v>
      </c>
      <c r="J2841">
        <v>103</v>
      </c>
      <c r="K2841">
        <v>99</v>
      </c>
      <c r="L2841">
        <v>11</v>
      </c>
      <c r="M2841">
        <v>99</v>
      </c>
      <c r="N2841">
        <v>99</v>
      </c>
      <c r="O2841">
        <v>99</v>
      </c>
      <c r="P2841">
        <v>99</v>
      </c>
      <c r="Q2841">
        <v>4</v>
      </c>
      <c r="R2841">
        <v>6</v>
      </c>
      <c r="S2841">
        <v>11</v>
      </c>
      <c r="T2841">
        <v>10</v>
      </c>
      <c r="U2841">
        <v>38.366666666666653</v>
      </c>
      <c r="V2841">
        <v>0</v>
      </c>
      <c r="W2841">
        <v>50</v>
      </c>
      <c r="X2841">
        <v>100</v>
      </c>
      <c r="Y2841">
        <v>100</v>
      </c>
      <c r="Z2841">
        <v>6.5106749948749236</v>
      </c>
      <c r="AA2841">
        <v>0</v>
      </c>
      <c r="AB2841">
        <v>2.2360679774997898</v>
      </c>
      <c r="AD2841">
        <v>79.450603693494529</v>
      </c>
      <c r="AF2841">
        <v>3.3333333333333344</v>
      </c>
      <c r="AG2841">
        <v>5.5883281139999523</v>
      </c>
      <c r="AH2841">
        <v>0</v>
      </c>
      <c r="AI2841">
        <v>0</v>
      </c>
    </row>
    <row r="2842" spans="1:35">
      <c r="A2842">
        <v>18</v>
      </c>
      <c r="B2842">
        <v>602</v>
      </c>
      <c r="C2842">
        <v>2022</v>
      </c>
      <c r="E2842">
        <v>99</v>
      </c>
      <c r="G2842">
        <v>99</v>
      </c>
      <c r="H2842">
        <v>2</v>
      </c>
      <c r="I2842">
        <v>99</v>
      </c>
      <c r="J2842">
        <v>106</v>
      </c>
      <c r="K2842">
        <v>99</v>
      </c>
      <c r="L2842">
        <v>11</v>
      </c>
      <c r="M2842">
        <v>99</v>
      </c>
      <c r="N2842">
        <v>99</v>
      </c>
      <c r="O2842">
        <v>99</v>
      </c>
      <c r="P2842">
        <v>99</v>
      </c>
      <c r="Q2842">
        <v>8</v>
      </c>
      <c r="R2842">
        <v>37</v>
      </c>
      <c r="S2842">
        <v>11</v>
      </c>
      <c r="T2842">
        <v>7.6756756756756754</v>
      </c>
      <c r="U2842">
        <v>29.791891891891897</v>
      </c>
      <c r="V2842">
        <v>10.810810810810812</v>
      </c>
      <c r="W2842">
        <v>21.621621621621625</v>
      </c>
      <c r="X2842">
        <v>97.297297297297305</v>
      </c>
      <c r="Y2842">
        <v>86.486486486486498</v>
      </c>
      <c r="Z2842">
        <v>7.3768219326584239</v>
      </c>
      <c r="AA2842">
        <v>0</v>
      </c>
      <c r="AB2842">
        <v>2.4938199728480606</v>
      </c>
      <c r="AD2842">
        <v>18.408750659524483</v>
      </c>
      <c r="AF2842">
        <v>33.944954128440372</v>
      </c>
      <c r="AG2842">
        <v>42.414098272346003</v>
      </c>
      <c r="AH2842">
        <v>0</v>
      </c>
      <c r="AI2842">
        <v>0</v>
      </c>
    </row>
    <row r="2843" spans="1:35">
      <c r="A2843">
        <v>18</v>
      </c>
      <c r="B2843">
        <v>603</v>
      </c>
      <c r="C2843">
        <v>2022</v>
      </c>
      <c r="E2843">
        <v>99</v>
      </c>
      <c r="G2843">
        <v>99</v>
      </c>
      <c r="H2843">
        <v>1</v>
      </c>
      <c r="I2843">
        <v>99</v>
      </c>
      <c r="J2843">
        <v>110</v>
      </c>
      <c r="K2843">
        <v>99</v>
      </c>
      <c r="L2843">
        <v>11</v>
      </c>
      <c r="M2843">
        <v>99</v>
      </c>
      <c r="N2843">
        <v>99</v>
      </c>
      <c r="O2843">
        <v>99</v>
      </c>
      <c r="P2843">
        <v>99</v>
      </c>
      <c r="R2843">
        <v>0</v>
      </c>
    </row>
    <row r="2844" spans="1:35">
      <c r="A2844">
        <v>18</v>
      </c>
      <c r="B2844">
        <v>604</v>
      </c>
      <c r="C2844">
        <v>2022</v>
      </c>
      <c r="E2844">
        <v>99</v>
      </c>
      <c r="G2844">
        <v>99</v>
      </c>
      <c r="H2844">
        <v>1</v>
      </c>
      <c r="I2844">
        <v>99</v>
      </c>
      <c r="J2844">
        <v>111</v>
      </c>
      <c r="K2844">
        <v>99</v>
      </c>
      <c r="L2844">
        <v>11</v>
      </c>
      <c r="M2844">
        <v>99</v>
      </c>
      <c r="N2844">
        <v>99</v>
      </c>
      <c r="O2844">
        <v>99</v>
      </c>
      <c r="P2844">
        <v>99</v>
      </c>
      <c r="R2844">
        <v>0</v>
      </c>
    </row>
    <row r="2845" spans="1:35">
      <c r="A2845">
        <v>18</v>
      </c>
      <c r="B2845">
        <v>605</v>
      </c>
      <c r="C2845">
        <v>2022</v>
      </c>
      <c r="E2845">
        <v>99</v>
      </c>
      <c r="G2845">
        <v>99</v>
      </c>
      <c r="H2845">
        <v>1</v>
      </c>
      <c r="I2845">
        <v>99</v>
      </c>
      <c r="J2845">
        <v>116</v>
      </c>
      <c r="K2845">
        <v>99</v>
      </c>
      <c r="L2845">
        <v>11</v>
      </c>
      <c r="M2845">
        <v>99</v>
      </c>
      <c r="N2845">
        <v>99</v>
      </c>
      <c r="O2845">
        <v>99</v>
      </c>
      <c r="P2845">
        <v>99</v>
      </c>
      <c r="R2845">
        <v>0</v>
      </c>
    </row>
    <row r="2846" spans="1:35">
      <c r="A2846">
        <v>18</v>
      </c>
      <c r="B2846">
        <v>606</v>
      </c>
      <c r="C2846">
        <v>2022</v>
      </c>
      <c r="E2846">
        <v>99</v>
      </c>
      <c r="G2846">
        <v>99</v>
      </c>
      <c r="H2846">
        <v>2</v>
      </c>
      <c r="I2846">
        <v>99</v>
      </c>
      <c r="J2846">
        <v>117</v>
      </c>
      <c r="K2846">
        <v>99</v>
      </c>
      <c r="L2846">
        <v>11</v>
      </c>
      <c r="M2846">
        <v>99</v>
      </c>
      <c r="N2846">
        <v>99</v>
      </c>
      <c r="O2846">
        <v>99</v>
      </c>
      <c r="P2846">
        <v>99</v>
      </c>
      <c r="R2846">
        <v>0</v>
      </c>
    </row>
    <row r="2847" spans="1:35">
      <c r="A2847">
        <v>18</v>
      </c>
      <c r="B2847">
        <v>607</v>
      </c>
      <c r="C2847">
        <v>2022</v>
      </c>
      <c r="E2847">
        <v>99</v>
      </c>
      <c r="G2847">
        <v>99</v>
      </c>
      <c r="H2847">
        <v>1</v>
      </c>
      <c r="I2847">
        <v>99</v>
      </c>
      <c r="J2847">
        <v>134</v>
      </c>
      <c r="K2847">
        <v>99</v>
      </c>
      <c r="L2847">
        <v>11</v>
      </c>
      <c r="M2847">
        <v>99</v>
      </c>
      <c r="N2847">
        <v>99</v>
      </c>
      <c r="O2847">
        <v>99</v>
      </c>
      <c r="P2847">
        <v>99</v>
      </c>
      <c r="R2847">
        <v>0</v>
      </c>
    </row>
    <row r="2848" spans="1:35">
      <c r="A2848">
        <v>18</v>
      </c>
      <c r="B2848">
        <v>608</v>
      </c>
      <c r="C2848">
        <v>2022</v>
      </c>
      <c r="E2848">
        <v>99</v>
      </c>
      <c r="G2848">
        <v>99</v>
      </c>
      <c r="H2848">
        <v>2</v>
      </c>
      <c r="I2848">
        <v>99</v>
      </c>
      <c r="J2848">
        <v>141</v>
      </c>
      <c r="K2848">
        <v>99</v>
      </c>
      <c r="L2848">
        <v>11</v>
      </c>
      <c r="M2848">
        <v>99</v>
      </c>
      <c r="N2848">
        <v>99</v>
      </c>
      <c r="O2848">
        <v>99</v>
      </c>
      <c r="P2848">
        <v>99</v>
      </c>
      <c r="R2848">
        <v>0</v>
      </c>
    </row>
    <row r="2849" spans="1:35">
      <c r="A2849">
        <v>18</v>
      </c>
      <c r="B2849">
        <v>609</v>
      </c>
      <c r="C2849">
        <v>2022</v>
      </c>
      <c r="E2849">
        <v>99</v>
      </c>
      <c r="G2849">
        <v>99</v>
      </c>
      <c r="H2849">
        <v>2</v>
      </c>
      <c r="I2849">
        <v>99</v>
      </c>
      <c r="J2849">
        <v>143</v>
      </c>
      <c r="K2849">
        <v>99</v>
      </c>
      <c r="L2849">
        <v>11</v>
      </c>
      <c r="M2849">
        <v>99</v>
      </c>
      <c r="N2849">
        <v>99</v>
      </c>
      <c r="O2849">
        <v>99</v>
      </c>
      <c r="P2849">
        <v>99</v>
      </c>
      <c r="R2849">
        <v>0</v>
      </c>
    </row>
    <row r="2850" spans="1:35">
      <c r="A2850">
        <v>18</v>
      </c>
      <c r="B2850">
        <v>610</v>
      </c>
      <c r="C2850">
        <v>2022</v>
      </c>
      <c r="E2850">
        <v>99</v>
      </c>
      <c r="G2850">
        <v>99</v>
      </c>
      <c r="H2850">
        <v>2</v>
      </c>
      <c r="I2850">
        <v>99</v>
      </c>
      <c r="J2850">
        <v>147</v>
      </c>
      <c r="K2850">
        <v>99</v>
      </c>
      <c r="L2850">
        <v>11</v>
      </c>
      <c r="M2850">
        <v>99</v>
      </c>
      <c r="N2850">
        <v>99</v>
      </c>
      <c r="O2850">
        <v>99</v>
      </c>
      <c r="P2850">
        <v>99</v>
      </c>
      <c r="Q2850">
        <v>1</v>
      </c>
      <c r="R2850">
        <v>2</v>
      </c>
      <c r="S2850">
        <v>11</v>
      </c>
      <c r="T2850">
        <v>8</v>
      </c>
      <c r="U2850">
        <v>24.35</v>
      </c>
      <c r="V2850">
        <v>0</v>
      </c>
      <c r="W2850">
        <v>0</v>
      </c>
      <c r="X2850">
        <v>100</v>
      </c>
      <c r="Y2850">
        <v>50</v>
      </c>
      <c r="Z2850">
        <v>2.6499999999999844</v>
      </c>
      <c r="AA2850">
        <v>0</v>
      </c>
      <c r="AB2850">
        <v>0</v>
      </c>
      <c r="AF2850">
        <v>5</v>
      </c>
      <c r="AG2850">
        <v>6.8485445085079446</v>
      </c>
      <c r="AH2850">
        <v>0</v>
      </c>
      <c r="AI2850">
        <v>0</v>
      </c>
    </row>
    <row r="2851" spans="1:35">
      <c r="A2851">
        <v>18</v>
      </c>
      <c r="B2851">
        <v>611</v>
      </c>
      <c r="C2851">
        <v>2022</v>
      </c>
      <c r="E2851">
        <v>99</v>
      </c>
      <c r="G2851">
        <v>99</v>
      </c>
      <c r="H2851">
        <v>1</v>
      </c>
      <c r="I2851">
        <v>99</v>
      </c>
      <c r="J2851">
        <v>155</v>
      </c>
      <c r="K2851">
        <v>99</v>
      </c>
      <c r="L2851">
        <v>11</v>
      </c>
      <c r="M2851">
        <v>99</v>
      </c>
      <c r="N2851">
        <v>99</v>
      </c>
      <c r="O2851">
        <v>99</v>
      </c>
      <c r="P2851">
        <v>99</v>
      </c>
      <c r="R2851">
        <v>0</v>
      </c>
    </row>
    <row r="2852" spans="1:35">
      <c r="A2852">
        <v>18</v>
      </c>
      <c r="B2852">
        <v>612</v>
      </c>
      <c r="C2852">
        <v>2022</v>
      </c>
      <c r="E2852">
        <v>99</v>
      </c>
      <c r="G2852">
        <v>99</v>
      </c>
      <c r="H2852">
        <v>2</v>
      </c>
      <c r="I2852">
        <v>99</v>
      </c>
      <c r="J2852">
        <v>160</v>
      </c>
      <c r="K2852">
        <v>99</v>
      </c>
      <c r="L2852">
        <v>11</v>
      </c>
      <c r="M2852">
        <v>99</v>
      </c>
      <c r="N2852">
        <v>99</v>
      </c>
      <c r="O2852">
        <v>99</v>
      </c>
      <c r="P2852">
        <v>99</v>
      </c>
      <c r="R2852">
        <v>0</v>
      </c>
    </row>
    <row r="2853" spans="1:35">
      <c r="A2853">
        <v>18</v>
      </c>
      <c r="B2853">
        <v>613</v>
      </c>
      <c r="C2853">
        <v>2022</v>
      </c>
      <c r="E2853">
        <v>99</v>
      </c>
      <c r="G2853">
        <v>99</v>
      </c>
      <c r="H2853">
        <v>1</v>
      </c>
      <c r="I2853">
        <v>99</v>
      </c>
      <c r="J2853">
        <v>171</v>
      </c>
      <c r="K2853">
        <v>99</v>
      </c>
      <c r="L2853">
        <v>11</v>
      </c>
      <c r="M2853">
        <v>99</v>
      </c>
      <c r="N2853">
        <v>99</v>
      </c>
      <c r="O2853">
        <v>99</v>
      </c>
      <c r="P2853">
        <v>99</v>
      </c>
      <c r="R2853">
        <v>0</v>
      </c>
    </row>
    <row r="2854" spans="1:35">
      <c r="A2854">
        <v>18</v>
      </c>
      <c r="B2854">
        <v>614</v>
      </c>
      <c r="C2854">
        <v>2022</v>
      </c>
      <c r="E2854">
        <v>99</v>
      </c>
      <c r="G2854">
        <v>99</v>
      </c>
      <c r="H2854">
        <v>2</v>
      </c>
      <c r="I2854">
        <v>99</v>
      </c>
      <c r="J2854">
        <v>175</v>
      </c>
      <c r="K2854">
        <v>99</v>
      </c>
      <c r="L2854">
        <v>11</v>
      </c>
      <c r="M2854">
        <v>99</v>
      </c>
      <c r="N2854">
        <v>99</v>
      </c>
      <c r="O2854">
        <v>99</v>
      </c>
      <c r="P2854">
        <v>99</v>
      </c>
      <c r="R2854">
        <v>0</v>
      </c>
    </row>
    <row r="2855" spans="1:35">
      <c r="A2855">
        <v>18</v>
      </c>
      <c r="B2855">
        <v>615</v>
      </c>
      <c r="C2855">
        <v>2022</v>
      </c>
      <c r="E2855">
        <v>99</v>
      </c>
      <c r="G2855">
        <v>99</v>
      </c>
      <c r="H2855">
        <v>2</v>
      </c>
      <c r="I2855">
        <v>99</v>
      </c>
      <c r="J2855">
        <v>177</v>
      </c>
      <c r="K2855">
        <v>99</v>
      </c>
      <c r="L2855">
        <v>11</v>
      </c>
      <c r="M2855">
        <v>99</v>
      </c>
      <c r="N2855">
        <v>99</v>
      </c>
      <c r="O2855">
        <v>99</v>
      </c>
      <c r="P2855">
        <v>99</v>
      </c>
      <c r="R2855">
        <v>0</v>
      </c>
    </row>
    <row r="2856" spans="1:35">
      <c r="A2856">
        <v>18</v>
      </c>
      <c r="B2856">
        <v>616</v>
      </c>
      <c r="C2856">
        <v>2022</v>
      </c>
      <c r="E2856">
        <v>99</v>
      </c>
      <c r="G2856">
        <v>99</v>
      </c>
      <c r="H2856">
        <v>2</v>
      </c>
      <c r="I2856">
        <v>99</v>
      </c>
      <c r="J2856">
        <v>178</v>
      </c>
      <c r="K2856">
        <v>99</v>
      </c>
      <c r="L2856">
        <v>11</v>
      </c>
      <c r="M2856">
        <v>99</v>
      </c>
      <c r="N2856">
        <v>99</v>
      </c>
      <c r="O2856">
        <v>99</v>
      </c>
      <c r="P2856">
        <v>99</v>
      </c>
      <c r="Q2856">
        <v>1</v>
      </c>
      <c r="R2856">
        <v>1</v>
      </c>
      <c r="S2856">
        <v>11</v>
      </c>
      <c r="T2856">
        <v>5</v>
      </c>
      <c r="U2856">
        <v>16.3</v>
      </c>
      <c r="V2856">
        <v>0</v>
      </c>
      <c r="W2856">
        <v>0</v>
      </c>
      <c r="X2856">
        <v>100</v>
      </c>
      <c r="Y2856">
        <v>0</v>
      </c>
      <c r="Z2856">
        <v>0</v>
      </c>
      <c r="AA2856">
        <v>0</v>
      </c>
      <c r="AB2856">
        <v>0</v>
      </c>
      <c r="AF2856">
        <v>0.43478260869565216</v>
      </c>
      <c r="AG2856">
        <v>0.36315027291968355</v>
      </c>
      <c r="AH2856">
        <v>0</v>
      </c>
      <c r="AI2856">
        <v>0</v>
      </c>
    </row>
    <row r="2857" spans="1:35">
      <c r="A2857">
        <v>18</v>
      </c>
      <c r="B2857">
        <v>617</v>
      </c>
      <c r="C2857">
        <v>2022</v>
      </c>
      <c r="E2857">
        <v>99</v>
      </c>
      <c r="G2857">
        <v>99</v>
      </c>
      <c r="H2857">
        <v>2</v>
      </c>
      <c r="I2857">
        <v>99</v>
      </c>
      <c r="J2857">
        <v>181</v>
      </c>
      <c r="K2857">
        <v>99</v>
      </c>
      <c r="L2857">
        <v>11</v>
      </c>
      <c r="M2857">
        <v>99</v>
      </c>
      <c r="N2857">
        <v>99</v>
      </c>
      <c r="O2857">
        <v>99</v>
      </c>
      <c r="P2857">
        <v>99</v>
      </c>
      <c r="R2857">
        <v>0</v>
      </c>
    </row>
    <row r="2858" spans="1:35">
      <c r="A2858">
        <v>18</v>
      </c>
      <c r="B2858">
        <v>618</v>
      </c>
      <c r="C2858">
        <v>2022</v>
      </c>
      <c r="E2858">
        <v>99</v>
      </c>
      <c r="G2858">
        <v>99</v>
      </c>
      <c r="H2858">
        <v>1</v>
      </c>
      <c r="I2858">
        <v>99</v>
      </c>
      <c r="J2858">
        <v>262</v>
      </c>
      <c r="K2858">
        <v>99</v>
      </c>
      <c r="L2858">
        <v>11</v>
      </c>
      <c r="M2858">
        <v>99</v>
      </c>
      <c r="N2858">
        <v>99</v>
      </c>
      <c r="O2858">
        <v>99</v>
      </c>
      <c r="P2858">
        <v>99</v>
      </c>
      <c r="R2858">
        <v>0</v>
      </c>
    </row>
    <row r="2859" spans="1:35">
      <c r="A2859">
        <v>18</v>
      </c>
      <c r="B2859">
        <v>619</v>
      </c>
      <c r="C2859">
        <v>2022</v>
      </c>
      <c r="E2859">
        <v>99</v>
      </c>
      <c r="G2859">
        <v>99</v>
      </c>
      <c r="H2859">
        <v>1</v>
      </c>
      <c r="I2859">
        <v>99</v>
      </c>
      <c r="J2859">
        <v>309</v>
      </c>
      <c r="K2859">
        <v>99</v>
      </c>
      <c r="L2859">
        <v>11</v>
      </c>
      <c r="M2859">
        <v>99</v>
      </c>
      <c r="N2859">
        <v>99</v>
      </c>
      <c r="O2859">
        <v>99</v>
      </c>
      <c r="P2859">
        <v>99</v>
      </c>
      <c r="Q2859">
        <v>2</v>
      </c>
      <c r="R2859">
        <v>4</v>
      </c>
      <c r="S2859">
        <v>11</v>
      </c>
      <c r="T2859">
        <v>9.5</v>
      </c>
      <c r="U2859">
        <v>24.75</v>
      </c>
      <c r="V2859">
        <v>0</v>
      </c>
      <c r="W2859">
        <v>75</v>
      </c>
      <c r="X2859">
        <v>100</v>
      </c>
      <c r="Y2859">
        <v>75</v>
      </c>
      <c r="Z2859">
        <v>5.1480578862324444</v>
      </c>
      <c r="AA2859">
        <v>0</v>
      </c>
      <c r="AB2859">
        <v>2.598076211353316</v>
      </c>
      <c r="AD2859">
        <v>92.523041233716171</v>
      </c>
      <c r="AF2859">
        <v>1.2987012987012985</v>
      </c>
      <c r="AG2859">
        <v>1.6967744146985229</v>
      </c>
      <c r="AH2859">
        <v>0</v>
      </c>
      <c r="AI2859">
        <v>0</v>
      </c>
    </row>
    <row r="2860" spans="1:35">
      <c r="A2860">
        <v>18</v>
      </c>
      <c r="B2860">
        <v>620</v>
      </c>
      <c r="C2860">
        <v>2022</v>
      </c>
      <c r="E2860">
        <v>99</v>
      </c>
      <c r="G2860">
        <v>99</v>
      </c>
      <c r="H2860">
        <v>2</v>
      </c>
      <c r="I2860">
        <v>99</v>
      </c>
      <c r="J2860">
        <v>470</v>
      </c>
      <c r="K2860">
        <v>99</v>
      </c>
      <c r="L2860">
        <v>11</v>
      </c>
      <c r="M2860">
        <v>99</v>
      </c>
      <c r="N2860">
        <v>99</v>
      </c>
      <c r="O2860">
        <v>99</v>
      </c>
      <c r="P2860">
        <v>99</v>
      </c>
      <c r="R2860">
        <v>0</v>
      </c>
    </row>
    <row r="2861" spans="1:35">
      <c r="A2861">
        <v>18</v>
      </c>
      <c r="B2861">
        <v>621</v>
      </c>
      <c r="C2861">
        <v>2022</v>
      </c>
      <c r="E2861">
        <v>99</v>
      </c>
      <c r="G2861">
        <v>99</v>
      </c>
      <c r="H2861">
        <v>2</v>
      </c>
      <c r="I2861">
        <v>99</v>
      </c>
      <c r="J2861">
        <v>629</v>
      </c>
      <c r="K2861">
        <v>99</v>
      </c>
      <c r="L2861">
        <v>11</v>
      </c>
      <c r="M2861">
        <v>99</v>
      </c>
      <c r="N2861">
        <v>99</v>
      </c>
      <c r="O2861">
        <v>99</v>
      </c>
      <c r="P2861">
        <v>99</v>
      </c>
      <c r="R2861">
        <v>0</v>
      </c>
    </row>
    <row r="2862" spans="1:35">
      <c r="A2862">
        <v>18</v>
      </c>
      <c r="B2862">
        <v>622</v>
      </c>
      <c r="C2862">
        <v>2022</v>
      </c>
      <c r="E2862">
        <v>99</v>
      </c>
      <c r="G2862">
        <v>99</v>
      </c>
      <c r="H2862">
        <v>1</v>
      </c>
      <c r="I2862">
        <v>99</v>
      </c>
      <c r="J2862">
        <v>643</v>
      </c>
      <c r="K2862">
        <v>99</v>
      </c>
      <c r="L2862">
        <v>11</v>
      </c>
      <c r="M2862">
        <v>99</v>
      </c>
      <c r="N2862">
        <v>99</v>
      </c>
      <c r="O2862">
        <v>99</v>
      </c>
      <c r="P2862">
        <v>99</v>
      </c>
      <c r="R2862">
        <v>0</v>
      </c>
    </row>
    <row r="2863" spans="1:35">
      <c r="A2863">
        <v>18</v>
      </c>
      <c r="B2863">
        <v>623</v>
      </c>
      <c r="C2863">
        <v>2022</v>
      </c>
      <c r="E2863">
        <v>99</v>
      </c>
      <c r="G2863">
        <v>99</v>
      </c>
      <c r="H2863">
        <v>2</v>
      </c>
      <c r="I2863">
        <v>99</v>
      </c>
      <c r="J2863">
        <v>704</v>
      </c>
      <c r="K2863">
        <v>99</v>
      </c>
      <c r="L2863">
        <v>11</v>
      </c>
      <c r="M2863">
        <v>99</v>
      </c>
      <c r="N2863">
        <v>99</v>
      </c>
      <c r="O2863">
        <v>99</v>
      </c>
      <c r="P2863">
        <v>99</v>
      </c>
      <c r="R2863">
        <v>0</v>
      </c>
    </row>
    <row r="2864" spans="1:35">
      <c r="A2864">
        <v>18</v>
      </c>
      <c r="B2864">
        <v>624</v>
      </c>
      <c r="C2864">
        <v>2022</v>
      </c>
      <c r="E2864">
        <v>99</v>
      </c>
      <c r="G2864">
        <v>99</v>
      </c>
      <c r="H2864">
        <v>1</v>
      </c>
      <c r="I2864">
        <v>99</v>
      </c>
      <c r="J2864">
        <v>802</v>
      </c>
      <c r="K2864">
        <v>99</v>
      </c>
      <c r="L2864">
        <v>11</v>
      </c>
      <c r="M2864">
        <v>99</v>
      </c>
      <c r="N2864">
        <v>99</v>
      </c>
      <c r="O2864">
        <v>99</v>
      </c>
      <c r="P2864">
        <v>99</v>
      </c>
      <c r="R2864">
        <v>0</v>
      </c>
    </row>
    <row r="2865" spans="1:18">
      <c r="A2865">
        <v>18</v>
      </c>
      <c r="B2865">
        <v>625</v>
      </c>
      <c r="C2865">
        <v>2022</v>
      </c>
      <c r="E2865">
        <v>99</v>
      </c>
      <c r="G2865">
        <v>99</v>
      </c>
      <c r="H2865">
        <v>1</v>
      </c>
      <c r="I2865">
        <v>99</v>
      </c>
      <c r="J2865">
        <v>103</v>
      </c>
      <c r="K2865">
        <v>99</v>
      </c>
      <c r="L2865">
        <v>12</v>
      </c>
      <c r="M2865">
        <v>99</v>
      </c>
      <c r="N2865">
        <v>99</v>
      </c>
      <c r="O2865">
        <v>99</v>
      </c>
      <c r="P2865">
        <v>99</v>
      </c>
      <c r="R2865">
        <v>0</v>
      </c>
    </row>
    <row r="2866" spans="1:18">
      <c r="A2866">
        <v>18</v>
      </c>
      <c r="B2866">
        <v>626</v>
      </c>
      <c r="C2866">
        <v>2022</v>
      </c>
      <c r="E2866">
        <v>99</v>
      </c>
      <c r="G2866">
        <v>99</v>
      </c>
      <c r="H2866">
        <v>2</v>
      </c>
      <c r="I2866">
        <v>99</v>
      </c>
      <c r="J2866">
        <v>106</v>
      </c>
      <c r="K2866">
        <v>99</v>
      </c>
      <c r="L2866">
        <v>12</v>
      </c>
      <c r="M2866">
        <v>99</v>
      </c>
      <c r="N2866">
        <v>99</v>
      </c>
      <c r="O2866">
        <v>99</v>
      </c>
      <c r="P2866">
        <v>99</v>
      </c>
      <c r="R2866">
        <v>0</v>
      </c>
    </row>
    <row r="2867" spans="1:18">
      <c r="A2867">
        <v>18</v>
      </c>
      <c r="B2867">
        <v>627</v>
      </c>
      <c r="C2867">
        <v>2022</v>
      </c>
      <c r="E2867">
        <v>99</v>
      </c>
      <c r="G2867">
        <v>99</v>
      </c>
      <c r="H2867">
        <v>1</v>
      </c>
      <c r="I2867">
        <v>99</v>
      </c>
      <c r="J2867">
        <v>110</v>
      </c>
      <c r="K2867">
        <v>99</v>
      </c>
      <c r="L2867">
        <v>12</v>
      </c>
      <c r="M2867">
        <v>99</v>
      </c>
      <c r="N2867">
        <v>99</v>
      </c>
      <c r="O2867">
        <v>99</v>
      </c>
      <c r="P2867">
        <v>99</v>
      </c>
      <c r="R2867">
        <v>0</v>
      </c>
    </row>
    <row r="2868" spans="1:18">
      <c r="A2868">
        <v>18</v>
      </c>
      <c r="B2868">
        <v>628</v>
      </c>
      <c r="C2868">
        <v>2022</v>
      </c>
      <c r="E2868">
        <v>99</v>
      </c>
      <c r="G2868">
        <v>99</v>
      </c>
      <c r="H2868">
        <v>1</v>
      </c>
      <c r="I2868">
        <v>99</v>
      </c>
      <c r="J2868">
        <v>111</v>
      </c>
      <c r="K2868">
        <v>99</v>
      </c>
      <c r="L2868">
        <v>12</v>
      </c>
      <c r="M2868">
        <v>99</v>
      </c>
      <c r="N2868">
        <v>99</v>
      </c>
      <c r="O2868">
        <v>99</v>
      </c>
      <c r="P2868">
        <v>99</v>
      </c>
      <c r="R2868">
        <v>0</v>
      </c>
    </row>
    <row r="2869" spans="1:18">
      <c r="A2869">
        <v>18</v>
      </c>
      <c r="B2869">
        <v>629</v>
      </c>
      <c r="C2869">
        <v>2022</v>
      </c>
      <c r="E2869">
        <v>99</v>
      </c>
      <c r="G2869">
        <v>99</v>
      </c>
      <c r="H2869">
        <v>1</v>
      </c>
      <c r="I2869">
        <v>99</v>
      </c>
      <c r="J2869">
        <v>116</v>
      </c>
      <c r="K2869">
        <v>99</v>
      </c>
      <c r="L2869">
        <v>12</v>
      </c>
      <c r="M2869">
        <v>99</v>
      </c>
      <c r="N2869">
        <v>99</v>
      </c>
      <c r="O2869">
        <v>99</v>
      </c>
      <c r="P2869">
        <v>99</v>
      </c>
      <c r="R2869">
        <v>0</v>
      </c>
    </row>
    <row r="2870" spans="1:18">
      <c r="A2870">
        <v>18</v>
      </c>
      <c r="B2870">
        <v>630</v>
      </c>
      <c r="C2870">
        <v>2022</v>
      </c>
      <c r="E2870">
        <v>99</v>
      </c>
      <c r="G2870">
        <v>99</v>
      </c>
      <c r="H2870">
        <v>2</v>
      </c>
      <c r="I2870">
        <v>99</v>
      </c>
      <c r="J2870">
        <v>117</v>
      </c>
      <c r="K2870">
        <v>99</v>
      </c>
      <c r="L2870">
        <v>12</v>
      </c>
      <c r="M2870">
        <v>99</v>
      </c>
      <c r="N2870">
        <v>99</v>
      </c>
      <c r="O2870">
        <v>99</v>
      </c>
      <c r="P2870">
        <v>99</v>
      </c>
      <c r="R2870">
        <v>0</v>
      </c>
    </row>
    <row r="2871" spans="1:18">
      <c r="A2871">
        <v>18</v>
      </c>
      <c r="B2871">
        <v>631</v>
      </c>
      <c r="C2871">
        <v>2022</v>
      </c>
      <c r="E2871">
        <v>99</v>
      </c>
      <c r="G2871">
        <v>99</v>
      </c>
      <c r="H2871">
        <v>1</v>
      </c>
      <c r="I2871">
        <v>99</v>
      </c>
      <c r="J2871">
        <v>134</v>
      </c>
      <c r="K2871">
        <v>99</v>
      </c>
      <c r="L2871">
        <v>12</v>
      </c>
      <c r="M2871">
        <v>99</v>
      </c>
      <c r="N2871">
        <v>99</v>
      </c>
      <c r="O2871">
        <v>99</v>
      </c>
      <c r="P2871">
        <v>99</v>
      </c>
      <c r="R2871">
        <v>0</v>
      </c>
    </row>
    <row r="2872" spans="1:18">
      <c r="A2872">
        <v>18</v>
      </c>
      <c r="B2872">
        <v>632</v>
      </c>
      <c r="C2872">
        <v>2022</v>
      </c>
      <c r="E2872">
        <v>99</v>
      </c>
      <c r="G2872">
        <v>99</v>
      </c>
      <c r="H2872">
        <v>2</v>
      </c>
      <c r="I2872">
        <v>99</v>
      </c>
      <c r="J2872">
        <v>141</v>
      </c>
      <c r="K2872">
        <v>99</v>
      </c>
      <c r="L2872">
        <v>12</v>
      </c>
      <c r="M2872">
        <v>99</v>
      </c>
      <c r="N2872">
        <v>99</v>
      </c>
      <c r="O2872">
        <v>99</v>
      </c>
      <c r="P2872">
        <v>99</v>
      </c>
      <c r="R2872">
        <v>0</v>
      </c>
    </row>
    <row r="2873" spans="1:18">
      <c r="A2873">
        <v>18</v>
      </c>
      <c r="B2873">
        <v>633</v>
      </c>
      <c r="C2873">
        <v>2022</v>
      </c>
      <c r="E2873">
        <v>99</v>
      </c>
      <c r="G2873">
        <v>99</v>
      </c>
      <c r="H2873">
        <v>2</v>
      </c>
      <c r="I2873">
        <v>99</v>
      </c>
      <c r="J2873">
        <v>143</v>
      </c>
      <c r="K2873">
        <v>99</v>
      </c>
      <c r="L2873">
        <v>12</v>
      </c>
      <c r="M2873">
        <v>99</v>
      </c>
      <c r="N2873">
        <v>99</v>
      </c>
      <c r="O2873">
        <v>99</v>
      </c>
      <c r="P2873">
        <v>99</v>
      </c>
      <c r="R2873">
        <v>0</v>
      </c>
    </row>
    <row r="2874" spans="1:18">
      <c r="A2874">
        <v>18</v>
      </c>
      <c r="B2874">
        <v>634</v>
      </c>
      <c r="C2874">
        <v>2022</v>
      </c>
      <c r="E2874">
        <v>99</v>
      </c>
      <c r="G2874">
        <v>99</v>
      </c>
      <c r="H2874">
        <v>2</v>
      </c>
      <c r="I2874">
        <v>99</v>
      </c>
      <c r="J2874">
        <v>147</v>
      </c>
      <c r="K2874">
        <v>99</v>
      </c>
      <c r="L2874">
        <v>12</v>
      </c>
      <c r="M2874">
        <v>99</v>
      </c>
      <c r="N2874">
        <v>99</v>
      </c>
      <c r="O2874">
        <v>99</v>
      </c>
      <c r="P2874">
        <v>99</v>
      </c>
      <c r="R2874">
        <v>0</v>
      </c>
    </row>
    <row r="2875" spans="1:18">
      <c r="A2875">
        <v>18</v>
      </c>
      <c r="B2875">
        <v>635</v>
      </c>
      <c r="C2875">
        <v>2022</v>
      </c>
      <c r="E2875">
        <v>99</v>
      </c>
      <c r="G2875">
        <v>99</v>
      </c>
      <c r="H2875">
        <v>1</v>
      </c>
      <c r="I2875">
        <v>99</v>
      </c>
      <c r="J2875">
        <v>155</v>
      </c>
      <c r="K2875">
        <v>99</v>
      </c>
      <c r="L2875">
        <v>12</v>
      </c>
      <c r="M2875">
        <v>99</v>
      </c>
      <c r="N2875">
        <v>99</v>
      </c>
      <c r="O2875">
        <v>99</v>
      </c>
      <c r="P2875">
        <v>99</v>
      </c>
      <c r="R2875">
        <v>0</v>
      </c>
    </row>
    <row r="2876" spans="1:18">
      <c r="A2876">
        <v>18</v>
      </c>
      <c r="B2876">
        <v>636</v>
      </c>
      <c r="C2876">
        <v>2022</v>
      </c>
      <c r="E2876">
        <v>99</v>
      </c>
      <c r="G2876">
        <v>99</v>
      </c>
      <c r="H2876">
        <v>2</v>
      </c>
      <c r="I2876">
        <v>99</v>
      </c>
      <c r="J2876">
        <v>160</v>
      </c>
      <c r="K2876">
        <v>99</v>
      </c>
      <c r="L2876">
        <v>12</v>
      </c>
      <c r="M2876">
        <v>99</v>
      </c>
      <c r="N2876">
        <v>99</v>
      </c>
      <c r="O2876">
        <v>99</v>
      </c>
      <c r="P2876">
        <v>99</v>
      </c>
      <c r="R2876">
        <v>0</v>
      </c>
    </row>
    <row r="2877" spans="1:18">
      <c r="A2877">
        <v>18</v>
      </c>
      <c r="B2877">
        <v>637</v>
      </c>
      <c r="C2877">
        <v>2022</v>
      </c>
      <c r="E2877">
        <v>99</v>
      </c>
      <c r="G2877">
        <v>99</v>
      </c>
      <c r="H2877">
        <v>1</v>
      </c>
      <c r="I2877">
        <v>99</v>
      </c>
      <c r="J2877">
        <v>171</v>
      </c>
      <c r="K2877">
        <v>99</v>
      </c>
      <c r="L2877">
        <v>12</v>
      </c>
      <c r="M2877">
        <v>99</v>
      </c>
      <c r="N2877">
        <v>99</v>
      </c>
      <c r="O2877">
        <v>99</v>
      </c>
      <c r="P2877">
        <v>99</v>
      </c>
      <c r="R2877">
        <v>0</v>
      </c>
    </row>
    <row r="2878" spans="1:18">
      <c r="A2878">
        <v>18</v>
      </c>
      <c r="B2878">
        <v>638</v>
      </c>
      <c r="C2878">
        <v>2022</v>
      </c>
      <c r="E2878">
        <v>99</v>
      </c>
      <c r="G2878">
        <v>99</v>
      </c>
      <c r="H2878">
        <v>2</v>
      </c>
      <c r="I2878">
        <v>99</v>
      </c>
      <c r="J2878">
        <v>175</v>
      </c>
      <c r="K2878">
        <v>99</v>
      </c>
      <c r="L2878">
        <v>12</v>
      </c>
      <c r="M2878">
        <v>99</v>
      </c>
      <c r="N2878">
        <v>99</v>
      </c>
      <c r="O2878">
        <v>99</v>
      </c>
      <c r="P2878">
        <v>99</v>
      </c>
      <c r="R2878">
        <v>0</v>
      </c>
    </row>
    <row r="2879" spans="1:18">
      <c r="A2879">
        <v>18</v>
      </c>
      <c r="B2879">
        <v>639</v>
      </c>
      <c r="C2879">
        <v>2022</v>
      </c>
      <c r="E2879">
        <v>99</v>
      </c>
      <c r="G2879">
        <v>99</v>
      </c>
      <c r="H2879">
        <v>2</v>
      </c>
      <c r="I2879">
        <v>99</v>
      </c>
      <c r="J2879">
        <v>177</v>
      </c>
      <c r="K2879">
        <v>99</v>
      </c>
      <c r="L2879">
        <v>12</v>
      </c>
      <c r="M2879">
        <v>99</v>
      </c>
      <c r="N2879">
        <v>99</v>
      </c>
      <c r="O2879">
        <v>99</v>
      </c>
      <c r="P2879">
        <v>99</v>
      </c>
      <c r="R2879">
        <v>0</v>
      </c>
    </row>
    <row r="2880" spans="1:18">
      <c r="A2880">
        <v>18</v>
      </c>
      <c r="B2880">
        <v>640</v>
      </c>
      <c r="C2880">
        <v>2022</v>
      </c>
      <c r="E2880">
        <v>99</v>
      </c>
      <c r="G2880">
        <v>99</v>
      </c>
      <c r="H2880">
        <v>2</v>
      </c>
      <c r="I2880">
        <v>99</v>
      </c>
      <c r="J2880">
        <v>178</v>
      </c>
      <c r="K2880">
        <v>99</v>
      </c>
      <c r="L2880">
        <v>12</v>
      </c>
      <c r="M2880">
        <v>99</v>
      </c>
      <c r="N2880">
        <v>99</v>
      </c>
      <c r="O2880">
        <v>99</v>
      </c>
      <c r="P2880">
        <v>99</v>
      </c>
      <c r="R2880">
        <v>0</v>
      </c>
    </row>
    <row r="2881" spans="1:18">
      <c r="A2881">
        <v>18</v>
      </c>
      <c r="B2881">
        <v>641</v>
      </c>
      <c r="C2881">
        <v>2022</v>
      </c>
      <c r="E2881">
        <v>99</v>
      </c>
      <c r="G2881">
        <v>99</v>
      </c>
      <c r="H2881">
        <v>2</v>
      </c>
      <c r="I2881">
        <v>99</v>
      </c>
      <c r="J2881">
        <v>181</v>
      </c>
      <c r="K2881">
        <v>99</v>
      </c>
      <c r="L2881">
        <v>12</v>
      </c>
      <c r="M2881">
        <v>99</v>
      </c>
      <c r="N2881">
        <v>99</v>
      </c>
      <c r="O2881">
        <v>99</v>
      </c>
      <c r="P2881">
        <v>99</v>
      </c>
      <c r="R2881">
        <v>0</v>
      </c>
    </row>
    <row r="2882" spans="1:18">
      <c r="A2882">
        <v>18</v>
      </c>
      <c r="B2882">
        <v>642</v>
      </c>
      <c r="C2882">
        <v>2022</v>
      </c>
      <c r="E2882">
        <v>99</v>
      </c>
      <c r="G2882">
        <v>99</v>
      </c>
      <c r="H2882">
        <v>1</v>
      </c>
      <c r="I2882">
        <v>99</v>
      </c>
      <c r="J2882">
        <v>262</v>
      </c>
      <c r="K2882">
        <v>99</v>
      </c>
      <c r="L2882">
        <v>12</v>
      </c>
      <c r="M2882">
        <v>99</v>
      </c>
      <c r="N2882">
        <v>99</v>
      </c>
      <c r="O2882">
        <v>99</v>
      </c>
      <c r="P2882">
        <v>99</v>
      </c>
      <c r="R2882">
        <v>0</v>
      </c>
    </row>
    <row r="2883" spans="1:18">
      <c r="A2883">
        <v>18</v>
      </c>
      <c r="B2883">
        <v>643</v>
      </c>
      <c r="C2883">
        <v>2022</v>
      </c>
      <c r="E2883">
        <v>99</v>
      </c>
      <c r="G2883">
        <v>99</v>
      </c>
      <c r="H2883">
        <v>1</v>
      </c>
      <c r="I2883">
        <v>99</v>
      </c>
      <c r="J2883">
        <v>309</v>
      </c>
      <c r="K2883">
        <v>99</v>
      </c>
      <c r="L2883">
        <v>12</v>
      </c>
      <c r="M2883">
        <v>99</v>
      </c>
      <c r="N2883">
        <v>99</v>
      </c>
      <c r="O2883">
        <v>99</v>
      </c>
      <c r="P2883">
        <v>99</v>
      </c>
      <c r="R2883">
        <v>0</v>
      </c>
    </row>
    <row r="2884" spans="1:18">
      <c r="A2884">
        <v>18</v>
      </c>
      <c r="B2884">
        <v>644</v>
      </c>
      <c r="C2884">
        <v>2022</v>
      </c>
      <c r="E2884">
        <v>99</v>
      </c>
      <c r="G2884">
        <v>99</v>
      </c>
      <c r="H2884">
        <v>2</v>
      </c>
      <c r="I2884">
        <v>99</v>
      </c>
      <c r="J2884">
        <v>470</v>
      </c>
      <c r="K2884">
        <v>99</v>
      </c>
      <c r="L2884">
        <v>12</v>
      </c>
      <c r="M2884">
        <v>99</v>
      </c>
      <c r="N2884">
        <v>99</v>
      </c>
      <c r="O2884">
        <v>99</v>
      </c>
      <c r="P2884">
        <v>99</v>
      </c>
      <c r="R2884">
        <v>0</v>
      </c>
    </row>
    <row r="2885" spans="1:18">
      <c r="A2885">
        <v>18</v>
      </c>
      <c r="B2885">
        <v>645</v>
      </c>
      <c r="C2885">
        <v>2022</v>
      </c>
      <c r="E2885">
        <v>99</v>
      </c>
      <c r="G2885">
        <v>99</v>
      </c>
      <c r="H2885">
        <v>2</v>
      </c>
      <c r="I2885">
        <v>99</v>
      </c>
      <c r="J2885">
        <v>629</v>
      </c>
      <c r="K2885">
        <v>99</v>
      </c>
      <c r="L2885">
        <v>12</v>
      </c>
      <c r="M2885">
        <v>99</v>
      </c>
      <c r="N2885">
        <v>99</v>
      </c>
      <c r="O2885">
        <v>99</v>
      </c>
      <c r="P2885">
        <v>99</v>
      </c>
      <c r="R2885">
        <v>0</v>
      </c>
    </row>
    <row r="2886" spans="1:18">
      <c r="A2886">
        <v>18</v>
      </c>
      <c r="B2886">
        <v>646</v>
      </c>
      <c r="C2886">
        <v>2022</v>
      </c>
      <c r="E2886">
        <v>99</v>
      </c>
      <c r="G2886">
        <v>99</v>
      </c>
      <c r="H2886">
        <v>1</v>
      </c>
      <c r="I2886">
        <v>99</v>
      </c>
      <c r="J2886">
        <v>643</v>
      </c>
      <c r="K2886">
        <v>99</v>
      </c>
      <c r="L2886">
        <v>12</v>
      </c>
      <c r="M2886">
        <v>99</v>
      </c>
      <c r="N2886">
        <v>99</v>
      </c>
      <c r="O2886">
        <v>99</v>
      </c>
      <c r="P2886">
        <v>99</v>
      </c>
      <c r="R2886">
        <v>0</v>
      </c>
    </row>
    <row r="2887" spans="1:18">
      <c r="A2887">
        <v>18</v>
      </c>
      <c r="B2887">
        <v>647</v>
      </c>
      <c r="C2887">
        <v>2022</v>
      </c>
      <c r="E2887">
        <v>99</v>
      </c>
      <c r="G2887">
        <v>99</v>
      </c>
      <c r="H2887">
        <v>2</v>
      </c>
      <c r="I2887">
        <v>99</v>
      </c>
      <c r="J2887">
        <v>704</v>
      </c>
      <c r="K2887">
        <v>99</v>
      </c>
      <c r="L2887">
        <v>12</v>
      </c>
      <c r="M2887">
        <v>99</v>
      </c>
      <c r="N2887">
        <v>99</v>
      </c>
      <c r="O2887">
        <v>99</v>
      </c>
      <c r="P2887">
        <v>99</v>
      </c>
      <c r="R2887">
        <v>0</v>
      </c>
    </row>
    <row r="2888" spans="1:18">
      <c r="A2888">
        <v>18</v>
      </c>
      <c r="B2888">
        <v>648</v>
      </c>
      <c r="C2888">
        <v>2022</v>
      </c>
      <c r="E2888">
        <v>99</v>
      </c>
      <c r="G2888">
        <v>99</v>
      </c>
      <c r="H2888">
        <v>1</v>
      </c>
      <c r="I2888">
        <v>99</v>
      </c>
      <c r="J2888">
        <v>802</v>
      </c>
      <c r="K2888">
        <v>99</v>
      </c>
      <c r="L2888">
        <v>12</v>
      </c>
      <c r="M2888">
        <v>99</v>
      </c>
      <c r="N2888">
        <v>99</v>
      </c>
      <c r="O2888">
        <v>99</v>
      </c>
      <c r="P2888">
        <v>99</v>
      </c>
      <c r="R2888">
        <v>0</v>
      </c>
    </row>
    <row r="2889" spans="1:18">
      <c r="A2889">
        <v>18</v>
      </c>
      <c r="B2889">
        <v>649</v>
      </c>
      <c r="C2889">
        <v>2022</v>
      </c>
      <c r="E2889">
        <v>99</v>
      </c>
      <c r="G2889">
        <v>99</v>
      </c>
      <c r="H2889">
        <v>1</v>
      </c>
      <c r="I2889">
        <v>99</v>
      </c>
      <c r="J2889">
        <v>103</v>
      </c>
      <c r="K2889">
        <v>99</v>
      </c>
      <c r="L2889">
        <v>13</v>
      </c>
      <c r="M2889">
        <v>99</v>
      </c>
      <c r="N2889">
        <v>99</v>
      </c>
      <c r="O2889">
        <v>99</v>
      </c>
      <c r="P2889">
        <v>99</v>
      </c>
      <c r="R2889">
        <v>0</v>
      </c>
    </row>
    <row r="2890" spans="1:18">
      <c r="A2890">
        <v>18</v>
      </c>
      <c r="B2890">
        <v>650</v>
      </c>
      <c r="C2890">
        <v>2022</v>
      </c>
      <c r="E2890">
        <v>99</v>
      </c>
      <c r="G2890">
        <v>99</v>
      </c>
      <c r="H2890">
        <v>2</v>
      </c>
      <c r="I2890">
        <v>99</v>
      </c>
      <c r="J2890">
        <v>106</v>
      </c>
      <c r="K2890">
        <v>99</v>
      </c>
      <c r="L2890">
        <v>13</v>
      </c>
      <c r="M2890">
        <v>99</v>
      </c>
      <c r="N2890">
        <v>99</v>
      </c>
      <c r="O2890">
        <v>99</v>
      </c>
      <c r="P2890">
        <v>99</v>
      </c>
      <c r="R2890">
        <v>0</v>
      </c>
    </row>
    <row r="2891" spans="1:18">
      <c r="A2891">
        <v>18</v>
      </c>
      <c r="B2891">
        <v>651</v>
      </c>
      <c r="C2891">
        <v>2022</v>
      </c>
      <c r="E2891">
        <v>99</v>
      </c>
      <c r="G2891">
        <v>99</v>
      </c>
      <c r="H2891">
        <v>1</v>
      </c>
      <c r="I2891">
        <v>99</v>
      </c>
      <c r="J2891">
        <v>110</v>
      </c>
      <c r="K2891">
        <v>99</v>
      </c>
      <c r="L2891">
        <v>13</v>
      </c>
      <c r="M2891">
        <v>99</v>
      </c>
      <c r="N2891">
        <v>99</v>
      </c>
      <c r="O2891">
        <v>99</v>
      </c>
      <c r="P2891">
        <v>99</v>
      </c>
      <c r="R2891">
        <v>0</v>
      </c>
    </row>
    <row r="2892" spans="1:18">
      <c r="A2892">
        <v>18</v>
      </c>
      <c r="B2892">
        <v>652</v>
      </c>
      <c r="C2892">
        <v>2022</v>
      </c>
      <c r="E2892">
        <v>99</v>
      </c>
      <c r="G2892">
        <v>99</v>
      </c>
      <c r="H2892">
        <v>1</v>
      </c>
      <c r="I2892">
        <v>99</v>
      </c>
      <c r="J2892">
        <v>111</v>
      </c>
      <c r="K2892">
        <v>99</v>
      </c>
      <c r="L2892">
        <v>13</v>
      </c>
      <c r="M2892">
        <v>99</v>
      </c>
      <c r="N2892">
        <v>99</v>
      </c>
      <c r="O2892">
        <v>99</v>
      </c>
      <c r="P2892">
        <v>99</v>
      </c>
      <c r="R2892">
        <v>0</v>
      </c>
    </row>
    <row r="2893" spans="1:18">
      <c r="A2893">
        <v>18</v>
      </c>
      <c r="B2893">
        <v>653</v>
      </c>
      <c r="C2893">
        <v>2022</v>
      </c>
      <c r="E2893">
        <v>99</v>
      </c>
      <c r="G2893">
        <v>99</v>
      </c>
      <c r="H2893">
        <v>1</v>
      </c>
      <c r="I2893">
        <v>99</v>
      </c>
      <c r="J2893">
        <v>116</v>
      </c>
      <c r="K2893">
        <v>99</v>
      </c>
      <c r="L2893">
        <v>13</v>
      </c>
      <c r="M2893">
        <v>99</v>
      </c>
      <c r="N2893">
        <v>99</v>
      </c>
      <c r="O2893">
        <v>99</v>
      </c>
      <c r="P2893">
        <v>99</v>
      </c>
      <c r="R2893">
        <v>0</v>
      </c>
    </row>
    <row r="2894" spans="1:18">
      <c r="A2894">
        <v>18</v>
      </c>
      <c r="B2894">
        <v>654</v>
      </c>
      <c r="C2894">
        <v>2022</v>
      </c>
      <c r="E2894">
        <v>99</v>
      </c>
      <c r="G2894">
        <v>99</v>
      </c>
      <c r="H2894">
        <v>2</v>
      </c>
      <c r="I2894">
        <v>99</v>
      </c>
      <c r="J2894">
        <v>117</v>
      </c>
      <c r="K2894">
        <v>99</v>
      </c>
      <c r="L2894">
        <v>13</v>
      </c>
      <c r="M2894">
        <v>99</v>
      </c>
      <c r="N2894">
        <v>99</v>
      </c>
      <c r="O2894">
        <v>99</v>
      </c>
      <c r="P2894">
        <v>99</v>
      </c>
      <c r="R2894">
        <v>0</v>
      </c>
    </row>
    <row r="2895" spans="1:18">
      <c r="A2895">
        <v>18</v>
      </c>
      <c r="B2895">
        <v>655</v>
      </c>
      <c r="C2895">
        <v>2022</v>
      </c>
      <c r="E2895">
        <v>99</v>
      </c>
      <c r="G2895">
        <v>99</v>
      </c>
      <c r="H2895">
        <v>1</v>
      </c>
      <c r="I2895">
        <v>99</v>
      </c>
      <c r="J2895">
        <v>134</v>
      </c>
      <c r="K2895">
        <v>99</v>
      </c>
      <c r="L2895">
        <v>13</v>
      </c>
      <c r="M2895">
        <v>99</v>
      </c>
      <c r="N2895">
        <v>99</v>
      </c>
      <c r="O2895">
        <v>99</v>
      </c>
      <c r="P2895">
        <v>99</v>
      </c>
      <c r="R2895">
        <v>0</v>
      </c>
    </row>
    <row r="2896" spans="1:18">
      <c r="A2896">
        <v>18</v>
      </c>
      <c r="B2896">
        <v>656</v>
      </c>
      <c r="C2896">
        <v>2022</v>
      </c>
      <c r="E2896">
        <v>99</v>
      </c>
      <c r="G2896">
        <v>99</v>
      </c>
      <c r="H2896">
        <v>2</v>
      </c>
      <c r="I2896">
        <v>99</v>
      </c>
      <c r="J2896">
        <v>141</v>
      </c>
      <c r="K2896">
        <v>99</v>
      </c>
      <c r="L2896">
        <v>13</v>
      </c>
      <c r="M2896">
        <v>99</v>
      </c>
      <c r="N2896">
        <v>99</v>
      </c>
      <c r="O2896">
        <v>99</v>
      </c>
      <c r="P2896">
        <v>99</v>
      </c>
      <c r="R2896">
        <v>0</v>
      </c>
    </row>
    <row r="2897" spans="1:18">
      <c r="A2897">
        <v>18</v>
      </c>
      <c r="B2897">
        <v>657</v>
      </c>
      <c r="C2897">
        <v>2022</v>
      </c>
      <c r="E2897">
        <v>99</v>
      </c>
      <c r="G2897">
        <v>99</v>
      </c>
      <c r="H2897">
        <v>2</v>
      </c>
      <c r="I2897">
        <v>99</v>
      </c>
      <c r="J2897">
        <v>143</v>
      </c>
      <c r="K2897">
        <v>99</v>
      </c>
      <c r="L2897">
        <v>13</v>
      </c>
      <c r="M2897">
        <v>99</v>
      </c>
      <c r="N2897">
        <v>99</v>
      </c>
      <c r="O2897">
        <v>99</v>
      </c>
      <c r="P2897">
        <v>99</v>
      </c>
      <c r="R2897">
        <v>0</v>
      </c>
    </row>
    <row r="2898" spans="1:18">
      <c r="A2898">
        <v>18</v>
      </c>
      <c r="B2898">
        <v>658</v>
      </c>
      <c r="C2898">
        <v>2022</v>
      </c>
      <c r="E2898">
        <v>99</v>
      </c>
      <c r="G2898">
        <v>99</v>
      </c>
      <c r="H2898">
        <v>2</v>
      </c>
      <c r="I2898">
        <v>99</v>
      </c>
      <c r="J2898">
        <v>147</v>
      </c>
      <c r="K2898">
        <v>99</v>
      </c>
      <c r="L2898">
        <v>13</v>
      </c>
      <c r="M2898">
        <v>99</v>
      </c>
      <c r="N2898">
        <v>99</v>
      </c>
      <c r="O2898">
        <v>99</v>
      </c>
      <c r="P2898">
        <v>99</v>
      </c>
      <c r="R2898">
        <v>0</v>
      </c>
    </row>
    <row r="2899" spans="1:18">
      <c r="A2899">
        <v>18</v>
      </c>
      <c r="B2899">
        <v>659</v>
      </c>
      <c r="C2899">
        <v>2022</v>
      </c>
      <c r="E2899">
        <v>99</v>
      </c>
      <c r="G2899">
        <v>99</v>
      </c>
      <c r="H2899">
        <v>1</v>
      </c>
      <c r="I2899">
        <v>99</v>
      </c>
      <c r="J2899">
        <v>155</v>
      </c>
      <c r="K2899">
        <v>99</v>
      </c>
      <c r="L2899">
        <v>13</v>
      </c>
      <c r="M2899">
        <v>99</v>
      </c>
      <c r="N2899">
        <v>99</v>
      </c>
      <c r="O2899">
        <v>99</v>
      </c>
      <c r="P2899">
        <v>99</v>
      </c>
      <c r="R2899">
        <v>0</v>
      </c>
    </row>
    <row r="2900" spans="1:18">
      <c r="A2900">
        <v>18</v>
      </c>
      <c r="B2900">
        <v>660</v>
      </c>
      <c r="C2900">
        <v>2022</v>
      </c>
      <c r="E2900">
        <v>99</v>
      </c>
      <c r="G2900">
        <v>99</v>
      </c>
      <c r="H2900">
        <v>2</v>
      </c>
      <c r="I2900">
        <v>99</v>
      </c>
      <c r="J2900">
        <v>160</v>
      </c>
      <c r="K2900">
        <v>99</v>
      </c>
      <c r="L2900">
        <v>13</v>
      </c>
      <c r="M2900">
        <v>99</v>
      </c>
      <c r="N2900">
        <v>99</v>
      </c>
      <c r="O2900">
        <v>99</v>
      </c>
      <c r="P2900">
        <v>99</v>
      </c>
      <c r="R2900">
        <v>0</v>
      </c>
    </row>
    <row r="2901" spans="1:18">
      <c r="A2901">
        <v>18</v>
      </c>
      <c r="B2901">
        <v>661</v>
      </c>
      <c r="C2901">
        <v>2022</v>
      </c>
      <c r="E2901">
        <v>99</v>
      </c>
      <c r="G2901">
        <v>99</v>
      </c>
      <c r="H2901">
        <v>1</v>
      </c>
      <c r="I2901">
        <v>99</v>
      </c>
      <c r="J2901">
        <v>171</v>
      </c>
      <c r="K2901">
        <v>99</v>
      </c>
      <c r="L2901">
        <v>13</v>
      </c>
      <c r="M2901">
        <v>99</v>
      </c>
      <c r="N2901">
        <v>99</v>
      </c>
      <c r="O2901">
        <v>99</v>
      </c>
      <c r="P2901">
        <v>99</v>
      </c>
      <c r="R2901">
        <v>0</v>
      </c>
    </row>
    <row r="2902" spans="1:18">
      <c r="A2902">
        <v>18</v>
      </c>
      <c r="B2902">
        <v>662</v>
      </c>
      <c r="C2902">
        <v>2022</v>
      </c>
      <c r="E2902">
        <v>99</v>
      </c>
      <c r="G2902">
        <v>99</v>
      </c>
      <c r="H2902">
        <v>2</v>
      </c>
      <c r="I2902">
        <v>99</v>
      </c>
      <c r="J2902">
        <v>175</v>
      </c>
      <c r="K2902">
        <v>99</v>
      </c>
      <c r="L2902">
        <v>13</v>
      </c>
      <c r="M2902">
        <v>99</v>
      </c>
      <c r="N2902">
        <v>99</v>
      </c>
      <c r="O2902">
        <v>99</v>
      </c>
      <c r="P2902">
        <v>99</v>
      </c>
      <c r="R2902">
        <v>0</v>
      </c>
    </row>
    <row r="2903" spans="1:18">
      <c r="A2903">
        <v>18</v>
      </c>
      <c r="B2903">
        <v>663</v>
      </c>
      <c r="C2903">
        <v>2022</v>
      </c>
      <c r="E2903">
        <v>99</v>
      </c>
      <c r="G2903">
        <v>99</v>
      </c>
      <c r="H2903">
        <v>2</v>
      </c>
      <c r="I2903">
        <v>99</v>
      </c>
      <c r="J2903">
        <v>177</v>
      </c>
      <c r="K2903">
        <v>99</v>
      </c>
      <c r="L2903">
        <v>13</v>
      </c>
      <c r="M2903">
        <v>99</v>
      </c>
      <c r="N2903">
        <v>99</v>
      </c>
      <c r="O2903">
        <v>99</v>
      </c>
      <c r="P2903">
        <v>99</v>
      </c>
      <c r="R2903">
        <v>0</v>
      </c>
    </row>
    <row r="2904" spans="1:18">
      <c r="A2904">
        <v>18</v>
      </c>
      <c r="B2904">
        <v>664</v>
      </c>
      <c r="C2904">
        <v>2022</v>
      </c>
      <c r="E2904">
        <v>99</v>
      </c>
      <c r="G2904">
        <v>99</v>
      </c>
      <c r="H2904">
        <v>2</v>
      </c>
      <c r="I2904">
        <v>99</v>
      </c>
      <c r="J2904">
        <v>178</v>
      </c>
      <c r="K2904">
        <v>99</v>
      </c>
      <c r="L2904">
        <v>13</v>
      </c>
      <c r="M2904">
        <v>99</v>
      </c>
      <c r="N2904">
        <v>99</v>
      </c>
      <c r="O2904">
        <v>99</v>
      </c>
      <c r="P2904">
        <v>99</v>
      </c>
      <c r="R2904">
        <v>0</v>
      </c>
    </row>
    <row r="2905" spans="1:18">
      <c r="A2905">
        <v>18</v>
      </c>
      <c r="B2905">
        <v>665</v>
      </c>
      <c r="C2905">
        <v>2022</v>
      </c>
      <c r="E2905">
        <v>99</v>
      </c>
      <c r="G2905">
        <v>99</v>
      </c>
      <c r="H2905">
        <v>2</v>
      </c>
      <c r="I2905">
        <v>99</v>
      </c>
      <c r="J2905">
        <v>181</v>
      </c>
      <c r="K2905">
        <v>99</v>
      </c>
      <c r="L2905">
        <v>13</v>
      </c>
      <c r="M2905">
        <v>99</v>
      </c>
      <c r="N2905">
        <v>99</v>
      </c>
      <c r="O2905">
        <v>99</v>
      </c>
      <c r="P2905">
        <v>99</v>
      </c>
      <c r="R2905">
        <v>0</v>
      </c>
    </row>
    <row r="2906" spans="1:18">
      <c r="A2906">
        <v>18</v>
      </c>
      <c r="B2906">
        <v>666</v>
      </c>
      <c r="C2906">
        <v>2022</v>
      </c>
      <c r="E2906">
        <v>99</v>
      </c>
      <c r="G2906">
        <v>99</v>
      </c>
      <c r="H2906">
        <v>1</v>
      </c>
      <c r="I2906">
        <v>99</v>
      </c>
      <c r="J2906">
        <v>262</v>
      </c>
      <c r="K2906">
        <v>99</v>
      </c>
      <c r="L2906">
        <v>13</v>
      </c>
      <c r="M2906">
        <v>99</v>
      </c>
      <c r="N2906">
        <v>99</v>
      </c>
      <c r="O2906">
        <v>99</v>
      </c>
      <c r="P2906">
        <v>99</v>
      </c>
      <c r="R2906">
        <v>0</v>
      </c>
    </row>
    <row r="2907" spans="1:18">
      <c r="A2907">
        <v>18</v>
      </c>
      <c r="B2907">
        <v>667</v>
      </c>
      <c r="C2907">
        <v>2022</v>
      </c>
      <c r="E2907">
        <v>99</v>
      </c>
      <c r="G2907">
        <v>99</v>
      </c>
      <c r="H2907">
        <v>1</v>
      </c>
      <c r="I2907">
        <v>99</v>
      </c>
      <c r="J2907">
        <v>309</v>
      </c>
      <c r="K2907">
        <v>99</v>
      </c>
      <c r="L2907">
        <v>13</v>
      </c>
      <c r="M2907">
        <v>99</v>
      </c>
      <c r="N2907">
        <v>99</v>
      </c>
      <c r="O2907">
        <v>99</v>
      </c>
      <c r="P2907">
        <v>99</v>
      </c>
      <c r="R2907">
        <v>0</v>
      </c>
    </row>
    <row r="2908" spans="1:18">
      <c r="A2908">
        <v>18</v>
      </c>
      <c r="B2908">
        <v>668</v>
      </c>
      <c r="C2908">
        <v>2022</v>
      </c>
      <c r="E2908">
        <v>99</v>
      </c>
      <c r="G2908">
        <v>99</v>
      </c>
      <c r="H2908">
        <v>2</v>
      </c>
      <c r="I2908">
        <v>99</v>
      </c>
      <c r="J2908">
        <v>470</v>
      </c>
      <c r="K2908">
        <v>99</v>
      </c>
      <c r="L2908">
        <v>13</v>
      </c>
      <c r="M2908">
        <v>99</v>
      </c>
      <c r="N2908">
        <v>99</v>
      </c>
      <c r="O2908">
        <v>99</v>
      </c>
      <c r="P2908">
        <v>99</v>
      </c>
      <c r="R2908">
        <v>0</v>
      </c>
    </row>
    <row r="2909" spans="1:18">
      <c r="A2909">
        <v>18</v>
      </c>
      <c r="B2909">
        <v>669</v>
      </c>
      <c r="C2909">
        <v>2022</v>
      </c>
      <c r="E2909">
        <v>99</v>
      </c>
      <c r="G2909">
        <v>99</v>
      </c>
      <c r="H2909">
        <v>2</v>
      </c>
      <c r="I2909">
        <v>99</v>
      </c>
      <c r="J2909">
        <v>629</v>
      </c>
      <c r="K2909">
        <v>99</v>
      </c>
      <c r="L2909">
        <v>13</v>
      </c>
      <c r="M2909">
        <v>99</v>
      </c>
      <c r="N2909">
        <v>99</v>
      </c>
      <c r="O2909">
        <v>99</v>
      </c>
      <c r="P2909">
        <v>99</v>
      </c>
      <c r="R2909">
        <v>0</v>
      </c>
    </row>
    <row r="2910" spans="1:18">
      <c r="A2910">
        <v>18</v>
      </c>
      <c r="B2910">
        <v>670</v>
      </c>
      <c r="C2910">
        <v>2022</v>
      </c>
      <c r="E2910">
        <v>99</v>
      </c>
      <c r="G2910">
        <v>99</v>
      </c>
      <c r="H2910">
        <v>1</v>
      </c>
      <c r="I2910">
        <v>99</v>
      </c>
      <c r="J2910">
        <v>643</v>
      </c>
      <c r="K2910">
        <v>99</v>
      </c>
      <c r="L2910">
        <v>13</v>
      </c>
      <c r="M2910">
        <v>99</v>
      </c>
      <c r="N2910">
        <v>99</v>
      </c>
      <c r="O2910">
        <v>99</v>
      </c>
      <c r="P2910">
        <v>99</v>
      </c>
      <c r="R2910">
        <v>0</v>
      </c>
    </row>
    <row r="2911" spans="1:18">
      <c r="A2911">
        <v>18</v>
      </c>
      <c r="B2911">
        <v>671</v>
      </c>
      <c r="C2911">
        <v>2022</v>
      </c>
      <c r="E2911">
        <v>99</v>
      </c>
      <c r="G2911">
        <v>99</v>
      </c>
      <c r="H2911">
        <v>2</v>
      </c>
      <c r="I2911">
        <v>99</v>
      </c>
      <c r="J2911">
        <v>704</v>
      </c>
      <c r="K2911">
        <v>99</v>
      </c>
      <c r="L2911">
        <v>13</v>
      </c>
      <c r="M2911">
        <v>99</v>
      </c>
      <c r="N2911">
        <v>99</v>
      </c>
      <c r="O2911">
        <v>99</v>
      </c>
      <c r="P2911">
        <v>99</v>
      </c>
      <c r="R2911">
        <v>0</v>
      </c>
    </row>
    <row r="2912" spans="1:18">
      <c r="A2912">
        <v>18</v>
      </c>
      <c r="B2912">
        <v>672</v>
      </c>
      <c r="C2912">
        <v>2022</v>
      </c>
      <c r="E2912">
        <v>99</v>
      </c>
      <c r="G2912">
        <v>99</v>
      </c>
      <c r="H2912">
        <v>1</v>
      </c>
      <c r="I2912">
        <v>99</v>
      </c>
      <c r="J2912">
        <v>802</v>
      </c>
      <c r="K2912">
        <v>99</v>
      </c>
      <c r="L2912">
        <v>13</v>
      </c>
      <c r="M2912">
        <v>99</v>
      </c>
      <c r="N2912">
        <v>99</v>
      </c>
      <c r="O2912">
        <v>99</v>
      </c>
      <c r="P2912">
        <v>99</v>
      </c>
      <c r="R2912">
        <v>0</v>
      </c>
    </row>
    <row r="2913" spans="1:18">
      <c r="A2913">
        <v>18</v>
      </c>
      <c r="B2913">
        <v>673</v>
      </c>
      <c r="C2913">
        <v>2022</v>
      </c>
      <c r="E2913">
        <v>99</v>
      </c>
      <c r="G2913">
        <v>99</v>
      </c>
      <c r="H2913">
        <v>1</v>
      </c>
      <c r="I2913">
        <v>99</v>
      </c>
      <c r="J2913">
        <v>103</v>
      </c>
      <c r="K2913">
        <v>99</v>
      </c>
      <c r="L2913">
        <v>14</v>
      </c>
      <c r="M2913">
        <v>99</v>
      </c>
      <c r="N2913">
        <v>99</v>
      </c>
      <c r="O2913">
        <v>99</v>
      </c>
      <c r="P2913">
        <v>99</v>
      </c>
      <c r="R2913">
        <v>0</v>
      </c>
    </row>
    <row r="2914" spans="1:18">
      <c r="A2914">
        <v>18</v>
      </c>
      <c r="B2914">
        <v>674</v>
      </c>
      <c r="C2914">
        <v>2022</v>
      </c>
      <c r="E2914">
        <v>99</v>
      </c>
      <c r="G2914">
        <v>99</v>
      </c>
      <c r="H2914">
        <v>2</v>
      </c>
      <c r="I2914">
        <v>99</v>
      </c>
      <c r="J2914">
        <v>106</v>
      </c>
      <c r="K2914">
        <v>99</v>
      </c>
      <c r="L2914">
        <v>14</v>
      </c>
      <c r="M2914">
        <v>99</v>
      </c>
      <c r="N2914">
        <v>99</v>
      </c>
      <c r="O2914">
        <v>99</v>
      </c>
      <c r="P2914">
        <v>99</v>
      </c>
      <c r="R2914">
        <v>0</v>
      </c>
    </row>
    <row r="2915" spans="1:18">
      <c r="A2915">
        <v>18</v>
      </c>
      <c r="B2915">
        <v>675</v>
      </c>
      <c r="C2915">
        <v>2022</v>
      </c>
      <c r="E2915">
        <v>99</v>
      </c>
      <c r="G2915">
        <v>99</v>
      </c>
      <c r="H2915">
        <v>1</v>
      </c>
      <c r="I2915">
        <v>99</v>
      </c>
      <c r="J2915">
        <v>110</v>
      </c>
      <c r="K2915">
        <v>99</v>
      </c>
      <c r="L2915">
        <v>14</v>
      </c>
      <c r="M2915">
        <v>99</v>
      </c>
      <c r="N2915">
        <v>99</v>
      </c>
      <c r="O2915">
        <v>99</v>
      </c>
      <c r="P2915">
        <v>99</v>
      </c>
      <c r="R2915">
        <v>0</v>
      </c>
    </row>
    <row r="2916" spans="1:18">
      <c r="A2916">
        <v>18</v>
      </c>
      <c r="B2916">
        <v>676</v>
      </c>
      <c r="C2916">
        <v>2022</v>
      </c>
      <c r="E2916">
        <v>99</v>
      </c>
      <c r="G2916">
        <v>99</v>
      </c>
      <c r="H2916">
        <v>1</v>
      </c>
      <c r="I2916">
        <v>99</v>
      </c>
      <c r="J2916">
        <v>111</v>
      </c>
      <c r="K2916">
        <v>99</v>
      </c>
      <c r="L2916">
        <v>14</v>
      </c>
      <c r="M2916">
        <v>99</v>
      </c>
      <c r="N2916">
        <v>99</v>
      </c>
      <c r="O2916">
        <v>99</v>
      </c>
      <c r="P2916">
        <v>99</v>
      </c>
      <c r="R2916">
        <v>0</v>
      </c>
    </row>
    <row r="2917" spans="1:18">
      <c r="A2917">
        <v>18</v>
      </c>
      <c r="B2917">
        <v>677</v>
      </c>
      <c r="C2917">
        <v>2022</v>
      </c>
      <c r="E2917">
        <v>99</v>
      </c>
      <c r="G2917">
        <v>99</v>
      </c>
      <c r="H2917">
        <v>1</v>
      </c>
      <c r="I2917">
        <v>99</v>
      </c>
      <c r="J2917">
        <v>116</v>
      </c>
      <c r="K2917">
        <v>99</v>
      </c>
      <c r="L2917">
        <v>14</v>
      </c>
      <c r="M2917">
        <v>99</v>
      </c>
      <c r="N2917">
        <v>99</v>
      </c>
      <c r="O2917">
        <v>99</v>
      </c>
      <c r="P2917">
        <v>99</v>
      </c>
      <c r="R2917">
        <v>0</v>
      </c>
    </row>
    <row r="2918" spans="1:18">
      <c r="A2918">
        <v>18</v>
      </c>
      <c r="B2918">
        <v>678</v>
      </c>
      <c r="C2918">
        <v>2022</v>
      </c>
      <c r="E2918">
        <v>99</v>
      </c>
      <c r="G2918">
        <v>99</v>
      </c>
      <c r="H2918">
        <v>2</v>
      </c>
      <c r="I2918">
        <v>99</v>
      </c>
      <c r="J2918">
        <v>117</v>
      </c>
      <c r="K2918">
        <v>99</v>
      </c>
      <c r="L2918">
        <v>14</v>
      </c>
      <c r="M2918">
        <v>99</v>
      </c>
      <c r="N2918">
        <v>99</v>
      </c>
      <c r="O2918">
        <v>99</v>
      </c>
      <c r="P2918">
        <v>99</v>
      </c>
      <c r="R2918">
        <v>0</v>
      </c>
    </row>
    <row r="2919" spans="1:18">
      <c r="A2919">
        <v>18</v>
      </c>
      <c r="B2919">
        <v>679</v>
      </c>
      <c r="C2919">
        <v>2022</v>
      </c>
      <c r="E2919">
        <v>99</v>
      </c>
      <c r="G2919">
        <v>99</v>
      </c>
      <c r="H2919">
        <v>1</v>
      </c>
      <c r="I2919">
        <v>99</v>
      </c>
      <c r="J2919">
        <v>134</v>
      </c>
      <c r="K2919">
        <v>99</v>
      </c>
      <c r="L2919">
        <v>14</v>
      </c>
      <c r="M2919">
        <v>99</v>
      </c>
      <c r="N2919">
        <v>99</v>
      </c>
      <c r="O2919">
        <v>99</v>
      </c>
      <c r="P2919">
        <v>99</v>
      </c>
      <c r="R2919">
        <v>0</v>
      </c>
    </row>
    <row r="2920" spans="1:18">
      <c r="A2920">
        <v>18</v>
      </c>
      <c r="B2920">
        <v>680</v>
      </c>
      <c r="C2920">
        <v>2022</v>
      </c>
      <c r="E2920">
        <v>99</v>
      </c>
      <c r="G2920">
        <v>99</v>
      </c>
      <c r="H2920">
        <v>2</v>
      </c>
      <c r="I2920">
        <v>99</v>
      </c>
      <c r="J2920">
        <v>141</v>
      </c>
      <c r="K2920">
        <v>99</v>
      </c>
      <c r="L2920">
        <v>14</v>
      </c>
      <c r="M2920">
        <v>99</v>
      </c>
      <c r="N2920">
        <v>99</v>
      </c>
      <c r="O2920">
        <v>99</v>
      </c>
      <c r="P2920">
        <v>99</v>
      </c>
      <c r="R2920">
        <v>0</v>
      </c>
    </row>
    <row r="2921" spans="1:18">
      <c r="A2921">
        <v>18</v>
      </c>
      <c r="B2921">
        <v>681</v>
      </c>
      <c r="C2921">
        <v>2022</v>
      </c>
      <c r="E2921">
        <v>99</v>
      </c>
      <c r="G2921">
        <v>99</v>
      </c>
      <c r="H2921">
        <v>2</v>
      </c>
      <c r="I2921">
        <v>99</v>
      </c>
      <c r="J2921">
        <v>143</v>
      </c>
      <c r="K2921">
        <v>99</v>
      </c>
      <c r="L2921">
        <v>14</v>
      </c>
      <c r="M2921">
        <v>99</v>
      </c>
      <c r="N2921">
        <v>99</v>
      </c>
      <c r="O2921">
        <v>99</v>
      </c>
      <c r="P2921">
        <v>99</v>
      </c>
      <c r="R2921">
        <v>0</v>
      </c>
    </row>
    <row r="2922" spans="1:18">
      <c r="A2922">
        <v>18</v>
      </c>
      <c r="B2922">
        <v>682</v>
      </c>
      <c r="C2922">
        <v>2022</v>
      </c>
      <c r="E2922">
        <v>99</v>
      </c>
      <c r="G2922">
        <v>99</v>
      </c>
      <c r="H2922">
        <v>2</v>
      </c>
      <c r="I2922">
        <v>99</v>
      </c>
      <c r="J2922">
        <v>147</v>
      </c>
      <c r="K2922">
        <v>99</v>
      </c>
      <c r="L2922">
        <v>14</v>
      </c>
      <c r="M2922">
        <v>99</v>
      </c>
      <c r="N2922">
        <v>99</v>
      </c>
      <c r="O2922">
        <v>99</v>
      </c>
      <c r="P2922">
        <v>99</v>
      </c>
      <c r="R2922">
        <v>0</v>
      </c>
    </row>
    <row r="2923" spans="1:18">
      <c r="A2923">
        <v>18</v>
      </c>
      <c r="B2923">
        <v>683</v>
      </c>
      <c r="C2923">
        <v>2022</v>
      </c>
      <c r="E2923">
        <v>99</v>
      </c>
      <c r="G2923">
        <v>99</v>
      </c>
      <c r="H2923">
        <v>1</v>
      </c>
      <c r="I2923">
        <v>99</v>
      </c>
      <c r="J2923">
        <v>155</v>
      </c>
      <c r="K2923">
        <v>99</v>
      </c>
      <c r="L2923">
        <v>14</v>
      </c>
      <c r="M2923">
        <v>99</v>
      </c>
      <c r="N2923">
        <v>99</v>
      </c>
      <c r="O2923">
        <v>99</v>
      </c>
      <c r="P2923">
        <v>99</v>
      </c>
      <c r="R2923">
        <v>0</v>
      </c>
    </row>
    <row r="2924" spans="1:18">
      <c r="A2924">
        <v>18</v>
      </c>
      <c r="B2924">
        <v>684</v>
      </c>
      <c r="C2924">
        <v>2022</v>
      </c>
      <c r="E2924">
        <v>99</v>
      </c>
      <c r="G2924">
        <v>99</v>
      </c>
      <c r="H2924">
        <v>2</v>
      </c>
      <c r="I2924">
        <v>99</v>
      </c>
      <c r="J2924">
        <v>160</v>
      </c>
      <c r="K2924">
        <v>99</v>
      </c>
      <c r="L2924">
        <v>14</v>
      </c>
      <c r="M2924">
        <v>99</v>
      </c>
      <c r="N2924">
        <v>99</v>
      </c>
      <c r="O2924">
        <v>99</v>
      </c>
      <c r="P2924">
        <v>99</v>
      </c>
      <c r="R2924">
        <v>0</v>
      </c>
    </row>
    <row r="2925" spans="1:18">
      <c r="A2925">
        <v>18</v>
      </c>
      <c r="B2925">
        <v>685</v>
      </c>
      <c r="C2925">
        <v>2022</v>
      </c>
      <c r="E2925">
        <v>99</v>
      </c>
      <c r="G2925">
        <v>99</v>
      </c>
      <c r="H2925">
        <v>1</v>
      </c>
      <c r="I2925">
        <v>99</v>
      </c>
      <c r="J2925">
        <v>171</v>
      </c>
      <c r="K2925">
        <v>99</v>
      </c>
      <c r="L2925">
        <v>14</v>
      </c>
      <c r="M2925">
        <v>99</v>
      </c>
      <c r="N2925">
        <v>99</v>
      </c>
      <c r="O2925">
        <v>99</v>
      </c>
      <c r="P2925">
        <v>99</v>
      </c>
      <c r="R2925">
        <v>0</v>
      </c>
    </row>
    <row r="2926" spans="1:18">
      <c r="A2926">
        <v>18</v>
      </c>
      <c r="B2926">
        <v>686</v>
      </c>
      <c r="C2926">
        <v>2022</v>
      </c>
      <c r="E2926">
        <v>99</v>
      </c>
      <c r="G2926">
        <v>99</v>
      </c>
      <c r="H2926">
        <v>2</v>
      </c>
      <c r="I2926">
        <v>99</v>
      </c>
      <c r="J2926">
        <v>175</v>
      </c>
      <c r="K2926">
        <v>99</v>
      </c>
      <c r="L2926">
        <v>14</v>
      </c>
      <c r="M2926">
        <v>99</v>
      </c>
      <c r="N2926">
        <v>99</v>
      </c>
      <c r="O2926">
        <v>99</v>
      </c>
      <c r="P2926">
        <v>99</v>
      </c>
      <c r="R2926">
        <v>0</v>
      </c>
    </row>
    <row r="2927" spans="1:18">
      <c r="A2927">
        <v>18</v>
      </c>
      <c r="B2927">
        <v>687</v>
      </c>
      <c r="C2927">
        <v>2022</v>
      </c>
      <c r="E2927">
        <v>99</v>
      </c>
      <c r="G2927">
        <v>99</v>
      </c>
      <c r="H2927">
        <v>2</v>
      </c>
      <c r="I2927">
        <v>99</v>
      </c>
      <c r="J2927">
        <v>177</v>
      </c>
      <c r="K2927">
        <v>99</v>
      </c>
      <c r="L2927">
        <v>14</v>
      </c>
      <c r="M2927">
        <v>99</v>
      </c>
      <c r="N2927">
        <v>99</v>
      </c>
      <c r="O2927">
        <v>99</v>
      </c>
      <c r="P2927">
        <v>99</v>
      </c>
      <c r="R2927">
        <v>0</v>
      </c>
    </row>
    <row r="2928" spans="1:18">
      <c r="A2928">
        <v>18</v>
      </c>
      <c r="B2928">
        <v>688</v>
      </c>
      <c r="C2928">
        <v>2022</v>
      </c>
      <c r="E2928">
        <v>99</v>
      </c>
      <c r="G2928">
        <v>99</v>
      </c>
      <c r="H2928">
        <v>2</v>
      </c>
      <c r="I2928">
        <v>99</v>
      </c>
      <c r="J2928">
        <v>178</v>
      </c>
      <c r="K2928">
        <v>99</v>
      </c>
      <c r="L2928">
        <v>14</v>
      </c>
      <c r="M2928">
        <v>99</v>
      </c>
      <c r="N2928">
        <v>99</v>
      </c>
      <c r="O2928">
        <v>99</v>
      </c>
      <c r="P2928">
        <v>99</v>
      </c>
      <c r="R2928">
        <v>0</v>
      </c>
    </row>
    <row r="2929" spans="1:18">
      <c r="A2929">
        <v>18</v>
      </c>
      <c r="B2929">
        <v>689</v>
      </c>
      <c r="C2929">
        <v>2022</v>
      </c>
      <c r="E2929">
        <v>99</v>
      </c>
      <c r="G2929">
        <v>99</v>
      </c>
      <c r="H2929">
        <v>2</v>
      </c>
      <c r="I2929">
        <v>99</v>
      </c>
      <c r="J2929">
        <v>181</v>
      </c>
      <c r="K2929">
        <v>99</v>
      </c>
      <c r="L2929">
        <v>14</v>
      </c>
      <c r="M2929">
        <v>99</v>
      </c>
      <c r="N2929">
        <v>99</v>
      </c>
      <c r="O2929">
        <v>99</v>
      </c>
      <c r="P2929">
        <v>99</v>
      </c>
      <c r="R2929">
        <v>0</v>
      </c>
    </row>
    <row r="2930" spans="1:18">
      <c r="A2930">
        <v>18</v>
      </c>
      <c r="B2930">
        <v>690</v>
      </c>
      <c r="C2930">
        <v>2022</v>
      </c>
      <c r="E2930">
        <v>99</v>
      </c>
      <c r="G2930">
        <v>99</v>
      </c>
      <c r="H2930">
        <v>1</v>
      </c>
      <c r="I2930">
        <v>99</v>
      </c>
      <c r="J2930">
        <v>262</v>
      </c>
      <c r="K2930">
        <v>99</v>
      </c>
      <c r="L2930">
        <v>14</v>
      </c>
      <c r="M2930">
        <v>99</v>
      </c>
      <c r="N2930">
        <v>99</v>
      </c>
      <c r="O2930">
        <v>99</v>
      </c>
      <c r="P2930">
        <v>99</v>
      </c>
      <c r="R2930">
        <v>0</v>
      </c>
    </row>
    <row r="2931" spans="1:18">
      <c r="A2931">
        <v>18</v>
      </c>
      <c r="B2931">
        <v>691</v>
      </c>
      <c r="C2931">
        <v>2022</v>
      </c>
      <c r="E2931">
        <v>99</v>
      </c>
      <c r="G2931">
        <v>99</v>
      </c>
      <c r="H2931">
        <v>1</v>
      </c>
      <c r="I2931">
        <v>99</v>
      </c>
      <c r="J2931">
        <v>309</v>
      </c>
      <c r="K2931">
        <v>99</v>
      </c>
      <c r="L2931">
        <v>14</v>
      </c>
      <c r="M2931">
        <v>99</v>
      </c>
      <c r="N2931">
        <v>99</v>
      </c>
      <c r="O2931">
        <v>99</v>
      </c>
      <c r="P2931">
        <v>99</v>
      </c>
      <c r="R2931">
        <v>0</v>
      </c>
    </row>
    <row r="2932" spans="1:18">
      <c r="A2932">
        <v>18</v>
      </c>
      <c r="B2932">
        <v>692</v>
      </c>
      <c r="C2932">
        <v>2022</v>
      </c>
      <c r="E2932">
        <v>99</v>
      </c>
      <c r="G2932">
        <v>99</v>
      </c>
      <c r="H2932">
        <v>2</v>
      </c>
      <c r="I2932">
        <v>99</v>
      </c>
      <c r="J2932">
        <v>470</v>
      </c>
      <c r="K2932">
        <v>99</v>
      </c>
      <c r="L2932">
        <v>14</v>
      </c>
      <c r="M2932">
        <v>99</v>
      </c>
      <c r="N2932">
        <v>99</v>
      </c>
      <c r="O2932">
        <v>99</v>
      </c>
      <c r="P2932">
        <v>99</v>
      </c>
      <c r="R2932">
        <v>0</v>
      </c>
    </row>
    <row r="2933" spans="1:18">
      <c r="A2933">
        <v>18</v>
      </c>
      <c r="B2933">
        <v>693</v>
      </c>
      <c r="C2933">
        <v>2022</v>
      </c>
      <c r="E2933">
        <v>99</v>
      </c>
      <c r="G2933">
        <v>99</v>
      </c>
      <c r="H2933">
        <v>2</v>
      </c>
      <c r="I2933">
        <v>99</v>
      </c>
      <c r="J2933">
        <v>629</v>
      </c>
      <c r="K2933">
        <v>99</v>
      </c>
      <c r="L2933">
        <v>14</v>
      </c>
      <c r="M2933">
        <v>99</v>
      </c>
      <c r="N2933">
        <v>99</v>
      </c>
      <c r="O2933">
        <v>99</v>
      </c>
      <c r="P2933">
        <v>99</v>
      </c>
      <c r="R2933">
        <v>0</v>
      </c>
    </row>
    <row r="2934" spans="1:18">
      <c r="A2934">
        <v>18</v>
      </c>
      <c r="B2934">
        <v>694</v>
      </c>
      <c r="C2934">
        <v>2022</v>
      </c>
      <c r="E2934">
        <v>99</v>
      </c>
      <c r="G2934">
        <v>99</v>
      </c>
      <c r="H2934">
        <v>1</v>
      </c>
      <c r="I2934">
        <v>99</v>
      </c>
      <c r="J2934">
        <v>643</v>
      </c>
      <c r="K2934">
        <v>99</v>
      </c>
      <c r="L2934">
        <v>14</v>
      </c>
      <c r="M2934">
        <v>99</v>
      </c>
      <c r="N2934">
        <v>99</v>
      </c>
      <c r="O2934">
        <v>99</v>
      </c>
      <c r="P2934">
        <v>99</v>
      </c>
      <c r="R2934">
        <v>0</v>
      </c>
    </row>
    <row r="2935" spans="1:18">
      <c r="A2935">
        <v>18</v>
      </c>
      <c r="B2935">
        <v>695</v>
      </c>
      <c r="C2935">
        <v>2022</v>
      </c>
      <c r="E2935">
        <v>99</v>
      </c>
      <c r="G2935">
        <v>99</v>
      </c>
      <c r="H2935">
        <v>2</v>
      </c>
      <c r="I2935">
        <v>99</v>
      </c>
      <c r="J2935">
        <v>704</v>
      </c>
      <c r="K2935">
        <v>99</v>
      </c>
      <c r="L2935">
        <v>14</v>
      </c>
      <c r="M2935">
        <v>99</v>
      </c>
      <c r="N2935">
        <v>99</v>
      </c>
      <c r="O2935">
        <v>99</v>
      </c>
      <c r="P2935">
        <v>99</v>
      </c>
      <c r="R2935">
        <v>0</v>
      </c>
    </row>
    <row r="2936" spans="1:18">
      <c r="A2936">
        <v>18</v>
      </c>
      <c r="B2936">
        <v>696</v>
      </c>
      <c r="C2936">
        <v>2022</v>
      </c>
      <c r="E2936">
        <v>99</v>
      </c>
      <c r="G2936">
        <v>99</v>
      </c>
      <c r="H2936">
        <v>1</v>
      </c>
      <c r="I2936">
        <v>99</v>
      </c>
      <c r="J2936">
        <v>802</v>
      </c>
      <c r="K2936">
        <v>99</v>
      </c>
      <c r="L2936">
        <v>14</v>
      </c>
      <c r="M2936">
        <v>99</v>
      </c>
      <c r="N2936">
        <v>99</v>
      </c>
      <c r="O2936">
        <v>99</v>
      </c>
      <c r="P2936">
        <v>99</v>
      </c>
      <c r="R2936">
        <v>0</v>
      </c>
    </row>
    <row r="2937" spans="1:18">
      <c r="A2937">
        <v>18</v>
      </c>
      <c r="B2937">
        <v>697</v>
      </c>
      <c r="C2937">
        <v>2022</v>
      </c>
      <c r="E2937">
        <v>99</v>
      </c>
      <c r="G2937">
        <v>99</v>
      </c>
      <c r="H2937">
        <v>1</v>
      </c>
      <c r="I2937">
        <v>99</v>
      </c>
      <c r="J2937">
        <v>103</v>
      </c>
      <c r="K2937">
        <v>99</v>
      </c>
      <c r="L2937">
        <v>15</v>
      </c>
      <c r="M2937">
        <v>99</v>
      </c>
      <c r="N2937">
        <v>99</v>
      </c>
      <c r="O2937">
        <v>99</v>
      </c>
      <c r="P2937">
        <v>99</v>
      </c>
      <c r="R2937">
        <v>0</v>
      </c>
    </row>
    <row r="2938" spans="1:18">
      <c r="A2938">
        <v>18</v>
      </c>
      <c r="B2938">
        <v>698</v>
      </c>
      <c r="C2938">
        <v>2022</v>
      </c>
      <c r="E2938">
        <v>99</v>
      </c>
      <c r="G2938">
        <v>99</v>
      </c>
      <c r="H2938">
        <v>2</v>
      </c>
      <c r="I2938">
        <v>99</v>
      </c>
      <c r="J2938">
        <v>106</v>
      </c>
      <c r="K2938">
        <v>99</v>
      </c>
      <c r="L2938">
        <v>15</v>
      </c>
      <c r="M2938">
        <v>99</v>
      </c>
      <c r="N2938">
        <v>99</v>
      </c>
      <c r="O2938">
        <v>99</v>
      </c>
      <c r="P2938">
        <v>99</v>
      </c>
      <c r="R2938">
        <v>0</v>
      </c>
    </row>
    <row r="2939" spans="1:18">
      <c r="A2939">
        <v>18</v>
      </c>
      <c r="B2939">
        <v>699</v>
      </c>
      <c r="C2939">
        <v>2022</v>
      </c>
      <c r="E2939">
        <v>99</v>
      </c>
      <c r="G2939">
        <v>99</v>
      </c>
      <c r="H2939">
        <v>1</v>
      </c>
      <c r="I2939">
        <v>99</v>
      </c>
      <c r="J2939">
        <v>110</v>
      </c>
      <c r="K2939">
        <v>99</v>
      </c>
      <c r="L2939">
        <v>15</v>
      </c>
      <c r="M2939">
        <v>99</v>
      </c>
      <c r="N2939">
        <v>99</v>
      </c>
      <c r="O2939">
        <v>99</v>
      </c>
      <c r="P2939">
        <v>99</v>
      </c>
      <c r="R2939">
        <v>0</v>
      </c>
    </row>
    <row r="2940" spans="1:18">
      <c r="A2940">
        <v>18</v>
      </c>
      <c r="B2940">
        <v>700</v>
      </c>
      <c r="C2940">
        <v>2022</v>
      </c>
      <c r="E2940">
        <v>99</v>
      </c>
      <c r="G2940">
        <v>99</v>
      </c>
      <c r="H2940">
        <v>1</v>
      </c>
      <c r="I2940">
        <v>99</v>
      </c>
      <c r="J2940">
        <v>111</v>
      </c>
      <c r="K2940">
        <v>99</v>
      </c>
      <c r="L2940">
        <v>15</v>
      </c>
      <c r="M2940">
        <v>99</v>
      </c>
      <c r="N2940">
        <v>99</v>
      </c>
      <c r="O2940">
        <v>99</v>
      </c>
      <c r="P2940">
        <v>99</v>
      </c>
      <c r="R2940">
        <v>0</v>
      </c>
    </row>
    <row r="2941" spans="1:18">
      <c r="A2941">
        <v>18</v>
      </c>
      <c r="B2941">
        <v>701</v>
      </c>
      <c r="C2941">
        <v>2022</v>
      </c>
      <c r="E2941">
        <v>99</v>
      </c>
      <c r="G2941">
        <v>99</v>
      </c>
      <c r="H2941">
        <v>1</v>
      </c>
      <c r="I2941">
        <v>99</v>
      </c>
      <c r="J2941">
        <v>116</v>
      </c>
      <c r="K2941">
        <v>99</v>
      </c>
      <c r="L2941">
        <v>15</v>
      </c>
      <c r="M2941">
        <v>99</v>
      </c>
      <c r="N2941">
        <v>99</v>
      </c>
      <c r="O2941">
        <v>99</v>
      </c>
      <c r="P2941">
        <v>99</v>
      </c>
      <c r="R2941">
        <v>0</v>
      </c>
    </row>
    <row r="2942" spans="1:18">
      <c r="A2942">
        <v>18</v>
      </c>
      <c r="B2942">
        <v>702</v>
      </c>
      <c r="C2942">
        <v>2022</v>
      </c>
      <c r="E2942">
        <v>99</v>
      </c>
      <c r="G2942">
        <v>99</v>
      </c>
      <c r="H2942">
        <v>2</v>
      </c>
      <c r="I2942">
        <v>99</v>
      </c>
      <c r="J2942">
        <v>117</v>
      </c>
      <c r="K2942">
        <v>99</v>
      </c>
      <c r="L2942">
        <v>15</v>
      </c>
      <c r="M2942">
        <v>99</v>
      </c>
      <c r="N2942">
        <v>99</v>
      </c>
      <c r="O2942">
        <v>99</v>
      </c>
      <c r="P2942">
        <v>99</v>
      </c>
      <c r="R2942">
        <v>0</v>
      </c>
    </row>
    <row r="2943" spans="1:18">
      <c r="A2943">
        <v>18</v>
      </c>
      <c r="B2943">
        <v>703</v>
      </c>
      <c r="C2943">
        <v>2022</v>
      </c>
      <c r="E2943">
        <v>99</v>
      </c>
      <c r="G2943">
        <v>99</v>
      </c>
      <c r="H2943">
        <v>1</v>
      </c>
      <c r="I2943">
        <v>99</v>
      </c>
      <c r="J2943">
        <v>134</v>
      </c>
      <c r="K2943">
        <v>99</v>
      </c>
      <c r="L2943">
        <v>15</v>
      </c>
      <c r="M2943">
        <v>99</v>
      </c>
      <c r="N2943">
        <v>99</v>
      </c>
      <c r="O2943">
        <v>99</v>
      </c>
      <c r="P2943">
        <v>99</v>
      </c>
      <c r="R2943">
        <v>0</v>
      </c>
    </row>
    <row r="2944" spans="1:18">
      <c r="A2944">
        <v>18</v>
      </c>
      <c r="B2944">
        <v>704</v>
      </c>
      <c r="C2944">
        <v>2022</v>
      </c>
      <c r="E2944">
        <v>99</v>
      </c>
      <c r="G2944">
        <v>99</v>
      </c>
      <c r="H2944">
        <v>2</v>
      </c>
      <c r="I2944">
        <v>99</v>
      </c>
      <c r="J2944">
        <v>141</v>
      </c>
      <c r="K2944">
        <v>99</v>
      </c>
      <c r="L2944">
        <v>15</v>
      </c>
      <c r="M2944">
        <v>99</v>
      </c>
      <c r="N2944">
        <v>99</v>
      </c>
      <c r="O2944">
        <v>99</v>
      </c>
      <c r="P2944">
        <v>99</v>
      </c>
      <c r="R2944">
        <v>0</v>
      </c>
    </row>
    <row r="2945" spans="1:18">
      <c r="A2945">
        <v>18</v>
      </c>
      <c r="B2945">
        <v>705</v>
      </c>
      <c r="C2945">
        <v>2022</v>
      </c>
      <c r="E2945">
        <v>99</v>
      </c>
      <c r="G2945">
        <v>99</v>
      </c>
      <c r="H2945">
        <v>2</v>
      </c>
      <c r="I2945">
        <v>99</v>
      </c>
      <c r="J2945">
        <v>143</v>
      </c>
      <c r="K2945">
        <v>99</v>
      </c>
      <c r="L2945">
        <v>15</v>
      </c>
      <c r="M2945">
        <v>99</v>
      </c>
      <c r="N2945">
        <v>99</v>
      </c>
      <c r="O2945">
        <v>99</v>
      </c>
      <c r="P2945">
        <v>99</v>
      </c>
      <c r="R2945">
        <v>0</v>
      </c>
    </row>
    <row r="2946" spans="1:18">
      <c r="A2946">
        <v>18</v>
      </c>
      <c r="B2946">
        <v>706</v>
      </c>
      <c r="C2946">
        <v>2022</v>
      </c>
      <c r="E2946">
        <v>99</v>
      </c>
      <c r="G2946">
        <v>99</v>
      </c>
      <c r="H2946">
        <v>2</v>
      </c>
      <c r="I2946">
        <v>99</v>
      </c>
      <c r="J2946">
        <v>147</v>
      </c>
      <c r="K2946">
        <v>99</v>
      </c>
      <c r="L2946">
        <v>15</v>
      </c>
      <c r="M2946">
        <v>99</v>
      </c>
      <c r="N2946">
        <v>99</v>
      </c>
      <c r="O2946">
        <v>99</v>
      </c>
      <c r="P2946">
        <v>99</v>
      </c>
      <c r="R2946">
        <v>0</v>
      </c>
    </row>
    <row r="2947" spans="1:18">
      <c r="A2947">
        <v>18</v>
      </c>
      <c r="B2947">
        <v>707</v>
      </c>
      <c r="C2947">
        <v>2022</v>
      </c>
      <c r="E2947">
        <v>99</v>
      </c>
      <c r="G2947">
        <v>99</v>
      </c>
      <c r="H2947">
        <v>1</v>
      </c>
      <c r="I2947">
        <v>99</v>
      </c>
      <c r="J2947">
        <v>155</v>
      </c>
      <c r="K2947">
        <v>99</v>
      </c>
      <c r="L2947">
        <v>15</v>
      </c>
      <c r="M2947">
        <v>99</v>
      </c>
      <c r="N2947">
        <v>99</v>
      </c>
      <c r="O2947">
        <v>99</v>
      </c>
      <c r="P2947">
        <v>99</v>
      </c>
      <c r="R2947">
        <v>0</v>
      </c>
    </row>
    <row r="2948" spans="1:18">
      <c r="A2948">
        <v>18</v>
      </c>
      <c r="B2948">
        <v>708</v>
      </c>
      <c r="C2948">
        <v>2022</v>
      </c>
      <c r="E2948">
        <v>99</v>
      </c>
      <c r="G2948">
        <v>99</v>
      </c>
      <c r="H2948">
        <v>2</v>
      </c>
      <c r="I2948">
        <v>99</v>
      </c>
      <c r="J2948">
        <v>160</v>
      </c>
      <c r="K2948">
        <v>99</v>
      </c>
      <c r="L2948">
        <v>15</v>
      </c>
      <c r="M2948">
        <v>99</v>
      </c>
      <c r="N2948">
        <v>99</v>
      </c>
      <c r="O2948">
        <v>99</v>
      </c>
      <c r="P2948">
        <v>99</v>
      </c>
      <c r="R2948">
        <v>0</v>
      </c>
    </row>
    <row r="2949" spans="1:18">
      <c r="A2949">
        <v>18</v>
      </c>
      <c r="B2949">
        <v>709</v>
      </c>
      <c r="C2949">
        <v>2022</v>
      </c>
      <c r="E2949">
        <v>99</v>
      </c>
      <c r="G2949">
        <v>99</v>
      </c>
      <c r="H2949">
        <v>1</v>
      </c>
      <c r="I2949">
        <v>99</v>
      </c>
      <c r="J2949">
        <v>171</v>
      </c>
      <c r="K2949">
        <v>99</v>
      </c>
      <c r="L2949">
        <v>15</v>
      </c>
      <c r="M2949">
        <v>99</v>
      </c>
      <c r="N2949">
        <v>99</v>
      </c>
      <c r="O2949">
        <v>99</v>
      </c>
      <c r="P2949">
        <v>99</v>
      </c>
      <c r="R2949">
        <v>0</v>
      </c>
    </row>
    <row r="2950" spans="1:18">
      <c r="A2950">
        <v>18</v>
      </c>
      <c r="B2950">
        <v>710</v>
      </c>
      <c r="C2950">
        <v>2022</v>
      </c>
      <c r="E2950">
        <v>99</v>
      </c>
      <c r="G2950">
        <v>99</v>
      </c>
      <c r="H2950">
        <v>2</v>
      </c>
      <c r="I2950">
        <v>99</v>
      </c>
      <c r="J2950">
        <v>175</v>
      </c>
      <c r="K2950">
        <v>99</v>
      </c>
      <c r="L2950">
        <v>15</v>
      </c>
      <c r="M2950">
        <v>99</v>
      </c>
      <c r="N2950">
        <v>99</v>
      </c>
      <c r="O2950">
        <v>99</v>
      </c>
      <c r="P2950">
        <v>99</v>
      </c>
      <c r="R2950">
        <v>0</v>
      </c>
    </row>
    <row r="2951" spans="1:18">
      <c r="A2951">
        <v>18</v>
      </c>
      <c r="B2951">
        <v>711</v>
      </c>
      <c r="C2951">
        <v>2022</v>
      </c>
      <c r="E2951">
        <v>99</v>
      </c>
      <c r="G2951">
        <v>99</v>
      </c>
      <c r="H2951">
        <v>2</v>
      </c>
      <c r="I2951">
        <v>99</v>
      </c>
      <c r="J2951">
        <v>177</v>
      </c>
      <c r="K2951">
        <v>99</v>
      </c>
      <c r="L2951">
        <v>15</v>
      </c>
      <c r="M2951">
        <v>99</v>
      </c>
      <c r="N2951">
        <v>99</v>
      </c>
      <c r="O2951">
        <v>99</v>
      </c>
      <c r="P2951">
        <v>99</v>
      </c>
      <c r="R2951">
        <v>0</v>
      </c>
    </row>
    <row r="2952" spans="1:18">
      <c r="A2952">
        <v>18</v>
      </c>
      <c r="B2952">
        <v>712</v>
      </c>
      <c r="C2952">
        <v>2022</v>
      </c>
      <c r="E2952">
        <v>99</v>
      </c>
      <c r="G2952">
        <v>99</v>
      </c>
      <c r="H2952">
        <v>2</v>
      </c>
      <c r="I2952">
        <v>99</v>
      </c>
      <c r="J2952">
        <v>178</v>
      </c>
      <c r="K2952">
        <v>99</v>
      </c>
      <c r="L2952">
        <v>15</v>
      </c>
      <c r="M2952">
        <v>99</v>
      </c>
      <c r="N2952">
        <v>99</v>
      </c>
      <c r="O2952">
        <v>99</v>
      </c>
      <c r="P2952">
        <v>99</v>
      </c>
      <c r="R2952">
        <v>0</v>
      </c>
    </row>
    <row r="2953" spans="1:18">
      <c r="A2953">
        <v>18</v>
      </c>
      <c r="B2953">
        <v>713</v>
      </c>
      <c r="C2953">
        <v>2022</v>
      </c>
      <c r="E2953">
        <v>99</v>
      </c>
      <c r="G2953">
        <v>99</v>
      </c>
      <c r="H2953">
        <v>2</v>
      </c>
      <c r="I2953">
        <v>99</v>
      </c>
      <c r="J2953">
        <v>181</v>
      </c>
      <c r="K2953">
        <v>99</v>
      </c>
      <c r="L2953">
        <v>15</v>
      </c>
      <c r="M2953">
        <v>99</v>
      </c>
      <c r="N2953">
        <v>99</v>
      </c>
      <c r="O2953">
        <v>99</v>
      </c>
      <c r="P2953">
        <v>99</v>
      </c>
      <c r="R2953">
        <v>0</v>
      </c>
    </row>
    <row r="2954" spans="1:18">
      <c r="A2954">
        <v>18</v>
      </c>
      <c r="B2954">
        <v>714</v>
      </c>
      <c r="C2954">
        <v>2022</v>
      </c>
      <c r="E2954">
        <v>99</v>
      </c>
      <c r="G2954">
        <v>99</v>
      </c>
      <c r="H2954">
        <v>1</v>
      </c>
      <c r="I2954">
        <v>99</v>
      </c>
      <c r="J2954">
        <v>262</v>
      </c>
      <c r="K2954">
        <v>99</v>
      </c>
      <c r="L2954">
        <v>15</v>
      </c>
      <c r="M2954">
        <v>99</v>
      </c>
      <c r="N2954">
        <v>99</v>
      </c>
      <c r="O2954">
        <v>99</v>
      </c>
      <c r="P2954">
        <v>99</v>
      </c>
      <c r="R2954">
        <v>0</v>
      </c>
    </row>
    <row r="2955" spans="1:18">
      <c r="A2955">
        <v>18</v>
      </c>
      <c r="B2955">
        <v>715</v>
      </c>
      <c r="C2955">
        <v>2022</v>
      </c>
      <c r="E2955">
        <v>99</v>
      </c>
      <c r="G2955">
        <v>99</v>
      </c>
      <c r="H2955">
        <v>1</v>
      </c>
      <c r="I2955">
        <v>99</v>
      </c>
      <c r="J2955">
        <v>309</v>
      </c>
      <c r="K2955">
        <v>99</v>
      </c>
      <c r="L2955">
        <v>15</v>
      </c>
      <c r="M2955">
        <v>99</v>
      </c>
      <c r="N2955">
        <v>99</v>
      </c>
      <c r="O2955">
        <v>99</v>
      </c>
      <c r="P2955">
        <v>99</v>
      </c>
      <c r="R2955">
        <v>0</v>
      </c>
    </row>
    <row r="2956" spans="1:18">
      <c r="A2956">
        <v>18</v>
      </c>
      <c r="B2956">
        <v>716</v>
      </c>
      <c r="C2956">
        <v>2022</v>
      </c>
      <c r="E2956">
        <v>99</v>
      </c>
      <c r="G2956">
        <v>99</v>
      </c>
      <c r="H2956">
        <v>2</v>
      </c>
      <c r="I2956">
        <v>99</v>
      </c>
      <c r="J2956">
        <v>470</v>
      </c>
      <c r="K2956">
        <v>99</v>
      </c>
      <c r="L2956">
        <v>15</v>
      </c>
      <c r="M2956">
        <v>99</v>
      </c>
      <c r="N2956">
        <v>99</v>
      </c>
      <c r="O2956">
        <v>99</v>
      </c>
      <c r="P2956">
        <v>99</v>
      </c>
      <c r="R2956">
        <v>0</v>
      </c>
    </row>
    <row r="2957" spans="1:18">
      <c r="A2957">
        <v>18</v>
      </c>
      <c r="B2957">
        <v>717</v>
      </c>
      <c r="C2957">
        <v>2022</v>
      </c>
      <c r="E2957">
        <v>99</v>
      </c>
      <c r="G2957">
        <v>99</v>
      </c>
      <c r="H2957">
        <v>2</v>
      </c>
      <c r="I2957">
        <v>99</v>
      </c>
      <c r="J2957">
        <v>629</v>
      </c>
      <c r="K2957">
        <v>99</v>
      </c>
      <c r="L2957">
        <v>15</v>
      </c>
      <c r="M2957">
        <v>99</v>
      </c>
      <c r="N2957">
        <v>99</v>
      </c>
      <c r="O2957">
        <v>99</v>
      </c>
      <c r="P2957">
        <v>99</v>
      </c>
      <c r="R2957">
        <v>0</v>
      </c>
    </row>
    <row r="2958" spans="1:18">
      <c r="A2958">
        <v>18</v>
      </c>
      <c r="B2958">
        <v>718</v>
      </c>
      <c r="C2958">
        <v>2022</v>
      </c>
      <c r="E2958">
        <v>99</v>
      </c>
      <c r="G2958">
        <v>99</v>
      </c>
      <c r="H2958">
        <v>1</v>
      </c>
      <c r="I2958">
        <v>99</v>
      </c>
      <c r="J2958">
        <v>643</v>
      </c>
      <c r="K2958">
        <v>99</v>
      </c>
      <c r="L2958">
        <v>15</v>
      </c>
      <c r="M2958">
        <v>99</v>
      </c>
      <c r="N2958">
        <v>99</v>
      </c>
      <c r="O2958">
        <v>99</v>
      </c>
      <c r="P2958">
        <v>99</v>
      </c>
      <c r="R2958">
        <v>0</v>
      </c>
    </row>
    <row r="2959" spans="1:18">
      <c r="A2959">
        <v>18</v>
      </c>
      <c r="B2959">
        <v>719</v>
      </c>
      <c r="C2959">
        <v>2022</v>
      </c>
      <c r="E2959">
        <v>99</v>
      </c>
      <c r="G2959">
        <v>99</v>
      </c>
      <c r="H2959">
        <v>2</v>
      </c>
      <c r="I2959">
        <v>99</v>
      </c>
      <c r="J2959">
        <v>704</v>
      </c>
      <c r="K2959">
        <v>99</v>
      </c>
      <c r="L2959">
        <v>15</v>
      </c>
      <c r="M2959">
        <v>99</v>
      </c>
      <c r="N2959">
        <v>99</v>
      </c>
      <c r="O2959">
        <v>99</v>
      </c>
      <c r="P2959">
        <v>99</v>
      </c>
      <c r="R2959">
        <v>0</v>
      </c>
    </row>
    <row r="2960" spans="1:18">
      <c r="A2960">
        <v>18</v>
      </c>
      <c r="B2960">
        <v>720</v>
      </c>
      <c r="C2960">
        <v>2022</v>
      </c>
      <c r="E2960">
        <v>99</v>
      </c>
      <c r="G2960">
        <v>99</v>
      </c>
      <c r="H2960">
        <v>1</v>
      </c>
      <c r="I2960">
        <v>99</v>
      </c>
      <c r="J2960">
        <v>802</v>
      </c>
      <c r="K2960">
        <v>99</v>
      </c>
      <c r="L2960">
        <v>15</v>
      </c>
      <c r="M2960">
        <v>99</v>
      </c>
      <c r="N2960">
        <v>99</v>
      </c>
      <c r="O2960">
        <v>99</v>
      </c>
      <c r="P2960">
        <v>99</v>
      </c>
      <c r="R2960">
        <v>0</v>
      </c>
    </row>
  </sheetData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J364"/>
  <sheetViews>
    <sheetView zoomScale="90" zoomScaleNormal="90" workbookViewId="0">
      <pane xSplit="4" ySplit="15" topLeftCell="E33" activePane="bottomRight" state="frozen"/>
      <selection pane="topRight" activeCell="E1" sqref="E1"/>
      <selection pane="bottomLeft" activeCell="A16" sqref="A16"/>
      <selection pane="bottomRight"/>
    </sheetView>
  </sheetViews>
  <sheetFormatPr baseColWidth="10" defaultRowHeight="15"/>
  <cols>
    <col min="1" max="1" width="1.08984375" customWidth="1"/>
    <col min="2" max="2" width="6.08984375" customWidth="1"/>
    <col min="3" max="3" width="2.6328125" customWidth="1"/>
    <col min="4" max="4" width="7.36328125" customWidth="1"/>
    <col min="5" max="5" width="6.36328125" customWidth="1"/>
    <col min="6" max="6" width="4.1796875" customWidth="1"/>
    <col min="7" max="7" width="7.08984375" style="337" customWidth="1"/>
    <col min="8" max="8" width="6.1796875" style="11" customWidth="1"/>
    <col min="9" max="9" width="5.81640625" style="93" customWidth="1"/>
    <col min="10" max="10" width="4.90625" style="11" customWidth="1"/>
    <col min="11" max="11" width="5.08984375" style="93" customWidth="1"/>
    <col min="12" max="12" width="1.7265625" style="93" customWidth="1"/>
    <col min="13" max="13" width="4.81640625" style="11" customWidth="1"/>
    <col min="14" max="14" width="2.08984375" style="11" customWidth="1"/>
    <col min="15" max="15" width="5.453125" customWidth="1"/>
    <col min="16" max="16" width="5" style="410" customWidth="1"/>
    <col min="17" max="17" width="6.36328125" style="437" customWidth="1"/>
    <col min="18" max="18" width="6.1796875" style="410" customWidth="1"/>
    <col min="19" max="19" width="1.54296875" style="410" customWidth="1"/>
    <col min="20" max="20" width="5" customWidth="1"/>
    <col min="21" max="21" width="4.90625" style="11" customWidth="1"/>
    <col min="22" max="23" width="6.08984375" style="93" customWidth="1"/>
    <col min="24" max="24" width="5.36328125" style="11" customWidth="1"/>
    <col min="25" max="25" width="5.08984375" style="11" customWidth="1"/>
    <col min="26" max="26" width="6" style="11" customWidth="1"/>
    <col min="27" max="27" width="5.90625" style="93" customWidth="1"/>
    <col min="28" max="28" width="5.6328125" style="93" customWidth="1"/>
    <col min="29" max="29" width="5.6328125" customWidth="1"/>
    <col min="30" max="30" width="6.81640625" customWidth="1"/>
    <col min="31" max="32" width="5.81640625" customWidth="1"/>
    <col min="33" max="33" width="6.81640625" customWidth="1"/>
    <col min="34" max="34" width="8.54296875" customWidth="1"/>
    <col min="35" max="35" width="7.08984375" customWidth="1"/>
    <col min="36" max="36" width="10.54296875" customWidth="1"/>
    <col min="39" max="39" width="9.453125" customWidth="1"/>
    <col min="40" max="40" width="8.1796875" customWidth="1"/>
    <col min="41" max="41" width="10.6328125" customWidth="1"/>
    <col min="48" max="48" width="14" customWidth="1"/>
    <col min="49" max="49" width="12.54296875" customWidth="1"/>
    <col min="50" max="50" width="10.90625" customWidth="1"/>
  </cols>
  <sheetData>
    <row r="1" spans="1:62">
      <c r="A1" s="47"/>
      <c r="B1" s="47"/>
      <c r="C1" s="47"/>
      <c r="D1" s="47"/>
      <c r="E1" s="47"/>
      <c r="F1" s="47"/>
      <c r="G1" s="330"/>
      <c r="H1" s="72"/>
      <c r="I1" s="47"/>
      <c r="J1" s="72"/>
      <c r="K1" s="47"/>
      <c r="L1" s="47"/>
      <c r="M1" s="72"/>
      <c r="N1" s="72"/>
      <c r="O1" s="47"/>
      <c r="P1" s="400"/>
      <c r="Q1" s="431"/>
      <c r="R1" s="400"/>
      <c r="S1" s="400"/>
      <c r="T1" s="47"/>
      <c r="U1" s="72"/>
      <c r="V1" s="91"/>
      <c r="W1" s="91"/>
      <c r="X1" s="72"/>
      <c r="Y1" s="72"/>
      <c r="Z1" s="72"/>
      <c r="AA1" s="91"/>
      <c r="AB1" s="91"/>
      <c r="AC1" s="47"/>
      <c r="AD1" s="47"/>
      <c r="AE1" s="47"/>
      <c r="AF1" s="47"/>
      <c r="AG1" s="47"/>
      <c r="AH1" s="47"/>
      <c r="AI1" s="47"/>
      <c r="AJ1" s="47"/>
      <c r="AK1" s="4"/>
      <c r="AL1" s="4"/>
      <c r="AM1" s="4"/>
      <c r="AN1" s="4"/>
      <c r="AO1" s="4"/>
    </row>
    <row r="2" spans="1:62" ht="31.8">
      <c r="A2" s="47"/>
      <c r="B2" s="47"/>
      <c r="C2" s="47"/>
      <c r="D2" s="143" t="s">
        <v>434</v>
      </c>
      <c r="E2" s="143"/>
      <c r="F2" s="143"/>
      <c r="G2" s="413"/>
      <c r="H2" s="169"/>
      <c r="I2" s="143"/>
      <c r="J2" s="169"/>
      <c r="K2" s="143" t="str">
        <f>+År!B2</f>
        <v>VOKSEN GEIT</v>
      </c>
      <c r="L2" s="143"/>
      <c r="M2" s="169"/>
      <c r="N2" s="169"/>
      <c r="O2" s="47"/>
      <c r="P2" s="401"/>
      <c r="Q2" s="432"/>
      <c r="R2" s="401"/>
      <c r="S2" s="401"/>
      <c r="T2" s="47"/>
      <c r="U2" s="169"/>
      <c r="V2" s="91"/>
      <c r="W2" s="171"/>
      <c r="X2" s="72"/>
      <c r="Y2" s="72"/>
      <c r="Z2" s="72"/>
      <c r="AA2" s="91"/>
      <c r="AB2" s="91"/>
      <c r="AC2" s="47"/>
      <c r="AD2" s="47"/>
      <c r="AE2" s="47"/>
      <c r="AF2" s="47"/>
      <c r="AG2" s="47"/>
      <c r="AH2" s="47"/>
      <c r="AI2" s="47"/>
      <c r="AJ2" s="47"/>
      <c r="AK2" s="4"/>
      <c r="AL2" s="58"/>
      <c r="AM2" s="58"/>
      <c r="AN2" s="1"/>
      <c r="AO2" s="5"/>
    </row>
    <row r="3" spans="1:62" ht="18.75" customHeight="1">
      <c r="A3" s="47"/>
      <c r="B3" s="47"/>
      <c r="C3" s="47"/>
      <c r="D3" s="143"/>
      <c r="E3" s="143"/>
      <c r="F3" s="143"/>
      <c r="G3" s="413"/>
      <c r="H3" s="169"/>
      <c r="I3" s="171"/>
      <c r="J3" s="169"/>
      <c r="K3" s="143"/>
      <c r="L3" s="143"/>
      <c r="M3" s="169"/>
      <c r="N3" s="169"/>
      <c r="O3" s="143"/>
      <c r="P3" s="401"/>
      <c r="Q3" s="432"/>
      <c r="R3" s="401"/>
      <c r="S3" s="401"/>
      <c r="T3" s="47"/>
      <c r="U3" s="169"/>
      <c r="V3" s="91"/>
      <c r="W3" s="171"/>
      <c r="X3" s="72"/>
      <c r="Y3" s="72"/>
      <c r="Z3" s="72"/>
      <c r="AA3" s="91"/>
      <c r="AB3" s="91"/>
      <c r="AC3" s="47"/>
      <c r="AD3" s="47"/>
      <c r="AE3" s="47"/>
      <c r="AF3" s="47"/>
      <c r="AG3" s="47"/>
      <c r="AH3" s="47"/>
      <c r="AI3" s="47"/>
      <c r="AJ3" s="47"/>
      <c r="AK3" s="4"/>
      <c r="AL3" s="4"/>
      <c r="AM3" s="4"/>
      <c r="AN3" s="4"/>
      <c r="AO3" s="4"/>
    </row>
    <row r="4" spans="1:62" ht="15.6">
      <c r="A4" s="47"/>
      <c r="B4" s="47"/>
      <c r="C4" s="47"/>
      <c r="D4" s="47"/>
      <c r="E4" s="47"/>
      <c r="F4" s="47"/>
      <c r="G4" s="330"/>
      <c r="H4" s="72"/>
      <c r="I4" s="91"/>
      <c r="J4" s="72"/>
      <c r="K4" s="47"/>
      <c r="L4" s="47"/>
      <c r="M4" s="72"/>
      <c r="N4" s="72"/>
      <c r="O4" s="47"/>
      <c r="P4" s="400"/>
      <c r="Q4" s="431"/>
      <c r="R4" s="400"/>
      <c r="S4" s="400"/>
      <c r="T4" s="47"/>
      <c r="U4" s="72"/>
      <c r="V4" s="91"/>
      <c r="W4" s="91"/>
      <c r="X4" s="72"/>
      <c r="Y4" s="72"/>
      <c r="Z4" s="72"/>
      <c r="AA4" s="91"/>
      <c r="AB4" s="91"/>
      <c r="AC4" s="47"/>
      <c r="AD4" s="47"/>
      <c r="AE4" s="47"/>
      <c r="AF4" s="47"/>
      <c r="AG4" s="47"/>
      <c r="AH4" s="47"/>
      <c r="AI4" s="47"/>
      <c r="AJ4" s="47"/>
      <c r="AK4" s="4"/>
      <c r="AL4" s="58"/>
      <c r="AM4" s="58"/>
      <c r="AN4" s="1"/>
      <c r="AO4" s="5"/>
    </row>
    <row r="5" spans="1:62" ht="24.6">
      <c r="A5" s="47"/>
      <c r="B5" s="47"/>
      <c r="C5" s="47"/>
      <c r="D5" s="47"/>
      <c r="E5" s="47"/>
      <c r="F5" s="47"/>
      <c r="G5" s="330"/>
      <c r="H5" s="72"/>
      <c r="I5" s="173" t="s">
        <v>5</v>
      </c>
      <c r="J5" s="72"/>
      <c r="K5" s="470">
        <f>+År!P2</f>
        <v>52</v>
      </c>
      <c r="L5" s="463"/>
      <c r="M5" s="72"/>
      <c r="N5" s="72"/>
      <c r="O5" s="146"/>
      <c r="P5" s="402"/>
      <c r="Q5" s="432"/>
      <c r="R5" s="402"/>
      <c r="S5" s="402"/>
      <c r="T5" s="146"/>
      <c r="U5" s="146"/>
      <c r="V5" s="148"/>
      <c r="W5" s="148" t="s">
        <v>428</v>
      </c>
      <c r="X5" s="295"/>
      <c r="Y5" s="295"/>
      <c r="Z5" s="295"/>
      <c r="AA5" s="148"/>
      <c r="AB5" s="148"/>
      <c r="AC5" s="467">
        <f>SUM(G10:G11)</f>
        <v>9201</v>
      </c>
      <c r="AD5" s="469"/>
      <c r="AE5" s="469"/>
      <c r="AF5" s="47"/>
      <c r="AG5" s="47"/>
      <c r="AH5" s="47"/>
      <c r="AI5" s="47"/>
      <c r="AJ5" s="47"/>
      <c r="AK5" s="4"/>
      <c r="AL5" s="4"/>
      <c r="AM5" s="4"/>
      <c r="AN5" s="4"/>
      <c r="BH5" s="2"/>
      <c r="BI5" s="5"/>
      <c r="BJ5" s="5"/>
    </row>
    <row r="6" spans="1:62" ht="28.2">
      <c r="A6" s="47"/>
      <c r="B6" s="47"/>
      <c r="C6" s="47"/>
      <c r="D6" s="47"/>
      <c r="E6" s="47"/>
      <c r="F6" s="47"/>
      <c r="G6" s="330"/>
      <c r="H6" s="72"/>
      <c r="I6" s="96"/>
      <c r="J6" s="72"/>
      <c r="K6" s="47"/>
      <c r="L6" s="47"/>
      <c r="M6" s="72"/>
      <c r="N6" s="72"/>
      <c r="O6" s="87"/>
      <c r="P6" s="400"/>
      <c r="Q6" s="431"/>
      <c r="R6" s="400"/>
      <c r="S6" s="400"/>
      <c r="T6" s="47"/>
      <c r="U6" s="72"/>
      <c r="V6" s="91"/>
      <c r="W6" s="91"/>
      <c r="X6" s="72"/>
      <c r="Y6" s="72"/>
      <c r="Z6" s="72"/>
      <c r="AA6" s="176"/>
      <c r="AB6" s="91"/>
      <c r="AC6" s="47"/>
      <c r="AD6" s="47"/>
      <c r="AE6" s="47"/>
      <c r="AF6" s="47"/>
      <c r="AG6" s="47"/>
      <c r="AH6" s="47"/>
      <c r="AI6" s="48" t="s">
        <v>2</v>
      </c>
      <c r="AJ6" s="47"/>
      <c r="AK6" s="4"/>
      <c r="AL6" s="58"/>
      <c r="AM6" s="58"/>
      <c r="AN6" s="1"/>
      <c r="AO6" s="5"/>
    </row>
    <row r="7" spans="1:62" ht="15.6">
      <c r="A7" s="47"/>
      <c r="B7" s="47"/>
      <c r="C7" s="47"/>
      <c r="D7" s="47"/>
      <c r="E7" s="51" t="s">
        <v>2</v>
      </c>
      <c r="F7" s="51"/>
      <c r="G7" s="330"/>
      <c r="H7" s="73"/>
      <c r="I7" s="72"/>
      <c r="J7" s="73"/>
      <c r="K7" s="91"/>
      <c r="L7" s="91"/>
      <c r="M7" s="73" t="s">
        <v>2</v>
      </c>
      <c r="N7" s="73"/>
      <c r="O7" s="51" t="s">
        <v>22</v>
      </c>
      <c r="P7" s="401"/>
      <c r="Q7" s="432"/>
      <c r="R7" s="401"/>
      <c r="S7" s="401"/>
      <c r="T7" s="51" t="s">
        <v>22</v>
      </c>
      <c r="U7" s="73"/>
      <c r="V7" s="91"/>
      <c r="W7" s="96"/>
      <c r="X7" s="73" t="s">
        <v>516</v>
      </c>
      <c r="Y7" s="72"/>
      <c r="Z7" s="72"/>
      <c r="AA7" s="91"/>
      <c r="AB7" s="96" t="s">
        <v>429</v>
      </c>
      <c r="AC7" s="47"/>
      <c r="AD7" s="47"/>
      <c r="AE7" s="51" t="s">
        <v>425</v>
      </c>
      <c r="AF7" s="47"/>
      <c r="AG7" s="47"/>
      <c r="AH7" s="51" t="s">
        <v>80</v>
      </c>
      <c r="AI7" s="51" t="s">
        <v>8</v>
      </c>
      <c r="AJ7" s="47"/>
      <c r="AK7" s="4"/>
      <c r="AL7" s="4"/>
      <c r="AM7" s="4"/>
      <c r="AN7" s="4"/>
      <c r="AO7" s="4"/>
    </row>
    <row r="8" spans="1:62" ht="15.6">
      <c r="A8" s="47"/>
      <c r="B8" s="47"/>
      <c r="C8" s="51" t="s">
        <v>538</v>
      </c>
      <c r="D8" s="47"/>
      <c r="E8" s="51" t="s">
        <v>492</v>
      </c>
      <c r="F8" s="119"/>
      <c r="G8" s="333" t="s">
        <v>2</v>
      </c>
      <c r="H8" s="174"/>
      <c r="I8" s="96" t="s">
        <v>2</v>
      </c>
      <c r="J8" s="174"/>
      <c r="K8" s="96" t="s">
        <v>1</v>
      </c>
      <c r="L8" s="96"/>
      <c r="M8" s="174" t="s">
        <v>675</v>
      </c>
      <c r="N8" s="174"/>
      <c r="O8" s="51" t="s">
        <v>0</v>
      </c>
      <c r="P8" s="403"/>
      <c r="Q8" s="433" t="s">
        <v>22</v>
      </c>
      <c r="R8" s="403" t="s">
        <v>22</v>
      </c>
      <c r="S8" s="403"/>
      <c r="T8" s="51" t="s">
        <v>678</v>
      </c>
      <c r="U8" s="174"/>
      <c r="V8" s="96" t="s">
        <v>679</v>
      </c>
      <c r="W8" s="177"/>
      <c r="X8" s="73" t="s">
        <v>530</v>
      </c>
      <c r="Y8" s="73" t="s">
        <v>534</v>
      </c>
      <c r="Z8" s="73"/>
      <c r="AA8" s="96"/>
      <c r="AB8" s="96"/>
      <c r="AC8" s="51" t="s">
        <v>490</v>
      </c>
      <c r="AD8" s="51" t="s">
        <v>417</v>
      </c>
      <c r="AE8" s="51" t="s">
        <v>1</v>
      </c>
      <c r="AF8" s="51" t="s">
        <v>1</v>
      </c>
      <c r="AG8" s="51" t="s">
        <v>0</v>
      </c>
      <c r="AH8" s="51" t="s">
        <v>583</v>
      </c>
      <c r="AI8" s="51" t="s">
        <v>71</v>
      </c>
      <c r="AJ8" s="47"/>
      <c r="AK8" s="4"/>
      <c r="AL8" s="58"/>
      <c r="AM8" s="58"/>
      <c r="AN8" s="1"/>
      <c r="AO8" s="5"/>
    </row>
    <row r="9" spans="1:62" ht="15.6">
      <c r="A9" s="47"/>
      <c r="B9" s="51" t="s">
        <v>91</v>
      </c>
      <c r="C9" s="51" t="s">
        <v>539</v>
      </c>
      <c r="D9" s="48"/>
      <c r="E9" s="52" t="s">
        <v>493</v>
      </c>
      <c r="F9" s="120" t="s">
        <v>495</v>
      </c>
      <c r="G9" s="335" t="s">
        <v>8</v>
      </c>
      <c r="H9" s="175" t="s">
        <v>495</v>
      </c>
      <c r="I9" s="97" t="s">
        <v>407</v>
      </c>
      <c r="J9" s="175" t="s">
        <v>495</v>
      </c>
      <c r="K9" s="97" t="s">
        <v>407</v>
      </c>
      <c r="L9" s="97"/>
      <c r="M9" s="175" t="s">
        <v>676</v>
      </c>
      <c r="N9" s="175"/>
      <c r="O9" s="52"/>
      <c r="P9" s="404" t="s">
        <v>495</v>
      </c>
      <c r="Q9" s="434" t="s">
        <v>664</v>
      </c>
      <c r="R9" s="404" t="s">
        <v>665</v>
      </c>
      <c r="S9" s="404"/>
      <c r="T9" s="52"/>
      <c r="U9" s="175" t="s">
        <v>495</v>
      </c>
      <c r="V9" s="97"/>
      <c r="W9" s="284" t="s">
        <v>495</v>
      </c>
      <c r="X9" s="74" t="s">
        <v>497</v>
      </c>
      <c r="Y9" s="74" t="s">
        <v>533</v>
      </c>
      <c r="Z9" s="74" t="s">
        <v>528</v>
      </c>
      <c r="AA9" s="97" t="s">
        <v>529</v>
      </c>
      <c r="AB9" s="97" t="s">
        <v>1</v>
      </c>
      <c r="AC9" s="52" t="s">
        <v>491</v>
      </c>
      <c r="AD9" s="52" t="s">
        <v>537</v>
      </c>
      <c r="AE9" s="52" t="s">
        <v>43</v>
      </c>
      <c r="AF9" s="52" t="s">
        <v>426</v>
      </c>
      <c r="AG9" s="52" t="s">
        <v>426</v>
      </c>
      <c r="AH9" s="52" t="s">
        <v>43</v>
      </c>
      <c r="AI9" s="52" t="s">
        <v>551</v>
      </c>
      <c r="AJ9" s="47"/>
      <c r="AK9" s="4"/>
      <c r="AL9" s="58"/>
      <c r="AM9" s="58"/>
      <c r="AN9" s="1"/>
      <c r="AO9" s="5"/>
    </row>
    <row r="10" spans="1:62" ht="15.6">
      <c r="A10" s="47"/>
      <c r="B10" s="99">
        <f>+B43</f>
        <v>2023</v>
      </c>
      <c r="C10" s="99">
        <f>+C43</f>
        <v>1</v>
      </c>
      <c r="D10" s="99" t="s">
        <v>79</v>
      </c>
      <c r="E10" s="99">
        <f t="shared" ref="E10:W10" si="0">+E43</f>
        <v>384</v>
      </c>
      <c r="F10" s="99">
        <f t="shared" si="0"/>
        <v>43</v>
      </c>
      <c r="G10" s="414">
        <f t="shared" si="0"/>
        <v>5708</v>
      </c>
      <c r="H10" s="106">
        <f t="shared" si="0"/>
        <v>140</v>
      </c>
      <c r="I10" s="101">
        <f t="shared" si="0"/>
        <v>62.699179178507087</v>
      </c>
      <c r="J10" s="101">
        <f t="shared" si="0"/>
        <v>-1.4904610002921643</v>
      </c>
      <c r="K10" s="101">
        <f t="shared" si="0"/>
        <v>0.35038542396636302</v>
      </c>
      <c r="L10" s="97"/>
      <c r="M10" s="18">
        <f t="shared" ref="M10" si="1">+M43</f>
        <v>1043</v>
      </c>
      <c r="N10" s="175"/>
      <c r="O10" s="100">
        <f t="shared" si="0"/>
        <v>5.0616678346180786</v>
      </c>
      <c r="P10" s="405">
        <f t="shared" si="0"/>
        <v>4.2091685192790607E-2</v>
      </c>
      <c r="Q10" s="57">
        <f>+'Ark1'!AJ713</f>
        <v>110.05781399808244</v>
      </c>
      <c r="R10" s="57">
        <f>+'Ark1'!AK713</f>
        <v>15.656914193671749</v>
      </c>
      <c r="S10" s="404"/>
      <c r="T10" s="100">
        <f t="shared" si="0"/>
        <v>5.5068325157673437</v>
      </c>
      <c r="U10" s="100">
        <f t="shared" si="0"/>
        <v>3.4849757146655058E-2</v>
      </c>
      <c r="V10" s="101">
        <f t="shared" si="0"/>
        <v>20.939208128941889</v>
      </c>
      <c r="W10" s="101">
        <f t="shared" si="0"/>
        <v>-0.67298835094317511</v>
      </c>
      <c r="X10" s="280">
        <f>+'Ark1'!W708</f>
        <v>4.5076174022302489</v>
      </c>
      <c r="Y10" s="106">
        <f>+'Ark1'!X708</f>
        <v>81.781058583320259</v>
      </c>
      <c r="Z10" s="106">
        <f>+'Ark1'!Y708</f>
        <v>29.715721689963871</v>
      </c>
      <c r="AA10" s="101">
        <f>+'Ark1'!Z708</f>
        <v>5.8967126209858947</v>
      </c>
      <c r="AB10" s="296">
        <f>+'Ark1'!Z708</f>
        <v>5.8967126209858947</v>
      </c>
      <c r="AC10" s="283">
        <f>+'Ark1'!AA708</f>
        <v>1.6978660050160528</v>
      </c>
      <c r="AD10" s="283">
        <f>+'Ark1'!AB708</f>
        <v>2.3318637760222352</v>
      </c>
      <c r="AE10" s="106">
        <f>+'Ark1'!AD708</f>
        <v>55.128510446762071</v>
      </c>
      <c r="AF10" s="106">
        <f>+'Ark1'!AE708</f>
        <v>61.414351941512997</v>
      </c>
      <c r="AG10" s="106">
        <f>+'Ark1'!AF708</f>
        <v>65.055686114233168</v>
      </c>
      <c r="AH10" s="283">
        <f>+V10/O10</f>
        <v>4.1368198809359109</v>
      </c>
      <c r="AI10" s="106">
        <f>+G10/E10</f>
        <v>14.864583333333334</v>
      </c>
      <c r="AJ10" s="47"/>
      <c r="AK10" s="14"/>
      <c r="AL10" s="58"/>
      <c r="AM10" s="13"/>
      <c r="AQ10" s="13"/>
      <c r="AR10" s="13"/>
      <c r="AS10" s="11"/>
      <c r="AT10" s="11"/>
      <c r="AU10" s="11"/>
    </row>
    <row r="11" spans="1:62" ht="15.6">
      <c r="A11" s="47"/>
      <c r="B11" s="99">
        <f>+B73</f>
        <v>2023</v>
      </c>
      <c r="C11" s="99">
        <f>+C73</f>
        <v>2</v>
      </c>
      <c r="D11" s="100" t="str">
        <f>+D46</f>
        <v>KLF</v>
      </c>
      <c r="E11" s="99">
        <f t="shared" ref="E11:AI11" si="2">+E73</f>
        <v>273</v>
      </c>
      <c r="F11" s="99">
        <f t="shared" si="2"/>
        <v>28</v>
      </c>
      <c r="G11" s="414">
        <f t="shared" si="2"/>
        <v>3493</v>
      </c>
      <c r="H11" s="106">
        <f t="shared" si="2"/>
        <v>299.47000000000071</v>
      </c>
      <c r="I11" s="101">
        <f t="shared" si="2"/>
        <v>37.300820821492927</v>
      </c>
      <c r="J11" s="101">
        <f t="shared" si="2"/>
        <v>1.4904610002922141</v>
      </c>
      <c r="K11" s="101">
        <f t="shared" si="2"/>
        <v>2.6338391067849996</v>
      </c>
      <c r="L11" s="97"/>
      <c r="M11" s="18">
        <f t="shared" ref="M11" si="3">+M73</f>
        <v>440</v>
      </c>
      <c r="N11" s="175"/>
      <c r="O11" s="100">
        <f t="shared" si="2"/>
        <v>5.5954766676209564</v>
      </c>
      <c r="P11" s="405">
        <f t="shared" si="2"/>
        <v>4.7365330010224582E-2</v>
      </c>
      <c r="Q11" s="57">
        <f t="shared" ref="Q11:R11" si="4">+Q73</f>
        <v>104.53545454545456</v>
      </c>
      <c r="R11" s="57">
        <f t="shared" si="4"/>
        <v>16.161708288288875</v>
      </c>
      <c r="S11" s="404"/>
      <c r="T11" s="100">
        <f t="shared" si="2"/>
        <v>5.7142857142857153</v>
      </c>
      <c r="U11" s="100">
        <f t="shared" si="2"/>
        <v>-5.2686883435304921E-2</v>
      </c>
      <c r="V11" s="101">
        <f t="shared" si="2"/>
        <v>20.356455768680249</v>
      </c>
      <c r="W11" s="101">
        <f t="shared" si="2"/>
        <v>-0.66539152882435104</v>
      </c>
      <c r="X11" s="280">
        <f t="shared" si="2"/>
        <v>3.607214428857715</v>
      </c>
      <c r="Y11" s="106">
        <f t="shared" si="2"/>
        <v>75.178929287145735</v>
      </c>
      <c r="Z11" s="106">
        <f t="shared" si="2"/>
        <v>29.172630976238185</v>
      </c>
      <c r="AA11" s="101">
        <f t="shared" si="2"/>
        <v>6.4464529385398146</v>
      </c>
      <c r="AB11" s="296">
        <f t="shared" si="2"/>
        <v>6.4464529385398146</v>
      </c>
      <c r="AC11" s="283">
        <f t="shared" si="2"/>
        <v>1.7493533655718827</v>
      </c>
      <c r="AD11" s="283">
        <f t="shared" si="2"/>
        <v>2.0641624041777402</v>
      </c>
      <c r="AE11" s="106">
        <f t="shared" si="2"/>
        <v>54.148038343903686</v>
      </c>
      <c r="AF11" s="106">
        <f t="shared" si="2"/>
        <v>49.237000365621263</v>
      </c>
      <c r="AG11" s="106">
        <f t="shared" si="2"/>
        <v>37.963264862514947</v>
      </c>
      <c r="AH11" s="283">
        <f t="shared" si="2"/>
        <v>3.6380199539524227</v>
      </c>
      <c r="AI11" s="106">
        <f t="shared" si="2"/>
        <v>12.794871794871796</v>
      </c>
      <c r="AJ11" s="47"/>
      <c r="AK11" s="14"/>
      <c r="AL11" s="58"/>
      <c r="AM11" s="13"/>
      <c r="AQ11" s="13"/>
      <c r="AR11" s="13"/>
      <c r="AS11" s="11"/>
      <c r="AT11" s="11"/>
      <c r="AU11" s="11"/>
    </row>
    <row r="12" spans="1:62" ht="15.6">
      <c r="A12" s="47"/>
      <c r="B12" s="51"/>
      <c r="C12" s="51"/>
      <c r="D12" s="48"/>
      <c r="E12" s="52"/>
      <c r="F12" s="120"/>
      <c r="G12" s="335"/>
      <c r="H12" s="175"/>
      <c r="I12" s="97"/>
      <c r="J12" s="175"/>
      <c r="K12" s="97"/>
      <c r="L12" s="97"/>
      <c r="M12" s="175"/>
      <c r="N12" s="175"/>
      <c r="O12" s="52"/>
      <c r="P12" s="404"/>
      <c r="Q12" s="434"/>
      <c r="R12" s="404"/>
      <c r="S12" s="404"/>
      <c r="T12" s="52"/>
      <c r="U12" s="175"/>
      <c r="V12" s="97"/>
      <c r="W12" s="284"/>
      <c r="X12" s="74"/>
      <c r="Y12" s="74"/>
      <c r="Z12" s="74"/>
      <c r="AA12" s="97"/>
      <c r="AB12" s="97"/>
      <c r="AC12" s="52"/>
      <c r="AD12" s="52"/>
      <c r="AE12" s="52"/>
      <c r="AF12" s="52"/>
      <c r="AG12" s="52"/>
      <c r="AH12" s="52"/>
      <c r="AI12" s="52"/>
      <c r="AJ12" s="47"/>
      <c r="AK12" s="4"/>
      <c r="AL12" s="58"/>
      <c r="AM12" s="58"/>
      <c r="AN12" s="1"/>
      <c r="AO12" s="5"/>
    </row>
    <row r="13" spans="1:62" ht="15.6">
      <c r="A13" s="47"/>
      <c r="B13" s="47"/>
      <c r="C13" s="47"/>
      <c r="D13" s="47"/>
      <c r="E13" s="51" t="s">
        <v>2</v>
      </c>
      <c r="F13" s="51"/>
      <c r="G13" s="330"/>
      <c r="H13" s="73"/>
      <c r="I13" s="72"/>
      <c r="J13" s="73"/>
      <c r="K13" s="91"/>
      <c r="L13" s="97"/>
      <c r="M13" s="73" t="str">
        <f>+M7</f>
        <v>Antall</v>
      </c>
      <c r="N13" s="175"/>
      <c r="O13" s="47"/>
      <c r="P13" s="401"/>
      <c r="Q13" s="432"/>
      <c r="R13" s="401"/>
      <c r="S13" s="404"/>
      <c r="T13" s="51" t="s">
        <v>22</v>
      </c>
      <c r="U13" s="73"/>
      <c r="V13" s="91"/>
      <c r="W13" s="96"/>
      <c r="X13" s="73" t="s">
        <v>516</v>
      </c>
      <c r="Y13" s="72"/>
      <c r="Z13" s="72"/>
      <c r="AA13" s="91"/>
      <c r="AB13" s="96" t="s">
        <v>429</v>
      </c>
      <c r="AC13" s="47"/>
      <c r="AD13" s="47"/>
      <c r="AE13" s="51" t="s">
        <v>425</v>
      </c>
      <c r="AF13" s="47"/>
      <c r="AG13" s="47"/>
      <c r="AH13" s="51" t="s">
        <v>80</v>
      </c>
      <c r="AI13" s="51" t="s">
        <v>2</v>
      </c>
      <c r="AJ13" s="47"/>
      <c r="AK13" s="4"/>
      <c r="AL13" s="4"/>
      <c r="AM13" s="4"/>
      <c r="AN13" s="4"/>
      <c r="AO13" s="4"/>
    </row>
    <row r="14" spans="1:62" ht="15.6">
      <c r="A14" s="47"/>
      <c r="B14" s="47"/>
      <c r="C14" s="51" t="s">
        <v>538</v>
      </c>
      <c r="D14" s="47"/>
      <c r="E14" s="51" t="s">
        <v>492</v>
      </c>
      <c r="F14" s="119"/>
      <c r="G14" s="333" t="s">
        <v>2</v>
      </c>
      <c r="H14" s="174"/>
      <c r="I14" s="96" t="s">
        <v>2</v>
      </c>
      <c r="J14" s="174"/>
      <c r="K14" s="96" t="s">
        <v>1</v>
      </c>
      <c r="L14" s="97"/>
      <c r="M14" s="73" t="str">
        <f t="shared" ref="M14:M15" si="5">+M8</f>
        <v>lengde-</v>
      </c>
      <c r="N14" s="175"/>
      <c r="O14" s="51" t="s">
        <v>22</v>
      </c>
      <c r="P14" s="403"/>
      <c r="Q14" s="433"/>
      <c r="R14" s="403"/>
      <c r="S14" s="404"/>
      <c r="T14" s="51" t="s">
        <v>494</v>
      </c>
      <c r="U14" s="174"/>
      <c r="V14" s="96" t="s">
        <v>22</v>
      </c>
      <c r="W14" s="177"/>
      <c r="X14" s="73" t="s">
        <v>530</v>
      </c>
      <c r="Y14" s="73" t="s">
        <v>534</v>
      </c>
      <c r="Z14" s="73"/>
      <c r="AA14" s="96"/>
      <c r="AB14" s="96"/>
      <c r="AC14" s="51" t="s">
        <v>490</v>
      </c>
      <c r="AD14" s="51" t="s">
        <v>417</v>
      </c>
      <c r="AE14" s="51" t="s">
        <v>1</v>
      </c>
      <c r="AF14" s="51" t="s">
        <v>1</v>
      </c>
      <c r="AG14" s="51" t="s">
        <v>0</v>
      </c>
      <c r="AH14" s="51" t="s">
        <v>431</v>
      </c>
      <c r="AI14" s="51" t="s">
        <v>433</v>
      </c>
      <c r="AJ14" s="47"/>
      <c r="AK14" s="4"/>
      <c r="AL14" s="58"/>
      <c r="AM14" s="58"/>
      <c r="AN14" s="1"/>
      <c r="AO14" s="5"/>
    </row>
    <row r="15" spans="1:62" ht="15.6">
      <c r="A15" s="47"/>
      <c r="B15" s="51" t="s">
        <v>91</v>
      </c>
      <c r="C15" s="51" t="s">
        <v>539</v>
      </c>
      <c r="D15" s="48"/>
      <c r="E15" s="52" t="s">
        <v>493</v>
      </c>
      <c r="F15" s="120" t="s">
        <v>495</v>
      </c>
      <c r="G15" s="335" t="s">
        <v>8</v>
      </c>
      <c r="H15" s="175" t="s">
        <v>495</v>
      </c>
      <c r="I15" s="97" t="s">
        <v>407</v>
      </c>
      <c r="J15" s="175" t="s">
        <v>495</v>
      </c>
      <c r="K15" s="97" t="s">
        <v>407</v>
      </c>
      <c r="L15" s="97"/>
      <c r="M15" s="73" t="str">
        <f t="shared" si="5"/>
        <v>målte</v>
      </c>
      <c r="N15" s="175"/>
      <c r="O15" s="52" t="s">
        <v>0</v>
      </c>
      <c r="P15" s="404" t="s">
        <v>495</v>
      </c>
      <c r="Q15" s="434"/>
      <c r="R15" s="404"/>
      <c r="S15" s="404"/>
      <c r="T15" s="52" t="s">
        <v>537</v>
      </c>
      <c r="U15" s="175" t="s">
        <v>495</v>
      </c>
      <c r="V15" s="97" t="s">
        <v>44</v>
      </c>
      <c r="W15" s="284" t="s">
        <v>495</v>
      </c>
      <c r="X15" s="74" t="s">
        <v>497</v>
      </c>
      <c r="Y15" s="74" t="s">
        <v>533</v>
      </c>
      <c r="Z15" s="74" t="s">
        <v>528</v>
      </c>
      <c r="AA15" s="97" t="s">
        <v>529</v>
      </c>
      <c r="AB15" s="97" t="s">
        <v>1</v>
      </c>
      <c r="AC15" s="52" t="s">
        <v>491</v>
      </c>
      <c r="AD15" s="52" t="s">
        <v>537</v>
      </c>
      <c r="AE15" s="52" t="s">
        <v>43</v>
      </c>
      <c r="AF15" s="52" t="s">
        <v>426</v>
      </c>
      <c r="AG15" s="52" t="s">
        <v>426</v>
      </c>
      <c r="AH15" s="52" t="s">
        <v>432</v>
      </c>
      <c r="AI15" s="52" t="s">
        <v>70</v>
      </c>
      <c r="AJ15" s="47"/>
      <c r="AK15" s="4"/>
      <c r="AL15" s="58"/>
      <c r="AM15" s="58"/>
      <c r="AN15" s="1"/>
      <c r="AO15" s="5"/>
    </row>
    <row r="16" spans="1:62" ht="15.6">
      <c r="A16" s="47"/>
      <c r="B16" s="53">
        <f>+'Ark1'!C686</f>
        <v>1996</v>
      </c>
      <c r="C16" s="53">
        <f>+'Ark1'!H686</f>
        <v>1</v>
      </c>
      <c r="D16" s="66" t="s">
        <v>79</v>
      </c>
      <c r="E16" s="53">
        <f>+'Ark1'!Q686</f>
        <v>1198</v>
      </c>
      <c r="F16" s="66"/>
      <c r="G16" s="338">
        <f>+'Ark1'!R686</f>
        <v>11974</v>
      </c>
      <c r="H16" s="142"/>
      <c r="I16" s="157">
        <f>+'Ark1'!AG686</f>
        <v>78.259919734964996</v>
      </c>
      <c r="J16" s="141"/>
      <c r="K16" s="157">
        <f>+'Ark1'!AH686</f>
        <v>5.0108568565224658E-2</v>
      </c>
      <c r="L16" s="97"/>
      <c r="M16" s="141"/>
      <c r="N16" s="175"/>
      <c r="O16" s="55">
        <f>+'Ark1'!S686</f>
        <v>5.1286119926507432</v>
      </c>
      <c r="P16" s="406"/>
      <c r="Q16" s="406"/>
      <c r="R16" s="406"/>
      <c r="S16" s="404"/>
      <c r="T16" s="55">
        <f>+'Ark1'!T686</f>
        <v>3.7977284115583752</v>
      </c>
      <c r="U16" s="141"/>
      <c r="V16" s="157">
        <f>+'Ark1'!U686</f>
        <v>16.873509270085147</v>
      </c>
      <c r="W16" s="141"/>
      <c r="X16" s="75">
        <f>+'Ark1'!W686</f>
        <v>1.2443627860364121</v>
      </c>
      <c r="Y16" s="75">
        <f>+'Ark1'!X686</f>
        <v>53.866711207616511</v>
      </c>
      <c r="Z16" s="75">
        <f>+'Ark1'!Y686</f>
        <v>11.249373642892932</v>
      </c>
      <c r="AA16" s="157">
        <f>+'Ark1'!Z686</f>
        <v>5.2076574166516254</v>
      </c>
      <c r="AB16" s="157">
        <f>+'Ark1'!Z686</f>
        <v>5.2076574166516254</v>
      </c>
      <c r="AC16" s="55">
        <f>+'Ark1'!AA686</f>
        <v>12.822564126868295</v>
      </c>
      <c r="AD16" s="55">
        <f>+'Ark1'!AB686</f>
        <v>2.0869302703488559</v>
      </c>
      <c r="AE16" s="75">
        <f>+'Ark1'!AD686</f>
        <v>51.065763022372721</v>
      </c>
      <c r="AF16" s="75">
        <f>+'Ark1'!AE686</f>
        <v>-13.64654344006221</v>
      </c>
      <c r="AG16" s="75">
        <f>+'Ark1'!AF686</f>
        <v>77.817673723374867</v>
      </c>
      <c r="AH16" s="55">
        <f t="shared" ref="AH16" si="6">+V16/O16</f>
        <v>3.2900732779677506</v>
      </c>
      <c r="AI16" s="75">
        <f t="shared" ref="AI16" si="7">+G16/E16</f>
        <v>9.9949916527545906</v>
      </c>
      <c r="AJ16" s="47"/>
      <c r="AK16" s="4"/>
      <c r="AL16" s="58"/>
      <c r="AM16" s="58"/>
      <c r="AN16" s="1"/>
      <c r="AO16" s="5"/>
    </row>
    <row r="17" spans="1:47" ht="15.6">
      <c r="A17" s="47"/>
      <c r="B17" s="53">
        <f>+'Ark1'!C687</f>
        <v>1997</v>
      </c>
      <c r="C17" s="53">
        <f>+'Ark1'!H687</f>
        <v>1</v>
      </c>
      <c r="D17" s="66" t="s">
        <v>79</v>
      </c>
      <c r="E17" s="53">
        <f>+'Ark1'!Q687</f>
        <v>1144</v>
      </c>
      <c r="F17" s="66">
        <f t="shared" ref="F17:W34" si="8">+E17-E16</f>
        <v>-54</v>
      </c>
      <c r="G17" s="338">
        <f>+'Ark1'!R687</f>
        <v>13304</v>
      </c>
      <c r="H17" s="142">
        <f t="shared" si="8"/>
        <v>1330</v>
      </c>
      <c r="I17" s="157">
        <f>+'Ark1'!AG687</f>
        <v>80.909942398874307</v>
      </c>
      <c r="J17" s="141">
        <f t="shared" si="8"/>
        <v>2.6500226639093114</v>
      </c>
      <c r="K17" s="157">
        <f>+'Ark1'!AH687</f>
        <v>9.7714972940469019E-2</v>
      </c>
      <c r="L17" s="97"/>
      <c r="M17" s="141"/>
      <c r="N17" s="175"/>
      <c r="O17" s="55">
        <f>+'Ark1'!S687</f>
        <v>4.9960162357185789</v>
      </c>
      <c r="P17" s="407">
        <f t="shared" si="8"/>
        <v>-0.1325957569321643</v>
      </c>
      <c r="Q17" s="406"/>
      <c r="R17" s="407"/>
      <c r="S17" s="404"/>
      <c r="T17" s="55">
        <f>+'Ark1'!T687</f>
        <v>3.8945429945880945</v>
      </c>
      <c r="U17" s="67">
        <f t="shared" si="8"/>
        <v>9.6814583029719348E-2</v>
      </c>
      <c r="V17" s="157">
        <f>+'Ark1'!U687</f>
        <v>16.907854780517173</v>
      </c>
      <c r="W17" s="141">
        <f t="shared" si="8"/>
        <v>3.4345510432025605E-2</v>
      </c>
      <c r="X17" s="75">
        <f>+'Ark1'!W687</f>
        <v>1.0523150932050511</v>
      </c>
      <c r="Y17" s="75">
        <f>+'Ark1'!X687</f>
        <v>54.088995790739638</v>
      </c>
      <c r="Z17" s="75">
        <f>+'Ark1'!Y687</f>
        <v>10.786229705351774</v>
      </c>
      <c r="AA17" s="157">
        <f>+'Ark1'!Z687</f>
        <v>5.2282927818805156</v>
      </c>
      <c r="AB17" s="157">
        <f>+'Ark1'!Z687</f>
        <v>5.2282927818805156</v>
      </c>
      <c r="AC17" s="55">
        <f>+'Ark1'!AA687</f>
        <v>12.380871873130843</v>
      </c>
      <c r="AD17" s="55">
        <f>+'Ark1'!AB687</f>
        <v>2.0875141341265038</v>
      </c>
      <c r="AE17" s="75">
        <f>+'Ark1'!AD687</f>
        <v>49.568802228768227</v>
      </c>
      <c r="AF17" s="75">
        <f>+'Ark1'!AE687</f>
        <v>-4.7415499978562989</v>
      </c>
      <c r="AG17" s="75">
        <f>+'Ark1'!AF687</f>
        <v>80.67063834947777</v>
      </c>
      <c r="AH17" s="55">
        <f t="shared" ref="AH17:AH35" si="9">+V17/O17</f>
        <v>3.3842673808055208</v>
      </c>
      <c r="AI17" s="75">
        <f t="shared" ref="AI17:AI35" si="10">+G17/E17</f>
        <v>11.62937062937063</v>
      </c>
      <c r="AJ17" s="47"/>
      <c r="AK17" s="4"/>
      <c r="AL17" s="58"/>
      <c r="AM17" s="58"/>
      <c r="AN17" s="1"/>
      <c r="AO17" s="5"/>
      <c r="AQ17" s="2"/>
      <c r="AR17" s="2"/>
      <c r="AS17" s="2"/>
    </row>
    <row r="18" spans="1:47" ht="15.6">
      <c r="A18" s="47"/>
      <c r="B18" s="53">
        <f>+'Ark1'!C688</f>
        <v>1998</v>
      </c>
      <c r="C18" s="53">
        <f>+'Ark1'!H688</f>
        <v>1</v>
      </c>
      <c r="D18" s="66" t="s">
        <v>79</v>
      </c>
      <c r="E18" s="53">
        <f>+'Ark1'!Q688</f>
        <v>1005</v>
      </c>
      <c r="F18" s="66">
        <f t="shared" si="8"/>
        <v>-139</v>
      </c>
      <c r="G18" s="338">
        <f>+'Ark1'!R688</f>
        <v>11659</v>
      </c>
      <c r="H18" s="142">
        <f t="shared" si="8"/>
        <v>-1645</v>
      </c>
      <c r="I18" s="157">
        <f>+'Ark1'!AG688</f>
        <v>78.473333225226895</v>
      </c>
      <c r="J18" s="141">
        <f t="shared" si="8"/>
        <v>-2.4366091736474118</v>
      </c>
      <c r="K18" s="157">
        <f>+'Ark1'!AH688</f>
        <v>8.5770649283815059E-2</v>
      </c>
      <c r="L18" s="97"/>
      <c r="M18" s="141"/>
      <c r="N18" s="175"/>
      <c r="O18" s="55">
        <f>+'Ark1'!S688</f>
        <v>5.0837121537010042</v>
      </c>
      <c r="P18" s="407">
        <f t="shared" si="8"/>
        <v>8.7695917982425264E-2</v>
      </c>
      <c r="Q18" s="406"/>
      <c r="R18" s="407"/>
      <c r="S18" s="404"/>
      <c r="T18" s="55">
        <f>+'Ark1'!T688</f>
        <v>4.3154644480658719</v>
      </c>
      <c r="U18" s="67">
        <f t="shared" si="8"/>
        <v>0.42092145347777743</v>
      </c>
      <c r="V18" s="157">
        <f>+'Ark1'!U688</f>
        <v>17.017728793207031</v>
      </c>
      <c r="W18" s="141">
        <f t="shared" si="8"/>
        <v>0.10987401268985764</v>
      </c>
      <c r="X18" s="75">
        <f>+'Ark1'!W688</f>
        <v>2.1356891671669955</v>
      </c>
      <c r="Y18" s="75">
        <f>+'Ark1'!X688</f>
        <v>54.30139806158332</v>
      </c>
      <c r="Z18" s="75">
        <f>+'Ark1'!Y688</f>
        <v>11.44180461446093</v>
      </c>
      <c r="AA18" s="157">
        <f>+'Ark1'!Z688</f>
        <v>5.2606278090547667</v>
      </c>
      <c r="AB18" s="157">
        <f>+'Ark1'!Z688</f>
        <v>5.2606278090547667</v>
      </c>
      <c r="AC18" s="55">
        <f>+'Ark1'!AA688</f>
        <v>11.537021473372375</v>
      </c>
      <c r="AD18" s="55">
        <f>+'Ark1'!AB688</f>
        <v>2.2727954723077848</v>
      </c>
      <c r="AE18" s="75">
        <f>+'Ark1'!AD688</f>
        <v>52.168354508287216</v>
      </c>
      <c r="AF18" s="75">
        <f>+'Ark1'!AE688</f>
        <v>-2.5101541791276998</v>
      </c>
      <c r="AG18" s="75">
        <f>+'Ark1'!AF688</f>
        <v>78.294300344161812</v>
      </c>
      <c r="AH18" s="55">
        <f t="shared" si="9"/>
        <v>3.3475004639705883</v>
      </c>
      <c r="AI18" s="75">
        <f t="shared" si="10"/>
        <v>11.600995024875623</v>
      </c>
      <c r="AJ18" s="47"/>
      <c r="AK18" s="4"/>
      <c r="AL18" s="58"/>
      <c r="AM18" s="58"/>
      <c r="AN18" s="13"/>
      <c r="AO18" s="5"/>
      <c r="AQ18" s="2"/>
      <c r="AR18" s="2"/>
      <c r="AS18" s="4"/>
      <c r="AT18" s="4"/>
      <c r="AU18" s="4"/>
    </row>
    <row r="19" spans="1:47" ht="15.6">
      <c r="A19" s="47"/>
      <c r="B19" s="53">
        <f>+'Ark1'!C689</f>
        <v>1999</v>
      </c>
      <c r="C19" s="53">
        <f>+'Ark1'!H689</f>
        <v>1</v>
      </c>
      <c r="D19" s="66" t="s">
        <v>79</v>
      </c>
      <c r="E19" s="53">
        <f>+'Ark1'!Q689</f>
        <v>957</v>
      </c>
      <c r="F19" s="66">
        <f t="shared" si="8"/>
        <v>-48</v>
      </c>
      <c r="G19" s="338">
        <f>+'Ark1'!R689</f>
        <v>10693</v>
      </c>
      <c r="H19" s="142">
        <f t="shared" si="8"/>
        <v>-966</v>
      </c>
      <c r="I19" s="157">
        <f>+'Ark1'!AG689</f>
        <v>78.027908109353902</v>
      </c>
      <c r="J19" s="141">
        <f t="shared" si="8"/>
        <v>-0.44542511587299316</v>
      </c>
      <c r="K19" s="157">
        <f>+'Ark1'!AH689</f>
        <v>0.47694753577106519</v>
      </c>
      <c r="L19" s="97"/>
      <c r="M19" s="141"/>
      <c r="N19" s="175"/>
      <c r="O19" s="55">
        <f>+'Ark1'!S689</f>
        <v>3.503226409800805</v>
      </c>
      <c r="P19" s="407">
        <f t="shared" si="8"/>
        <v>-1.5804857439001991</v>
      </c>
      <c r="Q19" s="406"/>
      <c r="R19" s="407"/>
      <c r="S19" s="404"/>
      <c r="T19" s="55">
        <f>+'Ark1'!T689</f>
        <v>4.3025343682783124</v>
      </c>
      <c r="U19" s="67">
        <f t="shared" si="8"/>
        <v>-1.2930079787559556E-2</v>
      </c>
      <c r="V19" s="157">
        <f>+'Ark1'!U689</f>
        <v>16.781071729168612</v>
      </c>
      <c r="W19" s="141">
        <f t="shared" si="8"/>
        <v>-0.23665706403841824</v>
      </c>
      <c r="X19" s="75">
        <f>+'Ark1'!W689</f>
        <v>1.6365846815673804</v>
      </c>
      <c r="Y19" s="75">
        <f>+'Ark1'!X689</f>
        <v>53.5584026933508</v>
      </c>
      <c r="Z19" s="75">
        <f>+'Ark1'!Y689</f>
        <v>10.352567099971941</v>
      </c>
      <c r="AA19" s="157">
        <f>+'Ark1'!Z689</f>
        <v>5.1587238146708163</v>
      </c>
      <c r="AB19" s="157">
        <f>+'Ark1'!Z689</f>
        <v>5.1587238146708163</v>
      </c>
      <c r="AC19" s="55">
        <f>+'Ark1'!AA689</f>
        <v>1.602834003764303</v>
      </c>
      <c r="AD19" s="55">
        <f>+'Ark1'!AB689</f>
        <v>2.1711640142365054</v>
      </c>
      <c r="AE19" s="75">
        <f>+'Ark1'!AD689</f>
        <v>51.831654910020511</v>
      </c>
      <c r="AF19" s="75">
        <f>+'Ark1'!AE689</f>
        <v>64.116916720110851</v>
      </c>
      <c r="AG19" s="75">
        <f>+'Ark1'!AF689</f>
        <v>78.165204678362571</v>
      </c>
      <c r="AH19" s="55">
        <f t="shared" si="9"/>
        <v>4.7901761879337945</v>
      </c>
      <c r="AI19" s="75">
        <f t="shared" si="10"/>
        <v>11.173458725182863</v>
      </c>
      <c r="AJ19" s="47"/>
      <c r="AK19" s="4"/>
      <c r="AL19" s="58"/>
      <c r="AM19" s="58"/>
      <c r="AN19" s="13"/>
      <c r="AO19" s="5"/>
      <c r="AQ19" s="1"/>
      <c r="AR19" s="1"/>
      <c r="AS19" s="11"/>
      <c r="AT19" s="11"/>
      <c r="AU19" s="11"/>
    </row>
    <row r="20" spans="1:47" ht="15.6">
      <c r="A20" s="47"/>
      <c r="B20" s="53">
        <f>+'Ark1'!C690</f>
        <v>2000</v>
      </c>
      <c r="C20" s="53">
        <f>+'Ark1'!H690</f>
        <v>1</v>
      </c>
      <c r="D20" s="66" t="s">
        <v>79</v>
      </c>
      <c r="E20" s="53">
        <f>+'Ark1'!Q690</f>
        <v>863</v>
      </c>
      <c r="F20" s="66">
        <f t="shared" si="8"/>
        <v>-94</v>
      </c>
      <c r="G20" s="338">
        <f>+'Ark1'!R690</f>
        <v>9867</v>
      </c>
      <c r="H20" s="142">
        <f t="shared" si="8"/>
        <v>-826</v>
      </c>
      <c r="I20" s="157">
        <f>+'Ark1'!AG690</f>
        <v>79.395679687871706</v>
      </c>
      <c r="J20" s="141">
        <f t="shared" si="8"/>
        <v>1.3677715785178037</v>
      </c>
      <c r="K20" s="157">
        <f>+'Ark1'!AH690</f>
        <v>0.72970507753116476</v>
      </c>
      <c r="L20" s="97"/>
      <c r="M20" s="141"/>
      <c r="N20" s="175"/>
      <c r="O20" s="55">
        <f>+'Ark1'!S690</f>
        <v>3.4194790716529848</v>
      </c>
      <c r="P20" s="407">
        <f t="shared" si="8"/>
        <v>-8.3747338147820205E-2</v>
      </c>
      <c r="Q20" s="406"/>
      <c r="R20" s="407"/>
      <c r="S20" s="404"/>
      <c r="T20" s="55">
        <f>+'Ark1'!T690</f>
        <v>4.4211006384919438</v>
      </c>
      <c r="U20" s="67">
        <f t="shared" si="8"/>
        <v>0.11856627021363142</v>
      </c>
      <c r="V20" s="157">
        <f>+'Ark1'!U690</f>
        <v>16.911513124556627</v>
      </c>
      <c r="W20" s="141">
        <f t="shared" si="8"/>
        <v>0.13044139538801502</v>
      </c>
      <c r="X20" s="75">
        <f>+'Ark1'!W690</f>
        <v>1.4695449478058169</v>
      </c>
      <c r="Y20" s="75">
        <f>+'Ark1'!X690</f>
        <v>54.251545555893365</v>
      </c>
      <c r="Z20" s="75">
        <f>+'Ark1'!Y690</f>
        <v>10.438836525793048</v>
      </c>
      <c r="AA20" s="157">
        <f>+'Ark1'!Z690</f>
        <v>5.0837493207354436</v>
      </c>
      <c r="AB20" s="157">
        <f>+'Ark1'!Z690</f>
        <v>5.0837493207354436</v>
      </c>
      <c r="AC20" s="55">
        <f>+'Ark1'!AA690</f>
        <v>1.5343364418721956</v>
      </c>
      <c r="AD20" s="55">
        <f>+'Ark1'!AB690</f>
        <v>2.1709948158924752</v>
      </c>
      <c r="AE20" s="75">
        <f>+'Ark1'!AD690</f>
        <v>51.724831887223758</v>
      </c>
      <c r="AF20" s="75">
        <f>+'Ark1'!AE690</f>
        <v>63.385313535133797</v>
      </c>
      <c r="AG20" s="75">
        <f>+'Ark1'!AF690</f>
        <v>79.240282685512383</v>
      </c>
      <c r="AH20" s="55">
        <f t="shared" si="9"/>
        <v>4.9456401896858395</v>
      </c>
      <c r="AI20" s="75">
        <f t="shared" si="10"/>
        <v>11.433371958285052</v>
      </c>
      <c r="AJ20" s="47"/>
      <c r="AK20" s="4"/>
      <c r="AL20" s="58"/>
      <c r="AM20" s="58"/>
      <c r="AN20" s="13"/>
      <c r="AO20" s="5"/>
      <c r="AQ20" s="1"/>
      <c r="AR20" s="1"/>
      <c r="AS20" s="11"/>
      <c r="AT20" s="11"/>
      <c r="AU20" s="11"/>
    </row>
    <row r="21" spans="1:47" ht="15.6">
      <c r="A21" s="47"/>
      <c r="B21" s="53">
        <f>+'Ark1'!C691</f>
        <v>2001</v>
      </c>
      <c r="C21" s="53">
        <f>+'Ark1'!H691</f>
        <v>1</v>
      </c>
      <c r="D21" s="66" t="s">
        <v>79</v>
      </c>
      <c r="E21" s="53">
        <f>+'Ark1'!Q691</f>
        <v>773</v>
      </c>
      <c r="F21" s="66">
        <f t="shared" si="8"/>
        <v>-90</v>
      </c>
      <c r="G21" s="338">
        <f>+'Ark1'!R691</f>
        <v>8926</v>
      </c>
      <c r="H21" s="142">
        <f t="shared" si="8"/>
        <v>-941</v>
      </c>
      <c r="I21" s="157">
        <f>+'Ark1'!AG691</f>
        <v>76.388611466913602</v>
      </c>
      <c r="J21" s="141">
        <f t="shared" si="8"/>
        <v>-3.0070682209581037</v>
      </c>
      <c r="K21" s="157">
        <f>+'Ark1'!AH691</f>
        <v>0.95227425498543583</v>
      </c>
      <c r="L21" s="97"/>
      <c r="M21" s="141"/>
      <c r="N21" s="175"/>
      <c r="O21" s="55">
        <f>+'Ark1'!S691</f>
        <v>3.4396146090073945</v>
      </c>
      <c r="P21" s="407">
        <f t="shared" si="8"/>
        <v>2.0135537354409649E-2</v>
      </c>
      <c r="Q21" s="406"/>
      <c r="R21" s="407"/>
      <c r="S21" s="404"/>
      <c r="T21" s="55">
        <f>+'Ark1'!T691</f>
        <v>4.3148106654716551</v>
      </c>
      <c r="U21" s="67">
        <f t="shared" si="8"/>
        <v>-0.10628997302028864</v>
      </c>
      <c r="V21" s="157">
        <f>+'Ark1'!U691</f>
        <v>16.923706027335911</v>
      </c>
      <c r="W21" s="141">
        <f t="shared" si="8"/>
        <v>1.2192902779283088E-2</v>
      </c>
      <c r="X21" s="75">
        <f>+'Ark1'!W691</f>
        <v>0.99708716110239759</v>
      </c>
      <c r="Y21" s="75">
        <f>+'Ark1'!X691</f>
        <v>54.492493838225393</v>
      </c>
      <c r="Z21" s="75">
        <f>+'Ark1'!Y691</f>
        <v>10.766300694600048</v>
      </c>
      <c r="AA21" s="157">
        <f>+'Ark1'!Z691</f>
        <v>5.2720982039148838</v>
      </c>
      <c r="AB21" s="157">
        <f>+'Ark1'!Z691</f>
        <v>5.2720982039148838</v>
      </c>
      <c r="AC21" s="55">
        <f>+'Ark1'!AA691</f>
        <v>1.5514534710986279</v>
      </c>
      <c r="AD21" s="55">
        <f>+'Ark1'!AB691</f>
        <v>2.1325497754340064</v>
      </c>
      <c r="AE21" s="75">
        <f>+'Ark1'!AD691</f>
        <v>50.926135291751777</v>
      </c>
      <c r="AF21" s="75">
        <f>+'Ark1'!AE691</f>
        <v>62.429229174159794</v>
      </c>
      <c r="AG21" s="75">
        <f>+'Ark1'!AF691</f>
        <v>76.769588027866192</v>
      </c>
      <c r="AH21" s="55">
        <f t="shared" si="9"/>
        <v>4.9202332095629053</v>
      </c>
      <c r="AI21" s="75">
        <f t="shared" si="10"/>
        <v>11.547218628719275</v>
      </c>
      <c r="AJ21" s="47"/>
      <c r="AK21" s="4"/>
      <c r="AL21" s="58"/>
      <c r="AM21" s="58"/>
      <c r="AN21" s="13"/>
      <c r="AO21" s="5"/>
      <c r="AQ21" s="1"/>
      <c r="AR21" s="1"/>
      <c r="AS21" s="11"/>
      <c r="AT21" s="11"/>
      <c r="AU21" s="11"/>
    </row>
    <row r="22" spans="1:47" ht="15.6">
      <c r="A22" s="47"/>
      <c r="B22" s="53">
        <f>+'Ark1'!C692</f>
        <v>2002</v>
      </c>
      <c r="C22" s="53">
        <f>+'Ark1'!H692</f>
        <v>1</v>
      </c>
      <c r="D22" s="66" t="s">
        <v>79</v>
      </c>
      <c r="E22" s="53">
        <f>+'Ark1'!Q692</f>
        <v>740</v>
      </c>
      <c r="F22" s="66">
        <f t="shared" si="8"/>
        <v>-33</v>
      </c>
      <c r="G22" s="338">
        <f>+'Ark1'!R692</f>
        <v>10661</v>
      </c>
      <c r="H22" s="142">
        <f t="shared" si="8"/>
        <v>1735</v>
      </c>
      <c r="I22" s="157">
        <f>+'Ark1'!AG692</f>
        <v>81.071627223171106</v>
      </c>
      <c r="J22" s="141">
        <f t="shared" si="8"/>
        <v>4.6830157562575039</v>
      </c>
      <c r="K22" s="157">
        <f>+'Ark1'!AH692</f>
        <v>1.1255979739236468</v>
      </c>
      <c r="L22" s="97"/>
      <c r="M22" s="141"/>
      <c r="N22" s="175"/>
      <c r="O22" s="55">
        <f>+'Ark1'!S692</f>
        <v>3.2592627333270796</v>
      </c>
      <c r="P22" s="407">
        <f t="shared" si="8"/>
        <v>-0.18035187568031485</v>
      </c>
      <c r="Q22" s="406"/>
      <c r="R22" s="407"/>
      <c r="S22" s="404"/>
      <c r="T22" s="55">
        <f>+'Ark1'!T692</f>
        <v>4.2831816902729578</v>
      </c>
      <c r="U22" s="67">
        <f t="shared" si="8"/>
        <v>-3.162897519869734E-2</v>
      </c>
      <c r="V22" s="157">
        <f>+'Ark1'!U692</f>
        <v>17.048532032642399</v>
      </c>
      <c r="W22" s="141">
        <f t="shared" si="8"/>
        <v>0.12482600530648824</v>
      </c>
      <c r="X22" s="75">
        <f>+'Ark1'!W692</f>
        <v>1.0693180752274645</v>
      </c>
      <c r="Y22" s="75">
        <f>+'Ark1'!X692</f>
        <v>55.979739236469378</v>
      </c>
      <c r="Z22" s="75">
        <f>+'Ark1'!Y692</f>
        <v>10.683800769158616</v>
      </c>
      <c r="AA22" s="157">
        <f>+'Ark1'!Z692</f>
        <v>5.064846073353916</v>
      </c>
      <c r="AB22" s="157">
        <f>+'Ark1'!Z692</f>
        <v>5.064846073353916</v>
      </c>
      <c r="AC22" s="55">
        <f>+'Ark1'!AA692</f>
        <v>1.4330376888422169</v>
      </c>
      <c r="AD22" s="55">
        <f>+'Ark1'!AB692</f>
        <v>2.0700171190116312</v>
      </c>
      <c r="AE22" s="75">
        <f>+'Ark1'!AD692</f>
        <v>49.892572108125549</v>
      </c>
      <c r="AF22" s="75">
        <f>+'Ark1'!AE692</f>
        <v>61.129904062311439</v>
      </c>
      <c r="AG22" s="75">
        <f>+'Ark1'!AF692</f>
        <v>81.164826798629619</v>
      </c>
      <c r="AH22" s="55">
        <f t="shared" si="9"/>
        <v>5.2307940253835046</v>
      </c>
      <c r="AI22" s="75">
        <f t="shared" si="10"/>
        <v>14.406756756756756</v>
      </c>
      <c r="AJ22" s="47"/>
      <c r="AK22" s="4"/>
      <c r="AL22" s="58"/>
      <c r="AM22" s="58"/>
      <c r="AN22" s="5"/>
      <c r="AO22" s="5"/>
      <c r="AQ22" s="1"/>
      <c r="AR22" s="1"/>
      <c r="AS22" s="11"/>
      <c r="AT22" s="11"/>
      <c r="AU22" s="11"/>
    </row>
    <row r="23" spans="1:47" ht="15.6">
      <c r="A23" s="47"/>
      <c r="B23" s="53">
        <f>+'Ark1'!C693</f>
        <v>2003</v>
      </c>
      <c r="C23" s="53">
        <f>+'Ark1'!H693</f>
        <v>1</v>
      </c>
      <c r="D23" s="66" t="s">
        <v>79</v>
      </c>
      <c r="E23" s="53">
        <f>+'Ark1'!Q693</f>
        <v>689</v>
      </c>
      <c r="F23" s="66">
        <f t="shared" si="8"/>
        <v>-51</v>
      </c>
      <c r="G23" s="338">
        <f>+'Ark1'!R693</f>
        <v>9059</v>
      </c>
      <c r="H23" s="142">
        <f t="shared" si="8"/>
        <v>-1602</v>
      </c>
      <c r="I23" s="157">
        <f>+'Ark1'!AG693</f>
        <v>77.126383140904395</v>
      </c>
      <c r="J23" s="141">
        <f t="shared" si="8"/>
        <v>-3.9452440822667114</v>
      </c>
      <c r="K23" s="157">
        <f>+'Ark1'!AH693</f>
        <v>0.97140964786400286</v>
      </c>
      <c r="L23" s="97"/>
      <c r="M23" s="141"/>
      <c r="N23" s="175"/>
      <c r="O23" s="55">
        <f>+'Ark1'!S693</f>
        <v>3.7606799867535048</v>
      </c>
      <c r="P23" s="407">
        <f t="shared" si="8"/>
        <v>0.50141725342642518</v>
      </c>
      <c r="Q23" s="406"/>
      <c r="R23" s="407"/>
      <c r="S23" s="404"/>
      <c r="T23" s="55">
        <f>+'Ark1'!T693</f>
        <v>4.6581300364278606</v>
      </c>
      <c r="U23" s="67">
        <f t="shared" si="8"/>
        <v>0.3749483461549028</v>
      </c>
      <c r="V23" s="157">
        <f>+'Ark1'!U693</f>
        <v>17.714471796003981</v>
      </c>
      <c r="W23" s="141">
        <f t="shared" si="8"/>
        <v>0.66593976336158178</v>
      </c>
      <c r="X23" s="75">
        <f>+'Ark1'!W693</f>
        <v>2.1525554696986422</v>
      </c>
      <c r="Y23" s="75">
        <f>+'Ark1'!X693</f>
        <v>60.348824373551182</v>
      </c>
      <c r="Z23" s="75">
        <f>+'Ark1'!Y693</f>
        <v>14.129594878021861</v>
      </c>
      <c r="AA23" s="157">
        <f>+'Ark1'!Z693</f>
        <v>5.4291574338269202</v>
      </c>
      <c r="AB23" s="157">
        <f>+'Ark1'!Z693</f>
        <v>5.4291574338269202</v>
      </c>
      <c r="AC23" s="55">
        <f>+'Ark1'!AA693</f>
        <v>1.7335925755309209</v>
      </c>
      <c r="AD23" s="55">
        <f>+'Ark1'!AB693</f>
        <v>2.2835357846431465</v>
      </c>
      <c r="AE23" s="75">
        <f>+'Ark1'!AD693</f>
        <v>56.467891566530142</v>
      </c>
      <c r="AF23" s="75">
        <f>+'Ark1'!AE693</f>
        <v>67.216111391331921</v>
      </c>
      <c r="AG23" s="75">
        <f>+'Ark1'!AF693</f>
        <v>76.460162052667116</v>
      </c>
      <c r="AH23" s="55">
        <f t="shared" si="9"/>
        <v>4.7104438182458628</v>
      </c>
      <c r="AI23" s="75">
        <f t="shared" si="10"/>
        <v>13.148040638606677</v>
      </c>
      <c r="AJ23" s="47"/>
      <c r="AK23" s="4"/>
      <c r="AL23" s="58"/>
      <c r="AM23" s="58"/>
      <c r="AN23" s="5"/>
      <c r="AO23" s="5"/>
      <c r="AQ23" s="1"/>
      <c r="AR23" s="1"/>
      <c r="AS23" s="11"/>
      <c r="AT23" s="11"/>
      <c r="AU23" s="11"/>
    </row>
    <row r="24" spans="1:47" ht="15.6">
      <c r="A24" s="47"/>
      <c r="B24" s="53">
        <f>+'Ark1'!C694</f>
        <v>2004</v>
      </c>
      <c r="C24" s="53">
        <f>+'Ark1'!H694</f>
        <v>1</v>
      </c>
      <c r="D24" s="66" t="s">
        <v>79</v>
      </c>
      <c r="E24" s="53">
        <f>+'Ark1'!Q694</f>
        <v>594</v>
      </c>
      <c r="F24" s="66">
        <f t="shared" si="8"/>
        <v>-95</v>
      </c>
      <c r="G24" s="338">
        <f>+'Ark1'!R694</f>
        <v>7682</v>
      </c>
      <c r="H24" s="142">
        <f t="shared" si="8"/>
        <v>-1377</v>
      </c>
      <c r="I24" s="157">
        <f>+'Ark1'!AG694</f>
        <v>73.802360577106256</v>
      </c>
      <c r="J24" s="141">
        <f t="shared" si="8"/>
        <v>-3.3240225637981382</v>
      </c>
      <c r="K24" s="157">
        <f>+'Ark1'!AH694</f>
        <v>1.3407966675344962</v>
      </c>
      <c r="L24" s="97"/>
      <c r="M24" s="141"/>
      <c r="N24" s="175"/>
      <c r="O24" s="55">
        <f>+'Ark1'!S694</f>
        <v>3.7567039833376712</v>
      </c>
      <c r="P24" s="407">
        <f t="shared" si="8"/>
        <v>-3.9760034158335955E-3</v>
      </c>
      <c r="Q24" s="406"/>
      <c r="R24" s="407"/>
      <c r="S24" s="404"/>
      <c r="T24" s="55">
        <f>+'Ark1'!T694</f>
        <v>4.4634209841187191</v>
      </c>
      <c r="U24" s="67">
        <f t="shared" si="8"/>
        <v>-0.19470905230914148</v>
      </c>
      <c r="V24" s="157">
        <f>+'Ark1'!U694</f>
        <v>17.898359802134859</v>
      </c>
      <c r="W24" s="141">
        <f t="shared" si="8"/>
        <v>0.18388800613087852</v>
      </c>
      <c r="X24" s="75">
        <f>+'Ark1'!W694</f>
        <v>1.9786513928664409</v>
      </c>
      <c r="Y24" s="75">
        <f>+'Ark1'!X694</f>
        <v>61.520437386097385</v>
      </c>
      <c r="Z24" s="75">
        <f>+'Ark1'!Y694</f>
        <v>13.941681853683944</v>
      </c>
      <c r="AA24" s="157">
        <f>+'Ark1'!Z694</f>
        <v>5.1683962330348878</v>
      </c>
      <c r="AB24" s="157">
        <f>+'Ark1'!Z694</f>
        <v>5.1683962330348878</v>
      </c>
      <c r="AC24" s="55">
        <f>+'Ark1'!AA694</f>
        <v>1.7081469999692795</v>
      </c>
      <c r="AD24" s="55">
        <f>+'Ark1'!AB694</f>
        <v>2.243513642077799</v>
      </c>
      <c r="AE24" s="75">
        <f>+'Ark1'!AD694</f>
        <v>54.135062996775773</v>
      </c>
      <c r="AF24" s="75">
        <f>+'Ark1'!AE694</f>
        <v>68.045428404406763</v>
      </c>
      <c r="AG24" s="75">
        <f>+'Ark1'!AF694</f>
        <v>73.469778117827104</v>
      </c>
      <c r="AH24" s="55">
        <f t="shared" si="9"/>
        <v>4.7643785300945991</v>
      </c>
      <c r="AI24" s="75">
        <f t="shared" si="10"/>
        <v>12.932659932659933</v>
      </c>
      <c r="AJ24" s="47"/>
      <c r="AK24" s="4"/>
      <c r="AL24" s="58"/>
      <c r="AM24" s="58"/>
      <c r="AN24" s="5"/>
      <c r="AO24" s="5"/>
      <c r="AQ24" s="1"/>
      <c r="AR24" s="1"/>
      <c r="AS24" s="11"/>
      <c r="AT24" s="11"/>
      <c r="AU24" s="11"/>
    </row>
    <row r="25" spans="1:47" ht="15.6">
      <c r="A25" s="47"/>
      <c r="B25" s="53">
        <f>+'Ark1'!C695</f>
        <v>2005</v>
      </c>
      <c r="C25" s="53">
        <f>+'Ark1'!H695</f>
        <v>1</v>
      </c>
      <c r="D25" s="66" t="s">
        <v>79</v>
      </c>
      <c r="E25" s="53">
        <f>+'Ark1'!Q695</f>
        <v>555</v>
      </c>
      <c r="F25" s="66">
        <f t="shared" si="8"/>
        <v>-39</v>
      </c>
      <c r="G25" s="338">
        <f>+'Ark1'!R695</f>
        <v>8817</v>
      </c>
      <c r="H25" s="142">
        <f t="shared" si="8"/>
        <v>1135</v>
      </c>
      <c r="I25" s="157">
        <f>+'Ark1'!AG695</f>
        <v>72.888557444360558</v>
      </c>
      <c r="J25" s="141">
        <f t="shared" si="8"/>
        <v>-0.91380313274569858</v>
      </c>
      <c r="K25" s="157">
        <f>+'Ark1'!AH695</f>
        <v>0.54440285811500511</v>
      </c>
      <c r="L25" s="97"/>
      <c r="M25" s="141"/>
      <c r="N25" s="175"/>
      <c r="O25" s="55">
        <f>+'Ark1'!S695</f>
        <v>3.6675740047635248</v>
      </c>
      <c r="P25" s="407">
        <f t="shared" si="8"/>
        <v>-8.9129978574146396E-2</v>
      </c>
      <c r="Q25" s="406"/>
      <c r="R25" s="407"/>
      <c r="S25" s="404"/>
      <c r="T25" s="55">
        <f>+'Ark1'!T695</f>
        <v>4.5854599069978441</v>
      </c>
      <c r="U25" s="67">
        <f t="shared" si="8"/>
        <v>0.12203892287912499</v>
      </c>
      <c r="V25" s="157">
        <f>+'Ark1'!U695</f>
        <v>17.991346262901235</v>
      </c>
      <c r="W25" s="141">
        <f t="shared" si="8"/>
        <v>9.2986460766375956E-2</v>
      </c>
      <c r="X25" s="75">
        <f>+'Ark1'!W695</f>
        <v>2.6879891119428376</v>
      </c>
      <c r="Y25" s="75">
        <f>+'Ark1'!X695</f>
        <v>62.277418623114393</v>
      </c>
      <c r="Z25" s="75">
        <f>+'Ark1'!Y695</f>
        <v>14.857661336055347</v>
      </c>
      <c r="AA25" s="157">
        <f>+'Ark1'!Z695</f>
        <v>5.2478520557276553</v>
      </c>
      <c r="AB25" s="157">
        <f>+'Ark1'!Z695</f>
        <v>5.2478520557276553</v>
      </c>
      <c r="AC25" s="55">
        <f>+'Ark1'!AA695</f>
        <v>1.70025114757683</v>
      </c>
      <c r="AD25" s="55">
        <f>+'Ark1'!AB695</f>
        <v>2.3662079842175596</v>
      </c>
      <c r="AE25" s="75">
        <f>+'Ark1'!AD695</f>
        <v>55.703036896046989</v>
      </c>
      <c r="AF25" s="75">
        <f>+'Ark1'!AE695</f>
        <v>69.485558514852812</v>
      </c>
      <c r="AG25" s="75">
        <f>+'Ark1'!AF695</f>
        <v>72.891865079365061</v>
      </c>
      <c r="AH25" s="55">
        <f t="shared" si="9"/>
        <v>4.9055169001453507</v>
      </c>
      <c r="AI25" s="75">
        <f t="shared" si="10"/>
        <v>15.886486486486486</v>
      </c>
      <c r="AJ25" s="47"/>
      <c r="AK25" s="4"/>
      <c r="AL25" s="58"/>
      <c r="AM25" s="58"/>
      <c r="AN25" s="5"/>
      <c r="AO25" s="5"/>
      <c r="AQ25" s="1"/>
      <c r="AR25" s="1"/>
      <c r="AS25" s="11"/>
      <c r="AT25" s="11"/>
      <c r="AU25" s="11"/>
    </row>
    <row r="26" spans="1:47" ht="15.6">
      <c r="A26" s="47"/>
      <c r="B26" s="53">
        <f>+'Ark1'!C696</f>
        <v>2006</v>
      </c>
      <c r="C26" s="53">
        <f>+'Ark1'!H696</f>
        <v>1</v>
      </c>
      <c r="D26" s="66" t="s">
        <v>79</v>
      </c>
      <c r="E26" s="53">
        <f>+'Ark1'!Q696</f>
        <v>558</v>
      </c>
      <c r="F26" s="66">
        <f t="shared" si="8"/>
        <v>3</v>
      </c>
      <c r="G26" s="338">
        <f>+'Ark1'!R696</f>
        <v>9668</v>
      </c>
      <c r="H26" s="142">
        <f t="shared" si="8"/>
        <v>851</v>
      </c>
      <c r="I26" s="157">
        <f>+'Ark1'!AG696</f>
        <v>72.623982739298484</v>
      </c>
      <c r="J26" s="141">
        <f t="shared" si="8"/>
        <v>-0.26457470506207414</v>
      </c>
      <c r="K26" s="157">
        <f>+'Ark1'!AH696</f>
        <v>0.48613984278030609</v>
      </c>
      <c r="L26" s="97"/>
      <c r="M26" s="141"/>
      <c r="N26" s="175"/>
      <c r="O26" s="55">
        <f>+'Ark1'!S696</f>
        <v>3.5518204385601995</v>
      </c>
      <c r="P26" s="407">
        <f t="shared" si="8"/>
        <v>-0.11575356620332533</v>
      </c>
      <c r="Q26" s="406"/>
      <c r="R26" s="407"/>
      <c r="S26" s="404"/>
      <c r="T26" s="55">
        <f>+'Ark1'!T696</f>
        <v>4.4510757136946628</v>
      </c>
      <c r="U26" s="67">
        <f t="shared" si="8"/>
        <v>-0.1343841933031813</v>
      </c>
      <c r="V26" s="157">
        <f>+'Ark1'!U696</f>
        <v>17.930078609846923</v>
      </c>
      <c r="W26" s="141">
        <f t="shared" si="8"/>
        <v>-6.1267653054311921E-2</v>
      </c>
      <c r="X26" s="75">
        <f>+'Ark1'!W696</f>
        <v>3.1443938767066602</v>
      </c>
      <c r="Y26" s="75">
        <f>+'Ark1'!X696</f>
        <v>61.739760033098882</v>
      </c>
      <c r="Z26" s="75">
        <f>+'Ark1'!Y696</f>
        <v>13.767066611501864</v>
      </c>
      <c r="AA26" s="157">
        <f>+'Ark1'!Z696</f>
        <v>5.1588425753292739</v>
      </c>
      <c r="AB26" s="157">
        <f>+'Ark1'!Z696</f>
        <v>5.1588425753292739</v>
      </c>
      <c r="AC26" s="55">
        <f>+'Ark1'!AA696</f>
        <v>1.6533162083908004</v>
      </c>
      <c r="AD26" s="55">
        <f>+'Ark1'!AB696</f>
        <v>2.4271312182956128</v>
      </c>
      <c r="AE26" s="75">
        <f>+'Ark1'!AD696</f>
        <v>55.975807979377265</v>
      </c>
      <c r="AF26" s="75">
        <f>+'Ark1'!AE696</f>
        <v>69.366896180338443</v>
      </c>
      <c r="AG26" s="75">
        <f>+'Ark1'!AF696</f>
        <v>72.0685799478196</v>
      </c>
      <c r="AH26" s="55">
        <f t="shared" si="9"/>
        <v>5.0481376860129883</v>
      </c>
      <c r="AI26" s="75">
        <f t="shared" si="10"/>
        <v>17.326164874551971</v>
      </c>
      <c r="AJ26" s="47"/>
      <c r="AK26" s="4"/>
      <c r="AL26" s="58"/>
      <c r="AM26" s="58"/>
      <c r="AN26" s="5"/>
      <c r="AO26" s="5"/>
      <c r="AQ26" s="1"/>
      <c r="AR26" s="1"/>
      <c r="AS26" s="11"/>
      <c r="AT26" s="11"/>
      <c r="AU26" s="11"/>
    </row>
    <row r="27" spans="1:47" ht="15.6">
      <c r="A27" s="47"/>
      <c r="B27" s="53">
        <f>+'Ark1'!C697</f>
        <v>2007</v>
      </c>
      <c r="C27" s="53">
        <f>+'Ark1'!H697</f>
        <v>1</v>
      </c>
      <c r="D27" s="66" t="s">
        <v>79</v>
      </c>
      <c r="E27" s="53">
        <f>+'Ark1'!Q697</f>
        <v>505</v>
      </c>
      <c r="F27" s="66">
        <f t="shared" si="8"/>
        <v>-53</v>
      </c>
      <c r="G27" s="338">
        <f>+'Ark1'!R697</f>
        <v>8308</v>
      </c>
      <c r="H27" s="142">
        <f t="shared" si="8"/>
        <v>-1360</v>
      </c>
      <c r="I27" s="157">
        <f>+'Ark1'!AG697</f>
        <v>69.741136857127756</v>
      </c>
      <c r="J27" s="141">
        <f t="shared" si="8"/>
        <v>-2.8828458821707272</v>
      </c>
      <c r="K27" s="157">
        <f>+'Ark1'!AH697</f>
        <v>0.81848820414058732</v>
      </c>
      <c r="L27" s="97"/>
      <c r="M27" s="141"/>
      <c r="N27" s="175"/>
      <c r="O27" s="55">
        <f>+'Ark1'!S697</f>
        <v>3.854116514203179</v>
      </c>
      <c r="P27" s="407">
        <f t="shared" si="8"/>
        <v>0.30229607564297956</v>
      </c>
      <c r="Q27" s="406"/>
      <c r="R27" s="407"/>
      <c r="S27" s="404"/>
      <c r="T27" s="55">
        <f>+'Ark1'!T697</f>
        <v>4.5972556571978815</v>
      </c>
      <c r="U27" s="67">
        <f t="shared" si="8"/>
        <v>0.14617994350321872</v>
      </c>
      <c r="V27" s="157">
        <f>+'Ark1'!U697</f>
        <v>18.069619643716905</v>
      </c>
      <c r="W27" s="141">
        <f t="shared" si="8"/>
        <v>0.13954103386998185</v>
      </c>
      <c r="X27" s="75">
        <f>+'Ark1'!W697</f>
        <v>3.418391911410688</v>
      </c>
      <c r="Y27" s="75">
        <f>+'Ark1'!X697</f>
        <v>62.650457390467025</v>
      </c>
      <c r="Z27" s="75">
        <f>+'Ark1'!Y697</f>
        <v>15.587385652383244</v>
      </c>
      <c r="AA27" s="157">
        <f>+'Ark1'!Z697</f>
        <v>5.337580493722772</v>
      </c>
      <c r="AB27" s="157">
        <f>+'Ark1'!Z697</f>
        <v>5.337580493722772</v>
      </c>
      <c r="AC27" s="55">
        <f>+'Ark1'!AA697</f>
        <v>1.7188380069896925</v>
      </c>
      <c r="AD27" s="55">
        <f>+'Ark1'!AB697</f>
        <v>2.4026149649568058</v>
      </c>
      <c r="AE27" s="75">
        <f>+'Ark1'!AD697</f>
        <v>56.190854644833891</v>
      </c>
      <c r="AF27" s="75">
        <f>+'Ark1'!AE697</f>
        <v>66.202683789409647</v>
      </c>
      <c r="AG27" s="75">
        <f>+'Ark1'!AF697</f>
        <v>69.279519679786546</v>
      </c>
      <c r="AH27" s="55">
        <f t="shared" si="9"/>
        <v>4.6883947532792005</v>
      </c>
      <c r="AI27" s="75">
        <f t="shared" si="10"/>
        <v>16.451485148514852</v>
      </c>
      <c r="AJ27" s="47"/>
      <c r="AK27" s="4"/>
      <c r="AL27" s="58"/>
      <c r="AM27" s="58"/>
      <c r="AN27" s="5"/>
      <c r="AO27" s="5"/>
      <c r="AQ27" s="1"/>
      <c r="AR27" s="1"/>
      <c r="AS27" s="11"/>
      <c r="AT27" s="11"/>
      <c r="AU27" s="11"/>
    </row>
    <row r="28" spans="1:47" ht="15.6">
      <c r="A28" s="47"/>
      <c r="B28" s="53">
        <f>+'Ark1'!C698</f>
        <v>2008</v>
      </c>
      <c r="C28" s="53">
        <f>+'Ark1'!H698</f>
        <v>1</v>
      </c>
      <c r="D28" s="66" t="s">
        <v>79</v>
      </c>
      <c r="E28" s="53">
        <f>+'Ark1'!Q698</f>
        <v>528</v>
      </c>
      <c r="F28" s="66">
        <f t="shared" si="8"/>
        <v>23</v>
      </c>
      <c r="G28" s="338">
        <f>+'Ark1'!R698</f>
        <v>9282</v>
      </c>
      <c r="H28" s="142">
        <f t="shared" si="8"/>
        <v>974</v>
      </c>
      <c r="I28" s="157">
        <f>+'Ark1'!AG698</f>
        <v>72.262290013659182</v>
      </c>
      <c r="J28" s="141">
        <f t="shared" si="8"/>
        <v>2.521153156531426</v>
      </c>
      <c r="K28" s="157">
        <f>+'Ark1'!AH698</f>
        <v>0.29088558500323208</v>
      </c>
      <c r="L28" s="97"/>
      <c r="M28" s="141"/>
      <c r="N28" s="175"/>
      <c r="O28" s="55">
        <f>+'Ark1'!S698</f>
        <v>3.942361560008619</v>
      </c>
      <c r="P28" s="407">
        <f t="shared" si="8"/>
        <v>8.8245045805440014E-2</v>
      </c>
      <c r="Q28" s="406"/>
      <c r="R28" s="407"/>
      <c r="S28" s="404"/>
      <c r="T28" s="55">
        <f>+'Ark1'!T698</f>
        <v>4.6590174531351005</v>
      </c>
      <c r="U28" s="67">
        <f t="shared" si="8"/>
        <v>6.1761795937218977E-2</v>
      </c>
      <c r="V28" s="157">
        <f>+'Ark1'!U698</f>
        <v>18.432676147382111</v>
      </c>
      <c r="W28" s="141">
        <f t="shared" si="8"/>
        <v>0.36305650366520581</v>
      </c>
      <c r="X28" s="75">
        <f>+'Ark1'!W698</f>
        <v>2.801120448179272</v>
      </c>
      <c r="Y28" s="75">
        <f>+'Ark1'!X698</f>
        <v>65.212238741650495</v>
      </c>
      <c r="Z28" s="75">
        <f>+'Ark1'!Y698</f>
        <v>17.032967032967029</v>
      </c>
      <c r="AA28" s="157">
        <f>+'Ark1'!Z698</f>
        <v>5.3945360416000554</v>
      </c>
      <c r="AB28" s="157">
        <f>+'Ark1'!Z698</f>
        <v>5.3945360416000554</v>
      </c>
      <c r="AC28" s="55">
        <f>+'Ark1'!AA698</f>
        <v>1.7318692777694522</v>
      </c>
      <c r="AD28" s="55">
        <f>+'Ark1'!AB698</f>
        <v>2.3157320147137765</v>
      </c>
      <c r="AE28" s="75">
        <f>+'Ark1'!AD698</f>
        <v>57.468213164520321</v>
      </c>
      <c r="AF28" s="75">
        <f>+'Ark1'!AE698</f>
        <v>68.026798550286642</v>
      </c>
      <c r="AG28" s="75">
        <f>+'Ark1'!AF698</f>
        <v>72.765757290686722</v>
      </c>
      <c r="AH28" s="55">
        <f t="shared" si="9"/>
        <v>4.6755417702839548</v>
      </c>
      <c r="AI28" s="75">
        <f t="shared" si="10"/>
        <v>17.579545454545453</v>
      </c>
      <c r="AJ28" s="47"/>
      <c r="AK28" s="4"/>
      <c r="AL28" s="58"/>
      <c r="AM28" s="58"/>
      <c r="AN28" s="5"/>
      <c r="AO28" s="5"/>
      <c r="AQ28" s="13"/>
      <c r="AR28" s="13"/>
      <c r="AS28" s="11"/>
      <c r="AT28" s="11"/>
      <c r="AU28" s="11"/>
    </row>
    <row r="29" spans="1:47" ht="16.5" customHeight="1">
      <c r="A29" s="47"/>
      <c r="B29" s="53">
        <f>+'Ark1'!C699</f>
        <v>2009</v>
      </c>
      <c r="C29" s="53">
        <f>+'Ark1'!H699</f>
        <v>1</v>
      </c>
      <c r="D29" s="66" t="s">
        <v>79</v>
      </c>
      <c r="E29" s="53">
        <f>+'Ark1'!Q699</f>
        <v>478</v>
      </c>
      <c r="F29" s="66">
        <f t="shared" si="8"/>
        <v>-50</v>
      </c>
      <c r="G29" s="338">
        <f>+'Ark1'!R699</f>
        <v>7877</v>
      </c>
      <c r="H29" s="142">
        <f t="shared" si="8"/>
        <v>-1405</v>
      </c>
      <c r="I29" s="157">
        <f>+'Ark1'!AG699</f>
        <v>68.567100792492681</v>
      </c>
      <c r="J29" s="141">
        <f t="shared" si="8"/>
        <v>-3.6951892211665012</v>
      </c>
      <c r="K29" s="157">
        <f>+'Ark1'!AH699</f>
        <v>0.1142566967119462</v>
      </c>
      <c r="L29" s="97"/>
      <c r="M29" s="141"/>
      <c r="N29" s="175"/>
      <c r="O29" s="55">
        <f>+'Ark1'!S699</f>
        <v>4.078583216960773</v>
      </c>
      <c r="P29" s="407">
        <f t="shared" si="8"/>
        <v>0.13622165695215394</v>
      </c>
      <c r="Q29" s="406"/>
      <c r="R29" s="407"/>
      <c r="S29" s="404"/>
      <c r="T29" s="55">
        <f>+'Ark1'!T699</f>
        <v>4.8032245778849827</v>
      </c>
      <c r="U29" s="67">
        <f t="shared" si="8"/>
        <v>0.14420712474988218</v>
      </c>
      <c r="V29" s="157">
        <f>+'Ark1'!U699</f>
        <v>19.004481401548833</v>
      </c>
      <c r="W29" s="141">
        <f t="shared" si="8"/>
        <v>0.57180525416672268</v>
      </c>
      <c r="X29" s="75">
        <f>+'Ark1'!W699</f>
        <v>2.4247810079979684</v>
      </c>
      <c r="Y29" s="75">
        <f>+'Ark1'!X699</f>
        <v>68.477846896026392</v>
      </c>
      <c r="Z29" s="75">
        <f>+'Ark1'!Y699</f>
        <v>21.086708137615844</v>
      </c>
      <c r="AA29" s="157">
        <f>+'Ark1'!Z699</f>
        <v>5.722243357046465</v>
      </c>
      <c r="AB29" s="157">
        <f>+'Ark1'!Z699</f>
        <v>5.722243357046465</v>
      </c>
      <c r="AC29" s="55">
        <f>+'Ark1'!AA699</f>
        <v>1.7944505948901879</v>
      </c>
      <c r="AD29" s="55">
        <f>+'Ark1'!AB699</f>
        <v>2.2190845938467341</v>
      </c>
      <c r="AE29" s="75">
        <f>+'Ark1'!AD699</f>
        <v>54.472573056604411</v>
      </c>
      <c r="AF29" s="75">
        <f>+'Ark1'!AE699</f>
        <v>63.745706887471378</v>
      </c>
      <c r="AG29" s="75">
        <f>+'Ark1'!AF699</f>
        <v>68.626938491026294</v>
      </c>
      <c r="AH29" s="55">
        <f t="shared" si="9"/>
        <v>4.6595791701683975</v>
      </c>
      <c r="AI29" s="75">
        <f t="shared" si="10"/>
        <v>16.47907949790795</v>
      </c>
      <c r="AJ29" s="47"/>
      <c r="AK29" s="4"/>
      <c r="AL29" s="58"/>
      <c r="AM29" s="58"/>
      <c r="AN29" s="5"/>
      <c r="AO29" s="5"/>
      <c r="AQ29" s="13"/>
      <c r="AR29" s="13"/>
      <c r="AS29" s="11"/>
      <c r="AT29" s="11"/>
      <c r="AU29" s="11"/>
    </row>
    <row r="30" spans="1:47" ht="16.5" customHeight="1">
      <c r="A30" s="47"/>
      <c r="B30" s="53">
        <f>+'Ark1'!C700</f>
        <v>2010</v>
      </c>
      <c r="C30" s="53">
        <f>+'Ark1'!H700</f>
        <v>1</v>
      </c>
      <c r="D30" s="66" t="s">
        <v>79</v>
      </c>
      <c r="E30" s="53">
        <f>+'Ark1'!Q700</f>
        <v>447</v>
      </c>
      <c r="F30" s="66">
        <f t="shared" si="8"/>
        <v>-31</v>
      </c>
      <c r="G30" s="338">
        <f>+'Ark1'!R700</f>
        <v>8021</v>
      </c>
      <c r="H30" s="142">
        <f t="shared" si="8"/>
        <v>144</v>
      </c>
      <c r="I30" s="157">
        <f>+'Ark1'!AG700</f>
        <v>68.727707313719762</v>
      </c>
      <c r="J30" s="141">
        <f t="shared" si="8"/>
        <v>0.16060652122708063</v>
      </c>
      <c r="K30" s="157">
        <f>+'Ark1'!AH700</f>
        <v>0.31168183518264558</v>
      </c>
      <c r="L30" s="97"/>
      <c r="M30" s="141"/>
      <c r="N30" s="175"/>
      <c r="O30" s="55">
        <f>+'Ark1'!S700</f>
        <v>4.3610522378755761</v>
      </c>
      <c r="P30" s="407">
        <f t="shared" si="8"/>
        <v>0.28246902091480308</v>
      </c>
      <c r="Q30" s="406"/>
      <c r="R30" s="407"/>
      <c r="S30" s="404"/>
      <c r="T30" s="55">
        <f>+'Ark1'!T700</f>
        <v>4.8245854631592069</v>
      </c>
      <c r="U30" s="67">
        <f t="shared" si="8"/>
        <v>2.1360885274224195E-2</v>
      </c>
      <c r="V30" s="157">
        <f>+'Ark1'!U700</f>
        <v>19.443934671487341</v>
      </c>
      <c r="W30" s="141">
        <f t="shared" si="8"/>
        <v>0.43945326993850742</v>
      </c>
      <c r="X30" s="75">
        <f>+'Ark1'!W700</f>
        <v>2.1443710260566013</v>
      </c>
      <c r="Y30" s="75">
        <f>+'Ark1'!X700</f>
        <v>72.634334870963713</v>
      </c>
      <c r="Z30" s="75">
        <f>+'Ark1'!Y700</f>
        <v>22.029672110709381</v>
      </c>
      <c r="AA30" s="157">
        <f>+'Ark1'!Z700</f>
        <v>5.5892718473240146</v>
      </c>
      <c r="AB30" s="157">
        <f>+'Ark1'!Z700</f>
        <v>5.5892718473240146</v>
      </c>
      <c r="AC30" s="55">
        <f>+'Ark1'!AA700</f>
        <v>1.6566817827361284</v>
      </c>
      <c r="AD30" s="55">
        <f>+'Ark1'!AB700</f>
        <v>2.1681637430184351</v>
      </c>
      <c r="AE30" s="75">
        <f>+'Ark1'!AD700</f>
        <v>59.172170488042518</v>
      </c>
      <c r="AF30" s="75">
        <f>+'Ark1'!AE700</f>
        <v>72.683818703791374</v>
      </c>
      <c r="AG30" s="75">
        <f>+'Ark1'!AF700</f>
        <v>67.638504616469149</v>
      </c>
      <c r="AH30" s="55">
        <f t="shared" si="9"/>
        <v>4.4585420240137212</v>
      </c>
      <c r="AI30" s="75">
        <f t="shared" si="10"/>
        <v>17.944071588366889</v>
      </c>
      <c r="AJ30" s="47"/>
      <c r="AK30" s="4"/>
      <c r="AL30" s="58"/>
      <c r="AM30" s="57"/>
      <c r="AN30" s="5"/>
      <c r="AO30" s="5"/>
      <c r="AQ30" s="13"/>
      <c r="AR30" s="13"/>
      <c r="AS30" s="11"/>
      <c r="AT30" s="11"/>
      <c r="AU30" s="11"/>
    </row>
    <row r="31" spans="1:47" ht="15.6">
      <c r="A31" s="47"/>
      <c r="B31" s="53">
        <f>+'Ark1'!C701</f>
        <v>2011</v>
      </c>
      <c r="C31" s="53">
        <f>+'Ark1'!H701</f>
        <v>1</v>
      </c>
      <c r="D31" s="66" t="s">
        <v>79</v>
      </c>
      <c r="E31" s="53">
        <f>+'Ark1'!Q701</f>
        <v>406</v>
      </c>
      <c r="F31" s="66">
        <f t="shared" si="8"/>
        <v>-41</v>
      </c>
      <c r="G31" s="338">
        <f>+'Ark1'!R701</f>
        <v>6793</v>
      </c>
      <c r="H31" s="142">
        <f t="shared" si="8"/>
        <v>-1228</v>
      </c>
      <c r="I31" s="157">
        <f>+'Ark1'!AG701</f>
        <v>69.336125965006644</v>
      </c>
      <c r="J31" s="141">
        <f t="shared" si="8"/>
        <v>0.60841865128688255</v>
      </c>
      <c r="K31" s="157">
        <f>+'Ark1'!AH701</f>
        <v>7.3605181804799025E-2</v>
      </c>
      <c r="L31" s="97"/>
      <c r="M31" s="141"/>
      <c r="N31" s="175"/>
      <c r="O31" s="55">
        <f>+'Ark1'!S701</f>
        <v>4.4257323715589596</v>
      </c>
      <c r="P31" s="407">
        <f t="shared" si="8"/>
        <v>6.4680133683383545E-2</v>
      </c>
      <c r="Q31" s="406"/>
      <c r="R31" s="407"/>
      <c r="S31" s="404"/>
      <c r="T31" s="55">
        <f>+'Ark1'!T701</f>
        <v>4.9081407331076115</v>
      </c>
      <c r="U31" s="67">
        <f t="shared" si="8"/>
        <v>8.3555269948404565E-2</v>
      </c>
      <c r="V31" s="157">
        <f>+'Ark1'!U701</f>
        <v>19.410348888561828</v>
      </c>
      <c r="W31" s="141">
        <f t="shared" si="8"/>
        <v>-3.3585782925513286E-2</v>
      </c>
      <c r="X31" s="75">
        <f>+'Ark1'!W701</f>
        <v>1.7518033269542177</v>
      </c>
      <c r="Y31" s="75">
        <f>+'Ark1'!X701</f>
        <v>71.765052259679081</v>
      </c>
      <c r="Z31" s="75">
        <f>+'Ark1'!Y701</f>
        <v>21.993228323273954</v>
      </c>
      <c r="AA31" s="157">
        <f>+'Ark1'!Z701</f>
        <v>5.6758779005168005</v>
      </c>
      <c r="AB31" s="157">
        <f>+'Ark1'!Z701</f>
        <v>5.6758779005168005</v>
      </c>
      <c r="AC31" s="55">
        <f>+'Ark1'!AA701</f>
        <v>1.8742595370508432</v>
      </c>
      <c r="AD31" s="55">
        <f>+'Ark1'!AB701</f>
        <v>2.0511880138440906</v>
      </c>
      <c r="AE31" s="75">
        <f>+'Ark1'!AD701</f>
        <v>54.712219661401996</v>
      </c>
      <c r="AF31" s="75">
        <f>+'Ark1'!AE701</f>
        <v>61.740015866835634</v>
      </c>
      <c r="AG31" s="75">
        <f>+'Ark1'!AF701</f>
        <v>68.161749949829399</v>
      </c>
      <c r="AH31" s="55">
        <f t="shared" si="9"/>
        <v>4.3857936402341817</v>
      </c>
      <c r="AI31" s="75">
        <f t="shared" si="10"/>
        <v>16.73152709359606</v>
      </c>
      <c r="AJ31" s="47"/>
      <c r="AL31" s="58"/>
      <c r="AQ31" s="13"/>
      <c r="AR31" s="13"/>
      <c r="AS31" s="11"/>
      <c r="AT31" s="11"/>
      <c r="AU31" s="11"/>
    </row>
    <row r="32" spans="1:47" ht="17.25" customHeight="1">
      <c r="A32" s="47"/>
      <c r="B32" s="53">
        <f>+'Ark1'!C702</f>
        <v>2012</v>
      </c>
      <c r="C32" s="53">
        <f>+'Ark1'!H702</f>
        <v>1</v>
      </c>
      <c r="D32" s="66" t="s">
        <v>79</v>
      </c>
      <c r="E32" s="53">
        <f>+'Ark1'!Q702</f>
        <v>392</v>
      </c>
      <c r="F32" s="66">
        <f t="shared" si="8"/>
        <v>-14</v>
      </c>
      <c r="G32" s="338">
        <f>+'Ark1'!R702</f>
        <v>7187</v>
      </c>
      <c r="H32" s="142">
        <f t="shared" si="8"/>
        <v>394</v>
      </c>
      <c r="I32" s="157">
        <f>+'Ark1'!AG702</f>
        <v>63.010495279828909</v>
      </c>
      <c r="J32" s="141">
        <f t="shared" si="8"/>
        <v>-6.3256306851777353</v>
      </c>
      <c r="K32" s="157">
        <f>+'Ark1'!AH702</f>
        <v>0.16696813691387227</v>
      </c>
      <c r="L32" s="97"/>
      <c r="M32" s="141"/>
      <c r="N32" s="175"/>
      <c r="O32" s="55">
        <f>+'Ark1'!S702</f>
        <v>4.6088771392792554</v>
      </c>
      <c r="P32" s="407">
        <f t="shared" si="8"/>
        <v>0.18314476772029575</v>
      </c>
      <c r="Q32" s="406"/>
      <c r="R32" s="407"/>
      <c r="S32" s="404"/>
      <c r="T32" s="55">
        <f>+'Ark1'!T702</f>
        <v>5.0129400306108254</v>
      </c>
      <c r="U32" s="67">
        <f t="shared" si="8"/>
        <v>0.10479929750321393</v>
      </c>
      <c r="V32" s="157">
        <f>+'Ark1'!U702</f>
        <v>19.447071100598265</v>
      </c>
      <c r="W32" s="141">
        <f t="shared" si="8"/>
        <v>3.672221203643744E-2</v>
      </c>
      <c r="X32" s="75">
        <f>+'Ark1'!W702</f>
        <v>1.5722832892722971</v>
      </c>
      <c r="Y32" s="75">
        <f>+'Ark1'!X702</f>
        <v>72.185891192430745</v>
      </c>
      <c r="Z32" s="75">
        <f>+'Ark1'!Y702</f>
        <v>22.554612494782248</v>
      </c>
      <c r="AA32" s="157">
        <f>+'Ark1'!Z702</f>
        <v>5.6165648018573924</v>
      </c>
      <c r="AB32" s="157">
        <f>+'Ark1'!Z702</f>
        <v>5.6165648018573924</v>
      </c>
      <c r="AC32" s="55">
        <f>+'Ark1'!AA702</f>
        <v>1.8864950918385921</v>
      </c>
      <c r="AD32" s="55">
        <f>+'Ark1'!AB702</f>
        <v>2.0453940076002821</v>
      </c>
      <c r="AE32" s="75">
        <f>+'Ark1'!AD702</f>
        <v>54.200427405983113</v>
      </c>
      <c r="AF32" s="75">
        <f>+'Ark1'!AE702</f>
        <v>60.473131069953197</v>
      </c>
      <c r="AG32" s="75">
        <f>+'Ark1'!AF702</f>
        <v>62.268237740426258</v>
      </c>
      <c r="AH32" s="55">
        <f t="shared" si="9"/>
        <v>4.2194813428329816</v>
      </c>
      <c r="AI32" s="75">
        <f t="shared" si="10"/>
        <v>18.334183673469386</v>
      </c>
      <c r="AJ32" s="47"/>
      <c r="AK32" s="2"/>
      <c r="AL32" s="58"/>
      <c r="AM32" s="57"/>
      <c r="AO32" s="5"/>
      <c r="AQ32" s="13"/>
      <c r="AR32" s="13"/>
      <c r="AS32" s="11"/>
      <c r="AT32" s="11"/>
      <c r="AU32" s="11"/>
    </row>
    <row r="33" spans="1:47" ht="15.6">
      <c r="A33" s="47"/>
      <c r="B33" s="54">
        <f>+'Ark1'!C703</f>
        <v>2013</v>
      </c>
      <c r="C33" s="54">
        <f>+'Ark1'!H703</f>
        <v>1</v>
      </c>
      <c r="D33" s="66" t="s">
        <v>79</v>
      </c>
      <c r="E33" s="54">
        <f>+'Ark1'!Q703</f>
        <v>398</v>
      </c>
      <c r="F33" s="66">
        <f t="shared" si="8"/>
        <v>6</v>
      </c>
      <c r="G33" s="415">
        <f>+'Ark1'!R703</f>
        <v>9906</v>
      </c>
      <c r="H33" s="142">
        <f t="shared" si="8"/>
        <v>2719</v>
      </c>
      <c r="I33" s="172">
        <f>+'Ark1'!AG703</f>
        <v>69.813671710656365</v>
      </c>
      <c r="J33" s="141">
        <f t="shared" si="8"/>
        <v>6.803176430827456</v>
      </c>
      <c r="K33" s="172">
        <f>+'Ark1'!AH703</f>
        <v>0.23218251564708256</v>
      </c>
      <c r="L33" s="97"/>
      <c r="M33" s="172"/>
      <c r="N33" s="175"/>
      <c r="O33" s="88">
        <f>+'Ark1'!S703</f>
        <v>4.4128810821724205</v>
      </c>
      <c r="P33" s="407">
        <f t="shared" si="8"/>
        <v>-0.19599605710683488</v>
      </c>
      <c r="Q33" s="406"/>
      <c r="R33" s="407"/>
      <c r="S33" s="404"/>
      <c r="T33" s="55">
        <f>+'Ark1'!T703</f>
        <v>5.0139309509388257</v>
      </c>
      <c r="U33" s="67">
        <f t="shared" si="8"/>
        <v>9.9092032800029983E-4</v>
      </c>
      <c r="V33" s="157">
        <f>+'Ark1'!U703</f>
        <v>19.197011911972581</v>
      </c>
      <c r="W33" s="141">
        <f t="shared" si="8"/>
        <v>-0.25005918862568421</v>
      </c>
      <c r="X33" s="75">
        <f>+'Ark1'!W703</f>
        <v>2.5237229961639405</v>
      </c>
      <c r="Y33" s="75">
        <f>+'Ark1'!X703</f>
        <v>72.541893801736308</v>
      </c>
      <c r="Z33" s="75">
        <f>+'Ark1'!Y703</f>
        <v>19.180294770845943</v>
      </c>
      <c r="AA33" s="157">
        <f>+'Ark1'!Z703</f>
        <v>5.2160197138060438</v>
      </c>
      <c r="AB33" s="157">
        <f>+'Ark1'!Z703</f>
        <v>5.2160197138060438</v>
      </c>
      <c r="AC33" s="55">
        <f>+'Ark1'!AA703</f>
        <v>1.7967407841361083</v>
      </c>
      <c r="AD33" s="55">
        <f>+'Ark1'!AB703</f>
        <v>2.1279028824744639</v>
      </c>
      <c r="AE33" s="75">
        <f>+'Ark1'!AD703</f>
        <v>58.530772271084608</v>
      </c>
      <c r="AF33" s="75">
        <f>+'Ark1'!AE703</f>
        <v>64.343185019166185</v>
      </c>
      <c r="AG33" s="75">
        <f>+'Ark1'!AF703</f>
        <v>70.01696352841391</v>
      </c>
      <c r="AH33" s="55">
        <f t="shared" si="9"/>
        <v>4.3502218968751523</v>
      </c>
      <c r="AI33" s="75">
        <f t="shared" si="10"/>
        <v>24.889447236180903</v>
      </c>
      <c r="AJ33" s="47"/>
      <c r="AK33" s="2"/>
      <c r="AL33" s="58"/>
      <c r="AM33" s="57"/>
      <c r="AQ33" s="13"/>
      <c r="AR33" s="13"/>
      <c r="AS33" s="11"/>
      <c r="AT33" s="11"/>
      <c r="AU33" s="11"/>
    </row>
    <row r="34" spans="1:47" ht="15.6">
      <c r="A34" s="47"/>
      <c r="B34" s="54">
        <f>+'Ark1'!C704</f>
        <v>2014</v>
      </c>
      <c r="C34" s="54">
        <f>+'Ark1'!H704</f>
        <v>1</v>
      </c>
      <c r="D34" s="66" t="s">
        <v>79</v>
      </c>
      <c r="E34" s="54">
        <f>+'Ark1'!Q704</f>
        <v>375</v>
      </c>
      <c r="F34" s="66">
        <f t="shared" si="8"/>
        <v>-23</v>
      </c>
      <c r="G34" s="415">
        <f>+'Ark1'!R704</f>
        <v>6989</v>
      </c>
      <c r="H34" s="142">
        <f t="shared" si="8"/>
        <v>-2917</v>
      </c>
      <c r="I34" s="172">
        <f>+'Ark1'!AG704</f>
        <v>70.23110941493141</v>
      </c>
      <c r="J34" s="141">
        <f t="shared" si="8"/>
        <v>0.41743770427504501</v>
      </c>
      <c r="K34" s="172">
        <f>+'Ark1'!AH704</f>
        <v>8.5849191586779214E-2</v>
      </c>
      <c r="L34" s="97"/>
      <c r="M34" s="172"/>
      <c r="N34" s="175"/>
      <c r="O34" s="88">
        <f>+'Ark1'!S704</f>
        <v>4.7524681642581186</v>
      </c>
      <c r="P34" s="407">
        <f t="shared" si="8"/>
        <v>0.3395870820856981</v>
      </c>
      <c r="Q34" s="406"/>
      <c r="R34" s="407"/>
      <c r="S34" s="404"/>
      <c r="T34" s="55">
        <f>+'Ark1'!T704</f>
        <v>5.5120904278151368</v>
      </c>
      <c r="U34" s="67">
        <f t="shared" si="8"/>
        <v>0.49815947687631112</v>
      </c>
      <c r="V34" s="157">
        <f>+'Ark1'!U704</f>
        <v>20.379854056374263</v>
      </c>
      <c r="W34" s="141">
        <f t="shared" si="8"/>
        <v>1.1828421444016826</v>
      </c>
      <c r="X34" s="75">
        <f>+'Ark1'!W704</f>
        <v>3.0762626985262553</v>
      </c>
      <c r="Y34" s="75">
        <f>+'Ark1'!X704</f>
        <v>81.055945056517388</v>
      </c>
      <c r="Z34" s="75">
        <f>+'Ark1'!Y704</f>
        <v>25.983688653598513</v>
      </c>
      <c r="AA34" s="157">
        <f>+'Ark1'!Z704</f>
        <v>5.3325885560786066</v>
      </c>
      <c r="AB34" s="157">
        <f>+'Ark1'!Z704</f>
        <v>5.3325885560786066</v>
      </c>
      <c r="AC34" s="55">
        <f>+'Ark1'!AA704</f>
        <v>1.6809372800273339</v>
      </c>
      <c r="AD34" s="55">
        <f>+'Ark1'!AB704</f>
        <v>2.1161111755302766</v>
      </c>
      <c r="AE34" s="75">
        <f>+'Ark1'!AD704</f>
        <v>53.89613751077335</v>
      </c>
      <c r="AF34" s="75">
        <f>+'Ark1'!AE704</f>
        <v>62.102886492472656</v>
      </c>
      <c r="AG34" s="75">
        <f>+'Ark1'!AF704</f>
        <v>69.792290792889958</v>
      </c>
      <c r="AH34" s="55">
        <f t="shared" si="9"/>
        <v>4.28826734908926</v>
      </c>
      <c r="AI34" s="75">
        <f t="shared" si="10"/>
        <v>18.637333333333334</v>
      </c>
      <c r="AJ34" s="47"/>
      <c r="AK34" s="2"/>
      <c r="AL34" s="58"/>
      <c r="AM34" s="57"/>
      <c r="AQ34" s="13"/>
      <c r="AR34" s="13"/>
      <c r="AS34" s="11"/>
      <c r="AT34" s="11"/>
      <c r="AU34" s="11"/>
    </row>
    <row r="35" spans="1:47" ht="15.6">
      <c r="A35" s="47"/>
      <c r="B35" s="54">
        <f>+'Ark1'!C705</f>
        <v>2015</v>
      </c>
      <c r="C35" s="54">
        <f>+'Ark1'!H705</f>
        <v>1</v>
      </c>
      <c r="D35" s="66" t="s">
        <v>79</v>
      </c>
      <c r="E35" s="54">
        <f>+'Ark1'!Q705</f>
        <v>342</v>
      </c>
      <c r="F35" s="66">
        <f t="shared" ref="F35" si="11">+E35-E34</f>
        <v>-33</v>
      </c>
      <c r="G35" s="415">
        <f>+'Ark1'!R705</f>
        <v>5392</v>
      </c>
      <c r="H35" s="142">
        <f t="shared" ref="H35" si="12">+G35-G34</f>
        <v>-1597</v>
      </c>
      <c r="I35" s="172">
        <f>+'Ark1'!AG705</f>
        <v>66.850571773430161</v>
      </c>
      <c r="J35" s="141">
        <f t="shared" ref="J35" si="13">+I35-I34</f>
        <v>-3.3805376415012489</v>
      </c>
      <c r="K35" s="172">
        <f>+'Ark1'!AH705</f>
        <v>0.22255192878338281</v>
      </c>
      <c r="L35" s="97"/>
      <c r="M35" s="172"/>
      <c r="N35" s="175"/>
      <c r="O35" s="88">
        <f>+'Ark1'!S705</f>
        <v>4.6791543026706242</v>
      </c>
      <c r="P35" s="407">
        <f t="shared" ref="P35" si="14">+O35-O34</f>
        <v>-7.3313861587494422E-2</v>
      </c>
      <c r="Q35" s="406"/>
      <c r="R35" s="407"/>
      <c r="S35" s="404"/>
      <c r="T35" s="55">
        <f>+'Ark1'!T705</f>
        <v>5.373330860534125</v>
      </c>
      <c r="U35" s="67">
        <f t="shared" ref="U35" si="15">+T35-T34</f>
        <v>-0.1387595672810118</v>
      </c>
      <c r="V35" s="157">
        <f>+'Ark1'!U705</f>
        <v>21.139336053412471</v>
      </c>
      <c r="W35" s="141">
        <f t="shared" ref="W35" si="16">+V35-V34</f>
        <v>0.75948199703820762</v>
      </c>
      <c r="X35" s="75">
        <f>+'Ark1'!W705</f>
        <v>2.7077151335311562</v>
      </c>
      <c r="Y35" s="75">
        <f>+'Ark1'!X705</f>
        <v>82.585311572700292</v>
      </c>
      <c r="Z35" s="75">
        <f>+'Ark1'!Y705</f>
        <v>32.474035608308597</v>
      </c>
      <c r="AA35" s="157">
        <f>+'Ark1'!Z705</f>
        <v>5.874906824551049</v>
      </c>
      <c r="AB35" s="157">
        <f>+'Ark1'!Z705</f>
        <v>5.874906824551049</v>
      </c>
      <c r="AC35" s="55">
        <f>+'Ark1'!AA705</f>
        <v>1.7945752073969312</v>
      </c>
      <c r="AD35" s="55">
        <f>+'Ark1'!AB705</f>
        <v>2.2428374694279953</v>
      </c>
      <c r="AE35" s="75">
        <f>+'Ark1'!AD705</f>
        <v>57.478065876013773</v>
      </c>
      <c r="AF35" s="75">
        <f>+'Ark1'!AE705</f>
        <v>62.932267879464064</v>
      </c>
      <c r="AG35" s="75">
        <f>+'Ark1'!AF705</f>
        <v>66.10273384822851</v>
      </c>
      <c r="AH35" s="55">
        <f t="shared" si="9"/>
        <v>4.5177685295283396</v>
      </c>
      <c r="AI35" s="75">
        <f t="shared" si="10"/>
        <v>15.76608187134503</v>
      </c>
      <c r="AJ35" s="47"/>
      <c r="AK35" s="14"/>
      <c r="AL35" s="58"/>
      <c r="AM35" s="13"/>
      <c r="AQ35" s="13"/>
      <c r="AR35" s="13"/>
      <c r="AS35" s="11"/>
      <c r="AT35" s="11"/>
      <c r="AU35" s="11"/>
    </row>
    <row r="36" spans="1:47" ht="15.6">
      <c r="A36" s="47"/>
      <c r="B36" s="54">
        <f>+'Ark1'!C706</f>
        <v>2016</v>
      </c>
      <c r="C36" s="54">
        <f>+'Ark1'!H706</f>
        <v>1</v>
      </c>
      <c r="D36" s="66" t="s">
        <v>79</v>
      </c>
      <c r="E36" s="54">
        <f>+'Ark1'!Q706</f>
        <v>372</v>
      </c>
      <c r="F36" s="66">
        <f t="shared" ref="F36:F38" si="17">+E36-E35</f>
        <v>30</v>
      </c>
      <c r="G36" s="415">
        <f>+'Ark1'!R706</f>
        <v>5667</v>
      </c>
      <c r="H36" s="142">
        <f t="shared" ref="H36:H38" si="18">+G36-G35</f>
        <v>275</v>
      </c>
      <c r="I36" s="172">
        <f>+'Ark1'!AG706</f>
        <v>66.974362830111673</v>
      </c>
      <c r="J36" s="141">
        <f t="shared" ref="J36:J38" si="19">+I36-I35</f>
        <v>0.12379105668151169</v>
      </c>
      <c r="K36" s="172">
        <f>+'Ark1'!AH706</f>
        <v>0.17646020822304564</v>
      </c>
      <c r="L36" s="97"/>
      <c r="M36" s="172"/>
      <c r="N36" s="175"/>
      <c r="O36" s="88">
        <f>+'Ark1'!S706</f>
        <v>4.8185989059467085</v>
      </c>
      <c r="P36" s="407">
        <f t="shared" ref="P36:P38" si="20">+O36-O35</f>
        <v>0.13944460327608432</v>
      </c>
      <c r="Q36" s="406"/>
      <c r="R36" s="407"/>
      <c r="S36" s="404"/>
      <c r="T36" s="55">
        <f>+'Ark1'!T706</f>
        <v>5.4462678665960809</v>
      </c>
      <c r="U36" s="67">
        <f t="shared" ref="U36:U38" si="21">+T36-T35</f>
        <v>7.2937006061955856E-2</v>
      </c>
      <c r="V36" s="157">
        <f>+'Ark1'!U706</f>
        <v>21.377183695076678</v>
      </c>
      <c r="W36" s="141">
        <f t="shared" ref="W36:W38" si="22">+V36-V35</f>
        <v>0.23784764166420658</v>
      </c>
      <c r="X36" s="75">
        <f>+'Ark1'!W706</f>
        <v>5.1349920592906315</v>
      </c>
      <c r="Y36" s="75">
        <f>+'Ark1'!X706</f>
        <v>82.812775719075375</v>
      </c>
      <c r="Z36" s="75">
        <f>+'Ark1'!Y706</f>
        <v>33.439209458267158</v>
      </c>
      <c r="AA36" s="157">
        <f>+'Ark1'!Z706</f>
        <v>6.073290389795118</v>
      </c>
      <c r="AB36" s="157">
        <f>+'Ark1'!Z706</f>
        <v>6.073290389795118</v>
      </c>
      <c r="AC36" s="55">
        <f>+'Ark1'!AA706</f>
        <v>1.7413234794002439</v>
      </c>
      <c r="AD36" s="55">
        <f>+'Ark1'!AB706</f>
        <v>2.3756302207450242</v>
      </c>
      <c r="AE36" s="75">
        <f>+'Ark1'!AD706</f>
        <v>56.5218726303086</v>
      </c>
      <c r="AF36" s="75">
        <f>+'Ark1'!AE706</f>
        <v>66.773978735788816</v>
      </c>
      <c r="AG36" s="75">
        <f>+'Ark1'!AF706</f>
        <v>66.537513208876362</v>
      </c>
      <c r="AH36" s="55">
        <f t="shared" ref="AH36:AH38" si="23">+V36/O36</f>
        <v>4.4363899366462647</v>
      </c>
      <c r="AI36" s="75">
        <f t="shared" ref="AI36:AI38" si="24">+G36/E36</f>
        <v>15.233870967741936</v>
      </c>
      <c r="AJ36" s="47"/>
      <c r="AK36" s="14"/>
      <c r="AL36" s="58"/>
      <c r="AM36" s="13"/>
      <c r="AQ36" s="13"/>
      <c r="AR36" s="13"/>
      <c r="AS36" s="11"/>
      <c r="AT36" s="11"/>
      <c r="AU36" s="11"/>
    </row>
    <row r="37" spans="1:47" ht="15.6">
      <c r="A37" s="47"/>
      <c r="B37" s="54">
        <f>+'Ark1'!C707</f>
        <v>2017</v>
      </c>
      <c r="C37" s="54">
        <f>+'Ark1'!H707</f>
        <v>1</v>
      </c>
      <c r="D37" s="66" t="s">
        <v>79</v>
      </c>
      <c r="E37" s="54">
        <f>+'Ark1'!Q707</f>
        <v>367</v>
      </c>
      <c r="F37" s="66">
        <f t="shared" si="17"/>
        <v>-5</v>
      </c>
      <c r="G37" s="415">
        <f>+'Ark1'!R707</f>
        <v>6955</v>
      </c>
      <c r="H37" s="142">
        <f t="shared" si="18"/>
        <v>1288</v>
      </c>
      <c r="I37" s="172">
        <f>+'Ark1'!AG707</f>
        <v>67.249486408052718</v>
      </c>
      <c r="J37" s="141">
        <f t="shared" si="19"/>
        <v>0.27512357794104503</v>
      </c>
      <c r="K37" s="172">
        <f>+'Ark1'!AH707</f>
        <v>0.27318475916606766</v>
      </c>
      <c r="L37" s="97"/>
      <c r="M37" s="172"/>
      <c r="N37" s="175"/>
      <c r="O37" s="88">
        <f>+'Ark1'!S707</f>
        <v>4.6462976276060388</v>
      </c>
      <c r="P37" s="407">
        <f t="shared" si="20"/>
        <v>-0.17230127834066966</v>
      </c>
      <c r="Q37" s="406"/>
      <c r="R37" s="407"/>
      <c r="S37" s="404"/>
      <c r="T37" s="55">
        <f>+'Ark1'!T707</f>
        <v>5.3407620416966211</v>
      </c>
      <c r="U37" s="67">
        <f t="shared" si="21"/>
        <v>-0.10550582489945981</v>
      </c>
      <c r="V37" s="157">
        <f>+'Ark1'!U707</f>
        <v>20.874076204169747</v>
      </c>
      <c r="W37" s="141">
        <f t="shared" si="22"/>
        <v>-0.50310749090693108</v>
      </c>
      <c r="X37" s="75">
        <f>+'Ark1'!W707</f>
        <v>4.5147375988497487</v>
      </c>
      <c r="Y37" s="75">
        <f>+'Ark1'!X707</f>
        <v>81.150251617541315</v>
      </c>
      <c r="Z37" s="75">
        <f>+'Ark1'!Y707</f>
        <v>29.446441409058227</v>
      </c>
      <c r="AA37" s="157">
        <f>+'Ark1'!Z707</f>
        <v>5.9191861208712462</v>
      </c>
      <c r="AB37" s="157">
        <f>+'Ark1'!Z707</f>
        <v>5.9191861208712462</v>
      </c>
      <c r="AC37" s="55">
        <f>+'Ark1'!AA707</f>
        <v>1.6946607982917523</v>
      </c>
      <c r="AD37" s="55">
        <f>+'Ark1'!AB707</f>
        <v>2.3780808905401871</v>
      </c>
      <c r="AE37" s="75">
        <f>+'Ark1'!AD707</f>
        <v>58.459076543480919</v>
      </c>
      <c r="AF37" s="75">
        <f>+'Ark1'!AE707</f>
        <v>63.881402989906022</v>
      </c>
      <c r="AG37" s="75">
        <f>+'Ark1'!AF707</f>
        <v>66.364503816793899</v>
      </c>
      <c r="AH37" s="55">
        <f t="shared" si="23"/>
        <v>4.4926257156119629</v>
      </c>
      <c r="AI37" s="75">
        <f t="shared" si="24"/>
        <v>18.950953678474114</v>
      </c>
      <c r="AJ37" s="47"/>
      <c r="AK37" s="14"/>
      <c r="AL37" s="58"/>
      <c r="AM37" s="13"/>
      <c r="AQ37" s="13"/>
      <c r="AR37" s="13"/>
      <c r="AS37" s="11"/>
      <c r="AT37" s="11"/>
      <c r="AU37" s="11"/>
    </row>
    <row r="38" spans="1:47" ht="15.6">
      <c r="A38" s="47"/>
      <c r="B38" s="54">
        <f>+'Ark1'!C708</f>
        <v>2018</v>
      </c>
      <c r="C38" s="54">
        <f>+'Ark1'!H708</f>
        <v>1</v>
      </c>
      <c r="D38" s="66" t="s">
        <v>79</v>
      </c>
      <c r="E38" s="54">
        <f>+'Ark1'!Q708</f>
        <v>385</v>
      </c>
      <c r="F38" s="66">
        <f t="shared" si="17"/>
        <v>18</v>
      </c>
      <c r="G38" s="415">
        <f>+'Ark1'!R708</f>
        <v>6367</v>
      </c>
      <c r="H38" s="142">
        <f t="shared" si="18"/>
        <v>-588</v>
      </c>
      <c r="I38" s="172">
        <f>+'Ark1'!AG708</f>
        <v>65.927667125485826</v>
      </c>
      <c r="J38" s="141">
        <f t="shared" si="19"/>
        <v>-1.3218192825668922</v>
      </c>
      <c r="K38" s="172">
        <f>+'Ark1'!AH708</f>
        <v>0.3612376315376159</v>
      </c>
      <c r="L38" s="97"/>
      <c r="M38" s="172"/>
      <c r="N38" s="175"/>
      <c r="O38" s="88">
        <f>+'Ark1'!S708</f>
        <v>4.7094392963719187</v>
      </c>
      <c r="P38" s="407">
        <f t="shared" si="20"/>
        <v>6.3141668765879899E-2</v>
      </c>
      <c r="Q38" s="406"/>
      <c r="R38" s="407"/>
      <c r="S38" s="404"/>
      <c r="T38" s="55">
        <f>+'Ark1'!T708</f>
        <v>5.3105073032825505</v>
      </c>
      <c r="U38" s="67">
        <f t="shared" si="21"/>
        <v>-3.0254738414070559E-2</v>
      </c>
      <c r="V38" s="157">
        <f>+'Ark1'!U708</f>
        <v>20.889613632794156</v>
      </c>
      <c r="W38" s="141">
        <f t="shared" si="22"/>
        <v>1.5537428624408989E-2</v>
      </c>
      <c r="X38" s="75">
        <f>+'Ark1'!W708</f>
        <v>4.5076174022302489</v>
      </c>
      <c r="Y38" s="75">
        <f>+'Ark1'!X708</f>
        <v>81.781058583320259</v>
      </c>
      <c r="Z38" s="75">
        <f>+'Ark1'!Y708</f>
        <v>29.715721689963871</v>
      </c>
      <c r="AA38" s="157">
        <f>+'Ark1'!Z708</f>
        <v>5.8967126209858947</v>
      </c>
      <c r="AB38" s="157">
        <f>+'Ark1'!Z708</f>
        <v>5.8967126209858947</v>
      </c>
      <c r="AC38" s="55">
        <f>+'Ark1'!AA708</f>
        <v>1.6978660050160528</v>
      </c>
      <c r="AD38" s="55">
        <f>+'Ark1'!AB708</f>
        <v>2.3318637760222352</v>
      </c>
      <c r="AE38" s="75">
        <f>+'Ark1'!AD708</f>
        <v>55.128510446762071</v>
      </c>
      <c r="AF38" s="75">
        <f>+'Ark1'!AE708</f>
        <v>61.414351941512997</v>
      </c>
      <c r="AG38" s="75">
        <f>+'Ark1'!AF708</f>
        <v>65.055686114233168</v>
      </c>
      <c r="AH38" s="55">
        <f t="shared" si="23"/>
        <v>4.4356901784225569</v>
      </c>
      <c r="AI38" s="75">
        <f t="shared" si="24"/>
        <v>16.537662337662336</v>
      </c>
      <c r="AJ38" s="47"/>
      <c r="AK38" s="14"/>
      <c r="AL38" s="58"/>
      <c r="AM38" s="13"/>
      <c r="AQ38" s="13"/>
      <c r="AR38" s="13"/>
      <c r="AS38" s="11"/>
      <c r="AT38" s="11"/>
      <c r="AU38" s="11"/>
    </row>
    <row r="39" spans="1:47" ht="15.6">
      <c r="A39" s="47"/>
      <c r="B39" s="54">
        <f>+'Ark1'!C709</f>
        <v>2019</v>
      </c>
      <c r="C39" s="54">
        <f>+'Ark1'!H709</f>
        <v>1</v>
      </c>
      <c r="D39" s="66" t="s">
        <v>79</v>
      </c>
      <c r="E39" s="54">
        <f>+'Ark1'!Q709</f>
        <v>351</v>
      </c>
      <c r="F39" s="66">
        <f t="shared" ref="F39:F40" si="25">+E39-E38</f>
        <v>-34</v>
      </c>
      <c r="G39" s="415">
        <f>+'Ark1'!R709</f>
        <v>5565</v>
      </c>
      <c r="H39" s="142">
        <f t="shared" ref="H39:H40" si="26">+G39-G38</f>
        <v>-802</v>
      </c>
      <c r="I39" s="172">
        <f>+'Ark1'!AG709</f>
        <v>63.193384637711986</v>
      </c>
      <c r="J39" s="141">
        <f t="shared" ref="J39:J40" si="27">+I39-I38</f>
        <v>-2.7342824877738394</v>
      </c>
      <c r="K39" s="172">
        <f>+'Ark1'!AH709</f>
        <v>0.23360287511230904</v>
      </c>
      <c r="L39" s="97"/>
      <c r="M39" s="172"/>
      <c r="N39" s="175"/>
      <c r="O39" s="88">
        <f>+'Ark1'!S709</f>
        <v>4.7342318059299204</v>
      </c>
      <c r="P39" s="407">
        <f t="shared" ref="P39:P40" si="28">+O39-O38</f>
        <v>2.4792509558001719E-2</v>
      </c>
      <c r="Q39" s="406"/>
      <c r="R39" s="407"/>
      <c r="S39" s="404"/>
      <c r="T39" s="55">
        <f>+'Ark1'!T709</f>
        <v>5.5277628032345012</v>
      </c>
      <c r="U39" s="67">
        <f t="shared" ref="U39:U40" si="29">+T39-T38</f>
        <v>0.2172554999519507</v>
      </c>
      <c r="V39" s="157">
        <f>+'Ark1'!U709</f>
        <v>21.681629829290205</v>
      </c>
      <c r="W39" s="141">
        <f t="shared" ref="W39:W40" si="30">+V39-V38</f>
        <v>0.79201619649604993</v>
      </c>
      <c r="X39" s="75">
        <f>+'Ark1'!W709</f>
        <v>4.9415992812219214</v>
      </c>
      <c r="Y39" s="75">
        <f>+'Ark1'!X709</f>
        <v>86.307277628032324</v>
      </c>
      <c r="Z39" s="75">
        <f>+'Ark1'!Y709</f>
        <v>33.656783468104216</v>
      </c>
      <c r="AA39" s="157">
        <f>+'Ark1'!Z709</f>
        <v>5.9070420294532271</v>
      </c>
      <c r="AB39" s="157">
        <f>+'Ark1'!Z709</f>
        <v>5.9070420294532271</v>
      </c>
      <c r="AC39" s="55">
        <f>+'Ark1'!AA709</f>
        <v>1.6734236170650276</v>
      </c>
      <c r="AD39" s="55">
        <f>+'Ark1'!AB709</f>
        <v>2.358938979320615</v>
      </c>
      <c r="AE39" s="75">
        <f>+'Ark1'!AD709</f>
        <v>56.015435705813992</v>
      </c>
      <c r="AF39" s="75">
        <f>+'Ark1'!AE709</f>
        <v>59.120736714717196</v>
      </c>
      <c r="AG39" s="75">
        <f>+'Ark1'!AF709</f>
        <v>62.675977024439696</v>
      </c>
      <c r="AH39" s="55">
        <f t="shared" ref="AH39:AH40" si="31">+V39/O39</f>
        <v>4.5797566993091916</v>
      </c>
      <c r="AI39" s="75">
        <f t="shared" ref="AI39:AI40" si="32">+G39/E39</f>
        <v>15.854700854700855</v>
      </c>
      <c r="AJ39" s="47"/>
      <c r="AK39" s="14"/>
      <c r="AL39" s="58"/>
      <c r="AM39" s="13"/>
      <c r="AQ39" s="13"/>
      <c r="AR39" s="13"/>
      <c r="AS39" s="11"/>
      <c r="AT39" s="11"/>
      <c r="AU39" s="11"/>
    </row>
    <row r="40" spans="1:47" ht="15.6">
      <c r="A40" s="47"/>
      <c r="B40" s="54">
        <f>+'Ark1'!C710</f>
        <v>2020</v>
      </c>
      <c r="C40" s="54">
        <f>+'Ark1'!H710</f>
        <v>1</v>
      </c>
      <c r="D40" s="66" t="s">
        <v>79</v>
      </c>
      <c r="E40" s="54">
        <f>+'Ark1'!Q710</f>
        <v>356</v>
      </c>
      <c r="F40" s="66">
        <f t="shared" si="25"/>
        <v>5</v>
      </c>
      <c r="G40" s="415">
        <f>+'Ark1'!R710</f>
        <v>6202</v>
      </c>
      <c r="H40" s="142">
        <f t="shared" si="26"/>
        <v>637</v>
      </c>
      <c r="I40" s="172">
        <f>+'Ark1'!AG710</f>
        <v>67.159094233958825</v>
      </c>
      <c r="J40" s="141">
        <f t="shared" si="27"/>
        <v>3.9657095962468389</v>
      </c>
      <c r="K40" s="172">
        <f>+'Ark1'!AH710</f>
        <v>0.12899064817800704</v>
      </c>
      <c r="L40" s="97"/>
      <c r="M40" s="172"/>
      <c r="N40" s="175"/>
      <c r="O40" s="88">
        <f>+'Ark1'!S710</f>
        <v>4.8295711060948063</v>
      </c>
      <c r="P40" s="407">
        <f t="shared" si="28"/>
        <v>9.5339300164885898E-2</v>
      </c>
      <c r="Q40" s="406"/>
      <c r="R40" s="407"/>
      <c r="S40" s="404"/>
      <c r="T40" s="55">
        <f>+'Ark1'!T710</f>
        <v>5.6792970009674306</v>
      </c>
      <c r="U40" s="67">
        <f t="shared" si="29"/>
        <v>0.15153419773292942</v>
      </c>
      <c r="V40" s="157">
        <f>+'Ark1'!U710</f>
        <v>21.761725249919369</v>
      </c>
      <c r="W40" s="141">
        <f t="shared" si="30"/>
        <v>8.0095420629163527E-2</v>
      </c>
      <c r="X40" s="75">
        <f>+'Ark1'!W710</f>
        <v>4.9177684617865216</v>
      </c>
      <c r="Y40" s="75">
        <f>+'Ark1'!X710</f>
        <v>87.084811351177052</v>
      </c>
      <c r="Z40" s="75">
        <f>+'Ark1'!Y710</f>
        <v>34.779103514995157</v>
      </c>
      <c r="AA40" s="157">
        <f>+'Ark1'!Z710</f>
        <v>5.8560722548554045</v>
      </c>
      <c r="AB40" s="157">
        <f>+'Ark1'!Z710</f>
        <v>5.8560722548554045</v>
      </c>
      <c r="AC40" s="55">
        <f>+'Ark1'!AA710</f>
        <v>1.6038116008253551</v>
      </c>
      <c r="AD40" s="55">
        <f>+'Ark1'!AB710</f>
        <v>2.2865195904033544</v>
      </c>
      <c r="AE40" s="75">
        <f>+'Ark1'!AD710</f>
        <v>51.401358669442992</v>
      </c>
      <c r="AF40" s="75">
        <f>+'Ark1'!AE710</f>
        <v>54.498818254714315</v>
      </c>
      <c r="AG40" s="75">
        <f>+'Ark1'!AF710</f>
        <v>66.509383378016068</v>
      </c>
      <c r="AH40" s="55">
        <f t="shared" si="31"/>
        <v>4.505933295496277</v>
      </c>
      <c r="AI40" s="75">
        <f t="shared" si="32"/>
        <v>17.421348314606742</v>
      </c>
      <c r="AJ40" s="47"/>
      <c r="AK40" s="14"/>
      <c r="AL40" s="58"/>
      <c r="AM40" s="13"/>
      <c r="AQ40" s="13"/>
      <c r="AR40" s="13"/>
      <c r="AS40" s="11"/>
      <c r="AT40" s="11"/>
      <c r="AU40" s="11"/>
    </row>
    <row r="41" spans="1:47" ht="15.6">
      <c r="A41" s="47"/>
      <c r="B41" s="54">
        <f>+'Ark1'!C711</f>
        <v>2021</v>
      </c>
      <c r="C41" s="54">
        <f>+'Ark1'!H711</f>
        <v>1</v>
      </c>
      <c r="D41" s="66" t="s">
        <v>79</v>
      </c>
      <c r="E41" s="54">
        <f>+'Ark1'!Q711</f>
        <v>345</v>
      </c>
      <c r="F41" s="66">
        <f t="shared" ref="F41" si="33">+E41-E40</f>
        <v>-11</v>
      </c>
      <c r="G41" s="415">
        <f>+'Ark1'!R711</f>
        <v>5739</v>
      </c>
      <c r="H41" s="142">
        <f t="shared" ref="H41" si="34">+G41-G40</f>
        <v>-463</v>
      </c>
      <c r="I41" s="172">
        <f>+'Ark1'!AG711</f>
        <v>64.327235773607754</v>
      </c>
      <c r="J41" s="141">
        <f t="shared" ref="J41" si="35">+I41-I40</f>
        <v>-2.8318584603510715</v>
      </c>
      <c r="K41" s="172">
        <f>+'Ark1'!AH711</f>
        <v>0.59243770691758157</v>
      </c>
      <c r="L41" s="97"/>
      <c r="M41" s="172"/>
      <c r="N41" s="175"/>
      <c r="O41" s="88">
        <f>+'Ark1'!S711</f>
        <v>5.0142882035197758</v>
      </c>
      <c r="P41" s="407">
        <f t="shared" ref="P41" si="36">+O41-O40</f>
        <v>0.18471709742496945</v>
      </c>
      <c r="Q41" s="406"/>
      <c r="R41" s="407"/>
      <c r="S41" s="404"/>
      <c r="T41" s="55">
        <f>+'Ark1'!T711</f>
        <v>5.4704652378463132</v>
      </c>
      <c r="U41" s="67">
        <f t="shared" ref="U41" si="37">+T41-T40</f>
        <v>-0.2088317631211174</v>
      </c>
      <c r="V41" s="157">
        <f>+'Ark1'!U711</f>
        <v>21.869928558982377</v>
      </c>
      <c r="W41" s="141">
        <f t="shared" ref="W41" si="38">+V41-V40</f>
        <v>0.10820330906300768</v>
      </c>
      <c r="X41" s="75">
        <f>+'Ark1'!W711</f>
        <v>4.1122146715455656</v>
      </c>
      <c r="Y41" s="75">
        <f>+'Ark1'!X711</f>
        <v>86.408782017773134</v>
      </c>
      <c r="Z41" s="75">
        <f>+'Ark1'!Y711</f>
        <v>35.842481268513673</v>
      </c>
      <c r="AA41" s="157">
        <f>+'Ark1'!Z711</f>
        <v>5.8463804913298789</v>
      </c>
      <c r="AB41" s="157">
        <f>+'Ark1'!Z711</f>
        <v>5.8463804913298789</v>
      </c>
      <c r="AC41" s="55">
        <f>+'Ark1'!AA711</f>
        <v>1.6498099478855373</v>
      </c>
      <c r="AD41" s="55">
        <f>+'Ark1'!AB711</f>
        <v>2.2827544194774125</v>
      </c>
      <c r="AE41" s="75">
        <f>+'Ark1'!AD711</f>
        <v>54.283124404965903</v>
      </c>
      <c r="AF41" s="75">
        <f>+'Ark1'!AE711</f>
        <v>57.659797522882577</v>
      </c>
      <c r="AG41" s="75">
        <f>+'Ark1'!AF711</f>
        <v>64.101418518932206</v>
      </c>
      <c r="AH41" s="55">
        <f t="shared" ref="AH41" si="39">+V41/O41</f>
        <v>4.3615220488584594</v>
      </c>
      <c r="AI41" s="75">
        <f t="shared" ref="AI41" si="40">+G41/E41</f>
        <v>16.634782608695652</v>
      </c>
      <c r="AJ41" s="47"/>
      <c r="AK41" s="14"/>
      <c r="AL41" s="58"/>
      <c r="AM41" s="13"/>
      <c r="AQ41" s="13"/>
      <c r="AR41" s="13"/>
      <c r="AS41" s="11"/>
      <c r="AT41" s="11"/>
      <c r="AU41" s="11"/>
    </row>
    <row r="42" spans="1:47" ht="15.6">
      <c r="A42" s="47"/>
      <c r="B42" s="54">
        <f>+'Ark1'!C712</f>
        <v>2022</v>
      </c>
      <c r="C42" s="54">
        <f>+'Ark1'!H712</f>
        <v>1</v>
      </c>
      <c r="D42" s="66" t="s">
        <v>79</v>
      </c>
      <c r="E42" s="54">
        <f>+'Ark1'!Q712</f>
        <v>341</v>
      </c>
      <c r="F42" s="66">
        <f t="shared" ref="F42:F43" si="41">+E42-E41</f>
        <v>-4</v>
      </c>
      <c r="G42" s="415">
        <f>+'Ark1'!R712</f>
        <v>5568</v>
      </c>
      <c r="H42" s="142">
        <f t="shared" ref="H42:H43" si="42">+G42-G41</f>
        <v>-171</v>
      </c>
      <c r="I42" s="172">
        <f>+'Ark1'!AG712</f>
        <v>64.189640178799252</v>
      </c>
      <c r="J42" s="141">
        <f t="shared" ref="J42:J43" si="43">+I42-I41</f>
        <v>-0.13759559480850214</v>
      </c>
      <c r="K42" s="172">
        <f>+'Ark1'!AH712</f>
        <v>0.37715517241379304</v>
      </c>
      <c r="L42" s="97"/>
      <c r="M42" s="16">
        <f>+'Ark1'!AI712</f>
        <v>0</v>
      </c>
      <c r="N42" s="175"/>
      <c r="O42" s="88">
        <f>+'Ark1'!S712</f>
        <v>5.019576149425288</v>
      </c>
      <c r="P42" s="407">
        <f t="shared" ref="P42:P43" si="44">+O42-O41</f>
        <v>5.2879459055121814E-3</v>
      </c>
      <c r="Q42" s="406"/>
      <c r="R42" s="407"/>
      <c r="S42" s="404"/>
      <c r="T42" s="55">
        <f>+'Ark1'!T712</f>
        <v>5.4719827586206886</v>
      </c>
      <c r="U42" s="67">
        <f t="shared" ref="U42:U43" si="45">+T42-T41</f>
        <v>1.5175207743753916E-3</v>
      </c>
      <c r="V42" s="157">
        <f>+'Ark1'!U712</f>
        <v>21.612196479885064</v>
      </c>
      <c r="W42" s="141">
        <f t="shared" ref="W42:W43" si="46">+V42-V41</f>
        <v>-0.25773207909731255</v>
      </c>
      <c r="X42" s="75">
        <f>+'Ark1'!W712</f>
        <v>3.3405172413793114</v>
      </c>
      <c r="Y42" s="75">
        <f>+'Ark1'!X712</f>
        <v>86.188936781609186</v>
      </c>
      <c r="Z42" s="75">
        <f>+'Ark1'!Y712</f>
        <v>34.123563218390807</v>
      </c>
      <c r="AA42" s="157">
        <f>+'Ark1'!Z712</f>
        <v>5.6596522747953761</v>
      </c>
      <c r="AB42" s="157">
        <f>+'Ark1'!Z712</f>
        <v>5.6596522747953761</v>
      </c>
      <c r="AC42" s="55">
        <f>+'Ark1'!AA712</f>
        <v>1.6170154299852739</v>
      </c>
      <c r="AD42" s="55">
        <f>+'Ark1'!AB712</f>
        <v>2.1137561435003556</v>
      </c>
      <c r="AE42" s="75">
        <f>+'Ark1'!AD712</f>
        <v>53.056924718935775</v>
      </c>
      <c r="AF42" s="75">
        <f>+'Ark1'!AE712</f>
        <v>56.872407085104385</v>
      </c>
      <c r="AG42" s="75">
        <f>+'Ark1'!AF712</f>
        <v>63.550544254256977</v>
      </c>
      <c r="AH42" s="55">
        <f t="shared" ref="AH42:AH43" si="47">+V42/O42</f>
        <v>4.3055819528426786</v>
      </c>
      <c r="AI42" s="75">
        <f t="shared" ref="AI42:AI43" si="48">+G42/E42</f>
        <v>16.328445747800586</v>
      </c>
      <c r="AJ42" s="47"/>
      <c r="AK42" s="14"/>
      <c r="AL42" s="58"/>
      <c r="AM42" s="13"/>
      <c r="AQ42" s="13"/>
      <c r="AR42" s="13"/>
      <c r="AS42" s="11"/>
      <c r="AT42" s="11"/>
      <c r="AU42" s="11"/>
    </row>
    <row r="43" spans="1:47" ht="15.6">
      <c r="A43" s="47"/>
      <c r="B43" s="99">
        <f>+'Ark1'!C713</f>
        <v>2023</v>
      </c>
      <c r="C43" s="99">
        <f>+'Ark1'!H713</f>
        <v>1</v>
      </c>
      <c r="D43" s="99" t="s">
        <v>79</v>
      </c>
      <c r="E43" s="99">
        <f>+'Ark1'!Q713</f>
        <v>384</v>
      </c>
      <c r="F43" s="99">
        <f t="shared" si="41"/>
        <v>43</v>
      </c>
      <c r="G43" s="414">
        <f>+'Ark1'!R713</f>
        <v>5708</v>
      </c>
      <c r="H43" s="106">
        <f t="shared" si="42"/>
        <v>140</v>
      </c>
      <c r="I43" s="101">
        <f>+'Ark1'!AG713</f>
        <v>62.699179178507087</v>
      </c>
      <c r="J43" s="101">
        <f t="shared" si="43"/>
        <v>-1.4904610002921643</v>
      </c>
      <c r="K43" s="101">
        <f>+'Ark1'!AH713</f>
        <v>0.35038542396636302</v>
      </c>
      <c r="L43" s="97"/>
      <c r="M43" s="18">
        <f>+'Ark1'!AI713</f>
        <v>1043</v>
      </c>
      <c r="N43" s="175"/>
      <c r="O43" s="100">
        <f>+'Ark1'!S713</f>
        <v>5.0616678346180786</v>
      </c>
      <c r="P43" s="405">
        <f t="shared" si="44"/>
        <v>4.2091685192790607E-2</v>
      </c>
      <c r="Q43" s="435">
        <f>+'Ark1'!AJ713</f>
        <v>110.05781399808244</v>
      </c>
      <c r="R43" s="435">
        <f>+'Ark1'!AK713</f>
        <v>15.656914193671749</v>
      </c>
      <c r="S43" s="404"/>
      <c r="T43" s="100">
        <f>+'Ark1'!T713</f>
        <v>5.5068325157673437</v>
      </c>
      <c r="U43" s="100">
        <f t="shared" si="45"/>
        <v>3.4849757146655058E-2</v>
      </c>
      <c r="V43" s="101">
        <f>+'Ark1'!U713</f>
        <v>20.939208128941889</v>
      </c>
      <c r="W43" s="101">
        <f t="shared" si="46"/>
        <v>-0.67298835094317511</v>
      </c>
      <c r="X43" s="106">
        <f>+'Ark1'!W713</f>
        <v>4.1345480028030837</v>
      </c>
      <c r="Y43" s="106">
        <f>+'Ark1'!X713</f>
        <v>81.744919411352498</v>
      </c>
      <c r="Z43" s="106">
        <f>+'Ark1'!Y713</f>
        <v>30.501051156271895</v>
      </c>
      <c r="AA43" s="101">
        <f>+'Ark1'!Z713</f>
        <v>5.7692711283069391</v>
      </c>
      <c r="AB43" s="101">
        <f>+'Ark1'!Z713</f>
        <v>5.7692711283069391</v>
      </c>
      <c r="AC43" s="100">
        <f>+'Ark1'!AA713</f>
        <v>1.5968112123981264</v>
      </c>
      <c r="AD43" s="100">
        <f>+'Ark1'!AB713</f>
        <v>2.1854592706169962</v>
      </c>
      <c r="AE43" s="106">
        <f>+'Ark1'!AD713</f>
        <v>56.223331430090894</v>
      </c>
      <c r="AF43" s="106">
        <f>+'Ark1'!AE713</f>
        <v>61.148843350066095</v>
      </c>
      <c r="AG43" s="106">
        <f>+'Ark1'!AF713</f>
        <v>62.036735137485039</v>
      </c>
      <c r="AH43" s="100">
        <f t="shared" si="47"/>
        <v>4.1368198809359109</v>
      </c>
      <c r="AI43" s="106">
        <f t="shared" si="48"/>
        <v>14.864583333333334</v>
      </c>
      <c r="AJ43" s="47"/>
      <c r="AK43" s="14"/>
      <c r="AL43" s="58"/>
      <c r="AM43" s="13"/>
      <c r="AQ43" s="13"/>
      <c r="AR43" s="13"/>
      <c r="AS43" s="11"/>
      <c r="AT43" s="11"/>
      <c r="AU43" s="11"/>
    </row>
    <row r="44" spans="1:47" ht="15.6">
      <c r="A44" s="47"/>
      <c r="B44" s="47"/>
      <c r="C44" s="47"/>
      <c r="D44" s="47"/>
      <c r="E44" s="47"/>
      <c r="F44" s="47"/>
      <c r="G44" s="330"/>
      <c r="H44" s="47"/>
      <c r="I44" s="47"/>
      <c r="J44" s="47"/>
      <c r="K44" s="47"/>
      <c r="L44" s="97"/>
      <c r="M44" s="47"/>
      <c r="N44" s="175"/>
      <c r="O44" s="47"/>
      <c r="P44" s="408"/>
      <c r="Q44" s="431"/>
      <c r="R44" s="408"/>
      <c r="S44" s="404"/>
      <c r="T44" s="47"/>
      <c r="U44" s="47"/>
      <c r="V44" s="47"/>
      <c r="W44" s="47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14"/>
      <c r="AL44" s="58"/>
      <c r="AM44" s="13"/>
      <c r="AQ44" s="13"/>
      <c r="AR44" s="13"/>
      <c r="AS44" s="11"/>
      <c r="AT44" s="11"/>
      <c r="AU44" s="11"/>
    </row>
    <row r="45" spans="1:47" ht="15.6">
      <c r="A45" s="47"/>
      <c r="B45" s="47"/>
      <c r="C45" s="47"/>
      <c r="D45" s="47"/>
      <c r="E45" s="47"/>
      <c r="F45" s="47"/>
      <c r="G45" s="330"/>
      <c r="H45" s="47"/>
      <c r="I45" s="47"/>
      <c r="J45" s="47"/>
      <c r="K45" s="47"/>
      <c r="L45" s="97"/>
      <c r="M45" s="47"/>
      <c r="N45" s="175"/>
      <c r="O45" s="47"/>
      <c r="P45" s="408"/>
      <c r="Q45" s="431"/>
      <c r="R45" s="408"/>
      <c r="S45" s="404"/>
      <c r="T45" s="47"/>
      <c r="U45" s="47"/>
      <c r="V45" s="47"/>
      <c r="W45" s="47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14"/>
      <c r="AL45" s="58"/>
      <c r="AM45" s="13"/>
      <c r="AQ45" s="13"/>
      <c r="AR45" s="13"/>
      <c r="AS45" s="11"/>
      <c r="AT45" s="11"/>
      <c r="AU45" s="11"/>
    </row>
    <row r="46" spans="1:47" ht="15.6">
      <c r="A46" s="47"/>
      <c r="B46" s="251">
        <f>+'Ark1'!C714</f>
        <v>1996</v>
      </c>
      <c r="C46" s="251">
        <f>+'Ark1'!H714</f>
        <v>2</v>
      </c>
      <c r="D46" s="258" t="s">
        <v>7</v>
      </c>
      <c r="E46" s="251">
        <f>+'Ark1'!Q714</f>
        <v>435</v>
      </c>
      <c r="F46" s="252"/>
      <c r="G46" s="416">
        <f>+'Ark1'!R714</f>
        <v>3413.25</v>
      </c>
      <c r="H46" s="254"/>
      <c r="I46" s="255">
        <f>+'Ark1'!AG714</f>
        <v>21.740080265035015</v>
      </c>
      <c r="J46" s="256"/>
      <c r="K46" s="255">
        <f>+'Ark1'!AH714</f>
        <v>0.35157108327840042</v>
      </c>
      <c r="L46" s="97"/>
      <c r="M46" s="256"/>
      <c r="N46" s="175"/>
      <c r="O46" s="257">
        <f>+'Ark1'!S714</f>
        <v>3.7618105910788846</v>
      </c>
      <c r="P46" s="409"/>
      <c r="Q46" s="436"/>
      <c r="R46" s="409"/>
      <c r="S46" s="404"/>
      <c r="T46" s="257">
        <f>+'Ark1'!T714</f>
        <v>3.4840694352889479</v>
      </c>
      <c r="U46" s="258"/>
      <c r="V46" s="255">
        <f>+'Ark1'!U714</f>
        <v>16.443653409507075</v>
      </c>
      <c r="W46" s="256"/>
      <c r="X46" s="253">
        <f>+'Ark1'!W714</f>
        <v>0.49805903464440049</v>
      </c>
      <c r="Y46" s="253">
        <f>+'Ark1'!X714</f>
        <v>51.182890207280465</v>
      </c>
      <c r="Z46" s="253">
        <f>+'Ark1'!Y714</f>
        <v>10.928001171903611</v>
      </c>
      <c r="AA46" s="255">
        <f>+'Ark1'!Z714</f>
        <v>5.6630874123238062</v>
      </c>
      <c r="AB46" s="255">
        <f>+'Ark1'!Z714</f>
        <v>5.6630874123238062</v>
      </c>
      <c r="AC46" s="257">
        <f>+'Ark1'!AA714</f>
        <v>9.0565797550432166</v>
      </c>
      <c r="AD46" s="257">
        <f>+'Ark1'!AB714</f>
        <v>2.0294070593855857</v>
      </c>
      <c r="AE46" s="253">
        <f>+'Ark1'!AD714</f>
        <v>52.108287224093367</v>
      </c>
      <c r="AF46" s="253">
        <f>+'Ark1'!AE714</f>
        <v>-7.4974778778969746</v>
      </c>
      <c r="AG46" s="253">
        <f>+'Ark1'!AF714</f>
        <v>22.182326276625123</v>
      </c>
      <c r="AH46" s="257">
        <f t="shared" ref="AH46:AH47" si="49">+V46/O46</f>
        <v>4.371207165109035</v>
      </c>
      <c r="AI46" s="253">
        <f t="shared" ref="AI46:AI47" si="50">+G46/E46</f>
        <v>7.8465517241379308</v>
      </c>
      <c r="AJ46" s="47"/>
      <c r="AK46" s="4"/>
      <c r="AL46" s="58"/>
      <c r="AM46" s="16"/>
      <c r="AN46" s="13"/>
      <c r="AO46" s="18"/>
    </row>
    <row r="47" spans="1:47" ht="15.6">
      <c r="A47" s="47"/>
      <c r="B47" s="251">
        <f>+'Ark1'!C715</f>
        <v>1997</v>
      </c>
      <c r="C47" s="251">
        <f>+'Ark1'!H715</f>
        <v>2</v>
      </c>
      <c r="D47" s="258" t="s">
        <v>7</v>
      </c>
      <c r="E47" s="251">
        <f>+'Ark1'!Q715</f>
        <v>378</v>
      </c>
      <c r="F47" s="252">
        <f t="shared" ref="F47:W47" si="51">+E47-E46</f>
        <v>-57</v>
      </c>
      <c r="G47" s="416">
        <f>+'Ark1'!R715</f>
        <v>3187.75</v>
      </c>
      <c r="H47" s="254">
        <f t="shared" si="51"/>
        <v>-225.5</v>
      </c>
      <c r="I47" s="255">
        <f>+'Ark1'!AG715</f>
        <v>19.090057601125682</v>
      </c>
      <c r="J47" s="256">
        <f t="shared" si="51"/>
        <v>-2.6500226639093327</v>
      </c>
      <c r="K47" s="255">
        <f>+'Ark1'!AH715</f>
        <v>0</v>
      </c>
      <c r="L47" s="97"/>
      <c r="M47" s="256"/>
      <c r="N47" s="175"/>
      <c r="O47" s="257">
        <f>+'Ark1'!S715</f>
        <v>5.1497137479413375</v>
      </c>
      <c r="P47" s="409">
        <f t="shared" si="51"/>
        <v>1.3879031568624529</v>
      </c>
      <c r="Q47" s="436"/>
      <c r="R47" s="409"/>
      <c r="S47" s="404"/>
      <c r="T47" s="257">
        <f>+'Ark1'!T715</f>
        <v>3.6693592659399266</v>
      </c>
      <c r="U47" s="258">
        <f t="shared" si="51"/>
        <v>0.1852898306509787</v>
      </c>
      <c r="V47" s="255">
        <f>+'Ark1'!U715</f>
        <v>16.649141243824037</v>
      </c>
      <c r="W47" s="256">
        <f t="shared" si="51"/>
        <v>0.20548783431696194</v>
      </c>
      <c r="X47" s="253">
        <f>+'Ark1'!W715</f>
        <v>0.53329150654850588</v>
      </c>
      <c r="Y47" s="253">
        <f>+'Ark1'!X715</f>
        <v>51.352835071759074</v>
      </c>
      <c r="Z47" s="253">
        <f>+'Ark1'!Y715</f>
        <v>11.167751548898124</v>
      </c>
      <c r="AA47" s="255">
        <f>+'Ark1'!Z715</f>
        <v>5.3517994506465909</v>
      </c>
      <c r="AB47" s="255">
        <f>+'Ark1'!Z715</f>
        <v>5.3517994506465909</v>
      </c>
      <c r="AC47" s="257">
        <f>+'Ark1'!AA715</f>
        <v>18.643826932263558</v>
      </c>
      <c r="AD47" s="257">
        <f>+'Ark1'!AB715</f>
        <v>2.0032523681753545</v>
      </c>
      <c r="AE47" s="253">
        <f>+'Ark1'!AD715</f>
        <v>55.169005071609917</v>
      </c>
      <c r="AF47" s="253">
        <f>+'Ark1'!AE715</f>
        <v>-18.068823655723723</v>
      </c>
      <c r="AG47" s="253">
        <f>+'Ark1'!AF715</f>
        <v>19.32936165052223</v>
      </c>
      <c r="AH47" s="257">
        <f t="shared" si="49"/>
        <v>3.233022660818718</v>
      </c>
      <c r="AI47" s="253">
        <f t="shared" si="50"/>
        <v>8.4332010582010586</v>
      </c>
      <c r="AJ47" s="47"/>
      <c r="AK47" s="4"/>
      <c r="AL47" s="58"/>
      <c r="AM47" s="16"/>
      <c r="AN47" s="13"/>
      <c r="AO47" s="18"/>
    </row>
    <row r="48" spans="1:47" ht="15.6">
      <c r="A48" s="47"/>
      <c r="B48" s="251">
        <f>+'Ark1'!C716</f>
        <v>1998</v>
      </c>
      <c r="C48" s="251">
        <f>+'Ark1'!H716</f>
        <v>2</v>
      </c>
      <c r="D48" s="258" t="s">
        <v>7</v>
      </c>
      <c r="E48" s="251">
        <f>+'Ark1'!Q716</f>
        <v>353</v>
      </c>
      <c r="F48" s="252">
        <f t="shared" ref="F48:F57" si="52">+E48-E47</f>
        <v>-25</v>
      </c>
      <c r="G48" s="416">
        <f>+'Ark1'!R716</f>
        <v>3232.25</v>
      </c>
      <c r="H48" s="254">
        <f t="shared" ref="H48:H57" si="53">+G48-G47</f>
        <v>44.5</v>
      </c>
      <c r="I48" s="255">
        <f>+'Ark1'!AG716</f>
        <v>21.526666774773105</v>
      </c>
      <c r="J48" s="256">
        <f t="shared" ref="J48:J57" si="54">+I48-I47</f>
        <v>2.4366091736474225</v>
      </c>
      <c r="K48" s="255">
        <f>+'Ark1'!AH716</f>
        <v>0</v>
      </c>
      <c r="L48" s="97"/>
      <c r="M48" s="256"/>
      <c r="N48" s="175"/>
      <c r="O48" s="257">
        <f>+'Ark1'!S716</f>
        <v>4.6128857606930156</v>
      </c>
      <c r="P48" s="409">
        <f t="shared" ref="P48:P57" si="55">+O48-O47</f>
        <v>-0.53682798724832193</v>
      </c>
      <c r="Q48" s="436"/>
      <c r="R48" s="409"/>
      <c r="S48" s="404"/>
      <c r="T48" s="257">
        <f>+'Ark1'!T716</f>
        <v>3.9009977569804311</v>
      </c>
      <c r="U48" s="258">
        <f t="shared" ref="U48:U57" si="56">+T48-T47</f>
        <v>0.23163849104050449</v>
      </c>
      <c r="V48" s="255">
        <f>+'Ark1'!U716</f>
        <v>16.838858380385183</v>
      </c>
      <c r="W48" s="256">
        <f t="shared" ref="W48:W57" si="57">+V48-V47</f>
        <v>0.1897171365611463</v>
      </c>
      <c r="X48" s="253">
        <f>+'Ark1'!W716</f>
        <v>0.27844380849253608</v>
      </c>
      <c r="Y48" s="253">
        <f>+'Ark1'!X716</f>
        <v>54.358419057931762</v>
      </c>
      <c r="Z48" s="253">
        <f>+'Ark1'!Y716</f>
        <v>10.209606311392992</v>
      </c>
      <c r="AA48" s="255">
        <f>+'Ark1'!Z716</f>
        <v>5.1511388432961001</v>
      </c>
      <c r="AB48" s="255">
        <f>+'Ark1'!Z716</f>
        <v>5.1511388432961001</v>
      </c>
      <c r="AC48" s="257">
        <f>+'Ark1'!AA716</f>
        <v>16.595489709370131</v>
      </c>
      <c r="AD48" s="257">
        <f>+'Ark1'!AB716</f>
        <v>2.0249292706749951</v>
      </c>
      <c r="AE48" s="253">
        <f>+'Ark1'!AD716</f>
        <v>51.052163822380386</v>
      </c>
      <c r="AF48" s="253">
        <f>+'Ark1'!AE716</f>
        <v>-17.157142183532379</v>
      </c>
      <c r="AG48" s="253">
        <f>+'Ark1'!AF716</f>
        <v>21.70569965583816</v>
      </c>
      <c r="AH48" s="257">
        <f t="shared" ref="AH48:AH57" si="58">+V48/O48</f>
        <v>3.6503957075788067</v>
      </c>
      <c r="AI48" s="253">
        <f t="shared" ref="AI48:AI57" si="59">+G48/E48</f>
        <v>9.1565155807365439</v>
      </c>
      <c r="AJ48" s="47"/>
      <c r="AK48" s="4"/>
      <c r="AL48" s="58"/>
      <c r="AM48" s="16"/>
      <c r="AN48" s="13"/>
      <c r="AO48" s="18"/>
    </row>
    <row r="49" spans="1:41" ht="15.6">
      <c r="A49" s="47"/>
      <c r="B49" s="251">
        <f>+'Ark1'!C717</f>
        <v>1999</v>
      </c>
      <c r="C49" s="251">
        <f>+'Ark1'!H717</f>
        <v>2</v>
      </c>
      <c r="D49" s="258" t="s">
        <v>7</v>
      </c>
      <c r="E49" s="251">
        <f>+'Ark1'!Q717</f>
        <v>339</v>
      </c>
      <c r="F49" s="252">
        <f t="shared" si="52"/>
        <v>-14</v>
      </c>
      <c r="G49" s="416">
        <f>+'Ark1'!R717</f>
        <v>2987</v>
      </c>
      <c r="H49" s="254">
        <f t="shared" si="53"/>
        <v>-245.25</v>
      </c>
      <c r="I49" s="255">
        <f>+'Ark1'!AG717</f>
        <v>21.972091890646102</v>
      </c>
      <c r="J49" s="256">
        <f t="shared" si="54"/>
        <v>0.44542511587299671</v>
      </c>
      <c r="K49" s="255">
        <f>+'Ark1'!AH717</f>
        <v>6.6956812855708051E-2</v>
      </c>
      <c r="L49" s="97"/>
      <c r="M49" s="255"/>
      <c r="N49" s="175"/>
      <c r="O49" s="257">
        <f>+'Ark1'!S717</f>
        <v>2.9825912286575158</v>
      </c>
      <c r="P49" s="409">
        <f t="shared" si="55"/>
        <v>-1.6302945320354998</v>
      </c>
      <c r="Q49" s="436"/>
      <c r="R49" s="409"/>
      <c r="S49" s="404"/>
      <c r="T49" s="257">
        <f>+'Ark1'!T717</f>
        <v>4.0873786407767003</v>
      </c>
      <c r="U49" s="258">
        <f t="shared" si="56"/>
        <v>0.18638088379626927</v>
      </c>
      <c r="V49" s="255">
        <f>+'Ark1'!U717</f>
        <v>16.916303983930337</v>
      </c>
      <c r="W49" s="256">
        <f t="shared" si="57"/>
        <v>7.7445603545154285E-2</v>
      </c>
      <c r="X49" s="253">
        <f>+'Ark1'!W717</f>
        <v>0.4017408771342485</v>
      </c>
      <c r="Y49" s="253">
        <f>+'Ark1'!X717</f>
        <v>52.929360562437218</v>
      </c>
      <c r="Z49" s="253">
        <f>+'Ark1'!Y717</f>
        <v>10.813525276196852</v>
      </c>
      <c r="AA49" s="255">
        <f>+'Ark1'!Z717</f>
        <v>5.1268089557697341</v>
      </c>
      <c r="AB49" s="255">
        <f>+'Ark1'!Z717</f>
        <v>5.1268089557697341</v>
      </c>
      <c r="AC49" s="257">
        <f>+'Ark1'!AA717</f>
        <v>1.270179563881781</v>
      </c>
      <c r="AD49" s="257">
        <f>+'Ark1'!AB717</f>
        <v>1.9477777139650303</v>
      </c>
      <c r="AE49" s="253">
        <f>+'Ark1'!AD717</f>
        <v>51.933182689904406</v>
      </c>
      <c r="AF49" s="253">
        <f>+'Ark1'!AE717</f>
        <v>56.381445236110153</v>
      </c>
      <c r="AG49" s="253">
        <f>+'Ark1'!AF717</f>
        <v>21.834795321637426</v>
      </c>
      <c r="AH49" s="257">
        <f t="shared" si="58"/>
        <v>5.6716803232685953</v>
      </c>
      <c r="AI49" s="253">
        <f t="shared" si="59"/>
        <v>8.8112094395280227</v>
      </c>
      <c r="AJ49" s="47"/>
      <c r="AK49" s="4"/>
      <c r="AL49" s="58"/>
      <c r="AM49" s="16"/>
      <c r="AN49" s="5"/>
      <c r="AO49" s="18"/>
    </row>
    <row r="50" spans="1:41" ht="15.6">
      <c r="A50" s="47"/>
      <c r="B50" s="251">
        <f>+'Ark1'!C718</f>
        <v>2000</v>
      </c>
      <c r="C50" s="251">
        <f>+'Ark1'!H718</f>
        <v>2</v>
      </c>
      <c r="D50" s="258" t="s">
        <v>7</v>
      </c>
      <c r="E50" s="251">
        <f>+'Ark1'!Q718</f>
        <v>293</v>
      </c>
      <c r="F50" s="252">
        <f t="shared" si="52"/>
        <v>-46</v>
      </c>
      <c r="G50" s="416">
        <f>+'Ark1'!R718</f>
        <v>2585</v>
      </c>
      <c r="H50" s="254">
        <f t="shared" si="53"/>
        <v>-402</v>
      </c>
      <c r="I50" s="255">
        <f>+'Ark1'!AG718</f>
        <v>20.604320312128277</v>
      </c>
      <c r="J50" s="256">
        <f t="shared" si="54"/>
        <v>-1.367771578517825</v>
      </c>
      <c r="K50" s="255">
        <f>+'Ark1'!AH718</f>
        <v>0</v>
      </c>
      <c r="L50" s="97"/>
      <c r="M50" s="255"/>
      <c r="N50" s="175"/>
      <c r="O50" s="257">
        <f>+'Ark1'!S718</f>
        <v>3.025918762088974</v>
      </c>
      <c r="P50" s="409">
        <f t="shared" si="55"/>
        <v>4.3327533431458232E-2</v>
      </c>
      <c r="Q50" s="436"/>
      <c r="R50" s="409"/>
      <c r="S50" s="404"/>
      <c r="T50" s="257">
        <f>+'Ark1'!T718</f>
        <v>3.881624758220501</v>
      </c>
      <c r="U50" s="258">
        <f t="shared" si="56"/>
        <v>-0.20575388255619931</v>
      </c>
      <c r="V50" s="255">
        <f>+'Ark1'!U718</f>
        <v>16.752069632495186</v>
      </c>
      <c r="W50" s="256">
        <f t="shared" si="57"/>
        <v>-0.16423435143515164</v>
      </c>
      <c r="X50" s="253">
        <f>+'Ark1'!W718</f>
        <v>0.69632495164410035</v>
      </c>
      <c r="Y50" s="253">
        <f>+'Ark1'!X718</f>
        <v>52.611218568665393</v>
      </c>
      <c r="Z50" s="253">
        <f>+'Ark1'!Y718</f>
        <v>10.94777562862669</v>
      </c>
      <c r="AA50" s="255">
        <f>+'Ark1'!Z718</f>
        <v>5.1380829210385244</v>
      </c>
      <c r="AB50" s="255">
        <f>+'Ark1'!Z718</f>
        <v>5.1380829210385244</v>
      </c>
      <c r="AC50" s="257">
        <f>+'Ark1'!AA718</f>
        <v>1.3382143249397316</v>
      </c>
      <c r="AD50" s="257">
        <f>+'Ark1'!AB718</f>
        <v>2.0740430597134765</v>
      </c>
      <c r="AE50" s="253">
        <f>+'Ark1'!AD718</f>
        <v>50.157441995196642</v>
      </c>
      <c r="AF50" s="253">
        <f>+'Ark1'!AE718</f>
        <v>55.583214615361086</v>
      </c>
      <c r="AG50" s="253">
        <f>+'Ark1'!AF718</f>
        <v>20.759717314487624</v>
      </c>
      <c r="AH50" s="257">
        <f t="shared" si="58"/>
        <v>5.5361927895678944</v>
      </c>
      <c r="AI50" s="253">
        <f t="shared" si="59"/>
        <v>8.8225255972696246</v>
      </c>
      <c r="AJ50" s="47"/>
      <c r="AK50" s="4"/>
      <c r="AL50" s="58"/>
      <c r="AM50" s="16"/>
      <c r="AN50" s="5"/>
      <c r="AO50" s="18"/>
    </row>
    <row r="51" spans="1:41" ht="15.6">
      <c r="A51" s="47"/>
      <c r="B51" s="251">
        <f>+'Ark1'!C719</f>
        <v>2001</v>
      </c>
      <c r="C51" s="251">
        <f>+'Ark1'!H719</f>
        <v>2</v>
      </c>
      <c r="D51" s="258" t="s">
        <v>7</v>
      </c>
      <c r="E51" s="251">
        <f>+'Ark1'!Q719</f>
        <v>274</v>
      </c>
      <c r="F51" s="252">
        <f t="shared" si="52"/>
        <v>-19</v>
      </c>
      <c r="G51" s="416">
        <f>+'Ark1'!R719</f>
        <v>2701</v>
      </c>
      <c r="H51" s="254">
        <f t="shared" si="53"/>
        <v>116</v>
      </c>
      <c r="I51" s="255">
        <f>+'Ark1'!AG719</f>
        <v>23.61138853308637</v>
      </c>
      <c r="J51" s="256">
        <f t="shared" si="54"/>
        <v>3.007068220958093</v>
      </c>
      <c r="K51" s="255">
        <f>+'Ark1'!AH719</f>
        <v>0.40725657164013329</v>
      </c>
      <c r="L51" s="97"/>
      <c r="M51" s="255"/>
      <c r="N51" s="175"/>
      <c r="O51" s="257">
        <f>+'Ark1'!S719</f>
        <v>3.1721584598296926</v>
      </c>
      <c r="P51" s="409">
        <f t="shared" si="55"/>
        <v>0.14623969774071854</v>
      </c>
      <c r="Q51" s="436"/>
      <c r="R51" s="409"/>
      <c r="S51" s="404"/>
      <c r="T51" s="257">
        <f>+'Ark1'!T719</f>
        <v>3.9207700851536473</v>
      </c>
      <c r="U51" s="258">
        <f t="shared" si="56"/>
        <v>3.9145326933146318E-2</v>
      </c>
      <c r="V51" s="255">
        <f>+'Ark1'!U719</f>
        <v>17.287041836356902</v>
      </c>
      <c r="W51" s="256">
        <f t="shared" si="57"/>
        <v>0.53497220386171662</v>
      </c>
      <c r="X51" s="253">
        <f>+'Ark1'!W719</f>
        <v>0.40725657164013329</v>
      </c>
      <c r="Y51" s="253">
        <f>+'Ark1'!X719</f>
        <v>59.977786005183255</v>
      </c>
      <c r="Z51" s="253">
        <f>+'Ark1'!Y719</f>
        <v>10.95890410958904</v>
      </c>
      <c r="AA51" s="255">
        <f>+'Ark1'!Z719</f>
        <v>5.0131639544170321</v>
      </c>
      <c r="AB51" s="255">
        <f>+'Ark1'!Z719</f>
        <v>5.0131639544170321</v>
      </c>
      <c r="AC51" s="257">
        <f>+'Ark1'!AA719</f>
        <v>1.3000364982458252</v>
      </c>
      <c r="AD51" s="257">
        <f>+'Ark1'!AB719</f>
        <v>2.0685265820727405</v>
      </c>
      <c r="AE51" s="253">
        <f>+'Ark1'!AD719</f>
        <v>46.953218955240814</v>
      </c>
      <c r="AF51" s="253">
        <f>+'Ark1'!AE719</f>
        <v>53.801669288246195</v>
      </c>
      <c r="AG51" s="253">
        <f>+'Ark1'!AF719</f>
        <v>23.230411972133822</v>
      </c>
      <c r="AH51" s="257">
        <f t="shared" si="58"/>
        <v>5.4496148459383749</v>
      </c>
      <c r="AI51" s="253">
        <f t="shared" si="59"/>
        <v>9.8576642335766422</v>
      </c>
      <c r="AJ51" s="47"/>
      <c r="AK51" s="4"/>
      <c r="AL51" s="58"/>
      <c r="AM51" s="16"/>
      <c r="AN51" s="5"/>
      <c r="AO51" s="18"/>
    </row>
    <row r="52" spans="1:41" ht="15.6">
      <c r="A52" s="47"/>
      <c r="B52" s="251">
        <f>+'Ark1'!C720</f>
        <v>2002</v>
      </c>
      <c r="C52" s="251">
        <f>+'Ark1'!H720</f>
        <v>2</v>
      </c>
      <c r="D52" s="258" t="s">
        <v>7</v>
      </c>
      <c r="E52" s="251">
        <f>+'Ark1'!Q720</f>
        <v>281</v>
      </c>
      <c r="F52" s="252">
        <f t="shared" si="52"/>
        <v>7</v>
      </c>
      <c r="G52" s="416">
        <f>+'Ark1'!R720</f>
        <v>2474</v>
      </c>
      <c r="H52" s="254">
        <f t="shared" si="53"/>
        <v>-227</v>
      </c>
      <c r="I52" s="255">
        <f>+'Ark1'!AG720</f>
        <v>18.928372776828873</v>
      </c>
      <c r="J52" s="256">
        <f t="shared" si="54"/>
        <v>-4.6830157562574968</v>
      </c>
      <c r="K52" s="255">
        <f>+'Ark1'!AH720</f>
        <v>0.28294260307194824</v>
      </c>
      <c r="L52" s="97"/>
      <c r="M52" s="255"/>
      <c r="N52" s="175"/>
      <c r="O52" s="257">
        <f>+'Ark1'!S720</f>
        <v>3.1022635408245751</v>
      </c>
      <c r="P52" s="409">
        <f t="shared" si="55"/>
        <v>-6.9894919005117462E-2</v>
      </c>
      <c r="Q52" s="436"/>
      <c r="R52" s="409"/>
      <c r="S52" s="404"/>
      <c r="T52" s="257">
        <f>+'Ark1'!T720</f>
        <v>3.8904607922392889</v>
      </c>
      <c r="U52" s="258">
        <f t="shared" si="56"/>
        <v>-3.0309292914358466E-2</v>
      </c>
      <c r="V52" s="255">
        <f>+'Ark1'!U720</f>
        <v>17.152586903799499</v>
      </c>
      <c r="W52" s="256">
        <f t="shared" si="57"/>
        <v>-0.13445493255740359</v>
      </c>
      <c r="X52" s="253">
        <f>+'Ark1'!W720</f>
        <v>0.72756669361358139</v>
      </c>
      <c r="Y52" s="253">
        <f>+'Ark1'!X720</f>
        <v>55.375909458367005</v>
      </c>
      <c r="Z52" s="253">
        <f>+'Ark1'!Y720</f>
        <v>11.96443007275667</v>
      </c>
      <c r="AA52" s="255">
        <f>+'Ark1'!Z720</f>
        <v>5.2381663392973126</v>
      </c>
      <c r="AB52" s="255">
        <f>+'Ark1'!Z720</f>
        <v>5.2381663392973126</v>
      </c>
      <c r="AC52" s="257">
        <f>+'Ark1'!AA720</f>
        <v>1.2950261362933397</v>
      </c>
      <c r="AD52" s="257">
        <f>+'Ark1'!AB720</f>
        <v>2.1792468341669555</v>
      </c>
      <c r="AE52" s="253">
        <f>+'Ark1'!AD720</f>
        <v>48.565145034504013</v>
      </c>
      <c r="AF52" s="253">
        <f>+'Ark1'!AE720</f>
        <v>58.488516319962983</v>
      </c>
      <c r="AG52" s="253">
        <f>+'Ark1'!AF720</f>
        <v>18.835173201370388</v>
      </c>
      <c r="AH52" s="257">
        <f t="shared" si="58"/>
        <v>5.5290553745928293</v>
      </c>
      <c r="AI52" s="253">
        <f t="shared" si="59"/>
        <v>8.8042704626334523</v>
      </c>
      <c r="AJ52" s="47"/>
      <c r="AK52" s="4"/>
      <c r="AL52" s="58"/>
      <c r="AM52" s="16"/>
      <c r="AN52" s="5"/>
      <c r="AO52" s="18"/>
    </row>
    <row r="53" spans="1:41" ht="15.6">
      <c r="A53" s="47"/>
      <c r="B53" s="251">
        <f>+'Ark1'!C721</f>
        <v>2003</v>
      </c>
      <c r="C53" s="251">
        <f>+'Ark1'!H721</f>
        <v>2</v>
      </c>
      <c r="D53" s="258" t="s">
        <v>7</v>
      </c>
      <c r="E53" s="251">
        <f>+'Ark1'!Q721</f>
        <v>272</v>
      </c>
      <c r="F53" s="252">
        <f t="shared" si="52"/>
        <v>-9</v>
      </c>
      <c r="G53" s="416">
        <f>+'Ark1'!R721</f>
        <v>2789</v>
      </c>
      <c r="H53" s="254">
        <f t="shared" si="53"/>
        <v>315</v>
      </c>
      <c r="I53" s="255">
        <f>+'Ark1'!AG721</f>
        <v>22.873616859095581</v>
      </c>
      <c r="J53" s="256">
        <f t="shared" si="54"/>
        <v>3.9452440822667079</v>
      </c>
      <c r="K53" s="255">
        <f>+'Ark1'!AH721</f>
        <v>0.17927572606669062</v>
      </c>
      <c r="L53" s="97"/>
      <c r="M53" s="255"/>
      <c r="N53" s="175"/>
      <c r="O53" s="257">
        <f>+'Ark1'!S721</f>
        <v>3.3944065973467192</v>
      </c>
      <c r="P53" s="409">
        <f t="shared" si="55"/>
        <v>0.29214305652214412</v>
      </c>
      <c r="Q53" s="436"/>
      <c r="R53" s="409"/>
      <c r="S53" s="404"/>
      <c r="T53" s="257">
        <f>+'Ark1'!T721</f>
        <v>4.0469702402294736</v>
      </c>
      <c r="U53" s="258">
        <f t="shared" si="56"/>
        <v>0.15650944799018474</v>
      </c>
      <c r="V53" s="255">
        <f>+'Ark1'!U721</f>
        <v>17.064431695948301</v>
      </c>
      <c r="W53" s="256">
        <f t="shared" si="57"/>
        <v>-8.8155207851198014E-2</v>
      </c>
      <c r="X53" s="253">
        <f>+'Ark1'!W721</f>
        <v>0.39440659734671929</v>
      </c>
      <c r="Y53" s="253">
        <f>+'Ark1'!X721</f>
        <v>56.185012549300801</v>
      </c>
      <c r="Z53" s="253">
        <f>+'Ark1'!Y721</f>
        <v>9.7167443528146276</v>
      </c>
      <c r="AA53" s="255">
        <f>+'Ark1'!Z721</f>
        <v>4.9737291781619071</v>
      </c>
      <c r="AB53" s="255">
        <f>+'Ark1'!Z721</f>
        <v>4.9737291781619071</v>
      </c>
      <c r="AC53" s="257">
        <f>+'Ark1'!AA721</f>
        <v>1.3354735823320152</v>
      </c>
      <c r="AD53" s="257">
        <f>+'Ark1'!AB721</f>
        <v>2.0982369708856465</v>
      </c>
      <c r="AE53" s="253">
        <f>+'Ark1'!AD721</f>
        <v>46.339163370650702</v>
      </c>
      <c r="AF53" s="253">
        <f>+'Ark1'!AE721</f>
        <v>51.724191139747937</v>
      </c>
      <c r="AG53" s="253">
        <f>+'Ark1'!AF721</f>
        <v>23.539837947332888</v>
      </c>
      <c r="AH53" s="257">
        <f t="shared" si="58"/>
        <v>5.0272208725044694</v>
      </c>
      <c r="AI53" s="253">
        <f t="shared" si="59"/>
        <v>10.253676470588236</v>
      </c>
      <c r="AJ53" s="47"/>
      <c r="AK53" s="4"/>
      <c r="AL53" s="58"/>
      <c r="AM53" s="16"/>
      <c r="AN53" s="5"/>
      <c r="AO53" s="18"/>
    </row>
    <row r="54" spans="1:41" ht="15.6">
      <c r="A54" s="47"/>
      <c r="B54" s="251">
        <f>+'Ark1'!C722</f>
        <v>2004</v>
      </c>
      <c r="C54" s="251">
        <f>+'Ark1'!H722</f>
        <v>2</v>
      </c>
      <c r="D54" s="258" t="s">
        <v>7</v>
      </c>
      <c r="E54" s="251">
        <f>+'Ark1'!Q722</f>
        <v>282</v>
      </c>
      <c r="F54" s="252">
        <f t="shared" si="52"/>
        <v>10</v>
      </c>
      <c r="G54" s="416">
        <f>+'Ark1'!R722</f>
        <v>2774</v>
      </c>
      <c r="H54" s="254">
        <f t="shared" si="53"/>
        <v>-15</v>
      </c>
      <c r="I54" s="255">
        <f>+'Ark1'!AG722</f>
        <v>26.197639422893729</v>
      </c>
      <c r="J54" s="256">
        <f t="shared" si="54"/>
        <v>3.3240225637981489</v>
      </c>
      <c r="K54" s="255">
        <f>+'Ark1'!AH722</f>
        <v>0.25234318673395822</v>
      </c>
      <c r="L54" s="97"/>
      <c r="M54" s="255"/>
      <c r="N54" s="175"/>
      <c r="O54" s="257">
        <f>+'Ark1'!S722</f>
        <v>3.6932227829848601</v>
      </c>
      <c r="P54" s="409">
        <f t="shared" si="55"/>
        <v>0.29881618563814083</v>
      </c>
      <c r="Q54" s="436"/>
      <c r="R54" s="409"/>
      <c r="S54" s="404"/>
      <c r="T54" s="257">
        <f>+'Ark1'!T722</f>
        <v>3.7534246575342474</v>
      </c>
      <c r="U54" s="258">
        <f t="shared" si="56"/>
        <v>-0.29354558269522624</v>
      </c>
      <c r="V54" s="255">
        <f>+'Ark1'!U722</f>
        <v>17.594340302811844</v>
      </c>
      <c r="W54" s="256">
        <f t="shared" si="57"/>
        <v>0.52990860686354324</v>
      </c>
      <c r="X54" s="253">
        <f>+'Ark1'!W722</f>
        <v>0.61283345349675544</v>
      </c>
      <c r="Y54" s="253">
        <f>+'Ark1'!X722</f>
        <v>58.507570295602022</v>
      </c>
      <c r="Z54" s="253">
        <f>+'Ark1'!Y722</f>
        <v>13.121845710165823</v>
      </c>
      <c r="AA54" s="255">
        <f>+'Ark1'!Z722</f>
        <v>5.3356232702767779</v>
      </c>
      <c r="AB54" s="255">
        <f>+'Ark1'!Z722</f>
        <v>5.3356232702767779</v>
      </c>
      <c r="AC54" s="257">
        <f>+'Ark1'!AA722</f>
        <v>1.5060479597997716</v>
      </c>
      <c r="AD54" s="257">
        <f>+'Ark1'!AB722</f>
        <v>2.2796031783967439</v>
      </c>
      <c r="AE54" s="253">
        <f>+'Ark1'!AD722</f>
        <v>44.864632321894995</v>
      </c>
      <c r="AF54" s="253">
        <f>+'Ark1'!AE722</f>
        <v>43.493345759176485</v>
      </c>
      <c r="AG54" s="253">
        <f>+'Ark1'!AF722</f>
        <v>26.530221882172913</v>
      </c>
      <c r="AH54" s="257">
        <f t="shared" si="58"/>
        <v>4.7639531478770181</v>
      </c>
      <c r="AI54" s="253">
        <f t="shared" si="59"/>
        <v>9.836879432624114</v>
      </c>
      <c r="AJ54" s="47"/>
      <c r="AK54" s="4"/>
      <c r="AL54" s="58"/>
      <c r="AM54" s="16"/>
      <c r="AN54" s="5"/>
      <c r="AO54" s="18"/>
    </row>
    <row r="55" spans="1:41" ht="15.6">
      <c r="A55" s="47"/>
      <c r="B55" s="251">
        <f>+'Ark1'!C723</f>
        <v>2005</v>
      </c>
      <c r="C55" s="251">
        <f>+'Ark1'!H723</f>
        <v>2</v>
      </c>
      <c r="D55" s="258" t="s">
        <v>7</v>
      </c>
      <c r="E55" s="251">
        <f>+'Ark1'!Q723</f>
        <v>276</v>
      </c>
      <c r="F55" s="252">
        <f t="shared" si="52"/>
        <v>-6</v>
      </c>
      <c r="G55" s="416">
        <f>+'Ark1'!R723</f>
        <v>3279</v>
      </c>
      <c r="H55" s="254">
        <f t="shared" si="53"/>
        <v>505</v>
      </c>
      <c r="I55" s="255">
        <f>+'Ark1'!AG723</f>
        <v>27.111442555639432</v>
      </c>
      <c r="J55" s="256">
        <f t="shared" si="54"/>
        <v>0.91380313274570213</v>
      </c>
      <c r="K55" s="255">
        <f>+'Ark1'!AH723</f>
        <v>0.39646233607807263</v>
      </c>
      <c r="L55" s="97"/>
      <c r="M55" s="255"/>
      <c r="N55" s="175"/>
      <c r="O55" s="257">
        <f>+'Ark1'!S723</f>
        <v>3.6642268984446473</v>
      </c>
      <c r="P55" s="409">
        <f t="shared" si="55"/>
        <v>-2.8995884540212735E-2</v>
      </c>
      <c r="Q55" s="436"/>
      <c r="R55" s="409"/>
      <c r="S55" s="404"/>
      <c r="T55" s="257">
        <f>+'Ark1'!T723</f>
        <v>3.9149130832570904</v>
      </c>
      <c r="U55" s="258">
        <f t="shared" si="56"/>
        <v>0.16148842572284305</v>
      </c>
      <c r="V55" s="255">
        <f>+'Ark1'!U723</f>
        <v>17.994358035986547</v>
      </c>
      <c r="W55" s="256">
        <f t="shared" si="57"/>
        <v>0.40001773317470324</v>
      </c>
      <c r="X55" s="253">
        <f>+'Ark1'!W723</f>
        <v>0.70143336383043631</v>
      </c>
      <c r="Y55" s="253">
        <f>+'Ark1'!X723</f>
        <v>61.939615736505026</v>
      </c>
      <c r="Z55" s="253">
        <f>+'Ark1'!Y723</f>
        <v>13.174748398902102</v>
      </c>
      <c r="AA55" s="255">
        <f>+'Ark1'!Z723</f>
        <v>5.0578991580051937</v>
      </c>
      <c r="AB55" s="255">
        <f>+'Ark1'!Z723</f>
        <v>5.0578991580051937</v>
      </c>
      <c r="AC55" s="257">
        <f>+'Ark1'!AA723</f>
        <v>1.5747428778041013</v>
      </c>
      <c r="AD55" s="257">
        <f>+'Ark1'!AB723</f>
        <v>2.2476486816188923</v>
      </c>
      <c r="AE55" s="253">
        <f>+'Ark1'!AD723</f>
        <v>42.306408926853294</v>
      </c>
      <c r="AF55" s="253">
        <f>+'Ark1'!AE723</f>
        <v>51.993468185695313</v>
      </c>
      <c r="AG55" s="253">
        <f>+'Ark1'!AF723</f>
        <v>27.108134920634921</v>
      </c>
      <c r="AH55" s="257">
        <f t="shared" si="58"/>
        <v>4.9108198085726089</v>
      </c>
      <c r="AI55" s="253">
        <f t="shared" si="59"/>
        <v>11.880434782608695</v>
      </c>
      <c r="AJ55" s="47"/>
      <c r="AK55" s="4"/>
      <c r="AL55" s="58"/>
      <c r="AM55" s="16"/>
      <c r="AN55" s="5"/>
      <c r="AO55" s="18"/>
    </row>
    <row r="56" spans="1:41" ht="15.6">
      <c r="A56" s="47"/>
      <c r="B56" s="251">
        <f>+'Ark1'!C724</f>
        <v>2006</v>
      </c>
      <c r="C56" s="251">
        <f>+'Ark1'!H724</f>
        <v>2</v>
      </c>
      <c r="D56" s="258" t="s">
        <v>7</v>
      </c>
      <c r="E56" s="251">
        <f>+'Ark1'!Q724</f>
        <v>273</v>
      </c>
      <c r="F56" s="252">
        <f t="shared" si="52"/>
        <v>-3</v>
      </c>
      <c r="G56" s="416">
        <f>+'Ark1'!R724</f>
        <v>3747</v>
      </c>
      <c r="H56" s="254">
        <f t="shared" si="53"/>
        <v>468</v>
      </c>
      <c r="I56" s="255">
        <f>+'Ark1'!AG724</f>
        <v>27.376017260701524</v>
      </c>
      <c r="J56" s="256">
        <f t="shared" si="54"/>
        <v>0.26457470506209191</v>
      </c>
      <c r="K56" s="255">
        <f>+'Ark1'!AH724</f>
        <v>5.3376034160661875E-2</v>
      </c>
      <c r="L56" s="97"/>
      <c r="M56" s="255"/>
      <c r="N56" s="175"/>
      <c r="O56" s="257">
        <f>+'Ark1'!S724</f>
        <v>3.5695222844942625</v>
      </c>
      <c r="P56" s="409">
        <f t="shared" si="55"/>
        <v>-9.4704613950384875E-2</v>
      </c>
      <c r="Q56" s="436"/>
      <c r="R56" s="409"/>
      <c r="S56" s="404"/>
      <c r="T56" s="257">
        <f>+'Ark1'!T724</f>
        <v>3.9554310114758473</v>
      </c>
      <c r="U56" s="258">
        <f t="shared" si="56"/>
        <v>4.0517928218756882E-2</v>
      </c>
      <c r="V56" s="255">
        <f>+'Ark1'!U724</f>
        <v>17.439151321056858</v>
      </c>
      <c r="W56" s="256">
        <f t="shared" si="57"/>
        <v>-0.55520671492968887</v>
      </c>
      <c r="X56" s="253">
        <f>+'Ark1'!W724</f>
        <v>0.69388844408860439</v>
      </c>
      <c r="Y56" s="253">
        <f>+'Ark1'!X724</f>
        <v>56.204963971176952</v>
      </c>
      <c r="Z56" s="253">
        <f>+'Ark1'!Y724</f>
        <v>12.436615959434215</v>
      </c>
      <c r="AA56" s="255">
        <f>+'Ark1'!Z724</f>
        <v>4.998688018454903</v>
      </c>
      <c r="AB56" s="255">
        <f>+'Ark1'!Z724</f>
        <v>4.998688018454903</v>
      </c>
      <c r="AC56" s="257">
        <f>+'Ark1'!AA724</f>
        <v>1.5381145890868453</v>
      </c>
      <c r="AD56" s="257">
        <f>+'Ark1'!AB724</f>
        <v>2.1303628684190477</v>
      </c>
      <c r="AE56" s="253">
        <f>+'Ark1'!AD724</f>
        <v>47.901603715021722</v>
      </c>
      <c r="AF56" s="253">
        <f>+'Ark1'!AE724</f>
        <v>52.705122697971568</v>
      </c>
      <c r="AG56" s="253">
        <f>+'Ark1'!AF724</f>
        <v>27.931420052180396</v>
      </c>
      <c r="AH56" s="257">
        <f t="shared" si="58"/>
        <v>4.8855700934579467</v>
      </c>
      <c r="AI56" s="253">
        <f t="shared" si="59"/>
        <v>13.725274725274724</v>
      </c>
      <c r="AJ56" s="47"/>
      <c r="AK56" s="4"/>
      <c r="AL56" s="58"/>
      <c r="AM56" s="16"/>
      <c r="AN56" s="5"/>
      <c r="AO56" s="18"/>
    </row>
    <row r="57" spans="1:41" ht="15.6">
      <c r="A57" s="47"/>
      <c r="B57" s="251">
        <f>+'Ark1'!C725</f>
        <v>2007</v>
      </c>
      <c r="C57" s="251">
        <f>+'Ark1'!H725</f>
        <v>2</v>
      </c>
      <c r="D57" s="258" t="s">
        <v>7</v>
      </c>
      <c r="E57" s="251">
        <f>+'Ark1'!Q725</f>
        <v>280</v>
      </c>
      <c r="F57" s="252">
        <f t="shared" si="52"/>
        <v>7</v>
      </c>
      <c r="G57" s="416">
        <f>+'Ark1'!R725</f>
        <v>3684</v>
      </c>
      <c r="H57" s="254">
        <f t="shared" si="53"/>
        <v>-63</v>
      </c>
      <c r="I57" s="255">
        <f>+'Ark1'!AG725</f>
        <v>30.258863142872265</v>
      </c>
      <c r="J57" s="256">
        <f t="shared" si="54"/>
        <v>2.8828458821707414</v>
      </c>
      <c r="K57" s="255">
        <f>+'Ark1'!AH725</f>
        <v>0.21715526601520088</v>
      </c>
      <c r="L57" s="97"/>
      <c r="M57" s="255"/>
      <c r="N57" s="175"/>
      <c r="O57" s="257">
        <f>+'Ark1'!S725</f>
        <v>3.8607491856677529</v>
      </c>
      <c r="P57" s="409">
        <f t="shared" si="55"/>
        <v>0.29122690117349048</v>
      </c>
      <c r="Q57" s="436"/>
      <c r="R57" s="409"/>
      <c r="S57" s="404"/>
      <c r="T57" s="257">
        <f>+'Ark1'!T725</f>
        <v>4.0309446254071659</v>
      </c>
      <c r="U57" s="258">
        <f t="shared" si="56"/>
        <v>7.5513613931318613E-2</v>
      </c>
      <c r="V57" s="255">
        <f>+'Ark1'!U725</f>
        <v>17.680293159609111</v>
      </c>
      <c r="W57" s="256">
        <f t="shared" si="57"/>
        <v>0.24114183855225235</v>
      </c>
      <c r="X57" s="253">
        <f>+'Ark1'!W725</f>
        <v>0.62432138979370255</v>
      </c>
      <c r="Y57" s="253">
        <f>+'Ark1'!X725</f>
        <v>57.844733984799127</v>
      </c>
      <c r="Z57" s="253">
        <f>+'Ark1'!Y725</f>
        <v>13.029315960912051</v>
      </c>
      <c r="AA57" s="255">
        <f>+'Ark1'!Z725</f>
        <v>5.1598163743690337</v>
      </c>
      <c r="AB57" s="255">
        <f>+'Ark1'!Z725</f>
        <v>5.1598163743690337</v>
      </c>
      <c r="AC57" s="257">
        <f>+'Ark1'!AA725</f>
        <v>1.6640776034865397</v>
      </c>
      <c r="AD57" s="257">
        <f>+'Ark1'!AB725</f>
        <v>2.1014234558764202</v>
      </c>
      <c r="AE57" s="253">
        <f>+'Ark1'!AD725</f>
        <v>44.233176688689696</v>
      </c>
      <c r="AF57" s="253">
        <f>+'Ark1'!AE725</f>
        <v>44.391906858790797</v>
      </c>
      <c r="AG57" s="253">
        <f>+'Ark1'!AF725</f>
        <v>30.720480320213479</v>
      </c>
      <c r="AH57" s="257">
        <f t="shared" si="58"/>
        <v>4.5794979962033295</v>
      </c>
      <c r="AI57" s="253">
        <f t="shared" si="59"/>
        <v>13.157142857142857</v>
      </c>
      <c r="AJ57" s="47"/>
      <c r="AK57" s="4"/>
      <c r="AL57" s="58"/>
      <c r="AM57" s="16"/>
      <c r="AN57" s="5"/>
      <c r="AO57" s="18"/>
    </row>
    <row r="58" spans="1:41" ht="15.6">
      <c r="A58" s="47"/>
      <c r="B58" s="251">
        <f>+'Ark1'!C726</f>
        <v>2008</v>
      </c>
      <c r="C58" s="251">
        <f>+'Ark1'!H726</f>
        <v>2</v>
      </c>
      <c r="D58" s="258" t="s">
        <v>7</v>
      </c>
      <c r="E58" s="251">
        <f>+'Ark1'!Q726</f>
        <v>260</v>
      </c>
      <c r="F58" s="252">
        <f t="shared" ref="F58:F65" si="60">+E58-E57</f>
        <v>-20</v>
      </c>
      <c r="G58" s="416">
        <f>+'Ark1'!R726</f>
        <v>3474</v>
      </c>
      <c r="H58" s="254">
        <f t="shared" ref="H58:H65" si="61">+G58-G57</f>
        <v>-210</v>
      </c>
      <c r="I58" s="255">
        <f>+'Ark1'!AG726</f>
        <v>27.737709986340796</v>
      </c>
      <c r="J58" s="256">
        <f t="shared" ref="J58:J65" si="62">+I58-I57</f>
        <v>-2.5211531565314687</v>
      </c>
      <c r="K58" s="255">
        <f>+'Ark1'!AH726</f>
        <v>0.1439263097294185</v>
      </c>
      <c r="L58" s="97"/>
      <c r="M58" s="255"/>
      <c r="N58" s="175"/>
      <c r="O58" s="257">
        <f>+'Ark1'!S726</f>
        <v>4.2766263672999427</v>
      </c>
      <c r="P58" s="409">
        <f t="shared" ref="P58:P65" si="63">+O58-O57</f>
        <v>0.41587718163218979</v>
      </c>
      <c r="Q58" s="436"/>
      <c r="R58" s="409"/>
      <c r="S58" s="404"/>
      <c r="T58" s="257">
        <f>+'Ark1'!T726</f>
        <v>4.4645941278065626</v>
      </c>
      <c r="U58" s="258">
        <f t="shared" ref="U58:U65" si="64">+T58-T57</f>
        <v>0.4336495023993967</v>
      </c>
      <c r="V58" s="255">
        <f>+'Ark1'!U726</f>
        <v>18.904231433506027</v>
      </c>
      <c r="W58" s="256">
        <f t="shared" ref="W58:W65" si="65">+V58-V57</f>
        <v>1.2239382738969162</v>
      </c>
      <c r="X58" s="253">
        <f>+'Ark1'!W726</f>
        <v>1.0362694300518138</v>
      </c>
      <c r="Y58" s="253">
        <f>+'Ark1'!X726</f>
        <v>69.228554979850301</v>
      </c>
      <c r="Z58" s="253">
        <f>+'Ark1'!Y726</f>
        <v>18.911917098445596</v>
      </c>
      <c r="AA58" s="255">
        <f>+'Ark1'!Z726</f>
        <v>5.3622083144413395</v>
      </c>
      <c r="AB58" s="255">
        <f>+'Ark1'!Z726</f>
        <v>5.3622083144413395</v>
      </c>
      <c r="AC58" s="257">
        <f>+'Ark1'!AA726</f>
        <v>1.6581094710970801</v>
      </c>
      <c r="AD58" s="257">
        <f>+'Ark1'!AB726</f>
        <v>2.1718183127173174</v>
      </c>
      <c r="AE58" s="253">
        <f>+'Ark1'!AD726</f>
        <v>52.310376731787187</v>
      </c>
      <c r="AF58" s="253">
        <f>+'Ark1'!AE726</f>
        <v>52.233306884474814</v>
      </c>
      <c r="AG58" s="253">
        <f>+'Ark1'!AF726</f>
        <v>27.234242709313261</v>
      </c>
      <c r="AH58" s="257">
        <f t="shared" ref="AH58:AH65" si="66">+V58/O58</f>
        <v>4.4203607726997332</v>
      </c>
      <c r="AI58" s="253">
        <f t="shared" ref="AI58:AI65" si="67">+G58/E58</f>
        <v>13.361538461538462</v>
      </c>
      <c r="AJ58" s="47"/>
      <c r="AK58" s="4"/>
      <c r="AL58" s="58"/>
      <c r="AM58" s="16"/>
      <c r="AN58" s="5"/>
      <c r="AO58" s="18"/>
    </row>
    <row r="59" spans="1:41" ht="15.6">
      <c r="A59" s="47"/>
      <c r="B59" s="251">
        <f>+'Ark1'!C727</f>
        <v>2009</v>
      </c>
      <c r="C59" s="251">
        <f>+'Ark1'!H727</f>
        <v>2</v>
      </c>
      <c r="D59" s="258" t="s">
        <v>7</v>
      </c>
      <c r="E59" s="251">
        <f>+'Ark1'!Q727</f>
        <v>276</v>
      </c>
      <c r="F59" s="252">
        <f t="shared" si="60"/>
        <v>16</v>
      </c>
      <c r="G59" s="416">
        <f>+'Ark1'!R727</f>
        <v>3601</v>
      </c>
      <c r="H59" s="254">
        <f t="shared" si="61"/>
        <v>127</v>
      </c>
      <c r="I59" s="255">
        <f>+'Ark1'!AG727</f>
        <v>31.43289920750734</v>
      </c>
      <c r="J59" s="256">
        <f t="shared" si="62"/>
        <v>3.6951892211665438</v>
      </c>
      <c r="K59" s="255">
        <f>+'Ark1'!AH727</f>
        <v>0.30547070258261599</v>
      </c>
      <c r="L59" s="97"/>
      <c r="M59" s="255"/>
      <c r="N59" s="175"/>
      <c r="O59" s="257">
        <f>+'Ark1'!S727</f>
        <v>4.4537628436545402</v>
      </c>
      <c r="P59" s="409">
        <f t="shared" si="63"/>
        <v>0.17713647635459751</v>
      </c>
      <c r="Q59" s="436"/>
      <c r="R59" s="409"/>
      <c r="S59" s="404"/>
      <c r="T59" s="257">
        <f>+'Ark1'!T727</f>
        <v>4.7356289919466805</v>
      </c>
      <c r="U59" s="258">
        <f t="shared" si="64"/>
        <v>0.2710348641401179</v>
      </c>
      <c r="V59" s="255">
        <f>+'Ark1'!U727</f>
        <v>19.057345181893886</v>
      </c>
      <c r="W59" s="256">
        <f t="shared" si="65"/>
        <v>0.15311374838785952</v>
      </c>
      <c r="X59" s="253">
        <f>+'Ark1'!W727</f>
        <v>1.8050541516245484</v>
      </c>
      <c r="Y59" s="253">
        <f>+'Ark1'!X727</f>
        <v>67.89780616495419</v>
      </c>
      <c r="Z59" s="253">
        <f>+'Ark1'!Y727</f>
        <v>20.216606498194945</v>
      </c>
      <c r="AA59" s="255">
        <f>+'Ark1'!Z727</f>
        <v>5.7018758324668681</v>
      </c>
      <c r="AB59" s="255">
        <f>+'Ark1'!Z727</f>
        <v>5.7018758324668681</v>
      </c>
      <c r="AC59" s="257">
        <f>+'Ark1'!AA727</f>
        <v>1.7273589140530348</v>
      </c>
      <c r="AD59" s="257">
        <f>+'Ark1'!AB727</f>
        <v>2.0465506502655981</v>
      </c>
      <c r="AE59" s="253">
        <f>+'Ark1'!AD727</f>
        <v>50.06720062148451</v>
      </c>
      <c r="AF59" s="253">
        <f>+'Ark1'!AE727</f>
        <v>54.532485564052813</v>
      </c>
      <c r="AG59" s="253">
        <f>+'Ark1'!AF727</f>
        <v>31.373061508973688</v>
      </c>
      <c r="AH59" s="257">
        <f t="shared" si="66"/>
        <v>4.2789312881905408</v>
      </c>
      <c r="AI59" s="253">
        <f t="shared" si="67"/>
        <v>13.047101449275363</v>
      </c>
      <c r="AJ59" s="47"/>
      <c r="AK59" s="4"/>
      <c r="AL59" s="16"/>
      <c r="AM59" s="16"/>
      <c r="AN59" s="5"/>
      <c r="AO59" s="18"/>
    </row>
    <row r="60" spans="1:41" ht="15.6">
      <c r="A60" s="47"/>
      <c r="B60" s="251">
        <f>+'Ark1'!C728</f>
        <v>2010</v>
      </c>
      <c r="C60" s="251">
        <f>+'Ark1'!H728</f>
        <v>2</v>
      </c>
      <c r="D60" s="258" t="s">
        <v>7</v>
      </c>
      <c r="E60" s="251">
        <f>+'Ark1'!Q728</f>
        <v>308</v>
      </c>
      <c r="F60" s="252">
        <f t="shared" si="60"/>
        <v>32</v>
      </c>
      <c r="G60" s="416">
        <f>+'Ark1'!R728</f>
        <v>3837.63</v>
      </c>
      <c r="H60" s="254">
        <f t="shared" si="61"/>
        <v>236.63000000000011</v>
      </c>
      <c r="I60" s="255">
        <f>+'Ark1'!AG728</f>
        <v>31.272292686280249</v>
      </c>
      <c r="J60" s="256">
        <f t="shared" si="62"/>
        <v>-0.16060652122709129</v>
      </c>
      <c r="K60" s="255">
        <f>+'Ark1'!AH728</f>
        <v>0.49509723449107912</v>
      </c>
      <c r="L60" s="97"/>
      <c r="M60" s="255"/>
      <c r="N60" s="175"/>
      <c r="O60" s="257">
        <f>+'Ark1'!S728</f>
        <v>4.4184197017430042</v>
      </c>
      <c r="P60" s="409">
        <f t="shared" si="63"/>
        <v>-3.534314191153598E-2</v>
      </c>
      <c r="Q60" s="436"/>
      <c r="R60" s="409"/>
      <c r="S60" s="404"/>
      <c r="T60" s="257">
        <f>+'Ark1'!T728</f>
        <v>4.3144492824998757</v>
      </c>
      <c r="U60" s="258">
        <f t="shared" si="64"/>
        <v>-0.42117970944680483</v>
      </c>
      <c r="V60" s="255">
        <f>+'Ark1'!U728</f>
        <v>18.491725361746681</v>
      </c>
      <c r="W60" s="256">
        <f t="shared" si="65"/>
        <v>-0.56561982014720513</v>
      </c>
      <c r="X60" s="253">
        <f>+'Ark1'!W728</f>
        <v>1.3289452083707916</v>
      </c>
      <c r="Y60" s="253">
        <f>+'Ark1'!X728</f>
        <v>65.483123698741139</v>
      </c>
      <c r="Z60" s="253">
        <f>+'Ark1'!Y728</f>
        <v>17.22417221045281</v>
      </c>
      <c r="AA60" s="255">
        <f>+'Ark1'!Z728</f>
        <v>5.3915443035024335</v>
      </c>
      <c r="AB60" s="255">
        <f>+'Ark1'!Z728</f>
        <v>5.3915443035024335</v>
      </c>
      <c r="AC60" s="257">
        <f>+'Ark1'!AA728</f>
        <v>1.7902544791487307</v>
      </c>
      <c r="AD60" s="257">
        <f>+'Ark1'!AB728</f>
        <v>2.1039120400528928</v>
      </c>
      <c r="AE60" s="253">
        <f>+'Ark1'!AD728</f>
        <v>47.617207254801841</v>
      </c>
      <c r="AF60" s="253">
        <f>+'Ark1'!AE728</f>
        <v>54.443620834157848</v>
      </c>
      <c r="AG60" s="253">
        <f>+'Ark1'!AF728</f>
        <v>32.361495383530809</v>
      </c>
      <c r="AH60" s="257">
        <f t="shared" si="66"/>
        <v>4.1851446014628166</v>
      </c>
      <c r="AI60" s="253">
        <f t="shared" si="67"/>
        <v>12.459837662337662</v>
      </c>
      <c r="AJ60" s="47"/>
      <c r="AK60" s="4"/>
      <c r="AL60" s="16"/>
      <c r="AM60" s="16"/>
      <c r="AN60" s="5"/>
      <c r="AO60" s="18"/>
    </row>
    <row r="61" spans="1:41" ht="15.6">
      <c r="A61" s="47"/>
      <c r="B61" s="251">
        <f>+'Ark1'!C729</f>
        <v>2011</v>
      </c>
      <c r="C61" s="251">
        <f>+'Ark1'!H729</f>
        <v>2</v>
      </c>
      <c r="D61" s="258" t="s">
        <v>7</v>
      </c>
      <c r="E61" s="251">
        <f>+'Ark1'!Q729</f>
        <v>274</v>
      </c>
      <c r="F61" s="252">
        <f t="shared" si="60"/>
        <v>-34</v>
      </c>
      <c r="G61" s="416">
        <f>+'Ark1'!R729</f>
        <v>3173</v>
      </c>
      <c r="H61" s="254">
        <f t="shared" si="61"/>
        <v>-664.63000000000011</v>
      </c>
      <c r="I61" s="255">
        <f>+'Ark1'!AG729</f>
        <v>30.663874034993334</v>
      </c>
      <c r="J61" s="256">
        <f t="shared" si="62"/>
        <v>-0.60841865128691452</v>
      </c>
      <c r="K61" s="255">
        <f>+'Ark1'!AH729</f>
        <v>0.53577056413488799</v>
      </c>
      <c r="L61" s="97"/>
      <c r="M61" s="255"/>
      <c r="N61" s="175"/>
      <c r="O61" s="257">
        <f>+'Ark1'!S729</f>
        <v>4.5332492908919004</v>
      </c>
      <c r="P61" s="409">
        <f t="shared" si="63"/>
        <v>0.11482958914889618</v>
      </c>
      <c r="Q61" s="436"/>
      <c r="R61" s="409"/>
      <c r="S61" s="404"/>
      <c r="T61" s="257">
        <f>+'Ark1'!T729</f>
        <v>4.3633785061456036</v>
      </c>
      <c r="U61" s="258">
        <f t="shared" si="64"/>
        <v>4.8929223645727937E-2</v>
      </c>
      <c r="V61" s="255">
        <f>+'Ark1'!U729</f>
        <v>18.377749763630622</v>
      </c>
      <c r="W61" s="256">
        <f t="shared" si="65"/>
        <v>-0.11397559811605973</v>
      </c>
      <c r="X61" s="253">
        <f>+'Ark1'!W729</f>
        <v>1.3236684525685471</v>
      </c>
      <c r="Y61" s="253">
        <f>+'Ark1'!X729</f>
        <v>63.662149385439641</v>
      </c>
      <c r="Z61" s="253">
        <f>+'Ark1'!Y729</f>
        <v>17.995587771824773</v>
      </c>
      <c r="AA61" s="255">
        <f>+'Ark1'!Z729</f>
        <v>5.6310574872974701</v>
      </c>
      <c r="AB61" s="255">
        <f>+'Ark1'!Z729</f>
        <v>5.6310574872974701</v>
      </c>
      <c r="AC61" s="257">
        <f>+'Ark1'!AA729</f>
        <v>1.7667073970323814</v>
      </c>
      <c r="AD61" s="257">
        <f>+'Ark1'!AB729</f>
        <v>2.2794125521414039</v>
      </c>
      <c r="AE61" s="253">
        <f>+'Ark1'!AD729</f>
        <v>51.948161720680361</v>
      </c>
      <c r="AF61" s="253">
        <f>+'Ark1'!AE729</f>
        <v>44.828868349067697</v>
      </c>
      <c r="AG61" s="253">
        <f>+'Ark1'!AF729</f>
        <v>31.838250050170572</v>
      </c>
      <c r="AH61" s="257">
        <f t="shared" si="66"/>
        <v>4.0539905450500529</v>
      </c>
      <c r="AI61" s="253">
        <f t="shared" si="67"/>
        <v>11.58029197080292</v>
      </c>
      <c r="AJ61" s="47"/>
      <c r="AK61" s="4"/>
      <c r="AL61" s="16"/>
      <c r="AM61" s="16"/>
      <c r="AN61" s="5"/>
      <c r="AO61" s="18"/>
    </row>
    <row r="62" spans="1:41" ht="15.6">
      <c r="A62" s="47"/>
      <c r="B62" s="251">
        <f>+'Ark1'!C730</f>
        <v>2012</v>
      </c>
      <c r="C62" s="251">
        <f>+'Ark1'!H730</f>
        <v>2</v>
      </c>
      <c r="D62" s="258" t="s">
        <v>7</v>
      </c>
      <c r="E62" s="251">
        <f>+'Ark1'!Q730</f>
        <v>280</v>
      </c>
      <c r="F62" s="252">
        <f t="shared" si="60"/>
        <v>6</v>
      </c>
      <c r="G62" s="416">
        <f>+'Ark1'!R730</f>
        <v>4355</v>
      </c>
      <c r="H62" s="254">
        <f t="shared" si="61"/>
        <v>1182</v>
      </c>
      <c r="I62" s="255">
        <f>+'Ark1'!AG730</f>
        <v>36.98950472017107</v>
      </c>
      <c r="J62" s="256">
        <f t="shared" si="62"/>
        <v>6.3256306851777353</v>
      </c>
      <c r="K62" s="255">
        <f>+'Ark1'!AH730</f>
        <v>0.48220436280137774</v>
      </c>
      <c r="L62" s="97"/>
      <c r="M62" s="255"/>
      <c r="N62" s="175"/>
      <c r="O62" s="257">
        <f>+'Ark1'!S730</f>
        <v>4.9092996555683124</v>
      </c>
      <c r="P62" s="409">
        <f t="shared" si="63"/>
        <v>0.37605036467641195</v>
      </c>
      <c r="Q62" s="436"/>
      <c r="R62" s="409"/>
      <c r="S62" s="404"/>
      <c r="T62" s="257">
        <f>+'Ark1'!T730</f>
        <v>5.0431687715269806</v>
      </c>
      <c r="U62" s="258">
        <f t="shared" si="64"/>
        <v>0.67979026538137699</v>
      </c>
      <c r="V62" s="255">
        <f>+'Ark1'!U730</f>
        <v>18.839931113662502</v>
      </c>
      <c r="W62" s="256">
        <f t="shared" si="65"/>
        <v>0.4621813500318801</v>
      </c>
      <c r="X62" s="253">
        <f>+'Ark1'!W730</f>
        <v>1.9058553386911596</v>
      </c>
      <c r="Y62" s="253">
        <f>+'Ark1'!X730</f>
        <v>67.646383467278994</v>
      </c>
      <c r="Z62" s="253">
        <f>+'Ark1'!Y730</f>
        <v>18.783008036739375</v>
      </c>
      <c r="AA62" s="255">
        <f>+'Ark1'!Z730</f>
        <v>5.4911799852268315</v>
      </c>
      <c r="AB62" s="255">
        <f>+'Ark1'!Z730</f>
        <v>5.4911799852268315</v>
      </c>
      <c r="AC62" s="257">
        <f>+'Ark1'!AA730</f>
        <v>1.6933159178641739</v>
      </c>
      <c r="AD62" s="257">
        <f>+'Ark1'!AB730</f>
        <v>2.1575108053206353</v>
      </c>
      <c r="AE62" s="253">
        <f>+'Ark1'!AD730</f>
        <v>54.575723933606632</v>
      </c>
      <c r="AF62" s="253">
        <f>+'Ark1'!AE730</f>
        <v>47.944025550190737</v>
      </c>
      <c r="AG62" s="253">
        <f>+'Ark1'!AF730</f>
        <v>37.731762259573742</v>
      </c>
      <c r="AH62" s="257">
        <f t="shared" si="66"/>
        <v>3.8376005612722262</v>
      </c>
      <c r="AI62" s="253">
        <f t="shared" si="67"/>
        <v>15.553571428571429</v>
      </c>
      <c r="AJ62" s="47"/>
      <c r="AK62" s="4"/>
      <c r="AL62" s="16"/>
      <c r="AM62" s="16"/>
      <c r="AN62" s="5"/>
      <c r="AO62" s="18"/>
    </row>
    <row r="63" spans="1:41" ht="15.6">
      <c r="A63" s="47"/>
      <c r="B63" s="251">
        <f>+'Ark1'!C731</f>
        <v>2013</v>
      </c>
      <c r="C63" s="251">
        <f>+'Ark1'!H731</f>
        <v>2</v>
      </c>
      <c r="D63" s="258" t="s">
        <v>7</v>
      </c>
      <c r="E63" s="251">
        <f>+'Ark1'!Q731</f>
        <v>273</v>
      </c>
      <c r="F63" s="252">
        <f t="shared" si="60"/>
        <v>-7</v>
      </c>
      <c r="G63" s="416">
        <f>+'Ark1'!R731</f>
        <v>4242</v>
      </c>
      <c r="H63" s="254">
        <f t="shared" si="61"/>
        <v>-113</v>
      </c>
      <c r="I63" s="255">
        <f>+'Ark1'!AG731</f>
        <v>30.186328289343624</v>
      </c>
      <c r="J63" s="256">
        <f t="shared" si="62"/>
        <v>-6.8031764308274454</v>
      </c>
      <c r="K63" s="255">
        <f>+'Ark1'!AH731</f>
        <v>1.98019801980198</v>
      </c>
      <c r="L63" s="97"/>
      <c r="M63" s="255"/>
      <c r="N63" s="175"/>
      <c r="O63" s="257">
        <f>+'Ark1'!S731</f>
        <v>5.0297029702970306</v>
      </c>
      <c r="P63" s="409">
        <f t="shared" si="63"/>
        <v>0.12040331472871824</v>
      </c>
      <c r="Q63" s="436"/>
      <c r="R63" s="409"/>
      <c r="S63" s="404"/>
      <c r="T63" s="257">
        <f>+'Ark1'!T731</f>
        <v>5.1404997642621399</v>
      </c>
      <c r="U63" s="258">
        <f t="shared" si="64"/>
        <v>9.7330992735159327E-2</v>
      </c>
      <c r="V63" s="255">
        <f>+'Ark1'!U731</f>
        <v>19.383451202263025</v>
      </c>
      <c r="W63" s="256">
        <f t="shared" si="65"/>
        <v>0.54352008860052337</v>
      </c>
      <c r="X63" s="253">
        <f>+'Ark1'!W731</f>
        <v>2.239509665252239</v>
      </c>
      <c r="Y63" s="253">
        <f>+'Ark1'!X731</f>
        <v>72.512965582272514</v>
      </c>
      <c r="Z63" s="253">
        <f>+'Ark1'!Y731</f>
        <v>22.34794908062235</v>
      </c>
      <c r="AA63" s="255">
        <f>+'Ark1'!Z731</f>
        <v>5.5659298652665914</v>
      </c>
      <c r="AB63" s="255">
        <f>+'Ark1'!Z731</f>
        <v>5.5659298652665914</v>
      </c>
      <c r="AC63" s="257">
        <f>+'Ark1'!AA731</f>
        <v>1.7748211075022982</v>
      </c>
      <c r="AD63" s="257">
        <f>+'Ark1'!AB731</f>
        <v>2.2157478327626112</v>
      </c>
      <c r="AE63" s="253">
        <f>+'Ark1'!AD731</f>
        <v>56.708004377274442</v>
      </c>
      <c r="AF63" s="253">
        <f>+'Ark1'!AE731</f>
        <v>51.920318759638249</v>
      </c>
      <c r="AG63" s="253">
        <f>+'Ark1'!AF731</f>
        <v>29.9830364715861</v>
      </c>
      <c r="AH63" s="257">
        <f t="shared" si="66"/>
        <v>3.8537964004499314</v>
      </c>
      <c r="AI63" s="253">
        <f t="shared" si="67"/>
        <v>15.538461538461538</v>
      </c>
      <c r="AJ63" s="47"/>
      <c r="AK63" s="4"/>
      <c r="AL63" s="16"/>
      <c r="AM63" s="16"/>
      <c r="AN63" s="5"/>
      <c r="AO63" s="18"/>
    </row>
    <row r="64" spans="1:41" ht="15.6">
      <c r="A64" s="47"/>
      <c r="B64" s="251">
        <f>+'Ark1'!C732</f>
        <v>2014</v>
      </c>
      <c r="C64" s="251">
        <f>+'Ark1'!H732</f>
        <v>2</v>
      </c>
      <c r="D64" s="258" t="s">
        <v>7</v>
      </c>
      <c r="E64" s="251">
        <f>+'Ark1'!Q732</f>
        <v>252</v>
      </c>
      <c r="F64" s="252">
        <f t="shared" si="60"/>
        <v>-21</v>
      </c>
      <c r="G64" s="416">
        <f>+'Ark1'!R732</f>
        <v>3025</v>
      </c>
      <c r="H64" s="254">
        <f t="shared" si="61"/>
        <v>-1217</v>
      </c>
      <c r="I64" s="255">
        <f>+'Ark1'!AG732</f>
        <v>29.768890585068608</v>
      </c>
      <c r="J64" s="256">
        <f t="shared" si="62"/>
        <v>-0.41743770427501659</v>
      </c>
      <c r="K64" s="255">
        <f>+'Ark1'!AH732</f>
        <v>0.99173553719008289</v>
      </c>
      <c r="L64" s="97"/>
      <c r="M64" s="255"/>
      <c r="N64" s="175"/>
      <c r="O64" s="257">
        <f>+'Ark1'!S732</f>
        <v>5.011900826446281</v>
      </c>
      <c r="P64" s="409">
        <f t="shared" si="63"/>
        <v>-1.780214385074963E-2</v>
      </c>
      <c r="Q64" s="436"/>
      <c r="R64" s="409"/>
      <c r="S64" s="404"/>
      <c r="T64" s="257">
        <f>+'Ark1'!T732</f>
        <v>5.175537190082645</v>
      </c>
      <c r="U64" s="258">
        <f t="shared" si="64"/>
        <v>3.5037425820505064E-2</v>
      </c>
      <c r="V64" s="255">
        <f>+'Ark1'!U732</f>
        <v>19.958314049586765</v>
      </c>
      <c r="W64" s="256">
        <f t="shared" si="65"/>
        <v>0.5748628473237396</v>
      </c>
      <c r="X64" s="253">
        <f>+'Ark1'!W732</f>
        <v>2.7107438016528929</v>
      </c>
      <c r="Y64" s="253">
        <f>+'Ark1'!X732</f>
        <v>75.206611570247929</v>
      </c>
      <c r="Z64" s="253">
        <f>+'Ark1'!Y732</f>
        <v>25.520661157024797</v>
      </c>
      <c r="AA64" s="255">
        <f>+'Ark1'!Z732</f>
        <v>5.9537727021592719</v>
      </c>
      <c r="AB64" s="255">
        <f>+'Ark1'!Z732</f>
        <v>5.9537727021592719</v>
      </c>
      <c r="AC64" s="257">
        <f>+'Ark1'!AA732</f>
        <v>1.8391132942733224</v>
      </c>
      <c r="AD64" s="257">
        <f>+'Ark1'!AB732</f>
        <v>2.2486572487087964</v>
      </c>
      <c r="AE64" s="253">
        <f>+'Ark1'!AD732</f>
        <v>49.977021714247755</v>
      </c>
      <c r="AF64" s="253">
        <f>+'Ark1'!AE732</f>
        <v>47.991072752001408</v>
      </c>
      <c r="AG64" s="253">
        <f>+'Ark1'!AF732</f>
        <v>30.207709207110057</v>
      </c>
      <c r="AH64" s="257">
        <f t="shared" si="66"/>
        <v>3.9821845524701511</v>
      </c>
      <c r="AI64" s="253">
        <f t="shared" si="67"/>
        <v>12.003968253968255</v>
      </c>
      <c r="AJ64" s="47"/>
      <c r="AK64" s="4"/>
      <c r="AL64" s="16"/>
      <c r="AM64" s="16"/>
      <c r="AN64" s="5"/>
      <c r="AO64" s="18"/>
    </row>
    <row r="65" spans="1:52" ht="15.6">
      <c r="A65" s="47"/>
      <c r="B65" s="251">
        <f>+'Ark1'!C733</f>
        <v>2015</v>
      </c>
      <c r="C65" s="251">
        <f>+'Ark1'!H733</f>
        <v>2</v>
      </c>
      <c r="D65" s="258" t="s">
        <v>7</v>
      </c>
      <c r="E65" s="251">
        <f>+'Ark1'!Q733</f>
        <v>250</v>
      </c>
      <c r="F65" s="252">
        <f t="shared" si="60"/>
        <v>-2</v>
      </c>
      <c r="G65" s="416">
        <f>+'Ark1'!R733</f>
        <v>2765</v>
      </c>
      <c r="H65" s="254">
        <f t="shared" si="61"/>
        <v>-260</v>
      </c>
      <c r="I65" s="255">
        <f>+'Ark1'!AG733</f>
        <v>33.149428226569846</v>
      </c>
      <c r="J65" s="256">
        <f t="shared" si="62"/>
        <v>3.3805376415012383</v>
      </c>
      <c r="K65" s="255">
        <f>+'Ark1'!AH733</f>
        <v>0.28933092224231477</v>
      </c>
      <c r="L65" s="97"/>
      <c r="M65" s="255"/>
      <c r="N65" s="175"/>
      <c r="O65" s="257">
        <f>+'Ark1'!S733</f>
        <v>5.1479204339963838</v>
      </c>
      <c r="P65" s="409">
        <f t="shared" si="63"/>
        <v>0.13601960755010278</v>
      </c>
      <c r="Q65" s="436"/>
      <c r="R65" s="409"/>
      <c r="S65" s="404"/>
      <c r="T65" s="257">
        <f>+'Ark1'!T733</f>
        <v>5.1790235081374334</v>
      </c>
      <c r="U65" s="258">
        <f t="shared" si="64"/>
        <v>3.4863180547883843E-3</v>
      </c>
      <c r="V65" s="255">
        <f>+'Ark1'!U733</f>
        <v>20.441699819168189</v>
      </c>
      <c r="W65" s="256">
        <f t="shared" si="65"/>
        <v>0.48338576958142454</v>
      </c>
      <c r="X65" s="253">
        <f>+'Ark1'!W733</f>
        <v>2.3508137432188065</v>
      </c>
      <c r="Y65" s="253">
        <f>+'Ark1'!X733</f>
        <v>77.613019891500883</v>
      </c>
      <c r="Z65" s="253">
        <f>+'Ark1'!Y733</f>
        <v>28.318264014466553</v>
      </c>
      <c r="AA65" s="255">
        <f>+'Ark1'!Z733</f>
        <v>6.0454792941026483</v>
      </c>
      <c r="AB65" s="255">
        <f>+'Ark1'!Z733</f>
        <v>6.0454792941026483</v>
      </c>
      <c r="AC65" s="257">
        <f>+'Ark1'!AA733</f>
        <v>1.7225764527655156</v>
      </c>
      <c r="AD65" s="257">
        <f>+'Ark1'!AB733</f>
        <v>2.1869565138107072</v>
      </c>
      <c r="AE65" s="253">
        <f>+'Ark1'!AD733</f>
        <v>49.631117814368736</v>
      </c>
      <c r="AF65" s="253">
        <f>+'Ark1'!AE733</f>
        <v>47.721127842053363</v>
      </c>
      <c r="AG65" s="253">
        <f>+'Ark1'!AF733</f>
        <v>33.897266151771483</v>
      </c>
      <c r="AH65" s="257">
        <f t="shared" si="66"/>
        <v>3.9708655332302962</v>
      </c>
      <c r="AI65" s="253">
        <f t="shared" si="67"/>
        <v>11.06</v>
      </c>
      <c r="AJ65" s="47"/>
      <c r="AK65" s="4"/>
      <c r="AL65" s="16"/>
      <c r="AM65" s="16"/>
      <c r="AN65" s="5"/>
      <c r="AO65" s="18"/>
    </row>
    <row r="66" spans="1:52" ht="15.6">
      <c r="A66" s="47"/>
      <c r="B66" s="251">
        <f>+'Ark1'!C734</f>
        <v>2016</v>
      </c>
      <c r="C66" s="251">
        <f>+'Ark1'!H734</f>
        <v>2</v>
      </c>
      <c r="D66" s="258" t="s">
        <v>7</v>
      </c>
      <c r="E66" s="251">
        <f>+'Ark1'!Q734</f>
        <v>246</v>
      </c>
      <c r="F66" s="252">
        <f t="shared" ref="F66:F67" si="68">+E66-E65</f>
        <v>-4</v>
      </c>
      <c r="G66" s="416">
        <f>+'Ark1'!R734</f>
        <v>2850</v>
      </c>
      <c r="H66" s="254">
        <f t="shared" ref="H66:H67" si="69">+G66-G65</f>
        <v>85</v>
      </c>
      <c r="I66" s="255">
        <f>+'Ark1'!AG734</f>
        <v>33.025637169888327</v>
      </c>
      <c r="J66" s="256">
        <f t="shared" ref="J66:J67" si="70">+I66-I65</f>
        <v>-0.1237910566815188</v>
      </c>
      <c r="K66" s="255">
        <f>+'Ark1'!AH734</f>
        <v>0.77192982456140324</v>
      </c>
      <c r="L66" s="97"/>
      <c r="M66" s="255"/>
      <c r="N66" s="175"/>
      <c r="O66" s="257">
        <f>+'Ark1'!S734</f>
        <v>5.3238596491228067</v>
      </c>
      <c r="P66" s="409">
        <f t="shared" ref="P66:P67" si="71">+O66-O65</f>
        <v>0.17593921512642297</v>
      </c>
      <c r="Q66" s="436"/>
      <c r="R66" s="409"/>
      <c r="S66" s="404"/>
      <c r="T66" s="257">
        <f>+'Ark1'!T734</f>
        <v>5.368771929824562</v>
      </c>
      <c r="U66" s="258">
        <f t="shared" ref="U66:U67" si="72">+T66-T65</f>
        <v>0.18974842168712858</v>
      </c>
      <c r="V66" s="255">
        <f>+'Ark1'!U734</f>
        <v>20.960491228070204</v>
      </c>
      <c r="W66" s="256">
        <f t="shared" ref="W66:W67" si="73">+V66-V65</f>
        <v>0.51879140890201469</v>
      </c>
      <c r="X66" s="253">
        <f>+'Ark1'!W734</f>
        <v>2.3859649122807025</v>
      </c>
      <c r="Y66" s="253">
        <f>+'Ark1'!X734</f>
        <v>80.140350877192986</v>
      </c>
      <c r="Z66" s="253">
        <f>+'Ark1'!Y734</f>
        <v>31.403508771929825</v>
      </c>
      <c r="AA66" s="255">
        <f>+'Ark1'!Z734</f>
        <v>5.9163606437965903</v>
      </c>
      <c r="AB66" s="255">
        <f>+'Ark1'!Z734</f>
        <v>5.9163606437965903</v>
      </c>
      <c r="AC66" s="257">
        <f>+'Ark1'!AA734</f>
        <v>1.7637756096948012</v>
      </c>
      <c r="AD66" s="257">
        <f>+'Ark1'!AB734</f>
        <v>2.2126764536042938</v>
      </c>
      <c r="AE66" s="253">
        <f>+'Ark1'!AD734</f>
        <v>50.720356816924095</v>
      </c>
      <c r="AF66" s="253">
        <f>+'Ark1'!AE734</f>
        <v>50.488431219816555</v>
      </c>
      <c r="AG66" s="253">
        <f>+'Ark1'!AF734</f>
        <v>33.462486791123638</v>
      </c>
      <c r="AH66" s="257">
        <f t="shared" ref="AH66:AH67" si="74">+V66/O66</f>
        <v>3.9370856126013369</v>
      </c>
      <c r="AI66" s="253">
        <f t="shared" ref="AI66:AI67" si="75">+G66/E66</f>
        <v>11.585365853658537</v>
      </c>
      <c r="AJ66" s="47"/>
      <c r="AK66" s="4"/>
      <c r="AL66" s="16"/>
      <c r="AM66" s="16"/>
      <c r="AN66" s="5"/>
      <c r="AO66" s="18"/>
    </row>
    <row r="67" spans="1:52" ht="15.6">
      <c r="A67" s="47"/>
      <c r="B67" s="251">
        <f>+'Ark1'!C735</f>
        <v>2017</v>
      </c>
      <c r="C67" s="251">
        <f>+'Ark1'!H735</f>
        <v>2</v>
      </c>
      <c r="D67" s="258" t="s">
        <v>7</v>
      </c>
      <c r="E67" s="251">
        <f>+'Ark1'!Q735</f>
        <v>244</v>
      </c>
      <c r="F67" s="252">
        <f t="shared" si="68"/>
        <v>-2</v>
      </c>
      <c r="G67" s="416">
        <f>+'Ark1'!R735</f>
        <v>3525</v>
      </c>
      <c r="H67" s="254">
        <f t="shared" si="69"/>
        <v>675</v>
      </c>
      <c r="I67" s="255">
        <f>+'Ark1'!AG735</f>
        <v>32.750513591947318</v>
      </c>
      <c r="J67" s="256">
        <f t="shared" si="70"/>
        <v>-0.2751235779410095</v>
      </c>
      <c r="K67" s="255">
        <f>+'Ark1'!AH735</f>
        <v>1.0496453900709226</v>
      </c>
      <c r="L67" s="97"/>
      <c r="M67" s="255"/>
      <c r="N67" s="175"/>
      <c r="O67" s="257">
        <f>+'Ark1'!S735</f>
        <v>5.1381560283687939</v>
      </c>
      <c r="P67" s="409">
        <f t="shared" si="71"/>
        <v>-0.18570362075401281</v>
      </c>
      <c r="Q67" s="436"/>
      <c r="R67" s="409"/>
      <c r="S67" s="404"/>
      <c r="T67" s="257">
        <f>+'Ark1'!T735</f>
        <v>5.2882269503546127</v>
      </c>
      <c r="U67" s="258">
        <f t="shared" si="72"/>
        <v>-8.0544979469949318E-2</v>
      </c>
      <c r="V67" s="255">
        <f>+'Ark1'!U735</f>
        <v>20.057390070921944</v>
      </c>
      <c r="W67" s="256">
        <f t="shared" si="73"/>
        <v>-0.90310115714826011</v>
      </c>
      <c r="X67" s="253">
        <f>+'Ark1'!W735</f>
        <v>3.0921985815602842</v>
      </c>
      <c r="Y67" s="253">
        <f>+'Ark1'!X735</f>
        <v>73.843971631205648</v>
      </c>
      <c r="Z67" s="253">
        <f>+'Ark1'!Y735</f>
        <v>26.751773049645394</v>
      </c>
      <c r="AA67" s="255">
        <f>+'Ark1'!Z735</f>
        <v>6.0304301621066898</v>
      </c>
      <c r="AB67" s="255">
        <f>+'Ark1'!Z735</f>
        <v>6.0304301621066898</v>
      </c>
      <c r="AC67" s="257">
        <f>+'Ark1'!AA735</f>
        <v>1.8165291519962776</v>
      </c>
      <c r="AD67" s="257">
        <f>+'Ark1'!AB735</f>
        <v>2.2883709352170203</v>
      </c>
      <c r="AE67" s="253">
        <f>+'Ark1'!AD735</f>
        <v>54.951507295434645</v>
      </c>
      <c r="AF67" s="253">
        <f>+'Ark1'!AE735</f>
        <v>51.386131026767281</v>
      </c>
      <c r="AG67" s="253">
        <f>+'Ark1'!AF735</f>
        <v>33.635496183206101</v>
      </c>
      <c r="AH67" s="257">
        <f t="shared" si="74"/>
        <v>3.9036163869257869</v>
      </c>
      <c r="AI67" s="253">
        <f t="shared" si="75"/>
        <v>14.446721311475409</v>
      </c>
      <c r="AJ67" s="47"/>
      <c r="AK67" s="4"/>
      <c r="AL67" s="16"/>
      <c r="AM67" s="16"/>
      <c r="AN67" s="5"/>
      <c r="AO67" s="18"/>
    </row>
    <row r="68" spans="1:52" ht="15.6">
      <c r="A68" s="47"/>
      <c r="B68" s="251">
        <f>+'Ark1'!C736</f>
        <v>2018</v>
      </c>
      <c r="C68" s="251">
        <f>+'Ark1'!H736</f>
        <v>2</v>
      </c>
      <c r="D68" s="258" t="s">
        <v>7</v>
      </c>
      <c r="E68" s="251">
        <f>+'Ark1'!Q736</f>
        <v>263</v>
      </c>
      <c r="F68" s="252">
        <f t="shared" ref="F68:F69" si="76">+E68-E67</f>
        <v>19</v>
      </c>
      <c r="G68" s="416">
        <f>+'Ark1'!R736</f>
        <v>3420</v>
      </c>
      <c r="H68" s="254">
        <f t="shared" ref="H68:H69" si="77">+G68-G67</f>
        <v>-105</v>
      </c>
      <c r="I68" s="255">
        <f>+'Ark1'!AG736</f>
        <v>34.072332874514203</v>
      </c>
      <c r="J68" s="256">
        <f t="shared" ref="J68:J69" si="78">+I68-I67</f>
        <v>1.3218192825668851</v>
      </c>
      <c r="K68" s="255">
        <f>+'Ark1'!AH736</f>
        <v>0.70175438596491213</v>
      </c>
      <c r="L68" s="97"/>
      <c r="M68" s="255"/>
      <c r="N68" s="175"/>
      <c r="O68" s="257">
        <f>+'Ark1'!S736</f>
        <v>5.1581871345029242</v>
      </c>
      <c r="P68" s="409">
        <f t="shared" ref="P68:P69" si="79">+O68-O67</f>
        <v>2.0031106134130283E-2</v>
      </c>
      <c r="Q68" s="436"/>
      <c r="R68" s="409"/>
      <c r="S68" s="404"/>
      <c r="T68" s="257">
        <f>+'Ark1'!T736</f>
        <v>5.4883040935672511</v>
      </c>
      <c r="U68" s="258">
        <f t="shared" ref="U68:U69" si="80">+T68-T67</f>
        <v>0.20007714321263848</v>
      </c>
      <c r="V68" s="255">
        <f>+'Ark1'!U736</f>
        <v>20.098947368421037</v>
      </c>
      <c r="W68" s="256">
        <f t="shared" ref="W68:W69" si="81">+V68-V67</f>
        <v>4.1557297499092982E-2</v>
      </c>
      <c r="X68" s="253">
        <f>+'Ark1'!W736</f>
        <v>2.9532163742690054</v>
      </c>
      <c r="Y68" s="253">
        <f>+'Ark1'!X736</f>
        <v>74.912280701754383</v>
      </c>
      <c r="Z68" s="253">
        <f>+'Ark1'!Y736</f>
        <v>27.339181286549714</v>
      </c>
      <c r="AA68" s="255">
        <f>+'Ark1'!Z736</f>
        <v>6.2141400775701756</v>
      </c>
      <c r="AB68" s="255">
        <f>+'Ark1'!Z736</f>
        <v>6.2141400775701756</v>
      </c>
      <c r="AC68" s="257">
        <f>+'Ark1'!AA736</f>
        <v>1.8665586403762224</v>
      </c>
      <c r="AD68" s="257">
        <f>+'Ark1'!AB736</f>
        <v>2.1954586410062951</v>
      </c>
      <c r="AE68" s="253">
        <f>+'Ark1'!AD736</f>
        <v>54.07817025358181</v>
      </c>
      <c r="AF68" s="253">
        <f>+'Ark1'!AE736</f>
        <v>53.263140649362334</v>
      </c>
      <c r="AG68" s="253">
        <f>+'Ark1'!AF736</f>
        <v>34.944313885766839</v>
      </c>
      <c r="AH68" s="257">
        <f t="shared" ref="AH68:AH69" si="82">+V68/O68</f>
        <v>3.8965138030723847</v>
      </c>
      <c r="AI68" s="253">
        <f t="shared" ref="AI68:AI69" si="83">+G68/E68</f>
        <v>13.003802281368822</v>
      </c>
      <c r="AJ68" s="47"/>
      <c r="AK68" s="4"/>
      <c r="AL68" s="16"/>
      <c r="AM68" s="16"/>
      <c r="AN68" s="5"/>
      <c r="AO68" s="18"/>
    </row>
    <row r="69" spans="1:52" ht="15.6">
      <c r="A69" s="47"/>
      <c r="B69" s="251">
        <f>+'Ark1'!C737</f>
        <v>2019</v>
      </c>
      <c r="C69" s="251">
        <f>+'Ark1'!H737</f>
        <v>2</v>
      </c>
      <c r="D69" s="258" t="s">
        <v>7</v>
      </c>
      <c r="E69" s="251">
        <f>+'Ark1'!Q737</f>
        <v>212</v>
      </c>
      <c r="F69" s="252">
        <f t="shared" si="76"/>
        <v>-51</v>
      </c>
      <c r="G69" s="416">
        <f>+'Ark1'!R737</f>
        <v>3314</v>
      </c>
      <c r="H69" s="254">
        <f t="shared" si="77"/>
        <v>-106</v>
      </c>
      <c r="I69" s="255">
        <f>+'Ark1'!AG737</f>
        <v>36.806615362288007</v>
      </c>
      <c r="J69" s="256">
        <f t="shared" si="78"/>
        <v>2.7342824877738039</v>
      </c>
      <c r="K69" s="255">
        <f>+'Ark1'!AH737</f>
        <v>0.5129752564876281</v>
      </c>
      <c r="L69" s="97"/>
      <c r="M69" s="255"/>
      <c r="N69" s="175"/>
      <c r="O69" s="257">
        <f>+'Ark1'!S737</f>
        <v>5.4686179843089917</v>
      </c>
      <c r="P69" s="409">
        <f t="shared" si="79"/>
        <v>0.3104308498060675</v>
      </c>
      <c r="Q69" s="436"/>
      <c r="R69" s="409"/>
      <c r="S69" s="404"/>
      <c r="T69" s="257">
        <f>+'Ark1'!T737</f>
        <v>5.7652383826191897</v>
      </c>
      <c r="U69" s="258">
        <f t="shared" si="80"/>
        <v>0.27693428905193862</v>
      </c>
      <c r="V69" s="255">
        <f>+'Ark1'!U737</f>
        <v>21.20600482800242</v>
      </c>
      <c r="W69" s="256">
        <f t="shared" si="81"/>
        <v>1.1070574595813838</v>
      </c>
      <c r="X69" s="253">
        <f>+'Ark1'!W737</f>
        <v>3.3192516596258295</v>
      </c>
      <c r="Y69" s="253">
        <f>+'Ark1'!X737</f>
        <v>81.593240796620378</v>
      </c>
      <c r="Z69" s="253">
        <f>+'Ark1'!Y737</f>
        <v>33.162341581170793</v>
      </c>
      <c r="AA69" s="255">
        <f>+'Ark1'!Z737</f>
        <v>6.1105178204282895</v>
      </c>
      <c r="AB69" s="255">
        <f>+'Ark1'!Z737</f>
        <v>6.1105178204282895</v>
      </c>
      <c r="AC69" s="257">
        <f>+'Ark1'!AA737</f>
        <v>1.9660083868534399</v>
      </c>
      <c r="AD69" s="257">
        <f>+'Ark1'!AB737</f>
        <v>2.1627612788584476</v>
      </c>
      <c r="AE69" s="253">
        <f>+'Ark1'!AD737</f>
        <v>50.724343571613048</v>
      </c>
      <c r="AF69" s="253">
        <f>+'Ark1'!AE737</f>
        <v>45.273696823796278</v>
      </c>
      <c r="AG69" s="253">
        <f>+'Ark1'!AF737</f>
        <v>37.324022975560304</v>
      </c>
      <c r="AH69" s="257">
        <f t="shared" si="82"/>
        <v>3.8777630635104576</v>
      </c>
      <c r="AI69" s="253">
        <f t="shared" si="83"/>
        <v>15.632075471698114</v>
      </c>
      <c r="AJ69" s="47"/>
      <c r="AK69" s="4"/>
      <c r="AL69" s="16"/>
      <c r="AM69" s="16"/>
      <c r="AN69" s="5"/>
      <c r="AO69" s="18"/>
    </row>
    <row r="70" spans="1:52" ht="15.6">
      <c r="A70" s="47"/>
      <c r="B70" s="251">
        <f>+'Ark1'!C738</f>
        <v>2020</v>
      </c>
      <c r="C70" s="251">
        <f>+'Ark1'!H738</f>
        <v>2</v>
      </c>
      <c r="D70" s="258" t="s">
        <v>7</v>
      </c>
      <c r="E70" s="251">
        <f>+'Ark1'!Q738</f>
        <v>226</v>
      </c>
      <c r="F70" s="252">
        <f t="shared" ref="F70:F73" si="84">+E70-E69</f>
        <v>14</v>
      </c>
      <c r="G70" s="416">
        <f>+'Ark1'!R738</f>
        <v>3123</v>
      </c>
      <c r="H70" s="254">
        <f t="shared" ref="H70:H73" si="85">+G70-G69</f>
        <v>-191</v>
      </c>
      <c r="I70" s="255">
        <f>+'Ark1'!AG738</f>
        <v>32.840905766041189</v>
      </c>
      <c r="J70" s="256">
        <f t="shared" ref="J70:J73" si="86">+I70-I69</f>
        <v>-3.9657095962468176</v>
      </c>
      <c r="K70" s="255">
        <f>+'Ark1'!AH738</f>
        <v>0.6404098623118798</v>
      </c>
      <c r="L70" s="97"/>
      <c r="M70" s="255"/>
      <c r="N70" s="175"/>
      <c r="O70" s="257">
        <f>+'Ark1'!S738</f>
        <v>5.5036823567082926</v>
      </c>
      <c r="P70" s="409">
        <f t="shared" ref="P70:P73" si="87">+O70-O69</f>
        <v>3.5064372399300936E-2</v>
      </c>
      <c r="Q70" s="436"/>
      <c r="R70" s="409"/>
      <c r="S70" s="404"/>
      <c r="T70" s="257">
        <f>+'Ark1'!T738</f>
        <v>5.5690041626641031</v>
      </c>
      <c r="U70" s="258">
        <f t="shared" ref="U70:U73" si="88">+T70-T69</f>
        <v>-0.19623421995508661</v>
      </c>
      <c r="V70" s="255">
        <f>+'Ark1'!U738</f>
        <v>21.133109189881527</v>
      </c>
      <c r="W70" s="256">
        <f t="shared" ref="W70:W73" si="89">+V70-V69</f>
        <v>-7.2895638120893835E-2</v>
      </c>
      <c r="X70" s="253">
        <f>+'Ark1'!W738</f>
        <v>2.7537624079410832</v>
      </c>
      <c r="Y70" s="253">
        <f>+'Ark1'!X738</f>
        <v>81.171950048030752</v>
      </c>
      <c r="Z70" s="253">
        <f>+'Ark1'!Y738</f>
        <v>33.525456292026902</v>
      </c>
      <c r="AA70" s="255">
        <f>+'Ark1'!Z738</f>
        <v>6.0782841680624209</v>
      </c>
      <c r="AB70" s="255">
        <f>+'Ark1'!Z738</f>
        <v>6.0782841680624209</v>
      </c>
      <c r="AC70" s="257">
        <f>+'Ark1'!AA738</f>
        <v>1.8531336367525513</v>
      </c>
      <c r="AD70" s="257">
        <f>+'Ark1'!AB738</f>
        <v>2.1760404339542077</v>
      </c>
      <c r="AE70" s="253">
        <f>+'Ark1'!AD738</f>
        <v>54.493807903908923</v>
      </c>
      <c r="AF70" s="253">
        <f>+'Ark1'!AE738</f>
        <v>51.168997990223843</v>
      </c>
      <c r="AG70" s="253">
        <f>+'Ark1'!AF738</f>
        <v>33.490616621983911</v>
      </c>
      <c r="AH70" s="257">
        <f t="shared" ref="AH70:AH73" si="90">+V70/O70</f>
        <v>3.8398126599953466</v>
      </c>
      <c r="AI70" s="253">
        <f t="shared" ref="AI70:AI73" si="91">+G70/E70</f>
        <v>13.81858407079646</v>
      </c>
      <c r="AJ70" s="47"/>
      <c r="AK70" s="4"/>
      <c r="AL70" s="16"/>
      <c r="AM70" s="16"/>
      <c r="AN70" s="5"/>
      <c r="AO70" s="18"/>
    </row>
    <row r="71" spans="1:52" ht="15.6">
      <c r="A71" s="47"/>
      <c r="B71" s="251">
        <f>+'Ark1'!C739</f>
        <v>2021</v>
      </c>
      <c r="C71" s="251">
        <f>+'Ark1'!H739</f>
        <v>2</v>
      </c>
      <c r="D71" s="258" t="s">
        <v>7</v>
      </c>
      <c r="E71" s="251">
        <f>+'Ark1'!Q739</f>
        <v>242</v>
      </c>
      <c r="F71" s="252">
        <f t="shared" si="84"/>
        <v>16</v>
      </c>
      <c r="G71" s="416">
        <f>+'Ark1'!R739</f>
        <v>3214</v>
      </c>
      <c r="H71" s="254">
        <f t="shared" si="85"/>
        <v>91</v>
      </c>
      <c r="I71" s="255">
        <f>+'Ark1'!AG739</f>
        <v>35.672764226392218</v>
      </c>
      <c r="J71" s="256">
        <f t="shared" si="86"/>
        <v>2.8318584603510288</v>
      </c>
      <c r="K71" s="255">
        <f>+'Ark1'!AH739</f>
        <v>0.80896079651524611</v>
      </c>
      <c r="L71" s="97"/>
      <c r="M71" s="255"/>
      <c r="N71" s="175"/>
      <c r="O71" s="257">
        <f>+'Ark1'!S739</f>
        <v>5.6639701306782815</v>
      </c>
      <c r="P71" s="409">
        <f t="shared" si="87"/>
        <v>0.16028777396998883</v>
      </c>
      <c r="Q71" s="436"/>
      <c r="R71" s="409"/>
      <c r="S71" s="404"/>
      <c r="T71" s="257">
        <f>+'Ark1'!T739</f>
        <v>5.787803360298696</v>
      </c>
      <c r="U71" s="258">
        <f t="shared" si="88"/>
        <v>0.21879919763459288</v>
      </c>
      <c r="V71" s="255">
        <f>+'Ark1'!U739</f>
        <v>21.656067205973848</v>
      </c>
      <c r="W71" s="256">
        <f t="shared" si="89"/>
        <v>0.52295801609232129</v>
      </c>
      <c r="X71" s="253">
        <f>+'Ark1'!W739</f>
        <v>4.0759178593652763</v>
      </c>
      <c r="Y71" s="253">
        <f>+'Ark1'!X739</f>
        <v>82.296204107031741</v>
      </c>
      <c r="Z71" s="253">
        <f>+'Ark1'!Y739</f>
        <v>37.58556316116988</v>
      </c>
      <c r="AA71" s="255">
        <f>+'Ark1'!Z739</f>
        <v>6.2444045067980181</v>
      </c>
      <c r="AB71" s="255">
        <f>+'Ark1'!Z739</f>
        <v>6.2444045067980181</v>
      </c>
      <c r="AC71" s="257">
        <f>+'Ark1'!AA739</f>
        <v>1.8956183503107935</v>
      </c>
      <c r="AD71" s="257">
        <f>+'Ark1'!AB739</f>
        <v>2.2365745413061529</v>
      </c>
      <c r="AE71" s="253">
        <f>+'Ark1'!AD739</f>
        <v>55.761256644614861</v>
      </c>
      <c r="AF71" s="253">
        <f>+'Ark1'!AE739</f>
        <v>49.26350887092191</v>
      </c>
      <c r="AG71" s="253">
        <f>+'Ark1'!AF739</f>
        <v>35.898581481067801</v>
      </c>
      <c r="AH71" s="257">
        <f t="shared" si="90"/>
        <v>3.8234783564051833</v>
      </c>
      <c r="AI71" s="253">
        <f t="shared" si="91"/>
        <v>13.28099173553719</v>
      </c>
      <c r="AJ71" s="47"/>
      <c r="AK71" s="4"/>
      <c r="AL71" s="16"/>
      <c r="AM71" s="16"/>
      <c r="AN71" s="5"/>
      <c r="AO71" s="18"/>
    </row>
    <row r="72" spans="1:52" ht="15.6">
      <c r="A72" s="47"/>
      <c r="B72" s="251">
        <f>+'Ark1'!C740</f>
        <v>2022</v>
      </c>
      <c r="C72" s="251">
        <f>+'Ark1'!H740</f>
        <v>2</v>
      </c>
      <c r="D72" s="258" t="s">
        <v>7</v>
      </c>
      <c r="E72" s="251">
        <f>+'Ark1'!Q740</f>
        <v>245</v>
      </c>
      <c r="F72" s="252">
        <f t="shared" si="84"/>
        <v>3</v>
      </c>
      <c r="G72" s="416">
        <f>+'Ark1'!R740</f>
        <v>3193.5299999999993</v>
      </c>
      <c r="H72" s="254">
        <f t="shared" si="85"/>
        <v>-20.470000000000709</v>
      </c>
      <c r="I72" s="255">
        <f>+'Ark1'!AG740</f>
        <v>35.810359821200713</v>
      </c>
      <c r="J72" s="256">
        <f t="shared" si="86"/>
        <v>0.13759559480849504</v>
      </c>
      <c r="K72" s="255">
        <f>+'Ark1'!AH740</f>
        <v>2.0353652541231804</v>
      </c>
      <c r="L72" s="97"/>
      <c r="M72" s="11">
        <f>+'Ark1'!AI740</f>
        <v>168</v>
      </c>
      <c r="N72" s="175"/>
      <c r="O72" s="257">
        <f>+'Ark1'!S740</f>
        <v>5.5481113376107318</v>
      </c>
      <c r="P72" s="409">
        <f t="shared" si="87"/>
        <v>-0.11585879306754965</v>
      </c>
      <c r="Q72" s="435">
        <f>+'Ark1'!AJ740</f>
        <v>107.09166666666664</v>
      </c>
      <c r="R72" s="435">
        <f>+'Ark1'!AK740</f>
        <v>14.596264535704012</v>
      </c>
      <c r="S72" s="404"/>
      <c r="T72" s="257">
        <f>+'Ark1'!T740</f>
        <v>5.7669725977210202</v>
      </c>
      <c r="U72" s="258">
        <f t="shared" si="88"/>
        <v>-2.0830762577675799E-2</v>
      </c>
      <c r="V72" s="255">
        <f>+'Ark1'!U740</f>
        <v>21.0218472975046</v>
      </c>
      <c r="W72" s="256">
        <f t="shared" si="89"/>
        <v>-0.63421990846924814</v>
      </c>
      <c r="X72" s="253">
        <f>+'Ark1'!W740</f>
        <v>3.9141639502368863</v>
      </c>
      <c r="Y72" s="253">
        <f>+'Ark1'!X740</f>
        <v>80.694403998083615</v>
      </c>
      <c r="Z72" s="253">
        <f>+'Ark1'!Y740</f>
        <v>32.753723935582258</v>
      </c>
      <c r="AA72" s="255">
        <f>+'Ark1'!Z740</f>
        <v>6.0832782639290768</v>
      </c>
      <c r="AB72" s="255">
        <f>+'Ark1'!Z740</f>
        <v>6.0832782639290768</v>
      </c>
      <c r="AC72" s="257">
        <f>+'Ark1'!AA740</f>
        <v>1.7386154552617443</v>
      </c>
      <c r="AD72" s="257">
        <f>+'Ark1'!AB740</f>
        <v>2.1239261559349671</v>
      </c>
      <c r="AE72" s="253">
        <f>+'Ark1'!AD740</f>
        <v>57.08246306354561</v>
      </c>
      <c r="AF72" s="253">
        <f>+'Ark1'!AE740</f>
        <v>56.487681140547195</v>
      </c>
      <c r="AG72" s="253">
        <f>+'Ark1'!AF740</f>
        <v>36.449455745743037</v>
      </c>
      <c r="AH72" s="257">
        <f t="shared" si="90"/>
        <v>3.7890096319800173</v>
      </c>
      <c r="AI72" s="253">
        <f t="shared" si="91"/>
        <v>13.03481632653061</v>
      </c>
      <c r="AJ72" s="47"/>
      <c r="AK72" s="4"/>
      <c r="AL72" s="16"/>
      <c r="AM72" s="16"/>
      <c r="AN72" s="5"/>
      <c r="AO72" s="18"/>
    </row>
    <row r="73" spans="1:52" ht="15.6">
      <c r="A73" s="47"/>
      <c r="B73" s="99">
        <f>+'Ark1'!C741</f>
        <v>2023</v>
      </c>
      <c r="C73" s="99">
        <f>+'Ark1'!H741</f>
        <v>2</v>
      </c>
      <c r="D73" s="100" t="s">
        <v>7</v>
      </c>
      <c r="E73" s="99">
        <f>+'Ark1'!Q741</f>
        <v>273</v>
      </c>
      <c r="F73" s="99">
        <f t="shared" si="84"/>
        <v>28</v>
      </c>
      <c r="G73" s="414">
        <f>+'Ark1'!R741</f>
        <v>3493</v>
      </c>
      <c r="H73" s="106">
        <f t="shared" si="85"/>
        <v>299.47000000000071</v>
      </c>
      <c r="I73" s="101">
        <f>+'Ark1'!AG741</f>
        <v>37.300820821492927</v>
      </c>
      <c r="J73" s="101">
        <f t="shared" si="86"/>
        <v>1.4904610002922141</v>
      </c>
      <c r="K73" s="101">
        <f>+'Ark1'!AH741</f>
        <v>2.6338391067849996</v>
      </c>
      <c r="L73" s="97"/>
      <c r="M73" s="18">
        <f>+'Ark1'!AI741</f>
        <v>440</v>
      </c>
      <c r="N73" s="175"/>
      <c r="O73" s="100">
        <f>+'Ark1'!S741</f>
        <v>5.5954766676209564</v>
      </c>
      <c r="P73" s="405">
        <f t="shared" si="87"/>
        <v>4.7365330010224582E-2</v>
      </c>
      <c r="Q73" s="435">
        <f>+'Ark1'!AJ741</f>
        <v>104.53545454545456</v>
      </c>
      <c r="R73" s="435">
        <f>+'Ark1'!AK741</f>
        <v>16.161708288288875</v>
      </c>
      <c r="S73" s="404"/>
      <c r="T73" s="100">
        <f>+'Ark1'!T741</f>
        <v>5.7142857142857153</v>
      </c>
      <c r="U73" s="100">
        <f t="shared" si="88"/>
        <v>-5.2686883435304921E-2</v>
      </c>
      <c r="V73" s="101">
        <f>+'Ark1'!U741</f>
        <v>20.356455768680249</v>
      </c>
      <c r="W73" s="101">
        <f t="shared" si="89"/>
        <v>-0.66539152882435104</v>
      </c>
      <c r="X73" s="106">
        <f>+'Ark1'!W741</f>
        <v>3.607214428857715</v>
      </c>
      <c r="Y73" s="106">
        <f>+'Ark1'!X741</f>
        <v>75.178929287145735</v>
      </c>
      <c r="Z73" s="106">
        <f>+'Ark1'!Y741</f>
        <v>29.172630976238185</v>
      </c>
      <c r="AA73" s="101">
        <f>+'Ark1'!Z741</f>
        <v>6.4464529385398146</v>
      </c>
      <c r="AB73" s="101">
        <f>+'Ark1'!Z741</f>
        <v>6.4464529385398146</v>
      </c>
      <c r="AC73" s="100">
        <f>+'Ark1'!AA741</f>
        <v>1.7493533655718827</v>
      </c>
      <c r="AD73" s="100">
        <f>+'Ark1'!AB741</f>
        <v>2.0641624041777402</v>
      </c>
      <c r="AE73" s="106">
        <f>+'Ark1'!AD741</f>
        <v>54.148038343903686</v>
      </c>
      <c r="AF73" s="106">
        <f>+'Ark1'!AE741</f>
        <v>49.237000365621263</v>
      </c>
      <c r="AG73" s="106">
        <f>+'Ark1'!AF741</f>
        <v>37.963264862514947</v>
      </c>
      <c r="AH73" s="100">
        <f t="shared" si="90"/>
        <v>3.6380199539524227</v>
      </c>
      <c r="AI73" s="106">
        <f t="shared" si="91"/>
        <v>12.794871794871796</v>
      </c>
      <c r="AJ73" s="47"/>
      <c r="AK73" s="4"/>
      <c r="AL73" s="16"/>
      <c r="AM73" s="16"/>
      <c r="AN73" s="5"/>
      <c r="AO73" s="18"/>
    </row>
    <row r="74" spans="1:52" ht="15.6">
      <c r="A74" s="47"/>
      <c r="B74" s="47"/>
      <c r="C74" s="47"/>
      <c r="D74" s="47"/>
      <c r="E74" s="47"/>
      <c r="F74" s="47"/>
      <c r="G74" s="330"/>
      <c r="H74" s="72"/>
      <c r="I74" s="91"/>
      <c r="J74" s="72"/>
      <c r="K74" s="91"/>
      <c r="L74" s="97"/>
      <c r="M74" s="72"/>
      <c r="N74" s="175"/>
      <c r="O74" s="47"/>
      <c r="P74" s="400"/>
      <c r="Q74" s="431"/>
      <c r="R74" s="400"/>
      <c r="S74" s="400"/>
      <c r="T74" s="47"/>
      <c r="U74" s="72"/>
      <c r="V74" s="91"/>
      <c r="W74" s="91"/>
      <c r="X74" s="72"/>
      <c r="Y74" s="72"/>
      <c r="Z74" s="72"/>
      <c r="AA74" s="91"/>
      <c r="AB74" s="91"/>
      <c r="AC74" s="47"/>
      <c r="AD74" s="47"/>
      <c r="AE74" s="47"/>
      <c r="AF74" s="47"/>
      <c r="AG74" s="47"/>
      <c r="AH74" s="47"/>
      <c r="AI74" s="47"/>
      <c r="AJ74" s="47"/>
      <c r="AK74" s="4"/>
      <c r="AL74" s="16"/>
      <c r="AM74" s="16"/>
      <c r="AN74" s="5"/>
      <c r="AO74" s="18"/>
    </row>
    <row r="75" spans="1:52" ht="15.6">
      <c r="A75" s="47"/>
      <c r="B75" s="47"/>
      <c r="C75" s="47"/>
      <c r="D75" s="47"/>
      <c r="E75" s="47"/>
      <c r="F75" s="47"/>
      <c r="G75" s="330"/>
      <c r="H75" s="72"/>
      <c r="I75" s="72"/>
      <c r="J75" s="72"/>
      <c r="K75" s="91"/>
      <c r="L75" s="97"/>
      <c r="M75" s="72"/>
      <c r="N75" s="175"/>
      <c r="O75" s="47"/>
      <c r="P75" s="400"/>
      <c r="Q75" s="431"/>
      <c r="R75" s="400"/>
      <c r="S75" s="400"/>
      <c r="T75" s="47"/>
      <c r="U75" s="72"/>
      <c r="V75" s="91"/>
      <c r="W75" s="91"/>
      <c r="X75" s="72"/>
      <c r="Y75" s="72"/>
      <c r="Z75" s="72"/>
      <c r="AA75" s="91"/>
      <c r="AB75" s="91"/>
      <c r="AC75" s="47"/>
      <c r="AD75" s="47"/>
      <c r="AE75" s="47"/>
      <c r="AF75" s="47"/>
      <c r="AG75" s="47"/>
      <c r="AH75" s="47"/>
      <c r="AI75" s="47"/>
      <c r="AJ75" s="47"/>
      <c r="AK75" s="4"/>
      <c r="AL75" s="18"/>
      <c r="AM75" s="18"/>
      <c r="AN75" s="5"/>
      <c r="AO75" s="18"/>
    </row>
    <row r="76" spans="1:52">
      <c r="AV76" s="13"/>
      <c r="AW76" s="13"/>
    </row>
    <row r="77" spans="1:52" ht="15.6">
      <c r="AV77" s="5"/>
      <c r="AW77" s="18"/>
      <c r="AX77" s="18"/>
      <c r="AZ77" s="18"/>
    </row>
    <row r="78" spans="1:52">
      <c r="AV78" s="13"/>
      <c r="AW78" s="13"/>
    </row>
    <row r="79" spans="1:52">
      <c r="AV79" s="13"/>
      <c r="AW79" s="13"/>
    </row>
    <row r="80" spans="1:52" ht="15.6">
      <c r="AV80" s="2"/>
      <c r="AW80" s="5"/>
      <c r="AX80" s="5"/>
    </row>
    <row r="81" spans="48:52">
      <c r="AV81" s="4"/>
      <c r="AW81" s="4"/>
      <c r="AX81" s="4"/>
      <c r="AY81" s="4"/>
      <c r="AZ81" s="4"/>
    </row>
    <row r="82" spans="48:52" ht="15.6">
      <c r="AV82" s="4"/>
      <c r="AW82" s="13"/>
      <c r="AX82" s="13"/>
      <c r="AY82" s="1"/>
      <c r="AZ82" s="5"/>
    </row>
    <row r="83" spans="48:52" ht="15.6">
      <c r="AV83" s="4"/>
      <c r="AW83" s="13"/>
      <c r="AX83" s="13"/>
      <c r="AY83" s="1"/>
      <c r="AZ83" s="5"/>
    </row>
    <row r="84" spans="48:52" ht="15.6">
      <c r="AV84" s="4"/>
      <c r="AW84" s="13"/>
      <c r="AX84" s="13"/>
      <c r="AY84" s="1"/>
      <c r="AZ84" s="5"/>
    </row>
    <row r="85" spans="48:52" ht="15.6">
      <c r="AV85" s="4"/>
      <c r="AW85" s="13"/>
      <c r="AX85" s="13"/>
      <c r="AY85" s="1"/>
      <c r="AZ85" s="5"/>
    </row>
    <row r="86" spans="48:52" ht="15.6">
      <c r="AV86" s="4"/>
      <c r="AW86" s="13"/>
      <c r="AX86" s="13"/>
      <c r="AY86" s="13"/>
      <c r="AZ86" s="5"/>
    </row>
    <row r="87" spans="48:52" ht="15.6">
      <c r="AV87" s="4"/>
      <c r="AW87" s="13"/>
      <c r="AX87" s="13"/>
      <c r="AY87" s="13"/>
      <c r="AZ87" s="5"/>
    </row>
    <row r="88" spans="48:52" ht="15.6">
      <c r="AV88" s="4"/>
      <c r="AW88" s="13"/>
      <c r="AX88" s="13"/>
      <c r="AY88" s="13"/>
      <c r="AZ88" s="5"/>
    </row>
    <row r="89" spans="48:52" ht="15.6">
      <c r="AV89" s="4"/>
      <c r="AW89" s="13"/>
      <c r="AX89" s="13"/>
      <c r="AY89" s="13"/>
      <c r="AZ89" s="5"/>
    </row>
    <row r="90" spans="48:52" ht="15.6">
      <c r="AV90" s="4"/>
      <c r="AW90" s="13"/>
      <c r="AX90" s="13"/>
      <c r="AY90" s="5"/>
      <c r="AZ90" s="5"/>
    </row>
    <row r="91" spans="48:52" ht="15.6">
      <c r="AV91" s="4"/>
      <c r="AW91" s="13"/>
      <c r="AX91" s="13"/>
      <c r="AY91" s="5"/>
      <c r="AZ91" s="5"/>
    </row>
    <row r="92" spans="48:52" ht="15.6">
      <c r="AV92" s="4"/>
      <c r="AW92" s="13"/>
      <c r="AX92" s="13"/>
      <c r="AY92" s="5"/>
      <c r="AZ92" s="5"/>
    </row>
    <row r="93" spans="48:52" ht="15.6">
      <c r="AV93" s="4"/>
      <c r="AW93" s="13"/>
      <c r="AX93" s="13"/>
      <c r="AY93" s="5"/>
      <c r="AZ93" s="5"/>
    </row>
    <row r="94" spans="48:52" ht="15.6">
      <c r="AV94" s="4"/>
      <c r="AW94" s="13"/>
      <c r="AX94" s="13"/>
      <c r="AY94" s="5"/>
      <c r="AZ94" s="5"/>
    </row>
    <row r="95" spans="48:52" ht="15.6">
      <c r="AV95" s="4"/>
      <c r="AW95" s="13"/>
      <c r="AX95" s="13"/>
      <c r="AY95" s="5"/>
      <c r="AZ95" s="5"/>
    </row>
    <row r="96" spans="48:52" ht="15.6">
      <c r="AV96" s="4"/>
      <c r="AW96" s="13"/>
      <c r="AX96" s="13"/>
      <c r="AY96" s="5"/>
      <c r="AZ96" s="5"/>
    </row>
    <row r="97" spans="48:52" ht="15.6">
      <c r="AV97" s="4"/>
      <c r="AW97" s="13"/>
      <c r="AX97" s="13"/>
      <c r="AY97" s="5"/>
      <c r="AZ97" s="5"/>
    </row>
    <row r="98" spans="48:52" ht="15.6">
      <c r="AV98" s="4"/>
      <c r="AW98" s="5"/>
      <c r="AX98" s="5"/>
      <c r="AY98" s="5"/>
      <c r="AZ98" s="5"/>
    </row>
    <row r="99" spans="48:52">
      <c r="AV99" s="13"/>
      <c r="AW99" s="13"/>
    </row>
    <row r="100" spans="48:52" ht="15.6">
      <c r="AV100" s="5"/>
      <c r="AW100" s="5"/>
      <c r="AX100" s="5"/>
      <c r="AZ100" s="5"/>
    </row>
    <row r="101" spans="48:52">
      <c r="AV101" s="13"/>
      <c r="AW101" s="13"/>
    </row>
    <row r="102" spans="48:52">
      <c r="AV102" s="13"/>
      <c r="AW102" s="13"/>
    </row>
    <row r="103" spans="48:52" ht="15.6">
      <c r="AV103" s="2"/>
      <c r="AW103" s="5"/>
      <c r="AX103" s="5"/>
      <c r="AZ103" s="2"/>
    </row>
    <row r="104" spans="48:52">
      <c r="AV104" s="4"/>
      <c r="AW104" s="4"/>
      <c r="AX104" s="4"/>
      <c r="AY104" s="4"/>
      <c r="AZ104" s="4"/>
    </row>
    <row r="105" spans="48:52" ht="15.6">
      <c r="AV105" s="4"/>
      <c r="AW105" s="13"/>
      <c r="AX105" s="13"/>
      <c r="AY105" s="1"/>
      <c r="AZ105" s="5"/>
    </row>
    <row r="106" spans="48:52" ht="15.6">
      <c r="AV106" s="4"/>
      <c r="AW106" s="13"/>
      <c r="AX106" s="13"/>
      <c r="AY106" s="1"/>
      <c r="AZ106" s="5"/>
    </row>
    <row r="107" spans="48:52" ht="15.6">
      <c r="AV107" s="4"/>
      <c r="AW107" s="13"/>
      <c r="AX107" s="13"/>
      <c r="AY107" s="1"/>
      <c r="AZ107" s="5"/>
    </row>
    <row r="108" spans="48:52" ht="15.6">
      <c r="AV108" s="4"/>
      <c r="AW108" s="13"/>
      <c r="AX108" s="13"/>
      <c r="AY108" s="1"/>
      <c r="AZ108" s="5"/>
    </row>
    <row r="109" spans="48:52" ht="15.6">
      <c r="AV109" s="4"/>
      <c r="AW109" s="13"/>
      <c r="AX109" s="13"/>
      <c r="AY109" s="13"/>
      <c r="AZ109" s="5"/>
    </row>
    <row r="110" spans="48:52" ht="15.6">
      <c r="AV110" s="4"/>
      <c r="AW110" s="13"/>
      <c r="AX110" s="13"/>
      <c r="AY110" s="13"/>
      <c r="AZ110" s="5"/>
    </row>
    <row r="111" spans="48:52" ht="15.6">
      <c r="AV111" s="4"/>
      <c r="AW111" s="13"/>
      <c r="AX111" s="13"/>
      <c r="AY111" s="13"/>
      <c r="AZ111" s="5"/>
    </row>
    <row r="112" spans="48:52" ht="15.6">
      <c r="AV112" s="4"/>
      <c r="AW112" s="13"/>
      <c r="AX112" s="13"/>
      <c r="AY112" s="13"/>
      <c r="AZ112" s="5"/>
    </row>
    <row r="113" spans="48:52" ht="15.6">
      <c r="AV113" s="4"/>
      <c r="AW113" s="13"/>
      <c r="AX113" s="13"/>
      <c r="AY113" s="5"/>
      <c r="AZ113" s="5"/>
    </row>
    <row r="114" spans="48:52" ht="15.6">
      <c r="AV114" s="4"/>
      <c r="AW114" s="13"/>
      <c r="AX114" s="13"/>
      <c r="AY114" s="5"/>
      <c r="AZ114" s="5"/>
    </row>
    <row r="115" spans="48:52" ht="15.6">
      <c r="AV115" s="4"/>
      <c r="AW115" s="13"/>
      <c r="AX115" s="13"/>
      <c r="AY115" s="5"/>
      <c r="AZ115" s="5"/>
    </row>
    <row r="116" spans="48:52" ht="15.6">
      <c r="AV116" s="4"/>
      <c r="AW116" s="13"/>
      <c r="AX116" s="13"/>
      <c r="AY116" s="5"/>
      <c r="AZ116" s="5"/>
    </row>
    <row r="117" spans="48:52" ht="15.6">
      <c r="AV117" s="4"/>
      <c r="AW117" s="13"/>
      <c r="AX117" s="13"/>
      <c r="AY117" s="5"/>
      <c r="AZ117" s="5"/>
    </row>
    <row r="118" spans="48:52" ht="15.6">
      <c r="AV118" s="4"/>
      <c r="AW118" s="13"/>
      <c r="AX118" s="13"/>
      <c r="AY118" s="5"/>
      <c r="AZ118" s="5"/>
    </row>
    <row r="119" spans="48:52" ht="15.6">
      <c r="AV119" s="4"/>
      <c r="AW119" s="13"/>
      <c r="AX119" s="13"/>
      <c r="AY119" s="5"/>
      <c r="AZ119" s="5"/>
    </row>
    <row r="120" spans="48:52" ht="15.6">
      <c r="AV120" s="4"/>
      <c r="AW120" s="13"/>
      <c r="AX120" s="13"/>
      <c r="AY120" s="5"/>
      <c r="AZ120" s="5"/>
    </row>
    <row r="121" spans="48:52" ht="15.6">
      <c r="AV121" s="4"/>
      <c r="AW121" s="5"/>
      <c r="AX121" s="5"/>
      <c r="AY121" s="5"/>
      <c r="AZ121" s="5"/>
    </row>
    <row r="122" spans="48:52">
      <c r="AV122" s="13"/>
      <c r="AW122" s="13"/>
    </row>
    <row r="123" spans="48:52" ht="15.6">
      <c r="AV123" s="5"/>
      <c r="AW123" s="5"/>
      <c r="AX123" s="5"/>
      <c r="AZ123" s="5"/>
    </row>
    <row r="124" spans="48:52">
      <c r="AV124" s="13"/>
      <c r="AW124" s="13"/>
    </row>
    <row r="125" spans="48:52">
      <c r="AV125" s="13"/>
      <c r="AW125" s="13"/>
    </row>
    <row r="126" spans="48:52">
      <c r="AV126" s="13"/>
      <c r="AW126" s="13"/>
    </row>
    <row r="127" spans="48:52">
      <c r="AV127" s="13"/>
      <c r="AW127" s="13"/>
    </row>
    <row r="128" spans="48:52">
      <c r="AV128" s="13"/>
      <c r="AW128" s="13"/>
    </row>
    <row r="129" spans="48:49">
      <c r="AV129" s="13"/>
      <c r="AW129" s="13"/>
    </row>
    <row r="130" spans="48:49">
      <c r="AV130" s="13"/>
      <c r="AW130" s="13"/>
    </row>
    <row r="131" spans="48:49">
      <c r="AV131" s="13"/>
      <c r="AW131" s="13"/>
    </row>
    <row r="132" spans="48:49">
      <c r="AV132" s="13"/>
      <c r="AW132" s="13"/>
    </row>
    <row r="133" spans="48:49">
      <c r="AV133" s="13"/>
      <c r="AW133" s="13"/>
    </row>
    <row r="134" spans="48:49">
      <c r="AV134" s="13"/>
      <c r="AW134" s="13"/>
    </row>
    <row r="135" spans="48:49">
      <c r="AV135" s="13"/>
      <c r="AW135" s="13"/>
    </row>
    <row r="136" spans="48:49">
      <c r="AV136" s="13"/>
      <c r="AW136" s="13"/>
    </row>
    <row r="137" spans="48:49">
      <c r="AV137" s="13"/>
      <c r="AW137" s="13"/>
    </row>
    <row r="138" spans="48:49">
      <c r="AV138" s="13"/>
      <c r="AW138" s="13"/>
    </row>
    <row r="139" spans="48:49">
      <c r="AV139" s="13"/>
      <c r="AW139" s="13"/>
    </row>
    <row r="140" spans="48:49">
      <c r="AV140" s="13"/>
      <c r="AW140" s="13"/>
    </row>
    <row r="141" spans="48:49">
      <c r="AV141" s="13"/>
      <c r="AW141" s="13"/>
    </row>
    <row r="142" spans="48:49">
      <c r="AV142" s="13"/>
      <c r="AW142" s="13"/>
    </row>
    <row r="143" spans="48:49">
      <c r="AV143" s="13"/>
      <c r="AW143" s="13"/>
    </row>
    <row r="144" spans="48:49">
      <c r="AV144" s="13"/>
      <c r="AW144" s="13"/>
    </row>
    <row r="145" spans="48:49">
      <c r="AV145" s="13"/>
      <c r="AW145" s="13"/>
    </row>
    <row r="146" spans="48:49">
      <c r="AV146" s="13"/>
      <c r="AW146" s="13"/>
    </row>
    <row r="147" spans="48:49">
      <c r="AV147" s="13"/>
      <c r="AW147" s="13"/>
    </row>
    <row r="148" spans="48:49">
      <c r="AV148" s="13"/>
      <c r="AW148" s="13"/>
    </row>
    <row r="149" spans="48:49">
      <c r="AV149" s="13"/>
      <c r="AW149" s="13"/>
    </row>
    <row r="150" spans="48:49">
      <c r="AV150" s="13"/>
      <c r="AW150" s="13"/>
    </row>
    <row r="151" spans="48:49">
      <c r="AV151" s="13"/>
      <c r="AW151" s="13"/>
    </row>
    <row r="152" spans="48:49">
      <c r="AV152" s="13"/>
      <c r="AW152" s="13"/>
    </row>
    <row r="153" spans="48:49">
      <c r="AV153" s="13"/>
      <c r="AW153" s="13"/>
    </row>
    <row r="154" spans="48:49">
      <c r="AV154" s="13"/>
      <c r="AW154" s="13"/>
    </row>
    <row r="155" spans="48:49">
      <c r="AV155" s="13"/>
      <c r="AW155" s="13"/>
    </row>
    <row r="156" spans="48:49">
      <c r="AV156" s="13"/>
      <c r="AW156" s="13"/>
    </row>
    <row r="157" spans="48:49">
      <c r="AV157" s="13"/>
      <c r="AW157" s="13"/>
    </row>
    <row r="158" spans="48:49">
      <c r="AV158" s="13"/>
      <c r="AW158" s="13"/>
    </row>
    <row r="159" spans="48:49">
      <c r="AV159" s="13"/>
      <c r="AW159" s="13"/>
    </row>
    <row r="160" spans="48:49">
      <c r="AV160" s="13"/>
      <c r="AW160" s="13"/>
    </row>
    <row r="161" spans="48:49">
      <c r="AV161" s="13"/>
      <c r="AW161" s="13"/>
    </row>
    <row r="162" spans="48:49">
      <c r="AV162" s="13"/>
      <c r="AW162" s="13"/>
    </row>
    <row r="163" spans="48:49">
      <c r="AV163" s="13"/>
      <c r="AW163" s="13"/>
    </row>
    <row r="164" spans="48:49">
      <c r="AV164" s="13"/>
      <c r="AW164" s="13"/>
    </row>
    <row r="165" spans="48:49">
      <c r="AV165" s="13"/>
      <c r="AW165" s="13"/>
    </row>
    <row r="166" spans="48:49">
      <c r="AV166" s="13"/>
      <c r="AW166" s="13"/>
    </row>
    <row r="167" spans="48:49">
      <c r="AV167" s="13"/>
      <c r="AW167" s="13"/>
    </row>
    <row r="168" spans="48:49">
      <c r="AV168" s="13"/>
      <c r="AW168" s="13"/>
    </row>
    <row r="169" spans="48:49">
      <c r="AV169" s="13"/>
      <c r="AW169" s="13"/>
    </row>
    <row r="170" spans="48:49">
      <c r="AV170" s="13"/>
      <c r="AW170" s="13"/>
    </row>
    <row r="171" spans="48:49">
      <c r="AV171" s="13"/>
      <c r="AW171" s="13"/>
    </row>
    <row r="172" spans="48:49">
      <c r="AV172" s="13"/>
      <c r="AW172" s="13"/>
    </row>
    <row r="173" spans="48:49">
      <c r="AV173" s="13"/>
      <c r="AW173" s="13"/>
    </row>
    <row r="174" spans="48:49">
      <c r="AV174" s="13"/>
      <c r="AW174" s="13"/>
    </row>
    <row r="175" spans="48:49">
      <c r="AV175" s="13"/>
      <c r="AW175" s="13"/>
    </row>
    <row r="176" spans="48:49">
      <c r="AV176" s="13"/>
      <c r="AW176" s="13"/>
    </row>
    <row r="177" spans="48:49">
      <c r="AV177" s="13"/>
      <c r="AW177" s="13"/>
    </row>
    <row r="178" spans="48:49">
      <c r="AV178" s="13"/>
      <c r="AW178" s="13"/>
    </row>
    <row r="200" spans="9:47">
      <c r="I200" s="159"/>
      <c r="K200" s="159"/>
      <c r="L200" s="159"/>
      <c r="O200" s="14"/>
      <c r="T200" s="14"/>
      <c r="V200" s="159"/>
      <c r="AU200" s="14"/>
    </row>
    <row r="201" spans="9:47">
      <c r="I201" s="159"/>
      <c r="K201" s="159"/>
      <c r="L201" s="159"/>
      <c r="O201" s="14"/>
      <c r="T201" s="14"/>
      <c r="V201" s="159"/>
      <c r="X201" s="76"/>
      <c r="Y201" s="76"/>
      <c r="Z201" s="76"/>
      <c r="AA201" s="159"/>
      <c r="AB201" s="159"/>
      <c r="AC201" s="14"/>
      <c r="AD201" s="14"/>
      <c r="AE201" s="14"/>
      <c r="AF201" s="14"/>
      <c r="AG201" s="14"/>
      <c r="AH201" s="14"/>
      <c r="AI201" s="14"/>
      <c r="AJ201" s="14"/>
      <c r="AK201" s="14"/>
      <c r="AL201" s="14"/>
      <c r="AM201" s="14"/>
      <c r="AN201" s="14"/>
      <c r="AO201" s="14"/>
      <c r="AP201" s="14"/>
      <c r="AQ201" s="14"/>
      <c r="AR201" s="14"/>
      <c r="AS201" s="14"/>
      <c r="AT201" s="14"/>
      <c r="AU201" s="14"/>
    </row>
    <row r="202" spans="9:47">
      <c r="I202" s="159"/>
      <c r="K202" s="159"/>
      <c r="L202" s="159"/>
      <c r="O202" s="14"/>
      <c r="T202" s="14"/>
      <c r="V202" s="159"/>
      <c r="X202" s="76"/>
      <c r="Y202" s="76"/>
      <c r="Z202" s="76"/>
      <c r="AA202" s="159"/>
      <c r="AB202" s="159"/>
      <c r="AC202" s="14"/>
      <c r="AD202" s="14"/>
      <c r="AE202" s="14"/>
      <c r="AF202" s="14"/>
      <c r="AG202" s="14"/>
      <c r="AH202" s="14"/>
      <c r="AI202" s="14"/>
      <c r="AJ202" s="14"/>
      <c r="AK202" s="14"/>
      <c r="AL202" s="14"/>
      <c r="AM202" s="14"/>
      <c r="AN202" s="14"/>
      <c r="AO202" s="14"/>
      <c r="AP202" s="14"/>
      <c r="AQ202" s="14"/>
      <c r="AR202" s="14"/>
      <c r="AS202" s="14"/>
      <c r="AT202" s="14"/>
      <c r="AU202" s="14"/>
    </row>
    <row r="203" spans="9:47">
      <c r="I203" s="159"/>
      <c r="K203" s="159"/>
      <c r="L203" s="159"/>
      <c r="O203" s="14"/>
      <c r="T203" s="14"/>
      <c r="V203" s="159"/>
      <c r="X203" s="76"/>
      <c r="Y203" s="76"/>
      <c r="Z203" s="76"/>
      <c r="AA203" s="159"/>
      <c r="AB203" s="159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</row>
    <row r="204" spans="9:47">
      <c r="I204" s="159"/>
      <c r="K204" s="159"/>
      <c r="L204" s="159"/>
      <c r="O204" s="14"/>
      <c r="T204" s="14"/>
      <c r="V204" s="159"/>
      <c r="X204" s="76"/>
      <c r="Y204" s="76"/>
      <c r="Z204" s="76"/>
      <c r="AA204" s="159"/>
      <c r="AB204" s="159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</row>
    <row r="205" spans="9:47">
      <c r="I205" s="159"/>
      <c r="K205" s="159"/>
      <c r="L205" s="159"/>
      <c r="O205" s="14"/>
      <c r="T205" s="14"/>
      <c r="V205" s="159"/>
      <c r="X205" s="76"/>
      <c r="Y205" s="76"/>
      <c r="Z205" s="76"/>
      <c r="AA205" s="159"/>
      <c r="AB205" s="159"/>
      <c r="AC205" s="14"/>
      <c r="AD205" s="14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  <c r="AU205" s="14"/>
    </row>
    <row r="206" spans="9:47">
      <c r="I206" s="159"/>
      <c r="K206" s="159"/>
      <c r="L206" s="159"/>
      <c r="O206" s="14"/>
      <c r="T206" s="14"/>
      <c r="V206" s="159"/>
      <c r="X206" s="76"/>
      <c r="Y206" s="76"/>
      <c r="Z206" s="76"/>
      <c r="AA206" s="159"/>
      <c r="AB206" s="159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  <c r="AU206" s="14"/>
    </row>
    <row r="207" spans="9:47">
      <c r="I207" s="159"/>
      <c r="K207" s="159"/>
      <c r="L207" s="159"/>
      <c r="O207" s="14"/>
      <c r="T207" s="14"/>
      <c r="V207" s="159"/>
      <c r="X207" s="76"/>
      <c r="Y207" s="76"/>
      <c r="Z207" s="76"/>
      <c r="AA207" s="159"/>
      <c r="AB207" s="159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</row>
    <row r="208" spans="9:47">
      <c r="I208" s="159"/>
      <c r="K208" s="159"/>
      <c r="L208" s="159"/>
      <c r="O208" s="14"/>
      <c r="T208" s="14"/>
      <c r="V208" s="159"/>
      <c r="X208" s="76"/>
      <c r="Y208" s="76"/>
      <c r="Z208" s="76"/>
      <c r="AA208" s="159"/>
      <c r="AB208" s="159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</row>
    <row r="209" spans="9:47">
      <c r="I209" s="159"/>
      <c r="K209" s="159"/>
      <c r="L209" s="159"/>
      <c r="O209" s="14"/>
      <c r="T209" s="14"/>
      <c r="V209" s="159"/>
      <c r="X209" s="76"/>
      <c r="Y209" s="76"/>
      <c r="Z209" s="76"/>
      <c r="AA209" s="159"/>
      <c r="AB209" s="159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4"/>
      <c r="AR209" s="14"/>
      <c r="AS209" s="14"/>
      <c r="AT209" s="14"/>
      <c r="AU209" s="14"/>
    </row>
    <row r="210" spans="9:47">
      <c r="I210" s="159"/>
      <c r="K210" s="159"/>
      <c r="L210" s="159"/>
      <c r="O210" s="14"/>
      <c r="T210" s="14"/>
      <c r="V210" s="159"/>
      <c r="X210" s="76"/>
      <c r="Y210" s="76"/>
      <c r="Z210" s="76"/>
      <c r="AA210" s="159"/>
      <c r="AB210" s="159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  <c r="AU210" s="14"/>
    </row>
    <row r="211" spans="9:47">
      <c r="I211" s="159"/>
      <c r="K211" s="159"/>
      <c r="L211" s="159"/>
      <c r="O211" s="14"/>
      <c r="T211" s="14"/>
      <c r="V211" s="159"/>
      <c r="X211" s="76"/>
      <c r="Y211" s="76"/>
      <c r="Z211" s="76"/>
      <c r="AA211" s="159"/>
      <c r="AB211" s="159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</row>
    <row r="212" spans="9:47">
      <c r="I212" s="159"/>
      <c r="K212" s="159"/>
      <c r="L212" s="159"/>
      <c r="O212" s="14"/>
      <c r="T212" s="14"/>
      <c r="V212" s="159"/>
      <c r="X212" s="76"/>
      <c r="Y212" s="76"/>
      <c r="Z212" s="76"/>
      <c r="AA212" s="159"/>
      <c r="AB212" s="159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</row>
    <row r="213" spans="9:47">
      <c r="I213" s="159"/>
      <c r="K213" s="159"/>
      <c r="L213" s="159"/>
      <c r="O213" s="14"/>
      <c r="T213" s="14"/>
      <c r="V213" s="159"/>
      <c r="X213" s="76"/>
      <c r="Y213" s="76"/>
      <c r="Z213" s="76"/>
      <c r="AA213" s="159"/>
      <c r="AB213" s="159"/>
      <c r="AC213" s="14"/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  <c r="AU213" s="14"/>
    </row>
    <row r="214" spans="9:47">
      <c r="I214" s="159"/>
      <c r="K214" s="159"/>
      <c r="L214" s="159"/>
      <c r="O214" s="14"/>
      <c r="T214" s="14"/>
      <c r="V214" s="159"/>
      <c r="X214" s="76"/>
      <c r="Y214" s="76"/>
      <c r="Z214" s="76"/>
      <c r="AA214" s="159"/>
      <c r="AB214" s="159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  <c r="AS214" s="14"/>
      <c r="AT214" s="14"/>
      <c r="AU214" s="14"/>
    </row>
    <row r="215" spans="9:47">
      <c r="I215" s="159"/>
      <c r="K215" s="159"/>
      <c r="L215" s="159"/>
      <c r="O215" s="14"/>
      <c r="T215" s="14"/>
      <c r="V215" s="159"/>
      <c r="X215" s="76"/>
      <c r="Y215" s="76"/>
      <c r="Z215" s="76"/>
      <c r="AA215" s="159"/>
      <c r="AB215" s="159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</row>
    <row r="216" spans="9:47">
      <c r="I216" s="159"/>
      <c r="K216" s="159"/>
      <c r="L216" s="159"/>
      <c r="O216" s="14"/>
      <c r="T216" s="14"/>
      <c r="V216" s="159"/>
      <c r="X216" s="76"/>
      <c r="Y216" s="76"/>
      <c r="Z216" s="76"/>
      <c r="AA216" s="159"/>
      <c r="AB216" s="159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</row>
    <row r="217" spans="9:47">
      <c r="I217" s="159"/>
      <c r="K217" s="159"/>
      <c r="L217" s="159"/>
      <c r="O217" s="14"/>
      <c r="T217" s="14"/>
      <c r="V217" s="159"/>
      <c r="X217" s="76"/>
      <c r="Y217" s="76"/>
      <c r="Z217" s="76"/>
      <c r="AA217" s="159"/>
      <c r="AB217" s="159"/>
      <c r="AC217" s="14"/>
      <c r="AD217" s="14"/>
      <c r="AE217" s="14"/>
      <c r="AF217" s="14"/>
      <c r="AG217" s="14"/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  <c r="AR217" s="14"/>
      <c r="AS217" s="14"/>
      <c r="AT217" s="14"/>
      <c r="AU217" s="14"/>
    </row>
    <row r="218" spans="9:47">
      <c r="I218" s="159"/>
      <c r="K218" s="159"/>
      <c r="L218" s="159"/>
      <c r="O218" s="14"/>
      <c r="T218" s="14"/>
      <c r="V218" s="159"/>
      <c r="X218" s="76"/>
      <c r="Y218" s="76"/>
      <c r="Z218" s="76"/>
      <c r="AA218" s="159"/>
      <c r="AB218" s="159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  <c r="AT218" s="14"/>
      <c r="AU218" s="14"/>
    </row>
    <row r="219" spans="9:47">
      <c r="I219" s="159"/>
      <c r="K219" s="159"/>
      <c r="L219" s="159"/>
      <c r="O219" s="14"/>
      <c r="T219" s="14"/>
      <c r="V219" s="159"/>
      <c r="X219" s="76"/>
      <c r="Y219" s="76"/>
      <c r="Z219" s="76"/>
      <c r="AA219" s="159"/>
      <c r="AB219" s="159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</row>
    <row r="220" spans="9:47">
      <c r="I220" s="159"/>
      <c r="K220" s="159"/>
      <c r="L220" s="159"/>
      <c r="O220" s="14"/>
      <c r="T220" s="14"/>
      <c r="V220" s="159"/>
      <c r="X220" s="76"/>
      <c r="Y220" s="76"/>
      <c r="Z220" s="76"/>
      <c r="AA220" s="159"/>
      <c r="AB220" s="159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</row>
    <row r="221" spans="9:47">
      <c r="I221" s="159"/>
      <c r="K221" s="159"/>
      <c r="L221" s="159"/>
      <c r="O221" s="14"/>
      <c r="T221" s="14"/>
      <c r="V221" s="159"/>
      <c r="X221" s="76"/>
      <c r="Y221" s="76"/>
      <c r="Z221" s="76"/>
      <c r="AA221" s="159"/>
      <c r="AB221" s="159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  <c r="AS221" s="14"/>
      <c r="AT221" s="14"/>
      <c r="AU221" s="14"/>
    </row>
    <row r="222" spans="9:47">
      <c r="I222" s="159"/>
      <c r="K222" s="159"/>
      <c r="L222" s="159"/>
      <c r="O222" s="14"/>
      <c r="T222" s="14"/>
      <c r="V222" s="159"/>
      <c r="X222" s="76"/>
      <c r="Y222" s="76"/>
      <c r="Z222" s="76"/>
      <c r="AA222" s="159"/>
      <c r="AB222" s="159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  <c r="AS222" s="14"/>
      <c r="AT222" s="14"/>
      <c r="AU222" s="14"/>
    </row>
    <row r="223" spans="9:47">
      <c r="I223" s="159"/>
      <c r="K223" s="159"/>
      <c r="L223" s="159"/>
      <c r="O223" s="14"/>
      <c r="T223" s="14"/>
      <c r="V223" s="159"/>
      <c r="X223" s="76"/>
      <c r="Y223" s="76"/>
      <c r="Z223" s="76"/>
      <c r="AA223" s="159"/>
      <c r="AB223" s="159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  <c r="AU223" s="14"/>
    </row>
    <row r="224" spans="9:47">
      <c r="I224" s="159"/>
      <c r="K224" s="159"/>
      <c r="L224" s="159"/>
      <c r="O224" s="14"/>
      <c r="T224" s="14"/>
      <c r="V224" s="159"/>
      <c r="X224" s="76"/>
      <c r="Y224" s="76"/>
      <c r="Z224" s="76"/>
      <c r="AA224" s="159"/>
      <c r="AB224" s="159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</row>
    <row r="225" spans="9:47">
      <c r="I225" s="159"/>
      <c r="K225" s="159"/>
      <c r="L225" s="159"/>
      <c r="O225" s="14"/>
      <c r="T225" s="14"/>
      <c r="V225" s="159"/>
      <c r="X225" s="76"/>
      <c r="Y225" s="76"/>
      <c r="Z225" s="76"/>
      <c r="AA225" s="159"/>
      <c r="AB225" s="159"/>
      <c r="AC225" s="14"/>
      <c r="AD225" s="14"/>
      <c r="AE225" s="14"/>
      <c r="AF225" s="14"/>
      <c r="AG225" s="14"/>
      <c r="AH225" s="14"/>
      <c r="AI225" s="14"/>
      <c r="AJ225" s="14"/>
      <c r="AK225" s="14"/>
      <c r="AL225" s="14"/>
      <c r="AM225" s="14"/>
      <c r="AN225" s="14"/>
      <c r="AO225" s="14"/>
      <c r="AP225" s="14"/>
      <c r="AQ225" s="14"/>
      <c r="AR225" s="14"/>
      <c r="AS225" s="14"/>
      <c r="AT225" s="14"/>
      <c r="AU225" s="14"/>
    </row>
    <row r="226" spans="9:47">
      <c r="I226" s="159"/>
      <c r="K226" s="159"/>
      <c r="L226" s="159"/>
      <c r="O226" s="14"/>
      <c r="T226" s="14"/>
      <c r="V226" s="159"/>
      <c r="X226" s="76"/>
      <c r="Y226" s="76"/>
      <c r="Z226" s="76"/>
      <c r="AA226" s="159"/>
      <c r="AB226" s="159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  <c r="AT226" s="14"/>
      <c r="AU226" s="14"/>
    </row>
    <row r="227" spans="9:47">
      <c r="I227" s="159"/>
      <c r="K227" s="159"/>
      <c r="L227" s="159"/>
      <c r="O227" s="14"/>
      <c r="T227" s="14"/>
      <c r="V227" s="159"/>
      <c r="X227" s="76"/>
      <c r="Y227" s="76"/>
      <c r="Z227" s="76"/>
      <c r="AA227" s="159"/>
      <c r="AB227" s="159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</row>
    <row r="228" spans="9:47">
      <c r="I228" s="159"/>
      <c r="K228" s="159"/>
      <c r="L228" s="159"/>
      <c r="O228" s="14"/>
      <c r="T228" s="14"/>
      <c r="V228" s="159"/>
      <c r="X228" s="76"/>
      <c r="Y228" s="76"/>
      <c r="Z228" s="76"/>
      <c r="AA228" s="159"/>
      <c r="AB228" s="159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</row>
    <row r="229" spans="9:47">
      <c r="I229" s="159"/>
      <c r="K229" s="159"/>
      <c r="L229" s="159"/>
      <c r="O229" s="14"/>
      <c r="T229" s="14"/>
      <c r="V229" s="159"/>
      <c r="X229" s="76"/>
      <c r="Y229" s="76"/>
      <c r="Z229" s="76"/>
      <c r="AA229" s="159"/>
      <c r="AB229" s="159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  <c r="AT229" s="14"/>
      <c r="AU229" s="14"/>
    </row>
    <row r="230" spans="9:47">
      <c r="I230" s="159"/>
      <c r="K230" s="159"/>
      <c r="L230" s="159"/>
      <c r="O230" s="14"/>
      <c r="T230" s="14"/>
      <c r="V230" s="159"/>
      <c r="X230" s="76"/>
      <c r="Y230" s="76"/>
      <c r="Z230" s="76"/>
      <c r="AA230" s="159"/>
      <c r="AB230" s="159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  <c r="AT230" s="14"/>
      <c r="AU230" s="14"/>
    </row>
    <row r="231" spans="9:47">
      <c r="I231" s="159"/>
      <c r="K231" s="159"/>
      <c r="L231" s="159"/>
      <c r="O231" s="14"/>
      <c r="T231" s="14"/>
      <c r="V231" s="159"/>
      <c r="X231" s="76"/>
      <c r="Y231" s="76"/>
      <c r="Z231" s="76"/>
      <c r="AA231" s="159"/>
      <c r="AB231" s="159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</row>
    <row r="232" spans="9:47">
      <c r="I232" s="159"/>
      <c r="K232" s="159"/>
      <c r="L232" s="159"/>
      <c r="O232" s="14"/>
      <c r="T232" s="14"/>
      <c r="V232" s="159"/>
      <c r="X232" s="76"/>
      <c r="Y232" s="76"/>
      <c r="Z232" s="76"/>
      <c r="AA232" s="159"/>
      <c r="AB232" s="159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</row>
    <row r="233" spans="9:47">
      <c r="I233" s="159"/>
      <c r="K233" s="159"/>
      <c r="L233" s="159"/>
      <c r="O233" s="14"/>
      <c r="T233" s="14"/>
      <c r="V233" s="159"/>
      <c r="X233" s="76"/>
      <c r="Y233" s="76"/>
      <c r="Z233" s="76"/>
      <c r="AA233" s="159"/>
      <c r="AB233" s="159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  <c r="AS233" s="14"/>
      <c r="AT233" s="14"/>
      <c r="AU233" s="14"/>
    </row>
    <row r="234" spans="9:47">
      <c r="I234" s="159"/>
      <c r="K234" s="159"/>
      <c r="L234" s="159"/>
      <c r="O234" s="14"/>
      <c r="T234" s="14"/>
      <c r="V234" s="159"/>
      <c r="X234" s="76"/>
      <c r="Y234" s="76"/>
      <c r="Z234" s="76"/>
      <c r="AA234" s="159"/>
      <c r="AB234" s="159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  <c r="AS234" s="14"/>
      <c r="AT234" s="14"/>
      <c r="AU234" s="14"/>
    </row>
    <row r="235" spans="9:47">
      <c r="I235" s="159"/>
      <c r="K235" s="159"/>
      <c r="L235" s="159"/>
      <c r="O235" s="14"/>
      <c r="T235" s="14"/>
      <c r="V235" s="159"/>
      <c r="X235" s="76"/>
      <c r="Y235" s="76"/>
      <c r="Z235" s="76"/>
      <c r="AA235" s="159"/>
      <c r="AB235" s="159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  <c r="AU235" s="14"/>
    </row>
    <row r="236" spans="9:47">
      <c r="I236" s="159"/>
      <c r="K236" s="159"/>
      <c r="L236" s="159"/>
      <c r="O236" s="14"/>
      <c r="T236" s="14"/>
      <c r="V236" s="159"/>
      <c r="X236" s="76"/>
      <c r="Y236" s="76"/>
      <c r="Z236" s="76"/>
      <c r="AA236" s="159"/>
      <c r="AB236" s="159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  <c r="AU236" s="14"/>
    </row>
    <row r="237" spans="9:47">
      <c r="I237" s="159"/>
      <c r="K237" s="159"/>
      <c r="L237" s="159"/>
      <c r="O237" s="14"/>
      <c r="T237" s="14"/>
      <c r="V237" s="159"/>
      <c r="X237" s="76"/>
      <c r="Y237" s="76"/>
      <c r="Z237" s="76"/>
      <c r="AA237" s="159"/>
      <c r="AB237" s="159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  <c r="AS237" s="14"/>
      <c r="AT237" s="14"/>
      <c r="AU237" s="14"/>
    </row>
    <row r="238" spans="9:47">
      <c r="I238" s="159"/>
      <c r="K238" s="159"/>
      <c r="L238" s="159"/>
      <c r="O238" s="14"/>
      <c r="T238" s="14"/>
      <c r="V238" s="159"/>
      <c r="X238" s="76"/>
      <c r="Y238" s="76"/>
      <c r="Z238" s="76"/>
      <c r="AA238" s="159"/>
      <c r="AB238" s="159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  <c r="AT238" s="14"/>
      <c r="AU238" s="14"/>
    </row>
    <row r="239" spans="9:47">
      <c r="I239" s="159"/>
      <c r="K239" s="159"/>
      <c r="L239" s="159"/>
      <c r="O239" s="14"/>
      <c r="T239" s="14"/>
      <c r="V239" s="159"/>
      <c r="X239" s="76"/>
      <c r="Y239" s="76"/>
      <c r="Z239" s="76"/>
      <c r="AA239" s="159"/>
      <c r="AB239" s="159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  <c r="AU239" s="14"/>
    </row>
    <row r="240" spans="9:47">
      <c r="I240" s="159"/>
      <c r="K240" s="159"/>
      <c r="L240" s="159"/>
      <c r="O240" s="14"/>
      <c r="T240" s="14"/>
      <c r="V240" s="159"/>
      <c r="X240" s="76"/>
      <c r="Y240" s="76"/>
      <c r="Z240" s="76"/>
      <c r="AA240" s="159"/>
      <c r="AB240" s="159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14"/>
    </row>
    <row r="241" spans="9:47">
      <c r="I241" s="159"/>
      <c r="K241" s="159"/>
      <c r="L241" s="159"/>
      <c r="O241" s="14"/>
      <c r="T241" s="14"/>
      <c r="V241" s="159"/>
      <c r="X241" s="76"/>
      <c r="Y241" s="76"/>
      <c r="Z241" s="76"/>
      <c r="AA241" s="159"/>
      <c r="AB241" s="159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  <c r="AS241" s="14"/>
      <c r="AT241" s="14"/>
      <c r="AU241" s="14"/>
    </row>
    <row r="242" spans="9:47">
      <c r="I242" s="159"/>
      <c r="K242" s="159"/>
      <c r="L242" s="159"/>
      <c r="O242" s="14"/>
      <c r="T242" s="14"/>
      <c r="V242" s="159"/>
      <c r="X242" s="76"/>
      <c r="Y242" s="76"/>
      <c r="Z242" s="76"/>
      <c r="AA242" s="159"/>
      <c r="AB242" s="159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  <c r="AS242" s="14"/>
      <c r="AT242" s="14"/>
      <c r="AU242" s="14"/>
    </row>
    <row r="243" spans="9:47">
      <c r="I243" s="159"/>
      <c r="K243" s="159"/>
      <c r="L243" s="159"/>
      <c r="O243" s="14"/>
      <c r="T243" s="14"/>
      <c r="V243" s="159"/>
      <c r="X243" s="76"/>
      <c r="Y243" s="76"/>
      <c r="Z243" s="76"/>
      <c r="AA243" s="159"/>
      <c r="AB243" s="159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14"/>
    </row>
    <row r="244" spans="9:47">
      <c r="I244" s="159"/>
      <c r="K244" s="159"/>
      <c r="L244" s="159"/>
      <c r="O244" s="14"/>
      <c r="T244" s="14"/>
      <c r="V244" s="159"/>
      <c r="X244" s="76"/>
      <c r="Y244" s="76"/>
      <c r="Z244" s="76"/>
      <c r="AA244" s="159"/>
      <c r="AB244" s="159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14"/>
    </row>
    <row r="245" spans="9:47">
      <c r="I245" s="159"/>
      <c r="K245" s="159"/>
      <c r="L245" s="159"/>
      <c r="O245" s="14"/>
      <c r="T245" s="14"/>
      <c r="V245" s="159"/>
      <c r="X245" s="76"/>
      <c r="Y245" s="76"/>
      <c r="Z245" s="76"/>
      <c r="AA245" s="159"/>
      <c r="AB245" s="159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  <c r="AT245" s="14"/>
      <c r="AU245" s="14"/>
    </row>
    <row r="246" spans="9:47">
      <c r="I246" s="159"/>
      <c r="K246" s="159"/>
      <c r="L246" s="159"/>
      <c r="O246" s="14"/>
      <c r="T246" s="14"/>
      <c r="V246" s="159"/>
      <c r="X246" s="76"/>
      <c r="Y246" s="76"/>
      <c r="Z246" s="76"/>
      <c r="AA246" s="159"/>
      <c r="AB246" s="159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  <c r="AT246" s="14"/>
      <c r="AU246" s="14"/>
    </row>
    <row r="247" spans="9:47">
      <c r="I247" s="159"/>
      <c r="K247" s="159"/>
      <c r="L247" s="159"/>
      <c r="O247" s="14"/>
      <c r="T247" s="14"/>
      <c r="V247" s="159"/>
      <c r="X247" s="76"/>
      <c r="Y247" s="76"/>
      <c r="Z247" s="76"/>
      <c r="AA247" s="159"/>
      <c r="AB247" s="159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14"/>
    </row>
    <row r="248" spans="9:47">
      <c r="I248" s="159"/>
      <c r="K248" s="159"/>
      <c r="L248" s="159"/>
      <c r="O248" s="14"/>
      <c r="T248" s="14"/>
      <c r="V248" s="159"/>
      <c r="X248" s="76"/>
      <c r="Y248" s="76"/>
      <c r="Z248" s="76"/>
      <c r="AA248" s="159"/>
      <c r="AB248" s="159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14"/>
    </row>
    <row r="249" spans="9:47">
      <c r="I249" s="159"/>
      <c r="K249" s="159"/>
      <c r="L249" s="159"/>
      <c r="O249" s="14"/>
      <c r="T249" s="14"/>
      <c r="V249" s="159"/>
      <c r="X249" s="76"/>
      <c r="Y249" s="76"/>
      <c r="Z249" s="76"/>
      <c r="AA249" s="159"/>
      <c r="AB249" s="159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  <c r="AT249" s="14"/>
      <c r="AU249" s="14"/>
    </row>
    <row r="250" spans="9:47">
      <c r="I250" s="159"/>
      <c r="K250" s="159"/>
      <c r="L250" s="159"/>
      <c r="O250" s="14"/>
      <c r="T250" s="14"/>
      <c r="V250" s="159"/>
      <c r="X250" s="76"/>
      <c r="Y250" s="76"/>
      <c r="Z250" s="76"/>
      <c r="AA250" s="159"/>
      <c r="AB250" s="159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  <c r="AT250" s="14"/>
      <c r="AU250" s="14"/>
    </row>
    <row r="251" spans="9:47">
      <c r="I251" s="159"/>
      <c r="K251" s="159"/>
      <c r="L251" s="159"/>
      <c r="O251" s="14"/>
      <c r="T251" s="14"/>
      <c r="V251" s="159"/>
      <c r="X251" s="76"/>
      <c r="Y251" s="76"/>
      <c r="Z251" s="76"/>
      <c r="AA251" s="159"/>
      <c r="AB251" s="159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</row>
    <row r="252" spans="9:47">
      <c r="I252" s="159"/>
      <c r="K252" s="159"/>
      <c r="L252" s="159"/>
      <c r="O252" s="14"/>
      <c r="T252" s="14"/>
      <c r="V252" s="159"/>
      <c r="X252" s="76"/>
      <c r="Y252" s="76"/>
      <c r="Z252" s="76"/>
      <c r="AA252" s="159"/>
      <c r="AB252" s="159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14"/>
    </row>
    <row r="253" spans="9:47">
      <c r="I253" s="159"/>
      <c r="K253" s="159"/>
      <c r="L253" s="159"/>
      <c r="O253" s="14"/>
      <c r="T253" s="14"/>
      <c r="V253" s="159"/>
      <c r="X253" s="76"/>
      <c r="Y253" s="76"/>
      <c r="Z253" s="76"/>
      <c r="AA253" s="159"/>
      <c r="AB253" s="159"/>
      <c r="AC253" s="14"/>
      <c r="AD253" s="14"/>
      <c r="AE253" s="14"/>
      <c r="AF253" s="14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  <c r="AS253" s="14"/>
      <c r="AT253" s="14"/>
      <c r="AU253" s="14"/>
    </row>
    <row r="254" spans="9:47">
      <c r="I254" s="159"/>
      <c r="K254" s="159"/>
      <c r="L254" s="159"/>
      <c r="O254" s="14"/>
      <c r="T254" s="14"/>
      <c r="V254" s="159"/>
      <c r="X254" s="76"/>
      <c r="Y254" s="76"/>
      <c r="Z254" s="76"/>
      <c r="AA254" s="159"/>
      <c r="AB254" s="159"/>
      <c r="AC254" s="14"/>
      <c r="AD254" s="14"/>
      <c r="AE254" s="14"/>
      <c r="AF254" s="14"/>
      <c r="AG254" s="14"/>
      <c r="AH254" s="14"/>
      <c r="AI254" s="14"/>
      <c r="AJ254" s="14"/>
      <c r="AK254" s="14"/>
      <c r="AL254" s="14"/>
      <c r="AM254" s="14"/>
      <c r="AN254" s="14"/>
      <c r="AO254" s="14"/>
      <c r="AP254" s="14"/>
      <c r="AQ254" s="14"/>
      <c r="AR254" s="14"/>
      <c r="AS254" s="14"/>
      <c r="AT254" s="14"/>
      <c r="AU254" s="14"/>
    </row>
    <row r="255" spans="9:47">
      <c r="I255" s="159"/>
      <c r="K255" s="159"/>
      <c r="L255" s="159"/>
      <c r="O255" s="14"/>
      <c r="T255" s="14"/>
      <c r="V255" s="159"/>
      <c r="X255" s="76"/>
      <c r="Y255" s="76"/>
      <c r="Z255" s="76"/>
      <c r="AA255" s="159"/>
      <c r="AB255" s="159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  <c r="AU255" s="14"/>
    </row>
    <row r="256" spans="9:47">
      <c r="I256" s="159"/>
      <c r="K256" s="159"/>
      <c r="L256" s="159"/>
      <c r="O256" s="14"/>
      <c r="T256" s="14"/>
      <c r="V256" s="159"/>
      <c r="X256" s="76"/>
      <c r="Y256" s="76"/>
      <c r="Z256" s="76"/>
      <c r="AA256" s="159"/>
      <c r="AB256" s="159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14"/>
    </row>
    <row r="257" spans="9:47">
      <c r="I257" s="159"/>
      <c r="K257" s="159"/>
      <c r="L257" s="159"/>
      <c r="O257" s="14"/>
      <c r="T257" s="14"/>
      <c r="V257" s="159"/>
      <c r="X257" s="76"/>
      <c r="Y257" s="76"/>
      <c r="Z257" s="76"/>
      <c r="AA257" s="159"/>
      <c r="AB257" s="159"/>
      <c r="AC257" s="14"/>
      <c r="AD257" s="14"/>
      <c r="AE257" s="14"/>
      <c r="AF257" s="14"/>
      <c r="AG257" s="14"/>
      <c r="AH257" s="14"/>
      <c r="AI257" s="14"/>
      <c r="AJ257" s="14"/>
      <c r="AK257" s="14"/>
      <c r="AL257" s="14"/>
      <c r="AM257" s="14"/>
      <c r="AN257" s="14"/>
      <c r="AO257" s="14"/>
      <c r="AP257" s="14"/>
      <c r="AQ257" s="14"/>
      <c r="AR257" s="14"/>
      <c r="AS257" s="14"/>
      <c r="AT257" s="14"/>
      <c r="AU257" s="14"/>
    </row>
    <row r="258" spans="9:47">
      <c r="I258" s="159"/>
      <c r="K258" s="159"/>
      <c r="L258" s="159"/>
      <c r="O258" s="14"/>
      <c r="T258" s="14"/>
      <c r="V258" s="159"/>
      <c r="X258" s="76"/>
      <c r="Y258" s="76"/>
      <c r="Z258" s="76"/>
      <c r="AA258" s="159"/>
      <c r="AB258" s="159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  <c r="AT258" s="14"/>
      <c r="AU258" s="14"/>
    </row>
    <row r="259" spans="9:47">
      <c r="I259" s="159"/>
      <c r="K259" s="159"/>
      <c r="L259" s="159"/>
      <c r="O259" s="14"/>
      <c r="T259" s="14"/>
      <c r="V259" s="159"/>
      <c r="X259" s="76"/>
      <c r="Y259" s="76"/>
      <c r="Z259" s="76"/>
      <c r="AA259" s="159"/>
      <c r="AB259" s="159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  <c r="AU259" s="14"/>
    </row>
    <row r="260" spans="9:47">
      <c r="I260" s="159"/>
      <c r="K260" s="159"/>
      <c r="L260" s="159"/>
      <c r="O260" s="14"/>
      <c r="T260" s="14"/>
      <c r="V260" s="159"/>
      <c r="X260" s="76"/>
      <c r="Y260" s="76"/>
      <c r="Z260" s="76"/>
      <c r="AA260" s="159"/>
      <c r="AB260" s="159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</row>
    <row r="261" spans="9:47">
      <c r="I261" s="159"/>
      <c r="K261" s="159"/>
      <c r="L261" s="159"/>
      <c r="O261" s="14"/>
      <c r="T261" s="14"/>
      <c r="V261" s="159"/>
      <c r="X261" s="76"/>
      <c r="Y261" s="76"/>
      <c r="Z261" s="76"/>
      <c r="AA261" s="159"/>
      <c r="AB261" s="159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  <c r="AS261" s="14"/>
      <c r="AT261" s="14"/>
      <c r="AU261" s="14"/>
    </row>
    <row r="262" spans="9:47">
      <c r="I262" s="159"/>
      <c r="K262" s="159"/>
      <c r="L262" s="159"/>
      <c r="O262" s="14"/>
      <c r="T262" s="14"/>
      <c r="V262" s="159"/>
      <c r="X262" s="76"/>
      <c r="Y262" s="76"/>
      <c r="Z262" s="76"/>
      <c r="AA262" s="159"/>
      <c r="AB262" s="159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  <c r="AT262" s="14"/>
      <c r="AU262" s="14"/>
    </row>
    <row r="263" spans="9:47">
      <c r="I263" s="159"/>
      <c r="K263" s="159"/>
      <c r="L263" s="159"/>
      <c r="O263" s="14"/>
      <c r="T263" s="14"/>
      <c r="V263" s="159"/>
      <c r="X263" s="76"/>
      <c r="Y263" s="76"/>
      <c r="Z263" s="76"/>
      <c r="AA263" s="159"/>
      <c r="AB263" s="159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  <c r="AU263" s="14"/>
    </row>
    <row r="264" spans="9:47">
      <c r="I264" s="159"/>
      <c r="K264" s="159"/>
      <c r="L264" s="159"/>
      <c r="O264" s="14"/>
      <c r="T264" s="14"/>
      <c r="V264" s="159"/>
      <c r="X264" s="76"/>
      <c r="Y264" s="76"/>
      <c r="Z264" s="76"/>
      <c r="AA264" s="159"/>
      <c r="AB264" s="159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</row>
    <row r="265" spans="9:47">
      <c r="I265" s="159"/>
      <c r="K265" s="159"/>
      <c r="L265" s="159"/>
      <c r="O265" s="14"/>
      <c r="T265" s="14"/>
      <c r="V265" s="159"/>
      <c r="X265" s="76"/>
      <c r="Y265" s="76"/>
      <c r="Z265" s="76"/>
      <c r="AA265" s="159"/>
      <c r="AB265" s="159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  <c r="AS265" s="14"/>
      <c r="AT265" s="14"/>
      <c r="AU265" s="14"/>
    </row>
    <row r="266" spans="9:47">
      <c r="I266" s="159"/>
      <c r="K266" s="159"/>
      <c r="L266" s="159"/>
      <c r="O266" s="14"/>
      <c r="T266" s="14"/>
      <c r="V266" s="159"/>
      <c r="X266" s="76"/>
      <c r="Y266" s="76"/>
      <c r="Z266" s="76"/>
      <c r="AA266" s="159"/>
      <c r="AB266" s="159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  <c r="AT266" s="14"/>
      <c r="AU266" s="14"/>
    </row>
    <row r="267" spans="9:47">
      <c r="I267" s="159"/>
      <c r="K267" s="159"/>
      <c r="L267" s="159"/>
      <c r="O267" s="14"/>
      <c r="T267" s="14"/>
      <c r="V267" s="159"/>
      <c r="X267" s="76"/>
      <c r="Y267" s="76"/>
      <c r="Z267" s="76"/>
      <c r="AA267" s="159"/>
      <c r="AB267" s="159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  <c r="AU267" s="14"/>
    </row>
    <row r="268" spans="9:47">
      <c r="I268" s="159"/>
      <c r="K268" s="159"/>
      <c r="L268" s="159"/>
      <c r="O268" s="14"/>
      <c r="T268" s="14"/>
      <c r="V268" s="159"/>
      <c r="X268" s="76"/>
      <c r="Y268" s="76"/>
      <c r="Z268" s="76"/>
      <c r="AA268" s="159"/>
      <c r="AB268" s="159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</row>
    <row r="269" spans="9:47">
      <c r="I269" s="159"/>
      <c r="K269" s="159"/>
      <c r="L269" s="159"/>
      <c r="O269" s="14"/>
      <c r="T269" s="14"/>
      <c r="V269" s="159"/>
      <c r="X269" s="76"/>
      <c r="Y269" s="76"/>
      <c r="Z269" s="76"/>
      <c r="AA269" s="159"/>
      <c r="AB269" s="159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  <c r="AT269" s="14"/>
      <c r="AU269" s="14"/>
    </row>
    <row r="270" spans="9:47">
      <c r="I270" s="159"/>
      <c r="K270" s="159"/>
      <c r="L270" s="159"/>
      <c r="O270" s="14"/>
      <c r="T270" s="14"/>
      <c r="V270" s="159"/>
      <c r="X270" s="76"/>
      <c r="Y270" s="76"/>
      <c r="Z270" s="76"/>
      <c r="AA270" s="159"/>
      <c r="AB270" s="159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  <c r="AU270" s="14"/>
    </row>
    <row r="271" spans="9:47">
      <c r="I271" s="159"/>
      <c r="K271" s="159"/>
      <c r="L271" s="159"/>
      <c r="O271" s="14"/>
      <c r="T271" s="14"/>
      <c r="V271" s="159"/>
      <c r="X271" s="76"/>
      <c r="Y271" s="76"/>
      <c r="Z271" s="76"/>
      <c r="AA271" s="159"/>
      <c r="AB271" s="159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</row>
    <row r="272" spans="9:47">
      <c r="I272" s="159"/>
      <c r="K272" s="159"/>
      <c r="L272" s="159"/>
      <c r="O272" s="14"/>
      <c r="T272" s="14"/>
      <c r="V272" s="159"/>
      <c r="X272" s="76"/>
      <c r="Y272" s="76"/>
      <c r="Z272" s="76"/>
      <c r="AA272" s="159"/>
      <c r="AB272" s="159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14"/>
    </row>
    <row r="273" spans="9:47">
      <c r="I273" s="159"/>
      <c r="K273" s="159"/>
      <c r="L273" s="159"/>
      <c r="O273" s="14"/>
      <c r="T273" s="14"/>
      <c r="V273" s="159"/>
      <c r="X273" s="76"/>
      <c r="Y273" s="76"/>
      <c r="Z273" s="76"/>
      <c r="AA273" s="159"/>
      <c r="AB273" s="159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  <c r="AS273" s="14"/>
      <c r="AT273" s="14"/>
      <c r="AU273" s="14"/>
    </row>
    <row r="274" spans="9:47">
      <c r="I274" s="159"/>
      <c r="K274" s="159"/>
      <c r="L274" s="159"/>
      <c r="O274" s="14"/>
      <c r="T274" s="14"/>
      <c r="V274" s="159"/>
      <c r="X274" s="76"/>
      <c r="Y274" s="76"/>
      <c r="Z274" s="76"/>
      <c r="AA274" s="159"/>
      <c r="AB274" s="159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  <c r="AT274" s="14"/>
      <c r="AU274" s="14"/>
    </row>
    <row r="275" spans="9:47">
      <c r="I275" s="159"/>
      <c r="K275" s="159"/>
      <c r="L275" s="159"/>
      <c r="O275" s="14"/>
      <c r="T275" s="14"/>
      <c r="V275" s="159"/>
      <c r="X275" s="76"/>
      <c r="Y275" s="76"/>
      <c r="Z275" s="76"/>
      <c r="AA275" s="159"/>
      <c r="AB275" s="159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14"/>
    </row>
    <row r="276" spans="9:47">
      <c r="I276" s="159"/>
      <c r="K276" s="159"/>
      <c r="L276" s="159"/>
      <c r="O276" s="14"/>
      <c r="T276" s="14"/>
      <c r="V276" s="159"/>
      <c r="X276" s="76"/>
      <c r="Y276" s="76"/>
      <c r="Z276" s="76"/>
      <c r="AA276" s="159"/>
      <c r="AB276" s="159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14"/>
    </row>
    <row r="277" spans="9:47">
      <c r="I277" s="159"/>
      <c r="K277" s="159"/>
      <c r="L277" s="159"/>
      <c r="O277" s="14"/>
      <c r="T277" s="14"/>
      <c r="V277" s="159"/>
      <c r="X277" s="76"/>
      <c r="Y277" s="76"/>
      <c r="Z277" s="76"/>
      <c r="AA277" s="159"/>
      <c r="AB277" s="159"/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/>
      <c r="AQ277" s="14"/>
      <c r="AR277" s="14"/>
      <c r="AS277" s="14"/>
      <c r="AT277" s="14"/>
      <c r="AU277" s="14"/>
    </row>
    <row r="278" spans="9:47">
      <c r="I278" s="159"/>
      <c r="K278" s="159"/>
      <c r="L278" s="159"/>
      <c r="O278" s="14"/>
      <c r="T278" s="14"/>
      <c r="V278" s="159"/>
      <c r="X278" s="76"/>
      <c r="Y278" s="76"/>
      <c r="Z278" s="76"/>
      <c r="AA278" s="159"/>
      <c r="AB278" s="159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  <c r="AT278" s="14"/>
      <c r="AU278" s="14"/>
    </row>
    <row r="279" spans="9:47">
      <c r="I279" s="159"/>
      <c r="K279" s="159"/>
      <c r="L279" s="159"/>
      <c r="O279" s="14"/>
      <c r="T279" s="14"/>
      <c r="V279" s="159"/>
      <c r="X279" s="76"/>
      <c r="Y279" s="76"/>
      <c r="Z279" s="76"/>
      <c r="AA279" s="159"/>
      <c r="AB279" s="159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  <c r="AU279" s="14"/>
    </row>
    <row r="280" spans="9:47">
      <c r="I280" s="159"/>
      <c r="K280" s="159"/>
      <c r="L280" s="159"/>
      <c r="O280" s="14"/>
      <c r="T280" s="14"/>
      <c r="V280" s="159"/>
      <c r="X280" s="76"/>
      <c r="Y280" s="76"/>
      <c r="Z280" s="76"/>
      <c r="AA280" s="159"/>
      <c r="AB280" s="159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14"/>
    </row>
    <row r="281" spans="9:47">
      <c r="I281" s="159"/>
      <c r="K281" s="159"/>
      <c r="L281" s="159"/>
      <c r="O281" s="14"/>
      <c r="T281" s="14"/>
      <c r="V281" s="159"/>
      <c r="X281" s="76"/>
      <c r="Y281" s="76"/>
      <c r="Z281" s="76"/>
      <c r="AA281" s="159"/>
      <c r="AB281" s="159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  <c r="AS281" s="14"/>
      <c r="AT281" s="14"/>
      <c r="AU281" s="14"/>
    </row>
    <row r="282" spans="9:47">
      <c r="I282" s="159"/>
      <c r="K282" s="159"/>
      <c r="L282" s="159"/>
      <c r="O282" s="14"/>
      <c r="T282" s="14"/>
      <c r="V282" s="159"/>
      <c r="X282" s="76"/>
      <c r="Y282" s="76"/>
      <c r="Z282" s="76"/>
      <c r="AA282" s="159"/>
      <c r="AB282" s="159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  <c r="AS282" s="14"/>
      <c r="AT282" s="14"/>
      <c r="AU282" s="14"/>
    </row>
    <row r="283" spans="9:47">
      <c r="I283" s="159"/>
      <c r="K283" s="159"/>
      <c r="L283" s="159"/>
      <c r="O283" s="14"/>
      <c r="T283" s="14"/>
      <c r="V283" s="159"/>
      <c r="X283" s="76"/>
      <c r="Y283" s="76"/>
      <c r="Z283" s="76"/>
      <c r="AA283" s="159"/>
      <c r="AB283" s="159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14"/>
    </row>
    <row r="284" spans="9:47">
      <c r="I284" s="159"/>
      <c r="K284" s="159"/>
      <c r="L284" s="159"/>
      <c r="O284" s="14"/>
      <c r="T284" s="14"/>
      <c r="V284" s="159"/>
      <c r="X284" s="76"/>
      <c r="Y284" s="76"/>
      <c r="Z284" s="76"/>
      <c r="AA284" s="159"/>
      <c r="AB284" s="159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  <c r="AU284" s="14"/>
    </row>
    <row r="285" spans="9:47">
      <c r="I285" s="159"/>
      <c r="K285" s="159"/>
      <c r="L285" s="159"/>
      <c r="O285" s="14"/>
      <c r="T285" s="14"/>
      <c r="V285" s="159"/>
      <c r="X285" s="76"/>
      <c r="Y285" s="76"/>
      <c r="Z285" s="76"/>
      <c r="AA285" s="159"/>
      <c r="AB285" s="159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  <c r="AS285" s="14"/>
      <c r="AT285" s="14"/>
      <c r="AU285" s="14"/>
    </row>
    <row r="286" spans="9:47">
      <c r="I286" s="159"/>
      <c r="K286" s="159"/>
      <c r="L286" s="159"/>
      <c r="O286" s="14"/>
      <c r="T286" s="14"/>
      <c r="V286" s="159"/>
      <c r="X286" s="76"/>
      <c r="Y286" s="76"/>
      <c r="Z286" s="76"/>
      <c r="AA286" s="159"/>
      <c r="AB286" s="159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  <c r="AS286" s="14"/>
      <c r="AT286" s="14"/>
      <c r="AU286" s="14"/>
    </row>
    <row r="287" spans="9:47">
      <c r="I287" s="159"/>
      <c r="K287" s="159"/>
      <c r="L287" s="159"/>
      <c r="O287" s="14"/>
      <c r="T287" s="14"/>
      <c r="V287" s="159"/>
      <c r="X287" s="76"/>
      <c r="Y287" s="76"/>
      <c r="Z287" s="76"/>
      <c r="AA287" s="159"/>
      <c r="AB287" s="159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  <c r="AU287" s="14"/>
    </row>
    <row r="288" spans="9:47">
      <c r="I288" s="159"/>
      <c r="K288" s="159"/>
      <c r="L288" s="159"/>
      <c r="O288" s="14"/>
      <c r="T288" s="14"/>
      <c r="V288" s="159"/>
      <c r="X288" s="76"/>
      <c r="Y288" s="76"/>
      <c r="Z288" s="76"/>
      <c r="AA288" s="159"/>
      <c r="AB288" s="159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14"/>
    </row>
    <row r="289" spans="9:47">
      <c r="I289" s="159"/>
      <c r="K289" s="159"/>
      <c r="L289" s="159"/>
      <c r="O289" s="14"/>
      <c r="T289" s="14"/>
      <c r="V289" s="159"/>
      <c r="X289" s="76"/>
      <c r="Y289" s="76"/>
      <c r="Z289" s="76"/>
      <c r="AA289" s="159"/>
      <c r="AB289" s="159"/>
      <c r="AC289" s="14"/>
      <c r="AD289" s="14"/>
      <c r="AE289" s="14"/>
      <c r="AF289" s="14"/>
      <c r="AG289" s="14"/>
      <c r="AH289" s="14"/>
      <c r="AI289" s="14"/>
      <c r="AJ289" s="14"/>
      <c r="AK289" s="14"/>
      <c r="AL289" s="14"/>
      <c r="AM289" s="14"/>
      <c r="AN289" s="14"/>
      <c r="AO289" s="14"/>
      <c r="AP289" s="14"/>
      <c r="AQ289" s="14"/>
      <c r="AR289" s="14"/>
      <c r="AS289" s="14"/>
      <c r="AT289" s="14"/>
      <c r="AU289" s="14"/>
    </row>
    <row r="290" spans="9:47">
      <c r="I290" s="159"/>
      <c r="K290" s="159"/>
      <c r="L290" s="159"/>
      <c r="O290" s="14"/>
      <c r="T290" s="14"/>
      <c r="V290" s="159"/>
      <c r="X290" s="76"/>
      <c r="Y290" s="76"/>
      <c r="Z290" s="76"/>
      <c r="AA290" s="159"/>
      <c r="AB290" s="159"/>
      <c r="AC290" s="14"/>
      <c r="AD290" s="14"/>
      <c r="AE290" s="14"/>
      <c r="AF290" s="14"/>
      <c r="AG290" s="14"/>
      <c r="AH290" s="14"/>
      <c r="AI290" s="14"/>
      <c r="AJ290" s="14"/>
      <c r="AK290" s="14"/>
      <c r="AL290" s="14"/>
      <c r="AM290" s="14"/>
      <c r="AN290" s="14"/>
      <c r="AO290" s="14"/>
      <c r="AP290" s="14"/>
      <c r="AQ290" s="14"/>
      <c r="AR290" s="14"/>
      <c r="AS290" s="14"/>
      <c r="AT290" s="14"/>
      <c r="AU290" s="14"/>
    </row>
    <row r="291" spans="9:47">
      <c r="I291" s="159"/>
      <c r="K291" s="159"/>
      <c r="L291" s="159"/>
      <c r="O291" s="14"/>
      <c r="T291" s="14"/>
      <c r="V291" s="159"/>
      <c r="X291" s="76"/>
      <c r="Y291" s="76"/>
      <c r="Z291" s="76"/>
      <c r="AA291" s="159"/>
      <c r="AB291" s="159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  <c r="AU291" s="14"/>
    </row>
    <row r="292" spans="9:47">
      <c r="I292" s="159"/>
      <c r="K292" s="159"/>
      <c r="L292" s="159"/>
      <c r="O292" s="14"/>
      <c r="T292" s="14"/>
      <c r="V292" s="159"/>
      <c r="X292" s="76"/>
      <c r="Y292" s="76"/>
      <c r="Z292" s="76"/>
      <c r="AA292" s="159"/>
      <c r="AB292" s="159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14"/>
    </row>
    <row r="293" spans="9:47">
      <c r="I293" s="159"/>
      <c r="K293" s="159"/>
      <c r="L293" s="159"/>
      <c r="O293" s="14"/>
      <c r="T293" s="14"/>
      <c r="V293" s="159"/>
      <c r="X293" s="76"/>
      <c r="Y293" s="76"/>
      <c r="Z293" s="76"/>
      <c r="AA293" s="159"/>
      <c r="AB293" s="159"/>
      <c r="AC293" s="14"/>
      <c r="AD293" s="14"/>
      <c r="AE293" s="14"/>
      <c r="AF293" s="14"/>
      <c r="AG293" s="14"/>
      <c r="AH293" s="14"/>
      <c r="AI293" s="14"/>
      <c r="AJ293" s="14"/>
      <c r="AK293" s="14"/>
      <c r="AL293" s="14"/>
      <c r="AM293" s="14"/>
      <c r="AN293" s="14"/>
      <c r="AO293" s="14"/>
      <c r="AP293" s="14"/>
      <c r="AQ293" s="14"/>
      <c r="AR293" s="14"/>
      <c r="AS293" s="14"/>
      <c r="AT293" s="14"/>
      <c r="AU293" s="14"/>
    </row>
    <row r="294" spans="9:47">
      <c r="I294" s="159"/>
      <c r="K294" s="159"/>
      <c r="L294" s="159"/>
      <c r="O294" s="14"/>
      <c r="T294" s="14"/>
      <c r="V294" s="159"/>
      <c r="X294" s="76"/>
      <c r="Y294" s="76"/>
      <c r="Z294" s="76"/>
      <c r="AA294" s="159"/>
      <c r="AB294" s="159"/>
      <c r="AC294" s="14"/>
      <c r="AD294" s="14"/>
      <c r="AE294" s="14"/>
      <c r="AF294" s="14"/>
      <c r="AG294" s="14"/>
      <c r="AH294" s="14"/>
      <c r="AI294" s="14"/>
      <c r="AJ294" s="14"/>
      <c r="AK294" s="14"/>
      <c r="AL294" s="14"/>
      <c r="AM294" s="14"/>
      <c r="AN294" s="14"/>
      <c r="AO294" s="14"/>
      <c r="AP294" s="14"/>
      <c r="AQ294" s="14"/>
      <c r="AR294" s="14"/>
      <c r="AS294" s="14"/>
      <c r="AT294" s="14"/>
      <c r="AU294" s="14"/>
    </row>
    <row r="295" spans="9:47">
      <c r="I295" s="159"/>
      <c r="K295" s="159"/>
      <c r="L295" s="159"/>
      <c r="O295" s="14"/>
      <c r="T295" s="14"/>
      <c r="V295" s="159"/>
      <c r="X295" s="76"/>
      <c r="Y295" s="76"/>
      <c r="Z295" s="76"/>
      <c r="AA295" s="159"/>
      <c r="AB295" s="159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  <c r="AU295" s="14"/>
    </row>
    <row r="296" spans="9:47">
      <c r="I296" s="159"/>
      <c r="K296" s="159"/>
      <c r="L296" s="159"/>
      <c r="O296" s="14"/>
      <c r="T296" s="14"/>
      <c r="V296" s="159"/>
      <c r="X296" s="76"/>
      <c r="Y296" s="76"/>
      <c r="Z296" s="76"/>
      <c r="AA296" s="159"/>
      <c r="AB296" s="159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  <c r="AU296" s="14"/>
    </row>
    <row r="297" spans="9:47">
      <c r="I297" s="159"/>
      <c r="K297" s="159"/>
      <c r="L297" s="159"/>
      <c r="O297" s="14"/>
      <c r="T297" s="14"/>
      <c r="V297" s="159"/>
      <c r="X297" s="76"/>
      <c r="Y297" s="76"/>
      <c r="Z297" s="76"/>
      <c r="AA297" s="159"/>
      <c r="AB297" s="159"/>
      <c r="AC297" s="14"/>
      <c r="AD297" s="14"/>
      <c r="AE297" s="14"/>
      <c r="AF297" s="14"/>
      <c r="AG297" s="14"/>
      <c r="AH297" s="14"/>
      <c r="AI297" s="14"/>
      <c r="AJ297" s="14"/>
      <c r="AK297" s="14"/>
      <c r="AL297" s="14"/>
      <c r="AM297" s="14"/>
      <c r="AN297" s="14"/>
      <c r="AO297" s="14"/>
      <c r="AP297" s="14"/>
      <c r="AQ297" s="14"/>
      <c r="AR297" s="14"/>
      <c r="AS297" s="14"/>
      <c r="AT297" s="14"/>
      <c r="AU297" s="14"/>
    </row>
    <row r="298" spans="9:47">
      <c r="I298" s="159"/>
      <c r="K298" s="159"/>
      <c r="L298" s="159"/>
      <c r="O298" s="14"/>
      <c r="T298" s="14"/>
      <c r="V298" s="159"/>
      <c r="X298" s="76"/>
      <c r="Y298" s="76"/>
      <c r="Z298" s="76"/>
      <c r="AA298" s="159"/>
      <c r="AB298" s="159"/>
      <c r="AC298" s="14"/>
      <c r="AD298" s="14"/>
      <c r="AE298" s="14"/>
      <c r="AF298" s="14"/>
      <c r="AG298" s="14"/>
      <c r="AH298" s="14"/>
      <c r="AI298" s="14"/>
      <c r="AJ298" s="14"/>
      <c r="AK298" s="14"/>
      <c r="AL298" s="14"/>
      <c r="AM298" s="14"/>
      <c r="AN298" s="14"/>
      <c r="AO298" s="14"/>
      <c r="AP298" s="14"/>
      <c r="AQ298" s="14"/>
      <c r="AR298" s="14"/>
      <c r="AS298" s="14"/>
      <c r="AT298" s="14"/>
      <c r="AU298" s="14"/>
    </row>
    <row r="299" spans="9:47">
      <c r="I299" s="159"/>
      <c r="K299" s="159"/>
      <c r="L299" s="159"/>
      <c r="O299" s="14"/>
      <c r="T299" s="14"/>
      <c r="V299" s="159"/>
      <c r="X299" s="76"/>
      <c r="Y299" s="76"/>
      <c r="Z299" s="76"/>
      <c r="AA299" s="159"/>
      <c r="AB299" s="159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  <c r="AU299" s="14"/>
    </row>
    <row r="300" spans="9:47">
      <c r="I300" s="159"/>
      <c r="K300" s="159"/>
      <c r="L300" s="159"/>
      <c r="O300" s="14"/>
      <c r="T300" s="14"/>
      <c r="V300" s="159"/>
      <c r="X300" s="76"/>
      <c r="Y300" s="76"/>
      <c r="Z300" s="76"/>
      <c r="AA300" s="159"/>
      <c r="AB300" s="159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14"/>
    </row>
    <row r="301" spans="9:47">
      <c r="I301" s="159"/>
      <c r="K301" s="159"/>
      <c r="L301" s="159"/>
      <c r="O301" s="14"/>
      <c r="T301" s="14"/>
      <c r="V301" s="159"/>
      <c r="X301" s="76"/>
      <c r="Y301" s="76"/>
      <c r="Z301" s="76"/>
      <c r="AA301" s="159"/>
      <c r="AB301" s="159"/>
      <c r="AC301" s="14"/>
      <c r="AD301" s="14"/>
      <c r="AE301" s="14"/>
      <c r="AF301" s="14"/>
      <c r="AG301" s="14"/>
      <c r="AH301" s="14"/>
      <c r="AI301" s="14"/>
      <c r="AJ301" s="14"/>
      <c r="AK301" s="14"/>
      <c r="AL301" s="14"/>
      <c r="AM301" s="14"/>
      <c r="AN301" s="14"/>
      <c r="AO301" s="14"/>
      <c r="AP301" s="14"/>
      <c r="AQ301" s="14"/>
      <c r="AR301" s="14"/>
      <c r="AS301" s="14"/>
      <c r="AT301" s="14"/>
      <c r="AU301" s="14"/>
    </row>
    <row r="302" spans="9:47">
      <c r="I302" s="159"/>
      <c r="K302" s="159"/>
      <c r="L302" s="159"/>
      <c r="O302" s="14"/>
      <c r="T302" s="14"/>
      <c r="V302" s="159"/>
      <c r="X302" s="76"/>
      <c r="Y302" s="76"/>
      <c r="Z302" s="76"/>
      <c r="AA302" s="159"/>
      <c r="AB302" s="159"/>
      <c r="AC302" s="14"/>
      <c r="AD302" s="14"/>
      <c r="AE302" s="14"/>
      <c r="AF302" s="14"/>
      <c r="AG302" s="14"/>
      <c r="AH302" s="14"/>
      <c r="AI302" s="14"/>
      <c r="AJ302" s="14"/>
      <c r="AK302" s="14"/>
      <c r="AL302" s="14"/>
      <c r="AM302" s="14"/>
      <c r="AN302" s="14"/>
      <c r="AO302" s="14"/>
      <c r="AP302" s="14"/>
      <c r="AQ302" s="14"/>
      <c r="AR302" s="14"/>
      <c r="AS302" s="14"/>
      <c r="AT302" s="14"/>
      <c r="AU302" s="14"/>
    </row>
    <row r="303" spans="9:47">
      <c r="I303" s="159"/>
      <c r="K303" s="159"/>
      <c r="L303" s="159"/>
      <c r="O303" s="14"/>
      <c r="T303" s="14"/>
      <c r="V303" s="159"/>
      <c r="X303" s="76"/>
      <c r="Y303" s="76"/>
      <c r="Z303" s="76"/>
      <c r="AA303" s="159"/>
      <c r="AB303" s="159"/>
      <c r="AC303" s="14"/>
      <c r="AD303" s="14"/>
      <c r="AE303" s="14"/>
      <c r="AF303" s="14"/>
      <c r="AG303" s="14"/>
      <c r="AH303" s="14"/>
      <c r="AI303" s="14"/>
      <c r="AJ303" s="14"/>
      <c r="AK303" s="14"/>
      <c r="AL303" s="14"/>
      <c r="AM303" s="14"/>
      <c r="AN303" s="14"/>
      <c r="AO303" s="14"/>
      <c r="AP303" s="14"/>
      <c r="AQ303" s="14"/>
      <c r="AR303" s="14"/>
      <c r="AS303" s="14"/>
      <c r="AT303" s="14"/>
      <c r="AU303" s="14"/>
    </row>
    <row r="304" spans="9:47">
      <c r="I304" s="159"/>
      <c r="K304" s="159"/>
      <c r="L304" s="159"/>
      <c r="O304" s="14"/>
      <c r="T304" s="14"/>
      <c r="V304" s="159"/>
      <c r="X304" s="76"/>
      <c r="Y304" s="76"/>
      <c r="Z304" s="76"/>
      <c r="AA304" s="159"/>
      <c r="AB304" s="159"/>
      <c r="AC304" s="14"/>
      <c r="AD304" s="14"/>
      <c r="AE304" s="14"/>
      <c r="AF304" s="14"/>
      <c r="AG304" s="14"/>
      <c r="AH304" s="14"/>
      <c r="AI304" s="14"/>
      <c r="AJ304" s="14"/>
      <c r="AK304" s="14"/>
      <c r="AL304" s="14"/>
      <c r="AM304" s="14"/>
      <c r="AN304" s="14"/>
      <c r="AO304" s="14"/>
      <c r="AP304" s="14"/>
      <c r="AQ304" s="14"/>
      <c r="AR304" s="14"/>
      <c r="AS304" s="14"/>
      <c r="AT304" s="14"/>
      <c r="AU304" s="14"/>
    </row>
    <row r="305" spans="1:47">
      <c r="I305" s="159"/>
      <c r="K305" s="159"/>
      <c r="L305" s="159"/>
      <c r="O305" s="14"/>
      <c r="T305" s="14"/>
      <c r="V305" s="159"/>
      <c r="X305" s="76"/>
      <c r="Y305" s="76"/>
      <c r="Z305" s="76"/>
      <c r="AA305" s="159"/>
      <c r="AB305" s="159"/>
      <c r="AC305" s="14"/>
      <c r="AD305" s="14"/>
      <c r="AE305" s="14"/>
      <c r="AF305" s="14"/>
      <c r="AG305" s="14"/>
      <c r="AH305" s="14"/>
      <c r="AI305" s="14"/>
      <c r="AJ305" s="14"/>
      <c r="AK305" s="14"/>
      <c r="AL305" s="14"/>
      <c r="AM305" s="14"/>
      <c r="AN305" s="14"/>
      <c r="AO305" s="14"/>
      <c r="AP305" s="14"/>
      <c r="AQ305" s="14"/>
      <c r="AR305" s="14"/>
      <c r="AS305" s="14"/>
      <c r="AT305" s="14"/>
      <c r="AU305" s="14"/>
    </row>
    <row r="306" spans="1:47">
      <c r="A306" s="31"/>
      <c r="B306" s="31"/>
      <c r="C306" s="31"/>
      <c r="D306" s="31"/>
      <c r="E306" s="31"/>
      <c r="F306" s="31"/>
      <c r="G306" s="348"/>
      <c r="H306" s="77"/>
      <c r="I306" s="160"/>
      <c r="J306" s="77"/>
      <c r="K306" s="160"/>
      <c r="L306" s="160"/>
      <c r="M306" s="77"/>
      <c r="N306" s="77"/>
      <c r="O306" s="31"/>
      <c r="P306" s="411"/>
      <c r="Q306" s="438"/>
      <c r="R306" s="411"/>
      <c r="S306" s="411"/>
      <c r="T306" s="31"/>
      <c r="U306" s="77"/>
      <c r="V306" s="160"/>
      <c r="W306" s="160"/>
      <c r="X306" s="76"/>
      <c r="Y306" s="76"/>
      <c r="Z306" s="76"/>
      <c r="AA306" s="159"/>
      <c r="AB306" s="159"/>
      <c r="AC306" s="14"/>
      <c r="AD306" s="14"/>
      <c r="AE306" s="14"/>
      <c r="AF306" s="14"/>
      <c r="AG306" s="14"/>
      <c r="AH306" s="14"/>
      <c r="AI306" s="14"/>
      <c r="AJ306" s="14"/>
      <c r="AK306" s="14"/>
      <c r="AL306" s="14"/>
      <c r="AM306" s="14"/>
      <c r="AN306" s="14"/>
      <c r="AO306" s="14"/>
      <c r="AP306" s="14"/>
      <c r="AQ306" s="14"/>
      <c r="AR306" s="14"/>
      <c r="AS306" s="14"/>
      <c r="AT306" s="14"/>
    </row>
    <row r="307" spans="1:47">
      <c r="A307" s="35"/>
      <c r="B307" s="35"/>
      <c r="C307" s="35"/>
      <c r="D307" s="35"/>
      <c r="E307" s="35"/>
      <c r="F307" s="35"/>
      <c r="G307" s="349"/>
      <c r="H307" s="78"/>
      <c r="I307" s="161"/>
      <c r="J307" s="78"/>
      <c r="K307" s="161"/>
      <c r="L307" s="161"/>
      <c r="M307" s="78"/>
      <c r="N307" s="78"/>
      <c r="O307" s="35"/>
      <c r="P307" s="412"/>
      <c r="Q307" s="439"/>
      <c r="R307" s="412"/>
      <c r="S307" s="412"/>
      <c r="T307" s="35"/>
      <c r="U307" s="78"/>
      <c r="V307" s="161"/>
      <c r="W307" s="161"/>
      <c r="X307" s="77"/>
      <c r="Y307" s="77"/>
      <c r="Z307" s="77"/>
      <c r="AA307" s="160"/>
      <c r="AB307" s="160"/>
      <c r="AC307" s="31"/>
      <c r="AD307" s="31"/>
      <c r="AE307" s="31"/>
      <c r="AF307" s="31"/>
    </row>
    <row r="308" spans="1:47">
      <c r="A308" s="35"/>
      <c r="B308" s="35"/>
      <c r="C308" s="35"/>
      <c r="D308" s="35"/>
      <c r="E308" s="35"/>
      <c r="F308" s="35"/>
      <c r="G308" s="349"/>
      <c r="H308" s="78"/>
      <c r="I308" s="161"/>
      <c r="J308" s="78"/>
      <c r="K308" s="161"/>
      <c r="L308" s="161"/>
      <c r="M308" s="78"/>
      <c r="N308" s="78"/>
      <c r="O308" s="35"/>
      <c r="P308" s="412"/>
      <c r="Q308" s="439"/>
      <c r="R308" s="412"/>
      <c r="S308" s="412"/>
      <c r="T308" s="35"/>
      <c r="U308" s="78"/>
      <c r="V308" s="161"/>
      <c r="W308" s="161"/>
      <c r="X308" s="78"/>
      <c r="Y308" s="78"/>
      <c r="Z308" s="78"/>
      <c r="AA308" s="161"/>
      <c r="AB308" s="161"/>
      <c r="AC308" s="35"/>
      <c r="AD308" s="35"/>
      <c r="AE308" s="35"/>
      <c r="AF308" s="35"/>
    </row>
    <row r="309" spans="1:47">
      <c r="A309" s="35"/>
      <c r="B309" s="35"/>
      <c r="C309" s="35"/>
      <c r="D309" s="35"/>
      <c r="E309" s="35"/>
      <c r="F309" s="35"/>
      <c r="G309" s="349"/>
      <c r="H309" s="78"/>
      <c r="I309" s="161"/>
      <c r="J309" s="78"/>
      <c r="K309" s="161"/>
      <c r="L309" s="161"/>
      <c r="M309" s="78"/>
      <c r="N309" s="78"/>
      <c r="O309" s="35"/>
      <c r="P309" s="412"/>
      <c r="Q309" s="439"/>
      <c r="R309" s="412"/>
      <c r="S309" s="412"/>
      <c r="T309" s="35"/>
      <c r="U309" s="78"/>
      <c r="V309" s="161"/>
      <c r="W309" s="161"/>
      <c r="X309" s="78"/>
      <c r="Y309" s="78"/>
      <c r="Z309" s="78"/>
      <c r="AA309" s="161"/>
      <c r="AB309" s="161"/>
      <c r="AC309" s="35"/>
      <c r="AD309" s="35"/>
      <c r="AE309" s="35"/>
      <c r="AF309" s="35"/>
    </row>
    <row r="310" spans="1:47">
      <c r="A310" s="35"/>
      <c r="B310" s="35"/>
      <c r="C310" s="35"/>
      <c r="D310" s="35"/>
      <c r="E310" s="35"/>
      <c r="F310" s="35"/>
      <c r="G310" s="349"/>
      <c r="H310" s="78"/>
      <c r="I310" s="161"/>
      <c r="J310" s="78"/>
      <c r="K310" s="161"/>
      <c r="L310" s="161"/>
      <c r="M310" s="78"/>
      <c r="N310" s="78"/>
      <c r="O310" s="35"/>
      <c r="P310" s="412"/>
      <c r="Q310" s="439"/>
      <c r="R310" s="412"/>
      <c r="S310" s="412"/>
      <c r="T310" s="35"/>
      <c r="U310" s="78"/>
      <c r="V310" s="161"/>
      <c r="W310" s="161"/>
      <c r="X310" s="78"/>
      <c r="Y310" s="78"/>
      <c r="Z310" s="78"/>
      <c r="AA310" s="161"/>
      <c r="AB310" s="161"/>
      <c r="AC310" s="35"/>
      <c r="AD310" s="35"/>
      <c r="AE310" s="35"/>
      <c r="AF310" s="35"/>
    </row>
    <row r="311" spans="1:47">
      <c r="A311" s="35"/>
      <c r="B311" s="35"/>
      <c r="C311" s="35"/>
      <c r="D311" s="35"/>
      <c r="E311" s="35"/>
      <c r="F311" s="35"/>
      <c r="G311" s="349"/>
      <c r="H311" s="78"/>
      <c r="I311" s="161"/>
      <c r="J311" s="78"/>
      <c r="K311" s="161"/>
      <c r="L311" s="161"/>
      <c r="M311" s="78"/>
      <c r="N311" s="78"/>
      <c r="O311" s="35"/>
      <c r="P311" s="412"/>
      <c r="Q311" s="439"/>
      <c r="R311" s="412"/>
      <c r="S311" s="412"/>
      <c r="T311" s="35"/>
      <c r="U311" s="78"/>
      <c r="V311" s="161"/>
      <c r="W311" s="161"/>
      <c r="X311" s="78"/>
      <c r="Y311" s="78"/>
      <c r="Z311" s="78"/>
      <c r="AA311" s="161"/>
      <c r="AB311" s="161"/>
      <c r="AC311" s="35"/>
      <c r="AD311" s="35"/>
      <c r="AE311" s="35"/>
      <c r="AF311" s="35"/>
    </row>
    <row r="312" spans="1:47">
      <c r="A312" s="35"/>
      <c r="B312" s="35"/>
      <c r="C312" s="35"/>
      <c r="D312" s="35"/>
      <c r="E312" s="35"/>
      <c r="F312" s="35"/>
      <c r="G312" s="349"/>
      <c r="H312" s="78"/>
      <c r="I312" s="161"/>
      <c r="J312" s="78"/>
      <c r="K312" s="161"/>
      <c r="L312" s="161"/>
      <c r="M312" s="78"/>
      <c r="N312" s="78"/>
      <c r="O312" s="35"/>
      <c r="P312" s="412"/>
      <c r="Q312" s="439"/>
      <c r="R312" s="412"/>
      <c r="S312" s="412"/>
      <c r="T312" s="35"/>
      <c r="U312" s="78"/>
      <c r="V312" s="161"/>
      <c r="W312" s="161"/>
      <c r="X312" s="78"/>
      <c r="Y312" s="78"/>
      <c r="Z312" s="78"/>
      <c r="AA312" s="161"/>
      <c r="AB312" s="161"/>
      <c r="AC312" s="35"/>
      <c r="AD312" s="35"/>
      <c r="AE312" s="35"/>
      <c r="AF312" s="35"/>
    </row>
    <row r="313" spans="1:47">
      <c r="A313" s="35"/>
      <c r="B313" s="35"/>
      <c r="C313" s="35"/>
      <c r="D313" s="35"/>
      <c r="E313" s="35"/>
      <c r="F313" s="35"/>
      <c r="G313" s="349"/>
      <c r="H313" s="78"/>
      <c r="I313" s="161"/>
      <c r="J313" s="78"/>
      <c r="K313" s="161"/>
      <c r="L313" s="161"/>
      <c r="M313" s="78"/>
      <c r="N313" s="78"/>
      <c r="O313" s="35"/>
      <c r="P313" s="412"/>
      <c r="Q313" s="439"/>
      <c r="R313" s="412"/>
      <c r="S313" s="412"/>
      <c r="T313" s="35"/>
      <c r="U313" s="78"/>
      <c r="V313" s="161"/>
      <c r="W313" s="161"/>
      <c r="X313" s="78"/>
      <c r="Y313" s="78"/>
      <c r="Z313" s="78"/>
      <c r="AA313" s="161"/>
      <c r="AB313" s="161"/>
      <c r="AC313" s="35"/>
      <c r="AD313" s="35"/>
      <c r="AE313" s="35"/>
      <c r="AF313" s="35"/>
    </row>
    <row r="314" spans="1:47">
      <c r="A314" s="35"/>
      <c r="B314" s="35"/>
      <c r="C314" s="35"/>
      <c r="D314" s="35"/>
      <c r="E314" s="35"/>
      <c r="F314" s="35"/>
      <c r="G314" s="349"/>
      <c r="H314" s="78"/>
      <c r="I314" s="161"/>
      <c r="J314" s="78"/>
      <c r="K314" s="161"/>
      <c r="L314" s="161"/>
      <c r="M314" s="78"/>
      <c r="N314" s="78"/>
      <c r="O314" s="35"/>
      <c r="P314" s="412"/>
      <c r="Q314" s="439"/>
      <c r="R314" s="412"/>
      <c r="S314" s="412"/>
      <c r="T314" s="35"/>
      <c r="U314" s="78"/>
      <c r="V314" s="161"/>
      <c r="W314" s="161"/>
      <c r="X314" s="78"/>
      <c r="Y314" s="78"/>
      <c r="Z314" s="78"/>
      <c r="AA314" s="161"/>
      <c r="AB314" s="161"/>
      <c r="AC314" s="35"/>
      <c r="AD314" s="35"/>
      <c r="AE314" s="35"/>
      <c r="AF314" s="35"/>
    </row>
    <row r="315" spans="1:47">
      <c r="A315" s="35"/>
      <c r="B315" s="35"/>
      <c r="C315" s="35"/>
      <c r="D315" s="35"/>
      <c r="E315" s="35"/>
      <c r="F315" s="35"/>
      <c r="G315" s="349"/>
      <c r="H315" s="78"/>
      <c r="I315" s="161"/>
      <c r="J315" s="78"/>
      <c r="K315" s="161"/>
      <c r="L315" s="161"/>
      <c r="M315" s="78"/>
      <c r="N315" s="78"/>
      <c r="O315" s="35"/>
      <c r="P315" s="412"/>
      <c r="Q315" s="439"/>
      <c r="R315" s="412"/>
      <c r="S315" s="412"/>
      <c r="T315" s="35"/>
      <c r="U315" s="78"/>
      <c r="V315" s="161"/>
      <c r="W315" s="161"/>
      <c r="X315" s="78"/>
      <c r="Y315" s="78"/>
      <c r="Z315" s="78"/>
      <c r="AA315" s="161"/>
      <c r="AB315" s="161"/>
      <c r="AC315" s="35"/>
      <c r="AD315" s="35"/>
      <c r="AE315" s="35"/>
      <c r="AF315" s="35"/>
    </row>
    <row r="316" spans="1:47">
      <c r="A316" s="35"/>
      <c r="B316" s="35"/>
      <c r="C316" s="35"/>
      <c r="D316" s="35"/>
      <c r="E316" s="35"/>
      <c r="F316" s="35"/>
      <c r="G316" s="349"/>
      <c r="H316" s="78"/>
      <c r="I316" s="161"/>
      <c r="J316" s="78"/>
      <c r="K316" s="161"/>
      <c r="L316" s="161"/>
      <c r="M316" s="78"/>
      <c r="N316" s="78"/>
      <c r="O316" s="35"/>
      <c r="P316" s="412"/>
      <c r="Q316" s="439"/>
      <c r="R316" s="412"/>
      <c r="S316" s="412"/>
      <c r="T316" s="35"/>
      <c r="U316" s="78"/>
      <c r="V316" s="161"/>
      <c r="W316" s="161"/>
      <c r="X316" s="78"/>
      <c r="Y316" s="78"/>
      <c r="Z316" s="78"/>
      <c r="AA316" s="161"/>
      <c r="AB316" s="161"/>
      <c r="AC316" s="35"/>
      <c r="AD316" s="35"/>
      <c r="AE316" s="35"/>
      <c r="AF316" s="35"/>
    </row>
    <row r="317" spans="1:47">
      <c r="A317" s="35"/>
      <c r="B317" s="35"/>
      <c r="C317" s="35"/>
      <c r="D317" s="35"/>
      <c r="E317" s="35"/>
      <c r="F317" s="35"/>
      <c r="G317" s="349"/>
      <c r="H317" s="78"/>
      <c r="I317" s="161"/>
      <c r="J317" s="78"/>
      <c r="K317" s="161"/>
      <c r="L317" s="161"/>
      <c r="M317" s="78"/>
      <c r="N317" s="78"/>
      <c r="O317" s="35"/>
      <c r="P317" s="412"/>
      <c r="Q317" s="439"/>
      <c r="R317" s="412"/>
      <c r="S317" s="412"/>
      <c r="T317" s="35"/>
      <c r="U317" s="78"/>
      <c r="V317" s="161"/>
      <c r="W317" s="161"/>
      <c r="X317" s="78"/>
      <c r="Y317" s="78"/>
      <c r="Z317" s="78"/>
      <c r="AA317" s="161"/>
      <c r="AB317" s="161"/>
      <c r="AC317" s="35"/>
      <c r="AD317" s="35"/>
      <c r="AE317" s="35"/>
      <c r="AF317" s="35"/>
    </row>
    <row r="318" spans="1:47">
      <c r="A318" s="35"/>
      <c r="B318" s="35"/>
      <c r="C318" s="35"/>
      <c r="D318" s="35"/>
      <c r="E318" s="35"/>
      <c r="F318" s="35"/>
      <c r="G318" s="349"/>
      <c r="H318" s="78"/>
      <c r="I318" s="161"/>
      <c r="J318" s="78"/>
      <c r="K318" s="161"/>
      <c r="L318" s="161"/>
      <c r="M318" s="78"/>
      <c r="N318" s="78"/>
      <c r="O318" s="35"/>
      <c r="P318" s="412"/>
      <c r="Q318" s="439"/>
      <c r="R318" s="412"/>
      <c r="S318" s="412"/>
      <c r="T318" s="35"/>
      <c r="U318" s="78"/>
      <c r="V318" s="161"/>
      <c r="W318" s="161"/>
      <c r="X318" s="78"/>
      <c r="Y318" s="78"/>
      <c r="Z318" s="78"/>
      <c r="AA318" s="161"/>
      <c r="AB318" s="161"/>
      <c r="AC318" s="35"/>
      <c r="AD318" s="35"/>
      <c r="AE318" s="35"/>
      <c r="AF318" s="35"/>
    </row>
    <row r="319" spans="1:47">
      <c r="A319" s="35"/>
      <c r="B319" s="35"/>
      <c r="C319" s="35"/>
      <c r="D319" s="35"/>
      <c r="E319" s="35"/>
      <c r="F319" s="35"/>
      <c r="G319" s="349"/>
      <c r="H319" s="78"/>
      <c r="I319" s="161"/>
      <c r="J319" s="78"/>
      <c r="K319" s="161"/>
      <c r="L319" s="161"/>
      <c r="M319" s="78"/>
      <c r="N319" s="78"/>
      <c r="O319" s="35"/>
      <c r="P319" s="412"/>
      <c r="Q319" s="439"/>
      <c r="R319" s="412"/>
      <c r="S319" s="412"/>
      <c r="T319" s="35"/>
      <c r="U319" s="78"/>
      <c r="V319" s="161"/>
      <c r="W319" s="161"/>
      <c r="X319" s="78"/>
      <c r="Y319" s="78"/>
      <c r="Z319" s="78"/>
      <c r="AA319" s="161"/>
      <c r="AB319" s="161"/>
      <c r="AC319" s="35"/>
      <c r="AD319" s="35"/>
      <c r="AE319" s="35"/>
      <c r="AF319" s="35"/>
    </row>
    <row r="320" spans="1:47">
      <c r="A320" s="35"/>
      <c r="B320" s="35"/>
      <c r="C320" s="35"/>
      <c r="D320" s="35"/>
      <c r="E320" s="35"/>
      <c r="F320" s="35"/>
      <c r="G320" s="349"/>
      <c r="H320" s="78"/>
      <c r="I320" s="161"/>
      <c r="J320" s="78"/>
      <c r="K320" s="161"/>
      <c r="L320" s="161"/>
      <c r="M320" s="78"/>
      <c r="N320" s="78"/>
      <c r="O320" s="35"/>
      <c r="P320" s="412"/>
      <c r="Q320" s="439"/>
      <c r="R320" s="412"/>
      <c r="S320" s="412"/>
      <c r="T320" s="35"/>
      <c r="U320" s="78"/>
      <c r="V320" s="161"/>
      <c r="W320" s="161"/>
      <c r="X320" s="78"/>
      <c r="Y320" s="78"/>
      <c r="Z320" s="78"/>
      <c r="AA320" s="161"/>
      <c r="AB320" s="161"/>
      <c r="AC320" s="35"/>
      <c r="AD320" s="35"/>
      <c r="AE320" s="35"/>
      <c r="AF320" s="35"/>
    </row>
    <row r="321" spans="1:32">
      <c r="A321" s="35"/>
      <c r="B321" s="35"/>
      <c r="C321" s="35"/>
      <c r="D321" s="35"/>
      <c r="E321" s="35"/>
      <c r="F321" s="35"/>
      <c r="G321" s="349"/>
      <c r="H321" s="78"/>
      <c r="I321" s="161"/>
      <c r="J321" s="78"/>
      <c r="K321" s="161"/>
      <c r="L321" s="161"/>
      <c r="M321" s="78"/>
      <c r="N321" s="78"/>
      <c r="O321" s="35"/>
      <c r="P321" s="412"/>
      <c r="Q321" s="439"/>
      <c r="R321" s="412"/>
      <c r="S321" s="412"/>
      <c r="T321" s="35"/>
      <c r="U321" s="78"/>
      <c r="V321" s="161"/>
      <c r="W321" s="161"/>
      <c r="X321" s="78"/>
      <c r="Y321" s="78"/>
      <c r="Z321" s="78"/>
      <c r="AA321" s="161"/>
      <c r="AB321" s="161"/>
      <c r="AC321" s="35"/>
      <c r="AD321" s="35"/>
      <c r="AE321" s="35"/>
      <c r="AF321" s="35"/>
    </row>
    <row r="322" spans="1:32">
      <c r="A322" s="35"/>
      <c r="B322" s="35"/>
      <c r="C322" s="35"/>
      <c r="D322" s="35"/>
      <c r="E322" s="35"/>
      <c r="F322" s="35"/>
      <c r="G322" s="349"/>
      <c r="H322" s="78"/>
      <c r="I322" s="161"/>
      <c r="J322" s="78"/>
      <c r="K322" s="161"/>
      <c r="L322" s="161"/>
      <c r="M322" s="78"/>
      <c r="N322" s="78"/>
      <c r="O322" s="35"/>
      <c r="P322" s="412"/>
      <c r="Q322" s="439"/>
      <c r="R322" s="412"/>
      <c r="S322" s="412"/>
      <c r="T322" s="35"/>
      <c r="U322" s="78"/>
      <c r="V322" s="161"/>
      <c r="W322" s="161"/>
      <c r="X322" s="78"/>
      <c r="Y322" s="78"/>
      <c r="Z322" s="78"/>
      <c r="AA322" s="161"/>
      <c r="AB322" s="161"/>
      <c r="AC322" s="35"/>
      <c r="AD322" s="35"/>
      <c r="AE322" s="35"/>
      <c r="AF322" s="35"/>
    </row>
    <row r="323" spans="1:32">
      <c r="A323" s="35"/>
      <c r="B323" s="35"/>
      <c r="C323" s="35"/>
      <c r="D323" s="35"/>
      <c r="E323" s="35"/>
      <c r="F323" s="35"/>
      <c r="G323" s="349"/>
      <c r="H323" s="78"/>
      <c r="I323" s="161"/>
      <c r="J323" s="78"/>
      <c r="K323" s="161"/>
      <c r="L323" s="161"/>
      <c r="M323" s="78"/>
      <c r="N323" s="78"/>
      <c r="O323" s="35"/>
      <c r="P323" s="412"/>
      <c r="Q323" s="439"/>
      <c r="R323" s="412"/>
      <c r="S323" s="412"/>
      <c r="T323" s="35"/>
      <c r="U323" s="78"/>
      <c r="V323" s="161"/>
      <c r="W323" s="161"/>
      <c r="X323" s="78"/>
      <c r="Y323" s="78"/>
      <c r="Z323" s="78"/>
      <c r="AA323" s="161"/>
      <c r="AB323" s="161"/>
      <c r="AC323" s="35"/>
      <c r="AD323" s="35"/>
      <c r="AE323" s="35"/>
      <c r="AF323" s="35"/>
    </row>
    <row r="324" spans="1:32">
      <c r="A324" s="35"/>
      <c r="B324" s="35"/>
      <c r="C324" s="35"/>
      <c r="D324" s="35"/>
      <c r="E324" s="35"/>
      <c r="F324" s="35"/>
      <c r="G324" s="349"/>
      <c r="H324" s="78"/>
      <c r="I324" s="161"/>
      <c r="J324" s="78"/>
      <c r="K324" s="161"/>
      <c r="L324" s="161"/>
      <c r="M324" s="78"/>
      <c r="N324" s="78"/>
      <c r="O324" s="35"/>
      <c r="P324" s="412"/>
      <c r="Q324" s="439"/>
      <c r="R324" s="412"/>
      <c r="S324" s="412"/>
      <c r="T324" s="35"/>
      <c r="U324" s="78"/>
      <c r="V324" s="161"/>
      <c r="W324" s="161"/>
      <c r="X324" s="78"/>
      <c r="Y324" s="78"/>
      <c r="Z324" s="78"/>
      <c r="AA324" s="161"/>
      <c r="AB324" s="161"/>
      <c r="AC324" s="35"/>
      <c r="AD324" s="35"/>
      <c r="AE324" s="35"/>
      <c r="AF324" s="35"/>
    </row>
    <row r="325" spans="1:32">
      <c r="A325" s="35"/>
      <c r="B325" s="35"/>
      <c r="C325" s="35"/>
      <c r="D325" s="35"/>
      <c r="E325" s="35"/>
      <c r="F325" s="35"/>
      <c r="G325" s="349"/>
      <c r="H325" s="78"/>
      <c r="I325" s="161"/>
      <c r="J325" s="78"/>
      <c r="K325" s="161"/>
      <c r="L325" s="161"/>
      <c r="M325" s="78"/>
      <c r="N325" s="78"/>
      <c r="O325" s="35"/>
      <c r="P325" s="412"/>
      <c r="Q325" s="439"/>
      <c r="R325" s="412"/>
      <c r="S325" s="412"/>
      <c r="T325" s="35"/>
      <c r="U325" s="78"/>
      <c r="V325" s="161"/>
      <c r="W325" s="161"/>
      <c r="X325" s="78"/>
      <c r="Y325" s="78"/>
      <c r="Z325" s="78"/>
      <c r="AA325" s="161"/>
      <c r="AB325" s="161"/>
      <c r="AC325" s="35"/>
      <c r="AD325" s="35"/>
      <c r="AE325" s="35"/>
      <c r="AF325" s="35"/>
    </row>
    <row r="326" spans="1:32">
      <c r="A326" s="35"/>
      <c r="B326" s="35"/>
      <c r="C326" s="35"/>
      <c r="D326" s="35"/>
      <c r="E326" s="35"/>
      <c r="F326" s="35"/>
      <c r="G326" s="349"/>
      <c r="H326" s="78"/>
      <c r="I326" s="161"/>
      <c r="J326" s="78"/>
      <c r="K326" s="161"/>
      <c r="L326" s="161"/>
      <c r="M326" s="78"/>
      <c r="N326" s="78"/>
      <c r="O326" s="35"/>
      <c r="P326" s="412"/>
      <c r="Q326" s="439"/>
      <c r="R326" s="412"/>
      <c r="S326" s="412"/>
      <c r="T326" s="35"/>
      <c r="U326" s="78"/>
      <c r="V326" s="161"/>
      <c r="W326" s="161"/>
      <c r="X326" s="78"/>
      <c r="Y326" s="78"/>
      <c r="Z326" s="78"/>
      <c r="AA326" s="161"/>
      <c r="AB326" s="161"/>
      <c r="AC326" s="35"/>
      <c r="AD326" s="35"/>
      <c r="AE326" s="35"/>
      <c r="AF326" s="35"/>
    </row>
    <row r="327" spans="1:32">
      <c r="A327" s="35"/>
      <c r="B327" s="35"/>
      <c r="C327" s="35"/>
      <c r="D327" s="35"/>
      <c r="E327" s="35"/>
      <c r="F327" s="35"/>
      <c r="G327" s="349"/>
      <c r="H327" s="78"/>
      <c r="I327" s="161"/>
      <c r="J327" s="78"/>
      <c r="K327" s="161"/>
      <c r="L327" s="161"/>
      <c r="M327" s="78"/>
      <c r="N327" s="78"/>
      <c r="O327" s="35"/>
      <c r="P327" s="412"/>
      <c r="Q327" s="439"/>
      <c r="R327" s="412"/>
      <c r="S327" s="412"/>
      <c r="T327" s="35"/>
      <c r="U327" s="78"/>
      <c r="V327" s="161"/>
      <c r="W327" s="161"/>
      <c r="X327" s="78"/>
      <c r="Y327" s="78"/>
      <c r="Z327" s="78"/>
      <c r="AA327" s="161"/>
      <c r="AB327" s="161"/>
      <c r="AC327" s="35"/>
      <c r="AD327" s="35"/>
      <c r="AE327" s="35"/>
      <c r="AF327" s="35"/>
    </row>
    <row r="328" spans="1:32">
      <c r="A328" s="35"/>
      <c r="B328" s="35"/>
      <c r="C328" s="35"/>
      <c r="D328" s="35"/>
      <c r="E328" s="35"/>
      <c r="F328" s="35"/>
      <c r="G328" s="349"/>
      <c r="H328" s="78"/>
      <c r="I328" s="161"/>
      <c r="J328" s="78"/>
      <c r="K328" s="161"/>
      <c r="L328" s="161"/>
      <c r="M328" s="78"/>
      <c r="N328" s="78"/>
      <c r="O328" s="35"/>
      <c r="P328" s="412"/>
      <c r="Q328" s="439"/>
      <c r="R328" s="412"/>
      <c r="S328" s="412"/>
      <c r="T328" s="35"/>
      <c r="U328" s="78"/>
      <c r="V328" s="161"/>
      <c r="W328" s="161"/>
      <c r="X328" s="78"/>
      <c r="Y328" s="78"/>
      <c r="Z328" s="78"/>
      <c r="AA328" s="161"/>
      <c r="AB328" s="161"/>
      <c r="AC328" s="35"/>
      <c r="AD328" s="35"/>
      <c r="AE328" s="35"/>
      <c r="AF328" s="35"/>
    </row>
    <row r="329" spans="1:32">
      <c r="A329" s="35"/>
      <c r="B329" s="35"/>
      <c r="C329" s="35"/>
      <c r="D329" s="35"/>
      <c r="E329" s="35"/>
      <c r="F329" s="35"/>
      <c r="G329" s="349"/>
      <c r="H329" s="78"/>
      <c r="I329" s="161"/>
      <c r="J329" s="78"/>
      <c r="K329" s="161"/>
      <c r="L329" s="161"/>
      <c r="M329" s="78"/>
      <c r="N329" s="78"/>
      <c r="O329" s="35"/>
      <c r="P329" s="412"/>
      <c r="Q329" s="439"/>
      <c r="R329" s="412"/>
      <c r="S329" s="412"/>
      <c r="T329" s="35"/>
      <c r="U329" s="78"/>
      <c r="V329" s="161"/>
      <c r="W329" s="161"/>
      <c r="X329" s="78"/>
      <c r="Y329" s="78"/>
      <c r="Z329" s="78"/>
      <c r="AA329" s="161"/>
      <c r="AB329" s="161"/>
      <c r="AC329" s="35"/>
      <c r="AD329" s="35"/>
      <c r="AE329" s="35"/>
      <c r="AF329" s="35"/>
    </row>
    <row r="330" spans="1:32">
      <c r="A330" s="35"/>
      <c r="B330" s="35"/>
      <c r="C330" s="35"/>
      <c r="D330" s="35"/>
      <c r="E330" s="35"/>
      <c r="F330" s="35"/>
      <c r="G330" s="349"/>
      <c r="H330" s="78"/>
      <c r="I330" s="161"/>
      <c r="J330" s="78"/>
      <c r="K330" s="161"/>
      <c r="L330" s="161"/>
      <c r="M330" s="78"/>
      <c r="N330" s="78"/>
      <c r="O330" s="35"/>
      <c r="P330" s="412"/>
      <c r="Q330" s="439"/>
      <c r="R330" s="412"/>
      <c r="S330" s="412"/>
      <c r="T330" s="35"/>
      <c r="U330" s="78"/>
      <c r="V330" s="161"/>
      <c r="W330" s="161"/>
      <c r="X330" s="78"/>
      <c r="Y330" s="78"/>
      <c r="Z330" s="78"/>
      <c r="AA330" s="161"/>
      <c r="AB330" s="161"/>
      <c r="AC330" s="35"/>
      <c r="AD330" s="35"/>
      <c r="AE330" s="35"/>
      <c r="AF330" s="35"/>
    </row>
    <row r="331" spans="1:32">
      <c r="A331" s="35"/>
      <c r="B331" s="35"/>
      <c r="C331" s="35"/>
      <c r="D331" s="35"/>
      <c r="E331" s="35"/>
      <c r="F331" s="35"/>
      <c r="G331" s="349"/>
      <c r="H331" s="78"/>
      <c r="I331" s="161"/>
      <c r="J331" s="78"/>
      <c r="K331" s="161"/>
      <c r="L331" s="161"/>
      <c r="M331" s="78"/>
      <c r="N331" s="78"/>
      <c r="O331" s="35"/>
      <c r="P331" s="412"/>
      <c r="Q331" s="439"/>
      <c r="R331" s="412"/>
      <c r="S331" s="412"/>
      <c r="T331" s="35"/>
      <c r="U331" s="78"/>
      <c r="V331" s="161"/>
      <c r="W331" s="161"/>
      <c r="X331" s="78"/>
      <c r="Y331" s="78"/>
      <c r="Z331" s="78"/>
      <c r="AA331" s="161"/>
      <c r="AB331" s="161"/>
      <c r="AC331" s="35"/>
      <c r="AD331" s="35"/>
      <c r="AE331" s="35"/>
      <c r="AF331" s="35"/>
    </row>
    <row r="332" spans="1:32">
      <c r="A332" s="35"/>
      <c r="B332" s="35"/>
      <c r="C332" s="35"/>
      <c r="D332" s="35"/>
      <c r="E332" s="35"/>
      <c r="F332" s="35"/>
      <c r="G332" s="349"/>
      <c r="H332" s="78"/>
      <c r="I332" s="161"/>
      <c r="J332" s="78"/>
      <c r="K332" s="161"/>
      <c r="L332" s="161"/>
      <c r="M332" s="78"/>
      <c r="N332" s="78"/>
      <c r="O332" s="35"/>
      <c r="P332" s="412"/>
      <c r="Q332" s="439"/>
      <c r="R332" s="412"/>
      <c r="S332" s="412"/>
      <c r="T332" s="35"/>
      <c r="U332" s="78"/>
      <c r="V332" s="161"/>
      <c r="W332" s="161"/>
      <c r="X332" s="78"/>
      <c r="Y332" s="78"/>
      <c r="Z332" s="78"/>
      <c r="AA332" s="161"/>
      <c r="AB332" s="161"/>
      <c r="AC332" s="35"/>
      <c r="AD332" s="35"/>
      <c r="AE332" s="35"/>
      <c r="AF332" s="35"/>
    </row>
    <row r="333" spans="1:32">
      <c r="A333" s="35"/>
      <c r="B333" s="35"/>
      <c r="C333" s="35"/>
      <c r="D333" s="35"/>
      <c r="E333" s="35"/>
      <c r="F333" s="35"/>
      <c r="G333" s="349"/>
      <c r="H333" s="78"/>
      <c r="I333" s="161"/>
      <c r="J333" s="78"/>
      <c r="K333" s="161"/>
      <c r="L333" s="161"/>
      <c r="M333" s="78"/>
      <c r="N333" s="78"/>
      <c r="O333" s="35"/>
      <c r="P333" s="412"/>
      <c r="Q333" s="439"/>
      <c r="R333" s="412"/>
      <c r="S333" s="412"/>
      <c r="T333" s="35"/>
      <c r="U333" s="78"/>
      <c r="V333" s="161"/>
      <c r="W333" s="161"/>
      <c r="X333" s="78"/>
      <c r="Y333" s="78"/>
      <c r="Z333" s="78"/>
      <c r="AA333" s="161"/>
      <c r="AB333" s="161"/>
      <c r="AC333" s="35"/>
      <c r="AD333" s="35"/>
      <c r="AE333" s="35"/>
      <c r="AF333" s="35"/>
    </row>
    <row r="334" spans="1:32">
      <c r="A334" s="35"/>
      <c r="B334" s="35"/>
      <c r="C334" s="35"/>
      <c r="D334" s="35"/>
      <c r="E334" s="35"/>
      <c r="F334" s="35"/>
      <c r="G334" s="349"/>
      <c r="H334" s="78"/>
      <c r="I334" s="161"/>
      <c r="J334" s="78"/>
      <c r="K334" s="161"/>
      <c r="L334" s="161"/>
      <c r="M334" s="78"/>
      <c r="N334" s="78"/>
      <c r="O334" s="35"/>
      <c r="P334" s="412"/>
      <c r="Q334" s="439"/>
      <c r="R334" s="412"/>
      <c r="S334" s="412"/>
      <c r="T334" s="35"/>
      <c r="U334" s="78"/>
      <c r="V334" s="161"/>
      <c r="W334" s="161"/>
      <c r="X334" s="78"/>
      <c r="Y334" s="78"/>
      <c r="Z334" s="78"/>
      <c r="AA334" s="161"/>
      <c r="AB334" s="161"/>
      <c r="AC334" s="35"/>
      <c r="AD334" s="35"/>
      <c r="AE334" s="35"/>
      <c r="AF334" s="35"/>
    </row>
    <row r="335" spans="1:32">
      <c r="A335" s="35"/>
      <c r="B335" s="35"/>
      <c r="C335" s="35"/>
      <c r="D335" s="35"/>
      <c r="E335" s="35"/>
      <c r="F335" s="35"/>
      <c r="G335" s="349"/>
      <c r="H335" s="78"/>
      <c r="I335" s="161"/>
      <c r="J335" s="78"/>
      <c r="K335" s="161"/>
      <c r="L335" s="161"/>
      <c r="M335" s="78"/>
      <c r="N335" s="78"/>
      <c r="O335" s="35"/>
      <c r="P335" s="412"/>
      <c r="Q335" s="439"/>
      <c r="R335" s="412"/>
      <c r="S335" s="412"/>
      <c r="T335" s="35"/>
      <c r="U335" s="78"/>
      <c r="V335" s="161"/>
      <c r="W335" s="161"/>
      <c r="X335" s="78"/>
      <c r="Y335" s="78"/>
      <c r="Z335" s="78"/>
      <c r="AA335" s="161"/>
      <c r="AB335" s="161"/>
      <c r="AC335" s="35"/>
      <c r="AD335" s="35"/>
      <c r="AE335" s="35"/>
      <c r="AF335" s="35"/>
    </row>
    <row r="336" spans="1:32">
      <c r="A336" s="35"/>
      <c r="B336" s="35"/>
      <c r="C336" s="35"/>
      <c r="D336" s="35"/>
      <c r="E336" s="35"/>
      <c r="F336" s="35"/>
      <c r="G336" s="349"/>
      <c r="H336" s="78"/>
      <c r="I336" s="161"/>
      <c r="J336" s="78"/>
      <c r="K336" s="161"/>
      <c r="L336" s="161"/>
      <c r="M336" s="78"/>
      <c r="N336" s="78"/>
      <c r="O336" s="35"/>
      <c r="P336" s="412"/>
      <c r="Q336" s="439"/>
      <c r="R336" s="412"/>
      <c r="S336" s="412"/>
      <c r="T336" s="35"/>
      <c r="U336" s="78"/>
      <c r="V336" s="161"/>
      <c r="W336" s="161"/>
      <c r="X336" s="78"/>
      <c r="Y336" s="78"/>
      <c r="Z336" s="78"/>
      <c r="AA336" s="161"/>
      <c r="AB336" s="161"/>
      <c r="AC336" s="35"/>
      <c r="AD336" s="35"/>
      <c r="AE336" s="35"/>
      <c r="AF336" s="35"/>
    </row>
    <row r="337" spans="1:32">
      <c r="A337" s="35"/>
      <c r="B337" s="35"/>
      <c r="C337" s="35"/>
      <c r="D337" s="35"/>
      <c r="E337" s="35"/>
      <c r="F337" s="35"/>
      <c r="G337" s="349"/>
      <c r="H337" s="78"/>
      <c r="I337" s="161"/>
      <c r="J337" s="78"/>
      <c r="K337" s="161"/>
      <c r="L337" s="161"/>
      <c r="M337" s="78"/>
      <c r="N337" s="78"/>
      <c r="O337" s="35"/>
      <c r="P337" s="412"/>
      <c r="Q337" s="439"/>
      <c r="R337" s="412"/>
      <c r="S337" s="412"/>
      <c r="T337" s="35"/>
      <c r="U337" s="78"/>
      <c r="V337" s="161"/>
      <c r="W337" s="161"/>
      <c r="X337" s="78"/>
      <c r="Y337" s="78"/>
      <c r="Z337" s="78"/>
      <c r="AA337" s="161"/>
      <c r="AB337" s="161"/>
      <c r="AC337" s="35"/>
      <c r="AD337" s="35"/>
      <c r="AE337" s="35"/>
      <c r="AF337" s="35"/>
    </row>
    <row r="338" spans="1:32">
      <c r="A338" s="35"/>
      <c r="B338" s="35"/>
      <c r="C338" s="35"/>
      <c r="D338" s="35"/>
      <c r="E338" s="35"/>
      <c r="F338" s="35"/>
      <c r="G338" s="349"/>
      <c r="H338" s="78"/>
      <c r="I338" s="161"/>
      <c r="J338" s="78"/>
      <c r="K338" s="161"/>
      <c r="L338" s="161"/>
      <c r="M338" s="78"/>
      <c r="N338" s="78"/>
      <c r="O338" s="35"/>
      <c r="P338" s="412"/>
      <c r="Q338" s="439"/>
      <c r="R338" s="412"/>
      <c r="S338" s="412"/>
      <c r="T338" s="35"/>
      <c r="U338" s="78"/>
      <c r="V338" s="161"/>
      <c r="W338" s="161"/>
      <c r="X338" s="78"/>
      <c r="Y338" s="78"/>
      <c r="Z338" s="78"/>
      <c r="AA338" s="161"/>
      <c r="AB338" s="161"/>
      <c r="AC338" s="35"/>
      <c r="AD338" s="35"/>
      <c r="AE338" s="35"/>
      <c r="AF338" s="35"/>
    </row>
    <row r="339" spans="1:32">
      <c r="A339" s="35"/>
      <c r="B339" s="35"/>
      <c r="C339" s="35"/>
      <c r="D339" s="35"/>
      <c r="E339" s="35"/>
      <c r="F339" s="35"/>
      <c r="G339" s="349"/>
      <c r="H339" s="78"/>
      <c r="I339" s="161"/>
      <c r="J339" s="78"/>
      <c r="K339" s="161"/>
      <c r="L339" s="161"/>
      <c r="M339" s="78"/>
      <c r="N339" s="78"/>
      <c r="O339" s="35"/>
      <c r="P339" s="412"/>
      <c r="Q339" s="439"/>
      <c r="R339" s="412"/>
      <c r="S339" s="412"/>
      <c r="T339" s="35"/>
      <c r="U339" s="78"/>
      <c r="V339" s="161"/>
      <c r="W339" s="161"/>
      <c r="X339" s="78"/>
      <c r="Y339" s="78"/>
      <c r="Z339" s="78"/>
      <c r="AA339" s="161"/>
      <c r="AB339" s="161"/>
      <c r="AC339" s="35"/>
      <c r="AD339" s="35"/>
      <c r="AE339" s="35"/>
      <c r="AF339" s="35"/>
    </row>
    <row r="340" spans="1:32">
      <c r="A340" s="35"/>
      <c r="B340" s="35"/>
      <c r="C340" s="35"/>
      <c r="D340" s="35"/>
      <c r="E340" s="35"/>
      <c r="F340" s="35"/>
      <c r="G340" s="349"/>
      <c r="H340" s="78"/>
      <c r="I340" s="161"/>
      <c r="J340" s="78"/>
      <c r="K340" s="161"/>
      <c r="L340" s="161"/>
      <c r="M340" s="78"/>
      <c r="N340" s="78"/>
      <c r="O340" s="35"/>
      <c r="P340" s="412"/>
      <c r="Q340" s="439"/>
      <c r="R340" s="412"/>
      <c r="S340" s="412"/>
      <c r="T340" s="35"/>
      <c r="U340" s="78"/>
      <c r="V340" s="161"/>
      <c r="W340" s="161"/>
      <c r="X340" s="78"/>
      <c r="Y340" s="78"/>
      <c r="Z340" s="78"/>
      <c r="AA340" s="161"/>
      <c r="AB340" s="161"/>
      <c r="AC340" s="35"/>
      <c r="AD340" s="35"/>
      <c r="AE340" s="35"/>
      <c r="AF340" s="35"/>
    </row>
    <row r="341" spans="1:32">
      <c r="X341" s="78"/>
      <c r="Y341" s="78"/>
      <c r="Z341" s="78"/>
      <c r="AA341" s="161"/>
      <c r="AB341" s="161"/>
      <c r="AC341" s="35"/>
      <c r="AD341" s="35"/>
      <c r="AE341" s="35"/>
      <c r="AF341" s="35"/>
    </row>
    <row r="342" spans="1:32">
      <c r="X342" s="78"/>
      <c r="Y342" s="78"/>
      <c r="Z342" s="78"/>
      <c r="AA342" s="161"/>
      <c r="AB342" s="161"/>
    </row>
    <row r="343" spans="1:32">
      <c r="X343" s="78"/>
      <c r="Y343" s="78"/>
      <c r="Z343" s="78"/>
      <c r="AA343" s="161"/>
      <c r="AB343" s="161"/>
    </row>
    <row r="344" spans="1:32">
      <c r="X344" s="78"/>
      <c r="Y344" s="78"/>
      <c r="Z344" s="78"/>
      <c r="AA344" s="161"/>
      <c r="AB344" s="161"/>
    </row>
    <row r="345" spans="1:32">
      <c r="X345" s="78"/>
      <c r="Y345" s="78"/>
      <c r="Z345" s="78"/>
      <c r="AA345" s="161"/>
      <c r="AB345" s="161"/>
    </row>
    <row r="346" spans="1:32">
      <c r="X346" s="78"/>
      <c r="Y346" s="78"/>
      <c r="Z346" s="78"/>
      <c r="AA346" s="161"/>
      <c r="AB346" s="161"/>
    </row>
    <row r="347" spans="1:32">
      <c r="X347" s="78"/>
      <c r="Y347" s="78"/>
      <c r="Z347" s="78"/>
      <c r="AA347" s="161"/>
      <c r="AB347" s="161"/>
    </row>
    <row r="348" spans="1:32">
      <c r="X348" s="78"/>
      <c r="Y348" s="78"/>
      <c r="Z348" s="78"/>
      <c r="AA348" s="161"/>
      <c r="AB348" s="161"/>
    </row>
    <row r="349" spans="1:32">
      <c r="X349" s="78"/>
      <c r="Y349" s="78"/>
      <c r="Z349" s="78"/>
      <c r="AA349" s="161"/>
      <c r="AB349" s="161"/>
    </row>
    <row r="350" spans="1:32">
      <c r="X350" s="78"/>
      <c r="Y350" s="78"/>
      <c r="Z350" s="78"/>
      <c r="AA350" s="161"/>
      <c r="AB350" s="161"/>
    </row>
    <row r="351" spans="1:32">
      <c r="X351" s="78"/>
      <c r="Y351" s="78"/>
      <c r="Z351" s="78"/>
      <c r="AA351" s="161"/>
      <c r="AB351" s="161"/>
    </row>
    <row r="352" spans="1:32">
      <c r="X352" s="78"/>
      <c r="Y352" s="78"/>
      <c r="Z352" s="78"/>
      <c r="AA352" s="161"/>
      <c r="AB352" s="161"/>
    </row>
    <row r="353" spans="24:28">
      <c r="X353" s="78"/>
      <c r="Y353" s="78"/>
      <c r="Z353" s="78"/>
      <c r="AA353" s="161"/>
      <c r="AB353" s="161"/>
    </row>
    <row r="354" spans="24:28">
      <c r="X354" s="78"/>
      <c r="Y354" s="78"/>
      <c r="Z354" s="78"/>
      <c r="AA354" s="161"/>
      <c r="AB354" s="161"/>
    </row>
    <row r="355" spans="24:28">
      <c r="X355" s="78"/>
      <c r="Y355" s="78"/>
      <c r="Z355" s="78"/>
      <c r="AA355" s="161"/>
      <c r="AB355" s="161"/>
    </row>
    <row r="356" spans="24:28">
      <c r="X356" s="78"/>
      <c r="Y356" s="78"/>
      <c r="Z356" s="78"/>
      <c r="AA356" s="161"/>
      <c r="AB356" s="161"/>
    </row>
    <row r="357" spans="24:28">
      <c r="X357" s="78"/>
      <c r="Y357" s="78"/>
      <c r="Z357" s="78"/>
      <c r="AA357" s="161"/>
      <c r="AB357" s="161"/>
    </row>
    <row r="358" spans="24:28">
      <c r="X358" s="78"/>
      <c r="Y358" s="78"/>
      <c r="Z358" s="78"/>
      <c r="AA358" s="161"/>
      <c r="AB358" s="161"/>
    </row>
    <row r="359" spans="24:28">
      <c r="X359" s="78"/>
      <c r="Y359" s="78"/>
      <c r="Z359" s="78"/>
      <c r="AA359" s="161"/>
      <c r="AB359" s="161"/>
    </row>
    <row r="360" spans="24:28">
      <c r="X360" s="78"/>
      <c r="Y360" s="78"/>
      <c r="Z360" s="78"/>
      <c r="AA360" s="161"/>
      <c r="AB360" s="161"/>
    </row>
    <row r="361" spans="24:28">
      <c r="X361" s="78"/>
      <c r="Y361" s="78"/>
      <c r="Z361" s="78"/>
      <c r="AA361" s="161"/>
      <c r="AB361" s="161"/>
    </row>
    <row r="362" spans="24:28">
      <c r="X362" s="78"/>
      <c r="Y362" s="78"/>
      <c r="Z362" s="78"/>
      <c r="AA362" s="161"/>
      <c r="AB362" s="161"/>
    </row>
    <row r="363" spans="24:28">
      <c r="X363" s="78"/>
      <c r="Y363" s="78"/>
      <c r="Z363" s="78"/>
      <c r="AA363" s="161"/>
      <c r="AB363" s="161"/>
    </row>
    <row r="364" spans="24:28">
      <c r="X364" s="78"/>
      <c r="Y364" s="78"/>
      <c r="Z364" s="78"/>
      <c r="AA364" s="161"/>
      <c r="AB364" s="161"/>
    </row>
  </sheetData>
  <mergeCells count="2">
    <mergeCell ref="AC5:AE5"/>
    <mergeCell ref="K5:L5"/>
  </mergeCells>
  <phoneticPr fontId="11" type="noConversion"/>
  <conditionalFormatting sqref="AM32:AM34 AW123:AX123">
    <cfRule type="cellIs" dxfId="147" priority="57" stopIfTrue="1" operator="lessThan">
      <formula>0</formula>
    </cfRule>
  </conditionalFormatting>
  <conditionalFormatting sqref="AW100:AX100">
    <cfRule type="cellIs" dxfId="146" priority="58" stopIfTrue="1" operator="greaterThan">
      <formula>0</formula>
    </cfRule>
  </conditionalFormatting>
  <conditionalFormatting sqref="AW77:AX77">
    <cfRule type="cellIs" dxfId="145" priority="59" stopIfTrue="1" operator="greaterThan">
      <formula>0</formula>
    </cfRule>
    <cfRule type="cellIs" dxfId="144" priority="60" stopIfTrue="1" operator="lessThan">
      <formula>0</formula>
    </cfRule>
  </conditionalFormatting>
  <conditionalFormatting sqref="AW100:AX100">
    <cfRule type="cellIs" dxfId="143" priority="51" operator="lessThan">
      <formula>0</formula>
    </cfRule>
  </conditionalFormatting>
  <conditionalFormatting sqref="F17:F43 H46:H73 J46:J73 M46:M48 U46:U73 W46:W73 F46:F73 P46:P73">
    <cfRule type="cellIs" dxfId="142" priority="49" operator="lessThan">
      <formula>0</formula>
    </cfRule>
    <cfRule type="cellIs" dxfId="141" priority="50" operator="greaterThan">
      <formula>0</formula>
    </cfRule>
  </conditionalFormatting>
  <conditionalFormatting sqref="H17:H43">
    <cfRule type="cellIs" dxfId="140" priority="45" operator="lessThan">
      <formula>0</formula>
    </cfRule>
    <cfRule type="cellIs" dxfId="139" priority="46" operator="greaterThan">
      <formula>0</formula>
    </cfRule>
  </conditionalFormatting>
  <conditionalFormatting sqref="J17:J43">
    <cfRule type="cellIs" dxfId="138" priority="41" operator="lessThan">
      <formula>0</formula>
    </cfRule>
    <cfRule type="cellIs" dxfId="137" priority="42" operator="greaterThan">
      <formula>0</formula>
    </cfRule>
  </conditionalFormatting>
  <conditionalFormatting sqref="M17:M32">
    <cfRule type="cellIs" dxfId="136" priority="37" operator="lessThan">
      <formula>0</formula>
    </cfRule>
    <cfRule type="cellIs" dxfId="135" priority="38" operator="greaterThan">
      <formula>0</formula>
    </cfRule>
  </conditionalFormatting>
  <conditionalFormatting sqref="P17:P43">
    <cfRule type="cellIs" dxfId="134" priority="33" operator="lessThan">
      <formula>0</formula>
    </cfRule>
    <cfRule type="cellIs" dxfId="133" priority="34" operator="greaterThan">
      <formula>0</formula>
    </cfRule>
  </conditionalFormatting>
  <conditionalFormatting sqref="U17:U43">
    <cfRule type="cellIs" dxfId="132" priority="29" operator="lessThan">
      <formula>0</formula>
    </cfRule>
    <cfRule type="cellIs" dxfId="131" priority="30" operator="greaterThan">
      <formula>0</formula>
    </cfRule>
  </conditionalFormatting>
  <conditionalFormatting sqref="W17:W43">
    <cfRule type="cellIs" dxfId="130" priority="25" operator="lessThan">
      <formula>0</formula>
    </cfRule>
    <cfRule type="cellIs" dxfId="129" priority="26" operator="greaterThan">
      <formula>0</formula>
    </cfRule>
  </conditionalFormatting>
  <conditionalFormatting sqref="W10">
    <cfRule type="cellIs" dxfId="128" priority="9" operator="lessThan">
      <formula>0</formula>
    </cfRule>
    <cfRule type="cellIs" dxfId="127" priority="10" operator="greaterThan">
      <formula>0</formula>
    </cfRule>
  </conditionalFormatting>
  <conditionalFormatting sqref="F10">
    <cfRule type="cellIs" dxfId="126" priority="21" operator="lessThan">
      <formula>0</formula>
    </cfRule>
    <cfRule type="cellIs" dxfId="125" priority="22" operator="greaterThan">
      <formula>0</formula>
    </cfRule>
  </conditionalFormatting>
  <conditionalFormatting sqref="H10">
    <cfRule type="cellIs" dxfId="124" priority="19" operator="lessThan">
      <formula>0</formula>
    </cfRule>
    <cfRule type="cellIs" dxfId="123" priority="20" operator="greaterThan">
      <formula>0</formula>
    </cfRule>
  </conditionalFormatting>
  <conditionalFormatting sqref="J10">
    <cfRule type="cellIs" dxfId="122" priority="17" operator="lessThan">
      <formula>0</formula>
    </cfRule>
    <cfRule type="cellIs" dxfId="121" priority="18" operator="greaterThan">
      <formula>0</formula>
    </cfRule>
  </conditionalFormatting>
  <conditionalFormatting sqref="P10">
    <cfRule type="cellIs" dxfId="120" priority="13" operator="lessThan">
      <formula>0</formula>
    </cfRule>
    <cfRule type="cellIs" dxfId="119" priority="14" operator="greaterThan">
      <formula>0</formula>
    </cfRule>
  </conditionalFormatting>
  <conditionalFormatting sqref="U10">
    <cfRule type="cellIs" dxfId="118" priority="11" operator="lessThan">
      <formula>0</formula>
    </cfRule>
    <cfRule type="cellIs" dxfId="117" priority="12" operator="greaterThan">
      <formula>0</formula>
    </cfRule>
  </conditionalFormatting>
  <conditionalFormatting sqref="F10:F11">
    <cfRule type="cellIs" dxfId="116" priority="8" operator="greaterThan">
      <formula>0</formula>
    </cfRule>
  </conditionalFormatting>
  <conditionalFormatting sqref="H10:H11">
    <cfRule type="cellIs" dxfId="115" priority="7" operator="greaterThan">
      <formula>0</formula>
    </cfRule>
  </conditionalFormatting>
  <conditionalFormatting sqref="J10:J11">
    <cfRule type="cellIs" dxfId="114" priority="5" operator="lessThan">
      <formula>0</formula>
    </cfRule>
    <cfRule type="cellIs" dxfId="113" priority="6" operator="greaterThan">
      <formula>0</formula>
    </cfRule>
  </conditionalFormatting>
  <conditionalFormatting sqref="P10:P11">
    <cfRule type="cellIs" dxfId="112" priority="3" operator="lessThan">
      <formula>0</formula>
    </cfRule>
  </conditionalFormatting>
  <conditionalFormatting sqref="U10:U11">
    <cfRule type="cellIs" dxfId="111" priority="2" operator="greaterThan">
      <formula>0</formula>
    </cfRule>
  </conditionalFormatting>
  <conditionalFormatting sqref="W10:W11">
    <cfRule type="cellIs" dxfId="110" priority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14F318-202C-4886-B8F2-FB515C1BD1F4}">
  <dimension ref="AH1:CN1934"/>
  <sheetViews>
    <sheetView zoomScale="88" zoomScaleNormal="88" workbookViewId="0">
      <selection activeCell="A14" sqref="A14"/>
    </sheetView>
  </sheetViews>
  <sheetFormatPr baseColWidth="10" defaultRowHeight="15"/>
  <cols>
    <col min="34" max="34" width="2.90625" customWidth="1"/>
    <col min="35" max="35" width="6.08984375" customWidth="1"/>
    <col min="36" max="36" width="2.6328125" customWidth="1"/>
    <col min="37" max="37" width="7.36328125" customWidth="1"/>
    <col min="38" max="38" width="6.36328125" customWidth="1"/>
    <col min="39" max="39" width="6.08984375" customWidth="1"/>
    <col min="40" max="40" width="8.90625" style="11" customWidth="1"/>
    <col min="41" max="41" width="6.90625" style="11" customWidth="1"/>
    <col min="42" max="42" width="5.81640625" style="93" customWidth="1"/>
    <col min="43" max="43" width="4.90625" style="11" customWidth="1"/>
    <col min="44" max="44" width="5.08984375" style="93" customWidth="1"/>
    <col min="45" max="45" width="4.81640625" style="11" customWidth="1"/>
    <col min="46" max="46" width="6" customWidth="1"/>
    <col min="47" max="47" width="6.54296875" style="11" customWidth="1"/>
    <col min="48" max="48" width="6" customWidth="1"/>
    <col min="49" max="49" width="6.1796875" style="11" customWidth="1"/>
    <col min="50" max="50" width="7" customWidth="1"/>
    <col min="51" max="51" width="6.1796875" style="11" customWidth="1"/>
    <col min="52" max="52" width="8" style="93" customWidth="1"/>
    <col min="53" max="53" width="5.36328125" style="93" customWidth="1"/>
    <col min="54" max="54" width="5.08984375" style="93" customWidth="1"/>
    <col min="55" max="55" width="6" style="93" customWidth="1"/>
    <col min="56" max="56" width="5.90625" customWidth="1"/>
    <col min="57" max="58" width="5.6328125" customWidth="1"/>
    <col min="59" max="59" width="6.81640625" customWidth="1"/>
    <col min="60" max="61" width="5.81640625" customWidth="1"/>
    <col min="62" max="62" width="6.1796875" customWidth="1"/>
    <col min="63" max="63" width="8.54296875" customWidth="1"/>
    <col min="64" max="64" width="9.6328125" customWidth="1"/>
    <col min="65" max="65" width="10.54296875" customWidth="1"/>
    <col min="68" max="68" width="9.453125" customWidth="1"/>
    <col min="69" max="69" width="8.1796875" customWidth="1"/>
    <col min="70" max="70" width="10.6328125" customWidth="1"/>
    <col min="77" max="77" width="14" customWidth="1"/>
    <col min="78" max="78" width="12.54296875" customWidth="1"/>
    <col min="79" max="79" width="10.90625" customWidth="1"/>
  </cols>
  <sheetData>
    <row r="1" spans="38:92">
      <c r="AP1" s="58"/>
      <c r="AQ1" s="58"/>
      <c r="AR1" s="58"/>
      <c r="AS1" s="58"/>
      <c r="AT1" s="58"/>
      <c r="AU1" s="58"/>
      <c r="AV1" s="58"/>
      <c r="AW1" s="58"/>
      <c r="AX1" s="58"/>
      <c r="AY1" s="58"/>
      <c r="AZ1" s="58"/>
      <c r="BA1" s="58"/>
      <c r="BB1" s="58"/>
      <c r="BC1" s="58"/>
      <c r="BD1" s="58"/>
      <c r="BE1" s="58"/>
      <c r="BF1" s="58"/>
      <c r="BG1" s="58"/>
      <c r="BH1" s="58"/>
      <c r="BI1" s="58"/>
      <c r="BJ1" s="58"/>
      <c r="BK1" s="58"/>
      <c r="BL1" s="58"/>
      <c r="BM1" s="58"/>
      <c r="BN1" s="58"/>
      <c r="BO1" s="4"/>
      <c r="BP1" s="4"/>
      <c r="BQ1" s="4"/>
      <c r="BR1" s="4"/>
    </row>
    <row r="2" spans="38:92" ht="15.6">
      <c r="AP2" s="58"/>
      <c r="AQ2" s="58"/>
      <c r="AR2" s="58"/>
      <c r="AS2" s="58"/>
      <c r="AT2" s="58"/>
      <c r="AU2" s="58"/>
      <c r="AV2" s="58"/>
      <c r="AW2" s="58"/>
      <c r="AX2" s="58"/>
      <c r="AY2" s="58"/>
      <c r="AZ2" s="58"/>
      <c r="BA2" s="58"/>
      <c r="BB2" s="58"/>
      <c r="BC2" s="58"/>
      <c r="BD2" s="58"/>
      <c r="BE2" s="58"/>
      <c r="BF2" s="58"/>
      <c r="BG2" s="58"/>
      <c r="BH2" s="58"/>
      <c r="BI2" s="58"/>
      <c r="BJ2" s="58"/>
      <c r="BK2" s="58"/>
      <c r="BL2" s="58"/>
      <c r="BM2" s="58"/>
      <c r="BN2" s="58"/>
      <c r="BO2" s="58"/>
      <c r="BP2" s="58"/>
      <c r="BQ2" s="1"/>
      <c r="BR2" s="5"/>
    </row>
    <row r="3" spans="38:92" ht="18.75" customHeight="1">
      <c r="AP3" s="58"/>
      <c r="AQ3" s="58"/>
      <c r="AR3" s="58"/>
      <c r="AS3" s="58"/>
      <c r="AT3" s="58"/>
      <c r="AU3" s="58"/>
      <c r="AV3" s="58"/>
      <c r="AW3" s="58"/>
      <c r="AX3" s="58"/>
      <c r="AY3" s="58"/>
      <c r="AZ3" s="58"/>
      <c r="BA3" s="58"/>
      <c r="BB3" s="58"/>
      <c r="BC3" s="58"/>
      <c r="BD3" s="58"/>
      <c r="BE3" s="58"/>
      <c r="BF3" s="58"/>
      <c r="BG3" s="58"/>
      <c r="BH3" s="58"/>
      <c r="BI3" s="58"/>
      <c r="BJ3" s="58"/>
      <c r="BK3" s="58"/>
      <c r="BL3" s="58"/>
      <c r="BM3" s="58"/>
      <c r="BN3" s="58"/>
      <c r="BO3" s="4"/>
      <c r="BP3" s="4"/>
      <c r="BQ3" s="4"/>
      <c r="BR3" s="4"/>
    </row>
    <row r="4" spans="38:92" ht="15.6">
      <c r="AP4" s="58"/>
      <c r="AQ4" s="58"/>
      <c r="AR4" s="58"/>
      <c r="AS4" s="58"/>
      <c r="AT4" s="58"/>
      <c r="AU4" s="58"/>
      <c r="AV4" s="58"/>
      <c r="AW4" s="58"/>
      <c r="AX4" s="58"/>
      <c r="AY4" s="58"/>
      <c r="AZ4" s="58"/>
      <c r="BA4" s="58"/>
      <c r="BB4" s="58"/>
      <c r="BC4" s="58"/>
      <c r="BD4" s="58"/>
      <c r="BE4" s="58"/>
      <c r="BF4" s="58"/>
      <c r="BG4" s="58"/>
      <c r="BH4" s="58"/>
      <c r="BI4" s="58"/>
      <c r="BJ4" s="58"/>
      <c r="BK4" s="58"/>
      <c r="BL4" s="58"/>
      <c r="BM4" s="58"/>
      <c r="BN4" s="58"/>
      <c r="BO4" s="58"/>
      <c r="BP4" s="58"/>
      <c r="BQ4" s="1"/>
      <c r="BR4" s="5"/>
    </row>
    <row r="5" spans="38:92" ht="15.6">
      <c r="AP5" s="58"/>
      <c r="AQ5" s="58"/>
      <c r="AR5" s="58"/>
      <c r="AS5" s="58"/>
      <c r="AT5" s="58"/>
      <c r="AU5" s="58"/>
      <c r="AV5" s="58"/>
      <c r="AW5" s="58"/>
      <c r="AX5" s="58"/>
      <c r="AY5" s="58"/>
      <c r="AZ5" s="58"/>
      <c r="BA5" s="58"/>
      <c r="BB5" s="58"/>
      <c r="BC5" s="58"/>
      <c r="BD5" s="58"/>
      <c r="BE5" s="58"/>
      <c r="BF5" s="58"/>
      <c r="BG5" s="58"/>
      <c r="BH5" s="58"/>
      <c r="BI5" s="58"/>
      <c r="BJ5" s="58"/>
      <c r="BK5" s="58"/>
      <c r="BL5" s="58"/>
      <c r="BM5" s="58"/>
      <c r="BN5" s="58"/>
      <c r="BO5" s="4"/>
      <c r="BP5" s="4"/>
      <c r="BQ5" s="4"/>
      <c r="BR5" s="4"/>
      <c r="CL5" s="2"/>
      <c r="CM5" s="5"/>
      <c r="CN5" s="5"/>
    </row>
    <row r="6" spans="38:92" ht="15.6"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1"/>
      <c r="BR6" s="5"/>
    </row>
    <row r="7" spans="38:92"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4"/>
      <c r="BP7" s="4"/>
      <c r="BQ7" s="4"/>
      <c r="BR7" s="4"/>
    </row>
    <row r="8" spans="38:92" ht="15.6"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1"/>
      <c r="BR8" s="5"/>
    </row>
    <row r="9" spans="38:92" ht="15.6">
      <c r="AL9" s="58"/>
      <c r="AM9" s="58"/>
      <c r="AN9" s="58"/>
      <c r="AO9" s="58"/>
      <c r="AP9" s="58"/>
      <c r="AQ9" s="58"/>
      <c r="AR9" s="58"/>
      <c r="AS9" s="58"/>
      <c r="AT9" s="58"/>
      <c r="AU9" s="58"/>
      <c r="AV9" s="58"/>
      <c r="AW9" s="58"/>
      <c r="AX9" s="58"/>
      <c r="AY9" s="58"/>
      <c r="AZ9" s="58"/>
      <c r="BA9" s="58"/>
      <c r="BB9" s="58"/>
      <c r="BC9" s="58"/>
      <c r="BD9" s="58"/>
      <c r="BE9" s="58"/>
      <c r="BF9" s="58"/>
      <c r="BG9" s="58"/>
      <c r="BH9" s="58"/>
      <c r="BI9" s="58"/>
      <c r="BJ9" s="58"/>
      <c r="BK9" s="58"/>
      <c r="BL9" s="58"/>
      <c r="BM9" s="58"/>
      <c r="BN9" s="58"/>
      <c r="BO9" s="58"/>
      <c r="BP9" s="58"/>
      <c r="BQ9" s="1"/>
      <c r="BR9" s="5"/>
    </row>
    <row r="10" spans="38:92" ht="15.6">
      <c r="AL10" s="58"/>
      <c r="AM10" s="58"/>
      <c r="AN10" s="58"/>
      <c r="AO10" s="58"/>
      <c r="AP10" s="58"/>
      <c r="AQ10" s="58"/>
      <c r="AR10" s="58"/>
      <c r="AS10" s="58"/>
      <c r="AT10" s="58"/>
      <c r="AU10" s="58"/>
      <c r="AV10" s="58"/>
      <c r="AW10" s="58"/>
      <c r="AX10" s="58"/>
      <c r="AY10" s="58"/>
      <c r="AZ10" s="58"/>
      <c r="BA10" s="58"/>
      <c r="BB10" s="58"/>
      <c r="BC10" s="58"/>
      <c r="BD10" s="58"/>
      <c r="BE10" s="58"/>
      <c r="BF10" s="58"/>
      <c r="BG10" s="58"/>
      <c r="BH10" s="58"/>
      <c r="BI10" s="58"/>
      <c r="BJ10" s="58"/>
      <c r="BK10" s="58"/>
      <c r="BL10" s="58"/>
      <c r="BM10" s="58"/>
      <c r="BN10" s="58"/>
      <c r="BO10" s="58"/>
      <c r="BP10" s="58"/>
      <c r="BQ10" s="1"/>
      <c r="BR10" s="5"/>
    </row>
    <row r="11" spans="38:92" ht="15.6">
      <c r="AL11" s="58"/>
      <c r="AM11" s="58"/>
      <c r="AN11" s="58"/>
      <c r="AO11" s="58"/>
      <c r="AP11" s="58"/>
      <c r="AQ11" s="58"/>
      <c r="AR11" s="58"/>
      <c r="AS11" s="58"/>
      <c r="AT11" s="58"/>
      <c r="AU11" s="58"/>
      <c r="AV11" s="58"/>
      <c r="AW11" s="58"/>
      <c r="AX11" s="58"/>
      <c r="AY11" s="58"/>
      <c r="AZ11" s="58"/>
      <c r="BA11" s="58"/>
      <c r="BB11" s="58"/>
      <c r="BC11" s="58"/>
      <c r="BD11" s="58"/>
      <c r="BE11" s="58"/>
      <c r="BF11" s="58"/>
      <c r="BG11" s="58"/>
      <c r="BH11" s="58"/>
      <c r="BI11" s="58"/>
      <c r="BJ11" s="58"/>
      <c r="BK11" s="58"/>
      <c r="BL11" s="58"/>
      <c r="BM11" s="58"/>
      <c r="BN11" s="58"/>
      <c r="BO11" s="58"/>
      <c r="BP11" s="58"/>
      <c r="BQ11" s="1"/>
      <c r="BR11" s="5"/>
      <c r="BT11" s="2"/>
      <c r="BU11" s="2"/>
      <c r="BV11" s="2"/>
    </row>
    <row r="12" spans="38:92" ht="15.6"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13"/>
      <c r="BR12" s="5"/>
      <c r="BT12" s="2"/>
      <c r="BU12" s="2"/>
      <c r="BV12" s="4"/>
      <c r="BW12" s="4"/>
      <c r="BX12" s="4"/>
    </row>
    <row r="13" spans="38:92" ht="15.6"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  <c r="BD13" s="58"/>
      <c r="BE13" s="58"/>
      <c r="BF13" s="58"/>
      <c r="BG13" s="58"/>
      <c r="BH13" s="58"/>
      <c r="BI13" s="58"/>
      <c r="BJ13" s="58"/>
      <c r="BK13" s="58"/>
      <c r="BL13" s="58"/>
      <c r="BM13" s="58"/>
      <c r="BN13" s="58"/>
      <c r="BO13" s="58"/>
      <c r="BP13" s="58"/>
      <c r="BQ13" s="13"/>
      <c r="BR13" s="5"/>
      <c r="BT13" s="1"/>
      <c r="BU13" s="1"/>
      <c r="BV13" s="11"/>
      <c r="BW13" s="11"/>
      <c r="BX13" s="11"/>
    </row>
    <row r="14" spans="38:92" ht="15.6"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13"/>
      <c r="BR14" s="5"/>
      <c r="BT14" s="1"/>
      <c r="BU14" s="1"/>
      <c r="BV14" s="11"/>
      <c r="BW14" s="11"/>
      <c r="BX14" s="11"/>
    </row>
    <row r="15" spans="38:92" ht="15.6">
      <c r="AL15" s="58"/>
      <c r="AM15" s="58"/>
      <c r="AN15" s="58"/>
      <c r="AO15" s="58"/>
      <c r="AP15" s="58"/>
      <c r="AQ15" s="58"/>
      <c r="AR15" s="58"/>
      <c r="AS15" s="58"/>
      <c r="AT15" s="58"/>
      <c r="AU15" s="58"/>
      <c r="AV15" s="58"/>
      <c r="AW15" s="58"/>
      <c r="AX15" s="58"/>
      <c r="AY15" s="58"/>
      <c r="AZ15" s="58"/>
      <c r="BA15" s="58"/>
      <c r="BB15" s="58"/>
      <c r="BC15" s="58"/>
      <c r="BD15" s="58"/>
      <c r="BE15" s="58"/>
      <c r="BF15" s="58"/>
      <c r="BG15" s="58"/>
      <c r="BH15" s="58"/>
      <c r="BI15" s="58"/>
      <c r="BJ15" s="58"/>
      <c r="BK15" s="58"/>
      <c r="BL15" s="58"/>
      <c r="BM15" s="58"/>
      <c r="BN15" s="58"/>
      <c r="BO15" s="58"/>
      <c r="BP15" s="58"/>
      <c r="BQ15" s="13"/>
      <c r="BR15" s="5"/>
      <c r="BT15" s="1"/>
      <c r="BU15" s="1"/>
      <c r="BV15" s="11"/>
      <c r="BW15" s="11"/>
      <c r="BX15" s="11"/>
    </row>
    <row r="16" spans="38:92" ht="15.6">
      <c r="AL16" s="58"/>
      <c r="AM16" s="58"/>
      <c r="AN16" s="58"/>
      <c r="AO16" s="58"/>
      <c r="AP16" s="58"/>
      <c r="AQ16" s="58"/>
      <c r="AR16" s="58"/>
      <c r="AS16" s="58"/>
      <c r="AT16" s="58"/>
      <c r="AU16" s="58"/>
      <c r="AV16" s="58"/>
      <c r="AW16" s="58"/>
      <c r="AX16" s="58"/>
      <c r="AY16" s="58"/>
      <c r="AZ16" s="58"/>
      <c r="BA16" s="58"/>
      <c r="BB16" s="58"/>
      <c r="BC16" s="58"/>
      <c r="BD16" s="58"/>
      <c r="BE16" s="58"/>
      <c r="BF16" s="58"/>
      <c r="BG16" s="58"/>
      <c r="BH16" s="58"/>
      <c r="BI16" s="58"/>
      <c r="BJ16" s="58"/>
      <c r="BK16" s="58"/>
      <c r="BL16" s="58"/>
      <c r="BM16" s="58"/>
      <c r="BN16" s="58"/>
      <c r="BO16" s="58"/>
      <c r="BP16" s="58"/>
      <c r="BQ16" s="5"/>
      <c r="BR16" s="5"/>
      <c r="BT16" s="1"/>
      <c r="BU16" s="1"/>
      <c r="BV16" s="11"/>
      <c r="BW16" s="11"/>
      <c r="BX16" s="11"/>
    </row>
    <row r="17" spans="38:76" ht="15.6">
      <c r="AL17" s="58"/>
      <c r="AM17" s="58"/>
      <c r="AN17" s="58"/>
      <c r="AO17" s="58"/>
      <c r="AP17" s="58"/>
      <c r="AQ17" s="58"/>
      <c r="AR17" s="58"/>
      <c r="AS17" s="58"/>
      <c r="AT17" s="58"/>
      <c r="AU17" s="58"/>
      <c r="AV17" s="58"/>
      <c r="AW17" s="58"/>
      <c r="AX17" s="58"/>
      <c r="AY17" s="58"/>
      <c r="AZ17" s="58"/>
      <c r="BA17" s="58"/>
      <c r="BB17" s="58"/>
      <c r="BC17" s="58"/>
      <c r="BD17" s="58"/>
      <c r="BE17" s="58"/>
      <c r="BF17" s="58"/>
      <c r="BG17" s="58"/>
      <c r="BH17" s="58"/>
      <c r="BI17" s="58"/>
      <c r="BJ17" s="58"/>
      <c r="BK17" s="58"/>
      <c r="BL17" s="58"/>
      <c r="BM17" s="58"/>
      <c r="BN17" s="58"/>
      <c r="BO17" s="58"/>
      <c r="BP17" s="58"/>
      <c r="BQ17" s="5"/>
      <c r="BR17" s="5"/>
      <c r="BT17" s="1"/>
      <c r="BU17" s="1"/>
      <c r="BV17" s="11"/>
      <c r="BW17" s="11"/>
      <c r="BX17" s="11"/>
    </row>
    <row r="18" spans="38:76" ht="15.6">
      <c r="AL18" s="58"/>
      <c r="AM18" s="58"/>
      <c r="AN18" s="58"/>
      <c r="AO18" s="58"/>
      <c r="AP18" s="58"/>
      <c r="AQ18" s="58"/>
      <c r="AR18" s="58"/>
      <c r="AS18" s="58"/>
      <c r="AT18" s="58"/>
      <c r="AU18" s="58"/>
      <c r="AV18" s="58"/>
      <c r="AW18" s="58"/>
      <c r="AX18" s="58"/>
      <c r="AY18" s="58"/>
      <c r="AZ18" s="58"/>
      <c r="BA18" s="58"/>
      <c r="BB18" s="58"/>
      <c r="BC18" s="58"/>
      <c r="BD18" s="58"/>
      <c r="BE18" s="58"/>
      <c r="BF18" s="58"/>
      <c r="BG18" s="58"/>
      <c r="BH18" s="58"/>
      <c r="BI18" s="58"/>
      <c r="BJ18" s="58"/>
      <c r="BK18" s="58"/>
      <c r="BL18" s="58"/>
      <c r="BM18" s="58"/>
      <c r="BN18" s="58"/>
      <c r="BO18" s="58"/>
      <c r="BP18" s="58"/>
      <c r="BQ18" s="5"/>
      <c r="BR18" s="5"/>
      <c r="BT18" s="1"/>
      <c r="BU18" s="1"/>
      <c r="BV18" s="11"/>
      <c r="BW18" s="11"/>
      <c r="BX18" s="11"/>
    </row>
    <row r="19" spans="38:76" ht="15.6"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8"/>
      <c r="BB19" s="58"/>
      <c r="BC19" s="58"/>
      <c r="BD19" s="58"/>
      <c r="BE19" s="58"/>
      <c r="BF19" s="58"/>
      <c r="BG19" s="58"/>
      <c r="BH19" s="58"/>
      <c r="BI19" s="58"/>
      <c r="BJ19" s="58"/>
      <c r="BK19" s="58"/>
      <c r="BL19" s="58"/>
      <c r="BM19" s="58"/>
      <c r="BN19" s="58"/>
      <c r="BO19" s="58"/>
      <c r="BP19" s="58"/>
      <c r="BQ19" s="5"/>
      <c r="BR19" s="5"/>
      <c r="BT19" s="1"/>
      <c r="BU19" s="1"/>
      <c r="BV19" s="11"/>
      <c r="BW19" s="11"/>
      <c r="BX19" s="11"/>
    </row>
    <row r="20" spans="38:76" ht="15.6"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8"/>
      <c r="BB20" s="58"/>
      <c r="BC20" s="58"/>
      <c r="BD20" s="58"/>
      <c r="BE20" s="58"/>
      <c r="BF20" s="58"/>
      <c r="BG20" s="58"/>
      <c r="BH20" s="58"/>
      <c r="BI20" s="58"/>
      <c r="BJ20" s="58"/>
      <c r="BK20" s="58"/>
      <c r="BL20" s="58"/>
      <c r="BM20" s="58"/>
      <c r="BN20" s="58"/>
      <c r="BO20" s="58"/>
      <c r="BP20" s="58"/>
      <c r="BQ20" s="5"/>
      <c r="BR20" s="5"/>
      <c r="BT20" s="1"/>
      <c r="BU20" s="1"/>
      <c r="BV20" s="11"/>
      <c r="BW20" s="11"/>
      <c r="BX20" s="11"/>
    </row>
    <row r="21" spans="38:76" ht="15.6">
      <c r="AL21" s="58"/>
      <c r="AM21" s="58"/>
      <c r="AN21" s="58"/>
      <c r="AO21" s="58"/>
      <c r="AP21" s="58"/>
      <c r="AQ21" s="58"/>
      <c r="AR21" s="58"/>
      <c r="AS21" s="58"/>
      <c r="AT21" s="58"/>
      <c r="AU21" s="58"/>
      <c r="AV21" s="58"/>
      <c r="AW21" s="58"/>
      <c r="AX21" s="58"/>
      <c r="AY21" s="58"/>
      <c r="AZ21" s="58"/>
      <c r="BA21" s="58"/>
      <c r="BB21" s="58"/>
      <c r="BC21" s="58"/>
      <c r="BD21" s="58"/>
      <c r="BE21" s="58"/>
      <c r="BF21" s="58"/>
      <c r="BG21" s="58"/>
      <c r="BH21" s="58"/>
      <c r="BI21" s="58"/>
      <c r="BJ21" s="58"/>
      <c r="BK21" s="58"/>
      <c r="BL21" s="58"/>
      <c r="BM21" s="58"/>
      <c r="BN21" s="58"/>
      <c r="BO21" s="58"/>
      <c r="BP21" s="58"/>
      <c r="BQ21" s="5"/>
      <c r="BR21" s="5"/>
      <c r="BT21" s="1"/>
      <c r="BU21" s="1"/>
      <c r="BV21" s="11"/>
      <c r="BW21" s="11"/>
      <c r="BX21" s="11"/>
    </row>
    <row r="22" spans="38:76" ht="15.6">
      <c r="AL22" s="58"/>
      <c r="AM22" s="58"/>
      <c r="AN22" s="58"/>
      <c r="AO22" s="58"/>
      <c r="AP22" s="58"/>
      <c r="AQ22" s="58"/>
      <c r="AR22" s="58"/>
      <c r="AS22" s="58"/>
      <c r="AT22" s="58"/>
      <c r="AU22" s="58"/>
      <c r="AV22" s="58"/>
      <c r="AW22" s="58"/>
      <c r="AX22" s="58"/>
      <c r="AY22" s="58"/>
      <c r="AZ22" s="58"/>
      <c r="BA22" s="58"/>
      <c r="BB22" s="58"/>
      <c r="BC22" s="58"/>
      <c r="BD22" s="58"/>
      <c r="BE22" s="58"/>
      <c r="BF22" s="58"/>
      <c r="BG22" s="58"/>
      <c r="BH22" s="58"/>
      <c r="BI22" s="58"/>
      <c r="BJ22" s="58"/>
      <c r="BK22" s="58"/>
      <c r="BL22" s="58"/>
      <c r="BM22" s="58"/>
      <c r="BN22" s="58"/>
      <c r="BO22" s="58"/>
      <c r="BP22" s="58"/>
      <c r="BQ22" s="5"/>
      <c r="BR22" s="5"/>
      <c r="BT22" s="13"/>
      <c r="BU22" s="13"/>
      <c r="BV22" s="11"/>
      <c r="BW22" s="11"/>
      <c r="BX22" s="11"/>
    </row>
    <row r="23" spans="38:76" ht="16.5" customHeight="1">
      <c r="AL23" s="58"/>
      <c r="AM23" s="58"/>
      <c r="AN23" s="58"/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"/>
      <c r="BR23" s="5"/>
      <c r="BT23" s="13"/>
      <c r="BU23" s="13"/>
      <c r="BV23" s="11"/>
      <c r="BW23" s="11"/>
      <c r="BX23" s="11"/>
    </row>
    <row r="24" spans="38:76" ht="16.5" customHeight="1">
      <c r="AL24" s="57"/>
      <c r="AM24" s="57"/>
      <c r="AN24" s="57"/>
      <c r="AO24" s="57"/>
      <c r="AP24" s="57"/>
      <c r="AQ24" s="57"/>
      <c r="AR24" s="57"/>
      <c r="AS24" s="57"/>
      <c r="AT24" s="57"/>
      <c r="AU24" s="57"/>
      <c r="AV24" s="57"/>
      <c r="AW24" s="57"/>
      <c r="AX24" s="57"/>
      <c r="AY24" s="57"/>
      <c r="AZ24" s="57"/>
      <c r="BA24" s="57"/>
      <c r="BB24" s="57"/>
      <c r="BC24" s="57"/>
      <c r="BD24" s="57"/>
      <c r="BE24" s="57"/>
      <c r="BF24" s="57"/>
      <c r="BG24" s="57"/>
      <c r="BH24" s="57"/>
      <c r="BI24" s="57"/>
      <c r="BJ24" s="57"/>
      <c r="BK24" s="57"/>
      <c r="BL24" s="57"/>
      <c r="BM24" s="57"/>
      <c r="BN24" s="57"/>
      <c r="BO24" s="57"/>
      <c r="BP24" s="57"/>
      <c r="BQ24" s="5"/>
      <c r="BR24" s="5"/>
      <c r="BT24" s="13"/>
      <c r="BU24" s="13"/>
      <c r="BV24" s="11"/>
      <c r="BW24" s="11"/>
      <c r="BX24" s="11"/>
    </row>
    <row r="25" spans="38:76"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T25" s="13"/>
      <c r="BU25" s="13"/>
      <c r="BV25" s="11"/>
      <c r="BW25" s="11"/>
      <c r="BX25" s="11"/>
    </row>
    <row r="26" spans="38:76" ht="17.25" customHeight="1"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57"/>
      <c r="BR26" s="5"/>
      <c r="BT26" s="13"/>
      <c r="BU26" s="13"/>
      <c r="BV26" s="11"/>
      <c r="BW26" s="11"/>
      <c r="BX26" s="11"/>
    </row>
    <row r="27" spans="38:76" ht="15.6"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57"/>
      <c r="BT27" s="13"/>
      <c r="BU27" s="13"/>
      <c r="BV27" s="11"/>
      <c r="BW27" s="11"/>
      <c r="BX27" s="11"/>
    </row>
    <row r="28" spans="38:76" ht="15.6"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57"/>
      <c r="BT28" s="13"/>
      <c r="BU28" s="13"/>
      <c r="BV28" s="11"/>
      <c r="BW28" s="11"/>
      <c r="BX28" s="11"/>
    </row>
    <row r="29" spans="38:76"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3"/>
      <c r="BT29" s="13"/>
      <c r="BU29" s="13"/>
      <c r="BV29" s="11"/>
      <c r="BW29" s="11"/>
      <c r="BX29" s="11"/>
    </row>
    <row r="30" spans="38:76"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3"/>
      <c r="BT30" s="13"/>
      <c r="BU30" s="13"/>
      <c r="BV30" s="11"/>
      <c r="BW30" s="11"/>
      <c r="BX30" s="11"/>
    </row>
    <row r="31" spans="38:76"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3"/>
      <c r="BT31" s="13"/>
      <c r="BU31" s="13"/>
      <c r="BV31" s="11"/>
      <c r="BW31" s="11"/>
      <c r="BX31" s="11"/>
    </row>
    <row r="32" spans="38:76" ht="15.6"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6"/>
      <c r="BQ32" s="1"/>
      <c r="BR32" s="18"/>
      <c r="BT32" s="1"/>
      <c r="BU32" s="5"/>
    </row>
    <row r="33" spans="52:70" ht="15.6"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6"/>
      <c r="BQ33" s="1"/>
      <c r="BR33" s="18"/>
    </row>
    <row r="34" spans="52:70" ht="15.6"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6"/>
      <c r="BQ34" s="1"/>
      <c r="BR34" s="18"/>
    </row>
    <row r="35" spans="52:70" ht="15.6"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6"/>
      <c r="BQ35" s="1"/>
      <c r="BR35" s="18"/>
    </row>
    <row r="36" spans="52:70" ht="15.6"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6"/>
      <c r="BQ36" s="13"/>
      <c r="BR36" s="18"/>
    </row>
    <row r="37" spans="52:70" ht="15.6"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6"/>
      <c r="BQ37" s="13"/>
      <c r="BR37" s="18"/>
    </row>
    <row r="38" spans="52:70" ht="15.6"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6"/>
      <c r="BQ38" s="13"/>
      <c r="BR38" s="18"/>
    </row>
    <row r="39" spans="52:70" ht="15.6"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6"/>
      <c r="BQ39" s="13"/>
      <c r="BR39" s="18"/>
    </row>
    <row r="40" spans="52:70" ht="15.6"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6"/>
      <c r="BQ40" s="5"/>
      <c r="BR40" s="18"/>
    </row>
    <row r="41" spans="52:70" ht="15.6"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1"/>
      <c r="BP41" s="16"/>
      <c r="BQ41" s="5"/>
      <c r="BR41" s="18"/>
    </row>
    <row r="42" spans="52:70" ht="15.6"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6"/>
      <c r="BQ42" s="5"/>
      <c r="BR42" s="18"/>
    </row>
    <row r="43" spans="52:70" ht="15.6"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1"/>
      <c r="BP43" s="16"/>
      <c r="BQ43" s="5"/>
      <c r="BR43" s="18"/>
    </row>
    <row r="44" spans="52:70" ht="15.6"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6"/>
      <c r="BQ44" s="5"/>
      <c r="BR44" s="18"/>
    </row>
    <row r="45" spans="52:70" ht="15.6"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1"/>
      <c r="BP45" s="16"/>
      <c r="BQ45" s="5"/>
      <c r="BR45" s="18"/>
    </row>
    <row r="46" spans="52:70" ht="15.6"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6"/>
      <c r="BQ46" s="5"/>
      <c r="BR46" s="18"/>
    </row>
    <row r="47" spans="52:70" ht="15.6"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1"/>
      <c r="BP47" s="16"/>
      <c r="BQ47" s="5"/>
      <c r="BR47" s="18"/>
    </row>
    <row r="48" spans="52:70" ht="15.6"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6"/>
      <c r="BQ48" s="5"/>
      <c r="BR48" s="18"/>
    </row>
    <row r="49" spans="52:81" ht="15.6"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6"/>
      <c r="BQ49" s="5"/>
      <c r="BR49" s="18"/>
    </row>
    <row r="50" spans="52:81" ht="15.6"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6"/>
      <c r="BQ50" s="5"/>
      <c r="BR50" s="18"/>
    </row>
    <row r="51" spans="52:81" ht="15.6"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6"/>
      <c r="BQ51" s="5"/>
      <c r="BR51" s="18"/>
    </row>
    <row r="52" spans="52:81" ht="15.6"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6"/>
      <c r="BQ52" s="5"/>
      <c r="BR52" s="18"/>
    </row>
    <row r="53" spans="52:81" ht="15.6"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6"/>
      <c r="BQ53" s="5"/>
      <c r="BR53" s="18"/>
    </row>
    <row r="54" spans="52:81" ht="15.6"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6"/>
      <c r="BQ54" s="5"/>
      <c r="BR54" s="18"/>
    </row>
    <row r="55" spans="52:81" ht="15.6"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8"/>
      <c r="BQ55" s="5"/>
      <c r="BR55" s="18"/>
    </row>
    <row r="56" spans="52:81"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Y56" s="13"/>
      <c r="BZ56" s="13"/>
    </row>
    <row r="57" spans="52:81" ht="15.6"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Y57" s="5"/>
      <c r="BZ57" s="18"/>
      <c r="CA57" s="18"/>
      <c r="CC57" s="18"/>
    </row>
    <row r="58" spans="52:81"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Y58" s="13"/>
      <c r="BZ58" s="13"/>
    </row>
    <row r="59" spans="52:81">
      <c r="BY59" s="13"/>
      <c r="BZ59" s="13"/>
    </row>
    <row r="60" spans="52:81" ht="15.6">
      <c r="BY60" s="2"/>
      <c r="BZ60" s="5"/>
      <c r="CA60" s="5"/>
    </row>
    <row r="61" spans="52:81">
      <c r="BY61" s="4"/>
      <c r="BZ61" s="4"/>
      <c r="CA61" s="4"/>
      <c r="CB61" s="4"/>
      <c r="CC61" s="4"/>
    </row>
    <row r="62" spans="52:81" ht="15.6">
      <c r="BY62" s="4"/>
      <c r="BZ62" s="13"/>
      <c r="CA62" s="13"/>
      <c r="CB62" s="1"/>
      <c r="CC62" s="5"/>
    </row>
    <row r="63" spans="52:81" ht="15.6">
      <c r="BY63" s="4"/>
      <c r="BZ63" s="13"/>
      <c r="CA63" s="13"/>
      <c r="CB63" s="1"/>
      <c r="CC63" s="5"/>
    </row>
    <row r="64" spans="52:81" ht="15.6">
      <c r="BY64" s="4"/>
      <c r="BZ64" s="13"/>
      <c r="CA64" s="13"/>
      <c r="CB64" s="1"/>
      <c r="CC64" s="5"/>
    </row>
    <row r="65" spans="77:81" ht="15.6">
      <c r="BY65" s="4"/>
      <c r="BZ65" s="13"/>
      <c r="CA65" s="13"/>
      <c r="CB65" s="1"/>
      <c r="CC65" s="5"/>
    </row>
    <row r="66" spans="77:81" ht="15.6">
      <c r="BY66" s="4"/>
      <c r="BZ66" s="13"/>
      <c r="CA66" s="13"/>
      <c r="CB66" s="13"/>
      <c r="CC66" s="5"/>
    </row>
    <row r="67" spans="77:81" ht="15.6">
      <c r="BY67" s="4"/>
      <c r="BZ67" s="13"/>
      <c r="CA67" s="13"/>
      <c r="CB67" s="13"/>
      <c r="CC67" s="5"/>
    </row>
    <row r="68" spans="77:81" ht="15.6">
      <c r="BY68" s="4"/>
      <c r="BZ68" s="13"/>
      <c r="CA68" s="13"/>
      <c r="CB68" s="13"/>
      <c r="CC68" s="5"/>
    </row>
    <row r="69" spans="77:81" ht="15.6">
      <c r="BY69" s="4"/>
      <c r="BZ69" s="13"/>
      <c r="CA69" s="13"/>
      <c r="CB69" s="13"/>
      <c r="CC69" s="5"/>
    </row>
    <row r="70" spans="77:81" ht="15.6">
      <c r="BY70" s="4"/>
      <c r="BZ70" s="13"/>
      <c r="CA70" s="13"/>
      <c r="CB70" s="5"/>
      <c r="CC70" s="5"/>
    </row>
    <row r="71" spans="77:81" ht="15.6">
      <c r="BY71" s="4"/>
      <c r="BZ71" s="13"/>
      <c r="CA71" s="13"/>
      <c r="CB71" s="5"/>
      <c r="CC71" s="5"/>
    </row>
    <row r="72" spans="77:81" ht="15.6">
      <c r="BY72" s="4"/>
      <c r="BZ72" s="13"/>
      <c r="CA72" s="13"/>
      <c r="CB72" s="5"/>
      <c r="CC72" s="5"/>
    </row>
    <row r="73" spans="77:81" ht="15.6">
      <c r="BY73" s="4"/>
      <c r="BZ73" s="13"/>
      <c r="CA73" s="13"/>
      <c r="CB73" s="5"/>
      <c r="CC73" s="5"/>
    </row>
    <row r="74" spans="77:81" ht="15.6">
      <c r="BY74" s="4"/>
      <c r="BZ74" s="13"/>
      <c r="CA74" s="13"/>
      <c r="CB74" s="5"/>
      <c r="CC74" s="5"/>
    </row>
    <row r="75" spans="77:81" ht="15.6">
      <c r="BY75" s="4"/>
      <c r="BZ75" s="13"/>
      <c r="CA75" s="13"/>
      <c r="CB75" s="5"/>
      <c r="CC75" s="5"/>
    </row>
    <row r="76" spans="77:81" ht="15.6">
      <c r="BY76" s="4"/>
      <c r="BZ76" s="13"/>
      <c r="CA76" s="13"/>
      <c r="CB76" s="5"/>
      <c r="CC76" s="5"/>
    </row>
    <row r="77" spans="77:81" ht="15.6">
      <c r="BY77" s="4"/>
      <c r="BZ77" s="13"/>
      <c r="CA77" s="13"/>
      <c r="CB77" s="5"/>
      <c r="CC77" s="5"/>
    </row>
    <row r="78" spans="77:81" ht="15.6">
      <c r="BY78" s="4"/>
      <c r="BZ78" s="5"/>
      <c r="CA78" s="5"/>
      <c r="CB78" s="5"/>
      <c r="CC78" s="5"/>
    </row>
    <row r="79" spans="77:81">
      <c r="BY79" s="13"/>
      <c r="BZ79" s="13"/>
    </row>
    <row r="80" spans="77:81" ht="15.6">
      <c r="BY80" s="5"/>
      <c r="BZ80" s="5"/>
      <c r="CA80" s="5"/>
      <c r="CC80" s="5"/>
    </row>
    <row r="81" spans="77:81">
      <c r="BY81" s="13"/>
      <c r="BZ81" s="13"/>
    </row>
    <row r="82" spans="77:81">
      <c r="BY82" s="13"/>
      <c r="BZ82" s="13"/>
    </row>
    <row r="83" spans="77:81" ht="15.6">
      <c r="BY83" s="2"/>
      <c r="BZ83" s="5"/>
      <c r="CA83" s="5"/>
      <c r="CC83" s="2"/>
    </row>
    <row r="84" spans="77:81">
      <c r="BY84" s="4"/>
      <c r="BZ84" s="4"/>
      <c r="CA84" s="4"/>
      <c r="CB84" s="4"/>
      <c r="CC84" s="4"/>
    </row>
    <row r="85" spans="77:81" ht="15.6">
      <c r="BY85" s="4"/>
      <c r="BZ85" s="13"/>
      <c r="CA85" s="13"/>
      <c r="CB85" s="1"/>
      <c r="CC85" s="5"/>
    </row>
    <row r="86" spans="77:81" ht="15.6">
      <c r="BY86" s="4"/>
      <c r="BZ86" s="13"/>
      <c r="CA86" s="13"/>
      <c r="CB86" s="1"/>
      <c r="CC86" s="5"/>
    </row>
    <row r="87" spans="77:81" ht="15.6">
      <c r="BY87" s="4"/>
      <c r="BZ87" s="13"/>
      <c r="CA87" s="13"/>
      <c r="CB87" s="1"/>
      <c r="CC87" s="5"/>
    </row>
    <row r="88" spans="77:81" ht="15.6">
      <c r="BY88" s="4"/>
      <c r="BZ88" s="13"/>
      <c r="CA88" s="13"/>
      <c r="CB88" s="1"/>
      <c r="CC88" s="5"/>
    </row>
    <row r="89" spans="77:81" ht="15.6">
      <c r="BY89" s="4"/>
      <c r="BZ89" s="13"/>
      <c r="CA89" s="13"/>
      <c r="CB89" s="13"/>
      <c r="CC89" s="5"/>
    </row>
    <row r="90" spans="77:81" ht="15.6">
      <c r="BY90" s="4"/>
      <c r="BZ90" s="13"/>
      <c r="CA90" s="13"/>
      <c r="CB90" s="13"/>
      <c r="CC90" s="5"/>
    </row>
    <row r="91" spans="77:81" ht="15.6">
      <c r="BY91" s="4"/>
      <c r="BZ91" s="13"/>
      <c r="CA91" s="13"/>
      <c r="CB91" s="13"/>
      <c r="CC91" s="5"/>
    </row>
    <row r="92" spans="77:81" ht="15.6">
      <c r="BY92" s="4"/>
      <c r="BZ92" s="13"/>
      <c r="CA92" s="13"/>
      <c r="CB92" s="13"/>
      <c r="CC92" s="5"/>
    </row>
    <row r="93" spans="77:81" ht="15.6">
      <c r="BY93" s="4"/>
      <c r="BZ93" s="13"/>
      <c r="CA93" s="13"/>
      <c r="CB93" s="5"/>
      <c r="CC93" s="5"/>
    </row>
    <row r="94" spans="77:81" ht="15.6">
      <c r="BY94" s="4"/>
      <c r="BZ94" s="13"/>
      <c r="CA94" s="13"/>
      <c r="CB94" s="5"/>
      <c r="CC94" s="5"/>
    </row>
    <row r="95" spans="77:81" ht="15.6">
      <c r="BY95" s="4"/>
      <c r="BZ95" s="13"/>
      <c r="CA95" s="13"/>
      <c r="CB95" s="5"/>
      <c r="CC95" s="5"/>
    </row>
    <row r="96" spans="77:81" ht="15.6">
      <c r="BY96" s="4"/>
      <c r="BZ96" s="13"/>
      <c r="CA96" s="13"/>
      <c r="CB96" s="5"/>
      <c r="CC96" s="5"/>
    </row>
    <row r="97" spans="77:81" ht="15.6">
      <c r="BY97" s="4"/>
      <c r="BZ97" s="13"/>
      <c r="CA97" s="13"/>
      <c r="CB97" s="5"/>
      <c r="CC97" s="5"/>
    </row>
    <row r="98" spans="77:81" ht="15.6">
      <c r="BY98" s="4"/>
      <c r="BZ98" s="13"/>
      <c r="CA98" s="13"/>
      <c r="CB98" s="5"/>
      <c r="CC98" s="5"/>
    </row>
    <row r="99" spans="77:81" ht="15.6">
      <c r="BY99" s="4"/>
      <c r="BZ99" s="13"/>
      <c r="CA99" s="13"/>
      <c r="CB99" s="5"/>
      <c r="CC99" s="5"/>
    </row>
    <row r="100" spans="77:81" ht="15.6">
      <c r="BY100" s="4"/>
      <c r="BZ100" s="13"/>
      <c r="CA100" s="13"/>
      <c r="CB100" s="5"/>
      <c r="CC100" s="5"/>
    </row>
    <row r="101" spans="77:81" ht="15.6">
      <c r="BY101" s="4"/>
      <c r="BZ101" s="5"/>
      <c r="CA101" s="5"/>
      <c r="CB101" s="5"/>
      <c r="CC101" s="5"/>
    </row>
    <row r="102" spans="77:81">
      <c r="BY102" s="13"/>
      <c r="BZ102" s="13"/>
    </row>
    <row r="103" spans="77:81" ht="15.6">
      <c r="BY103" s="5"/>
      <c r="BZ103" s="5"/>
      <c r="CA103" s="5"/>
      <c r="CC103" s="5"/>
    </row>
    <row r="104" spans="77:81">
      <c r="BY104" s="13"/>
      <c r="BZ104" s="13"/>
    </row>
    <row r="105" spans="77:81">
      <c r="BY105" s="13"/>
      <c r="BZ105" s="13"/>
    </row>
    <row r="106" spans="77:81">
      <c r="BY106" s="13"/>
      <c r="BZ106" s="13"/>
    </row>
    <row r="107" spans="77:81">
      <c r="BY107" s="13"/>
      <c r="BZ107" s="13"/>
    </row>
    <row r="108" spans="77:81">
      <c r="BY108" s="13"/>
      <c r="BZ108" s="13"/>
    </row>
    <row r="109" spans="77:81">
      <c r="BY109" s="13"/>
      <c r="BZ109" s="13"/>
    </row>
    <row r="110" spans="77:81">
      <c r="BY110" s="13"/>
      <c r="BZ110" s="13"/>
    </row>
    <row r="111" spans="77:81">
      <c r="BY111" s="13"/>
      <c r="BZ111" s="13"/>
    </row>
    <row r="112" spans="77:81">
      <c r="BY112" s="13"/>
      <c r="BZ112" s="13"/>
    </row>
    <row r="113" spans="77:78">
      <c r="BY113" s="13"/>
      <c r="BZ113" s="13"/>
    </row>
    <row r="114" spans="77:78">
      <c r="BY114" s="13"/>
      <c r="BZ114" s="13"/>
    </row>
    <row r="115" spans="77:78">
      <c r="BY115" s="13"/>
      <c r="BZ115" s="13"/>
    </row>
    <row r="116" spans="77:78">
      <c r="BY116" s="13"/>
      <c r="BZ116" s="13"/>
    </row>
    <row r="117" spans="77:78">
      <c r="BY117" s="13"/>
      <c r="BZ117" s="13"/>
    </row>
    <row r="118" spans="77:78">
      <c r="BY118" s="13"/>
      <c r="BZ118" s="13"/>
    </row>
    <row r="119" spans="77:78">
      <c r="BY119" s="13"/>
      <c r="BZ119" s="13"/>
    </row>
    <row r="120" spans="77:78">
      <c r="BY120" s="13"/>
      <c r="BZ120" s="13"/>
    </row>
    <row r="121" spans="77:78">
      <c r="BY121" s="13"/>
      <c r="BZ121" s="13"/>
    </row>
    <row r="122" spans="77:78">
      <c r="BY122" s="13"/>
      <c r="BZ122" s="13"/>
    </row>
    <row r="123" spans="77:78">
      <c r="BY123" s="13"/>
      <c r="BZ123" s="13"/>
    </row>
    <row r="124" spans="77:78">
      <c r="BY124" s="13"/>
      <c r="BZ124" s="13"/>
    </row>
    <row r="125" spans="77:78">
      <c r="BY125" s="13"/>
      <c r="BZ125" s="13"/>
    </row>
    <row r="126" spans="77:78">
      <c r="BY126" s="13"/>
      <c r="BZ126" s="13"/>
    </row>
    <row r="127" spans="77:78">
      <c r="BY127" s="13"/>
      <c r="BZ127" s="13"/>
    </row>
    <row r="128" spans="77:78">
      <c r="BY128" s="13"/>
      <c r="BZ128" s="13"/>
    </row>
    <row r="129" spans="77:78">
      <c r="BY129" s="13"/>
      <c r="BZ129" s="13"/>
    </row>
    <row r="130" spans="77:78">
      <c r="BY130" s="13"/>
      <c r="BZ130" s="13"/>
    </row>
    <row r="131" spans="77:78">
      <c r="BY131" s="13"/>
      <c r="BZ131" s="13"/>
    </row>
    <row r="132" spans="77:78">
      <c r="BY132" s="13"/>
      <c r="BZ132" s="13"/>
    </row>
    <row r="133" spans="77:78">
      <c r="BY133" s="13"/>
      <c r="BZ133" s="13"/>
    </row>
    <row r="134" spans="77:78">
      <c r="BY134" s="13"/>
      <c r="BZ134" s="13"/>
    </row>
    <row r="135" spans="77:78">
      <c r="BY135" s="13"/>
      <c r="BZ135" s="13"/>
    </row>
    <row r="136" spans="77:78">
      <c r="BY136" s="13"/>
      <c r="BZ136" s="13"/>
    </row>
    <row r="137" spans="77:78">
      <c r="BY137" s="13"/>
      <c r="BZ137" s="13"/>
    </row>
    <row r="138" spans="77:78">
      <c r="BY138" s="13"/>
      <c r="BZ138" s="13"/>
    </row>
    <row r="139" spans="77:78">
      <c r="BY139" s="13"/>
      <c r="BZ139" s="13"/>
    </row>
    <row r="140" spans="77:78">
      <c r="BY140" s="13"/>
      <c r="BZ140" s="13"/>
    </row>
    <row r="141" spans="77:78">
      <c r="BY141" s="13"/>
      <c r="BZ141" s="13"/>
    </row>
    <row r="142" spans="77:78">
      <c r="BY142" s="13"/>
      <c r="BZ142" s="13"/>
    </row>
    <row r="143" spans="77:78">
      <c r="BY143" s="13"/>
      <c r="BZ143" s="13"/>
    </row>
    <row r="144" spans="77:78">
      <c r="BY144" s="13"/>
      <c r="BZ144" s="13"/>
    </row>
    <row r="145" spans="77:78">
      <c r="BY145" s="13"/>
      <c r="BZ145" s="13"/>
    </row>
    <row r="146" spans="77:78">
      <c r="BY146" s="13"/>
      <c r="BZ146" s="13"/>
    </row>
    <row r="147" spans="77:78">
      <c r="BY147" s="13"/>
      <c r="BZ147" s="13"/>
    </row>
    <row r="148" spans="77:78">
      <c r="BY148" s="13"/>
      <c r="BZ148" s="13"/>
    </row>
    <row r="149" spans="77:78">
      <c r="BY149" s="13"/>
      <c r="BZ149" s="13"/>
    </row>
    <row r="150" spans="77:78">
      <c r="BY150" s="13"/>
      <c r="BZ150" s="13"/>
    </row>
    <row r="151" spans="77:78">
      <c r="BY151" s="13"/>
      <c r="BZ151" s="13"/>
    </row>
    <row r="152" spans="77:78">
      <c r="BY152" s="13"/>
      <c r="BZ152" s="13"/>
    </row>
    <row r="153" spans="77:78">
      <c r="BY153" s="13"/>
      <c r="BZ153" s="13"/>
    </row>
    <row r="154" spans="77:78">
      <c r="BY154" s="13"/>
      <c r="BZ154" s="13"/>
    </row>
    <row r="155" spans="77:78">
      <c r="BY155" s="13"/>
      <c r="BZ155" s="13"/>
    </row>
    <row r="156" spans="77:78">
      <c r="BY156" s="13"/>
      <c r="BZ156" s="13"/>
    </row>
    <row r="157" spans="77:78">
      <c r="BY157" s="13"/>
      <c r="BZ157" s="13"/>
    </row>
    <row r="158" spans="77:78">
      <c r="BY158" s="13"/>
      <c r="BZ158" s="13"/>
    </row>
    <row r="180" spans="42:76">
      <c r="AP180" s="159"/>
      <c r="AR180" s="159"/>
      <c r="AT180" s="14"/>
      <c r="AV180" s="14"/>
      <c r="AX180" s="14"/>
      <c r="AZ180" s="159"/>
      <c r="BX180" s="14"/>
    </row>
    <row r="181" spans="42:76">
      <c r="AP181" s="159"/>
      <c r="AR181" s="159"/>
      <c r="AT181" s="14"/>
      <c r="AV181" s="14"/>
      <c r="AX181" s="14"/>
      <c r="AZ181" s="159"/>
      <c r="BA181" s="159"/>
      <c r="BB181" s="159"/>
      <c r="BC181" s="159"/>
      <c r="BD181" s="14"/>
      <c r="BE181" s="14"/>
      <c r="BF181" s="14"/>
      <c r="BG181" s="14"/>
      <c r="BH181" s="14"/>
      <c r="BI181" s="14"/>
      <c r="BJ181" s="14"/>
      <c r="BK181" s="14"/>
      <c r="BL181" s="14"/>
      <c r="BM181" s="14"/>
      <c r="BN181" s="14"/>
      <c r="BO181" s="14"/>
      <c r="BP181" s="14"/>
      <c r="BQ181" s="14"/>
      <c r="BR181" s="14"/>
      <c r="BS181" s="14"/>
      <c r="BT181" s="14"/>
      <c r="BU181" s="14"/>
      <c r="BV181" s="14"/>
      <c r="BW181" s="14"/>
      <c r="BX181" s="14"/>
    </row>
    <row r="182" spans="42:76">
      <c r="AP182" s="159"/>
      <c r="AR182" s="159"/>
      <c r="AT182" s="14"/>
      <c r="AV182" s="14"/>
      <c r="AX182" s="14"/>
      <c r="AZ182" s="159"/>
      <c r="BA182" s="159"/>
      <c r="BB182" s="159"/>
      <c r="BC182" s="159"/>
      <c r="BD182" s="14"/>
      <c r="BE182" s="14"/>
      <c r="BF182" s="14"/>
      <c r="BG182" s="14"/>
      <c r="BH182" s="14"/>
      <c r="BI182" s="14"/>
      <c r="BJ182" s="14"/>
      <c r="BK182" s="14"/>
      <c r="BL182" s="14"/>
      <c r="BM182" s="14"/>
      <c r="BN182" s="14"/>
      <c r="BO182" s="14"/>
      <c r="BP182" s="14"/>
      <c r="BQ182" s="14"/>
      <c r="BR182" s="14"/>
      <c r="BS182" s="14"/>
      <c r="BT182" s="14"/>
      <c r="BU182" s="14"/>
      <c r="BV182" s="14"/>
      <c r="BW182" s="14"/>
      <c r="BX182" s="14"/>
    </row>
    <row r="183" spans="42:76">
      <c r="AP183" s="159"/>
      <c r="AR183" s="159"/>
      <c r="AT183" s="14"/>
      <c r="AV183" s="14"/>
      <c r="AX183" s="14"/>
      <c r="AZ183" s="159"/>
      <c r="BA183" s="159"/>
      <c r="BB183" s="159"/>
      <c r="BC183" s="159"/>
      <c r="BD183" s="14"/>
      <c r="BE183" s="14"/>
      <c r="BF183" s="14"/>
      <c r="BG183" s="14"/>
      <c r="BH183" s="14"/>
      <c r="BI183" s="14"/>
      <c r="BJ183" s="14"/>
      <c r="BK183" s="14"/>
      <c r="BL183" s="14"/>
      <c r="BM183" s="14"/>
      <c r="BN183" s="14"/>
      <c r="BO183" s="14"/>
      <c r="BP183" s="14"/>
      <c r="BQ183" s="14"/>
      <c r="BR183" s="14"/>
      <c r="BS183" s="14"/>
      <c r="BT183" s="14"/>
      <c r="BU183" s="14"/>
      <c r="BV183" s="14"/>
      <c r="BW183" s="14"/>
      <c r="BX183" s="14"/>
    </row>
    <row r="184" spans="42:76">
      <c r="AP184" s="159"/>
      <c r="AR184" s="159"/>
      <c r="AT184" s="14"/>
      <c r="AV184" s="14"/>
      <c r="AX184" s="14"/>
      <c r="AZ184" s="159"/>
      <c r="BA184" s="159"/>
      <c r="BB184" s="159"/>
      <c r="BC184" s="159"/>
      <c r="BD184" s="14"/>
      <c r="BE184" s="14"/>
      <c r="BF184" s="14"/>
      <c r="BG184" s="14"/>
      <c r="BH184" s="14"/>
      <c r="BI184" s="14"/>
      <c r="BJ184" s="14"/>
      <c r="BK184" s="14"/>
      <c r="BL184" s="14"/>
      <c r="BM184" s="14"/>
      <c r="BN184" s="14"/>
      <c r="BO184" s="14"/>
      <c r="BP184" s="14"/>
      <c r="BQ184" s="14"/>
      <c r="BR184" s="14"/>
      <c r="BS184" s="14"/>
      <c r="BT184" s="14"/>
      <c r="BU184" s="14"/>
      <c r="BV184" s="14"/>
      <c r="BW184" s="14"/>
      <c r="BX184" s="14"/>
    </row>
    <row r="185" spans="42:76">
      <c r="AP185" s="159"/>
      <c r="AR185" s="159"/>
      <c r="AT185" s="14"/>
      <c r="AV185" s="14"/>
      <c r="AX185" s="14"/>
      <c r="AZ185" s="159"/>
      <c r="BA185" s="159"/>
      <c r="BB185" s="159"/>
      <c r="BC185" s="159"/>
      <c r="BD185" s="14"/>
      <c r="BE185" s="14"/>
      <c r="BF185" s="14"/>
      <c r="BG185" s="14"/>
      <c r="BH185" s="14"/>
      <c r="BI185" s="14"/>
      <c r="BJ185" s="14"/>
      <c r="BK185" s="14"/>
      <c r="BL185" s="14"/>
      <c r="BM185" s="14"/>
      <c r="BN185" s="14"/>
      <c r="BO185" s="14"/>
      <c r="BP185" s="14"/>
      <c r="BQ185" s="14"/>
      <c r="BR185" s="14"/>
      <c r="BS185" s="14"/>
      <c r="BT185" s="14"/>
      <c r="BU185" s="14"/>
      <c r="BV185" s="14"/>
      <c r="BW185" s="14"/>
      <c r="BX185" s="14"/>
    </row>
    <row r="186" spans="42:76">
      <c r="AP186" s="159"/>
      <c r="AR186" s="159"/>
      <c r="AT186" s="14"/>
      <c r="AV186" s="14"/>
      <c r="AX186" s="14"/>
      <c r="AZ186" s="159"/>
      <c r="BA186" s="159"/>
      <c r="BB186" s="159"/>
      <c r="BC186" s="159"/>
      <c r="BD186" s="14"/>
      <c r="BE186" s="14"/>
      <c r="BF186" s="14"/>
      <c r="BG186" s="14"/>
      <c r="BH186" s="14"/>
      <c r="BI186" s="14"/>
      <c r="BJ186" s="14"/>
      <c r="BK186" s="14"/>
      <c r="BL186" s="14"/>
      <c r="BM186" s="14"/>
      <c r="BN186" s="14"/>
      <c r="BO186" s="14"/>
      <c r="BP186" s="14"/>
      <c r="BQ186" s="14"/>
      <c r="BR186" s="14"/>
      <c r="BS186" s="14"/>
      <c r="BT186" s="14"/>
      <c r="BU186" s="14"/>
      <c r="BV186" s="14"/>
      <c r="BW186" s="14"/>
      <c r="BX186" s="14"/>
    </row>
    <row r="187" spans="42:76">
      <c r="AP187" s="159"/>
      <c r="AR187" s="159"/>
      <c r="AT187" s="14"/>
      <c r="AV187" s="14"/>
      <c r="AX187" s="14"/>
      <c r="AZ187" s="159"/>
      <c r="BA187" s="159"/>
      <c r="BB187" s="159"/>
      <c r="BC187" s="159"/>
      <c r="BD187" s="14"/>
      <c r="BE187" s="14"/>
      <c r="BF187" s="14"/>
      <c r="BG187" s="14"/>
      <c r="BH187" s="14"/>
      <c r="BI187" s="14"/>
      <c r="BJ187" s="14"/>
      <c r="BK187" s="14"/>
      <c r="BL187" s="14"/>
      <c r="BM187" s="14"/>
      <c r="BN187" s="14"/>
      <c r="BO187" s="14"/>
      <c r="BP187" s="14"/>
      <c r="BQ187" s="14"/>
      <c r="BR187" s="14"/>
      <c r="BS187" s="14"/>
      <c r="BT187" s="14"/>
      <c r="BU187" s="14"/>
      <c r="BV187" s="14"/>
      <c r="BW187" s="14"/>
      <c r="BX187" s="14"/>
    </row>
    <row r="188" spans="42:76">
      <c r="AP188" s="159"/>
      <c r="AR188" s="159"/>
      <c r="AT188" s="14"/>
      <c r="AV188" s="14"/>
      <c r="AX188" s="14"/>
      <c r="AZ188" s="159"/>
      <c r="BA188" s="159"/>
      <c r="BB188" s="159"/>
      <c r="BC188" s="159"/>
      <c r="BD188" s="14"/>
      <c r="BE188" s="14"/>
      <c r="BF188" s="14"/>
      <c r="BG188" s="14"/>
      <c r="BH188" s="14"/>
      <c r="BI188" s="14"/>
      <c r="BJ188" s="14"/>
      <c r="BK188" s="14"/>
      <c r="BL188" s="14"/>
      <c r="BM188" s="14"/>
      <c r="BN188" s="14"/>
      <c r="BO188" s="14"/>
      <c r="BP188" s="14"/>
      <c r="BQ188" s="14"/>
      <c r="BR188" s="14"/>
      <c r="BS188" s="14"/>
      <c r="BT188" s="14"/>
      <c r="BU188" s="14"/>
      <c r="BV188" s="14"/>
      <c r="BW188" s="14"/>
      <c r="BX188" s="14"/>
    </row>
    <row r="189" spans="42:76">
      <c r="AP189" s="159"/>
      <c r="AR189" s="159"/>
      <c r="AT189" s="14"/>
      <c r="AV189" s="14"/>
      <c r="AX189" s="14"/>
      <c r="AZ189" s="159"/>
      <c r="BA189" s="159"/>
      <c r="BB189" s="159"/>
      <c r="BC189" s="159"/>
      <c r="BD189" s="14"/>
      <c r="BE189" s="14"/>
      <c r="BF189" s="14"/>
      <c r="BG189" s="14"/>
      <c r="BH189" s="14"/>
      <c r="BI189" s="14"/>
      <c r="BJ189" s="14"/>
      <c r="BK189" s="14"/>
      <c r="BL189" s="14"/>
      <c r="BM189" s="14"/>
      <c r="BN189" s="14"/>
      <c r="BO189" s="14"/>
      <c r="BP189" s="14"/>
      <c r="BQ189" s="14"/>
      <c r="BR189" s="14"/>
      <c r="BS189" s="14"/>
      <c r="BT189" s="14"/>
      <c r="BU189" s="14"/>
      <c r="BV189" s="14"/>
      <c r="BW189" s="14"/>
      <c r="BX189" s="14"/>
    </row>
    <row r="190" spans="42:76">
      <c r="AP190" s="159"/>
      <c r="AR190" s="159"/>
      <c r="AT190" s="14"/>
      <c r="AV190" s="14"/>
      <c r="AX190" s="14"/>
      <c r="AZ190" s="159"/>
      <c r="BA190" s="159"/>
      <c r="BB190" s="159"/>
      <c r="BC190" s="159"/>
      <c r="BD190" s="14"/>
      <c r="BE190" s="14"/>
      <c r="BF190" s="14"/>
      <c r="BG190" s="14"/>
      <c r="BH190" s="14"/>
      <c r="BI190" s="14"/>
      <c r="BJ190" s="14"/>
      <c r="BK190" s="14"/>
      <c r="BL190" s="14"/>
      <c r="BM190" s="14"/>
      <c r="BN190" s="14"/>
      <c r="BO190" s="14"/>
      <c r="BP190" s="14"/>
      <c r="BQ190" s="14"/>
      <c r="BR190" s="14"/>
      <c r="BS190" s="14"/>
      <c r="BT190" s="14"/>
      <c r="BU190" s="14"/>
      <c r="BV190" s="14"/>
      <c r="BW190" s="14"/>
      <c r="BX190" s="14"/>
    </row>
    <row r="191" spans="42:76">
      <c r="AP191" s="159"/>
      <c r="AR191" s="159"/>
      <c r="AT191" s="14"/>
      <c r="AV191" s="14"/>
      <c r="AX191" s="14"/>
      <c r="AZ191" s="159"/>
      <c r="BA191" s="159"/>
      <c r="BB191" s="159"/>
      <c r="BC191" s="159"/>
      <c r="BD191" s="14"/>
      <c r="BE191" s="14"/>
      <c r="BF191" s="14"/>
      <c r="BG191" s="14"/>
      <c r="BH191" s="14"/>
      <c r="BI191" s="14"/>
      <c r="BJ191" s="14"/>
      <c r="BK191" s="14"/>
      <c r="BL191" s="14"/>
      <c r="BM191" s="14"/>
      <c r="BN191" s="14"/>
      <c r="BO191" s="14"/>
      <c r="BP191" s="14"/>
      <c r="BQ191" s="14"/>
      <c r="BR191" s="14"/>
      <c r="BS191" s="14"/>
      <c r="BT191" s="14"/>
      <c r="BU191" s="14"/>
      <c r="BV191" s="14"/>
      <c r="BW191" s="14"/>
      <c r="BX191" s="14"/>
    </row>
    <row r="192" spans="42:76">
      <c r="AP192" s="159"/>
      <c r="AR192" s="159"/>
      <c r="AT192" s="14"/>
      <c r="AV192" s="14"/>
      <c r="AX192" s="14"/>
      <c r="AZ192" s="159"/>
      <c r="BA192" s="159"/>
      <c r="BB192" s="159"/>
      <c r="BC192" s="159"/>
      <c r="BD192" s="14"/>
      <c r="BE192" s="14"/>
      <c r="BF192" s="14"/>
      <c r="BG192" s="14"/>
      <c r="BH192" s="14"/>
      <c r="BI192" s="14"/>
      <c r="BJ192" s="14"/>
      <c r="BK192" s="14"/>
      <c r="BL192" s="14"/>
      <c r="BM192" s="14"/>
      <c r="BN192" s="14"/>
      <c r="BO192" s="14"/>
      <c r="BP192" s="14"/>
      <c r="BQ192" s="14"/>
      <c r="BR192" s="14"/>
      <c r="BS192" s="14"/>
      <c r="BT192" s="14"/>
      <c r="BU192" s="14"/>
      <c r="BV192" s="14"/>
      <c r="BW192" s="14"/>
      <c r="BX192" s="14"/>
    </row>
    <row r="193" spans="42:76">
      <c r="AP193" s="159"/>
      <c r="AR193" s="159"/>
      <c r="AT193" s="14"/>
      <c r="AV193" s="14"/>
      <c r="AX193" s="14"/>
      <c r="AZ193" s="159"/>
      <c r="BA193" s="159"/>
      <c r="BB193" s="159"/>
      <c r="BC193" s="159"/>
      <c r="BD193" s="14"/>
      <c r="BE193" s="14"/>
      <c r="BF193" s="14"/>
      <c r="BG193" s="14"/>
      <c r="BH193" s="14"/>
      <c r="BI193" s="14"/>
      <c r="BJ193" s="14"/>
      <c r="BK193" s="14"/>
      <c r="BL193" s="14"/>
      <c r="BM193" s="14"/>
      <c r="BN193" s="14"/>
      <c r="BO193" s="14"/>
      <c r="BP193" s="14"/>
      <c r="BQ193" s="14"/>
      <c r="BR193" s="14"/>
      <c r="BS193" s="14"/>
      <c r="BT193" s="14"/>
      <c r="BU193" s="14"/>
      <c r="BV193" s="14"/>
      <c r="BW193" s="14"/>
      <c r="BX193" s="14"/>
    </row>
    <row r="194" spans="42:76">
      <c r="AP194" s="159"/>
      <c r="AR194" s="159"/>
      <c r="AT194" s="14"/>
      <c r="AV194" s="14"/>
      <c r="AX194" s="14"/>
      <c r="AZ194" s="159"/>
      <c r="BA194" s="159"/>
      <c r="BB194" s="159"/>
      <c r="BC194" s="159"/>
      <c r="BD194" s="14"/>
      <c r="BE194" s="14"/>
      <c r="BF194" s="14"/>
      <c r="BG194" s="14"/>
      <c r="BH194" s="14"/>
      <c r="BI194" s="14"/>
      <c r="BJ194" s="14"/>
      <c r="BK194" s="14"/>
      <c r="BL194" s="14"/>
      <c r="BM194" s="14"/>
      <c r="BN194" s="14"/>
      <c r="BO194" s="14"/>
      <c r="BP194" s="14"/>
      <c r="BQ194" s="14"/>
      <c r="BR194" s="14"/>
      <c r="BS194" s="14"/>
      <c r="BT194" s="14"/>
      <c r="BU194" s="14"/>
      <c r="BV194" s="14"/>
      <c r="BW194" s="14"/>
      <c r="BX194" s="14"/>
    </row>
    <row r="195" spans="42:76">
      <c r="AP195" s="159"/>
      <c r="AR195" s="159"/>
      <c r="AT195" s="14"/>
      <c r="AV195" s="14"/>
      <c r="AX195" s="14"/>
      <c r="AZ195" s="159"/>
      <c r="BA195" s="159"/>
      <c r="BB195" s="159"/>
      <c r="BC195" s="159"/>
      <c r="BD195" s="14"/>
      <c r="BE195" s="14"/>
      <c r="BF195" s="14"/>
      <c r="BG195" s="14"/>
      <c r="BH195" s="14"/>
      <c r="BI195" s="14"/>
      <c r="BJ195" s="14"/>
      <c r="BK195" s="14"/>
      <c r="BL195" s="14"/>
      <c r="BM195" s="14"/>
      <c r="BN195" s="14"/>
      <c r="BO195" s="14"/>
      <c r="BP195" s="14"/>
      <c r="BQ195" s="14"/>
      <c r="BR195" s="14"/>
      <c r="BS195" s="14"/>
      <c r="BT195" s="14"/>
      <c r="BU195" s="14"/>
      <c r="BV195" s="14"/>
      <c r="BW195" s="14"/>
      <c r="BX195" s="14"/>
    </row>
    <row r="196" spans="42:76">
      <c r="AP196" s="159"/>
      <c r="AR196" s="159"/>
      <c r="AT196" s="14"/>
      <c r="AV196" s="14"/>
      <c r="AX196" s="14"/>
      <c r="AZ196" s="159"/>
      <c r="BA196" s="159"/>
      <c r="BB196" s="159"/>
      <c r="BC196" s="159"/>
      <c r="BD196" s="14"/>
      <c r="BE196" s="14"/>
      <c r="BF196" s="14"/>
      <c r="BG196" s="14"/>
      <c r="BH196" s="14"/>
      <c r="BI196" s="14"/>
      <c r="BJ196" s="14"/>
      <c r="BK196" s="14"/>
      <c r="BL196" s="14"/>
      <c r="BM196" s="14"/>
      <c r="BN196" s="14"/>
      <c r="BO196" s="14"/>
      <c r="BP196" s="14"/>
      <c r="BQ196" s="14"/>
      <c r="BR196" s="14"/>
      <c r="BS196" s="14"/>
      <c r="BT196" s="14"/>
      <c r="BU196" s="14"/>
      <c r="BV196" s="14"/>
      <c r="BW196" s="14"/>
      <c r="BX196" s="14"/>
    </row>
    <row r="197" spans="42:76">
      <c r="AP197" s="159"/>
      <c r="AR197" s="159"/>
      <c r="AT197" s="14"/>
      <c r="AV197" s="14"/>
      <c r="AX197" s="14"/>
      <c r="AZ197" s="159"/>
      <c r="BA197" s="159"/>
      <c r="BB197" s="159"/>
      <c r="BC197" s="159"/>
      <c r="BD197" s="14"/>
      <c r="BE197" s="14"/>
      <c r="BF197" s="14"/>
      <c r="BG197" s="14"/>
      <c r="BH197" s="14"/>
      <c r="BI197" s="14"/>
      <c r="BJ197" s="14"/>
      <c r="BK197" s="14"/>
      <c r="BL197" s="14"/>
      <c r="BM197" s="14"/>
      <c r="BN197" s="14"/>
      <c r="BO197" s="14"/>
      <c r="BP197" s="14"/>
      <c r="BQ197" s="14"/>
      <c r="BR197" s="14"/>
      <c r="BS197" s="14"/>
      <c r="BT197" s="14"/>
      <c r="BU197" s="14"/>
      <c r="BV197" s="14"/>
      <c r="BW197" s="14"/>
      <c r="BX197" s="14"/>
    </row>
    <row r="198" spans="42:76">
      <c r="AP198" s="159"/>
      <c r="AR198" s="159"/>
      <c r="AT198" s="14"/>
      <c r="AV198" s="14"/>
      <c r="AX198" s="14"/>
      <c r="AZ198" s="159"/>
      <c r="BA198" s="159"/>
      <c r="BB198" s="159"/>
      <c r="BC198" s="159"/>
      <c r="BD198" s="14"/>
      <c r="BE198" s="14"/>
      <c r="BF198" s="14"/>
      <c r="BG198" s="14"/>
      <c r="BH198" s="14"/>
      <c r="BI198" s="14"/>
      <c r="BJ198" s="14"/>
      <c r="BK198" s="14"/>
      <c r="BL198" s="14"/>
      <c r="BM198" s="14"/>
      <c r="BN198" s="14"/>
      <c r="BO198" s="14"/>
      <c r="BP198" s="14"/>
      <c r="BQ198" s="14"/>
      <c r="BR198" s="14"/>
      <c r="BS198" s="14"/>
      <c r="BT198" s="14"/>
      <c r="BU198" s="14"/>
      <c r="BV198" s="14"/>
      <c r="BW198" s="14"/>
      <c r="BX198" s="14"/>
    </row>
    <row r="199" spans="42:76">
      <c r="AP199" s="159"/>
      <c r="AR199" s="159"/>
      <c r="AT199" s="14"/>
      <c r="AV199" s="14"/>
      <c r="AX199" s="14"/>
      <c r="AZ199" s="159"/>
      <c r="BA199" s="159"/>
      <c r="BB199" s="159"/>
      <c r="BC199" s="159"/>
      <c r="BD199" s="14"/>
      <c r="BE199" s="14"/>
      <c r="BF199" s="14"/>
      <c r="BG199" s="14"/>
      <c r="BH199" s="14"/>
      <c r="BI199" s="14"/>
      <c r="BJ199" s="14"/>
      <c r="BK199" s="14"/>
      <c r="BL199" s="14"/>
      <c r="BM199" s="14"/>
      <c r="BN199" s="14"/>
      <c r="BO199" s="14"/>
      <c r="BP199" s="14"/>
      <c r="BQ199" s="14"/>
      <c r="BR199" s="14"/>
      <c r="BS199" s="14"/>
      <c r="BT199" s="14"/>
      <c r="BU199" s="14"/>
      <c r="BV199" s="14"/>
      <c r="BW199" s="14"/>
      <c r="BX199" s="14"/>
    </row>
    <row r="200" spans="42:76">
      <c r="AP200" s="159"/>
      <c r="AR200" s="159"/>
      <c r="AT200" s="14"/>
      <c r="AV200" s="14"/>
      <c r="AX200" s="14"/>
      <c r="AZ200" s="159"/>
      <c r="BA200" s="159"/>
      <c r="BB200" s="159"/>
      <c r="BC200" s="159"/>
      <c r="BD200" s="14"/>
      <c r="BE200" s="14"/>
      <c r="BF200" s="14"/>
      <c r="BG200" s="14"/>
      <c r="BH200" s="14"/>
      <c r="BI200" s="14"/>
      <c r="BJ200" s="14"/>
      <c r="BK200" s="14"/>
      <c r="BL200" s="14"/>
      <c r="BM200" s="14"/>
      <c r="BN200" s="14"/>
      <c r="BO200" s="14"/>
      <c r="BP200" s="14"/>
      <c r="BQ200" s="14"/>
      <c r="BR200" s="14"/>
      <c r="BS200" s="14"/>
      <c r="BT200" s="14"/>
      <c r="BU200" s="14"/>
      <c r="BV200" s="14"/>
      <c r="BW200" s="14"/>
      <c r="BX200" s="14"/>
    </row>
    <row r="201" spans="42:76">
      <c r="AP201" s="159"/>
      <c r="AR201" s="159"/>
      <c r="AT201" s="14"/>
      <c r="AV201" s="14"/>
      <c r="AX201" s="14"/>
      <c r="AZ201" s="159"/>
      <c r="BA201" s="159"/>
      <c r="BB201" s="159"/>
      <c r="BC201" s="159"/>
      <c r="BD201" s="14"/>
      <c r="BE201" s="14"/>
      <c r="BF201" s="14"/>
      <c r="BG201" s="14"/>
      <c r="BH201" s="14"/>
      <c r="BI201" s="14"/>
      <c r="BJ201" s="14"/>
      <c r="BK201" s="14"/>
      <c r="BL201" s="14"/>
      <c r="BM201" s="14"/>
      <c r="BN201" s="14"/>
      <c r="BO201" s="14"/>
      <c r="BP201" s="14"/>
      <c r="BQ201" s="14"/>
      <c r="BR201" s="14"/>
      <c r="BS201" s="14"/>
      <c r="BT201" s="14"/>
      <c r="BU201" s="14"/>
      <c r="BV201" s="14"/>
      <c r="BW201" s="14"/>
      <c r="BX201" s="14"/>
    </row>
    <row r="202" spans="42:76">
      <c r="AP202" s="159"/>
      <c r="AR202" s="159"/>
      <c r="AT202" s="14"/>
      <c r="AV202" s="14"/>
      <c r="AX202" s="14"/>
      <c r="AZ202" s="159"/>
      <c r="BA202" s="159"/>
      <c r="BB202" s="159"/>
      <c r="BC202" s="159"/>
      <c r="BD202" s="14"/>
      <c r="BE202" s="14"/>
      <c r="BF202" s="14"/>
      <c r="BG202" s="14"/>
      <c r="BH202" s="14"/>
      <c r="BI202" s="14"/>
      <c r="BJ202" s="14"/>
      <c r="BK202" s="14"/>
      <c r="BL202" s="14"/>
      <c r="BM202" s="14"/>
      <c r="BN202" s="14"/>
      <c r="BO202" s="14"/>
      <c r="BP202" s="14"/>
      <c r="BQ202" s="14"/>
      <c r="BR202" s="14"/>
      <c r="BS202" s="14"/>
      <c r="BT202" s="14"/>
      <c r="BU202" s="14"/>
      <c r="BV202" s="14"/>
      <c r="BW202" s="14"/>
      <c r="BX202" s="14"/>
    </row>
    <row r="203" spans="42:76">
      <c r="AP203" s="159"/>
      <c r="AR203" s="159"/>
      <c r="AT203" s="14"/>
      <c r="AV203" s="14"/>
      <c r="AX203" s="14"/>
      <c r="AZ203" s="159"/>
      <c r="BA203" s="159"/>
      <c r="BB203" s="159"/>
      <c r="BC203" s="159"/>
      <c r="BD203" s="14"/>
      <c r="BE203" s="14"/>
      <c r="BF203" s="14"/>
      <c r="BG203" s="14"/>
      <c r="BH203" s="14"/>
      <c r="BI203" s="14"/>
      <c r="BJ203" s="14"/>
      <c r="BK203" s="14"/>
      <c r="BL203" s="14"/>
      <c r="BM203" s="14"/>
      <c r="BN203" s="14"/>
      <c r="BO203" s="14"/>
      <c r="BP203" s="14"/>
      <c r="BQ203" s="14"/>
      <c r="BR203" s="14"/>
      <c r="BS203" s="14"/>
      <c r="BT203" s="14"/>
      <c r="BU203" s="14"/>
      <c r="BV203" s="14"/>
      <c r="BW203" s="14"/>
      <c r="BX203" s="14"/>
    </row>
    <row r="204" spans="42:76">
      <c r="AP204" s="159"/>
      <c r="AR204" s="159"/>
      <c r="AT204" s="14"/>
      <c r="AV204" s="14"/>
      <c r="AX204" s="14"/>
      <c r="AZ204" s="159"/>
      <c r="BA204" s="159"/>
      <c r="BB204" s="159"/>
      <c r="BC204" s="159"/>
      <c r="BD204" s="14"/>
      <c r="BE204" s="14"/>
      <c r="BF204" s="14"/>
      <c r="BG204" s="14"/>
      <c r="BH204" s="14"/>
      <c r="BI204" s="14"/>
      <c r="BJ204" s="14"/>
      <c r="BK204" s="14"/>
      <c r="BL204" s="14"/>
      <c r="BM204" s="14"/>
      <c r="BN204" s="14"/>
      <c r="BO204" s="14"/>
      <c r="BP204" s="14"/>
      <c r="BQ204" s="14"/>
      <c r="BR204" s="14"/>
      <c r="BS204" s="14"/>
      <c r="BT204" s="14"/>
      <c r="BU204" s="14"/>
      <c r="BV204" s="14"/>
      <c r="BW204" s="14"/>
      <c r="BX204" s="14"/>
    </row>
    <row r="205" spans="42:76">
      <c r="AP205" s="159"/>
      <c r="AR205" s="159"/>
      <c r="AT205" s="14"/>
      <c r="AV205" s="14"/>
      <c r="AX205" s="14"/>
      <c r="AZ205" s="159"/>
      <c r="BA205" s="159"/>
      <c r="BB205" s="159"/>
      <c r="BC205" s="159"/>
      <c r="BD205" s="14"/>
      <c r="BE205" s="14"/>
      <c r="BF205" s="14"/>
      <c r="BG205" s="14"/>
      <c r="BH205" s="14"/>
      <c r="BI205" s="14"/>
      <c r="BJ205" s="14"/>
      <c r="BK205" s="14"/>
      <c r="BL205" s="14"/>
      <c r="BM205" s="14"/>
      <c r="BN205" s="14"/>
      <c r="BO205" s="14"/>
      <c r="BP205" s="14"/>
      <c r="BQ205" s="14"/>
      <c r="BR205" s="14"/>
      <c r="BS205" s="14"/>
      <c r="BT205" s="14"/>
      <c r="BU205" s="14"/>
      <c r="BV205" s="14"/>
      <c r="BW205" s="14"/>
      <c r="BX205" s="14"/>
    </row>
    <row r="206" spans="42:76">
      <c r="AP206" s="159"/>
      <c r="AR206" s="159"/>
      <c r="AT206" s="14"/>
      <c r="AV206" s="14"/>
      <c r="AX206" s="14"/>
      <c r="AZ206" s="159"/>
      <c r="BA206" s="159"/>
      <c r="BB206" s="159"/>
      <c r="BC206" s="159"/>
      <c r="BD206" s="14"/>
      <c r="BE206" s="14"/>
      <c r="BF206" s="14"/>
      <c r="BG206" s="14"/>
      <c r="BH206" s="14"/>
      <c r="BI206" s="14"/>
      <c r="BJ206" s="14"/>
      <c r="BK206" s="14"/>
      <c r="BL206" s="14"/>
      <c r="BM206" s="14"/>
      <c r="BN206" s="14"/>
      <c r="BO206" s="14"/>
      <c r="BP206" s="14"/>
      <c r="BQ206" s="14"/>
      <c r="BR206" s="14"/>
      <c r="BS206" s="14"/>
      <c r="BT206" s="14"/>
      <c r="BU206" s="14"/>
      <c r="BV206" s="14"/>
      <c r="BW206" s="14"/>
      <c r="BX206" s="14"/>
    </row>
    <row r="207" spans="42:76">
      <c r="AP207" s="159"/>
      <c r="AR207" s="159"/>
      <c r="AT207" s="14"/>
      <c r="AV207" s="14"/>
      <c r="AX207" s="14"/>
      <c r="AZ207" s="159"/>
      <c r="BA207" s="159"/>
      <c r="BB207" s="159"/>
      <c r="BC207" s="159"/>
      <c r="BD207" s="14"/>
      <c r="BE207" s="14"/>
      <c r="BF207" s="14"/>
      <c r="BG207" s="14"/>
      <c r="BH207" s="14"/>
      <c r="BI207" s="14"/>
      <c r="BJ207" s="14"/>
      <c r="BK207" s="14"/>
      <c r="BL207" s="14"/>
      <c r="BM207" s="14"/>
      <c r="BN207" s="14"/>
      <c r="BO207" s="14"/>
      <c r="BP207" s="14"/>
      <c r="BQ207" s="14"/>
      <c r="BR207" s="14"/>
      <c r="BS207" s="14"/>
      <c r="BT207" s="14"/>
      <c r="BU207" s="14"/>
      <c r="BV207" s="14"/>
      <c r="BW207" s="14"/>
      <c r="BX207" s="14"/>
    </row>
    <row r="208" spans="42:76">
      <c r="AP208" s="159"/>
      <c r="AR208" s="159"/>
      <c r="AT208" s="14"/>
      <c r="AV208" s="14"/>
      <c r="AX208" s="14"/>
      <c r="AZ208" s="159"/>
      <c r="BA208" s="159"/>
      <c r="BB208" s="159"/>
      <c r="BC208" s="159"/>
      <c r="BD208" s="14"/>
      <c r="BE208" s="14"/>
      <c r="BF208" s="14"/>
      <c r="BG208" s="14"/>
      <c r="BH208" s="14"/>
      <c r="BI208" s="14"/>
      <c r="BJ208" s="14"/>
      <c r="BK208" s="14"/>
      <c r="BL208" s="14"/>
      <c r="BM208" s="14"/>
      <c r="BN208" s="14"/>
      <c r="BO208" s="14"/>
      <c r="BP208" s="14"/>
      <c r="BQ208" s="14"/>
      <c r="BR208" s="14"/>
      <c r="BS208" s="14"/>
      <c r="BT208" s="14"/>
      <c r="BU208" s="14"/>
      <c r="BV208" s="14"/>
      <c r="BW208" s="14"/>
      <c r="BX208" s="14"/>
    </row>
    <row r="209" spans="42:76">
      <c r="AP209" s="159"/>
      <c r="AR209" s="159"/>
      <c r="AT209" s="14"/>
      <c r="AV209" s="14"/>
      <c r="AX209" s="14"/>
      <c r="AZ209" s="159"/>
      <c r="BA209" s="159"/>
      <c r="BB209" s="159"/>
      <c r="BC209" s="159"/>
      <c r="BD209" s="14"/>
      <c r="BE209" s="14"/>
      <c r="BF209" s="14"/>
      <c r="BG209" s="14"/>
      <c r="BH209" s="14"/>
      <c r="BI209" s="14"/>
      <c r="BJ209" s="14"/>
      <c r="BK209" s="14"/>
      <c r="BL209" s="14"/>
      <c r="BM209" s="14"/>
      <c r="BN209" s="14"/>
      <c r="BO209" s="14"/>
      <c r="BP209" s="14"/>
      <c r="BQ209" s="14"/>
      <c r="BR209" s="14"/>
      <c r="BS209" s="14"/>
      <c r="BT209" s="14"/>
      <c r="BU209" s="14"/>
      <c r="BV209" s="14"/>
      <c r="BW209" s="14"/>
      <c r="BX209" s="14"/>
    </row>
    <row r="210" spans="42:76">
      <c r="AP210" s="159"/>
      <c r="AR210" s="159"/>
      <c r="AT210" s="14"/>
      <c r="AV210" s="14"/>
      <c r="AX210" s="14"/>
      <c r="AZ210" s="159"/>
      <c r="BA210" s="159"/>
      <c r="BB210" s="159"/>
      <c r="BC210" s="159"/>
      <c r="BD210" s="14"/>
      <c r="BE210" s="14"/>
      <c r="BF210" s="14"/>
      <c r="BG210" s="14"/>
      <c r="BH210" s="14"/>
      <c r="BI210" s="14"/>
      <c r="BJ210" s="14"/>
      <c r="BK210" s="14"/>
      <c r="BL210" s="14"/>
      <c r="BM210" s="14"/>
      <c r="BN210" s="14"/>
      <c r="BO210" s="14"/>
      <c r="BP210" s="14"/>
      <c r="BQ210" s="14"/>
      <c r="BR210" s="14"/>
      <c r="BS210" s="14"/>
      <c r="BT210" s="14"/>
      <c r="BU210" s="14"/>
      <c r="BV210" s="14"/>
      <c r="BW210" s="14"/>
      <c r="BX210" s="14"/>
    </row>
    <row r="211" spans="42:76">
      <c r="AP211" s="159"/>
      <c r="AR211" s="159"/>
      <c r="AT211" s="14"/>
      <c r="AV211" s="14"/>
      <c r="AX211" s="14"/>
      <c r="AZ211" s="159"/>
      <c r="BA211" s="159"/>
      <c r="BB211" s="159"/>
      <c r="BC211" s="159"/>
      <c r="BD211" s="14"/>
      <c r="BE211" s="14"/>
      <c r="BF211" s="14"/>
      <c r="BG211" s="14"/>
      <c r="BH211" s="14"/>
      <c r="BI211" s="14"/>
      <c r="BJ211" s="14"/>
      <c r="BK211" s="14"/>
      <c r="BL211" s="14"/>
      <c r="BM211" s="14"/>
      <c r="BN211" s="14"/>
      <c r="BO211" s="14"/>
      <c r="BP211" s="14"/>
      <c r="BQ211" s="14"/>
      <c r="BR211" s="14"/>
      <c r="BS211" s="14"/>
      <c r="BT211" s="14"/>
      <c r="BU211" s="14"/>
      <c r="BV211" s="14"/>
      <c r="BW211" s="14"/>
      <c r="BX211" s="14"/>
    </row>
    <row r="212" spans="42:76">
      <c r="AP212" s="159"/>
      <c r="AR212" s="159"/>
      <c r="AT212" s="14"/>
      <c r="AV212" s="14"/>
      <c r="AX212" s="14"/>
      <c r="AZ212" s="159"/>
      <c r="BA212" s="159"/>
      <c r="BB212" s="159"/>
      <c r="BC212" s="159"/>
      <c r="BD212" s="14"/>
      <c r="BE212" s="14"/>
      <c r="BF212" s="14"/>
      <c r="BG212" s="14"/>
      <c r="BH212" s="14"/>
      <c r="BI212" s="14"/>
      <c r="BJ212" s="14"/>
      <c r="BK212" s="14"/>
      <c r="BL212" s="14"/>
      <c r="BM212" s="14"/>
      <c r="BN212" s="14"/>
      <c r="BO212" s="14"/>
      <c r="BP212" s="14"/>
      <c r="BQ212" s="14"/>
      <c r="BR212" s="14"/>
      <c r="BS212" s="14"/>
      <c r="BT212" s="14"/>
      <c r="BU212" s="14"/>
      <c r="BV212" s="14"/>
      <c r="BW212" s="14"/>
      <c r="BX212" s="14"/>
    </row>
    <row r="213" spans="42:76">
      <c r="AP213" s="159"/>
      <c r="AR213" s="159"/>
      <c r="AT213" s="14"/>
      <c r="AV213" s="14"/>
      <c r="AX213" s="14"/>
      <c r="AZ213" s="159"/>
      <c r="BA213" s="159"/>
      <c r="BB213" s="159"/>
      <c r="BC213" s="159"/>
      <c r="BD213" s="14"/>
      <c r="BE213" s="14"/>
      <c r="BF213" s="14"/>
      <c r="BG213" s="14"/>
      <c r="BH213" s="14"/>
      <c r="BI213" s="14"/>
      <c r="BJ213" s="14"/>
      <c r="BK213" s="14"/>
      <c r="BL213" s="14"/>
      <c r="BM213" s="14"/>
      <c r="BN213" s="14"/>
      <c r="BO213" s="14"/>
      <c r="BP213" s="14"/>
      <c r="BQ213" s="14"/>
      <c r="BR213" s="14"/>
      <c r="BS213" s="14"/>
      <c r="BT213" s="14"/>
      <c r="BU213" s="14"/>
      <c r="BV213" s="14"/>
      <c r="BW213" s="14"/>
      <c r="BX213" s="14"/>
    </row>
    <row r="214" spans="42:76">
      <c r="AP214" s="159"/>
      <c r="AR214" s="159"/>
      <c r="AT214" s="14"/>
      <c r="AV214" s="14"/>
      <c r="AX214" s="14"/>
      <c r="AZ214" s="159"/>
      <c r="BA214" s="159"/>
      <c r="BB214" s="159"/>
      <c r="BC214" s="159"/>
      <c r="BD214" s="14"/>
      <c r="BE214" s="14"/>
      <c r="BF214" s="14"/>
      <c r="BG214" s="14"/>
      <c r="BH214" s="14"/>
      <c r="BI214" s="14"/>
      <c r="BJ214" s="14"/>
      <c r="BK214" s="14"/>
      <c r="BL214" s="14"/>
      <c r="BM214" s="14"/>
      <c r="BN214" s="14"/>
      <c r="BO214" s="14"/>
      <c r="BP214" s="14"/>
      <c r="BQ214" s="14"/>
      <c r="BR214" s="14"/>
      <c r="BS214" s="14"/>
      <c r="BT214" s="14"/>
      <c r="BU214" s="14"/>
      <c r="BV214" s="14"/>
      <c r="BW214" s="14"/>
      <c r="BX214" s="14"/>
    </row>
    <row r="215" spans="42:76">
      <c r="AP215" s="159"/>
      <c r="AR215" s="159"/>
      <c r="AT215" s="14"/>
      <c r="AV215" s="14"/>
      <c r="AX215" s="14"/>
      <c r="AZ215" s="159"/>
      <c r="BA215" s="159"/>
      <c r="BB215" s="159"/>
      <c r="BC215" s="159"/>
      <c r="BD215" s="14"/>
      <c r="BE215" s="14"/>
      <c r="BF215" s="14"/>
      <c r="BG215" s="14"/>
      <c r="BH215" s="14"/>
      <c r="BI215" s="14"/>
      <c r="BJ215" s="14"/>
      <c r="BK215" s="14"/>
      <c r="BL215" s="14"/>
      <c r="BM215" s="14"/>
      <c r="BN215" s="14"/>
      <c r="BO215" s="14"/>
      <c r="BP215" s="14"/>
      <c r="BQ215" s="14"/>
      <c r="BR215" s="14"/>
      <c r="BS215" s="14"/>
      <c r="BT215" s="14"/>
      <c r="BU215" s="14"/>
      <c r="BV215" s="14"/>
      <c r="BW215" s="14"/>
      <c r="BX215" s="14"/>
    </row>
    <row r="216" spans="42:76">
      <c r="AP216" s="159"/>
      <c r="AR216" s="159"/>
      <c r="AT216" s="14"/>
      <c r="AV216" s="14"/>
      <c r="AX216" s="14"/>
      <c r="AZ216" s="159"/>
      <c r="BA216" s="159"/>
      <c r="BB216" s="159"/>
      <c r="BC216" s="159"/>
      <c r="BD216" s="14"/>
      <c r="BE216" s="14"/>
      <c r="BF216" s="14"/>
      <c r="BG216" s="14"/>
      <c r="BH216" s="14"/>
      <c r="BI216" s="14"/>
      <c r="BJ216" s="14"/>
      <c r="BK216" s="14"/>
      <c r="BL216" s="14"/>
      <c r="BM216" s="14"/>
      <c r="BN216" s="14"/>
      <c r="BO216" s="14"/>
      <c r="BP216" s="14"/>
      <c r="BQ216" s="14"/>
      <c r="BR216" s="14"/>
      <c r="BS216" s="14"/>
      <c r="BT216" s="14"/>
      <c r="BU216" s="14"/>
      <c r="BV216" s="14"/>
      <c r="BW216" s="14"/>
      <c r="BX216" s="14"/>
    </row>
    <row r="217" spans="42:76">
      <c r="AP217" s="159"/>
      <c r="AR217" s="159"/>
      <c r="AT217" s="14"/>
      <c r="AV217" s="14"/>
      <c r="AX217" s="14"/>
      <c r="AZ217" s="159"/>
      <c r="BA217" s="159"/>
      <c r="BB217" s="159"/>
      <c r="BC217" s="159"/>
      <c r="BD217" s="14"/>
      <c r="BE217" s="14"/>
      <c r="BF217" s="14"/>
      <c r="BG217" s="14"/>
      <c r="BH217" s="14"/>
      <c r="BI217" s="14"/>
      <c r="BJ217" s="14"/>
      <c r="BK217" s="14"/>
      <c r="BL217" s="14"/>
      <c r="BM217" s="14"/>
      <c r="BN217" s="14"/>
      <c r="BO217" s="14"/>
      <c r="BP217" s="14"/>
      <c r="BQ217" s="14"/>
      <c r="BR217" s="14"/>
      <c r="BS217" s="14"/>
      <c r="BT217" s="14"/>
      <c r="BU217" s="14"/>
      <c r="BV217" s="14"/>
      <c r="BW217" s="14"/>
      <c r="BX217" s="14"/>
    </row>
    <row r="218" spans="42:76">
      <c r="AP218" s="159"/>
      <c r="AR218" s="159"/>
      <c r="AT218" s="14"/>
      <c r="AV218" s="14"/>
      <c r="AX218" s="14"/>
      <c r="AZ218" s="159"/>
      <c r="BA218" s="159"/>
      <c r="BB218" s="159"/>
      <c r="BC218" s="159"/>
      <c r="BD218" s="14"/>
      <c r="BE218" s="14"/>
      <c r="BF218" s="14"/>
      <c r="BG218" s="14"/>
      <c r="BH218" s="14"/>
      <c r="BI218" s="14"/>
      <c r="BJ218" s="14"/>
      <c r="BK218" s="14"/>
      <c r="BL218" s="14"/>
      <c r="BM218" s="14"/>
      <c r="BN218" s="14"/>
      <c r="BO218" s="14"/>
      <c r="BP218" s="14"/>
      <c r="BQ218" s="14"/>
      <c r="BR218" s="14"/>
      <c r="BS218" s="14"/>
      <c r="BT218" s="14"/>
      <c r="BU218" s="14"/>
      <c r="BV218" s="14"/>
      <c r="BW218" s="14"/>
      <c r="BX218" s="14"/>
    </row>
    <row r="219" spans="42:76">
      <c r="AP219" s="159"/>
      <c r="AR219" s="159"/>
      <c r="AT219" s="14"/>
      <c r="AV219" s="14"/>
      <c r="AX219" s="14"/>
      <c r="AZ219" s="159"/>
      <c r="BA219" s="159"/>
      <c r="BB219" s="159"/>
      <c r="BC219" s="159"/>
      <c r="BD219" s="14"/>
      <c r="BE219" s="14"/>
      <c r="BF219" s="14"/>
      <c r="BG219" s="14"/>
      <c r="BH219" s="14"/>
      <c r="BI219" s="14"/>
      <c r="BJ219" s="14"/>
      <c r="BK219" s="14"/>
      <c r="BL219" s="14"/>
      <c r="BM219" s="14"/>
      <c r="BN219" s="14"/>
      <c r="BO219" s="14"/>
      <c r="BP219" s="14"/>
      <c r="BQ219" s="14"/>
      <c r="BR219" s="14"/>
      <c r="BS219" s="14"/>
      <c r="BT219" s="14"/>
      <c r="BU219" s="14"/>
      <c r="BV219" s="14"/>
      <c r="BW219" s="14"/>
      <c r="BX219" s="14"/>
    </row>
    <row r="220" spans="42:76">
      <c r="AP220" s="159"/>
      <c r="AR220" s="159"/>
      <c r="AT220" s="14"/>
      <c r="AV220" s="14"/>
      <c r="AX220" s="14"/>
      <c r="AZ220" s="159"/>
      <c r="BA220" s="159"/>
      <c r="BB220" s="159"/>
      <c r="BC220" s="159"/>
      <c r="BD220" s="14"/>
      <c r="BE220" s="14"/>
      <c r="BF220" s="14"/>
      <c r="BG220" s="14"/>
      <c r="BH220" s="14"/>
      <c r="BI220" s="14"/>
      <c r="BJ220" s="14"/>
      <c r="BK220" s="14"/>
      <c r="BL220" s="14"/>
      <c r="BM220" s="14"/>
      <c r="BN220" s="14"/>
      <c r="BO220" s="14"/>
      <c r="BP220" s="14"/>
      <c r="BQ220" s="14"/>
      <c r="BR220" s="14"/>
      <c r="BS220" s="14"/>
      <c r="BT220" s="14"/>
      <c r="BU220" s="14"/>
      <c r="BV220" s="14"/>
      <c r="BW220" s="14"/>
      <c r="BX220" s="14"/>
    </row>
    <row r="221" spans="42:76">
      <c r="AP221" s="159"/>
      <c r="AR221" s="159"/>
      <c r="AT221" s="14"/>
      <c r="AV221" s="14"/>
      <c r="AX221" s="14"/>
      <c r="AZ221" s="159"/>
      <c r="BA221" s="159"/>
      <c r="BB221" s="159"/>
      <c r="BC221" s="159"/>
      <c r="BD221" s="14"/>
      <c r="BE221" s="14"/>
      <c r="BF221" s="14"/>
      <c r="BG221" s="14"/>
      <c r="BH221" s="14"/>
      <c r="BI221" s="14"/>
      <c r="BJ221" s="14"/>
      <c r="BK221" s="14"/>
      <c r="BL221" s="14"/>
      <c r="BM221" s="14"/>
      <c r="BN221" s="14"/>
      <c r="BO221" s="14"/>
      <c r="BP221" s="14"/>
      <c r="BQ221" s="14"/>
      <c r="BR221" s="14"/>
      <c r="BS221" s="14"/>
      <c r="BT221" s="14"/>
      <c r="BU221" s="14"/>
      <c r="BV221" s="14"/>
      <c r="BW221" s="14"/>
      <c r="BX221" s="14"/>
    </row>
    <row r="222" spans="42:76">
      <c r="AP222" s="159"/>
      <c r="AR222" s="159"/>
      <c r="AT222" s="14"/>
      <c r="AV222" s="14"/>
      <c r="AX222" s="14"/>
      <c r="AZ222" s="159"/>
      <c r="BA222" s="159"/>
      <c r="BB222" s="159"/>
      <c r="BC222" s="159"/>
      <c r="BD222" s="14"/>
      <c r="BE222" s="14"/>
      <c r="BF222" s="14"/>
      <c r="BG222" s="14"/>
      <c r="BH222" s="14"/>
      <c r="BI222" s="14"/>
      <c r="BJ222" s="14"/>
      <c r="BK222" s="14"/>
      <c r="BL222" s="14"/>
      <c r="BM222" s="14"/>
      <c r="BN222" s="14"/>
      <c r="BO222" s="14"/>
      <c r="BP222" s="14"/>
      <c r="BQ222" s="14"/>
      <c r="BR222" s="14"/>
      <c r="BS222" s="14"/>
      <c r="BT222" s="14"/>
      <c r="BU222" s="14"/>
      <c r="BV222" s="14"/>
      <c r="BW222" s="14"/>
      <c r="BX222" s="14"/>
    </row>
    <row r="223" spans="42:76">
      <c r="AP223" s="159"/>
      <c r="AR223" s="159"/>
      <c r="AT223" s="14"/>
      <c r="AV223" s="14"/>
      <c r="AX223" s="14"/>
      <c r="AZ223" s="159"/>
      <c r="BA223" s="159"/>
      <c r="BB223" s="159"/>
      <c r="BC223" s="159"/>
      <c r="BD223" s="14"/>
      <c r="BE223" s="14"/>
      <c r="BF223" s="14"/>
      <c r="BG223" s="14"/>
      <c r="BH223" s="14"/>
      <c r="BI223" s="14"/>
      <c r="BJ223" s="14"/>
      <c r="BK223" s="14"/>
      <c r="BL223" s="14"/>
      <c r="BM223" s="14"/>
      <c r="BN223" s="14"/>
      <c r="BO223" s="14"/>
      <c r="BP223" s="14"/>
      <c r="BQ223" s="14"/>
      <c r="BR223" s="14"/>
      <c r="BS223" s="14"/>
      <c r="BT223" s="14"/>
      <c r="BU223" s="14"/>
      <c r="BV223" s="14"/>
      <c r="BW223" s="14"/>
      <c r="BX223" s="14"/>
    </row>
    <row r="224" spans="42:76">
      <c r="AP224" s="159"/>
      <c r="AR224" s="159"/>
      <c r="AT224" s="14"/>
      <c r="AV224" s="14"/>
      <c r="AX224" s="14"/>
      <c r="AZ224" s="159"/>
      <c r="BA224" s="159"/>
      <c r="BB224" s="159"/>
      <c r="BC224" s="159"/>
      <c r="BD224" s="14"/>
      <c r="BE224" s="14"/>
      <c r="BF224" s="14"/>
      <c r="BG224" s="14"/>
      <c r="BH224" s="14"/>
      <c r="BI224" s="14"/>
      <c r="BJ224" s="14"/>
      <c r="BK224" s="14"/>
      <c r="BL224" s="14"/>
      <c r="BM224" s="14"/>
      <c r="BN224" s="14"/>
      <c r="BO224" s="14"/>
      <c r="BP224" s="14"/>
      <c r="BQ224" s="14"/>
      <c r="BR224" s="14"/>
      <c r="BS224" s="14"/>
      <c r="BT224" s="14"/>
      <c r="BU224" s="14"/>
      <c r="BV224" s="14"/>
      <c r="BW224" s="14"/>
      <c r="BX224" s="14"/>
    </row>
    <row r="225" spans="42:76">
      <c r="AP225" s="159"/>
      <c r="AR225" s="159"/>
      <c r="AT225" s="14"/>
      <c r="AV225" s="14"/>
      <c r="AX225" s="14"/>
      <c r="AZ225" s="159"/>
      <c r="BA225" s="159"/>
      <c r="BB225" s="159"/>
      <c r="BC225" s="159"/>
      <c r="BD225" s="14"/>
      <c r="BE225" s="14"/>
      <c r="BF225" s="14"/>
      <c r="BG225" s="14"/>
      <c r="BH225" s="14"/>
      <c r="BI225" s="14"/>
      <c r="BJ225" s="14"/>
      <c r="BK225" s="14"/>
      <c r="BL225" s="14"/>
      <c r="BM225" s="14"/>
      <c r="BN225" s="14"/>
      <c r="BO225" s="14"/>
      <c r="BP225" s="14"/>
      <c r="BQ225" s="14"/>
      <c r="BR225" s="14"/>
      <c r="BS225" s="14"/>
      <c r="BT225" s="14"/>
      <c r="BU225" s="14"/>
      <c r="BV225" s="14"/>
      <c r="BW225" s="14"/>
      <c r="BX225" s="14"/>
    </row>
    <row r="226" spans="42:76">
      <c r="AP226" s="159"/>
      <c r="AR226" s="159"/>
      <c r="AT226" s="14"/>
      <c r="AV226" s="14"/>
      <c r="AX226" s="14"/>
      <c r="AZ226" s="159"/>
      <c r="BA226" s="159"/>
      <c r="BB226" s="159"/>
      <c r="BC226" s="159"/>
      <c r="BD226" s="14"/>
      <c r="BE226" s="14"/>
      <c r="BF226" s="14"/>
      <c r="BG226" s="14"/>
      <c r="BH226" s="14"/>
      <c r="BI226" s="14"/>
      <c r="BJ226" s="14"/>
      <c r="BK226" s="14"/>
      <c r="BL226" s="14"/>
      <c r="BM226" s="14"/>
      <c r="BN226" s="14"/>
      <c r="BO226" s="14"/>
      <c r="BP226" s="14"/>
      <c r="BQ226" s="14"/>
      <c r="BR226" s="14"/>
      <c r="BS226" s="14"/>
      <c r="BT226" s="14"/>
      <c r="BU226" s="14"/>
      <c r="BV226" s="14"/>
      <c r="BW226" s="14"/>
      <c r="BX226" s="14"/>
    </row>
    <row r="227" spans="42:76">
      <c r="AP227" s="159"/>
      <c r="AR227" s="159"/>
      <c r="AT227" s="14"/>
      <c r="AV227" s="14"/>
      <c r="AX227" s="14"/>
      <c r="AZ227" s="159"/>
      <c r="BA227" s="159"/>
      <c r="BB227" s="159"/>
      <c r="BC227" s="159"/>
      <c r="BD227" s="14"/>
      <c r="BE227" s="14"/>
      <c r="BF227" s="14"/>
      <c r="BG227" s="14"/>
      <c r="BH227" s="14"/>
      <c r="BI227" s="14"/>
      <c r="BJ227" s="14"/>
      <c r="BK227" s="14"/>
      <c r="BL227" s="14"/>
      <c r="BM227" s="14"/>
      <c r="BN227" s="14"/>
      <c r="BO227" s="14"/>
      <c r="BP227" s="14"/>
      <c r="BQ227" s="14"/>
      <c r="BR227" s="14"/>
      <c r="BS227" s="14"/>
      <c r="BT227" s="14"/>
      <c r="BU227" s="14"/>
      <c r="BV227" s="14"/>
      <c r="BW227" s="14"/>
      <c r="BX227" s="14"/>
    </row>
    <row r="228" spans="42:76">
      <c r="AP228" s="159"/>
      <c r="AR228" s="159"/>
      <c r="AT228" s="14"/>
      <c r="AV228" s="14"/>
      <c r="AX228" s="14"/>
      <c r="AZ228" s="159"/>
      <c r="BA228" s="159"/>
      <c r="BB228" s="159"/>
      <c r="BC228" s="159"/>
      <c r="BD228" s="14"/>
      <c r="BE228" s="14"/>
      <c r="BF228" s="14"/>
      <c r="BG228" s="14"/>
      <c r="BH228" s="14"/>
      <c r="BI228" s="14"/>
      <c r="BJ228" s="14"/>
      <c r="BK228" s="14"/>
      <c r="BL228" s="14"/>
      <c r="BM228" s="14"/>
      <c r="BN228" s="14"/>
      <c r="BO228" s="14"/>
      <c r="BP228" s="14"/>
      <c r="BQ228" s="14"/>
      <c r="BR228" s="14"/>
      <c r="BS228" s="14"/>
      <c r="BT228" s="14"/>
      <c r="BU228" s="14"/>
      <c r="BV228" s="14"/>
      <c r="BW228" s="14"/>
      <c r="BX228" s="14"/>
    </row>
    <row r="229" spans="42:76">
      <c r="AP229" s="159"/>
      <c r="AR229" s="159"/>
      <c r="AT229" s="14"/>
      <c r="AV229" s="14"/>
      <c r="AX229" s="14"/>
      <c r="AZ229" s="159"/>
      <c r="BA229" s="159"/>
      <c r="BB229" s="159"/>
      <c r="BC229" s="159"/>
      <c r="BD229" s="14"/>
      <c r="BE229" s="14"/>
      <c r="BF229" s="14"/>
      <c r="BG229" s="14"/>
      <c r="BH229" s="14"/>
      <c r="BI229" s="14"/>
      <c r="BJ229" s="14"/>
      <c r="BK229" s="14"/>
      <c r="BL229" s="14"/>
      <c r="BM229" s="14"/>
      <c r="BN229" s="14"/>
      <c r="BO229" s="14"/>
      <c r="BP229" s="14"/>
      <c r="BQ229" s="14"/>
      <c r="BR229" s="14"/>
      <c r="BS229" s="14"/>
      <c r="BT229" s="14"/>
      <c r="BU229" s="14"/>
      <c r="BV229" s="14"/>
      <c r="BW229" s="14"/>
      <c r="BX229" s="14"/>
    </row>
    <row r="230" spans="42:76">
      <c r="AP230" s="159"/>
      <c r="AR230" s="159"/>
      <c r="AT230" s="14"/>
      <c r="AV230" s="14"/>
      <c r="AX230" s="14"/>
      <c r="AZ230" s="159"/>
      <c r="BA230" s="159"/>
      <c r="BB230" s="159"/>
      <c r="BC230" s="159"/>
      <c r="BD230" s="14"/>
      <c r="BE230" s="14"/>
      <c r="BF230" s="14"/>
      <c r="BG230" s="14"/>
      <c r="BH230" s="14"/>
      <c r="BI230" s="14"/>
      <c r="BJ230" s="14"/>
      <c r="BK230" s="14"/>
      <c r="BL230" s="14"/>
      <c r="BM230" s="14"/>
      <c r="BN230" s="14"/>
      <c r="BO230" s="14"/>
      <c r="BP230" s="14"/>
      <c r="BQ230" s="14"/>
      <c r="BR230" s="14"/>
      <c r="BS230" s="14"/>
      <c r="BT230" s="14"/>
      <c r="BU230" s="14"/>
      <c r="BV230" s="14"/>
      <c r="BW230" s="14"/>
      <c r="BX230" s="14"/>
    </row>
    <row r="231" spans="42:76">
      <c r="AP231" s="159"/>
      <c r="AR231" s="159"/>
      <c r="AT231" s="14"/>
      <c r="AV231" s="14"/>
      <c r="AX231" s="14"/>
      <c r="AZ231" s="159"/>
      <c r="BA231" s="159"/>
      <c r="BB231" s="159"/>
      <c r="BC231" s="159"/>
      <c r="BD231" s="14"/>
      <c r="BE231" s="14"/>
      <c r="BF231" s="14"/>
      <c r="BG231" s="14"/>
      <c r="BH231" s="14"/>
      <c r="BI231" s="14"/>
      <c r="BJ231" s="14"/>
      <c r="BK231" s="14"/>
      <c r="BL231" s="14"/>
      <c r="BM231" s="14"/>
      <c r="BN231" s="14"/>
      <c r="BO231" s="14"/>
      <c r="BP231" s="14"/>
      <c r="BQ231" s="14"/>
      <c r="BR231" s="14"/>
      <c r="BS231" s="14"/>
      <c r="BT231" s="14"/>
      <c r="BU231" s="14"/>
      <c r="BV231" s="14"/>
      <c r="BW231" s="14"/>
      <c r="BX231" s="14"/>
    </row>
    <row r="232" spans="42:76">
      <c r="AP232" s="159"/>
      <c r="AR232" s="159"/>
      <c r="AT232" s="14"/>
      <c r="AV232" s="14"/>
      <c r="AX232" s="14"/>
      <c r="AZ232" s="159"/>
      <c r="BA232" s="159"/>
      <c r="BB232" s="159"/>
      <c r="BC232" s="159"/>
      <c r="BD232" s="14"/>
      <c r="BE232" s="14"/>
      <c r="BF232" s="14"/>
      <c r="BG232" s="14"/>
      <c r="BH232" s="14"/>
      <c r="BI232" s="14"/>
      <c r="BJ232" s="14"/>
      <c r="BK232" s="14"/>
      <c r="BL232" s="14"/>
      <c r="BM232" s="14"/>
      <c r="BN232" s="14"/>
      <c r="BO232" s="14"/>
      <c r="BP232" s="14"/>
      <c r="BQ232" s="14"/>
      <c r="BR232" s="14"/>
      <c r="BS232" s="14"/>
      <c r="BT232" s="14"/>
      <c r="BU232" s="14"/>
      <c r="BV232" s="14"/>
      <c r="BW232" s="14"/>
      <c r="BX232" s="14"/>
    </row>
    <row r="233" spans="42:76">
      <c r="AP233" s="159"/>
      <c r="AR233" s="159"/>
      <c r="AT233" s="14"/>
      <c r="AV233" s="14"/>
      <c r="AX233" s="14"/>
      <c r="AZ233" s="159"/>
      <c r="BA233" s="159"/>
      <c r="BB233" s="159"/>
      <c r="BC233" s="159"/>
      <c r="BD233" s="14"/>
      <c r="BE233" s="14"/>
      <c r="BF233" s="14"/>
      <c r="BG233" s="14"/>
      <c r="BH233" s="14"/>
      <c r="BI233" s="14"/>
      <c r="BJ233" s="14"/>
      <c r="BK233" s="14"/>
      <c r="BL233" s="14"/>
      <c r="BM233" s="14"/>
      <c r="BN233" s="14"/>
      <c r="BO233" s="14"/>
      <c r="BP233" s="14"/>
      <c r="BQ233" s="14"/>
      <c r="BR233" s="14"/>
      <c r="BS233" s="14"/>
      <c r="BT233" s="14"/>
      <c r="BU233" s="14"/>
      <c r="BV233" s="14"/>
      <c r="BW233" s="14"/>
      <c r="BX233" s="14"/>
    </row>
    <row r="234" spans="42:76">
      <c r="AP234" s="159"/>
      <c r="AR234" s="159"/>
      <c r="AT234" s="14"/>
      <c r="AV234" s="14"/>
      <c r="AX234" s="14"/>
      <c r="AZ234" s="159"/>
      <c r="BA234" s="159"/>
      <c r="BB234" s="159"/>
      <c r="BC234" s="159"/>
      <c r="BD234" s="14"/>
      <c r="BE234" s="14"/>
      <c r="BF234" s="14"/>
      <c r="BG234" s="14"/>
      <c r="BH234" s="14"/>
      <c r="BI234" s="14"/>
      <c r="BJ234" s="14"/>
      <c r="BK234" s="14"/>
      <c r="BL234" s="14"/>
      <c r="BM234" s="14"/>
      <c r="BN234" s="14"/>
      <c r="BO234" s="14"/>
      <c r="BP234" s="14"/>
      <c r="BQ234" s="14"/>
      <c r="BR234" s="14"/>
      <c r="BS234" s="14"/>
      <c r="BT234" s="14"/>
      <c r="BU234" s="14"/>
      <c r="BV234" s="14"/>
      <c r="BW234" s="14"/>
      <c r="BX234" s="14"/>
    </row>
    <row r="235" spans="42:76">
      <c r="AP235" s="159"/>
      <c r="AR235" s="159"/>
      <c r="AT235" s="14"/>
      <c r="AV235" s="14"/>
      <c r="AX235" s="14"/>
      <c r="AZ235" s="159"/>
      <c r="BA235" s="159"/>
      <c r="BB235" s="159"/>
      <c r="BC235" s="159"/>
      <c r="BD235" s="14"/>
      <c r="BE235" s="14"/>
      <c r="BF235" s="14"/>
      <c r="BG235" s="14"/>
      <c r="BH235" s="14"/>
      <c r="BI235" s="14"/>
      <c r="BJ235" s="14"/>
      <c r="BK235" s="14"/>
      <c r="BL235" s="14"/>
      <c r="BM235" s="14"/>
      <c r="BN235" s="14"/>
      <c r="BO235" s="14"/>
      <c r="BP235" s="14"/>
      <c r="BQ235" s="14"/>
      <c r="BR235" s="14"/>
      <c r="BS235" s="14"/>
      <c r="BT235" s="14"/>
      <c r="BU235" s="14"/>
      <c r="BV235" s="14"/>
      <c r="BW235" s="14"/>
      <c r="BX235" s="14"/>
    </row>
    <row r="236" spans="42:76">
      <c r="AP236" s="159"/>
      <c r="AR236" s="159"/>
      <c r="AT236" s="14"/>
      <c r="AV236" s="14"/>
      <c r="AX236" s="14"/>
      <c r="AZ236" s="159"/>
      <c r="BA236" s="159"/>
      <c r="BB236" s="159"/>
      <c r="BC236" s="159"/>
      <c r="BD236" s="14"/>
      <c r="BE236" s="14"/>
      <c r="BF236" s="14"/>
      <c r="BG236" s="14"/>
      <c r="BH236" s="14"/>
      <c r="BI236" s="14"/>
      <c r="BJ236" s="14"/>
      <c r="BK236" s="14"/>
      <c r="BL236" s="14"/>
      <c r="BM236" s="14"/>
      <c r="BN236" s="14"/>
      <c r="BO236" s="14"/>
      <c r="BP236" s="14"/>
      <c r="BQ236" s="14"/>
      <c r="BR236" s="14"/>
      <c r="BS236" s="14"/>
      <c r="BT236" s="14"/>
      <c r="BU236" s="14"/>
      <c r="BV236" s="14"/>
      <c r="BW236" s="14"/>
      <c r="BX236" s="14"/>
    </row>
    <row r="237" spans="42:76">
      <c r="AP237" s="159"/>
      <c r="AR237" s="159"/>
      <c r="AT237" s="14"/>
      <c r="AV237" s="14"/>
      <c r="AX237" s="14"/>
      <c r="AZ237" s="159"/>
      <c r="BA237" s="159"/>
      <c r="BB237" s="159"/>
      <c r="BC237" s="159"/>
      <c r="BD237" s="14"/>
      <c r="BE237" s="14"/>
      <c r="BF237" s="14"/>
      <c r="BG237" s="14"/>
      <c r="BH237" s="14"/>
      <c r="BI237" s="14"/>
      <c r="BJ237" s="14"/>
      <c r="BK237" s="14"/>
      <c r="BL237" s="14"/>
      <c r="BM237" s="14"/>
      <c r="BN237" s="14"/>
      <c r="BO237" s="14"/>
      <c r="BP237" s="14"/>
      <c r="BQ237" s="14"/>
      <c r="BR237" s="14"/>
      <c r="BS237" s="14"/>
      <c r="BT237" s="14"/>
      <c r="BU237" s="14"/>
      <c r="BV237" s="14"/>
      <c r="BW237" s="14"/>
      <c r="BX237" s="14"/>
    </row>
    <row r="238" spans="42:76">
      <c r="AP238" s="159"/>
      <c r="AR238" s="159"/>
      <c r="AT238" s="14"/>
      <c r="AV238" s="14"/>
      <c r="AX238" s="14"/>
      <c r="AZ238" s="159"/>
      <c r="BA238" s="159"/>
      <c r="BB238" s="159"/>
      <c r="BC238" s="159"/>
      <c r="BD238" s="14"/>
      <c r="BE238" s="14"/>
      <c r="BF238" s="14"/>
      <c r="BG238" s="14"/>
      <c r="BH238" s="14"/>
      <c r="BI238" s="14"/>
      <c r="BJ238" s="14"/>
      <c r="BK238" s="14"/>
      <c r="BL238" s="14"/>
      <c r="BM238" s="14"/>
      <c r="BN238" s="14"/>
      <c r="BO238" s="14"/>
      <c r="BP238" s="14"/>
      <c r="BQ238" s="14"/>
      <c r="BR238" s="14"/>
      <c r="BS238" s="14"/>
      <c r="BT238" s="14"/>
      <c r="BU238" s="14"/>
      <c r="BV238" s="14"/>
      <c r="BW238" s="14"/>
      <c r="BX238" s="14"/>
    </row>
    <row r="239" spans="42:76">
      <c r="AP239" s="159"/>
      <c r="AR239" s="159"/>
      <c r="AT239" s="14"/>
      <c r="AV239" s="14"/>
      <c r="AX239" s="14"/>
      <c r="AZ239" s="159"/>
      <c r="BA239" s="159"/>
      <c r="BB239" s="159"/>
      <c r="BC239" s="159"/>
      <c r="BD239" s="14"/>
      <c r="BE239" s="14"/>
      <c r="BF239" s="14"/>
      <c r="BG239" s="14"/>
      <c r="BH239" s="14"/>
      <c r="BI239" s="14"/>
      <c r="BJ239" s="14"/>
      <c r="BK239" s="14"/>
      <c r="BL239" s="14"/>
      <c r="BM239" s="14"/>
      <c r="BN239" s="14"/>
      <c r="BO239" s="14"/>
      <c r="BP239" s="14"/>
      <c r="BQ239" s="14"/>
      <c r="BR239" s="14"/>
      <c r="BS239" s="14"/>
      <c r="BT239" s="14"/>
      <c r="BU239" s="14"/>
      <c r="BV239" s="14"/>
      <c r="BW239" s="14"/>
      <c r="BX239" s="14"/>
    </row>
    <row r="240" spans="42:76">
      <c r="AP240" s="159"/>
      <c r="AR240" s="159"/>
      <c r="AT240" s="14"/>
      <c r="AV240" s="14"/>
      <c r="AX240" s="14"/>
      <c r="AZ240" s="159"/>
      <c r="BA240" s="159"/>
      <c r="BB240" s="159"/>
      <c r="BC240" s="159"/>
      <c r="BD240" s="14"/>
      <c r="BE240" s="14"/>
      <c r="BF240" s="14"/>
      <c r="BG240" s="14"/>
      <c r="BH240" s="14"/>
      <c r="BI240" s="14"/>
      <c r="BJ240" s="14"/>
      <c r="BK240" s="14"/>
      <c r="BL240" s="14"/>
      <c r="BM240" s="14"/>
      <c r="BN240" s="14"/>
      <c r="BO240" s="14"/>
      <c r="BP240" s="14"/>
      <c r="BQ240" s="14"/>
      <c r="BR240" s="14"/>
      <c r="BS240" s="14"/>
      <c r="BT240" s="14"/>
      <c r="BU240" s="14"/>
      <c r="BV240" s="14"/>
      <c r="BW240" s="14"/>
      <c r="BX240" s="14"/>
    </row>
    <row r="241" spans="42:76">
      <c r="AP241" s="159"/>
      <c r="AR241" s="159"/>
      <c r="AT241" s="14"/>
      <c r="AV241" s="14"/>
      <c r="AX241" s="14"/>
      <c r="AZ241" s="159"/>
      <c r="BA241" s="159"/>
      <c r="BB241" s="159"/>
      <c r="BC241" s="159"/>
      <c r="BD241" s="14"/>
      <c r="BE241" s="14"/>
      <c r="BF241" s="14"/>
      <c r="BG241" s="14"/>
      <c r="BH241" s="14"/>
      <c r="BI241" s="14"/>
      <c r="BJ241" s="14"/>
      <c r="BK241" s="14"/>
      <c r="BL241" s="14"/>
      <c r="BM241" s="14"/>
      <c r="BN241" s="14"/>
      <c r="BO241" s="14"/>
      <c r="BP241" s="14"/>
      <c r="BQ241" s="14"/>
      <c r="BR241" s="14"/>
      <c r="BS241" s="14"/>
      <c r="BT241" s="14"/>
      <c r="BU241" s="14"/>
      <c r="BV241" s="14"/>
      <c r="BW241" s="14"/>
      <c r="BX241" s="14"/>
    </row>
    <row r="242" spans="42:76">
      <c r="AP242" s="159"/>
      <c r="AR242" s="159"/>
      <c r="AT242" s="14"/>
      <c r="AV242" s="14"/>
      <c r="AX242" s="14"/>
      <c r="AZ242" s="159"/>
      <c r="BA242" s="159"/>
      <c r="BB242" s="159"/>
      <c r="BC242" s="159"/>
      <c r="BD242" s="14"/>
      <c r="BE242" s="14"/>
      <c r="BF242" s="14"/>
      <c r="BG242" s="14"/>
      <c r="BH242" s="14"/>
      <c r="BI242" s="14"/>
      <c r="BJ242" s="14"/>
      <c r="BK242" s="14"/>
      <c r="BL242" s="14"/>
      <c r="BM242" s="14"/>
      <c r="BN242" s="14"/>
      <c r="BO242" s="14"/>
      <c r="BP242" s="14"/>
      <c r="BQ242" s="14"/>
      <c r="BR242" s="14"/>
      <c r="BS242" s="14"/>
      <c r="BT242" s="14"/>
      <c r="BU242" s="14"/>
      <c r="BV242" s="14"/>
      <c r="BW242" s="14"/>
      <c r="BX242" s="14"/>
    </row>
    <row r="243" spans="42:76">
      <c r="AP243" s="159"/>
      <c r="AR243" s="159"/>
      <c r="AT243" s="14"/>
      <c r="AV243" s="14"/>
      <c r="AX243" s="14"/>
      <c r="AZ243" s="159"/>
      <c r="BA243" s="159"/>
      <c r="BB243" s="159"/>
      <c r="BC243" s="159"/>
      <c r="BD243" s="14"/>
      <c r="BE243" s="14"/>
      <c r="BF243" s="14"/>
      <c r="BG243" s="14"/>
      <c r="BH243" s="14"/>
      <c r="BI243" s="14"/>
      <c r="BJ243" s="14"/>
      <c r="BK243" s="14"/>
      <c r="BL243" s="14"/>
      <c r="BM243" s="14"/>
      <c r="BN243" s="14"/>
      <c r="BO243" s="14"/>
      <c r="BP243" s="14"/>
      <c r="BQ243" s="14"/>
      <c r="BR243" s="14"/>
      <c r="BS243" s="14"/>
      <c r="BT243" s="14"/>
      <c r="BU243" s="14"/>
      <c r="BV243" s="14"/>
      <c r="BW243" s="14"/>
      <c r="BX243" s="14"/>
    </row>
    <row r="244" spans="42:76">
      <c r="AP244" s="159"/>
      <c r="AR244" s="159"/>
      <c r="AT244" s="14"/>
      <c r="AV244" s="14"/>
      <c r="AX244" s="14"/>
      <c r="AZ244" s="159"/>
      <c r="BA244" s="159"/>
      <c r="BB244" s="159"/>
      <c r="BC244" s="159"/>
      <c r="BD244" s="14"/>
      <c r="BE244" s="14"/>
      <c r="BF244" s="14"/>
      <c r="BG244" s="14"/>
      <c r="BH244" s="14"/>
      <c r="BI244" s="14"/>
      <c r="BJ244" s="14"/>
      <c r="BK244" s="14"/>
      <c r="BL244" s="14"/>
      <c r="BM244" s="14"/>
      <c r="BN244" s="14"/>
      <c r="BO244" s="14"/>
      <c r="BP244" s="14"/>
      <c r="BQ244" s="14"/>
      <c r="BR244" s="14"/>
      <c r="BS244" s="14"/>
      <c r="BT244" s="14"/>
      <c r="BU244" s="14"/>
      <c r="BV244" s="14"/>
      <c r="BW244" s="14"/>
      <c r="BX244" s="14"/>
    </row>
    <row r="245" spans="42:76">
      <c r="AP245" s="159"/>
      <c r="AR245" s="159"/>
      <c r="AT245" s="14"/>
      <c r="AV245" s="14"/>
      <c r="AX245" s="14"/>
      <c r="AZ245" s="159"/>
      <c r="BA245" s="159"/>
      <c r="BB245" s="159"/>
      <c r="BC245" s="159"/>
      <c r="BD245" s="14"/>
      <c r="BE245" s="14"/>
      <c r="BF245" s="14"/>
      <c r="BG245" s="14"/>
      <c r="BH245" s="14"/>
      <c r="BI245" s="14"/>
      <c r="BJ245" s="14"/>
      <c r="BK245" s="14"/>
      <c r="BL245" s="14"/>
      <c r="BM245" s="14"/>
      <c r="BN245" s="14"/>
      <c r="BO245" s="14"/>
      <c r="BP245" s="14"/>
      <c r="BQ245" s="14"/>
      <c r="BR245" s="14"/>
      <c r="BS245" s="14"/>
      <c r="BT245" s="14"/>
      <c r="BU245" s="14"/>
      <c r="BV245" s="14"/>
      <c r="BW245" s="14"/>
      <c r="BX245" s="14"/>
    </row>
    <row r="246" spans="42:76">
      <c r="AP246" s="159"/>
      <c r="AR246" s="159"/>
      <c r="AT246" s="14"/>
      <c r="AV246" s="14"/>
      <c r="AX246" s="14"/>
      <c r="AZ246" s="159"/>
      <c r="BA246" s="159"/>
      <c r="BB246" s="159"/>
      <c r="BC246" s="159"/>
      <c r="BD246" s="14"/>
      <c r="BE246" s="14"/>
      <c r="BF246" s="14"/>
      <c r="BG246" s="14"/>
      <c r="BH246" s="14"/>
      <c r="BI246" s="14"/>
      <c r="BJ246" s="14"/>
      <c r="BK246" s="14"/>
      <c r="BL246" s="14"/>
      <c r="BM246" s="14"/>
      <c r="BN246" s="14"/>
      <c r="BO246" s="14"/>
      <c r="BP246" s="14"/>
      <c r="BQ246" s="14"/>
      <c r="BR246" s="14"/>
      <c r="BS246" s="14"/>
      <c r="BT246" s="14"/>
      <c r="BU246" s="14"/>
      <c r="BV246" s="14"/>
      <c r="BW246" s="14"/>
      <c r="BX246" s="14"/>
    </row>
    <row r="247" spans="42:76">
      <c r="AP247" s="159"/>
      <c r="AR247" s="159"/>
      <c r="AT247" s="14"/>
      <c r="AV247" s="14"/>
      <c r="AX247" s="14"/>
      <c r="AZ247" s="159"/>
      <c r="BA247" s="159"/>
      <c r="BB247" s="159"/>
      <c r="BC247" s="159"/>
      <c r="BD247" s="14"/>
      <c r="BE247" s="14"/>
      <c r="BF247" s="14"/>
      <c r="BG247" s="14"/>
      <c r="BH247" s="14"/>
      <c r="BI247" s="14"/>
      <c r="BJ247" s="14"/>
      <c r="BK247" s="14"/>
      <c r="BL247" s="14"/>
      <c r="BM247" s="14"/>
      <c r="BN247" s="14"/>
      <c r="BO247" s="14"/>
      <c r="BP247" s="14"/>
      <c r="BQ247" s="14"/>
      <c r="BR247" s="14"/>
      <c r="BS247" s="14"/>
      <c r="BT247" s="14"/>
      <c r="BU247" s="14"/>
      <c r="BV247" s="14"/>
      <c r="BW247" s="14"/>
      <c r="BX247" s="14"/>
    </row>
    <row r="248" spans="42:76">
      <c r="AP248" s="159"/>
      <c r="AR248" s="159"/>
      <c r="AT248" s="14"/>
      <c r="AV248" s="14"/>
      <c r="AX248" s="14"/>
      <c r="AZ248" s="159"/>
      <c r="BA248" s="159"/>
      <c r="BB248" s="159"/>
      <c r="BC248" s="159"/>
      <c r="BD248" s="14"/>
      <c r="BE248" s="14"/>
      <c r="BF248" s="14"/>
      <c r="BG248" s="14"/>
      <c r="BH248" s="14"/>
      <c r="BI248" s="14"/>
      <c r="BJ248" s="14"/>
      <c r="BK248" s="14"/>
      <c r="BL248" s="14"/>
      <c r="BM248" s="14"/>
      <c r="BN248" s="14"/>
      <c r="BO248" s="14"/>
      <c r="BP248" s="14"/>
      <c r="BQ248" s="14"/>
      <c r="BR248" s="14"/>
      <c r="BS248" s="14"/>
      <c r="BT248" s="14"/>
      <c r="BU248" s="14"/>
      <c r="BV248" s="14"/>
      <c r="BW248" s="14"/>
      <c r="BX248" s="14"/>
    </row>
    <row r="249" spans="42:76">
      <c r="AP249" s="159"/>
      <c r="AR249" s="159"/>
      <c r="AT249" s="14"/>
      <c r="AV249" s="14"/>
      <c r="AX249" s="14"/>
      <c r="AZ249" s="159"/>
      <c r="BA249" s="159"/>
      <c r="BB249" s="159"/>
      <c r="BC249" s="159"/>
      <c r="BD249" s="14"/>
      <c r="BE249" s="14"/>
      <c r="BF249" s="14"/>
      <c r="BG249" s="14"/>
      <c r="BH249" s="14"/>
      <c r="BI249" s="14"/>
      <c r="BJ249" s="14"/>
      <c r="BK249" s="14"/>
      <c r="BL249" s="14"/>
      <c r="BM249" s="14"/>
      <c r="BN249" s="14"/>
      <c r="BO249" s="14"/>
      <c r="BP249" s="14"/>
      <c r="BQ249" s="14"/>
      <c r="BR249" s="14"/>
      <c r="BS249" s="14"/>
      <c r="BT249" s="14"/>
      <c r="BU249" s="14"/>
      <c r="BV249" s="14"/>
      <c r="BW249" s="14"/>
      <c r="BX249" s="14"/>
    </row>
    <row r="250" spans="42:76">
      <c r="AP250" s="159"/>
      <c r="AR250" s="159"/>
      <c r="AT250" s="14"/>
      <c r="AV250" s="14"/>
      <c r="AX250" s="14"/>
      <c r="AZ250" s="159"/>
      <c r="BA250" s="159"/>
      <c r="BB250" s="159"/>
      <c r="BC250" s="159"/>
      <c r="BD250" s="14"/>
      <c r="BE250" s="14"/>
      <c r="BF250" s="14"/>
      <c r="BG250" s="14"/>
      <c r="BH250" s="14"/>
      <c r="BI250" s="14"/>
      <c r="BJ250" s="14"/>
      <c r="BK250" s="14"/>
      <c r="BL250" s="14"/>
      <c r="BM250" s="14"/>
      <c r="BN250" s="14"/>
      <c r="BO250" s="14"/>
      <c r="BP250" s="14"/>
      <c r="BQ250" s="14"/>
      <c r="BR250" s="14"/>
      <c r="BS250" s="14"/>
      <c r="BT250" s="14"/>
      <c r="BU250" s="14"/>
      <c r="BV250" s="14"/>
      <c r="BW250" s="14"/>
      <c r="BX250" s="14"/>
    </row>
    <row r="251" spans="42:76">
      <c r="AP251" s="159"/>
      <c r="AR251" s="159"/>
      <c r="AT251" s="14"/>
      <c r="AV251" s="14"/>
      <c r="AX251" s="14"/>
      <c r="AZ251" s="159"/>
      <c r="BA251" s="159"/>
      <c r="BB251" s="159"/>
      <c r="BC251" s="159"/>
      <c r="BD251" s="14"/>
      <c r="BE251" s="14"/>
      <c r="BF251" s="14"/>
      <c r="BG251" s="14"/>
      <c r="BH251" s="14"/>
      <c r="BI251" s="14"/>
      <c r="BJ251" s="14"/>
      <c r="BK251" s="14"/>
      <c r="BL251" s="14"/>
      <c r="BM251" s="14"/>
      <c r="BN251" s="14"/>
      <c r="BO251" s="14"/>
      <c r="BP251" s="14"/>
      <c r="BQ251" s="14"/>
      <c r="BR251" s="14"/>
      <c r="BS251" s="14"/>
      <c r="BT251" s="14"/>
      <c r="BU251" s="14"/>
      <c r="BV251" s="14"/>
      <c r="BW251" s="14"/>
      <c r="BX251" s="14"/>
    </row>
    <row r="252" spans="42:76">
      <c r="AP252" s="159"/>
      <c r="AR252" s="159"/>
      <c r="AT252" s="14"/>
      <c r="AV252" s="14"/>
      <c r="AX252" s="14"/>
      <c r="AZ252" s="159"/>
      <c r="BA252" s="159"/>
      <c r="BB252" s="159"/>
      <c r="BC252" s="159"/>
      <c r="BD252" s="14"/>
      <c r="BE252" s="14"/>
      <c r="BF252" s="14"/>
      <c r="BG252" s="14"/>
      <c r="BH252" s="14"/>
      <c r="BI252" s="14"/>
      <c r="BJ252" s="14"/>
      <c r="BK252" s="14"/>
      <c r="BL252" s="14"/>
      <c r="BM252" s="14"/>
      <c r="BN252" s="14"/>
      <c r="BO252" s="14"/>
      <c r="BP252" s="14"/>
      <c r="BQ252" s="14"/>
      <c r="BR252" s="14"/>
      <c r="BS252" s="14"/>
      <c r="BT252" s="14"/>
      <c r="BU252" s="14"/>
      <c r="BV252" s="14"/>
      <c r="BW252" s="14"/>
      <c r="BX252" s="14"/>
    </row>
    <row r="253" spans="42:76">
      <c r="AP253" s="159"/>
      <c r="AR253" s="159"/>
      <c r="AT253" s="14"/>
      <c r="AV253" s="14"/>
      <c r="AX253" s="14"/>
      <c r="AZ253" s="159"/>
      <c r="BA253" s="159"/>
      <c r="BB253" s="159"/>
      <c r="BC253" s="159"/>
      <c r="BD253" s="14"/>
      <c r="BE253" s="14"/>
      <c r="BF253" s="14"/>
      <c r="BG253" s="14"/>
      <c r="BH253" s="14"/>
      <c r="BI253" s="14"/>
      <c r="BJ253" s="14"/>
      <c r="BK253" s="14"/>
      <c r="BL253" s="14"/>
      <c r="BM253" s="14"/>
      <c r="BN253" s="14"/>
      <c r="BO253" s="14"/>
      <c r="BP253" s="14"/>
      <c r="BQ253" s="14"/>
      <c r="BR253" s="14"/>
      <c r="BS253" s="14"/>
      <c r="BT253" s="14"/>
      <c r="BU253" s="14"/>
      <c r="BV253" s="14"/>
      <c r="BW253" s="14"/>
      <c r="BX253" s="14"/>
    </row>
    <row r="254" spans="42:76">
      <c r="AP254" s="159"/>
      <c r="AR254" s="159"/>
      <c r="AT254" s="14"/>
      <c r="AV254" s="14"/>
      <c r="AX254" s="14"/>
      <c r="AZ254" s="159"/>
      <c r="BA254" s="159"/>
      <c r="BB254" s="159"/>
      <c r="BC254" s="159"/>
      <c r="BD254" s="14"/>
      <c r="BE254" s="14"/>
      <c r="BF254" s="14"/>
      <c r="BG254" s="14"/>
      <c r="BH254" s="14"/>
      <c r="BI254" s="14"/>
      <c r="BJ254" s="14"/>
      <c r="BK254" s="14"/>
      <c r="BL254" s="14"/>
      <c r="BM254" s="14"/>
      <c r="BN254" s="14"/>
      <c r="BO254" s="14"/>
      <c r="BP254" s="14"/>
      <c r="BQ254" s="14"/>
      <c r="BR254" s="14"/>
      <c r="BS254" s="14"/>
      <c r="BT254" s="14"/>
      <c r="BU254" s="14"/>
      <c r="BV254" s="14"/>
      <c r="BW254" s="14"/>
      <c r="BX254" s="14"/>
    </row>
    <row r="255" spans="42:76">
      <c r="AP255" s="159"/>
      <c r="AR255" s="159"/>
      <c r="AT255" s="14"/>
      <c r="AV255" s="14"/>
      <c r="AX255" s="14"/>
      <c r="AZ255" s="159"/>
      <c r="BA255" s="159"/>
      <c r="BB255" s="159"/>
      <c r="BC255" s="159"/>
      <c r="BD255" s="14"/>
      <c r="BE255" s="14"/>
      <c r="BF255" s="14"/>
      <c r="BG255" s="14"/>
      <c r="BH255" s="14"/>
      <c r="BI255" s="14"/>
      <c r="BJ255" s="14"/>
      <c r="BK255" s="14"/>
      <c r="BL255" s="14"/>
      <c r="BM255" s="14"/>
      <c r="BN255" s="14"/>
      <c r="BO255" s="14"/>
      <c r="BP255" s="14"/>
      <c r="BQ255" s="14"/>
      <c r="BR255" s="14"/>
      <c r="BS255" s="14"/>
      <c r="BT255" s="14"/>
      <c r="BU255" s="14"/>
      <c r="BV255" s="14"/>
      <c r="BW255" s="14"/>
      <c r="BX255" s="14"/>
    </row>
    <row r="256" spans="42:76">
      <c r="AP256" s="159"/>
      <c r="AR256" s="159"/>
      <c r="AT256" s="14"/>
      <c r="AV256" s="14"/>
      <c r="AX256" s="14"/>
      <c r="AZ256" s="159"/>
      <c r="BA256" s="159"/>
      <c r="BB256" s="159"/>
      <c r="BC256" s="159"/>
      <c r="BD256" s="14"/>
      <c r="BE256" s="14"/>
      <c r="BF256" s="14"/>
      <c r="BG256" s="14"/>
      <c r="BH256" s="14"/>
      <c r="BI256" s="14"/>
      <c r="BJ256" s="14"/>
      <c r="BK256" s="14"/>
      <c r="BL256" s="14"/>
      <c r="BM256" s="14"/>
      <c r="BN256" s="14"/>
      <c r="BO256" s="14"/>
      <c r="BP256" s="14"/>
      <c r="BQ256" s="14"/>
      <c r="BR256" s="14"/>
      <c r="BS256" s="14"/>
      <c r="BT256" s="14"/>
      <c r="BU256" s="14"/>
      <c r="BV256" s="14"/>
      <c r="BW256" s="14"/>
      <c r="BX256" s="14"/>
    </row>
    <row r="257" spans="42:76">
      <c r="AP257" s="159"/>
      <c r="AR257" s="159"/>
      <c r="AT257" s="14"/>
      <c r="AV257" s="14"/>
      <c r="AX257" s="14"/>
      <c r="AZ257" s="159"/>
      <c r="BA257" s="159"/>
      <c r="BB257" s="159"/>
      <c r="BC257" s="159"/>
      <c r="BD257" s="14"/>
      <c r="BE257" s="14"/>
      <c r="BF257" s="14"/>
      <c r="BG257" s="14"/>
      <c r="BH257" s="14"/>
      <c r="BI257" s="14"/>
      <c r="BJ257" s="14"/>
      <c r="BK257" s="14"/>
      <c r="BL257" s="14"/>
      <c r="BM257" s="14"/>
      <c r="BN257" s="14"/>
      <c r="BO257" s="14"/>
      <c r="BP257" s="14"/>
      <c r="BQ257" s="14"/>
      <c r="BR257" s="14"/>
      <c r="BS257" s="14"/>
      <c r="BT257" s="14"/>
      <c r="BU257" s="14"/>
      <c r="BV257" s="14"/>
      <c r="BW257" s="14"/>
      <c r="BX257" s="14"/>
    </row>
    <row r="258" spans="42:76">
      <c r="AP258" s="159"/>
      <c r="AR258" s="159"/>
      <c r="AT258" s="14"/>
      <c r="AV258" s="14"/>
      <c r="AX258" s="14"/>
      <c r="AZ258" s="159"/>
      <c r="BA258" s="159"/>
      <c r="BB258" s="159"/>
      <c r="BC258" s="159"/>
      <c r="BD258" s="14"/>
      <c r="BE258" s="14"/>
      <c r="BF258" s="14"/>
      <c r="BG258" s="14"/>
      <c r="BH258" s="14"/>
      <c r="BI258" s="14"/>
      <c r="BJ258" s="14"/>
      <c r="BK258" s="14"/>
      <c r="BL258" s="14"/>
      <c r="BM258" s="14"/>
      <c r="BN258" s="14"/>
      <c r="BO258" s="14"/>
      <c r="BP258" s="14"/>
      <c r="BQ258" s="14"/>
      <c r="BR258" s="14"/>
      <c r="BS258" s="14"/>
      <c r="BT258" s="14"/>
      <c r="BU258" s="14"/>
      <c r="BV258" s="14"/>
      <c r="BW258" s="14"/>
      <c r="BX258" s="14"/>
    </row>
    <row r="259" spans="42:76">
      <c r="AP259" s="159"/>
      <c r="AR259" s="159"/>
      <c r="AT259" s="14"/>
      <c r="AV259" s="14"/>
      <c r="AX259" s="14"/>
      <c r="AZ259" s="159"/>
      <c r="BA259" s="159"/>
      <c r="BB259" s="159"/>
      <c r="BC259" s="159"/>
      <c r="BD259" s="14"/>
      <c r="BE259" s="14"/>
      <c r="BF259" s="14"/>
      <c r="BG259" s="14"/>
      <c r="BH259" s="14"/>
      <c r="BI259" s="14"/>
      <c r="BJ259" s="14"/>
      <c r="BK259" s="14"/>
      <c r="BL259" s="14"/>
      <c r="BM259" s="14"/>
      <c r="BN259" s="14"/>
      <c r="BO259" s="14"/>
      <c r="BP259" s="14"/>
      <c r="BQ259" s="14"/>
      <c r="BR259" s="14"/>
      <c r="BS259" s="14"/>
      <c r="BT259" s="14"/>
      <c r="BU259" s="14"/>
      <c r="BV259" s="14"/>
      <c r="BW259" s="14"/>
      <c r="BX259" s="14"/>
    </row>
    <row r="260" spans="42:76">
      <c r="AP260" s="159"/>
      <c r="AR260" s="159"/>
      <c r="AT260" s="14"/>
      <c r="AV260" s="14"/>
      <c r="AX260" s="14"/>
      <c r="AZ260" s="159"/>
      <c r="BA260" s="159"/>
      <c r="BB260" s="159"/>
      <c r="BC260" s="159"/>
      <c r="BD260" s="14"/>
      <c r="BE260" s="14"/>
      <c r="BF260" s="14"/>
      <c r="BG260" s="14"/>
      <c r="BH260" s="14"/>
      <c r="BI260" s="14"/>
      <c r="BJ260" s="14"/>
      <c r="BK260" s="14"/>
      <c r="BL260" s="14"/>
      <c r="BM260" s="14"/>
      <c r="BN260" s="14"/>
      <c r="BO260" s="14"/>
      <c r="BP260" s="14"/>
      <c r="BQ260" s="14"/>
      <c r="BR260" s="14"/>
      <c r="BS260" s="14"/>
      <c r="BT260" s="14"/>
      <c r="BU260" s="14"/>
      <c r="BV260" s="14"/>
      <c r="BW260" s="14"/>
      <c r="BX260" s="14"/>
    </row>
    <row r="261" spans="42:76">
      <c r="AP261" s="159"/>
      <c r="AR261" s="159"/>
      <c r="AT261" s="14"/>
      <c r="AV261" s="14"/>
      <c r="AX261" s="14"/>
      <c r="AZ261" s="159"/>
      <c r="BA261" s="159"/>
      <c r="BB261" s="159"/>
      <c r="BC261" s="159"/>
      <c r="BD261" s="14"/>
      <c r="BE261" s="14"/>
      <c r="BF261" s="14"/>
      <c r="BG261" s="14"/>
      <c r="BH261" s="14"/>
      <c r="BI261" s="14"/>
      <c r="BJ261" s="14"/>
      <c r="BK261" s="14"/>
      <c r="BL261" s="14"/>
      <c r="BM261" s="14"/>
      <c r="BN261" s="14"/>
      <c r="BO261" s="14"/>
      <c r="BP261" s="14"/>
      <c r="BQ261" s="14"/>
      <c r="BR261" s="14"/>
      <c r="BS261" s="14"/>
      <c r="BT261" s="14"/>
      <c r="BU261" s="14"/>
      <c r="BV261" s="14"/>
      <c r="BW261" s="14"/>
      <c r="BX261" s="14"/>
    </row>
    <row r="262" spans="42:76">
      <c r="AP262" s="159"/>
      <c r="AR262" s="159"/>
      <c r="AT262" s="14"/>
      <c r="AV262" s="14"/>
      <c r="AX262" s="14"/>
      <c r="AZ262" s="159"/>
      <c r="BA262" s="159"/>
      <c r="BB262" s="159"/>
      <c r="BC262" s="159"/>
      <c r="BD262" s="14"/>
      <c r="BE262" s="14"/>
      <c r="BF262" s="14"/>
      <c r="BG262" s="14"/>
      <c r="BH262" s="14"/>
      <c r="BI262" s="14"/>
      <c r="BJ262" s="14"/>
      <c r="BK262" s="14"/>
      <c r="BL262" s="14"/>
      <c r="BM262" s="14"/>
      <c r="BN262" s="14"/>
      <c r="BO262" s="14"/>
      <c r="BP262" s="14"/>
      <c r="BQ262" s="14"/>
      <c r="BR262" s="14"/>
      <c r="BS262" s="14"/>
      <c r="BT262" s="14"/>
      <c r="BU262" s="14"/>
      <c r="BV262" s="14"/>
      <c r="BW262" s="14"/>
      <c r="BX262" s="14"/>
    </row>
    <row r="263" spans="42:76">
      <c r="AP263" s="159"/>
      <c r="AR263" s="159"/>
      <c r="AT263" s="14"/>
      <c r="AV263" s="14"/>
      <c r="AX263" s="14"/>
      <c r="AZ263" s="159"/>
      <c r="BA263" s="159"/>
      <c r="BB263" s="159"/>
      <c r="BC263" s="159"/>
      <c r="BD263" s="14"/>
      <c r="BE263" s="14"/>
      <c r="BF263" s="14"/>
      <c r="BG263" s="14"/>
      <c r="BH263" s="14"/>
      <c r="BI263" s="14"/>
      <c r="BJ263" s="14"/>
      <c r="BK263" s="14"/>
      <c r="BL263" s="14"/>
      <c r="BM263" s="14"/>
      <c r="BN263" s="14"/>
      <c r="BO263" s="14"/>
      <c r="BP263" s="14"/>
      <c r="BQ263" s="14"/>
      <c r="BR263" s="14"/>
      <c r="BS263" s="14"/>
      <c r="BT263" s="14"/>
      <c r="BU263" s="14"/>
      <c r="BV263" s="14"/>
      <c r="BW263" s="14"/>
      <c r="BX263" s="14"/>
    </row>
    <row r="264" spans="42:76">
      <c r="AP264" s="159"/>
      <c r="AR264" s="159"/>
      <c r="AT264" s="14"/>
      <c r="AV264" s="14"/>
      <c r="AX264" s="14"/>
      <c r="AZ264" s="159"/>
      <c r="BA264" s="159"/>
      <c r="BB264" s="159"/>
      <c r="BC264" s="159"/>
      <c r="BD264" s="14"/>
      <c r="BE264" s="14"/>
      <c r="BF264" s="14"/>
      <c r="BG264" s="14"/>
      <c r="BH264" s="14"/>
      <c r="BI264" s="14"/>
      <c r="BJ264" s="14"/>
      <c r="BK264" s="14"/>
      <c r="BL264" s="14"/>
      <c r="BM264" s="14"/>
      <c r="BN264" s="14"/>
      <c r="BO264" s="14"/>
      <c r="BP264" s="14"/>
      <c r="BQ264" s="14"/>
      <c r="BR264" s="14"/>
      <c r="BS264" s="14"/>
      <c r="BT264" s="14"/>
      <c r="BU264" s="14"/>
      <c r="BV264" s="14"/>
      <c r="BW264" s="14"/>
      <c r="BX264" s="14"/>
    </row>
    <row r="265" spans="42:76">
      <c r="AP265" s="159"/>
      <c r="AR265" s="159"/>
      <c r="AT265" s="14"/>
      <c r="AV265" s="14"/>
      <c r="AX265" s="14"/>
      <c r="AZ265" s="159"/>
      <c r="BA265" s="159"/>
      <c r="BB265" s="159"/>
      <c r="BC265" s="159"/>
      <c r="BD265" s="14"/>
      <c r="BE265" s="14"/>
      <c r="BF265" s="14"/>
      <c r="BG265" s="14"/>
      <c r="BH265" s="14"/>
      <c r="BI265" s="14"/>
      <c r="BJ265" s="14"/>
      <c r="BK265" s="14"/>
      <c r="BL265" s="14"/>
      <c r="BM265" s="14"/>
      <c r="BN265" s="14"/>
      <c r="BO265" s="14"/>
      <c r="BP265" s="14"/>
      <c r="BQ265" s="14"/>
      <c r="BR265" s="14"/>
      <c r="BS265" s="14"/>
      <c r="BT265" s="14"/>
      <c r="BU265" s="14"/>
      <c r="BV265" s="14"/>
      <c r="BW265" s="14"/>
      <c r="BX265" s="14"/>
    </row>
    <row r="266" spans="42:76">
      <c r="AP266" s="159"/>
      <c r="AR266" s="159"/>
      <c r="AT266" s="14"/>
      <c r="AV266" s="14"/>
      <c r="AX266" s="14"/>
      <c r="AZ266" s="159"/>
      <c r="BA266" s="159"/>
      <c r="BB266" s="159"/>
      <c r="BC266" s="159"/>
      <c r="BD266" s="14"/>
      <c r="BE266" s="14"/>
      <c r="BF266" s="14"/>
      <c r="BG266" s="14"/>
      <c r="BH266" s="14"/>
      <c r="BI266" s="14"/>
      <c r="BJ266" s="14"/>
      <c r="BK266" s="14"/>
      <c r="BL266" s="14"/>
      <c r="BM266" s="14"/>
      <c r="BN266" s="14"/>
      <c r="BO266" s="14"/>
      <c r="BP266" s="14"/>
      <c r="BQ266" s="14"/>
      <c r="BR266" s="14"/>
      <c r="BS266" s="14"/>
      <c r="BT266" s="14"/>
      <c r="BU266" s="14"/>
      <c r="BV266" s="14"/>
      <c r="BW266" s="14"/>
      <c r="BX266" s="14"/>
    </row>
    <row r="267" spans="42:76">
      <c r="AP267" s="159"/>
      <c r="AR267" s="159"/>
      <c r="AT267" s="14"/>
      <c r="AV267" s="14"/>
      <c r="AX267" s="14"/>
      <c r="AZ267" s="159"/>
      <c r="BA267" s="159"/>
      <c r="BB267" s="159"/>
      <c r="BC267" s="159"/>
      <c r="BD267" s="14"/>
      <c r="BE267" s="14"/>
      <c r="BF267" s="14"/>
      <c r="BG267" s="14"/>
      <c r="BH267" s="14"/>
      <c r="BI267" s="14"/>
      <c r="BJ267" s="14"/>
      <c r="BK267" s="14"/>
      <c r="BL267" s="14"/>
      <c r="BM267" s="14"/>
      <c r="BN267" s="14"/>
      <c r="BO267" s="14"/>
      <c r="BP267" s="14"/>
      <c r="BQ267" s="14"/>
      <c r="BR267" s="14"/>
      <c r="BS267" s="14"/>
      <c r="BT267" s="14"/>
      <c r="BU267" s="14"/>
      <c r="BV267" s="14"/>
      <c r="BW267" s="14"/>
      <c r="BX267" s="14"/>
    </row>
    <row r="268" spans="42:76">
      <c r="AP268" s="159"/>
      <c r="AR268" s="159"/>
      <c r="AT268" s="14"/>
      <c r="AV268" s="14"/>
      <c r="AX268" s="14"/>
      <c r="AZ268" s="159"/>
      <c r="BA268" s="159"/>
      <c r="BB268" s="159"/>
      <c r="BC268" s="159"/>
      <c r="BD268" s="14"/>
      <c r="BE268" s="14"/>
      <c r="BF268" s="14"/>
      <c r="BG268" s="14"/>
      <c r="BH268" s="14"/>
      <c r="BI268" s="14"/>
      <c r="BJ268" s="14"/>
      <c r="BK268" s="14"/>
      <c r="BL268" s="14"/>
      <c r="BM268" s="14"/>
      <c r="BN268" s="14"/>
      <c r="BO268" s="14"/>
      <c r="BP268" s="14"/>
      <c r="BQ268" s="14"/>
      <c r="BR268" s="14"/>
      <c r="BS268" s="14"/>
      <c r="BT268" s="14"/>
      <c r="BU268" s="14"/>
      <c r="BV268" s="14"/>
      <c r="BW268" s="14"/>
      <c r="BX268" s="14"/>
    </row>
    <row r="269" spans="42:76">
      <c r="AP269" s="159"/>
      <c r="AR269" s="159"/>
      <c r="AT269" s="14"/>
      <c r="AV269" s="14"/>
      <c r="AX269" s="14"/>
      <c r="AZ269" s="159"/>
      <c r="BA269" s="159"/>
      <c r="BB269" s="159"/>
      <c r="BC269" s="159"/>
      <c r="BD269" s="14"/>
      <c r="BE269" s="14"/>
      <c r="BF269" s="14"/>
      <c r="BG269" s="14"/>
      <c r="BH269" s="14"/>
      <c r="BI269" s="14"/>
      <c r="BJ269" s="14"/>
      <c r="BK269" s="14"/>
      <c r="BL269" s="14"/>
      <c r="BM269" s="14"/>
      <c r="BN269" s="14"/>
      <c r="BO269" s="14"/>
      <c r="BP269" s="14"/>
      <c r="BQ269" s="14"/>
      <c r="BR269" s="14"/>
      <c r="BS269" s="14"/>
      <c r="BT269" s="14"/>
      <c r="BU269" s="14"/>
      <c r="BV269" s="14"/>
      <c r="BW269" s="14"/>
      <c r="BX269" s="14"/>
    </row>
    <row r="270" spans="42:76">
      <c r="AP270" s="159"/>
      <c r="AR270" s="159"/>
      <c r="AT270" s="14"/>
      <c r="AV270" s="14"/>
      <c r="AX270" s="14"/>
      <c r="AZ270" s="159"/>
      <c r="BA270" s="159"/>
      <c r="BB270" s="159"/>
      <c r="BC270" s="159"/>
      <c r="BD270" s="14"/>
      <c r="BE270" s="14"/>
      <c r="BF270" s="14"/>
      <c r="BG270" s="14"/>
      <c r="BH270" s="14"/>
      <c r="BI270" s="14"/>
      <c r="BJ270" s="14"/>
      <c r="BK270" s="14"/>
      <c r="BL270" s="14"/>
      <c r="BM270" s="14"/>
      <c r="BN270" s="14"/>
      <c r="BO270" s="14"/>
      <c r="BP270" s="14"/>
      <c r="BQ270" s="14"/>
      <c r="BR270" s="14"/>
      <c r="BS270" s="14"/>
      <c r="BT270" s="14"/>
      <c r="BU270" s="14"/>
      <c r="BV270" s="14"/>
      <c r="BW270" s="14"/>
      <c r="BX270" s="14"/>
    </row>
    <row r="271" spans="42:76">
      <c r="AP271" s="159"/>
      <c r="AR271" s="159"/>
      <c r="AT271" s="14"/>
      <c r="AV271" s="14"/>
      <c r="AX271" s="14"/>
      <c r="AZ271" s="159"/>
      <c r="BA271" s="159"/>
      <c r="BB271" s="159"/>
      <c r="BC271" s="159"/>
      <c r="BD271" s="14"/>
      <c r="BE271" s="14"/>
      <c r="BF271" s="14"/>
      <c r="BG271" s="14"/>
      <c r="BH271" s="14"/>
      <c r="BI271" s="14"/>
      <c r="BJ271" s="14"/>
      <c r="BK271" s="14"/>
      <c r="BL271" s="14"/>
      <c r="BM271" s="14"/>
      <c r="BN271" s="14"/>
      <c r="BO271" s="14"/>
      <c r="BP271" s="14"/>
      <c r="BQ271" s="14"/>
      <c r="BR271" s="14"/>
      <c r="BS271" s="14"/>
      <c r="BT271" s="14"/>
      <c r="BU271" s="14"/>
      <c r="BV271" s="14"/>
      <c r="BW271" s="14"/>
      <c r="BX271" s="14"/>
    </row>
    <row r="272" spans="42:76">
      <c r="AP272" s="159"/>
      <c r="AR272" s="159"/>
      <c r="AT272" s="14"/>
      <c r="AV272" s="14"/>
      <c r="AX272" s="14"/>
      <c r="AZ272" s="159"/>
      <c r="BA272" s="159"/>
      <c r="BB272" s="159"/>
      <c r="BC272" s="159"/>
      <c r="BD272" s="14"/>
      <c r="BE272" s="14"/>
      <c r="BF272" s="14"/>
      <c r="BG272" s="14"/>
      <c r="BH272" s="14"/>
      <c r="BI272" s="14"/>
      <c r="BJ272" s="14"/>
      <c r="BK272" s="14"/>
      <c r="BL272" s="14"/>
      <c r="BM272" s="14"/>
      <c r="BN272" s="14"/>
      <c r="BO272" s="14"/>
      <c r="BP272" s="14"/>
      <c r="BQ272" s="14"/>
      <c r="BR272" s="14"/>
      <c r="BS272" s="14"/>
      <c r="BT272" s="14"/>
      <c r="BU272" s="14"/>
      <c r="BV272" s="14"/>
      <c r="BW272" s="14"/>
      <c r="BX272" s="14"/>
    </row>
    <row r="273" spans="34:76">
      <c r="AP273" s="159"/>
      <c r="AR273" s="159"/>
      <c r="AT273" s="14"/>
      <c r="AV273" s="14"/>
      <c r="AX273" s="14"/>
      <c r="AZ273" s="159"/>
      <c r="BA273" s="159"/>
      <c r="BB273" s="159"/>
      <c r="BC273" s="159"/>
      <c r="BD273" s="14"/>
      <c r="BE273" s="14"/>
      <c r="BF273" s="14"/>
      <c r="BG273" s="14"/>
      <c r="BH273" s="14"/>
      <c r="BI273" s="14"/>
      <c r="BJ273" s="14"/>
      <c r="BK273" s="14"/>
      <c r="BL273" s="14"/>
      <c r="BM273" s="14"/>
      <c r="BN273" s="14"/>
      <c r="BO273" s="14"/>
      <c r="BP273" s="14"/>
      <c r="BQ273" s="14"/>
      <c r="BR273" s="14"/>
      <c r="BS273" s="14"/>
      <c r="BT273" s="14"/>
      <c r="BU273" s="14"/>
      <c r="BV273" s="14"/>
      <c r="BW273" s="14"/>
      <c r="BX273" s="14"/>
    </row>
    <row r="274" spans="34:76">
      <c r="AP274" s="159"/>
      <c r="AR274" s="159"/>
      <c r="AT274" s="14"/>
      <c r="AV274" s="14"/>
      <c r="AX274" s="14"/>
      <c r="AZ274" s="159"/>
      <c r="BA274" s="159"/>
      <c r="BB274" s="159"/>
      <c r="BC274" s="159"/>
      <c r="BD274" s="14"/>
      <c r="BE274" s="14"/>
      <c r="BF274" s="14"/>
      <c r="BG274" s="14"/>
      <c r="BH274" s="14"/>
      <c r="BI274" s="14"/>
      <c r="BJ274" s="14"/>
      <c r="BK274" s="14"/>
      <c r="BL274" s="14"/>
      <c r="BM274" s="14"/>
      <c r="BN274" s="14"/>
      <c r="BO274" s="14"/>
      <c r="BP274" s="14"/>
      <c r="BQ274" s="14"/>
      <c r="BR274" s="14"/>
      <c r="BS274" s="14"/>
      <c r="BT274" s="14"/>
      <c r="BU274" s="14"/>
      <c r="BV274" s="14"/>
      <c r="BW274" s="14"/>
      <c r="BX274" s="14"/>
    </row>
    <row r="275" spans="34:76">
      <c r="AP275" s="159"/>
      <c r="AR275" s="159"/>
      <c r="AT275" s="14"/>
      <c r="AV275" s="14"/>
      <c r="AX275" s="14"/>
      <c r="AZ275" s="159"/>
      <c r="BA275" s="159"/>
      <c r="BB275" s="159"/>
      <c r="BC275" s="159"/>
      <c r="BD275" s="14"/>
      <c r="BE275" s="14"/>
      <c r="BF275" s="14"/>
      <c r="BG275" s="14"/>
      <c r="BH275" s="14"/>
      <c r="BI275" s="14"/>
      <c r="BJ275" s="14"/>
      <c r="BK275" s="14"/>
      <c r="BL275" s="14"/>
      <c r="BM275" s="14"/>
      <c r="BN275" s="14"/>
      <c r="BO275" s="14"/>
      <c r="BP275" s="14"/>
      <c r="BQ275" s="14"/>
      <c r="BR275" s="14"/>
      <c r="BS275" s="14"/>
      <c r="BT275" s="14"/>
      <c r="BU275" s="14"/>
      <c r="BV275" s="14"/>
      <c r="BW275" s="14"/>
      <c r="BX275" s="14"/>
    </row>
    <row r="276" spans="34:76">
      <c r="AP276" s="159"/>
      <c r="AR276" s="159"/>
      <c r="AT276" s="14"/>
      <c r="AV276" s="14"/>
      <c r="AX276" s="14"/>
      <c r="AZ276" s="159"/>
      <c r="BA276" s="159"/>
      <c r="BB276" s="159"/>
      <c r="BC276" s="159"/>
      <c r="BD276" s="14"/>
      <c r="BE276" s="14"/>
      <c r="BF276" s="14"/>
      <c r="BG276" s="14"/>
      <c r="BH276" s="14"/>
      <c r="BI276" s="14"/>
      <c r="BJ276" s="14"/>
      <c r="BK276" s="14"/>
      <c r="BL276" s="14"/>
      <c r="BM276" s="14"/>
      <c r="BN276" s="14"/>
      <c r="BO276" s="14"/>
      <c r="BP276" s="14"/>
      <c r="BQ276" s="14"/>
      <c r="BR276" s="14"/>
      <c r="BS276" s="14"/>
      <c r="BT276" s="14"/>
      <c r="BU276" s="14"/>
      <c r="BV276" s="14"/>
      <c r="BW276" s="14"/>
      <c r="BX276" s="14"/>
    </row>
    <row r="277" spans="34:76">
      <c r="AP277" s="159"/>
      <c r="AR277" s="159"/>
      <c r="AT277" s="14"/>
      <c r="AV277" s="14"/>
      <c r="AX277" s="14"/>
      <c r="AZ277" s="159"/>
      <c r="BA277" s="159"/>
      <c r="BB277" s="159"/>
      <c r="BC277" s="159"/>
      <c r="BD277" s="14"/>
      <c r="BE277" s="14"/>
      <c r="BF277" s="14"/>
      <c r="BG277" s="14"/>
      <c r="BH277" s="14"/>
      <c r="BI277" s="14"/>
      <c r="BJ277" s="14"/>
      <c r="BK277" s="14"/>
      <c r="BL277" s="14"/>
      <c r="BM277" s="14"/>
      <c r="BN277" s="14"/>
      <c r="BO277" s="14"/>
      <c r="BP277" s="14"/>
      <c r="BQ277" s="14"/>
      <c r="BR277" s="14"/>
      <c r="BS277" s="14"/>
      <c r="BT277" s="14"/>
      <c r="BU277" s="14"/>
      <c r="BV277" s="14"/>
      <c r="BW277" s="14"/>
      <c r="BX277" s="14"/>
    </row>
    <row r="278" spans="34:76">
      <c r="AP278" s="159"/>
      <c r="AR278" s="159"/>
      <c r="AT278" s="14"/>
      <c r="AV278" s="14"/>
      <c r="AX278" s="14"/>
      <c r="AZ278" s="159"/>
      <c r="BA278" s="159"/>
      <c r="BB278" s="159"/>
      <c r="BC278" s="159"/>
      <c r="BD278" s="14"/>
      <c r="BE278" s="14"/>
      <c r="BF278" s="14"/>
      <c r="BG278" s="14"/>
      <c r="BH278" s="14"/>
      <c r="BI278" s="14"/>
      <c r="BJ278" s="14"/>
      <c r="BK278" s="14"/>
      <c r="BL278" s="14"/>
      <c r="BM278" s="14"/>
      <c r="BN278" s="14"/>
      <c r="BO278" s="14"/>
      <c r="BP278" s="14"/>
      <c r="BQ278" s="14"/>
      <c r="BR278" s="14"/>
      <c r="BS278" s="14"/>
      <c r="BT278" s="14"/>
      <c r="BU278" s="14"/>
      <c r="BV278" s="14"/>
      <c r="BW278" s="14"/>
      <c r="BX278" s="14"/>
    </row>
    <row r="279" spans="34:76">
      <c r="AP279" s="159"/>
      <c r="AR279" s="159"/>
      <c r="AT279" s="14"/>
      <c r="AV279" s="14"/>
      <c r="AX279" s="14"/>
      <c r="AZ279" s="159"/>
      <c r="BA279" s="159"/>
      <c r="BB279" s="159"/>
      <c r="BC279" s="159"/>
      <c r="BD279" s="14"/>
      <c r="BE279" s="14"/>
      <c r="BF279" s="14"/>
      <c r="BG279" s="14"/>
      <c r="BH279" s="14"/>
      <c r="BI279" s="14"/>
      <c r="BJ279" s="14"/>
      <c r="BK279" s="14"/>
      <c r="BL279" s="14"/>
      <c r="BM279" s="14"/>
      <c r="BN279" s="14"/>
      <c r="BO279" s="14"/>
      <c r="BP279" s="14"/>
      <c r="BQ279" s="14"/>
      <c r="BR279" s="14"/>
      <c r="BS279" s="14"/>
      <c r="BT279" s="14"/>
      <c r="BU279" s="14"/>
      <c r="BV279" s="14"/>
      <c r="BW279" s="14"/>
      <c r="BX279" s="14"/>
    </row>
    <row r="280" spans="34:76">
      <c r="AP280" s="159"/>
      <c r="AR280" s="159"/>
      <c r="AT280" s="14"/>
      <c r="AV280" s="14"/>
      <c r="AX280" s="14"/>
      <c r="AZ280" s="159"/>
      <c r="BA280" s="159"/>
      <c r="BB280" s="159"/>
      <c r="BC280" s="159"/>
      <c r="BD280" s="14"/>
      <c r="BE280" s="14"/>
      <c r="BF280" s="14"/>
      <c r="BG280" s="14"/>
      <c r="BH280" s="14"/>
      <c r="BI280" s="14"/>
      <c r="BJ280" s="14"/>
      <c r="BK280" s="14"/>
      <c r="BL280" s="14"/>
      <c r="BM280" s="14"/>
      <c r="BN280" s="14"/>
      <c r="BO280" s="14"/>
      <c r="BP280" s="14"/>
      <c r="BQ280" s="14"/>
      <c r="BR280" s="14"/>
      <c r="BS280" s="14"/>
      <c r="BT280" s="14"/>
      <c r="BU280" s="14"/>
      <c r="BV280" s="14"/>
      <c r="BW280" s="14"/>
      <c r="BX280" s="14"/>
    </row>
    <row r="281" spans="34:76">
      <c r="AP281" s="159"/>
      <c r="AR281" s="159"/>
      <c r="AT281" s="14"/>
      <c r="AV281" s="14"/>
      <c r="AX281" s="14"/>
      <c r="AZ281" s="159"/>
      <c r="BA281" s="159"/>
      <c r="BB281" s="159"/>
      <c r="BC281" s="159"/>
      <c r="BD281" s="14"/>
      <c r="BE281" s="14"/>
      <c r="BF281" s="14"/>
      <c r="BG281" s="14"/>
      <c r="BH281" s="14"/>
      <c r="BI281" s="14"/>
      <c r="BJ281" s="14"/>
      <c r="BK281" s="14"/>
      <c r="BL281" s="14"/>
      <c r="BM281" s="14"/>
      <c r="BN281" s="14"/>
      <c r="BO281" s="14"/>
      <c r="BP281" s="14"/>
      <c r="BQ281" s="14"/>
      <c r="BR281" s="14"/>
      <c r="BS281" s="14"/>
      <c r="BT281" s="14"/>
      <c r="BU281" s="14"/>
      <c r="BV281" s="14"/>
      <c r="BW281" s="14"/>
      <c r="BX281" s="14"/>
    </row>
    <row r="282" spans="34:76">
      <c r="AP282" s="159"/>
      <c r="AR282" s="159"/>
      <c r="AT282" s="14"/>
      <c r="AV282" s="14"/>
      <c r="AX282" s="14"/>
      <c r="AZ282" s="159"/>
      <c r="BA282" s="159"/>
      <c r="BB282" s="159"/>
      <c r="BC282" s="159"/>
      <c r="BD282" s="14"/>
      <c r="BE282" s="14"/>
      <c r="BF282" s="14"/>
      <c r="BG282" s="14"/>
      <c r="BH282" s="14"/>
      <c r="BI282" s="14"/>
      <c r="BJ282" s="14"/>
      <c r="BK282" s="14"/>
      <c r="BL282" s="14"/>
      <c r="BM282" s="14"/>
      <c r="BN282" s="14"/>
      <c r="BO282" s="14"/>
      <c r="BP282" s="14"/>
      <c r="BQ282" s="14"/>
      <c r="BR282" s="14"/>
      <c r="BS282" s="14"/>
      <c r="BT282" s="14"/>
      <c r="BU282" s="14"/>
      <c r="BV282" s="14"/>
      <c r="BW282" s="14"/>
      <c r="BX282" s="14"/>
    </row>
    <row r="283" spans="34:76">
      <c r="AP283" s="159"/>
      <c r="AR283" s="159"/>
      <c r="AT283" s="14"/>
      <c r="AV283" s="14"/>
      <c r="AX283" s="14"/>
      <c r="AZ283" s="159"/>
      <c r="BA283" s="159"/>
      <c r="BB283" s="159"/>
      <c r="BC283" s="159"/>
      <c r="BD283" s="14"/>
      <c r="BE283" s="14"/>
      <c r="BF283" s="14"/>
      <c r="BG283" s="14"/>
      <c r="BH283" s="14"/>
      <c r="BI283" s="14"/>
      <c r="BJ283" s="14"/>
      <c r="BK283" s="14"/>
      <c r="BL283" s="14"/>
      <c r="BM283" s="14"/>
      <c r="BN283" s="14"/>
      <c r="BO283" s="14"/>
      <c r="BP283" s="14"/>
      <c r="BQ283" s="14"/>
      <c r="BR283" s="14"/>
      <c r="BS283" s="14"/>
      <c r="BT283" s="14"/>
      <c r="BU283" s="14"/>
      <c r="BV283" s="14"/>
      <c r="BW283" s="14"/>
      <c r="BX283" s="14"/>
    </row>
    <row r="284" spans="34:76">
      <c r="AP284" s="159"/>
      <c r="AR284" s="159"/>
      <c r="AT284" s="14"/>
      <c r="AV284" s="14"/>
      <c r="AX284" s="14"/>
      <c r="AZ284" s="159"/>
      <c r="BA284" s="159"/>
      <c r="BB284" s="159"/>
      <c r="BC284" s="159"/>
      <c r="BD284" s="14"/>
      <c r="BE284" s="14"/>
      <c r="BF284" s="14"/>
      <c r="BG284" s="14"/>
      <c r="BH284" s="14"/>
      <c r="BI284" s="14"/>
      <c r="BJ284" s="14"/>
      <c r="BK284" s="14"/>
      <c r="BL284" s="14"/>
      <c r="BM284" s="14"/>
      <c r="BN284" s="14"/>
      <c r="BO284" s="14"/>
      <c r="BP284" s="14"/>
      <c r="BQ284" s="14"/>
      <c r="BR284" s="14"/>
      <c r="BS284" s="14"/>
      <c r="BT284" s="14"/>
      <c r="BU284" s="14"/>
      <c r="BV284" s="14"/>
      <c r="BW284" s="14"/>
      <c r="BX284" s="14"/>
    </row>
    <row r="285" spans="34:76">
      <c r="AP285" s="159"/>
      <c r="AR285" s="159"/>
      <c r="AT285" s="14"/>
      <c r="AV285" s="14"/>
      <c r="AX285" s="14"/>
      <c r="AZ285" s="159"/>
      <c r="BA285" s="159"/>
      <c r="BB285" s="159"/>
      <c r="BC285" s="159"/>
      <c r="BD285" s="14"/>
      <c r="BE285" s="14"/>
      <c r="BF285" s="14"/>
      <c r="BG285" s="14"/>
      <c r="BH285" s="14"/>
      <c r="BI285" s="14"/>
      <c r="BJ285" s="14"/>
      <c r="BK285" s="14"/>
      <c r="BL285" s="14"/>
      <c r="BM285" s="14"/>
      <c r="BN285" s="14"/>
      <c r="BO285" s="14"/>
      <c r="BP285" s="14"/>
      <c r="BQ285" s="14"/>
      <c r="BR285" s="14"/>
      <c r="BS285" s="14"/>
      <c r="BT285" s="14"/>
      <c r="BU285" s="14"/>
      <c r="BV285" s="14"/>
      <c r="BW285" s="14"/>
      <c r="BX285" s="14"/>
    </row>
    <row r="286" spans="34:76">
      <c r="AH286" s="31"/>
      <c r="AI286" s="31"/>
      <c r="AJ286" s="31"/>
      <c r="AK286" s="31"/>
      <c r="AL286" s="31"/>
      <c r="AM286" s="31"/>
      <c r="AN286" s="77"/>
      <c r="AO286" s="77"/>
      <c r="AP286" s="160"/>
      <c r="AQ286" s="77"/>
      <c r="AR286" s="160"/>
      <c r="AS286" s="77"/>
      <c r="AT286" s="31"/>
      <c r="AU286" s="77"/>
      <c r="AV286" s="31"/>
      <c r="AW286" s="77"/>
      <c r="AX286" s="31"/>
      <c r="AY286" s="77"/>
      <c r="AZ286" s="160"/>
      <c r="BA286" s="159"/>
      <c r="BB286" s="159"/>
      <c r="BC286" s="159"/>
      <c r="BD286" s="14"/>
      <c r="BE286" s="14"/>
      <c r="BF286" s="14"/>
      <c r="BG286" s="14"/>
      <c r="BH286" s="14"/>
      <c r="BI286" s="14"/>
      <c r="BJ286" s="14"/>
      <c r="BK286" s="14"/>
      <c r="BL286" s="14"/>
      <c r="BM286" s="14"/>
      <c r="BN286" s="14"/>
      <c r="BO286" s="14"/>
      <c r="BP286" s="14"/>
      <c r="BQ286" s="14"/>
      <c r="BR286" s="14"/>
      <c r="BS286" s="14"/>
      <c r="BT286" s="14"/>
      <c r="BU286" s="14"/>
      <c r="BV286" s="14"/>
      <c r="BW286" s="14"/>
    </row>
    <row r="287" spans="34:76">
      <c r="AH287" s="35"/>
      <c r="AI287" s="35"/>
      <c r="AJ287" s="35"/>
      <c r="AK287" s="35"/>
      <c r="AL287" s="35"/>
      <c r="AM287" s="35"/>
      <c r="AN287" s="78"/>
      <c r="AO287" s="78"/>
      <c r="AP287" s="161"/>
      <c r="AQ287" s="78"/>
      <c r="AR287" s="161"/>
      <c r="AS287" s="78"/>
      <c r="AT287" s="35"/>
      <c r="AU287" s="78"/>
      <c r="AV287" s="35"/>
      <c r="AW287" s="78"/>
      <c r="AX287" s="35"/>
      <c r="AY287" s="78"/>
      <c r="AZ287" s="161"/>
      <c r="BA287" s="160"/>
      <c r="BB287" s="160"/>
      <c r="BC287" s="160"/>
      <c r="BD287" s="31"/>
      <c r="BE287" s="31"/>
      <c r="BF287" s="31"/>
      <c r="BG287" s="31"/>
      <c r="BH287" s="31"/>
      <c r="BI287" s="31"/>
    </row>
    <row r="288" spans="34:76">
      <c r="AH288" s="35"/>
      <c r="AI288" s="35"/>
      <c r="AJ288" s="35"/>
      <c r="AK288" s="35"/>
      <c r="AL288" s="35"/>
      <c r="AM288" s="35"/>
      <c r="AN288" s="78"/>
      <c r="AO288" s="78"/>
      <c r="AP288" s="161"/>
      <c r="AQ288" s="78"/>
      <c r="AR288" s="161"/>
      <c r="AS288" s="78"/>
      <c r="AT288" s="35"/>
      <c r="AU288" s="78"/>
      <c r="AV288" s="35"/>
      <c r="AW288" s="78"/>
      <c r="AX288" s="35"/>
      <c r="AY288" s="78"/>
      <c r="AZ288" s="161"/>
      <c r="BA288" s="161"/>
      <c r="BB288" s="161"/>
      <c r="BC288" s="161"/>
      <c r="BD288" s="35"/>
      <c r="BE288" s="35"/>
      <c r="BF288" s="35"/>
      <c r="BG288" s="35"/>
      <c r="BH288" s="35"/>
      <c r="BI288" s="35"/>
    </row>
    <row r="289" spans="34:61">
      <c r="AH289" s="35"/>
      <c r="AI289" s="35"/>
      <c r="AJ289" s="35"/>
      <c r="AK289" s="35"/>
      <c r="AL289" s="35"/>
      <c r="AM289" s="35"/>
      <c r="AN289" s="78"/>
      <c r="AO289" s="78"/>
      <c r="AP289" s="161"/>
      <c r="AQ289" s="78"/>
      <c r="AR289" s="161"/>
      <c r="AS289" s="78"/>
      <c r="AT289" s="35"/>
      <c r="AU289" s="78"/>
      <c r="AV289" s="35"/>
      <c r="AW289" s="78"/>
      <c r="AX289" s="35"/>
      <c r="AY289" s="78"/>
      <c r="AZ289" s="161"/>
      <c r="BA289" s="161"/>
      <c r="BB289" s="161"/>
      <c r="BC289" s="161"/>
      <c r="BD289" s="35"/>
      <c r="BE289" s="35"/>
      <c r="BF289" s="35"/>
      <c r="BG289" s="35"/>
      <c r="BH289" s="35"/>
      <c r="BI289" s="35"/>
    </row>
    <row r="290" spans="34:61">
      <c r="AH290" s="35"/>
      <c r="AI290" s="35"/>
      <c r="AJ290" s="35"/>
      <c r="AK290" s="35"/>
      <c r="AL290" s="35"/>
      <c r="AM290" s="35"/>
      <c r="AN290" s="78"/>
      <c r="AO290" s="78"/>
      <c r="AP290" s="161"/>
      <c r="AQ290" s="78"/>
      <c r="AR290" s="161"/>
      <c r="AS290" s="78"/>
      <c r="AT290" s="35"/>
      <c r="AU290" s="78"/>
      <c r="AV290" s="35"/>
      <c r="AW290" s="78"/>
      <c r="AX290" s="35"/>
      <c r="AY290" s="78"/>
      <c r="AZ290" s="161"/>
      <c r="BA290" s="161"/>
      <c r="BB290" s="161"/>
      <c r="BC290" s="161"/>
      <c r="BD290" s="35"/>
      <c r="BE290" s="35"/>
      <c r="BF290" s="35"/>
      <c r="BG290" s="35"/>
      <c r="BH290" s="35"/>
      <c r="BI290" s="35"/>
    </row>
    <row r="291" spans="34:61">
      <c r="AH291" s="35"/>
      <c r="AI291" s="35"/>
      <c r="AJ291" s="35"/>
      <c r="AK291" s="35"/>
      <c r="AL291" s="35"/>
      <c r="AM291" s="35"/>
      <c r="AN291" s="78"/>
      <c r="AO291" s="78"/>
      <c r="AP291" s="161"/>
      <c r="AQ291" s="78"/>
      <c r="AR291" s="161"/>
      <c r="AS291" s="78"/>
      <c r="AT291" s="35"/>
      <c r="AU291" s="78"/>
      <c r="AV291" s="35"/>
      <c r="AW291" s="78"/>
      <c r="AX291" s="35"/>
      <c r="AY291" s="78"/>
      <c r="AZ291" s="161"/>
      <c r="BA291" s="161"/>
      <c r="BB291" s="161"/>
      <c r="BC291" s="161"/>
      <c r="BD291" s="35"/>
      <c r="BE291" s="35"/>
      <c r="BF291" s="35"/>
      <c r="BG291" s="35"/>
      <c r="BH291" s="35"/>
      <c r="BI291" s="35"/>
    </row>
    <row r="292" spans="34:61">
      <c r="AH292" s="35"/>
      <c r="AI292" s="35"/>
      <c r="AJ292" s="35"/>
      <c r="AK292" s="35"/>
      <c r="AL292" s="35"/>
      <c r="AM292" s="35"/>
      <c r="AN292" s="78"/>
      <c r="AO292" s="78"/>
      <c r="AP292" s="161"/>
      <c r="AQ292" s="78"/>
      <c r="AR292" s="161"/>
      <c r="AS292" s="78"/>
      <c r="AT292" s="35"/>
      <c r="AU292" s="78"/>
      <c r="AV292" s="35"/>
      <c r="AW292" s="78"/>
      <c r="AX292" s="35"/>
      <c r="AY292" s="78"/>
      <c r="AZ292" s="161"/>
      <c r="BA292" s="161"/>
      <c r="BB292" s="161"/>
      <c r="BC292" s="161"/>
      <c r="BD292" s="35"/>
      <c r="BE292" s="35"/>
      <c r="BF292" s="35"/>
      <c r="BG292" s="35"/>
      <c r="BH292" s="35"/>
      <c r="BI292" s="35"/>
    </row>
    <row r="293" spans="34:61">
      <c r="AH293" s="35"/>
      <c r="AI293" s="35"/>
      <c r="AJ293" s="35"/>
      <c r="AK293" s="35"/>
      <c r="AL293" s="35"/>
      <c r="AM293" s="35"/>
      <c r="AN293" s="78"/>
      <c r="AO293" s="78"/>
      <c r="AP293" s="161"/>
      <c r="AQ293" s="78"/>
      <c r="AR293" s="161"/>
      <c r="AS293" s="78"/>
      <c r="AT293" s="35"/>
      <c r="AU293" s="78"/>
      <c r="AV293" s="35"/>
      <c r="AW293" s="78"/>
      <c r="AX293" s="35"/>
      <c r="AY293" s="78"/>
      <c r="AZ293" s="161"/>
      <c r="BA293" s="161"/>
      <c r="BB293" s="161"/>
      <c r="BC293" s="161"/>
      <c r="BD293" s="35"/>
      <c r="BE293" s="35"/>
      <c r="BF293" s="35"/>
      <c r="BG293" s="35"/>
      <c r="BH293" s="35"/>
      <c r="BI293" s="35"/>
    </row>
    <row r="294" spans="34:61">
      <c r="AH294" s="35"/>
      <c r="AI294" s="35"/>
      <c r="AJ294" s="35"/>
      <c r="AK294" s="35"/>
      <c r="AL294" s="35"/>
      <c r="AM294" s="35"/>
      <c r="AN294" s="78"/>
      <c r="AO294" s="78"/>
      <c r="AP294" s="161"/>
      <c r="AQ294" s="78"/>
      <c r="AR294" s="161"/>
      <c r="AS294" s="78"/>
      <c r="AT294" s="35"/>
      <c r="AU294" s="78"/>
      <c r="AV294" s="35"/>
      <c r="AW294" s="78"/>
      <c r="AX294" s="35"/>
      <c r="AY294" s="78"/>
      <c r="AZ294" s="161"/>
      <c r="BA294" s="161"/>
      <c r="BB294" s="161"/>
      <c r="BC294" s="161"/>
      <c r="BD294" s="35"/>
      <c r="BE294" s="35"/>
      <c r="BF294" s="35"/>
      <c r="BG294" s="35"/>
      <c r="BH294" s="35"/>
      <c r="BI294" s="35"/>
    </row>
    <row r="295" spans="34:61">
      <c r="AH295" s="35"/>
      <c r="AI295" s="35"/>
      <c r="AJ295" s="35"/>
      <c r="AK295" s="35"/>
      <c r="AL295" s="35"/>
      <c r="AM295" s="35"/>
      <c r="AN295" s="78"/>
      <c r="AO295" s="78"/>
      <c r="AP295" s="161"/>
      <c r="AQ295" s="78"/>
      <c r="AR295" s="161"/>
      <c r="AS295" s="78"/>
      <c r="AT295" s="35"/>
      <c r="AU295" s="78"/>
      <c r="AV295" s="35"/>
      <c r="AW295" s="78"/>
      <c r="AX295" s="35"/>
      <c r="AY295" s="78"/>
      <c r="AZ295" s="161"/>
      <c r="BA295" s="161"/>
      <c r="BB295" s="161"/>
      <c r="BC295" s="161"/>
      <c r="BD295" s="35"/>
      <c r="BE295" s="35"/>
      <c r="BF295" s="35"/>
      <c r="BG295" s="35"/>
      <c r="BH295" s="35"/>
      <c r="BI295" s="35"/>
    </row>
    <row r="296" spans="34:61">
      <c r="AH296" s="35"/>
      <c r="AI296" s="35"/>
      <c r="AJ296" s="35"/>
      <c r="AK296" s="35"/>
      <c r="AL296" s="35"/>
      <c r="AM296" s="35"/>
      <c r="AN296" s="78"/>
      <c r="AO296" s="78"/>
      <c r="AP296" s="161"/>
      <c r="AQ296" s="78"/>
      <c r="AR296" s="161"/>
      <c r="AS296" s="78"/>
      <c r="AT296" s="35"/>
      <c r="AU296" s="78"/>
      <c r="AV296" s="35"/>
      <c r="AW296" s="78"/>
      <c r="AX296" s="35"/>
      <c r="AY296" s="78"/>
      <c r="AZ296" s="161"/>
      <c r="BA296" s="161"/>
      <c r="BB296" s="161"/>
      <c r="BC296" s="161"/>
      <c r="BD296" s="35"/>
      <c r="BE296" s="35"/>
      <c r="BF296" s="35"/>
      <c r="BG296" s="35"/>
      <c r="BH296" s="35"/>
      <c r="BI296" s="35"/>
    </row>
    <row r="297" spans="34:61">
      <c r="AH297" s="35"/>
      <c r="AI297" s="35"/>
      <c r="AJ297" s="35"/>
      <c r="AK297" s="35"/>
      <c r="AL297" s="35"/>
      <c r="AM297" s="35"/>
      <c r="AN297" s="78"/>
      <c r="AO297" s="78"/>
      <c r="AP297" s="161"/>
      <c r="AQ297" s="78"/>
      <c r="AR297" s="161"/>
      <c r="AS297" s="78"/>
      <c r="AT297" s="35"/>
      <c r="AU297" s="78"/>
      <c r="AV297" s="35"/>
      <c r="AW297" s="78"/>
      <c r="AX297" s="35"/>
      <c r="AY297" s="78"/>
      <c r="AZ297" s="161"/>
      <c r="BA297" s="161"/>
      <c r="BB297" s="161"/>
      <c r="BC297" s="161"/>
      <c r="BD297" s="35"/>
      <c r="BE297" s="35"/>
      <c r="BF297" s="35"/>
      <c r="BG297" s="35"/>
      <c r="BH297" s="35"/>
      <c r="BI297" s="35"/>
    </row>
    <row r="298" spans="34:61">
      <c r="AH298" s="35"/>
      <c r="AI298" s="35"/>
      <c r="AJ298" s="35"/>
      <c r="AK298" s="35"/>
      <c r="AL298" s="35"/>
      <c r="AM298" s="35"/>
      <c r="AN298" s="78"/>
      <c r="AO298" s="78"/>
      <c r="AP298" s="161"/>
      <c r="AQ298" s="78"/>
      <c r="AR298" s="161"/>
      <c r="AS298" s="78"/>
      <c r="AT298" s="35"/>
      <c r="AU298" s="78"/>
      <c r="AV298" s="35"/>
      <c r="AW298" s="78"/>
      <c r="AX298" s="35"/>
      <c r="AY298" s="78"/>
      <c r="AZ298" s="161"/>
      <c r="BA298" s="161"/>
      <c r="BB298" s="161"/>
      <c r="BC298" s="161"/>
      <c r="BD298" s="35"/>
      <c r="BE298" s="35"/>
      <c r="BF298" s="35"/>
      <c r="BG298" s="35"/>
      <c r="BH298" s="35"/>
      <c r="BI298" s="35"/>
    </row>
    <row r="299" spans="34:61">
      <c r="AH299" s="35"/>
      <c r="AI299" s="35"/>
      <c r="AJ299" s="35"/>
      <c r="AK299" s="35"/>
      <c r="AL299" s="35"/>
      <c r="AM299" s="35"/>
      <c r="AN299" s="78"/>
      <c r="AO299" s="78"/>
      <c r="AP299" s="161"/>
      <c r="AQ299" s="78"/>
      <c r="AR299" s="161"/>
      <c r="AS299" s="78"/>
      <c r="AT299" s="35"/>
      <c r="AU299" s="78"/>
      <c r="AV299" s="35"/>
      <c r="AW299" s="78"/>
      <c r="AX299" s="35"/>
      <c r="AY299" s="78"/>
      <c r="AZ299" s="161"/>
      <c r="BA299" s="161"/>
      <c r="BB299" s="161"/>
      <c r="BC299" s="161"/>
      <c r="BD299" s="35"/>
      <c r="BE299" s="35"/>
      <c r="BF299" s="35"/>
      <c r="BG299" s="35"/>
      <c r="BH299" s="35"/>
      <c r="BI299" s="35"/>
    </row>
    <row r="300" spans="34:61">
      <c r="AH300" s="35"/>
      <c r="AI300" s="35"/>
      <c r="AJ300" s="35"/>
      <c r="AK300" s="35"/>
      <c r="AL300" s="35"/>
      <c r="AM300" s="35"/>
      <c r="AN300" s="78"/>
      <c r="AO300" s="78"/>
      <c r="AP300" s="161"/>
      <c r="AQ300" s="78"/>
      <c r="AR300" s="161"/>
      <c r="AS300" s="78"/>
      <c r="AT300" s="35"/>
      <c r="AU300" s="78"/>
      <c r="AV300" s="35"/>
      <c r="AW300" s="78"/>
      <c r="AX300" s="35"/>
      <c r="AY300" s="78"/>
      <c r="AZ300" s="161"/>
      <c r="BA300" s="161"/>
      <c r="BB300" s="161"/>
      <c r="BC300" s="161"/>
      <c r="BD300" s="35"/>
      <c r="BE300" s="35"/>
      <c r="BF300" s="35"/>
      <c r="BG300" s="35"/>
      <c r="BH300" s="35"/>
      <c r="BI300" s="35"/>
    </row>
    <row r="301" spans="34:61">
      <c r="AH301" s="35"/>
      <c r="AI301" s="35"/>
      <c r="AJ301" s="35"/>
      <c r="AK301" s="35"/>
      <c r="AL301" s="35"/>
      <c r="AM301" s="35"/>
      <c r="AN301" s="78"/>
      <c r="AO301" s="78"/>
      <c r="AP301" s="161"/>
      <c r="AQ301" s="78"/>
      <c r="AR301" s="161"/>
      <c r="AS301" s="78"/>
      <c r="AT301" s="35"/>
      <c r="AU301" s="78"/>
      <c r="AV301" s="35"/>
      <c r="AW301" s="78"/>
      <c r="AX301" s="35"/>
      <c r="AY301" s="78"/>
      <c r="AZ301" s="161"/>
      <c r="BA301" s="161"/>
      <c r="BB301" s="161"/>
      <c r="BC301" s="161"/>
      <c r="BD301" s="35"/>
      <c r="BE301" s="35"/>
      <c r="BF301" s="35"/>
      <c r="BG301" s="35"/>
      <c r="BH301" s="35"/>
      <c r="BI301" s="35"/>
    </row>
    <row r="302" spans="34:61">
      <c r="AH302" s="35"/>
      <c r="AI302" s="35"/>
      <c r="AJ302" s="35"/>
      <c r="AK302" s="35"/>
      <c r="AL302" s="35"/>
      <c r="AM302" s="35"/>
      <c r="AN302" s="78"/>
      <c r="AO302" s="78"/>
      <c r="AP302" s="161"/>
      <c r="AQ302" s="78"/>
      <c r="AR302" s="161"/>
      <c r="AS302" s="78"/>
      <c r="AT302" s="35"/>
      <c r="AU302" s="78"/>
      <c r="AV302" s="35"/>
      <c r="AW302" s="78"/>
      <c r="AX302" s="35"/>
      <c r="AY302" s="78"/>
      <c r="AZ302" s="161"/>
      <c r="BA302" s="161"/>
      <c r="BB302" s="161"/>
      <c r="BC302" s="161"/>
      <c r="BD302" s="35"/>
      <c r="BE302" s="35"/>
      <c r="BF302" s="35"/>
      <c r="BG302" s="35"/>
      <c r="BH302" s="35"/>
      <c r="BI302" s="35"/>
    </row>
    <row r="303" spans="34:61">
      <c r="AH303" s="35"/>
      <c r="AI303" s="35"/>
      <c r="AJ303" s="35"/>
      <c r="AK303" s="35"/>
      <c r="AL303" s="35"/>
      <c r="AM303" s="35"/>
      <c r="AN303" s="78"/>
      <c r="AO303" s="78"/>
      <c r="AP303" s="161"/>
      <c r="AQ303" s="78"/>
      <c r="AR303" s="161"/>
      <c r="AS303" s="78"/>
      <c r="AT303" s="35"/>
      <c r="AU303" s="78"/>
      <c r="AV303" s="35"/>
      <c r="AW303" s="78"/>
      <c r="AX303" s="35"/>
      <c r="AY303" s="78"/>
      <c r="AZ303" s="161"/>
      <c r="BA303" s="161"/>
      <c r="BB303" s="161"/>
      <c r="BC303" s="161"/>
      <c r="BD303" s="35"/>
      <c r="BE303" s="35"/>
      <c r="BF303" s="35"/>
      <c r="BG303" s="35"/>
      <c r="BH303" s="35"/>
      <c r="BI303" s="35"/>
    </row>
    <row r="304" spans="34:61">
      <c r="AH304" s="35"/>
      <c r="AI304" s="35"/>
      <c r="AJ304" s="35"/>
      <c r="AK304" s="35"/>
      <c r="AL304" s="35"/>
      <c r="AM304" s="35"/>
      <c r="AN304" s="78"/>
      <c r="AO304" s="78"/>
      <c r="AP304" s="161"/>
      <c r="AQ304" s="78"/>
      <c r="AR304" s="161"/>
      <c r="AS304" s="78"/>
      <c r="AT304" s="35"/>
      <c r="AU304" s="78"/>
      <c r="AV304" s="35"/>
      <c r="AW304" s="78"/>
      <c r="AX304" s="35"/>
      <c r="AY304" s="78"/>
      <c r="AZ304" s="161"/>
      <c r="BA304" s="161"/>
      <c r="BB304" s="161"/>
      <c r="BC304" s="161"/>
      <c r="BD304" s="35"/>
      <c r="BE304" s="35"/>
      <c r="BF304" s="35"/>
      <c r="BG304" s="35"/>
      <c r="BH304" s="35"/>
      <c r="BI304" s="35"/>
    </row>
    <row r="305" spans="34:61">
      <c r="AH305" s="35"/>
      <c r="AI305" s="35"/>
      <c r="AJ305" s="35"/>
      <c r="AK305" s="35"/>
      <c r="AL305" s="35"/>
      <c r="AM305" s="35"/>
      <c r="AN305" s="78"/>
      <c r="AO305" s="78"/>
      <c r="AP305" s="161"/>
      <c r="AQ305" s="78"/>
      <c r="AR305" s="161"/>
      <c r="AS305" s="78"/>
      <c r="AT305" s="35"/>
      <c r="AU305" s="78"/>
      <c r="AV305" s="35"/>
      <c r="AW305" s="78"/>
      <c r="AX305" s="35"/>
      <c r="AY305" s="78"/>
      <c r="AZ305" s="161"/>
      <c r="BA305" s="161"/>
      <c r="BB305" s="161"/>
      <c r="BC305" s="161"/>
      <c r="BD305" s="35"/>
      <c r="BE305" s="35"/>
      <c r="BF305" s="35"/>
      <c r="BG305" s="35"/>
      <c r="BH305" s="35"/>
      <c r="BI305" s="35"/>
    </row>
    <row r="306" spans="34:61">
      <c r="AH306" s="35"/>
      <c r="AI306" s="35"/>
      <c r="AJ306" s="35"/>
      <c r="AK306" s="35"/>
      <c r="AL306" s="35"/>
      <c r="AM306" s="35"/>
      <c r="AN306" s="78"/>
      <c r="AO306" s="78"/>
      <c r="AP306" s="161"/>
      <c r="AQ306" s="78"/>
      <c r="AR306" s="161"/>
      <c r="AS306" s="78"/>
      <c r="AT306" s="35"/>
      <c r="AU306" s="78"/>
      <c r="AV306" s="35"/>
      <c r="AW306" s="78"/>
      <c r="AX306" s="35"/>
      <c r="AY306" s="78"/>
      <c r="AZ306" s="161"/>
      <c r="BA306" s="161"/>
      <c r="BB306" s="161"/>
      <c r="BC306" s="161"/>
      <c r="BD306" s="35"/>
      <c r="BE306" s="35"/>
      <c r="BF306" s="35"/>
      <c r="BG306" s="35"/>
      <c r="BH306" s="35"/>
      <c r="BI306" s="35"/>
    </row>
    <row r="307" spans="34:61">
      <c r="AH307" s="35"/>
      <c r="AI307" s="35"/>
      <c r="AJ307" s="35"/>
      <c r="AK307" s="35"/>
      <c r="AL307" s="35"/>
      <c r="AM307" s="35"/>
      <c r="AN307" s="78"/>
      <c r="AO307" s="78"/>
      <c r="AP307" s="161"/>
      <c r="AQ307" s="78"/>
      <c r="AR307" s="161"/>
      <c r="AS307" s="78"/>
      <c r="AT307" s="35"/>
      <c r="AU307" s="78"/>
      <c r="AV307" s="35"/>
      <c r="AW307" s="78"/>
      <c r="AX307" s="35"/>
      <c r="AY307" s="78"/>
      <c r="AZ307" s="161"/>
      <c r="BA307" s="161"/>
      <c r="BB307" s="161"/>
      <c r="BC307" s="161"/>
      <c r="BD307" s="35"/>
      <c r="BE307" s="35"/>
      <c r="BF307" s="35"/>
      <c r="BG307" s="35"/>
      <c r="BH307" s="35"/>
      <c r="BI307" s="35"/>
    </row>
    <row r="308" spans="34:61">
      <c r="AH308" s="35"/>
      <c r="AI308" s="35"/>
      <c r="AJ308" s="35"/>
      <c r="AK308" s="35"/>
      <c r="AL308" s="35"/>
      <c r="AM308" s="35"/>
      <c r="AN308" s="78"/>
      <c r="AO308" s="78"/>
      <c r="AP308" s="161"/>
      <c r="AQ308" s="78"/>
      <c r="AR308" s="161"/>
      <c r="AS308" s="78"/>
      <c r="AT308" s="35"/>
      <c r="AU308" s="78"/>
      <c r="AV308" s="35"/>
      <c r="AW308" s="78"/>
      <c r="AX308" s="35"/>
      <c r="AY308" s="78"/>
      <c r="AZ308" s="161"/>
      <c r="BA308" s="161"/>
      <c r="BB308" s="161"/>
      <c r="BC308" s="161"/>
      <c r="BD308" s="35"/>
      <c r="BE308" s="35"/>
      <c r="BF308" s="35"/>
      <c r="BG308" s="35"/>
      <c r="BH308" s="35"/>
      <c r="BI308" s="35"/>
    </row>
    <row r="309" spans="34:61">
      <c r="AH309" s="35"/>
      <c r="AI309" s="35"/>
      <c r="AJ309" s="35"/>
      <c r="AK309" s="35"/>
      <c r="AL309" s="35"/>
      <c r="AM309" s="35"/>
      <c r="AN309" s="78"/>
      <c r="AO309" s="78"/>
      <c r="AP309" s="161"/>
      <c r="AQ309" s="78"/>
      <c r="AR309" s="161"/>
      <c r="AS309" s="78"/>
      <c r="AT309" s="35"/>
      <c r="AU309" s="78"/>
      <c r="AV309" s="35"/>
      <c r="AW309" s="78"/>
      <c r="AX309" s="35"/>
      <c r="AY309" s="78"/>
      <c r="AZ309" s="161"/>
      <c r="BA309" s="161"/>
      <c r="BB309" s="161"/>
      <c r="BC309" s="161"/>
      <c r="BD309" s="35"/>
      <c r="BE309" s="35"/>
      <c r="BF309" s="35"/>
      <c r="BG309" s="35"/>
      <c r="BH309" s="35"/>
      <c r="BI309" s="35"/>
    </row>
    <row r="310" spans="34:61">
      <c r="AH310" s="35"/>
      <c r="AI310" s="35"/>
      <c r="AJ310" s="35"/>
      <c r="AK310" s="35"/>
      <c r="AL310" s="35"/>
      <c r="AM310" s="35"/>
      <c r="AN310" s="78"/>
      <c r="AO310" s="78"/>
      <c r="AP310" s="161"/>
      <c r="AQ310" s="78"/>
      <c r="AR310" s="161"/>
      <c r="AS310" s="78"/>
      <c r="AT310" s="35"/>
      <c r="AU310" s="78"/>
      <c r="AV310" s="35"/>
      <c r="AW310" s="78"/>
      <c r="AX310" s="35"/>
      <c r="AY310" s="78"/>
      <c r="AZ310" s="161"/>
      <c r="BA310" s="161"/>
      <c r="BB310" s="161"/>
      <c r="BC310" s="161"/>
      <c r="BD310" s="35"/>
      <c r="BE310" s="35"/>
      <c r="BF310" s="35"/>
      <c r="BG310" s="35"/>
      <c r="BH310" s="35"/>
      <c r="BI310" s="35"/>
    </row>
    <row r="311" spans="34:61">
      <c r="AH311" s="35"/>
      <c r="AI311" s="35"/>
      <c r="AJ311" s="35"/>
      <c r="AK311" s="35"/>
      <c r="AL311" s="35"/>
      <c r="AM311" s="35"/>
      <c r="AN311" s="78"/>
      <c r="AO311" s="78"/>
      <c r="AP311" s="161"/>
      <c r="AQ311" s="78"/>
      <c r="AR311" s="161"/>
      <c r="AS311" s="78"/>
      <c r="AT311" s="35"/>
      <c r="AU311" s="78"/>
      <c r="AV311" s="35"/>
      <c r="AW311" s="78"/>
      <c r="AX311" s="35"/>
      <c r="AY311" s="78"/>
      <c r="AZ311" s="161"/>
      <c r="BA311" s="161"/>
      <c r="BB311" s="161"/>
      <c r="BC311" s="161"/>
      <c r="BD311" s="35"/>
      <c r="BE311" s="35"/>
      <c r="BF311" s="35"/>
      <c r="BG311" s="35"/>
      <c r="BH311" s="35"/>
      <c r="BI311" s="35"/>
    </row>
    <row r="312" spans="34:61">
      <c r="AH312" s="35"/>
      <c r="AI312" s="35"/>
      <c r="AJ312" s="35"/>
      <c r="AK312" s="35"/>
      <c r="AL312" s="35"/>
      <c r="AM312" s="35"/>
      <c r="AN312" s="78"/>
      <c r="AO312" s="78"/>
      <c r="AP312" s="161"/>
      <c r="AQ312" s="78"/>
      <c r="AR312" s="161"/>
      <c r="AS312" s="78"/>
      <c r="AT312" s="35"/>
      <c r="AU312" s="78"/>
      <c r="AV312" s="35"/>
      <c r="AW312" s="78"/>
      <c r="AX312" s="35"/>
      <c r="AY312" s="78"/>
      <c r="AZ312" s="161"/>
      <c r="BA312" s="161"/>
      <c r="BB312" s="161"/>
      <c r="BC312" s="161"/>
      <c r="BD312" s="35"/>
      <c r="BE312" s="35"/>
      <c r="BF312" s="35"/>
      <c r="BG312" s="35"/>
      <c r="BH312" s="35"/>
      <c r="BI312" s="35"/>
    </row>
    <row r="313" spans="34:61">
      <c r="AH313" s="35"/>
      <c r="AI313" s="35"/>
      <c r="AJ313" s="35"/>
      <c r="AK313" s="35"/>
      <c r="AL313" s="35"/>
      <c r="AM313" s="35"/>
      <c r="AN313" s="78"/>
      <c r="AO313" s="78"/>
      <c r="AP313" s="161"/>
      <c r="AQ313" s="78"/>
      <c r="AR313" s="161"/>
      <c r="AS313" s="78"/>
      <c r="AT313" s="35"/>
      <c r="AU313" s="78"/>
      <c r="AV313" s="35"/>
      <c r="AW313" s="78"/>
      <c r="AX313" s="35"/>
      <c r="AY313" s="78"/>
      <c r="AZ313" s="161"/>
      <c r="BA313" s="161"/>
      <c r="BB313" s="161"/>
      <c r="BC313" s="161"/>
      <c r="BD313" s="35"/>
      <c r="BE313" s="35"/>
      <c r="BF313" s="35"/>
      <c r="BG313" s="35"/>
      <c r="BH313" s="35"/>
      <c r="BI313" s="35"/>
    </row>
    <row r="314" spans="34:61">
      <c r="AH314" s="35"/>
      <c r="AI314" s="35"/>
      <c r="AJ314" s="35"/>
      <c r="AK314" s="35"/>
      <c r="AL314" s="35"/>
      <c r="AM314" s="35"/>
      <c r="AN314" s="78"/>
      <c r="AO314" s="78"/>
      <c r="AP314" s="161"/>
      <c r="AQ314" s="78"/>
      <c r="AR314" s="161"/>
      <c r="AS314" s="78"/>
      <c r="AT314" s="35"/>
      <c r="AU314" s="78"/>
      <c r="AV314" s="35"/>
      <c r="AW314" s="78"/>
      <c r="AX314" s="35"/>
      <c r="AY314" s="78"/>
      <c r="AZ314" s="161"/>
      <c r="BA314" s="161"/>
      <c r="BB314" s="161"/>
      <c r="BC314" s="161"/>
      <c r="BD314" s="35"/>
      <c r="BE314" s="35"/>
      <c r="BF314" s="35"/>
      <c r="BG314" s="35"/>
      <c r="BH314" s="35"/>
      <c r="BI314" s="35"/>
    </row>
    <row r="315" spans="34:61">
      <c r="AH315" s="35"/>
      <c r="AI315" s="35"/>
      <c r="AJ315" s="35"/>
      <c r="AK315" s="35"/>
      <c r="AL315" s="35"/>
      <c r="AM315" s="35"/>
      <c r="AN315" s="78"/>
      <c r="AO315" s="78"/>
      <c r="AP315" s="161"/>
      <c r="AQ315" s="78"/>
      <c r="AR315" s="161"/>
      <c r="AS315" s="78"/>
      <c r="AT315" s="35"/>
      <c r="AU315" s="78"/>
      <c r="AV315" s="35"/>
      <c r="AW315" s="78"/>
      <c r="AX315" s="35"/>
      <c r="AY315" s="78"/>
      <c r="AZ315" s="161"/>
      <c r="BA315" s="161"/>
      <c r="BB315" s="161"/>
      <c r="BC315" s="161"/>
      <c r="BD315" s="35"/>
      <c r="BE315" s="35"/>
      <c r="BF315" s="35"/>
      <c r="BG315" s="35"/>
      <c r="BH315" s="35"/>
      <c r="BI315" s="35"/>
    </row>
    <row r="316" spans="34:61">
      <c r="AH316" s="35"/>
      <c r="AI316" s="35"/>
      <c r="AJ316" s="35"/>
      <c r="AK316" s="35"/>
      <c r="AL316" s="35"/>
      <c r="AM316" s="35"/>
      <c r="AN316" s="78"/>
      <c r="AO316" s="78"/>
      <c r="AP316" s="161"/>
      <c r="AQ316" s="78"/>
      <c r="AR316" s="161"/>
      <c r="AS316" s="78"/>
      <c r="AT316" s="35"/>
      <c r="AU316" s="78"/>
      <c r="AV316" s="35"/>
      <c r="AW316" s="78"/>
      <c r="AX316" s="35"/>
      <c r="AY316" s="78"/>
      <c r="AZ316" s="161"/>
      <c r="BA316" s="161"/>
      <c r="BB316" s="161"/>
      <c r="BC316" s="161"/>
      <c r="BD316" s="35"/>
      <c r="BE316" s="35"/>
      <c r="BF316" s="35"/>
      <c r="BG316" s="35"/>
      <c r="BH316" s="35"/>
      <c r="BI316" s="35"/>
    </row>
    <row r="317" spans="34:61">
      <c r="AH317" s="35"/>
      <c r="AI317" s="35"/>
      <c r="AJ317" s="35"/>
      <c r="AK317" s="35"/>
      <c r="AL317" s="35"/>
      <c r="AM317" s="35"/>
      <c r="AN317" s="78"/>
      <c r="AO317" s="78"/>
      <c r="AP317" s="161"/>
      <c r="AQ317" s="78"/>
      <c r="AR317" s="161"/>
      <c r="AS317" s="78"/>
      <c r="AT317" s="35"/>
      <c r="AU317" s="78"/>
      <c r="AV317" s="35"/>
      <c r="AW317" s="78"/>
      <c r="AX317" s="35"/>
      <c r="AY317" s="78"/>
      <c r="AZ317" s="161"/>
      <c r="BA317" s="161"/>
      <c r="BB317" s="161"/>
      <c r="BC317" s="161"/>
      <c r="BD317" s="35"/>
      <c r="BE317" s="35"/>
      <c r="BF317" s="35"/>
      <c r="BG317" s="35"/>
      <c r="BH317" s="35"/>
      <c r="BI317" s="35"/>
    </row>
    <row r="318" spans="34:61">
      <c r="AH318" s="35"/>
      <c r="AI318" s="35"/>
      <c r="AJ318" s="35"/>
      <c r="AK318" s="35"/>
      <c r="AL318" s="35"/>
      <c r="AM318" s="35"/>
      <c r="AN318" s="78"/>
      <c r="AO318" s="78"/>
      <c r="AP318" s="161"/>
      <c r="AQ318" s="78"/>
      <c r="AR318" s="161"/>
      <c r="AS318" s="78"/>
      <c r="AT318" s="35"/>
      <c r="AU318" s="78"/>
      <c r="AV318" s="35"/>
      <c r="AW318" s="78"/>
      <c r="AX318" s="35"/>
      <c r="AY318" s="78"/>
      <c r="AZ318" s="161"/>
      <c r="BA318" s="161"/>
      <c r="BB318" s="161"/>
      <c r="BC318" s="161"/>
      <c r="BD318" s="35"/>
      <c r="BE318" s="35"/>
      <c r="BF318" s="35"/>
      <c r="BG318" s="35"/>
      <c r="BH318" s="35"/>
      <c r="BI318" s="35"/>
    </row>
    <row r="319" spans="34:61">
      <c r="AH319" s="35"/>
      <c r="AI319" s="35"/>
      <c r="AJ319" s="35"/>
      <c r="AK319" s="35"/>
      <c r="AL319" s="35"/>
      <c r="AM319" s="35"/>
      <c r="AN319" s="78"/>
      <c r="AO319" s="78"/>
      <c r="AP319" s="161"/>
      <c r="AQ319" s="78"/>
      <c r="AR319" s="161"/>
      <c r="AS319" s="78"/>
      <c r="AT319" s="35"/>
      <c r="AU319" s="78"/>
      <c r="AV319" s="35"/>
      <c r="AW319" s="78"/>
      <c r="AX319" s="35"/>
      <c r="AY319" s="78"/>
      <c r="AZ319" s="161"/>
      <c r="BA319" s="161"/>
      <c r="BB319" s="161"/>
      <c r="BC319" s="161"/>
      <c r="BD319" s="35"/>
      <c r="BE319" s="35"/>
      <c r="BF319" s="35"/>
      <c r="BG319" s="35"/>
      <c r="BH319" s="35"/>
      <c r="BI319" s="35"/>
    </row>
    <row r="320" spans="34:61">
      <c r="AH320" s="35"/>
      <c r="AI320" s="35"/>
      <c r="AJ320" s="35"/>
      <c r="AK320" s="35"/>
      <c r="AL320" s="35"/>
      <c r="AM320" s="35"/>
      <c r="AN320" s="78"/>
      <c r="AO320" s="78"/>
      <c r="AP320" s="161"/>
      <c r="AQ320" s="78"/>
      <c r="AR320" s="161"/>
      <c r="AS320" s="78"/>
      <c r="AT320" s="35"/>
      <c r="AU320" s="78"/>
      <c r="AV320" s="35"/>
      <c r="AW320" s="78"/>
      <c r="AX320" s="35"/>
      <c r="AY320" s="78"/>
      <c r="AZ320" s="161"/>
      <c r="BA320" s="161"/>
      <c r="BB320" s="161"/>
      <c r="BC320" s="161"/>
      <c r="BD320" s="35"/>
      <c r="BE320" s="35"/>
      <c r="BF320" s="35"/>
      <c r="BG320" s="35"/>
      <c r="BH320" s="35"/>
      <c r="BI320" s="35"/>
    </row>
    <row r="321" spans="52:61">
      <c r="AZ321" s="161"/>
      <c r="BA321" s="161"/>
      <c r="BB321" s="161"/>
      <c r="BC321" s="161"/>
      <c r="BD321" s="35"/>
      <c r="BE321" s="35"/>
      <c r="BF321" s="35"/>
      <c r="BG321" s="35"/>
      <c r="BH321" s="35"/>
      <c r="BI321" s="35"/>
    </row>
    <row r="322" spans="52:61">
      <c r="AZ322" s="161"/>
      <c r="BA322" s="161"/>
      <c r="BB322" s="161"/>
      <c r="BC322" s="161"/>
      <c r="BD322" s="35"/>
      <c r="BE322" s="35"/>
    </row>
    <row r="323" spans="52:61">
      <c r="AZ323" s="161"/>
      <c r="BA323" s="161"/>
      <c r="BB323" s="161"/>
      <c r="BC323" s="161"/>
      <c r="BD323" s="35"/>
      <c r="BE323" s="35"/>
    </row>
    <row r="324" spans="52:61">
      <c r="AZ324" s="161"/>
      <c r="BA324" s="161"/>
      <c r="BB324" s="161"/>
      <c r="BC324" s="161"/>
      <c r="BD324" s="35"/>
      <c r="BE324" s="35"/>
    </row>
    <row r="325" spans="52:61">
      <c r="AZ325" s="161"/>
      <c r="BA325" s="161"/>
      <c r="BB325" s="161"/>
      <c r="BC325" s="161"/>
      <c r="BD325" s="35"/>
      <c r="BE325" s="35"/>
    </row>
    <row r="326" spans="52:61">
      <c r="AZ326" s="161"/>
      <c r="BA326" s="161"/>
      <c r="BB326" s="161"/>
      <c r="BC326" s="161"/>
      <c r="BD326" s="35"/>
      <c r="BE326" s="35"/>
    </row>
    <row r="327" spans="52:61">
      <c r="AZ327" s="161"/>
      <c r="BA327" s="161"/>
      <c r="BB327" s="161"/>
      <c r="BC327" s="161"/>
      <c r="BD327" s="35"/>
      <c r="BE327" s="35"/>
    </row>
    <row r="328" spans="52:61">
      <c r="AZ328" s="161"/>
      <c r="BA328" s="161"/>
      <c r="BB328" s="161"/>
      <c r="BC328" s="161"/>
      <c r="BD328" s="35"/>
      <c r="BE328" s="35"/>
    </row>
    <row r="329" spans="52:61">
      <c r="AZ329" s="161"/>
      <c r="BA329" s="161"/>
      <c r="BB329" s="161"/>
      <c r="BC329" s="161"/>
      <c r="BD329" s="35"/>
      <c r="BE329" s="35"/>
    </row>
    <row r="330" spans="52:61">
      <c r="AZ330" s="161"/>
      <c r="BA330" s="161"/>
      <c r="BB330" s="161"/>
      <c r="BC330" s="161"/>
      <c r="BD330" s="35"/>
      <c r="BE330" s="35"/>
    </row>
    <row r="331" spans="52:61">
      <c r="AZ331" s="161"/>
      <c r="BA331" s="161"/>
      <c r="BB331" s="161"/>
      <c r="BC331" s="161"/>
      <c r="BD331" s="35"/>
      <c r="BE331" s="35"/>
    </row>
    <row r="332" spans="52:61">
      <c r="AZ332" s="161"/>
      <c r="BA332" s="161"/>
      <c r="BB332" s="161"/>
      <c r="BC332" s="161"/>
      <c r="BD332" s="35"/>
      <c r="BE332" s="35"/>
    </row>
    <row r="333" spans="52:61">
      <c r="AZ333" s="161"/>
      <c r="BA333" s="161"/>
      <c r="BB333" s="161"/>
      <c r="BC333" s="161"/>
      <c r="BD333" s="35"/>
      <c r="BE333" s="35"/>
    </row>
    <row r="334" spans="52:61">
      <c r="AZ334" s="161"/>
      <c r="BA334" s="161"/>
      <c r="BB334" s="161"/>
      <c r="BC334" s="161"/>
      <c r="BD334" s="35"/>
      <c r="BE334" s="35"/>
    </row>
    <row r="335" spans="52:61">
      <c r="AZ335" s="161"/>
      <c r="BA335" s="161"/>
      <c r="BB335" s="161"/>
      <c r="BC335" s="161"/>
      <c r="BD335" s="35"/>
      <c r="BE335" s="35"/>
    </row>
    <row r="336" spans="52:61">
      <c r="AZ336" s="161"/>
      <c r="BA336" s="161"/>
      <c r="BB336" s="161"/>
      <c r="BC336" s="161"/>
      <c r="BD336" s="35"/>
      <c r="BE336" s="35"/>
    </row>
    <row r="337" spans="52:57">
      <c r="AZ337" s="161"/>
      <c r="BA337" s="161"/>
      <c r="BB337" s="161"/>
      <c r="BC337" s="161"/>
      <c r="BD337" s="35"/>
      <c r="BE337" s="35"/>
    </row>
    <row r="338" spans="52:57">
      <c r="AZ338" s="161"/>
      <c r="BA338" s="161"/>
      <c r="BB338" s="161"/>
      <c r="BC338" s="161"/>
      <c r="BD338" s="35"/>
      <c r="BE338" s="35"/>
    </row>
    <row r="339" spans="52:57">
      <c r="AZ339" s="161"/>
      <c r="BA339" s="161"/>
      <c r="BB339" s="161"/>
      <c r="BC339" s="161"/>
      <c r="BD339" s="35"/>
      <c r="BE339" s="35"/>
    </row>
    <row r="340" spans="52:57">
      <c r="AZ340" s="161"/>
      <c r="BA340" s="161"/>
      <c r="BB340" s="161"/>
      <c r="BC340" s="161"/>
      <c r="BD340" s="35"/>
      <c r="BE340" s="35"/>
    </row>
    <row r="341" spans="52:57">
      <c r="AZ341" s="161"/>
      <c r="BA341" s="161"/>
      <c r="BB341" s="161"/>
      <c r="BC341" s="161"/>
      <c r="BD341" s="35"/>
      <c r="BE341" s="35"/>
    </row>
    <row r="342" spans="52:57">
      <c r="AZ342" s="161"/>
      <c r="BA342" s="161"/>
      <c r="BB342" s="161"/>
      <c r="BC342" s="161"/>
      <c r="BD342" s="35"/>
      <c r="BE342" s="35"/>
    </row>
    <row r="343" spans="52:57">
      <c r="AZ343" s="161"/>
      <c r="BA343" s="161"/>
      <c r="BB343" s="161"/>
      <c r="BC343" s="161"/>
      <c r="BD343" s="35"/>
      <c r="BE343" s="35"/>
    </row>
    <row r="344" spans="52:57">
      <c r="BA344" s="161"/>
      <c r="BB344" s="161"/>
      <c r="BC344" s="161"/>
      <c r="BD344" s="35"/>
      <c r="BE344" s="35"/>
    </row>
    <row r="1930" spans="40:40">
      <c r="AN1930" s="93"/>
    </row>
    <row r="1931" spans="40:40">
      <c r="AN1931" s="93"/>
    </row>
    <row r="1932" spans="40:40">
      <c r="AN1932" s="93"/>
    </row>
    <row r="1933" spans="40:40">
      <c r="AN1933" s="93"/>
    </row>
    <row r="1934" spans="40:40">
      <c r="AN1934" s="93"/>
    </row>
  </sheetData>
  <conditionalFormatting sqref="BP26:BP28 BZ103:CA103">
    <cfRule type="cellIs" dxfId="109" priority="16" stopIfTrue="1" operator="lessThan">
      <formula>0</formula>
    </cfRule>
  </conditionalFormatting>
  <conditionalFormatting sqref="BZ80:CA80">
    <cfRule type="cellIs" dxfId="108" priority="17" stopIfTrue="1" operator="greaterThan">
      <formula>0</formula>
    </cfRule>
  </conditionalFormatting>
  <conditionalFormatting sqref="BZ57:CA57">
    <cfRule type="cellIs" dxfId="107" priority="18" stopIfTrue="1" operator="greaterThan">
      <formula>0</formula>
    </cfRule>
    <cfRule type="cellIs" dxfId="106" priority="19" stopIfTrue="1" operator="lessThan">
      <formula>0</formula>
    </cfRule>
  </conditionalFormatting>
  <conditionalFormatting sqref="BZ80:CA80">
    <cfRule type="cellIs" dxfId="105" priority="15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L251"/>
  <sheetViews>
    <sheetView zoomScale="88" zoomScaleNormal="88" workbookViewId="0"/>
  </sheetViews>
  <sheetFormatPr baseColWidth="10" defaultRowHeight="15"/>
  <cols>
    <col min="1" max="1" width="1.36328125" customWidth="1"/>
    <col min="2" max="2" width="5.6328125" customWidth="1"/>
    <col min="3" max="3" width="2.90625" customWidth="1"/>
    <col min="4" max="4" width="4.7265625" customWidth="1"/>
    <col min="5" max="5" width="2.90625" customWidth="1"/>
    <col min="6" max="6" width="7.36328125" customWidth="1"/>
    <col min="7" max="7" width="6.54296875" customWidth="1"/>
    <col min="8" max="8" width="4.54296875" customWidth="1"/>
    <col min="9" max="9" width="7.08984375" customWidth="1"/>
    <col min="10" max="10" width="4.6328125" customWidth="1"/>
    <col min="11" max="11" width="5.453125" style="93" customWidth="1"/>
    <col min="12" max="12" width="5.08984375" style="93" customWidth="1"/>
    <col min="13" max="13" width="5.36328125" style="93" customWidth="1"/>
    <col min="14" max="14" width="1.6328125" style="93" customWidth="1"/>
    <col min="15" max="15" width="5.453125" style="93" customWidth="1"/>
    <col min="16" max="16" width="1.36328125" style="93" customWidth="1"/>
    <col min="17" max="18" width="5.453125" style="93" customWidth="1"/>
    <col min="19" max="19" width="1.36328125" style="93" customWidth="1"/>
    <col min="20" max="20" width="6.6328125" customWidth="1"/>
    <col min="21" max="21" width="6" customWidth="1"/>
    <col min="22" max="22" width="6.1796875" customWidth="1"/>
    <col min="23" max="23" width="5.54296875" customWidth="1"/>
    <col min="24" max="24" width="5.6328125" style="93" customWidth="1"/>
    <col min="25" max="25" width="4.453125" style="93" customWidth="1"/>
    <col min="26" max="26" width="5.36328125" style="11" customWidth="1"/>
    <col min="27" max="27" width="1.7265625" style="11" customWidth="1"/>
    <col min="28" max="28" width="4.6328125" style="11" customWidth="1"/>
    <col min="29" max="29" width="4.453125" style="11" customWidth="1"/>
    <col min="30" max="30" width="4.90625" style="11" customWidth="1"/>
    <col min="31" max="31" width="6.36328125" style="93" customWidth="1"/>
    <col min="32" max="32" width="4.81640625" customWidth="1"/>
    <col min="33" max="33" width="6.90625" customWidth="1"/>
    <col min="34" max="34" width="6.6328125" style="11" customWidth="1"/>
    <col min="35" max="35" width="5.6328125" style="11" customWidth="1"/>
    <col min="36" max="36" width="6.81640625" style="11" customWidth="1"/>
    <col min="37" max="37" width="7.54296875" style="93" customWidth="1"/>
    <col min="38" max="38" width="5.1796875" style="11" customWidth="1"/>
    <col min="47" max="47" width="14" customWidth="1"/>
    <col min="48" max="48" width="12.54296875" customWidth="1"/>
    <col min="49" max="49" width="10.90625" customWidth="1"/>
  </cols>
  <sheetData>
    <row r="1" spans="1:64">
      <c r="A1" s="47"/>
      <c r="B1" s="47"/>
      <c r="C1" s="47"/>
      <c r="D1" s="47"/>
      <c r="E1" s="47"/>
      <c r="F1" s="47"/>
      <c r="G1" s="47"/>
      <c r="H1" s="47"/>
      <c r="I1" s="47"/>
      <c r="J1" s="47"/>
      <c r="K1" s="91"/>
      <c r="L1" s="91"/>
      <c r="M1" s="91"/>
      <c r="N1" s="91"/>
      <c r="O1" s="91"/>
      <c r="P1" s="91"/>
      <c r="Q1" s="91"/>
      <c r="R1" s="91"/>
      <c r="S1" s="91"/>
      <c r="T1" s="47"/>
      <c r="U1" s="47"/>
      <c r="V1" s="47"/>
      <c r="W1" s="47"/>
      <c r="X1" s="91"/>
      <c r="Y1" s="91"/>
      <c r="Z1" s="72"/>
      <c r="AA1" s="72"/>
      <c r="AB1" s="72"/>
      <c r="AC1" s="72"/>
      <c r="AD1" s="72"/>
      <c r="AE1" s="91"/>
      <c r="AF1" s="47"/>
      <c r="AG1" s="47"/>
      <c r="AH1" s="72"/>
      <c r="AI1" s="72"/>
      <c r="AJ1" s="72"/>
      <c r="AK1" s="91"/>
      <c r="AL1" s="72"/>
      <c r="AM1" s="47"/>
      <c r="AN1" s="4"/>
    </row>
    <row r="2" spans="1:64" s="182" customFormat="1" ht="31.8">
      <c r="A2" s="181"/>
      <c r="B2" s="181"/>
      <c r="C2" s="143" t="s">
        <v>427</v>
      </c>
      <c r="D2" s="143"/>
      <c r="E2" s="181"/>
      <c r="F2" s="181"/>
      <c r="G2" s="143" t="s">
        <v>434</v>
      </c>
      <c r="H2" s="181"/>
      <c r="I2" s="181"/>
      <c r="J2" s="181"/>
      <c r="K2" s="181"/>
      <c r="L2" s="181"/>
      <c r="M2" s="181"/>
      <c r="N2" s="181"/>
      <c r="O2" s="143" t="str">
        <f>+År!B2</f>
        <v>VOKSEN GEIT</v>
      </c>
      <c r="P2" s="143"/>
      <c r="Q2" s="143"/>
      <c r="R2" s="143"/>
      <c r="S2" s="143"/>
      <c r="T2" s="192"/>
      <c r="U2" s="192"/>
      <c r="V2" s="192"/>
      <c r="W2" s="192"/>
      <c r="X2" s="181"/>
      <c r="Y2" s="181"/>
      <c r="Z2" s="181"/>
      <c r="AA2" s="192"/>
      <c r="AB2" s="197"/>
      <c r="AC2" s="197"/>
      <c r="AD2" s="197"/>
      <c r="AE2" s="197"/>
      <c r="AF2" s="197"/>
      <c r="AG2" s="197"/>
      <c r="AH2" s="197"/>
      <c r="AI2" s="192"/>
      <c r="AJ2" s="181"/>
      <c r="AK2" s="181"/>
      <c r="AL2" s="197"/>
      <c r="AM2" s="197"/>
      <c r="AN2" s="4"/>
      <c r="AO2" s="4"/>
      <c r="AP2" s="4"/>
      <c r="AQ2" s="4"/>
      <c r="AR2" s="4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</row>
    <row r="3" spans="1:64">
      <c r="A3" s="47"/>
      <c r="B3" s="47"/>
      <c r="C3" s="47"/>
      <c r="D3" s="47"/>
      <c r="E3" s="47"/>
      <c r="F3" s="47"/>
      <c r="G3" s="47"/>
      <c r="H3" s="47"/>
      <c r="I3" s="47"/>
      <c r="J3" s="47"/>
      <c r="K3" s="91"/>
      <c r="L3" s="91"/>
      <c r="M3" s="91"/>
      <c r="N3" s="91"/>
      <c r="O3" s="91"/>
      <c r="P3" s="91"/>
      <c r="Q3" s="91"/>
      <c r="R3" s="91"/>
      <c r="S3" s="91"/>
      <c r="T3" s="47"/>
      <c r="U3" s="47"/>
      <c r="V3" s="47"/>
      <c r="W3" s="47"/>
      <c r="X3" s="91"/>
      <c r="Y3" s="91"/>
      <c r="Z3" s="72"/>
      <c r="AA3" s="72"/>
      <c r="AB3" s="72"/>
      <c r="AC3" s="72"/>
      <c r="AD3" s="72"/>
      <c r="AE3" s="91"/>
      <c r="AF3" s="47"/>
      <c r="AG3" s="47"/>
      <c r="AH3" s="72"/>
      <c r="AI3" s="72"/>
      <c r="AJ3" s="72"/>
      <c r="AK3" s="91"/>
      <c r="AL3" s="72"/>
      <c r="AM3" s="47"/>
      <c r="AN3" s="4"/>
    </row>
    <row r="4" spans="1:64">
      <c r="A4" s="47"/>
      <c r="B4" s="47"/>
      <c r="C4" s="47"/>
      <c r="D4" s="47"/>
      <c r="E4" s="47"/>
      <c r="F4" s="47"/>
      <c r="G4" s="47"/>
      <c r="H4" s="47"/>
      <c r="I4" s="47"/>
      <c r="J4" s="47"/>
      <c r="K4" s="91"/>
      <c r="L4" s="91"/>
      <c r="M4" s="91"/>
      <c r="N4" s="91"/>
      <c r="O4" s="91"/>
      <c r="P4" s="91"/>
      <c r="Q4" s="91"/>
      <c r="R4" s="91"/>
      <c r="S4" s="91"/>
      <c r="T4" s="47"/>
      <c r="U4" s="47"/>
      <c r="V4" s="47"/>
      <c r="W4" s="47"/>
      <c r="X4" s="91"/>
      <c r="Y4" s="91"/>
      <c r="Z4" s="72"/>
      <c r="AA4" s="72"/>
      <c r="AB4" s="72"/>
      <c r="AC4" s="72"/>
      <c r="AD4" s="72"/>
      <c r="AE4" s="91"/>
      <c r="AF4" s="47"/>
      <c r="AG4" s="47"/>
      <c r="AH4" s="72"/>
      <c r="AI4" s="72"/>
      <c r="AJ4" s="72"/>
      <c r="AK4" s="91"/>
      <c r="AL4" s="72"/>
      <c r="AM4" s="47"/>
      <c r="AN4" s="4"/>
    </row>
    <row r="5" spans="1:64" s="186" customFormat="1" ht="19.8">
      <c r="A5" s="184"/>
      <c r="B5" s="184"/>
      <c r="C5" s="184"/>
      <c r="D5" s="184"/>
      <c r="E5" s="180" t="s">
        <v>5</v>
      </c>
      <c r="F5" s="184"/>
      <c r="G5" s="183">
        <f>+År!P2</f>
        <v>52</v>
      </c>
      <c r="H5" s="180"/>
      <c r="I5" s="184"/>
      <c r="J5" s="184"/>
      <c r="K5" s="180" t="s">
        <v>428</v>
      </c>
      <c r="L5" s="201"/>
      <c r="M5" s="201"/>
      <c r="N5" s="201"/>
      <c r="O5" s="201"/>
      <c r="P5" s="201"/>
      <c r="Q5" s="201"/>
      <c r="R5" s="464">
        <f>SUM(I10:I17)</f>
        <v>9201</v>
      </c>
      <c r="S5" s="469"/>
      <c r="T5" s="469"/>
      <c r="U5" s="180"/>
      <c r="V5" s="201"/>
      <c r="W5" s="203"/>
      <c r="X5" s="203"/>
      <c r="Y5" s="203"/>
      <c r="Z5" s="203"/>
      <c r="AA5" s="203"/>
      <c r="AB5" s="203"/>
      <c r="AC5" s="201"/>
      <c r="AD5" s="184"/>
      <c r="AE5" s="184"/>
      <c r="AF5" s="203"/>
      <c r="AG5" s="203"/>
      <c r="AH5" s="203"/>
      <c r="AI5" s="201"/>
      <c r="AJ5" s="203"/>
      <c r="AK5" s="203"/>
      <c r="AL5" s="203"/>
      <c r="AM5" s="203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</row>
    <row r="6" spans="1:64" ht="15" customHeight="1">
      <c r="A6" s="51"/>
      <c r="B6" s="51"/>
      <c r="C6" s="51"/>
      <c r="D6" s="51"/>
      <c r="E6" s="51"/>
      <c r="F6" s="51"/>
      <c r="G6" s="51"/>
      <c r="H6" s="51"/>
      <c r="I6" s="51"/>
      <c r="J6" s="47"/>
      <c r="K6" s="202"/>
      <c r="L6" s="202"/>
      <c r="M6" s="91"/>
      <c r="N6" s="91"/>
      <c r="O6" s="91"/>
      <c r="P6" s="91"/>
      <c r="Q6" s="91"/>
      <c r="R6" s="91"/>
      <c r="S6" s="91"/>
      <c r="T6" s="47"/>
      <c r="U6" s="47"/>
      <c r="V6" s="47"/>
      <c r="W6" s="47"/>
      <c r="X6" s="91"/>
      <c r="Y6" s="91"/>
      <c r="Z6" s="72"/>
      <c r="AA6" s="203"/>
      <c r="AB6" s="72"/>
      <c r="AC6" s="72"/>
      <c r="AD6" s="72"/>
      <c r="AE6" s="91"/>
      <c r="AF6" s="47"/>
      <c r="AG6" s="47"/>
      <c r="AH6" s="72"/>
      <c r="AI6" s="72"/>
      <c r="AJ6" s="72"/>
      <c r="AK6" s="96" t="s">
        <v>83</v>
      </c>
      <c r="AL6" s="72"/>
      <c r="AM6" s="47"/>
      <c r="AN6" s="4"/>
    </row>
    <row r="7" spans="1:64" ht="15" customHeight="1">
      <c r="A7" s="61"/>
      <c r="B7" s="47"/>
      <c r="C7" s="47"/>
      <c r="D7" s="47"/>
      <c r="E7" s="47"/>
      <c r="F7" s="47"/>
      <c r="G7" s="51" t="s">
        <v>2</v>
      </c>
      <c r="H7" s="51"/>
      <c r="I7" s="47"/>
      <c r="J7" s="51"/>
      <c r="K7" s="96" t="s">
        <v>513</v>
      </c>
      <c r="L7" s="96"/>
      <c r="M7" s="91"/>
      <c r="N7" s="91"/>
      <c r="O7" s="96"/>
      <c r="P7" s="96"/>
      <c r="Q7" s="96"/>
      <c r="R7" s="96"/>
      <c r="S7" s="96"/>
      <c r="T7" s="47"/>
      <c r="U7" s="51"/>
      <c r="V7" s="51" t="s">
        <v>22</v>
      </c>
      <c r="W7" s="51"/>
      <c r="X7" s="91"/>
      <c r="Y7" s="96"/>
      <c r="Z7" s="200" t="s">
        <v>407</v>
      </c>
      <c r="AA7" s="203"/>
      <c r="AB7" s="73" t="s">
        <v>516</v>
      </c>
      <c r="AC7" s="72"/>
      <c r="AD7" s="72"/>
      <c r="AE7" s="96" t="s">
        <v>429</v>
      </c>
      <c r="AF7" s="47"/>
      <c r="AG7" s="47"/>
      <c r="AH7" s="73" t="s">
        <v>425</v>
      </c>
      <c r="AI7" s="200"/>
      <c r="AJ7" s="200"/>
      <c r="AK7" s="96" t="s">
        <v>43</v>
      </c>
      <c r="AL7" s="73" t="s">
        <v>2</v>
      </c>
      <c r="AM7" s="47"/>
      <c r="AN7" s="4"/>
    </row>
    <row r="8" spans="1:64" ht="15" customHeight="1">
      <c r="A8" s="47"/>
      <c r="B8" s="47"/>
      <c r="C8" s="47"/>
      <c r="D8" s="47"/>
      <c r="E8" s="47"/>
      <c r="F8" s="47"/>
      <c r="G8" s="51" t="s">
        <v>492</v>
      </c>
      <c r="H8" s="119"/>
      <c r="I8" s="51" t="s">
        <v>2</v>
      </c>
      <c r="J8" s="119"/>
      <c r="K8" s="96" t="s">
        <v>544</v>
      </c>
      <c r="L8" s="177"/>
      <c r="M8" s="96" t="s">
        <v>1</v>
      </c>
      <c r="N8" s="96"/>
      <c r="O8" s="374" t="s">
        <v>2</v>
      </c>
      <c r="P8" s="374"/>
      <c r="Q8" s="374" t="s">
        <v>22</v>
      </c>
      <c r="R8" s="374" t="s">
        <v>22</v>
      </c>
      <c r="S8" s="374"/>
      <c r="T8" s="51" t="s">
        <v>22</v>
      </c>
      <c r="U8" s="119"/>
      <c r="V8" s="51" t="s">
        <v>494</v>
      </c>
      <c r="W8" s="119"/>
      <c r="X8" s="96" t="s">
        <v>22</v>
      </c>
      <c r="Y8" s="177"/>
      <c r="Z8" s="73" t="s">
        <v>496</v>
      </c>
      <c r="AA8" s="203"/>
      <c r="AB8" s="73" t="s">
        <v>545</v>
      </c>
      <c r="AC8" s="73"/>
      <c r="AD8" s="73"/>
      <c r="AE8" s="96" t="s">
        <v>419</v>
      </c>
      <c r="AF8" s="51" t="s">
        <v>490</v>
      </c>
      <c r="AG8" s="51" t="s">
        <v>417</v>
      </c>
      <c r="AH8" s="73" t="s">
        <v>1</v>
      </c>
      <c r="AI8" s="73" t="s">
        <v>1</v>
      </c>
      <c r="AJ8" s="73" t="s">
        <v>0</v>
      </c>
      <c r="AK8" s="96" t="s">
        <v>569</v>
      </c>
      <c r="AL8" s="73" t="s">
        <v>433</v>
      </c>
      <c r="AM8" s="47"/>
      <c r="AN8" s="5"/>
    </row>
    <row r="9" spans="1:64" ht="15" customHeight="1">
      <c r="A9" s="47"/>
      <c r="B9" s="51" t="s">
        <v>91</v>
      </c>
      <c r="C9" s="51" t="s">
        <v>427</v>
      </c>
      <c r="D9" s="48"/>
      <c r="E9" s="51" t="s">
        <v>435</v>
      </c>
      <c r="F9" s="51"/>
      <c r="G9" s="52" t="s">
        <v>493</v>
      </c>
      <c r="H9" s="119" t="s">
        <v>495</v>
      </c>
      <c r="I9" s="52" t="s">
        <v>8</v>
      </c>
      <c r="J9" s="119" t="s">
        <v>495</v>
      </c>
      <c r="K9" s="97" t="s">
        <v>407</v>
      </c>
      <c r="L9" s="177" t="s">
        <v>495</v>
      </c>
      <c r="M9" s="97" t="s">
        <v>407</v>
      </c>
      <c r="N9" s="97"/>
      <c r="O9" s="374" t="s">
        <v>664</v>
      </c>
      <c r="P9" s="374"/>
      <c r="Q9" s="374" t="s">
        <v>664</v>
      </c>
      <c r="R9" s="374" t="s">
        <v>665</v>
      </c>
      <c r="S9" s="374"/>
      <c r="T9" s="52" t="s">
        <v>0</v>
      </c>
      <c r="U9" s="119" t="s">
        <v>495</v>
      </c>
      <c r="V9" s="52" t="s">
        <v>418</v>
      </c>
      <c r="W9" s="119" t="s">
        <v>495</v>
      </c>
      <c r="X9" s="97" t="s">
        <v>44</v>
      </c>
      <c r="Y9" s="177" t="s">
        <v>495</v>
      </c>
      <c r="Z9" s="74" t="s">
        <v>497</v>
      </c>
      <c r="AA9" s="203"/>
      <c r="AB9" s="74" t="s">
        <v>533</v>
      </c>
      <c r="AC9" s="74" t="s">
        <v>535</v>
      </c>
      <c r="AD9" s="74" t="s">
        <v>529</v>
      </c>
      <c r="AE9" s="97" t="s">
        <v>1</v>
      </c>
      <c r="AF9" s="52" t="s">
        <v>491</v>
      </c>
      <c r="AG9" s="52" t="s">
        <v>418</v>
      </c>
      <c r="AH9" s="74" t="s">
        <v>0</v>
      </c>
      <c r="AI9" s="74" t="s">
        <v>517</v>
      </c>
      <c r="AJ9" s="74" t="s">
        <v>517</v>
      </c>
      <c r="AK9" s="97" t="s">
        <v>44</v>
      </c>
      <c r="AL9" s="74" t="s">
        <v>70</v>
      </c>
      <c r="AM9" s="47"/>
      <c r="AN9" s="5"/>
    </row>
    <row r="10" spans="1:64" ht="15" customHeight="1">
      <c r="A10" s="47"/>
      <c r="B10" s="53">
        <f>+'Ark1'!C742</f>
        <v>2023</v>
      </c>
      <c r="C10" s="53">
        <f>+'Ark1'!G742</f>
        <v>1</v>
      </c>
      <c r="D10" s="54" t="s">
        <v>438</v>
      </c>
      <c r="E10" s="54">
        <f>+'Ark1'!H742</f>
        <v>1</v>
      </c>
      <c r="F10" s="54" t="s">
        <v>79</v>
      </c>
      <c r="G10" s="53">
        <f>+'Ark1'!Q742</f>
        <v>119</v>
      </c>
      <c r="H10" s="53">
        <f t="shared" ref="H10:H17" si="0">+G10-G19</f>
        <v>12</v>
      </c>
      <c r="I10" s="53">
        <f>+'Ark1'!R742</f>
        <v>1627</v>
      </c>
      <c r="J10" s="53">
        <f t="shared" ref="J10:J17" si="1">+I10-I19</f>
        <v>104</v>
      </c>
      <c r="K10" s="178">
        <f>+'Ark1'!AF742</f>
        <v>56.65041782729805</v>
      </c>
      <c r="L10" s="419">
        <f t="shared" ref="L10:L17" si="2">+K10-K19</f>
        <v>-3.1219526593581577</v>
      </c>
      <c r="M10" s="178">
        <f>+'Ark1'!AG742</f>
        <v>57.292867290320885</v>
      </c>
      <c r="N10" s="97"/>
      <c r="O10" s="204">
        <f>+'Ark1'!AI742</f>
        <v>977</v>
      </c>
      <c r="P10" s="374"/>
      <c r="Q10" s="196">
        <f>+'Ark1'!AJ742</f>
        <v>110.31197543500517</v>
      </c>
      <c r="R10" s="196">
        <f>+'Ark1'!AK742</f>
        <v>15.620129793478323</v>
      </c>
      <c r="S10" s="374"/>
      <c r="T10" s="55">
        <f>+'Ark1'!S742</f>
        <v>4.871542716656422</v>
      </c>
      <c r="U10" s="55">
        <f t="shared" ref="U10:U17" si="3">+T10-T19</f>
        <v>-0.11860830107174625</v>
      </c>
      <c r="V10" s="55">
        <f>+'Ark1'!T742</f>
        <v>5.6754763368162244</v>
      </c>
      <c r="W10" s="55">
        <f t="shared" ref="W10:W17" si="4">+V10-V19</f>
        <v>-0.32518026200189887</v>
      </c>
      <c r="X10" s="157">
        <f>+'Ark1'!U742</f>
        <v>21.019545175169021</v>
      </c>
      <c r="Y10" s="157">
        <f t="shared" ref="Y10:Y17" si="5">+X10-X19</f>
        <v>-1.3114462890463372</v>
      </c>
      <c r="Z10" s="75">
        <f>+'Ark1'!W742</f>
        <v>6.6994468346650278</v>
      </c>
      <c r="AA10" s="203"/>
      <c r="AB10" s="75">
        <f>+'Ark1'!X742</f>
        <v>83.650891210817434</v>
      </c>
      <c r="AC10" s="75">
        <f>+'Ark1'!Y742</f>
        <v>28.395820528580199</v>
      </c>
      <c r="AD10" s="75">
        <f>+'Ark1'!Z742</f>
        <v>5.6919571710672958</v>
      </c>
      <c r="AE10" s="157">
        <f>+'Ark1'!Z742</f>
        <v>5.6919571710672958</v>
      </c>
      <c r="AF10" s="55">
        <f>+'Ark1'!AA742</f>
        <v>1.7054366279811561</v>
      </c>
      <c r="AG10" s="55">
        <f>+'Ark1'!AB742</f>
        <v>2.1588216848307522</v>
      </c>
      <c r="AH10" s="75">
        <f>+'Ark1'!AD742</f>
        <v>53.263214734846791</v>
      </c>
      <c r="AI10" s="75">
        <f>+'Ark1'!AE742</f>
        <v>60.251515606490386</v>
      </c>
      <c r="AJ10" s="75">
        <f>+'Ark1'!AF742</f>
        <v>56.65041782729805</v>
      </c>
      <c r="AK10" s="157">
        <f t="shared" ref="AK10:AK17" si="6">+X10/T10</f>
        <v>4.3147615442846332</v>
      </c>
      <c r="AL10" s="75">
        <f>+'Ark1'!AF742</f>
        <v>56.65041782729805</v>
      </c>
      <c r="AM10" s="47"/>
      <c r="AN10" s="5"/>
    </row>
    <row r="11" spans="1:64" ht="15" customHeight="1">
      <c r="A11" s="47"/>
      <c r="B11" s="53">
        <f>+'Ark1'!C743</f>
        <v>2023</v>
      </c>
      <c r="C11" s="53">
        <f>+'Ark1'!G743</f>
        <v>1</v>
      </c>
      <c r="D11" s="54" t="s">
        <v>438</v>
      </c>
      <c r="E11" s="54">
        <f>+'Ark1'!H743</f>
        <v>2</v>
      </c>
      <c r="F11" s="54" t="s">
        <v>7</v>
      </c>
      <c r="G11" s="53">
        <f>+'Ark1'!Q743</f>
        <v>93</v>
      </c>
      <c r="H11" s="53">
        <f t="shared" si="0"/>
        <v>22</v>
      </c>
      <c r="I11" s="53">
        <f>+'Ark1'!R743</f>
        <v>1245</v>
      </c>
      <c r="J11" s="53">
        <f t="shared" si="1"/>
        <v>220</v>
      </c>
      <c r="K11" s="178">
        <f>+'Ark1'!AF743</f>
        <v>43.34958217270195</v>
      </c>
      <c r="L11" s="419">
        <f t="shared" si="2"/>
        <v>3.1219526593581435</v>
      </c>
      <c r="M11" s="178">
        <f>+'Ark1'!AG743</f>
        <v>42.707132709679129</v>
      </c>
      <c r="N11" s="97"/>
      <c r="O11" s="204">
        <f>+'Ark1'!AI743</f>
        <v>365</v>
      </c>
      <c r="P11" s="374"/>
      <c r="Q11" s="196">
        <f>+'Ark1'!AJ743</f>
        <v>104.77452054794522</v>
      </c>
      <c r="R11" s="196">
        <f>+'Ark1'!AK743</f>
        <v>16.101073403604637</v>
      </c>
      <c r="S11" s="374"/>
      <c r="T11" s="55">
        <f>+'Ark1'!S743</f>
        <v>6.1670682730923669</v>
      </c>
      <c r="U11" s="55">
        <f t="shared" si="3"/>
        <v>8.1214614555780607E-2</v>
      </c>
      <c r="V11" s="55">
        <f>+'Ark1'!T743</f>
        <v>5.6570281124498001</v>
      </c>
      <c r="W11" s="55">
        <f t="shared" si="4"/>
        <v>6.2964051327263348E-3</v>
      </c>
      <c r="X11" s="157">
        <f>+'Ark1'!U743</f>
        <v>20.47582329317267</v>
      </c>
      <c r="Y11" s="157">
        <f t="shared" si="5"/>
        <v>0.29045743951412462</v>
      </c>
      <c r="Z11" s="75">
        <f>+'Ark1'!W743</f>
        <v>5.381526104417671</v>
      </c>
      <c r="AA11" s="203"/>
      <c r="AB11" s="75">
        <f>+'Ark1'!X743</f>
        <v>73.413654618473899</v>
      </c>
      <c r="AC11" s="75">
        <f>+'Ark1'!Y743</f>
        <v>29.718875502008032</v>
      </c>
      <c r="AD11" s="75">
        <f>+'Ark1'!Z743</f>
        <v>6.8367106326065903</v>
      </c>
      <c r="AE11" s="157">
        <f>+'Ark1'!Z743</f>
        <v>6.8367106326065903</v>
      </c>
      <c r="AF11" s="55">
        <f>+'Ark1'!AA743</f>
        <v>1.8840377470439849</v>
      </c>
      <c r="AG11" s="55">
        <f>+'Ark1'!AB743</f>
        <v>2.0796491448017749</v>
      </c>
      <c r="AH11" s="75">
        <f>+'Ark1'!AD743</f>
        <v>57.954738215079296</v>
      </c>
      <c r="AI11" s="75">
        <f>+'Ark1'!AE743</f>
        <v>45.639629047797349</v>
      </c>
      <c r="AJ11" s="75">
        <f>+'Ark1'!AF743</f>
        <v>43.34958217270195</v>
      </c>
      <c r="AK11" s="157">
        <f t="shared" si="6"/>
        <v>3.3201875488408419</v>
      </c>
      <c r="AL11" s="75">
        <f>+'Ark1'!AF743</f>
        <v>43.34958217270195</v>
      </c>
      <c r="AM11" s="47"/>
      <c r="AN11" s="5"/>
      <c r="AP11" s="2"/>
      <c r="AQ11" s="2"/>
      <c r="AR11" s="2"/>
    </row>
    <row r="12" spans="1:64" ht="15" customHeight="1">
      <c r="A12" s="47"/>
      <c r="B12" s="53">
        <f>+'Ark1'!C744</f>
        <v>2023</v>
      </c>
      <c r="C12" s="53">
        <f>+'Ark1'!G744</f>
        <v>2</v>
      </c>
      <c r="D12" s="54" t="s">
        <v>111</v>
      </c>
      <c r="E12" s="54">
        <f>+'Ark1'!H744</f>
        <v>1</v>
      </c>
      <c r="F12" s="54" t="s">
        <v>79</v>
      </c>
      <c r="G12" s="53">
        <f>+'Ark1'!Q744</f>
        <v>137</v>
      </c>
      <c r="H12" s="53">
        <f t="shared" si="0"/>
        <v>19</v>
      </c>
      <c r="I12" s="53">
        <f>+'Ark1'!R744</f>
        <v>1705</v>
      </c>
      <c r="J12" s="53">
        <f t="shared" si="1"/>
        <v>64</v>
      </c>
      <c r="K12" s="178">
        <f>+'Ark1'!AF744</f>
        <v>62.845558422410626</v>
      </c>
      <c r="L12" s="419">
        <f t="shared" si="2"/>
        <v>-0.54949591344795579</v>
      </c>
      <c r="M12" s="178">
        <f>+'Ark1'!AG744</f>
        <v>63.698072173346674</v>
      </c>
      <c r="N12" s="97"/>
      <c r="O12" s="204">
        <f>+'Ark1'!AI744</f>
        <v>66</v>
      </c>
      <c r="P12" s="374"/>
      <c r="Q12" s="196">
        <f>+'Ark1'!AJ744</f>
        <v>106.29545454545456</v>
      </c>
      <c r="R12" s="196">
        <f>+'Ark1'!AK744</f>
        <v>16.201434784413671</v>
      </c>
      <c r="S12" s="374"/>
      <c r="T12" s="55">
        <f>+'Ark1'!S744</f>
        <v>5.104398826979474</v>
      </c>
      <c r="U12" s="55">
        <f t="shared" si="3"/>
        <v>2.4569454645529731E-2</v>
      </c>
      <c r="V12" s="55">
        <f>+'Ark1'!T744</f>
        <v>5.163636363636364</v>
      </c>
      <c r="W12" s="55">
        <f t="shared" si="4"/>
        <v>1.007146418481053E-2</v>
      </c>
      <c r="X12" s="157">
        <f>+'Ark1'!U744</f>
        <v>20.132961876832816</v>
      </c>
      <c r="Y12" s="157">
        <f t="shared" si="5"/>
        <v>-1.0866420232281406</v>
      </c>
      <c r="Z12" s="75">
        <f>+'Ark1'!W744</f>
        <v>1.700879765395894</v>
      </c>
      <c r="AA12" s="203"/>
      <c r="AB12" s="75">
        <f>+'Ark1'!X744</f>
        <v>79.061583577712625</v>
      </c>
      <c r="AC12" s="75">
        <f>+'Ark1'!Y744</f>
        <v>23.988269794721408</v>
      </c>
      <c r="AD12" s="75">
        <f>+'Ark1'!Z744</f>
        <v>5.6068907930435525</v>
      </c>
      <c r="AE12" s="157">
        <f>+'Ark1'!Z744</f>
        <v>5.6068907930435525</v>
      </c>
      <c r="AF12" s="55">
        <f>+'Ark1'!AA744</f>
        <v>1.4432402873929373</v>
      </c>
      <c r="AG12" s="55">
        <f>+'Ark1'!AB744</f>
        <v>2.1145142124308629</v>
      </c>
      <c r="AH12" s="75">
        <f>+'Ark1'!AD744</f>
        <v>56.782804195455427</v>
      </c>
      <c r="AI12" s="75">
        <f>+'Ark1'!AE744</f>
        <v>61.978197856636861</v>
      </c>
      <c r="AJ12" s="75">
        <f>+'Ark1'!AF744</f>
        <v>62.845558422410626</v>
      </c>
      <c r="AK12" s="157">
        <f t="shared" si="6"/>
        <v>3.944237619211759</v>
      </c>
      <c r="AL12" s="75">
        <f>+'Ark1'!AF744</f>
        <v>62.845558422410626</v>
      </c>
      <c r="AM12" s="47"/>
      <c r="AN12" s="5"/>
      <c r="AP12" s="2"/>
      <c r="AQ12" s="2"/>
      <c r="AR12" s="4"/>
      <c r="AS12" s="4"/>
      <c r="AT12" s="4"/>
    </row>
    <row r="13" spans="1:64" ht="15" customHeight="1">
      <c r="A13" s="47"/>
      <c r="B13" s="53">
        <f>+'Ark1'!C745</f>
        <v>2023</v>
      </c>
      <c r="C13" s="53">
        <f>+'Ark1'!G745</f>
        <v>2</v>
      </c>
      <c r="D13" s="54" t="s">
        <v>111</v>
      </c>
      <c r="E13" s="54">
        <f>+'Ark1'!H745</f>
        <v>2</v>
      </c>
      <c r="F13" s="54" t="s">
        <v>7</v>
      </c>
      <c r="G13" s="53">
        <f>+'Ark1'!Q745</f>
        <v>103</v>
      </c>
      <c r="H13" s="53">
        <f t="shared" si="0"/>
        <v>14</v>
      </c>
      <c r="I13" s="53">
        <f>+'Ark1'!R745</f>
        <v>1008</v>
      </c>
      <c r="J13" s="53">
        <f t="shared" si="1"/>
        <v>60.470000000000027</v>
      </c>
      <c r="K13" s="178">
        <f>+'Ark1'!AF745</f>
        <v>37.154441577589374</v>
      </c>
      <c r="L13" s="419">
        <f t="shared" si="2"/>
        <v>0.54949591344794868</v>
      </c>
      <c r="M13" s="178">
        <f>+'Ark1'!AG745</f>
        <v>36.301927826653355</v>
      </c>
      <c r="N13" s="97"/>
      <c r="O13" s="204">
        <f>+'Ark1'!AI745</f>
        <v>75</v>
      </c>
      <c r="P13" s="374"/>
      <c r="Q13" s="196">
        <f>+'Ark1'!AJ745</f>
        <v>103.37200000000001</v>
      </c>
      <c r="R13" s="196">
        <f>+'Ark1'!AK745</f>
        <v>16.456798060418802</v>
      </c>
      <c r="S13" s="374"/>
      <c r="T13" s="55">
        <f>+'Ark1'!S745</f>
        <v>5.3154761904761916</v>
      </c>
      <c r="U13" s="55">
        <f t="shared" si="3"/>
        <v>-7.4390093440937832E-2</v>
      </c>
      <c r="V13" s="55">
        <f>+'Ark1'!T745</f>
        <v>5.79563492063492</v>
      </c>
      <c r="W13" s="55">
        <f t="shared" si="4"/>
        <v>-0.21156274065284997</v>
      </c>
      <c r="X13" s="157">
        <f>+'Ark1'!U745</f>
        <v>19.407738095238081</v>
      </c>
      <c r="Y13" s="157">
        <f t="shared" si="5"/>
        <v>-1.9620338381044249</v>
      </c>
      <c r="Z13" s="75">
        <f>+'Ark1'!W745</f>
        <v>2.4801587301587311</v>
      </c>
      <c r="AA13" s="203"/>
      <c r="AB13" s="75">
        <f>+'Ark1'!X745</f>
        <v>69.246031746031747</v>
      </c>
      <c r="AC13" s="75">
        <f>+'Ark1'!Y745</f>
        <v>26.388888888888889</v>
      </c>
      <c r="AD13" s="75">
        <f>+'Ark1'!Z745</f>
        <v>6.2323942222014761</v>
      </c>
      <c r="AE13" s="157">
        <f>+'Ark1'!Z745</f>
        <v>6.2323942222014761</v>
      </c>
      <c r="AF13" s="55">
        <f>+'Ark1'!AA745</f>
        <v>1.5972690518620454</v>
      </c>
      <c r="AG13" s="55">
        <f>+'Ark1'!AB745</f>
        <v>2.043160482097758</v>
      </c>
      <c r="AH13" s="75">
        <f>+'Ark1'!AD745</f>
        <v>53.807115802824491</v>
      </c>
      <c r="AI13" s="75">
        <f>+'Ark1'!AE745</f>
        <v>58.274469238941549</v>
      </c>
      <c r="AJ13" s="75">
        <f>+'Ark1'!AF745</f>
        <v>37.154441577589374</v>
      </c>
      <c r="AK13" s="157">
        <f t="shared" si="6"/>
        <v>3.6511758118700972</v>
      </c>
      <c r="AL13" s="75">
        <f>+'Ark1'!AF745</f>
        <v>37.154441577589374</v>
      </c>
      <c r="AM13" s="47"/>
      <c r="AN13" s="5"/>
      <c r="AP13" s="1"/>
      <c r="AQ13" s="1"/>
      <c r="AR13" s="11"/>
      <c r="AS13" s="11"/>
      <c r="AT13" s="11"/>
    </row>
    <row r="14" spans="1:64" ht="15" customHeight="1">
      <c r="A14" s="47"/>
      <c r="B14" s="53">
        <f>+'Ark1'!C746</f>
        <v>2023</v>
      </c>
      <c r="C14" s="53">
        <f>+'Ark1'!G746</f>
        <v>3</v>
      </c>
      <c r="D14" s="54" t="s">
        <v>594</v>
      </c>
      <c r="E14" s="54">
        <f>+'Ark1'!H746</f>
        <v>1</v>
      </c>
      <c r="F14" s="54" t="s">
        <v>79</v>
      </c>
      <c r="G14" s="53">
        <f>+'Ark1'!Q746</f>
        <v>59</v>
      </c>
      <c r="H14" s="53">
        <f t="shared" si="0"/>
        <v>20</v>
      </c>
      <c r="I14" s="53">
        <f>+'Ark1'!R746</f>
        <v>493</v>
      </c>
      <c r="J14" s="53">
        <f t="shared" si="1"/>
        <v>-22</v>
      </c>
      <c r="K14" s="178">
        <f>+'Ark1'!AF746</f>
        <v>41.151919866444089</v>
      </c>
      <c r="L14" s="419">
        <f t="shared" si="2"/>
        <v>-3.6696641196307525</v>
      </c>
      <c r="M14" s="178">
        <f>+'Ark1'!AG746</f>
        <v>42.440400018958258</v>
      </c>
      <c r="N14" s="97"/>
      <c r="O14" s="204">
        <f>+'Ark1'!AI746</f>
        <v>0</v>
      </c>
      <c r="P14" s="374"/>
      <c r="Q14" s="196">
        <f>+'Ark1'!AJ746</f>
        <v>0</v>
      </c>
      <c r="R14" s="196">
        <f>+'Ark1'!AK746</f>
        <v>0</v>
      </c>
      <c r="S14" s="374"/>
      <c r="T14" s="55">
        <f>+'Ark1'!S746</f>
        <v>6.0040567951318451</v>
      </c>
      <c r="U14" s="55">
        <f t="shared" si="3"/>
        <v>0.55745485338427336</v>
      </c>
      <c r="V14" s="55">
        <f>+'Ark1'!T746</f>
        <v>6.2535496957403645</v>
      </c>
      <c r="W14" s="55">
        <f t="shared" si="4"/>
        <v>0.3389865889442456</v>
      </c>
      <c r="X14" s="157">
        <f>+'Ark1'!U746</f>
        <v>21.795943204868166</v>
      </c>
      <c r="Y14" s="157">
        <f t="shared" si="5"/>
        <v>0.34578786506235559</v>
      </c>
      <c r="Z14" s="75">
        <f>+'Ark1'!W746</f>
        <v>6.4908722109533477</v>
      </c>
      <c r="AA14" s="203"/>
      <c r="AB14" s="75">
        <f>+'Ark1'!X746</f>
        <v>80.933062880324556</v>
      </c>
      <c r="AC14" s="75">
        <f>+'Ark1'!Y746</f>
        <v>43.407707910750496</v>
      </c>
      <c r="AD14" s="75">
        <f>+'Ark1'!Z746</f>
        <v>6.2057605716491837</v>
      </c>
      <c r="AE14" s="157">
        <f>+'Ark1'!Z746</f>
        <v>6.2057605716491837</v>
      </c>
      <c r="AF14" s="55">
        <f>+'Ark1'!AA746</f>
        <v>1.7958662734821595</v>
      </c>
      <c r="AG14" s="55">
        <f>+'Ark1'!AB746</f>
        <v>2.2846636975754593</v>
      </c>
      <c r="AH14" s="75">
        <f>+'Ark1'!AD746</f>
        <v>58.063350649949761</v>
      </c>
      <c r="AI14" s="75">
        <f>+'Ark1'!AE746</f>
        <v>54.900031261675885</v>
      </c>
      <c r="AJ14" s="75">
        <f>+'Ark1'!AF746</f>
        <v>41.151919866444089</v>
      </c>
      <c r="AK14" s="157">
        <f t="shared" si="6"/>
        <v>3.6302027027027051</v>
      </c>
      <c r="AL14" s="75">
        <f>+'Ark1'!AF746</f>
        <v>41.151919866444089</v>
      </c>
      <c r="AM14" s="47"/>
      <c r="AN14" s="5"/>
      <c r="AP14" s="1"/>
      <c r="AQ14" s="1"/>
      <c r="AR14" s="11"/>
      <c r="AS14" s="11"/>
      <c r="AT14" s="11"/>
    </row>
    <row r="15" spans="1:64" ht="15" customHeight="1">
      <c r="A15" s="47"/>
      <c r="B15" s="53">
        <f>+'Ark1'!C747</f>
        <v>2023</v>
      </c>
      <c r="C15" s="53">
        <f>+'Ark1'!G747</f>
        <v>3</v>
      </c>
      <c r="D15" s="54" t="s">
        <v>594</v>
      </c>
      <c r="E15" s="54">
        <f>+'Ark1'!H747</f>
        <v>2</v>
      </c>
      <c r="F15" s="54" t="s">
        <v>7</v>
      </c>
      <c r="G15" s="53">
        <f>+'Ark1'!Q747</f>
        <v>56</v>
      </c>
      <c r="H15" s="53">
        <f t="shared" si="0"/>
        <v>-7</v>
      </c>
      <c r="I15" s="53">
        <f>+'Ark1'!R747</f>
        <v>705</v>
      </c>
      <c r="J15" s="53">
        <f t="shared" si="1"/>
        <v>71</v>
      </c>
      <c r="K15" s="178">
        <f>+'Ark1'!AF747</f>
        <v>58.848080133555904</v>
      </c>
      <c r="L15" s="419">
        <f t="shared" si="2"/>
        <v>3.6696641196307453</v>
      </c>
      <c r="M15" s="178">
        <f>+'Ark1'!AG747</f>
        <v>57.559599981041721</v>
      </c>
      <c r="N15" s="97"/>
      <c r="O15" s="204">
        <f>+'Ark1'!AI747</f>
        <v>0</v>
      </c>
      <c r="P15" s="374"/>
      <c r="Q15" s="196">
        <f>+'Ark1'!AJ747</f>
        <v>0</v>
      </c>
      <c r="R15" s="196">
        <f>+'Ark1'!AK747</f>
        <v>0</v>
      </c>
      <c r="S15" s="374"/>
      <c r="T15" s="55">
        <f>+'Ark1'!S747</f>
        <v>4.8141843971631202</v>
      </c>
      <c r="U15" s="55">
        <f t="shared" si="3"/>
        <v>0.32680269369308856</v>
      </c>
      <c r="V15" s="55">
        <f>+'Ark1'!T747</f>
        <v>5.4368794326241128</v>
      </c>
      <c r="W15" s="55">
        <f t="shared" si="4"/>
        <v>0.24760498467458447</v>
      </c>
      <c r="X15" s="157">
        <f>+'Ark1'!U747</f>
        <v>20.671489361702129</v>
      </c>
      <c r="Y15" s="157">
        <f t="shared" si="5"/>
        <v>-0.288920732935118</v>
      </c>
      <c r="Z15" s="75">
        <f>+'Ark1'!W747</f>
        <v>1.8439716312056735</v>
      </c>
      <c r="AA15" s="203"/>
      <c r="AB15" s="75">
        <f>+'Ark1'!X747</f>
        <v>78.865248226950385</v>
      </c>
      <c r="AC15" s="75">
        <f>+'Ark1'!Y747</f>
        <v>27.801418439716311</v>
      </c>
      <c r="AD15" s="75">
        <f>+'Ark1'!Z747</f>
        <v>6.6348528431221956</v>
      </c>
      <c r="AE15" s="157">
        <f>+'Ark1'!Z747</f>
        <v>6.6348528431221956</v>
      </c>
      <c r="AF15" s="55">
        <f>+'Ark1'!AA747</f>
        <v>1.5856887247991445</v>
      </c>
      <c r="AG15" s="55">
        <f>+'Ark1'!AB747</f>
        <v>2.0626503417380313</v>
      </c>
      <c r="AH15" s="75">
        <f>+'Ark1'!AD747</f>
        <v>47.894780124342653</v>
      </c>
      <c r="AI15" s="75">
        <f>+'Ark1'!AE747</f>
        <v>50.706978121112691</v>
      </c>
      <c r="AJ15" s="75">
        <f>+'Ark1'!AF747</f>
        <v>58.848080133555904</v>
      </c>
      <c r="AK15" s="157">
        <f t="shared" si="6"/>
        <v>4.2938715380082506</v>
      </c>
      <c r="AL15" s="75">
        <f>+'Ark1'!AF747</f>
        <v>58.848080133555904</v>
      </c>
      <c r="AM15" s="47"/>
      <c r="AN15" s="5"/>
      <c r="AP15" s="1"/>
      <c r="AQ15" s="1"/>
      <c r="AR15" s="11"/>
      <c r="AS15" s="11"/>
      <c r="AT15" s="11"/>
    </row>
    <row r="16" spans="1:64" ht="15" customHeight="1">
      <c r="A16" s="47"/>
      <c r="B16" s="53">
        <f>+'Ark1'!C748</f>
        <v>2023</v>
      </c>
      <c r="C16" s="53">
        <f>+'Ark1'!G748</f>
        <v>4</v>
      </c>
      <c r="D16" s="54" t="s">
        <v>112</v>
      </c>
      <c r="E16" s="54">
        <f>+'Ark1'!H748</f>
        <v>1</v>
      </c>
      <c r="F16" s="54" t="s">
        <v>79</v>
      </c>
      <c r="G16" s="53">
        <f>+'Ark1'!Q748</f>
        <v>70</v>
      </c>
      <c r="H16" s="53">
        <f t="shared" si="0"/>
        <v>-8</v>
      </c>
      <c r="I16" s="53">
        <f>+'Ark1'!R748</f>
        <v>1883</v>
      </c>
      <c r="J16" s="53">
        <f t="shared" si="1"/>
        <v>-6</v>
      </c>
      <c r="K16" s="178">
        <f>+'Ark1'!AF748</f>
        <v>77.874276261373055</v>
      </c>
      <c r="L16" s="419">
        <f t="shared" si="2"/>
        <v>1.581869153133951</v>
      </c>
      <c r="M16" s="178">
        <f>+'Ark1'!AG748</f>
        <v>77.813456958149018</v>
      </c>
      <c r="N16" s="97"/>
      <c r="O16" s="204">
        <f>+'Ark1'!AI748</f>
        <v>0</v>
      </c>
      <c r="P16" s="374"/>
      <c r="Q16" s="196">
        <f>+'Ark1'!AJ748</f>
        <v>0</v>
      </c>
      <c r="R16" s="196">
        <f>+'Ark1'!AK748</f>
        <v>0</v>
      </c>
      <c r="S16" s="374"/>
      <c r="T16" s="55">
        <f>+'Ark1'!S748</f>
        <v>4.9405204460966559</v>
      </c>
      <c r="U16" s="55">
        <f t="shared" si="3"/>
        <v>6.5983654143241033E-2</v>
      </c>
      <c r="V16" s="55">
        <f>+'Ark1'!T748</f>
        <v>5.4763674986723316</v>
      </c>
      <c r="W16" s="55">
        <f t="shared" si="4"/>
        <v>0.27467348067339081</v>
      </c>
      <c r="X16" s="157">
        <f>+'Ark1'!U748</f>
        <v>21.375517790759424</v>
      </c>
      <c r="Y16" s="157">
        <f t="shared" si="5"/>
        <v>-4.2380568160648835E-2</v>
      </c>
      <c r="Z16" s="75">
        <f>+'Ark1'!W748</f>
        <v>3.5050451407328729</v>
      </c>
      <c r="AA16" s="203"/>
      <c r="AB16" s="75">
        <f>+'Ark1'!X748</f>
        <v>82.740308019118402</v>
      </c>
      <c r="AC16" s="75">
        <f>+'Ark1'!Y748</f>
        <v>34.838024429102497</v>
      </c>
      <c r="AD16" s="75">
        <f>+'Ark1'!Z748</f>
        <v>5.7773322942985068</v>
      </c>
      <c r="AE16" s="157">
        <f>+'Ark1'!Z748</f>
        <v>5.7773322942985068</v>
      </c>
      <c r="AF16" s="55">
        <f>+'Ark1'!AA748</f>
        <v>1.4851608519686692</v>
      </c>
      <c r="AG16" s="55">
        <f>+'Ark1'!AB748</f>
        <v>2.1813308134560496</v>
      </c>
      <c r="AH16" s="75">
        <f>+'Ark1'!AD748</f>
        <v>56.86479168349728</v>
      </c>
      <c r="AI16" s="75">
        <f>+'Ark1'!AE748</f>
        <v>64.905110518814709</v>
      </c>
      <c r="AJ16" s="75">
        <f>+'Ark1'!AF748</f>
        <v>77.874276261373055</v>
      </c>
      <c r="AK16" s="157">
        <f t="shared" si="6"/>
        <v>4.3265720735246678</v>
      </c>
      <c r="AL16" s="75">
        <f>+'Ark1'!AF748</f>
        <v>77.874276261373055</v>
      </c>
      <c r="AM16" s="47"/>
      <c r="AN16" s="5"/>
      <c r="AP16" s="1"/>
      <c r="AQ16" s="1"/>
      <c r="AR16" s="11"/>
      <c r="AS16" s="11"/>
      <c r="AT16" s="11"/>
    </row>
    <row r="17" spans="1:46" ht="15" customHeight="1">
      <c r="A17" s="47"/>
      <c r="B17" s="53">
        <f>+'Ark1'!C749</f>
        <v>2023</v>
      </c>
      <c r="C17" s="53">
        <f>+'Ark1'!G749</f>
        <v>4</v>
      </c>
      <c r="D17" s="54" t="s">
        <v>112</v>
      </c>
      <c r="E17" s="54">
        <f>+'Ark1'!H749</f>
        <v>2</v>
      </c>
      <c r="F17" s="54" t="s">
        <v>7</v>
      </c>
      <c r="G17" s="53">
        <f>+'Ark1'!Q749</f>
        <v>21</v>
      </c>
      <c r="H17" s="53">
        <f t="shared" si="0"/>
        <v>-1</v>
      </c>
      <c r="I17" s="53">
        <f>+'Ark1'!R749</f>
        <v>535</v>
      </c>
      <c r="J17" s="53">
        <f t="shared" si="1"/>
        <v>-52</v>
      </c>
      <c r="K17" s="178">
        <f>+'Ark1'!AF749</f>
        <v>22.125723738626956</v>
      </c>
      <c r="L17" s="419">
        <f t="shared" si="2"/>
        <v>-1.5818691531339439</v>
      </c>
      <c r="M17" s="178">
        <f>+'Ark1'!AG749</f>
        <v>22.186543041850967</v>
      </c>
      <c r="N17" s="97"/>
      <c r="O17" s="204">
        <f>+'Ark1'!AI749</f>
        <v>0</v>
      </c>
      <c r="P17" s="374"/>
      <c r="Q17" s="196">
        <f>+'Ark1'!AJ749</f>
        <v>0</v>
      </c>
      <c r="R17" s="196">
        <f>+'Ark1'!AK749</f>
        <v>0</v>
      </c>
      <c r="S17" s="374"/>
      <c r="T17" s="55">
        <f>+'Ark1'!S749</f>
        <v>5.8224299065420562</v>
      </c>
      <c r="U17" s="55">
        <f t="shared" si="3"/>
        <v>-0.18779155853460505</v>
      </c>
      <c r="V17" s="55">
        <f>+'Ark1'!T749</f>
        <v>6.0598130841121485</v>
      </c>
      <c r="W17" s="55">
        <f t="shared" si="4"/>
        <v>-0.1463197949338495</v>
      </c>
      <c r="X17" s="157">
        <f>+'Ark1'!U749</f>
        <v>21.451028037383164</v>
      </c>
      <c r="Y17" s="157">
        <f t="shared" si="5"/>
        <v>-0.53619513127101115</v>
      </c>
      <c r="Z17" s="75">
        <f>+'Ark1'!W749</f>
        <v>3.9252336448598144</v>
      </c>
      <c r="AA17" s="203"/>
      <c r="AB17" s="75">
        <f>+'Ark1'!X749</f>
        <v>85.607476635514018</v>
      </c>
      <c r="AC17" s="75">
        <f>+'Ark1'!Y749</f>
        <v>34.953271028037385</v>
      </c>
      <c r="AD17" s="75">
        <f>+'Ark1'!Z749</f>
        <v>5.3199074081218871</v>
      </c>
      <c r="AE17" s="157">
        <f>+'Ark1'!Z749</f>
        <v>5.3199074081218871</v>
      </c>
      <c r="AF17" s="55">
        <f>+'Ark1'!AA749</f>
        <v>1.3549016870369248</v>
      </c>
      <c r="AG17" s="55">
        <f>+'Ark1'!AB749</f>
        <v>2.0102940600949659</v>
      </c>
      <c r="AH17" s="75">
        <f>+'Ark1'!AD749</f>
        <v>58.150997427405954</v>
      </c>
      <c r="AI17" s="75">
        <f>+'Ark1'!AE749</f>
        <v>52.613143404843058</v>
      </c>
      <c r="AJ17" s="75">
        <f>+'Ark1'!AF749</f>
        <v>22.125723738626956</v>
      </c>
      <c r="AK17" s="157">
        <f t="shared" si="6"/>
        <v>3.6842054574638818</v>
      </c>
      <c r="AL17" s="75">
        <f>+'Ark1'!AF749</f>
        <v>22.125723738626956</v>
      </c>
      <c r="AM17" s="47"/>
      <c r="AN17" s="5"/>
      <c r="AP17" s="1"/>
      <c r="AQ17" s="1"/>
      <c r="AR17" s="11"/>
      <c r="AS17" s="11"/>
      <c r="AT17" s="11"/>
    </row>
    <row r="18" spans="1:46" ht="15" customHeight="1">
      <c r="A18" s="47"/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97"/>
      <c r="O18" s="47"/>
      <c r="P18" s="374"/>
      <c r="Q18" s="91"/>
      <c r="R18" s="91"/>
      <c r="S18" s="374"/>
      <c r="T18" s="47"/>
      <c r="U18" s="47"/>
      <c r="V18" s="47"/>
      <c r="W18" s="47"/>
      <c r="X18" s="47"/>
      <c r="Y18" s="47"/>
      <c r="Z18" s="47"/>
      <c r="AA18" s="203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5"/>
      <c r="AP18" s="1"/>
      <c r="AQ18" s="1"/>
      <c r="AR18" s="11"/>
      <c r="AS18" s="11"/>
      <c r="AT18" s="11"/>
    </row>
    <row r="19" spans="1:46" ht="15" customHeight="1">
      <c r="A19" s="47"/>
      <c r="B19">
        <f>+'Ark1'!C750</f>
        <v>2022</v>
      </c>
      <c r="C19">
        <f>+'Ark1'!G750</f>
        <v>1</v>
      </c>
      <c r="D19" s="3" t="str">
        <f t="shared" ref="D19:D26" si="7">+D10</f>
        <v>Øst</v>
      </c>
      <c r="E19" s="3">
        <f>+'Ark1'!H750</f>
        <v>1</v>
      </c>
      <c r="F19" s="3" t="s">
        <v>79</v>
      </c>
      <c r="G19">
        <f>+'Ark1'!Q750</f>
        <v>107</v>
      </c>
      <c r="I19">
        <f>+'Ark1'!R750</f>
        <v>1523</v>
      </c>
      <c r="K19" s="196">
        <f>+'Ark1'!AF750</f>
        <v>59.772370486656207</v>
      </c>
      <c r="M19" s="196">
        <f>+'Ark1'!AG750</f>
        <v>62.175571891093441</v>
      </c>
      <c r="N19" s="97"/>
      <c r="O19" s="204">
        <f>+'Ark1'!AI750</f>
        <v>0</v>
      </c>
      <c r="P19" s="374"/>
      <c r="Q19" s="196">
        <f>+'Ark1'!AJ750</f>
        <v>0</v>
      </c>
      <c r="R19" s="196">
        <f>+'Ark1'!AK750</f>
        <v>0</v>
      </c>
      <c r="S19" s="374"/>
      <c r="T19" s="1">
        <f>+'Ark1'!S750</f>
        <v>4.9901510177281683</v>
      </c>
      <c r="V19" s="1">
        <f>+'Ark1'!T750</f>
        <v>6.0006565988181233</v>
      </c>
      <c r="X19" s="93">
        <f>+'Ark1'!U750</f>
        <v>22.330991464215359</v>
      </c>
      <c r="Z19" s="11">
        <f>+'Ark1'!W750</f>
        <v>6.1063690085357845</v>
      </c>
      <c r="AA19" s="203"/>
      <c r="AB19" s="11">
        <f>+'Ark1'!X750</f>
        <v>86.999343401181889</v>
      </c>
      <c r="AC19" s="11">
        <f>+'Ark1'!Y750</f>
        <v>37.229152987524621</v>
      </c>
      <c r="AD19" s="11">
        <f>+'Ark1'!Z750</f>
        <v>6.3011300408565516</v>
      </c>
      <c r="AE19" s="93">
        <f>+'Ark1'!AA750</f>
        <v>1.8044324693974656</v>
      </c>
      <c r="AF19" s="1">
        <f>+'Ark1'!AA750</f>
        <v>1.8044324693974656</v>
      </c>
      <c r="AG19" s="1">
        <f>+'Ark1'!AB750</f>
        <v>2.3550562170690541</v>
      </c>
      <c r="AH19" s="11">
        <f>+'Ark1'!AD750</f>
        <v>54.158644983554062</v>
      </c>
      <c r="AI19" s="11">
        <f>+'Ark1'!AE750</f>
        <v>56.27290049514108</v>
      </c>
      <c r="AJ19" s="11">
        <f>+'Ark1'!AF750</f>
        <v>59.772370486656207</v>
      </c>
      <c r="AK19" s="93">
        <f t="shared" ref="AK19:AK26" si="8">+X19/T19</f>
        <v>4.4750131578947352</v>
      </c>
      <c r="AL19" s="11">
        <f>+'Ark1'!AF750</f>
        <v>59.772370486656207</v>
      </c>
      <c r="AM19" s="47"/>
      <c r="AN19" s="5"/>
      <c r="AP19" s="1"/>
      <c r="AQ19" s="1"/>
      <c r="AR19" s="11"/>
      <c r="AS19" s="11"/>
      <c r="AT19" s="11"/>
    </row>
    <row r="20" spans="1:46" ht="15" customHeight="1">
      <c r="A20" s="47"/>
      <c r="B20">
        <f>+'Ark1'!C751</f>
        <v>2022</v>
      </c>
      <c r="C20">
        <f>+'Ark1'!G751</f>
        <v>1</v>
      </c>
      <c r="D20" s="3" t="str">
        <f t="shared" si="7"/>
        <v>Øst</v>
      </c>
      <c r="E20" s="3">
        <f>+'Ark1'!H751</f>
        <v>2</v>
      </c>
      <c r="F20" s="3" t="s">
        <v>7</v>
      </c>
      <c r="G20">
        <f>+'Ark1'!Q751</f>
        <v>71</v>
      </c>
      <c r="I20">
        <f>+'Ark1'!R751</f>
        <v>1025</v>
      </c>
      <c r="K20" s="196">
        <f>+'Ark1'!AF751</f>
        <v>40.227629513343807</v>
      </c>
      <c r="M20" s="196">
        <f>+'Ark1'!AG751</f>
        <v>37.824428108906574</v>
      </c>
      <c r="N20" s="97"/>
      <c r="O20" s="204">
        <f>+'Ark1'!AI751</f>
        <v>10</v>
      </c>
      <c r="P20" s="374"/>
      <c r="Q20" s="196">
        <f>+'Ark1'!AJ751</f>
        <v>95.51</v>
      </c>
      <c r="R20" s="196">
        <f>+'Ark1'!AK751</f>
        <v>17.482644859414886</v>
      </c>
      <c r="S20" s="374"/>
      <c r="T20" s="1">
        <f>+'Ark1'!S751</f>
        <v>6.0858536585365863</v>
      </c>
      <c r="V20" s="1">
        <f>+'Ark1'!T751</f>
        <v>5.6507317073170737</v>
      </c>
      <c r="X20" s="93">
        <f>+'Ark1'!U751</f>
        <v>20.185365853658546</v>
      </c>
      <c r="Z20" s="11">
        <f>+'Ark1'!W751</f>
        <v>3.3170731707317076</v>
      </c>
      <c r="AA20" s="203"/>
      <c r="AB20" s="11">
        <f>+'Ark1'!X751</f>
        <v>75.219512195121951</v>
      </c>
      <c r="AC20" s="11">
        <f>+'Ark1'!Y751</f>
        <v>28.390243902439021</v>
      </c>
      <c r="AD20" s="11">
        <f>+'Ark1'!Z751</f>
        <v>6.346795656869161</v>
      </c>
      <c r="AE20" s="93">
        <f>+'Ark1'!AA751</f>
        <v>1.8856181953365256</v>
      </c>
      <c r="AF20" s="1">
        <f>+'Ark1'!AA751</f>
        <v>1.8856181953365256</v>
      </c>
      <c r="AG20" s="1">
        <f>+'Ark1'!AB751</f>
        <v>2.0345699974098963</v>
      </c>
      <c r="AH20" s="11">
        <f>+'Ark1'!AD751</f>
        <v>53.407785029891855</v>
      </c>
      <c r="AI20" s="11">
        <f>+'Ark1'!AE751</f>
        <v>52.811797359557261</v>
      </c>
      <c r="AJ20" s="11">
        <f>+'Ark1'!AF751</f>
        <v>40.227629513343807</v>
      </c>
      <c r="AK20" s="93">
        <f t="shared" si="8"/>
        <v>3.3167681949342747</v>
      </c>
      <c r="AL20" s="11">
        <f>+'Ark1'!AF751</f>
        <v>40.227629513343807</v>
      </c>
      <c r="AM20" s="47"/>
      <c r="AN20" s="5"/>
      <c r="AP20" s="1"/>
      <c r="AQ20" s="1"/>
      <c r="AR20" s="11"/>
      <c r="AS20" s="11"/>
      <c r="AT20" s="11"/>
    </row>
    <row r="21" spans="1:46" ht="15" customHeight="1">
      <c r="A21" s="47"/>
      <c r="B21">
        <f>+'Ark1'!C752</f>
        <v>2022</v>
      </c>
      <c r="C21">
        <f>+'Ark1'!G752</f>
        <v>2</v>
      </c>
      <c r="D21" s="3" t="str">
        <f t="shared" si="7"/>
        <v>Vest</v>
      </c>
      <c r="E21" s="3">
        <f>+'Ark1'!H752</f>
        <v>1</v>
      </c>
      <c r="F21" s="3" t="s">
        <v>79</v>
      </c>
      <c r="G21">
        <f>+'Ark1'!Q752</f>
        <v>118</v>
      </c>
      <c r="I21">
        <f>+'Ark1'!R752</f>
        <v>1641</v>
      </c>
      <c r="K21" s="196">
        <f>+'Ark1'!AF752</f>
        <v>63.395054335858582</v>
      </c>
      <c r="M21" s="196">
        <f>+'Ark1'!AG752</f>
        <v>63.231255130981786</v>
      </c>
      <c r="N21" s="97"/>
      <c r="O21" s="204">
        <f>+'Ark1'!AI752</f>
        <v>0</v>
      </c>
      <c r="P21" s="374"/>
      <c r="Q21" s="196">
        <f>+'Ark1'!AJ752</f>
        <v>0</v>
      </c>
      <c r="R21" s="196">
        <f>+'Ark1'!AK752</f>
        <v>0</v>
      </c>
      <c r="S21" s="374"/>
      <c r="T21" s="1">
        <f>+'Ark1'!S752</f>
        <v>5.0798293723339443</v>
      </c>
      <c r="V21" s="1">
        <f>+'Ark1'!T752</f>
        <v>5.1535648994515535</v>
      </c>
      <c r="X21" s="93">
        <f>+'Ark1'!U752</f>
        <v>21.219603900060957</v>
      </c>
      <c r="Z21" s="11">
        <f>+'Ark1'!W752</f>
        <v>0.73126142595978083</v>
      </c>
      <c r="AA21" s="203"/>
      <c r="AB21" s="11">
        <f>+'Ark1'!X752</f>
        <v>86.776355880560601</v>
      </c>
      <c r="AC21" s="11">
        <f>+'Ark1'!Y752</f>
        <v>30.103595368677642</v>
      </c>
      <c r="AD21" s="11">
        <f>+'Ark1'!Z752</f>
        <v>5.3285246475245911</v>
      </c>
      <c r="AE21" s="93">
        <f>+'Ark1'!AA752</f>
        <v>1.5318162126503181</v>
      </c>
      <c r="AF21" s="1">
        <f>+'Ark1'!AA752</f>
        <v>1.5318162126503181</v>
      </c>
      <c r="AG21" s="1">
        <f>+'Ark1'!AB752</f>
        <v>1.710864598793298</v>
      </c>
      <c r="AH21" s="11">
        <f>+'Ark1'!AD752</f>
        <v>51.571836951183563</v>
      </c>
      <c r="AI21" s="11">
        <f>+'Ark1'!AE752</f>
        <v>55.686948207947744</v>
      </c>
      <c r="AJ21" s="11">
        <f>+'Ark1'!AF752</f>
        <v>63.395054335858582</v>
      </c>
      <c r="AK21" s="93">
        <f t="shared" si="8"/>
        <v>4.1772276871401175</v>
      </c>
      <c r="AL21" s="11">
        <f>+'Ark1'!AF752</f>
        <v>63.395054335858582</v>
      </c>
      <c r="AM21" s="47"/>
      <c r="AN21" s="5"/>
      <c r="AP21" s="1"/>
      <c r="AQ21" s="1"/>
      <c r="AR21" s="11"/>
      <c r="AS21" s="11"/>
      <c r="AT21" s="11"/>
    </row>
    <row r="22" spans="1:46" ht="15" customHeight="1">
      <c r="A22" s="47"/>
      <c r="B22">
        <f>+'Ark1'!C753</f>
        <v>2022</v>
      </c>
      <c r="C22">
        <f>+'Ark1'!G753</f>
        <v>2</v>
      </c>
      <c r="D22" s="3" t="str">
        <f t="shared" si="7"/>
        <v>Vest</v>
      </c>
      <c r="E22" s="3">
        <f>+'Ark1'!H753</f>
        <v>2</v>
      </c>
      <c r="F22" s="3" t="s">
        <v>7</v>
      </c>
      <c r="G22">
        <f>+'Ark1'!Q753</f>
        <v>89</v>
      </c>
      <c r="I22">
        <f>+'Ark1'!R753</f>
        <v>947.53</v>
      </c>
      <c r="K22" s="196">
        <f>+'Ark1'!AF753</f>
        <v>36.604945664141425</v>
      </c>
      <c r="M22" s="196">
        <f>+'Ark1'!AG753</f>
        <v>36.768744869018207</v>
      </c>
      <c r="N22" s="97"/>
      <c r="O22" s="204">
        <f>+'Ark1'!AI753</f>
        <v>158</v>
      </c>
      <c r="P22" s="374"/>
      <c r="Q22" s="196">
        <f>+'Ark1'!AJ753</f>
        <v>107.82468354430377</v>
      </c>
      <c r="R22" s="196">
        <f>+'Ark1'!AK753</f>
        <v>14.413582236734964</v>
      </c>
      <c r="S22" s="374"/>
      <c r="T22" s="1">
        <f>+'Ark1'!S753</f>
        <v>5.3898662839171294</v>
      </c>
      <c r="V22" s="1">
        <f>+'Ark1'!T753</f>
        <v>6.00719766128777</v>
      </c>
      <c r="X22" s="93">
        <f>+'Ark1'!U753</f>
        <v>21.369771933342506</v>
      </c>
      <c r="Z22" s="11">
        <f>+'Ark1'!W753</f>
        <v>4.432577332643822</v>
      </c>
      <c r="AA22" s="203"/>
      <c r="AB22" s="11">
        <f>+'Ark1'!X753</f>
        <v>81.897143098371586</v>
      </c>
      <c r="AC22" s="11">
        <f>+'Ark1'!Y753</f>
        <v>34.088630439141753</v>
      </c>
      <c r="AD22" s="11">
        <f>+'Ark1'!Z753</f>
        <v>5.9842590840483982</v>
      </c>
      <c r="AE22" s="93">
        <f>+'Ark1'!AA753</f>
        <v>1.5111480159568211</v>
      </c>
      <c r="AF22" s="1">
        <f>+'Ark1'!AA753</f>
        <v>1.5111480159568211</v>
      </c>
      <c r="AG22" s="1">
        <f>+'Ark1'!AB753</f>
        <v>2.1214927436945925</v>
      </c>
      <c r="AH22" s="11">
        <f>+'Ark1'!AD753</f>
        <v>62.768311167454101</v>
      </c>
      <c r="AI22" s="11">
        <f>+'Ark1'!AE753</f>
        <v>66.461359358243129</v>
      </c>
      <c r="AJ22" s="11">
        <f>+'Ark1'!AF753</f>
        <v>36.604945664141425</v>
      </c>
      <c r="AK22" s="93">
        <f t="shared" si="8"/>
        <v>3.9648055828598125</v>
      </c>
      <c r="AL22" s="11">
        <f>+'Ark1'!AF753</f>
        <v>36.604945664141425</v>
      </c>
      <c r="AM22" s="47"/>
      <c r="AN22" s="5"/>
      <c r="AP22" s="1"/>
      <c r="AQ22" s="1"/>
      <c r="AR22" s="11"/>
      <c r="AS22" s="11"/>
      <c r="AT22" s="11"/>
    </row>
    <row r="23" spans="1:46" ht="15" customHeight="1">
      <c r="A23" s="47"/>
      <c r="B23">
        <f>+'Ark1'!C754</f>
        <v>2022</v>
      </c>
      <c r="C23">
        <f>+'Ark1'!G754</f>
        <v>3</v>
      </c>
      <c r="D23" s="3" t="str">
        <f t="shared" si="7"/>
        <v>Midt</v>
      </c>
      <c r="E23" s="3">
        <f>+'Ark1'!H754</f>
        <v>1</v>
      </c>
      <c r="F23" s="3" t="s">
        <v>79</v>
      </c>
      <c r="G23">
        <f>+'Ark1'!Q754</f>
        <v>39</v>
      </c>
      <c r="I23">
        <f>+'Ark1'!R754</f>
        <v>515</v>
      </c>
      <c r="K23" s="196">
        <f>+'Ark1'!AF754</f>
        <v>44.821583986074842</v>
      </c>
      <c r="M23" s="196">
        <f>+'Ark1'!AG754</f>
        <v>45.393460561898031</v>
      </c>
      <c r="N23" s="97"/>
      <c r="O23" s="204">
        <f>+'Ark1'!AI754</f>
        <v>0</v>
      </c>
      <c r="P23" s="374"/>
      <c r="Q23" s="196">
        <f>+'Ark1'!AJ754</f>
        <v>0</v>
      </c>
      <c r="R23" s="196">
        <f>+'Ark1'!AK754</f>
        <v>0</v>
      </c>
      <c r="S23" s="374"/>
      <c r="T23" s="1">
        <f>+'Ark1'!S754</f>
        <v>5.4466019417475717</v>
      </c>
      <c r="V23" s="1">
        <f>+'Ark1'!T754</f>
        <v>5.9145631067961189</v>
      </c>
      <c r="X23" s="93">
        <f>+'Ark1'!U754</f>
        <v>21.450155339805811</v>
      </c>
      <c r="Z23" s="11">
        <f>+'Ark1'!W754</f>
        <v>4.6601941747572804</v>
      </c>
      <c r="AA23" s="203"/>
      <c r="AB23" s="11">
        <f>+'Ark1'!X754</f>
        <v>83.10679611650481</v>
      </c>
      <c r="AC23" s="11">
        <f>+'Ark1'!Y754</f>
        <v>38.252427184466029</v>
      </c>
      <c r="AD23" s="11">
        <f>+'Ark1'!Z754</f>
        <v>5.7317842471155478</v>
      </c>
      <c r="AE23" s="93">
        <f>+'Ark1'!AA754</f>
        <v>1.5437198507086587</v>
      </c>
      <c r="AF23" s="1">
        <f>+'Ark1'!AA754</f>
        <v>1.5437198507086587</v>
      </c>
      <c r="AG23" s="1">
        <f>+'Ark1'!AB754</f>
        <v>1.9117626577610951</v>
      </c>
      <c r="AH23" s="11">
        <f>+'Ark1'!AD754</f>
        <v>39.530020076533631</v>
      </c>
      <c r="AI23" s="11">
        <f>+'Ark1'!AE754</f>
        <v>45.37528377147931</v>
      </c>
      <c r="AJ23" s="11">
        <f>+'Ark1'!AF754</f>
        <v>44.821583986074842</v>
      </c>
      <c r="AK23" s="93">
        <f t="shared" si="8"/>
        <v>3.9382638146167541</v>
      </c>
      <c r="AL23" s="11">
        <f>+'Ark1'!AF754</f>
        <v>44.821583986074842</v>
      </c>
      <c r="AM23" s="47"/>
      <c r="AN23" s="5"/>
      <c r="AP23" s="13"/>
      <c r="AQ23" s="13"/>
      <c r="AR23" s="11"/>
      <c r="AS23" s="11"/>
      <c r="AT23" s="11"/>
    </row>
    <row r="24" spans="1:46" ht="15" customHeight="1">
      <c r="A24" s="47"/>
      <c r="B24">
        <f>+'Ark1'!C755</f>
        <v>2022</v>
      </c>
      <c r="C24">
        <f>+'Ark1'!G755</f>
        <v>3</v>
      </c>
      <c r="D24" s="3" t="str">
        <f t="shared" si="7"/>
        <v>Midt</v>
      </c>
      <c r="E24" s="3">
        <f>+'Ark1'!H755</f>
        <v>2</v>
      </c>
      <c r="F24" s="3" t="s">
        <v>7</v>
      </c>
      <c r="G24">
        <f>+'Ark1'!Q755</f>
        <v>63</v>
      </c>
      <c r="I24">
        <f>+'Ark1'!R755</f>
        <v>634</v>
      </c>
      <c r="K24" s="196">
        <f>+'Ark1'!AF755</f>
        <v>55.178416013925158</v>
      </c>
      <c r="M24" s="196">
        <f>+'Ark1'!AG755</f>
        <v>54.606539438101954</v>
      </c>
      <c r="N24" s="97"/>
      <c r="O24" s="204">
        <f>+'Ark1'!AI755</f>
        <v>0</v>
      </c>
      <c r="P24" s="374"/>
      <c r="Q24" s="196">
        <f>+'Ark1'!AJ755</f>
        <v>0</v>
      </c>
      <c r="R24" s="196">
        <f>+'Ark1'!AK755</f>
        <v>0</v>
      </c>
      <c r="S24" s="374"/>
      <c r="T24" s="1">
        <f>+'Ark1'!S755</f>
        <v>4.4873817034700316</v>
      </c>
      <c r="V24" s="1">
        <f>+'Ark1'!T755</f>
        <v>5.1892744479495283</v>
      </c>
      <c r="X24" s="93">
        <f>+'Ark1'!U755</f>
        <v>20.960410094637247</v>
      </c>
      <c r="Z24" s="11">
        <f>+'Ark1'!W755</f>
        <v>1.7350157728706628</v>
      </c>
      <c r="AA24" s="203"/>
      <c r="AB24" s="11">
        <f>+'Ark1'!X755</f>
        <v>81.703470031545748</v>
      </c>
      <c r="AC24" s="11">
        <f>+'Ark1'!Y755</f>
        <v>32.018927444794954</v>
      </c>
      <c r="AD24" s="11">
        <f>+'Ark1'!Z755</f>
        <v>6.0145376317140116</v>
      </c>
      <c r="AE24" s="93">
        <f>+'Ark1'!AA755</f>
        <v>1.5996840449216549</v>
      </c>
      <c r="AF24" s="1">
        <f>+'Ark1'!AA755</f>
        <v>1.5996840449216549</v>
      </c>
      <c r="AG24" s="1">
        <f>+'Ark1'!AB755</f>
        <v>2.0929832700818127</v>
      </c>
      <c r="AH24" s="11">
        <f>+'Ark1'!AD755</f>
        <v>51.008034742411319</v>
      </c>
      <c r="AI24" s="11">
        <f>+'Ark1'!AE755</f>
        <v>60.4660290407882</v>
      </c>
      <c r="AJ24" s="11">
        <f>+'Ark1'!AF755</f>
        <v>55.178416013925158</v>
      </c>
      <c r="AK24" s="93">
        <f t="shared" si="8"/>
        <v>4.6709666080843633</v>
      </c>
      <c r="AL24" s="11">
        <f>+'Ark1'!AF755</f>
        <v>55.178416013925158</v>
      </c>
      <c r="AM24" s="47"/>
      <c r="AN24" s="5"/>
      <c r="AP24" s="13"/>
      <c r="AQ24" s="13"/>
      <c r="AR24" s="11"/>
      <c r="AS24" s="11"/>
      <c r="AT24" s="11"/>
    </row>
    <row r="25" spans="1:46" ht="15" customHeight="1">
      <c r="A25" s="47"/>
      <c r="B25">
        <f>+'Ark1'!C756</f>
        <v>2022</v>
      </c>
      <c r="C25">
        <f>+'Ark1'!G756</f>
        <v>4</v>
      </c>
      <c r="D25" s="3" t="str">
        <f t="shared" si="7"/>
        <v>Nord</v>
      </c>
      <c r="E25" s="3">
        <f>+'Ark1'!H756</f>
        <v>1</v>
      </c>
      <c r="F25" s="3" t="s">
        <v>79</v>
      </c>
      <c r="G25">
        <f>+'Ark1'!Q756</f>
        <v>78</v>
      </c>
      <c r="I25">
        <f>+'Ark1'!R756</f>
        <v>1889</v>
      </c>
      <c r="K25" s="196">
        <f>+'Ark1'!AF756</f>
        <v>76.292407108239104</v>
      </c>
      <c r="M25" s="196">
        <f>+'Ark1'!AG756</f>
        <v>75.814631749589751</v>
      </c>
      <c r="N25" s="97"/>
      <c r="O25" s="204">
        <f>+'Ark1'!AI756</f>
        <v>0</v>
      </c>
      <c r="P25" s="374"/>
      <c r="Q25" s="196">
        <f>+'Ark1'!AJ756</f>
        <v>0</v>
      </c>
      <c r="R25" s="196">
        <f>+'Ark1'!AK756</f>
        <v>0</v>
      </c>
      <c r="S25" s="374"/>
      <c r="T25" s="1">
        <f>+'Ark1'!S756</f>
        <v>4.8745367919534148</v>
      </c>
      <c r="V25" s="1">
        <f>+'Ark1'!T756</f>
        <v>5.2016940179989408</v>
      </c>
      <c r="X25" s="93">
        <f>+'Ark1'!U756</f>
        <v>21.417898358920073</v>
      </c>
      <c r="Z25" s="11">
        <f>+'Ark1'!W756</f>
        <v>3.017469560614082</v>
      </c>
      <c r="AA25" s="203"/>
      <c r="AB25" s="11">
        <f>+'Ark1'!X756</f>
        <v>85.86553732133406</v>
      </c>
      <c r="AC25" s="11">
        <f>+'Ark1'!Y756</f>
        <v>33.9862361037586</v>
      </c>
      <c r="AD25" s="11">
        <f>+'Ark1'!Z756</f>
        <v>5.3091522681594956</v>
      </c>
      <c r="AE25" s="93">
        <f>+'Ark1'!AA756</f>
        <v>1.5229435048097542</v>
      </c>
      <c r="AF25" s="1">
        <f>+'Ark1'!AA756</f>
        <v>1.5229435048097542</v>
      </c>
      <c r="AG25" s="1">
        <f>+'Ark1'!AB756</f>
        <v>2.1723215046359177</v>
      </c>
      <c r="AH25" s="11">
        <f>+'Ark1'!AD756</f>
        <v>56.500572315451883</v>
      </c>
      <c r="AI25" s="11">
        <f>+'Ark1'!AE756</f>
        <v>63.69871450285239</v>
      </c>
      <c r="AJ25" s="11">
        <f>+'Ark1'!AF756</f>
        <v>76.292407108239104</v>
      </c>
      <c r="AK25" s="93">
        <f t="shared" si="8"/>
        <v>4.3938325369244149</v>
      </c>
      <c r="AL25" s="11">
        <f>+'Ark1'!AF756</f>
        <v>76.292407108239104</v>
      </c>
      <c r="AM25" s="47"/>
      <c r="AN25" s="5"/>
      <c r="AP25" s="13"/>
      <c r="AQ25" s="13"/>
      <c r="AR25" s="11"/>
      <c r="AS25" s="11"/>
      <c r="AT25" s="11"/>
    </row>
    <row r="26" spans="1:46" ht="15" customHeight="1">
      <c r="A26" s="47"/>
      <c r="B26">
        <f>+'Ark1'!C757</f>
        <v>2022</v>
      </c>
      <c r="C26">
        <f>+'Ark1'!G757</f>
        <v>4</v>
      </c>
      <c r="D26" s="3" t="str">
        <f t="shared" si="7"/>
        <v>Nord</v>
      </c>
      <c r="E26" s="3">
        <f>+'Ark1'!H757</f>
        <v>2</v>
      </c>
      <c r="F26" s="3" t="s">
        <v>7</v>
      </c>
      <c r="G26">
        <f>+'Ark1'!Q757</f>
        <v>22</v>
      </c>
      <c r="I26">
        <f>+'Ark1'!R757</f>
        <v>587</v>
      </c>
      <c r="K26" s="196">
        <f>+'Ark1'!AF757</f>
        <v>23.7075928917609</v>
      </c>
      <c r="M26" s="196">
        <f>+'Ark1'!AG757</f>
        <v>24.185368250410232</v>
      </c>
      <c r="N26" s="97"/>
      <c r="O26" s="204">
        <f>+'Ark1'!AI757</f>
        <v>0</v>
      </c>
      <c r="P26" s="374"/>
      <c r="Q26" s="196">
        <f>+'Ark1'!AJ757</f>
        <v>0</v>
      </c>
      <c r="R26" s="196">
        <f>+'Ark1'!AK757</f>
        <v>0</v>
      </c>
      <c r="S26" s="374"/>
      <c r="T26" s="1">
        <f>+'Ark1'!S757</f>
        <v>6.0102214650766612</v>
      </c>
      <c r="V26" s="1">
        <f>+'Ark1'!T757</f>
        <v>6.206132879045998</v>
      </c>
      <c r="X26" s="93">
        <f>+'Ark1'!U757</f>
        <v>21.987223168654175</v>
      </c>
      <c r="Z26" s="11">
        <f>+'Ark1'!W757</f>
        <v>6.4735945485519597</v>
      </c>
      <c r="AA26" s="203"/>
      <c r="AB26" s="11">
        <f>+'Ark1'!X757</f>
        <v>87.223168654173762</v>
      </c>
      <c r="AC26" s="11">
        <f>+'Ark1'!Y757</f>
        <v>39.011925042589432</v>
      </c>
      <c r="AD26" s="11">
        <f>+'Ark1'!Z757</f>
        <v>5.6356395382166005</v>
      </c>
      <c r="AE26" s="93">
        <f>+'Ark1'!AA757</f>
        <v>1.346291942799271</v>
      </c>
      <c r="AF26" s="1">
        <f>+'Ark1'!AA757</f>
        <v>1.346291942799271</v>
      </c>
      <c r="AG26" s="1">
        <f>+'Ark1'!AB757</f>
        <v>2.1557964024579945</v>
      </c>
      <c r="AH26" s="11">
        <f>+'Ark1'!AD757</f>
        <v>61.87145819984655</v>
      </c>
      <c r="AI26" s="11">
        <f>+'Ark1'!AE757</f>
        <v>51.345857977451594</v>
      </c>
      <c r="AJ26" s="11">
        <f>+'Ark1'!AF757</f>
        <v>23.7075928917609</v>
      </c>
      <c r="AK26" s="93">
        <f t="shared" si="8"/>
        <v>3.6583049886621315</v>
      </c>
      <c r="AL26" s="11">
        <f>+'Ark1'!AF757</f>
        <v>23.7075928917609</v>
      </c>
      <c r="AM26" s="47"/>
      <c r="AP26" s="13"/>
      <c r="AQ26" s="13"/>
      <c r="AR26" s="11"/>
      <c r="AS26" s="11"/>
      <c r="AT26" s="11"/>
    </row>
    <row r="27" spans="1:46" ht="15" customHeight="1">
      <c r="A27" s="47"/>
      <c r="B27" s="47"/>
      <c r="C27" s="47"/>
      <c r="D27" s="47"/>
      <c r="E27" s="47"/>
      <c r="F27" s="47"/>
      <c r="G27" s="47"/>
      <c r="H27" s="47"/>
      <c r="I27" s="47"/>
      <c r="J27" s="47"/>
      <c r="K27" s="47"/>
      <c r="L27" s="47"/>
      <c r="M27" s="47"/>
      <c r="N27" s="47"/>
      <c r="O27" s="47"/>
      <c r="P27" s="374"/>
      <c r="Q27" s="47"/>
      <c r="R27" s="47"/>
      <c r="S27" s="374"/>
      <c r="T27" s="47"/>
      <c r="U27" s="47"/>
      <c r="V27" s="47"/>
      <c r="W27" s="47"/>
      <c r="X27" s="47"/>
      <c r="Y27" s="47"/>
      <c r="Z27" s="47"/>
      <c r="AA27" s="203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P27" s="13"/>
      <c r="AQ27" s="13"/>
      <c r="AR27" s="11"/>
      <c r="AS27" s="11"/>
      <c r="AT27" s="11"/>
    </row>
    <row r="28" spans="1:46" ht="15" customHeight="1">
      <c r="A28" s="47"/>
      <c r="B28" s="53">
        <f>+'Ark1'!C758</f>
        <v>2021</v>
      </c>
      <c r="C28" s="53">
        <f>+'Ark1'!G758</f>
        <v>1</v>
      </c>
      <c r="D28" s="54" t="str">
        <f>+D19</f>
        <v>Øst</v>
      </c>
      <c r="E28" s="54">
        <f>+'Ark1'!H758</f>
        <v>1</v>
      </c>
      <c r="F28" s="54" t="s">
        <v>79</v>
      </c>
      <c r="G28" s="53">
        <f>+'Ark1'!Q758</f>
        <v>104</v>
      </c>
      <c r="H28" s="53"/>
      <c r="I28" s="53">
        <f>+'Ark1'!R758</f>
        <v>1533</v>
      </c>
      <c r="J28" s="53"/>
      <c r="K28" s="178">
        <f>+'Ark1'!AF758</f>
        <v>65.261813537675607</v>
      </c>
      <c r="L28" s="157"/>
      <c r="M28" s="178">
        <f>+'Ark1'!AG758</f>
        <v>65.598276776338452</v>
      </c>
      <c r="N28" s="178"/>
      <c r="O28" s="157"/>
      <c r="P28" s="157"/>
      <c r="Q28" s="157"/>
      <c r="R28" s="157"/>
      <c r="S28" s="157"/>
      <c r="T28" s="55">
        <f>+'Ark1'!S758</f>
        <v>4.7142857142857153</v>
      </c>
      <c r="U28" s="53"/>
      <c r="V28" s="55">
        <f>+'Ark1'!T758</f>
        <v>5.7827788649706449</v>
      </c>
      <c r="W28" s="53"/>
      <c r="X28" s="157">
        <f>+'Ark1'!U758</f>
        <v>22.094363992172205</v>
      </c>
      <c r="Y28" s="157"/>
      <c r="Z28" s="75">
        <f>+'Ark1'!W758</f>
        <v>4.8271363339856492</v>
      </c>
      <c r="AA28" s="75"/>
      <c r="AB28" s="75">
        <f>+'Ark1'!X758</f>
        <v>87.866927592955008</v>
      </c>
      <c r="AC28" s="75">
        <f>+'Ark1'!Y758</f>
        <v>37.18199608610567</v>
      </c>
      <c r="AD28" s="75">
        <f>+'Ark1'!Z758</f>
        <v>5.9078159063533553</v>
      </c>
      <c r="AE28" s="157">
        <f>+'Ark1'!AA758</f>
        <v>1.8397752817442452</v>
      </c>
      <c r="AF28" s="55">
        <f>+'Ark1'!AA758</f>
        <v>1.8397752817442452</v>
      </c>
      <c r="AG28" s="55">
        <f>+'Ark1'!AB758</f>
        <v>2.400623065735473</v>
      </c>
      <c r="AH28" s="75">
        <f>+'Ark1'!AD758</f>
        <v>47.192045836815431</v>
      </c>
      <c r="AI28" s="75">
        <f>+'Ark1'!AE758</f>
        <v>51.632454139535405</v>
      </c>
      <c r="AJ28" s="75">
        <f>+'Ark1'!AF758</f>
        <v>65.261813537675607</v>
      </c>
      <c r="AK28" s="157">
        <f t="shared" ref="AK28:AK59" si="9">+X28/T28</f>
        <v>4.6866832710668307</v>
      </c>
      <c r="AL28" s="75">
        <f>+'Ark1'!AF758</f>
        <v>65.261813537675607</v>
      </c>
      <c r="AM28" s="47"/>
      <c r="AN28" s="5"/>
      <c r="AP28" s="13"/>
      <c r="AQ28" s="13"/>
      <c r="AR28" s="11"/>
      <c r="AS28" s="11"/>
      <c r="AT28" s="11"/>
    </row>
    <row r="29" spans="1:46" ht="15" customHeight="1">
      <c r="A29" s="47"/>
      <c r="B29" s="53">
        <f>+'Ark1'!C759</f>
        <v>2021</v>
      </c>
      <c r="C29" s="53">
        <f>+'Ark1'!G759</f>
        <v>1</v>
      </c>
      <c r="D29" s="54" t="str">
        <f t="shared" ref="D29:D35" si="10">+D20</f>
        <v>Øst</v>
      </c>
      <c r="E29" s="54">
        <f>+'Ark1'!H759</f>
        <v>2</v>
      </c>
      <c r="F29" s="54" t="s">
        <v>7</v>
      </c>
      <c r="G29" s="53">
        <f>+'Ark1'!Q759</f>
        <v>70</v>
      </c>
      <c r="H29" s="53"/>
      <c r="I29" s="53">
        <f>+'Ark1'!R759</f>
        <v>816</v>
      </c>
      <c r="J29" s="53"/>
      <c r="K29" s="178">
        <f>+'Ark1'!AF759</f>
        <v>34.738186462324393</v>
      </c>
      <c r="L29" s="157"/>
      <c r="M29" s="178">
        <f>+'Ark1'!AG759</f>
        <v>34.401723223661591</v>
      </c>
      <c r="N29" s="178"/>
      <c r="O29" s="157"/>
      <c r="P29" s="157"/>
      <c r="Q29" s="157"/>
      <c r="R29" s="157"/>
      <c r="S29" s="157"/>
      <c r="T29" s="55">
        <f>+'Ark1'!S759</f>
        <v>6.512254901960782</v>
      </c>
      <c r="U29" s="53"/>
      <c r="V29" s="55">
        <f>+'Ark1'!T759</f>
        <v>5.6801470588235299</v>
      </c>
      <c r="W29" s="53"/>
      <c r="X29" s="157">
        <f>+'Ark1'!U759</f>
        <v>21.76813725490198</v>
      </c>
      <c r="Y29" s="157"/>
      <c r="Z29" s="75">
        <f>+'Ark1'!W759</f>
        <v>2.4509803921568634</v>
      </c>
      <c r="AA29" s="75"/>
      <c r="AB29" s="75">
        <f>+'Ark1'!X759</f>
        <v>81.740196078431381</v>
      </c>
      <c r="AC29" s="75">
        <f>+'Ark1'!Y759</f>
        <v>38.848039215686271</v>
      </c>
      <c r="AD29" s="75">
        <f>+'Ark1'!Z759</f>
        <v>6.8053748553872211</v>
      </c>
      <c r="AE29" s="157">
        <f>+'Ark1'!AA759</f>
        <v>2.0519829753444374</v>
      </c>
      <c r="AF29" s="55">
        <f>+'Ark1'!AA759</f>
        <v>2.0519829753444374</v>
      </c>
      <c r="AG29" s="55">
        <f>+'Ark1'!AB759</f>
        <v>2.0608150819282942</v>
      </c>
      <c r="AH29" s="75">
        <f>+'Ark1'!AD759</f>
        <v>53.582104320604223</v>
      </c>
      <c r="AI29" s="75">
        <f>+'Ark1'!AE759</f>
        <v>19.66862372873987</v>
      </c>
      <c r="AJ29" s="75">
        <f>+'Ark1'!AF759</f>
        <v>34.738186462324393</v>
      </c>
      <c r="AK29" s="157">
        <f t="shared" si="9"/>
        <v>3.3426420775310541</v>
      </c>
      <c r="AL29" s="75">
        <f>+'Ark1'!AF759</f>
        <v>34.738186462324393</v>
      </c>
      <c r="AM29" s="47"/>
      <c r="AP29" s="13"/>
      <c r="AQ29" s="13"/>
      <c r="AR29" s="11"/>
      <c r="AS29" s="11"/>
      <c r="AT29" s="11"/>
    </row>
    <row r="30" spans="1:46" ht="15" customHeight="1">
      <c r="A30" s="47"/>
      <c r="B30" s="53">
        <f>+'Ark1'!C760</f>
        <v>2021</v>
      </c>
      <c r="C30" s="53">
        <f>+'Ark1'!G760</f>
        <v>2</v>
      </c>
      <c r="D30" s="54" t="str">
        <f t="shared" si="10"/>
        <v>Vest</v>
      </c>
      <c r="E30" s="54">
        <f>+'Ark1'!H760</f>
        <v>1</v>
      </c>
      <c r="F30" s="54" t="s">
        <v>79</v>
      </c>
      <c r="G30" s="53">
        <f>+'Ark1'!Q760</f>
        <v>121</v>
      </c>
      <c r="H30" s="53"/>
      <c r="I30" s="53">
        <f>+'Ark1'!R760</f>
        <v>1905</v>
      </c>
      <c r="J30" s="53"/>
      <c r="K30" s="178">
        <f>+'Ark1'!AF760</f>
        <v>72.296015180265684</v>
      </c>
      <c r="L30" s="157"/>
      <c r="M30" s="178">
        <f>+'Ark1'!AG760</f>
        <v>71.266309978088657</v>
      </c>
      <c r="N30" s="178"/>
      <c r="O30" s="157"/>
      <c r="P30" s="157"/>
      <c r="Q30" s="157"/>
      <c r="R30" s="157"/>
      <c r="S30" s="157"/>
      <c r="T30" s="55">
        <f>+'Ark1'!S760</f>
        <v>5.0535433070866116</v>
      </c>
      <c r="U30" s="53"/>
      <c r="V30" s="55">
        <f>+'Ark1'!T760</f>
        <v>5.0755905511811026</v>
      </c>
      <c r="W30" s="53"/>
      <c r="X30" s="157">
        <f>+'Ark1'!U760</f>
        <v>20.933706036745388</v>
      </c>
      <c r="Y30" s="157"/>
      <c r="Z30" s="75">
        <f>+'Ark1'!W760</f>
        <v>0.94488188976377951</v>
      </c>
      <c r="AA30" s="75"/>
      <c r="AB30" s="75">
        <f>+'Ark1'!X760</f>
        <v>82.204724409448815</v>
      </c>
      <c r="AC30" s="75">
        <f>+'Ark1'!Y760</f>
        <v>29.081364829396328</v>
      </c>
      <c r="AD30" s="75">
        <f>+'Ark1'!Z760</f>
        <v>5.5258837862937513</v>
      </c>
      <c r="AE30" s="157">
        <f>+'Ark1'!AA760</f>
        <v>1.4455177500500624</v>
      </c>
      <c r="AF30" s="55">
        <f>+'Ark1'!AA760</f>
        <v>1.4455177500500624</v>
      </c>
      <c r="AG30" s="55">
        <f>+'Ark1'!AB760</f>
        <v>1.7399301522514816</v>
      </c>
      <c r="AH30" s="75">
        <f>+'Ark1'!AD760</f>
        <v>54.230586424503905</v>
      </c>
      <c r="AI30" s="75">
        <f>+'Ark1'!AE760</f>
        <v>58.383110974521642</v>
      </c>
      <c r="AJ30" s="75">
        <f>+'Ark1'!AF760</f>
        <v>72.296015180265684</v>
      </c>
      <c r="AK30" s="157">
        <f t="shared" si="9"/>
        <v>4.1423818427339754</v>
      </c>
      <c r="AL30" s="75">
        <f>+'Ark1'!AF760</f>
        <v>72.296015180265684</v>
      </c>
      <c r="AM30" s="47"/>
      <c r="AP30" s="13"/>
      <c r="AQ30" s="13"/>
      <c r="AR30" s="11"/>
      <c r="AS30" s="11"/>
      <c r="AT30" s="11"/>
    </row>
    <row r="31" spans="1:46" ht="15" customHeight="1">
      <c r="A31" s="47"/>
      <c r="B31" s="53">
        <f>+'Ark1'!C761</f>
        <v>2021</v>
      </c>
      <c r="C31" s="53">
        <f>+'Ark1'!G761</f>
        <v>2</v>
      </c>
      <c r="D31" s="54" t="str">
        <f t="shared" si="10"/>
        <v>Vest</v>
      </c>
      <c r="E31" s="54">
        <f>+'Ark1'!H761</f>
        <v>2</v>
      </c>
      <c r="F31" s="54" t="s">
        <v>7</v>
      </c>
      <c r="G31" s="53">
        <f>+'Ark1'!Q761</f>
        <v>77</v>
      </c>
      <c r="H31" s="53"/>
      <c r="I31" s="53">
        <f>+'Ark1'!R761</f>
        <v>730</v>
      </c>
      <c r="J31" s="53"/>
      <c r="K31" s="178">
        <f>+'Ark1'!AF761</f>
        <v>27.703984819734341</v>
      </c>
      <c r="L31" s="157"/>
      <c r="M31" s="178">
        <f>+'Ark1'!AG761</f>
        <v>28.73369002191135</v>
      </c>
      <c r="N31" s="178"/>
      <c r="O31" s="157"/>
      <c r="P31" s="157"/>
      <c r="Q31" s="157"/>
      <c r="R31" s="157"/>
      <c r="S31" s="157"/>
      <c r="T31" s="55">
        <f>+'Ark1'!S761</f>
        <v>5.6684931506849292</v>
      </c>
      <c r="U31" s="53"/>
      <c r="V31" s="55">
        <f>+'Ark1'!T761</f>
        <v>6.0397260273972604</v>
      </c>
      <c r="W31" s="53"/>
      <c r="X31" s="157">
        <f>+'Ark1'!U761</f>
        <v>22.025479452054778</v>
      </c>
      <c r="Y31" s="157"/>
      <c r="Z31" s="75">
        <f>+'Ark1'!W761</f>
        <v>5.3424657534246576</v>
      </c>
      <c r="AA31" s="75"/>
      <c r="AB31" s="75">
        <f>+'Ark1'!X761</f>
        <v>83.835616438356169</v>
      </c>
      <c r="AC31" s="75">
        <f>+'Ark1'!Y761</f>
        <v>38.493150684931507</v>
      </c>
      <c r="AD31" s="75">
        <f>+'Ark1'!Z761</f>
        <v>6.0966671876955409</v>
      </c>
      <c r="AE31" s="157">
        <f>+'Ark1'!AA761</f>
        <v>1.6509753623883541</v>
      </c>
      <c r="AF31" s="55">
        <f>+'Ark1'!AA761</f>
        <v>1.6509753623883541</v>
      </c>
      <c r="AG31" s="55">
        <f>+'Ark1'!AB761</f>
        <v>2.2573617602679095</v>
      </c>
      <c r="AH31" s="75">
        <f>+'Ark1'!AD761</f>
        <v>52.936246391063563</v>
      </c>
      <c r="AI31" s="75">
        <f>+'Ark1'!AE761</f>
        <v>58.759611255689485</v>
      </c>
      <c r="AJ31" s="75">
        <f>+'Ark1'!AF761</f>
        <v>27.703984819734341</v>
      </c>
      <c r="AK31" s="157">
        <f t="shared" si="9"/>
        <v>3.8855969067182201</v>
      </c>
      <c r="AL31" s="75">
        <f>+'Ark1'!AF761</f>
        <v>27.703984819734341</v>
      </c>
      <c r="AM31" s="47"/>
      <c r="AP31" s="56"/>
      <c r="AQ31" s="56"/>
      <c r="AR31" s="11"/>
      <c r="AS31" s="11"/>
      <c r="AT31" s="11"/>
    </row>
    <row r="32" spans="1:46" ht="15" customHeight="1">
      <c r="A32" s="47"/>
      <c r="B32" s="53">
        <f>+'Ark1'!C762</f>
        <v>2021</v>
      </c>
      <c r="C32" s="53">
        <f>+'Ark1'!G762</f>
        <v>3</v>
      </c>
      <c r="D32" s="54" t="str">
        <f t="shared" si="10"/>
        <v>Midt</v>
      </c>
      <c r="E32" s="54">
        <f>+'Ark1'!H762</f>
        <v>1</v>
      </c>
      <c r="F32" s="54" t="s">
        <v>79</v>
      </c>
      <c r="G32" s="53">
        <f>+'Ark1'!Q762</f>
        <v>44</v>
      </c>
      <c r="H32" s="53"/>
      <c r="I32" s="53">
        <f>+'Ark1'!R762</f>
        <v>444</v>
      </c>
      <c r="J32" s="53"/>
      <c r="K32" s="178">
        <f>+'Ark1'!AF762</f>
        <v>30.536451169188439</v>
      </c>
      <c r="L32" s="157"/>
      <c r="M32" s="178">
        <f>+'Ark1'!AG762</f>
        <v>32.855611443930954</v>
      </c>
      <c r="N32" s="178"/>
      <c r="O32" s="157"/>
      <c r="P32" s="157"/>
      <c r="Q32" s="157"/>
      <c r="R32" s="157"/>
      <c r="S32" s="157"/>
      <c r="T32" s="55">
        <f>+'Ark1'!S762</f>
        <v>5.8400900900900892</v>
      </c>
      <c r="U32" s="53"/>
      <c r="V32" s="55">
        <f>+'Ark1'!T762</f>
        <v>6.5405405405405403</v>
      </c>
      <c r="W32" s="53"/>
      <c r="X32" s="157">
        <f>+'Ark1'!U762</f>
        <v>22.828130630630625</v>
      </c>
      <c r="Y32" s="157"/>
      <c r="Z32" s="75">
        <f>+'Ark1'!W762</f>
        <v>9.0090090090090058</v>
      </c>
      <c r="AA32" s="75"/>
      <c r="AB32" s="75">
        <f>+'Ark1'!X762</f>
        <v>85.13513513513513</v>
      </c>
      <c r="AC32" s="75">
        <f>+'Ark1'!Y762</f>
        <v>42.117117117117118</v>
      </c>
      <c r="AD32" s="75">
        <f>+'Ark1'!Z762</f>
        <v>7.2725765519282524</v>
      </c>
      <c r="AE32" s="157">
        <f>+'Ark1'!AA762</f>
        <v>1.6789947633352515</v>
      </c>
      <c r="AF32" s="55">
        <f>+'Ark1'!AA762</f>
        <v>1.6789947633352515</v>
      </c>
      <c r="AG32" s="55">
        <f>+'Ark1'!AB762</f>
        <v>2.2997602060026221</v>
      </c>
      <c r="AH32" s="75">
        <f>+'Ark1'!AD762</f>
        <v>57.740906167852309</v>
      </c>
      <c r="AI32" s="75">
        <f>+'Ark1'!AE762</f>
        <v>50.126750975451877</v>
      </c>
      <c r="AJ32" s="75">
        <f>+'Ark1'!AF762</f>
        <v>30.536451169188439</v>
      </c>
      <c r="AK32" s="157">
        <f t="shared" si="9"/>
        <v>3.9088661781720013</v>
      </c>
      <c r="AL32" s="75">
        <f>+'Ark1'!AF762</f>
        <v>30.536451169188439</v>
      </c>
      <c r="AM32" s="47"/>
      <c r="AN32" s="4"/>
    </row>
    <row r="33" spans="1:43" ht="15" customHeight="1">
      <c r="A33" s="47"/>
      <c r="B33" s="53">
        <f>+'Ark1'!C763</f>
        <v>2021</v>
      </c>
      <c r="C33" s="53">
        <f>+'Ark1'!G763</f>
        <v>3</v>
      </c>
      <c r="D33" s="54" t="str">
        <f t="shared" si="10"/>
        <v>Midt</v>
      </c>
      <c r="E33" s="54">
        <f>+'Ark1'!H763</f>
        <v>2</v>
      </c>
      <c r="F33" s="54" t="s">
        <v>7</v>
      </c>
      <c r="G33" s="53">
        <f>+'Ark1'!Q763</f>
        <v>74</v>
      </c>
      <c r="H33" s="53"/>
      <c r="I33" s="53">
        <f>+'Ark1'!R763</f>
        <v>1010</v>
      </c>
      <c r="J33" s="53"/>
      <c r="K33" s="178">
        <f>+'Ark1'!AF763</f>
        <v>69.463548830811547</v>
      </c>
      <c r="L33" s="157"/>
      <c r="M33" s="178">
        <f>+'Ark1'!AG763</f>
        <v>67.144388556069046</v>
      </c>
      <c r="N33" s="178"/>
      <c r="O33" s="157"/>
      <c r="P33" s="157"/>
      <c r="Q33" s="157"/>
      <c r="R33" s="157"/>
      <c r="S33" s="157"/>
      <c r="T33" s="55">
        <f>+'Ark1'!S763</f>
        <v>4.6782178217821775</v>
      </c>
      <c r="U33" s="53"/>
      <c r="V33" s="55">
        <f>+'Ark1'!T763</f>
        <v>5.383168316831684</v>
      </c>
      <c r="W33" s="53"/>
      <c r="X33" s="157">
        <f>+'Ark1'!U763</f>
        <v>20.508415841584146</v>
      </c>
      <c r="Y33" s="157"/>
      <c r="Z33" s="75">
        <f>+'Ark1'!W763</f>
        <v>3.8613861386138608</v>
      </c>
      <c r="AA33" s="75"/>
      <c r="AB33" s="75">
        <f>+'Ark1'!X763</f>
        <v>77.722772277227719</v>
      </c>
      <c r="AC33" s="75">
        <f>+'Ark1'!Y763</f>
        <v>28.415841584158422</v>
      </c>
      <c r="AD33" s="75">
        <f>+'Ark1'!Z763</f>
        <v>5.86495030199728</v>
      </c>
      <c r="AE33" s="157">
        <f>+'Ark1'!AA763</f>
        <v>1.7789809053119596</v>
      </c>
      <c r="AF33" s="55">
        <f>+'Ark1'!AA763</f>
        <v>1.7789809053119596</v>
      </c>
      <c r="AG33" s="55">
        <f>+'Ark1'!AB763</f>
        <v>2.3171153672475602</v>
      </c>
      <c r="AH33" s="75">
        <f>+'Ark1'!AD763</f>
        <v>53.81410323932257</v>
      </c>
      <c r="AI33" s="75">
        <f>+'Ark1'!AE763</f>
        <v>69.428393882048653</v>
      </c>
      <c r="AJ33" s="75">
        <f>+'Ark1'!AF763</f>
        <v>69.463548830811547</v>
      </c>
      <c r="AK33" s="157">
        <f t="shared" si="9"/>
        <v>4.3838095238095214</v>
      </c>
      <c r="AL33" s="75">
        <f>+'Ark1'!AF763</f>
        <v>69.463548830811547</v>
      </c>
      <c r="AM33" s="47"/>
      <c r="AN33" s="18"/>
      <c r="AP33" s="1"/>
      <c r="AQ33" s="5"/>
    </row>
    <row r="34" spans="1:43" ht="15" customHeight="1">
      <c r="A34" s="47"/>
      <c r="B34" s="53">
        <f>+'Ark1'!C764</f>
        <v>2021</v>
      </c>
      <c r="C34" s="53">
        <f>+'Ark1'!G764</f>
        <v>4</v>
      </c>
      <c r="D34" s="54" t="str">
        <f t="shared" si="10"/>
        <v>Nord</v>
      </c>
      <c r="E34" s="54">
        <f>+'Ark1'!H764</f>
        <v>1</v>
      </c>
      <c r="F34" s="54" t="s">
        <v>79</v>
      </c>
      <c r="G34" s="53">
        <f>+'Ark1'!Q764</f>
        <v>76</v>
      </c>
      <c r="H34" s="53"/>
      <c r="I34" s="53">
        <f>+'Ark1'!R764</f>
        <v>1857</v>
      </c>
      <c r="J34" s="53"/>
      <c r="K34" s="178">
        <f>+'Ark1'!AF764</f>
        <v>73.836978131212703</v>
      </c>
      <c r="L34" s="157"/>
      <c r="M34" s="178">
        <f>+'Ark1'!AG764</f>
        <v>73.448746306958938</v>
      </c>
      <c r="N34" s="178"/>
      <c r="O34" s="157"/>
      <c r="P34" s="157"/>
      <c r="Q34" s="157"/>
      <c r="R34" s="157"/>
      <c r="S34" s="157"/>
      <c r="T34" s="55">
        <f>+'Ark1'!S764</f>
        <v>5.0242326332794809</v>
      </c>
      <c r="U34" s="53"/>
      <c r="V34" s="55">
        <f>+'Ark1'!T764</f>
        <v>5.3618739903069468</v>
      </c>
      <c r="W34" s="53"/>
      <c r="X34" s="157">
        <f>+'Ark1'!U764</f>
        <v>22.415971997845975</v>
      </c>
      <c r="Y34" s="157"/>
      <c r="Z34" s="75">
        <f>+'Ark1'!W764</f>
        <v>5.600430802369412</v>
      </c>
      <c r="AA34" s="75"/>
      <c r="AB34" s="75">
        <f>+'Ark1'!X764</f>
        <v>89.822294022617115</v>
      </c>
      <c r="AC34" s="75">
        <f>+'Ark1'!Y764</f>
        <v>40.172320947765222</v>
      </c>
      <c r="AD34" s="75">
        <f>+'Ark1'!Z764</f>
        <v>5.6027720209810496</v>
      </c>
      <c r="AE34" s="157">
        <f>+'Ark1'!AA764</f>
        <v>1.6003347676678736</v>
      </c>
      <c r="AF34" s="55">
        <f>+'Ark1'!AA764</f>
        <v>1.6003347676678736</v>
      </c>
      <c r="AG34" s="55">
        <f>+'Ark1'!AB764</f>
        <v>2.5398091294124678</v>
      </c>
      <c r="AH34" s="75">
        <f>+'Ark1'!AD764</f>
        <v>60.316186790190415</v>
      </c>
      <c r="AI34" s="75">
        <f>+'Ark1'!AE764</f>
        <v>67.472314148851609</v>
      </c>
      <c r="AJ34" s="75">
        <f>+'Ark1'!AF764</f>
        <v>73.836978131212703</v>
      </c>
      <c r="AK34" s="157">
        <f t="shared" si="9"/>
        <v>4.461571275455519</v>
      </c>
      <c r="AL34" s="75">
        <f>+'Ark1'!AF764</f>
        <v>73.836978131212703</v>
      </c>
      <c r="AM34" s="47"/>
      <c r="AN34" s="18"/>
    </row>
    <row r="35" spans="1:43" ht="15" customHeight="1">
      <c r="A35" s="47"/>
      <c r="B35" s="53">
        <f>+'Ark1'!C765</f>
        <v>2021</v>
      </c>
      <c r="C35" s="53">
        <f>+'Ark1'!G765</f>
        <v>4</v>
      </c>
      <c r="D35" s="54" t="str">
        <f t="shared" si="10"/>
        <v>Nord</v>
      </c>
      <c r="E35" s="54">
        <f>+'Ark1'!H765</f>
        <v>2</v>
      </c>
      <c r="F35" s="54" t="s">
        <v>7</v>
      </c>
      <c r="G35" s="53">
        <f>+'Ark1'!Q765</f>
        <v>21</v>
      </c>
      <c r="H35" s="53"/>
      <c r="I35" s="53">
        <f>+'Ark1'!R765</f>
        <v>658</v>
      </c>
      <c r="J35" s="53"/>
      <c r="K35" s="178">
        <f>+'Ark1'!AF765</f>
        <v>26.163021868787276</v>
      </c>
      <c r="L35" s="157"/>
      <c r="M35" s="178">
        <f>+'Ark1'!AG765</f>
        <v>26.551253693041058</v>
      </c>
      <c r="N35" s="178"/>
      <c r="O35" s="157"/>
      <c r="P35" s="157"/>
      <c r="Q35" s="157"/>
      <c r="R35" s="157"/>
      <c r="S35" s="157"/>
      <c r="T35" s="55">
        <f>+'Ark1'!S765</f>
        <v>6.1200607902735564</v>
      </c>
      <c r="U35" s="53"/>
      <c r="V35" s="55">
        <f>+'Ark1'!T765</f>
        <v>6.2629179331306988</v>
      </c>
      <c r="W35" s="53"/>
      <c r="X35" s="157">
        <f>+'Ark1'!U765</f>
        <v>22.868844984802418</v>
      </c>
      <c r="Y35" s="157"/>
      <c r="Z35" s="75">
        <f>+'Ark1'!W765</f>
        <v>5.0151975683890573</v>
      </c>
      <c r="AA35" s="75"/>
      <c r="AB35" s="75">
        <f>+'Ark1'!X765</f>
        <v>88.297872340425499</v>
      </c>
      <c r="AC35" s="75">
        <f>+'Ark1'!Y765</f>
        <v>49.088145896656521</v>
      </c>
      <c r="AD35" s="75">
        <f>+'Ark1'!Z765</f>
        <v>5.9439467973024014</v>
      </c>
      <c r="AE35" s="157">
        <f>+'Ark1'!AA765</f>
        <v>1.3624999359016121</v>
      </c>
      <c r="AF35" s="55">
        <f>+'Ark1'!AA765</f>
        <v>1.3624999359016121</v>
      </c>
      <c r="AG35" s="55">
        <f>+'Ark1'!AB765</f>
        <v>2.1703708021434842</v>
      </c>
      <c r="AH35" s="75">
        <f>+'Ark1'!AD765</f>
        <v>62.280068949777345</v>
      </c>
      <c r="AI35" s="75">
        <f>+'Ark1'!AE765</f>
        <v>55.15644572504749</v>
      </c>
      <c r="AJ35" s="75">
        <f>+'Ark1'!AF765</f>
        <v>26.163021868787276</v>
      </c>
      <c r="AK35" s="157">
        <f t="shared" si="9"/>
        <v>3.7367022597467074</v>
      </c>
      <c r="AL35" s="75">
        <f>+'Ark1'!AF765</f>
        <v>26.163021868787276</v>
      </c>
      <c r="AM35" s="47"/>
      <c r="AN35" s="18"/>
    </row>
    <row r="36" spans="1:43" ht="15" customHeight="1">
      <c r="A36" s="47"/>
      <c r="B36">
        <f>+'Ark1'!C766</f>
        <v>2020</v>
      </c>
      <c r="C36">
        <f>+'Ark1'!G766</f>
        <v>1</v>
      </c>
      <c r="D36" s="3" t="str">
        <f>+D28</f>
        <v>Øst</v>
      </c>
      <c r="E36" s="3">
        <f>+'Ark1'!H766</f>
        <v>1</v>
      </c>
      <c r="F36" s="3" t="s">
        <v>79</v>
      </c>
      <c r="G36">
        <f>+'Ark1'!Q766</f>
        <v>105</v>
      </c>
      <c r="I36">
        <f>+'Ark1'!R766</f>
        <v>1570</v>
      </c>
      <c r="K36" s="196">
        <f>+'Ark1'!AF766</f>
        <v>66.356720202874001</v>
      </c>
      <c r="M36" s="196">
        <f>+'Ark1'!AG766</f>
        <v>67.468591666586917</v>
      </c>
      <c r="N36" s="196"/>
      <c r="T36" s="1">
        <f>+'Ark1'!S766</f>
        <v>4.4089171974522277</v>
      </c>
      <c r="V36" s="1">
        <f>+'Ark1'!T766</f>
        <v>6.0070063694267501</v>
      </c>
      <c r="X36" s="93">
        <f>+'Ark1'!U766</f>
        <v>22.019165605095488</v>
      </c>
      <c r="Z36" s="11">
        <f>+'Ark1'!W766</f>
        <v>7.261146496815285</v>
      </c>
      <c r="AB36" s="11">
        <f>+'Ark1'!X766</f>
        <v>88.789808917197433</v>
      </c>
      <c r="AC36" s="11">
        <f>+'Ark1'!Y766</f>
        <v>34.01273885350318</v>
      </c>
      <c r="AD36" s="11">
        <f>+'Ark1'!Z766</f>
        <v>6.0123490543148588</v>
      </c>
      <c r="AE36" s="93">
        <f>+'Ark1'!AA766</f>
        <v>1.6682641268592315</v>
      </c>
      <c r="AF36" s="1">
        <f>+'Ark1'!AA766</f>
        <v>1.6682641268592315</v>
      </c>
      <c r="AG36" s="1">
        <f>+'Ark1'!AB766</f>
        <v>2.4628349531239104</v>
      </c>
      <c r="AH36" s="11">
        <f>+'Ark1'!AD766</f>
        <v>42.764826342626989</v>
      </c>
      <c r="AI36" s="11">
        <f>+'Ark1'!AE766</f>
        <v>49.274554306307344</v>
      </c>
      <c r="AJ36" s="11">
        <f>+'Ark1'!AF766</f>
        <v>66.356720202874001</v>
      </c>
      <c r="AK36" s="93">
        <f t="shared" si="9"/>
        <v>4.9942343253394865</v>
      </c>
      <c r="AL36" s="11">
        <f>+'Ark1'!AF766</f>
        <v>66.356720202874001</v>
      </c>
      <c r="AM36" s="47"/>
      <c r="AN36" s="18"/>
    </row>
    <row r="37" spans="1:43" ht="15" customHeight="1">
      <c r="A37" s="47"/>
      <c r="B37">
        <f>+'Ark1'!C767</f>
        <v>2020</v>
      </c>
      <c r="C37">
        <f>+'Ark1'!G767</f>
        <v>1</v>
      </c>
      <c r="D37" s="3" t="str">
        <f t="shared" ref="D37:D43" si="11">+D29</f>
        <v>Øst</v>
      </c>
      <c r="E37" s="3">
        <f>+'Ark1'!H767</f>
        <v>2</v>
      </c>
      <c r="F37" s="3" t="s">
        <v>7</v>
      </c>
      <c r="G37">
        <f>+'Ark1'!Q767</f>
        <v>74</v>
      </c>
      <c r="I37">
        <f>+'Ark1'!R767</f>
        <v>796</v>
      </c>
      <c r="K37" s="196">
        <f>+'Ark1'!AF767</f>
        <v>33.643279797125949</v>
      </c>
      <c r="M37" s="196">
        <f>+'Ark1'!AG767</f>
        <v>32.531408333413083</v>
      </c>
      <c r="N37" s="196"/>
      <c r="T37" s="1">
        <f>+'Ark1'!S767</f>
        <v>6.1984924623115596</v>
      </c>
      <c r="V37" s="1">
        <f>+'Ark1'!T767</f>
        <v>5.5954773869346717</v>
      </c>
      <c r="X37" s="93">
        <f>+'Ark1'!U767</f>
        <v>20.940577889447237</v>
      </c>
      <c r="Z37" s="11">
        <f>+'Ark1'!W767</f>
        <v>3.1407035175879399</v>
      </c>
      <c r="AB37" s="11">
        <f>+'Ark1'!X767</f>
        <v>80.904522613065311</v>
      </c>
      <c r="AC37" s="11">
        <f>+'Ark1'!Y767</f>
        <v>33.542713567839201</v>
      </c>
      <c r="AD37" s="11">
        <f>+'Ark1'!Z767</f>
        <v>6.0447680078774146</v>
      </c>
      <c r="AE37" s="93">
        <f>+'Ark1'!AA767</f>
        <v>2.3735980233763998</v>
      </c>
      <c r="AF37" s="1">
        <f>+'Ark1'!AA767</f>
        <v>2.3735980233763998</v>
      </c>
      <c r="AG37" s="1">
        <f>+'Ark1'!AB767</f>
        <v>2.1704223816610639</v>
      </c>
      <c r="AH37" s="11">
        <f>+'Ark1'!AD767</f>
        <v>60.721971065499922</v>
      </c>
      <c r="AI37" s="11">
        <f>+'Ark1'!AE767</f>
        <v>40.648904406884093</v>
      </c>
      <c r="AJ37" s="11">
        <f>+'Ark1'!AF767</f>
        <v>33.643279797125949</v>
      </c>
      <c r="AK37" s="93">
        <f t="shared" si="9"/>
        <v>3.378334008917713</v>
      </c>
      <c r="AL37" s="11">
        <f>+'Ark1'!AF767</f>
        <v>33.643279797125949</v>
      </c>
      <c r="AM37" s="47"/>
      <c r="AN37" s="18"/>
    </row>
    <row r="38" spans="1:43" ht="15" customHeight="1">
      <c r="A38" s="47"/>
      <c r="B38">
        <f>+'Ark1'!C768</f>
        <v>2020</v>
      </c>
      <c r="C38">
        <f>+'Ark1'!G768</f>
        <v>2</v>
      </c>
      <c r="D38" s="3" t="str">
        <f t="shared" si="11"/>
        <v>Vest</v>
      </c>
      <c r="E38" s="3">
        <f>+'Ark1'!H768</f>
        <v>1</v>
      </c>
      <c r="F38" s="3" t="s">
        <v>79</v>
      </c>
      <c r="G38">
        <f>+'Ark1'!Q768</f>
        <v>123</v>
      </c>
      <c r="I38">
        <f>+'Ark1'!R768</f>
        <v>1848</v>
      </c>
      <c r="K38" s="196">
        <f>+'Ark1'!AF768</f>
        <v>68.520578420467189</v>
      </c>
      <c r="M38" s="196">
        <f>+'Ark1'!AG768</f>
        <v>68.403654757130283</v>
      </c>
      <c r="N38" s="196"/>
      <c r="T38" s="1">
        <f>+'Ark1'!S768</f>
        <v>4.6347402597402594</v>
      </c>
      <c r="V38" s="1">
        <f>+'Ark1'!T768</f>
        <v>5.0779220779220786</v>
      </c>
      <c r="X38" s="93">
        <f>+'Ark1'!U768</f>
        <v>20.655216450216471</v>
      </c>
      <c r="Z38" s="11">
        <f>+'Ark1'!W768</f>
        <v>2.2727272727272729</v>
      </c>
      <c r="AB38" s="11">
        <f>+'Ark1'!X768</f>
        <v>81.33116883116881</v>
      </c>
      <c r="AC38" s="11">
        <f>+'Ark1'!Y768</f>
        <v>27.651515151515152</v>
      </c>
      <c r="AD38" s="11">
        <f>+'Ark1'!Z768</f>
        <v>5.8814106368021681</v>
      </c>
      <c r="AE38" s="93">
        <f>+'Ark1'!AA768</f>
        <v>1.4953842538739457</v>
      </c>
      <c r="AF38" s="1">
        <f>+'Ark1'!AA768</f>
        <v>1.4953842538739457</v>
      </c>
      <c r="AG38" s="1">
        <f>+'Ark1'!AB768</f>
        <v>2.1037457858758719</v>
      </c>
      <c r="AH38" s="11">
        <f>+'Ark1'!AD768</f>
        <v>50.305806060776597</v>
      </c>
      <c r="AI38" s="11">
        <f>+'Ark1'!AE768</f>
        <v>60.660760971744914</v>
      </c>
      <c r="AJ38" s="11">
        <f>+'Ark1'!AF768</f>
        <v>68.520578420467189</v>
      </c>
      <c r="AK38" s="93">
        <f t="shared" si="9"/>
        <v>4.4566071220081778</v>
      </c>
      <c r="AL38" s="11">
        <f>+'Ark1'!AF768</f>
        <v>68.520578420467189</v>
      </c>
      <c r="AM38" s="47"/>
      <c r="AN38" s="18"/>
    </row>
    <row r="39" spans="1:43" ht="15" customHeight="1">
      <c r="A39" s="47"/>
      <c r="B39">
        <f>+'Ark1'!C769</f>
        <v>2020</v>
      </c>
      <c r="C39">
        <f>+'Ark1'!G769</f>
        <v>2</v>
      </c>
      <c r="D39" s="3" t="str">
        <f t="shared" si="11"/>
        <v>Vest</v>
      </c>
      <c r="E39" s="3">
        <f>+'Ark1'!H769</f>
        <v>2</v>
      </c>
      <c r="F39" s="3" t="s">
        <v>7</v>
      </c>
      <c r="G39">
        <f>+'Ark1'!Q769</f>
        <v>81</v>
      </c>
      <c r="I39">
        <f>+'Ark1'!R769</f>
        <v>849</v>
      </c>
      <c r="K39" s="196">
        <f>+'Ark1'!AF769</f>
        <v>31.479421579532808</v>
      </c>
      <c r="M39" s="196">
        <f>+'Ark1'!AG769</f>
        <v>31.59634524286972</v>
      </c>
      <c r="N39" s="196"/>
      <c r="T39" s="1">
        <f>+'Ark1'!S769</f>
        <v>4.9658421672555955</v>
      </c>
      <c r="V39" s="1">
        <f>+'Ark1'!T769</f>
        <v>5.4464075382803294</v>
      </c>
      <c r="X39" s="93">
        <f>+'Ark1'!U769</f>
        <v>20.76737338044758</v>
      </c>
      <c r="Z39" s="11">
        <f>+'Ark1'!W769</f>
        <v>1.2956419316843348</v>
      </c>
      <c r="AB39" s="11">
        <f>+'Ark1'!X769</f>
        <v>80.21201413427562</v>
      </c>
      <c r="AC39" s="11">
        <f>+'Ark1'!Y769</f>
        <v>29.799764428739699</v>
      </c>
      <c r="AD39" s="11">
        <f>+'Ark1'!Z769</f>
        <v>6.1725814033485005</v>
      </c>
      <c r="AE39" s="93">
        <f>+'Ark1'!AA769</f>
        <v>1.5719903369220252</v>
      </c>
      <c r="AF39" s="1">
        <f>+'Ark1'!AA769</f>
        <v>1.5719903369220252</v>
      </c>
      <c r="AG39" s="1">
        <f>+'Ark1'!AB769</f>
        <v>2.0608560959093754</v>
      </c>
      <c r="AH39" s="11">
        <f>+'Ark1'!AD769</f>
        <v>49.211895614690626</v>
      </c>
      <c r="AI39" s="11">
        <f>+'Ark1'!AE769</f>
        <v>56.89761686286559</v>
      </c>
      <c r="AJ39" s="11">
        <f>+'Ark1'!AF769</f>
        <v>31.479421579532808</v>
      </c>
      <c r="AK39" s="93">
        <f t="shared" si="9"/>
        <v>4.1820445920303593</v>
      </c>
      <c r="AL39" s="11">
        <f>+'Ark1'!AF769</f>
        <v>31.479421579532808</v>
      </c>
      <c r="AM39" s="47"/>
      <c r="AN39" s="18"/>
    </row>
    <row r="40" spans="1:43" ht="15" customHeight="1">
      <c r="A40" s="47"/>
      <c r="B40">
        <f>+'Ark1'!C770</f>
        <v>2020</v>
      </c>
      <c r="C40">
        <f>+'Ark1'!G770</f>
        <v>3</v>
      </c>
      <c r="D40" s="3" t="str">
        <f t="shared" si="11"/>
        <v>Midt</v>
      </c>
      <c r="E40" s="3">
        <f>+'Ark1'!H770</f>
        <v>1</v>
      </c>
      <c r="F40" s="3" t="s">
        <v>79</v>
      </c>
      <c r="G40">
        <f>+'Ark1'!Q770</f>
        <v>50</v>
      </c>
      <c r="I40">
        <f>+'Ark1'!R770</f>
        <v>647</v>
      </c>
      <c r="K40" s="196">
        <f>+'Ark1'!AF770</f>
        <v>42.565789473684227</v>
      </c>
      <c r="M40" s="196">
        <f>+'Ark1'!AG770</f>
        <v>43.392901746741089</v>
      </c>
      <c r="N40" s="196"/>
      <c r="T40" s="1">
        <f>+'Ark1'!S770</f>
        <v>5.2009273570324588</v>
      </c>
      <c r="V40" s="1">
        <f>+'Ark1'!T770</f>
        <v>5.8902627511591987</v>
      </c>
      <c r="X40" s="93">
        <f>+'Ark1'!U770</f>
        <v>21.695270479134454</v>
      </c>
      <c r="Z40" s="11">
        <f>+'Ark1'!W770</f>
        <v>6.4914992272024721</v>
      </c>
      <c r="AB40" s="11">
        <f>+'Ark1'!X770</f>
        <v>83.771251931993831</v>
      </c>
      <c r="AC40" s="11">
        <f>+'Ark1'!Y770</f>
        <v>36.476043276661514</v>
      </c>
      <c r="AD40" s="11">
        <f>+'Ark1'!Z770</f>
        <v>6.5161312764912616</v>
      </c>
      <c r="AE40" s="93">
        <f>+'Ark1'!AA770</f>
        <v>1.891933353447836</v>
      </c>
      <c r="AF40" s="1">
        <f>+'Ark1'!AA770</f>
        <v>1.891933353447836</v>
      </c>
      <c r="AG40" s="1">
        <f>+'Ark1'!AB770</f>
        <v>2.3500497069070714</v>
      </c>
      <c r="AH40" s="11">
        <f>+'Ark1'!AD770</f>
        <v>52.58106847266847</v>
      </c>
      <c r="AI40" s="11">
        <f>+'Ark1'!AE770</f>
        <v>50.519367366478363</v>
      </c>
      <c r="AJ40" s="11">
        <f>+'Ark1'!AF770</f>
        <v>42.565789473684227</v>
      </c>
      <c r="AK40" s="93">
        <f t="shared" si="9"/>
        <v>4.1714234769687932</v>
      </c>
      <c r="AL40" s="11">
        <f>+'Ark1'!AF770</f>
        <v>42.565789473684227</v>
      </c>
      <c r="AM40" s="47"/>
      <c r="AN40" s="18"/>
    </row>
    <row r="41" spans="1:43" ht="15" customHeight="1">
      <c r="A41" s="47"/>
      <c r="B41">
        <f>+'Ark1'!C771</f>
        <v>2020</v>
      </c>
      <c r="C41">
        <f>+'Ark1'!G771</f>
        <v>3</v>
      </c>
      <c r="D41" s="3" t="str">
        <f t="shared" si="11"/>
        <v>Midt</v>
      </c>
      <c r="E41" s="3">
        <f>+'Ark1'!H771</f>
        <v>2</v>
      </c>
      <c r="F41" s="3" t="s">
        <v>7</v>
      </c>
      <c r="G41">
        <f>+'Ark1'!Q771</f>
        <v>51</v>
      </c>
      <c r="I41">
        <f>+'Ark1'!R771</f>
        <v>873</v>
      </c>
      <c r="K41" s="196">
        <f>+'Ark1'!AF771</f>
        <v>57.434210526315802</v>
      </c>
      <c r="M41" s="196">
        <f>+'Ark1'!AG771</f>
        <v>56.607098253258897</v>
      </c>
      <c r="N41" s="196"/>
      <c r="T41" s="1">
        <f>+'Ark1'!S771</f>
        <v>5.1798396334478811</v>
      </c>
      <c r="V41" s="1">
        <f>+'Ark1'!T771</f>
        <v>5.5120274914089347</v>
      </c>
      <c r="X41" s="93">
        <f>+'Ark1'!U771</f>
        <v>20.975257731958752</v>
      </c>
      <c r="Z41" s="11">
        <f>+'Ark1'!W771</f>
        <v>3.5509736540664374</v>
      </c>
      <c r="AB41" s="11">
        <f>+'Ark1'!X771</f>
        <v>80.756013745704479</v>
      </c>
      <c r="AC41" s="11">
        <f>+'Ark1'!Y771</f>
        <v>32.646048109965633</v>
      </c>
      <c r="AD41" s="11">
        <f>+'Ark1'!Z771</f>
        <v>6.1100339580021101</v>
      </c>
      <c r="AE41" s="93">
        <f>+'Ark1'!AA771</f>
        <v>1.4552370872163563</v>
      </c>
      <c r="AF41" s="1">
        <f>+'Ark1'!AA771</f>
        <v>1.4552370872163563</v>
      </c>
      <c r="AG41" s="1">
        <f>+'Ark1'!AB771</f>
        <v>2.1861072621085023</v>
      </c>
      <c r="AH41" s="11">
        <f>+'Ark1'!AD771</f>
        <v>45.492999843926555</v>
      </c>
      <c r="AI41" s="11">
        <f>+'Ark1'!AE771</f>
        <v>59.108640333387726</v>
      </c>
      <c r="AJ41" s="11">
        <f>+'Ark1'!AF771</f>
        <v>57.434210526315802</v>
      </c>
      <c r="AK41" s="93">
        <f t="shared" si="9"/>
        <v>4.0494029190623593</v>
      </c>
      <c r="AL41" s="11">
        <f>+'Ark1'!AF771</f>
        <v>57.434210526315802</v>
      </c>
      <c r="AM41" s="47"/>
      <c r="AN41" s="18"/>
    </row>
    <row r="42" spans="1:43" ht="15" customHeight="1">
      <c r="A42" s="47"/>
      <c r="B42">
        <f>+'Ark1'!C772</f>
        <v>2020</v>
      </c>
      <c r="C42">
        <f>+'Ark1'!G772</f>
        <v>4</v>
      </c>
      <c r="D42" s="3" t="str">
        <f t="shared" si="11"/>
        <v>Nord</v>
      </c>
      <c r="E42" s="3">
        <f>+'Ark1'!H772</f>
        <v>1</v>
      </c>
      <c r="F42" s="3" t="s">
        <v>79</v>
      </c>
      <c r="G42">
        <f>+'Ark1'!Q772</f>
        <v>78</v>
      </c>
      <c r="I42">
        <f>+'Ark1'!R772</f>
        <v>2137</v>
      </c>
      <c r="K42" s="196">
        <f>+'Ark1'!AF772</f>
        <v>77.935813274981783</v>
      </c>
      <c r="M42" s="196">
        <f>+'Ark1'!AG772</f>
        <v>78.259065489467801</v>
      </c>
      <c r="N42" s="196"/>
      <c r="T42" s="1">
        <f>+'Ark1'!S772</f>
        <v>5.1946654188114172</v>
      </c>
      <c r="V42" s="1">
        <f>+'Ark1'!T772</f>
        <v>5.8947122133832472</v>
      </c>
      <c r="X42" s="93">
        <f>+'Ark1'!U772</f>
        <v>22.549578848853518</v>
      </c>
      <c r="Z42" s="11">
        <f>+'Ark1'!W772</f>
        <v>5.0070191857744515</v>
      </c>
      <c r="AB42" s="11">
        <f>+'Ark1'!X772</f>
        <v>91.810949929808132</v>
      </c>
      <c r="AC42" s="11">
        <f>+'Ark1'!Y772</f>
        <v>40.992044922788949</v>
      </c>
      <c r="AD42" s="11">
        <f>+'Ark1'!Z772</f>
        <v>5.3358938021426088</v>
      </c>
      <c r="AE42" s="93">
        <f>+'Ark1'!AA772</f>
        <v>1.4370293778292229</v>
      </c>
      <c r="AF42" s="1">
        <f>+'Ark1'!AA772</f>
        <v>1.4370293778292229</v>
      </c>
      <c r="AG42" s="1">
        <f>+'Ark1'!AB772</f>
        <v>2.1831565037990597</v>
      </c>
      <c r="AH42" s="11">
        <f>+'Ark1'!AD772</f>
        <v>57.509613241716245</v>
      </c>
      <c r="AI42" s="11">
        <f>+'Ark1'!AE772</f>
        <v>59.928477594993986</v>
      </c>
      <c r="AJ42" s="11">
        <f>+'Ark1'!AF772</f>
        <v>77.935813274981783</v>
      </c>
      <c r="AK42" s="93">
        <f t="shared" si="9"/>
        <v>4.3409107287631725</v>
      </c>
      <c r="AL42" s="11">
        <f>+'Ark1'!AF772</f>
        <v>77.935813274981783</v>
      </c>
      <c r="AM42" s="47"/>
      <c r="AN42" s="18"/>
    </row>
    <row r="43" spans="1:43" ht="15" customHeight="1">
      <c r="A43" s="47"/>
      <c r="B43">
        <f>+'Ark1'!C773</f>
        <v>2020</v>
      </c>
      <c r="C43">
        <f>+'Ark1'!G773</f>
        <v>4</v>
      </c>
      <c r="D43" s="3" t="str">
        <f t="shared" si="11"/>
        <v>Nord</v>
      </c>
      <c r="E43" s="3">
        <f>+'Ark1'!H773</f>
        <v>2</v>
      </c>
      <c r="F43" s="3" t="s">
        <v>7</v>
      </c>
      <c r="G43">
        <f>+'Ark1'!Q773</f>
        <v>20</v>
      </c>
      <c r="I43">
        <f>+'Ark1'!R773</f>
        <v>605</v>
      </c>
      <c r="K43" s="196">
        <f>+'Ark1'!AF773</f>
        <v>22.064186725018235</v>
      </c>
      <c r="M43" s="196">
        <f>+'Ark1'!AG773</f>
        <v>21.740934510532195</v>
      </c>
      <c r="N43" s="196"/>
      <c r="T43" s="1">
        <f>+'Ark1'!S773</f>
        <v>5.8115702479338864</v>
      </c>
      <c r="V43" s="1">
        <f>+'Ark1'!T773</f>
        <v>5.7884297520661132</v>
      </c>
      <c r="X43" s="93">
        <f>+'Ark1'!U773</f>
        <v>22.127438016528924</v>
      </c>
      <c r="Z43" s="11">
        <f>+'Ark1'!W773</f>
        <v>3.1404958677685944</v>
      </c>
      <c r="AB43" s="11">
        <f>+'Ark1'!X773</f>
        <v>83.471074380165305</v>
      </c>
      <c r="AC43" s="11">
        <f>+'Ark1'!Y773</f>
        <v>40</v>
      </c>
      <c r="AD43" s="11">
        <f>+'Ark1'!Z773</f>
        <v>5.8343361713401265</v>
      </c>
      <c r="AE43" s="93">
        <f>+'Ark1'!AA773</f>
        <v>1.5821937946228057</v>
      </c>
      <c r="AF43" s="1">
        <f>+'Ark1'!AA773</f>
        <v>1.5821937946228057</v>
      </c>
      <c r="AG43" s="1">
        <f>+'Ark1'!AB773</f>
        <v>2.3051932058158622</v>
      </c>
      <c r="AH43" s="11">
        <f>+'Ark1'!AD773</f>
        <v>66.053063986260909</v>
      </c>
      <c r="AI43" s="11">
        <f>+'Ark1'!AE773</f>
        <v>65.389517037528535</v>
      </c>
      <c r="AJ43" s="11">
        <f>+'Ark1'!AF773</f>
        <v>22.064186725018235</v>
      </c>
      <c r="AK43" s="93">
        <f t="shared" si="9"/>
        <v>3.8074800910125126</v>
      </c>
      <c r="AL43" s="11">
        <f>+'Ark1'!AF773</f>
        <v>22.064186725018235</v>
      </c>
      <c r="AM43" s="47"/>
      <c r="AN43" s="18"/>
    </row>
    <row r="44" spans="1:43" ht="15" customHeight="1">
      <c r="A44" s="47"/>
      <c r="B44" s="53">
        <f>+'Ark1'!C774</f>
        <v>2019</v>
      </c>
      <c r="C44" s="53">
        <f>+'Ark1'!G774</f>
        <v>1</v>
      </c>
      <c r="D44" s="54" t="s">
        <v>438</v>
      </c>
      <c r="E44" s="54">
        <f>+'Ark1'!H774</f>
        <v>1</v>
      </c>
      <c r="F44" s="54" t="s">
        <v>79</v>
      </c>
      <c r="G44" s="53">
        <f>+'Ark1'!Q774</f>
        <v>104</v>
      </c>
      <c r="H44" s="53"/>
      <c r="I44" s="53">
        <f>+'Ark1'!R774</f>
        <v>1444</v>
      </c>
      <c r="J44" s="53"/>
      <c r="K44" s="178">
        <f>+'Ark1'!AF774</f>
        <v>61.70940170940171</v>
      </c>
      <c r="L44" s="157"/>
      <c r="M44" s="178">
        <f>+'Ark1'!AG774</f>
        <v>61.550443913095954</v>
      </c>
      <c r="N44" s="178"/>
      <c r="O44" s="157"/>
      <c r="P44" s="157"/>
      <c r="Q44" s="157"/>
      <c r="R44" s="157"/>
      <c r="S44" s="157"/>
      <c r="T44" s="55">
        <f>+'Ark1'!S774</f>
        <v>4.4002770083102485</v>
      </c>
      <c r="U44" s="53"/>
      <c r="V44" s="55">
        <f>+'Ark1'!T774</f>
        <v>5.7894736842105283</v>
      </c>
      <c r="W44" s="53"/>
      <c r="X44" s="157">
        <f>+'Ark1'!U774</f>
        <v>22.014245152354576</v>
      </c>
      <c r="Y44" s="157"/>
      <c r="Z44" s="75">
        <f>+'Ark1'!W774</f>
        <v>5.8864265927977844</v>
      </c>
      <c r="AA44" s="75"/>
      <c r="AB44" s="75">
        <f>+'Ark1'!X774</f>
        <v>88.504155124653721</v>
      </c>
      <c r="AC44" s="75">
        <f>+'Ark1'!Y774</f>
        <v>32.686980609418292</v>
      </c>
      <c r="AD44" s="75">
        <f>+'Ark1'!Z774</f>
        <v>6.1673127078860084</v>
      </c>
      <c r="AE44" s="157">
        <f>+'Ark1'!AA774</f>
        <v>1.8111381863111919</v>
      </c>
      <c r="AF44" s="55">
        <f>+'Ark1'!AA774</f>
        <v>1.8111381863111919</v>
      </c>
      <c r="AG44" s="55">
        <f>+'Ark1'!AB774</f>
        <v>2.4486414346217087</v>
      </c>
      <c r="AH44" s="75">
        <f>+'Ark1'!AD774</f>
        <v>50.312843057581347</v>
      </c>
      <c r="AI44" s="75">
        <f>+'Ark1'!AE774</f>
        <v>51.432541253469026</v>
      </c>
      <c r="AJ44" s="75">
        <f>+'Ark1'!AF774</f>
        <v>61.70940170940171</v>
      </c>
      <c r="AK44" s="157">
        <f t="shared" si="9"/>
        <v>5.0029225684608143</v>
      </c>
      <c r="AL44" s="75">
        <f>+'Ark1'!AF774</f>
        <v>61.70940170940171</v>
      </c>
      <c r="AM44" s="47"/>
      <c r="AN44" s="18"/>
    </row>
    <row r="45" spans="1:43" ht="15" customHeight="1">
      <c r="A45" s="47"/>
      <c r="B45" s="53">
        <f>+'Ark1'!C775</f>
        <v>2019</v>
      </c>
      <c r="C45" s="53">
        <f>+'Ark1'!G775</f>
        <v>1</v>
      </c>
      <c r="D45" s="54" t="s">
        <v>438</v>
      </c>
      <c r="E45" s="54">
        <f>+'Ark1'!H775</f>
        <v>2</v>
      </c>
      <c r="F45" s="54" t="s">
        <v>7</v>
      </c>
      <c r="G45" s="53">
        <f>+'Ark1'!Q775</f>
        <v>59</v>
      </c>
      <c r="H45" s="53"/>
      <c r="I45" s="53">
        <f>+'Ark1'!R775</f>
        <v>896</v>
      </c>
      <c r="J45" s="53"/>
      <c r="K45" s="178">
        <f>+'Ark1'!AF775</f>
        <v>38.29059829059829</v>
      </c>
      <c r="L45" s="157"/>
      <c r="M45" s="178">
        <f>+'Ark1'!AG775</f>
        <v>38.449556086904053</v>
      </c>
      <c r="N45" s="178"/>
      <c r="O45" s="157"/>
      <c r="P45" s="157"/>
      <c r="Q45" s="157"/>
      <c r="R45" s="157"/>
      <c r="S45" s="157"/>
      <c r="T45" s="55">
        <f>+'Ark1'!S775</f>
        <v>6.4866071428571441</v>
      </c>
      <c r="U45" s="53"/>
      <c r="V45" s="55">
        <f>+'Ark1'!T775</f>
        <v>5.6707589285714306</v>
      </c>
      <c r="W45" s="53"/>
      <c r="X45" s="157">
        <f>+'Ark1'!U775</f>
        <v>22.162723214285705</v>
      </c>
      <c r="Y45" s="157"/>
      <c r="Z45" s="75">
        <f>+'Ark1'!W775</f>
        <v>2.4553571428571423</v>
      </c>
      <c r="AA45" s="75"/>
      <c r="AB45" s="75">
        <f>+'Ark1'!X775</f>
        <v>86.160714285714306</v>
      </c>
      <c r="AC45" s="75">
        <f>+'Ark1'!Y775</f>
        <v>38.727678571428562</v>
      </c>
      <c r="AD45" s="75">
        <f>+'Ark1'!Z775</f>
        <v>6.2583136630831566</v>
      </c>
      <c r="AE45" s="157">
        <f>+'Ark1'!AA775</f>
        <v>2.273645418380009</v>
      </c>
      <c r="AF45" s="55">
        <f>+'Ark1'!AA775</f>
        <v>2.273645418380009</v>
      </c>
      <c r="AG45" s="55">
        <f>+'Ark1'!AB775</f>
        <v>2.0260231883524198</v>
      </c>
      <c r="AH45" s="75">
        <f>+'Ark1'!AD775</f>
        <v>46.198271979689238</v>
      </c>
      <c r="AI45" s="75">
        <f>+'Ark1'!AE775</f>
        <v>44.302830150894991</v>
      </c>
      <c r="AJ45" s="75">
        <f>+'Ark1'!AF775</f>
        <v>38.29059829059829</v>
      </c>
      <c r="AK45" s="157">
        <f t="shared" si="9"/>
        <v>3.4166896077081881</v>
      </c>
      <c r="AL45" s="75">
        <f>+'Ark1'!AF775</f>
        <v>38.29059829059829</v>
      </c>
      <c r="AM45" s="47"/>
      <c r="AN45" s="18"/>
    </row>
    <row r="46" spans="1:43" ht="15" customHeight="1">
      <c r="A46" s="47"/>
      <c r="B46" s="53">
        <f>+'Ark1'!C776</f>
        <v>2019</v>
      </c>
      <c r="C46" s="53">
        <f>+'Ark1'!G776</f>
        <v>2</v>
      </c>
      <c r="D46" s="54" t="s">
        <v>111</v>
      </c>
      <c r="E46" s="54">
        <f>+'Ark1'!H776</f>
        <v>1</v>
      </c>
      <c r="F46" s="54" t="s">
        <v>79</v>
      </c>
      <c r="G46" s="53">
        <f>+'Ark1'!Q776</f>
        <v>128</v>
      </c>
      <c r="H46" s="53"/>
      <c r="I46" s="53">
        <f>+'Ark1'!R776</f>
        <v>1848</v>
      </c>
      <c r="J46" s="53"/>
      <c r="K46" s="178">
        <f>+'Ark1'!AF776</f>
        <v>66.714801444043317</v>
      </c>
      <c r="L46" s="157"/>
      <c r="M46" s="178">
        <f>+'Ark1'!AG776</f>
        <v>67.063612511530422</v>
      </c>
      <c r="N46" s="178"/>
      <c r="O46" s="157"/>
      <c r="P46" s="157"/>
      <c r="Q46" s="157"/>
      <c r="R46" s="157"/>
      <c r="S46" s="157"/>
      <c r="T46" s="55">
        <f>+'Ark1'!S776</f>
        <v>4.557900432900432</v>
      </c>
      <c r="U46" s="53"/>
      <c r="V46" s="55">
        <f>+'Ark1'!T776</f>
        <v>4.912337662337662</v>
      </c>
      <c r="W46" s="53"/>
      <c r="X46" s="157">
        <f>+'Ark1'!U776</f>
        <v>20.827294372294357</v>
      </c>
      <c r="Y46" s="157"/>
      <c r="Z46" s="75">
        <f>+'Ark1'!W776</f>
        <v>1.1904761904761909</v>
      </c>
      <c r="AA46" s="75"/>
      <c r="AB46" s="75">
        <f>+'Ark1'!X776</f>
        <v>83.441558441558442</v>
      </c>
      <c r="AC46" s="75">
        <f>+'Ark1'!Y776</f>
        <v>28.517316017316009</v>
      </c>
      <c r="AD46" s="75">
        <f>+'Ark1'!Z776</f>
        <v>5.5285272609665617</v>
      </c>
      <c r="AE46" s="157">
        <f>+'Ark1'!AA776</f>
        <v>1.5352645212664662</v>
      </c>
      <c r="AF46" s="55">
        <f>+'Ark1'!AA776</f>
        <v>1.5352645212664662</v>
      </c>
      <c r="AG46" s="55">
        <f>+'Ark1'!AB776</f>
        <v>2.0541635869200632</v>
      </c>
      <c r="AH46" s="75">
        <f>+'Ark1'!AD776</f>
        <v>56.023813055208159</v>
      </c>
      <c r="AI46" s="75">
        <f>+'Ark1'!AE776</f>
        <v>59.924065374838605</v>
      </c>
      <c r="AJ46" s="75">
        <f>+'Ark1'!AF776</f>
        <v>66.714801444043317</v>
      </c>
      <c r="AK46" s="157">
        <f t="shared" si="9"/>
        <v>4.5694930547310912</v>
      </c>
      <c r="AL46" s="75">
        <f>+'Ark1'!AF776</f>
        <v>66.714801444043317</v>
      </c>
      <c r="AM46" s="47"/>
      <c r="AN46" s="18"/>
    </row>
    <row r="47" spans="1:43" ht="15" customHeight="1">
      <c r="A47" s="47"/>
      <c r="B47" s="53">
        <f>+'Ark1'!C777</f>
        <v>2019</v>
      </c>
      <c r="C47" s="53">
        <f>+'Ark1'!G777</f>
        <v>2</v>
      </c>
      <c r="D47" s="54" t="s">
        <v>111</v>
      </c>
      <c r="E47" s="54">
        <f>+'Ark1'!H777</f>
        <v>2</v>
      </c>
      <c r="F47" s="54" t="s">
        <v>7</v>
      </c>
      <c r="G47" s="53">
        <f>+'Ark1'!Q777</f>
        <v>87</v>
      </c>
      <c r="H47" s="53"/>
      <c r="I47" s="53">
        <f>+'Ark1'!R777</f>
        <v>922</v>
      </c>
      <c r="J47" s="53"/>
      <c r="K47" s="178">
        <f>+'Ark1'!AF777</f>
        <v>33.285198555956683</v>
      </c>
      <c r="L47" s="157"/>
      <c r="M47" s="178">
        <f>+'Ark1'!AG777</f>
        <v>32.936387488469578</v>
      </c>
      <c r="N47" s="178"/>
      <c r="O47" s="157"/>
      <c r="P47" s="157"/>
      <c r="Q47" s="157"/>
      <c r="R47" s="157"/>
      <c r="S47" s="157"/>
      <c r="T47" s="55">
        <f>+'Ark1'!S777</f>
        <v>5.0585683297180042</v>
      </c>
      <c r="U47" s="53"/>
      <c r="V47" s="55">
        <f>+'Ark1'!T777</f>
        <v>5.7288503253796099</v>
      </c>
      <c r="W47" s="53"/>
      <c r="X47" s="157">
        <f>+'Ark1'!U777</f>
        <v>20.501843817787403</v>
      </c>
      <c r="Y47" s="157"/>
      <c r="Z47" s="75">
        <f>+'Ark1'!W777</f>
        <v>3.470715835140997</v>
      </c>
      <c r="AA47" s="75"/>
      <c r="AB47" s="75">
        <f>+'Ark1'!X777</f>
        <v>78.741865509761382</v>
      </c>
      <c r="AC47" s="75">
        <f>+'Ark1'!Y777</f>
        <v>28.308026030368769</v>
      </c>
      <c r="AD47" s="75">
        <f>+'Ark1'!Z777</f>
        <v>6.2439877256023424</v>
      </c>
      <c r="AE47" s="157">
        <f>+'Ark1'!AA777</f>
        <v>1.6449611848189563</v>
      </c>
      <c r="AF47" s="55">
        <f>+'Ark1'!AA777</f>
        <v>1.6449611848189563</v>
      </c>
      <c r="AG47" s="55">
        <f>+'Ark1'!AB777</f>
        <v>2.1940099337311967</v>
      </c>
      <c r="AH47" s="75">
        <f>+'Ark1'!AD777</f>
        <v>54.064271939907215</v>
      </c>
      <c r="AI47" s="75">
        <f>+'Ark1'!AE777</f>
        <v>62.136987976183086</v>
      </c>
      <c r="AJ47" s="75">
        <f>+'Ark1'!AF777</f>
        <v>33.285198555956683</v>
      </c>
      <c r="AK47" s="157">
        <f t="shared" si="9"/>
        <v>4.0528945111492254</v>
      </c>
      <c r="AL47" s="75">
        <f>+'Ark1'!AF777</f>
        <v>33.285198555956683</v>
      </c>
      <c r="AM47" s="47"/>
      <c r="AN47" s="18"/>
    </row>
    <row r="48" spans="1:43" ht="15" customHeight="1">
      <c r="A48" s="47"/>
      <c r="B48" s="53">
        <f>+'Ark1'!C778</f>
        <v>2019</v>
      </c>
      <c r="C48" s="53">
        <f>+'Ark1'!G778</f>
        <v>3</v>
      </c>
      <c r="D48" s="54" t="s">
        <v>594</v>
      </c>
      <c r="E48" s="54">
        <f>+'Ark1'!H778</f>
        <v>1</v>
      </c>
      <c r="F48" s="54" t="s">
        <v>79</v>
      </c>
      <c r="G48" s="53">
        <f>+'Ark1'!Q778</f>
        <v>36</v>
      </c>
      <c r="H48" s="53"/>
      <c r="I48" s="53">
        <f>+'Ark1'!R778</f>
        <v>448</v>
      </c>
      <c r="J48" s="53"/>
      <c r="K48" s="178">
        <f>+'Ark1'!AF778</f>
        <v>35.02736512900703</v>
      </c>
      <c r="L48" s="157"/>
      <c r="M48" s="178">
        <f>+'Ark1'!AG778</f>
        <v>36.102741343622959</v>
      </c>
      <c r="N48" s="178"/>
      <c r="O48" s="157"/>
      <c r="P48" s="157"/>
      <c r="Q48" s="157"/>
      <c r="R48" s="157"/>
      <c r="S48" s="157"/>
      <c r="T48" s="55">
        <f>+'Ark1'!S778</f>
        <v>5.0736607142857153</v>
      </c>
      <c r="U48" s="53"/>
      <c r="V48" s="55">
        <f>+'Ark1'!T778</f>
        <v>5.9508928571428559</v>
      </c>
      <c r="W48" s="53"/>
      <c r="X48" s="157">
        <f>+'Ark1'!U778</f>
        <v>22.589017857142839</v>
      </c>
      <c r="Y48" s="157"/>
      <c r="Z48" s="75">
        <f>+'Ark1'!W778</f>
        <v>6.25</v>
      </c>
      <c r="AA48" s="75"/>
      <c r="AB48" s="75">
        <f>+'Ark1'!X778</f>
        <v>85.267857142857125</v>
      </c>
      <c r="AC48" s="75">
        <f>+'Ark1'!Y778</f>
        <v>39.0625</v>
      </c>
      <c r="AD48" s="75">
        <f>+'Ark1'!Z778</f>
        <v>6.9349965186701761</v>
      </c>
      <c r="AE48" s="157">
        <f>+'Ark1'!AA778</f>
        <v>1.9194546730850564</v>
      </c>
      <c r="AF48" s="55">
        <f>+'Ark1'!AA778</f>
        <v>1.9194546730850564</v>
      </c>
      <c r="AG48" s="55">
        <f>+'Ark1'!AB778</f>
        <v>2.4426089512077889</v>
      </c>
      <c r="AH48" s="75">
        <f>+'Ark1'!AD778</f>
        <v>56.041382910218736</v>
      </c>
      <c r="AI48" s="75">
        <f>+'Ark1'!AE778</f>
        <v>62.34988506746059</v>
      </c>
      <c r="AJ48" s="75">
        <f>+'Ark1'!AF778</f>
        <v>35.02736512900703</v>
      </c>
      <c r="AK48" s="157">
        <f t="shared" si="9"/>
        <v>4.4522129344478616</v>
      </c>
      <c r="AL48" s="75">
        <f>+'Ark1'!AF778</f>
        <v>35.02736512900703</v>
      </c>
      <c r="AM48" s="47"/>
      <c r="AN48" s="18"/>
    </row>
    <row r="49" spans="1:40" ht="15" customHeight="1">
      <c r="A49" s="47"/>
      <c r="B49" s="53">
        <f>+'Ark1'!C779</f>
        <v>2019</v>
      </c>
      <c r="C49" s="53">
        <f>+'Ark1'!G779</f>
        <v>3</v>
      </c>
      <c r="D49" s="54" t="s">
        <v>594</v>
      </c>
      <c r="E49" s="54">
        <f>+'Ark1'!H779</f>
        <v>2</v>
      </c>
      <c r="F49" s="54" t="s">
        <v>7</v>
      </c>
      <c r="G49" s="53">
        <f>+'Ark1'!Q779</f>
        <v>45</v>
      </c>
      <c r="H49" s="53"/>
      <c r="I49" s="53">
        <f>+'Ark1'!R779</f>
        <v>831</v>
      </c>
      <c r="J49" s="53"/>
      <c r="K49" s="178">
        <f>+'Ark1'!AF779</f>
        <v>64.972634870992977</v>
      </c>
      <c r="L49" s="157"/>
      <c r="M49" s="178">
        <f>+'Ark1'!AG779</f>
        <v>63.897258656377048</v>
      </c>
      <c r="N49" s="178"/>
      <c r="O49" s="157"/>
      <c r="P49" s="157"/>
      <c r="Q49" s="157"/>
      <c r="R49" s="157"/>
      <c r="S49" s="157"/>
      <c r="T49" s="55">
        <f>+'Ark1'!S779</f>
        <v>4.7364620938628157</v>
      </c>
      <c r="U49" s="53"/>
      <c r="V49" s="55">
        <f>+'Ark1'!T779</f>
        <v>5.9061371841155239</v>
      </c>
      <c r="W49" s="53"/>
      <c r="X49" s="157">
        <f>+'Ark1'!U779</f>
        <v>21.553429602888087</v>
      </c>
      <c r="Y49" s="157"/>
      <c r="Z49" s="75">
        <f>+'Ark1'!W779</f>
        <v>4.4524669073405532</v>
      </c>
      <c r="AA49" s="75"/>
      <c r="AB49" s="75">
        <f>+'Ark1'!X779</f>
        <v>83.2731648616125</v>
      </c>
      <c r="AC49" s="75">
        <f>+'Ark1'!Y779</f>
        <v>34.657039711191317</v>
      </c>
      <c r="AD49" s="75">
        <f>+'Ark1'!Z779</f>
        <v>6.0019398915392363</v>
      </c>
      <c r="AE49" s="157">
        <f>+'Ark1'!AA779</f>
        <v>1.6437480279804813</v>
      </c>
      <c r="AF49" s="55">
        <f>+'Ark1'!AA779</f>
        <v>1.6437480279804813</v>
      </c>
      <c r="AG49" s="55">
        <f>+'Ark1'!AB779</f>
        <v>2.2445759465289803</v>
      </c>
      <c r="AH49" s="75">
        <f>+'Ark1'!AD779</f>
        <v>47.466122073911194</v>
      </c>
      <c r="AI49" s="75">
        <f>+'Ark1'!AE779</f>
        <v>52.656552736777051</v>
      </c>
      <c r="AJ49" s="75">
        <f>+'Ark1'!AF779</f>
        <v>64.972634870992977</v>
      </c>
      <c r="AK49" s="157">
        <f t="shared" si="9"/>
        <v>4.5505335365853661</v>
      </c>
      <c r="AL49" s="75">
        <f>+'Ark1'!AF779</f>
        <v>64.972634870992977</v>
      </c>
      <c r="AM49" s="47"/>
      <c r="AN49" s="18"/>
    </row>
    <row r="50" spans="1:40" ht="15" customHeight="1">
      <c r="A50" s="47"/>
      <c r="B50" s="53">
        <f>+'Ark1'!C780</f>
        <v>2019</v>
      </c>
      <c r="C50" s="53">
        <f>+'Ark1'!G780</f>
        <v>4</v>
      </c>
      <c r="D50" s="54" t="s">
        <v>112</v>
      </c>
      <c r="E50" s="54">
        <f>+'Ark1'!H780</f>
        <v>1</v>
      </c>
      <c r="F50" s="54" t="s">
        <v>79</v>
      </c>
      <c r="G50" s="53">
        <f>+'Ark1'!Q780</f>
        <v>83</v>
      </c>
      <c r="H50" s="53"/>
      <c r="I50" s="53">
        <f>+'Ark1'!R780</f>
        <v>1825</v>
      </c>
      <c r="J50" s="53"/>
      <c r="K50" s="178">
        <f>+'Ark1'!AF780</f>
        <v>73.293172690763058</v>
      </c>
      <c r="L50" s="157"/>
      <c r="M50" s="178">
        <f>+'Ark1'!AG780</f>
        <v>74.742454834453028</v>
      </c>
      <c r="N50" s="178"/>
      <c r="O50" s="157"/>
      <c r="P50" s="157"/>
      <c r="Q50" s="157"/>
      <c r="R50" s="157"/>
      <c r="S50" s="157"/>
      <c r="T50" s="55">
        <f>+'Ark1'!S780</f>
        <v>5.093698630136986</v>
      </c>
      <c r="U50" s="53"/>
      <c r="V50" s="55">
        <f>+'Ark1'!T780</f>
        <v>5.84</v>
      </c>
      <c r="W50" s="53"/>
      <c r="X50" s="157">
        <f>+'Ark1'!U780</f>
        <v>22.060810958904124</v>
      </c>
      <c r="Y50" s="157"/>
      <c r="Z50" s="75">
        <f>+'Ark1'!W780</f>
        <v>7.6712328767123283</v>
      </c>
      <c r="AA50" s="75"/>
      <c r="AB50" s="75">
        <f>+'Ark1'!X780</f>
        <v>87.726027397260282</v>
      </c>
      <c r="AC50" s="75">
        <f>+'Ark1'!Y780</f>
        <v>38.301369863013697</v>
      </c>
      <c r="AD50" s="75">
        <f>+'Ark1'!Z780</f>
        <v>5.6900438787714851</v>
      </c>
      <c r="AE50" s="157">
        <f>+'Ark1'!AA780</f>
        <v>1.5412106136902739</v>
      </c>
      <c r="AF50" s="55">
        <f>+'Ark1'!AA780</f>
        <v>1.5412106136902739</v>
      </c>
      <c r="AG50" s="55">
        <f>+'Ark1'!AB780</f>
        <v>2.4305453472279654</v>
      </c>
      <c r="AH50" s="75">
        <f>+'Ark1'!AD780</f>
        <v>59.309638834715315</v>
      </c>
      <c r="AI50" s="75">
        <f>+'Ark1'!AE780</f>
        <v>66.531335825417187</v>
      </c>
      <c r="AJ50" s="75">
        <f>+'Ark1'!AF780</f>
        <v>73.293172690763058</v>
      </c>
      <c r="AK50" s="157">
        <f t="shared" si="9"/>
        <v>4.331000430292602</v>
      </c>
      <c r="AL50" s="75">
        <f>+'Ark1'!AF780</f>
        <v>73.293172690763058</v>
      </c>
      <c r="AM50" s="47"/>
    </row>
    <row r="51" spans="1:40" ht="15" customHeight="1">
      <c r="A51" s="47"/>
      <c r="B51" s="53">
        <f>+'Ark1'!C781</f>
        <v>2019</v>
      </c>
      <c r="C51" s="53">
        <f>+'Ark1'!G781</f>
        <v>4</v>
      </c>
      <c r="D51" s="54" t="s">
        <v>112</v>
      </c>
      <c r="E51" s="54">
        <f>+'Ark1'!H781</f>
        <v>2</v>
      </c>
      <c r="F51" s="54" t="s">
        <v>7</v>
      </c>
      <c r="G51" s="53">
        <f>+'Ark1'!Q781</f>
        <v>21</v>
      </c>
      <c r="H51" s="53"/>
      <c r="I51" s="53">
        <f>+'Ark1'!R781</f>
        <v>665</v>
      </c>
      <c r="J51" s="53"/>
      <c r="K51" s="178">
        <f>+'Ark1'!AF781</f>
        <v>26.706827309236957</v>
      </c>
      <c r="L51" s="157"/>
      <c r="M51" s="178">
        <f>+'Ark1'!AG781</f>
        <v>25.257545165546983</v>
      </c>
      <c r="N51" s="178"/>
      <c r="O51" s="157"/>
      <c r="P51" s="157"/>
      <c r="Q51" s="157"/>
      <c r="R51" s="157"/>
      <c r="S51" s="157"/>
      <c r="T51" s="55">
        <f>+'Ark1'!S781</f>
        <v>5.5804511278195488</v>
      </c>
      <c r="U51" s="53"/>
      <c r="V51" s="55">
        <f>+'Ark1'!T781</f>
        <v>5.7669172932330817</v>
      </c>
      <c r="W51" s="53"/>
      <c r="X51" s="157">
        <f>+'Ark1'!U781</f>
        <v>20.459097744360921</v>
      </c>
      <c r="Y51" s="157"/>
      <c r="Z51" s="75">
        <f>+'Ark1'!W781</f>
        <v>2.8571428571428577</v>
      </c>
      <c r="AA51" s="75"/>
      <c r="AB51" s="75">
        <f>+'Ark1'!X781</f>
        <v>77.293233082706749</v>
      </c>
      <c r="AC51" s="75">
        <f>+'Ark1'!Y781</f>
        <v>30.526315789473689</v>
      </c>
      <c r="AD51" s="75">
        <f>+'Ark1'!Z781</f>
        <v>5.6216669267716437</v>
      </c>
      <c r="AE51" s="157">
        <f>+'Ark1'!AA781</f>
        <v>1.6902844289110133</v>
      </c>
      <c r="AF51" s="55">
        <f>+'Ark1'!AA781</f>
        <v>1.6902844289110133</v>
      </c>
      <c r="AG51" s="55">
        <f>+'Ark1'!AB781</f>
        <v>2.1843159939854506</v>
      </c>
      <c r="AH51" s="75">
        <f>+'Ark1'!AD781</f>
        <v>59.293900382029904</v>
      </c>
      <c r="AI51" s="75">
        <f>+'Ark1'!AE781</f>
        <v>41.827395563716891</v>
      </c>
      <c r="AJ51" s="75">
        <f>+'Ark1'!AF781</f>
        <v>26.706827309236957</v>
      </c>
      <c r="AK51" s="157">
        <f t="shared" si="9"/>
        <v>3.6662085691188393</v>
      </c>
      <c r="AL51" s="75">
        <f>+'Ark1'!AF781</f>
        <v>26.706827309236957</v>
      </c>
      <c r="AM51" s="47"/>
      <c r="AN51" s="18"/>
    </row>
    <row r="52" spans="1:40" ht="15" customHeight="1">
      <c r="A52" s="47"/>
      <c r="B52">
        <f>+'Ark1'!C782</f>
        <v>2018</v>
      </c>
      <c r="C52">
        <f>+'Ark1'!G782</f>
        <v>1</v>
      </c>
      <c r="D52" s="3" t="str">
        <f>+D44</f>
        <v>Øst</v>
      </c>
      <c r="E52" s="3">
        <f>+'Ark1'!H782</f>
        <v>1</v>
      </c>
      <c r="F52" s="3" t="s">
        <v>79</v>
      </c>
      <c r="G52">
        <f>+'Ark1'!Q782</f>
        <v>128</v>
      </c>
      <c r="I52">
        <f>+'Ark1'!R782</f>
        <v>1912</v>
      </c>
      <c r="K52" s="196">
        <f>+'Ark1'!AF782</f>
        <v>62.504086302713297</v>
      </c>
      <c r="M52" s="196">
        <f>+'Ark1'!AG782</f>
        <v>63.901473247713554</v>
      </c>
      <c r="N52" s="196"/>
      <c r="T52" s="1">
        <f>+'Ark1'!S782</f>
        <v>4.5674686192468634</v>
      </c>
      <c r="V52" s="1">
        <f>+'Ark1'!T782</f>
        <v>5.5130753138075308</v>
      </c>
      <c r="X52" s="93">
        <f>+'Ark1'!U782</f>
        <v>20.942290794979048</v>
      </c>
      <c r="Z52" s="11">
        <f>+'Ark1'!W782</f>
        <v>5.2824267782426757</v>
      </c>
      <c r="AB52" s="11">
        <f>+'Ark1'!X782</f>
        <v>81.956066945606707</v>
      </c>
      <c r="AC52" s="11">
        <f>+'Ark1'!Y782</f>
        <v>27.615062761506277</v>
      </c>
      <c r="AD52" s="11">
        <f>+'Ark1'!Z782</f>
        <v>6.0508248238839535</v>
      </c>
      <c r="AE52" s="93">
        <f>+'Ark1'!AA782</f>
        <v>1.6359738165732227</v>
      </c>
      <c r="AF52" s="1">
        <f>+'Ark1'!AA782</f>
        <v>1.6359738165732227</v>
      </c>
      <c r="AG52" s="1">
        <f>+'Ark1'!AB782</f>
        <v>2.3558519141044822</v>
      </c>
      <c r="AH52" s="11">
        <f>+'Ark1'!AD782</f>
        <v>47.558816019863563</v>
      </c>
      <c r="AI52" s="11">
        <f>+'Ark1'!AE782</f>
        <v>56.727886827890089</v>
      </c>
      <c r="AJ52" s="11">
        <f>+'Ark1'!AF782</f>
        <v>62.504086302713297</v>
      </c>
      <c r="AK52" s="93">
        <f t="shared" si="9"/>
        <v>4.585097904500163</v>
      </c>
      <c r="AL52" s="11">
        <f>+'Ark1'!AF782</f>
        <v>62.504086302713297</v>
      </c>
      <c r="AM52" s="47"/>
    </row>
    <row r="53" spans="1:40" ht="15" customHeight="1">
      <c r="A53" s="47"/>
      <c r="B53">
        <f>+'Ark1'!C783</f>
        <v>2018</v>
      </c>
      <c r="C53">
        <f>+'Ark1'!G783</f>
        <v>1</v>
      </c>
      <c r="D53" s="3" t="str">
        <f t="shared" ref="D53:D59" si="12">+D45</f>
        <v>Øst</v>
      </c>
      <c r="E53" s="3">
        <f>+'Ark1'!H783</f>
        <v>2</v>
      </c>
      <c r="F53" s="3" t="s">
        <v>7</v>
      </c>
      <c r="G53">
        <f>+'Ark1'!Q783</f>
        <v>81</v>
      </c>
      <c r="I53">
        <f>+'Ark1'!R783</f>
        <v>1147</v>
      </c>
      <c r="K53" s="196">
        <f>+'Ark1'!AF783</f>
        <v>37.495913697286696</v>
      </c>
      <c r="M53" s="196">
        <f>+'Ark1'!AG783</f>
        <v>36.098526752286446</v>
      </c>
      <c r="N53" s="196"/>
      <c r="T53" s="1">
        <f>+'Ark1'!S783</f>
        <v>5.4062772449869216</v>
      </c>
      <c r="V53" s="1">
        <f>+'Ark1'!T783</f>
        <v>5.3034001743679164</v>
      </c>
      <c r="X53" s="93">
        <f>+'Ark1'!U783</f>
        <v>19.720924149956414</v>
      </c>
      <c r="Z53" s="11">
        <f>+'Ark1'!W783</f>
        <v>2.6155187445510024</v>
      </c>
      <c r="AB53" s="11">
        <f>+'Ark1'!X783</f>
        <v>69.921534437663468</v>
      </c>
      <c r="AC53" s="11">
        <f>+'Ark1'!Y783</f>
        <v>27.724498692240633</v>
      </c>
      <c r="AD53" s="11">
        <f>+'Ark1'!Z783</f>
        <v>6.8995430790425836</v>
      </c>
      <c r="AE53" s="93">
        <f>+'Ark1'!AA783</f>
        <v>2.0892623736065734</v>
      </c>
      <c r="AF53" s="1">
        <f>+'Ark1'!AA783</f>
        <v>2.0892623736065734</v>
      </c>
      <c r="AG53" s="1">
        <f>+'Ark1'!AB783</f>
        <v>2.1838786231684928</v>
      </c>
      <c r="AH53" s="11">
        <f>+'Ark1'!AD783</f>
        <v>58.632639151805925</v>
      </c>
      <c r="AI53" s="11">
        <f>+'Ark1'!AE783</f>
        <v>51.297617894358893</v>
      </c>
      <c r="AJ53" s="11">
        <f>+'Ark1'!AF783</f>
        <v>37.495913697286696</v>
      </c>
      <c r="AK53" s="93">
        <f t="shared" si="9"/>
        <v>3.6477826157071456</v>
      </c>
      <c r="AL53" s="11">
        <f>+'Ark1'!AF783</f>
        <v>37.495913697286696</v>
      </c>
      <c r="AM53" s="47"/>
    </row>
    <row r="54" spans="1:40" ht="15" customHeight="1">
      <c r="A54" s="47"/>
      <c r="B54">
        <f>+'Ark1'!C784</f>
        <v>2018</v>
      </c>
      <c r="C54">
        <f>+'Ark1'!G784</f>
        <v>2</v>
      </c>
      <c r="D54" s="3" t="str">
        <f t="shared" si="12"/>
        <v>Vest</v>
      </c>
      <c r="E54" s="3">
        <f>+'Ark1'!H784</f>
        <v>1</v>
      </c>
      <c r="F54" s="3" t="s">
        <v>79</v>
      </c>
      <c r="G54">
        <f>+'Ark1'!Q784</f>
        <v>140</v>
      </c>
      <c r="I54">
        <f>+'Ark1'!R784</f>
        <v>2000</v>
      </c>
      <c r="K54" s="196">
        <f>+'Ark1'!AF784</f>
        <v>65.681444991789817</v>
      </c>
      <c r="M54" s="196">
        <f>+'Ark1'!AG784</f>
        <v>65.86821289450674</v>
      </c>
      <c r="N54" s="196"/>
      <c r="T54" s="1">
        <f>+'Ark1'!S784</f>
        <v>4.5194999999999999</v>
      </c>
      <c r="V54" s="1">
        <f>+'Ark1'!T784</f>
        <v>4.8304999999999998</v>
      </c>
      <c r="X54" s="93">
        <f>+'Ark1'!U784</f>
        <v>19.885349999999995</v>
      </c>
      <c r="Z54" s="11">
        <f>+'Ark1'!W784</f>
        <v>2.2000000000000002</v>
      </c>
      <c r="AB54" s="11">
        <f>+'Ark1'!X784</f>
        <v>75.25</v>
      </c>
      <c r="AC54" s="11">
        <f>+'Ark1'!Y784</f>
        <v>25.75</v>
      </c>
      <c r="AD54" s="11">
        <f>+'Ark1'!Z784</f>
        <v>5.741384883240392</v>
      </c>
      <c r="AE54" s="93">
        <f>+'Ark1'!AA784</f>
        <v>1.6219185398780058</v>
      </c>
      <c r="AF54" s="1">
        <f>+'Ark1'!AA784</f>
        <v>1.6219185398780058</v>
      </c>
      <c r="AG54" s="1">
        <f>+'Ark1'!AB784</f>
        <v>2.1618903186794665</v>
      </c>
      <c r="AH54" s="11">
        <f>+'Ark1'!AD784</f>
        <v>56.626477866434598</v>
      </c>
      <c r="AI54" s="11">
        <f>+'Ark1'!AE784</f>
        <v>65.011087041143753</v>
      </c>
      <c r="AJ54" s="11">
        <f>+'Ark1'!AF784</f>
        <v>65.681444991789817</v>
      </c>
      <c r="AK54" s="93">
        <f t="shared" si="9"/>
        <v>4.3999004314636565</v>
      </c>
      <c r="AL54" s="11">
        <f>+'Ark1'!AF784</f>
        <v>65.681444991789817</v>
      </c>
      <c r="AM54" s="47"/>
    </row>
    <row r="55" spans="1:40" ht="15" customHeight="1">
      <c r="A55" s="47"/>
      <c r="B55">
        <f>+'Ark1'!C785</f>
        <v>2018</v>
      </c>
      <c r="C55">
        <f>+'Ark1'!G785</f>
        <v>2</v>
      </c>
      <c r="D55" s="3" t="str">
        <f t="shared" si="12"/>
        <v>Vest</v>
      </c>
      <c r="E55" s="3">
        <f>+'Ark1'!H785</f>
        <v>2</v>
      </c>
      <c r="F55" s="3" t="s">
        <v>7</v>
      </c>
      <c r="G55">
        <f>+'Ark1'!Q785</f>
        <v>104</v>
      </c>
      <c r="I55">
        <f>+'Ark1'!R785</f>
        <v>1045</v>
      </c>
      <c r="K55" s="196">
        <f>+'Ark1'!AF785</f>
        <v>34.318555008210183</v>
      </c>
      <c r="M55" s="196">
        <f>+'Ark1'!AG785</f>
        <v>34.131787105493281</v>
      </c>
      <c r="N55" s="196"/>
      <c r="T55" s="1">
        <f>+'Ark1'!S785</f>
        <v>5.0803827751196176</v>
      </c>
      <c r="V55" s="1">
        <f>+'Ark1'!T785</f>
        <v>5.3339712918660283</v>
      </c>
      <c r="X55" s="93">
        <f>+'Ark1'!U785</f>
        <v>19.721052631578935</v>
      </c>
      <c r="Z55" s="11">
        <f>+'Ark1'!W785</f>
        <v>1.9138755980861248</v>
      </c>
      <c r="AB55" s="11">
        <f>+'Ark1'!X785</f>
        <v>74.162679425837339</v>
      </c>
      <c r="AC55" s="11">
        <f>+'Ark1'!Y785</f>
        <v>24.880382775119624</v>
      </c>
      <c r="AD55" s="11">
        <f>+'Ark1'!Z785</f>
        <v>5.8212707504754331</v>
      </c>
      <c r="AE55" s="93">
        <f>+'Ark1'!AA785</f>
        <v>1.7249222565907862</v>
      </c>
      <c r="AF55" s="1">
        <f>+'Ark1'!AA785</f>
        <v>1.7249222565907862</v>
      </c>
      <c r="AG55" s="1">
        <f>+'Ark1'!AB785</f>
        <v>2.1424048597097367</v>
      </c>
      <c r="AH55" s="11">
        <f>+'Ark1'!AD785</f>
        <v>54.462486146072074</v>
      </c>
      <c r="AI55" s="11">
        <f>+'Ark1'!AE785</f>
        <v>64.890992757967766</v>
      </c>
      <c r="AJ55" s="11">
        <f>+'Ark1'!AF785</f>
        <v>34.318555008210183</v>
      </c>
      <c r="AK55" s="93">
        <f t="shared" si="9"/>
        <v>3.8818044829534726</v>
      </c>
      <c r="AL55" s="11">
        <f>+'Ark1'!AF785</f>
        <v>34.318555008210183</v>
      </c>
      <c r="AM55" s="47"/>
      <c r="AN55" s="4"/>
    </row>
    <row r="56" spans="1:40" ht="15" customHeight="1">
      <c r="A56" s="47"/>
      <c r="B56">
        <f>+'Ark1'!C786</f>
        <v>2018</v>
      </c>
      <c r="C56">
        <f>+'Ark1'!G786</f>
        <v>3</v>
      </c>
      <c r="D56" s="3" t="str">
        <f t="shared" si="12"/>
        <v>Midt</v>
      </c>
      <c r="E56" s="3">
        <f>+'Ark1'!H786</f>
        <v>1</v>
      </c>
      <c r="F56" s="3" t="s">
        <v>79</v>
      </c>
      <c r="G56">
        <f>+'Ark1'!Q786</f>
        <v>33</v>
      </c>
      <c r="I56">
        <f>+'Ark1'!R786</f>
        <v>437</v>
      </c>
      <c r="K56" s="196">
        <f>+'Ark1'!AF786</f>
        <v>39.476061427280946</v>
      </c>
      <c r="M56" s="196">
        <f>+'Ark1'!AG786</f>
        <v>41.127300442256221</v>
      </c>
      <c r="N56" s="196"/>
      <c r="T56" s="1">
        <f>+'Ark1'!S786</f>
        <v>5.4874141876430196</v>
      </c>
      <c r="V56" s="1">
        <f>+'Ark1'!T786</f>
        <v>5.7963386727688793</v>
      </c>
      <c r="X56" s="93">
        <f>+'Ark1'!U786</f>
        <v>22.337780320366122</v>
      </c>
      <c r="Z56" s="11">
        <f>+'Ark1'!W786</f>
        <v>8.695652173913043</v>
      </c>
      <c r="AB56" s="11">
        <f>+'Ark1'!X786</f>
        <v>84.439359267734559</v>
      </c>
      <c r="AC56" s="11">
        <f>+'Ark1'!Y786</f>
        <v>40.961098398169341</v>
      </c>
      <c r="AD56" s="11">
        <f>+'Ark1'!Z786</f>
        <v>7.0995757998315154</v>
      </c>
      <c r="AE56" s="93">
        <f>+'Ark1'!AA786</f>
        <v>2.1452842103839624</v>
      </c>
      <c r="AF56" s="1">
        <f>+'Ark1'!AA786</f>
        <v>2.1452842103839624</v>
      </c>
      <c r="AG56" s="1">
        <f>+'Ark1'!AB786</f>
        <v>2.6431008338737043</v>
      </c>
      <c r="AH56" s="11">
        <f>+'Ark1'!AD786</f>
        <v>58.601227762132915</v>
      </c>
      <c r="AI56" s="11">
        <f>+'Ark1'!AE786</f>
        <v>60.349200781509587</v>
      </c>
      <c r="AJ56" s="11">
        <f>+'Ark1'!AF786</f>
        <v>39.476061427280946</v>
      </c>
      <c r="AK56" s="93">
        <f t="shared" si="9"/>
        <v>4.0707297748123423</v>
      </c>
      <c r="AL56" s="11">
        <f>+'Ark1'!AF786</f>
        <v>39.476061427280946</v>
      </c>
      <c r="AM56" s="47"/>
      <c r="AN56" s="5"/>
    </row>
    <row r="57" spans="1:40" ht="15" customHeight="1">
      <c r="A57" s="47"/>
      <c r="B57">
        <f>+'Ark1'!C787</f>
        <v>2018</v>
      </c>
      <c r="C57">
        <f>+'Ark1'!G787</f>
        <v>3</v>
      </c>
      <c r="D57" s="3" t="str">
        <f t="shared" si="12"/>
        <v>Midt</v>
      </c>
      <c r="E57" s="3">
        <f>+'Ark1'!H787</f>
        <v>2</v>
      </c>
      <c r="F57" s="3" t="s">
        <v>7</v>
      </c>
      <c r="G57">
        <f>+'Ark1'!Q787</f>
        <v>52</v>
      </c>
      <c r="I57">
        <f>+'Ark1'!R787</f>
        <v>670</v>
      </c>
      <c r="K57" s="196">
        <f>+'Ark1'!AF787</f>
        <v>60.523938572719054</v>
      </c>
      <c r="M57" s="196">
        <f>+'Ark1'!AG787</f>
        <v>58.872699557743758</v>
      </c>
      <c r="N57" s="196"/>
      <c r="T57" s="1">
        <f>+'Ark1'!S787</f>
        <v>4.8402985074626876</v>
      </c>
      <c r="V57" s="1">
        <f>+'Ark1'!T787</f>
        <v>5.3552238805970163</v>
      </c>
      <c r="X57" s="93">
        <f>+'Ark1'!U787</f>
        <v>20.855970149253725</v>
      </c>
      <c r="Z57" s="11">
        <f>+'Ark1'!W787</f>
        <v>4.3283582089552226</v>
      </c>
      <c r="AB57" s="11">
        <f>+'Ark1'!X787</f>
        <v>81.641791044776127</v>
      </c>
      <c r="AC57" s="11">
        <f>+'Ark1'!Y787</f>
        <v>30</v>
      </c>
      <c r="AD57" s="11">
        <f>+'Ark1'!Z787</f>
        <v>5.6984877699948484</v>
      </c>
      <c r="AE57" s="93">
        <f>+'Ark1'!AA787</f>
        <v>1.8243428341638352</v>
      </c>
      <c r="AF57" s="1">
        <f>+'Ark1'!AA787</f>
        <v>1.8243428341638352</v>
      </c>
      <c r="AG57" s="1">
        <f>+'Ark1'!AB787</f>
        <v>2.289970578060982</v>
      </c>
      <c r="AH57" s="11">
        <f>+'Ark1'!AD787</f>
        <v>46.804790721683048</v>
      </c>
      <c r="AI57" s="11">
        <f>+'Ark1'!AE787</f>
        <v>48.695356414754627</v>
      </c>
      <c r="AJ57" s="11">
        <f>+'Ark1'!AF787</f>
        <v>60.523938572719054</v>
      </c>
      <c r="AK57" s="93">
        <f t="shared" si="9"/>
        <v>4.3088189947579378</v>
      </c>
      <c r="AL57" s="11">
        <f>+'Ark1'!AF787</f>
        <v>60.523938572719054</v>
      </c>
      <c r="AM57" s="47"/>
      <c r="AN57" s="5"/>
    </row>
    <row r="58" spans="1:40" ht="15" customHeight="1">
      <c r="A58" s="47"/>
      <c r="B58">
        <f>+'Ark1'!C788</f>
        <v>2018</v>
      </c>
      <c r="C58">
        <f>+'Ark1'!G788</f>
        <v>4</v>
      </c>
      <c r="D58" s="3" t="str">
        <f t="shared" si="12"/>
        <v>Nord</v>
      </c>
      <c r="E58" s="3">
        <f>+'Ark1'!H788</f>
        <v>1</v>
      </c>
      <c r="F58" s="3" t="s">
        <v>79</v>
      </c>
      <c r="G58">
        <f>+'Ark1'!Q788</f>
        <v>84</v>
      </c>
      <c r="I58">
        <f>+'Ark1'!R788</f>
        <v>2018</v>
      </c>
      <c r="K58" s="196">
        <f>+'Ark1'!AF788</f>
        <v>78.338509316770185</v>
      </c>
      <c r="M58" s="196">
        <f>+'Ark1'!AG788</f>
        <v>79.011838076508141</v>
      </c>
      <c r="N58" s="196"/>
      <c r="T58" s="1">
        <f>+'Ark1'!S788</f>
        <v>4.8637264618434086</v>
      </c>
      <c r="V58" s="1">
        <f>+'Ark1'!T788</f>
        <v>5.4890981169474724</v>
      </c>
      <c r="X58" s="93">
        <f>+'Ark1'!U788</f>
        <v>21.521407333994063</v>
      </c>
      <c r="Z58" s="11">
        <f>+'Ark1'!W788</f>
        <v>5.1536174430128812</v>
      </c>
      <c r="AB58" s="11">
        <f>+'Ark1'!X788</f>
        <v>87.512388503468799</v>
      </c>
      <c r="AC58" s="11">
        <f>+'Ark1'!Y788</f>
        <v>33.201189296333006</v>
      </c>
      <c r="AD58" s="11">
        <f>+'Ark1'!Z788</f>
        <v>5.4385191173587453</v>
      </c>
      <c r="AE58" s="93">
        <f>+'Ark1'!AA788</f>
        <v>1.6571203809293531</v>
      </c>
      <c r="AF58" s="1">
        <f>+'Ark1'!AA788</f>
        <v>1.6571203809293531</v>
      </c>
      <c r="AG58" s="1">
        <f>+'Ark1'!AB788</f>
        <v>2.3243294757158006</v>
      </c>
      <c r="AH58" s="11">
        <f>+'Ark1'!AD788</f>
        <v>58.486268325771675</v>
      </c>
      <c r="AI58" s="11">
        <f>+'Ark1'!AE788</f>
        <v>63.021738275678977</v>
      </c>
      <c r="AJ58" s="11">
        <f>+'Ark1'!AF788</f>
        <v>78.338509316770185</v>
      </c>
      <c r="AK58" s="93">
        <f t="shared" si="9"/>
        <v>4.4248802852776388</v>
      </c>
      <c r="AL58" s="11">
        <f>+'Ark1'!AF788</f>
        <v>78.338509316770185</v>
      </c>
      <c r="AM58" s="47"/>
      <c r="AN58" s="5"/>
    </row>
    <row r="59" spans="1:40" ht="15" customHeight="1">
      <c r="A59" s="47"/>
      <c r="B59">
        <f>+'Ark1'!C789</f>
        <v>2018</v>
      </c>
      <c r="C59">
        <f>+'Ark1'!G789</f>
        <v>4</v>
      </c>
      <c r="D59" s="3" t="str">
        <f t="shared" si="12"/>
        <v>Nord</v>
      </c>
      <c r="E59" s="3">
        <f>+'Ark1'!H789</f>
        <v>2</v>
      </c>
      <c r="F59" s="3" t="s">
        <v>7</v>
      </c>
      <c r="G59">
        <f>+'Ark1'!Q789</f>
        <v>26</v>
      </c>
      <c r="I59">
        <f>+'Ark1'!R789</f>
        <v>558</v>
      </c>
      <c r="K59" s="196">
        <f>+'Ark1'!AF789</f>
        <v>21.661490683229822</v>
      </c>
      <c r="M59" s="196">
        <f>+'Ark1'!AG789</f>
        <v>20.988161923491873</v>
      </c>
      <c r="N59" s="196"/>
      <c r="T59" s="1">
        <f>+'Ark1'!S789</f>
        <v>5.1756272401433678</v>
      </c>
      <c r="V59" s="1">
        <f>+'Ark1'!T789</f>
        <v>6.317204301075269</v>
      </c>
      <c r="X59" s="93">
        <f>+'Ark1'!U789</f>
        <v>20.674731182795711</v>
      </c>
      <c r="Z59" s="11">
        <f>+'Ark1'!W789</f>
        <v>3.9426523297491025</v>
      </c>
      <c r="AB59" s="11">
        <f>+'Ark1'!X789</f>
        <v>78.494623655913983</v>
      </c>
      <c r="AC59" s="11">
        <f>+'Ark1'!Y789</f>
        <v>27.956989247311832</v>
      </c>
      <c r="AD59" s="11">
        <f>+'Ark1'!Z789</f>
        <v>5.8982917321750676</v>
      </c>
      <c r="AE59" s="93">
        <f>+'Ark1'!AA789</f>
        <v>1.5979313074098724</v>
      </c>
      <c r="AF59" s="1">
        <f>+'Ark1'!AA789</f>
        <v>1.5979313074098724</v>
      </c>
      <c r="AG59" s="1">
        <f>+'Ark1'!AB789</f>
        <v>2.0057510676446983</v>
      </c>
      <c r="AH59" s="11">
        <f>+'Ark1'!AD789</f>
        <v>54.060666210197262</v>
      </c>
      <c r="AI59" s="11">
        <f>+'Ark1'!AE789</f>
        <v>51.15769004597712</v>
      </c>
      <c r="AJ59" s="11">
        <f>+'Ark1'!AF789</f>
        <v>21.661490683229822</v>
      </c>
      <c r="AK59" s="93">
        <f t="shared" si="9"/>
        <v>3.9946329639889231</v>
      </c>
      <c r="AL59" s="11">
        <f>+'Ark1'!AF789</f>
        <v>21.661490683229822</v>
      </c>
      <c r="AM59" s="47"/>
      <c r="AN59" s="5"/>
    </row>
    <row r="60" spans="1:40" ht="15" customHeight="1">
      <c r="A60" s="47"/>
      <c r="B60" s="53">
        <f>+'Ark1'!C790</f>
        <v>2017</v>
      </c>
      <c r="C60" s="53">
        <f>+'Ark1'!G790</f>
        <v>1</v>
      </c>
      <c r="D60" s="54" t="str">
        <f>+D51</f>
        <v>Nord</v>
      </c>
      <c r="E60" s="54">
        <f>+'Ark1'!H790</f>
        <v>1</v>
      </c>
      <c r="F60" s="54" t="s">
        <v>79</v>
      </c>
      <c r="G60" s="53">
        <f>+'Ark1'!Q790</f>
        <v>131</v>
      </c>
      <c r="H60" s="53"/>
      <c r="I60" s="53">
        <f>+'Ark1'!R790</f>
        <v>2087</v>
      </c>
      <c r="J60" s="53"/>
      <c r="K60" s="178">
        <f>+'Ark1'!AF790</f>
        <v>63.089480048367598</v>
      </c>
      <c r="L60" s="157"/>
      <c r="M60" s="178">
        <f>+'Ark1'!AG790</f>
        <v>64.016955313592675</v>
      </c>
      <c r="N60" s="178"/>
      <c r="O60" s="157"/>
      <c r="P60" s="157"/>
      <c r="Q60" s="157"/>
      <c r="R60" s="157"/>
      <c r="S60" s="157"/>
      <c r="T60" s="55">
        <f>+'Ark1'!S790</f>
        <v>4.6473406804024924</v>
      </c>
      <c r="U60" s="53"/>
      <c r="V60" s="55">
        <f>+'Ark1'!T790</f>
        <v>5.3579300431241004</v>
      </c>
      <c r="W60" s="53"/>
      <c r="X60" s="157">
        <f>+'Ark1'!U790</f>
        <v>20.168040249161471</v>
      </c>
      <c r="Y60" s="157"/>
      <c r="Z60" s="75">
        <f>+'Ark1'!W790</f>
        <v>3.449928126497364</v>
      </c>
      <c r="AA60" s="75"/>
      <c r="AB60" s="75">
        <f>+'Ark1'!X790</f>
        <v>76.85673215141351</v>
      </c>
      <c r="AC60" s="75">
        <f>+'Ark1'!Y790</f>
        <v>25.395304264494484</v>
      </c>
      <c r="AD60" s="75">
        <f>+'Ark1'!Z790</f>
        <v>6.0737678275285747</v>
      </c>
      <c r="AE60" s="157">
        <f>+'Ark1'!AA790</f>
        <v>1.5125164966848339</v>
      </c>
      <c r="AF60" s="55">
        <f>+'Ark1'!AA790</f>
        <v>1.5125164966848339</v>
      </c>
      <c r="AG60" s="55">
        <f>+'Ark1'!AB790</f>
        <v>2.1593919907933343</v>
      </c>
      <c r="AH60" s="75">
        <f>+'Ark1'!AD790</f>
        <v>50.105207433964019</v>
      </c>
      <c r="AI60" s="75">
        <f>+'Ark1'!AE790</f>
        <v>58.747225021354481</v>
      </c>
      <c r="AJ60" s="75">
        <f>+'Ark1'!AF790</f>
        <v>63.089480048367598</v>
      </c>
      <c r="AK60" s="157">
        <f t="shared" ref="AK60:AK84" si="13">+X60/T60</f>
        <v>4.3396948138983387</v>
      </c>
      <c r="AL60" s="75">
        <f>+'Ark1'!AF790</f>
        <v>63.089480048367598</v>
      </c>
      <c r="AM60" s="47"/>
      <c r="AN60" s="5"/>
    </row>
    <row r="61" spans="1:40" ht="15" customHeight="1">
      <c r="A61" s="47"/>
      <c r="B61" s="53">
        <f>+'Ark1'!C791</f>
        <v>2017</v>
      </c>
      <c r="C61" s="53">
        <f>+'Ark1'!G791</f>
        <v>1</v>
      </c>
      <c r="D61" s="54" t="str">
        <f t="shared" ref="D61:D67" si="14">+D52</f>
        <v>Øst</v>
      </c>
      <c r="E61" s="54">
        <f>+'Ark1'!H791</f>
        <v>2</v>
      </c>
      <c r="F61" s="54" t="s">
        <v>7</v>
      </c>
      <c r="G61" s="53">
        <f>+'Ark1'!Q791</f>
        <v>80</v>
      </c>
      <c r="H61" s="53"/>
      <c r="I61" s="53">
        <f>+'Ark1'!R791</f>
        <v>1221</v>
      </c>
      <c r="J61" s="53"/>
      <c r="K61" s="178">
        <f>+'Ark1'!AF791</f>
        <v>36.910519951632409</v>
      </c>
      <c r="L61" s="157"/>
      <c r="M61" s="178">
        <f>+'Ark1'!AG791</f>
        <v>35.983044686407318</v>
      </c>
      <c r="N61" s="178"/>
      <c r="O61" s="157"/>
      <c r="P61" s="157"/>
      <c r="Q61" s="157"/>
      <c r="R61" s="157"/>
      <c r="S61" s="157"/>
      <c r="T61" s="55">
        <f>+'Ark1'!S791</f>
        <v>5.4283374283374304</v>
      </c>
      <c r="U61" s="53"/>
      <c r="V61" s="55">
        <f>+'Ark1'!T791</f>
        <v>5.0917280917280916</v>
      </c>
      <c r="W61" s="53"/>
      <c r="X61" s="157">
        <f>+'Ark1'!U791</f>
        <v>19.376412776412781</v>
      </c>
      <c r="Y61" s="157"/>
      <c r="Z61" s="75">
        <f>+'Ark1'!W791</f>
        <v>3.0303030303030303</v>
      </c>
      <c r="AA61" s="75"/>
      <c r="AB61" s="75">
        <f>+'Ark1'!X791</f>
        <v>68.386568386568399</v>
      </c>
      <c r="AC61" s="75">
        <f>+'Ark1'!Y791</f>
        <v>23.58722358722359</v>
      </c>
      <c r="AD61" s="75">
        <f>+'Ark1'!Z791</f>
        <v>6.0637711692279579</v>
      </c>
      <c r="AE61" s="157">
        <f>+'Ark1'!AA791</f>
        <v>2.1725296202452973</v>
      </c>
      <c r="AF61" s="55">
        <f>+'Ark1'!AA791</f>
        <v>2.1725296202452973</v>
      </c>
      <c r="AG61" s="55">
        <f>+'Ark1'!AB791</f>
        <v>2.2710885327184167</v>
      </c>
      <c r="AH61" s="75">
        <f>+'Ark1'!AD791</f>
        <v>56.666291862295552</v>
      </c>
      <c r="AI61" s="75">
        <f>+'Ark1'!AE791</f>
        <v>54.677873448262361</v>
      </c>
      <c r="AJ61" s="75">
        <f>+'Ark1'!AF791</f>
        <v>36.910519951632409</v>
      </c>
      <c r="AK61" s="157">
        <f t="shared" si="13"/>
        <v>3.5694930597465295</v>
      </c>
      <c r="AL61" s="75">
        <f>+'Ark1'!AF791</f>
        <v>36.910519951632409</v>
      </c>
      <c r="AM61" s="47"/>
      <c r="AN61" s="5"/>
    </row>
    <row r="62" spans="1:40" ht="15" customHeight="1">
      <c r="A62" s="47"/>
      <c r="B62" s="53">
        <f>+'Ark1'!C792</f>
        <v>2017</v>
      </c>
      <c r="C62" s="53">
        <f>+'Ark1'!G792</f>
        <v>2</v>
      </c>
      <c r="D62" s="54" t="str">
        <f t="shared" si="14"/>
        <v>Øst</v>
      </c>
      <c r="E62" s="54">
        <f>+'Ark1'!H792</f>
        <v>1</v>
      </c>
      <c r="F62" s="54" t="s">
        <v>79</v>
      </c>
      <c r="G62" s="53">
        <f>+'Ark1'!Q792</f>
        <v>122</v>
      </c>
      <c r="H62" s="53"/>
      <c r="I62" s="53">
        <f>+'Ark1'!R792</f>
        <v>2071</v>
      </c>
      <c r="J62" s="53"/>
      <c r="K62" s="178">
        <f>+'Ark1'!AF792</f>
        <v>65.393116514051158</v>
      </c>
      <c r="L62" s="157"/>
      <c r="M62" s="178">
        <f>+'Ark1'!AG792</f>
        <v>66.577115567344379</v>
      </c>
      <c r="N62" s="178"/>
      <c r="O62" s="157"/>
      <c r="P62" s="157"/>
      <c r="Q62" s="157"/>
      <c r="R62" s="157"/>
      <c r="S62" s="157"/>
      <c r="T62" s="55">
        <f>+'Ark1'!S792</f>
        <v>4.6885562530178655</v>
      </c>
      <c r="U62" s="53"/>
      <c r="V62" s="55">
        <f>+'Ark1'!T792</f>
        <v>5.143408981168518</v>
      </c>
      <c r="W62" s="53"/>
      <c r="X62" s="157">
        <f>+'Ark1'!U792</f>
        <v>20.77315306615159</v>
      </c>
      <c r="Y62" s="157"/>
      <c r="Z62" s="75">
        <f>+'Ark1'!W792</f>
        <v>3.7180106228874927</v>
      </c>
      <c r="AA62" s="75"/>
      <c r="AB62" s="75">
        <f>+'Ark1'!X792</f>
        <v>80.444229840656689</v>
      </c>
      <c r="AC62" s="75">
        <f>+'Ark1'!Y792</f>
        <v>28.00579430226944</v>
      </c>
      <c r="AD62" s="75">
        <f>+'Ark1'!Z792</f>
        <v>5.9646369479662225</v>
      </c>
      <c r="AE62" s="157">
        <f>+'Ark1'!AA792</f>
        <v>1.613576929850238</v>
      </c>
      <c r="AF62" s="55">
        <f>+'Ark1'!AA792</f>
        <v>1.613576929850238</v>
      </c>
      <c r="AG62" s="55">
        <f>+'Ark1'!AB792</f>
        <v>2.3661061873687861</v>
      </c>
      <c r="AH62" s="75">
        <f>+'Ark1'!AD792</f>
        <v>60.898810890255511</v>
      </c>
      <c r="AI62" s="75">
        <f>+'Ark1'!AE792</f>
        <v>62.142231948405517</v>
      </c>
      <c r="AJ62" s="75">
        <f>+'Ark1'!AF792</f>
        <v>65.393116514051158</v>
      </c>
      <c r="AK62" s="157">
        <f t="shared" si="13"/>
        <v>4.4306076210092629</v>
      </c>
      <c r="AL62" s="75">
        <f>+'Ark1'!AF792</f>
        <v>65.393116514051158</v>
      </c>
      <c r="AM62" s="47"/>
      <c r="AN62" s="5"/>
    </row>
    <row r="63" spans="1:40" ht="15" customHeight="1">
      <c r="A63" s="47"/>
      <c r="B63" s="53">
        <f>+'Ark1'!C793</f>
        <v>2017</v>
      </c>
      <c r="C63" s="53">
        <f>+'Ark1'!G793</f>
        <v>2</v>
      </c>
      <c r="D63" s="54" t="str">
        <f t="shared" si="14"/>
        <v>Vest</v>
      </c>
      <c r="E63" s="54">
        <f>+'Ark1'!H793</f>
        <v>2</v>
      </c>
      <c r="F63" s="54" t="s">
        <v>7</v>
      </c>
      <c r="G63" s="53">
        <f>+'Ark1'!Q793</f>
        <v>106</v>
      </c>
      <c r="H63" s="53"/>
      <c r="I63" s="53">
        <f>+'Ark1'!R793</f>
        <v>1096</v>
      </c>
      <c r="J63" s="53"/>
      <c r="K63" s="178">
        <f>+'Ark1'!AF793</f>
        <v>34.606883485948849</v>
      </c>
      <c r="L63" s="157"/>
      <c r="M63" s="178">
        <f>+'Ark1'!AG793</f>
        <v>33.422884432655621</v>
      </c>
      <c r="N63" s="178"/>
      <c r="O63" s="157"/>
      <c r="P63" s="157"/>
      <c r="Q63" s="157"/>
      <c r="R63" s="157"/>
      <c r="S63" s="157"/>
      <c r="T63" s="55">
        <f>+'Ark1'!S793</f>
        <v>4.9890510948905087</v>
      </c>
      <c r="U63" s="53"/>
      <c r="V63" s="55">
        <f>+'Ark1'!T793</f>
        <v>5.0082116788321187</v>
      </c>
      <c r="W63" s="53"/>
      <c r="X63" s="157">
        <f>+'Ark1'!U793</f>
        <v>19.70565693430655</v>
      </c>
      <c r="Y63" s="157"/>
      <c r="Z63" s="75">
        <f>+'Ark1'!W793</f>
        <v>1.5510948905109498</v>
      </c>
      <c r="AA63" s="75"/>
      <c r="AB63" s="75">
        <f>+'Ark1'!X793</f>
        <v>70.711678832116803</v>
      </c>
      <c r="AC63" s="75">
        <f>+'Ark1'!Y793</f>
        <v>25.18248175182481</v>
      </c>
      <c r="AD63" s="75">
        <f>+'Ark1'!Z793</f>
        <v>6.1470205920981611</v>
      </c>
      <c r="AE63" s="157">
        <f>+'Ark1'!AA793</f>
        <v>1.4692308346765979</v>
      </c>
      <c r="AF63" s="55">
        <f>+'Ark1'!AA793</f>
        <v>1.4692308346765979</v>
      </c>
      <c r="AG63" s="55">
        <f>+'Ark1'!AB793</f>
        <v>2.1716752621520481</v>
      </c>
      <c r="AH63" s="75">
        <f>+'Ark1'!AD793</f>
        <v>60.030264771388623</v>
      </c>
      <c r="AI63" s="75">
        <f>+'Ark1'!AE793</f>
        <v>57.938212317686286</v>
      </c>
      <c r="AJ63" s="75">
        <f>+'Ark1'!AF793</f>
        <v>34.606883485948849</v>
      </c>
      <c r="AK63" s="157">
        <f t="shared" si="13"/>
        <v>3.9497805413313802</v>
      </c>
      <c r="AL63" s="75">
        <f>+'Ark1'!AF793</f>
        <v>34.606883485948849</v>
      </c>
      <c r="AM63" s="47"/>
      <c r="AN63" s="5"/>
    </row>
    <row r="64" spans="1:40" ht="15" customHeight="1">
      <c r="A64" s="47"/>
      <c r="B64" s="53">
        <f>+'Ark1'!C794</f>
        <v>2017</v>
      </c>
      <c r="C64" s="53">
        <f>+'Ark1'!G794</f>
        <v>3</v>
      </c>
      <c r="D64" s="54" t="str">
        <f t="shared" si="14"/>
        <v>Vest</v>
      </c>
      <c r="E64" s="54">
        <f>+'Ark1'!H794</f>
        <v>1</v>
      </c>
      <c r="F64" s="54" t="s">
        <v>79</v>
      </c>
      <c r="G64" s="53">
        <f>+'Ark1'!Q794</f>
        <v>36</v>
      </c>
      <c r="H64" s="53"/>
      <c r="I64" s="53">
        <f>+'Ark1'!R794</f>
        <v>539</v>
      </c>
      <c r="J64" s="53"/>
      <c r="K64" s="178">
        <f>+'Ark1'!AF794</f>
        <v>39.574155653450816</v>
      </c>
      <c r="L64" s="157"/>
      <c r="M64" s="178">
        <f>+'Ark1'!AG794</f>
        <v>40.564662600316744</v>
      </c>
      <c r="N64" s="178"/>
      <c r="O64" s="157"/>
      <c r="P64" s="157"/>
      <c r="Q64" s="157"/>
      <c r="R64" s="157"/>
      <c r="S64" s="157"/>
      <c r="T64" s="55">
        <f>+'Ark1'!S794</f>
        <v>5.287569573283859</v>
      </c>
      <c r="U64" s="53"/>
      <c r="V64" s="55">
        <f>+'Ark1'!T794</f>
        <v>6.2912801484230068</v>
      </c>
      <c r="W64" s="53"/>
      <c r="X64" s="157">
        <f>+'Ark1'!U794</f>
        <v>22.66586270871985</v>
      </c>
      <c r="Y64" s="157"/>
      <c r="Z64" s="75">
        <f>+'Ark1'!W794</f>
        <v>10.204081632653063</v>
      </c>
      <c r="AA64" s="75"/>
      <c r="AB64" s="75">
        <f>+'Ark1'!X794</f>
        <v>88.126159554730975</v>
      </c>
      <c r="AC64" s="75">
        <f>+'Ark1'!Y794</f>
        <v>40.816326530612251</v>
      </c>
      <c r="AD64" s="75">
        <f>+'Ark1'!Z794</f>
        <v>6.0568291810840851</v>
      </c>
      <c r="AE64" s="157">
        <f>+'Ark1'!AA794</f>
        <v>1.7285267334250645</v>
      </c>
      <c r="AF64" s="55">
        <f>+'Ark1'!AA794</f>
        <v>1.7285267334250645</v>
      </c>
      <c r="AG64" s="55">
        <f>+'Ark1'!AB794</f>
        <v>2.5523349623642351</v>
      </c>
      <c r="AH64" s="75">
        <f>+'Ark1'!AD794</f>
        <v>59.216321922311501</v>
      </c>
      <c r="AI64" s="75">
        <f>+'Ark1'!AE794</f>
        <v>58.195174866038286</v>
      </c>
      <c r="AJ64" s="75">
        <f>+'Ark1'!AF794</f>
        <v>39.574155653450816</v>
      </c>
      <c r="AK64" s="157">
        <f t="shared" si="13"/>
        <v>4.2866315789473681</v>
      </c>
      <c r="AL64" s="75">
        <f>+'Ark1'!AF794</f>
        <v>39.574155653450816</v>
      </c>
      <c r="AM64" s="47"/>
      <c r="AN64" s="5"/>
    </row>
    <row r="65" spans="1:40" ht="15" customHeight="1">
      <c r="A65" s="47"/>
      <c r="B65" s="53">
        <f>+'Ark1'!C795</f>
        <v>2017</v>
      </c>
      <c r="C65" s="53">
        <f>+'Ark1'!G795</f>
        <v>3</v>
      </c>
      <c r="D65" s="54" t="str">
        <f t="shared" si="14"/>
        <v>Midt</v>
      </c>
      <c r="E65" s="54">
        <f>+'Ark1'!H795</f>
        <v>2</v>
      </c>
      <c r="F65" s="54" t="s">
        <v>7</v>
      </c>
      <c r="G65" s="53">
        <f>+'Ark1'!Q795</f>
        <v>39</v>
      </c>
      <c r="H65" s="53"/>
      <c r="I65" s="53">
        <f>+'Ark1'!R795</f>
        <v>823</v>
      </c>
      <c r="J65" s="53"/>
      <c r="K65" s="178">
        <f>+'Ark1'!AF795</f>
        <v>60.425844346549205</v>
      </c>
      <c r="L65" s="157"/>
      <c r="M65" s="178">
        <f>+'Ark1'!AG795</f>
        <v>59.435337399683263</v>
      </c>
      <c r="N65" s="178"/>
      <c r="O65" s="157"/>
      <c r="P65" s="157"/>
      <c r="Q65" s="157"/>
      <c r="R65" s="157"/>
      <c r="S65" s="157"/>
      <c r="T65" s="55">
        <f>+'Ark1'!S795</f>
        <v>5.0886998784933164</v>
      </c>
      <c r="U65" s="53"/>
      <c r="V65" s="55">
        <f>+'Ark1'!T795</f>
        <v>5.4179829890643996</v>
      </c>
      <c r="W65" s="53"/>
      <c r="X65" s="157">
        <f>+'Ark1'!U795</f>
        <v>21.749939246658595</v>
      </c>
      <c r="Y65" s="157"/>
      <c r="Z65" s="75">
        <f>+'Ark1'!W795</f>
        <v>4.374240583232079</v>
      </c>
      <c r="AA65" s="75"/>
      <c r="AB65" s="75">
        <f>+'Ark1'!X795</f>
        <v>85.662211421628172</v>
      </c>
      <c r="AC65" s="75">
        <f>+'Ark1'!Y795</f>
        <v>34.386391251518823</v>
      </c>
      <c r="AD65" s="75">
        <f>+'Ark1'!Z795</f>
        <v>5.8557235916017296</v>
      </c>
      <c r="AE65" s="157">
        <f>+'Ark1'!AA795</f>
        <v>1.6907025109110596</v>
      </c>
      <c r="AF65" s="55">
        <f>+'Ark1'!AA795</f>
        <v>1.6907025109110596</v>
      </c>
      <c r="AG65" s="55">
        <f>+'Ark1'!AB795</f>
        <v>2.3714107883900342</v>
      </c>
      <c r="AH65" s="75">
        <f>+'Ark1'!AD795</f>
        <v>45.076301083384521</v>
      </c>
      <c r="AI65" s="75">
        <f>+'Ark1'!AE795</f>
        <v>43.897607411202607</v>
      </c>
      <c r="AJ65" s="75">
        <f>+'Ark1'!AF795</f>
        <v>60.425844346549205</v>
      </c>
      <c r="AK65" s="157">
        <f t="shared" si="13"/>
        <v>4.2741642788920791</v>
      </c>
      <c r="AL65" s="75">
        <f>+'Ark1'!AF795</f>
        <v>60.425844346549205</v>
      </c>
      <c r="AM65" s="47"/>
      <c r="AN65" s="5"/>
    </row>
    <row r="66" spans="1:40" ht="15" customHeight="1">
      <c r="A66" s="47"/>
      <c r="B66" s="53">
        <f>+'Ark1'!C796</f>
        <v>2017</v>
      </c>
      <c r="C66" s="53">
        <f>+'Ark1'!G796</f>
        <v>4</v>
      </c>
      <c r="D66" s="54" t="str">
        <f t="shared" si="14"/>
        <v>Midt</v>
      </c>
      <c r="E66" s="54">
        <f>+'Ark1'!H796</f>
        <v>1</v>
      </c>
      <c r="F66" s="54" t="s">
        <v>79</v>
      </c>
      <c r="G66" s="53">
        <f>+'Ark1'!Q796</f>
        <v>78</v>
      </c>
      <c r="H66" s="53"/>
      <c r="I66" s="53">
        <f>+'Ark1'!R796</f>
        <v>2258</v>
      </c>
      <c r="J66" s="53"/>
      <c r="K66" s="178">
        <f>+'Ark1'!AF796</f>
        <v>85.433219825955334</v>
      </c>
      <c r="L66" s="157"/>
      <c r="M66" s="178">
        <f>+'Ark1'!AG796</f>
        <v>86.378020272038881</v>
      </c>
      <c r="N66" s="178"/>
      <c r="O66" s="157"/>
      <c r="P66" s="157"/>
      <c r="Q66" s="157"/>
      <c r="R66" s="157"/>
      <c r="S66" s="157"/>
      <c r="T66" s="55">
        <f>+'Ark1'!S796</f>
        <v>4.4534986713906095</v>
      </c>
      <c r="U66" s="53"/>
      <c r="V66" s="55">
        <f>+'Ark1'!T796</f>
        <v>5.2790079716563323</v>
      </c>
      <c r="W66" s="53"/>
      <c r="X66" s="157">
        <f>+'Ark1'!U796</f>
        <v>21.191496899911431</v>
      </c>
      <c r="Y66" s="157"/>
      <c r="Z66" s="75">
        <f>+'Ark1'!W796</f>
        <v>4.8715677590788307</v>
      </c>
      <c r="AA66" s="75"/>
      <c r="AB66" s="75">
        <f>+'Ark1'!X796</f>
        <v>84.100974313551802</v>
      </c>
      <c r="AC66" s="75">
        <f>+'Ark1'!Y796</f>
        <v>31.798051372896371</v>
      </c>
      <c r="AD66" s="75">
        <f>+'Ark1'!Z796</f>
        <v>5.5764847264698973</v>
      </c>
      <c r="AE66" s="157">
        <f>+'Ark1'!AA796</f>
        <v>1.8690070876207563</v>
      </c>
      <c r="AF66" s="55">
        <f>+'Ark1'!AA796</f>
        <v>1.8690070876207563</v>
      </c>
      <c r="AG66" s="55">
        <f>+'Ark1'!AB796</f>
        <v>2.4827326598973638</v>
      </c>
      <c r="AH66" s="75">
        <f>+'Ark1'!AD796</f>
        <v>63.635290293029016</v>
      </c>
      <c r="AI66" s="75">
        <f>+'Ark1'!AE796</f>
        <v>69.340738048019134</v>
      </c>
      <c r="AJ66" s="75">
        <f>+'Ark1'!AF796</f>
        <v>85.433219825955334</v>
      </c>
      <c r="AK66" s="157">
        <f t="shared" si="13"/>
        <v>4.7583929992044585</v>
      </c>
      <c r="AL66" s="75">
        <f>+'Ark1'!AF796</f>
        <v>85.433219825955334</v>
      </c>
      <c r="AM66" s="47"/>
      <c r="AN66" s="5"/>
    </row>
    <row r="67" spans="1:40" ht="15" customHeight="1">
      <c r="A67" s="47"/>
      <c r="B67" s="53">
        <f>+'Ark1'!C797</f>
        <v>2017</v>
      </c>
      <c r="C67" s="53">
        <f>+'Ark1'!G797</f>
        <v>4</v>
      </c>
      <c r="D67" s="54" t="str">
        <f t="shared" si="14"/>
        <v>Nord</v>
      </c>
      <c r="E67" s="54">
        <f>+'Ark1'!H797</f>
        <v>2</v>
      </c>
      <c r="F67" s="54" t="s">
        <v>7</v>
      </c>
      <c r="G67" s="53">
        <f>+'Ark1'!Q797</f>
        <v>19</v>
      </c>
      <c r="H67" s="53"/>
      <c r="I67" s="53">
        <f>+'Ark1'!R797</f>
        <v>385</v>
      </c>
      <c r="J67" s="53"/>
      <c r="K67" s="178">
        <f>+'Ark1'!AF797</f>
        <v>14.56678017404465</v>
      </c>
      <c r="L67" s="157"/>
      <c r="M67" s="178">
        <f>+'Ark1'!AG797</f>
        <v>13.621979727961151</v>
      </c>
      <c r="N67" s="178"/>
      <c r="O67" s="157"/>
      <c r="P67" s="157"/>
      <c r="Q67" s="157"/>
      <c r="R67" s="157"/>
      <c r="S67" s="157"/>
      <c r="T67" s="55">
        <f>+'Ark1'!S797</f>
        <v>4.7480519480519492</v>
      </c>
      <c r="U67" s="53"/>
      <c r="V67" s="55">
        <f>+'Ark1'!T797</f>
        <v>6.431168831168832</v>
      </c>
      <c r="W67" s="53"/>
      <c r="X67" s="157">
        <f>+'Ark1'!U797</f>
        <v>19.600259740259744</v>
      </c>
      <c r="Y67" s="157"/>
      <c r="Z67" s="75">
        <f>+'Ark1'!W797</f>
        <v>4.9350649350649363</v>
      </c>
      <c r="AA67" s="75"/>
      <c r="AB67" s="75">
        <f>+'Ark1'!X797</f>
        <v>74.805194805194816</v>
      </c>
      <c r="AC67" s="75">
        <f>+'Ark1'!Y797</f>
        <v>24.935064935064929</v>
      </c>
      <c r="AD67" s="75">
        <f>+'Ark1'!Z797</f>
        <v>5.2277059044521694</v>
      </c>
      <c r="AE67" s="157">
        <f>+'Ark1'!AA797</f>
        <v>1.5811889649108799</v>
      </c>
      <c r="AF67" s="55">
        <f>+'Ark1'!AA797</f>
        <v>1.5811889649108799</v>
      </c>
      <c r="AG67" s="55">
        <f>+'Ark1'!AB797</f>
        <v>2.1102261674971121</v>
      </c>
      <c r="AH67" s="75">
        <f>+'Ark1'!AD797</f>
        <v>71.039028190139831</v>
      </c>
      <c r="AI67" s="75">
        <f>+'Ark1'!AE797</f>
        <v>74.872411262321563</v>
      </c>
      <c r="AJ67" s="75">
        <f>+'Ark1'!AF797</f>
        <v>14.56678017404465</v>
      </c>
      <c r="AK67" s="157">
        <f t="shared" si="13"/>
        <v>4.1280634573304154</v>
      </c>
      <c r="AL67" s="75">
        <f>+'Ark1'!AF797</f>
        <v>14.56678017404465</v>
      </c>
      <c r="AM67" s="47"/>
      <c r="AN67" s="5"/>
    </row>
    <row r="68" spans="1:40" ht="15" customHeight="1">
      <c r="A68" s="47"/>
      <c r="B68">
        <f>+'Ark1'!C798</f>
        <v>2016</v>
      </c>
      <c r="C68">
        <f>+'Ark1'!G798</f>
        <v>1</v>
      </c>
      <c r="D68" s="3" t="str">
        <f>+D60</f>
        <v>Nord</v>
      </c>
      <c r="E68" s="3">
        <f>+'Ark1'!H798</f>
        <v>1</v>
      </c>
      <c r="F68" s="3" t="s">
        <v>79</v>
      </c>
      <c r="G68">
        <f>+'Ark1'!Q798</f>
        <v>119</v>
      </c>
      <c r="I68">
        <f>+'Ark1'!R798</f>
        <v>1563</v>
      </c>
      <c r="K68" s="196">
        <f>+'Ark1'!AF798</f>
        <v>66.59565402641671</v>
      </c>
      <c r="M68" s="196">
        <f>+'Ark1'!AG798</f>
        <v>66.7638478119204</v>
      </c>
      <c r="N68" s="196"/>
      <c r="T68" s="1">
        <f>+'Ark1'!S798</f>
        <v>4.9699296225207936</v>
      </c>
      <c r="V68" s="1">
        <f>+'Ark1'!T798</f>
        <v>5.7523992322456801</v>
      </c>
      <c r="X68" s="93">
        <f>+'Ark1'!U798</f>
        <v>21.303134996801035</v>
      </c>
      <c r="Z68" s="11">
        <f>+'Ark1'!W798</f>
        <v>4.9264235444657718</v>
      </c>
      <c r="AB68" s="11">
        <f>+'Ark1'!X798</f>
        <v>81.637875879718493</v>
      </c>
      <c r="AC68" s="11">
        <f>+'Ark1'!Y798</f>
        <v>32.309660908509272</v>
      </c>
      <c r="AD68" s="11">
        <f>+'Ark1'!Z798</f>
        <v>6.3252833629466947</v>
      </c>
      <c r="AE68" s="93">
        <f>+'Ark1'!AA798</f>
        <v>1.7034808164578701</v>
      </c>
      <c r="AF68" s="1">
        <f>+'Ark1'!AA798</f>
        <v>1.7034808164578701</v>
      </c>
      <c r="AG68" s="1">
        <f>+'Ark1'!AB798</f>
        <v>2.3112258386150737</v>
      </c>
      <c r="AH68" s="11">
        <f>+'Ark1'!AD798</f>
        <v>48.774782786118301</v>
      </c>
      <c r="AI68" s="11">
        <f>+'Ark1'!AE798</f>
        <v>62.43954873099031</v>
      </c>
      <c r="AJ68" s="11">
        <f>+'Ark1'!AF798</f>
        <v>66.59565402641671</v>
      </c>
      <c r="AK68" s="93">
        <f t="shared" si="13"/>
        <v>4.2864057672502591</v>
      </c>
      <c r="AL68" s="11">
        <f>+'Ark1'!AF798</f>
        <v>66.59565402641671</v>
      </c>
      <c r="AM68" s="47"/>
      <c r="AN68" s="5"/>
    </row>
    <row r="69" spans="1:40" ht="15" customHeight="1">
      <c r="A69" s="47"/>
      <c r="B69">
        <f>+'Ark1'!C799</f>
        <v>2016</v>
      </c>
      <c r="C69">
        <f>+'Ark1'!G799</f>
        <v>1</v>
      </c>
      <c r="D69" s="3" t="str">
        <f t="shared" ref="D69:D75" si="15">+D61</f>
        <v>Øst</v>
      </c>
      <c r="E69" s="3">
        <f>+'Ark1'!H799</f>
        <v>2</v>
      </c>
      <c r="F69" s="3" t="s">
        <v>7</v>
      </c>
      <c r="G69">
        <f>+'Ark1'!Q799</f>
        <v>73</v>
      </c>
      <c r="I69">
        <f>+'Ark1'!R799</f>
        <v>784</v>
      </c>
      <c r="K69" s="196">
        <f>+'Ark1'!AF799</f>
        <v>33.404345973583304</v>
      </c>
      <c r="M69" s="196">
        <f>+'Ark1'!AG799</f>
        <v>33.236152188079593</v>
      </c>
      <c r="N69" s="196"/>
      <c r="T69" s="1">
        <f>+'Ark1'!S799</f>
        <v>5.6772959183673484</v>
      </c>
      <c r="V69" s="1">
        <f>+'Ark1'!T799</f>
        <v>5.4426020408163263</v>
      </c>
      <c r="X69" s="93">
        <f>+'Ark1'!U799</f>
        <v>21.142474489795919</v>
      </c>
      <c r="Z69" s="11">
        <f>+'Ark1'!W799</f>
        <v>4.7193877551020416</v>
      </c>
      <c r="AB69" s="11">
        <f>+'Ark1'!X799</f>
        <v>78.443877551020407</v>
      </c>
      <c r="AC69" s="11">
        <f>+'Ark1'!Y799</f>
        <v>32.780612244897959</v>
      </c>
      <c r="AD69" s="11">
        <f>+'Ark1'!Z799</f>
        <v>6.5667719914052354</v>
      </c>
      <c r="AE69" s="93">
        <f>+'Ark1'!AA799</f>
        <v>2.1367042221235222</v>
      </c>
      <c r="AF69" s="1">
        <f>+'Ark1'!AA799</f>
        <v>2.1367042221235222</v>
      </c>
      <c r="AG69" s="1">
        <f>+'Ark1'!AB799</f>
        <v>2.3753133767035592</v>
      </c>
      <c r="AH69" s="11">
        <f>+'Ark1'!AD799</f>
        <v>57.286729153532512</v>
      </c>
      <c r="AI69" s="11">
        <f>+'Ark1'!AE799</f>
        <v>56.671014169284391</v>
      </c>
      <c r="AJ69" s="11">
        <f>+'Ark1'!AF799</f>
        <v>33.404345973583304</v>
      </c>
      <c r="AK69" s="93">
        <f t="shared" si="13"/>
        <v>3.724039541676027</v>
      </c>
      <c r="AL69" s="11">
        <f>+'Ark1'!AF799</f>
        <v>33.404345973583304</v>
      </c>
      <c r="AM69" s="47"/>
      <c r="AN69" s="5"/>
    </row>
    <row r="70" spans="1:40" ht="15" customHeight="1">
      <c r="A70" s="47"/>
      <c r="B70">
        <f>+'Ark1'!C800</f>
        <v>2016</v>
      </c>
      <c r="C70">
        <f>+'Ark1'!G800</f>
        <v>2</v>
      </c>
      <c r="D70" s="3" t="str">
        <f t="shared" si="15"/>
        <v>Øst</v>
      </c>
      <c r="E70" s="3">
        <f>+'Ark1'!H800</f>
        <v>1</v>
      </c>
      <c r="F70" s="3" t="s">
        <v>79</v>
      </c>
      <c r="G70">
        <f>+'Ark1'!Q800</f>
        <v>139</v>
      </c>
      <c r="I70">
        <f>+'Ark1'!R800</f>
        <v>1813</v>
      </c>
      <c r="K70" s="196">
        <f>+'Ark1'!AF800</f>
        <v>61.002691790040402</v>
      </c>
      <c r="M70" s="196">
        <f>+'Ark1'!AG800</f>
        <v>61.539071692027086</v>
      </c>
      <c r="N70" s="196"/>
      <c r="T70" s="1">
        <f>+'Ark1'!S800</f>
        <v>4.6486486486486491</v>
      </c>
      <c r="V70" s="1">
        <f>+'Ark1'!T800</f>
        <v>4.9040264754550469</v>
      </c>
      <c r="X70" s="93">
        <f>+'Ark1'!U800</f>
        <v>20.540540540540576</v>
      </c>
      <c r="Z70" s="11">
        <f>+'Ark1'!W800</f>
        <v>2.1511307225592939</v>
      </c>
      <c r="AB70" s="11">
        <f>+'Ark1'!X800</f>
        <v>78.929950358521793</v>
      </c>
      <c r="AC70" s="11">
        <f>+'Ark1'!Y800</f>
        <v>27.799227799227808</v>
      </c>
      <c r="AD70" s="11">
        <f>+'Ark1'!Z800</f>
        <v>5.9951768751284495</v>
      </c>
      <c r="AE70" s="93">
        <f>+'Ark1'!AA800</f>
        <v>1.6058341628655621</v>
      </c>
      <c r="AF70" s="1">
        <f>+'Ark1'!AA800</f>
        <v>1.6058341628655621</v>
      </c>
      <c r="AG70" s="1">
        <f>+'Ark1'!AB800</f>
        <v>2.0373377130039114</v>
      </c>
      <c r="AH70" s="11">
        <f>+'Ark1'!AD800</f>
        <v>59.266843753916696</v>
      </c>
      <c r="AI70" s="11">
        <f>+'Ark1'!AE800</f>
        <v>65.428505290425619</v>
      </c>
      <c r="AJ70" s="11">
        <f>+'Ark1'!AF800</f>
        <v>61.002691790040402</v>
      </c>
      <c r="AK70" s="93">
        <f t="shared" si="13"/>
        <v>4.4186046511627977</v>
      </c>
      <c r="AL70" s="11">
        <f>+'Ark1'!AF800</f>
        <v>61.002691790040402</v>
      </c>
      <c r="AM70" s="47"/>
      <c r="AN70" s="5"/>
    </row>
    <row r="71" spans="1:40" ht="15" customHeight="1">
      <c r="A71" s="47"/>
      <c r="B71">
        <f>+'Ark1'!C801</f>
        <v>2016</v>
      </c>
      <c r="C71">
        <f>+'Ark1'!G801</f>
        <v>2</v>
      </c>
      <c r="D71" s="3" t="str">
        <f t="shared" si="15"/>
        <v>Vest</v>
      </c>
      <c r="E71" s="3">
        <f>+'Ark1'!H801</f>
        <v>2</v>
      </c>
      <c r="F71" s="3" t="s">
        <v>7</v>
      </c>
      <c r="G71">
        <f>+'Ark1'!Q801</f>
        <v>111</v>
      </c>
      <c r="I71">
        <f>+'Ark1'!R801</f>
        <v>1159</v>
      </c>
      <c r="K71" s="196">
        <f>+'Ark1'!AF801</f>
        <v>38.997308209959627</v>
      </c>
      <c r="M71" s="196">
        <f>+'Ark1'!AG801</f>
        <v>38.460928307972942</v>
      </c>
      <c r="N71" s="196"/>
      <c r="T71" s="1">
        <f>+'Ark1'!S801</f>
        <v>5.309749784296808</v>
      </c>
      <c r="V71" s="1">
        <f>+'Ark1'!T801</f>
        <v>5.2372735116479694</v>
      </c>
      <c r="X71" s="93">
        <f>+'Ark1'!U801</f>
        <v>20.081449525452967</v>
      </c>
      <c r="Z71" s="11">
        <f>+'Ark1'!W801</f>
        <v>0.51768766177739445</v>
      </c>
      <c r="AB71" s="11">
        <f>+'Ark1'!X801</f>
        <v>77.394305435720455</v>
      </c>
      <c r="AC71" s="11">
        <f>+'Ark1'!Y801</f>
        <v>24.503882657463326</v>
      </c>
      <c r="AD71" s="11">
        <f>+'Ark1'!Z801</f>
        <v>5.5546676160780253</v>
      </c>
      <c r="AE71" s="93">
        <f>+'Ark1'!AA801</f>
        <v>1.5520311019309627</v>
      </c>
      <c r="AF71" s="1">
        <f>+'Ark1'!AA801</f>
        <v>1.5520311019309627</v>
      </c>
      <c r="AG71" s="1">
        <f>+'Ark1'!AB801</f>
        <v>1.9501443021532323</v>
      </c>
      <c r="AH71" s="11">
        <f>+'Ark1'!AD801</f>
        <v>52.028104874378514</v>
      </c>
      <c r="AI71" s="11">
        <f>+'Ark1'!AE801</f>
        <v>54.243390984308967</v>
      </c>
      <c r="AJ71" s="11">
        <f>+'Ark1'!AF801</f>
        <v>38.997308209959627</v>
      </c>
      <c r="AK71" s="93">
        <f t="shared" si="13"/>
        <v>3.7819954501137452</v>
      </c>
      <c r="AL71" s="11">
        <f>+'Ark1'!AF801</f>
        <v>38.997308209959627</v>
      </c>
      <c r="AM71" s="47"/>
      <c r="AN71" s="5"/>
    </row>
    <row r="72" spans="1:40" ht="15" customHeight="1">
      <c r="A72" s="47"/>
      <c r="B72">
        <f>+'Ark1'!C802</f>
        <v>2016</v>
      </c>
      <c r="C72">
        <f>+'Ark1'!G802</f>
        <v>3</v>
      </c>
      <c r="D72" s="3" t="str">
        <f t="shared" si="15"/>
        <v>Vest</v>
      </c>
      <c r="E72" s="3">
        <f>+'Ark1'!H802</f>
        <v>1</v>
      </c>
      <c r="F72" s="3" t="s">
        <v>79</v>
      </c>
      <c r="G72">
        <f>+'Ark1'!Q802</f>
        <v>37</v>
      </c>
      <c r="I72">
        <f>+'Ark1'!R802</f>
        <v>442</v>
      </c>
      <c r="K72" s="196">
        <f>+'Ark1'!AF802</f>
        <v>44.377510040160637</v>
      </c>
      <c r="M72" s="196">
        <f>+'Ark1'!AG802</f>
        <v>43.856207680021605</v>
      </c>
      <c r="N72" s="196"/>
      <c r="T72" s="1">
        <f>+'Ark1'!S802</f>
        <v>5.488687782805429</v>
      </c>
      <c r="V72" s="1">
        <f>+'Ark1'!T802</f>
        <v>6.0180995475113139</v>
      </c>
      <c r="X72" s="93">
        <f>+'Ark1'!U802</f>
        <v>22.053619909502277</v>
      </c>
      <c r="Z72" s="11">
        <f>+'Ark1'!W802</f>
        <v>6.108597285067872</v>
      </c>
      <c r="AB72" s="11">
        <f>+'Ark1'!X802</f>
        <v>84.389140271493218</v>
      </c>
      <c r="AC72" s="11">
        <f>+'Ark1'!Y802</f>
        <v>37.33031674208145</v>
      </c>
      <c r="AD72" s="11">
        <f>+'Ark1'!Z802</f>
        <v>6.7289842456126223</v>
      </c>
      <c r="AE72" s="93">
        <f>+'Ark1'!AA802</f>
        <v>1.5921494612772089</v>
      </c>
      <c r="AF72" s="1">
        <f>+'Ark1'!AA802</f>
        <v>1.5921494612772089</v>
      </c>
      <c r="AG72" s="1">
        <f>+'Ark1'!AB802</f>
        <v>2.2248367694560827</v>
      </c>
      <c r="AH72" s="11">
        <f>+'Ark1'!AD802</f>
        <v>55.490352764737885</v>
      </c>
      <c r="AI72" s="11">
        <f>+'Ark1'!AE802</f>
        <v>53.592565321073479</v>
      </c>
      <c r="AJ72" s="11">
        <f>+'Ark1'!AF802</f>
        <v>44.377510040160637</v>
      </c>
      <c r="AK72" s="93">
        <f t="shared" si="13"/>
        <v>4.0180131904369363</v>
      </c>
      <c r="AL72" s="11">
        <f>+'Ark1'!AF802</f>
        <v>44.377510040160637</v>
      </c>
      <c r="AM72" s="47"/>
      <c r="AN72" s="5"/>
    </row>
    <row r="73" spans="1:40" ht="15" customHeight="1">
      <c r="A73" s="47"/>
      <c r="B73">
        <f>+'Ark1'!C803</f>
        <v>2016</v>
      </c>
      <c r="C73">
        <f>+'Ark1'!G803</f>
        <v>3</v>
      </c>
      <c r="D73" s="3" t="str">
        <f t="shared" si="15"/>
        <v>Midt</v>
      </c>
      <c r="E73" s="3">
        <f>+'Ark1'!H803</f>
        <v>2</v>
      </c>
      <c r="F73" s="3" t="s">
        <v>7</v>
      </c>
      <c r="G73">
        <f>+'Ark1'!Q803</f>
        <v>40</v>
      </c>
      <c r="I73">
        <f>+'Ark1'!R803</f>
        <v>554</v>
      </c>
      <c r="K73" s="196">
        <f>+'Ark1'!AF803</f>
        <v>55.622489959839363</v>
      </c>
      <c r="M73" s="196">
        <f>+'Ark1'!AG803</f>
        <v>56.143792319978381</v>
      </c>
      <c r="N73" s="196"/>
      <c r="T73" s="1">
        <f>+'Ark1'!S803</f>
        <v>5.0577617328519837</v>
      </c>
      <c r="V73" s="1">
        <f>+'Ark1'!T803</f>
        <v>5.0541516245487363</v>
      </c>
      <c r="X73" s="93">
        <f>+'Ark1'!U803</f>
        <v>22.524909747292405</v>
      </c>
      <c r="Z73" s="11">
        <f>+'Ark1'!W803</f>
        <v>0.9025270758122742</v>
      </c>
      <c r="AB73" s="11">
        <f>+'Ark1'!X803</f>
        <v>87.36462093862815</v>
      </c>
      <c r="AC73" s="11">
        <f>+'Ark1'!Y803</f>
        <v>43.501805054151625</v>
      </c>
      <c r="AD73" s="11">
        <f>+'Ark1'!Z803</f>
        <v>5.6909733208323123</v>
      </c>
      <c r="AE73" s="93">
        <f>+'Ark1'!AA803</f>
        <v>1.6245808259967482</v>
      </c>
      <c r="AF73" s="1">
        <f>+'Ark1'!AA803</f>
        <v>1.6245808259967482</v>
      </c>
      <c r="AG73" s="1">
        <f>+'Ark1'!AB803</f>
        <v>2.2466884781393746</v>
      </c>
      <c r="AH73" s="11">
        <f>+'Ark1'!AD803</f>
        <v>39.524372955761173</v>
      </c>
      <c r="AI73" s="11">
        <f>+'Ark1'!AE803</f>
        <v>30.724473052439642</v>
      </c>
      <c r="AJ73" s="11">
        <f>+'Ark1'!AF803</f>
        <v>55.622489959839363</v>
      </c>
      <c r="AK73" s="93">
        <f t="shared" si="13"/>
        <v>4.453533190578157</v>
      </c>
      <c r="AL73" s="11">
        <f>+'Ark1'!AF803</f>
        <v>55.622489959839363</v>
      </c>
      <c r="AM73" s="47"/>
    </row>
    <row r="74" spans="1:40" ht="15" customHeight="1">
      <c r="A74" s="47"/>
      <c r="B74">
        <f>+'Ark1'!C804</f>
        <v>2016</v>
      </c>
      <c r="C74">
        <f>+'Ark1'!G804</f>
        <v>4</v>
      </c>
      <c r="D74" s="3" t="str">
        <f t="shared" si="15"/>
        <v>Midt</v>
      </c>
      <c r="E74" s="3">
        <f>+'Ark1'!H804</f>
        <v>1</v>
      </c>
      <c r="F74" s="3" t="s">
        <v>79</v>
      </c>
      <c r="G74">
        <f>+'Ark1'!Q804</f>
        <v>77</v>
      </c>
      <c r="I74">
        <f>+'Ark1'!R804</f>
        <v>1849</v>
      </c>
      <c r="K74" s="196">
        <f>+'Ark1'!AF804</f>
        <v>83.969118982742941</v>
      </c>
      <c r="M74" s="196">
        <f>+'Ark1'!AG804</f>
        <v>84.651480779390255</v>
      </c>
      <c r="N74" s="196"/>
      <c r="T74" s="1">
        <f>+'Ark1'!S804</f>
        <v>4.6971335857220122</v>
      </c>
      <c r="V74" s="1">
        <f>+'Ark1'!T804</f>
        <v>5.5824770146024889</v>
      </c>
      <c r="X74" s="93">
        <f>+'Ark1'!U804</f>
        <v>22.098431584640316</v>
      </c>
      <c r="Z74" s="11">
        <f>+'Ark1'!W804</f>
        <v>8.0043266630611143</v>
      </c>
      <c r="AB74" s="11">
        <f>+'Ark1'!X804</f>
        <v>87.236343969713374</v>
      </c>
      <c r="AC74" s="11">
        <f>+'Ark1'!Y804</f>
        <v>38.994050838290967</v>
      </c>
      <c r="AD74" s="11">
        <f>+'Ark1'!Z804</f>
        <v>5.642775163662515</v>
      </c>
      <c r="AE74" s="93">
        <f>+'Ark1'!AA804</f>
        <v>1.8804730553364963</v>
      </c>
      <c r="AF74" s="1">
        <f>+'Ark1'!AA804</f>
        <v>1.8804730553364963</v>
      </c>
      <c r="AG74" s="1">
        <f>+'Ark1'!AB804</f>
        <v>2.657852866113672</v>
      </c>
      <c r="AH74" s="11">
        <f>+'Ark1'!AD804</f>
        <v>61.784227008120723</v>
      </c>
      <c r="AI74" s="11">
        <f>+'Ark1'!AE804</f>
        <v>72.643003387160178</v>
      </c>
      <c r="AJ74" s="11">
        <f>+'Ark1'!AF804</f>
        <v>83.969118982742941</v>
      </c>
      <c r="AK74" s="93">
        <f t="shared" si="13"/>
        <v>4.7046632124352268</v>
      </c>
      <c r="AL74" s="11">
        <f>+'Ark1'!AF804</f>
        <v>83.969118982742941</v>
      </c>
      <c r="AM74" s="47"/>
      <c r="AN74" s="5"/>
    </row>
    <row r="75" spans="1:40" ht="15" customHeight="1">
      <c r="A75" s="47"/>
      <c r="B75">
        <f>+'Ark1'!C805</f>
        <v>2016</v>
      </c>
      <c r="C75">
        <f>+'Ark1'!G805</f>
        <v>4</v>
      </c>
      <c r="D75" s="3" t="str">
        <f t="shared" si="15"/>
        <v>Nord</v>
      </c>
      <c r="E75" s="3">
        <f>+'Ark1'!H805</f>
        <v>2</v>
      </c>
      <c r="F75" s="3" t="s">
        <v>7</v>
      </c>
      <c r="G75">
        <f>+'Ark1'!Q805</f>
        <v>22</v>
      </c>
      <c r="I75">
        <f>+'Ark1'!R805</f>
        <v>353</v>
      </c>
      <c r="K75" s="196">
        <f>+'Ark1'!AF805</f>
        <v>16.030881017257038</v>
      </c>
      <c r="M75" s="196">
        <f>+'Ark1'!AG805</f>
        <v>15.348519220609738</v>
      </c>
      <c r="N75" s="196"/>
      <c r="T75" s="1">
        <f>+'Ark1'!S805</f>
        <v>5.002832861189801</v>
      </c>
      <c r="V75" s="1">
        <f>+'Ark1'!T805</f>
        <v>6.130311614730882</v>
      </c>
      <c r="X75" s="93">
        <f>+'Ark1'!U805</f>
        <v>20.987252124645899</v>
      </c>
      <c r="Z75" s="11">
        <f>+'Ark1'!W805</f>
        <v>5.6657223796033991</v>
      </c>
      <c r="AB75" s="11">
        <f>+'Ark1'!X805</f>
        <v>81.586402266288943</v>
      </c>
      <c r="AC75" s="11">
        <f>+'Ark1'!Y805</f>
        <v>32.0113314447592</v>
      </c>
      <c r="AD75" s="11">
        <f>+'Ark1'!Z805</f>
        <v>5.3147697976100732</v>
      </c>
      <c r="AE75" s="93">
        <f>+'Ark1'!AA805</f>
        <v>1.5599422223073327</v>
      </c>
      <c r="AF75" s="1">
        <f>+'Ark1'!AA805</f>
        <v>1.5599422223073327</v>
      </c>
      <c r="AG75" s="1">
        <f>+'Ark1'!AB805</f>
        <v>2.4051441952157688</v>
      </c>
      <c r="AH75" s="11">
        <f>+'Ark1'!AD805</f>
        <v>59.995389549982825</v>
      </c>
      <c r="AI75" s="11">
        <f>+'Ark1'!AE805</f>
        <v>64.471423537871246</v>
      </c>
      <c r="AJ75" s="11">
        <f>+'Ark1'!AF805</f>
        <v>16.030881017257038</v>
      </c>
      <c r="AK75" s="93">
        <f t="shared" si="13"/>
        <v>4.195073612684034</v>
      </c>
      <c r="AL75" s="11">
        <f>+'Ark1'!AF805</f>
        <v>16.030881017257038</v>
      </c>
      <c r="AM75" s="47"/>
    </row>
    <row r="76" spans="1:40" ht="15" customHeight="1">
      <c r="A76" s="47"/>
      <c r="B76" s="47"/>
      <c r="C76" s="47"/>
      <c r="D76" s="47"/>
      <c r="E76" s="47"/>
      <c r="F76" s="47"/>
      <c r="G76" s="47"/>
      <c r="H76" s="47"/>
      <c r="I76" s="47"/>
      <c r="J76" s="47"/>
      <c r="K76" s="91"/>
      <c r="L76" s="91"/>
      <c r="M76" s="91"/>
      <c r="N76" s="91"/>
      <c r="O76" s="91"/>
      <c r="P76" s="91"/>
      <c r="Q76" s="91"/>
      <c r="R76" s="91"/>
      <c r="S76" s="91"/>
      <c r="T76" s="47"/>
      <c r="U76" s="47"/>
      <c r="V76" s="47"/>
      <c r="W76" s="47"/>
      <c r="X76" s="91"/>
      <c r="Y76" s="91"/>
      <c r="Z76" s="72"/>
      <c r="AA76" s="72"/>
      <c r="AB76" s="72"/>
      <c r="AC76" s="72"/>
      <c r="AD76" s="72"/>
      <c r="AE76" s="91"/>
      <c r="AF76" s="47"/>
      <c r="AG76" s="47"/>
      <c r="AH76" s="72"/>
      <c r="AI76" s="72"/>
      <c r="AJ76" s="72"/>
      <c r="AK76" s="91"/>
      <c r="AL76" s="72"/>
      <c r="AM76" s="47"/>
    </row>
    <row r="77" spans="1:40" ht="15" customHeight="1">
      <c r="A77" s="47"/>
      <c r="B77" s="53">
        <f>+'Ark1'!C806</f>
        <v>2015</v>
      </c>
      <c r="C77" s="53">
        <f>+'Ark1'!G806</f>
        <v>1</v>
      </c>
      <c r="D77" s="54" t="s">
        <v>438</v>
      </c>
      <c r="E77" s="54">
        <f>+'Ark1'!H806</f>
        <v>1</v>
      </c>
      <c r="F77" s="54" t="s">
        <v>79</v>
      </c>
      <c r="G77" s="53">
        <f>+'Ark1'!Q806</f>
        <v>102</v>
      </c>
      <c r="H77" s="53"/>
      <c r="I77" s="53">
        <f>+'Ark1'!R806</f>
        <v>1542</v>
      </c>
      <c r="J77" s="53"/>
      <c r="K77" s="178">
        <f>+'Ark1'!AF806</f>
        <v>66.351118760757359</v>
      </c>
      <c r="L77" s="157"/>
      <c r="M77" s="178">
        <f>+'Ark1'!AG806</f>
        <v>68.068279021689293</v>
      </c>
      <c r="N77" s="178"/>
      <c r="O77" s="157"/>
      <c r="P77" s="157"/>
      <c r="Q77" s="157"/>
      <c r="R77" s="157"/>
      <c r="S77" s="157"/>
      <c r="T77" s="55">
        <f>+'Ark1'!S806</f>
        <v>5.0648508430609596</v>
      </c>
      <c r="U77" s="53"/>
      <c r="V77" s="55">
        <f>+'Ark1'!T806</f>
        <v>5.6673151750972748</v>
      </c>
      <c r="W77" s="53"/>
      <c r="X77" s="157">
        <f>+'Ark1'!U806</f>
        <v>22.03553826199742</v>
      </c>
      <c r="Y77" s="157"/>
      <c r="Z77" s="75">
        <f>+'Ark1'!W806</f>
        <v>3.6316472114137488</v>
      </c>
      <c r="AA77" s="75"/>
      <c r="AB77" s="75">
        <f>+'Ark1'!X806</f>
        <v>88.002594033722417</v>
      </c>
      <c r="AC77" s="75">
        <f>+'Ark1'!Y806</f>
        <v>37.483787289234755</v>
      </c>
      <c r="AD77" s="75">
        <f>+'Ark1'!Z806</f>
        <v>5.9893751854721238</v>
      </c>
      <c r="AE77" s="157">
        <f>+'Ark1'!AA806</f>
        <v>1.6356745408036231</v>
      </c>
      <c r="AF77" s="55">
        <f>+'Ark1'!AA806</f>
        <v>1.6356745408036231</v>
      </c>
      <c r="AG77" s="55">
        <f>+'Ark1'!AB806</f>
        <v>2.2594853650051459</v>
      </c>
      <c r="AH77" s="75">
        <f>+'Ark1'!AD806</f>
        <v>51.13793311547299</v>
      </c>
      <c r="AI77" s="75">
        <f>+'Ark1'!AE806</f>
        <v>56.682346380294554</v>
      </c>
      <c r="AJ77" s="75">
        <f>+'Ark1'!AF806</f>
        <v>66.351118760757359</v>
      </c>
      <c r="AK77" s="157">
        <f t="shared" si="13"/>
        <v>4.3506786171574934</v>
      </c>
      <c r="AL77" s="75">
        <f>+'Ark1'!AF806</f>
        <v>66.351118760757359</v>
      </c>
      <c r="AM77" s="47"/>
    </row>
    <row r="78" spans="1:40" ht="15" customHeight="1">
      <c r="A78" s="47"/>
      <c r="B78" s="53">
        <f>+'Ark1'!C807</f>
        <v>2015</v>
      </c>
      <c r="C78" s="53">
        <f>+'Ark1'!G807</f>
        <v>1</v>
      </c>
      <c r="D78" s="54" t="s">
        <v>438</v>
      </c>
      <c r="E78" s="54">
        <f>+'Ark1'!H807</f>
        <v>2</v>
      </c>
      <c r="F78" s="54" t="s">
        <v>7</v>
      </c>
      <c r="G78" s="53">
        <f>+'Ark1'!Q807</f>
        <v>78</v>
      </c>
      <c r="H78" s="53"/>
      <c r="I78" s="53">
        <f>+'Ark1'!R807</f>
        <v>782</v>
      </c>
      <c r="J78" s="53"/>
      <c r="K78" s="178">
        <f>+'Ark1'!AF807</f>
        <v>33.648881239242691</v>
      </c>
      <c r="L78" s="157"/>
      <c r="M78" s="178">
        <f>+'Ark1'!AG807</f>
        <v>31.9317209783107</v>
      </c>
      <c r="N78" s="178"/>
      <c r="O78" s="157"/>
      <c r="P78" s="157"/>
      <c r="Q78" s="157"/>
      <c r="R78" s="157"/>
      <c r="S78" s="157"/>
      <c r="T78" s="55">
        <f>+'Ark1'!S807</f>
        <v>5.7762148337595924</v>
      </c>
      <c r="U78" s="53"/>
      <c r="V78" s="55">
        <f>+'Ark1'!T807</f>
        <v>5.2838874680306889</v>
      </c>
      <c r="W78" s="53"/>
      <c r="X78" s="157">
        <f>+'Ark1'!U807</f>
        <v>20.383503836317125</v>
      </c>
      <c r="Y78" s="157"/>
      <c r="Z78" s="75">
        <f>+'Ark1'!W807</f>
        <v>3.836317135549872</v>
      </c>
      <c r="AA78" s="75"/>
      <c r="AB78" s="75">
        <f>+'Ark1'!X807</f>
        <v>72.63427109974424</v>
      </c>
      <c r="AC78" s="75">
        <f>+'Ark1'!Y807</f>
        <v>30.306905370843992</v>
      </c>
      <c r="AD78" s="75">
        <f>+'Ark1'!Z807</f>
        <v>6.9269422105350973</v>
      </c>
      <c r="AE78" s="157">
        <f>+'Ark1'!AA807</f>
        <v>2.0126955103228026</v>
      </c>
      <c r="AF78" s="55">
        <f>+'Ark1'!AA807</f>
        <v>2.0126955103228026</v>
      </c>
      <c r="AG78" s="55">
        <f>+'Ark1'!AB807</f>
        <v>2.321636522108756</v>
      </c>
      <c r="AH78" s="75">
        <f>+'Ark1'!AD807</f>
        <v>51.688628417139128</v>
      </c>
      <c r="AI78" s="75">
        <f>+'Ark1'!AE807</f>
        <v>49.798474274165642</v>
      </c>
      <c r="AJ78" s="75">
        <f>+'Ark1'!AF807</f>
        <v>33.648881239242691</v>
      </c>
      <c r="AK78" s="157">
        <f t="shared" si="13"/>
        <v>3.5288687181757776</v>
      </c>
      <c r="AL78" s="75">
        <f>+'Ark1'!AF807</f>
        <v>33.648881239242691</v>
      </c>
      <c r="AM78" s="47"/>
      <c r="AN78" s="2"/>
    </row>
    <row r="79" spans="1:40" ht="15" customHeight="1">
      <c r="A79" s="47"/>
      <c r="B79" s="53">
        <f>+'Ark1'!C808</f>
        <v>2015</v>
      </c>
      <c r="C79" s="53">
        <f>+'Ark1'!G808</f>
        <v>2</v>
      </c>
      <c r="D79" s="54" t="s">
        <v>111</v>
      </c>
      <c r="E79" s="54">
        <f>+'Ark1'!H808</f>
        <v>1</v>
      </c>
      <c r="F79" s="54" t="s">
        <v>79</v>
      </c>
      <c r="G79" s="53">
        <f>+'Ark1'!Q808</f>
        <v>125</v>
      </c>
      <c r="H79" s="53"/>
      <c r="I79" s="53">
        <f>+'Ark1'!R808</f>
        <v>1496</v>
      </c>
      <c r="J79" s="53"/>
      <c r="K79" s="178">
        <f>+'Ark1'!AF808</f>
        <v>59.107072303437363</v>
      </c>
      <c r="L79" s="157"/>
      <c r="M79" s="178">
        <f>+'Ark1'!AG808</f>
        <v>59.487053716263155</v>
      </c>
      <c r="N79" s="178"/>
      <c r="O79" s="157"/>
      <c r="P79" s="157"/>
      <c r="Q79" s="157"/>
      <c r="R79" s="157"/>
      <c r="S79" s="157"/>
      <c r="T79" s="55">
        <f>+'Ark1'!S808</f>
        <v>4.5855614973262036</v>
      </c>
      <c r="U79" s="53"/>
      <c r="V79" s="55">
        <f>+'Ark1'!T808</f>
        <v>5.0080213903743322</v>
      </c>
      <c r="W79" s="53"/>
      <c r="X79" s="157">
        <f>+'Ark1'!U808</f>
        <v>20.591109625668452</v>
      </c>
      <c r="Y79" s="157"/>
      <c r="Z79" s="75">
        <f>+'Ark1'!W808</f>
        <v>1.8716577540106951</v>
      </c>
      <c r="AA79" s="75"/>
      <c r="AB79" s="75">
        <f>+'Ark1'!X808</f>
        <v>78.47593582887697</v>
      </c>
      <c r="AC79" s="75">
        <f>+'Ark1'!Y808</f>
        <v>29.61229946524065</v>
      </c>
      <c r="AD79" s="75">
        <f>+'Ark1'!Z808</f>
        <v>5.8854922100727194</v>
      </c>
      <c r="AE79" s="157">
        <f>+'Ark1'!AA808</f>
        <v>1.6641566026338181</v>
      </c>
      <c r="AF79" s="55">
        <f>+'Ark1'!AA808</f>
        <v>1.6641566026338181</v>
      </c>
      <c r="AG79" s="55">
        <f>+'Ark1'!AB808</f>
        <v>2.0930723112394403</v>
      </c>
      <c r="AH79" s="75">
        <f>+'Ark1'!AD808</f>
        <v>56.662773553858223</v>
      </c>
      <c r="AI79" s="75">
        <f>+'Ark1'!AE808</f>
        <v>61.371227503496051</v>
      </c>
      <c r="AJ79" s="75">
        <f>+'Ark1'!AF808</f>
        <v>59.107072303437363</v>
      </c>
      <c r="AK79" s="157">
        <f t="shared" si="13"/>
        <v>4.4904227405247816</v>
      </c>
      <c r="AL79" s="75">
        <f>+'Ark1'!AF808</f>
        <v>59.107072303437363</v>
      </c>
      <c r="AM79" s="47"/>
      <c r="AN79" s="4"/>
    </row>
    <row r="80" spans="1:40" ht="15" customHeight="1">
      <c r="A80" s="47"/>
      <c r="B80" s="53">
        <f>+'Ark1'!C809</f>
        <v>2015</v>
      </c>
      <c r="C80" s="53">
        <f>+'Ark1'!G809</f>
        <v>2</v>
      </c>
      <c r="D80" s="54" t="s">
        <v>111</v>
      </c>
      <c r="E80" s="54">
        <f>+'Ark1'!H809</f>
        <v>2</v>
      </c>
      <c r="F80" s="54" t="s">
        <v>7</v>
      </c>
      <c r="G80" s="53">
        <f>+'Ark1'!Q809</f>
        <v>109</v>
      </c>
      <c r="H80" s="53"/>
      <c r="I80" s="53">
        <f>+'Ark1'!R809</f>
        <v>1035</v>
      </c>
      <c r="J80" s="53"/>
      <c r="K80" s="178">
        <f>+'Ark1'!AF809</f>
        <v>40.892927696562623</v>
      </c>
      <c r="L80" s="157"/>
      <c r="M80" s="178">
        <f>+'Ark1'!AG809</f>
        <v>40.51294628373681</v>
      </c>
      <c r="N80" s="178"/>
      <c r="O80" s="157"/>
      <c r="P80" s="157"/>
      <c r="Q80" s="157"/>
      <c r="R80" s="157"/>
      <c r="S80" s="157"/>
      <c r="T80" s="55">
        <f>+'Ark1'!S809</f>
        <v>4.9362318840579684</v>
      </c>
      <c r="U80" s="53"/>
      <c r="V80" s="55">
        <f>+'Ark1'!T809</f>
        <v>4.9594202898550721</v>
      </c>
      <c r="W80" s="53"/>
      <c r="X80" s="157">
        <f>+'Ark1'!U809</f>
        <v>20.269468599033832</v>
      </c>
      <c r="Y80" s="157"/>
      <c r="Z80" s="75">
        <f>+'Ark1'!W809</f>
        <v>0.57971014492753614</v>
      </c>
      <c r="AA80" s="75"/>
      <c r="AB80" s="75">
        <f>+'Ark1'!X809</f>
        <v>79.227053140096615</v>
      </c>
      <c r="AC80" s="75">
        <f>+'Ark1'!Y809</f>
        <v>26.183574879227056</v>
      </c>
      <c r="AD80" s="75">
        <f>+'Ark1'!Z809</f>
        <v>5.3669461811923611</v>
      </c>
      <c r="AE80" s="157">
        <f>+'Ark1'!AA809</f>
        <v>1.4578759297083617</v>
      </c>
      <c r="AF80" s="55">
        <f>+'Ark1'!AA809</f>
        <v>1.4578759297083617</v>
      </c>
      <c r="AG80" s="55">
        <f>+'Ark1'!AB809</f>
        <v>1.9126569657853101</v>
      </c>
      <c r="AH80" s="75">
        <f>+'Ark1'!AD809</f>
        <v>51.493866601449824</v>
      </c>
      <c r="AI80" s="75">
        <f>+'Ark1'!AE809</f>
        <v>60.094076567479313</v>
      </c>
      <c r="AJ80" s="75">
        <f>+'Ark1'!AF809</f>
        <v>40.892927696562623</v>
      </c>
      <c r="AK80" s="157">
        <f t="shared" si="13"/>
        <v>4.1062634566451415</v>
      </c>
      <c r="AL80" s="75">
        <f>+'Ark1'!AF809</f>
        <v>40.892927696562623</v>
      </c>
      <c r="AM80" s="47"/>
      <c r="AN80" s="5"/>
    </row>
    <row r="81" spans="1:46" ht="15" customHeight="1">
      <c r="A81" s="47"/>
      <c r="B81" s="53">
        <f>+'Ark1'!C810</f>
        <v>2015</v>
      </c>
      <c r="C81" s="53">
        <f>+'Ark1'!G810</f>
        <v>3</v>
      </c>
      <c r="D81" s="54" t="s">
        <v>594</v>
      </c>
      <c r="E81" s="54">
        <f>+'Ark1'!H810</f>
        <v>1</v>
      </c>
      <c r="F81" s="54" t="s">
        <v>79</v>
      </c>
      <c r="G81" s="53">
        <f>+'Ark1'!Q810</f>
        <v>23</v>
      </c>
      <c r="H81" s="53"/>
      <c r="I81" s="53">
        <f>+'Ark1'!R810</f>
        <v>327</v>
      </c>
      <c r="J81" s="53"/>
      <c r="K81" s="178">
        <f>+'Ark1'!AF810</f>
        <v>36.252771618625268</v>
      </c>
      <c r="L81" s="157"/>
      <c r="M81" s="178">
        <f>+'Ark1'!AG810</f>
        <v>36.761725268882302</v>
      </c>
      <c r="N81" s="178"/>
      <c r="O81" s="157"/>
      <c r="P81" s="157"/>
      <c r="Q81" s="157"/>
      <c r="R81" s="157"/>
      <c r="S81" s="157"/>
      <c r="T81" s="55">
        <f>+'Ark1'!S810</f>
        <v>4.8165137614678892</v>
      </c>
      <c r="U81" s="53"/>
      <c r="V81" s="55">
        <f>+'Ark1'!T810</f>
        <v>5.6146788990825689</v>
      </c>
      <c r="W81" s="53"/>
      <c r="X81" s="157">
        <f>+'Ark1'!U810</f>
        <v>21.354740061162076</v>
      </c>
      <c r="Y81" s="157"/>
      <c r="Z81" s="75">
        <f>+'Ark1'!W810</f>
        <v>3.6697247706422025</v>
      </c>
      <c r="AA81" s="75"/>
      <c r="AB81" s="75">
        <f>+'Ark1'!X810</f>
        <v>85.932721712538225</v>
      </c>
      <c r="AC81" s="75">
        <f>+'Ark1'!Y810</f>
        <v>31.498470948012233</v>
      </c>
      <c r="AD81" s="75">
        <f>+'Ark1'!Z810</f>
        <v>5.5309996975360889</v>
      </c>
      <c r="AE81" s="157">
        <f>+'Ark1'!AA810</f>
        <v>1.9946341058378296</v>
      </c>
      <c r="AF81" s="55">
        <f>+'Ark1'!AA810</f>
        <v>1.9946341058378296</v>
      </c>
      <c r="AG81" s="55">
        <f>+'Ark1'!AB810</f>
        <v>2.1327858203790186</v>
      </c>
      <c r="AH81" s="75">
        <f>+'Ark1'!AD810</f>
        <v>50.453142532593446</v>
      </c>
      <c r="AI81" s="75">
        <f>+'Ark1'!AE810</f>
        <v>56.996688911298762</v>
      </c>
      <c r="AJ81" s="75">
        <f>+'Ark1'!AF810</f>
        <v>36.252771618625268</v>
      </c>
      <c r="AK81" s="157">
        <f t="shared" si="13"/>
        <v>4.4336507936507932</v>
      </c>
      <c r="AL81" s="75">
        <f>+'Ark1'!AF810</f>
        <v>36.252771618625268</v>
      </c>
      <c r="AM81" s="47"/>
      <c r="AN81" s="5"/>
    </row>
    <row r="82" spans="1:46" ht="15" customHeight="1">
      <c r="A82" s="47"/>
      <c r="B82" s="53">
        <f>+'Ark1'!C811</f>
        <v>2015</v>
      </c>
      <c r="C82" s="53">
        <f>+'Ark1'!G811</f>
        <v>3</v>
      </c>
      <c r="D82" s="54" t="s">
        <v>594</v>
      </c>
      <c r="E82" s="54">
        <f>+'Ark1'!H811</f>
        <v>2</v>
      </c>
      <c r="F82" s="54" t="s">
        <v>7</v>
      </c>
      <c r="G82" s="53">
        <f>+'Ark1'!Q811</f>
        <v>44</v>
      </c>
      <c r="H82" s="53"/>
      <c r="I82" s="53">
        <f>+'Ark1'!R811</f>
        <v>575</v>
      </c>
      <c r="J82" s="53"/>
      <c r="K82" s="178">
        <f>+'Ark1'!AF811</f>
        <v>63.747228381374718</v>
      </c>
      <c r="L82" s="157"/>
      <c r="M82" s="178">
        <f>+'Ark1'!AG811</f>
        <v>63.238274731117698</v>
      </c>
      <c r="N82" s="178"/>
      <c r="O82" s="157"/>
      <c r="P82" s="157"/>
      <c r="Q82" s="157"/>
      <c r="R82" s="157"/>
      <c r="S82" s="157"/>
      <c r="T82" s="55">
        <f>+'Ark1'!S811</f>
        <v>4.9634782608695636</v>
      </c>
      <c r="U82" s="53"/>
      <c r="V82" s="55">
        <f>+'Ark1'!T811</f>
        <v>4.8382608695652172</v>
      </c>
      <c r="W82" s="53"/>
      <c r="X82" s="157">
        <f>+'Ark1'!U811</f>
        <v>20.890956521739128</v>
      </c>
      <c r="Y82" s="157"/>
      <c r="Z82" s="75">
        <f>+'Ark1'!W811</f>
        <v>3.1304347826086958</v>
      </c>
      <c r="AA82" s="75"/>
      <c r="AB82" s="75">
        <f>+'Ark1'!X811</f>
        <v>79.478260869565219</v>
      </c>
      <c r="AC82" s="75">
        <f>+'Ark1'!Y811</f>
        <v>31.826086956521738</v>
      </c>
      <c r="AD82" s="75">
        <f>+'Ark1'!Z811</f>
        <v>6.4687896823618942</v>
      </c>
      <c r="AE82" s="157">
        <f>+'Ark1'!AA811</f>
        <v>1.6461988064620197</v>
      </c>
      <c r="AF82" s="55">
        <f>+'Ark1'!AA811</f>
        <v>1.6461988064620197</v>
      </c>
      <c r="AG82" s="55">
        <f>+'Ark1'!AB811</f>
        <v>2.3248967292145002</v>
      </c>
      <c r="AH82" s="75">
        <f>+'Ark1'!AD811</f>
        <v>44.373794314620739</v>
      </c>
      <c r="AI82" s="75">
        <f>+'Ark1'!AE811</f>
        <v>32.744816454239476</v>
      </c>
      <c r="AJ82" s="75">
        <f>+'Ark1'!AF811</f>
        <v>63.747228381374718</v>
      </c>
      <c r="AK82" s="157">
        <f t="shared" si="13"/>
        <v>4.2089348283111434</v>
      </c>
      <c r="AL82" s="75">
        <f>+'Ark1'!AF811</f>
        <v>63.747228381374718</v>
      </c>
      <c r="AM82" s="47"/>
      <c r="AN82" s="5"/>
    </row>
    <row r="83" spans="1:46" ht="15" customHeight="1">
      <c r="A83" s="47"/>
      <c r="B83" s="53">
        <f>+'Ark1'!C812</f>
        <v>2015</v>
      </c>
      <c r="C83" s="53">
        <f>+'Ark1'!G812</f>
        <v>4</v>
      </c>
      <c r="D83" s="54" t="s">
        <v>112</v>
      </c>
      <c r="E83" s="54">
        <f>+'Ark1'!H812</f>
        <v>1</v>
      </c>
      <c r="F83" s="54" t="s">
        <v>79</v>
      </c>
      <c r="G83" s="53">
        <f>+'Ark1'!Q812</f>
        <v>92</v>
      </c>
      <c r="H83" s="53"/>
      <c r="I83" s="53">
        <f>+'Ark1'!R812</f>
        <v>2027</v>
      </c>
      <c r="J83" s="53"/>
      <c r="K83" s="178">
        <f>+'Ark1'!AF812</f>
        <v>84.458333333333314</v>
      </c>
      <c r="L83" s="157"/>
      <c r="M83" s="178">
        <f>+'Ark1'!AG812</f>
        <v>84.760898982882054</v>
      </c>
      <c r="N83" s="178"/>
      <c r="O83" s="157"/>
      <c r="P83" s="157"/>
      <c r="Q83" s="157"/>
      <c r="R83" s="157"/>
      <c r="S83" s="157"/>
      <c r="T83" s="55">
        <f>+'Ark1'!S812</f>
        <v>4.4326591021213604</v>
      </c>
      <c r="U83" s="53"/>
      <c r="V83" s="55">
        <f>+'Ark1'!T812</f>
        <v>5.3803650715342863</v>
      </c>
      <c r="W83" s="53"/>
      <c r="X83" s="157">
        <f>+'Ark1'!U812</f>
        <v>20.827429699062648</v>
      </c>
      <c r="Y83" s="157"/>
      <c r="Z83" s="75">
        <f>+'Ark1'!W812</f>
        <v>2.4666995559940799</v>
      </c>
      <c r="AA83" s="75"/>
      <c r="AB83" s="75">
        <f>+'Ark1'!X812</f>
        <v>80.957079427725702</v>
      </c>
      <c r="AC83" s="75">
        <f>+'Ark1'!Y812</f>
        <v>30.932412432165759</v>
      </c>
      <c r="AD83" s="75">
        <f>+'Ark1'!Z812</f>
        <v>5.7519321696820223</v>
      </c>
      <c r="AE83" s="157">
        <f>+'Ark1'!AA812</f>
        <v>1.9137234461739503</v>
      </c>
      <c r="AF83" s="55">
        <f>+'Ark1'!AA812</f>
        <v>1.9137234461739503</v>
      </c>
      <c r="AG83" s="55">
        <f>+'Ark1'!AB812</f>
        <v>2.3144234189393074</v>
      </c>
      <c r="AH83" s="75">
        <f>+'Ark1'!AD812</f>
        <v>63.216331597894317</v>
      </c>
      <c r="AI83" s="75">
        <f>+'Ark1'!AE812</f>
        <v>69.096401887021912</v>
      </c>
      <c r="AJ83" s="75">
        <f>+'Ark1'!AF812</f>
        <v>84.458333333333314</v>
      </c>
      <c r="AK83" s="157">
        <f t="shared" si="13"/>
        <v>4.6986310517529217</v>
      </c>
      <c r="AL83" s="75">
        <f>+'Ark1'!AF812</f>
        <v>84.458333333333314</v>
      </c>
      <c r="AM83" s="47"/>
      <c r="AN83" s="5"/>
    </row>
    <row r="84" spans="1:46" ht="15" customHeight="1">
      <c r="A84" s="47"/>
      <c r="B84" s="53">
        <f>+'Ark1'!C813</f>
        <v>2015</v>
      </c>
      <c r="C84" s="53">
        <f>+'Ark1'!G813</f>
        <v>4</v>
      </c>
      <c r="D84" s="54" t="s">
        <v>112</v>
      </c>
      <c r="E84" s="54">
        <f>+'Ark1'!H813</f>
        <v>2</v>
      </c>
      <c r="F84" s="54" t="s">
        <v>7</v>
      </c>
      <c r="G84" s="53">
        <f>+'Ark1'!Q813</f>
        <v>19</v>
      </c>
      <c r="H84" s="53"/>
      <c r="I84" s="53">
        <f>+'Ark1'!R813</f>
        <v>373</v>
      </c>
      <c r="J84" s="53"/>
      <c r="K84" s="178">
        <f>+'Ark1'!AF813</f>
        <v>15.541666666666663</v>
      </c>
      <c r="L84" s="157"/>
      <c r="M84" s="178">
        <f>+'Ark1'!AG813</f>
        <v>15.23910101711793</v>
      </c>
      <c r="N84" s="178"/>
      <c r="O84" s="157"/>
      <c r="P84" s="157"/>
      <c r="Q84" s="157"/>
      <c r="R84" s="157"/>
      <c r="S84" s="157"/>
      <c r="T84" s="55">
        <f>+'Ark1'!S813</f>
        <v>4.7024128686327069</v>
      </c>
      <c r="U84" s="53"/>
      <c r="V84" s="55">
        <f>+'Ark1'!T813</f>
        <v>6.0938337801608595</v>
      </c>
      <c r="W84" s="53"/>
      <c r="X84" s="157">
        <f>+'Ark1'!U813</f>
        <v>20.349061662198377</v>
      </c>
      <c r="Y84" s="157"/>
      <c r="Z84" s="75">
        <f>+'Ark1'!W813</f>
        <v>2.9490616621983912</v>
      </c>
      <c r="AA84" s="75"/>
      <c r="AB84" s="75">
        <f>+'Ark1'!X813</f>
        <v>80.697050938337796</v>
      </c>
      <c r="AC84" s="75">
        <f>+'Ark1'!Y813</f>
        <v>24.66487935656836</v>
      </c>
      <c r="AD84" s="75">
        <f>+'Ark1'!Z813</f>
        <v>5.0484282510350917</v>
      </c>
      <c r="AE84" s="157">
        <f>+'Ark1'!AA813</f>
        <v>1.4916818767741988</v>
      </c>
      <c r="AF84" s="55">
        <f>+'Ark1'!AA813</f>
        <v>1.4916818767741988</v>
      </c>
      <c r="AG84" s="55">
        <f>+'Ark1'!AB813</f>
        <v>2.1208247533847202</v>
      </c>
      <c r="AH84" s="75">
        <f>+'Ark1'!AD813</f>
        <v>60.600802286827495</v>
      </c>
      <c r="AI84" s="75">
        <f>+'Ark1'!AE813</f>
        <v>60.373111815735101</v>
      </c>
      <c r="AJ84" s="75">
        <f>+'Ark1'!AF813</f>
        <v>15.541666666666663</v>
      </c>
      <c r="AK84" s="157">
        <f t="shared" si="13"/>
        <v>4.3273660205245132</v>
      </c>
      <c r="AL84" s="75">
        <f>+'Ark1'!AF813</f>
        <v>15.541666666666663</v>
      </c>
      <c r="AM84" s="47"/>
      <c r="AN84" s="5"/>
    </row>
    <row r="85" spans="1:46">
      <c r="A85" s="47"/>
      <c r="B85" s="47"/>
      <c r="C85" s="47"/>
      <c r="D85" s="47"/>
      <c r="E85" s="47"/>
      <c r="F85" s="47"/>
      <c r="G85" s="47"/>
      <c r="H85" s="47"/>
      <c r="I85" s="47"/>
      <c r="J85" s="47"/>
      <c r="K85" s="91"/>
      <c r="L85" s="91"/>
      <c r="M85" s="91"/>
      <c r="N85" s="91"/>
      <c r="O85" s="91"/>
      <c r="P85" s="91"/>
      <c r="Q85" s="91"/>
      <c r="R85" s="91"/>
      <c r="S85" s="91"/>
      <c r="T85" s="47"/>
      <c r="U85" s="47"/>
      <c r="V85" s="47"/>
      <c r="W85" s="47"/>
      <c r="X85" s="91"/>
      <c r="Y85" s="91"/>
      <c r="Z85" s="72"/>
      <c r="AA85" s="72"/>
      <c r="AB85" s="72"/>
      <c r="AC85" s="72"/>
      <c r="AD85" s="72"/>
      <c r="AE85" s="91"/>
      <c r="AF85" s="47"/>
      <c r="AG85" s="47"/>
      <c r="AH85" s="72"/>
      <c r="AI85" s="72"/>
      <c r="AJ85" s="72"/>
      <c r="AK85" s="91"/>
      <c r="AL85" s="72"/>
      <c r="AM85" s="47"/>
    </row>
    <row r="86" spans="1:46">
      <c r="A86" s="47"/>
      <c r="B86" s="47"/>
      <c r="C86" s="47"/>
      <c r="D86" s="47"/>
      <c r="E86" s="47"/>
      <c r="F86" s="47"/>
      <c r="G86" s="47"/>
      <c r="H86" s="47"/>
      <c r="I86" s="47"/>
      <c r="J86" s="47"/>
      <c r="K86" s="91"/>
      <c r="L86" s="91"/>
      <c r="M86" s="91"/>
      <c r="N86" s="91"/>
      <c r="O86" s="91"/>
      <c r="P86" s="91"/>
      <c r="Q86" s="91"/>
      <c r="R86" s="91"/>
      <c r="S86" s="91"/>
      <c r="T86" s="47"/>
      <c r="U86" s="47"/>
      <c r="V86" s="47"/>
      <c r="W86" s="47"/>
      <c r="X86" s="91"/>
      <c r="Y86" s="91"/>
      <c r="Z86" s="72"/>
      <c r="AA86" s="72"/>
      <c r="AB86" s="72"/>
      <c r="AC86" s="72"/>
      <c r="AD86" s="72"/>
      <c r="AE86" s="91"/>
      <c r="AF86" s="47"/>
      <c r="AG86" s="47"/>
      <c r="AH86" s="72"/>
      <c r="AI86" s="72"/>
      <c r="AJ86" s="72"/>
      <c r="AK86" s="91"/>
      <c r="AL86" s="72"/>
      <c r="AM86" s="47"/>
    </row>
    <row r="87" spans="1:46">
      <c r="G87" s="14"/>
      <c r="H87" s="14"/>
      <c r="I87" s="14"/>
      <c r="J87" s="14"/>
      <c r="K87" s="159"/>
      <c r="T87" s="3"/>
      <c r="U87" s="3"/>
      <c r="V87" s="3"/>
      <c r="AA87" s="204"/>
      <c r="AG87" s="1"/>
      <c r="AM87" s="1"/>
      <c r="AN87" s="1"/>
      <c r="AO87" s="1"/>
      <c r="AP87" s="1"/>
      <c r="AQ87" s="1"/>
      <c r="AR87" s="1"/>
      <c r="AS87" s="1"/>
    </row>
    <row r="88" spans="1:46">
      <c r="G88" s="14"/>
      <c r="H88" s="14"/>
      <c r="I88" s="14"/>
      <c r="J88" s="14"/>
      <c r="K88" s="159"/>
      <c r="L88" s="159"/>
      <c r="T88" s="3"/>
      <c r="U88" s="3"/>
      <c r="V88" s="3"/>
      <c r="AA88" s="204"/>
      <c r="AG88" s="1"/>
      <c r="AM88" s="1"/>
      <c r="AN88" s="1"/>
      <c r="AO88" s="1"/>
      <c r="AP88" s="1"/>
      <c r="AQ88" s="1"/>
      <c r="AR88" s="1"/>
      <c r="AS88" s="1"/>
      <c r="AT88" s="14"/>
    </row>
    <row r="89" spans="1:46">
      <c r="G89" s="14"/>
      <c r="H89" s="14"/>
      <c r="I89" s="14"/>
      <c r="J89" s="14"/>
      <c r="K89" s="159"/>
      <c r="L89" s="159"/>
      <c r="T89" s="3"/>
      <c r="U89" s="3"/>
      <c r="V89" s="3"/>
      <c r="AA89" s="204"/>
      <c r="AG89" s="1"/>
      <c r="AM89" s="1"/>
      <c r="AN89" s="1"/>
      <c r="AO89" s="1"/>
      <c r="AP89" s="1"/>
      <c r="AQ89" s="1"/>
      <c r="AR89" s="1"/>
      <c r="AS89" s="1"/>
      <c r="AT89" s="14"/>
    </row>
    <row r="90" spans="1:46">
      <c r="G90" s="14"/>
      <c r="H90" s="14"/>
      <c r="I90" s="14"/>
      <c r="J90" s="14"/>
      <c r="K90" s="159"/>
      <c r="L90" s="159"/>
      <c r="T90" s="3"/>
      <c r="U90" s="3"/>
      <c r="V90" s="3"/>
      <c r="AA90" s="204"/>
      <c r="AG90" s="1"/>
      <c r="AM90" s="1"/>
      <c r="AN90" s="1"/>
      <c r="AO90" s="1"/>
      <c r="AP90" s="1"/>
      <c r="AQ90" s="1"/>
      <c r="AR90" s="1"/>
      <c r="AS90" s="1"/>
      <c r="AT90" s="14"/>
    </row>
    <row r="91" spans="1:46">
      <c r="G91" s="14"/>
      <c r="H91" s="14"/>
      <c r="I91" s="14"/>
      <c r="J91" s="14"/>
      <c r="K91" s="159"/>
      <c r="L91" s="159"/>
      <c r="T91" s="3"/>
      <c r="U91" s="3"/>
      <c r="V91" s="3"/>
      <c r="AA91" s="204"/>
      <c r="AG91" s="1"/>
      <c r="AM91" s="1"/>
      <c r="AN91" s="1"/>
      <c r="AO91" s="1"/>
      <c r="AP91" s="1"/>
      <c r="AQ91" s="1"/>
      <c r="AR91" s="1"/>
      <c r="AS91" s="1"/>
      <c r="AT91" s="14"/>
    </row>
    <row r="92" spans="1:46">
      <c r="G92" s="14"/>
      <c r="H92" s="14"/>
      <c r="I92" s="14"/>
      <c r="J92" s="14"/>
      <c r="K92" s="159"/>
      <c r="L92" s="159"/>
      <c r="T92" s="3"/>
      <c r="U92" s="3"/>
      <c r="V92" s="3"/>
      <c r="AA92" s="204"/>
      <c r="AG92" s="1"/>
      <c r="AM92" s="1"/>
      <c r="AN92" s="1"/>
      <c r="AO92" s="1"/>
      <c r="AP92" s="1"/>
      <c r="AQ92" s="1"/>
      <c r="AR92" s="1"/>
      <c r="AS92" s="1"/>
      <c r="AT92" s="14"/>
    </row>
    <row r="93" spans="1:46">
      <c r="G93" s="14"/>
      <c r="H93" s="14"/>
      <c r="I93" s="14"/>
      <c r="J93" s="14"/>
      <c r="K93" s="159"/>
      <c r="L93" s="159"/>
      <c r="T93" s="3"/>
      <c r="U93" s="3"/>
      <c r="V93" s="3"/>
      <c r="AA93" s="204"/>
      <c r="AG93" s="1"/>
      <c r="AM93" s="1"/>
      <c r="AN93" s="1"/>
      <c r="AO93" s="1"/>
      <c r="AP93" s="1"/>
      <c r="AQ93" s="1"/>
      <c r="AR93" s="1"/>
      <c r="AS93" s="1"/>
      <c r="AT93" s="14"/>
    </row>
    <row r="94" spans="1:46">
      <c r="G94" s="14"/>
      <c r="H94" s="14"/>
      <c r="I94" s="14"/>
      <c r="J94" s="14"/>
      <c r="K94" s="159"/>
      <c r="L94" s="159"/>
      <c r="T94" s="3"/>
      <c r="U94" s="3"/>
      <c r="V94" s="3"/>
      <c r="AA94" s="204"/>
      <c r="AG94" s="1"/>
      <c r="AM94" s="1"/>
      <c r="AN94" s="1"/>
      <c r="AO94" s="1"/>
      <c r="AP94" s="1"/>
      <c r="AQ94" s="1"/>
      <c r="AR94" s="1"/>
      <c r="AS94" s="1"/>
      <c r="AT94" s="14"/>
    </row>
    <row r="95" spans="1:46">
      <c r="G95" s="14"/>
      <c r="H95" s="14"/>
      <c r="I95" s="14"/>
      <c r="J95" s="14"/>
      <c r="K95" s="159"/>
      <c r="L95" s="159"/>
      <c r="T95" s="3"/>
      <c r="U95" s="3"/>
      <c r="V95" s="3"/>
      <c r="AA95" s="204"/>
      <c r="AG95" s="1"/>
      <c r="AM95" s="1"/>
      <c r="AN95" s="1"/>
      <c r="AO95" s="1"/>
      <c r="AP95" s="1"/>
      <c r="AQ95" s="1"/>
      <c r="AR95" s="1"/>
      <c r="AS95" s="1"/>
      <c r="AT95" s="14"/>
    </row>
    <row r="96" spans="1:46">
      <c r="G96" s="14"/>
      <c r="H96" s="14"/>
      <c r="I96" s="14"/>
      <c r="J96" s="14"/>
      <c r="K96" s="159"/>
      <c r="L96" s="159"/>
      <c r="T96" s="3"/>
      <c r="U96" s="3"/>
      <c r="V96" s="3"/>
      <c r="AA96" s="204"/>
      <c r="AG96" s="1"/>
      <c r="AM96" s="1"/>
      <c r="AN96" s="1"/>
      <c r="AO96" s="1"/>
      <c r="AP96" s="1"/>
      <c r="AQ96" s="1"/>
      <c r="AR96" s="1"/>
      <c r="AS96" s="1"/>
      <c r="AT96" s="14"/>
    </row>
    <row r="97" spans="7:46">
      <c r="G97" s="14"/>
      <c r="H97" s="14"/>
      <c r="I97" s="14"/>
      <c r="J97" s="14"/>
      <c r="K97" s="159"/>
      <c r="L97" s="159"/>
      <c r="T97" s="3"/>
      <c r="U97" s="3"/>
      <c r="V97" s="3"/>
      <c r="AA97" s="204"/>
      <c r="AG97" s="1"/>
      <c r="AM97" s="1"/>
      <c r="AN97" s="1"/>
      <c r="AO97" s="1"/>
      <c r="AP97" s="1"/>
      <c r="AQ97" s="1"/>
      <c r="AR97" s="1"/>
      <c r="AS97" s="1"/>
      <c r="AT97" s="14"/>
    </row>
    <row r="98" spans="7:46">
      <c r="G98" s="14"/>
      <c r="H98" s="14"/>
      <c r="I98" s="14"/>
      <c r="J98" s="14"/>
      <c r="K98" s="159"/>
      <c r="L98" s="159"/>
      <c r="T98" s="3"/>
      <c r="U98" s="3"/>
      <c r="V98" s="3"/>
      <c r="AA98" s="204"/>
      <c r="AG98" s="1"/>
      <c r="AM98" s="1"/>
      <c r="AN98" s="1"/>
      <c r="AO98" s="1"/>
      <c r="AP98" s="1"/>
      <c r="AQ98" s="1"/>
      <c r="AR98" s="1"/>
      <c r="AS98" s="1"/>
      <c r="AT98" s="14"/>
    </row>
    <row r="99" spans="7:46">
      <c r="G99" s="14"/>
      <c r="H99" s="14"/>
      <c r="I99" s="14"/>
      <c r="J99" s="14"/>
      <c r="K99" s="159"/>
      <c r="L99" s="159"/>
      <c r="T99" s="3"/>
      <c r="U99" s="3"/>
      <c r="V99" s="3"/>
      <c r="AA99" s="204"/>
      <c r="AG99" s="1"/>
      <c r="AM99" s="1"/>
      <c r="AN99" s="1"/>
      <c r="AO99" s="1"/>
      <c r="AP99" s="1"/>
      <c r="AQ99" s="1"/>
      <c r="AR99" s="1"/>
      <c r="AS99" s="1"/>
      <c r="AT99" s="14"/>
    </row>
    <row r="100" spans="7:46">
      <c r="G100" s="14"/>
      <c r="H100" s="14"/>
      <c r="I100" s="14"/>
      <c r="J100" s="14"/>
      <c r="K100" s="159"/>
      <c r="L100" s="159"/>
      <c r="T100" s="3"/>
      <c r="U100" s="3"/>
      <c r="V100" s="3"/>
      <c r="AA100" s="204"/>
      <c r="AG100" s="1"/>
      <c r="AM100" s="1"/>
      <c r="AN100" s="1"/>
      <c r="AO100" s="1"/>
      <c r="AP100" s="1"/>
      <c r="AQ100" s="1"/>
      <c r="AR100" s="1"/>
      <c r="AS100" s="1"/>
      <c r="AT100" s="14"/>
    </row>
    <row r="101" spans="7:46">
      <c r="G101" s="14"/>
      <c r="H101" s="14"/>
      <c r="I101" s="14"/>
      <c r="J101" s="14"/>
      <c r="K101" s="159"/>
      <c r="L101" s="159"/>
      <c r="T101" s="3"/>
      <c r="U101" s="3"/>
      <c r="V101" s="3"/>
      <c r="AA101" s="204"/>
      <c r="AG101" s="1"/>
      <c r="AM101" s="1"/>
      <c r="AN101" s="1"/>
      <c r="AO101" s="1"/>
      <c r="AP101" s="1"/>
      <c r="AQ101" s="1"/>
      <c r="AR101" s="1"/>
      <c r="AS101" s="1"/>
      <c r="AT101" s="14"/>
    </row>
    <row r="102" spans="7:46">
      <c r="G102" s="14"/>
      <c r="H102" s="14"/>
      <c r="I102" s="14"/>
      <c r="J102" s="14"/>
      <c r="K102" s="159"/>
      <c r="L102" s="159"/>
      <c r="T102" s="3"/>
      <c r="U102" s="3"/>
      <c r="V102" s="3"/>
      <c r="AA102" s="204"/>
      <c r="AG102" s="1"/>
      <c r="AM102" s="1"/>
      <c r="AN102" s="1"/>
      <c r="AO102" s="1"/>
      <c r="AP102" s="1"/>
      <c r="AQ102" s="1"/>
      <c r="AR102" s="1"/>
      <c r="AS102" s="1"/>
      <c r="AT102" s="14"/>
    </row>
    <row r="103" spans="7:46">
      <c r="G103" s="14"/>
      <c r="H103" s="14"/>
      <c r="I103" s="14"/>
      <c r="J103" s="14"/>
      <c r="K103" s="159"/>
      <c r="L103" s="159"/>
      <c r="T103" s="3"/>
      <c r="U103" s="3"/>
      <c r="V103" s="3"/>
      <c r="AA103" s="204"/>
      <c r="AG103" s="1"/>
      <c r="AM103" s="1"/>
      <c r="AN103" s="1"/>
      <c r="AO103" s="1"/>
      <c r="AP103" s="1"/>
      <c r="AQ103" s="1"/>
      <c r="AR103" s="1"/>
      <c r="AS103" s="1"/>
      <c r="AT103" s="14"/>
    </row>
    <row r="104" spans="7:46">
      <c r="G104" s="14"/>
      <c r="H104" s="14"/>
      <c r="I104" s="14"/>
      <c r="J104" s="14"/>
      <c r="K104" s="159"/>
      <c r="L104" s="159"/>
      <c r="T104" s="3"/>
      <c r="U104" s="3"/>
      <c r="V104" s="3"/>
      <c r="AA104" s="204"/>
      <c r="AG104" s="1"/>
      <c r="AM104" s="1"/>
      <c r="AN104" s="1"/>
      <c r="AO104" s="1"/>
      <c r="AP104" s="1"/>
      <c r="AQ104" s="1"/>
      <c r="AR104" s="1"/>
      <c r="AS104" s="1"/>
      <c r="AT104" s="14"/>
    </row>
    <row r="105" spans="7:46">
      <c r="G105" s="14"/>
      <c r="H105" s="14"/>
      <c r="I105" s="14"/>
      <c r="J105" s="14"/>
      <c r="K105" s="159"/>
      <c r="L105" s="159"/>
      <c r="T105" s="3"/>
      <c r="U105" s="3"/>
      <c r="V105" s="3"/>
      <c r="AA105" s="204"/>
      <c r="AG105" s="1"/>
      <c r="AM105" s="1"/>
      <c r="AN105" s="1"/>
      <c r="AO105" s="1"/>
      <c r="AP105" s="1"/>
      <c r="AQ105" s="1"/>
      <c r="AR105" s="1"/>
      <c r="AS105" s="1"/>
      <c r="AT105" s="14"/>
    </row>
    <row r="106" spans="7:46">
      <c r="G106" s="14"/>
      <c r="H106" s="14"/>
      <c r="I106" s="14"/>
      <c r="J106" s="14"/>
      <c r="K106" s="159"/>
      <c r="L106" s="159"/>
      <c r="T106" s="3"/>
      <c r="U106" s="3"/>
      <c r="V106" s="3"/>
      <c r="AA106" s="204"/>
      <c r="AG106" s="1"/>
      <c r="AM106" s="1"/>
      <c r="AN106" s="1"/>
      <c r="AO106" s="1"/>
      <c r="AP106" s="1"/>
      <c r="AQ106" s="1"/>
      <c r="AR106" s="1"/>
      <c r="AS106" s="1"/>
      <c r="AT106" s="14"/>
    </row>
    <row r="107" spans="7:46">
      <c r="G107" s="14"/>
      <c r="H107" s="14"/>
      <c r="I107" s="14"/>
      <c r="J107" s="14"/>
      <c r="K107" s="159"/>
      <c r="L107" s="159"/>
      <c r="T107" s="3"/>
      <c r="U107" s="3"/>
      <c r="V107" s="3"/>
      <c r="AA107" s="204"/>
      <c r="AG107" s="1"/>
      <c r="AM107" s="1"/>
      <c r="AN107" s="1"/>
      <c r="AO107" s="1"/>
      <c r="AP107" s="1"/>
      <c r="AQ107" s="1"/>
      <c r="AR107" s="1"/>
      <c r="AS107" s="1"/>
      <c r="AT107" s="14"/>
    </row>
    <row r="108" spans="7:46">
      <c r="G108" s="14"/>
      <c r="H108" s="14"/>
      <c r="I108" s="14"/>
      <c r="J108" s="14"/>
      <c r="K108" s="159"/>
      <c r="L108" s="159"/>
      <c r="T108" s="3"/>
      <c r="U108" s="3"/>
      <c r="V108" s="3"/>
      <c r="AA108" s="204"/>
      <c r="AG108" s="1"/>
      <c r="AM108" s="1"/>
      <c r="AN108" s="1"/>
      <c r="AO108" s="1"/>
      <c r="AP108" s="1"/>
      <c r="AQ108" s="1"/>
      <c r="AR108" s="1"/>
      <c r="AS108" s="1"/>
      <c r="AT108" s="14"/>
    </row>
    <row r="109" spans="7:46">
      <c r="G109" s="14"/>
      <c r="H109" s="14"/>
      <c r="I109" s="14"/>
      <c r="J109" s="14"/>
      <c r="K109" s="159"/>
      <c r="L109" s="159"/>
      <c r="T109" s="3"/>
      <c r="U109" s="3"/>
      <c r="V109" s="3"/>
      <c r="AA109" s="204"/>
      <c r="AG109" s="1"/>
      <c r="AM109" s="1"/>
      <c r="AN109" s="1"/>
      <c r="AO109" s="1"/>
      <c r="AP109" s="1"/>
      <c r="AQ109" s="1"/>
      <c r="AR109" s="1"/>
      <c r="AS109" s="1"/>
      <c r="AT109" s="14"/>
    </row>
    <row r="110" spans="7:46">
      <c r="G110" s="14"/>
      <c r="H110" s="14"/>
      <c r="I110" s="14"/>
      <c r="J110" s="14"/>
      <c r="K110" s="159"/>
      <c r="L110" s="159"/>
      <c r="T110" s="3"/>
      <c r="U110" s="3"/>
      <c r="V110" s="3"/>
      <c r="AA110" s="204"/>
      <c r="AG110" s="1"/>
      <c r="AM110" s="1"/>
      <c r="AN110" s="1"/>
      <c r="AO110" s="1"/>
      <c r="AP110" s="1"/>
      <c r="AQ110" s="1"/>
      <c r="AR110" s="1"/>
      <c r="AS110" s="1"/>
      <c r="AT110" s="14"/>
    </row>
    <row r="111" spans="7:46">
      <c r="G111" s="14"/>
      <c r="H111" s="14"/>
      <c r="I111" s="14"/>
      <c r="J111" s="14"/>
      <c r="K111" s="159"/>
      <c r="L111" s="159"/>
      <c r="T111" s="3"/>
      <c r="U111" s="3"/>
      <c r="V111" s="3"/>
      <c r="AA111" s="204"/>
      <c r="AG111" s="1"/>
      <c r="AM111" s="1"/>
      <c r="AN111" s="1"/>
      <c r="AO111" s="1"/>
      <c r="AP111" s="1"/>
      <c r="AQ111" s="1"/>
      <c r="AR111" s="1"/>
      <c r="AS111" s="1"/>
      <c r="AT111" s="14"/>
    </row>
    <row r="112" spans="7:46">
      <c r="G112" s="14"/>
      <c r="H112" s="14"/>
      <c r="I112" s="14"/>
      <c r="J112" s="14"/>
      <c r="K112" s="159"/>
      <c r="L112" s="159"/>
      <c r="T112" s="3"/>
      <c r="U112" s="3"/>
      <c r="V112" s="3"/>
      <c r="AA112" s="204"/>
      <c r="AG112" s="1"/>
      <c r="AM112" s="1"/>
      <c r="AN112" s="1"/>
      <c r="AO112" s="1"/>
      <c r="AP112" s="1"/>
      <c r="AQ112" s="1"/>
      <c r="AR112" s="1"/>
      <c r="AS112" s="1"/>
      <c r="AT112" s="14"/>
    </row>
    <row r="113" spans="7:46">
      <c r="G113" s="14"/>
      <c r="H113" s="14"/>
      <c r="I113" s="14"/>
      <c r="J113" s="14"/>
      <c r="K113" s="159"/>
      <c r="L113" s="159"/>
      <c r="T113" s="3"/>
      <c r="U113" s="3"/>
      <c r="V113" s="3"/>
      <c r="AA113" s="204"/>
      <c r="AG113" s="1"/>
      <c r="AM113" s="1"/>
      <c r="AN113" s="1"/>
      <c r="AO113" s="1"/>
      <c r="AP113" s="1"/>
      <c r="AQ113" s="1"/>
      <c r="AR113" s="1"/>
      <c r="AS113" s="1"/>
      <c r="AT113" s="14"/>
    </row>
    <row r="114" spans="7:46">
      <c r="G114" s="14"/>
      <c r="H114" s="14"/>
      <c r="I114" s="14"/>
      <c r="J114" s="14"/>
      <c r="K114" s="159"/>
      <c r="L114" s="159"/>
      <c r="T114" s="3"/>
      <c r="U114" s="3"/>
      <c r="V114" s="3"/>
      <c r="AA114" s="204"/>
      <c r="AG114" s="1"/>
      <c r="AM114" s="1"/>
      <c r="AN114" s="1"/>
      <c r="AO114" s="1"/>
      <c r="AP114" s="1"/>
      <c r="AQ114" s="1"/>
      <c r="AR114" s="1"/>
      <c r="AS114" s="1"/>
      <c r="AT114" s="14"/>
    </row>
    <row r="115" spans="7:46">
      <c r="G115" s="14"/>
      <c r="H115" s="14"/>
      <c r="I115" s="14"/>
      <c r="J115" s="14"/>
      <c r="K115" s="159"/>
      <c r="L115" s="159"/>
      <c r="T115" s="3"/>
      <c r="U115" s="3"/>
      <c r="V115" s="3"/>
      <c r="AA115" s="204"/>
      <c r="AG115" s="1"/>
      <c r="AM115" s="1"/>
      <c r="AN115" s="1"/>
      <c r="AO115" s="1"/>
      <c r="AP115" s="1"/>
      <c r="AQ115" s="1"/>
      <c r="AR115" s="1"/>
      <c r="AS115" s="1"/>
      <c r="AT115" s="14"/>
    </row>
    <row r="116" spans="7:46">
      <c r="G116" s="14"/>
      <c r="H116" s="14"/>
      <c r="I116" s="14"/>
      <c r="J116" s="14"/>
      <c r="K116" s="159"/>
      <c r="L116" s="159"/>
      <c r="T116" s="3"/>
      <c r="U116" s="3"/>
      <c r="V116" s="3"/>
      <c r="AA116" s="204"/>
      <c r="AG116" s="1"/>
      <c r="AM116" s="1"/>
      <c r="AN116" s="1"/>
      <c r="AO116" s="1"/>
      <c r="AP116" s="1"/>
      <c r="AQ116" s="1"/>
      <c r="AR116" s="1"/>
      <c r="AS116" s="1"/>
      <c r="AT116" s="14"/>
    </row>
    <row r="117" spans="7:46">
      <c r="G117" s="14"/>
      <c r="H117" s="14"/>
      <c r="I117" s="14"/>
      <c r="J117" s="14"/>
      <c r="K117" s="159"/>
      <c r="L117" s="159"/>
      <c r="T117" s="3"/>
      <c r="U117" s="3"/>
      <c r="V117" s="3"/>
      <c r="AA117" s="204"/>
      <c r="AG117" s="1"/>
      <c r="AM117" s="1"/>
      <c r="AN117" s="1"/>
      <c r="AO117" s="1"/>
      <c r="AP117" s="1"/>
      <c r="AQ117" s="1"/>
      <c r="AR117" s="1"/>
      <c r="AS117" s="1"/>
      <c r="AT117" s="14"/>
    </row>
    <row r="118" spans="7:46">
      <c r="G118" s="14"/>
      <c r="H118" s="14"/>
      <c r="I118" s="14"/>
      <c r="J118" s="14"/>
      <c r="K118" s="159"/>
      <c r="L118" s="159"/>
      <c r="T118" s="3"/>
      <c r="U118" s="3"/>
      <c r="V118" s="3"/>
      <c r="AA118" s="204"/>
      <c r="AG118" s="1"/>
      <c r="AM118" s="1"/>
      <c r="AN118" s="1"/>
      <c r="AO118" s="1"/>
      <c r="AP118" s="1"/>
      <c r="AQ118" s="1"/>
      <c r="AR118" s="1"/>
      <c r="AS118" s="1"/>
      <c r="AT118" s="14"/>
    </row>
    <row r="119" spans="7:46">
      <c r="G119" s="14"/>
      <c r="H119" s="14"/>
      <c r="I119" s="14"/>
      <c r="J119" s="14"/>
      <c r="K119" s="159"/>
      <c r="L119" s="159"/>
      <c r="T119" s="3"/>
      <c r="U119" s="3"/>
      <c r="V119" s="3"/>
      <c r="AA119" s="204"/>
      <c r="AG119" s="1"/>
      <c r="AM119" s="1"/>
      <c r="AN119" s="1"/>
      <c r="AO119" s="1"/>
      <c r="AP119" s="1"/>
      <c r="AQ119" s="1"/>
      <c r="AR119" s="1"/>
      <c r="AS119" s="1"/>
      <c r="AT119" s="14"/>
    </row>
    <row r="120" spans="7:46">
      <c r="G120" s="14"/>
      <c r="H120" s="14"/>
      <c r="I120" s="14"/>
      <c r="J120" s="14"/>
      <c r="K120" s="159"/>
      <c r="L120" s="159"/>
      <c r="T120" s="3"/>
      <c r="U120" s="3"/>
      <c r="V120" s="3"/>
      <c r="AA120" s="204"/>
      <c r="AG120" s="1"/>
      <c r="AM120" s="1"/>
      <c r="AN120" s="1"/>
      <c r="AO120" s="1"/>
      <c r="AP120" s="1"/>
      <c r="AQ120" s="1"/>
      <c r="AR120" s="1"/>
      <c r="AS120" s="1"/>
      <c r="AT120" s="14"/>
    </row>
    <row r="121" spans="7:46">
      <c r="G121" s="14"/>
      <c r="H121" s="14"/>
      <c r="I121" s="14"/>
      <c r="J121" s="14"/>
      <c r="K121" s="159"/>
      <c r="L121" s="159"/>
      <c r="T121" s="3"/>
      <c r="U121" s="3"/>
      <c r="V121" s="3"/>
      <c r="AA121" s="204"/>
      <c r="AG121" s="1"/>
      <c r="AM121" s="1"/>
      <c r="AN121" s="1"/>
      <c r="AO121" s="1"/>
      <c r="AP121" s="1"/>
      <c r="AQ121" s="1"/>
      <c r="AR121" s="1"/>
      <c r="AS121" s="1"/>
      <c r="AT121" s="14"/>
    </row>
    <row r="122" spans="7:46">
      <c r="G122" s="14"/>
      <c r="H122" s="14"/>
      <c r="I122" s="14"/>
      <c r="J122" s="14"/>
      <c r="K122" s="159"/>
      <c r="L122" s="159"/>
      <c r="T122" s="3"/>
      <c r="U122" s="3"/>
      <c r="V122" s="3"/>
      <c r="AA122" s="204"/>
      <c r="AG122" s="1"/>
      <c r="AM122" s="1"/>
      <c r="AN122" s="1"/>
      <c r="AO122" s="1"/>
      <c r="AP122" s="1"/>
      <c r="AQ122" s="1"/>
      <c r="AR122" s="1"/>
      <c r="AS122" s="1"/>
      <c r="AT122" s="14"/>
    </row>
    <row r="123" spans="7:46">
      <c r="G123" s="14"/>
      <c r="H123" s="14"/>
      <c r="I123" s="14"/>
      <c r="J123" s="14"/>
      <c r="K123" s="159"/>
      <c r="L123" s="159"/>
      <c r="T123" s="3"/>
      <c r="U123" s="3"/>
      <c r="V123" s="3"/>
      <c r="AA123" s="204"/>
      <c r="AG123" s="1"/>
      <c r="AM123" s="1"/>
      <c r="AN123" s="1"/>
      <c r="AO123" s="1"/>
      <c r="AP123" s="1"/>
      <c r="AQ123" s="1"/>
      <c r="AR123" s="1"/>
      <c r="AS123" s="1"/>
      <c r="AT123" s="14"/>
    </row>
    <row r="124" spans="7:46">
      <c r="G124" s="14"/>
      <c r="H124" s="14"/>
      <c r="I124" s="14"/>
      <c r="J124" s="14"/>
      <c r="K124" s="159"/>
      <c r="L124" s="159"/>
      <c r="M124" s="159"/>
      <c r="N124" s="159"/>
      <c r="O124" s="159"/>
      <c r="P124" s="159"/>
      <c r="Q124" s="159"/>
      <c r="R124" s="159"/>
      <c r="S124" s="159"/>
      <c r="T124" s="14"/>
      <c r="U124" s="14"/>
      <c r="V124" s="14"/>
      <c r="W124" s="14"/>
      <c r="X124" s="159"/>
      <c r="Y124" s="159"/>
      <c r="Z124" s="76"/>
      <c r="AA124" s="76"/>
      <c r="AB124" s="76"/>
      <c r="AC124" s="76"/>
      <c r="AD124" s="76"/>
      <c r="AE124" s="159"/>
      <c r="AF124" s="14"/>
      <c r="AG124" s="14"/>
      <c r="AH124" s="76"/>
      <c r="AI124" s="76"/>
      <c r="AJ124" s="76"/>
      <c r="AK124" s="159"/>
      <c r="AL124" s="76"/>
      <c r="AM124" s="14"/>
      <c r="AN124" s="14"/>
      <c r="AO124" s="14"/>
      <c r="AP124" s="14"/>
      <c r="AQ124" s="14"/>
      <c r="AR124" s="14"/>
      <c r="AS124" s="14"/>
      <c r="AT124" s="14"/>
    </row>
    <row r="125" spans="7:46">
      <c r="G125" s="14"/>
      <c r="H125" s="14"/>
      <c r="I125" s="14"/>
      <c r="J125" s="14"/>
      <c r="K125" s="159"/>
      <c r="L125" s="159"/>
      <c r="M125" s="159"/>
      <c r="N125" s="159"/>
      <c r="O125" s="159"/>
      <c r="P125" s="159"/>
      <c r="Q125" s="159"/>
      <c r="R125" s="159"/>
      <c r="S125" s="159"/>
      <c r="T125" s="14"/>
      <c r="U125" s="14"/>
      <c r="V125" s="14"/>
      <c r="W125" s="14"/>
      <c r="X125" s="159"/>
      <c r="Y125" s="159"/>
      <c r="Z125" s="76"/>
      <c r="AA125" s="76"/>
      <c r="AB125" s="76"/>
      <c r="AC125" s="76"/>
      <c r="AD125" s="76"/>
      <c r="AE125" s="159"/>
      <c r="AF125" s="14"/>
      <c r="AG125" s="14"/>
      <c r="AH125" s="76"/>
      <c r="AI125" s="76"/>
      <c r="AJ125" s="76"/>
      <c r="AK125" s="159"/>
      <c r="AL125" s="76"/>
      <c r="AM125" s="14"/>
      <c r="AN125" s="14"/>
      <c r="AO125" s="14"/>
      <c r="AP125" s="14"/>
      <c r="AQ125" s="14"/>
      <c r="AR125" s="14"/>
      <c r="AS125" s="14"/>
      <c r="AT125" s="14"/>
    </row>
    <row r="126" spans="7:46">
      <c r="G126" s="14"/>
      <c r="H126" s="14"/>
      <c r="I126" s="14"/>
      <c r="J126" s="14"/>
      <c r="K126" s="159"/>
      <c r="L126" s="159"/>
      <c r="M126" s="159"/>
      <c r="N126" s="159"/>
      <c r="O126" s="159"/>
      <c r="P126" s="159"/>
      <c r="Q126" s="159"/>
      <c r="R126" s="159"/>
      <c r="S126" s="159"/>
      <c r="T126" s="14"/>
      <c r="U126" s="14"/>
      <c r="V126" s="14"/>
      <c r="W126" s="14"/>
      <c r="X126" s="159"/>
      <c r="Y126" s="159"/>
      <c r="Z126" s="76"/>
      <c r="AA126" s="76"/>
      <c r="AB126" s="76"/>
      <c r="AC126" s="76"/>
      <c r="AD126" s="76"/>
      <c r="AE126" s="159"/>
      <c r="AF126" s="14"/>
      <c r="AG126" s="14"/>
      <c r="AH126" s="76"/>
      <c r="AI126" s="76"/>
      <c r="AJ126" s="76"/>
      <c r="AK126" s="159"/>
      <c r="AL126" s="76"/>
      <c r="AM126" s="14"/>
      <c r="AN126" s="14"/>
      <c r="AO126" s="14"/>
      <c r="AP126" s="14"/>
      <c r="AQ126" s="14"/>
      <c r="AR126" s="14"/>
      <c r="AS126" s="14"/>
      <c r="AT126" s="14"/>
    </row>
    <row r="127" spans="7:46">
      <c r="G127" s="14"/>
      <c r="H127" s="14"/>
      <c r="I127" s="14"/>
      <c r="J127" s="14"/>
      <c r="K127" s="159"/>
      <c r="L127" s="159"/>
      <c r="M127" s="159"/>
      <c r="N127" s="159"/>
      <c r="O127" s="159"/>
      <c r="P127" s="159"/>
      <c r="Q127" s="159"/>
      <c r="R127" s="159"/>
      <c r="S127" s="159"/>
      <c r="T127" s="14"/>
      <c r="U127" s="14"/>
      <c r="V127" s="14"/>
      <c r="W127" s="14"/>
      <c r="X127" s="159"/>
      <c r="Y127" s="159"/>
      <c r="Z127" s="76"/>
      <c r="AA127" s="76"/>
      <c r="AB127" s="76"/>
      <c r="AC127" s="76"/>
      <c r="AD127" s="76"/>
      <c r="AE127" s="159"/>
      <c r="AF127" s="14"/>
      <c r="AG127" s="14"/>
      <c r="AH127" s="76"/>
      <c r="AI127" s="76"/>
      <c r="AJ127" s="76"/>
      <c r="AK127" s="159"/>
      <c r="AL127" s="76"/>
      <c r="AM127" s="14"/>
      <c r="AN127" s="14"/>
      <c r="AO127" s="14"/>
      <c r="AP127" s="14"/>
      <c r="AQ127" s="14"/>
      <c r="AR127" s="14"/>
      <c r="AS127" s="14"/>
      <c r="AT127" s="14"/>
    </row>
    <row r="128" spans="7:46">
      <c r="G128" s="14"/>
      <c r="H128" s="14"/>
      <c r="I128" s="14"/>
      <c r="J128" s="14"/>
      <c r="K128" s="159"/>
      <c r="L128" s="159"/>
      <c r="M128" s="159"/>
      <c r="N128" s="159"/>
      <c r="O128" s="159"/>
      <c r="P128" s="159"/>
      <c r="Q128" s="159"/>
      <c r="R128" s="159"/>
      <c r="S128" s="159"/>
      <c r="T128" s="14"/>
      <c r="U128" s="14"/>
      <c r="V128" s="14"/>
      <c r="W128" s="14"/>
      <c r="X128" s="159"/>
      <c r="Y128" s="159"/>
      <c r="Z128" s="76"/>
      <c r="AA128" s="76"/>
      <c r="AB128" s="76"/>
      <c r="AC128" s="76"/>
      <c r="AD128" s="76"/>
      <c r="AE128" s="159"/>
      <c r="AF128" s="14"/>
      <c r="AG128" s="14"/>
      <c r="AH128" s="76"/>
      <c r="AI128" s="76"/>
      <c r="AJ128" s="76"/>
      <c r="AK128" s="159"/>
      <c r="AL128" s="76"/>
      <c r="AM128" s="14"/>
      <c r="AN128" s="14"/>
      <c r="AO128" s="14"/>
      <c r="AP128" s="14"/>
      <c r="AQ128" s="14"/>
      <c r="AR128" s="14"/>
      <c r="AS128" s="14"/>
      <c r="AT128" s="14"/>
    </row>
    <row r="129" spans="7:46">
      <c r="G129" s="14"/>
      <c r="H129" s="14"/>
      <c r="I129" s="14"/>
      <c r="J129" s="14"/>
      <c r="K129" s="159"/>
      <c r="L129" s="159"/>
      <c r="M129" s="159"/>
      <c r="N129" s="159"/>
      <c r="O129" s="159"/>
      <c r="P129" s="159"/>
      <c r="Q129" s="159"/>
      <c r="R129" s="159"/>
      <c r="S129" s="159"/>
      <c r="T129" s="14"/>
      <c r="U129" s="14"/>
      <c r="V129" s="14"/>
      <c r="W129" s="14"/>
      <c r="X129" s="159"/>
      <c r="Y129" s="159"/>
      <c r="Z129" s="76"/>
      <c r="AA129" s="76"/>
      <c r="AB129" s="76"/>
      <c r="AC129" s="76"/>
      <c r="AD129" s="76"/>
      <c r="AE129" s="159"/>
      <c r="AF129" s="14"/>
      <c r="AG129" s="14"/>
      <c r="AH129" s="76"/>
      <c r="AI129" s="76"/>
      <c r="AJ129" s="76"/>
      <c r="AK129" s="159"/>
      <c r="AL129" s="76"/>
      <c r="AM129" s="14"/>
      <c r="AN129" s="14"/>
      <c r="AO129" s="14"/>
      <c r="AP129" s="14"/>
      <c r="AQ129" s="14"/>
      <c r="AR129" s="14"/>
      <c r="AS129" s="14"/>
      <c r="AT129" s="14"/>
    </row>
    <row r="130" spans="7:46">
      <c r="G130" s="14"/>
      <c r="H130" s="14"/>
      <c r="I130" s="14"/>
      <c r="J130" s="14"/>
      <c r="K130" s="159"/>
      <c r="L130" s="159"/>
      <c r="M130" s="159"/>
      <c r="N130" s="159"/>
      <c r="O130" s="159"/>
      <c r="P130" s="159"/>
      <c r="Q130" s="159"/>
      <c r="R130" s="159"/>
      <c r="S130" s="159"/>
      <c r="T130" s="14"/>
      <c r="U130" s="14"/>
      <c r="V130" s="14"/>
      <c r="W130" s="14"/>
      <c r="X130" s="159"/>
      <c r="Y130" s="159"/>
      <c r="Z130" s="76"/>
      <c r="AA130" s="76"/>
      <c r="AB130" s="76"/>
      <c r="AC130" s="76"/>
      <c r="AD130" s="76"/>
      <c r="AE130" s="159"/>
      <c r="AF130" s="14"/>
      <c r="AG130" s="14"/>
      <c r="AH130" s="76"/>
      <c r="AI130" s="76"/>
      <c r="AJ130" s="76"/>
      <c r="AK130" s="159"/>
      <c r="AL130" s="76"/>
      <c r="AM130" s="14"/>
      <c r="AN130" s="14"/>
      <c r="AO130" s="14"/>
      <c r="AP130" s="14"/>
      <c r="AQ130" s="14"/>
      <c r="AR130" s="14"/>
      <c r="AS130" s="14"/>
      <c r="AT130" s="14"/>
    </row>
    <row r="131" spans="7:46">
      <c r="G131" s="14"/>
      <c r="H131" s="14"/>
      <c r="I131" s="14"/>
      <c r="J131" s="14"/>
      <c r="K131" s="159"/>
      <c r="L131" s="159"/>
      <c r="M131" s="159"/>
      <c r="N131" s="159"/>
      <c r="O131" s="159"/>
      <c r="P131" s="159"/>
      <c r="Q131" s="159"/>
      <c r="R131" s="159"/>
      <c r="S131" s="159"/>
      <c r="T131" s="14"/>
      <c r="U131" s="14"/>
      <c r="V131" s="14"/>
      <c r="W131" s="14"/>
      <c r="X131" s="159"/>
      <c r="Y131" s="159"/>
      <c r="Z131" s="76"/>
      <c r="AA131" s="76"/>
      <c r="AB131" s="76"/>
      <c r="AC131" s="76"/>
      <c r="AD131" s="76"/>
      <c r="AE131" s="159"/>
      <c r="AF131" s="14"/>
      <c r="AG131" s="14"/>
      <c r="AH131" s="76"/>
      <c r="AI131" s="76"/>
      <c r="AJ131" s="76"/>
      <c r="AK131" s="159"/>
      <c r="AL131" s="76"/>
      <c r="AM131" s="14"/>
      <c r="AN131" s="14"/>
      <c r="AO131" s="14"/>
      <c r="AP131" s="14"/>
      <c r="AQ131" s="14"/>
      <c r="AR131" s="14"/>
      <c r="AS131" s="14"/>
      <c r="AT131" s="14"/>
    </row>
    <row r="132" spans="7:46">
      <c r="G132" s="14"/>
      <c r="H132" s="14"/>
      <c r="I132" s="14"/>
      <c r="J132" s="14"/>
      <c r="K132" s="159"/>
      <c r="L132" s="159"/>
      <c r="M132" s="159"/>
      <c r="N132" s="159"/>
      <c r="O132" s="159"/>
      <c r="P132" s="159"/>
      <c r="Q132" s="159"/>
      <c r="R132" s="159"/>
      <c r="S132" s="159"/>
      <c r="T132" s="14"/>
      <c r="U132" s="14"/>
      <c r="V132" s="14"/>
      <c r="W132" s="14"/>
      <c r="X132" s="159"/>
      <c r="Y132" s="159"/>
      <c r="Z132" s="76"/>
      <c r="AA132" s="76"/>
      <c r="AB132" s="76"/>
      <c r="AC132" s="76"/>
      <c r="AD132" s="76"/>
      <c r="AE132" s="159"/>
      <c r="AF132" s="14"/>
      <c r="AG132" s="14"/>
      <c r="AH132" s="76"/>
      <c r="AI132" s="76"/>
      <c r="AJ132" s="76"/>
      <c r="AK132" s="159"/>
      <c r="AL132" s="76"/>
      <c r="AM132" s="14"/>
      <c r="AN132" s="14"/>
      <c r="AO132" s="14"/>
      <c r="AP132" s="14"/>
      <c r="AQ132" s="14"/>
      <c r="AR132" s="14"/>
      <c r="AS132" s="14"/>
      <c r="AT132" s="14"/>
    </row>
    <row r="133" spans="7:46">
      <c r="G133" s="14"/>
      <c r="H133" s="14"/>
      <c r="I133" s="14"/>
      <c r="J133" s="14"/>
      <c r="K133" s="159"/>
      <c r="L133" s="159"/>
      <c r="M133" s="159"/>
      <c r="N133" s="159"/>
      <c r="O133" s="159"/>
      <c r="P133" s="159"/>
      <c r="Q133" s="159"/>
      <c r="R133" s="159"/>
      <c r="S133" s="159"/>
      <c r="T133" s="14"/>
      <c r="U133" s="14"/>
      <c r="V133" s="14"/>
      <c r="W133" s="14"/>
      <c r="X133" s="159"/>
      <c r="Y133" s="159"/>
      <c r="Z133" s="76"/>
      <c r="AA133" s="76"/>
      <c r="AB133" s="76"/>
      <c r="AC133" s="76"/>
      <c r="AD133" s="76"/>
      <c r="AE133" s="159"/>
      <c r="AF133" s="14"/>
      <c r="AG133" s="14"/>
      <c r="AH133" s="76"/>
      <c r="AI133" s="76"/>
      <c r="AJ133" s="76"/>
      <c r="AK133" s="159"/>
      <c r="AL133" s="76"/>
      <c r="AM133" s="14"/>
      <c r="AN133" s="14"/>
      <c r="AO133" s="14"/>
      <c r="AP133" s="14"/>
      <c r="AQ133" s="14"/>
      <c r="AR133" s="14"/>
      <c r="AS133" s="14"/>
      <c r="AT133" s="14"/>
    </row>
    <row r="134" spans="7:46">
      <c r="G134" s="14"/>
      <c r="H134" s="14"/>
      <c r="I134" s="14"/>
      <c r="J134" s="14"/>
      <c r="K134" s="159"/>
      <c r="L134" s="159"/>
      <c r="M134" s="159"/>
      <c r="N134" s="159"/>
      <c r="O134" s="159"/>
      <c r="P134" s="159"/>
      <c r="Q134" s="159"/>
      <c r="R134" s="159"/>
      <c r="S134" s="159"/>
      <c r="T134" s="14"/>
      <c r="U134" s="14"/>
      <c r="V134" s="14"/>
      <c r="W134" s="14"/>
      <c r="X134" s="159"/>
      <c r="Y134" s="159"/>
      <c r="Z134" s="76"/>
      <c r="AA134" s="76"/>
      <c r="AB134" s="76"/>
      <c r="AC134" s="76"/>
      <c r="AD134" s="76"/>
      <c r="AE134" s="159"/>
      <c r="AF134" s="14"/>
      <c r="AG134" s="14"/>
      <c r="AH134" s="76"/>
      <c r="AI134" s="76"/>
      <c r="AJ134" s="76"/>
      <c r="AK134" s="159"/>
      <c r="AL134" s="76"/>
      <c r="AM134" s="14"/>
      <c r="AN134" s="14"/>
      <c r="AO134" s="14"/>
      <c r="AP134" s="14"/>
      <c r="AQ134" s="14"/>
      <c r="AR134" s="14"/>
      <c r="AS134" s="14"/>
      <c r="AT134" s="14"/>
    </row>
    <row r="135" spans="7:46">
      <c r="G135" s="14"/>
      <c r="H135" s="14"/>
      <c r="I135" s="14"/>
      <c r="J135" s="14"/>
      <c r="K135" s="159"/>
      <c r="L135" s="159"/>
      <c r="M135" s="159"/>
      <c r="N135" s="159"/>
      <c r="O135" s="159"/>
      <c r="P135" s="159"/>
      <c r="Q135" s="159"/>
      <c r="R135" s="159"/>
      <c r="S135" s="159"/>
      <c r="T135" s="14"/>
      <c r="U135" s="14"/>
      <c r="V135" s="14"/>
      <c r="W135" s="14"/>
      <c r="X135" s="159"/>
      <c r="Y135" s="159"/>
      <c r="Z135" s="76"/>
      <c r="AA135" s="76"/>
      <c r="AB135" s="76"/>
      <c r="AC135" s="76"/>
      <c r="AD135" s="76"/>
      <c r="AE135" s="159"/>
      <c r="AF135" s="14"/>
      <c r="AG135" s="14"/>
      <c r="AH135" s="76"/>
      <c r="AI135" s="76"/>
      <c r="AJ135" s="76"/>
      <c r="AK135" s="159"/>
      <c r="AL135" s="76"/>
      <c r="AM135" s="14"/>
      <c r="AN135" s="14"/>
      <c r="AO135" s="14"/>
      <c r="AP135" s="14"/>
      <c r="AQ135" s="14"/>
      <c r="AR135" s="14"/>
      <c r="AS135" s="14"/>
      <c r="AT135" s="14"/>
    </row>
    <row r="136" spans="7:46">
      <c r="G136" s="14"/>
      <c r="H136" s="14"/>
      <c r="I136" s="14"/>
      <c r="J136" s="14"/>
      <c r="K136" s="159"/>
      <c r="L136" s="159"/>
      <c r="M136" s="159"/>
      <c r="N136" s="159"/>
      <c r="O136" s="159"/>
      <c r="P136" s="159"/>
      <c r="Q136" s="159"/>
      <c r="R136" s="159"/>
      <c r="S136" s="159"/>
      <c r="T136" s="14"/>
      <c r="U136" s="14"/>
      <c r="V136" s="14"/>
      <c r="W136" s="14"/>
      <c r="X136" s="159"/>
      <c r="Y136" s="159"/>
      <c r="Z136" s="76"/>
      <c r="AA136" s="76"/>
      <c r="AB136" s="76"/>
      <c r="AC136" s="76"/>
      <c r="AD136" s="76"/>
      <c r="AE136" s="159"/>
      <c r="AF136" s="14"/>
      <c r="AG136" s="14"/>
      <c r="AH136" s="76"/>
      <c r="AI136" s="76"/>
      <c r="AJ136" s="76"/>
      <c r="AK136" s="159"/>
      <c r="AL136" s="76"/>
      <c r="AM136" s="14"/>
      <c r="AN136" s="14"/>
      <c r="AO136" s="14"/>
      <c r="AP136" s="14"/>
      <c r="AQ136" s="14"/>
      <c r="AR136" s="14"/>
      <c r="AS136" s="14"/>
      <c r="AT136" s="14"/>
    </row>
    <row r="137" spans="7:46">
      <c r="G137" s="14"/>
      <c r="H137" s="14"/>
      <c r="I137" s="14"/>
      <c r="J137" s="14"/>
      <c r="K137" s="159"/>
      <c r="L137" s="159"/>
      <c r="M137" s="159"/>
      <c r="N137" s="159"/>
      <c r="O137" s="159"/>
      <c r="P137" s="159"/>
      <c r="Q137" s="159"/>
      <c r="R137" s="159"/>
      <c r="S137" s="159"/>
      <c r="T137" s="14"/>
      <c r="U137" s="14"/>
      <c r="V137" s="14"/>
      <c r="W137" s="14"/>
      <c r="X137" s="159"/>
      <c r="Y137" s="159"/>
      <c r="Z137" s="76"/>
      <c r="AA137" s="76"/>
      <c r="AB137" s="76"/>
      <c r="AC137" s="76"/>
      <c r="AD137" s="76"/>
      <c r="AE137" s="159"/>
      <c r="AF137" s="14"/>
      <c r="AG137" s="14"/>
      <c r="AH137" s="76"/>
      <c r="AI137" s="76"/>
      <c r="AJ137" s="76"/>
      <c r="AK137" s="159"/>
      <c r="AL137" s="76"/>
      <c r="AM137" s="14"/>
      <c r="AN137" s="14"/>
      <c r="AO137" s="14"/>
      <c r="AP137" s="14"/>
      <c r="AQ137" s="14"/>
      <c r="AR137" s="14"/>
      <c r="AS137" s="14"/>
      <c r="AT137" s="14"/>
    </row>
    <row r="138" spans="7:46">
      <c r="G138" s="14"/>
      <c r="H138" s="14"/>
      <c r="I138" s="14"/>
      <c r="J138" s="14"/>
      <c r="K138" s="159"/>
      <c r="L138" s="159"/>
      <c r="M138" s="159"/>
      <c r="N138" s="159"/>
      <c r="O138" s="159"/>
      <c r="P138" s="159"/>
      <c r="Q138" s="159"/>
      <c r="R138" s="159"/>
      <c r="S138" s="159"/>
      <c r="T138" s="14"/>
      <c r="U138" s="14"/>
      <c r="V138" s="14"/>
      <c r="W138" s="14"/>
      <c r="X138" s="159"/>
      <c r="Y138" s="159"/>
      <c r="Z138" s="76"/>
      <c r="AA138" s="76"/>
      <c r="AB138" s="76"/>
      <c r="AC138" s="76"/>
      <c r="AD138" s="76"/>
      <c r="AE138" s="159"/>
      <c r="AF138" s="14"/>
      <c r="AG138" s="14"/>
      <c r="AH138" s="76"/>
      <c r="AI138" s="76"/>
      <c r="AJ138" s="76"/>
      <c r="AK138" s="159"/>
      <c r="AL138" s="76"/>
      <c r="AM138" s="14"/>
      <c r="AN138" s="14"/>
      <c r="AO138" s="14"/>
      <c r="AP138" s="14"/>
      <c r="AQ138" s="14"/>
      <c r="AR138" s="14"/>
      <c r="AS138" s="14"/>
      <c r="AT138" s="14"/>
    </row>
    <row r="139" spans="7:46">
      <c r="G139" s="14"/>
      <c r="H139" s="14"/>
      <c r="I139" s="14"/>
      <c r="J139" s="14"/>
      <c r="K139" s="159"/>
      <c r="L139" s="159"/>
      <c r="M139" s="159"/>
      <c r="N139" s="159"/>
      <c r="O139" s="159"/>
      <c r="P139" s="159"/>
      <c r="Q139" s="159"/>
      <c r="R139" s="159"/>
      <c r="S139" s="159"/>
      <c r="T139" s="14"/>
      <c r="U139" s="14"/>
      <c r="V139" s="14"/>
      <c r="W139" s="14"/>
      <c r="X139" s="159"/>
      <c r="Y139" s="159"/>
      <c r="Z139" s="76"/>
      <c r="AA139" s="76"/>
      <c r="AB139" s="76"/>
      <c r="AC139" s="76"/>
      <c r="AD139" s="76"/>
      <c r="AE139" s="159"/>
      <c r="AF139" s="14"/>
      <c r="AG139" s="14"/>
      <c r="AH139" s="76"/>
      <c r="AI139" s="76"/>
      <c r="AJ139" s="76"/>
      <c r="AK139" s="159"/>
      <c r="AL139" s="76"/>
      <c r="AM139" s="14"/>
      <c r="AN139" s="14"/>
      <c r="AO139" s="14"/>
      <c r="AP139" s="14"/>
      <c r="AQ139" s="14"/>
      <c r="AR139" s="14"/>
      <c r="AS139" s="14"/>
      <c r="AT139" s="14"/>
    </row>
    <row r="140" spans="7:46">
      <c r="G140" s="14"/>
      <c r="H140" s="14"/>
      <c r="I140" s="14"/>
      <c r="J140" s="14"/>
      <c r="K140" s="159"/>
      <c r="L140" s="159"/>
      <c r="M140" s="159"/>
      <c r="N140" s="159"/>
      <c r="O140" s="159"/>
      <c r="P140" s="159"/>
      <c r="Q140" s="159"/>
      <c r="R140" s="159"/>
      <c r="S140" s="159"/>
      <c r="T140" s="14"/>
      <c r="U140" s="14"/>
      <c r="V140" s="14"/>
      <c r="W140" s="14"/>
      <c r="X140" s="159"/>
      <c r="Y140" s="159"/>
      <c r="Z140" s="76"/>
      <c r="AA140" s="76"/>
      <c r="AB140" s="76"/>
      <c r="AC140" s="76"/>
      <c r="AD140" s="76"/>
      <c r="AE140" s="159"/>
      <c r="AF140" s="14"/>
      <c r="AG140" s="14"/>
      <c r="AH140" s="76"/>
      <c r="AI140" s="76"/>
      <c r="AJ140" s="76"/>
      <c r="AK140" s="159"/>
      <c r="AL140" s="76"/>
      <c r="AM140" s="14"/>
      <c r="AN140" s="14"/>
      <c r="AO140" s="14"/>
      <c r="AP140" s="14"/>
      <c r="AQ140" s="14"/>
      <c r="AR140" s="14"/>
      <c r="AS140" s="14"/>
      <c r="AT140" s="14"/>
    </row>
    <row r="141" spans="7:46">
      <c r="G141" s="14"/>
      <c r="H141" s="14"/>
      <c r="I141" s="14"/>
      <c r="J141" s="14"/>
      <c r="K141" s="159"/>
      <c r="L141" s="159"/>
      <c r="M141" s="159"/>
      <c r="N141" s="159"/>
      <c r="O141" s="159"/>
      <c r="P141" s="159"/>
      <c r="Q141" s="159"/>
      <c r="R141" s="159"/>
      <c r="S141" s="159"/>
      <c r="T141" s="14"/>
      <c r="U141" s="14"/>
      <c r="V141" s="14"/>
      <c r="W141" s="14"/>
      <c r="X141" s="159"/>
      <c r="Y141" s="159"/>
      <c r="Z141" s="76"/>
      <c r="AA141" s="76"/>
      <c r="AB141" s="76"/>
      <c r="AC141" s="76"/>
      <c r="AD141" s="76"/>
      <c r="AE141" s="159"/>
      <c r="AF141" s="14"/>
      <c r="AG141" s="14"/>
      <c r="AH141" s="76"/>
      <c r="AI141" s="76"/>
      <c r="AJ141" s="76"/>
      <c r="AK141" s="159"/>
      <c r="AL141" s="76"/>
      <c r="AM141" s="14"/>
      <c r="AN141" s="14"/>
      <c r="AO141" s="14"/>
      <c r="AP141" s="14"/>
      <c r="AQ141" s="14"/>
      <c r="AR141" s="14"/>
      <c r="AS141" s="14"/>
      <c r="AT141" s="14"/>
    </row>
    <row r="142" spans="7:46">
      <c r="G142" s="14"/>
      <c r="H142" s="14"/>
      <c r="I142" s="14"/>
      <c r="J142" s="14"/>
      <c r="K142" s="159"/>
      <c r="L142" s="159"/>
      <c r="M142" s="159"/>
      <c r="N142" s="159"/>
      <c r="O142" s="159"/>
      <c r="P142" s="159"/>
      <c r="Q142" s="159"/>
      <c r="R142" s="159"/>
      <c r="S142" s="159"/>
      <c r="T142" s="14"/>
      <c r="U142" s="14"/>
      <c r="V142" s="14"/>
      <c r="W142" s="14"/>
      <c r="X142" s="159"/>
      <c r="Y142" s="159"/>
      <c r="Z142" s="76"/>
      <c r="AA142" s="76"/>
      <c r="AB142" s="76"/>
      <c r="AC142" s="76"/>
      <c r="AD142" s="76"/>
      <c r="AE142" s="159"/>
      <c r="AF142" s="14"/>
      <c r="AG142" s="14"/>
      <c r="AH142" s="76"/>
      <c r="AI142" s="76"/>
      <c r="AJ142" s="76"/>
      <c r="AK142" s="159"/>
      <c r="AL142" s="76"/>
      <c r="AM142" s="14"/>
      <c r="AN142" s="14"/>
      <c r="AO142" s="14"/>
      <c r="AP142" s="14"/>
      <c r="AQ142" s="14"/>
      <c r="AR142" s="14"/>
      <c r="AS142" s="14"/>
      <c r="AT142" s="14"/>
    </row>
    <row r="143" spans="7:46">
      <c r="G143" s="14"/>
      <c r="H143" s="14"/>
      <c r="I143" s="14"/>
      <c r="J143" s="14"/>
      <c r="K143" s="159"/>
      <c r="L143" s="159"/>
      <c r="M143" s="159"/>
      <c r="N143" s="159"/>
      <c r="O143" s="159"/>
      <c r="P143" s="159"/>
      <c r="Q143" s="159"/>
      <c r="R143" s="159"/>
      <c r="S143" s="159"/>
      <c r="T143" s="14"/>
      <c r="U143" s="14"/>
      <c r="V143" s="14"/>
      <c r="W143" s="14"/>
      <c r="X143" s="159"/>
      <c r="Y143" s="159"/>
      <c r="Z143" s="76"/>
      <c r="AA143" s="76"/>
      <c r="AB143" s="76"/>
      <c r="AC143" s="76"/>
      <c r="AD143" s="76"/>
      <c r="AE143" s="159"/>
      <c r="AF143" s="14"/>
      <c r="AG143" s="14"/>
      <c r="AH143" s="76"/>
      <c r="AI143" s="76"/>
      <c r="AJ143" s="76"/>
      <c r="AK143" s="159"/>
      <c r="AL143" s="76"/>
      <c r="AM143" s="14"/>
      <c r="AN143" s="14"/>
      <c r="AO143" s="14"/>
      <c r="AP143" s="14"/>
      <c r="AQ143" s="14"/>
      <c r="AR143" s="14"/>
      <c r="AS143" s="14"/>
      <c r="AT143" s="14"/>
    </row>
    <row r="144" spans="7:46">
      <c r="G144" s="14"/>
      <c r="H144" s="14"/>
      <c r="I144" s="14"/>
      <c r="J144" s="14"/>
      <c r="K144" s="159"/>
      <c r="L144" s="159"/>
      <c r="M144" s="159"/>
      <c r="N144" s="159"/>
      <c r="O144" s="159"/>
      <c r="P144" s="159"/>
      <c r="Q144" s="159"/>
      <c r="R144" s="159"/>
      <c r="S144" s="159"/>
      <c r="T144" s="14"/>
      <c r="U144" s="14"/>
      <c r="V144" s="14"/>
      <c r="W144" s="14"/>
      <c r="X144" s="159"/>
      <c r="Y144" s="159"/>
      <c r="Z144" s="76"/>
      <c r="AA144" s="76"/>
      <c r="AB144" s="76"/>
      <c r="AC144" s="76"/>
      <c r="AD144" s="76"/>
      <c r="AE144" s="159"/>
      <c r="AF144" s="14"/>
      <c r="AG144" s="14"/>
      <c r="AH144" s="76"/>
      <c r="AI144" s="76"/>
      <c r="AJ144" s="76"/>
      <c r="AK144" s="159"/>
      <c r="AL144" s="76"/>
      <c r="AM144" s="14"/>
      <c r="AN144" s="14"/>
      <c r="AO144" s="14"/>
      <c r="AP144" s="14"/>
      <c r="AQ144" s="14"/>
      <c r="AR144" s="14"/>
      <c r="AS144" s="14"/>
      <c r="AT144" s="14"/>
    </row>
    <row r="145" spans="7:46">
      <c r="G145" s="14"/>
      <c r="H145" s="14"/>
      <c r="I145" s="14"/>
      <c r="J145" s="14"/>
      <c r="K145" s="159"/>
      <c r="L145" s="159"/>
      <c r="M145" s="159"/>
      <c r="N145" s="159"/>
      <c r="O145" s="159"/>
      <c r="P145" s="159"/>
      <c r="Q145" s="159"/>
      <c r="R145" s="159"/>
      <c r="S145" s="159"/>
      <c r="T145" s="14"/>
      <c r="U145" s="14"/>
      <c r="V145" s="14"/>
      <c r="W145" s="14"/>
      <c r="X145" s="159"/>
      <c r="Y145" s="159"/>
      <c r="Z145" s="76"/>
      <c r="AA145" s="76"/>
      <c r="AB145" s="76"/>
      <c r="AC145" s="76"/>
      <c r="AD145" s="76"/>
      <c r="AE145" s="159"/>
      <c r="AF145" s="14"/>
      <c r="AG145" s="14"/>
      <c r="AH145" s="76"/>
      <c r="AI145" s="76"/>
      <c r="AJ145" s="76"/>
      <c r="AK145" s="159"/>
      <c r="AL145" s="76"/>
      <c r="AM145" s="14"/>
      <c r="AN145" s="14"/>
      <c r="AO145" s="14"/>
      <c r="AP145" s="14"/>
      <c r="AQ145" s="14"/>
      <c r="AR145" s="14"/>
      <c r="AS145" s="14"/>
      <c r="AT145" s="14"/>
    </row>
    <row r="146" spans="7:46">
      <c r="G146" s="14"/>
      <c r="H146" s="14"/>
      <c r="I146" s="14"/>
      <c r="J146" s="14"/>
      <c r="K146" s="159"/>
      <c r="L146" s="159"/>
      <c r="M146" s="159"/>
      <c r="N146" s="159"/>
      <c r="O146" s="159"/>
      <c r="P146" s="159"/>
      <c r="Q146" s="159"/>
      <c r="R146" s="159"/>
      <c r="S146" s="159"/>
      <c r="T146" s="14"/>
      <c r="U146" s="14"/>
      <c r="V146" s="14"/>
      <c r="W146" s="14"/>
      <c r="X146" s="159"/>
      <c r="Y146" s="159"/>
      <c r="Z146" s="76"/>
      <c r="AA146" s="76"/>
      <c r="AB146" s="76"/>
      <c r="AC146" s="76"/>
      <c r="AD146" s="76"/>
      <c r="AE146" s="159"/>
      <c r="AF146" s="14"/>
      <c r="AG146" s="14"/>
      <c r="AH146" s="76"/>
      <c r="AI146" s="76"/>
      <c r="AJ146" s="76"/>
      <c r="AK146" s="159"/>
      <c r="AL146" s="76"/>
      <c r="AM146" s="14"/>
      <c r="AN146" s="14"/>
      <c r="AO146" s="14"/>
      <c r="AP146" s="14"/>
      <c r="AQ146" s="14"/>
      <c r="AR146" s="14"/>
      <c r="AS146" s="14"/>
      <c r="AT146" s="14"/>
    </row>
    <row r="147" spans="7:46">
      <c r="G147" s="14"/>
      <c r="H147" s="14"/>
      <c r="I147" s="14"/>
      <c r="J147" s="14"/>
      <c r="K147" s="159"/>
      <c r="L147" s="159"/>
      <c r="M147" s="159"/>
      <c r="N147" s="159"/>
      <c r="O147" s="159"/>
      <c r="P147" s="159"/>
      <c r="Q147" s="159"/>
      <c r="R147" s="159"/>
      <c r="S147" s="159"/>
      <c r="T147" s="14"/>
      <c r="U147" s="14"/>
      <c r="V147" s="14"/>
      <c r="W147" s="14"/>
      <c r="X147" s="159"/>
      <c r="Y147" s="159"/>
      <c r="Z147" s="76"/>
      <c r="AA147" s="76"/>
      <c r="AB147" s="76"/>
      <c r="AC147" s="76"/>
      <c r="AD147" s="76"/>
      <c r="AE147" s="159"/>
      <c r="AF147" s="14"/>
      <c r="AG147" s="14"/>
      <c r="AH147" s="76"/>
      <c r="AI147" s="76"/>
      <c r="AJ147" s="76"/>
      <c r="AK147" s="159"/>
      <c r="AL147" s="76"/>
      <c r="AM147" s="14"/>
      <c r="AN147" s="14"/>
      <c r="AO147" s="14"/>
      <c r="AP147" s="14"/>
      <c r="AQ147" s="14"/>
      <c r="AR147" s="14"/>
      <c r="AS147" s="14"/>
      <c r="AT147" s="14"/>
    </row>
    <row r="148" spans="7:46">
      <c r="G148" s="14"/>
      <c r="H148" s="14"/>
      <c r="I148" s="14"/>
      <c r="J148" s="14"/>
      <c r="K148" s="159"/>
      <c r="L148" s="159"/>
      <c r="M148" s="159"/>
      <c r="N148" s="159"/>
      <c r="O148" s="159"/>
      <c r="P148" s="159"/>
      <c r="Q148" s="159"/>
      <c r="R148" s="159"/>
      <c r="S148" s="159"/>
      <c r="T148" s="14"/>
      <c r="U148" s="14"/>
      <c r="V148" s="14"/>
      <c r="W148" s="14"/>
      <c r="X148" s="159"/>
      <c r="Y148" s="159"/>
      <c r="Z148" s="76"/>
      <c r="AA148" s="76"/>
      <c r="AB148" s="76"/>
      <c r="AC148" s="76"/>
      <c r="AD148" s="76"/>
      <c r="AE148" s="159"/>
      <c r="AF148" s="14"/>
      <c r="AG148" s="14"/>
      <c r="AH148" s="76"/>
      <c r="AI148" s="76"/>
      <c r="AJ148" s="76"/>
      <c r="AK148" s="159"/>
      <c r="AL148" s="76"/>
      <c r="AM148" s="14"/>
      <c r="AN148" s="14"/>
      <c r="AO148" s="14"/>
      <c r="AP148" s="14"/>
      <c r="AQ148" s="14"/>
      <c r="AR148" s="14"/>
      <c r="AS148" s="14"/>
      <c r="AT148" s="14"/>
    </row>
    <row r="149" spans="7:46">
      <c r="G149" s="14"/>
      <c r="H149" s="14"/>
      <c r="I149" s="14"/>
      <c r="J149" s="14"/>
      <c r="K149" s="159"/>
      <c r="L149" s="159"/>
      <c r="M149" s="159"/>
      <c r="N149" s="159"/>
      <c r="O149" s="159"/>
      <c r="P149" s="159"/>
      <c r="Q149" s="159"/>
      <c r="R149" s="159"/>
      <c r="S149" s="159"/>
      <c r="T149" s="14"/>
      <c r="U149" s="14"/>
      <c r="V149" s="14"/>
      <c r="W149" s="14"/>
      <c r="X149" s="159"/>
      <c r="Y149" s="159"/>
      <c r="Z149" s="76"/>
      <c r="AA149" s="76"/>
      <c r="AB149" s="76"/>
      <c r="AC149" s="76"/>
      <c r="AD149" s="76"/>
      <c r="AE149" s="159"/>
      <c r="AF149" s="14"/>
      <c r="AG149" s="14"/>
      <c r="AH149" s="76"/>
      <c r="AI149" s="76"/>
      <c r="AJ149" s="76"/>
      <c r="AK149" s="159"/>
      <c r="AL149" s="76"/>
      <c r="AM149" s="14"/>
      <c r="AN149" s="14"/>
      <c r="AO149" s="14"/>
      <c r="AP149" s="14"/>
      <c r="AQ149" s="14"/>
      <c r="AR149" s="14"/>
      <c r="AS149" s="14"/>
      <c r="AT149" s="14"/>
    </row>
    <row r="150" spans="7:46">
      <c r="G150" s="14"/>
      <c r="H150" s="14"/>
      <c r="I150" s="14"/>
      <c r="J150" s="14"/>
      <c r="K150" s="159"/>
      <c r="L150" s="159"/>
      <c r="M150" s="159"/>
      <c r="N150" s="159"/>
      <c r="O150" s="159"/>
      <c r="P150" s="159"/>
      <c r="Q150" s="159"/>
      <c r="R150" s="159"/>
      <c r="S150" s="159"/>
      <c r="T150" s="14"/>
      <c r="U150" s="14"/>
      <c r="V150" s="14"/>
      <c r="W150" s="14"/>
      <c r="X150" s="159"/>
      <c r="Y150" s="159"/>
      <c r="Z150" s="76"/>
      <c r="AA150" s="76"/>
      <c r="AB150" s="76"/>
      <c r="AC150" s="76"/>
      <c r="AD150" s="76"/>
      <c r="AE150" s="159"/>
      <c r="AF150" s="14"/>
      <c r="AG150" s="14"/>
      <c r="AH150" s="76"/>
      <c r="AI150" s="76"/>
      <c r="AJ150" s="76"/>
      <c r="AK150" s="159"/>
      <c r="AL150" s="76"/>
      <c r="AM150" s="14"/>
      <c r="AN150" s="14"/>
      <c r="AO150" s="14"/>
      <c r="AP150" s="14"/>
      <c r="AQ150" s="14"/>
      <c r="AR150" s="14"/>
      <c r="AS150" s="14"/>
      <c r="AT150" s="14"/>
    </row>
    <row r="151" spans="7:46">
      <c r="G151" s="14"/>
      <c r="H151" s="14"/>
      <c r="I151" s="14"/>
      <c r="J151" s="14"/>
      <c r="K151" s="159"/>
      <c r="L151" s="159"/>
      <c r="M151" s="159"/>
      <c r="N151" s="159"/>
      <c r="O151" s="159"/>
      <c r="P151" s="159"/>
      <c r="Q151" s="159"/>
      <c r="R151" s="159"/>
      <c r="S151" s="159"/>
      <c r="T151" s="14"/>
      <c r="U151" s="14"/>
      <c r="V151" s="14"/>
      <c r="W151" s="14"/>
      <c r="X151" s="159"/>
      <c r="Y151" s="159"/>
      <c r="Z151" s="76"/>
      <c r="AA151" s="76"/>
      <c r="AB151" s="76"/>
      <c r="AC151" s="76"/>
      <c r="AD151" s="76"/>
      <c r="AE151" s="159"/>
      <c r="AF151" s="14"/>
      <c r="AG151" s="14"/>
      <c r="AH151" s="76"/>
      <c r="AI151" s="76"/>
      <c r="AJ151" s="76"/>
      <c r="AK151" s="159"/>
      <c r="AL151" s="76"/>
      <c r="AM151" s="14"/>
      <c r="AN151" s="14"/>
      <c r="AO151" s="14"/>
      <c r="AP151" s="14"/>
      <c r="AQ151" s="14"/>
      <c r="AR151" s="14"/>
      <c r="AS151" s="14"/>
      <c r="AT151" s="14"/>
    </row>
    <row r="152" spans="7:46">
      <c r="G152" s="14"/>
      <c r="H152" s="14"/>
      <c r="I152" s="14"/>
      <c r="J152" s="14"/>
      <c r="K152" s="159"/>
      <c r="L152" s="159"/>
      <c r="M152" s="159"/>
      <c r="N152" s="159"/>
      <c r="O152" s="159"/>
      <c r="P152" s="159"/>
      <c r="Q152" s="159"/>
      <c r="R152" s="159"/>
      <c r="S152" s="159"/>
      <c r="T152" s="14"/>
      <c r="U152" s="14"/>
      <c r="V152" s="14"/>
      <c r="W152" s="14"/>
      <c r="X152" s="159"/>
      <c r="Y152" s="159"/>
      <c r="Z152" s="76"/>
      <c r="AA152" s="76"/>
      <c r="AB152" s="76"/>
      <c r="AC152" s="76"/>
      <c r="AD152" s="76"/>
      <c r="AE152" s="159"/>
      <c r="AF152" s="14"/>
      <c r="AG152" s="14"/>
      <c r="AH152" s="76"/>
      <c r="AI152" s="76"/>
      <c r="AJ152" s="76"/>
      <c r="AK152" s="159"/>
      <c r="AL152" s="76"/>
      <c r="AM152" s="14"/>
      <c r="AN152" s="14"/>
      <c r="AO152" s="14"/>
      <c r="AP152" s="14"/>
      <c r="AQ152" s="14"/>
      <c r="AR152" s="14"/>
      <c r="AS152" s="14"/>
      <c r="AT152" s="14"/>
    </row>
    <row r="153" spans="7:46">
      <c r="G153" s="14"/>
      <c r="H153" s="14"/>
      <c r="I153" s="14"/>
      <c r="J153" s="14"/>
      <c r="K153" s="159"/>
      <c r="L153" s="159"/>
      <c r="M153" s="159"/>
      <c r="N153" s="159"/>
      <c r="O153" s="159"/>
      <c r="P153" s="159"/>
      <c r="Q153" s="159"/>
      <c r="R153" s="159"/>
      <c r="S153" s="159"/>
      <c r="T153" s="14"/>
      <c r="U153" s="14"/>
      <c r="V153" s="14"/>
      <c r="W153" s="14"/>
      <c r="X153" s="159"/>
      <c r="Y153" s="159"/>
      <c r="Z153" s="76"/>
      <c r="AA153" s="76"/>
      <c r="AB153" s="76"/>
      <c r="AC153" s="76"/>
      <c r="AD153" s="76"/>
      <c r="AE153" s="159"/>
      <c r="AF153" s="14"/>
      <c r="AG153" s="14"/>
      <c r="AH153" s="76"/>
      <c r="AI153" s="76"/>
      <c r="AJ153" s="76"/>
      <c r="AK153" s="159"/>
      <c r="AL153" s="76"/>
      <c r="AM153" s="14"/>
      <c r="AN153" s="14"/>
      <c r="AO153" s="14"/>
      <c r="AP153" s="14"/>
      <c r="AQ153" s="14"/>
      <c r="AR153" s="14"/>
      <c r="AS153" s="14"/>
      <c r="AT153" s="14"/>
    </row>
    <row r="154" spans="7:46">
      <c r="G154" s="14"/>
      <c r="H154" s="14"/>
      <c r="I154" s="14"/>
      <c r="J154" s="14"/>
      <c r="K154" s="159"/>
      <c r="L154" s="159"/>
      <c r="M154" s="159"/>
      <c r="N154" s="159"/>
      <c r="O154" s="159"/>
      <c r="P154" s="159"/>
      <c r="Q154" s="159"/>
      <c r="R154" s="159"/>
      <c r="S154" s="159"/>
      <c r="T154" s="14"/>
      <c r="U154" s="14"/>
      <c r="V154" s="14"/>
      <c r="W154" s="14"/>
      <c r="X154" s="159"/>
      <c r="Y154" s="159"/>
      <c r="Z154" s="76"/>
      <c r="AA154" s="76"/>
      <c r="AB154" s="76"/>
      <c r="AC154" s="76"/>
      <c r="AD154" s="76"/>
      <c r="AE154" s="159"/>
      <c r="AF154" s="14"/>
      <c r="AG154" s="14"/>
      <c r="AH154" s="76"/>
      <c r="AI154" s="76"/>
      <c r="AJ154" s="76"/>
      <c r="AK154" s="159"/>
      <c r="AL154" s="76"/>
      <c r="AM154" s="14"/>
      <c r="AN154" s="14"/>
      <c r="AO154" s="14"/>
      <c r="AP154" s="14"/>
      <c r="AQ154" s="14"/>
      <c r="AR154" s="14"/>
      <c r="AS154" s="14"/>
      <c r="AT154" s="14"/>
    </row>
    <row r="155" spans="7:46">
      <c r="G155" s="14"/>
      <c r="H155" s="14"/>
      <c r="I155" s="14"/>
      <c r="J155" s="14"/>
      <c r="K155" s="159"/>
      <c r="L155" s="159"/>
      <c r="M155" s="159"/>
      <c r="N155" s="159"/>
      <c r="O155" s="159"/>
      <c r="P155" s="159"/>
      <c r="Q155" s="159"/>
      <c r="R155" s="159"/>
      <c r="S155" s="159"/>
      <c r="T155" s="14"/>
      <c r="U155" s="14"/>
      <c r="V155" s="14"/>
      <c r="W155" s="14"/>
      <c r="X155" s="159"/>
      <c r="Y155" s="159"/>
      <c r="Z155" s="76"/>
      <c r="AA155" s="76"/>
      <c r="AB155" s="76"/>
      <c r="AC155" s="76"/>
      <c r="AD155" s="76"/>
      <c r="AE155" s="159"/>
      <c r="AF155" s="14"/>
      <c r="AG155" s="14"/>
      <c r="AH155" s="76"/>
      <c r="AI155" s="76"/>
      <c r="AJ155" s="76"/>
      <c r="AK155" s="159"/>
      <c r="AL155" s="76"/>
      <c r="AM155" s="14"/>
      <c r="AN155" s="14"/>
      <c r="AO155" s="14"/>
      <c r="AP155" s="14"/>
      <c r="AQ155" s="14"/>
      <c r="AR155" s="14"/>
      <c r="AS155" s="14"/>
      <c r="AT155" s="14"/>
    </row>
    <row r="156" spans="7:46">
      <c r="G156" s="14"/>
      <c r="H156" s="14"/>
      <c r="I156" s="14"/>
      <c r="J156" s="14"/>
      <c r="K156" s="159"/>
      <c r="L156" s="159"/>
      <c r="M156" s="159"/>
      <c r="N156" s="159"/>
      <c r="O156" s="159"/>
      <c r="P156" s="159"/>
      <c r="Q156" s="159"/>
      <c r="R156" s="159"/>
      <c r="S156" s="159"/>
      <c r="T156" s="14"/>
      <c r="U156" s="14"/>
      <c r="V156" s="14"/>
      <c r="W156" s="14"/>
      <c r="X156" s="159"/>
      <c r="Y156" s="159"/>
      <c r="Z156" s="76"/>
      <c r="AA156" s="76"/>
      <c r="AB156" s="76"/>
      <c r="AC156" s="76"/>
      <c r="AD156" s="76"/>
      <c r="AE156" s="159"/>
      <c r="AF156" s="14"/>
      <c r="AG156" s="14"/>
      <c r="AH156" s="76"/>
      <c r="AI156" s="76"/>
      <c r="AJ156" s="76"/>
      <c r="AK156" s="159"/>
      <c r="AL156" s="76"/>
      <c r="AM156" s="14"/>
      <c r="AN156" s="14"/>
      <c r="AO156" s="14"/>
      <c r="AP156" s="14"/>
      <c r="AQ156" s="14"/>
      <c r="AR156" s="14"/>
      <c r="AS156" s="14"/>
      <c r="AT156" s="14"/>
    </row>
    <row r="157" spans="7:46">
      <c r="G157" s="14"/>
      <c r="H157" s="14"/>
      <c r="I157" s="14"/>
      <c r="J157" s="14"/>
      <c r="K157" s="159"/>
      <c r="L157" s="159"/>
      <c r="M157" s="159"/>
      <c r="N157" s="159"/>
      <c r="O157" s="159"/>
      <c r="P157" s="159"/>
      <c r="Q157" s="159"/>
      <c r="R157" s="159"/>
      <c r="S157" s="159"/>
      <c r="T157" s="14"/>
      <c r="U157" s="14"/>
      <c r="V157" s="14"/>
      <c r="W157" s="14"/>
      <c r="X157" s="159"/>
      <c r="Y157" s="159"/>
      <c r="Z157" s="76"/>
      <c r="AA157" s="76"/>
      <c r="AB157" s="76"/>
      <c r="AC157" s="76"/>
      <c r="AD157" s="76"/>
      <c r="AE157" s="159"/>
      <c r="AF157" s="14"/>
      <c r="AG157" s="14"/>
      <c r="AH157" s="76"/>
      <c r="AI157" s="76"/>
      <c r="AJ157" s="76"/>
      <c r="AK157" s="159"/>
      <c r="AL157" s="76"/>
      <c r="AM157" s="14"/>
      <c r="AN157" s="14"/>
      <c r="AO157" s="14"/>
      <c r="AP157" s="14"/>
      <c r="AQ157" s="14"/>
      <c r="AR157" s="14"/>
      <c r="AS157" s="14"/>
      <c r="AT157" s="14"/>
    </row>
    <row r="158" spans="7:46">
      <c r="G158" s="14"/>
      <c r="H158" s="14"/>
      <c r="I158" s="14"/>
      <c r="J158" s="14"/>
      <c r="K158" s="159"/>
      <c r="L158" s="159"/>
      <c r="M158" s="159"/>
      <c r="N158" s="159"/>
      <c r="O158" s="159"/>
      <c r="P158" s="159"/>
      <c r="Q158" s="159"/>
      <c r="R158" s="159"/>
      <c r="S158" s="159"/>
      <c r="T158" s="14"/>
      <c r="U158" s="14"/>
      <c r="V158" s="14"/>
      <c r="W158" s="14"/>
      <c r="X158" s="159"/>
      <c r="Y158" s="159"/>
      <c r="Z158" s="76"/>
      <c r="AA158" s="76"/>
      <c r="AB158" s="76"/>
      <c r="AC158" s="76"/>
      <c r="AD158" s="76"/>
      <c r="AE158" s="159"/>
      <c r="AF158" s="14"/>
      <c r="AG158" s="14"/>
      <c r="AH158" s="76"/>
      <c r="AI158" s="76"/>
      <c r="AJ158" s="76"/>
      <c r="AK158" s="159"/>
      <c r="AL158" s="76"/>
      <c r="AM158" s="14"/>
      <c r="AN158" s="14"/>
      <c r="AO158" s="14"/>
      <c r="AP158" s="14"/>
      <c r="AQ158" s="14"/>
      <c r="AR158" s="14"/>
      <c r="AS158" s="14"/>
      <c r="AT158" s="14"/>
    </row>
    <row r="159" spans="7:46">
      <c r="G159" s="14"/>
      <c r="H159" s="14"/>
      <c r="I159" s="14"/>
      <c r="J159" s="14"/>
      <c r="K159" s="159"/>
      <c r="L159" s="159"/>
      <c r="M159" s="159"/>
      <c r="N159" s="159"/>
      <c r="O159" s="159"/>
      <c r="P159" s="159"/>
      <c r="Q159" s="159"/>
      <c r="R159" s="159"/>
      <c r="S159" s="159"/>
      <c r="T159" s="14"/>
      <c r="U159" s="14"/>
      <c r="V159" s="14"/>
      <c r="W159" s="14"/>
      <c r="X159" s="159"/>
      <c r="Y159" s="159"/>
      <c r="Z159" s="76"/>
      <c r="AA159" s="76"/>
      <c r="AB159" s="76"/>
      <c r="AC159" s="76"/>
      <c r="AD159" s="76"/>
      <c r="AE159" s="159"/>
      <c r="AF159" s="14"/>
      <c r="AG159" s="14"/>
      <c r="AH159" s="76"/>
      <c r="AI159" s="76"/>
      <c r="AJ159" s="76"/>
      <c r="AK159" s="159"/>
      <c r="AL159" s="76"/>
      <c r="AM159" s="14"/>
      <c r="AN159" s="14"/>
      <c r="AO159" s="14"/>
      <c r="AP159" s="14"/>
      <c r="AQ159" s="14"/>
      <c r="AR159" s="14"/>
      <c r="AS159" s="14"/>
      <c r="AT159" s="14"/>
    </row>
    <row r="160" spans="7:46">
      <c r="G160" s="14"/>
      <c r="H160" s="14"/>
      <c r="I160" s="14"/>
      <c r="J160" s="14"/>
      <c r="K160" s="159"/>
      <c r="L160" s="159"/>
      <c r="M160" s="159"/>
      <c r="N160" s="159"/>
      <c r="O160" s="159"/>
      <c r="P160" s="159"/>
      <c r="Q160" s="159"/>
      <c r="R160" s="159"/>
      <c r="S160" s="159"/>
      <c r="T160" s="14"/>
      <c r="U160" s="14"/>
      <c r="V160" s="14"/>
      <c r="W160" s="14"/>
      <c r="X160" s="159"/>
      <c r="Y160" s="159"/>
      <c r="Z160" s="76"/>
      <c r="AA160" s="76"/>
      <c r="AB160" s="76"/>
      <c r="AC160" s="76"/>
      <c r="AD160" s="76"/>
      <c r="AE160" s="159"/>
      <c r="AF160" s="14"/>
      <c r="AG160" s="14"/>
      <c r="AH160" s="76"/>
      <c r="AI160" s="76"/>
      <c r="AJ160" s="76"/>
      <c r="AK160" s="159"/>
      <c r="AL160" s="76"/>
      <c r="AM160" s="14"/>
      <c r="AN160" s="14"/>
      <c r="AO160" s="14"/>
      <c r="AP160" s="14"/>
      <c r="AQ160" s="14"/>
      <c r="AR160" s="14"/>
      <c r="AS160" s="14"/>
      <c r="AT160" s="14"/>
    </row>
    <row r="161" spans="7:46">
      <c r="G161" s="14"/>
      <c r="H161" s="14"/>
      <c r="I161" s="14"/>
      <c r="J161" s="14"/>
      <c r="K161" s="159"/>
      <c r="L161" s="159"/>
      <c r="M161" s="159"/>
      <c r="N161" s="159"/>
      <c r="O161" s="159"/>
      <c r="P161" s="159"/>
      <c r="Q161" s="159"/>
      <c r="R161" s="159"/>
      <c r="S161" s="159"/>
      <c r="T161" s="14"/>
      <c r="U161" s="14"/>
      <c r="V161" s="14"/>
      <c r="W161" s="14"/>
      <c r="X161" s="159"/>
      <c r="Y161" s="159"/>
      <c r="Z161" s="76"/>
      <c r="AA161" s="76"/>
      <c r="AB161" s="76"/>
      <c r="AC161" s="76"/>
      <c r="AD161" s="76"/>
      <c r="AE161" s="159"/>
      <c r="AF161" s="14"/>
      <c r="AG161" s="14"/>
      <c r="AH161" s="76"/>
      <c r="AI161" s="76"/>
      <c r="AJ161" s="76"/>
      <c r="AK161" s="159"/>
      <c r="AL161" s="76"/>
      <c r="AM161" s="14"/>
      <c r="AN161" s="14"/>
      <c r="AO161" s="14"/>
      <c r="AP161" s="14"/>
      <c r="AQ161" s="14"/>
      <c r="AR161" s="14"/>
      <c r="AS161" s="14"/>
      <c r="AT161" s="14"/>
    </row>
    <row r="162" spans="7:46">
      <c r="G162" s="14"/>
      <c r="H162" s="14"/>
      <c r="I162" s="14"/>
      <c r="J162" s="14"/>
      <c r="K162" s="159"/>
      <c r="L162" s="159"/>
      <c r="M162" s="159"/>
      <c r="N162" s="159"/>
      <c r="O162" s="159"/>
      <c r="P162" s="159"/>
      <c r="Q162" s="159"/>
      <c r="R162" s="159"/>
      <c r="S162" s="159"/>
      <c r="T162" s="14"/>
      <c r="U162" s="14"/>
      <c r="V162" s="14"/>
      <c r="W162" s="14"/>
      <c r="X162" s="159"/>
      <c r="Y162" s="159"/>
      <c r="Z162" s="76"/>
      <c r="AA162" s="76"/>
      <c r="AB162" s="76"/>
      <c r="AC162" s="76"/>
      <c r="AD162" s="76"/>
      <c r="AE162" s="159"/>
      <c r="AF162" s="14"/>
      <c r="AG162" s="14"/>
      <c r="AH162" s="76"/>
      <c r="AI162" s="76"/>
      <c r="AJ162" s="76"/>
      <c r="AK162" s="159"/>
      <c r="AL162" s="76"/>
      <c r="AM162" s="14"/>
      <c r="AN162" s="14"/>
      <c r="AO162" s="14"/>
      <c r="AP162" s="14"/>
      <c r="AQ162" s="14"/>
      <c r="AR162" s="14"/>
      <c r="AS162" s="14"/>
      <c r="AT162" s="14"/>
    </row>
    <row r="163" spans="7:46">
      <c r="G163" s="14"/>
      <c r="H163" s="14"/>
      <c r="I163" s="14"/>
      <c r="J163" s="14"/>
      <c r="K163" s="159"/>
      <c r="L163" s="159"/>
      <c r="M163" s="159"/>
      <c r="N163" s="159"/>
      <c r="O163" s="159"/>
      <c r="P163" s="159"/>
      <c r="Q163" s="159"/>
      <c r="R163" s="159"/>
      <c r="S163" s="159"/>
      <c r="T163" s="14"/>
      <c r="U163" s="14"/>
      <c r="V163" s="14"/>
      <c r="W163" s="14"/>
      <c r="X163" s="159"/>
      <c r="Y163" s="159"/>
      <c r="Z163" s="76"/>
      <c r="AA163" s="76"/>
      <c r="AB163" s="76"/>
      <c r="AC163" s="76"/>
      <c r="AD163" s="76"/>
      <c r="AE163" s="159"/>
      <c r="AF163" s="14"/>
      <c r="AG163" s="14"/>
      <c r="AH163" s="76"/>
      <c r="AI163" s="76"/>
      <c r="AJ163" s="76"/>
      <c r="AK163" s="159"/>
      <c r="AL163" s="76"/>
      <c r="AM163" s="14"/>
      <c r="AN163" s="14"/>
      <c r="AO163" s="14"/>
      <c r="AP163" s="14"/>
      <c r="AQ163" s="14"/>
      <c r="AR163" s="14"/>
      <c r="AS163" s="14"/>
      <c r="AT163" s="14"/>
    </row>
    <row r="164" spans="7:46">
      <c r="G164" s="14"/>
      <c r="H164" s="14"/>
      <c r="I164" s="14"/>
      <c r="J164" s="14"/>
      <c r="K164" s="159"/>
      <c r="L164" s="159"/>
      <c r="M164" s="159"/>
      <c r="N164" s="159"/>
      <c r="O164" s="159"/>
      <c r="P164" s="159"/>
      <c r="Q164" s="159"/>
      <c r="R164" s="159"/>
      <c r="S164" s="159"/>
      <c r="T164" s="14"/>
      <c r="U164" s="14"/>
      <c r="V164" s="14"/>
      <c r="W164" s="14"/>
      <c r="X164" s="159"/>
      <c r="Y164" s="159"/>
      <c r="Z164" s="76"/>
      <c r="AA164" s="76"/>
      <c r="AB164" s="76"/>
      <c r="AC164" s="76"/>
      <c r="AD164" s="76"/>
      <c r="AE164" s="159"/>
      <c r="AF164" s="14"/>
      <c r="AG164" s="14"/>
      <c r="AH164" s="76"/>
      <c r="AI164" s="76"/>
      <c r="AJ164" s="76"/>
      <c r="AK164" s="159"/>
      <c r="AL164" s="76"/>
      <c r="AM164" s="14"/>
      <c r="AN164" s="14"/>
      <c r="AO164" s="14"/>
      <c r="AP164" s="14"/>
      <c r="AQ164" s="14"/>
      <c r="AR164" s="14"/>
      <c r="AS164" s="14"/>
      <c r="AT164" s="14"/>
    </row>
    <row r="165" spans="7:46">
      <c r="G165" s="14"/>
      <c r="H165" s="14"/>
      <c r="I165" s="14"/>
      <c r="J165" s="14"/>
      <c r="K165" s="159"/>
      <c r="L165" s="159"/>
      <c r="M165" s="159"/>
      <c r="N165" s="159"/>
      <c r="O165" s="159"/>
      <c r="P165" s="159"/>
      <c r="Q165" s="159"/>
      <c r="R165" s="159"/>
      <c r="S165" s="159"/>
      <c r="T165" s="14"/>
      <c r="U165" s="14"/>
      <c r="V165" s="14"/>
      <c r="W165" s="14"/>
      <c r="X165" s="159"/>
      <c r="Y165" s="159"/>
      <c r="Z165" s="76"/>
      <c r="AA165" s="76"/>
      <c r="AB165" s="76"/>
      <c r="AC165" s="76"/>
      <c r="AD165" s="76"/>
      <c r="AE165" s="159"/>
      <c r="AF165" s="14"/>
      <c r="AG165" s="14"/>
      <c r="AH165" s="76"/>
      <c r="AI165" s="76"/>
      <c r="AJ165" s="76"/>
      <c r="AK165" s="159"/>
      <c r="AL165" s="76"/>
      <c r="AM165" s="14"/>
      <c r="AN165" s="14"/>
      <c r="AO165" s="14"/>
      <c r="AP165" s="14"/>
      <c r="AQ165" s="14"/>
      <c r="AR165" s="14"/>
      <c r="AS165" s="14"/>
      <c r="AT165" s="14"/>
    </row>
    <row r="166" spans="7:46">
      <c r="G166" s="14"/>
      <c r="H166" s="14"/>
      <c r="I166" s="14"/>
      <c r="J166" s="14"/>
      <c r="K166" s="159"/>
      <c r="L166" s="159"/>
      <c r="M166" s="159"/>
      <c r="N166" s="159"/>
      <c r="O166" s="159"/>
      <c r="P166" s="159"/>
      <c r="Q166" s="159"/>
      <c r="R166" s="159"/>
      <c r="S166" s="159"/>
      <c r="T166" s="14"/>
      <c r="U166" s="14"/>
      <c r="V166" s="14"/>
      <c r="W166" s="14"/>
      <c r="X166" s="159"/>
      <c r="Y166" s="159"/>
      <c r="Z166" s="76"/>
      <c r="AA166" s="76"/>
      <c r="AB166" s="76"/>
      <c r="AC166" s="76"/>
      <c r="AD166" s="76"/>
      <c r="AE166" s="159"/>
      <c r="AF166" s="14"/>
      <c r="AG166" s="14"/>
      <c r="AH166" s="76"/>
      <c r="AI166" s="76"/>
      <c r="AJ166" s="76"/>
      <c r="AK166" s="159"/>
      <c r="AL166" s="76"/>
      <c r="AM166" s="14"/>
      <c r="AN166" s="14"/>
      <c r="AO166" s="14"/>
      <c r="AP166" s="14"/>
      <c r="AQ166" s="14"/>
      <c r="AR166" s="14"/>
      <c r="AS166" s="14"/>
      <c r="AT166" s="14"/>
    </row>
    <row r="167" spans="7:46">
      <c r="G167" s="14"/>
      <c r="H167" s="14"/>
      <c r="I167" s="14"/>
      <c r="J167" s="14"/>
      <c r="K167" s="159"/>
      <c r="L167" s="159"/>
      <c r="M167" s="159"/>
      <c r="N167" s="159"/>
      <c r="O167" s="159"/>
      <c r="P167" s="159"/>
      <c r="Q167" s="159"/>
      <c r="R167" s="159"/>
      <c r="S167" s="159"/>
      <c r="T167" s="14"/>
      <c r="U167" s="14"/>
      <c r="V167" s="14"/>
      <c r="W167" s="14"/>
      <c r="X167" s="159"/>
      <c r="Y167" s="159"/>
      <c r="Z167" s="76"/>
      <c r="AA167" s="76"/>
      <c r="AB167" s="76"/>
      <c r="AC167" s="76"/>
      <c r="AD167" s="76"/>
      <c r="AE167" s="159"/>
      <c r="AF167" s="14"/>
      <c r="AG167" s="14"/>
      <c r="AH167" s="76"/>
      <c r="AI167" s="76"/>
      <c r="AJ167" s="76"/>
      <c r="AK167" s="159"/>
      <c r="AL167" s="76"/>
      <c r="AM167" s="14"/>
      <c r="AN167" s="14"/>
      <c r="AO167" s="14"/>
      <c r="AP167" s="14"/>
      <c r="AQ167" s="14"/>
      <c r="AR167" s="14"/>
      <c r="AS167" s="14"/>
      <c r="AT167" s="14"/>
    </row>
    <row r="168" spans="7:46">
      <c r="G168" s="14"/>
      <c r="H168" s="14"/>
      <c r="I168" s="14"/>
      <c r="J168" s="14"/>
      <c r="K168" s="159"/>
      <c r="L168" s="159"/>
      <c r="M168" s="159"/>
      <c r="N168" s="159"/>
      <c r="O168" s="159"/>
      <c r="P168" s="159"/>
      <c r="Q168" s="159"/>
      <c r="R168" s="159"/>
      <c r="S168" s="159"/>
      <c r="T168" s="14"/>
      <c r="U168" s="14"/>
      <c r="V168" s="14"/>
      <c r="W168" s="14"/>
      <c r="X168" s="159"/>
      <c r="Y168" s="159"/>
      <c r="Z168" s="76"/>
      <c r="AA168" s="76"/>
      <c r="AB168" s="76"/>
      <c r="AC168" s="76"/>
      <c r="AD168" s="76"/>
      <c r="AE168" s="159"/>
      <c r="AF168" s="14"/>
      <c r="AG168" s="14"/>
      <c r="AH168" s="76"/>
      <c r="AI168" s="76"/>
      <c r="AJ168" s="76"/>
      <c r="AK168" s="159"/>
      <c r="AL168" s="76"/>
      <c r="AM168" s="14"/>
      <c r="AN168" s="14"/>
      <c r="AO168" s="14"/>
      <c r="AP168" s="14"/>
      <c r="AQ168" s="14"/>
      <c r="AR168" s="14"/>
      <c r="AS168" s="14"/>
      <c r="AT168" s="14"/>
    </row>
    <row r="169" spans="7:46">
      <c r="G169" s="14"/>
      <c r="H169" s="14"/>
      <c r="I169" s="14"/>
      <c r="J169" s="14"/>
      <c r="K169" s="159"/>
      <c r="L169" s="159"/>
      <c r="M169" s="159"/>
      <c r="N169" s="159"/>
      <c r="O169" s="159"/>
      <c r="P169" s="159"/>
      <c r="Q169" s="159"/>
      <c r="R169" s="159"/>
      <c r="S169" s="159"/>
      <c r="T169" s="14"/>
      <c r="U169" s="14"/>
      <c r="V169" s="14"/>
      <c r="W169" s="14"/>
      <c r="X169" s="159"/>
      <c r="Y169" s="159"/>
      <c r="Z169" s="76"/>
      <c r="AA169" s="76"/>
      <c r="AB169" s="76"/>
      <c r="AC169" s="76"/>
      <c r="AD169" s="76"/>
      <c r="AE169" s="159"/>
      <c r="AF169" s="14"/>
      <c r="AG169" s="14"/>
      <c r="AH169" s="76"/>
      <c r="AI169" s="76"/>
      <c r="AJ169" s="76"/>
      <c r="AK169" s="159"/>
      <c r="AL169" s="76"/>
      <c r="AM169" s="14"/>
      <c r="AN169" s="14"/>
      <c r="AO169" s="14"/>
      <c r="AP169" s="14"/>
      <c r="AQ169" s="14"/>
      <c r="AR169" s="14"/>
      <c r="AS169" s="14"/>
      <c r="AT169" s="14"/>
    </row>
    <row r="170" spans="7:46">
      <c r="G170" s="14"/>
      <c r="H170" s="14"/>
      <c r="I170" s="14"/>
      <c r="J170" s="14"/>
      <c r="K170" s="159"/>
      <c r="L170" s="159"/>
      <c r="M170" s="159"/>
      <c r="N170" s="159"/>
      <c r="O170" s="159"/>
      <c r="P170" s="159"/>
      <c r="Q170" s="159"/>
      <c r="R170" s="159"/>
      <c r="S170" s="159"/>
      <c r="T170" s="14"/>
      <c r="U170" s="14"/>
      <c r="V170" s="14"/>
      <c r="W170" s="14"/>
      <c r="X170" s="159"/>
      <c r="Y170" s="159"/>
      <c r="Z170" s="76"/>
      <c r="AA170" s="76"/>
      <c r="AB170" s="76"/>
      <c r="AC170" s="76"/>
      <c r="AD170" s="76"/>
      <c r="AE170" s="159"/>
      <c r="AF170" s="14"/>
      <c r="AG170" s="14"/>
      <c r="AH170" s="76"/>
      <c r="AI170" s="76"/>
      <c r="AJ170" s="76"/>
      <c r="AK170" s="159"/>
      <c r="AL170" s="76"/>
      <c r="AM170" s="14"/>
      <c r="AN170" s="14"/>
      <c r="AO170" s="14"/>
      <c r="AP170" s="14"/>
      <c r="AQ170" s="14"/>
      <c r="AR170" s="14"/>
      <c r="AS170" s="14"/>
      <c r="AT170" s="14"/>
    </row>
    <row r="171" spans="7:46">
      <c r="G171" s="14"/>
      <c r="H171" s="14"/>
      <c r="I171" s="14"/>
      <c r="J171" s="14"/>
      <c r="K171" s="159"/>
      <c r="L171" s="159"/>
      <c r="M171" s="159"/>
      <c r="N171" s="159"/>
      <c r="O171" s="159"/>
      <c r="P171" s="159"/>
      <c r="Q171" s="159"/>
      <c r="R171" s="159"/>
      <c r="S171" s="159"/>
      <c r="T171" s="14"/>
      <c r="U171" s="14"/>
      <c r="V171" s="14"/>
      <c r="W171" s="14"/>
      <c r="X171" s="159"/>
      <c r="Y171" s="159"/>
      <c r="Z171" s="76"/>
      <c r="AA171" s="76"/>
      <c r="AB171" s="76"/>
      <c r="AC171" s="76"/>
      <c r="AD171" s="76"/>
      <c r="AE171" s="159"/>
      <c r="AF171" s="14"/>
      <c r="AG171" s="14"/>
      <c r="AH171" s="76"/>
      <c r="AI171" s="76"/>
      <c r="AJ171" s="76"/>
      <c r="AK171" s="159"/>
      <c r="AL171" s="76"/>
      <c r="AM171" s="14"/>
      <c r="AN171" s="14"/>
      <c r="AO171" s="14"/>
      <c r="AP171" s="14"/>
      <c r="AQ171" s="14"/>
      <c r="AR171" s="14"/>
      <c r="AS171" s="14"/>
      <c r="AT171" s="14"/>
    </row>
    <row r="172" spans="7:46">
      <c r="G172" s="14"/>
      <c r="H172" s="14"/>
      <c r="I172" s="14"/>
      <c r="J172" s="14"/>
      <c r="K172" s="159"/>
      <c r="L172" s="159"/>
      <c r="M172" s="159"/>
      <c r="N172" s="159"/>
      <c r="O172" s="159"/>
      <c r="P172" s="159"/>
      <c r="Q172" s="159"/>
      <c r="R172" s="159"/>
      <c r="S172" s="159"/>
      <c r="T172" s="14"/>
      <c r="U172" s="14"/>
      <c r="V172" s="14"/>
      <c r="W172" s="14"/>
      <c r="X172" s="159"/>
      <c r="Y172" s="159"/>
      <c r="Z172" s="76"/>
      <c r="AA172" s="76"/>
      <c r="AB172" s="76"/>
      <c r="AC172" s="76"/>
      <c r="AD172" s="76"/>
      <c r="AE172" s="159"/>
      <c r="AF172" s="14"/>
      <c r="AG172" s="14"/>
      <c r="AH172" s="76"/>
      <c r="AI172" s="76"/>
      <c r="AJ172" s="76"/>
      <c r="AK172" s="159"/>
      <c r="AL172" s="76"/>
      <c r="AM172" s="14"/>
      <c r="AN172" s="14"/>
      <c r="AO172" s="14"/>
      <c r="AP172" s="14"/>
      <c r="AQ172" s="14"/>
      <c r="AR172" s="14"/>
      <c r="AS172" s="14"/>
      <c r="AT172" s="14"/>
    </row>
    <row r="173" spans="7:46">
      <c r="G173" s="14"/>
      <c r="H173" s="14"/>
      <c r="I173" s="14"/>
      <c r="J173" s="14"/>
      <c r="K173" s="159"/>
      <c r="L173" s="159"/>
      <c r="M173" s="159"/>
      <c r="N173" s="159"/>
      <c r="O173" s="159"/>
      <c r="P173" s="159"/>
      <c r="Q173" s="159"/>
      <c r="R173" s="159"/>
      <c r="S173" s="159"/>
      <c r="T173" s="14"/>
      <c r="U173" s="14"/>
      <c r="V173" s="14"/>
      <c r="W173" s="14"/>
      <c r="X173" s="159"/>
      <c r="Y173" s="159"/>
      <c r="Z173" s="76"/>
      <c r="AA173" s="76"/>
      <c r="AB173" s="76"/>
      <c r="AC173" s="76"/>
      <c r="AD173" s="76"/>
      <c r="AE173" s="159"/>
      <c r="AF173" s="14"/>
      <c r="AG173" s="14"/>
      <c r="AH173" s="76"/>
      <c r="AI173" s="76"/>
      <c r="AJ173" s="76"/>
      <c r="AK173" s="159"/>
      <c r="AL173" s="76"/>
      <c r="AM173" s="14"/>
      <c r="AN173" s="14"/>
      <c r="AO173" s="14"/>
      <c r="AP173" s="14"/>
      <c r="AQ173" s="14"/>
      <c r="AR173" s="14"/>
      <c r="AS173" s="14"/>
      <c r="AT173" s="14"/>
    </row>
    <row r="174" spans="7:46">
      <c r="G174" s="14"/>
      <c r="H174" s="14"/>
      <c r="I174" s="14"/>
      <c r="J174" s="14"/>
      <c r="K174" s="159"/>
      <c r="L174" s="159"/>
      <c r="M174" s="159"/>
      <c r="N174" s="159"/>
      <c r="O174" s="159"/>
      <c r="P174" s="159"/>
      <c r="Q174" s="159"/>
      <c r="R174" s="159"/>
      <c r="S174" s="159"/>
      <c r="T174" s="14"/>
      <c r="U174" s="14"/>
      <c r="V174" s="14"/>
      <c r="W174" s="14"/>
      <c r="X174" s="159"/>
      <c r="Y174" s="159"/>
      <c r="Z174" s="76"/>
      <c r="AA174" s="76"/>
      <c r="AB174" s="76"/>
      <c r="AC174" s="76"/>
      <c r="AD174" s="76"/>
      <c r="AE174" s="159"/>
      <c r="AF174" s="14"/>
      <c r="AG174" s="14"/>
      <c r="AH174" s="76"/>
      <c r="AI174" s="76"/>
      <c r="AJ174" s="76"/>
      <c r="AK174" s="159"/>
      <c r="AL174" s="76"/>
      <c r="AM174" s="14"/>
      <c r="AN174" s="14"/>
      <c r="AO174" s="14"/>
      <c r="AP174" s="14"/>
      <c r="AQ174" s="14"/>
      <c r="AR174" s="14"/>
      <c r="AS174" s="14"/>
      <c r="AT174" s="14"/>
    </row>
    <row r="175" spans="7:46">
      <c r="G175" s="14"/>
      <c r="H175" s="14"/>
      <c r="I175" s="14"/>
      <c r="J175" s="14"/>
      <c r="K175" s="159"/>
      <c r="L175" s="159"/>
      <c r="M175" s="159"/>
      <c r="N175" s="159"/>
      <c r="O175" s="159"/>
      <c r="P175" s="159"/>
      <c r="Q175" s="159"/>
      <c r="R175" s="159"/>
      <c r="S175" s="159"/>
      <c r="T175" s="14"/>
      <c r="U175" s="14"/>
      <c r="V175" s="14"/>
      <c r="W175" s="14"/>
      <c r="X175" s="159"/>
      <c r="Y175" s="159"/>
      <c r="Z175" s="76"/>
      <c r="AA175" s="76"/>
      <c r="AB175" s="76"/>
      <c r="AC175" s="76"/>
      <c r="AD175" s="76"/>
      <c r="AE175" s="159"/>
      <c r="AF175" s="14"/>
      <c r="AG175" s="14"/>
      <c r="AH175" s="76"/>
      <c r="AI175" s="76"/>
      <c r="AJ175" s="76"/>
      <c r="AK175" s="159"/>
      <c r="AL175" s="76"/>
      <c r="AM175" s="14"/>
      <c r="AN175" s="14"/>
      <c r="AO175" s="14"/>
      <c r="AP175" s="14"/>
      <c r="AQ175" s="14"/>
      <c r="AR175" s="14"/>
      <c r="AS175" s="14"/>
      <c r="AT175" s="14"/>
    </row>
    <row r="176" spans="7:46">
      <c r="G176" s="14"/>
      <c r="H176" s="14"/>
      <c r="I176" s="14"/>
      <c r="J176" s="14"/>
      <c r="K176" s="159"/>
      <c r="L176" s="159"/>
      <c r="M176" s="159"/>
      <c r="N176" s="159"/>
      <c r="O176" s="159"/>
      <c r="P176" s="159"/>
      <c r="Q176" s="159"/>
      <c r="R176" s="159"/>
      <c r="S176" s="159"/>
      <c r="T176" s="14"/>
      <c r="U176" s="14"/>
      <c r="V176" s="14"/>
      <c r="W176" s="14"/>
      <c r="X176" s="159"/>
      <c r="Y176" s="159"/>
      <c r="Z176" s="76"/>
      <c r="AA176" s="76"/>
      <c r="AB176" s="76"/>
      <c r="AC176" s="76"/>
      <c r="AD176" s="76"/>
      <c r="AE176" s="159"/>
      <c r="AF176" s="14"/>
      <c r="AG176" s="14"/>
      <c r="AH176" s="76"/>
      <c r="AI176" s="76"/>
      <c r="AJ176" s="76"/>
      <c r="AK176" s="159"/>
      <c r="AL176" s="76"/>
      <c r="AM176" s="14"/>
      <c r="AN176" s="14"/>
      <c r="AO176" s="14"/>
      <c r="AP176" s="14"/>
      <c r="AQ176" s="14"/>
      <c r="AR176" s="14"/>
      <c r="AS176" s="14"/>
      <c r="AT176" s="14"/>
    </row>
    <row r="177" spans="7:46">
      <c r="G177" s="14"/>
      <c r="H177" s="14"/>
      <c r="I177" s="14"/>
      <c r="J177" s="14"/>
      <c r="K177" s="159"/>
      <c r="L177" s="159"/>
      <c r="M177" s="159"/>
      <c r="N177" s="159"/>
      <c r="O177" s="159"/>
      <c r="P177" s="159"/>
      <c r="Q177" s="159"/>
      <c r="R177" s="159"/>
      <c r="S177" s="159"/>
      <c r="T177" s="14"/>
      <c r="U177" s="14"/>
      <c r="V177" s="14"/>
      <c r="W177" s="14"/>
      <c r="X177" s="159"/>
      <c r="Y177" s="159"/>
      <c r="Z177" s="76"/>
      <c r="AA177" s="76"/>
      <c r="AB177" s="76"/>
      <c r="AC177" s="76"/>
      <c r="AD177" s="76"/>
      <c r="AE177" s="159"/>
      <c r="AF177" s="14"/>
      <c r="AG177" s="14"/>
      <c r="AH177" s="76"/>
      <c r="AI177" s="76"/>
      <c r="AJ177" s="76"/>
      <c r="AK177" s="159"/>
      <c r="AL177" s="76"/>
      <c r="AM177" s="14"/>
      <c r="AN177" s="14"/>
      <c r="AO177" s="14"/>
      <c r="AP177" s="14"/>
      <c r="AQ177" s="14"/>
      <c r="AR177" s="14"/>
      <c r="AS177" s="14"/>
      <c r="AT177" s="14"/>
    </row>
    <row r="178" spans="7:46">
      <c r="G178" s="14"/>
      <c r="H178" s="14"/>
      <c r="I178" s="14"/>
      <c r="J178" s="14"/>
      <c r="K178" s="159"/>
      <c r="L178" s="159"/>
      <c r="M178" s="159"/>
      <c r="N178" s="159"/>
      <c r="O178" s="159"/>
      <c r="P178" s="159"/>
      <c r="Q178" s="159"/>
      <c r="R178" s="159"/>
      <c r="S178" s="159"/>
      <c r="T178" s="14"/>
      <c r="U178" s="14"/>
      <c r="V178" s="14"/>
      <c r="W178" s="14"/>
      <c r="X178" s="159"/>
      <c r="Y178" s="159"/>
      <c r="Z178" s="76"/>
      <c r="AA178" s="76"/>
      <c r="AB178" s="76"/>
      <c r="AC178" s="76"/>
      <c r="AD178" s="76"/>
      <c r="AE178" s="159"/>
      <c r="AF178" s="14"/>
      <c r="AG178" s="14"/>
      <c r="AH178" s="76"/>
      <c r="AI178" s="76"/>
      <c r="AJ178" s="76"/>
      <c r="AK178" s="159"/>
      <c r="AL178" s="76"/>
      <c r="AM178" s="14"/>
      <c r="AN178" s="14"/>
      <c r="AO178" s="14"/>
      <c r="AP178" s="14"/>
      <c r="AQ178" s="14"/>
      <c r="AR178" s="14"/>
      <c r="AS178" s="14"/>
      <c r="AT178" s="14"/>
    </row>
    <row r="179" spans="7:46">
      <c r="G179" s="14"/>
      <c r="H179" s="14"/>
      <c r="I179" s="14"/>
      <c r="J179" s="14"/>
      <c r="K179" s="159"/>
      <c r="L179" s="159"/>
      <c r="M179" s="159"/>
      <c r="N179" s="159"/>
      <c r="O179" s="159"/>
      <c r="P179" s="159"/>
      <c r="Q179" s="159"/>
      <c r="R179" s="159"/>
      <c r="S179" s="159"/>
      <c r="T179" s="14"/>
      <c r="U179" s="14"/>
      <c r="V179" s="14"/>
      <c r="W179" s="14"/>
      <c r="X179" s="159"/>
      <c r="Y179" s="159"/>
      <c r="Z179" s="76"/>
      <c r="AA179" s="76"/>
      <c r="AB179" s="76"/>
      <c r="AC179" s="76"/>
      <c r="AD179" s="76"/>
      <c r="AE179" s="159"/>
      <c r="AF179" s="14"/>
      <c r="AG179" s="14"/>
      <c r="AH179" s="76"/>
      <c r="AI179" s="76"/>
      <c r="AJ179" s="76"/>
      <c r="AK179" s="159"/>
      <c r="AL179" s="76"/>
      <c r="AM179" s="14"/>
      <c r="AN179" s="14"/>
      <c r="AO179" s="14"/>
      <c r="AP179" s="14"/>
      <c r="AQ179" s="14"/>
      <c r="AR179" s="14"/>
      <c r="AS179" s="14"/>
      <c r="AT179" s="14"/>
    </row>
    <row r="180" spans="7:46">
      <c r="G180" s="14"/>
      <c r="H180" s="14"/>
      <c r="I180" s="14"/>
      <c r="J180" s="14"/>
      <c r="K180" s="159"/>
      <c r="L180" s="159"/>
      <c r="M180" s="159"/>
      <c r="N180" s="159"/>
      <c r="O180" s="159"/>
      <c r="P180" s="159"/>
      <c r="Q180" s="159"/>
      <c r="R180" s="159"/>
      <c r="S180" s="159"/>
      <c r="T180" s="14"/>
      <c r="U180" s="14"/>
      <c r="V180" s="14"/>
      <c r="W180" s="14"/>
      <c r="X180" s="159"/>
      <c r="Y180" s="159"/>
      <c r="Z180" s="76"/>
      <c r="AA180" s="76"/>
      <c r="AB180" s="76"/>
      <c r="AC180" s="76"/>
      <c r="AD180" s="76"/>
      <c r="AE180" s="159"/>
      <c r="AF180" s="14"/>
      <c r="AG180" s="14"/>
      <c r="AH180" s="76"/>
      <c r="AI180" s="76"/>
      <c r="AJ180" s="76"/>
      <c r="AK180" s="159"/>
      <c r="AL180" s="76"/>
      <c r="AM180" s="14"/>
      <c r="AN180" s="14"/>
      <c r="AO180" s="14"/>
      <c r="AP180" s="14"/>
      <c r="AQ180" s="14"/>
      <c r="AR180" s="14"/>
      <c r="AS180" s="14"/>
      <c r="AT180" s="14"/>
    </row>
    <row r="181" spans="7:46">
      <c r="G181" s="14"/>
      <c r="H181" s="14"/>
      <c r="I181" s="14"/>
      <c r="J181" s="14"/>
      <c r="K181" s="159"/>
      <c r="L181" s="159"/>
      <c r="M181" s="159"/>
      <c r="N181" s="159"/>
      <c r="O181" s="159"/>
      <c r="P181" s="159"/>
      <c r="Q181" s="159"/>
      <c r="R181" s="159"/>
      <c r="S181" s="159"/>
      <c r="T181" s="14"/>
      <c r="U181" s="14"/>
      <c r="V181" s="14"/>
      <c r="W181" s="14"/>
      <c r="X181" s="159"/>
      <c r="Y181" s="159"/>
      <c r="Z181" s="76"/>
      <c r="AA181" s="76"/>
      <c r="AB181" s="76"/>
      <c r="AC181" s="76"/>
      <c r="AD181" s="76"/>
      <c r="AE181" s="159"/>
      <c r="AF181" s="14"/>
      <c r="AG181" s="14"/>
      <c r="AH181" s="76"/>
      <c r="AI181" s="76"/>
      <c r="AJ181" s="76"/>
      <c r="AK181" s="159"/>
      <c r="AL181" s="76"/>
      <c r="AM181" s="14"/>
      <c r="AN181" s="14"/>
      <c r="AO181" s="14"/>
      <c r="AP181" s="14"/>
      <c r="AQ181" s="14"/>
      <c r="AR181" s="14"/>
      <c r="AS181" s="14"/>
      <c r="AT181" s="14"/>
    </row>
    <row r="182" spans="7:46">
      <c r="G182" s="14"/>
      <c r="H182" s="14"/>
      <c r="I182" s="14"/>
      <c r="J182" s="14"/>
      <c r="K182" s="159"/>
      <c r="L182" s="159"/>
      <c r="M182" s="159"/>
      <c r="N182" s="159"/>
      <c r="O182" s="159"/>
      <c r="P182" s="159"/>
      <c r="Q182" s="159"/>
      <c r="R182" s="159"/>
      <c r="S182" s="159"/>
      <c r="T182" s="14"/>
      <c r="U182" s="14"/>
      <c r="V182" s="14"/>
      <c r="W182" s="14"/>
      <c r="X182" s="159"/>
      <c r="Y182" s="159"/>
      <c r="Z182" s="76"/>
      <c r="AA182" s="76"/>
      <c r="AB182" s="76"/>
      <c r="AC182" s="76"/>
      <c r="AD182" s="76"/>
      <c r="AE182" s="159"/>
      <c r="AF182" s="14"/>
      <c r="AG182" s="14"/>
      <c r="AH182" s="76"/>
      <c r="AI182" s="76"/>
      <c r="AJ182" s="76"/>
      <c r="AK182" s="159"/>
      <c r="AL182" s="76"/>
      <c r="AM182" s="14"/>
      <c r="AN182" s="14"/>
      <c r="AO182" s="14"/>
      <c r="AP182" s="14"/>
      <c r="AQ182" s="14"/>
      <c r="AR182" s="14"/>
      <c r="AS182" s="14"/>
      <c r="AT182" s="14"/>
    </row>
    <row r="183" spans="7:46">
      <c r="G183" s="14"/>
      <c r="H183" s="14"/>
      <c r="I183" s="14"/>
      <c r="J183" s="14"/>
      <c r="K183" s="159"/>
      <c r="L183" s="159"/>
      <c r="M183" s="159"/>
      <c r="N183" s="159"/>
      <c r="O183" s="159"/>
      <c r="P183" s="159"/>
      <c r="Q183" s="159"/>
      <c r="R183" s="159"/>
      <c r="S183" s="159"/>
      <c r="T183" s="14"/>
      <c r="U183" s="14"/>
      <c r="V183" s="14"/>
      <c r="W183" s="14"/>
      <c r="X183" s="159"/>
      <c r="Y183" s="159"/>
      <c r="Z183" s="76"/>
      <c r="AA183" s="76"/>
      <c r="AB183" s="76"/>
      <c r="AC183" s="76"/>
      <c r="AD183" s="76"/>
      <c r="AE183" s="159"/>
      <c r="AF183" s="14"/>
      <c r="AG183" s="14"/>
      <c r="AH183" s="76"/>
      <c r="AI183" s="76"/>
      <c r="AJ183" s="76"/>
      <c r="AK183" s="159"/>
      <c r="AL183" s="76"/>
      <c r="AM183" s="14"/>
      <c r="AN183" s="14"/>
      <c r="AO183" s="14"/>
      <c r="AP183" s="14"/>
      <c r="AQ183" s="14"/>
      <c r="AR183" s="14"/>
      <c r="AS183" s="14"/>
      <c r="AT183" s="14"/>
    </row>
    <row r="184" spans="7:46">
      <c r="G184" s="14"/>
      <c r="H184" s="14"/>
      <c r="I184" s="14"/>
      <c r="J184" s="14"/>
      <c r="K184" s="159"/>
      <c r="L184" s="159"/>
      <c r="M184" s="159"/>
      <c r="N184" s="159"/>
      <c r="O184" s="159"/>
      <c r="P184" s="159"/>
      <c r="Q184" s="159"/>
      <c r="R184" s="159"/>
      <c r="S184" s="159"/>
      <c r="T184" s="14"/>
      <c r="U184" s="14"/>
      <c r="V184" s="14"/>
      <c r="W184" s="14"/>
      <c r="X184" s="159"/>
      <c r="Y184" s="159"/>
      <c r="Z184" s="76"/>
      <c r="AA184" s="76"/>
      <c r="AB184" s="76"/>
      <c r="AC184" s="76"/>
      <c r="AD184" s="76"/>
      <c r="AE184" s="159"/>
      <c r="AF184" s="14"/>
      <c r="AG184" s="14"/>
      <c r="AH184" s="76"/>
      <c r="AI184" s="76"/>
      <c r="AJ184" s="76"/>
      <c r="AK184" s="159"/>
      <c r="AL184" s="76"/>
      <c r="AM184" s="14"/>
      <c r="AN184" s="14"/>
      <c r="AO184" s="14"/>
      <c r="AP184" s="14"/>
      <c r="AQ184" s="14"/>
      <c r="AR184" s="14"/>
      <c r="AS184" s="14"/>
      <c r="AT184" s="14"/>
    </row>
    <row r="185" spans="7:46">
      <c r="G185" s="14"/>
      <c r="H185" s="14"/>
      <c r="I185" s="14"/>
      <c r="J185" s="14"/>
      <c r="K185" s="159"/>
      <c r="L185" s="159"/>
      <c r="M185" s="159"/>
      <c r="N185" s="159"/>
      <c r="O185" s="159"/>
      <c r="P185" s="159"/>
      <c r="Q185" s="159"/>
      <c r="R185" s="159"/>
      <c r="S185" s="159"/>
      <c r="T185" s="14"/>
      <c r="U185" s="14"/>
      <c r="V185" s="14"/>
      <c r="W185" s="14"/>
      <c r="X185" s="159"/>
      <c r="Y185" s="159"/>
      <c r="Z185" s="76"/>
      <c r="AA185" s="76"/>
      <c r="AB185" s="76"/>
      <c r="AC185" s="76"/>
      <c r="AD185" s="76"/>
      <c r="AE185" s="159"/>
      <c r="AF185" s="14"/>
      <c r="AG185" s="14"/>
      <c r="AH185" s="76"/>
      <c r="AI185" s="76"/>
      <c r="AJ185" s="76"/>
      <c r="AK185" s="159"/>
      <c r="AL185" s="76"/>
      <c r="AM185" s="14"/>
      <c r="AN185" s="14"/>
      <c r="AO185" s="14"/>
      <c r="AP185" s="14"/>
      <c r="AQ185" s="14"/>
      <c r="AR185" s="14"/>
      <c r="AS185" s="14"/>
      <c r="AT185" s="14"/>
    </row>
    <row r="186" spans="7:46">
      <c r="G186" s="14"/>
      <c r="H186" s="14"/>
      <c r="I186" s="14"/>
      <c r="J186" s="14"/>
      <c r="K186" s="159"/>
      <c r="L186" s="159"/>
      <c r="M186" s="159"/>
      <c r="N186" s="159"/>
      <c r="O186" s="159"/>
      <c r="P186" s="159"/>
      <c r="Q186" s="159"/>
      <c r="R186" s="159"/>
      <c r="S186" s="159"/>
      <c r="T186" s="14"/>
      <c r="U186" s="14"/>
      <c r="V186" s="14"/>
      <c r="W186" s="14"/>
      <c r="X186" s="159"/>
      <c r="Y186" s="159"/>
      <c r="Z186" s="76"/>
      <c r="AA186" s="76"/>
      <c r="AB186" s="76"/>
      <c r="AC186" s="76"/>
      <c r="AD186" s="76"/>
      <c r="AE186" s="159"/>
      <c r="AF186" s="14"/>
      <c r="AG186" s="14"/>
      <c r="AH186" s="76"/>
      <c r="AI186" s="76"/>
      <c r="AJ186" s="76"/>
      <c r="AK186" s="159"/>
      <c r="AL186" s="76"/>
      <c r="AM186" s="14"/>
      <c r="AN186" s="14"/>
      <c r="AO186" s="14"/>
      <c r="AP186" s="14"/>
      <c r="AQ186" s="14"/>
      <c r="AR186" s="14"/>
      <c r="AS186" s="14"/>
      <c r="AT186" s="14"/>
    </row>
    <row r="187" spans="7:46">
      <c r="G187" s="14"/>
      <c r="H187" s="14"/>
      <c r="I187" s="14"/>
      <c r="J187" s="14"/>
      <c r="K187" s="159"/>
      <c r="L187" s="159"/>
      <c r="M187" s="159"/>
      <c r="N187" s="159"/>
      <c r="O187" s="159"/>
      <c r="P187" s="159"/>
      <c r="Q187" s="159"/>
      <c r="R187" s="159"/>
      <c r="S187" s="159"/>
      <c r="T187" s="14"/>
      <c r="U187" s="14"/>
      <c r="V187" s="14"/>
      <c r="W187" s="14"/>
      <c r="X187" s="159"/>
      <c r="Y187" s="159"/>
      <c r="Z187" s="76"/>
      <c r="AA187" s="76"/>
      <c r="AB187" s="76"/>
      <c r="AC187" s="76"/>
      <c r="AD187" s="76"/>
      <c r="AE187" s="159"/>
      <c r="AF187" s="14"/>
      <c r="AG187" s="14"/>
      <c r="AH187" s="76"/>
      <c r="AI187" s="76"/>
      <c r="AJ187" s="76"/>
      <c r="AK187" s="159"/>
      <c r="AL187" s="76"/>
      <c r="AM187" s="14"/>
      <c r="AN187" s="14"/>
      <c r="AO187" s="14"/>
      <c r="AP187" s="14"/>
      <c r="AQ187" s="14"/>
      <c r="AR187" s="14"/>
      <c r="AS187" s="14"/>
      <c r="AT187" s="14"/>
    </row>
    <row r="188" spans="7:46">
      <c r="G188" s="14"/>
      <c r="H188" s="14"/>
      <c r="I188" s="14"/>
      <c r="J188" s="14"/>
      <c r="K188" s="159"/>
      <c r="L188" s="159"/>
      <c r="M188" s="159"/>
      <c r="N188" s="159"/>
      <c r="O188" s="159"/>
      <c r="P188" s="159"/>
      <c r="Q188" s="159"/>
      <c r="R188" s="159"/>
      <c r="S188" s="159"/>
      <c r="T188" s="14"/>
      <c r="U188" s="14"/>
      <c r="V188" s="14"/>
      <c r="W188" s="14"/>
      <c r="X188" s="159"/>
      <c r="Y188" s="159"/>
      <c r="Z188" s="76"/>
      <c r="AA188" s="76"/>
      <c r="AB188" s="76"/>
      <c r="AC188" s="76"/>
      <c r="AD188" s="76"/>
      <c r="AE188" s="159"/>
      <c r="AF188" s="14"/>
      <c r="AG188" s="14"/>
      <c r="AH188" s="76"/>
      <c r="AI188" s="76"/>
      <c r="AJ188" s="76"/>
      <c r="AK188" s="159"/>
      <c r="AL188" s="76"/>
      <c r="AM188" s="14"/>
      <c r="AN188" s="14"/>
      <c r="AO188" s="14"/>
      <c r="AP188" s="14"/>
      <c r="AQ188" s="14"/>
      <c r="AR188" s="14"/>
      <c r="AS188" s="14"/>
      <c r="AT188" s="14"/>
    </row>
    <row r="189" spans="7:46">
      <c r="G189" s="14"/>
      <c r="H189" s="14"/>
      <c r="I189" s="14"/>
      <c r="J189" s="14"/>
      <c r="K189" s="159"/>
      <c r="L189" s="159"/>
      <c r="M189" s="159"/>
      <c r="N189" s="159"/>
      <c r="O189" s="159"/>
      <c r="P189" s="159"/>
      <c r="Q189" s="159"/>
      <c r="R189" s="159"/>
      <c r="S189" s="159"/>
      <c r="T189" s="14"/>
      <c r="U189" s="14"/>
      <c r="V189" s="14"/>
      <c r="W189" s="14"/>
      <c r="X189" s="159"/>
      <c r="Y189" s="159"/>
      <c r="Z189" s="76"/>
      <c r="AA189" s="76"/>
      <c r="AB189" s="76"/>
      <c r="AC189" s="76"/>
      <c r="AD189" s="76"/>
      <c r="AE189" s="159"/>
      <c r="AF189" s="14"/>
      <c r="AG189" s="14"/>
      <c r="AH189" s="76"/>
      <c r="AI189" s="76"/>
      <c r="AJ189" s="76"/>
      <c r="AK189" s="159"/>
      <c r="AL189" s="76"/>
      <c r="AM189" s="14"/>
      <c r="AN189" s="14"/>
      <c r="AO189" s="14"/>
      <c r="AP189" s="14"/>
      <c r="AQ189" s="14"/>
      <c r="AR189" s="14"/>
      <c r="AS189" s="14"/>
      <c r="AT189" s="14"/>
    </row>
    <row r="190" spans="7:46">
      <c r="G190" s="14"/>
      <c r="H190" s="14"/>
      <c r="I190" s="14"/>
      <c r="J190" s="14"/>
      <c r="K190" s="159"/>
      <c r="L190" s="159"/>
      <c r="M190" s="159"/>
      <c r="N190" s="159"/>
      <c r="O190" s="159"/>
      <c r="P190" s="159"/>
      <c r="Q190" s="159"/>
      <c r="R190" s="159"/>
      <c r="S190" s="159"/>
      <c r="T190" s="14"/>
      <c r="U190" s="14"/>
      <c r="V190" s="14"/>
      <c r="W190" s="14"/>
      <c r="X190" s="159"/>
      <c r="Y190" s="159"/>
      <c r="Z190" s="76"/>
      <c r="AA190" s="76"/>
      <c r="AB190" s="76"/>
      <c r="AC190" s="76"/>
      <c r="AD190" s="76"/>
      <c r="AE190" s="159"/>
      <c r="AF190" s="14"/>
      <c r="AG190" s="14"/>
      <c r="AH190" s="76"/>
      <c r="AI190" s="76"/>
      <c r="AJ190" s="76"/>
      <c r="AK190" s="159"/>
      <c r="AL190" s="76"/>
      <c r="AM190" s="14"/>
      <c r="AN190" s="14"/>
      <c r="AO190" s="14"/>
      <c r="AP190" s="14"/>
      <c r="AQ190" s="14"/>
      <c r="AR190" s="14"/>
      <c r="AS190" s="14"/>
      <c r="AT190" s="14"/>
    </row>
    <row r="191" spans="7:46">
      <c r="G191" s="14"/>
      <c r="H191" s="14"/>
      <c r="I191" s="14"/>
      <c r="J191" s="14"/>
      <c r="K191" s="159"/>
      <c r="L191" s="159"/>
      <c r="M191" s="159"/>
      <c r="N191" s="159"/>
      <c r="O191" s="159"/>
      <c r="P191" s="159"/>
      <c r="Q191" s="159"/>
      <c r="R191" s="159"/>
      <c r="S191" s="159"/>
      <c r="T191" s="14"/>
      <c r="U191" s="14"/>
      <c r="V191" s="14"/>
      <c r="W191" s="14"/>
      <c r="X191" s="159"/>
      <c r="Y191" s="159"/>
      <c r="Z191" s="76"/>
      <c r="AA191" s="76"/>
      <c r="AB191" s="76"/>
      <c r="AC191" s="76"/>
      <c r="AD191" s="76"/>
      <c r="AE191" s="159"/>
      <c r="AF191" s="14"/>
      <c r="AG191" s="14"/>
      <c r="AH191" s="76"/>
      <c r="AI191" s="76"/>
      <c r="AJ191" s="76"/>
      <c r="AK191" s="159"/>
      <c r="AL191" s="76"/>
      <c r="AM191" s="14"/>
      <c r="AN191" s="14"/>
      <c r="AO191" s="14"/>
      <c r="AP191" s="14"/>
      <c r="AQ191" s="14"/>
      <c r="AR191" s="14"/>
      <c r="AS191" s="14"/>
      <c r="AT191" s="14"/>
    </row>
    <row r="192" spans="7:46">
      <c r="G192" s="14"/>
      <c r="H192" s="14"/>
      <c r="I192" s="14"/>
      <c r="J192" s="14"/>
      <c r="K192" s="159"/>
      <c r="L192" s="159"/>
      <c r="M192" s="159"/>
      <c r="N192" s="159"/>
      <c r="O192" s="159"/>
      <c r="P192" s="159"/>
      <c r="Q192" s="159"/>
      <c r="R192" s="159"/>
      <c r="S192" s="159"/>
      <c r="T192" s="14"/>
      <c r="U192" s="14"/>
      <c r="V192" s="14"/>
      <c r="W192" s="14"/>
      <c r="X192" s="159"/>
      <c r="Y192" s="159"/>
      <c r="Z192" s="76"/>
      <c r="AA192" s="76"/>
      <c r="AB192" s="76"/>
      <c r="AC192" s="76"/>
      <c r="AD192" s="76"/>
      <c r="AE192" s="159"/>
      <c r="AF192" s="14"/>
      <c r="AG192" s="14"/>
      <c r="AH192" s="76"/>
      <c r="AI192" s="76"/>
      <c r="AJ192" s="76"/>
      <c r="AK192" s="159"/>
      <c r="AL192" s="76"/>
      <c r="AM192" s="14"/>
      <c r="AN192" s="14"/>
      <c r="AO192" s="14"/>
      <c r="AP192" s="14"/>
      <c r="AQ192" s="14"/>
      <c r="AR192" s="14"/>
      <c r="AS192" s="14"/>
      <c r="AT192" s="14"/>
    </row>
    <row r="193" spans="1:46">
      <c r="A193" s="31"/>
      <c r="B193" s="31"/>
      <c r="C193" s="31"/>
      <c r="D193" s="31"/>
      <c r="E193" s="31"/>
      <c r="F193" s="31"/>
      <c r="G193" s="31"/>
      <c r="H193" s="31"/>
      <c r="I193" s="31"/>
      <c r="J193" s="31"/>
      <c r="K193" s="160"/>
      <c r="L193" s="159"/>
      <c r="M193" s="159"/>
      <c r="N193" s="159"/>
      <c r="O193" s="159"/>
      <c r="P193" s="159"/>
      <c r="Q193" s="159"/>
      <c r="R193" s="159"/>
      <c r="S193" s="159"/>
      <c r="T193" s="14"/>
      <c r="U193" s="14"/>
      <c r="V193" s="14"/>
      <c r="W193" s="14"/>
      <c r="X193" s="159"/>
      <c r="Y193" s="159"/>
      <c r="Z193" s="76"/>
      <c r="AA193" s="76"/>
      <c r="AB193" s="76"/>
      <c r="AC193" s="76"/>
      <c r="AD193" s="76"/>
      <c r="AE193" s="159"/>
      <c r="AF193" s="14"/>
      <c r="AG193" s="14"/>
      <c r="AH193" s="76"/>
      <c r="AI193" s="76"/>
      <c r="AJ193" s="76"/>
      <c r="AK193" s="159"/>
      <c r="AL193" s="76"/>
      <c r="AM193" s="14"/>
      <c r="AN193" s="14"/>
      <c r="AO193" s="14"/>
      <c r="AP193" s="14"/>
      <c r="AQ193" s="14"/>
      <c r="AR193" s="14"/>
      <c r="AS193" s="14"/>
      <c r="AT193" s="14"/>
    </row>
    <row r="194" spans="1:46">
      <c r="A194" s="35"/>
      <c r="B194" s="35"/>
      <c r="C194" s="35"/>
      <c r="D194" s="35"/>
      <c r="E194" s="35"/>
      <c r="F194" s="35"/>
      <c r="G194" s="35"/>
      <c r="H194" s="35"/>
      <c r="I194" s="35"/>
      <c r="J194" s="35"/>
      <c r="K194" s="161"/>
      <c r="L194" s="160"/>
      <c r="M194" s="160"/>
      <c r="N194" s="160"/>
      <c r="O194" s="160"/>
      <c r="P194" s="160"/>
      <c r="Q194" s="160"/>
      <c r="R194" s="160"/>
      <c r="S194" s="160"/>
      <c r="T194" s="31"/>
      <c r="U194" s="31"/>
      <c r="V194" s="31"/>
      <c r="W194" s="31"/>
      <c r="X194" s="160"/>
      <c r="Y194" s="160"/>
      <c r="Z194" s="77"/>
      <c r="AA194" s="77"/>
      <c r="AB194" s="77"/>
      <c r="AC194" s="77"/>
      <c r="AD194" s="77"/>
      <c r="AE194" s="160"/>
      <c r="AF194" s="31"/>
      <c r="AH194" s="77"/>
      <c r="AJ194" s="77"/>
      <c r="AL194" s="77"/>
    </row>
    <row r="195" spans="1:46">
      <c r="A195" s="35"/>
      <c r="B195" s="35"/>
      <c r="C195" s="35"/>
      <c r="D195" s="35"/>
      <c r="E195" s="35"/>
      <c r="F195" s="35"/>
      <c r="G195" s="35"/>
      <c r="H195" s="35"/>
      <c r="I195" s="35"/>
      <c r="J195" s="35"/>
      <c r="K195" s="161"/>
      <c r="L195" s="161"/>
      <c r="M195" s="161"/>
      <c r="N195" s="161"/>
      <c r="O195" s="161"/>
      <c r="P195" s="161"/>
      <c r="Q195" s="161"/>
      <c r="R195" s="161"/>
      <c r="S195" s="161"/>
      <c r="T195" s="35"/>
      <c r="U195" s="35"/>
      <c r="V195" s="35"/>
      <c r="W195" s="35"/>
      <c r="X195" s="161"/>
      <c r="Y195" s="161"/>
      <c r="Z195" s="78"/>
      <c r="AA195" s="78"/>
      <c r="AB195" s="78"/>
      <c r="AC195" s="78"/>
      <c r="AD195" s="78"/>
      <c r="AE195" s="161"/>
      <c r="AF195" s="35"/>
      <c r="AH195" s="78"/>
      <c r="AJ195" s="78"/>
      <c r="AL195" s="78"/>
    </row>
    <row r="196" spans="1:46">
      <c r="A196" s="35"/>
      <c r="B196" s="35"/>
      <c r="C196" s="35"/>
      <c r="D196" s="35"/>
      <c r="E196" s="35"/>
      <c r="F196" s="35"/>
      <c r="G196" s="35"/>
      <c r="H196" s="35"/>
      <c r="I196" s="35"/>
      <c r="J196" s="35"/>
      <c r="K196" s="161"/>
      <c r="L196" s="161"/>
      <c r="M196" s="161"/>
      <c r="N196" s="161"/>
      <c r="O196" s="161"/>
      <c r="P196" s="161"/>
      <c r="Q196" s="161"/>
      <c r="R196" s="161"/>
      <c r="S196" s="161"/>
      <c r="T196" s="35"/>
      <c r="U196" s="35"/>
      <c r="V196" s="35"/>
      <c r="W196" s="35"/>
      <c r="X196" s="161"/>
      <c r="Y196" s="161"/>
      <c r="Z196" s="78"/>
      <c r="AA196" s="78"/>
      <c r="AB196" s="78"/>
      <c r="AC196" s="78"/>
      <c r="AD196" s="78"/>
      <c r="AE196" s="161"/>
      <c r="AF196" s="35"/>
      <c r="AH196" s="78"/>
      <c r="AJ196" s="78"/>
      <c r="AL196" s="78"/>
    </row>
    <row r="197" spans="1:46">
      <c r="A197" s="35"/>
      <c r="B197" s="35"/>
      <c r="C197" s="35"/>
      <c r="D197" s="35"/>
      <c r="E197" s="35"/>
      <c r="F197" s="35"/>
      <c r="G197" s="35"/>
      <c r="H197" s="35"/>
      <c r="I197" s="35"/>
      <c r="J197" s="35"/>
      <c r="K197" s="161"/>
      <c r="L197" s="161"/>
      <c r="M197" s="161"/>
      <c r="N197" s="161"/>
      <c r="O197" s="161"/>
      <c r="P197" s="161"/>
      <c r="Q197" s="161"/>
      <c r="R197" s="161"/>
      <c r="S197" s="161"/>
      <c r="T197" s="35"/>
      <c r="U197" s="35"/>
      <c r="V197" s="35"/>
      <c r="W197" s="35"/>
      <c r="X197" s="161"/>
      <c r="Y197" s="161"/>
      <c r="Z197" s="78"/>
      <c r="AA197" s="78"/>
      <c r="AB197" s="78"/>
      <c r="AC197" s="78"/>
      <c r="AD197" s="78"/>
      <c r="AE197" s="161"/>
      <c r="AF197" s="35"/>
      <c r="AH197" s="78"/>
      <c r="AJ197" s="78"/>
      <c r="AL197" s="78"/>
    </row>
    <row r="198" spans="1:46">
      <c r="A198" s="35"/>
      <c r="B198" s="35"/>
      <c r="C198" s="35"/>
      <c r="D198" s="35"/>
      <c r="E198" s="35"/>
      <c r="F198" s="35"/>
      <c r="G198" s="35"/>
      <c r="H198" s="35"/>
      <c r="I198" s="35"/>
      <c r="J198" s="35"/>
      <c r="K198" s="161"/>
      <c r="L198" s="161"/>
      <c r="M198" s="161"/>
      <c r="N198" s="161"/>
      <c r="O198" s="161"/>
      <c r="P198" s="161"/>
      <c r="Q198" s="161"/>
      <c r="R198" s="161"/>
      <c r="S198" s="161"/>
      <c r="T198" s="35"/>
      <c r="U198" s="35"/>
      <c r="V198" s="35"/>
      <c r="W198" s="35"/>
      <c r="X198" s="161"/>
      <c r="Y198" s="161"/>
      <c r="Z198" s="78"/>
      <c r="AA198" s="78"/>
      <c r="AB198" s="78"/>
      <c r="AC198" s="78"/>
      <c r="AD198" s="78"/>
      <c r="AE198" s="161"/>
      <c r="AF198" s="35"/>
      <c r="AH198" s="78"/>
      <c r="AJ198" s="78"/>
      <c r="AL198" s="78"/>
    </row>
    <row r="199" spans="1:46">
      <c r="A199" s="35"/>
      <c r="B199" s="35"/>
      <c r="C199" s="35"/>
      <c r="D199" s="35"/>
      <c r="E199" s="35"/>
      <c r="F199" s="35"/>
      <c r="G199" s="35"/>
      <c r="H199" s="35"/>
      <c r="I199" s="35"/>
      <c r="J199" s="35"/>
      <c r="K199" s="161"/>
      <c r="L199" s="161"/>
      <c r="M199" s="161"/>
      <c r="N199" s="161"/>
      <c r="O199" s="161"/>
      <c r="P199" s="161"/>
      <c r="Q199" s="161"/>
      <c r="R199" s="161"/>
      <c r="S199" s="161"/>
      <c r="T199" s="35"/>
      <c r="U199" s="35"/>
      <c r="V199" s="35"/>
      <c r="W199" s="35"/>
      <c r="X199" s="161"/>
      <c r="Y199" s="161"/>
      <c r="Z199" s="78"/>
      <c r="AA199" s="78"/>
      <c r="AB199" s="78"/>
      <c r="AC199" s="78"/>
      <c r="AD199" s="78"/>
      <c r="AE199" s="161"/>
      <c r="AF199" s="35"/>
      <c r="AH199" s="78"/>
      <c r="AJ199" s="78"/>
      <c r="AL199" s="78"/>
    </row>
    <row r="200" spans="1:46">
      <c r="A200" s="35"/>
      <c r="B200" s="35"/>
      <c r="C200" s="35"/>
      <c r="D200" s="35"/>
      <c r="E200" s="35"/>
      <c r="F200" s="35"/>
      <c r="G200" s="35"/>
      <c r="H200" s="35"/>
      <c r="I200" s="35"/>
      <c r="J200" s="35"/>
      <c r="K200" s="161"/>
      <c r="L200" s="161"/>
      <c r="M200" s="161"/>
      <c r="N200" s="161"/>
      <c r="O200" s="161"/>
      <c r="P200" s="161"/>
      <c r="Q200" s="161"/>
      <c r="R200" s="161"/>
      <c r="S200" s="161"/>
      <c r="T200" s="35"/>
      <c r="U200" s="35"/>
      <c r="V200" s="35"/>
      <c r="W200" s="35"/>
      <c r="X200" s="161"/>
      <c r="Y200" s="161"/>
      <c r="Z200" s="78"/>
      <c r="AA200" s="78"/>
      <c r="AB200" s="78"/>
      <c r="AC200" s="78"/>
      <c r="AD200" s="78"/>
      <c r="AE200" s="161"/>
      <c r="AF200" s="35"/>
      <c r="AH200" s="78"/>
      <c r="AJ200" s="78"/>
      <c r="AL200" s="78"/>
    </row>
    <row r="201" spans="1:46">
      <c r="A201" s="35"/>
      <c r="B201" s="35"/>
      <c r="C201" s="35"/>
      <c r="D201" s="35"/>
      <c r="E201" s="35"/>
      <c r="F201" s="35"/>
      <c r="G201" s="35"/>
      <c r="H201" s="35"/>
      <c r="I201" s="35"/>
      <c r="J201" s="35"/>
      <c r="K201" s="161"/>
      <c r="L201" s="161"/>
      <c r="M201" s="161"/>
      <c r="N201" s="161"/>
      <c r="O201" s="161"/>
      <c r="P201" s="161"/>
      <c r="Q201" s="161"/>
      <c r="R201" s="161"/>
      <c r="S201" s="161"/>
      <c r="T201" s="35"/>
      <c r="U201" s="35"/>
      <c r="V201" s="35"/>
      <c r="W201" s="35"/>
      <c r="X201" s="161"/>
      <c r="Y201" s="161"/>
      <c r="Z201" s="78"/>
      <c r="AA201" s="78"/>
      <c r="AB201" s="78"/>
      <c r="AC201" s="78"/>
      <c r="AD201" s="78"/>
      <c r="AE201" s="161"/>
      <c r="AF201" s="35"/>
      <c r="AH201" s="78"/>
      <c r="AJ201" s="78"/>
      <c r="AL201" s="78"/>
    </row>
    <row r="202" spans="1:46">
      <c r="A202" s="35"/>
      <c r="B202" s="35"/>
      <c r="C202" s="35"/>
      <c r="D202" s="35"/>
      <c r="E202" s="35"/>
      <c r="F202" s="35"/>
      <c r="G202" s="35"/>
      <c r="H202" s="35"/>
      <c r="I202" s="35"/>
      <c r="J202" s="35"/>
      <c r="K202" s="161"/>
      <c r="L202" s="161"/>
      <c r="M202" s="161"/>
      <c r="N202" s="161"/>
      <c r="O202" s="161"/>
      <c r="P202" s="161"/>
      <c r="Q202" s="161"/>
      <c r="R202" s="161"/>
      <c r="S202" s="161"/>
      <c r="T202" s="35"/>
      <c r="U202" s="35"/>
      <c r="V202" s="35"/>
      <c r="W202" s="35"/>
      <c r="X202" s="161"/>
      <c r="Y202" s="161"/>
      <c r="Z202" s="78"/>
      <c r="AA202" s="78"/>
      <c r="AB202" s="78"/>
      <c r="AC202" s="78"/>
      <c r="AD202" s="78"/>
      <c r="AE202" s="161"/>
      <c r="AF202" s="35"/>
      <c r="AH202" s="78"/>
      <c r="AJ202" s="78"/>
      <c r="AL202" s="78"/>
    </row>
    <row r="203" spans="1:46">
      <c r="A203" s="35"/>
      <c r="B203" s="35"/>
      <c r="C203" s="35"/>
      <c r="D203" s="35"/>
      <c r="E203" s="35"/>
      <c r="F203" s="35"/>
      <c r="G203" s="35"/>
      <c r="H203" s="35"/>
      <c r="I203" s="35"/>
      <c r="J203" s="35"/>
      <c r="K203" s="161"/>
      <c r="L203" s="161"/>
      <c r="M203" s="161"/>
      <c r="N203" s="161"/>
      <c r="O203" s="161"/>
      <c r="P203" s="161"/>
      <c r="Q203" s="161"/>
      <c r="R203" s="161"/>
      <c r="S203" s="161"/>
      <c r="T203" s="35"/>
      <c r="U203" s="35"/>
      <c r="V203" s="35"/>
      <c r="W203" s="35"/>
      <c r="X203" s="161"/>
      <c r="Y203" s="161"/>
      <c r="Z203" s="78"/>
      <c r="AA203" s="78"/>
      <c r="AB203" s="78"/>
      <c r="AC203" s="78"/>
      <c r="AD203" s="78"/>
      <c r="AE203" s="161"/>
      <c r="AF203" s="35"/>
      <c r="AH203" s="78"/>
      <c r="AJ203" s="78"/>
      <c r="AL203" s="78"/>
    </row>
    <row r="204" spans="1:46">
      <c r="A204" s="35"/>
      <c r="B204" s="35"/>
      <c r="C204" s="35"/>
      <c r="D204" s="35"/>
      <c r="E204" s="35"/>
      <c r="F204" s="35"/>
      <c r="G204" s="35"/>
      <c r="H204" s="35"/>
      <c r="I204" s="35"/>
      <c r="J204" s="35"/>
      <c r="K204" s="161"/>
      <c r="L204" s="161"/>
      <c r="M204" s="161"/>
      <c r="N204" s="161"/>
      <c r="O204" s="161"/>
      <c r="P204" s="161"/>
      <c r="Q204" s="161"/>
      <c r="R204" s="161"/>
      <c r="S204" s="161"/>
      <c r="T204" s="35"/>
      <c r="U204" s="35"/>
      <c r="V204" s="35"/>
      <c r="W204" s="35"/>
      <c r="X204" s="161"/>
      <c r="Y204" s="161"/>
      <c r="Z204" s="78"/>
      <c r="AA204" s="78"/>
      <c r="AB204" s="78"/>
      <c r="AC204" s="78"/>
      <c r="AD204" s="78"/>
      <c r="AE204" s="161"/>
      <c r="AF204" s="35"/>
      <c r="AH204" s="78"/>
      <c r="AJ204" s="78"/>
      <c r="AL204" s="78"/>
    </row>
    <row r="205" spans="1:46">
      <c r="A205" s="35"/>
      <c r="B205" s="35"/>
      <c r="C205" s="35"/>
      <c r="D205" s="35"/>
      <c r="E205" s="35"/>
      <c r="F205" s="35"/>
      <c r="G205" s="35"/>
      <c r="H205" s="35"/>
      <c r="I205" s="35"/>
      <c r="J205" s="35"/>
      <c r="K205" s="161"/>
      <c r="L205" s="161"/>
      <c r="M205" s="161"/>
      <c r="N205" s="161"/>
      <c r="O205" s="161"/>
      <c r="P205" s="161"/>
      <c r="Q205" s="161"/>
      <c r="R205" s="161"/>
      <c r="S205" s="161"/>
      <c r="T205" s="35"/>
      <c r="U205" s="35"/>
      <c r="V205" s="35"/>
      <c r="W205" s="35"/>
      <c r="X205" s="161"/>
      <c r="Y205" s="161"/>
      <c r="Z205" s="78"/>
      <c r="AA205" s="78"/>
      <c r="AB205" s="78"/>
      <c r="AC205" s="78"/>
      <c r="AD205" s="78"/>
      <c r="AE205" s="161"/>
      <c r="AF205" s="35"/>
      <c r="AH205" s="78"/>
      <c r="AJ205" s="78"/>
      <c r="AL205" s="78"/>
    </row>
    <row r="206" spans="1:46">
      <c r="A206" s="35"/>
      <c r="B206" s="35"/>
      <c r="C206" s="35"/>
      <c r="D206" s="35"/>
      <c r="E206" s="35"/>
      <c r="F206" s="35"/>
      <c r="G206" s="35"/>
      <c r="H206" s="35"/>
      <c r="I206" s="35"/>
      <c r="J206" s="35"/>
      <c r="K206" s="161"/>
      <c r="L206" s="161"/>
      <c r="M206" s="161"/>
      <c r="N206" s="161"/>
      <c r="O206" s="161"/>
      <c r="P206" s="161"/>
      <c r="Q206" s="161"/>
      <c r="R206" s="161"/>
      <c r="S206" s="161"/>
      <c r="T206" s="35"/>
      <c r="U206" s="35"/>
      <c r="V206" s="35"/>
      <c r="W206" s="35"/>
      <c r="X206" s="161"/>
      <c r="Y206" s="161"/>
      <c r="Z206" s="78"/>
      <c r="AA206" s="78"/>
      <c r="AB206" s="78"/>
      <c r="AC206" s="78"/>
      <c r="AD206" s="78"/>
      <c r="AE206" s="161"/>
      <c r="AF206" s="35"/>
      <c r="AH206" s="78"/>
      <c r="AJ206" s="78"/>
      <c r="AL206" s="78"/>
    </row>
    <row r="207" spans="1:46">
      <c r="A207" s="35"/>
      <c r="B207" s="35"/>
      <c r="C207" s="35"/>
      <c r="D207" s="35"/>
      <c r="E207" s="35"/>
      <c r="F207" s="35"/>
      <c r="G207" s="35"/>
      <c r="H207" s="35"/>
      <c r="I207" s="35"/>
      <c r="J207" s="35"/>
      <c r="K207" s="161"/>
      <c r="L207" s="161"/>
      <c r="M207" s="161"/>
      <c r="N207" s="161"/>
      <c r="O207" s="161"/>
      <c r="P207" s="161"/>
      <c r="Q207" s="161"/>
      <c r="R207" s="161"/>
      <c r="S207" s="161"/>
      <c r="T207" s="35"/>
      <c r="U207" s="35"/>
      <c r="V207" s="35"/>
      <c r="W207" s="35"/>
      <c r="X207" s="161"/>
      <c r="Y207" s="161"/>
      <c r="Z207" s="78"/>
      <c r="AA207" s="78"/>
      <c r="AB207" s="78"/>
      <c r="AC207" s="78"/>
      <c r="AD207" s="78"/>
      <c r="AE207" s="161"/>
      <c r="AF207" s="35"/>
      <c r="AH207" s="78"/>
      <c r="AJ207" s="78"/>
      <c r="AL207" s="78"/>
    </row>
    <row r="208" spans="1:46">
      <c r="A208" s="35"/>
      <c r="B208" s="35"/>
      <c r="C208" s="35"/>
      <c r="D208" s="35"/>
      <c r="E208" s="35"/>
      <c r="F208" s="35"/>
      <c r="G208" s="35"/>
      <c r="H208" s="35"/>
      <c r="I208" s="35"/>
      <c r="J208" s="35"/>
      <c r="K208" s="161"/>
      <c r="L208" s="161"/>
      <c r="M208" s="161"/>
      <c r="N208" s="161"/>
      <c r="O208" s="161"/>
      <c r="P208" s="161"/>
      <c r="Q208" s="161"/>
      <c r="R208" s="161"/>
      <c r="S208" s="161"/>
      <c r="T208" s="35"/>
      <c r="U208" s="35"/>
      <c r="V208" s="35"/>
      <c r="W208" s="35"/>
      <c r="X208" s="161"/>
      <c r="Y208" s="161"/>
      <c r="Z208" s="78"/>
      <c r="AA208" s="78"/>
      <c r="AB208" s="78"/>
      <c r="AC208" s="78"/>
      <c r="AD208" s="78"/>
      <c r="AE208" s="161"/>
      <c r="AF208" s="35"/>
      <c r="AH208" s="78"/>
      <c r="AJ208" s="78"/>
      <c r="AL208" s="78"/>
    </row>
    <row r="209" spans="1:38">
      <c r="A209" s="35"/>
      <c r="B209" s="35"/>
      <c r="C209" s="35"/>
      <c r="D209" s="35"/>
      <c r="E209" s="35"/>
      <c r="F209" s="35"/>
      <c r="G209" s="35"/>
      <c r="H209" s="35"/>
      <c r="I209" s="35"/>
      <c r="J209" s="35"/>
      <c r="K209" s="161"/>
      <c r="L209" s="161"/>
      <c r="M209" s="161"/>
      <c r="N209" s="161"/>
      <c r="O209" s="161"/>
      <c r="P209" s="161"/>
      <c r="Q209" s="161"/>
      <c r="R209" s="161"/>
      <c r="S209" s="161"/>
      <c r="T209" s="35"/>
      <c r="U209" s="35"/>
      <c r="V209" s="35"/>
      <c r="W209" s="35"/>
      <c r="X209" s="161"/>
      <c r="Y209" s="161"/>
      <c r="Z209" s="78"/>
      <c r="AA209" s="78"/>
      <c r="AB209" s="78"/>
      <c r="AC209" s="78"/>
      <c r="AD209" s="78"/>
      <c r="AE209" s="161"/>
      <c r="AF209" s="35"/>
      <c r="AH209" s="78"/>
      <c r="AJ209" s="78"/>
      <c r="AL209" s="78"/>
    </row>
    <row r="210" spans="1:38">
      <c r="A210" s="35"/>
      <c r="B210" s="35"/>
      <c r="C210" s="35"/>
      <c r="D210" s="35"/>
      <c r="E210" s="35"/>
      <c r="F210" s="35"/>
      <c r="G210" s="35"/>
      <c r="H210" s="35"/>
      <c r="I210" s="35"/>
      <c r="J210" s="35"/>
      <c r="K210" s="161"/>
      <c r="L210" s="161"/>
      <c r="M210" s="161"/>
      <c r="N210" s="161"/>
      <c r="O210" s="161"/>
      <c r="P210" s="161"/>
      <c r="Q210" s="161"/>
      <c r="R210" s="161"/>
      <c r="S210" s="161"/>
      <c r="T210" s="35"/>
      <c r="U210" s="35"/>
      <c r="V210" s="35"/>
      <c r="W210" s="35"/>
      <c r="X210" s="161"/>
      <c r="Y210" s="161"/>
      <c r="Z210" s="78"/>
      <c r="AA210" s="78"/>
      <c r="AB210" s="78"/>
      <c r="AC210" s="78"/>
      <c r="AD210" s="78"/>
      <c r="AE210" s="161"/>
      <c r="AF210" s="35"/>
      <c r="AH210" s="78"/>
      <c r="AJ210" s="78"/>
      <c r="AL210" s="78"/>
    </row>
    <row r="211" spans="1:38">
      <c r="A211" s="35"/>
      <c r="B211" s="35"/>
      <c r="C211" s="35"/>
      <c r="D211" s="35"/>
      <c r="E211" s="35"/>
      <c r="F211" s="35"/>
      <c r="G211" s="35"/>
      <c r="H211" s="35"/>
      <c r="I211" s="35"/>
      <c r="J211" s="35"/>
      <c r="K211" s="161"/>
      <c r="L211" s="161"/>
      <c r="M211" s="161"/>
      <c r="N211" s="161"/>
      <c r="O211" s="161"/>
      <c r="P211" s="161"/>
      <c r="Q211" s="161"/>
      <c r="R211" s="161"/>
      <c r="S211" s="161"/>
      <c r="T211" s="35"/>
      <c r="U211" s="35"/>
      <c r="V211" s="35"/>
      <c r="W211" s="35"/>
      <c r="X211" s="161"/>
      <c r="Y211" s="161"/>
      <c r="Z211" s="78"/>
      <c r="AA211" s="78"/>
      <c r="AB211" s="78"/>
      <c r="AC211" s="78"/>
      <c r="AD211" s="78"/>
      <c r="AE211" s="161"/>
      <c r="AF211" s="35"/>
      <c r="AH211" s="78"/>
      <c r="AJ211" s="78"/>
      <c r="AL211" s="78"/>
    </row>
    <row r="212" spans="1:38">
      <c r="A212" s="35"/>
      <c r="B212" s="35"/>
      <c r="C212" s="35"/>
      <c r="D212" s="35"/>
      <c r="E212" s="35"/>
      <c r="F212" s="35"/>
      <c r="G212" s="35"/>
      <c r="H212" s="35"/>
      <c r="I212" s="35"/>
      <c r="J212" s="35"/>
      <c r="K212" s="161"/>
      <c r="L212" s="161"/>
      <c r="M212" s="161"/>
      <c r="N212" s="161"/>
      <c r="O212" s="161"/>
      <c r="P212" s="161"/>
      <c r="Q212" s="161"/>
      <c r="R212" s="161"/>
      <c r="S212" s="161"/>
      <c r="T212" s="35"/>
      <c r="U212" s="35"/>
      <c r="V212" s="35"/>
      <c r="W212" s="35"/>
      <c r="X212" s="161"/>
      <c r="Y212" s="161"/>
      <c r="Z212" s="78"/>
      <c r="AA212" s="78"/>
      <c r="AB212" s="78"/>
      <c r="AC212" s="78"/>
      <c r="AD212" s="78"/>
      <c r="AE212" s="161"/>
      <c r="AF212" s="35"/>
      <c r="AH212" s="78"/>
      <c r="AJ212" s="78"/>
      <c r="AL212" s="78"/>
    </row>
    <row r="213" spans="1:38">
      <c r="A213" s="35"/>
      <c r="B213" s="35"/>
      <c r="C213" s="35"/>
      <c r="D213" s="35"/>
      <c r="E213" s="35"/>
      <c r="F213" s="35"/>
      <c r="G213" s="35"/>
      <c r="H213" s="35"/>
      <c r="I213" s="35"/>
      <c r="J213" s="35"/>
      <c r="K213" s="161"/>
      <c r="L213" s="161"/>
      <c r="M213" s="161"/>
      <c r="N213" s="161"/>
      <c r="O213" s="161"/>
      <c r="P213" s="161"/>
      <c r="Q213" s="161"/>
      <c r="R213" s="161"/>
      <c r="S213" s="161"/>
      <c r="T213" s="35"/>
      <c r="U213" s="35"/>
      <c r="V213" s="35"/>
      <c r="W213" s="35"/>
      <c r="X213" s="161"/>
      <c r="Y213" s="161"/>
      <c r="Z213" s="78"/>
      <c r="AA213" s="78"/>
      <c r="AB213" s="78"/>
      <c r="AC213" s="78"/>
      <c r="AD213" s="78"/>
      <c r="AE213" s="161"/>
      <c r="AF213" s="35"/>
      <c r="AH213" s="78"/>
      <c r="AJ213" s="78"/>
      <c r="AL213" s="78"/>
    </row>
    <row r="214" spans="1:38">
      <c r="A214" s="35"/>
      <c r="B214" s="35"/>
      <c r="C214" s="35"/>
      <c r="D214" s="35"/>
      <c r="E214" s="35"/>
      <c r="F214" s="35"/>
      <c r="G214" s="35"/>
      <c r="H214" s="35"/>
      <c r="I214" s="35"/>
      <c r="J214" s="35"/>
      <c r="K214" s="161"/>
      <c r="L214" s="161"/>
      <c r="M214" s="161"/>
      <c r="N214" s="161"/>
      <c r="O214" s="161"/>
      <c r="P214" s="161"/>
      <c r="Q214" s="161"/>
      <c r="R214" s="161"/>
      <c r="S214" s="161"/>
      <c r="T214" s="35"/>
      <c r="U214" s="35"/>
      <c r="V214" s="35"/>
      <c r="W214" s="35"/>
      <c r="X214" s="161"/>
      <c r="Y214" s="161"/>
      <c r="Z214" s="78"/>
      <c r="AA214" s="78"/>
      <c r="AB214" s="78"/>
      <c r="AC214" s="78"/>
      <c r="AD214" s="78"/>
      <c r="AE214" s="161"/>
      <c r="AF214" s="35"/>
      <c r="AH214" s="78"/>
      <c r="AJ214" s="78"/>
      <c r="AL214" s="78"/>
    </row>
    <row r="215" spans="1:38">
      <c r="A215" s="35"/>
      <c r="B215" s="35"/>
      <c r="C215" s="35"/>
      <c r="D215" s="35"/>
      <c r="E215" s="35"/>
      <c r="F215" s="35"/>
      <c r="G215" s="35"/>
      <c r="H215" s="35"/>
      <c r="I215" s="35"/>
      <c r="J215" s="35"/>
      <c r="K215" s="161"/>
      <c r="L215" s="161"/>
      <c r="M215" s="161"/>
      <c r="N215" s="161"/>
      <c r="O215" s="161"/>
      <c r="P215" s="161"/>
      <c r="Q215" s="161"/>
      <c r="R215" s="161"/>
      <c r="S215" s="161"/>
      <c r="T215" s="35"/>
      <c r="U215" s="35"/>
      <c r="V215" s="35"/>
      <c r="W215" s="35"/>
      <c r="X215" s="161"/>
      <c r="Y215" s="161"/>
      <c r="Z215" s="78"/>
      <c r="AA215" s="78"/>
      <c r="AB215" s="78"/>
      <c r="AC215" s="78"/>
      <c r="AD215" s="78"/>
      <c r="AE215" s="161"/>
      <c r="AF215" s="35"/>
      <c r="AH215" s="78"/>
      <c r="AJ215" s="78"/>
      <c r="AL215" s="78"/>
    </row>
    <row r="216" spans="1:38">
      <c r="A216" s="35"/>
      <c r="B216" s="35"/>
      <c r="C216" s="35"/>
      <c r="D216" s="35"/>
      <c r="E216" s="35"/>
      <c r="F216" s="35"/>
      <c r="G216" s="35"/>
      <c r="H216" s="35"/>
      <c r="I216" s="35"/>
      <c r="J216" s="35"/>
      <c r="K216" s="161"/>
      <c r="L216" s="161"/>
      <c r="M216" s="161"/>
      <c r="N216" s="161"/>
      <c r="O216" s="161"/>
      <c r="P216" s="161"/>
      <c r="Q216" s="161"/>
      <c r="R216" s="161"/>
      <c r="S216" s="161"/>
      <c r="T216" s="35"/>
      <c r="U216" s="35"/>
      <c r="V216" s="35"/>
      <c r="W216" s="35"/>
      <c r="X216" s="161"/>
      <c r="Y216" s="161"/>
      <c r="Z216" s="78"/>
      <c r="AA216" s="78"/>
      <c r="AB216" s="78"/>
      <c r="AC216" s="78"/>
      <c r="AD216" s="78"/>
      <c r="AE216" s="161"/>
      <c r="AF216" s="35"/>
      <c r="AH216" s="78"/>
      <c r="AJ216" s="78"/>
      <c r="AL216" s="78"/>
    </row>
    <row r="217" spans="1:38">
      <c r="A217" s="35"/>
      <c r="B217" s="35"/>
      <c r="C217" s="35"/>
      <c r="D217" s="35"/>
      <c r="E217" s="35"/>
      <c r="F217" s="35"/>
      <c r="G217" s="35"/>
      <c r="H217" s="35"/>
      <c r="I217" s="35"/>
      <c r="J217" s="35"/>
      <c r="K217" s="161"/>
      <c r="L217" s="161"/>
      <c r="M217" s="161"/>
      <c r="N217" s="161"/>
      <c r="O217" s="161"/>
      <c r="P217" s="161"/>
      <c r="Q217" s="161"/>
      <c r="R217" s="161"/>
      <c r="S217" s="161"/>
      <c r="T217" s="35"/>
      <c r="U217" s="35"/>
      <c r="V217" s="35"/>
      <c r="W217" s="35"/>
      <c r="X217" s="161"/>
      <c r="Y217" s="161"/>
      <c r="Z217" s="78"/>
      <c r="AA217" s="78"/>
      <c r="AB217" s="78"/>
      <c r="AC217" s="78"/>
      <c r="AD217" s="78"/>
      <c r="AE217" s="161"/>
      <c r="AF217" s="35"/>
      <c r="AH217" s="78"/>
      <c r="AJ217" s="78"/>
      <c r="AL217" s="78"/>
    </row>
    <row r="218" spans="1:38">
      <c r="A218" s="35"/>
      <c r="B218" s="35"/>
      <c r="C218" s="35"/>
      <c r="D218" s="35"/>
      <c r="E218" s="35"/>
      <c r="F218" s="35"/>
      <c r="G218" s="35"/>
      <c r="H218" s="35"/>
      <c r="I218" s="35"/>
      <c r="J218" s="35"/>
      <c r="K218" s="161"/>
      <c r="L218" s="161"/>
      <c r="M218" s="161"/>
      <c r="N218" s="161"/>
      <c r="O218" s="161"/>
      <c r="P218" s="161"/>
      <c r="Q218" s="161"/>
      <c r="R218" s="161"/>
      <c r="S218" s="161"/>
      <c r="T218" s="35"/>
      <c r="U218" s="35"/>
      <c r="V218" s="35"/>
      <c r="W218" s="35"/>
      <c r="X218" s="161"/>
      <c r="Y218" s="161"/>
      <c r="Z218" s="78"/>
      <c r="AA218" s="78"/>
      <c r="AB218" s="78"/>
      <c r="AC218" s="78"/>
      <c r="AD218" s="78"/>
      <c r="AE218" s="161"/>
      <c r="AF218" s="35"/>
      <c r="AH218" s="78"/>
      <c r="AJ218" s="78"/>
      <c r="AL218" s="78"/>
    </row>
    <row r="219" spans="1:38">
      <c r="A219" s="35"/>
      <c r="B219" s="35"/>
      <c r="C219" s="35"/>
      <c r="D219" s="35"/>
      <c r="E219" s="35"/>
      <c r="F219" s="35"/>
      <c r="G219" s="35"/>
      <c r="H219" s="35"/>
      <c r="I219" s="35"/>
      <c r="J219" s="35"/>
      <c r="K219" s="161"/>
      <c r="L219" s="161"/>
      <c r="M219" s="161"/>
      <c r="N219" s="161"/>
      <c r="O219" s="161"/>
      <c r="P219" s="161"/>
      <c r="Q219" s="161"/>
      <c r="R219" s="161"/>
      <c r="S219" s="161"/>
      <c r="T219" s="35"/>
      <c r="U219" s="35"/>
      <c r="V219" s="35"/>
      <c r="W219" s="35"/>
      <c r="X219" s="161"/>
      <c r="Y219" s="161"/>
      <c r="Z219" s="78"/>
      <c r="AA219" s="78"/>
      <c r="AB219" s="78"/>
      <c r="AC219" s="78"/>
      <c r="AD219" s="78"/>
      <c r="AE219" s="161"/>
      <c r="AF219" s="35"/>
      <c r="AH219" s="78"/>
      <c r="AJ219" s="78"/>
      <c r="AL219" s="78"/>
    </row>
    <row r="220" spans="1:38">
      <c r="A220" s="35"/>
      <c r="B220" s="35"/>
      <c r="C220" s="35"/>
      <c r="D220" s="35"/>
      <c r="E220" s="35"/>
      <c r="F220" s="35"/>
      <c r="G220" s="35"/>
      <c r="H220" s="35"/>
      <c r="I220" s="35"/>
      <c r="J220" s="35"/>
      <c r="K220" s="161"/>
      <c r="L220" s="161"/>
      <c r="M220" s="161"/>
      <c r="N220" s="161"/>
      <c r="O220" s="161"/>
      <c r="P220" s="161"/>
      <c r="Q220" s="161"/>
      <c r="R220" s="161"/>
      <c r="S220" s="161"/>
      <c r="T220" s="35"/>
      <c r="U220" s="35"/>
      <c r="V220" s="35"/>
      <c r="W220" s="35"/>
      <c r="X220" s="161"/>
      <c r="Y220" s="161"/>
      <c r="Z220" s="78"/>
      <c r="AA220" s="78"/>
      <c r="AB220" s="78"/>
      <c r="AC220" s="78"/>
      <c r="AD220" s="78"/>
      <c r="AE220" s="161"/>
      <c r="AF220" s="35"/>
      <c r="AH220" s="78"/>
      <c r="AJ220" s="78"/>
      <c r="AL220" s="78"/>
    </row>
    <row r="221" spans="1:38">
      <c r="A221" s="35"/>
      <c r="B221" s="35"/>
      <c r="C221" s="35"/>
      <c r="D221" s="35"/>
      <c r="E221" s="35"/>
      <c r="F221" s="35"/>
      <c r="G221" s="35"/>
      <c r="H221" s="35"/>
      <c r="I221" s="35"/>
      <c r="J221" s="35"/>
      <c r="K221" s="161"/>
      <c r="L221" s="161"/>
      <c r="M221" s="161"/>
      <c r="N221" s="161"/>
      <c r="O221" s="161"/>
      <c r="P221" s="161"/>
      <c r="Q221" s="161"/>
      <c r="R221" s="161"/>
      <c r="S221" s="161"/>
      <c r="T221" s="35"/>
      <c r="U221" s="35"/>
      <c r="V221" s="35"/>
      <c r="W221" s="35"/>
      <c r="X221" s="161"/>
      <c r="Y221" s="161"/>
      <c r="Z221" s="78"/>
      <c r="AA221" s="78"/>
      <c r="AB221" s="78"/>
      <c r="AC221" s="78"/>
      <c r="AD221" s="78"/>
      <c r="AE221" s="161"/>
      <c r="AF221" s="35"/>
      <c r="AH221" s="78"/>
      <c r="AJ221" s="78"/>
      <c r="AL221" s="78"/>
    </row>
    <row r="222" spans="1:38">
      <c r="A222" s="35"/>
      <c r="B222" s="35"/>
      <c r="C222" s="35"/>
      <c r="D222" s="35"/>
      <c r="E222" s="35"/>
      <c r="F222" s="35"/>
      <c r="G222" s="35"/>
      <c r="H222" s="35"/>
      <c r="I222" s="35"/>
      <c r="J222" s="35"/>
      <c r="K222" s="161"/>
      <c r="L222" s="161"/>
      <c r="M222" s="161"/>
      <c r="N222" s="161"/>
      <c r="O222" s="161"/>
      <c r="P222" s="161"/>
      <c r="Q222" s="161"/>
      <c r="R222" s="161"/>
      <c r="S222" s="161"/>
      <c r="T222" s="35"/>
      <c r="U222" s="35"/>
      <c r="V222" s="35"/>
      <c r="W222" s="35"/>
      <c r="X222" s="161"/>
      <c r="Y222" s="161"/>
      <c r="Z222" s="78"/>
      <c r="AA222" s="78"/>
      <c r="AB222" s="78"/>
      <c r="AC222" s="78"/>
      <c r="AD222" s="78"/>
      <c r="AE222" s="161"/>
      <c r="AF222" s="35"/>
      <c r="AH222" s="78"/>
      <c r="AJ222" s="78"/>
      <c r="AL222" s="78"/>
    </row>
    <row r="223" spans="1:38">
      <c r="A223" s="35"/>
      <c r="B223" s="35"/>
      <c r="C223" s="35"/>
      <c r="D223" s="35"/>
      <c r="E223" s="35"/>
      <c r="F223" s="35"/>
      <c r="G223" s="35"/>
      <c r="H223" s="35"/>
      <c r="I223" s="35"/>
      <c r="J223" s="35"/>
      <c r="K223" s="161"/>
      <c r="L223" s="161"/>
      <c r="M223" s="161"/>
      <c r="N223" s="161"/>
      <c r="O223" s="161"/>
      <c r="P223" s="161"/>
      <c r="Q223" s="161"/>
      <c r="R223" s="161"/>
      <c r="S223" s="161"/>
      <c r="T223" s="35"/>
      <c r="U223" s="35"/>
      <c r="V223" s="35"/>
      <c r="W223" s="35"/>
      <c r="X223" s="161"/>
      <c r="Y223" s="161"/>
      <c r="Z223" s="78"/>
      <c r="AA223" s="78"/>
      <c r="AB223" s="78"/>
      <c r="AC223" s="78"/>
      <c r="AD223" s="78"/>
      <c r="AE223" s="161"/>
      <c r="AF223" s="35"/>
      <c r="AH223" s="78"/>
      <c r="AJ223" s="78"/>
      <c r="AL223" s="78"/>
    </row>
    <row r="224" spans="1:38">
      <c r="A224" s="35"/>
      <c r="B224" s="35"/>
      <c r="C224" s="35"/>
      <c r="D224" s="35"/>
      <c r="E224" s="35"/>
      <c r="F224" s="35"/>
      <c r="G224" s="35"/>
      <c r="H224" s="35"/>
      <c r="I224" s="35"/>
      <c r="J224" s="35"/>
      <c r="K224" s="161"/>
      <c r="L224" s="161"/>
      <c r="M224" s="161"/>
      <c r="N224" s="161"/>
      <c r="O224" s="161"/>
      <c r="P224" s="161"/>
      <c r="Q224" s="161"/>
      <c r="R224" s="161"/>
      <c r="S224" s="161"/>
      <c r="T224" s="35"/>
      <c r="U224" s="35"/>
      <c r="V224" s="35"/>
      <c r="W224" s="35"/>
      <c r="X224" s="161"/>
      <c r="Y224" s="161"/>
      <c r="Z224" s="78"/>
      <c r="AA224" s="78"/>
      <c r="AB224" s="78"/>
      <c r="AC224" s="78"/>
      <c r="AD224" s="78"/>
      <c r="AE224" s="161"/>
      <c r="AF224" s="35"/>
      <c r="AH224" s="78"/>
      <c r="AJ224" s="78"/>
      <c r="AL224" s="78"/>
    </row>
    <row r="225" spans="1:38">
      <c r="A225" s="35"/>
      <c r="B225" s="35"/>
      <c r="C225" s="35"/>
      <c r="D225" s="35"/>
      <c r="E225" s="35"/>
      <c r="F225" s="35"/>
      <c r="G225" s="35"/>
      <c r="H225" s="35"/>
      <c r="I225" s="35"/>
      <c r="J225" s="35"/>
      <c r="K225" s="161"/>
      <c r="L225" s="161"/>
      <c r="M225" s="161"/>
      <c r="N225" s="161"/>
      <c r="O225" s="161"/>
      <c r="P225" s="161"/>
      <c r="Q225" s="161"/>
      <c r="R225" s="161"/>
      <c r="S225" s="161"/>
      <c r="T225" s="35"/>
      <c r="U225" s="35"/>
      <c r="V225" s="35"/>
      <c r="W225" s="35"/>
      <c r="X225" s="161"/>
      <c r="Y225" s="161"/>
      <c r="Z225" s="78"/>
      <c r="AA225" s="78"/>
      <c r="AB225" s="78"/>
      <c r="AC225" s="78"/>
      <c r="AD225" s="78"/>
      <c r="AE225" s="161"/>
      <c r="AF225" s="35"/>
      <c r="AH225" s="78"/>
      <c r="AJ225" s="78"/>
      <c r="AL225" s="78"/>
    </row>
    <row r="226" spans="1:38">
      <c r="A226" s="35"/>
      <c r="B226" s="35"/>
      <c r="C226" s="35"/>
      <c r="D226" s="35"/>
      <c r="E226" s="35"/>
      <c r="F226" s="35"/>
      <c r="G226" s="35"/>
      <c r="H226" s="35"/>
      <c r="I226" s="35"/>
      <c r="J226" s="35"/>
      <c r="K226" s="161"/>
      <c r="L226" s="161"/>
      <c r="M226" s="161"/>
      <c r="N226" s="161"/>
      <c r="O226" s="161"/>
      <c r="P226" s="161"/>
      <c r="Q226" s="161"/>
      <c r="R226" s="161"/>
      <c r="S226" s="161"/>
      <c r="T226" s="35"/>
      <c r="U226" s="35"/>
      <c r="V226" s="35"/>
      <c r="W226" s="35"/>
      <c r="X226" s="161"/>
      <c r="Y226" s="161"/>
      <c r="Z226" s="78"/>
      <c r="AA226" s="78"/>
      <c r="AB226" s="78"/>
      <c r="AC226" s="78"/>
      <c r="AD226" s="78"/>
      <c r="AE226" s="161"/>
      <c r="AF226" s="35"/>
      <c r="AH226" s="78"/>
      <c r="AJ226" s="78"/>
      <c r="AL226" s="78"/>
    </row>
    <row r="227" spans="1:38">
      <c r="A227" s="35"/>
      <c r="B227" s="35"/>
      <c r="C227" s="35"/>
      <c r="D227" s="35"/>
      <c r="E227" s="35"/>
      <c r="F227" s="35"/>
      <c r="G227" s="35"/>
      <c r="H227" s="35"/>
      <c r="I227" s="35"/>
      <c r="J227" s="35"/>
      <c r="K227" s="161"/>
      <c r="L227" s="161"/>
      <c r="M227" s="161"/>
      <c r="N227" s="161"/>
      <c r="O227" s="161"/>
      <c r="P227" s="161"/>
      <c r="Q227" s="161"/>
      <c r="R227" s="161"/>
      <c r="S227" s="161"/>
      <c r="T227" s="35"/>
      <c r="U227" s="35"/>
      <c r="V227" s="35"/>
      <c r="W227" s="35"/>
      <c r="X227" s="161"/>
      <c r="Y227" s="161"/>
      <c r="Z227" s="78"/>
      <c r="AA227" s="78"/>
      <c r="AB227" s="78"/>
      <c r="AC227" s="78"/>
      <c r="AD227" s="78"/>
      <c r="AE227" s="161"/>
      <c r="AF227" s="35"/>
      <c r="AH227" s="78"/>
      <c r="AJ227" s="78"/>
      <c r="AL227" s="78"/>
    </row>
    <row r="228" spans="1:38">
      <c r="L228" s="161"/>
      <c r="M228" s="161"/>
      <c r="N228" s="161"/>
      <c r="O228" s="161"/>
      <c r="P228" s="161"/>
      <c r="Q228" s="161"/>
      <c r="R228" s="161"/>
      <c r="S228" s="161"/>
      <c r="T228" s="35"/>
      <c r="U228" s="35"/>
      <c r="V228" s="35"/>
      <c r="W228" s="35"/>
      <c r="X228" s="161"/>
      <c r="Y228" s="161"/>
      <c r="Z228" s="78"/>
      <c r="AA228" s="78"/>
      <c r="AB228" s="78"/>
      <c r="AC228" s="78"/>
      <c r="AD228" s="78"/>
      <c r="AE228" s="161"/>
      <c r="AF228" s="35"/>
      <c r="AH228" s="78"/>
      <c r="AJ228" s="78"/>
      <c r="AL228" s="78"/>
    </row>
    <row r="229" spans="1:38">
      <c r="L229" s="161"/>
      <c r="M229" s="161"/>
      <c r="N229" s="161"/>
      <c r="O229" s="161"/>
      <c r="P229" s="161"/>
      <c r="Q229" s="161"/>
      <c r="R229" s="161"/>
      <c r="S229" s="161"/>
      <c r="T229" s="35"/>
      <c r="U229" s="35"/>
      <c r="V229" s="35"/>
      <c r="W229" s="35"/>
      <c r="X229" s="161"/>
      <c r="Y229" s="161"/>
      <c r="Z229" s="78"/>
      <c r="AB229" s="78"/>
      <c r="AD229" s="78"/>
      <c r="AF229" s="35"/>
      <c r="AH229" s="78"/>
      <c r="AJ229" s="78"/>
      <c r="AL229" s="78"/>
    </row>
    <row r="230" spans="1:38">
      <c r="L230" s="161"/>
      <c r="M230" s="161"/>
      <c r="N230" s="161"/>
      <c r="O230" s="161"/>
      <c r="P230" s="161"/>
      <c r="Q230" s="161"/>
      <c r="R230" s="161"/>
      <c r="S230" s="161"/>
      <c r="T230" s="35"/>
      <c r="U230" s="35"/>
      <c r="V230" s="35"/>
      <c r="W230" s="35"/>
      <c r="X230" s="161"/>
      <c r="Y230" s="161"/>
      <c r="Z230" s="78"/>
      <c r="AB230" s="78"/>
      <c r="AD230" s="78"/>
      <c r="AF230" s="35"/>
      <c r="AH230" s="78"/>
      <c r="AJ230" s="78"/>
      <c r="AL230" s="78"/>
    </row>
    <row r="231" spans="1:38">
      <c r="L231" s="161"/>
      <c r="M231" s="161"/>
      <c r="N231" s="161"/>
      <c r="O231" s="161"/>
      <c r="P231" s="161"/>
      <c r="Q231" s="161"/>
      <c r="R231" s="161"/>
      <c r="S231" s="161"/>
      <c r="T231" s="35"/>
      <c r="U231" s="35"/>
      <c r="V231" s="35"/>
      <c r="W231" s="35"/>
      <c r="X231" s="161"/>
      <c r="Y231" s="161"/>
      <c r="Z231" s="78"/>
      <c r="AB231" s="78"/>
      <c r="AD231" s="78"/>
      <c r="AF231" s="35"/>
      <c r="AH231" s="78"/>
      <c r="AJ231" s="78"/>
      <c r="AL231" s="78"/>
    </row>
    <row r="232" spans="1:38">
      <c r="L232" s="161"/>
      <c r="M232" s="161"/>
      <c r="N232" s="161"/>
      <c r="O232" s="161"/>
      <c r="P232" s="161"/>
      <c r="Q232" s="161"/>
      <c r="R232" s="161"/>
      <c r="S232" s="161"/>
      <c r="T232" s="35"/>
      <c r="U232" s="35"/>
      <c r="V232" s="35"/>
      <c r="W232" s="35"/>
      <c r="X232" s="161"/>
      <c r="Y232" s="161"/>
      <c r="Z232" s="78"/>
      <c r="AB232" s="78"/>
      <c r="AD232" s="78"/>
      <c r="AF232" s="35"/>
      <c r="AH232" s="78"/>
      <c r="AJ232" s="78"/>
      <c r="AL232" s="78"/>
    </row>
    <row r="233" spans="1:38">
      <c r="L233" s="161"/>
      <c r="M233" s="161"/>
      <c r="N233" s="161"/>
      <c r="O233" s="161"/>
      <c r="P233" s="161"/>
      <c r="Q233" s="161"/>
      <c r="R233" s="161"/>
      <c r="S233" s="161"/>
      <c r="T233" s="35"/>
      <c r="U233" s="35"/>
      <c r="V233" s="35"/>
      <c r="W233" s="35"/>
      <c r="X233" s="161"/>
      <c r="Y233" s="161"/>
      <c r="Z233" s="78"/>
      <c r="AB233" s="78"/>
      <c r="AD233" s="78"/>
      <c r="AF233" s="35"/>
      <c r="AH233" s="78"/>
      <c r="AJ233" s="78"/>
      <c r="AL233" s="78"/>
    </row>
    <row r="234" spans="1:38">
      <c r="L234" s="161"/>
      <c r="M234" s="161"/>
      <c r="N234" s="161"/>
      <c r="O234" s="161"/>
      <c r="P234" s="161"/>
      <c r="Q234" s="161"/>
      <c r="R234" s="161"/>
      <c r="S234" s="161"/>
      <c r="T234" s="35"/>
      <c r="U234" s="35"/>
      <c r="V234" s="35"/>
      <c r="W234" s="35"/>
      <c r="X234" s="161"/>
      <c r="Y234" s="161"/>
      <c r="Z234" s="78"/>
      <c r="AB234" s="78"/>
      <c r="AD234" s="78"/>
      <c r="AF234" s="35"/>
      <c r="AH234" s="78"/>
      <c r="AJ234" s="78"/>
      <c r="AL234" s="78"/>
    </row>
    <row r="235" spans="1:38">
      <c r="L235" s="161"/>
      <c r="M235" s="161"/>
      <c r="N235" s="161"/>
      <c r="O235" s="161"/>
      <c r="P235" s="161"/>
      <c r="Q235" s="161"/>
      <c r="R235" s="161"/>
      <c r="S235" s="161"/>
      <c r="T235" s="35"/>
      <c r="U235" s="35"/>
      <c r="V235" s="35"/>
      <c r="W235" s="35"/>
      <c r="X235" s="161"/>
      <c r="Y235" s="161"/>
      <c r="Z235" s="78"/>
      <c r="AB235" s="78"/>
      <c r="AD235" s="78"/>
      <c r="AF235" s="35"/>
      <c r="AH235" s="78"/>
      <c r="AJ235" s="78"/>
      <c r="AL235" s="78"/>
    </row>
    <row r="236" spans="1:38">
      <c r="L236" s="161"/>
      <c r="M236" s="161"/>
      <c r="N236" s="161"/>
      <c r="O236" s="161"/>
      <c r="P236" s="161"/>
      <c r="Q236" s="161"/>
      <c r="R236" s="161"/>
      <c r="S236" s="161"/>
      <c r="T236" s="35"/>
      <c r="U236" s="35"/>
      <c r="V236" s="35"/>
      <c r="W236" s="35"/>
      <c r="X236" s="161"/>
      <c r="Y236" s="161"/>
      <c r="Z236" s="78"/>
      <c r="AB236" s="78"/>
      <c r="AD236" s="78"/>
      <c r="AF236" s="35"/>
      <c r="AH236" s="78"/>
      <c r="AJ236" s="78"/>
      <c r="AL236" s="78"/>
    </row>
    <row r="237" spans="1:38">
      <c r="L237" s="161"/>
      <c r="M237" s="161"/>
      <c r="N237" s="161"/>
      <c r="O237" s="161"/>
      <c r="P237" s="161"/>
      <c r="Q237" s="161"/>
      <c r="R237" s="161"/>
      <c r="S237" s="161"/>
      <c r="T237" s="35"/>
      <c r="U237" s="35"/>
      <c r="V237" s="35"/>
      <c r="W237" s="35"/>
      <c r="X237" s="161"/>
      <c r="Y237" s="161"/>
      <c r="Z237" s="78"/>
      <c r="AB237" s="78"/>
      <c r="AD237" s="78"/>
      <c r="AF237" s="35"/>
      <c r="AH237" s="78"/>
      <c r="AJ237" s="78"/>
      <c r="AL237" s="78"/>
    </row>
    <row r="238" spans="1:38">
      <c r="L238" s="161"/>
      <c r="M238" s="161"/>
      <c r="N238" s="161"/>
      <c r="O238" s="161"/>
      <c r="P238" s="161"/>
      <c r="Q238" s="161"/>
      <c r="R238" s="161"/>
      <c r="S238" s="161"/>
      <c r="T238" s="35"/>
      <c r="U238" s="35"/>
      <c r="V238" s="35"/>
      <c r="W238" s="35"/>
      <c r="X238" s="161"/>
      <c r="Y238" s="161"/>
      <c r="Z238" s="78"/>
      <c r="AB238" s="78"/>
      <c r="AD238" s="78"/>
      <c r="AF238" s="35"/>
      <c r="AH238" s="78"/>
      <c r="AJ238" s="78"/>
      <c r="AL238" s="78"/>
    </row>
    <row r="239" spans="1:38">
      <c r="L239" s="161"/>
      <c r="M239" s="161"/>
      <c r="N239" s="161"/>
      <c r="O239" s="161"/>
      <c r="P239" s="161"/>
      <c r="Q239" s="161"/>
      <c r="R239" s="161"/>
      <c r="S239" s="161"/>
      <c r="T239" s="35"/>
      <c r="U239" s="35"/>
      <c r="V239" s="35"/>
      <c r="W239" s="35"/>
      <c r="X239" s="161"/>
      <c r="Y239" s="161"/>
      <c r="Z239" s="78"/>
      <c r="AB239" s="78"/>
      <c r="AD239" s="78"/>
      <c r="AF239" s="35"/>
      <c r="AH239" s="78"/>
      <c r="AJ239" s="78"/>
      <c r="AL239" s="78"/>
    </row>
    <row r="240" spans="1:38">
      <c r="L240" s="161"/>
      <c r="M240" s="161"/>
      <c r="N240" s="161"/>
      <c r="O240" s="161"/>
      <c r="P240" s="161"/>
      <c r="Q240" s="161"/>
      <c r="R240" s="161"/>
      <c r="S240" s="161"/>
      <c r="T240" s="35"/>
      <c r="U240" s="35"/>
      <c r="V240" s="35"/>
      <c r="W240" s="35"/>
      <c r="X240" s="161"/>
      <c r="Y240" s="161"/>
      <c r="Z240" s="78"/>
      <c r="AB240" s="78"/>
      <c r="AD240" s="78"/>
      <c r="AF240" s="35"/>
      <c r="AH240" s="78"/>
      <c r="AJ240" s="78"/>
      <c r="AL240" s="78"/>
    </row>
    <row r="241" spans="12:38">
      <c r="L241" s="161"/>
      <c r="M241" s="161"/>
      <c r="N241" s="161"/>
      <c r="O241" s="161"/>
      <c r="P241" s="161"/>
      <c r="Q241" s="161"/>
      <c r="R241" s="161"/>
      <c r="S241" s="161"/>
      <c r="T241" s="35"/>
      <c r="U241" s="35"/>
      <c r="V241" s="35"/>
      <c r="W241" s="35"/>
      <c r="X241" s="161"/>
      <c r="Y241" s="161"/>
      <c r="Z241" s="78"/>
      <c r="AB241" s="78"/>
      <c r="AD241" s="78"/>
      <c r="AF241" s="35"/>
      <c r="AH241" s="78"/>
      <c r="AJ241" s="78"/>
      <c r="AL241" s="78"/>
    </row>
    <row r="242" spans="12:38">
      <c r="L242" s="161"/>
      <c r="M242" s="161"/>
      <c r="N242" s="161"/>
      <c r="O242" s="161"/>
      <c r="P242" s="161"/>
      <c r="Q242" s="161"/>
      <c r="R242" s="161"/>
      <c r="S242" s="161"/>
      <c r="T242" s="35"/>
      <c r="U242" s="35"/>
      <c r="V242" s="35"/>
      <c r="W242" s="35"/>
      <c r="X242" s="161"/>
      <c r="Y242" s="161"/>
      <c r="Z242" s="78"/>
      <c r="AB242" s="78"/>
      <c r="AD242" s="78"/>
      <c r="AF242" s="35"/>
      <c r="AH242" s="78"/>
      <c r="AJ242" s="78"/>
      <c r="AL242" s="78"/>
    </row>
    <row r="243" spans="12:38">
      <c r="L243" s="161"/>
      <c r="M243" s="161"/>
      <c r="N243" s="161"/>
      <c r="O243" s="161"/>
      <c r="P243" s="161"/>
      <c r="Q243" s="161"/>
      <c r="R243" s="161"/>
      <c r="S243" s="161"/>
      <c r="T243" s="35"/>
      <c r="U243" s="35"/>
      <c r="V243" s="35"/>
      <c r="W243" s="35"/>
      <c r="X243" s="161"/>
      <c r="Y243" s="161"/>
      <c r="Z243" s="78"/>
      <c r="AB243" s="78"/>
      <c r="AD243" s="78"/>
      <c r="AF243" s="35"/>
      <c r="AH243" s="78"/>
      <c r="AJ243" s="78"/>
      <c r="AL243" s="78"/>
    </row>
    <row r="244" spans="12:38">
      <c r="L244" s="161"/>
      <c r="M244" s="161"/>
      <c r="N244" s="161"/>
      <c r="O244" s="161"/>
      <c r="P244" s="161"/>
      <c r="Q244" s="161"/>
      <c r="R244" s="161"/>
      <c r="S244" s="161"/>
      <c r="T244" s="35"/>
      <c r="U244" s="35"/>
      <c r="V244" s="35"/>
      <c r="W244" s="35"/>
      <c r="X244" s="161"/>
      <c r="Y244" s="161"/>
      <c r="Z244" s="78"/>
      <c r="AB244" s="78"/>
      <c r="AD244" s="78"/>
      <c r="AF244" s="35"/>
      <c r="AH244" s="78"/>
      <c r="AJ244" s="78"/>
      <c r="AL244" s="78"/>
    </row>
    <row r="245" spans="12:38">
      <c r="L245" s="161"/>
      <c r="M245" s="161"/>
      <c r="N245" s="161"/>
      <c r="O245" s="161"/>
      <c r="P245" s="161"/>
      <c r="Q245" s="161"/>
      <c r="R245" s="161"/>
      <c r="S245" s="161"/>
      <c r="T245" s="35"/>
      <c r="U245" s="35"/>
      <c r="V245" s="35"/>
      <c r="W245" s="35"/>
      <c r="X245" s="161"/>
      <c r="Y245" s="161"/>
      <c r="Z245" s="78"/>
      <c r="AB245" s="78"/>
      <c r="AD245" s="78"/>
      <c r="AF245" s="35"/>
      <c r="AH245" s="78"/>
      <c r="AJ245" s="78"/>
      <c r="AL245" s="78"/>
    </row>
    <row r="246" spans="12:38">
      <c r="L246" s="161"/>
      <c r="M246" s="161"/>
      <c r="N246" s="161"/>
      <c r="O246" s="161"/>
      <c r="P246" s="161"/>
      <c r="Q246" s="161"/>
      <c r="R246" s="161"/>
      <c r="S246" s="161"/>
      <c r="T246" s="35"/>
      <c r="U246" s="35"/>
      <c r="V246" s="35"/>
      <c r="W246" s="35"/>
      <c r="X246" s="161"/>
      <c r="Y246" s="161"/>
      <c r="Z246" s="78"/>
      <c r="AB246" s="78"/>
      <c r="AD246" s="78"/>
      <c r="AF246" s="35"/>
      <c r="AH246" s="78"/>
      <c r="AJ246" s="78"/>
      <c r="AL246" s="78"/>
    </row>
    <row r="247" spans="12:38">
      <c r="L247" s="161"/>
      <c r="M247" s="161"/>
      <c r="N247" s="161"/>
      <c r="O247" s="161"/>
      <c r="P247" s="161"/>
      <c r="Q247" s="161"/>
      <c r="R247" s="161"/>
      <c r="S247" s="161"/>
      <c r="T247" s="35"/>
      <c r="U247" s="35"/>
      <c r="V247" s="35"/>
      <c r="W247" s="35"/>
      <c r="X247" s="161"/>
      <c r="Y247" s="161"/>
      <c r="Z247" s="78"/>
      <c r="AB247" s="78"/>
      <c r="AD247" s="78"/>
      <c r="AF247" s="35"/>
      <c r="AH247" s="78"/>
      <c r="AJ247" s="78"/>
      <c r="AL247" s="78"/>
    </row>
    <row r="248" spans="12:38">
      <c r="L248" s="161"/>
      <c r="M248" s="161"/>
      <c r="N248" s="161"/>
      <c r="O248" s="161"/>
      <c r="P248" s="161"/>
      <c r="Q248" s="161"/>
      <c r="R248" s="161"/>
      <c r="S248" s="161"/>
      <c r="T248" s="35"/>
      <c r="U248" s="35"/>
      <c r="V248" s="35"/>
      <c r="W248" s="35"/>
      <c r="X248" s="161"/>
      <c r="Y248" s="161"/>
      <c r="Z248" s="78"/>
      <c r="AB248" s="78"/>
      <c r="AD248" s="78"/>
      <c r="AF248" s="35"/>
      <c r="AH248" s="78"/>
      <c r="AJ248" s="78"/>
      <c r="AL248" s="78"/>
    </row>
    <row r="249" spans="12:38">
      <c r="L249" s="161"/>
      <c r="M249" s="161"/>
      <c r="N249" s="161"/>
      <c r="O249" s="161"/>
      <c r="P249" s="161"/>
      <c r="Q249" s="161"/>
      <c r="R249" s="161"/>
      <c r="S249" s="161"/>
      <c r="T249" s="35"/>
      <c r="U249" s="35"/>
      <c r="V249" s="35"/>
      <c r="W249" s="35"/>
      <c r="X249" s="161"/>
      <c r="Y249" s="161"/>
      <c r="Z249" s="78"/>
      <c r="AB249" s="78"/>
      <c r="AD249" s="78"/>
      <c r="AF249" s="35"/>
      <c r="AH249" s="78"/>
      <c r="AJ249" s="78"/>
      <c r="AL249" s="78"/>
    </row>
    <row r="250" spans="12:38">
      <c r="L250" s="161"/>
      <c r="M250" s="161"/>
      <c r="N250" s="161"/>
      <c r="O250" s="161"/>
      <c r="P250" s="161"/>
      <c r="Q250" s="161"/>
      <c r="R250" s="161"/>
      <c r="S250" s="161"/>
      <c r="T250" s="35"/>
      <c r="U250" s="35"/>
      <c r="V250" s="35"/>
      <c r="W250" s="35"/>
      <c r="X250" s="161"/>
      <c r="Y250" s="161"/>
      <c r="Z250" s="78"/>
      <c r="AB250" s="78"/>
      <c r="AD250" s="78"/>
      <c r="AF250" s="35"/>
      <c r="AH250" s="78"/>
      <c r="AJ250" s="78"/>
      <c r="AL250" s="78"/>
    </row>
    <row r="251" spans="12:38">
      <c r="L251" s="161"/>
      <c r="M251" s="161"/>
      <c r="N251" s="161"/>
      <c r="O251" s="161"/>
      <c r="P251" s="161"/>
      <c r="Q251" s="161"/>
      <c r="R251" s="161"/>
      <c r="S251" s="161"/>
      <c r="T251" s="35"/>
      <c r="U251" s="35"/>
      <c r="V251" s="35"/>
      <c r="W251" s="35"/>
      <c r="X251" s="161"/>
      <c r="Y251" s="161"/>
      <c r="Z251" s="78"/>
      <c r="AB251" s="78"/>
      <c r="AD251" s="78"/>
      <c r="AF251" s="35"/>
      <c r="AH251" s="78"/>
      <c r="AJ251" s="78"/>
      <c r="AL251" s="78"/>
    </row>
  </sheetData>
  <mergeCells count="1">
    <mergeCell ref="R5:T5"/>
  </mergeCells>
  <conditionalFormatting sqref="H10:H17">
    <cfRule type="cellIs" dxfId="104" priority="17" operator="lessThan">
      <formula>0</formula>
    </cfRule>
    <cfRule type="cellIs" dxfId="103" priority="18" operator="greaterThan">
      <formula>0</formula>
    </cfRule>
  </conditionalFormatting>
  <conditionalFormatting sqref="J10:J17">
    <cfRule type="cellIs" dxfId="102" priority="15" operator="lessThan">
      <formula>0</formula>
    </cfRule>
    <cfRule type="cellIs" dxfId="101" priority="16" operator="greaterThan">
      <formula>0</formula>
    </cfRule>
  </conditionalFormatting>
  <conditionalFormatting sqref="L10:L17">
    <cfRule type="cellIs" dxfId="100" priority="13" operator="lessThan">
      <formula>0</formula>
    </cfRule>
    <cfRule type="cellIs" dxfId="99" priority="14" operator="greaterThan">
      <formula>0</formula>
    </cfRule>
  </conditionalFormatting>
  <conditionalFormatting sqref="U10:U17">
    <cfRule type="cellIs" dxfId="98" priority="9" operator="lessThan">
      <formula>0</formula>
    </cfRule>
    <cfRule type="cellIs" dxfId="97" priority="10" operator="greaterThan">
      <formula>0</formula>
    </cfRule>
  </conditionalFormatting>
  <conditionalFormatting sqref="W10:W17">
    <cfRule type="cellIs" dxfId="96" priority="7" operator="lessThan">
      <formula>0</formula>
    </cfRule>
    <cfRule type="cellIs" dxfId="95" priority="8" operator="greaterThan">
      <formula>0</formula>
    </cfRule>
  </conditionalFormatting>
  <conditionalFormatting sqref="Y10:Y17">
    <cfRule type="cellIs" dxfId="94" priority="5" operator="lessThan">
      <formula>0</formula>
    </cfRule>
    <cfRule type="cellIs" dxfId="93" priority="6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E51D7B-82EA-4367-B2C4-43054076439C}">
  <dimension ref="W2:AT280"/>
  <sheetViews>
    <sheetView zoomScale="91" zoomScaleNormal="91" workbookViewId="0">
      <selection activeCell="A55" sqref="A55"/>
    </sheetView>
  </sheetViews>
  <sheetFormatPr baseColWidth="10" defaultRowHeight="15"/>
  <cols>
    <col min="30" max="30" width="14" customWidth="1"/>
    <col min="31" max="31" width="12.54296875" customWidth="1"/>
    <col min="32" max="32" width="10.90625" customWidth="1"/>
  </cols>
  <sheetData>
    <row r="2" spans="23:46" s="182" customFormat="1" ht="31.8">
      <c r="W2"/>
      <c r="X2" s="4"/>
      <c r="Y2" s="4"/>
      <c r="Z2" s="4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</row>
    <row r="5" spans="23:46" s="186" customFormat="1" ht="19.8">
      <c r="W5"/>
      <c r="X5" s="4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</row>
    <row r="6" spans="23:46" ht="15" customHeight="1"/>
    <row r="11" spans="23:46" ht="15.6">
      <c r="Y11" s="2"/>
      <c r="Z11" s="2"/>
      <c r="AA11" s="2"/>
    </row>
    <row r="12" spans="23:46" ht="15.6">
      <c r="Y12" s="2"/>
      <c r="Z12" s="2"/>
      <c r="AA12" s="4"/>
      <c r="AB12" s="4"/>
      <c r="AC12" s="4"/>
    </row>
    <row r="13" spans="23:46">
      <c r="Y13" s="1"/>
      <c r="Z13" s="1"/>
      <c r="AA13" s="11"/>
      <c r="AB13" s="11"/>
      <c r="AC13" s="11"/>
    </row>
    <row r="14" spans="23:46">
      <c r="Y14" s="1"/>
      <c r="Z14" s="1"/>
      <c r="AA14" s="11"/>
      <c r="AB14" s="11"/>
      <c r="AC14" s="11"/>
    </row>
    <row r="15" spans="23:46">
      <c r="Y15" s="1"/>
      <c r="Z15" s="1"/>
      <c r="AA15" s="11"/>
      <c r="AB15" s="11"/>
      <c r="AC15" s="11"/>
    </row>
    <row r="16" spans="23:46">
      <c r="Y16" s="1"/>
      <c r="Z16" s="1"/>
      <c r="AA16" s="11"/>
      <c r="AB16" s="11"/>
      <c r="AC16" s="11"/>
    </row>
    <row r="17" spans="25:29">
      <c r="Y17" s="1"/>
      <c r="Z17" s="1"/>
      <c r="AA17" s="11"/>
      <c r="AB17" s="11"/>
      <c r="AC17" s="11"/>
    </row>
    <row r="18" spans="25:29">
      <c r="Y18" s="1"/>
      <c r="Z18" s="1"/>
      <c r="AA18" s="11"/>
      <c r="AB18" s="11"/>
      <c r="AC18" s="11"/>
    </row>
    <row r="19" spans="25:29">
      <c r="Y19" s="1"/>
      <c r="Z19" s="1"/>
      <c r="AA19" s="11"/>
      <c r="AB19" s="11"/>
      <c r="AC19" s="11"/>
    </row>
    <row r="20" spans="25:29">
      <c r="Y20" s="1"/>
      <c r="Z20" s="1"/>
      <c r="AA20" s="11"/>
      <c r="AB20" s="11"/>
      <c r="AC20" s="11"/>
    </row>
    <row r="21" spans="25:29">
      <c r="Y21" s="1"/>
      <c r="Z21" s="1"/>
      <c r="AA21" s="11"/>
      <c r="AB21" s="11"/>
      <c r="AC21" s="11"/>
    </row>
    <row r="22" spans="25:29">
      <c r="Y22" s="1"/>
      <c r="Z22" s="1"/>
      <c r="AA22" s="11"/>
      <c r="AB22" s="11"/>
      <c r="AC22" s="11"/>
    </row>
    <row r="23" spans="25:29">
      <c r="Y23" s="13"/>
      <c r="Z23" s="13"/>
      <c r="AA23" s="11"/>
      <c r="AB23" s="11"/>
      <c r="AC23" s="11"/>
    </row>
    <row r="24" spans="25:29" ht="16.5" customHeight="1">
      <c r="Y24" s="13"/>
      <c r="Z24" s="13"/>
      <c r="AA24" s="11"/>
      <c r="AB24" s="11"/>
      <c r="AC24" s="11"/>
    </row>
    <row r="25" spans="25:29" ht="16.5" customHeight="1">
      <c r="Y25" s="13"/>
      <c r="Z25" s="13"/>
      <c r="AA25" s="11"/>
      <c r="AB25" s="11"/>
      <c r="AC25" s="11"/>
    </row>
    <row r="26" spans="25:29">
      <c r="Y26" s="13"/>
      <c r="Z26" s="13"/>
      <c r="AA26" s="11"/>
      <c r="AB26" s="11"/>
      <c r="AC26" s="11"/>
    </row>
    <row r="27" spans="25:29">
      <c r="Y27" s="13"/>
      <c r="Z27" s="13"/>
      <c r="AA27" s="11"/>
      <c r="AB27" s="11"/>
      <c r="AC27" s="11"/>
    </row>
    <row r="28" spans="25:29" ht="17.25" customHeight="1">
      <c r="Y28" s="13"/>
      <c r="Z28" s="13"/>
      <c r="AA28" s="11"/>
      <c r="AB28" s="11"/>
      <c r="AC28" s="11"/>
    </row>
    <row r="29" spans="25:29">
      <c r="Y29" s="13"/>
      <c r="Z29" s="13"/>
      <c r="AA29" s="11"/>
      <c r="AB29" s="11"/>
      <c r="AC29" s="11"/>
    </row>
    <row r="30" spans="25:29">
      <c r="Y30" s="13"/>
      <c r="Z30" s="13"/>
      <c r="AA30" s="11"/>
      <c r="AB30" s="11"/>
      <c r="AC30" s="11"/>
    </row>
    <row r="31" spans="25:29" ht="21">
      <c r="Y31" s="56"/>
      <c r="Z31" s="56"/>
      <c r="AA31" s="11"/>
      <c r="AB31" s="11"/>
      <c r="AC31" s="11"/>
    </row>
    <row r="33" spans="25:26" ht="15.6">
      <c r="Y33" s="1"/>
      <c r="Z33" s="5"/>
    </row>
    <row r="174" spans="25:29">
      <c r="Y174" s="1"/>
      <c r="Z174" s="1"/>
      <c r="AA174" s="1"/>
      <c r="AB174" s="1"/>
    </row>
    <row r="175" spans="25:29">
      <c r="Y175" s="1"/>
      <c r="Z175" s="1"/>
      <c r="AA175" s="1"/>
      <c r="AB175" s="1"/>
      <c r="AC175" s="14"/>
    </row>
    <row r="176" spans="25:29">
      <c r="Y176" s="1"/>
      <c r="Z176" s="1"/>
      <c r="AA176" s="1"/>
      <c r="AB176" s="1"/>
      <c r="AC176" s="14"/>
    </row>
    <row r="177" spans="23:29">
      <c r="Y177" s="1"/>
      <c r="Z177" s="1"/>
      <c r="AA177" s="1"/>
      <c r="AB177" s="1"/>
      <c r="AC177" s="14"/>
    </row>
    <row r="178" spans="23:29">
      <c r="Y178" s="1"/>
      <c r="Z178" s="1"/>
      <c r="AA178" s="1"/>
      <c r="AB178" s="1"/>
      <c r="AC178" s="14"/>
    </row>
    <row r="179" spans="23:29">
      <c r="W179" s="1"/>
      <c r="X179" s="1"/>
      <c r="Y179" s="1"/>
      <c r="Z179" s="1"/>
      <c r="AA179" s="1"/>
      <c r="AB179" s="1"/>
      <c r="AC179" s="14"/>
    </row>
    <row r="180" spans="23:29">
      <c r="W180" s="1"/>
      <c r="X180" s="1"/>
      <c r="Y180" s="1"/>
      <c r="Z180" s="1"/>
      <c r="AA180" s="1"/>
      <c r="AB180" s="1"/>
      <c r="AC180" s="14"/>
    </row>
    <row r="181" spans="23:29">
      <c r="W181" s="1"/>
      <c r="X181" s="1"/>
      <c r="Y181" s="1"/>
      <c r="Z181" s="1"/>
      <c r="AA181" s="1"/>
      <c r="AB181" s="1"/>
      <c r="AC181" s="14"/>
    </row>
    <row r="182" spans="23:29">
      <c r="W182" s="1"/>
      <c r="X182" s="1"/>
      <c r="Y182" s="1"/>
      <c r="Z182" s="1"/>
      <c r="AA182" s="1"/>
      <c r="AB182" s="1"/>
      <c r="AC182" s="14"/>
    </row>
    <row r="183" spans="23:29">
      <c r="W183" s="1"/>
      <c r="X183" s="1"/>
      <c r="Y183" s="1"/>
      <c r="Z183" s="1"/>
      <c r="AA183" s="1"/>
      <c r="AB183" s="1"/>
      <c r="AC183" s="14"/>
    </row>
    <row r="184" spans="23:29">
      <c r="W184" s="1"/>
      <c r="X184" s="1"/>
      <c r="Y184" s="1"/>
      <c r="Z184" s="1"/>
      <c r="AA184" s="1"/>
      <c r="AB184" s="1"/>
      <c r="AC184" s="14"/>
    </row>
    <row r="185" spans="23:29">
      <c r="W185" s="1"/>
      <c r="X185" s="1"/>
      <c r="Y185" s="1"/>
      <c r="Z185" s="1"/>
      <c r="AA185" s="1"/>
      <c r="AB185" s="1"/>
      <c r="AC185" s="14"/>
    </row>
    <row r="186" spans="23:29">
      <c r="W186" s="1"/>
      <c r="X186" s="1"/>
      <c r="Y186" s="1"/>
      <c r="Z186" s="1"/>
      <c r="AA186" s="1"/>
      <c r="AB186" s="1"/>
      <c r="AC186" s="14"/>
    </row>
    <row r="187" spans="23:29">
      <c r="W187" s="1"/>
      <c r="X187" s="1"/>
      <c r="Y187" s="1"/>
      <c r="Z187" s="1"/>
      <c r="AA187" s="1"/>
      <c r="AB187" s="1"/>
      <c r="AC187" s="14"/>
    </row>
    <row r="188" spans="23:29">
      <c r="W188" s="1"/>
      <c r="X188" s="1"/>
      <c r="Y188" s="1"/>
      <c r="Z188" s="1"/>
      <c r="AA188" s="1"/>
      <c r="AB188" s="1"/>
      <c r="AC188" s="14"/>
    </row>
    <row r="189" spans="23:29">
      <c r="W189" s="1"/>
      <c r="X189" s="1"/>
      <c r="Y189" s="1"/>
      <c r="Z189" s="1"/>
      <c r="AA189" s="1"/>
      <c r="AB189" s="1"/>
      <c r="AC189" s="14"/>
    </row>
    <row r="190" spans="23:29">
      <c r="W190" s="1"/>
      <c r="X190" s="1"/>
      <c r="Y190" s="1"/>
      <c r="Z190" s="1"/>
      <c r="AA190" s="1"/>
      <c r="AB190" s="1"/>
      <c r="AC190" s="14"/>
    </row>
    <row r="191" spans="23:29">
      <c r="W191" s="1"/>
      <c r="X191" s="1"/>
      <c r="Y191" s="1"/>
      <c r="Z191" s="1"/>
      <c r="AA191" s="1"/>
      <c r="AB191" s="1"/>
      <c r="AC191" s="14"/>
    </row>
    <row r="192" spans="23:29">
      <c r="W192" s="1"/>
      <c r="X192" s="1"/>
      <c r="Y192" s="1"/>
      <c r="Z192" s="1"/>
      <c r="AA192" s="1"/>
      <c r="AB192" s="1"/>
      <c r="AC192" s="14"/>
    </row>
    <row r="193" spans="23:29">
      <c r="W193" s="1"/>
      <c r="X193" s="1"/>
      <c r="Y193" s="1"/>
      <c r="Z193" s="1"/>
      <c r="AA193" s="1"/>
      <c r="AB193" s="1"/>
      <c r="AC193" s="14"/>
    </row>
    <row r="194" spans="23:29">
      <c r="W194" s="1"/>
      <c r="X194" s="1"/>
      <c r="Y194" s="1"/>
      <c r="Z194" s="1"/>
      <c r="AA194" s="1"/>
      <c r="AB194" s="1"/>
      <c r="AC194" s="14"/>
    </row>
    <row r="195" spans="23:29">
      <c r="W195" s="1"/>
      <c r="X195" s="1"/>
      <c r="Y195" s="1"/>
      <c r="Z195" s="1"/>
      <c r="AA195" s="1"/>
      <c r="AB195" s="1"/>
      <c r="AC195" s="14"/>
    </row>
    <row r="196" spans="23:29">
      <c r="W196" s="1"/>
      <c r="X196" s="1"/>
      <c r="Y196" s="1"/>
      <c r="Z196" s="1"/>
      <c r="AA196" s="1"/>
      <c r="AB196" s="1"/>
      <c r="AC196" s="14"/>
    </row>
    <row r="197" spans="23:29">
      <c r="W197" s="1"/>
      <c r="X197" s="1"/>
      <c r="Y197" s="1"/>
      <c r="Z197" s="1"/>
      <c r="AA197" s="1"/>
      <c r="AB197" s="1"/>
      <c r="AC197" s="14"/>
    </row>
    <row r="198" spans="23:29">
      <c r="W198" s="1"/>
      <c r="X198" s="1"/>
      <c r="Y198" s="1"/>
      <c r="Z198" s="1"/>
      <c r="AA198" s="1"/>
      <c r="AB198" s="1"/>
      <c r="AC198" s="14"/>
    </row>
    <row r="199" spans="23:29">
      <c r="W199" s="1"/>
      <c r="X199" s="1"/>
      <c r="Y199" s="1"/>
      <c r="Z199" s="1"/>
      <c r="AA199" s="1"/>
      <c r="AB199" s="1"/>
      <c r="AC199" s="14"/>
    </row>
    <row r="200" spans="23:29">
      <c r="W200" s="1"/>
      <c r="X200" s="1"/>
      <c r="Y200" s="1"/>
      <c r="Z200" s="1"/>
      <c r="AA200" s="1"/>
      <c r="AB200" s="1"/>
      <c r="AC200" s="14"/>
    </row>
    <row r="201" spans="23:29">
      <c r="W201" s="1"/>
      <c r="X201" s="1"/>
      <c r="Y201" s="1"/>
      <c r="Z201" s="1"/>
      <c r="AA201" s="1"/>
      <c r="AB201" s="1"/>
      <c r="AC201" s="14"/>
    </row>
    <row r="202" spans="23:29">
      <c r="W202" s="1"/>
      <c r="X202" s="1"/>
      <c r="Y202" s="1"/>
      <c r="Z202" s="1"/>
      <c r="AA202" s="1"/>
      <c r="AB202" s="1"/>
      <c r="AC202" s="14"/>
    </row>
    <row r="203" spans="23:29">
      <c r="W203" s="1"/>
      <c r="X203" s="1"/>
      <c r="Y203" s="1"/>
      <c r="Z203" s="1"/>
      <c r="AA203" s="1"/>
      <c r="AB203" s="1"/>
      <c r="AC203" s="14"/>
    </row>
    <row r="204" spans="23:29">
      <c r="W204" s="1"/>
      <c r="X204" s="1"/>
      <c r="Y204" s="1"/>
      <c r="Z204" s="1"/>
      <c r="AA204" s="1"/>
      <c r="AB204" s="1"/>
      <c r="AC204" s="14"/>
    </row>
    <row r="205" spans="23:29">
      <c r="W205" s="1"/>
      <c r="X205" s="1"/>
      <c r="Y205" s="1"/>
      <c r="Z205" s="1"/>
      <c r="AA205" s="1"/>
      <c r="AB205" s="1"/>
      <c r="AC205" s="14"/>
    </row>
    <row r="206" spans="23:29">
      <c r="W206" s="1"/>
      <c r="X206" s="1"/>
      <c r="Y206" s="1"/>
      <c r="Z206" s="1"/>
      <c r="AA206" s="1"/>
      <c r="AB206" s="1"/>
      <c r="AC206" s="14"/>
    </row>
    <row r="207" spans="23:29">
      <c r="W207" s="1"/>
      <c r="X207" s="1"/>
      <c r="Y207" s="1"/>
      <c r="Z207" s="1"/>
      <c r="AA207" s="1"/>
      <c r="AB207" s="1"/>
      <c r="AC207" s="14"/>
    </row>
    <row r="208" spans="23:29">
      <c r="W208" s="1"/>
      <c r="X208" s="1"/>
      <c r="Y208" s="1"/>
      <c r="Z208" s="1"/>
      <c r="AA208" s="1"/>
      <c r="AB208" s="1"/>
      <c r="AC208" s="14"/>
    </row>
    <row r="209" spans="23:29">
      <c r="W209" s="1"/>
      <c r="X209" s="1"/>
      <c r="Y209" s="1"/>
      <c r="Z209" s="1"/>
      <c r="AA209" s="1"/>
      <c r="AB209" s="1"/>
      <c r="AC209" s="14"/>
    </row>
    <row r="210" spans="23:29">
      <c r="W210" s="1"/>
      <c r="X210" s="1"/>
      <c r="Y210" s="1"/>
      <c r="Z210" s="1"/>
      <c r="AA210" s="1"/>
      <c r="AB210" s="1"/>
      <c r="AC210" s="14"/>
    </row>
    <row r="211" spans="23:29">
      <c r="W211" s="14"/>
      <c r="X211" s="14"/>
      <c r="Y211" s="14"/>
      <c r="Z211" s="14"/>
      <c r="AA211" s="14"/>
      <c r="AB211" s="14"/>
      <c r="AC211" s="14"/>
    </row>
    <row r="212" spans="23:29">
      <c r="W212" s="14"/>
      <c r="X212" s="14"/>
      <c r="Y212" s="14"/>
      <c r="Z212" s="14"/>
      <c r="AA212" s="14"/>
      <c r="AB212" s="14"/>
      <c r="AC212" s="14"/>
    </row>
    <row r="213" spans="23:29">
      <c r="W213" s="14"/>
      <c r="X213" s="14"/>
      <c r="Y213" s="14"/>
      <c r="Z213" s="14"/>
      <c r="AA213" s="14"/>
      <c r="AB213" s="14"/>
      <c r="AC213" s="14"/>
    </row>
    <row r="214" spans="23:29">
      <c r="W214" s="14"/>
      <c r="X214" s="14"/>
      <c r="Y214" s="14"/>
      <c r="Z214" s="14"/>
      <c r="AA214" s="14"/>
      <c r="AB214" s="14"/>
      <c r="AC214" s="14"/>
    </row>
    <row r="215" spans="23:29">
      <c r="W215" s="14"/>
      <c r="X215" s="14"/>
      <c r="Y215" s="14"/>
      <c r="Z215" s="14"/>
      <c r="AA215" s="14"/>
      <c r="AB215" s="14"/>
      <c r="AC215" s="14"/>
    </row>
    <row r="216" spans="23:29">
      <c r="W216" s="14"/>
      <c r="X216" s="14"/>
      <c r="Y216" s="14"/>
      <c r="Z216" s="14"/>
      <c r="AA216" s="14"/>
      <c r="AB216" s="14"/>
      <c r="AC216" s="14"/>
    </row>
    <row r="217" spans="23:29">
      <c r="W217" s="14"/>
      <c r="X217" s="14"/>
      <c r="Y217" s="14"/>
      <c r="Z217" s="14"/>
      <c r="AA217" s="14"/>
      <c r="AB217" s="14"/>
      <c r="AC217" s="14"/>
    </row>
    <row r="218" spans="23:29">
      <c r="W218" s="14"/>
      <c r="X218" s="14"/>
      <c r="Y218" s="14"/>
      <c r="Z218" s="14"/>
      <c r="AA218" s="14"/>
      <c r="AB218" s="14"/>
      <c r="AC218" s="14"/>
    </row>
    <row r="219" spans="23:29">
      <c r="W219" s="14"/>
      <c r="X219" s="14"/>
      <c r="Y219" s="14"/>
      <c r="Z219" s="14"/>
      <c r="AA219" s="14"/>
      <c r="AB219" s="14"/>
      <c r="AC219" s="14"/>
    </row>
    <row r="220" spans="23:29">
      <c r="W220" s="14"/>
      <c r="X220" s="14"/>
      <c r="Y220" s="14"/>
      <c r="Z220" s="14"/>
      <c r="AA220" s="14"/>
      <c r="AB220" s="14"/>
      <c r="AC220" s="14"/>
    </row>
    <row r="221" spans="23:29">
      <c r="W221" s="14"/>
      <c r="X221" s="14"/>
      <c r="Y221" s="14"/>
      <c r="Z221" s="14"/>
      <c r="AA221" s="14"/>
      <c r="AB221" s="14"/>
      <c r="AC221" s="14"/>
    </row>
    <row r="222" spans="23:29">
      <c r="W222" s="14"/>
      <c r="X222" s="14"/>
      <c r="Y222" s="14"/>
      <c r="Z222" s="14"/>
      <c r="AA222" s="14"/>
      <c r="AB222" s="14"/>
      <c r="AC222" s="14"/>
    </row>
    <row r="223" spans="23:29">
      <c r="W223" s="14"/>
      <c r="X223" s="14"/>
      <c r="Y223" s="14"/>
      <c r="Z223" s="14"/>
      <c r="AA223" s="14"/>
      <c r="AB223" s="14"/>
      <c r="AC223" s="14"/>
    </row>
    <row r="224" spans="23:29">
      <c r="W224" s="14"/>
      <c r="X224" s="14"/>
      <c r="Y224" s="14"/>
      <c r="Z224" s="14"/>
      <c r="AA224" s="14"/>
      <c r="AB224" s="14"/>
      <c r="AC224" s="14"/>
    </row>
    <row r="225" spans="23:29">
      <c r="W225" s="14"/>
      <c r="X225" s="14"/>
      <c r="Y225" s="14"/>
      <c r="Z225" s="14"/>
      <c r="AA225" s="14"/>
      <c r="AB225" s="14"/>
      <c r="AC225" s="14"/>
    </row>
    <row r="226" spans="23:29">
      <c r="W226" s="14"/>
      <c r="X226" s="14"/>
      <c r="Y226" s="14"/>
      <c r="Z226" s="14"/>
      <c r="AA226" s="14"/>
      <c r="AB226" s="14"/>
      <c r="AC226" s="14"/>
    </row>
    <row r="227" spans="23:29">
      <c r="W227" s="14"/>
      <c r="X227" s="14"/>
      <c r="Y227" s="14"/>
      <c r="Z227" s="14"/>
      <c r="AA227" s="14"/>
      <c r="AB227" s="14"/>
      <c r="AC227" s="14"/>
    </row>
    <row r="228" spans="23:29">
      <c r="W228" s="14"/>
      <c r="X228" s="14"/>
      <c r="Y228" s="14"/>
      <c r="Z228" s="14"/>
      <c r="AA228" s="14"/>
      <c r="AB228" s="14"/>
      <c r="AC228" s="14"/>
    </row>
    <row r="229" spans="23:29">
      <c r="W229" s="14"/>
      <c r="X229" s="14"/>
      <c r="Y229" s="14"/>
      <c r="Z229" s="14"/>
      <c r="AA229" s="14"/>
      <c r="AB229" s="14"/>
      <c r="AC229" s="14"/>
    </row>
    <row r="230" spans="23:29">
      <c r="W230" s="14"/>
      <c r="X230" s="14"/>
      <c r="Y230" s="14"/>
      <c r="Z230" s="14"/>
      <c r="AA230" s="14"/>
      <c r="AB230" s="14"/>
      <c r="AC230" s="14"/>
    </row>
    <row r="231" spans="23:29">
      <c r="W231" s="14"/>
      <c r="X231" s="14"/>
      <c r="Y231" s="14"/>
      <c r="Z231" s="14"/>
      <c r="AA231" s="14"/>
      <c r="AB231" s="14"/>
      <c r="AC231" s="14"/>
    </row>
    <row r="232" spans="23:29">
      <c r="W232" s="14"/>
      <c r="X232" s="14"/>
      <c r="Y232" s="14"/>
      <c r="Z232" s="14"/>
      <c r="AA232" s="14"/>
      <c r="AB232" s="14"/>
      <c r="AC232" s="14"/>
    </row>
    <row r="233" spans="23:29">
      <c r="W233" s="14"/>
      <c r="X233" s="14"/>
      <c r="Y233" s="14"/>
      <c r="Z233" s="14"/>
      <c r="AA233" s="14"/>
      <c r="AB233" s="14"/>
      <c r="AC233" s="14"/>
    </row>
    <row r="234" spans="23:29">
      <c r="W234" s="14"/>
      <c r="X234" s="14"/>
      <c r="Y234" s="14"/>
      <c r="Z234" s="14"/>
      <c r="AA234" s="14"/>
      <c r="AB234" s="14"/>
      <c r="AC234" s="14"/>
    </row>
    <row r="235" spans="23:29">
      <c r="W235" s="14"/>
      <c r="X235" s="14"/>
      <c r="Y235" s="14"/>
      <c r="Z235" s="14"/>
      <c r="AA235" s="14"/>
      <c r="AB235" s="14"/>
      <c r="AC235" s="14"/>
    </row>
    <row r="236" spans="23:29">
      <c r="W236" s="14"/>
      <c r="X236" s="14"/>
      <c r="Y236" s="14"/>
      <c r="Z236" s="14"/>
      <c r="AA236" s="14"/>
      <c r="AB236" s="14"/>
      <c r="AC236" s="14"/>
    </row>
    <row r="237" spans="23:29">
      <c r="W237" s="14"/>
      <c r="X237" s="14"/>
      <c r="Y237" s="14"/>
      <c r="Z237" s="14"/>
      <c r="AA237" s="14"/>
      <c r="AB237" s="14"/>
      <c r="AC237" s="14"/>
    </row>
    <row r="238" spans="23:29">
      <c r="W238" s="14"/>
      <c r="X238" s="14"/>
      <c r="Y238" s="14"/>
      <c r="Z238" s="14"/>
      <c r="AA238" s="14"/>
      <c r="AB238" s="14"/>
      <c r="AC238" s="14"/>
    </row>
    <row r="239" spans="23:29">
      <c r="W239" s="14"/>
      <c r="X239" s="14"/>
      <c r="Y239" s="14"/>
      <c r="Z239" s="14"/>
      <c r="AA239" s="14"/>
      <c r="AB239" s="14"/>
      <c r="AC239" s="14"/>
    </row>
    <row r="240" spans="23:29">
      <c r="W240" s="14"/>
      <c r="X240" s="14"/>
      <c r="Y240" s="14"/>
      <c r="Z240" s="14"/>
      <c r="AA240" s="14"/>
      <c r="AB240" s="14"/>
      <c r="AC240" s="14"/>
    </row>
    <row r="241" spans="23:29">
      <c r="W241" s="14"/>
      <c r="X241" s="14"/>
      <c r="Y241" s="14"/>
      <c r="Z241" s="14"/>
      <c r="AA241" s="14"/>
      <c r="AB241" s="14"/>
      <c r="AC241" s="14"/>
    </row>
    <row r="242" spans="23:29">
      <c r="W242" s="14"/>
      <c r="X242" s="14"/>
      <c r="Y242" s="14"/>
      <c r="Z242" s="14"/>
      <c r="AA242" s="14"/>
      <c r="AB242" s="14"/>
      <c r="AC242" s="14"/>
    </row>
    <row r="243" spans="23:29">
      <c r="W243" s="14"/>
      <c r="X243" s="14"/>
      <c r="Y243" s="14"/>
      <c r="Z243" s="14"/>
      <c r="AA243" s="14"/>
      <c r="AB243" s="14"/>
      <c r="AC243" s="14"/>
    </row>
    <row r="244" spans="23:29">
      <c r="W244" s="14"/>
      <c r="X244" s="14"/>
      <c r="Y244" s="14"/>
      <c r="Z244" s="14"/>
      <c r="AA244" s="14"/>
      <c r="AB244" s="14"/>
      <c r="AC244" s="14"/>
    </row>
    <row r="245" spans="23:29">
      <c r="W245" s="14"/>
      <c r="X245" s="14"/>
      <c r="Y245" s="14"/>
      <c r="Z245" s="14"/>
      <c r="AA245" s="14"/>
      <c r="AB245" s="14"/>
      <c r="AC245" s="14"/>
    </row>
    <row r="246" spans="23:29">
      <c r="W246" s="14"/>
      <c r="X246" s="14"/>
      <c r="Y246" s="14"/>
      <c r="Z246" s="14"/>
      <c r="AA246" s="14"/>
      <c r="AB246" s="14"/>
      <c r="AC246" s="14"/>
    </row>
    <row r="247" spans="23:29">
      <c r="W247" s="14"/>
      <c r="X247" s="14"/>
      <c r="Y247" s="14"/>
      <c r="Z247" s="14"/>
      <c r="AA247" s="14"/>
      <c r="AB247" s="14"/>
      <c r="AC247" s="14"/>
    </row>
    <row r="248" spans="23:29">
      <c r="W248" s="14"/>
      <c r="X248" s="14"/>
      <c r="Y248" s="14"/>
      <c r="Z248" s="14"/>
      <c r="AA248" s="14"/>
      <c r="AB248" s="14"/>
      <c r="AC248" s="14"/>
    </row>
    <row r="249" spans="23:29">
      <c r="W249" s="14"/>
      <c r="X249" s="14"/>
      <c r="Y249" s="14"/>
      <c r="Z249" s="14"/>
      <c r="AA249" s="14"/>
      <c r="AB249" s="14"/>
      <c r="AC249" s="14"/>
    </row>
    <row r="250" spans="23:29">
      <c r="W250" s="14"/>
      <c r="X250" s="14"/>
      <c r="Y250" s="14"/>
      <c r="Z250" s="14"/>
      <c r="AA250" s="14"/>
      <c r="AB250" s="14"/>
      <c r="AC250" s="14"/>
    </row>
    <row r="251" spans="23:29">
      <c r="W251" s="14"/>
      <c r="X251" s="14"/>
      <c r="Y251" s="14"/>
      <c r="Z251" s="14"/>
      <c r="AA251" s="14"/>
      <c r="AB251" s="14"/>
      <c r="AC251" s="14"/>
    </row>
    <row r="252" spans="23:29">
      <c r="W252" s="14"/>
      <c r="X252" s="14"/>
      <c r="Y252" s="14"/>
      <c r="Z252" s="14"/>
      <c r="AA252" s="14"/>
      <c r="AB252" s="14"/>
      <c r="AC252" s="14"/>
    </row>
    <row r="253" spans="23:29">
      <c r="W253" s="14"/>
      <c r="X253" s="14"/>
      <c r="Y253" s="14"/>
      <c r="Z253" s="14"/>
      <c r="AA253" s="14"/>
      <c r="AB253" s="14"/>
      <c r="AC253" s="14"/>
    </row>
    <row r="254" spans="23:29">
      <c r="W254" s="14"/>
      <c r="X254" s="14"/>
      <c r="Y254" s="14"/>
      <c r="Z254" s="14"/>
      <c r="AA254" s="14"/>
      <c r="AB254" s="14"/>
      <c r="AC254" s="14"/>
    </row>
    <row r="255" spans="23:29">
      <c r="W255" s="14"/>
      <c r="X255" s="14"/>
      <c r="Y255" s="14"/>
      <c r="Z255" s="14"/>
      <c r="AA255" s="14"/>
      <c r="AB255" s="14"/>
      <c r="AC255" s="14"/>
    </row>
    <row r="256" spans="23:29">
      <c r="W256" s="14"/>
      <c r="X256" s="14"/>
      <c r="Y256" s="14"/>
      <c r="Z256" s="14"/>
      <c r="AA256" s="14"/>
      <c r="AB256" s="14"/>
      <c r="AC256" s="14"/>
    </row>
    <row r="257" spans="23:29">
      <c r="W257" s="14"/>
      <c r="X257" s="14"/>
      <c r="Y257" s="14"/>
      <c r="Z257" s="14"/>
      <c r="AA257" s="14"/>
      <c r="AB257" s="14"/>
      <c r="AC257" s="14"/>
    </row>
    <row r="258" spans="23:29">
      <c r="W258" s="14"/>
      <c r="X258" s="14"/>
      <c r="Y258" s="14"/>
      <c r="Z258" s="14"/>
      <c r="AA258" s="14"/>
      <c r="AB258" s="14"/>
      <c r="AC258" s="14"/>
    </row>
    <row r="259" spans="23:29">
      <c r="W259" s="14"/>
      <c r="X259" s="14"/>
      <c r="Y259" s="14"/>
      <c r="Z259" s="14"/>
      <c r="AA259" s="14"/>
      <c r="AB259" s="14"/>
      <c r="AC259" s="14"/>
    </row>
    <row r="260" spans="23:29">
      <c r="W260" s="14"/>
      <c r="X260" s="14"/>
      <c r="Y260" s="14"/>
      <c r="Z260" s="14"/>
      <c r="AA260" s="14"/>
      <c r="AB260" s="14"/>
      <c r="AC260" s="14"/>
    </row>
    <row r="261" spans="23:29">
      <c r="W261" s="14"/>
      <c r="X261" s="14"/>
      <c r="Y261" s="14"/>
      <c r="Z261" s="14"/>
      <c r="AA261" s="14"/>
      <c r="AB261" s="14"/>
      <c r="AC261" s="14"/>
    </row>
    <row r="262" spans="23:29">
      <c r="W262" s="14"/>
      <c r="X262" s="14"/>
      <c r="Y262" s="14"/>
      <c r="Z262" s="14"/>
      <c r="AA262" s="14"/>
      <c r="AB262" s="14"/>
      <c r="AC262" s="14"/>
    </row>
    <row r="263" spans="23:29">
      <c r="W263" s="14"/>
      <c r="X263" s="14"/>
      <c r="Y263" s="14"/>
      <c r="Z263" s="14"/>
      <c r="AA263" s="14"/>
      <c r="AB263" s="14"/>
      <c r="AC263" s="14"/>
    </row>
    <row r="264" spans="23:29">
      <c r="W264" s="14"/>
      <c r="X264" s="14"/>
      <c r="Y264" s="14"/>
      <c r="Z264" s="14"/>
      <c r="AA264" s="14"/>
      <c r="AB264" s="14"/>
      <c r="AC264" s="14"/>
    </row>
    <row r="265" spans="23:29">
      <c r="W265" s="14"/>
      <c r="X265" s="14"/>
      <c r="Y265" s="14"/>
      <c r="Z265" s="14"/>
      <c r="AA265" s="14"/>
      <c r="AB265" s="14"/>
      <c r="AC265" s="14"/>
    </row>
    <row r="266" spans="23:29">
      <c r="W266" s="14"/>
      <c r="X266" s="14"/>
      <c r="Y266" s="14"/>
      <c r="Z266" s="14"/>
      <c r="AA266" s="14"/>
      <c r="AB266" s="14"/>
      <c r="AC266" s="14"/>
    </row>
    <row r="267" spans="23:29">
      <c r="W267" s="14"/>
      <c r="X267" s="14"/>
      <c r="Y267" s="14"/>
      <c r="Z267" s="14"/>
      <c r="AA267" s="14"/>
      <c r="AB267" s="14"/>
      <c r="AC267" s="14"/>
    </row>
    <row r="268" spans="23:29">
      <c r="W268" s="14"/>
      <c r="X268" s="14"/>
      <c r="Y268" s="14"/>
      <c r="Z268" s="14"/>
      <c r="AA268" s="14"/>
      <c r="AB268" s="14"/>
      <c r="AC268" s="14"/>
    </row>
    <row r="269" spans="23:29">
      <c r="W269" s="14"/>
      <c r="X269" s="14"/>
      <c r="Y269" s="14"/>
      <c r="Z269" s="14"/>
      <c r="AA269" s="14"/>
      <c r="AB269" s="14"/>
      <c r="AC269" s="14"/>
    </row>
    <row r="270" spans="23:29">
      <c r="W270" s="14"/>
      <c r="X270" s="14"/>
      <c r="Y270" s="14"/>
      <c r="Z270" s="14"/>
      <c r="AA270" s="14"/>
      <c r="AB270" s="14"/>
      <c r="AC270" s="14"/>
    </row>
    <row r="271" spans="23:29">
      <c r="W271" s="14"/>
      <c r="X271" s="14"/>
      <c r="Y271" s="14"/>
      <c r="Z271" s="14"/>
      <c r="AA271" s="14"/>
      <c r="AB271" s="14"/>
      <c r="AC271" s="14"/>
    </row>
    <row r="272" spans="23:29">
      <c r="W272" s="14"/>
      <c r="X272" s="14"/>
      <c r="Y272" s="14"/>
      <c r="Z272" s="14"/>
      <c r="AA272" s="14"/>
      <c r="AB272" s="14"/>
      <c r="AC272" s="14"/>
    </row>
    <row r="273" spans="23:29">
      <c r="W273" s="14"/>
      <c r="X273" s="14"/>
      <c r="Y273" s="14"/>
      <c r="Z273" s="14"/>
      <c r="AA273" s="14"/>
      <c r="AB273" s="14"/>
      <c r="AC273" s="14"/>
    </row>
    <row r="274" spans="23:29">
      <c r="W274" s="14"/>
      <c r="X274" s="14"/>
      <c r="Y274" s="14"/>
      <c r="Z274" s="14"/>
      <c r="AA274" s="14"/>
      <c r="AB274" s="14"/>
      <c r="AC274" s="14"/>
    </row>
    <row r="275" spans="23:29">
      <c r="W275" s="14"/>
      <c r="X275" s="14"/>
      <c r="Y275" s="14"/>
      <c r="Z275" s="14"/>
      <c r="AA275" s="14"/>
      <c r="AB275" s="14"/>
      <c r="AC275" s="14"/>
    </row>
    <row r="276" spans="23:29">
      <c r="W276" s="14"/>
      <c r="X276" s="14"/>
      <c r="Y276" s="14"/>
      <c r="Z276" s="14"/>
      <c r="AA276" s="14"/>
      <c r="AB276" s="14"/>
      <c r="AC276" s="14"/>
    </row>
    <row r="277" spans="23:29">
      <c r="W277" s="14"/>
      <c r="X277" s="14"/>
      <c r="Y277" s="14"/>
      <c r="Z277" s="14"/>
      <c r="AA277" s="14"/>
      <c r="AB277" s="14"/>
      <c r="AC277" s="14"/>
    </row>
    <row r="278" spans="23:29">
      <c r="W278" s="14"/>
      <c r="X278" s="14"/>
      <c r="Y278" s="14"/>
      <c r="Z278" s="14"/>
      <c r="AA278" s="14"/>
      <c r="AB278" s="14"/>
      <c r="AC278" s="14"/>
    </row>
    <row r="279" spans="23:29">
      <c r="W279" s="14"/>
      <c r="X279" s="14"/>
      <c r="Y279" s="14"/>
      <c r="Z279" s="14"/>
      <c r="AA279" s="14"/>
      <c r="AB279" s="14"/>
      <c r="AC279" s="14"/>
    </row>
    <row r="280" spans="23:29">
      <c r="W280" s="14"/>
      <c r="X280" s="14"/>
      <c r="Y280" s="14"/>
      <c r="Z280" s="14"/>
      <c r="AA280" s="14"/>
      <c r="AB280" s="14"/>
      <c r="AC280" s="14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X273"/>
  <sheetViews>
    <sheetView zoomScale="89" zoomScaleNormal="89" workbookViewId="0">
      <pane xSplit="5" ySplit="10" topLeftCell="F11" activePane="bottomRight" state="frozen"/>
      <selection pane="topRight" activeCell="F1" sqref="F1"/>
      <selection pane="bottomLeft" activeCell="A11" sqref="A11"/>
      <selection pane="bottomRight" activeCell="AA1" sqref="AA1:AA1048576"/>
    </sheetView>
  </sheetViews>
  <sheetFormatPr baseColWidth="10" defaultRowHeight="15"/>
  <cols>
    <col min="1" max="1" width="1.54296875" customWidth="1"/>
    <col min="2" max="2" width="5.81640625" customWidth="1"/>
    <col min="3" max="3" width="4.08984375" customWidth="1"/>
    <col min="4" max="4" width="8.453125" customWidth="1"/>
    <col min="5" max="5" width="10" customWidth="1"/>
    <col min="6" max="6" width="7.08984375" customWidth="1"/>
    <col min="7" max="7" width="5.1796875" customWidth="1"/>
    <col min="8" max="8" width="7.81640625" customWidth="1"/>
    <col min="9" max="9" width="5.6328125" customWidth="1"/>
    <col min="10" max="10" width="4.1796875" style="11" customWidth="1"/>
    <col min="11" max="11" width="5" style="93" customWidth="1"/>
    <col min="12" max="12" width="4.54296875" style="11" customWidth="1"/>
    <col min="13" max="13" width="5.6328125" style="93" customWidth="1"/>
    <col min="14" max="14" width="5.453125" customWidth="1"/>
    <col min="15" max="15" width="5.81640625" customWidth="1"/>
    <col min="16" max="16" width="6.08984375" customWidth="1"/>
    <col min="17" max="17" width="5.36328125" customWidth="1"/>
    <col min="18" max="18" width="5.54296875" style="93" customWidth="1"/>
    <col min="19" max="19" width="5.453125" style="93" customWidth="1"/>
    <col min="20" max="21" width="5.08984375" style="93" customWidth="1"/>
    <col min="22" max="22" width="4.1796875" style="11" customWidth="1"/>
    <col min="23" max="23" width="4.08984375" style="11" customWidth="1"/>
    <col min="24" max="24" width="5.08984375" style="11" customWidth="1"/>
    <col min="25" max="25" width="5.08984375" style="93" customWidth="1"/>
    <col min="26" max="26" width="5.453125" customWidth="1"/>
    <col min="27" max="27" width="5.81640625" customWidth="1"/>
    <col min="28" max="28" width="5.90625" style="11" customWidth="1"/>
    <col min="29" max="29" width="4.81640625" style="11" customWidth="1"/>
    <col min="30" max="30" width="5.08984375" style="11" customWidth="1"/>
    <col min="31" max="31" width="8.90625" style="93" customWidth="1"/>
    <col min="32" max="32" width="5.453125" style="11" customWidth="1"/>
    <col min="41" max="41" width="14" customWidth="1"/>
    <col min="42" max="42" width="12.54296875" customWidth="1"/>
    <col min="43" max="43" width="10.90625" customWidth="1"/>
  </cols>
  <sheetData>
    <row r="1" spans="1:50">
      <c r="A1" s="47"/>
      <c r="B1" s="47"/>
      <c r="C1" s="47"/>
      <c r="D1" s="47"/>
      <c r="E1" s="47"/>
      <c r="F1" s="47"/>
      <c r="G1" s="47"/>
      <c r="H1" s="47"/>
      <c r="I1" s="47"/>
      <c r="J1" s="72"/>
      <c r="K1" s="91"/>
      <c r="L1" s="72"/>
      <c r="M1" s="91"/>
      <c r="N1" s="47"/>
      <c r="O1" s="47"/>
      <c r="P1" s="47"/>
      <c r="Q1" s="47"/>
      <c r="R1" s="91"/>
      <c r="S1" s="91"/>
      <c r="T1" s="91"/>
      <c r="U1" s="91"/>
      <c r="V1" s="72"/>
      <c r="W1" s="72"/>
      <c r="X1" s="72"/>
      <c r="Y1" s="91"/>
      <c r="Z1" s="47"/>
      <c r="AA1" s="47"/>
      <c r="AB1" s="72"/>
      <c r="AC1" s="72"/>
      <c r="AD1" s="72"/>
      <c r="AE1" s="91"/>
      <c r="AF1" s="72"/>
      <c r="AG1" s="47"/>
    </row>
    <row r="2" spans="1:50" s="182" customFormat="1" ht="31.8">
      <c r="A2" s="181"/>
      <c r="B2" s="181"/>
      <c r="C2" s="143" t="s">
        <v>446</v>
      </c>
      <c r="D2" s="181"/>
      <c r="E2" s="181"/>
      <c r="F2" s="181"/>
      <c r="G2" s="181"/>
      <c r="H2" s="181"/>
      <c r="I2" s="181"/>
      <c r="J2" s="197"/>
      <c r="K2" s="171" t="str">
        <f>+År!B2</f>
        <v>VOKSEN GEIT</v>
      </c>
      <c r="L2" s="197"/>
      <c r="M2" s="192"/>
      <c r="N2" s="181"/>
      <c r="O2" s="181"/>
      <c r="P2" s="181"/>
      <c r="Q2" s="181"/>
      <c r="R2" s="192"/>
      <c r="S2" s="192"/>
      <c r="T2" s="192"/>
      <c r="U2" s="192"/>
      <c r="V2" s="197"/>
      <c r="W2" s="197"/>
      <c r="X2" s="197"/>
      <c r="Y2" s="192"/>
      <c r="Z2" s="181"/>
      <c r="AA2" s="181"/>
      <c r="AB2" s="197"/>
      <c r="AC2" s="197"/>
      <c r="AD2" s="197"/>
      <c r="AE2" s="192"/>
      <c r="AF2" s="197"/>
      <c r="AG2" s="181"/>
      <c r="AH2"/>
      <c r="AI2"/>
      <c r="AJ2"/>
      <c r="AK2"/>
      <c r="AL2"/>
      <c r="AM2"/>
      <c r="AN2"/>
      <c r="AO2"/>
      <c r="AP2"/>
      <c r="AQ2"/>
      <c r="AR2"/>
    </row>
    <row r="3" spans="1:50" ht="21">
      <c r="A3" s="47"/>
      <c r="B3" s="47"/>
      <c r="C3" s="64"/>
      <c r="D3" s="47"/>
      <c r="E3" s="47"/>
      <c r="F3" s="47"/>
      <c r="G3" s="47"/>
      <c r="H3" s="47"/>
      <c r="I3" s="47"/>
      <c r="J3" s="72"/>
      <c r="K3" s="91"/>
      <c r="L3" s="72"/>
      <c r="M3" s="91"/>
      <c r="N3" s="47"/>
      <c r="O3" s="47"/>
      <c r="P3" s="47"/>
      <c r="Q3" s="47"/>
      <c r="R3" s="91"/>
      <c r="S3" s="91"/>
      <c r="T3" s="91"/>
      <c r="U3" s="91"/>
      <c r="V3" s="72"/>
      <c r="W3" s="72"/>
      <c r="X3" s="72"/>
      <c r="Y3" s="91"/>
      <c r="Z3" s="47"/>
      <c r="AA3" s="47"/>
      <c r="AB3" s="72"/>
      <c r="AC3" s="72"/>
      <c r="AD3" s="72"/>
      <c r="AE3" s="91"/>
      <c r="AF3" s="72"/>
      <c r="AG3" s="47"/>
    </row>
    <row r="4" spans="1:50">
      <c r="A4" s="47"/>
      <c r="B4" s="47"/>
      <c r="C4" s="47"/>
      <c r="D4" s="47"/>
      <c r="E4" s="47"/>
      <c r="F4" s="47"/>
      <c r="G4" s="47"/>
      <c r="H4" s="47"/>
      <c r="I4" s="47"/>
      <c r="J4" s="72"/>
      <c r="K4" s="91"/>
      <c r="L4" s="72"/>
      <c r="M4" s="91"/>
      <c r="N4" s="47"/>
      <c r="O4" s="47"/>
      <c r="P4" s="47"/>
      <c r="Q4" s="47"/>
      <c r="R4" s="91"/>
      <c r="S4" s="91"/>
      <c r="T4" s="91"/>
      <c r="U4" s="91"/>
      <c r="V4" s="72"/>
      <c r="W4" s="72"/>
      <c r="X4" s="72"/>
      <c r="Y4" s="91"/>
      <c r="Z4" s="47"/>
      <c r="AA4" s="47"/>
      <c r="AB4" s="72"/>
      <c r="AC4" s="72"/>
      <c r="AD4" s="72"/>
      <c r="AE4" s="91"/>
      <c r="AF4" s="72"/>
      <c r="AG4" s="47"/>
    </row>
    <row r="5" spans="1:50" s="186" customFormat="1" ht="19.8">
      <c r="A5" s="184"/>
      <c r="B5" s="184"/>
      <c r="C5" s="184"/>
      <c r="D5" s="180" t="s">
        <v>5</v>
      </c>
      <c r="E5" s="180"/>
      <c r="F5" s="183">
        <f>+År!P2</f>
        <v>52</v>
      </c>
      <c r="G5" s="184"/>
      <c r="H5" s="180"/>
      <c r="I5" s="184"/>
      <c r="J5" s="203"/>
      <c r="K5" s="205" t="s">
        <v>428</v>
      </c>
      <c r="L5" s="203"/>
      <c r="M5" s="201"/>
      <c r="N5" s="201"/>
      <c r="O5" s="201"/>
      <c r="P5" s="201"/>
      <c r="Q5" s="464">
        <f>SUM(H11:H16)</f>
        <v>9201</v>
      </c>
      <c r="R5" s="469"/>
      <c r="S5" s="469"/>
      <c r="T5" s="205"/>
      <c r="U5" s="201"/>
      <c r="V5" s="201"/>
      <c r="W5" s="201"/>
      <c r="X5" s="203"/>
      <c r="Y5" s="203"/>
      <c r="Z5" s="203"/>
      <c r="AA5" s="201"/>
      <c r="AB5" s="184"/>
      <c r="AC5" s="184"/>
      <c r="AD5" s="203"/>
      <c r="AE5" s="203"/>
      <c r="AF5" s="203"/>
      <c r="AG5" s="201"/>
      <c r="AH5" s="4"/>
      <c r="AI5" s="4"/>
      <c r="AJ5" s="4"/>
      <c r="AK5"/>
      <c r="AL5"/>
      <c r="AM5"/>
      <c r="AN5"/>
      <c r="AO5"/>
      <c r="AP5"/>
      <c r="AQ5"/>
      <c r="AR5"/>
      <c r="AS5"/>
      <c r="AT5"/>
      <c r="AU5"/>
      <c r="AW5" s="185"/>
      <c r="AX5" s="185"/>
    </row>
    <row r="6" spans="1:50" ht="16.5" customHeight="1">
      <c r="A6" s="51"/>
      <c r="B6" s="51"/>
      <c r="C6" s="51"/>
      <c r="D6" s="51"/>
      <c r="E6" s="51"/>
      <c r="F6" s="51"/>
      <c r="G6" s="51"/>
      <c r="H6" s="51"/>
      <c r="I6" s="51"/>
      <c r="J6" s="72"/>
      <c r="K6" s="176"/>
      <c r="L6" s="199"/>
      <c r="M6" s="91"/>
      <c r="N6" s="47"/>
      <c r="O6" s="47"/>
      <c r="P6" s="47"/>
      <c r="Q6" s="47"/>
      <c r="R6" s="91"/>
      <c r="S6" s="91"/>
      <c r="T6" s="91"/>
      <c r="U6" s="91"/>
      <c r="V6" s="72"/>
      <c r="W6" s="72"/>
      <c r="X6" s="72"/>
      <c r="Y6" s="91"/>
      <c r="Z6" s="47"/>
      <c r="AA6" s="47"/>
      <c r="AB6" s="72"/>
      <c r="AC6" s="72"/>
      <c r="AD6" s="72"/>
      <c r="AE6" s="91"/>
      <c r="AF6" s="72"/>
      <c r="AG6" s="47"/>
    </row>
    <row r="7" spans="1:50" ht="16.5" customHeight="1">
      <c r="A7" s="51"/>
      <c r="B7" s="51"/>
      <c r="C7" s="51"/>
      <c r="D7" s="51"/>
      <c r="E7" s="51"/>
      <c r="F7" s="51"/>
      <c r="G7" s="51"/>
      <c r="H7" s="51"/>
      <c r="I7" s="51"/>
      <c r="J7" s="72"/>
      <c r="K7" s="176"/>
      <c r="L7" s="199"/>
      <c r="M7" s="91"/>
      <c r="N7" s="47"/>
      <c r="O7" s="47"/>
      <c r="P7" s="51" t="s">
        <v>22</v>
      </c>
      <c r="Q7" s="47"/>
      <c r="R7" s="91"/>
      <c r="S7" s="91"/>
      <c r="T7" s="91"/>
      <c r="U7" s="91"/>
      <c r="V7" s="72"/>
      <c r="W7" s="72"/>
      <c r="X7" s="72"/>
      <c r="Y7" s="91"/>
      <c r="Z7" s="47"/>
      <c r="AA7" s="47"/>
      <c r="AB7" s="72"/>
      <c r="AC7" s="72"/>
      <c r="AD7" s="72"/>
      <c r="AE7" s="91"/>
      <c r="AF7" s="72"/>
      <c r="AG7" s="47"/>
    </row>
    <row r="8" spans="1:50" ht="15.6">
      <c r="A8" s="47"/>
      <c r="B8" s="47"/>
      <c r="C8" s="47"/>
      <c r="D8" s="47"/>
      <c r="E8" s="47"/>
      <c r="F8" s="51" t="s">
        <v>2</v>
      </c>
      <c r="G8" s="51"/>
      <c r="H8" s="47"/>
      <c r="I8" s="51"/>
      <c r="J8" s="72"/>
      <c r="K8" s="96"/>
      <c r="L8" s="72"/>
      <c r="M8" s="96"/>
      <c r="N8" s="51" t="s">
        <v>22</v>
      </c>
      <c r="O8" s="51"/>
      <c r="P8" s="51" t="s">
        <v>494</v>
      </c>
      <c r="Q8" s="51"/>
      <c r="R8" s="91"/>
      <c r="S8" s="96"/>
      <c r="T8" s="96" t="s">
        <v>45</v>
      </c>
      <c r="U8" s="96"/>
      <c r="V8" s="73" t="s">
        <v>516</v>
      </c>
      <c r="W8" s="72"/>
      <c r="X8" s="72"/>
      <c r="Y8" s="96" t="s">
        <v>429</v>
      </c>
      <c r="Z8" s="47"/>
      <c r="AA8" s="47"/>
      <c r="AB8" s="73" t="s">
        <v>425</v>
      </c>
      <c r="AC8" s="200"/>
      <c r="AD8" s="200"/>
      <c r="AE8" s="96" t="s">
        <v>80</v>
      </c>
      <c r="AF8" s="73" t="s">
        <v>2</v>
      </c>
      <c r="AG8" s="47"/>
    </row>
    <row r="9" spans="1:50" ht="15.6">
      <c r="A9" s="47"/>
      <c r="B9" s="47"/>
      <c r="C9" s="47"/>
      <c r="D9" s="47"/>
      <c r="E9" s="47"/>
      <c r="F9" s="51" t="s">
        <v>492</v>
      </c>
      <c r="G9" s="119"/>
      <c r="H9" s="73" t="s">
        <v>2</v>
      </c>
      <c r="I9" s="119"/>
      <c r="J9" s="73" t="s">
        <v>2</v>
      </c>
      <c r="K9" s="177"/>
      <c r="L9" s="73" t="s">
        <v>1</v>
      </c>
      <c r="M9" s="177"/>
      <c r="N9" s="52" t="s">
        <v>0</v>
      </c>
      <c r="O9" s="119"/>
      <c r="P9" s="52" t="s">
        <v>418</v>
      </c>
      <c r="Q9" s="119"/>
      <c r="R9" s="96" t="s">
        <v>22</v>
      </c>
      <c r="S9" s="177"/>
      <c r="T9" s="96" t="s">
        <v>4</v>
      </c>
      <c r="U9" s="177"/>
      <c r="V9" s="73" t="s">
        <v>545</v>
      </c>
      <c r="W9" s="73"/>
      <c r="X9" s="73"/>
      <c r="Y9" s="96"/>
      <c r="Z9" s="51" t="s">
        <v>490</v>
      </c>
      <c r="AA9" s="51" t="s">
        <v>417</v>
      </c>
      <c r="AB9" s="73" t="s">
        <v>1</v>
      </c>
      <c r="AC9" s="73" t="s">
        <v>1</v>
      </c>
      <c r="AD9" s="73" t="s">
        <v>430</v>
      </c>
      <c r="AE9" s="96" t="s">
        <v>431</v>
      </c>
      <c r="AF9" s="73" t="s">
        <v>433</v>
      </c>
      <c r="AG9" s="47"/>
    </row>
    <row r="10" spans="1:50" ht="15.6">
      <c r="A10" s="47"/>
      <c r="B10" s="51" t="s">
        <v>91</v>
      </c>
      <c r="C10" s="51" t="s">
        <v>427</v>
      </c>
      <c r="D10" s="48"/>
      <c r="E10" s="51" t="s">
        <v>435</v>
      </c>
      <c r="F10" s="52" t="s">
        <v>493</v>
      </c>
      <c r="G10" s="119" t="s">
        <v>495</v>
      </c>
      <c r="H10" s="74" t="s">
        <v>8</v>
      </c>
      <c r="I10" s="119" t="s">
        <v>495</v>
      </c>
      <c r="J10" s="74" t="s">
        <v>407</v>
      </c>
      <c r="K10" s="177" t="s">
        <v>495</v>
      </c>
      <c r="L10" s="74" t="s">
        <v>407</v>
      </c>
      <c r="M10" s="177" t="s">
        <v>495</v>
      </c>
      <c r="N10" s="52"/>
      <c r="O10" s="119" t="s">
        <v>495</v>
      </c>
      <c r="P10" s="52"/>
      <c r="Q10" s="119" t="s">
        <v>495</v>
      </c>
      <c r="R10" s="97" t="s">
        <v>44</v>
      </c>
      <c r="S10" s="177" t="s">
        <v>495</v>
      </c>
      <c r="T10" s="97"/>
      <c r="U10" s="177" t="s">
        <v>495</v>
      </c>
      <c r="V10" s="74" t="s">
        <v>533</v>
      </c>
      <c r="W10" s="74" t="s">
        <v>528</v>
      </c>
      <c r="X10" s="74" t="s">
        <v>529</v>
      </c>
      <c r="Y10" s="97" t="s">
        <v>1</v>
      </c>
      <c r="Z10" s="52" t="s">
        <v>491</v>
      </c>
      <c r="AA10" s="52" t="s">
        <v>525</v>
      </c>
      <c r="AB10" s="74" t="s">
        <v>43</v>
      </c>
      <c r="AC10" s="74" t="s">
        <v>517</v>
      </c>
      <c r="AD10" s="74" t="s">
        <v>517</v>
      </c>
      <c r="AE10" s="97" t="s">
        <v>432</v>
      </c>
      <c r="AF10" s="74" t="s">
        <v>551</v>
      </c>
      <c r="AG10" s="47"/>
    </row>
    <row r="11" spans="1:50">
      <c r="A11" s="47"/>
      <c r="B11" s="53">
        <f>+'Ark1'!C814</f>
        <v>2023</v>
      </c>
      <c r="C11" s="53">
        <f>+'Ark1'!I814</f>
        <v>6</v>
      </c>
      <c r="D11" s="54" t="s">
        <v>79</v>
      </c>
      <c r="E11" s="54" t="s">
        <v>438</v>
      </c>
      <c r="F11" s="53">
        <f>+'Ark1'!Q814</f>
        <v>104</v>
      </c>
      <c r="G11" s="53">
        <f t="shared" ref="G11:G16" si="0">+F11-F18</f>
        <v>13</v>
      </c>
      <c r="H11" s="53">
        <f>+'Ark1'!R814</f>
        <v>1438</v>
      </c>
      <c r="I11" s="53">
        <f t="shared" ref="I11:I16" si="1">+H11-H18</f>
        <v>206</v>
      </c>
      <c r="J11" s="278">
        <f>+'Ark1'!AF814</f>
        <v>15.628736006955764</v>
      </c>
      <c r="K11" s="157">
        <f>+J11-J18</f>
        <v>1.5672650081690236</v>
      </c>
      <c r="L11" s="278">
        <f>+'Ark1'!AG814</f>
        <v>15.698427445140004</v>
      </c>
      <c r="M11" s="157">
        <f>+L11-L18</f>
        <v>0.97510628029180602</v>
      </c>
      <c r="N11" s="55">
        <f>+'Ark1'!S814</f>
        <v>4.8025034770514603</v>
      </c>
      <c r="O11" s="55">
        <f>+N11-N18</f>
        <v>-3.6782237234255E-2</v>
      </c>
      <c r="P11" s="55">
        <f>+'Ark1'!T814</f>
        <v>5.683588317107092</v>
      </c>
      <c r="Q11" s="55">
        <f>+P11-P18</f>
        <v>-0.45845713743836214</v>
      </c>
      <c r="R11" s="157">
        <f>+'Ark1'!U814</f>
        <v>20.81036161335188</v>
      </c>
      <c r="S11" s="157">
        <f>+R11-R18</f>
        <v>-1.5937779970377406</v>
      </c>
      <c r="T11" s="157">
        <f>+'Ark1'!W814</f>
        <v>7.0236439499304577</v>
      </c>
      <c r="U11" s="157">
        <f>+T11-T18</f>
        <v>-3.8044361757854084E-2</v>
      </c>
      <c r="V11" s="75">
        <f>+'Ark1'!X814</f>
        <v>82.962447844228095</v>
      </c>
      <c r="W11" s="75">
        <f>+'Ark1'!Y814</f>
        <v>26.634214186369956</v>
      </c>
      <c r="X11" s="75">
        <f>+'Ark1'!Z814</f>
        <v>5.6193347680149071</v>
      </c>
      <c r="Y11" s="157">
        <f>+'Ark1'!AA814</f>
        <v>1.7146815490524965</v>
      </c>
      <c r="Z11" s="55">
        <f>+'Ark1'!AA814</f>
        <v>1.7146815490524965</v>
      </c>
      <c r="AA11" s="55">
        <f>+'Ark1'!AB814</f>
        <v>2.16641334702854</v>
      </c>
      <c r="AB11" s="75">
        <f>+'Ark1'!AD814</f>
        <v>55.132267525732566</v>
      </c>
      <c r="AC11" s="75">
        <f>+'Ark1'!AE814</f>
        <v>60.095252693829231</v>
      </c>
      <c r="AD11" s="75">
        <f>+'Ark1'!AF814</f>
        <v>15.628736006955764</v>
      </c>
      <c r="AE11" s="157">
        <f t="shared" ref="AE11:AE44" si="2">+R11/N11</f>
        <v>4.3332319721980888</v>
      </c>
      <c r="AF11" s="75">
        <f t="shared" ref="AF11:AF44" si="3">+H11/F11</f>
        <v>13.826923076923077</v>
      </c>
      <c r="AG11" s="47"/>
    </row>
    <row r="12" spans="1:50" ht="15.6">
      <c r="A12" s="47"/>
      <c r="B12" s="53">
        <f>+'Ark1'!C815</f>
        <v>2023</v>
      </c>
      <c r="C12" s="53">
        <f>+'Ark1'!I815</f>
        <v>24</v>
      </c>
      <c r="D12" s="54" t="s">
        <v>79</v>
      </c>
      <c r="E12" s="54" t="s">
        <v>111</v>
      </c>
      <c r="F12" s="53">
        <f>+'Ark1'!Q815</f>
        <v>159</v>
      </c>
      <c r="G12" s="53">
        <f t="shared" si="0"/>
        <v>16</v>
      </c>
      <c r="H12" s="53">
        <f>+'Ark1'!R815</f>
        <v>2033</v>
      </c>
      <c r="I12" s="53">
        <f t="shared" si="1"/>
        <v>-102</v>
      </c>
      <c r="J12" s="278">
        <f>+'Ark1'!AF815</f>
        <v>22.09542441039018</v>
      </c>
      <c r="K12" s="157">
        <f t="shared" ref="K12:M12" si="4">+J12-J19</f>
        <v>-2.272465672734576</v>
      </c>
      <c r="L12" s="278">
        <f>+'Ark1'!AG815</f>
        <v>22.041997396998575</v>
      </c>
      <c r="M12" s="157">
        <f t="shared" si="4"/>
        <v>-2.6791575616373606</v>
      </c>
      <c r="N12" s="55">
        <f>+'Ark1'!S815</f>
        <v>5.1500245941957692</v>
      </c>
      <c r="O12" s="55">
        <f t="shared" ref="O12:Q12" si="5">+N12-N19</f>
        <v>-1.8125288708213283E-2</v>
      </c>
      <c r="P12" s="55">
        <f>+'Ark1'!T815</f>
        <v>5.2503689129365476</v>
      </c>
      <c r="Q12" s="55">
        <f t="shared" si="5"/>
        <v>4.8026992561840842E-2</v>
      </c>
      <c r="R12" s="157">
        <f>+'Ark1'!U815</f>
        <v>20.667879980324596</v>
      </c>
      <c r="S12" s="157">
        <f t="shared" ref="S12" si="6">+R12-R19</f>
        <v>-1.0393331344295156</v>
      </c>
      <c r="T12" s="157">
        <f>+'Ark1'!W815</f>
        <v>1.8691588785046724</v>
      </c>
      <c r="U12" s="157">
        <f t="shared" ref="U12" si="7">+T12-T19</f>
        <v>1.1197443585983491</v>
      </c>
      <c r="V12" s="75">
        <f>+'Ark1'!X815</f>
        <v>81.65272995573045</v>
      </c>
      <c r="W12" s="75">
        <f>+'Ark1'!Y815</f>
        <v>28.037383177570096</v>
      </c>
      <c r="X12" s="75">
        <f>+'Ark1'!Z815</f>
        <v>5.6532363684564384</v>
      </c>
      <c r="Y12" s="157">
        <f>+'Ark1'!AA815</f>
        <v>1.4327424263251145</v>
      </c>
      <c r="Z12" s="55">
        <f>+'Ark1'!AA815</f>
        <v>1.4327424263251145</v>
      </c>
      <c r="AA12" s="55">
        <f>+'Ark1'!AB815</f>
        <v>2.0917896586542302</v>
      </c>
      <c r="AB12" s="75">
        <f>+'Ark1'!AD815</f>
        <v>55.690898485835355</v>
      </c>
      <c r="AC12" s="75">
        <f>+'Ark1'!AE815</f>
        <v>61.294984550464754</v>
      </c>
      <c r="AD12" s="75">
        <f>+'Ark1'!AF815</f>
        <v>22.09542441039018</v>
      </c>
      <c r="AE12" s="157">
        <f t="shared" si="2"/>
        <v>4.0131614135625506</v>
      </c>
      <c r="AF12" s="75">
        <f t="shared" si="3"/>
        <v>12.786163522012579</v>
      </c>
      <c r="AG12" s="47"/>
      <c r="AI12" s="2"/>
      <c r="AJ12" s="2"/>
      <c r="AK12" s="2"/>
    </row>
    <row r="13" spans="1:50" ht="15.6">
      <c r="A13" s="47"/>
      <c r="B13" s="53">
        <f>+'Ark1'!C816</f>
        <v>2023</v>
      </c>
      <c r="C13" s="53">
        <f>+'Ark1'!I816</f>
        <v>49</v>
      </c>
      <c r="D13" s="54" t="s">
        <v>79</v>
      </c>
      <c r="E13" s="54" t="s">
        <v>112</v>
      </c>
      <c r="F13" s="53">
        <f>+'Ark1'!Q816</f>
        <v>128</v>
      </c>
      <c r="G13" s="53">
        <f t="shared" si="0"/>
        <v>14</v>
      </c>
      <c r="H13" s="53">
        <f>+'Ark1'!R816</f>
        <v>2237</v>
      </c>
      <c r="I13" s="53">
        <f t="shared" si="1"/>
        <v>36</v>
      </c>
      <c r="J13" s="278">
        <f>+'Ark1'!AF816</f>
        <v>24.312574720139121</v>
      </c>
      <c r="K13" s="157">
        <f t="shared" ref="K13:M13" si="8">+J13-J20</f>
        <v>-0.80860845220635014</v>
      </c>
      <c r="L13" s="278">
        <f>+'Ark1'!AG816</f>
        <v>24.958754336368379</v>
      </c>
      <c r="M13" s="157">
        <f t="shared" si="8"/>
        <v>0.21359028105324995</v>
      </c>
      <c r="N13" s="55">
        <f>+'Ark1'!S816</f>
        <v>5.1479660259275812</v>
      </c>
      <c r="O13" s="55">
        <f t="shared" ref="O13:Q13" si="9">+N13-N20</f>
        <v>0.17159165064361925</v>
      </c>
      <c r="P13" s="55">
        <f>+'Ark1'!T816</f>
        <v>5.6262852033974076</v>
      </c>
      <c r="Q13" s="55">
        <f t="shared" si="9"/>
        <v>0.2678117822252144</v>
      </c>
      <c r="R13" s="157">
        <f>+'Ark1'!U816</f>
        <v>21.268618685739799</v>
      </c>
      <c r="S13" s="157">
        <f t="shared" ref="S13" si="10">+R13-R20</f>
        <v>0.19187629591698752</v>
      </c>
      <c r="T13" s="157">
        <f>+'Ark1'!W816</f>
        <v>4.3361645060348684</v>
      </c>
      <c r="U13" s="157">
        <f t="shared" ref="U13" si="11">+T13-T20</f>
        <v>0.56515133020569897</v>
      </c>
      <c r="V13" s="75">
        <f>+'Ark1'!X816</f>
        <v>81.046043808672309</v>
      </c>
      <c r="W13" s="75">
        <f>+'Ark1'!Y816</f>
        <v>35.225748770674997</v>
      </c>
      <c r="X13" s="75">
        <f>+'Ark1'!Z816</f>
        <v>5.9498408911662191</v>
      </c>
      <c r="Y13" s="157">
        <f>+'Ark1'!AA816</f>
        <v>1.6410065989397973</v>
      </c>
      <c r="Z13" s="55">
        <f>+'Ark1'!AA816</f>
        <v>1.6410065989397973</v>
      </c>
      <c r="AA13" s="55">
        <f>+'Ark1'!AB816</f>
        <v>2.2582065537800542</v>
      </c>
      <c r="AB13" s="75">
        <f>+'Ark1'!AD816</f>
        <v>57.315057862884757</v>
      </c>
      <c r="AC13" s="75">
        <f>+'Ark1'!AE816</f>
        <v>64.232545952091797</v>
      </c>
      <c r="AD13" s="75">
        <f>+'Ark1'!AF816</f>
        <v>24.312574720139121</v>
      </c>
      <c r="AE13" s="157">
        <f t="shared" si="2"/>
        <v>4.1314605765890873</v>
      </c>
      <c r="AF13" s="75">
        <f t="shared" si="3"/>
        <v>17.4765625</v>
      </c>
      <c r="AG13" s="47"/>
      <c r="AI13" s="2"/>
      <c r="AJ13" s="2"/>
      <c r="AK13" s="4"/>
      <c r="AL13" s="4"/>
      <c r="AM13" s="4"/>
    </row>
    <row r="14" spans="1:50">
      <c r="A14" s="47"/>
      <c r="B14" s="53">
        <f>+'Ark1'!C817</f>
        <v>2023</v>
      </c>
      <c r="C14" s="53">
        <f>+'Ark1'!I817</f>
        <v>80</v>
      </c>
      <c r="D14" s="54" t="s">
        <v>7</v>
      </c>
      <c r="E14" s="54" t="s">
        <v>6</v>
      </c>
      <c r="F14" s="53">
        <f>+'Ark1'!Q817</f>
        <v>121</v>
      </c>
      <c r="G14" s="53">
        <f t="shared" si="0"/>
        <v>19</v>
      </c>
      <c r="H14" s="53">
        <f>+'Ark1'!R817</f>
        <v>1263</v>
      </c>
      <c r="I14" s="53">
        <f t="shared" si="1"/>
        <v>221</v>
      </c>
      <c r="J14" s="278">
        <f>+'Ark1'!AF817</f>
        <v>13.726768829475059</v>
      </c>
      <c r="K14" s="157">
        <f t="shared" ref="K14:M14" si="12">+J14-J21</f>
        <v>1.8338688451115956</v>
      </c>
      <c r="L14" s="278">
        <f>+'Ark1'!AG817</f>
        <v>12.826470247253644</v>
      </c>
      <c r="M14" s="157">
        <f t="shared" si="12"/>
        <v>1.2026749227491731</v>
      </c>
      <c r="N14" s="55">
        <f>+'Ark1'!S817</f>
        <v>5.4275534441805213</v>
      </c>
      <c r="O14" s="55">
        <f t="shared" ref="O14:Q14" si="13">+N14-N21</f>
        <v>-1.7744060617943092E-2</v>
      </c>
      <c r="P14" s="55">
        <f>+'Ark1'!T817</f>
        <v>5.8733174980205849</v>
      </c>
      <c r="Q14" s="55">
        <f t="shared" si="13"/>
        <v>-0.30806445975292718</v>
      </c>
      <c r="R14" s="157">
        <f>+'Ark1'!U817</f>
        <v>19.359144893111619</v>
      </c>
      <c r="S14" s="157">
        <f t="shared" ref="S14" si="14">+R14-R21</f>
        <v>-1.5537149917252293</v>
      </c>
      <c r="T14" s="157">
        <f>+'Ark1'!W817</f>
        <v>5.3048297703879639</v>
      </c>
      <c r="U14" s="157">
        <f t="shared" ref="U14" si="15">+T14-T21</f>
        <v>0.60233456885245484</v>
      </c>
      <c r="V14" s="75">
        <f>+'Ark1'!X817</f>
        <v>65.399841646872545</v>
      </c>
      <c r="W14" s="75">
        <f>+'Ark1'!Y817</f>
        <v>26.128266033254153</v>
      </c>
      <c r="X14" s="75">
        <f>+'Ark1'!Z817</f>
        <v>7.0552368692667908</v>
      </c>
      <c r="Y14" s="157">
        <f>+'Ark1'!AA817</f>
        <v>1.6009501187648474</v>
      </c>
      <c r="Z14" s="55">
        <f>+'Ark1'!AA817</f>
        <v>1.6009501187648474</v>
      </c>
      <c r="AA14" s="55">
        <f>+'Ark1'!AB817</f>
        <v>2.1495420712651319</v>
      </c>
      <c r="AB14" s="75">
        <f>+'Ark1'!AD817</f>
        <v>63.291864100086038</v>
      </c>
      <c r="AC14" s="75">
        <f>+'Ark1'!AE817</f>
        <v>59.484262296830309</v>
      </c>
      <c r="AD14" s="75">
        <f>+'Ark1'!AF817</f>
        <v>13.726768829475059</v>
      </c>
      <c r="AE14" s="157">
        <f t="shared" si="2"/>
        <v>3.5668271334792094</v>
      </c>
      <c r="AF14" s="75">
        <f t="shared" si="3"/>
        <v>10.438016528925619</v>
      </c>
      <c r="AG14" s="47"/>
      <c r="AI14" s="1"/>
      <c r="AJ14" s="1"/>
      <c r="AK14" s="11"/>
      <c r="AL14" s="11"/>
      <c r="AM14" s="11"/>
    </row>
    <row r="15" spans="1:50">
      <c r="A15" s="47"/>
      <c r="B15" s="53">
        <f>+'Ark1'!C818</f>
        <v>2023</v>
      </c>
      <c r="C15" s="53">
        <f>+'Ark1'!I818</f>
        <v>81</v>
      </c>
      <c r="D15" s="54" t="s">
        <v>7</v>
      </c>
      <c r="E15" s="54" t="s">
        <v>3</v>
      </c>
      <c r="F15" s="53">
        <f>+'Ark1'!Q818</f>
        <v>6</v>
      </c>
      <c r="G15" s="53">
        <f t="shared" si="0"/>
        <v>-1</v>
      </c>
      <c r="H15" s="53">
        <f>+'Ark1'!R818</f>
        <v>76</v>
      </c>
      <c r="I15" s="53">
        <f t="shared" si="1"/>
        <v>36</v>
      </c>
      <c r="J15" s="278">
        <f>+'Ark1'!AF818</f>
        <v>0.82599717422019348</v>
      </c>
      <c r="K15" s="157">
        <f t="shared" ref="K15:M15" si="16">+J15-J22</f>
        <v>0.36945590802581857</v>
      </c>
      <c r="L15" s="278">
        <f>+'Ark1'!AG818</f>
        <v>0.70735329527278812</v>
      </c>
      <c r="M15" s="157">
        <f t="shared" si="16"/>
        <v>0.32804050592410028</v>
      </c>
      <c r="N15" s="55">
        <f>+'Ark1'!S818</f>
        <v>5.5526315789473681</v>
      </c>
      <c r="O15" s="55">
        <f t="shared" ref="O15:Q15" si="17">+N15-N22</f>
        <v>-1.272368421052632</v>
      </c>
      <c r="P15" s="55">
        <f>+'Ark1'!T818</f>
        <v>6.1447368421052628</v>
      </c>
      <c r="Q15" s="55">
        <f t="shared" si="17"/>
        <v>-0.50526315789473752</v>
      </c>
      <c r="R15" s="157">
        <f>+'Ark1'!U818</f>
        <v>17.742105263157899</v>
      </c>
      <c r="S15" s="157">
        <f t="shared" ref="S15" si="18">+R15-R22</f>
        <v>-3.5394736842100372E-2</v>
      </c>
      <c r="T15" s="157">
        <f>+'Ark1'!W818</f>
        <v>9.2105263157894726</v>
      </c>
      <c r="U15" s="157">
        <f t="shared" ref="U15" si="19">+T15-T22</f>
        <v>-0.78947368421052744</v>
      </c>
      <c r="V15" s="75">
        <f>+'Ark1'!X818</f>
        <v>55.263157894736842</v>
      </c>
      <c r="W15" s="75">
        <f>+'Ark1'!Y818</f>
        <v>17.10526315789474</v>
      </c>
      <c r="X15" s="75">
        <f>+'Ark1'!Z818</f>
        <v>5.5958693214373607</v>
      </c>
      <c r="Y15" s="157">
        <f>+'Ark1'!AA818</f>
        <v>2.2733857016521544</v>
      </c>
      <c r="Z15" s="55">
        <f>+'Ark1'!AA818</f>
        <v>2.2733857016521544</v>
      </c>
      <c r="AA15" s="55">
        <f>+'Ark1'!AB818</f>
        <v>2.4317199207254911</v>
      </c>
      <c r="AB15" s="75">
        <f>+'Ark1'!AD818</f>
        <v>74.19785350852159</v>
      </c>
      <c r="AC15" s="75">
        <f>+'Ark1'!AE818</f>
        <v>69.242841447923439</v>
      </c>
      <c r="AD15" s="75">
        <f>+'Ark1'!AF818</f>
        <v>0.82599717422019348</v>
      </c>
      <c r="AE15" s="157">
        <f t="shared" si="2"/>
        <v>3.1952606635071099</v>
      </c>
      <c r="AF15" s="75">
        <f t="shared" si="3"/>
        <v>12.666666666666666</v>
      </c>
      <c r="AG15" s="47"/>
      <c r="AI15" s="1"/>
      <c r="AJ15" s="1"/>
      <c r="AK15" s="11"/>
      <c r="AL15" s="11"/>
      <c r="AM15" s="11"/>
    </row>
    <row r="16" spans="1:50">
      <c r="A16" s="47"/>
      <c r="B16" s="53">
        <f>+'Ark1'!C819</f>
        <v>2023</v>
      </c>
      <c r="C16" s="53">
        <f>+'Ark1'!I819</f>
        <v>83</v>
      </c>
      <c r="D16" s="54" t="s">
        <v>7</v>
      </c>
      <c r="E16" s="54" t="s">
        <v>439</v>
      </c>
      <c r="F16" s="53">
        <f>+'Ark1'!Q819</f>
        <v>147</v>
      </c>
      <c r="G16" s="53">
        <f t="shared" si="0"/>
        <v>8</v>
      </c>
      <c r="H16" s="53">
        <f>+'Ark1'!R819</f>
        <v>2154</v>
      </c>
      <c r="I16" s="53">
        <f t="shared" si="1"/>
        <v>42.470000000000255</v>
      </c>
      <c r="J16" s="278">
        <f>+'Ark1'!AF819</f>
        <v>23.410498858819697</v>
      </c>
      <c r="K16" s="157">
        <f t="shared" ref="K16:M16" si="20">+J16-J23</f>
        <v>-0.68951563636550617</v>
      </c>
      <c r="L16" s="278">
        <f>+'Ark1'!AG819</f>
        <v>23.766997278966564</v>
      </c>
      <c r="M16" s="157">
        <f t="shared" si="20"/>
        <v>-4.0254428381004459E-2</v>
      </c>
      <c r="N16" s="55">
        <f>+'Ark1'!S819</f>
        <v>5.6954503249767878</v>
      </c>
      <c r="O16" s="55">
        <f t="shared" ref="O16:Q16" si="21">+N16-N23</f>
        <v>0.12079119155220752</v>
      </c>
      <c r="P16" s="55">
        <f>+'Ark1'!T819</f>
        <v>5.605849582172703</v>
      </c>
      <c r="Q16" s="55">
        <f t="shared" si="21"/>
        <v>6.0107868817928178E-2</v>
      </c>
      <c r="R16" s="157">
        <f>+'Ark1'!U819</f>
        <v>21.033472609099391</v>
      </c>
      <c r="S16" s="157">
        <f t="shared" ref="S16" si="22">+R16-R23</f>
        <v>-0.10361755774641068</v>
      </c>
      <c r="T16" s="157">
        <f>+'Ark1'!W819</f>
        <v>2.4141132776230272</v>
      </c>
      <c r="U16" s="157">
        <f t="shared" ref="U16" si="23">+T16-T23</f>
        <v>-0.99573645219374063</v>
      </c>
      <c r="V16" s="75">
        <f>+'Ark1'!X819</f>
        <v>81.615598885793887</v>
      </c>
      <c r="W16" s="75">
        <f>+'Ark1'!Y819</f>
        <v>31.383472609099353</v>
      </c>
      <c r="X16" s="75">
        <f>+'Ark1'!Z819</f>
        <v>5.9846366531660262</v>
      </c>
      <c r="Y16" s="157">
        <f>+'Ark1'!AA819</f>
        <v>1.8029965016469529</v>
      </c>
      <c r="Z16" s="55">
        <f>+'Ark1'!AA819</f>
        <v>1.8029965016469529</v>
      </c>
      <c r="AA16" s="55">
        <f>+'Ark1'!AB819</f>
        <v>1.9895696327866701</v>
      </c>
      <c r="AB16" s="75">
        <f>+'Ark1'!AD819</f>
        <v>49.601671806188783</v>
      </c>
      <c r="AC16" s="75">
        <f>+'Ark1'!AE819</f>
        <v>43.904810433926791</v>
      </c>
      <c r="AD16" s="75">
        <f>+'Ark1'!AF819</f>
        <v>23.410498858819697</v>
      </c>
      <c r="AE16" s="157">
        <f t="shared" si="2"/>
        <v>3.693030648842524</v>
      </c>
      <c r="AF16" s="75">
        <f t="shared" si="3"/>
        <v>14.653061224489797</v>
      </c>
      <c r="AG16" s="47"/>
      <c r="AI16" s="1"/>
      <c r="AJ16" s="1"/>
      <c r="AK16" s="11"/>
      <c r="AL16" s="11"/>
      <c r="AM16" s="11"/>
    </row>
    <row r="17" spans="1:39">
      <c r="A17" s="47"/>
      <c r="B17" s="47"/>
      <c r="C17" s="47"/>
      <c r="D17" s="47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I17" s="1"/>
      <c r="AJ17" s="1"/>
      <c r="AK17" s="11"/>
      <c r="AL17" s="11"/>
      <c r="AM17" s="11"/>
    </row>
    <row r="18" spans="1:39">
      <c r="A18" s="47"/>
      <c r="B18">
        <f>+'Ark1'!C820</f>
        <v>2022</v>
      </c>
      <c r="C18">
        <f>+'Ark1'!I820</f>
        <v>6</v>
      </c>
      <c r="D18" s="3" t="s">
        <v>79</v>
      </c>
      <c r="E18" s="3" t="s">
        <v>438</v>
      </c>
      <c r="F18">
        <f>+'Ark1'!Q820</f>
        <v>91</v>
      </c>
      <c r="H18" s="11">
        <f>+'Ark1'!R820</f>
        <v>1232</v>
      </c>
      <c r="J18" s="204">
        <f>+'Ark1'!AF820</f>
        <v>14.06147099878674</v>
      </c>
      <c r="L18" s="204">
        <f>+'Ark1'!AG820</f>
        <v>14.723321164848198</v>
      </c>
      <c r="N18" s="1">
        <f>+'Ark1'!S820</f>
        <v>4.8392857142857153</v>
      </c>
      <c r="P18" s="1">
        <f>+'Ark1'!T820</f>
        <v>6.1420454545454541</v>
      </c>
      <c r="R18" s="93">
        <f>+'Ark1'!U820</f>
        <v>22.40413961038962</v>
      </c>
      <c r="T18" s="93">
        <f>+'Ark1'!W820</f>
        <v>7.0616883116883118</v>
      </c>
      <c r="V18" s="11">
        <f>+'Ark1'!X820</f>
        <v>86.850649350649348</v>
      </c>
      <c r="W18" s="11">
        <f>+'Ark1'!Y820</f>
        <v>37.743506493506487</v>
      </c>
      <c r="X18" s="11">
        <f>+'Ark1'!Z820</f>
        <v>6.4100398680802622</v>
      </c>
      <c r="Y18" s="93">
        <f>+'Ark1'!AA820</f>
        <v>1.8920069764371443</v>
      </c>
      <c r="Z18" s="1">
        <f>+'Ark1'!AA820</f>
        <v>1.8920069764371443</v>
      </c>
      <c r="AA18" s="1">
        <f>+'Ark1'!AB820</f>
        <v>2.4181641577936324</v>
      </c>
      <c r="AB18" s="11">
        <f>+'Ark1'!AD820</f>
        <v>57.865514691588416</v>
      </c>
      <c r="AC18" s="11">
        <f>+'Ark1'!AE820</f>
        <v>59.896203665367572</v>
      </c>
      <c r="AD18" s="11">
        <f>+'Ark1'!AF820</f>
        <v>14.06147099878674</v>
      </c>
      <c r="AE18" s="93">
        <f t="shared" si="2"/>
        <v>4.6296377054679647</v>
      </c>
      <c r="AF18" s="11">
        <f t="shared" si="3"/>
        <v>13.538461538461538</v>
      </c>
      <c r="AG18" s="47"/>
      <c r="AI18" s="1"/>
      <c r="AJ18" s="1"/>
      <c r="AK18" s="11"/>
      <c r="AL18" s="11"/>
      <c r="AM18" s="11"/>
    </row>
    <row r="19" spans="1:39">
      <c r="A19" s="47"/>
      <c r="B19">
        <f>+'Ark1'!C821</f>
        <v>2022</v>
      </c>
      <c r="C19">
        <f>+'Ark1'!I821</f>
        <v>24</v>
      </c>
      <c r="D19" s="3" t="s">
        <v>79</v>
      </c>
      <c r="E19" s="3" t="s">
        <v>111</v>
      </c>
      <c r="F19">
        <f>+'Ark1'!Q821</f>
        <v>143</v>
      </c>
      <c r="H19" s="11">
        <f>+'Ark1'!R821</f>
        <v>2135</v>
      </c>
      <c r="J19" s="204">
        <f>+'Ark1'!AF821</f>
        <v>24.367890083124756</v>
      </c>
      <c r="L19" s="204">
        <f>+'Ark1'!AG821</f>
        <v>24.721154958635935</v>
      </c>
      <c r="N19" s="1">
        <f>+'Ark1'!S821</f>
        <v>5.1681498829039825</v>
      </c>
      <c r="P19" s="1">
        <f>+'Ark1'!T821</f>
        <v>5.2023419203747068</v>
      </c>
      <c r="R19" s="93">
        <f>+'Ark1'!U821</f>
        <v>21.707213114754111</v>
      </c>
      <c r="T19" s="93">
        <f>+'Ark1'!W821</f>
        <v>0.74941451990632324</v>
      </c>
      <c r="V19" s="11">
        <f>+'Ark1'!X821</f>
        <v>88.618266978922733</v>
      </c>
      <c r="W19" s="11">
        <f>+'Ark1'!Y821</f>
        <v>33.91100702576113</v>
      </c>
      <c r="X19" s="11">
        <f>+'Ark1'!Z821</f>
        <v>5.3716456868910072</v>
      </c>
      <c r="Y19" s="93">
        <f>+'Ark1'!AA821</f>
        <v>1.4879113493834588</v>
      </c>
      <c r="Z19" s="1">
        <f>+'Ark1'!AA821</f>
        <v>1.4879113493834588</v>
      </c>
      <c r="AA19" s="1">
        <f>+'Ark1'!AB821</f>
        <v>1.6959226886843739</v>
      </c>
      <c r="AB19" s="11">
        <f>+'Ark1'!AD821</f>
        <v>49.331916111960034</v>
      </c>
      <c r="AC19" s="11">
        <f>+'Ark1'!AE821</f>
        <v>54.336922423903872</v>
      </c>
      <c r="AD19" s="11">
        <f>+'Ark1'!AF821</f>
        <v>24.367890083124756</v>
      </c>
      <c r="AE19" s="93">
        <f t="shared" si="2"/>
        <v>4.2001903208265379</v>
      </c>
      <c r="AF19" s="11">
        <f t="shared" si="3"/>
        <v>14.93006993006993</v>
      </c>
      <c r="AG19" s="47"/>
      <c r="AI19" s="1"/>
      <c r="AJ19" s="1"/>
      <c r="AK19" s="11"/>
      <c r="AL19" s="11"/>
      <c r="AM19" s="11"/>
    </row>
    <row r="20" spans="1:39">
      <c r="A20" s="47"/>
      <c r="B20">
        <f>+'Ark1'!C822</f>
        <v>2022</v>
      </c>
      <c r="C20">
        <f>+'Ark1'!I822</f>
        <v>49</v>
      </c>
      <c r="D20" s="3" t="s">
        <v>79</v>
      </c>
      <c r="E20" s="3" t="s">
        <v>112</v>
      </c>
      <c r="F20">
        <f>+'Ark1'!Q822</f>
        <v>114</v>
      </c>
      <c r="H20" s="11">
        <f>+'Ark1'!R822</f>
        <v>2201</v>
      </c>
      <c r="J20" s="204">
        <f>+'Ark1'!AF822</f>
        <v>25.121183172345471</v>
      </c>
      <c r="L20" s="204">
        <f>+'Ark1'!AG822</f>
        <v>24.745164055315129</v>
      </c>
      <c r="N20" s="1">
        <f>+'Ark1'!S822</f>
        <v>4.976374375283962</v>
      </c>
      <c r="P20" s="1">
        <f>+'Ark1'!T822</f>
        <v>5.3584734211721932</v>
      </c>
      <c r="R20" s="93">
        <f>+'Ark1'!U822</f>
        <v>21.076742389822812</v>
      </c>
      <c r="T20" s="93">
        <f>+'Ark1'!W822</f>
        <v>3.7710131758291694</v>
      </c>
      <c r="V20" s="11">
        <f>+'Ark1'!X822</f>
        <v>83.462062698773295</v>
      </c>
      <c r="W20" s="11">
        <f>+'Ark1'!Y822</f>
        <v>32.30349840981372</v>
      </c>
      <c r="X20" s="11">
        <f>+'Ark1'!Z822</f>
        <v>5.4219340299091341</v>
      </c>
      <c r="Y20" s="93">
        <f>+'Ark1'!AA822</f>
        <v>1.5562702339646484</v>
      </c>
      <c r="Z20" s="1">
        <f>+'Ark1'!AA822</f>
        <v>1.5562702339646484</v>
      </c>
      <c r="AA20" s="1">
        <f>+'Ark1'!AB822</f>
        <v>2.2147500734032661</v>
      </c>
      <c r="AB20" s="11">
        <f>+'Ark1'!AD822</f>
        <v>52.831749189918519</v>
      </c>
      <c r="AC20" s="11">
        <f>+'Ark1'!AE822</f>
        <v>62.529074517007921</v>
      </c>
      <c r="AD20" s="11">
        <f>+'Ark1'!AF822</f>
        <v>25.121183172345471</v>
      </c>
      <c r="AE20" s="93">
        <f t="shared" si="2"/>
        <v>4.2353610882863153</v>
      </c>
      <c r="AF20" s="11">
        <f t="shared" si="3"/>
        <v>19.307017543859651</v>
      </c>
      <c r="AG20" s="47"/>
      <c r="AI20" s="1"/>
      <c r="AJ20" s="1"/>
      <c r="AK20" s="11"/>
      <c r="AL20" s="11"/>
      <c r="AM20" s="11"/>
    </row>
    <row r="21" spans="1:39">
      <c r="A21" s="47"/>
      <c r="B21">
        <f>+'Ark1'!C823</f>
        <v>2022</v>
      </c>
      <c r="C21">
        <f>+'Ark1'!I823</f>
        <v>80</v>
      </c>
      <c r="D21" s="3" t="s">
        <v>7</v>
      </c>
      <c r="E21" s="3" t="s">
        <v>6</v>
      </c>
      <c r="F21">
        <f>+'Ark1'!Q823</f>
        <v>102</v>
      </c>
      <c r="H21" s="11">
        <f>+'Ark1'!R823</f>
        <v>1042</v>
      </c>
      <c r="J21" s="204">
        <f>+'Ark1'!AF823</f>
        <v>11.892899984363464</v>
      </c>
      <c r="L21" s="204">
        <f>+'Ark1'!AG823</f>
        <v>11.623795324504471</v>
      </c>
      <c r="N21" s="1">
        <f>+'Ark1'!S823</f>
        <v>5.4452975047984644</v>
      </c>
      <c r="P21" s="1">
        <f>+'Ark1'!T823</f>
        <v>6.1813819577735121</v>
      </c>
      <c r="R21" s="93">
        <f>+'Ark1'!U823</f>
        <v>20.912859884836848</v>
      </c>
      <c r="T21" s="93">
        <f>+'Ark1'!W823</f>
        <v>4.702495201535509</v>
      </c>
      <c r="V21" s="11">
        <f>+'Ark1'!X823</f>
        <v>77.255278310940497</v>
      </c>
      <c r="W21" s="11">
        <f>+'Ark1'!Y823</f>
        <v>33.781190019193865</v>
      </c>
      <c r="X21" s="11">
        <f>+'Ark1'!Z823</f>
        <v>6.4022569555057665</v>
      </c>
      <c r="Y21" s="93">
        <f>+'Ark1'!AA823</f>
        <v>1.4829103115512747</v>
      </c>
      <c r="Z21" s="1">
        <f>+'Ark1'!AA823</f>
        <v>1.4829103115512747</v>
      </c>
      <c r="AA21" s="1">
        <f>+'Ark1'!AB823</f>
        <v>2.1316369337333354</v>
      </c>
      <c r="AB21" s="11">
        <f>+'Ark1'!AD823</f>
        <v>62.470982484347417</v>
      </c>
      <c r="AC21" s="11">
        <f>+'Ark1'!AE823</f>
        <v>64.540820625109134</v>
      </c>
      <c r="AD21" s="11">
        <f>+'Ark1'!AF823</f>
        <v>11.892899984363464</v>
      </c>
      <c r="AE21" s="93">
        <f t="shared" si="2"/>
        <v>3.840535777229467</v>
      </c>
      <c r="AF21" s="11">
        <f t="shared" si="3"/>
        <v>10.215686274509803</v>
      </c>
      <c r="AG21" s="47"/>
      <c r="AI21" s="1"/>
      <c r="AJ21" s="1"/>
      <c r="AK21" s="11"/>
      <c r="AL21" s="11"/>
      <c r="AM21" s="11"/>
    </row>
    <row r="22" spans="1:39">
      <c r="A22" s="47"/>
      <c r="B22">
        <f>+'Ark1'!C824</f>
        <v>2022</v>
      </c>
      <c r="C22">
        <f>+'Ark1'!I824</f>
        <v>81</v>
      </c>
      <c r="D22" s="3" t="s">
        <v>7</v>
      </c>
      <c r="E22" s="3" t="s">
        <v>3</v>
      </c>
      <c r="F22">
        <f>+'Ark1'!Q824</f>
        <v>7</v>
      </c>
      <c r="H22" s="11">
        <f>+'Ark1'!R824</f>
        <v>40</v>
      </c>
      <c r="J22" s="204">
        <f>+'Ark1'!AF824</f>
        <v>0.45654126619437491</v>
      </c>
      <c r="L22" s="204">
        <f>+'Ark1'!AG824</f>
        <v>0.37931278934868784</v>
      </c>
      <c r="N22" s="1">
        <f>+'Ark1'!S824</f>
        <v>6.8250000000000002</v>
      </c>
      <c r="P22" s="1">
        <f>+'Ark1'!T824</f>
        <v>6.65</v>
      </c>
      <c r="R22" s="93">
        <f>+'Ark1'!U824</f>
        <v>17.7775</v>
      </c>
      <c r="T22" s="93">
        <f>+'Ark1'!W824</f>
        <v>10</v>
      </c>
      <c r="V22" s="11">
        <f>+'Ark1'!X824</f>
        <v>67.5</v>
      </c>
      <c r="W22" s="11">
        <f>+'Ark1'!Y824</f>
        <v>15</v>
      </c>
      <c r="X22" s="11">
        <f>+'Ark1'!Z824</f>
        <v>4.7409117002956309</v>
      </c>
      <c r="Y22" s="93">
        <f>+'Ark1'!AA824</f>
        <v>1.641455147117945</v>
      </c>
      <c r="Z22" s="1">
        <f>+'Ark1'!AA824</f>
        <v>1.641455147117945</v>
      </c>
      <c r="AA22" s="1">
        <f>+'Ark1'!AB824</f>
        <v>2.1160103969498816</v>
      </c>
      <c r="AB22" s="11">
        <f>+'Ark1'!AD824</f>
        <v>40.068757429138174</v>
      </c>
      <c r="AC22" s="11">
        <f>+'Ark1'!AE824</f>
        <v>57.977400076671501</v>
      </c>
      <c r="AD22" s="11">
        <f>+'Ark1'!AF824</f>
        <v>0.45654126619437491</v>
      </c>
      <c r="AE22" s="93">
        <f t="shared" si="2"/>
        <v>2.6047619047619048</v>
      </c>
      <c r="AF22" s="11">
        <f t="shared" si="3"/>
        <v>5.7142857142857144</v>
      </c>
      <c r="AG22" s="47"/>
      <c r="AI22" s="1"/>
      <c r="AJ22" s="1"/>
      <c r="AK22" s="11"/>
      <c r="AL22" s="11"/>
      <c r="AM22" s="11"/>
    </row>
    <row r="23" spans="1:39">
      <c r="A23" s="47"/>
      <c r="B23">
        <f>+'Ark1'!C825</f>
        <v>2022</v>
      </c>
      <c r="C23">
        <f>+'Ark1'!I825</f>
        <v>83</v>
      </c>
      <c r="D23" s="3" t="s">
        <v>7</v>
      </c>
      <c r="E23" s="3" t="s">
        <v>439</v>
      </c>
      <c r="F23">
        <f>+'Ark1'!Q825</f>
        <v>139</v>
      </c>
      <c r="H23" s="11">
        <f>+'Ark1'!R825</f>
        <v>2111.5299999999997</v>
      </c>
      <c r="J23" s="204">
        <f>+'Ark1'!AF825</f>
        <v>24.100014495185203</v>
      </c>
      <c r="L23" s="204">
        <f>+'Ark1'!AG825</f>
        <v>23.807251707347568</v>
      </c>
      <c r="N23" s="1">
        <f>+'Ark1'!S825</f>
        <v>5.5746591334245803</v>
      </c>
      <c r="P23" s="1">
        <f>+'Ark1'!T825</f>
        <v>5.5457417133547748</v>
      </c>
      <c r="R23" s="93">
        <f>+'Ark1'!U825</f>
        <v>21.137090166845802</v>
      </c>
      <c r="T23" s="93">
        <f>+'Ark1'!W825</f>
        <v>3.4098497298167678</v>
      </c>
      <c r="V23" s="11">
        <f>+'Ark1'!X825</f>
        <v>82.641496924031387</v>
      </c>
      <c r="W23" s="11">
        <f>+'Ark1'!Y825</f>
        <v>32.583008529360221</v>
      </c>
      <c r="X23" s="11">
        <f>+'Ark1'!Z825</f>
        <v>5.9243260663377617</v>
      </c>
      <c r="Y23" s="93">
        <f>+'Ark1'!AA825</f>
        <v>1.8435583815988263</v>
      </c>
      <c r="Z23" s="1">
        <f>+'Ark1'!AA825</f>
        <v>1.8435583815988263</v>
      </c>
      <c r="AA23" s="1">
        <f>+'Ark1'!AB825</f>
        <v>2.084956354531589</v>
      </c>
      <c r="AB23" s="11">
        <f>+'Ark1'!AD825</f>
        <v>56.454815888422409</v>
      </c>
      <c r="AC23" s="11">
        <f>+'Ark1'!AE825</f>
        <v>55.035092999028279</v>
      </c>
      <c r="AD23" s="11">
        <f>+'Ark1'!AF825</f>
        <v>24.100014495185203</v>
      </c>
      <c r="AE23" s="93">
        <f t="shared" si="2"/>
        <v>3.7916381362426068</v>
      </c>
      <c r="AF23" s="11">
        <f t="shared" si="3"/>
        <v>15.190863309352515</v>
      </c>
      <c r="AG23" s="47"/>
      <c r="AI23" s="1"/>
      <c r="AJ23" s="1"/>
      <c r="AK23" s="11"/>
      <c r="AL23" s="11"/>
      <c r="AM23" s="11"/>
    </row>
    <row r="24" spans="1:39">
      <c r="A24" s="47"/>
      <c r="B24" s="47"/>
      <c r="C24" s="47"/>
      <c r="D24" s="47"/>
      <c r="E24" s="47"/>
      <c r="F24" s="47"/>
      <c r="G24" s="47"/>
      <c r="H24" s="47"/>
      <c r="I24" s="47"/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I24" s="1"/>
      <c r="AJ24" s="1"/>
      <c r="AK24" s="11"/>
      <c r="AL24" s="11"/>
      <c r="AM24" s="11"/>
    </row>
    <row r="25" spans="1:39">
      <c r="A25" s="47"/>
      <c r="B25" s="53">
        <f>+'Ark1'!C826</f>
        <v>2021</v>
      </c>
      <c r="C25" s="53">
        <f>+'Ark1'!I826</f>
        <v>6</v>
      </c>
      <c r="D25" s="54" t="s">
        <v>79</v>
      </c>
      <c r="E25" s="54" t="s">
        <v>438</v>
      </c>
      <c r="F25" s="53">
        <f>+'Ark1'!Q826</f>
        <v>86</v>
      </c>
      <c r="G25" s="53"/>
      <c r="H25" s="75">
        <f>+'Ark1'!R826</f>
        <v>1158</v>
      </c>
      <c r="I25" s="53"/>
      <c r="J25" s="278">
        <f>+'Ark1'!AF826</f>
        <v>12.934211995979002</v>
      </c>
      <c r="K25" s="157"/>
      <c r="L25" s="278">
        <f>+'Ark1'!AG826</f>
        <v>13.106001759380613</v>
      </c>
      <c r="M25" s="157"/>
      <c r="N25" s="55">
        <f>+'Ark1'!S826</f>
        <v>4.4853195164075998</v>
      </c>
      <c r="O25" s="53"/>
      <c r="P25" s="55">
        <f>+'Ark1'!T826</f>
        <v>5.8808290155440401</v>
      </c>
      <c r="Q25" s="53"/>
      <c r="R25" s="157">
        <f>+'Ark1'!U826</f>
        <v>22.082607944732285</v>
      </c>
      <c r="S25" s="157"/>
      <c r="T25" s="157">
        <f>+'Ark1'!W826</f>
        <v>5.26770293609672</v>
      </c>
      <c r="U25" s="157"/>
      <c r="V25" s="75">
        <f>+'Ark1'!X826</f>
        <v>86.873920552677021</v>
      </c>
      <c r="W25" s="75">
        <f>+'Ark1'!Y826</f>
        <v>37.651122625215891</v>
      </c>
      <c r="X25" s="75">
        <f>+'Ark1'!Z826</f>
        <v>5.9923332079097191</v>
      </c>
      <c r="Y25" s="157">
        <f>+'Ark1'!AA826</f>
        <v>1.8865148281156685</v>
      </c>
      <c r="Z25" s="55">
        <f>+'Ark1'!AA826</f>
        <v>1.8865148281156685</v>
      </c>
      <c r="AA25" s="55">
        <f>+'Ark1'!AB826</f>
        <v>2.503116262297417</v>
      </c>
      <c r="AB25" s="75">
        <f>+'Ark1'!AD826</f>
        <v>46.353740282953247</v>
      </c>
      <c r="AC25" s="75">
        <f>+'Ark1'!AE826</f>
        <v>55.080950724354608</v>
      </c>
      <c r="AD25" s="75">
        <f>+'Ark1'!AF826</f>
        <v>12.934211995979002</v>
      </c>
      <c r="AE25" s="157">
        <f t="shared" si="2"/>
        <v>4.923307662687713</v>
      </c>
      <c r="AF25" s="75">
        <f t="shared" si="3"/>
        <v>13.465116279069768</v>
      </c>
      <c r="AG25" s="47"/>
      <c r="AI25" s="13"/>
      <c r="AJ25" s="13"/>
      <c r="AK25" s="11"/>
      <c r="AL25" s="11"/>
      <c r="AM25" s="11"/>
    </row>
    <row r="26" spans="1:39" ht="16.5" customHeight="1">
      <c r="A26" s="47"/>
      <c r="B26" s="53">
        <f>+'Ark1'!C827</f>
        <v>2021</v>
      </c>
      <c r="C26" s="53">
        <f>+'Ark1'!I827</f>
        <v>24</v>
      </c>
      <c r="D26" s="54" t="s">
        <v>79</v>
      </c>
      <c r="E26" s="54" t="s">
        <v>111</v>
      </c>
      <c r="F26" s="53">
        <f>+'Ark1'!Q827</f>
        <v>148</v>
      </c>
      <c r="G26" s="53"/>
      <c r="H26" s="75">
        <f>+'Ark1'!R827</f>
        <v>2402</v>
      </c>
      <c r="I26" s="53"/>
      <c r="J26" s="278">
        <f>+'Ark1'!AF827</f>
        <v>26.828995867307047</v>
      </c>
      <c r="K26" s="157"/>
      <c r="L26" s="278">
        <f>+'Ark1'!AG827</f>
        <v>26.433002388550889</v>
      </c>
      <c r="M26" s="157"/>
      <c r="N26" s="55">
        <f>+'Ark1'!S827</f>
        <v>5.1128226477935073</v>
      </c>
      <c r="O26" s="53"/>
      <c r="P26" s="55">
        <f>+'Ark1'!T827</f>
        <v>5.1948376353039132</v>
      </c>
      <c r="Q26" s="53"/>
      <c r="R26" s="157">
        <f>+'Ark1'!U827</f>
        <v>21.471490424646142</v>
      </c>
      <c r="S26" s="157"/>
      <c r="T26" s="157">
        <f>+'Ark1'!W827</f>
        <v>1.4571190674437973</v>
      </c>
      <c r="U26" s="157"/>
      <c r="V26" s="75">
        <f>+'Ark1'!X827</f>
        <v>84.554537885095755</v>
      </c>
      <c r="W26" s="75">
        <f>+'Ark1'!Y827</f>
        <v>32.514571190674438</v>
      </c>
      <c r="X26" s="75">
        <f>+'Ark1'!Z827</f>
        <v>5.818545083413186</v>
      </c>
      <c r="Y26" s="157">
        <f>+'Ark1'!AA827</f>
        <v>1.4254182760282288</v>
      </c>
      <c r="Z26" s="55">
        <f>+'Ark1'!AA827</f>
        <v>1.4254182760282288</v>
      </c>
      <c r="AA26" s="55">
        <f>+'Ark1'!AB827</f>
        <v>1.8032739199643848</v>
      </c>
      <c r="AB26" s="75">
        <f>+'Ark1'!AD827</f>
        <v>55.758853283413117</v>
      </c>
      <c r="AC26" s="75">
        <f>+'Ark1'!AE827</f>
        <v>57.258087544573058</v>
      </c>
      <c r="AD26" s="75">
        <f>+'Ark1'!AF827</f>
        <v>26.828995867307047</v>
      </c>
      <c r="AE26" s="157">
        <f t="shared" si="2"/>
        <v>4.1995374969465038</v>
      </c>
      <c r="AF26" s="75">
        <f t="shared" si="3"/>
        <v>16.22972972972973</v>
      </c>
      <c r="AG26" s="47"/>
      <c r="AI26" s="13"/>
      <c r="AJ26" s="13"/>
      <c r="AK26" s="11"/>
      <c r="AL26" s="11"/>
      <c r="AM26" s="11"/>
    </row>
    <row r="27" spans="1:39" ht="16.5" customHeight="1">
      <c r="A27" s="47"/>
      <c r="B27" s="53">
        <f>+'Ark1'!C828</f>
        <v>2021</v>
      </c>
      <c r="C27" s="53">
        <f>+'Ark1'!I828</f>
        <v>49</v>
      </c>
      <c r="D27" s="54" t="s">
        <v>79</v>
      </c>
      <c r="E27" s="54" t="s">
        <v>112</v>
      </c>
      <c r="F27" s="53">
        <f>+'Ark1'!Q828</f>
        <v>121</v>
      </c>
      <c r="G27" s="53"/>
      <c r="H27" s="75">
        <f>+'Ark1'!R828</f>
        <v>2179</v>
      </c>
      <c r="I27" s="53"/>
      <c r="J27" s="278">
        <f>+'Ark1'!AF828</f>
        <v>24.338210655646154</v>
      </c>
      <c r="K27" s="157"/>
      <c r="L27" s="278">
        <f>+'Ark1'!AG828</f>
        <v>24.788231625676289</v>
      </c>
      <c r="M27" s="157"/>
      <c r="N27" s="55">
        <f>+'Ark1'!S828</f>
        <v>5.1867829279485997</v>
      </c>
      <c r="O27" s="53"/>
      <c r="P27" s="55">
        <f>+'Ark1'!T828</f>
        <v>5.5562184488297373</v>
      </c>
      <c r="Q27" s="53"/>
      <c r="R27" s="157">
        <f>+'Ark1'!U828</f>
        <v>22.19611748508488</v>
      </c>
      <c r="S27" s="157"/>
      <c r="T27" s="157">
        <f>+'Ark1'!W828</f>
        <v>6.4249655805415324</v>
      </c>
      <c r="U27" s="157"/>
      <c r="V27" s="75">
        <f>+'Ark1'!X828</f>
        <v>88.205598898577307</v>
      </c>
      <c r="W27" s="75">
        <f>+'Ark1'!Y828</f>
        <v>38.549793483249189</v>
      </c>
      <c r="X27" s="75">
        <f>+'Ark1'!Z828</f>
        <v>5.7718619475354798</v>
      </c>
      <c r="Y27" s="157">
        <f>+'Ark1'!AA828</f>
        <v>1.6877632846911343</v>
      </c>
      <c r="Z27" s="55">
        <f>+'Ark1'!AA828</f>
        <v>1.6877632846911343</v>
      </c>
      <c r="AA27" s="55">
        <f>+'Ark1'!AB828</f>
        <v>2.5747978297657257</v>
      </c>
      <c r="AB27" s="75">
        <f>+'Ark1'!AD828</f>
        <v>58.816322836160921</v>
      </c>
      <c r="AC27" s="75">
        <f>+'Ark1'!AE828</f>
        <v>65.471623046302057</v>
      </c>
      <c r="AD27" s="75">
        <f>+'Ark1'!AF828</f>
        <v>24.338210655646154</v>
      </c>
      <c r="AE27" s="157">
        <f t="shared" si="2"/>
        <v>4.2793611750132685</v>
      </c>
      <c r="AF27" s="75">
        <f t="shared" si="3"/>
        <v>18.008264462809919</v>
      </c>
      <c r="AG27" s="47"/>
      <c r="AI27" s="13"/>
      <c r="AJ27" s="13"/>
      <c r="AK27" s="11"/>
      <c r="AL27" s="11"/>
      <c r="AM27" s="11"/>
    </row>
    <row r="28" spans="1:39">
      <c r="A28" s="47"/>
      <c r="B28" s="53">
        <f>+'Ark1'!C829</f>
        <v>2021</v>
      </c>
      <c r="C28" s="53">
        <f>+'Ark1'!I829</f>
        <v>80</v>
      </c>
      <c r="D28" s="54" t="s">
        <v>7</v>
      </c>
      <c r="E28" s="54" t="s">
        <v>6</v>
      </c>
      <c r="F28" s="53">
        <f>+'Ark1'!Q829</f>
        <v>83</v>
      </c>
      <c r="G28" s="53"/>
      <c r="H28" s="75">
        <f>+'Ark1'!R829</f>
        <v>733</v>
      </c>
      <c r="I28" s="53"/>
      <c r="J28" s="278">
        <f>+'Ark1'!AF829</f>
        <v>8.1871998212889547</v>
      </c>
      <c r="K28" s="157"/>
      <c r="L28" s="278">
        <f>+'Ark1'!AG829</f>
        <v>8.1458481836168488</v>
      </c>
      <c r="M28" s="157"/>
      <c r="N28" s="55">
        <f>+'Ark1'!S829</f>
        <v>5.773533424283765</v>
      </c>
      <c r="O28" s="53"/>
      <c r="P28" s="55">
        <f>+'Ark1'!T829</f>
        <v>6.1050477489768076</v>
      </c>
      <c r="Q28" s="53"/>
      <c r="R28" s="157">
        <f>+'Ark1'!U829</f>
        <v>21.683083219645287</v>
      </c>
      <c r="S28" s="157"/>
      <c r="T28" s="157">
        <f>+'Ark1'!W829</f>
        <v>5.3206002728512969</v>
      </c>
      <c r="U28" s="157"/>
      <c r="V28" s="75">
        <f>+'Ark1'!X829</f>
        <v>79.126875852660305</v>
      </c>
      <c r="W28" s="75">
        <f>+'Ark1'!Y829</f>
        <v>38.472032742155527</v>
      </c>
      <c r="X28" s="75">
        <f>+'Ark1'!Z829</f>
        <v>6.641862589064222</v>
      </c>
      <c r="Y28" s="157">
        <f>+'Ark1'!AA829</f>
        <v>1.4739236590947189</v>
      </c>
      <c r="Z28" s="55">
        <f>+'Ark1'!AA829</f>
        <v>1.4739236590947189</v>
      </c>
      <c r="AA28" s="55">
        <f>+'Ark1'!AB829</f>
        <v>2.2831344754943159</v>
      </c>
      <c r="AB28" s="75">
        <f>+'Ark1'!AD829</f>
        <v>56.364133388647353</v>
      </c>
      <c r="AC28" s="75">
        <f>+'Ark1'!AE829</f>
        <v>57.909646767038353</v>
      </c>
      <c r="AD28" s="75">
        <f>+'Ark1'!AF829</f>
        <v>8.1871998212889547</v>
      </c>
      <c r="AE28" s="157">
        <f t="shared" si="2"/>
        <v>3.7556001890359161</v>
      </c>
      <c r="AF28" s="75">
        <f t="shared" si="3"/>
        <v>8.831325301204819</v>
      </c>
      <c r="AG28" s="47"/>
      <c r="AI28" s="13"/>
      <c r="AJ28" s="13"/>
      <c r="AK28" s="11"/>
      <c r="AL28" s="11"/>
      <c r="AM28" s="11"/>
    </row>
    <row r="29" spans="1:39" ht="17.25" customHeight="1">
      <c r="A29" s="47"/>
      <c r="B29" s="53">
        <f>+'Ark1'!C830</f>
        <v>2021</v>
      </c>
      <c r="C29" s="53">
        <f>+'Ark1'!I830</f>
        <v>81</v>
      </c>
      <c r="D29" s="54" t="s">
        <v>7</v>
      </c>
      <c r="E29" s="54" t="s">
        <v>3</v>
      </c>
      <c r="F29" s="53">
        <f>+'Ark1'!Q830</f>
        <v>9</v>
      </c>
      <c r="G29" s="53"/>
      <c r="H29" s="75">
        <f>+'Ark1'!R830</f>
        <v>21</v>
      </c>
      <c r="I29" s="53"/>
      <c r="J29" s="278">
        <f>+'Ark1'!AF830</f>
        <v>0.23455824863174357</v>
      </c>
      <c r="K29" s="157"/>
      <c r="L29" s="278">
        <f>+'Ark1'!AG830</f>
        <v>0.19111892055787671</v>
      </c>
      <c r="M29" s="157"/>
      <c r="N29" s="55">
        <f>+'Ark1'!S830</f>
        <v>5.8571428571428559</v>
      </c>
      <c r="O29" s="53"/>
      <c r="P29" s="55">
        <f>+'Ark1'!T830</f>
        <v>5.4285714285714306</v>
      </c>
      <c r="Q29" s="53"/>
      <c r="R29" s="157">
        <f>+'Ark1'!U830</f>
        <v>17.75714285714287</v>
      </c>
      <c r="S29" s="157"/>
      <c r="T29" s="157">
        <f>+'Ark1'!W830</f>
        <v>0</v>
      </c>
      <c r="U29" s="157"/>
      <c r="V29" s="75">
        <f>+'Ark1'!X830</f>
        <v>52.380952380952387</v>
      </c>
      <c r="W29" s="75">
        <f>+'Ark1'!Y830</f>
        <v>14.285714285714288</v>
      </c>
      <c r="X29" s="75">
        <f>+'Ark1'!Z830</f>
        <v>4.5977811862608942</v>
      </c>
      <c r="Y29" s="157">
        <f>+'Ark1'!AA830</f>
        <v>1.5518257844571748</v>
      </c>
      <c r="Z29" s="55">
        <f>+'Ark1'!AA830</f>
        <v>1.5518257844571748</v>
      </c>
      <c r="AA29" s="55">
        <f>+'Ark1'!AB830</f>
        <v>1.678191446352961</v>
      </c>
      <c r="AB29" s="75">
        <f>+'Ark1'!AD830</f>
        <v>67.445704957528818</v>
      </c>
      <c r="AC29" s="75">
        <f>+'Ark1'!AE830</f>
        <v>73.662644620448617</v>
      </c>
      <c r="AD29" s="75">
        <f>+'Ark1'!AF830</f>
        <v>0.23455824863174357</v>
      </c>
      <c r="AE29" s="157">
        <f t="shared" si="2"/>
        <v>3.0317073170731739</v>
      </c>
      <c r="AF29" s="75">
        <f t="shared" si="3"/>
        <v>2.3333333333333335</v>
      </c>
      <c r="AG29" s="47"/>
      <c r="AI29" s="13"/>
      <c r="AJ29" s="13"/>
      <c r="AK29" s="11"/>
      <c r="AL29" s="11"/>
      <c r="AM29" s="11"/>
    </row>
    <row r="30" spans="1:39">
      <c r="A30" s="47"/>
      <c r="B30" s="53">
        <f>+'Ark1'!C831</f>
        <v>2021</v>
      </c>
      <c r="C30" s="53">
        <f>+'Ark1'!I831</f>
        <v>83</v>
      </c>
      <c r="D30" s="54" t="s">
        <v>7</v>
      </c>
      <c r="E30" s="54" t="s">
        <v>439</v>
      </c>
      <c r="F30" s="53">
        <f>+'Ark1'!Q831</f>
        <v>151</v>
      </c>
      <c r="G30" s="53"/>
      <c r="H30" s="75">
        <f>+'Ark1'!R831</f>
        <v>2460</v>
      </c>
      <c r="I30" s="53"/>
      <c r="J30" s="278">
        <f>+'Ark1'!AF831</f>
        <v>27.476823411147112</v>
      </c>
      <c r="K30" s="157"/>
      <c r="L30" s="278">
        <f>+'Ark1'!AG831</f>
        <v>27.3357971222175</v>
      </c>
      <c r="M30" s="157"/>
      <c r="N30" s="55">
        <f>+'Ark1'!S831</f>
        <v>5.6296747967479686</v>
      </c>
      <c r="O30" s="53"/>
      <c r="P30" s="55">
        <f>+'Ark1'!T831</f>
        <v>5.6963414634146332</v>
      </c>
      <c r="Q30" s="53"/>
      <c r="R30" s="157">
        <f>+'Ark1'!U831</f>
        <v>21.681300813008125</v>
      </c>
      <c r="S30" s="157"/>
      <c r="T30" s="157">
        <f>+'Ark1'!W831</f>
        <v>3.739837398373985</v>
      </c>
      <c r="U30" s="157"/>
      <c r="V30" s="75">
        <f>+'Ark1'!X831</f>
        <v>83.495934959349611</v>
      </c>
      <c r="W30" s="75">
        <f>+'Ark1'!Y831</f>
        <v>37.520325203252021</v>
      </c>
      <c r="X30" s="75">
        <f>+'Ark1'!Z831</f>
        <v>6.12276505889478</v>
      </c>
      <c r="Y30" s="157">
        <f>+'Ark1'!AA831</f>
        <v>2.0054431762748179</v>
      </c>
      <c r="Z30" s="55">
        <f>+'Ark1'!AA831</f>
        <v>2.0054431762748179</v>
      </c>
      <c r="AA30" s="55">
        <f>+'Ark1'!AB831</f>
        <v>2.2178293674029423</v>
      </c>
      <c r="AB30" s="75">
        <f>+'Ark1'!AD831</f>
        <v>55.755603426819825</v>
      </c>
      <c r="AC30" s="75">
        <f>+'Ark1'!AE831</f>
        <v>47.638863789668797</v>
      </c>
      <c r="AD30" s="75">
        <f>+'Ark1'!AF831</f>
        <v>27.476823411147112</v>
      </c>
      <c r="AE30" s="157">
        <f t="shared" si="2"/>
        <v>3.8512527980359574</v>
      </c>
      <c r="AF30" s="75">
        <f t="shared" si="3"/>
        <v>16.29139072847682</v>
      </c>
      <c r="AG30" s="47"/>
      <c r="AI30" s="13"/>
      <c r="AJ30" s="13"/>
      <c r="AK30" s="11"/>
      <c r="AL30" s="11"/>
      <c r="AM30" s="11"/>
    </row>
    <row r="31" spans="1:39">
      <c r="A31" s="47"/>
      <c r="B31">
        <f>+'Ark1'!C832</f>
        <v>2020</v>
      </c>
      <c r="C31">
        <f>+'Ark1'!I832</f>
        <v>6</v>
      </c>
      <c r="D31" s="3" t="s">
        <v>79</v>
      </c>
      <c r="E31" s="3" t="s">
        <v>438</v>
      </c>
      <c r="F31">
        <f>+'Ark1'!Q832</f>
        <v>90</v>
      </c>
      <c r="H31" s="11">
        <f>+'Ark1'!R832</f>
        <v>1245</v>
      </c>
      <c r="J31" s="204">
        <f>+'Ark1'!AF832</f>
        <v>13.351206434316351</v>
      </c>
      <c r="L31" s="204">
        <f>+'Ark1'!AG832</f>
        <v>13.582315759387235</v>
      </c>
      <c r="N31" s="1">
        <f>+'Ark1'!S832</f>
        <v>4.2851405622489995</v>
      </c>
      <c r="P31" s="1">
        <f>+'Ark1'!T832</f>
        <v>6.1590361445783124</v>
      </c>
      <c r="R31" s="93">
        <f>+'Ark1'!U832</f>
        <v>21.924248995983888</v>
      </c>
      <c r="T31" s="93">
        <f>+'Ark1'!W832</f>
        <v>7.5502008032128511</v>
      </c>
      <c r="V31" s="11">
        <f>+'Ark1'!X832</f>
        <v>88.273092369477894</v>
      </c>
      <c r="W31" s="11">
        <f>+'Ark1'!Y832</f>
        <v>33.333333333333343</v>
      </c>
      <c r="X31" s="11">
        <f>+'Ark1'!Z832</f>
        <v>5.8888061548985196</v>
      </c>
      <c r="Y31" s="93">
        <f>+'Ark1'!AA832</f>
        <v>1.6723057454743957</v>
      </c>
      <c r="Z31" s="1">
        <f>+'Ark1'!AA832</f>
        <v>1.6723057454743957</v>
      </c>
      <c r="AA31" s="1">
        <f>+'Ark1'!AB832</f>
        <v>2.4600438895378689</v>
      </c>
      <c r="AB31" s="11">
        <f>+'Ark1'!AD832</f>
        <v>43.155036262458992</v>
      </c>
      <c r="AC31" s="11">
        <f>+'Ark1'!AE832</f>
        <v>50.187648076658114</v>
      </c>
      <c r="AD31" s="11">
        <f>+'Ark1'!AF832</f>
        <v>13.351206434316351</v>
      </c>
      <c r="AE31" s="93">
        <f t="shared" si="2"/>
        <v>5.11634301780692</v>
      </c>
      <c r="AF31" s="11">
        <f t="shared" si="3"/>
        <v>13.833333333333334</v>
      </c>
      <c r="AG31" s="47"/>
      <c r="AI31" s="13"/>
      <c r="AJ31" s="13"/>
      <c r="AK31" s="11"/>
      <c r="AL31" s="11"/>
      <c r="AM31" s="11"/>
    </row>
    <row r="32" spans="1:39" ht="21">
      <c r="A32" s="47"/>
      <c r="B32">
        <f>+'Ark1'!C833</f>
        <v>2020</v>
      </c>
      <c r="C32">
        <f>+'Ark1'!I833</f>
        <v>24</v>
      </c>
      <c r="D32" s="3" t="s">
        <v>79</v>
      </c>
      <c r="E32" s="3" t="s">
        <v>111</v>
      </c>
      <c r="F32">
        <f>+'Ark1'!Q833</f>
        <v>153</v>
      </c>
      <c r="H32" s="11">
        <f>+'Ark1'!R833</f>
        <v>2474</v>
      </c>
      <c r="J32" s="204">
        <f>+'Ark1'!AF833</f>
        <v>26.530831099195705</v>
      </c>
      <c r="L32" s="204">
        <f>+'Ark1'!AG833</f>
        <v>26.063230338906944</v>
      </c>
      <c r="N32" s="1">
        <f>+'Ark1'!S833</f>
        <v>4.5994341147938558</v>
      </c>
      <c r="P32" s="1">
        <f>+'Ark1'!T833</f>
        <v>5.1297493936944223</v>
      </c>
      <c r="R32" s="93">
        <f>+'Ark1'!U833</f>
        <v>21.171362166531964</v>
      </c>
      <c r="T32" s="93">
        <f>+'Ark1'!W833</f>
        <v>2.6273241713823769</v>
      </c>
      <c r="V32" s="11">
        <f>+'Ark1'!X833</f>
        <v>83.91269199676637</v>
      </c>
      <c r="W32" s="11">
        <f>+'Ark1'!Y833</f>
        <v>30.476960388035572</v>
      </c>
      <c r="X32" s="11">
        <f>+'Ark1'!Z833</f>
        <v>6.1003804468574812</v>
      </c>
      <c r="Y32" s="93">
        <f>+'Ark1'!AA833</f>
        <v>1.5007461372182149</v>
      </c>
      <c r="Z32" s="1">
        <f>+'Ark1'!AA833</f>
        <v>1.5007461372182149</v>
      </c>
      <c r="AA32" s="1">
        <f>+'Ark1'!AB833</f>
        <v>2.1412670155638764</v>
      </c>
      <c r="AB32" s="11">
        <f>+'Ark1'!AD833</f>
        <v>51.732992400814545</v>
      </c>
      <c r="AC32" s="11">
        <f>+'Ark1'!AE833</f>
        <v>58.106523287754897</v>
      </c>
      <c r="AD32" s="11">
        <f>+'Ark1'!AF833</f>
        <v>26.530831099195705</v>
      </c>
      <c r="AE32" s="93">
        <f t="shared" si="2"/>
        <v>4.6030362949292627</v>
      </c>
      <c r="AF32" s="11">
        <f t="shared" si="3"/>
        <v>16.169934640522875</v>
      </c>
      <c r="AG32" s="47"/>
      <c r="AI32" s="56"/>
      <c r="AJ32" s="56"/>
      <c r="AK32" s="11"/>
      <c r="AL32" s="11"/>
      <c r="AM32" s="11"/>
    </row>
    <row r="33" spans="1:36">
      <c r="A33" s="47"/>
      <c r="B33">
        <f>+'Ark1'!C834</f>
        <v>2020</v>
      </c>
      <c r="C33">
        <f>+'Ark1'!I834</f>
        <v>49</v>
      </c>
      <c r="D33" s="3" t="s">
        <v>79</v>
      </c>
      <c r="E33" s="3" t="s">
        <v>112</v>
      </c>
      <c r="F33">
        <f>+'Ark1'!Q834</f>
        <v>125</v>
      </c>
      <c r="H33" s="11">
        <f>+'Ark1'!R834</f>
        <v>2483</v>
      </c>
      <c r="J33" s="204">
        <f>+'Ark1'!AF834</f>
        <v>26.627345844504024</v>
      </c>
      <c r="L33" s="204">
        <f>+'Ark1'!AG834</f>
        <v>27.513548135664671</v>
      </c>
      <c r="N33" s="1">
        <f>+'Ark1'!S834</f>
        <v>5.3318566250503432</v>
      </c>
      <c r="P33" s="1">
        <f>+'Ark1'!T834</f>
        <v>5.986306886830449</v>
      </c>
      <c r="R33" s="93">
        <f>+'Ark1'!U834</f>
        <v>22.268457511075304</v>
      </c>
      <c r="T33" s="93">
        <f>+'Ark1'!W834</f>
        <v>5.8799838904550956</v>
      </c>
      <c r="V33" s="11">
        <f>+'Ark1'!X834</f>
        <v>89.649617398308479</v>
      </c>
      <c r="W33" s="11">
        <f>+'Ark1'!Y834</f>
        <v>39.790575916230374</v>
      </c>
      <c r="X33" s="11">
        <f>+'Ark1'!Z834</f>
        <v>5.5292905406855617</v>
      </c>
      <c r="Y33" s="93">
        <f>+'Ark1'!AA834</f>
        <v>1.5247389589220897</v>
      </c>
      <c r="Z33" s="1">
        <f>+'Ark1'!AA834</f>
        <v>1.5247389589220897</v>
      </c>
      <c r="AA33" s="1">
        <f>+'Ark1'!AB834</f>
        <v>2.2238351522979722</v>
      </c>
      <c r="AB33" s="11">
        <f>+'Ark1'!AD834</f>
        <v>55.347280667837637</v>
      </c>
      <c r="AC33" s="11">
        <f>+'Ark1'!AE834</f>
        <v>57.419218088015747</v>
      </c>
      <c r="AD33" s="11">
        <f>+'Ark1'!AF834</f>
        <v>26.627345844504024</v>
      </c>
      <c r="AE33" s="93">
        <f t="shared" si="2"/>
        <v>4.1764921821889853</v>
      </c>
      <c r="AF33" s="11">
        <f t="shared" si="3"/>
        <v>19.864000000000001</v>
      </c>
      <c r="AG33" s="47"/>
    </row>
    <row r="34" spans="1:36" ht="15.6">
      <c r="A34" s="47"/>
      <c r="B34">
        <f>+'Ark1'!C835</f>
        <v>2020</v>
      </c>
      <c r="C34">
        <f>+'Ark1'!I835</f>
        <v>80</v>
      </c>
      <c r="D34" s="3" t="s">
        <v>7</v>
      </c>
      <c r="E34" s="3" t="s">
        <v>6</v>
      </c>
      <c r="F34">
        <f>+'Ark1'!Q835</f>
        <v>82</v>
      </c>
      <c r="H34" s="11">
        <f>+'Ark1'!R835</f>
        <v>850</v>
      </c>
      <c r="J34" s="204">
        <f>+'Ark1'!AF835</f>
        <v>9.1152815013404833</v>
      </c>
      <c r="L34" s="204">
        <f>+'Ark1'!AG835</f>
        <v>8.6497185677978017</v>
      </c>
      <c r="N34" s="1">
        <f>+'Ark1'!S835</f>
        <v>5.0023529411764684</v>
      </c>
      <c r="P34" s="1">
        <f>+'Ark1'!T835</f>
        <v>5.4811764705882355</v>
      </c>
      <c r="R34" s="93">
        <f>+'Ark1'!U835</f>
        <v>20.450470588235294</v>
      </c>
      <c r="T34" s="93">
        <f>+'Ark1'!W835</f>
        <v>1.2941176470588236</v>
      </c>
      <c r="V34" s="11">
        <f>+'Ark1'!X835</f>
        <v>78.117647058823522</v>
      </c>
      <c r="W34" s="11">
        <f>+'Ark1'!Y835</f>
        <v>27.882352941176471</v>
      </c>
      <c r="X34" s="11">
        <f>+'Ark1'!Z835</f>
        <v>6.0857059923730414</v>
      </c>
      <c r="Y34" s="93">
        <f>+'Ark1'!AA835</f>
        <v>1.4982324072121675</v>
      </c>
      <c r="Z34" s="1">
        <f>+'Ark1'!AA835</f>
        <v>1.4982324072121675</v>
      </c>
      <c r="AA34" s="1">
        <f>+'Ark1'!AB835</f>
        <v>2.162296933282212</v>
      </c>
      <c r="AB34" s="11">
        <f>+'Ark1'!AD835</f>
        <v>51.959176771448064</v>
      </c>
      <c r="AC34" s="11">
        <f>+'Ark1'!AE835</f>
        <v>56.32599786477531</v>
      </c>
      <c r="AD34" s="11">
        <f>+'Ark1'!AF835</f>
        <v>9.1152815013404833</v>
      </c>
      <c r="AE34" s="93">
        <f t="shared" si="2"/>
        <v>4.0881702728127962</v>
      </c>
      <c r="AF34" s="11">
        <f t="shared" si="3"/>
        <v>10.365853658536585</v>
      </c>
      <c r="AG34" s="47"/>
      <c r="AI34" s="1"/>
      <c r="AJ34" s="5"/>
    </row>
    <row r="35" spans="1:36">
      <c r="A35" s="47"/>
      <c r="B35">
        <f>+'Ark1'!C836</f>
        <v>2020</v>
      </c>
      <c r="C35">
        <f>+'Ark1'!I836</f>
        <v>81</v>
      </c>
      <c r="D35" s="3" t="s">
        <v>7</v>
      </c>
      <c r="E35" s="3" t="s">
        <v>3</v>
      </c>
      <c r="F35">
        <f>+'Ark1'!Q836</f>
        <v>8</v>
      </c>
      <c r="H35" s="11">
        <f>+'Ark1'!R836</f>
        <v>41</v>
      </c>
      <c r="J35" s="204">
        <f>+'Ark1'!AF836</f>
        <v>0.43967828418230559</v>
      </c>
      <c r="L35" s="204">
        <f>+'Ark1'!AG836</f>
        <v>0.25069051852432755</v>
      </c>
      <c r="N35" s="1">
        <f>+'Ark1'!S836</f>
        <v>5</v>
      </c>
      <c r="P35" s="1">
        <f>+'Ark1'!T836</f>
        <v>4.4878048780487809</v>
      </c>
      <c r="R35" s="93">
        <f>+'Ark1'!U836</f>
        <v>12.28780487804878</v>
      </c>
      <c r="T35" s="93">
        <f>+'Ark1'!W836</f>
        <v>7.3170731707317085</v>
      </c>
      <c r="V35" s="11">
        <f>+'Ark1'!X836</f>
        <v>21.951219512195124</v>
      </c>
      <c r="W35" s="11">
        <f>+'Ark1'!Y836</f>
        <v>2.4390243902439024</v>
      </c>
      <c r="X35" s="11">
        <f>+'Ark1'!Z836</f>
        <v>4.7591859891162622</v>
      </c>
      <c r="Y35" s="93">
        <f>+'Ark1'!AA836</f>
        <v>2.2739242967427642</v>
      </c>
      <c r="Z35" s="1">
        <f>+'Ark1'!AA836</f>
        <v>2.2739242967427642</v>
      </c>
      <c r="AA35" s="1">
        <f>+'Ark1'!AB836</f>
        <v>2.5578377989680776</v>
      </c>
      <c r="AB35" s="11">
        <f>+'Ark1'!AD836</f>
        <v>59.695963584362687</v>
      </c>
      <c r="AC35" s="11">
        <f>+'Ark1'!AE836</f>
        <v>70.449257779972854</v>
      </c>
      <c r="AD35" s="11">
        <f>+'Ark1'!AF836</f>
        <v>0.43967828418230559</v>
      </c>
      <c r="AE35" s="93">
        <f t="shared" si="2"/>
        <v>2.4575609756097561</v>
      </c>
      <c r="AF35" s="11">
        <f t="shared" si="3"/>
        <v>5.125</v>
      </c>
      <c r="AG35" s="47"/>
    </row>
    <row r="36" spans="1:36">
      <c r="A36" s="47"/>
      <c r="B36">
        <f>+'Ark1'!C837</f>
        <v>2020</v>
      </c>
      <c r="C36">
        <f>+'Ark1'!I837</f>
        <v>83</v>
      </c>
      <c r="D36" s="3" t="s">
        <v>7</v>
      </c>
      <c r="E36" s="3" t="s">
        <v>439</v>
      </c>
      <c r="F36">
        <f>+'Ark1'!Q837</f>
        <v>137</v>
      </c>
      <c r="H36" s="11">
        <f>+'Ark1'!R837</f>
        <v>2232</v>
      </c>
      <c r="J36" s="204">
        <f>+'Ark1'!AF837</f>
        <v>23.935656836461128</v>
      </c>
      <c r="L36" s="204">
        <f>+'Ark1'!AG837</f>
        <v>23.940496679719033</v>
      </c>
      <c r="N36" s="1">
        <f>+'Ark1'!S837</f>
        <v>5.7038530465949808</v>
      </c>
      <c r="P36" s="1">
        <f>+'Ark1'!T837</f>
        <v>5.6223118279569908</v>
      </c>
      <c r="R36" s="93">
        <f>+'Ark1'!U837</f>
        <v>21.555555555555557</v>
      </c>
      <c r="T36" s="93">
        <f>+'Ark1'!W837</f>
        <v>3.2258064516129026</v>
      </c>
      <c r="V36" s="11">
        <f>+'Ark1'!X837</f>
        <v>83.422939068100348</v>
      </c>
      <c r="W36" s="11">
        <f>+'Ark1'!Y837</f>
        <v>36.24551971326165</v>
      </c>
      <c r="X36" s="11">
        <f>+'Ark1'!Z837</f>
        <v>5.9481628406435112</v>
      </c>
      <c r="Y36" s="93">
        <f>+'Ark1'!AA837</f>
        <v>1.9273599396136789</v>
      </c>
      <c r="Z36" s="1">
        <f>+'Ark1'!AA837</f>
        <v>1.9273599396136789</v>
      </c>
      <c r="AA36" s="1">
        <f>+'Ark1'!AB837</f>
        <v>2.1673498582692337</v>
      </c>
      <c r="AB36" s="11">
        <f>+'Ark1'!AD837</f>
        <v>55.280183804834785</v>
      </c>
      <c r="AC36" s="11">
        <f>+'Ark1'!AE837</f>
        <v>49.780368076020807</v>
      </c>
      <c r="AD36" s="11">
        <f>+'Ark1'!AF837</f>
        <v>23.935656836461128</v>
      </c>
      <c r="AE36" s="93">
        <f t="shared" si="2"/>
        <v>3.7791218286073374</v>
      </c>
      <c r="AF36" s="11">
        <f t="shared" si="3"/>
        <v>16.291970802919707</v>
      </c>
      <c r="AG36" s="47"/>
    </row>
    <row r="37" spans="1:36">
      <c r="A37" s="47"/>
      <c r="B37" s="53">
        <f>+'Ark1'!C838</f>
        <v>2019</v>
      </c>
      <c r="C37" s="53">
        <f>+'Ark1'!I838</f>
        <v>6</v>
      </c>
      <c r="D37" s="54" t="s">
        <v>79</v>
      </c>
      <c r="E37" s="54" t="s">
        <v>438</v>
      </c>
      <c r="F37" s="53">
        <f>+'Ark1'!Q838</f>
        <v>91</v>
      </c>
      <c r="G37" s="53"/>
      <c r="H37" s="75">
        <f>+'Ark1'!R838</f>
        <v>1151</v>
      </c>
      <c r="I37" s="53"/>
      <c r="J37" s="278">
        <f>+'Ark1'!AF838</f>
        <v>12.963171528325256</v>
      </c>
      <c r="K37" s="157"/>
      <c r="L37" s="278">
        <f>+'Ark1'!AG838</f>
        <v>13.163382276174984</v>
      </c>
      <c r="M37" s="157"/>
      <c r="N37" s="55">
        <f>+'Ark1'!S838</f>
        <v>4.2528236316246755</v>
      </c>
      <c r="O37" s="53"/>
      <c r="P37" s="55">
        <f>+'Ark1'!T838</f>
        <v>5.904430929626411</v>
      </c>
      <c r="Q37" s="53"/>
      <c r="R37" s="157">
        <f>+'Ark1'!U838</f>
        <v>21.836229365768911</v>
      </c>
      <c r="S37" s="157"/>
      <c r="T37" s="157">
        <f>+'Ark1'!W838</f>
        <v>6.5160729800173742</v>
      </c>
      <c r="U37" s="157"/>
      <c r="V37" s="75">
        <f>+'Ark1'!X838</f>
        <v>88.184187662901863</v>
      </c>
      <c r="W37" s="75">
        <f>+'Ark1'!Y838</f>
        <v>31.016507384882711</v>
      </c>
      <c r="X37" s="75">
        <f>+'Ark1'!Z838</f>
        <v>6.1854457149691005</v>
      </c>
      <c r="Y37" s="157">
        <f>+'Ark1'!AA838</f>
        <v>1.8490912420819212</v>
      </c>
      <c r="Z37" s="55">
        <f>+'Ark1'!AA838</f>
        <v>1.8490912420819212</v>
      </c>
      <c r="AA37" s="55">
        <f>+'Ark1'!AB838</f>
        <v>2.4797156941411016</v>
      </c>
      <c r="AB37" s="75">
        <f>+'Ark1'!AD838</f>
        <v>50.432654598784254</v>
      </c>
      <c r="AC37" s="75">
        <f>+'Ark1'!AE838</f>
        <v>52.311967880962193</v>
      </c>
      <c r="AD37" s="75">
        <f>+'Ark1'!AF838</f>
        <v>12.963171528325256</v>
      </c>
      <c r="AE37" s="157">
        <f t="shared" si="2"/>
        <v>5.1345250255362638</v>
      </c>
      <c r="AF37" s="75">
        <f t="shared" si="3"/>
        <v>12.648351648351648</v>
      </c>
      <c r="AG37" s="47"/>
    </row>
    <row r="38" spans="1:36">
      <c r="A38" s="47"/>
      <c r="B38" s="53">
        <f>+'Ark1'!C839</f>
        <v>2019</v>
      </c>
      <c r="C38" s="53">
        <f>+'Ark1'!I839</f>
        <v>24</v>
      </c>
      <c r="D38" s="54" t="s">
        <v>79</v>
      </c>
      <c r="E38" s="54" t="s">
        <v>111</v>
      </c>
      <c r="F38" s="53">
        <f>+'Ark1'!Q839</f>
        <v>149</v>
      </c>
      <c r="G38" s="53"/>
      <c r="H38" s="75">
        <f>+'Ark1'!R839</f>
        <v>2349</v>
      </c>
      <c r="I38" s="53"/>
      <c r="J38" s="278">
        <f>+'Ark1'!AF839</f>
        <v>26.455681946165111</v>
      </c>
      <c r="K38" s="157"/>
      <c r="L38" s="278">
        <f>+'Ark1'!AG839</f>
        <v>26.184071990583991</v>
      </c>
      <c r="M38" s="157"/>
      <c r="N38" s="55">
        <f>+'Ark1'!S839</f>
        <v>4.5504469987228626</v>
      </c>
      <c r="O38" s="53"/>
      <c r="P38" s="55">
        <f>+'Ark1'!T839</f>
        <v>4.9770114942528734</v>
      </c>
      <c r="Q38" s="53"/>
      <c r="R38" s="157">
        <f>+'Ark1'!U839</f>
        <v>21.283333333333303</v>
      </c>
      <c r="S38" s="157"/>
      <c r="T38" s="157">
        <f>+'Ark1'!W839</f>
        <v>1.2345679012345681</v>
      </c>
      <c r="U38" s="157"/>
      <c r="V38" s="75">
        <f>+'Ark1'!X839</f>
        <v>85.398041719880766</v>
      </c>
      <c r="W38" s="75">
        <f>+'Ark1'!Y839</f>
        <v>31.03448275862068</v>
      </c>
      <c r="X38" s="75">
        <f>+'Ark1'!Z839</f>
        <v>5.6912997615427052</v>
      </c>
      <c r="Y38" s="157">
        <f>+'Ark1'!AA839</f>
        <v>1.5267268458766745</v>
      </c>
      <c r="Z38" s="55">
        <f>+'Ark1'!AA839</f>
        <v>1.5267268458766745</v>
      </c>
      <c r="AA38" s="55">
        <f>+'Ark1'!AB839</f>
        <v>2.0695401500860222</v>
      </c>
      <c r="AB38" s="75">
        <f>+'Ark1'!AD839</f>
        <v>56.194946202677194</v>
      </c>
      <c r="AC38" s="75">
        <f>+'Ark1'!AE839</f>
        <v>59.576286449748949</v>
      </c>
      <c r="AD38" s="75">
        <f>+'Ark1'!AF839</f>
        <v>26.455681946165111</v>
      </c>
      <c r="AE38" s="157">
        <f t="shared" si="2"/>
        <v>4.6771961829918522</v>
      </c>
      <c r="AF38" s="75">
        <f t="shared" si="3"/>
        <v>15.765100671140939</v>
      </c>
      <c r="AG38" s="47"/>
    </row>
    <row r="39" spans="1:36">
      <c r="A39" s="47"/>
      <c r="B39" s="53">
        <f>+'Ark1'!C840</f>
        <v>2019</v>
      </c>
      <c r="C39" s="53">
        <f>+'Ark1'!I840</f>
        <v>49</v>
      </c>
      <c r="D39" s="54" t="s">
        <v>79</v>
      </c>
      <c r="E39" s="54" t="s">
        <v>112</v>
      </c>
      <c r="F39" s="53">
        <f>+'Ark1'!Q840</f>
        <v>116</v>
      </c>
      <c r="G39" s="53"/>
      <c r="H39" s="75">
        <f>+'Ark1'!R840</f>
        <v>2065</v>
      </c>
      <c r="I39" s="53"/>
      <c r="J39" s="278">
        <f>+'Ark1'!AF840</f>
        <v>23.25712354994932</v>
      </c>
      <c r="K39" s="157"/>
      <c r="L39" s="278">
        <f>+'Ark1'!AG840</f>
        <v>23.845930370953017</v>
      </c>
      <c r="M39" s="157"/>
      <c r="N39" s="55">
        <f>+'Ark1'!S840</f>
        <v>5.211622276029054</v>
      </c>
      <c r="O39" s="53"/>
      <c r="P39" s="55">
        <f>+'Ark1'!T840</f>
        <v>5.9443099273607745</v>
      </c>
      <c r="Q39" s="53"/>
      <c r="R39" s="157">
        <f>+'Ark1'!U840</f>
        <v>22.048532687651328</v>
      </c>
      <c r="S39" s="157"/>
      <c r="T39" s="157">
        <f>+'Ark1'!W840</f>
        <v>8.2808716707021794</v>
      </c>
      <c r="U39" s="157"/>
      <c r="V39" s="75">
        <f>+'Ark1'!X840</f>
        <v>86.295399515738509</v>
      </c>
      <c r="W39" s="75">
        <f>+'Ark1'!Y840</f>
        <v>38.111380145278446</v>
      </c>
      <c r="X39" s="75">
        <f>+'Ark1'!Z840</f>
        <v>5.9610944789481444</v>
      </c>
      <c r="Y39" s="157">
        <f>+'Ark1'!AA840</f>
        <v>1.6105765838311243</v>
      </c>
      <c r="Z39" s="55">
        <f>+'Ark1'!AA840</f>
        <v>1.6105765838311243</v>
      </c>
      <c r="AA39" s="55">
        <f>+'Ark1'!AB840</f>
        <v>2.4696311045508166</v>
      </c>
      <c r="AB39" s="75">
        <f>+'Ark1'!AD840</f>
        <v>59.49908282612072</v>
      </c>
      <c r="AC39" s="75">
        <f>+'Ark1'!AE840</f>
        <v>65.322597687561327</v>
      </c>
      <c r="AD39" s="75">
        <f>+'Ark1'!AF840</f>
        <v>23.25712354994932</v>
      </c>
      <c r="AE39" s="157">
        <f t="shared" si="2"/>
        <v>4.2306467199405322</v>
      </c>
      <c r="AF39" s="75">
        <f t="shared" si="3"/>
        <v>17.801724137931036</v>
      </c>
      <c r="AG39" s="47"/>
    </row>
    <row r="40" spans="1:36">
      <c r="A40" s="47"/>
      <c r="B40" s="53">
        <f>+'Ark1'!C841</f>
        <v>2019</v>
      </c>
      <c r="C40" s="53">
        <f>+'Ark1'!I841</f>
        <v>80</v>
      </c>
      <c r="D40" s="54" t="s">
        <v>7</v>
      </c>
      <c r="E40" s="54" t="s">
        <v>6</v>
      </c>
      <c r="F40" s="53">
        <f>+'Ark1'!Q841</f>
        <v>89</v>
      </c>
      <c r="G40" s="53"/>
      <c r="H40" s="75">
        <f>+'Ark1'!R841</f>
        <v>936</v>
      </c>
      <c r="I40" s="53"/>
      <c r="J40" s="278">
        <f>+'Ark1'!AF841</f>
        <v>10.541727672035138</v>
      </c>
      <c r="K40" s="157"/>
      <c r="L40" s="278">
        <f>+'Ark1'!AG841</f>
        <v>10.020846364602567</v>
      </c>
      <c r="M40" s="157"/>
      <c r="N40" s="55">
        <f>+'Ark1'!S841</f>
        <v>5.1474358974358996</v>
      </c>
      <c r="O40" s="53"/>
      <c r="P40" s="55">
        <f>+'Ark1'!T841</f>
        <v>5.8119658119658109</v>
      </c>
      <c r="Q40" s="53"/>
      <c r="R40" s="157">
        <f>+'Ark1'!U841</f>
        <v>20.441559829059827</v>
      </c>
      <c r="S40" s="157"/>
      <c r="T40" s="157">
        <f>+'Ark1'!W841</f>
        <v>3.632478632478632</v>
      </c>
      <c r="U40" s="157"/>
      <c r="V40" s="75">
        <f>+'Ark1'!X841</f>
        <v>76.3888888888889</v>
      </c>
      <c r="W40" s="75">
        <f>+'Ark1'!Y841</f>
        <v>29.380341880341881</v>
      </c>
      <c r="X40" s="75">
        <f>+'Ark1'!Z841</f>
        <v>6.4303445065498641</v>
      </c>
      <c r="Y40" s="157">
        <f>+'Ark1'!AA841</f>
        <v>1.6058300055032659</v>
      </c>
      <c r="Z40" s="55">
        <f>+'Ark1'!AA841</f>
        <v>1.6058300055032659</v>
      </c>
      <c r="AA40" s="55">
        <f>+'Ark1'!AB841</f>
        <v>2.2175740341918182</v>
      </c>
      <c r="AB40" s="75">
        <f>+'Ark1'!AD841</f>
        <v>53.487222762311745</v>
      </c>
      <c r="AC40" s="75">
        <f>+'Ark1'!AE841</f>
        <v>61.232014457075699</v>
      </c>
      <c r="AD40" s="75">
        <f>+'Ark1'!AF841</f>
        <v>10.541727672035138</v>
      </c>
      <c r="AE40" s="157">
        <f t="shared" si="2"/>
        <v>3.971212121212119</v>
      </c>
      <c r="AF40" s="75">
        <f t="shared" si="3"/>
        <v>10.51685393258427</v>
      </c>
      <c r="AG40" s="47"/>
    </row>
    <row r="41" spans="1:36">
      <c r="A41" s="47"/>
      <c r="B41" s="53">
        <f>+'Ark1'!C842</f>
        <v>2019</v>
      </c>
      <c r="C41" s="53">
        <f>+'Ark1'!I842</f>
        <v>81</v>
      </c>
      <c r="D41" s="54" t="s">
        <v>7</v>
      </c>
      <c r="E41" s="54" t="s">
        <v>3</v>
      </c>
      <c r="F41" s="53">
        <f>+'Ark1'!Q842</f>
        <v>6</v>
      </c>
      <c r="G41" s="53"/>
      <c r="H41" s="75">
        <f>+'Ark1'!R842</f>
        <v>19</v>
      </c>
      <c r="I41" s="53"/>
      <c r="J41" s="278">
        <f>+'Ark1'!AF842</f>
        <v>0.21398806171866205</v>
      </c>
      <c r="K41" s="157"/>
      <c r="L41" s="278">
        <f>+'Ark1'!AG842</f>
        <v>0.16324929896288778</v>
      </c>
      <c r="M41" s="157"/>
      <c r="N41" s="55">
        <f>+'Ark1'!S842</f>
        <v>4.7894736842105283</v>
      </c>
      <c r="O41" s="53"/>
      <c r="P41" s="55">
        <f>+'Ark1'!T842</f>
        <v>5.4736842105263159</v>
      </c>
      <c r="Q41" s="53"/>
      <c r="R41" s="157">
        <f>+'Ark1'!U842</f>
        <v>16.405263157894748</v>
      </c>
      <c r="S41" s="157"/>
      <c r="T41" s="157">
        <f>+'Ark1'!W842</f>
        <v>5.2631578947368443</v>
      </c>
      <c r="U41" s="157"/>
      <c r="V41" s="75">
        <f>+'Ark1'!X842</f>
        <v>52.631578947368411</v>
      </c>
      <c r="W41" s="75">
        <f>+'Ark1'!Y842</f>
        <v>5.2631578947368443</v>
      </c>
      <c r="X41" s="75">
        <f>+'Ark1'!Z842</f>
        <v>6.2385451816412596</v>
      </c>
      <c r="Y41" s="157">
        <f>+'Ark1'!AA842</f>
        <v>1.9352396116684447</v>
      </c>
      <c r="Z41" s="55">
        <f>+'Ark1'!AA842</f>
        <v>1.9352396116684447</v>
      </c>
      <c r="AA41" s="55">
        <f>+'Ark1'!AB842</f>
        <v>2.4358813611381338</v>
      </c>
      <c r="AB41" s="75">
        <f>+'Ark1'!AD842</f>
        <v>66.065918931822765</v>
      </c>
      <c r="AC41" s="75">
        <f>+'Ark1'!AE842</f>
        <v>49.008111956508195</v>
      </c>
      <c r="AD41" s="75">
        <f>+'Ark1'!AF842</f>
        <v>0.21398806171866205</v>
      </c>
      <c r="AE41" s="157">
        <f t="shared" si="2"/>
        <v>3.425274725274726</v>
      </c>
      <c r="AF41" s="75">
        <f t="shared" si="3"/>
        <v>3.1666666666666665</v>
      </c>
      <c r="AG41" s="47"/>
    </row>
    <row r="42" spans="1:36">
      <c r="A42" s="47"/>
      <c r="B42" s="53">
        <f>+'Ark1'!C843</f>
        <v>2019</v>
      </c>
      <c r="C42" s="53">
        <f>+'Ark1'!I843</f>
        <v>83</v>
      </c>
      <c r="D42" s="54" t="s">
        <v>7</v>
      </c>
      <c r="E42" s="54" t="s">
        <v>439</v>
      </c>
      <c r="F42" s="53">
        <f>+'Ark1'!Q843</f>
        <v>119</v>
      </c>
      <c r="G42" s="53"/>
      <c r="H42" s="75">
        <f>+'Ark1'!R843</f>
        <v>2359</v>
      </c>
      <c r="I42" s="53"/>
      <c r="J42" s="278">
        <f>+'Ark1'!AF843</f>
        <v>26.568307241806504</v>
      </c>
      <c r="K42" s="157"/>
      <c r="L42" s="278">
        <f>+'Ark1'!AG843</f>
        <v>26.622519698722542</v>
      </c>
      <c r="M42" s="157"/>
      <c r="N42" s="55">
        <f>+'Ark1'!S843</f>
        <v>5.6015260703688003</v>
      </c>
      <c r="O42" s="53"/>
      <c r="P42" s="55">
        <f>+'Ark1'!T843</f>
        <v>5.7490462060195</v>
      </c>
      <c r="Q42" s="53"/>
      <c r="R42" s="157">
        <f>+'Ark1'!U843</f>
        <v>21.547986434930035</v>
      </c>
      <c r="S42" s="157"/>
      <c r="T42" s="157">
        <f>+'Ark1'!W843</f>
        <v>3.1793132683340404</v>
      </c>
      <c r="U42" s="157"/>
      <c r="V42" s="75">
        <f>+'Ark1'!X843</f>
        <v>83.891479440440861</v>
      </c>
      <c r="W42" s="75">
        <f>+'Ark1'!Y843</f>
        <v>34.887664264518861</v>
      </c>
      <c r="X42" s="75">
        <f>+'Ark1'!Z843</f>
        <v>5.9329426397087053</v>
      </c>
      <c r="Y42" s="157">
        <f>+'Ark1'!AA843</f>
        <v>2.0770893918491753</v>
      </c>
      <c r="Z42" s="55">
        <f>+'Ark1'!AA843</f>
        <v>2.0770893918491753</v>
      </c>
      <c r="AA42" s="55">
        <f>+'Ark1'!AB843</f>
        <v>2.1378356803877434</v>
      </c>
      <c r="AB42" s="75">
        <f>+'Ark1'!AD843</f>
        <v>49.816967024958494</v>
      </c>
      <c r="AC42" s="75">
        <f>+'Ark1'!AE843</f>
        <v>41.146248317602328</v>
      </c>
      <c r="AD42" s="75">
        <f>+'Ark1'!AF843</f>
        <v>26.568307241806504</v>
      </c>
      <c r="AE42" s="157">
        <f t="shared" si="2"/>
        <v>3.8468064174360492</v>
      </c>
      <c r="AF42" s="75">
        <f t="shared" si="3"/>
        <v>19.823529411764707</v>
      </c>
      <c r="AG42" s="47"/>
    </row>
    <row r="43" spans="1:36">
      <c r="A43" s="47"/>
      <c r="B43">
        <f>+'Ark1'!C844</f>
        <v>2018</v>
      </c>
      <c r="C43">
        <f>+'Ark1'!I844</f>
        <v>6</v>
      </c>
      <c r="D43" s="3" t="s">
        <v>79</v>
      </c>
      <c r="E43" s="3" t="s">
        <v>438</v>
      </c>
      <c r="F43">
        <f>+'Ark1'!Q844</f>
        <v>112</v>
      </c>
      <c r="H43" s="11">
        <f>+'Ark1'!R844</f>
        <v>1535</v>
      </c>
      <c r="J43" s="204">
        <f>+'Ark1'!AF844</f>
        <v>15.68407070603862</v>
      </c>
      <c r="L43" s="204">
        <f>+'Ark1'!AG844</f>
        <v>15.85570164987986</v>
      </c>
      <c r="N43" s="1">
        <f>+'Ark1'!S844</f>
        <v>4.5674267100977195</v>
      </c>
      <c r="P43" s="1">
        <f>+'Ark1'!T844</f>
        <v>5.7700325732899005</v>
      </c>
      <c r="R43" s="93">
        <f>+'Ark1'!U844</f>
        <v>20.838892508143328</v>
      </c>
      <c r="T43" s="93">
        <f>+'Ark1'!W844</f>
        <v>6.1889250814332266</v>
      </c>
      <c r="V43" s="11">
        <f>+'Ark1'!X844</f>
        <v>81.563517915309447</v>
      </c>
      <c r="W43" s="11">
        <f>+'Ark1'!Y844</f>
        <v>27.035830618892518</v>
      </c>
      <c r="X43" s="11">
        <f>+'Ark1'!Z844</f>
        <v>6.0545903181008551</v>
      </c>
      <c r="Y43" s="93">
        <f>+'Ark1'!AA844</f>
        <v>1.6515260607447717</v>
      </c>
      <c r="Z43" s="1">
        <f>+'Ark1'!AA844</f>
        <v>1.6515260607447717</v>
      </c>
      <c r="AA43" s="1">
        <f>+'Ark1'!AB844</f>
        <v>2.3412212490599278</v>
      </c>
      <c r="AB43" s="11">
        <f>+'Ark1'!AD844</f>
        <v>47.339069396657443</v>
      </c>
      <c r="AC43" s="11">
        <f>+'Ark1'!AE844</f>
        <v>57.795768308529048</v>
      </c>
      <c r="AD43" s="11">
        <f>+'Ark1'!AF844</f>
        <v>15.68407070603862</v>
      </c>
      <c r="AE43" s="93">
        <f t="shared" si="2"/>
        <v>4.5625017829125678</v>
      </c>
      <c r="AF43" s="11">
        <f t="shared" si="3"/>
        <v>13.705357142857142</v>
      </c>
      <c r="AG43" s="47"/>
    </row>
    <row r="44" spans="1:36">
      <c r="A44" s="47"/>
      <c r="B44">
        <f>+'Ark1'!C845</f>
        <v>2018</v>
      </c>
      <c r="C44">
        <f>+'Ark1'!I845</f>
        <v>24</v>
      </c>
      <c r="D44" s="3" t="s">
        <v>79</v>
      </c>
      <c r="E44" s="3" t="s">
        <v>111</v>
      </c>
      <c r="F44">
        <f>+'Ark1'!Q845</f>
        <v>170</v>
      </c>
      <c r="H44" s="11">
        <f>+'Ark1'!R845</f>
        <v>2569</v>
      </c>
      <c r="J44" s="204">
        <f>+'Ark1'!AF845</f>
        <v>26.249105956881579</v>
      </c>
      <c r="L44" s="204">
        <f>+'Ark1'!AG845</f>
        <v>26.082893659974655</v>
      </c>
      <c r="N44" s="1">
        <f>+'Ark1'!S845</f>
        <v>4.5504087193460494</v>
      </c>
      <c r="P44" s="1">
        <f>+'Ark1'!T845</f>
        <v>4.865706500583884</v>
      </c>
      <c r="R44" s="93">
        <f>+'Ark1'!U845</f>
        <v>20.48279486181389</v>
      </c>
      <c r="T44" s="93">
        <f>+'Ark1'!W845</f>
        <v>2.4523160762942777</v>
      </c>
      <c r="V44" s="11">
        <f>+'Ark1'!X845</f>
        <v>78.746594005449595</v>
      </c>
      <c r="W44" s="11">
        <f>+'Ark1'!Y845</f>
        <v>28.532502919423901</v>
      </c>
      <c r="X44" s="11">
        <f>+'Ark1'!Z845</f>
        <v>5.9181763262650389</v>
      </c>
      <c r="Y44" s="93">
        <f>+'Ark1'!AA845</f>
        <v>1.6218777317479425</v>
      </c>
      <c r="Z44" s="1">
        <f>+'Ark1'!AA845</f>
        <v>1.6218777317479425</v>
      </c>
      <c r="AA44" s="1">
        <f>+'Ark1'!AB845</f>
        <v>2.1874646184272191</v>
      </c>
      <c r="AB44" s="11">
        <f>+'Ark1'!AD845</f>
        <v>55.711395558995513</v>
      </c>
      <c r="AC44" s="11">
        <f>+'Ark1'!AE845</f>
        <v>63.667993185906802</v>
      </c>
      <c r="AD44" s="11">
        <f>+'Ark1'!AF845</f>
        <v>26.249105956881579</v>
      </c>
      <c r="AE44" s="93">
        <f t="shared" si="2"/>
        <v>4.501308810949519</v>
      </c>
      <c r="AF44" s="11">
        <f t="shared" si="3"/>
        <v>15.111764705882353</v>
      </c>
      <c r="AG44" s="47"/>
    </row>
    <row r="45" spans="1:36">
      <c r="A45" s="47"/>
      <c r="B45">
        <f>+'Ark1'!C846</f>
        <v>2018</v>
      </c>
      <c r="C45">
        <f>+'Ark1'!I846</f>
        <v>49</v>
      </c>
      <c r="D45" s="3" t="s">
        <v>79</v>
      </c>
      <c r="E45" s="3" t="s">
        <v>112</v>
      </c>
      <c r="F45">
        <f>+'Ark1'!Q846</f>
        <v>117</v>
      </c>
      <c r="H45" s="11">
        <f>+'Ark1'!R846</f>
        <v>2263</v>
      </c>
      <c r="J45" s="204">
        <f>+'Ark1'!AF846</f>
        <v>23.122509451312961</v>
      </c>
      <c r="L45" s="204">
        <f>+'Ark1'!AG846</f>
        <v>23.989071815631181</v>
      </c>
      <c r="N45" s="1">
        <f>+'Ark1'!S846</f>
        <v>4.9863013698630141</v>
      </c>
      <c r="P45" s="1">
        <f>+'Ark1'!T846</f>
        <v>5.5037560760053008</v>
      </c>
      <c r="R45" s="93">
        <f>+'Ark1'!U846</f>
        <v>21.385846221829421</v>
      </c>
      <c r="T45" s="93">
        <f>+'Ark1'!W846</f>
        <v>5.7003977021652688</v>
      </c>
      <c r="V45" s="11">
        <f>+'Ark1'!X846</f>
        <v>85.373398144056566</v>
      </c>
      <c r="W45" s="11">
        <f>+'Ark1'!Y846</f>
        <v>32.876712328767127</v>
      </c>
      <c r="X45" s="11">
        <f>+'Ark1'!Z846</f>
        <v>5.7243002707876807</v>
      </c>
      <c r="Y45" s="93">
        <f>+'Ark1'!AA846</f>
        <v>1.7763327625423595</v>
      </c>
      <c r="Z45" s="1">
        <f>+'Ark1'!AA846</f>
        <v>1.7763327625423595</v>
      </c>
      <c r="AA45" s="1">
        <f>+'Ark1'!AB846</f>
        <v>2.396576405650213</v>
      </c>
      <c r="AB45" s="11">
        <f>+'Ark1'!AD846</f>
        <v>60.521568077409434</v>
      </c>
      <c r="AC45" s="11">
        <f>+'Ark1'!AE846</f>
        <v>62.753858019932352</v>
      </c>
      <c r="AD45" s="11">
        <f>+'Ark1'!AF846</f>
        <v>23.122509451312961</v>
      </c>
      <c r="AE45" s="93">
        <f t="shared" ref="AE45:AE66" si="24">+R45/N45</f>
        <v>4.2889197093229328</v>
      </c>
      <c r="AF45" s="11">
        <f t="shared" ref="AF45:AF66" si="25">+H45/F45</f>
        <v>19.341880341880341</v>
      </c>
      <c r="AG45" s="47"/>
    </row>
    <row r="46" spans="1:36">
      <c r="A46" s="47"/>
      <c r="B46">
        <f>+'Ark1'!C847</f>
        <v>2018</v>
      </c>
      <c r="C46">
        <f>+'Ark1'!I847</f>
        <v>80</v>
      </c>
      <c r="D46" s="3" t="s">
        <v>7</v>
      </c>
      <c r="E46" s="3" t="s">
        <v>6</v>
      </c>
      <c r="F46">
        <f>+'Ark1'!Q847</f>
        <v>107</v>
      </c>
      <c r="H46" s="11">
        <f>+'Ark1'!R847</f>
        <v>1158</v>
      </c>
      <c r="J46" s="204">
        <f>+'Ark1'!AF847</f>
        <v>11.832022070092979</v>
      </c>
      <c r="L46" s="204">
        <f>+'Ark1'!AG847</f>
        <v>11.083629994403264</v>
      </c>
      <c r="N46" s="1">
        <f>+'Ark1'!S847</f>
        <v>5.2538860103626943</v>
      </c>
      <c r="P46" s="1">
        <f>+'Ark1'!T847</f>
        <v>5.437823834196891</v>
      </c>
      <c r="R46" s="93">
        <f>+'Ark1'!U847</f>
        <v>19.309499136442128</v>
      </c>
      <c r="T46" s="93">
        <f>+'Ark1'!W847</f>
        <v>1.4680483592400697</v>
      </c>
      <c r="V46" s="11">
        <f>+'Ark1'!X847</f>
        <v>69.084628670120892</v>
      </c>
      <c r="W46" s="11">
        <f>+'Ark1'!Y847</f>
        <v>25.302245250431781</v>
      </c>
      <c r="X46" s="11">
        <f>+'Ark1'!Z847</f>
        <v>6.5188179516392877</v>
      </c>
      <c r="Y46" s="93">
        <f>+'Ark1'!AA847</f>
        <v>1.60884792154969</v>
      </c>
      <c r="Z46" s="1">
        <f>+'Ark1'!AA847</f>
        <v>1.60884792154969</v>
      </c>
      <c r="AA46" s="1">
        <f>+'Ark1'!AB847</f>
        <v>2.1688291286649526</v>
      </c>
      <c r="AB46" s="11">
        <f>+'Ark1'!AD847</f>
        <v>51.721623335818066</v>
      </c>
      <c r="AC46" s="11">
        <f>+'Ark1'!AE847</f>
        <v>57.695973910785817</v>
      </c>
      <c r="AD46" s="11">
        <f>+'Ark1'!AF847</f>
        <v>11.832022070092979</v>
      </c>
      <c r="AE46" s="93">
        <f t="shared" si="24"/>
        <v>3.6752794214332649</v>
      </c>
      <c r="AF46" s="11">
        <f t="shared" si="25"/>
        <v>10.822429906542055</v>
      </c>
      <c r="AG46" s="47"/>
    </row>
    <row r="47" spans="1:36">
      <c r="A47" s="47"/>
      <c r="B47">
        <f>+'Ark1'!C848</f>
        <v>2018</v>
      </c>
      <c r="C47">
        <f>+'Ark1'!I848</f>
        <v>81</v>
      </c>
      <c r="D47" s="3" t="s">
        <v>7</v>
      </c>
      <c r="E47" s="3" t="s">
        <v>3</v>
      </c>
      <c r="F47">
        <f>+'Ark1'!Q848</f>
        <v>3</v>
      </c>
      <c r="H47" s="11">
        <f>+'Ark1'!R848</f>
        <v>12</v>
      </c>
      <c r="J47" s="204">
        <f>+'Ark1'!AF848</f>
        <v>0.12261162766935732</v>
      </c>
      <c r="L47" s="204">
        <f>+'Ark1'!AG848</f>
        <v>0.10240773675085038</v>
      </c>
      <c r="N47" s="1">
        <f>+'Ark1'!S848</f>
        <v>7.4166666666666687</v>
      </c>
      <c r="P47" s="1">
        <f>+'Ark1'!T848</f>
        <v>1.333333333333333</v>
      </c>
      <c r="R47" s="93">
        <f>+'Ark1'!U848</f>
        <v>17.216666666666661</v>
      </c>
      <c r="T47" s="93">
        <f>+'Ark1'!W848</f>
        <v>0</v>
      </c>
      <c r="V47" s="11">
        <f>+'Ark1'!X848</f>
        <v>41.666666666666657</v>
      </c>
      <c r="W47" s="11">
        <f>+'Ark1'!Y848</f>
        <v>16.666666666666671</v>
      </c>
      <c r="X47" s="11">
        <f>+'Ark1'!Z848</f>
        <v>4.0564420644479009</v>
      </c>
      <c r="Y47" s="93">
        <f>+'Ark1'!AA848</f>
        <v>1.0374916331657262</v>
      </c>
      <c r="Z47" s="1">
        <f>+'Ark1'!AA848</f>
        <v>1.0374916331657262</v>
      </c>
      <c r="AA47" s="1">
        <f>+'Ark1'!AB848</f>
        <v>2.9814239699997196</v>
      </c>
      <c r="AB47" s="11">
        <f>+'Ark1'!AD848</f>
        <v>33.993055101417944</v>
      </c>
      <c r="AC47" s="11">
        <f>+'Ark1'!AE848</f>
        <v>25.144742283748503</v>
      </c>
      <c r="AD47" s="11">
        <f>+'Ark1'!AF848</f>
        <v>0.12261162766935732</v>
      </c>
      <c r="AE47" s="93">
        <f t="shared" si="24"/>
        <v>2.3213483146067402</v>
      </c>
      <c r="AF47" s="11">
        <f t="shared" si="25"/>
        <v>4</v>
      </c>
      <c r="AG47" s="47"/>
    </row>
    <row r="48" spans="1:36">
      <c r="A48" s="47"/>
      <c r="B48">
        <f>+'Ark1'!C849</f>
        <v>2018</v>
      </c>
      <c r="C48">
        <f>+'Ark1'!I849</f>
        <v>83</v>
      </c>
      <c r="D48" s="3" t="s">
        <v>7</v>
      </c>
      <c r="E48" s="3" t="s">
        <v>439</v>
      </c>
      <c r="F48">
        <f>+'Ark1'!Q849</f>
        <v>158</v>
      </c>
      <c r="H48" s="11">
        <f>+'Ark1'!R849</f>
        <v>2250</v>
      </c>
      <c r="J48" s="204">
        <f>+'Ark1'!AF849</f>
        <v>22.989680188004495</v>
      </c>
      <c r="L48" s="204">
        <f>+'Ark1'!AG849</f>
        <v>22.886295143360179</v>
      </c>
      <c r="N48" s="1">
        <f>+'Ark1'!S849</f>
        <v>5.0968888888888886</v>
      </c>
      <c r="P48" s="1">
        <f>+'Ark1'!T849</f>
        <v>5.5364444444444443</v>
      </c>
      <c r="R48" s="93">
        <f>+'Ark1'!U849</f>
        <v>20.520622222222212</v>
      </c>
      <c r="T48" s="93">
        <f>+'Ark1'!W849</f>
        <v>3.7333333333333343</v>
      </c>
      <c r="V48" s="11">
        <f>+'Ark1'!X849</f>
        <v>78.088888888888903</v>
      </c>
      <c r="W48" s="11">
        <f>+'Ark1'!Y849</f>
        <v>28.444444444444443</v>
      </c>
      <c r="X48" s="11">
        <f>+'Ark1'!Z849</f>
        <v>6.0161642681802858</v>
      </c>
      <c r="Y48" s="93">
        <f>+'Ark1'!AA849</f>
        <v>1.9804464392569257</v>
      </c>
      <c r="Z48" s="1">
        <f>+'Ark1'!AA849</f>
        <v>1.9804464392569257</v>
      </c>
      <c r="AA48" s="1">
        <f>+'Ark1'!AB849</f>
        <v>2.1823037323541645</v>
      </c>
      <c r="AB48" s="11">
        <f>+'Ark1'!AD849</f>
        <v>55.785872835062683</v>
      </c>
      <c r="AC48" s="11">
        <f>+'Ark1'!AE849</f>
        <v>53.978438559438061</v>
      </c>
      <c r="AD48" s="11">
        <f>+'Ark1'!AF849</f>
        <v>22.989680188004495</v>
      </c>
      <c r="AE48" s="93">
        <f t="shared" si="24"/>
        <v>4.0261074293686763</v>
      </c>
      <c r="AF48" s="11">
        <f t="shared" si="25"/>
        <v>14.240506329113924</v>
      </c>
      <c r="AG48" s="47"/>
    </row>
    <row r="49" spans="1:33">
      <c r="A49" s="47"/>
      <c r="B49" s="53">
        <f>+'Ark1'!C850</f>
        <v>2017</v>
      </c>
      <c r="C49" s="53">
        <f>+'Ark1'!I850</f>
        <v>6</v>
      </c>
      <c r="D49" s="54" t="s">
        <v>79</v>
      </c>
      <c r="E49" s="54" t="s">
        <v>438</v>
      </c>
      <c r="F49" s="53">
        <f>+'Ark1'!Q850</f>
        <v>108</v>
      </c>
      <c r="G49" s="53"/>
      <c r="H49" s="75">
        <f>+'Ark1'!R850</f>
        <v>1653</v>
      </c>
      <c r="I49" s="53"/>
      <c r="J49" s="278">
        <f>+'Ark1'!AF850</f>
        <v>15.772900763358779</v>
      </c>
      <c r="K49" s="157"/>
      <c r="L49" s="278">
        <f>+'Ark1'!AG850</f>
        <v>15.10268364820514</v>
      </c>
      <c r="M49" s="157"/>
      <c r="N49" s="55">
        <f>+'Ark1'!S850</f>
        <v>4.6854204476709027</v>
      </c>
      <c r="O49" s="53"/>
      <c r="P49" s="55">
        <f>+'Ark1'!T850</f>
        <v>5.4410163339382942</v>
      </c>
      <c r="Q49" s="53"/>
      <c r="R49" s="157">
        <f>+'Ark1'!U850</f>
        <v>19.724077434966713</v>
      </c>
      <c r="S49" s="157"/>
      <c r="T49" s="157">
        <f>+'Ark1'!W850</f>
        <v>3.8717483363581366</v>
      </c>
      <c r="U49" s="157"/>
      <c r="V49" s="75">
        <f>+'Ark1'!X850</f>
        <v>73.805202661826982</v>
      </c>
      <c r="W49" s="75">
        <f>+'Ark1'!Y850</f>
        <v>22.565033272837265</v>
      </c>
      <c r="X49" s="75">
        <f>+'Ark1'!Z850</f>
        <v>6.1210219481974324</v>
      </c>
      <c r="Y49" s="157">
        <f>+'Ark1'!AA850</f>
        <v>1.4868690501066564</v>
      </c>
      <c r="Z49" s="55">
        <f>+'Ark1'!AA850</f>
        <v>1.4868690501066564</v>
      </c>
      <c r="AA49" s="55">
        <f>+'Ark1'!AB850</f>
        <v>2.1528831092581049</v>
      </c>
      <c r="AB49" s="75">
        <f>+'Ark1'!AD850</f>
        <v>51.411004782174409</v>
      </c>
      <c r="AC49" s="75">
        <f>+'Ark1'!AE850</f>
        <v>57.628615555440383</v>
      </c>
      <c r="AD49" s="75">
        <f>+'Ark1'!AF850</f>
        <v>15.772900763358779</v>
      </c>
      <c r="AE49" s="157">
        <f t="shared" si="24"/>
        <v>4.2096707553260124</v>
      </c>
      <c r="AF49" s="75">
        <f t="shared" si="25"/>
        <v>15.305555555555555</v>
      </c>
      <c r="AG49" s="47"/>
    </row>
    <row r="50" spans="1:33">
      <c r="A50" s="47"/>
      <c r="B50" s="53">
        <f>+'Ark1'!C851</f>
        <v>2017</v>
      </c>
      <c r="C50" s="53">
        <f>+'Ark1'!I851</f>
        <v>24</v>
      </c>
      <c r="D50" s="54" t="s">
        <v>79</v>
      </c>
      <c r="E50" s="54" t="s">
        <v>111</v>
      </c>
      <c r="F50" s="53">
        <f>+'Ark1'!Q851</f>
        <v>158</v>
      </c>
      <c r="G50" s="53"/>
      <c r="H50" s="75">
        <f>+'Ark1'!R851</f>
        <v>2846</v>
      </c>
      <c r="I50" s="53"/>
      <c r="J50" s="278">
        <f>+'Ark1'!AF851</f>
        <v>27.156488549618317</v>
      </c>
      <c r="K50" s="157"/>
      <c r="L50" s="278">
        <f>+'Ark1'!AG851</f>
        <v>28.010320476743008</v>
      </c>
      <c r="M50" s="157"/>
      <c r="N50" s="55">
        <f>+'Ark1'!S851</f>
        <v>4.6890372452565003</v>
      </c>
      <c r="O50" s="53"/>
      <c r="P50" s="55">
        <f>+'Ark1'!T851</f>
        <v>5.2761770906535492</v>
      </c>
      <c r="Q50" s="53"/>
      <c r="R50" s="157">
        <f>+'Ark1'!U851</f>
        <v>21.247048489107502</v>
      </c>
      <c r="S50" s="157"/>
      <c r="T50" s="157">
        <f>+'Ark1'!W851</f>
        <v>4.3218552354181297</v>
      </c>
      <c r="U50" s="157"/>
      <c r="V50" s="75">
        <f>+'Ark1'!X851</f>
        <v>83.345045678144771</v>
      </c>
      <c r="W50" s="75">
        <f>+'Ark1'!Y851</f>
        <v>31.166549543218551</v>
      </c>
      <c r="X50" s="75">
        <f>+'Ark1'!Z851</f>
        <v>5.8962519571686247</v>
      </c>
      <c r="Y50" s="157">
        <f>+'Ark1'!AA851</f>
        <v>1.6176944502973476</v>
      </c>
      <c r="Z50" s="55">
        <f>+'Ark1'!AA851</f>
        <v>1.6176944502973476</v>
      </c>
      <c r="AA50" s="55">
        <f>+'Ark1'!AB851</f>
        <v>2.3963345169064314</v>
      </c>
      <c r="AB50" s="75">
        <f>+'Ark1'!AD851</f>
        <v>60.294860305015192</v>
      </c>
      <c r="AC50" s="75">
        <f>+'Ark1'!AE851</f>
        <v>62.71777637177852</v>
      </c>
      <c r="AD50" s="75">
        <f>+'Ark1'!AF851</f>
        <v>27.156488549618317</v>
      </c>
      <c r="AE50" s="157">
        <f t="shared" si="24"/>
        <v>4.5312176845260357</v>
      </c>
      <c r="AF50" s="75">
        <f t="shared" si="25"/>
        <v>18.0126582278481</v>
      </c>
      <c r="AG50" s="47"/>
    </row>
    <row r="51" spans="1:33">
      <c r="A51" s="47"/>
      <c r="B51" s="53">
        <f>+'Ark1'!C852</f>
        <v>2017</v>
      </c>
      <c r="C51" s="53">
        <f>+'Ark1'!I852</f>
        <v>49</v>
      </c>
      <c r="D51" s="54" t="s">
        <v>79</v>
      </c>
      <c r="E51" s="54" t="s">
        <v>112</v>
      </c>
      <c r="F51" s="53">
        <f>+'Ark1'!Q852</f>
        <v>109</v>
      </c>
      <c r="G51" s="53"/>
      <c r="H51" s="75">
        <f>+'Ark1'!R852</f>
        <v>2456</v>
      </c>
      <c r="I51" s="53"/>
      <c r="J51" s="278">
        <f>+'Ark1'!AF852</f>
        <v>23.435114503816795</v>
      </c>
      <c r="K51" s="157"/>
      <c r="L51" s="278">
        <f>+'Ark1'!AG852</f>
        <v>24.136482283104407</v>
      </c>
      <c r="M51" s="157"/>
      <c r="N51" s="55">
        <f>+'Ark1'!S852</f>
        <v>4.5704397394136809</v>
      </c>
      <c r="O51" s="53"/>
      <c r="P51" s="55">
        <f>+'Ark1'!T852</f>
        <v>5.3481270358306174</v>
      </c>
      <c r="Q51" s="53"/>
      <c r="R51" s="157">
        <f>+'Ark1'!U852</f>
        <v>21.215879478827375</v>
      </c>
      <c r="S51" s="157"/>
      <c r="T51" s="157">
        <f>+'Ark1'!W852</f>
        <v>5.1710097719869719</v>
      </c>
      <c r="U51" s="157"/>
      <c r="V51" s="75">
        <f>+'Ark1'!X852</f>
        <v>83.550488599348512</v>
      </c>
      <c r="W51" s="75">
        <f>+'Ark1'!Y852</f>
        <v>32.084690553745943</v>
      </c>
      <c r="X51" s="75">
        <f>+'Ark1'!Z852</f>
        <v>5.705001687912941</v>
      </c>
      <c r="Y51" s="157">
        <f>+'Ark1'!AA852</f>
        <v>1.8982477267302111</v>
      </c>
      <c r="Z51" s="55">
        <f>+'Ark1'!AA852</f>
        <v>1.8982477267302111</v>
      </c>
      <c r="AA51" s="55">
        <f>+'Ark1'!AB852</f>
        <v>2.4958721120075591</v>
      </c>
      <c r="AB51" s="75">
        <f>+'Ark1'!AD852</f>
        <v>63.02394379443048</v>
      </c>
      <c r="AC51" s="75">
        <f>+'Ark1'!AE852</f>
        <v>68.230289261040511</v>
      </c>
      <c r="AD51" s="75">
        <f>+'Ark1'!AF852</f>
        <v>23.435114503816795</v>
      </c>
      <c r="AE51" s="157">
        <f t="shared" si="24"/>
        <v>4.6419777282850809</v>
      </c>
      <c r="AF51" s="75">
        <f t="shared" si="25"/>
        <v>22.532110091743121</v>
      </c>
      <c r="AG51" s="47"/>
    </row>
    <row r="52" spans="1:33">
      <c r="A52" s="47"/>
      <c r="B52" s="53">
        <f>+'Ark1'!C853</f>
        <v>2017</v>
      </c>
      <c r="C52" s="53">
        <f>+'Ark1'!I853</f>
        <v>80</v>
      </c>
      <c r="D52" s="54" t="s">
        <v>7</v>
      </c>
      <c r="E52" s="54" t="s">
        <v>6</v>
      </c>
      <c r="F52" s="53">
        <f>+'Ark1'!Q853</f>
        <v>103</v>
      </c>
      <c r="G52" s="53"/>
      <c r="H52" s="75">
        <f>+'Ark1'!R853</f>
        <v>1153</v>
      </c>
      <c r="I52" s="53"/>
      <c r="J52" s="278">
        <f>+'Ark1'!AF853</f>
        <v>11.001908396946561</v>
      </c>
      <c r="K52" s="157"/>
      <c r="L52" s="278">
        <f>+'Ark1'!AG853</f>
        <v>10.434289181796498</v>
      </c>
      <c r="M52" s="157"/>
      <c r="N52" s="55">
        <f>+'Ark1'!S853</f>
        <v>5.1300954032957513</v>
      </c>
      <c r="O52" s="53"/>
      <c r="P52" s="55">
        <f>+'Ark1'!T853</f>
        <v>5.157849089332176</v>
      </c>
      <c r="Q52" s="53"/>
      <c r="R52" s="157">
        <f>+'Ark1'!U853</f>
        <v>19.536600173460545</v>
      </c>
      <c r="S52" s="157"/>
      <c r="T52" s="157">
        <f>+'Ark1'!W853</f>
        <v>1.3876843018213358</v>
      </c>
      <c r="U52" s="157"/>
      <c r="V52" s="75">
        <f>+'Ark1'!X853</f>
        <v>70.164787510841293</v>
      </c>
      <c r="W52" s="75">
        <f>+'Ark1'!Y853</f>
        <v>24.024284475281878</v>
      </c>
      <c r="X52" s="75">
        <f>+'Ark1'!Z853</f>
        <v>6.1244760451810203</v>
      </c>
      <c r="Y52" s="157">
        <f>+'Ark1'!AA853</f>
        <v>1.411293099581975</v>
      </c>
      <c r="Z52" s="55">
        <f>+'Ark1'!AA853</f>
        <v>1.411293099581975</v>
      </c>
      <c r="AA52" s="55">
        <f>+'Ark1'!AB853</f>
        <v>2.1365508403197597</v>
      </c>
      <c r="AB52" s="75">
        <f>+'Ark1'!AD853</f>
        <v>54.35061047491768</v>
      </c>
      <c r="AC52" s="75">
        <f>+'Ark1'!AE853</f>
        <v>55.810278981359879</v>
      </c>
      <c r="AD52" s="75">
        <f>+'Ark1'!AF853</f>
        <v>11.001908396946561</v>
      </c>
      <c r="AE52" s="157">
        <f t="shared" si="24"/>
        <v>3.8082333051563828</v>
      </c>
      <c r="AF52" s="75">
        <f t="shared" si="25"/>
        <v>11.194174757281553</v>
      </c>
      <c r="AG52" s="47"/>
    </row>
    <row r="53" spans="1:33">
      <c r="A53" s="47"/>
      <c r="B53" s="53">
        <f>+'Ark1'!C854</f>
        <v>2017</v>
      </c>
      <c r="C53" s="53">
        <f>+'Ark1'!I854</f>
        <v>81</v>
      </c>
      <c r="D53" s="54" t="s">
        <v>7</v>
      </c>
      <c r="E53" s="54" t="s">
        <v>3</v>
      </c>
      <c r="F53" s="53">
        <f>+'Ark1'!Q854</f>
        <v>3</v>
      </c>
      <c r="G53" s="53"/>
      <c r="H53" s="75">
        <f>+'Ark1'!R854</f>
        <v>17</v>
      </c>
      <c r="I53" s="53"/>
      <c r="J53" s="278">
        <f>+'Ark1'!AF854</f>
        <v>0.16221374045801523</v>
      </c>
      <c r="K53" s="157"/>
      <c r="L53" s="278">
        <f>+'Ark1'!AG854</f>
        <v>0.17518870306163331</v>
      </c>
      <c r="M53" s="157"/>
      <c r="N53" s="55">
        <f>+'Ark1'!S854</f>
        <v>7.117647058823529</v>
      </c>
      <c r="O53" s="53"/>
      <c r="P53" s="55">
        <f>+'Ark1'!T854</f>
        <v>0</v>
      </c>
      <c r="Q53" s="53"/>
      <c r="R53" s="157">
        <f>+'Ark1'!U854</f>
        <v>22.247058823529404</v>
      </c>
      <c r="S53" s="157"/>
      <c r="T53" s="157">
        <f>+'Ark1'!W854</f>
        <v>0</v>
      </c>
      <c r="U53" s="157"/>
      <c r="V53" s="75">
        <f>+'Ark1'!X854</f>
        <v>76.470588235294116</v>
      </c>
      <c r="W53" s="75">
        <f>+'Ark1'!Y854</f>
        <v>35.294117647058826</v>
      </c>
      <c r="X53" s="75">
        <f>+'Ark1'!Z854</f>
        <v>7.3903050678940128</v>
      </c>
      <c r="Y53" s="157">
        <f>+'Ark1'!AA854</f>
        <v>1.6407441977625137</v>
      </c>
      <c r="Z53" s="55">
        <f>+'Ark1'!AA854</f>
        <v>1.6407441977625137</v>
      </c>
      <c r="AA53" s="55">
        <f>+'Ark1'!AB854</f>
        <v>0</v>
      </c>
      <c r="AB53" s="75">
        <f>+'Ark1'!AD854</f>
        <v>0</v>
      </c>
      <c r="AC53" s="75">
        <f>+'Ark1'!AE854</f>
        <v>0</v>
      </c>
      <c r="AD53" s="75">
        <f>+'Ark1'!AF854</f>
        <v>0.16221374045801523</v>
      </c>
      <c r="AE53" s="157">
        <f t="shared" si="24"/>
        <v>3.1256198347107427</v>
      </c>
      <c r="AF53" s="75">
        <f t="shared" si="25"/>
        <v>5.666666666666667</v>
      </c>
      <c r="AG53" s="47"/>
    </row>
    <row r="54" spans="1:33">
      <c r="A54" s="47"/>
      <c r="B54" s="53">
        <f>+'Ark1'!C855</f>
        <v>2017</v>
      </c>
      <c r="C54" s="53">
        <f>+'Ark1'!I855</f>
        <v>83</v>
      </c>
      <c r="D54" s="54" t="s">
        <v>7</v>
      </c>
      <c r="E54" s="54" t="s">
        <v>439</v>
      </c>
      <c r="F54" s="53">
        <f>+'Ark1'!Q855</f>
        <v>144</v>
      </c>
      <c r="G54" s="53"/>
      <c r="H54" s="75">
        <f>+'Ark1'!R855</f>
        <v>2355</v>
      </c>
      <c r="I54" s="53"/>
      <c r="J54" s="278">
        <f>+'Ark1'!AF855</f>
        <v>22.471374045801525</v>
      </c>
      <c r="K54" s="157"/>
      <c r="L54" s="278">
        <f>+'Ark1'!AG855</f>
        <v>22.141035707089294</v>
      </c>
      <c r="M54" s="157"/>
      <c r="N54" s="55">
        <f>+'Ark1'!S855</f>
        <v>5.1278131634819522</v>
      </c>
      <c r="O54" s="53"/>
      <c r="P54" s="55">
        <f>+'Ark1'!T855</f>
        <v>5.3902335456475594</v>
      </c>
      <c r="Q54" s="53"/>
      <c r="R54" s="157">
        <f>+'Ark1'!U855</f>
        <v>20.296560509554123</v>
      </c>
      <c r="S54" s="157"/>
      <c r="T54" s="157">
        <f>+'Ark1'!W855</f>
        <v>3.9490445859872607</v>
      </c>
      <c r="U54" s="157"/>
      <c r="V54" s="75">
        <f>+'Ark1'!X855</f>
        <v>75.626326963906592</v>
      </c>
      <c r="W54" s="75">
        <f>+'Ark1'!Y855</f>
        <v>28.025477707006367</v>
      </c>
      <c r="X54" s="75">
        <f>+'Ark1'!Z855</f>
        <v>5.9539963970090284</v>
      </c>
      <c r="Y54" s="157">
        <f>+'Ark1'!AA855</f>
        <v>1.9789259389057128</v>
      </c>
      <c r="Z54" s="55">
        <f>+'Ark1'!AA855</f>
        <v>1.9789259389057128</v>
      </c>
      <c r="AA54" s="55">
        <f>+'Ark1'!AB855</f>
        <v>2.320075349419731</v>
      </c>
      <c r="AB54" s="75">
        <f>+'Ark1'!AD855</f>
        <v>57.150972966530041</v>
      </c>
      <c r="AC54" s="75">
        <f>+'Ark1'!AE855</f>
        <v>53.351095769129088</v>
      </c>
      <c r="AD54" s="75">
        <f>+'Ark1'!AF855</f>
        <v>22.471374045801525</v>
      </c>
      <c r="AE54" s="157">
        <f t="shared" si="24"/>
        <v>3.9581318317323593</v>
      </c>
      <c r="AF54" s="75">
        <f t="shared" si="25"/>
        <v>16.354166666666668</v>
      </c>
      <c r="AG54" s="47"/>
    </row>
    <row r="55" spans="1:33">
      <c r="A55" s="47"/>
      <c r="B55">
        <f>+'Ark1'!C856</f>
        <v>2016</v>
      </c>
      <c r="C55">
        <f>+'Ark1'!I856</f>
        <v>6</v>
      </c>
      <c r="D55" s="3" t="s">
        <v>79</v>
      </c>
      <c r="E55" s="3" t="s">
        <v>438</v>
      </c>
      <c r="F55">
        <f>+'Ark1'!Q856</f>
        <v>102</v>
      </c>
      <c r="H55" s="11">
        <f>+'Ark1'!R856</f>
        <v>1208</v>
      </c>
      <c r="J55" s="204">
        <f>+'Ark1'!AF856</f>
        <v>14.183397910062228</v>
      </c>
      <c r="L55" s="204">
        <f>+'Ark1'!AG856</f>
        <v>14.289213016891139</v>
      </c>
      <c r="N55" s="1">
        <f>+'Ark1'!S856</f>
        <v>5.1365894039735114</v>
      </c>
      <c r="P55" s="1">
        <f>+'Ark1'!T856</f>
        <v>6.0902317880794703</v>
      </c>
      <c r="R55" s="93">
        <f>+'Ark1'!U856</f>
        <v>21.396192052980151</v>
      </c>
      <c r="T55" s="93">
        <f>+'Ark1'!W856</f>
        <v>6.2913907284768209</v>
      </c>
      <c r="V55" s="11">
        <f>+'Ark1'!X856</f>
        <v>81.622516556291387</v>
      </c>
      <c r="W55" s="11">
        <f>+'Ark1'!Y856</f>
        <v>32.533112582781449</v>
      </c>
      <c r="X55" s="11">
        <f>+'Ark1'!Z856</f>
        <v>6.3234991206354447</v>
      </c>
      <c r="Y55" s="93">
        <f>+'Ark1'!AA856</f>
        <v>1.6807398314670181</v>
      </c>
      <c r="Z55" s="1">
        <f>+'Ark1'!AA856</f>
        <v>1.6807398314670181</v>
      </c>
      <c r="AA55" s="1">
        <f>+'Ark1'!AB856</f>
        <v>2.2990720729471295</v>
      </c>
      <c r="AB55" s="11">
        <f>+'Ark1'!AD856</f>
        <v>49.983795843795008</v>
      </c>
      <c r="AC55" s="11">
        <f>+'Ark1'!AE856</f>
        <v>60.350943358059091</v>
      </c>
      <c r="AD55" s="11">
        <f>+'Ark1'!AF856</f>
        <v>14.183397910062228</v>
      </c>
      <c r="AE55" s="93">
        <f t="shared" si="24"/>
        <v>4.1654472199838866</v>
      </c>
      <c r="AF55" s="11">
        <f t="shared" si="25"/>
        <v>11.843137254901961</v>
      </c>
      <c r="AG55" s="47"/>
    </row>
    <row r="56" spans="1:33">
      <c r="A56" s="47"/>
      <c r="B56">
        <f>+'Ark1'!C857</f>
        <v>2016</v>
      </c>
      <c r="C56">
        <f>+'Ark1'!I857</f>
        <v>24</v>
      </c>
      <c r="D56" s="3" t="s">
        <v>79</v>
      </c>
      <c r="E56" s="3" t="s">
        <v>111</v>
      </c>
      <c r="F56">
        <f>+'Ark1'!Q857</f>
        <v>171</v>
      </c>
      <c r="H56" s="11">
        <f>+'Ark1'!R857</f>
        <v>2446</v>
      </c>
      <c r="J56" s="204">
        <f>+'Ark1'!AF857</f>
        <v>28.719032523188904</v>
      </c>
      <c r="L56" s="204">
        <f>+'Ark1'!AG857</f>
        <v>28.374536092334299</v>
      </c>
      <c r="N56" s="1">
        <f>+'Ark1'!S857</f>
        <v>4.6774325429272281</v>
      </c>
      <c r="P56" s="1">
        <f>+'Ark1'!T857</f>
        <v>5.020850367947669</v>
      </c>
      <c r="R56" s="93">
        <f>+'Ark1'!U857</f>
        <v>20.982992641046621</v>
      </c>
      <c r="T56" s="93">
        <f>+'Ark1'!W857</f>
        <v>2.616516762060507</v>
      </c>
      <c r="V56" s="11">
        <f>+'Ark1'!X857</f>
        <v>80.907604251839743</v>
      </c>
      <c r="W56" s="11">
        <f>+'Ark1'!Y857</f>
        <v>30.539656582174985</v>
      </c>
      <c r="X56" s="11">
        <f>+'Ark1'!Z857</f>
        <v>6.1627409087621556</v>
      </c>
      <c r="Y56" s="93">
        <f>+'Ark1'!AA857</f>
        <v>1.6297136524148563</v>
      </c>
      <c r="Z56" s="1">
        <f>+'Ark1'!AA857</f>
        <v>1.6297136524148563</v>
      </c>
      <c r="AA56" s="1">
        <f>+'Ark1'!AB857</f>
        <v>2.1072953364467182</v>
      </c>
      <c r="AB56" s="11">
        <f>+'Ark1'!AD857</f>
        <v>58.676753875479889</v>
      </c>
      <c r="AC56" s="11">
        <f>+'Ark1'!AE857</f>
        <v>65.515179750101268</v>
      </c>
      <c r="AD56" s="11">
        <f>+'Ark1'!AF857</f>
        <v>28.719032523188904</v>
      </c>
      <c r="AE56" s="93">
        <f t="shared" si="24"/>
        <v>4.4860064679660905</v>
      </c>
      <c r="AF56" s="11">
        <f t="shared" si="25"/>
        <v>14.304093567251462</v>
      </c>
      <c r="AG56" s="47"/>
    </row>
    <row r="57" spans="1:33">
      <c r="A57" s="47"/>
      <c r="B57">
        <f>+'Ark1'!C858</f>
        <v>2016</v>
      </c>
      <c r="C57">
        <f>+'Ark1'!I858</f>
        <v>49</v>
      </c>
      <c r="D57" s="3" t="s">
        <v>79</v>
      </c>
      <c r="E57" s="3" t="s">
        <v>112</v>
      </c>
      <c r="F57">
        <f>+'Ark1'!Q858</f>
        <v>107</v>
      </c>
      <c r="H57" s="11">
        <f>+'Ark1'!R858</f>
        <v>2013</v>
      </c>
      <c r="J57" s="204">
        <f>+'Ark1'!AF858</f>
        <v>23.635082775625225</v>
      </c>
      <c r="L57" s="204">
        <f>+'Ark1'!AG858</f>
        <v>24.310613720886369</v>
      </c>
      <c r="N57" s="1">
        <f>+'Ark1'!S858</f>
        <v>4.7993045206159959</v>
      </c>
      <c r="P57" s="1">
        <f>+'Ark1'!T858</f>
        <v>5.5767511177347249</v>
      </c>
      <c r="R57" s="93">
        <f>+'Ark1'!U858</f>
        <v>21.844759066070523</v>
      </c>
      <c r="T57" s="93">
        <f>+'Ark1'!W858</f>
        <v>7.5012419274714368</v>
      </c>
      <c r="V57" s="11">
        <f>+'Ark1'!X858</f>
        <v>85.842026825633383</v>
      </c>
      <c r="W57" s="11">
        <f>+'Ark1'!Y858</f>
        <v>37.50620963735718</v>
      </c>
      <c r="X57" s="11">
        <f>+'Ark1'!Z858</f>
        <v>5.7693908210637552</v>
      </c>
      <c r="Y57" s="93">
        <f>+'Ark1'!AA858</f>
        <v>1.8784366123115157</v>
      </c>
      <c r="Z57" s="1">
        <f>+'Ark1'!AA858</f>
        <v>1.8784366123115157</v>
      </c>
      <c r="AA57" s="1">
        <f>+'Ark1'!AB858</f>
        <v>2.6142442885760886</v>
      </c>
      <c r="AB57" s="11">
        <f>+'Ark1'!AD858</f>
        <v>60.105970754862312</v>
      </c>
      <c r="AC57" s="11">
        <f>+'Ark1'!AE858</f>
        <v>70.246338322448977</v>
      </c>
      <c r="AD57" s="11">
        <f>+'Ark1'!AF858</f>
        <v>23.635082775625225</v>
      </c>
      <c r="AE57" s="93">
        <f t="shared" si="24"/>
        <v>4.5516509678087118</v>
      </c>
      <c r="AF57" s="11">
        <f t="shared" si="25"/>
        <v>18.813084112149532</v>
      </c>
      <c r="AG57" s="47"/>
    </row>
    <row r="58" spans="1:33">
      <c r="A58" s="47"/>
      <c r="B58">
        <f>+'Ark1'!C859</f>
        <v>2016</v>
      </c>
      <c r="C58">
        <f>+'Ark1'!I859</f>
        <v>80</v>
      </c>
      <c r="D58" s="3" t="s">
        <v>7</v>
      </c>
      <c r="E58" s="3" t="s">
        <v>6</v>
      </c>
      <c r="F58">
        <f>+'Ark1'!Q859</f>
        <v>114</v>
      </c>
      <c r="H58" s="11">
        <f>+'Ark1'!R859</f>
        <v>1133</v>
      </c>
      <c r="J58" s="204">
        <f>+'Ark1'!AF859</f>
        <v>13.302806152401084</v>
      </c>
      <c r="L58" s="204">
        <f>+'Ark1'!AG859</f>
        <v>12.558304617543261</v>
      </c>
      <c r="N58" s="1">
        <f>+'Ark1'!S859</f>
        <v>5.3177405119152681</v>
      </c>
      <c r="P58" s="1">
        <f>+'Ark1'!T859</f>
        <v>5.2488967343336252</v>
      </c>
      <c r="R58" s="93">
        <f>+'Ark1'!U859</f>
        <v>20.049161518093538</v>
      </c>
      <c r="T58" s="93">
        <f>+'Ark1'!W859</f>
        <v>0.88261253309797028</v>
      </c>
      <c r="V58" s="11">
        <f>+'Ark1'!X859</f>
        <v>77.405119152691981</v>
      </c>
      <c r="W58" s="11">
        <f>+'Ark1'!Y859</f>
        <v>24.007060900264783</v>
      </c>
      <c r="X58" s="11">
        <f>+'Ark1'!Z859</f>
        <v>5.63527000705957</v>
      </c>
      <c r="Y58" s="93">
        <f>+'Ark1'!AA859</f>
        <v>1.5309727900159431</v>
      </c>
      <c r="Z58" s="1">
        <f>+'Ark1'!AA859</f>
        <v>1.5309727900159431</v>
      </c>
      <c r="AA58" s="1">
        <f>+'Ark1'!AB859</f>
        <v>2.0253928870207565</v>
      </c>
      <c r="AB58" s="11">
        <f>+'Ark1'!AD859</f>
        <v>52.466907112743058</v>
      </c>
      <c r="AC58" s="11">
        <f>+'Ark1'!AE859</f>
        <v>54.974960960126033</v>
      </c>
      <c r="AD58" s="11">
        <f>+'Ark1'!AF859</f>
        <v>13.302806152401084</v>
      </c>
      <c r="AE58" s="93">
        <f t="shared" si="24"/>
        <v>3.7702406639004122</v>
      </c>
      <c r="AF58" s="11">
        <f t="shared" si="25"/>
        <v>9.9385964912280702</v>
      </c>
      <c r="AG58" s="47"/>
    </row>
    <row r="59" spans="1:33">
      <c r="A59" s="47"/>
      <c r="B59">
        <f>+'Ark1'!C860</f>
        <v>2016</v>
      </c>
      <c r="C59">
        <f>+'Ark1'!I860</f>
        <v>81</v>
      </c>
      <c r="D59" s="3" t="s">
        <v>7</v>
      </c>
      <c r="E59" s="3" t="s">
        <v>3</v>
      </c>
      <c r="F59">
        <f>+'Ark1'!Q860</f>
        <v>3</v>
      </c>
      <c r="H59" s="11">
        <f>+'Ark1'!R860</f>
        <v>31</v>
      </c>
      <c r="J59" s="204">
        <f>+'Ark1'!AF860</f>
        <v>0.36397792649994126</v>
      </c>
      <c r="L59" s="204">
        <f>+'Ark1'!AG860</f>
        <v>0.32020893190529293</v>
      </c>
      <c r="N59" s="1">
        <f>+'Ark1'!S860</f>
        <v>6.4516129032258052</v>
      </c>
      <c r="P59" s="1">
        <f>+'Ark1'!T860</f>
        <v>0</v>
      </c>
      <c r="R59" s="93">
        <f>+'Ark1'!U860</f>
        <v>18.683870967741935</v>
      </c>
      <c r="T59" s="93">
        <f>+'Ark1'!W860</f>
        <v>0</v>
      </c>
      <c r="V59" s="11">
        <f>+'Ark1'!X860</f>
        <v>54.838709677419359</v>
      </c>
      <c r="W59" s="11">
        <f>+'Ark1'!Y860</f>
        <v>22.58064516129032</v>
      </c>
      <c r="X59" s="11">
        <f>+'Ark1'!Z860</f>
        <v>5.6478426811564706</v>
      </c>
      <c r="Y59" s="93">
        <f>+'Ark1'!AA860</f>
        <v>1.6031965986824772</v>
      </c>
      <c r="Z59" s="1">
        <f>+'Ark1'!AA860</f>
        <v>1.6031965986824772</v>
      </c>
      <c r="AA59" s="1">
        <f>+'Ark1'!AB860</f>
        <v>0</v>
      </c>
      <c r="AB59" s="11">
        <f>+'Ark1'!AD860</f>
        <v>0</v>
      </c>
      <c r="AC59" s="11">
        <f>+'Ark1'!AE860</f>
        <v>0</v>
      </c>
      <c r="AD59" s="11">
        <f>+'Ark1'!AF860</f>
        <v>0.36397792649994126</v>
      </c>
      <c r="AE59" s="93">
        <f t="shared" si="24"/>
        <v>2.8960000000000004</v>
      </c>
      <c r="AF59" s="11">
        <f t="shared" si="25"/>
        <v>10.333333333333334</v>
      </c>
      <c r="AG59" s="47"/>
    </row>
    <row r="60" spans="1:33">
      <c r="A60" s="47"/>
      <c r="B60">
        <f>+'Ark1'!C861</f>
        <v>2016</v>
      </c>
      <c r="C60">
        <f>+'Ark1'!I861</f>
        <v>83</v>
      </c>
      <c r="D60" s="3" t="s">
        <v>7</v>
      </c>
      <c r="E60" s="3" t="s">
        <v>439</v>
      </c>
      <c r="F60">
        <f>+'Ark1'!Q861</f>
        <v>131</v>
      </c>
      <c r="H60" s="11">
        <f>+'Ark1'!R861</f>
        <v>1686</v>
      </c>
      <c r="J60" s="204">
        <f>+'Ark1'!AF861</f>
        <v>19.795702712222607</v>
      </c>
      <c r="L60" s="204">
        <f>+'Ark1'!AG861</f>
        <v>20.147123620439647</v>
      </c>
      <c r="N60" s="1">
        <f>+'Ark1'!S861</f>
        <v>5.3072360616844598</v>
      </c>
      <c r="P60" s="1">
        <f>+'Ark1'!T861</f>
        <v>5.5480427046263356</v>
      </c>
      <c r="R60" s="93">
        <f>+'Ark1'!U861</f>
        <v>21.614768683274036</v>
      </c>
      <c r="T60" s="93">
        <f>+'Ark1'!W861</f>
        <v>3.4400948991696327</v>
      </c>
      <c r="V60" s="11">
        <f>+'Ark1'!X861</f>
        <v>82.443653618030851</v>
      </c>
      <c r="W60" s="11">
        <f>+'Ark1'!Y861</f>
        <v>36.536180308422303</v>
      </c>
      <c r="X60" s="11">
        <f>+'Ark1'!Z861</f>
        <v>6.0133985560925973</v>
      </c>
      <c r="Y60" s="93">
        <f>+'Ark1'!AA861</f>
        <v>1.9006853543290665</v>
      </c>
      <c r="Z60" s="1">
        <f>+'Ark1'!AA861</f>
        <v>1.9006853543290665</v>
      </c>
      <c r="AA60" s="1">
        <f>+'Ark1'!AB861</f>
        <v>2.2243141132875426</v>
      </c>
      <c r="AB60" s="11">
        <f>+'Ark1'!AD861</f>
        <v>50.720351281962785</v>
      </c>
      <c r="AC60" s="11">
        <f>+'Ark1'!AE861</f>
        <v>54.379174681479405</v>
      </c>
      <c r="AD60" s="11">
        <f>+'Ark1'!AF861</f>
        <v>19.795702712222607</v>
      </c>
      <c r="AE60" s="93">
        <f t="shared" si="24"/>
        <v>4.0726978095663871</v>
      </c>
      <c r="AF60" s="11">
        <f t="shared" si="25"/>
        <v>12.870229007633588</v>
      </c>
      <c r="AG60" s="47"/>
    </row>
    <row r="61" spans="1:33">
      <c r="A61" s="47"/>
      <c r="B61" s="53">
        <f>+'Ark1'!C862</f>
        <v>2015</v>
      </c>
      <c r="C61" s="53">
        <f>+'Ark1'!I862</f>
        <v>6</v>
      </c>
      <c r="D61" s="54" t="s">
        <v>79</v>
      </c>
      <c r="E61" s="54" t="s">
        <v>438</v>
      </c>
      <c r="F61" s="53">
        <f>+'Ark1'!Q862</f>
        <v>85</v>
      </c>
      <c r="G61" s="53"/>
      <c r="H61" s="75">
        <f>+'Ark1'!R862</f>
        <v>1222</v>
      </c>
      <c r="I61" s="53"/>
      <c r="J61" s="278">
        <f>+'Ark1'!AF862</f>
        <v>14.980997915900453</v>
      </c>
      <c r="K61" s="157"/>
      <c r="L61" s="278">
        <f>+'Ark1'!AG862</f>
        <v>15.696174765959396</v>
      </c>
      <c r="M61" s="157"/>
      <c r="N61" s="55">
        <f>+'Ark1'!S862</f>
        <v>5.0818330605564652</v>
      </c>
      <c r="O61" s="53"/>
      <c r="P61" s="55">
        <f>+'Ark1'!T862</f>
        <v>5.756137479541735</v>
      </c>
      <c r="Q61" s="53"/>
      <c r="R61" s="157">
        <f>+'Ark1'!U862</f>
        <v>21.900736497545005</v>
      </c>
      <c r="S61" s="157"/>
      <c r="T61" s="157">
        <f>+'Ark1'!W862</f>
        <v>4.0098199672667754</v>
      </c>
      <c r="U61" s="157"/>
      <c r="V61" s="75">
        <f>+'Ark1'!X862</f>
        <v>87.970540098199692</v>
      </c>
      <c r="W61" s="75">
        <f>+'Ark1'!Y862</f>
        <v>36.906710310965629</v>
      </c>
      <c r="X61" s="75">
        <f>+'Ark1'!Z862</f>
        <v>5.8934850807492749</v>
      </c>
      <c r="Y61" s="157">
        <f>+'Ark1'!AA862</f>
        <v>1.6372846603062843</v>
      </c>
      <c r="Z61" s="55">
        <f>+'Ark1'!AA862</f>
        <v>1.6372846603062843</v>
      </c>
      <c r="AA61" s="55">
        <f>+'Ark1'!AB862</f>
        <v>2.2711686445959796</v>
      </c>
      <c r="AB61" s="75">
        <f>+'Ark1'!AD862</f>
        <v>52.642508422651247</v>
      </c>
      <c r="AC61" s="75">
        <f>+'Ark1'!AE862</f>
        <v>60.13084528000811</v>
      </c>
      <c r="AD61" s="75">
        <f>+'Ark1'!AF862</f>
        <v>14.980997915900453</v>
      </c>
      <c r="AE61" s="157">
        <f t="shared" si="24"/>
        <v>4.3096135265700468</v>
      </c>
      <c r="AF61" s="75">
        <f t="shared" si="25"/>
        <v>14.376470588235295</v>
      </c>
      <c r="AG61" s="47"/>
    </row>
    <row r="62" spans="1:33">
      <c r="A62" s="47"/>
      <c r="B62" s="53">
        <f>+'Ark1'!C863</f>
        <v>2015</v>
      </c>
      <c r="C62" s="53">
        <f>+'Ark1'!I863</f>
        <v>24</v>
      </c>
      <c r="D62" s="54" t="s">
        <v>79</v>
      </c>
      <c r="E62" s="54" t="s">
        <v>111</v>
      </c>
      <c r="F62" s="53">
        <f>+'Ark1'!Q863</f>
        <v>154</v>
      </c>
      <c r="G62" s="53"/>
      <c r="H62" s="75">
        <f>+'Ark1'!R863</f>
        <v>1961</v>
      </c>
      <c r="I62" s="53"/>
      <c r="J62" s="278">
        <f>+'Ark1'!AF863</f>
        <v>24.040701238200313</v>
      </c>
      <c r="K62" s="157"/>
      <c r="L62" s="278">
        <f>+'Ark1'!AG863</f>
        <v>24.311426201991036</v>
      </c>
      <c r="M62" s="157"/>
      <c r="N62" s="55">
        <f>+'Ark1'!S863</f>
        <v>4.5843957164711879</v>
      </c>
      <c r="O62" s="53"/>
      <c r="P62" s="55">
        <f>+'Ark1'!T863</f>
        <v>5.1162672106068348</v>
      </c>
      <c r="Q62" s="53"/>
      <c r="R62" s="157">
        <f>+'Ark1'!U863</f>
        <v>21.138245792962795</v>
      </c>
      <c r="S62" s="157"/>
      <c r="T62" s="157">
        <f>+'Ark1'!W863</f>
        <v>2.0397756246812846</v>
      </c>
      <c r="U62" s="157"/>
      <c r="V62" s="75">
        <f>+'Ark1'!X863</f>
        <v>81.38704742478329</v>
      </c>
      <c r="W62" s="75">
        <f>+'Ark1'!Y863</f>
        <v>32.432432432432442</v>
      </c>
      <c r="X62" s="75">
        <f>+'Ark1'!Z863</f>
        <v>5.9966143586364797</v>
      </c>
      <c r="Y62" s="157">
        <f>+'Ark1'!AA863</f>
        <v>1.6905235029075238</v>
      </c>
      <c r="Z62" s="55">
        <f>+'Ark1'!AA863</f>
        <v>1.6905235029075238</v>
      </c>
      <c r="AA62" s="55">
        <f>+'Ark1'!AB863</f>
        <v>2.1134921564439626</v>
      </c>
      <c r="AB62" s="75">
        <f>+'Ark1'!AD863</f>
        <v>55.797703431174625</v>
      </c>
      <c r="AC62" s="75">
        <f>+'Ark1'!AE863</f>
        <v>59.213213703148902</v>
      </c>
      <c r="AD62" s="75">
        <f>+'Ark1'!AF863</f>
        <v>24.040701238200313</v>
      </c>
      <c r="AE62" s="157">
        <f t="shared" si="24"/>
        <v>4.6109121245828746</v>
      </c>
      <c r="AF62" s="75">
        <f t="shared" si="25"/>
        <v>12.733766233766234</v>
      </c>
      <c r="AG62" s="47"/>
    </row>
    <row r="63" spans="1:33">
      <c r="A63" s="47"/>
      <c r="B63" s="53">
        <f>+'Ark1'!C864</f>
        <v>2015</v>
      </c>
      <c r="C63" s="53">
        <f>+'Ark1'!I864</f>
        <v>49</v>
      </c>
      <c r="D63" s="54" t="s">
        <v>79</v>
      </c>
      <c r="E63" s="54" t="s">
        <v>112</v>
      </c>
      <c r="F63" s="53">
        <f>+'Ark1'!Q864</f>
        <v>109</v>
      </c>
      <c r="G63" s="53"/>
      <c r="H63" s="75">
        <f>+'Ark1'!R864</f>
        <v>2209</v>
      </c>
      <c r="I63" s="53"/>
      <c r="J63" s="278">
        <f>+'Ark1'!AF864</f>
        <v>27.081034694127744</v>
      </c>
      <c r="K63" s="157"/>
      <c r="L63" s="278">
        <f>+'Ark1'!AG864</f>
        <v>26.842970805479727</v>
      </c>
      <c r="M63" s="157"/>
      <c r="N63" s="55">
        <f>+'Ark1'!S864</f>
        <v>4.540516070620189</v>
      </c>
      <c r="O63" s="53"/>
      <c r="P63" s="55">
        <f>+'Ark1'!T864</f>
        <v>5.389769126301494</v>
      </c>
      <c r="Q63" s="53"/>
      <c r="R63" s="157">
        <f>+'Ark1'!U864</f>
        <v>20.71910366681756</v>
      </c>
      <c r="S63" s="157"/>
      <c r="T63" s="157">
        <f>+'Ark1'!W864</f>
        <v>2.580353100950656</v>
      </c>
      <c r="U63" s="157"/>
      <c r="V63" s="75">
        <f>+'Ark1'!X864</f>
        <v>80.669986419194203</v>
      </c>
      <c r="W63" s="75">
        <f>+'Ark1'!Y864</f>
        <v>30.058850158442741</v>
      </c>
      <c r="X63" s="75">
        <f>+'Ark1'!Z864</f>
        <v>5.7108354369236451</v>
      </c>
      <c r="Y63" s="157">
        <f>+'Ark1'!AA864</f>
        <v>1.929802928890586</v>
      </c>
      <c r="Z63" s="55">
        <f>+'Ark1'!AA864</f>
        <v>1.929802928890586</v>
      </c>
      <c r="AA63" s="55">
        <f>+'Ark1'!AB864</f>
        <v>2.3064662760979204</v>
      </c>
      <c r="AB63" s="75">
        <f>+'Ark1'!AD864</f>
        <v>61.921813307170112</v>
      </c>
      <c r="AC63" s="75">
        <f>+'Ark1'!AE864</f>
        <v>66.572476854751855</v>
      </c>
      <c r="AD63" s="75">
        <f>+'Ark1'!AF864</f>
        <v>27.081034694127744</v>
      </c>
      <c r="AE63" s="157">
        <f t="shared" si="24"/>
        <v>4.5631605184446657</v>
      </c>
      <c r="AF63" s="75">
        <f t="shared" si="25"/>
        <v>20.26605504587156</v>
      </c>
      <c r="AG63" s="47"/>
    </row>
    <row r="64" spans="1:33">
      <c r="A64" s="47"/>
      <c r="B64" s="53">
        <f>+'Ark1'!C865</f>
        <v>2015</v>
      </c>
      <c r="C64" s="53">
        <f>+'Ark1'!I865</f>
        <v>80</v>
      </c>
      <c r="D64" s="54" t="s">
        <v>7</v>
      </c>
      <c r="E64" s="54" t="s">
        <v>6</v>
      </c>
      <c r="F64" s="53">
        <f>+'Ark1'!Q865</f>
        <v>118</v>
      </c>
      <c r="G64" s="53"/>
      <c r="H64" s="75">
        <f>+'Ark1'!R865</f>
        <v>1061</v>
      </c>
      <c r="I64" s="53"/>
      <c r="J64" s="278">
        <f>+'Ark1'!AF865</f>
        <v>13.00723305136693</v>
      </c>
      <c r="K64" s="157"/>
      <c r="L64" s="278">
        <f>+'Ark1'!AG865</f>
        <v>12.642884708095856</v>
      </c>
      <c r="M64" s="157"/>
      <c r="N64" s="55">
        <f>+'Ark1'!S865</f>
        <v>5.1140433553251636</v>
      </c>
      <c r="O64" s="53"/>
      <c r="P64" s="55">
        <f>+'Ark1'!T865</f>
        <v>5.0113100848256362</v>
      </c>
      <c r="Q64" s="53"/>
      <c r="R64" s="157">
        <f>+'Ark1'!U865</f>
        <v>20.317342130065985</v>
      </c>
      <c r="S64" s="157"/>
      <c r="T64" s="157">
        <f>+'Ark1'!W865</f>
        <v>0.94250706880301582</v>
      </c>
      <c r="U64" s="157"/>
      <c r="V64" s="75">
        <f>+'Ark1'!X865</f>
        <v>79.170593779453341</v>
      </c>
      <c r="W64" s="75">
        <f>+'Ark1'!Y865</f>
        <v>26.295947219604152</v>
      </c>
      <c r="X64" s="75">
        <f>+'Ark1'!Z865</f>
        <v>5.7354102002172649</v>
      </c>
      <c r="Y64" s="157">
        <f>+'Ark1'!AA865</f>
        <v>1.4778288434341831</v>
      </c>
      <c r="Z64" s="55">
        <f>+'Ark1'!AA865</f>
        <v>1.4778288434341831</v>
      </c>
      <c r="AA64" s="55">
        <f>+'Ark1'!AB865</f>
        <v>1.9294494042998764</v>
      </c>
      <c r="AB64" s="75">
        <f>+'Ark1'!AD865</f>
        <v>47.95150258835249</v>
      </c>
      <c r="AC64" s="75">
        <f>+'Ark1'!AE865</f>
        <v>56.477502879659049</v>
      </c>
      <c r="AD64" s="75">
        <f>+'Ark1'!AF865</f>
        <v>13.00723305136693</v>
      </c>
      <c r="AE64" s="157">
        <f t="shared" si="24"/>
        <v>3.9728529303354247</v>
      </c>
      <c r="AF64" s="75">
        <f t="shared" si="25"/>
        <v>8.9915254237288131</v>
      </c>
      <c r="AG64" s="47"/>
    </row>
    <row r="65" spans="1:42">
      <c r="A65" s="47"/>
      <c r="B65" s="53">
        <f>+'Ark1'!C866</f>
        <v>2015</v>
      </c>
      <c r="C65" s="53">
        <f>+'Ark1'!I866</f>
        <v>81</v>
      </c>
      <c r="D65" s="54" t="s">
        <v>7</v>
      </c>
      <c r="E65" s="54" t="s">
        <v>3</v>
      </c>
      <c r="F65" s="53">
        <f>+'Ark1'!Q866</f>
        <v>5</v>
      </c>
      <c r="G65" s="53"/>
      <c r="H65" s="75">
        <f>+'Ark1'!R866</f>
        <v>36</v>
      </c>
      <c r="I65" s="53"/>
      <c r="J65" s="278">
        <f>+'Ark1'!AF866</f>
        <v>0.44133872747333591</v>
      </c>
      <c r="K65" s="157"/>
      <c r="L65" s="278">
        <f>+'Ark1'!AG866</f>
        <v>0.37013664147477537</v>
      </c>
      <c r="M65" s="157"/>
      <c r="N65" s="55">
        <f>+'Ark1'!S866</f>
        <v>5.6944444444444446</v>
      </c>
      <c r="O65" s="53"/>
      <c r="P65" s="55">
        <f>+'Ark1'!T866</f>
        <v>0</v>
      </c>
      <c r="Q65" s="53"/>
      <c r="R65" s="157">
        <f>+'Ark1'!U866</f>
        <v>17.530555555555566</v>
      </c>
      <c r="S65" s="157"/>
      <c r="T65" s="157">
        <f>+'Ark1'!W866</f>
        <v>0</v>
      </c>
      <c r="U65" s="157"/>
      <c r="V65" s="75">
        <f>+'Ark1'!X866</f>
        <v>52.777777777777779</v>
      </c>
      <c r="W65" s="75">
        <f>+'Ark1'!Y866</f>
        <v>22.222222222222225</v>
      </c>
      <c r="X65" s="75">
        <f>+'Ark1'!Z866</f>
        <v>7.3245712595210994</v>
      </c>
      <c r="Y65" s="157">
        <f>+'Ark1'!AA866</f>
        <v>2.1320236141651954</v>
      </c>
      <c r="Z65" s="55">
        <f>+'Ark1'!AA866</f>
        <v>2.1320236141651954</v>
      </c>
      <c r="AA65" s="55">
        <f>+'Ark1'!AB866</f>
        <v>0</v>
      </c>
      <c r="AB65" s="75">
        <f>+'Ark1'!AD866</f>
        <v>0</v>
      </c>
      <c r="AC65" s="75">
        <f>+'Ark1'!AE866</f>
        <v>0</v>
      </c>
      <c r="AD65" s="75">
        <f>+'Ark1'!AF866</f>
        <v>0.44133872747333591</v>
      </c>
      <c r="AE65" s="157">
        <f t="shared" si="24"/>
        <v>3.0785365853658555</v>
      </c>
      <c r="AF65" s="75">
        <f t="shared" si="25"/>
        <v>7.2</v>
      </c>
      <c r="AG65" s="47"/>
    </row>
    <row r="66" spans="1:42">
      <c r="A66" s="47"/>
      <c r="B66" s="53">
        <f>+'Ark1'!C867</f>
        <v>2015</v>
      </c>
      <c r="C66" s="53">
        <f>+'Ark1'!I867</f>
        <v>83</v>
      </c>
      <c r="D66" s="54" t="s">
        <v>7</v>
      </c>
      <c r="E66" s="54" t="s">
        <v>439</v>
      </c>
      <c r="F66" s="53">
        <f>+'Ark1'!Q867</f>
        <v>133</v>
      </c>
      <c r="G66" s="53"/>
      <c r="H66" s="75">
        <f>+'Ark1'!R867</f>
        <v>1668</v>
      </c>
      <c r="I66" s="53"/>
      <c r="J66" s="278">
        <f>+'Ark1'!AF867</f>
        <v>20.448694372931225</v>
      </c>
      <c r="K66" s="157"/>
      <c r="L66" s="278">
        <f>+'Ark1'!AG867</f>
        <v>20.136406876999217</v>
      </c>
      <c r="M66" s="157"/>
      <c r="N66" s="55">
        <f>+'Ark1'!S867</f>
        <v>5.157673860911272</v>
      </c>
      <c r="O66" s="53"/>
      <c r="P66" s="55">
        <f>+'Ark1'!T867</f>
        <v>5.3974820143884887</v>
      </c>
      <c r="Q66" s="53"/>
      <c r="R66" s="157">
        <f>+'Ark1'!U867</f>
        <v>20.583633093525183</v>
      </c>
      <c r="S66" s="157"/>
      <c r="T66" s="157">
        <f>+'Ark1'!W867</f>
        <v>3.2973621103117514</v>
      </c>
      <c r="U66" s="157"/>
      <c r="V66" s="75">
        <f>+'Ark1'!X867</f>
        <v>77.158273381294975</v>
      </c>
      <c r="W66" s="75">
        <f>+'Ark1'!Y867</f>
        <v>29.736211031175053</v>
      </c>
      <c r="X66" s="75">
        <f>+'Ark1'!Z867</f>
        <v>6.1878431127624216</v>
      </c>
      <c r="Y66" s="157">
        <f>+'Ark1'!AA867</f>
        <v>1.8504539229528043</v>
      </c>
      <c r="Z66" s="55">
        <f>+'Ark1'!AA867</f>
        <v>1.8504539229528043</v>
      </c>
      <c r="AA66" s="55">
        <f>+'Ark1'!AB867</f>
        <v>2.2171488573011757</v>
      </c>
      <c r="AB66" s="75">
        <f>+'Ark1'!AD867</f>
        <v>51.987410867699218</v>
      </c>
      <c r="AC66" s="75">
        <f>+'Ark1'!AE867</f>
        <v>49.017790608898039</v>
      </c>
      <c r="AD66" s="75">
        <f>+'Ark1'!AF867</f>
        <v>20.448694372931225</v>
      </c>
      <c r="AE66" s="157">
        <f t="shared" si="24"/>
        <v>3.9908752760664883</v>
      </c>
      <c r="AF66" s="75">
        <f t="shared" si="25"/>
        <v>12.541353383458647</v>
      </c>
      <c r="AG66" s="47"/>
    </row>
    <row r="67" spans="1:42">
      <c r="A67" s="47"/>
      <c r="B67" s="47"/>
      <c r="C67" s="47"/>
      <c r="D67" s="47"/>
      <c r="E67" s="47"/>
      <c r="F67" s="47"/>
      <c r="G67" s="47"/>
      <c r="H67" s="47"/>
      <c r="I67" s="47"/>
      <c r="J67" s="72"/>
      <c r="K67" s="91"/>
      <c r="L67" s="72"/>
      <c r="M67" s="91"/>
      <c r="N67" s="47"/>
      <c r="O67" s="47"/>
      <c r="P67" s="47"/>
      <c r="Q67" s="47"/>
      <c r="R67" s="91"/>
      <c r="S67" s="91"/>
      <c r="T67" s="91"/>
      <c r="U67" s="91"/>
      <c r="V67" s="72"/>
      <c r="W67" s="72"/>
      <c r="X67" s="72"/>
      <c r="Y67" s="91"/>
      <c r="Z67" s="47"/>
      <c r="AA67" s="47"/>
      <c r="AB67" s="72"/>
      <c r="AC67" s="72"/>
      <c r="AD67" s="72"/>
      <c r="AE67" s="91"/>
      <c r="AF67" s="72"/>
      <c r="AG67" s="47"/>
    </row>
    <row r="68" spans="1:42">
      <c r="A68" s="47"/>
      <c r="B68" s="47"/>
      <c r="C68" s="47"/>
      <c r="D68" s="47"/>
      <c r="E68" s="47"/>
      <c r="F68" s="47"/>
      <c r="G68" s="47"/>
      <c r="H68" s="47"/>
      <c r="I68" s="47"/>
      <c r="J68" s="72"/>
      <c r="K68" s="91"/>
      <c r="L68" s="72"/>
      <c r="M68" s="91"/>
      <c r="N68" s="47"/>
      <c r="O68" s="47"/>
      <c r="P68" s="47"/>
      <c r="Q68" s="47"/>
      <c r="R68" s="91"/>
      <c r="S68" s="91"/>
      <c r="T68" s="91"/>
      <c r="U68" s="91"/>
      <c r="V68" s="72"/>
      <c r="W68" s="72"/>
      <c r="X68" s="72"/>
      <c r="Y68" s="91"/>
      <c r="Z68" s="47"/>
      <c r="AA68" s="47"/>
      <c r="AB68" s="72"/>
      <c r="AC68" s="72"/>
      <c r="AD68" s="72"/>
      <c r="AE68" s="91"/>
      <c r="AF68" s="72"/>
      <c r="AG68" s="47"/>
    </row>
    <row r="69" spans="1:42">
      <c r="O69" s="3"/>
      <c r="P69" s="3"/>
      <c r="Q69" s="3"/>
      <c r="R69" s="58"/>
      <c r="T69" s="58"/>
      <c r="U69" s="196"/>
      <c r="V69" s="16"/>
      <c r="W69" s="204"/>
      <c r="X69" s="16"/>
      <c r="Z69" s="3"/>
      <c r="AA69" s="1"/>
      <c r="AB69" s="16"/>
      <c r="AD69" s="16"/>
      <c r="AF69" s="16"/>
      <c r="AG69" s="1"/>
      <c r="AH69" s="1"/>
      <c r="AI69" s="1"/>
      <c r="AJ69" s="1"/>
      <c r="AK69" s="1"/>
      <c r="AL69" s="1"/>
      <c r="AM69" s="1"/>
      <c r="AO69" s="13"/>
      <c r="AP69" s="13"/>
    </row>
    <row r="70" spans="1:42">
      <c r="O70" s="3"/>
      <c r="P70" s="3"/>
      <c r="Q70" s="3"/>
      <c r="R70" s="58"/>
      <c r="T70" s="58"/>
      <c r="U70" s="196"/>
      <c r="V70" s="16"/>
      <c r="W70" s="204"/>
      <c r="X70" s="16"/>
      <c r="Z70" s="3"/>
      <c r="AA70" s="1"/>
      <c r="AB70" s="16"/>
      <c r="AD70" s="16"/>
      <c r="AF70" s="16"/>
      <c r="AG70" s="1"/>
      <c r="AH70" s="1"/>
      <c r="AI70" s="1"/>
      <c r="AJ70" s="1"/>
      <c r="AK70" s="1"/>
      <c r="AL70" s="1"/>
      <c r="AM70" s="1"/>
      <c r="AO70" s="13"/>
      <c r="AP70" s="13"/>
    </row>
    <row r="71" spans="1:42">
      <c r="O71" s="3"/>
      <c r="P71" s="3"/>
      <c r="Q71" s="3"/>
      <c r="R71" s="58"/>
      <c r="T71" s="58"/>
      <c r="U71" s="196"/>
      <c r="V71" s="16"/>
      <c r="W71" s="204"/>
      <c r="X71" s="16"/>
      <c r="Z71" s="3"/>
      <c r="AA71" s="1"/>
      <c r="AB71" s="16"/>
      <c r="AD71" s="16"/>
      <c r="AF71" s="16"/>
      <c r="AG71" s="1"/>
      <c r="AH71" s="1"/>
      <c r="AI71" s="1"/>
      <c r="AJ71" s="1"/>
      <c r="AK71" s="1"/>
      <c r="AL71" s="1"/>
      <c r="AM71" s="1"/>
      <c r="AO71" s="13"/>
      <c r="AP71" s="13"/>
    </row>
    <row r="72" spans="1:42">
      <c r="O72" s="3"/>
      <c r="P72" s="3"/>
      <c r="Q72" s="3"/>
      <c r="R72" s="58"/>
      <c r="T72" s="58"/>
      <c r="U72" s="196"/>
      <c r="V72" s="16"/>
      <c r="W72" s="204"/>
      <c r="X72" s="16"/>
      <c r="Z72" s="3"/>
      <c r="AA72" s="1"/>
      <c r="AB72" s="16"/>
      <c r="AD72" s="16"/>
      <c r="AF72" s="16"/>
      <c r="AG72" s="1"/>
      <c r="AH72" s="1"/>
      <c r="AI72" s="1"/>
      <c r="AJ72" s="1"/>
      <c r="AK72" s="1"/>
      <c r="AL72" s="1"/>
      <c r="AM72" s="1"/>
      <c r="AO72" s="13"/>
      <c r="AP72" s="13"/>
    </row>
    <row r="73" spans="1:42">
      <c r="O73" s="3"/>
      <c r="P73" s="3"/>
      <c r="Q73" s="3"/>
      <c r="R73" s="58"/>
      <c r="T73" s="58"/>
      <c r="U73" s="196"/>
      <c r="V73" s="16"/>
      <c r="W73" s="204"/>
      <c r="X73" s="16"/>
      <c r="Z73" s="3"/>
      <c r="AA73" s="1"/>
      <c r="AB73" s="16"/>
      <c r="AD73" s="16"/>
      <c r="AF73" s="16"/>
      <c r="AG73" s="1"/>
      <c r="AH73" s="1"/>
      <c r="AI73" s="1"/>
      <c r="AJ73" s="1"/>
      <c r="AK73" s="1"/>
      <c r="AL73" s="1"/>
      <c r="AM73" s="1"/>
      <c r="AO73" s="13"/>
      <c r="AP73" s="13"/>
    </row>
    <row r="74" spans="1:42">
      <c r="O74" s="3"/>
      <c r="P74" s="3"/>
      <c r="Q74" s="3"/>
      <c r="R74" s="58"/>
      <c r="T74" s="58"/>
      <c r="U74" s="196"/>
      <c r="V74" s="16"/>
      <c r="W74" s="204"/>
      <c r="X74" s="16"/>
      <c r="Z74" s="3"/>
      <c r="AA74" s="1"/>
      <c r="AB74" s="16"/>
      <c r="AD74" s="16"/>
      <c r="AF74" s="16"/>
      <c r="AG74" s="1"/>
      <c r="AH74" s="1"/>
      <c r="AI74" s="1"/>
      <c r="AJ74" s="1"/>
      <c r="AK74" s="1"/>
      <c r="AL74" s="1"/>
      <c r="AM74" s="1"/>
      <c r="AO74" s="13"/>
      <c r="AP74" s="13"/>
    </row>
    <row r="75" spans="1:42">
      <c r="O75" s="3"/>
      <c r="P75" s="3"/>
      <c r="Q75" s="3"/>
      <c r="R75" s="58"/>
      <c r="T75" s="58"/>
      <c r="U75" s="196"/>
      <c r="V75" s="16"/>
      <c r="W75" s="204"/>
      <c r="X75" s="16"/>
      <c r="Z75" s="3"/>
      <c r="AA75" s="1"/>
      <c r="AB75" s="16"/>
      <c r="AD75" s="16"/>
      <c r="AF75" s="16"/>
      <c r="AG75" s="1"/>
      <c r="AH75" s="1"/>
      <c r="AI75" s="1"/>
      <c r="AJ75" s="1"/>
      <c r="AK75" s="1"/>
      <c r="AL75" s="1"/>
      <c r="AM75" s="1"/>
      <c r="AO75" s="13"/>
      <c r="AP75" s="13"/>
    </row>
    <row r="76" spans="1:42">
      <c r="O76" s="3"/>
      <c r="P76" s="3"/>
      <c r="Q76" s="3"/>
      <c r="R76" s="58"/>
      <c r="T76" s="58"/>
      <c r="U76" s="196"/>
      <c r="V76" s="16"/>
      <c r="W76" s="204"/>
      <c r="X76" s="16"/>
      <c r="Z76" s="3"/>
      <c r="AA76" s="1"/>
      <c r="AB76" s="16"/>
      <c r="AD76" s="16"/>
      <c r="AF76" s="16"/>
      <c r="AG76" s="1"/>
      <c r="AH76" s="1"/>
      <c r="AI76" s="1"/>
      <c r="AJ76" s="1"/>
      <c r="AK76" s="1"/>
      <c r="AL76" s="1"/>
      <c r="AM76" s="1"/>
      <c r="AO76" s="13"/>
      <c r="AP76" s="13"/>
    </row>
    <row r="77" spans="1:42">
      <c r="O77" s="3"/>
      <c r="P77" s="3"/>
      <c r="Q77" s="3"/>
      <c r="R77" s="58"/>
      <c r="T77" s="58"/>
      <c r="U77" s="196"/>
      <c r="V77" s="16"/>
      <c r="W77" s="204"/>
      <c r="X77" s="16"/>
      <c r="Z77" s="3"/>
      <c r="AA77" s="1"/>
      <c r="AB77" s="16"/>
      <c r="AD77" s="16"/>
      <c r="AF77" s="16"/>
      <c r="AG77" s="1"/>
      <c r="AH77" s="1"/>
      <c r="AI77" s="1"/>
      <c r="AJ77" s="1"/>
      <c r="AK77" s="1"/>
      <c r="AL77" s="1"/>
      <c r="AM77" s="1"/>
      <c r="AO77" s="13"/>
      <c r="AP77" s="13"/>
    </row>
    <row r="78" spans="1:42">
      <c r="O78" s="3"/>
      <c r="P78" s="3"/>
      <c r="Q78" s="3"/>
      <c r="R78" s="58"/>
      <c r="T78" s="58"/>
      <c r="U78" s="196"/>
      <c r="V78" s="16"/>
      <c r="W78" s="204"/>
      <c r="X78" s="16"/>
      <c r="Z78" s="3"/>
      <c r="AA78" s="1"/>
      <c r="AB78" s="16"/>
      <c r="AD78" s="16"/>
      <c r="AF78" s="16"/>
      <c r="AG78" s="1"/>
      <c r="AH78" s="1"/>
      <c r="AI78" s="1"/>
      <c r="AJ78" s="1"/>
      <c r="AK78" s="1"/>
      <c r="AL78" s="1"/>
      <c r="AM78" s="1"/>
      <c r="AO78" s="13"/>
      <c r="AP78" s="13"/>
    </row>
    <row r="79" spans="1:42">
      <c r="O79" s="3"/>
      <c r="P79" s="3"/>
      <c r="Q79" s="3"/>
      <c r="R79" s="58"/>
      <c r="T79" s="58"/>
      <c r="U79" s="196"/>
      <c r="V79" s="16"/>
      <c r="W79" s="204"/>
      <c r="X79" s="16"/>
      <c r="Z79" s="3"/>
      <c r="AA79" s="1"/>
      <c r="AB79" s="16"/>
      <c r="AD79" s="16"/>
      <c r="AF79" s="16"/>
      <c r="AG79" s="1"/>
      <c r="AH79" s="1"/>
      <c r="AI79" s="1"/>
      <c r="AJ79" s="1"/>
      <c r="AK79" s="1"/>
      <c r="AL79" s="1"/>
      <c r="AM79" s="1"/>
      <c r="AO79" s="13"/>
      <c r="AP79" s="13"/>
    </row>
    <row r="80" spans="1:42">
      <c r="O80" s="3"/>
      <c r="P80" s="3"/>
      <c r="Q80" s="3"/>
      <c r="R80" s="58"/>
      <c r="T80" s="58"/>
      <c r="U80" s="196"/>
      <c r="V80" s="16"/>
      <c r="W80" s="204"/>
      <c r="X80" s="16"/>
      <c r="Z80" s="3"/>
      <c r="AA80" s="1"/>
      <c r="AB80" s="16"/>
      <c r="AD80" s="16"/>
      <c r="AF80" s="16"/>
      <c r="AG80" s="1"/>
      <c r="AH80" s="1"/>
      <c r="AI80" s="1"/>
      <c r="AJ80" s="1"/>
      <c r="AK80" s="1"/>
      <c r="AL80" s="1"/>
      <c r="AM80" s="1"/>
      <c r="AO80" s="13"/>
      <c r="AP80" s="13"/>
    </row>
    <row r="81" spans="15:42">
      <c r="O81" s="3"/>
      <c r="P81" s="3"/>
      <c r="Q81" s="3"/>
      <c r="R81" s="58"/>
      <c r="T81" s="58"/>
      <c r="U81" s="196"/>
      <c r="V81" s="16"/>
      <c r="W81" s="204"/>
      <c r="X81" s="16"/>
      <c r="Z81" s="3"/>
      <c r="AA81" s="1"/>
      <c r="AB81" s="16"/>
      <c r="AD81" s="16"/>
      <c r="AF81" s="16"/>
      <c r="AG81" s="1"/>
      <c r="AH81" s="1"/>
      <c r="AI81" s="1"/>
      <c r="AJ81" s="1"/>
      <c r="AK81" s="1"/>
      <c r="AL81" s="1"/>
      <c r="AM81" s="1"/>
      <c r="AO81" s="13"/>
      <c r="AP81" s="13"/>
    </row>
    <row r="82" spans="15:42">
      <c r="O82" s="3"/>
      <c r="P82" s="3"/>
      <c r="Q82" s="3"/>
      <c r="R82" s="58"/>
      <c r="T82" s="58"/>
      <c r="U82" s="196"/>
      <c r="V82" s="16"/>
      <c r="W82" s="204"/>
      <c r="X82" s="16"/>
      <c r="Z82" s="3"/>
      <c r="AA82" s="1"/>
      <c r="AB82" s="16"/>
      <c r="AD82" s="16"/>
      <c r="AF82" s="16"/>
      <c r="AG82" s="1"/>
      <c r="AH82" s="1"/>
      <c r="AI82" s="1"/>
      <c r="AJ82" s="1"/>
      <c r="AK82" s="1"/>
      <c r="AL82" s="1"/>
      <c r="AM82" s="1"/>
      <c r="AO82" s="13"/>
      <c r="AP82" s="13"/>
    </row>
    <row r="83" spans="15:42">
      <c r="AO83" s="13"/>
      <c r="AP83" s="13"/>
    </row>
    <row r="84" spans="15:42">
      <c r="AO84" s="13"/>
      <c r="AP84" s="13"/>
    </row>
    <row r="85" spans="15:42">
      <c r="O85" s="3"/>
      <c r="P85" s="3"/>
      <c r="Q85" s="3"/>
      <c r="R85" s="58"/>
      <c r="T85" s="58"/>
      <c r="U85" s="196"/>
      <c r="V85" s="16"/>
      <c r="W85" s="204"/>
      <c r="X85" s="16"/>
      <c r="Z85" s="3"/>
      <c r="AA85" s="1"/>
      <c r="AB85" s="16"/>
      <c r="AD85" s="16"/>
      <c r="AF85" s="16"/>
      <c r="AG85" s="1"/>
      <c r="AH85" s="1"/>
      <c r="AI85" s="1"/>
      <c r="AJ85" s="1"/>
      <c r="AK85" s="1"/>
      <c r="AL85" s="1"/>
      <c r="AM85" s="1"/>
      <c r="AO85" s="13"/>
      <c r="AP85" s="13"/>
    </row>
    <row r="86" spans="15:42">
      <c r="O86" s="3"/>
      <c r="P86" s="3"/>
      <c r="Q86" s="3"/>
      <c r="R86" s="58"/>
      <c r="T86" s="58"/>
      <c r="U86" s="196"/>
      <c r="V86" s="16"/>
      <c r="W86" s="204"/>
      <c r="X86" s="16"/>
      <c r="Z86" s="3"/>
      <c r="AA86" s="1"/>
      <c r="AB86" s="16"/>
      <c r="AD86" s="16"/>
      <c r="AF86" s="16"/>
      <c r="AG86" s="1"/>
      <c r="AH86" s="1"/>
      <c r="AI86" s="1"/>
      <c r="AJ86" s="1"/>
      <c r="AK86" s="1"/>
      <c r="AL86" s="1"/>
      <c r="AM86" s="1"/>
      <c r="AO86" s="13"/>
      <c r="AP86" s="13"/>
    </row>
    <row r="87" spans="15:42">
      <c r="O87" s="3"/>
      <c r="P87" s="3"/>
      <c r="Q87" s="3"/>
      <c r="R87" s="58"/>
      <c r="T87" s="58"/>
      <c r="U87" s="196"/>
      <c r="V87" s="16"/>
      <c r="W87" s="204"/>
      <c r="X87" s="16"/>
      <c r="Z87" s="3"/>
      <c r="AA87" s="1"/>
      <c r="AB87" s="16"/>
      <c r="AD87" s="16"/>
      <c r="AF87" s="16"/>
      <c r="AG87" s="1"/>
      <c r="AH87" s="1"/>
      <c r="AI87" s="1"/>
      <c r="AJ87" s="1"/>
      <c r="AK87" s="1"/>
      <c r="AL87" s="1"/>
      <c r="AM87" s="1"/>
      <c r="AO87" s="13"/>
      <c r="AP87" s="13"/>
    </row>
    <row r="88" spans="15:42">
      <c r="O88" s="3"/>
      <c r="P88" s="3"/>
      <c r="Q88" s="3"/>
      <c r="R88" s="58"/>
      <c r="T88" s="58"/>
      <c r="U88" s="196"/>
      <c r="V88" s="16"/>
      <c r="W88" s="204"/>
      <c r="X88" s="16"/>
      <c r="Z88" s="3"/>
      <c r="AA88" s="1"/>
      <c r="AB88" s="16"/>
      <c r="AD88" s="16"/>
      <c r="AF88" s="16"/>
      <c r="AG88" s="1"/>
      <c r="AH88" s="1"/>
      <c r="AI88" s="1"/>
      <c r="AJ88" s="1"/>
      <c r="AK88" s="1"/>
      <c r="AL88" s="1"/>
      <c r="AM88" s="1"/>
    </row>
    <row r="89" spans="15:42">
      <c r="O89" s="3"/>
      <c r="P89" s="3"/>
      <c r="Q89" s="3"/>
      <c r="R89" s="58"/>
      <c r="T89" s="58"/>
      <c r="U89" s="196"/>
      <c r="V89" s="16"/>
      <c r="W89" s="204"/>
      <c r="X89" s="16"/>
      <c r="Z89" s="3"/>
      <c r="AA89" s="1"/>
      <c r="AB89" s="16"/>
      <c r="AD89" s="16"/>
      <c r="AF89" s="16"/>
      <c r="AG89" s="1"/>
      <c r="AH89" s="1"/>
      <c r="AI89" s="1"/>
      <c r="AJ89" s="1"/>
      <c r="AK89" s="1"/>
      <c r="AL89" s="1"/>
      <c r="AM89" s="1"/>
    </row>
    <row r="90" spans="15:42">
      <c r="O90" s="3"/>
      <c r="P90" s="3"/>
      <c r="Q90" s="3"/>
      <c r="R90" s="58"/>
      <c r="T90" s="58"/>
      <c r="U90" s="196"/>
      <c r="V90" s="16"/>
      <c r="W90" s="204"/>
      <c r="X90" s="16"/>
      <c r="Z90" s="3"/>
      <c r="AA90" s="1"/>
      <c r="AB90" s="16"/>
      <c r="AD90" s="16"/>
      <c r="AF90" s="16"/>
      <c r="AG90" s="1"/>
      <c r="AH90" s="1"/>
      <c r="AI90" s="1"/>
      <c r="AJ90" s="1"/>
      <c r="AK90" s="1"/>
      <c r="AL90" s="1"/>
      <c r="AM90" s="1"/>
    </row>
    <row r="91" spans="15:42">
      <c r="O91" s="3"/>
      <c r="P91" s="3"/>
      <c r="Q91" s="3"/>
      <c r="R91" s="58"/>
      <c r="T91" s="58"/>
      <c r="U91" s="196"/>
      <c r="V91" s="16"/>
      <c r="W91" s="204"/>
      <c r="X91" s="16"/>
      <c r="Z91" s="3"/>
      <c r="AA91" s="1"/>
      <c r="AB91" s="16"/>
      <c r="AD91" s="16"/>
      <c r="AF91" s="16"/>
      <c r="AG91" s="1"/>
      <c r="AH91" s="1"/>
      <c r="AI91" s="1"/>
      <c r="AJ91" s="1"/>
      <c r="AK91" s="1"/>
      <c r="AL91" s="1"/>
      <c r="AM91" s="1"/>
    </row>
    <row r="92" spans="15:42">
      <c r="O92" s="3"/>
      <c r="P92" s="3"/>
      <c r="Q92" s="3"/>
      <c r="R92" s="58"/>
      <c r="T92" s="58"/>
      <c r="U92" s="196"/>
      <c r="V92" s="16"/>
      <c r="W92" s="204"/>
      <c r="X92" s="16"/>
      <c r="Z92" s="3"/>
      <c r="AA92" s="1"/>
      <c r="AB92" s="16"/>
      <c r="AD92" s="16"/>
      <c r="AF92" s="16"/>
      <c r="AG92" s="1"/>
      <c r="AH92" s="1"/>
      <c r="AI92" s="1"/>
      <c r="AJ92" s="1"/>
      <c r="AK92" s="1"/>
      <c r="AL92" s="1"/>
      <c r="AM92" s="1"/>
    </row>
    <row r="93" spans="15:42">
      <c r="O93" s="3"/>
      <c r="P93" s="3"/>
      <c r="Q93" s="3"/>
      <c r="R93" s="58"/>
      <c r="T93" s="58"/>
      <c r="U93" s="196"/>
      <c r="V93" s="16"/>
      <c r="W93" s="204"/>
      <c r="X93" s="16"/>
      <c r="Z93" s="3"/>
      <c r="AA93" s="1"/>
      <c r="AB93" s="16"/>
      <c r="AD93" s="16"/>
      <c r="AF93" s="16"/>
      <c r="AG93" s="1"/>
      <c r="AH93" s="1"/>
      <c r="AI93" s="1"/>
      <c r="AJ93" s="1"/>
      <c r="AK93" s="1"/>
      <c r="AL93" s="1"/>
      <c r="AM93" s="1"/>
    </row>
    <row r="94" spans="15:42">
      <c r="O94" s="3"/>
      <c r="P94" s="3"/>
      <c r="Q94" s="3"/>
      <c r="R94" s="58"/>
      <c r="T94" s="58"/>
      <c r="U94" s="196"/>
      <c r="V94" s="16"/>
      <c r="W94" s="204"/>
      <c r="X94" s="16"/>
      <c r="Z94" s="3"/>
      <c r="AA94" s="1"/>
      <c r="AB94" s="16"/>
      <c r="AD94" s="16"/>
      <c r="AF94" s="16"/>
      <c r="AG94" s="1"/>
      <c r="AH94" s="1"/>
      <c r="AI94" s="1"/>
      <c r="AJ94" s="1"/>
      <c r="AK94" s="1"/>
      <c r="AL94" s="1"/>
      <c r="AM94" s="1"/>
    </row>
    <row r="95" spans="15:42">
      <c r="O95" s="3"/>
      <c r="P95" s="3"/>
      <c r="Q95" s="3"/>
      <c r="R95" s="58"/>
      <c r="T95" s="58"/>
      <c r="U95" s="196"/>
      <c r="V95" s="16"/>
      <c r="W95" s="204"/>
      <c r="X95" s="16"/>
      <c r="Z95" s="3"/>
      <c r="AA95" s="1"/>
      <c r="AB95" s="16"/>
      <c r="AD95" s="16"/>
      <c r="AF95" s="16"/>
      <c r="AG95" s="1"/>
      <c r="AH95" s="1"/>
      <c r="AI95" s="1"/>
      <c r="AJ95" s="1"/>
      <c r="AK95" s="1"/>
      <c r="AL95" s="1"/>
      <c r="AM95" s="1"/>
    </row>
    <row r="96" spans="15:42">
      <c r="O96" s="3"/>
      <c r="P96" s="3"/>
      <c r="Q96" s="3"/>
      <c r="R96" s="58"/>
      <c r="T96" s="58"/>
      <c r="U96" s="196"/>
      <c r="V96" s="16"/>
      <c r="W96" s="204"/>
      <c r="X96" s="16"/>
      <c r="Z96" s="3"/>
      <c r="AA96" s="1"/>
      <c r="AB96" s="16"/>
      <c r="AD96" s="16"/>
      <c r="AF96" s="16"/>
      <c r="AG96" s="1"/>
      <c r="AH96" s="1"/>
      <c r="AI96" s="1"/>
      <c r="AJ96" s="1"/>
      <c r="AK96" s="1"/>
      <c r="AL96" s="1"/>
      <c r="AM96" s="1"/>
    </row>
    <row r="97" spans="7:40">
      <c r="O97" s="3"/>
      <c r="P97" s="3"/>
      <c r="Q97" s="3"/>
      <c r="R97" s="58"/>
      <c r="T97" s="58"/>
      <c r="U97" s="196"/>
      <c r="V97" s="16"/>
      <c r="W97" s="204"/>
      <c r="X97" s="16"/>
      <c r="Z97" s="3"/>
      <c r="AA97" s="1"/>
      <c r="AB97" s="16"/>
      <c r="AD97" s="16"/>
      <c r="AF97" s="16"/>
      <c r="AG97" s="1"/>
      <c r="AH97" s="1"/>
      <c r="AI97" s="1"/>
      <c r="AJ97" s="1"/>
      <c r="AK97" s="1"/>
      <c r="AL97" s="1"/>
      <c r="AM97" s="1"/>
    </row>
    <row r="98" spans="7:40">
      <c r="O98" s="3"/>
      <c r="P98" s="3"/>
      <c r="Q98" s="3"/>
      <c r="R98" s="58"/>
      <c r="T98" s="58"/>
      <c r="U98" s="196"/>
      <c r="V98" s="16"/>
      <c r="W98" s="204"/>
      <c r="X98" s="16"/>
      <c r="Z98" s="3"/>
      <c r="AA98" s="1"/>
      <c r="AB98" s="16"/>
      <c r="AD98" s="16"/>
      <c r="AF98" s="16"/>
      <c r="AG98" s="1"/>
      <c r="AH98" s="1"/>
      <c r="AI98" s="1"/>
      <c r="AJ98" s="1"/>
      <c r="AK98" s="1"/>
      <c r="AL98" s="1"/>
      <c r="AM98" s="1"/>
    </row>
    <row r="99" spans="7:40">
      <c r="O99" s="3"/>
      <c r="P99" s="3"/>
      <c r="Q99" s="3"/>
      <c r="R99" s="58"/>
      <c r="T99" s="58"/>
      <c r="U99" s="196"/>
      <c r="V99" s="16"/>
      <c r="W99" s="204"/>
      <c r="X99" s="16"/>
      <c r="Z99" s="3"/>
      <c r="AA99" s="1"/>
      <c r="AB99" s="16"/>
      <c r="AD99" s="16"/>
      <c r="AF99" s="16"/>
      <c r="AG99" s="1"/>
      <c r="AH99" s="1"/>
      <c r="AI99" s="1"/>
      <c r="AJ99" s="1"/>
      <c r="AK99" s="1"/>
      <c r="AL99" s="1"/>
      <c r="AM99" s="1"/>
    </row>
    <row r="100" spans="7:40">
      <c r="O100" s="3"/>
      <c r="P100" s="3"/>
      <c r="Q100" s="3"/>
      <c r="R100" s="58"/>
      <c r="T100" s="58"/>
      <c r="U100" s="196"/>
      <c r="V100" s="16"/>
      <c r="W100" s="204"/>
      <c r="X100" s="16"/>
      <c r="Z100" s="3"/>
      <c r="AA100" s="1"/>
      <c r="AB100" s="16"/>
      <c r="AD100" s="16"/>
      <c r="AF100" s="16"/>
      <c r="AG100" s="1"/>
      <c r="AH100" s="1"/>
      <c r="AI100" s="1"/>
      <c r="AJ100" s="1"/>
      <c r="AK100" s="1"/>
      <c r="AL100" s="1"/>
      <c r="AM100" s="1"/>
    </row>
    <row r="101" spans="7:40">
      <c r="O101" s="3"/>
      <c r="P101" s="3"/>
      <c r="Q101" s="3"/>
      <c r="R101" s="58"/>
      <c r="T101" s="58"/>
      <c r="U101" s="196"/>
      <c r="V101" s="16"/>
      <c r="W101" s="204"/>
      <c r="X101" s="16"/>
      <c r="Z101" s="3"/>
      <c r="AA101" s="1"/>
      <c r="AB101" s="16"/>
      <c r="AD101" s="16"/>
      <c r="AF101" s="16"/>
      <c r="AG101" s="1"/>
      <c r="AH101" s="1"/>
      <c r="AI101" s="1"/>
      <c r="AJ101" s="1"/>
      <c r="AK101" s="1"/>
      <c r="AL101" s="1"/>
      <c r="AM101" s="1"/>
    </row>
    <row r="102" spans="7:40">
      <c r="O102" s="3"/>
      <c r="P102" s="3"/>
      <c r="Q102" s="3"/>
      <c r="R102" s="58"/>
      <c r="T102" s="58"/>
      <c r="U102" s="196"/>
      <c r="V102" s="16"/>
      <c r="W102" s="204"/>
      <c r="X102" s="16"/>
      <c r="Z102" s="3"/>
      <c r="AA102" s="1"/>
      <c r="AB102" s="16"/>
      <c r="AD102" s="16"/>
      <c r="AF102" s="16"/>
      <c r="AG102" s="1"/>
      <c r="AH102" s="1"/>
      <c r="AI102" s="1"/>
      <c r="AJ102" s="1"/>
      <c r="AK102" s="1"/>
      <c r="AL102" s="1"/>
      <c r="AM102" s="1"/>
    </row>
    <row r="103" spans="7:40">
      <c r="O103" s="3"/>
      <c r="P103" s="3"/>
      <c r="Q103" s="3"/>
      <c r="R103" s="58"/>
      <c r="T103" s="58"/>
      <c r="U103" s="196"/>
      <c r="V103" s="16"/>
      <c r="W103" s="204"/>
      <c r="X103" s="16"/>
      <c r="Z103" s="3"/>
      <c r="AA103" s="1"/>
      <c r="AB103" s="16"/>
      <c r="AD103" s="16"/>
      <c r="AF103" s="16"/>
      <c r="AG103" s="1"/>
      <c r="AH103" s="1"/>
      <c r="AI103" s="1"/>
      <c r="AJ103" s="1"/>
      <c r="AK103" s="1"/>
      <c r="AL103" s="1"/>
      <c r="AM103" s="1"/>
    </row>
    <row r="104" spans="7:40">
      <c r="O104" s="3"/>
      <c r="P104" s="3"/>
      <c r="Q104" s="3"/>
      <c r="R104" s="58"/>
      <c r="T104" s="58"/>
      <c r="U104" s="196"/>
      <c r="V104" s="16"/>
      <c r="W104" s="204"/>
      <c r="X104" s="16"/>
      <c r="Z104" s="3"/>
      <c r="AA104" s="1"/>
      <c r="AB104" s="16"/>
      <c r="AD104" s="16"/>
      <c r="AF104" s="16"/>
      <c r="AG104" s="1"/>
      <c r="AH104" s="1"/>
      <c r="AI104" s="1"/>
      <c r="AJ104" s="1"/>
      <c r="AK104" s="1"/>
      <c r="AL104" s="1"/>
      <c r="AM104" s="1"/>
    </row>
    <row r="105" spans="7:40">
      <c r="O105" s="3"/>
      <c r="P105" s="3"/>
      <c r="Q105" s="3"/>
      <c r="R105" s="58"/>
      <c r="T105" s="58"/>
      <c r="U105" s="196"/>
      <c r="V105" s="16"/>
      <c r="W105" s="204"/>
      <c r="X105" s="16"/>
      <c r="Z105" s="3"/>
      <c r="AA105" s="1"/>
      <c r="AB105" s="16"/>
      <c r="AD105" s="16"/>
      <c r="AF105" s="16"/>
      <c r="AG105" s="1"/>
      <c r="AH105" s="1"/>
      <c r="AI105" s="1"/>
      <c r="AJ105" s="1"/>
      <c r="AK105" s="1"/>
      <c r="AL105" s="1"/>
      <c r="AM105" s="1"/>
    </row>
    <row r="106" spans="7:40">
      <c r="O106" s="3"/>
      <c r="P106" s="3"/>
      <c r="Q106" s="3"/>
      <c r="R106" s="58"/>
      <c r="T106" s="58"/>
      <c r="U106" s="196"/>
      <c r="V106" s="16"/>
      <c r="W106" s="204"/>
      <c r="X106" s="16"/>
      <c r="Z106" s="3"/>
      <c r="AA106" s="1"/>
      <c r="AB106" s="16"/>
      <c r="AD106" s="16"/>
      <c r="AF106" s="16"/>
      <c r="AG106" s="1"/>
      <c r="AH106" s="1"/>
      <c r="AI106" s="1"/>
      <c r="AJ106" s="1"/>
      <c r="AK106" s="1"/>
      <c r="AL106" s="1"/>
      <c r="AM106" s="1"/>
    </row>
    <row r="107" spans="7:40">
      <c r="O107" s="3"/>
      <c r="P107" s="3"/>
      <c r="Q107" s="3"/>
      <c r="R107" s="58"/>
      <c r="T107" s="58"/>
      <c r="U107" s="196"/>
      <c r="V107" s="16"/>
      <c r="W107" s="204"/>
      <c r="X107" s="16"/>
      <c r="Z107" s="3"/>
      <c r="AA107" s="1"/>
      <c r="AB107" s="16"/>
      <c r="AD107" s="16"/>
      <c r="AF107" s="16"/>
      <c r="AG107" s="1"/>
      <c r="AH107" s="1"/>
      <c r="AI107" s="1"/>
      <c r="AJ107" s="1"/>
      <c r="AK107" s="1"/>
      <c r="AL107" s="1"/>
      <c r="AM107" s="1"/>
    </row>
    <row r="108" spans="7:40">
      <c r="O108" s="3"/>
      <c r="P108" s="3"/>
      <c r="Q108" s="3"/>
      <c r="R108" s="58"/>
      <c r="T108" s="58"/>
      <c r="U108" s="196"/>
      <c r="V108" s="16"/>
      <c r="W108" s="204"/>
      <c r="X108" s="16"/>
      <c r="Z108" s="3"/>
      <c r="AA108" s="1"/>
      <c r="AB108" s="16"/>
      <c r="AD108" s="16"/>
      <c r="AF108" s="16"/>
      <c r="AG108" s="1"/>
      <c r="AH108" s="1"/>
      <c r="AI108" s="1"/>
      <c r="AJ108" s="1"/>
      <c r="AK108" s="1"/>
      <c r="AL108" s="1"/>
      <c r="AM108" s="1"/>
    </row>
    <row r="109" spans="7:40">
      <c r="G109" s="14"/>
      <c r="H109" s="14"/>
      <c r="I109" s="14"/>
      <c r="J109" s="76"/>
      <c r="K109" s="159"/>
      <c r="L109" s="76"/>
      <c r="O109" s="3"/>
      <c r="P109" s="3"/>
      <c r="Q109" s="3"/>
      <c r="R109" s="58"/>
      <c r="T109" s="58"/>
      <c r="U109" s="196"/>
      <c r="V109" s="16"/>
      <c r="W109" s="204"/>
      <c r="X109" s="16"/>
      <c r="Z109" s="3"/>
      <c r="AA109" s="1"/>
      <c r="AB109" s="16"/>
      <c r="AD109" s="16"/>
      <c r="AF109" s="16"/>
      <c r="AG109" s="1"/>
      <c r="AH109" s="1"/>
      <c r="AI109" s="1"/>
      <c r="AJ109" s="1"/>
      <c r="AK109" s="1"/>
      <c r="AL109" s="1"/>
      <c r="AM109" s="1"/>
      <c r="AN109" s="14"/>
    </row>
    <row r="110" spans="7:40">
      <c r="G110" s="14"/>
      <c r="H110" s="14"/>
      <c r="I110" s="14"/>
      <c r="J110" s="76"/>
      <c r="K110" s="159"/>
      <c r="L110" s="76"/>
      <c r="O110" s="3"/>
      <c r="P110" s="3"/>
      <c r="Q110" s="3"/>
      <c r="R110" s="58"/>
      <c r="T110" s="58"/>
      <c r="U110" s="196"/>
      <c r="V110" s="16"/>
      <c r="W110" s="204"/>
      <c r="X110" s="16"/>
      <c r="Z110" s="3"/>
      <c r="AA110" s="1"/>
      <c r="AB110" s="16"/>
      <c r="AD110" s="16"/>
      <c r="AF110" s="16"/>
      <c r="AG110" s="1"/>
      <c r="AH110" s="1"/>
      <c r="AI110" s="1"/>
      <c r="AJ110" s="1"/>
      <c r="AK110" s="1"/>
      <c r="AL110" s="1"/>
      <c r="AM110" s="1"/>
      <c r="AN110" s="14"/>
    </row>
    <row r="111" spans="7:40">
      <c r="G111" s="14"/>
      <c r="H111" s="14"/>
      <c r="I111" s="14"/>
      <c r="J111" s="76"/>
      <c r="K111" s="159"/>
      <c r="L111" s="76"/>
      <c r="O111" s="3"/>
      <c r="P111" s="3"/>
      <c r="Q111" s="3"/>
      <c r="R111" s="58"/>
      <c r="T111" s="58"/>
      <c r="U111" s="196"/>
      <c r="V111" s="16"/>
      <c r="W111" s="204"/>
      <c r="X111" s="16"/>
      <c r="Z111" s="3"/>
      <c r="AA111" s="1"/>
      <c r="AB111" s="16"/>
      <c r="AD111" s="16"/>
      <c r="AF111" s="16"/>
      <c r="AG111" s="1"/>
      <c r="AH111" s="1"/>
      <c r="AI111" s="1"/>
      <c r="AJ111" s="1"/>
      <c r="AK111" s="1"/>
      <c r="AL111" s="1"/>
      <c r="AM111" s="1"/>
      <c r="AN111" s="14"/>
    </row>
    <row r="112" spans="7:40">
      <c r="G112" s="14"/>
      <c r="H112" s="14"/>
      <c r="I112" s="14"/>
      <c r="J112" s="76"/>
      <c r="K112" s="159"/>
      <c r="L112" s="76"/>
      <c r="O112" s="3"/>
      <c r="P112" s="3"/>
      <c r="Q112" s="3"/>
      <c r="R112" s="58"/>
      <c r="T112" s="58"/>
      <c r="U112" s="196"/>
      <c r="V112" s="16"/>
      <c r="W112" s="204"/>
      <c r="X112" s="16"/>
      <c r="Z112" s="3"/>
      <c r="AA112" s="1"/>
      <c r="AB112" s="16"/>
      <c r="AD112" s="16"/>
      <c r="AF112" s="16"/>
      <c r="AG112" s="1"/>
      <c r="AH112" s="1"/>
      <c r="AI112" s="1"/>
      <c r="AJ112" s="1"/>
      <c r="AK112" s="1"/>
      <c r="AL112" s="1"/>
      <c r="AM112" s="1"/>
      <c r="AN112" s="14"/>
    </row>
    <row r="113" spans="7:40">
      <c r="G113" s="14"/>
      <c r="H113" s="14"/>
      <c r="I113" s="14"/>
      <c r="J113" s="76"/>
      <c r="K113" s="159"/>
      <c r="L113" s="76"/>
      <c r="O113" s="3"/>
      <c r="P113" s="3"/>
      <c r="Q113" s="3"/>
      <c r="R113" s="58"/>
      <c r="T113" s="58"/>
      <c r="U113" s="196"/>
      <c r="V113" s="16"/>
      <c r="W113" s="204"/>
      <c r="X113" s="16"/>
      <c r="Z113" s="3"/>
      <c r="AA113" s="1"/>
      <c r="AB113" s="16"/>
      <c r="AD113" s="16"/>
      <c r="AF113" s="16"/>
      <c r="AG113" s="1"/>
      <c r="AH113" s="1"/>
      <c r="AI113" s="1"/>
      <c r="AJ113" s="1"/>
      <c r="AK113" s="1"/>
      <c r="AL113" s="1"/>
      <c r="AM113" s="1"/>
      <c r="AN113" s="14"/>
    </row>
    <row r="114" spans="7:40">
      <c r="G114" s="14"/>
      <c r="H114" s="14"/>
      <c r="I114" s="14"/>
      <c r="J114" s="76"/>
      <c r="K114" s="159"/>
      <c r="L114" s="76"/>
      <c r="O114" s="3"/>
      <c r="P114" s="3"/>
      <c r="Q114" s="3"/>
      <c r="R114" s="58"/>
      <c r="T114" s="58"/>
      <c r="U114" s="196"/>
      <c r="V114" s="16"/>
      <c r="W114" s="204"/>
      <c r="X114" s="16"/>
      <c r="Z114" s="3"/>
      <c r="AA114" s="1"/>
      <c r="AB114" s="16"/>
      <c r="AD114" s="16"/>
      <c r="AF114" s="16"/>
      <c r="AG114" s="1"/>
      <c r="AH114" s="1"/>
      <c r="AI114" s="1"/>
      <c r="AJ114" s="1"/>
      <c r="AK114" s="1"/>
      <c r="AL114" s="1"/>
      <c r="AM114" s="1"/>
      <c r="AN114" s="14"/>
    </row>
    <row r="115" spans="7:40">
      <c r="G115" s="14"/>
      <c r="H115" s="14"/>
      <c r="I115" s="14"/>
      <c r="J115" s="76"/>
      <c r="K115" s="159"/>
      <c r="L115" s="76"/>
      <c r="O115" s="3"/>
      <c r="P115" s="3"/>
      <c r="Q115" s="3"/>
      <c r="R115" s="58"/>
      <c r="T115" s="58"/>
      <c r="U115" s="196"/>
      <c r="V115" s="16"/>
      <c r="W115" s="204"/>
      <c r="X115" s="16"/>
      <c r="Z115" s="3"/>
      <c r="AA115" s="1"/>
      <c r="AB115" s="16"/>
      <c r="AD115" s="16"/>
      <c r="AF115" s="16"/>
      <c r="AG115" s="1"/>
      <c r="AH115" s="1"/>
      <c r="AI115" s="1"/>
      <c r="AJ115" s="1"/>
      <c r="AK115" s="1"/>
      <c r="AL115" s="1"/>
      <c r="AM115" s="1"/>
      <c r="AN115" s="14"/>
    </row>
    <row r="116" spans="7:40">
      <c r="G116" s="14"/>
      <c r="H116" s="14"/>
      <c r="I116" s="14"/>
      <c r="J116" s="76"/>
      <c r="K116" s="159"/>
      <c r="L116" s="76"/>
      <c r="O116" s="3"/>
      <c r="P116" s="3"/>
      <c r="Q116" s="3"/>
      <c r="R116" s="58"/>
      <c r="T116" s="58"/>
      <c r="U116" s="196"/>
      <c r="V116" s="16"/>
      <c r="W116" s="204"/>
      <c r="X116" s="16"/>
      <c r="Z116" s="3"/>
      <c r="AA116" s="1"/>
      <c r="AB116" s="16"/>
      <c r="AD116" s="16"/>
      <c r="AF116" s="16"/>
      <c r="AG116" s="1"/>
      <c r="AH116" s="1"/>
      <c r="AI116" s="1"/>
      <c r="AJ116" s="1"/>
      <c r="AK116" s="1"/>
      <c r="AL116" s="1"/>
      <c r="AM116" s="1"/>
      <c r="AN116" s="14"/>
    </row>
    <row r="117" spans="7:40">
      <c r="G117" s="14"/>
      <c r="H117" s="14"/>
      <c r="I117" s="14"/>
      <c r="J117" s="76"/>
      <c r="K117" s="159"/>
      <c r="L117" s="76"/>
      <c r="O117" s="3"/>
      <c r="P117" s="3"/>
      <c r="Q117" s="3"/>
      <c r="R117" s="58"/>
      <c r="T117" s="58"/>
      <c r="U117" s="196"/>
      <c r="V117" s="16"/>
      <c r="W117" s="204"/>
      <c r="X117" s="16"/>
      <c r="Z117" s="3"/>
      <c r="AA117" s="1"/>
      <c r="AB117" s="16"/>
      <c r="AD117" s="16"/>
      <c r="AF117" s="16"/>
      <c r="AG117" s="1"/>
      <c r="AH117" s="1"/>
      <c r="AI117" s="1"/>
      <c r="AJ117" s="1"/>
      <c r="AK117" s="1"/>
      <c r="AL117" s="1"/>
      <c r="AM117" s="1"/>
      <c r="AN117" s="14"/>
    </row>
    <row r="118" spans="7:40">
      <c r="G118" s="14"/>
      <c r="H118" s="14"/>
      <c r="I118" s="14"/>
      <c r="J118" s="76"/>
      <c r="K118" s="159"/>
      <c r="L118" s="76"/>
      <c r="O118" s="3"/>
      <c r="P118" s="3"/>
      <c r="Q118" s="3"/>
      <c r="R118" s="58"/>
      <c r="T118" s="58"/>
      <c r="U118" s="196"/>
      <c r="V118" s="16"/>
      <c r="W118" s="204"/>
      <c r="X118" s="16"/>
      <c r="Z118" s="3"/>
      <c r="AA118" s="1"/>
      <c r="AB118" s="16"/>
      <c r="AD118" s="16"/>
      <c r="AF118" s="16"/>
      <c r="AG118" s="1"/>
      <c r="AH118" s="1"/>
      <c r="AI118" s="1"/>
      <c r="AJ118" s="1"/>
      <c r="AK118" s="1"/>
      <c r="AL118" s="1"/>
      <c r="AM118" s="1"/>
      <c r="AN118" s="14"/>
    </row>
    <row r="119" spans="7:40">
      <c r="G119" s="14"/>
      <c r="H119" s="14"/>
      <c r="I119" s="14"/>
      <c r="J119" s="76"/>
      <c r="K119" s="159"/>
      <c r="L119" s="76"/>
      <c r="O119" s="3"/>
      <c r="P119" s="3"/>
      <c r="Q119" s="3"/>
      <c r="R119" s="58"/>
      <c r="T119" s="58"/>
      <c r="U119" s="196"/>
      <c r="V119" s="16"/>
      <c r="W119" s="204"/>
      <c r="X119" s="16"/>
      <c r="Z119" s="3"/>
      <c r="AA119" s="1"/>
      <c r="AB119" s="16"/>
      <c r="AD119" s="16"/>
      <c r="AF119" s="16"/>
      <c r="AG119" s="1"/>
      <c r="AH119" s="1"/>
      <c r="AI119" s="1"/>
      <c r="AJ119" s="1"/>
      <c r="AK119" s="1"/>
      <c r="AL119" s="1"/>
      <c r="AM119" s="1"/>
      <c r="AN119" s="14"/>
    </row>
    <row r="120" spans="7:40">
      <c r="G120" s="14"/>
      <c r="H120" s="14"/>
      <c r="I120" s="14"/>
      <c r="J120" s="76"/>
      <c r="K120" s="159"/>
      <c r="L120" s="76"/>
      <c r="O120" s="3"/>
      <c r="P120" s="3"/>
      <c r="Q120" s="3"/>
      <c r="R120" s="58"/>
      <c r="T120" s="58"/>
      <c r="U120" s="196"/>
      <c r="V120" s="16"/>
      <c r="W120" s="204"/>
      <c r="X120" s="16"/>
      <c r="Z120" s="3"/>
      <c r="AA120" s="1"/>
      <c r="AB120" s="16"/>
      <c r="AD120" s="16"/>
      <c r="AF120" s="16"/>
      <c r="AG120" s="1"/>
      <c r="AH120" s="1"/>
      <c r="AI120" s="1"/>
      <c r="AJ120" s="1"/>
      <c r="AK120" s="1"/>
      <c r="AL120" s="1"/>
      <c r="AM120" s="1"/>
      <c r="AN120" s="14"/>
    </row>
    <row r="121" spans="7:40">
      <c r="G121" s="14"/>
      <c r="H121" s="14"/>
      <c r="I121" s="14"/>
      <c r="J121" s="76"/>
      <c r="K121" s="159"/>
      <c r="L121" s="76"/>
      <c r="O121" s="3"/>
      <c r="P121" s="3"/>
      <c r="Q121" s="3"/>
      <c r="R121" s="58"/>
      <c r="T121" s="58"/>
      <c r="U121" s="196"/>
      <c r="V121" s="16"/>
      <c r="W121" s="204"/>
      <c r="X121" s="16"/>
      <c r="Z121" s="3"/>
      <c r="AA121" s="1"/>
      <c r="AB121" s="16"/>
      <c r="AD121" s="16"/>
      <c r="AF121" s="16"/>
      <c r="AG121" s="1"/>
      <c r="AH121" s="1"/>
      <c r="AI121" s="1"/>
      <c r="AJ121" s="1"/>
      <c r="AK121" s="1"/>
      <c r="AL121" s="1"/>
      <c r="AM121" s="1"/>
      <c r="AN121" s="14"/>
    </row>
    <row r="122" spans="7:40">
      <c r="G122" s="14"/>
      <c r="H122" s="14"/>
      <c r="I122" s="14"/>
      <c r="J122" s="76"/>
      <c r="K122" s="159"/>
      <c r="L122" s="76"/>
      <c r="O122" s="3"/>
      <c r="P122" s="3"/>
      <c r="Q122" s="3"/>
      <c r="R122" s="58"/>
      <c r="T122" s="58"/>
      <c r="U122" s="196"/>
      <c r="V122" s="16"/>
      <c r="W122" s="204"/>
      <c r="X122" s="16"/>
      <c r="Z122" s="3"/>
      <c r="AA122" s="1"/>
      <c r="AB122" s="16"/>
      <c r="AD122" s="16"/>
      <c r="AF122" s="16"/>
      <c r="AG122" s="1"/>
      <c r="AH122" s="1"/>
      <c r="AI122" s="1"/>
      <c r="AJ122" s="1"/>
      <c r="AK122" s="1"/>
      <c r="AL122" s="1"/>
      <c r="AM122" s="1"/>
      <c r="AN122" s="14"/>
    </row>
    <row r="123" spans="7:40">
      <c r="G123" s="14"/>
      <c r="H123" s="14"/>
      <c r="I123" s="14"/>
      <c r="J123" s="76"/>
      <c r="K123" s="159"/>
      <c r="L123" s="76"/>
      <c r="O123" s="3"/>
      <c r="P123" s="3"/>
      <c r="Q123" s="3"/>
      <c r="R123" s="58"/>
      <c r="T123" s="58"/>
      <c r="U123" s="196"/>
      <c r="V123" s="16"/>
      <c r="W123" s="204"/>
      <c r="X123" s="16"/>
      <c r="Z123" s="3"/>
      <c r="AA123" s="1"/>
      <c r="AB123" s="16"/>
      <c r="AD123" s="16"/>
      <c r="AF123" s="16"/>
      <c r="AG123" s="1"/>
      <c r="AH123" s="1"/>
      <c r="AI123" s="1"/>
      <c r="AJ123" s="1"/>
      <c r="AK123" s="1"/>
      <c r="AL123" s="1"/>
      <c r="AM123" s="1"/>
      <c r="AN123" s="14"/>
    </row>
    <row r="124" spans="7:40">
      <c r="G124" s="14"/>
      <c r="H124" s="14"/>
      <c r="I124" s="14"/>
      <c r="J124" s="76"/>
      <c r="K124" s="159"/>
      <c r="L124" s="76"/>
      <c r="O124" s="3"/>
      <c r="P124" s="3"/>
      <c r="Q124" s="3"/>
      <c r="R124" s="58"/>
      <c r="T124" s="58"/>
      <c r="U124" s="196"/>
      <c r="V124" s="16"/>
      <c r="W124" s="204"/>
      <c r="X124" s="16"/>
      <c r="Z124" s="3"/>
      <c r="AA124" s="1"/>
      <c r="AB124" s="16"/>
      <c r="AD124" s="16"/>
      <c r="AF124" s="16"/>
      <c r="AG124" s="1"/>
      <c r="AH124" s="1"/>
      <c r="AI124" s="1"/>
      <c r="AJ124" s="1"/>
      <c r="AK124" s="1"/>
      <c r="AL124" s="1"/>
      <c r="AM124" s="1"/>
      <c r="AN124" s="14"/>
    </row>
    <row r="125" spans="7:40">
      <c r="G125" s="14"/>
      <c r="H125" s="14"/>
      <c r="I125" s="14"/>
      <c r="J125" s="76"/>
      <c r="K125" s="159"/>
      <c r="L125" s="76"/>
      <c r="O125" s="3"/>
      <c r="P125" s="3"/>
      <c r="Q125" s="3"/>
      <c r="R125" s="58"/>
      <c r="T125" s="58"/>
      <c r="U125" s="196"/>
      <c r="V125" s="16"/>
      <c r="W125" s="204"/>
      <c r="X125" s="16"/>
      <c r="Z125" s="3"/>
      <c r="AA125" s="1"/>
      <c r="AB125" s="16"/>
      <c r="AD125" s="16"/>
      <c r="AF125" s="16"/>
      <c r="AG125" s="1"/>
      <c r="AH125" s="1"/>
      <c r="AI125" s="1"/>
      <c r="AJ125" s="1"/>
      <c r="AK125" s="1"/>
      <c r="AL125" s="1"/>
      <c r="AM125" s="1"/>
      <c r="AN125" s="14"/>
    </row>
    <row r="126" spans="7:40">
      <c r="G126" s="14"/>
      <c r="H126" s="14"/>
      <c r="I126" s="14"/>
      <c r="J126" s="76"/>
      <c r="K126" s="159"/>
      <c r="L126" s="76"/>
      <c r="O126" s="3"/>
      <c r="P126" s="3"/>
      <c r="Q126" s="3"/>
      <c r="R126" s="58"/>
      <c r="T126" s="58"/>
      <c r="U126" s="196"/>
      <c r="V126" s="16"/>
      <c r="W126" s="204"/>
      <c r="X126" s="16"/>
      <c r="Z126" s="3"/>
      <c r="AA126" s="1"/>
      <c r="AB126" s="16"/>
      <c r="AD126" s="16"/>
      <c r="AF126" s="16"/>
      <c r="AG126" s="1"/>
      <c r="AH126" s="1"/>
      <c r="AI126" s="1"/>
      <c r="AJ126" s="1"/>
      <c r="AK126" s="1"/>
      <c r="AL126" s="1"/>
      <c r="AM126" s="1"/>
      <c r="AN126" s="14"/>
    </row>
    <row r="127" spans="7:40">
      <c r="G127" s="14"/>
      <c r="H127" s="14"/>
      <c r="I127" s="14"/>
      <c r="J127" s="76"/>
      <c r="K127" s="159"/>
      <c r="L127" s="76"/>
      <c r="O127" s="3"/>
      <c r="P127" s="3"/>
      <c r="Q127" s="3"/>
      <c r="R127" s="58"/>
      <c r="T127" s="58"/>
      <c r="U127" s="196"/>
      <c r="V127" s="16"/>
      <c r="W127" s="204"/>
      <c r="X127" s="16"/>
      <c r="Z127" s="3"/>
      <c r="AA127" s="1"/>
      <c r="AB127" s="16"/>
      <c r="AD127" s="16"/>
      <c r="AF127" s="16"/>
      <c r="AG127" s="1"/>
      <c r="AH127" s="1"/>
      <c r="AI127" s="1"/>
      <c r="AJ127" s="1"/>
      <c r="AK127" s="1"/>
      <c r="AL127" s="1"/>
      <c r="AM127" s="1"/>
      <c r="AN127" s="14"/>
    </row>
    <row r="128" spans="7:40">
      <c r="G128" s="14"/>
      <c r="H128" s="14"/>
      <c r="I128" s="14"/>
      <c r="J128" s="76"/>
      <c r="K128" s="159"/>
      <c r="L128" s="76"/>
      <c r="O128" s="3"/>
      <c r="P128" s="3"/>
      <c r="Q128" s="3"/>
      <c r="R128" s="58"/>
      <c r="T128" s="58"/>
      <c r="U128" s="196"/>
      <c r="V128" s="16"/>
      <c r="W128" s="204"/>
      <c r="X128" s="16"/>
      <c r="Z128" s="3"/>
      <c r="AA128" s="1"/>
      <c r="AB128" s="16"/>
      <c r="AD128" s="16"/>
      <c r="AF128" s="16"/>
      <c r="AG128" s="1"/>
      <c r="AH128" s="1"/>
      <c r="AI128" s="1"/>
      <c r="AJ128" s="1"/>
      <c r="AK128" s="1"/>
      <c r="AL128" s="1"/>
      <c r="AM128" s="1"/>
      <c r="AN128" s="14"/>
    </row>
    <row r="129" spans="7:40">
      <c r="G129" s="14"/>
      <c r="H129" s="14"/>
      <c r="I129" s="14"/>
      <c r="J129" s="76"/>
      <c r="K129" s="159"/>
      <c r="L129" s="76"/>
      <c r="O129" s="3"/>
      <c r="P129" s="3"/>
      <c r="Q129" s="3"/>
      <c r="R129" s="58"/>
      <c r="T129" s="58"/>
      <c r="U129" s="196"/>
      <c r="V129" s="16"/>
      <c r="W129" s="204"/>
      <c r="X129" s="16"/>
      <c r="Z129" s="3"/>
      <c r="AA129" s="1"/>
      <c r="AB129" s="16"/>
      <c r="AD129" s="16"/>
      <c r="AF129" s="16"/>
      <c r="AG129" s="1"/>
      <c r="AH129" s="1"/>
      <c r="AI129" s="1"/>
      <c r="AJ129" s="1"/>
      <c r="AK129" s="1"/>
      <c r="AL129" s="1"/>
      <c r="AM129" s="1"/>
      <c r="AN129" s="14"/>
    </row>
    <row r="130" spans="7:40">
      <c r="G130" s="14"/>
      <c r="H130" s="14"/>
      <c r="I130" s="14"/>
      <c r="J130" s="76"/>
      <c r="K130" s="159"/>
      <c r="L130" s="76"/>
      <c r="O130" s="3"/>
      <c r="P130" s="3"/>
      <c r="Q130" s="3"/>
      <c r="R130" s="58"/>
      <c r="T130" s="58"/>
      <c r="U130" s="196"/>
      <c r="V130" s="16"/>
      <c r="W130" s="204"/>
      <c r="X130" s="16"/>
      <c r="Z130" s="3"/>
      <c r="AA130" s="1"/>
      <c r="AB130" s="16"/>
      <c r="AD130" s="16"/>
      <c r="AF130" s="16"/>
      <c r="AG130" s="1"/>
      <c r="AH130" s="1"/>
      <c r="AI130" s="1"/>
      <c r="AJ130" s="1"/>
      <c r="AK130" s="1"/>
      <c r="AL130" s="1"/>
      <c r="AM130" s="1"/>
      <c r="AN130" s="14"/>
    </row>
    <row r="131" spans="7:40">
      <c r="G131" s="14"/>
      <c r="H131" s="14"/>
      <c r="I131" s="14"/>
      <c r="J131" s="76"/>
      <c r="K131" s="159"/>
      <c r="L131" s="76"/>
      <c r="O131" s="3"/>
      <c r="P131" s="3"/>
      <c r="Q131" s="3"/>
      <c r="R131" s="58"/>
      <c r="T131" s="58"/>
      <c r="U131" s="196"/>
      <c r="V131" s="16"/>
      <c r="W131" s="204"/>
      <c r="X131" s="16"/>
      <c r="Z131" s="3"/>
      <c r="AA131" s="1"/>
      <c r="AB131" s="16"/>
      <c r="AD131" s="16"/>
      <c r="AF131" s="16"/>
      <c r="AG131" s="1"/>
      <c r="AH131" s="1"/>
      <c r="AI131" s="1"/>
      <c r="AJ131" s="1"/>
      <c r="AK131" s="1"/>
      <c r="AL131" s="1"/>
      <c r="AM131" s="1"/>
      <c r="AN131" s="14"/>
    </row>
    <row r="132" spans="7:40">
      <c r="G132" s="14"/>
      <c r="H132" s="14"/>
      <c r="I132" s="14"/>
      <c r="J132" s="76"/>
      <c r="K132" s="159"/>
      <c r="L132" s="76"/>
      <c r="O132" s="3"/>
      <c r="P132" s="3"/>
      <c r="Q132" s="3"/>
      <c r="R132" s="58"/>
      <c r="T132" s="58"/>
      <c r="U132" s="196"/>
      <c r="V132" s="16"/>
      <c r="W132" s="204"/>
      <c r="X132" s="16"/>
      <c r="Z132" s="3"/>
      <c r="AA132" s="1"/>
      <c r="AB132" s="16"/>
      <c r="AD132" s="16"/>
      <c r="AF132" s="16"/>
      <c r="AG132" s="1"/>
      <c r="AH132" s="1"/>
      <c r="AI132" s="1"/>
      <c r="AJ132" s="1"/>
      <c r="AK132" s="1"/>
      <c r="AL132" s="1"/>
      <c r="AM132" s="1"/>
      <c r="AN132" s="14"/>
    </row>
    <row r="133" spans="7:40">
      <c r="G133" s="14"/>
      <c r="H133" s="14"/>
      <c r="I133" s="14"/>
      <c r="J133" s="76"/>
      <c r="K133" s="159"/>
      <c r="L133" s="76"/>
      <c r="O133" s="3"/>
      <c r="P133" s="3"/>
      <c r="Q133" s="3"/>
      <c r="R133" s="58"/>
      <c r="T133" s="58"/>
      <c r="U133" s="196"/>
      <c r="V133" s="16"/>
      <c r="W133" s="204"/>
      <c r="X133" s="16"/>
      <c r="Z133" s="3"/>
      <c r="AA133" s="1"/>
      <c r="AB133" s="16"/>
      <c r="AD133" s="16"/>
      <c r="AF133" s="16"/>
      <c r="AG133" s="1"/>
      <c r="AH133" s="1"/>
      <c r="AI133" s="1"/>
      <c r="AJ133" s="1"/>
      <c r="AK133" s="1"/>
      <c r="AL133" s="1"/>
      <c r="AM133" s="1"/>
      <c r="AN133" s="14"/>
    </row>
    <row r="134" spans="7:40">
      <c r="G134" s="14"/>
      <c r="H134" s="14"/>
      <c r="I134" s="14"/>
      <c r="J134" s="76"/>
      <c r="K134" s="159"/>
      <c r="L134" s="76"/>
      <c r="O134" s="3"/>
      <c r="P134" s="3"/>
      <c r="Q134" s="3"/>
      <c r="R134" s="58"/>
      <c r="T134" s="58"/>
      <c r="U134" s="196"/>
      <c r="V134" s="16"/>
      <c r="W134" s="204"/>
      <c r="X134" s="16"/>
      <c r="Z134" s="3"/>
      <c r="AA134" s="1"/>
      <c r="AB134" s="16"/>
      <c r="AD134" s="16"/>
      <c r="AF134" s="16"/>
      <c r="AG134" s="1"/>
      <c r="AH134" s="1"/>
      <c r="AI134" s="1"/>
      <c r="AJ134" s="1"/>
      <c r="AK134" s="1"/>
      <c r="AL134" s="1"/>
      <c r="AM134" s="1"/>
      <c r="AN134" s="14"/>
    </row>
    <row r="135" spans="7:40">
      <c r="G135" s="14"/>
      <c r="H135" s="14"/>
      <c r="I135" s="14"/>
      <c r="J135" s="76"/>
      <c r="K135" s="159"/>
      <c r="L135" s="76"/>
      <c r="O135" s="3"/>
      <c r="P135" s="3"/>
      <c r="Q135" s="3"/>
      <c r="R135" s="58"/>
      <c r="T135" s="58"/>
      <c r="U135" s="196"/>
      <c r="V135" s="16"/>
      <c r="W135" s="204"/>
      <c r="X135" s="16"/>
      <c r="Z135" s="3"/>
      <c r="AA135" s="1"/>
      <c r="AB135" s="16"/>
      <c r="AD135" s="16"/>
      <c r="AF135" s="16"/>
      <c r="AG135" s="1"/>
      <c r="AH135" s="1"/>
      <c r="AI135" s="1"/>
      <c r="AJ135" s="1"/>
      <c r="AK135" s="1"/>
      <c r="AL135" s="1"/>
      <c r="AM135" s="1"/>
      <c r="AN135" s="14"/>
    </row>
    <row r="136" spans="7:40">
      <c r="G136" s="14"/>
      <c r="H136" s="14"/>
      <c r="I136" s="14"/>
      <c r="J136" s="76"/>
      <c r="K136" s="159"/>
      <c r="L136" s="76"/>
      <c r="O136" s="3"/>
      <c r="P136" s="3"/>
      <c r="Q136" s="3"/>
      <c r="R136" s="58"/>
      <c r="T136" s="58"/>
      <c r="U136" s="196"/>
      <c r="V136" s="16"/>
      <c r="W136" s="204"/>
      <c r="X136" s="16"/>
      <c r="Z136" s="3"/>
      <c r="AA136" s="1"/>
      <c r="AB136" s="16"/>
      <c r="AD136" s="16"/>
      <c r="AF136" s="16"/>
      <c r="AG136" s="1"/>
      <c r="AH136" s="1"/>
      <c r="AI136" s="1"/>
      <c r="AJ136" s="1"/>
      <c r="AK136" s="1"/>
      <c r="AL136" s="1"/>
      <c r="AM136" s="1"/>
      <c r="AN136" s="14"/>
    </row>
    <row r="137" spans="7:40">
      <c r="G137" s="14"/>
      <c r="H137" s="14"/>
      <c r="I137" s="14"/>
      <c r="J137" s="76"/>
      <c r="K137" s="159"/>
      <c r="L137" s="76"/>
      <c r="O137" s="3"/>
      <c r="P137" s="3"/>
      <c r="Q137" s="3"/>
      <c r="R137" s="58"/>
      <c r="T137" s="58"/>
      <c r="U137" s="196"/>
      <c r="V137" s="16"/>
      <c r="W137" s="204"/>
      <c r="X137" s="16"/>
      <c r="Z137" s="3"/>
      <c r="AA137" s="1"/>
      <c r="AB137" s="16"/>
      <c r="AD137" s="16"/>
      <c r="AF137" s="16"/>
      <c r="AG137" s="1"/>
      <c r="AH137" s="1"/>
      <c r="AI137" s="1"/>
      <c r="AJ137" s="1"/>
      <c r="AK137" s="1"/>
      <c r="AL137" s="1"/>
      <c r="AM137" s="1"/>
      <c r="AN137" s="14"/>
    </row>
    <row r="138" spans="7:40">
      <c r="G138" s="14"/>
      <c r="H138" s="14"/>
      <c r="I138" s="14"/>
      <c r="J138" s="76"/>
      <c r="K138" s="159"/>
      <c r="L138" s="76"/>
      <c r="O138" s="3"/>
      <c r="P138" s="3"/>
      <c r="Q138" s="3"/>
      <c r="R138" s="58"/>
      <c r="T138" s="58"/>
      <c r="U138" s="196"/>
      <c r="V138" s="16"/>
      <c r="W138" s="204"/>
      <c r="X138" s="16"/>
      <c r="Z138" s="3"/>
      <c r="AA138" s="1"/>
      <c r="AB138" s="16"/>
      <c r="AD138" s="16"/>
      <c r="AF138" s="16"/>
      <c r="AG138" s="1"/>
      <c r="AH138" s="1"/>
      <c r="AI138" s="1"/>
      <c r="AJ138" s="1"/>
      <c r="AK138" s="1"/>
      <c r="AL138" s="1"/>
      <c r="AM138" s="1"/>
      <c r="AN138" s="14"/>
    </row>
    <row r="139" spans="7:40">
      <c r="G139" s="14"/>
      <c r="H139" s="14"/>
      <c r="I139" s="14"/>
      <c r="J139" s="76"/>
      <c r="K139" s="159"/>
      <c r="L139" s="76"/>
      <c r="O139" s="3"/>
      <c r="P139" s="3"/>
      <c r="Q139" s="3"/>
      <c r="R139" s="58"/>
      <c r="T139" s="58"/>
      <c r="U139" s="196"/>
      <c r="V139" s="16"/>
      <c r="W139" s="204"/>
      <c r="X139" s="16"/>
      <c r="Z139" s="3"/>
      <c r="AA139" s="1"/>
      <c r="AB139" s="16"/>
      <c r="AD139" s="16"/>
      <c r="AF139" s="16"/>
      <c r="AG139" s="1"/>
      <c r="AH139" s="1"/>
      <c r="AI139" s="1"/>
      <c r="AJ139" s="1"/>
      <c r="AK139" s="1"/>
      <c r="AL139" s="1"/>
      <c r="AM139" s="1"/>
      <c r="AN139" s="14"/>
    </row>
    <row r="140" spans="7:40">
      <c r="G140" s="14"/>
      <c r="H140" s="14"/>
      <c r="I140" s="14"/>
      <c r="J140" s="76"/>
      <c r="K140" s="159"/>
      <c r="L140" s="76"/>
      <c r="O140" s="3"/>
      <c r="P140" s="3"/>
      <c r="Q140" s="3"/>
      <c r="R140" s="58"/>
      <c r="T140" s="58"/>
      <c r="U140" s="196"/>
      <c r="V140" s="16"/>
      <c r="W140" s="204"/>
      <c r="X140" s="16"/>
      <c r="Z140" s="3"/>
      <c r="AA140" s="1"/>
      <c r="AB140" s="16"/>
      <c r="AD140" s="16"/>
      <c r="AF140" s="16"/>
      <c r="AG140" s="1"/>
      <c r="AH140" s="1"/>
      <c r="AI140" s="1"/>
      <c r="AJ140" s="1"/>
      <c r="AK140" s="1"/>
      <c r="AL140" s="1"/>
      <c r="AM140" s="1"/>
      <c r="AN140" s="14"/>
    </row>
    <row r="141" spans="7:40">
      <c r="G141" s="14"/>
      <c r="H141" s="14"/>
      <c r="I141" s="14"/>
      <c r="J141" s="76"/>
      <c r="K141" s="159"/>
      <c r="L141" s="76"/>
      <c r="O141" s="3"/>
      <c r="P141" s="3"/>
      <c r="Q141" s="3"/>
      <c r="R141" s="58"/>
      <c r="T141" s="58"/>
      <c r="U141" s="196"/>
      <c r="V141" s="16"/>
      <c r="W141" s="204"/>
      <c r="X141" s="16"/>
      <c r="Z141" s="3"/>
      <c r="AA141" s="1"/>
      <c r="AB141" s="16"/>
      <c r="AD141" s="16"/>
      <c r="AF141" s="16"/>
      <c r="AG141" s="1"/>
      <c r="AH141" s="1"/>
      <c r="AI141" s="1"/>
      <c r="AJ141" s="1"/>
      <c r="AK141" s="1"/>
      <c r="AL141" s="1"/>
      <c r="AM141" s="1"/>
      <c r="AN141" s="14"/>
    </row>
    <row r="142" spans="7:40">
      <c r="G142" s="14"/>
      <c r="H142" s="14"/>
      <c r="I142" s="14"/>
      <c r="J142" s="76"/>
      <c r="K142" s="159"/>
      <c r="L142" s="76"/>
      <c r="O142" s="3"/>
      <c r="P142" s="3"/>
      <c r="Q142" s="3"/>
      <c r="R142" s="58"/>
      <c r="T142" s="58"/>
      <c r="U142" s="196"/>
      <c r="V142" s="16"/>
      <c r="W142" s="204"/>
      <c r="X142" s="16"/>
      <c r="Z142" s="3"/>
      <c r="AA142" s="1"/>
      <c r="AB142" s="16"/>
      <c r="AD142" s="16"/>
      <c r="AF142" s="16"/>
      <c r="AG142" s="1"/>
      <c r="AH142" s="1"/>
      <c r="AI142" s="1"/>
      <c r="AJ142" s="1"/>
      <c r="AK142" s="1"/>
      <c r="AL142" s="1"/>
      <c r="AM142" s="1"/>
      <c r="AN142" s="14"/>
    </row>
    <row r="143" spans="7:40">
      <c r="G143" s="14"/>
      <c r="H143" s="14"/>
      <c r="I143" s="14"/>
      <c r="J143" s="76"/>
      <c r="K143" s="159"/>
      <c r="L143" s="76"/>
      <c r="O143" s="3"/>
      <c r="P143" s="3"/>
      <c r="Q143" s="3"/>
      <c r="R143" s="58"/>
      <c r="T143" s="58"/>
      <c r="U143" s="196"/>
      <c r="V143" s="16"/>
      <c r="W143" s="204"/>
      <c r="X143" s="16"/>
      <c r="Z143" s="3"/>
      <c r="AA143" s="1"/>
      <c r="AB143" s="16"/>
      <c r="AD143" s="16"/>
      <c r="AF143" s="16"/>
      <c r="AG143" s="1"/>
      <c r="AH143" s="1"/>
      <c r="AI143" s="1"/>
      <c r="AJ143" s="1"/>
      <c r="AK143" s="1"/>
      <c r="AL143" s="1"/>
      <c r="AM143" s="1"/>
      <c r="AN143" s="14"/>
    </row>
    <row r="144" spans="7:40">
      <c r="G144" s="14"/>
      <c r="H144" s="14"/>
      <c r="I144" s="14"/>
      <c r="J144" s="76"/>
      <c r="K144" s="159"/>
      <c r="L144" s="76"/>
      <c r="O144" s="3"/>
      <c r="P144" s="3"/>
      <c r="Q144" s="3"/>
      <c r="R144" s="58"/>
      <c r="T144" s="58"/>
      <c r="U144" s="196"/>
      <c r="V144" s="16"/>
      <c r="W144" s="204"/>
      <c r="X144" s="16"/>
      <c r="Z144" s="3"/>
      <c r="AA144" s="1"/>
      <c r="AB144" s="16"/>
      <c r="AD144" s="16"/>
      <c r="AF144" s="16"/>
      <c r="AG144" s="1"/>
      <c r="AH144" s="1"/>
      <c r="AI144" s="1"/>
      <c r="AJ144" s="1"/>
      <c r="AK144" s="1"/>
      <c r="AL144" s="1"/>
      <c r="AM144" s="1"/>
      <c r="AN144" s="14"/>
    </row>
    <row r="145" spans="7:40">
      <c r="G145" s="14"/>
      <c r="H145" s="14"/>
      <c r="I145" s="14"/>
      <c r="J145" s="76"/>
      <c r="K145" s="159"/>
      <c r="L145" s="76"/>
      <c r="O145" s="3"/>
      <c r="P145" s="3"/>
      <c r="Q145" s="3"/>
      <c r="R145" s="58"/>
      <c r="T145" s="58"/>
      <c r="U145" s="196"/>
      <c r="V145" s="16"/>
      <c r="W145" s="204"/>
      <c r="X145" s="16"/>
      <c r="Z145" s="3"/>
      <c r="AA145" s="1"/>
      <c r="AB145" s="16"/>
      <c r="AD145" s="16"/>
      <c r="AF145" s="16"/>
      <c r="AG145" s="1"/>
      <c r="AH145" s="1"/>
      <c r="AI145" s="1"/>
      <c r="AJ145" s="1"/>
      <c r="AK145" s="1"/>
      <c r="AL145" s="1"/>
      <c r="AM145" s="1"/>
      <c r="AN145" s="14"/>
    </row>
    <row r="146" spans="7:40">
      <c r="G146" s="14"/>
      <c r="H146" s="14"/>
      <c r="I146" s="14"/>
      <c r="J146" s="76"/>
      <c r="K146" s="159"/>
      <c r="L146" s="76"/>
      <c r="M146" s="159"/>
      <c r="N146" s="14"/>
      <c r="O146" s="14"/>
      <c r="P146" s="14"/>
      <c r="Q146" s="14"/>
      <c r="R146" s="159"/>
      <c r="S146" s="159"/>
      <c r="T146" s="159"/>
      <c r="U146" s="159"/>
      <c r="V146" s="76"/>
      <c r="W146" s="76"/>
      <c r="X146" s="76"/>
      <c r="Y146" s="159"/>
      <c r="Z146" s="14"/>
      <c r="AA146" s="14"/>
      <c r="AB146" s="76"/>
      <c r="AC146" s="76"/>
      <c r="AD146" s="76"/>
      <c r="AE146" s="159"/>
      <c r="AF146" s="76"/>
      <c r="AG146" s="14"/>
      <c r="AH146" s="14"/>
      <c r="AI146" s="14"/>
      <c r="AJ146" s="14"/>
      <c r="AK146" s="14"/>
      <c r="AL146" s="14"/>
      <c r="AM146" s="14"/>
      <c r="AN146" s="14"/>
    </row>
    <row r="147" spans="7:40">
      <c r="G147" s="14"/>
      <c r="H147" s="14"/>
      <c r="I147" s="14"/>
      <c r="J147" s="76"/>
      <c r="K147" s="159"/>
      <c r="L147" s="76"/>
      <c r="M147" s="159"/>
      <c r="N147" s="14"/>
      <c r="O147" s="14"/>
      <c r="P147" s="14"/>
      <c r="Q147" s="14"/>
      <c r="R147" s="159"/>
      <c r="S147" s="159"/>
      <c r="T147" s="159"/>
      <c r="U147" s="159"/>
      <c r="V147" s="76"/>
      <c r="W147" s="76"/>
      <c r="X147" s="76"/>
      <c r="Y147" s="159"/>
      <c r="Z147" s="14"/>
      <c r="AA147" s="14"/>
      <c r="AB147" s="76"/>
      <c r="AC147" s="76"/>
      <c r="AD147" s="76"/>
      <c r="AE147" s="159"/>
      <c r="AF147" s="76"/>
      <c r="AG147" s="14"/>
      <c r="AH147" s="14"/>
      <c r="AI147" s="14"/>
      <c r="AJ147" s="14"/>
      <c r="AK147" s="14"/>
      <c r="AL147" s="14"/>
      <c r="AM147" s="14"/>
      <c r="AN147" s="14"/>
    </row>
    <row r="148" spans="7:40">
      <c r="G148" s="14"/>
      <c r="H148" s="14"/>
      <c r="I148" s="14"/>
      <c r="J148" s="76"/>
      <c r="K148" s="159"/>
      <c r="L148" s="76"/>
      <c r="M148" s="159"/>
      <c r="N148" s="14"/>
      <c r="O148" s="14"/>
      <c r="P148" s="14"/>
      <c r="Q148" s="14"/>
      <c r="R148" s="159"/>
      <c r="S148" s="159"/>
      <c r="T148" s="159"/>
      <c r="U148" s="159"/>
      <c r="V148" s="76"/>
      <c r="W148" s="76"/>
      <c r="X148" s="76"/>
      <c r="Y148" s="159"/>
      <c r="Z148" s="14"/>
      <c r="AA148" s="14"/>
      <c r="AB148" s="76"/>
      <c r="AC148" s="76"/>
      <c r="AD148" s="76"/>
      <c r="AE148" s="159"/>
      <c r="AF148" s="76"/>
      <c r="AG148" s="14"/>
      <c r="AH148" s="14"/>
      <c r="AI148" s="14"/>
      <c r="AJ148" s="14"/>
      <c r="AK148" s="14"/>
      <c r="AL148" s="14"/>
      <c r="AM148" s="14"/>
      <c r="AN148" s="14"/>
    </row>
    <row r="149" spans="7:40">
      <c r="G149" s="14"/>
      <c r="H149" s="14"/>
      <c r="I149" s="14"/>
      <c r="J149" s="76"/>
      <c r="K149" s="159"/>
      <c r="L149" s="76"/>
      <c r="M149" s="159"/>
      <c r="N149" s="14"/>
      <c r="O149" s="14"/>
      <c r="P149" s="14"/>
      <c r="Q149" s="14"/>
      <c r="R149" s="159"/>
      <c r="S149" s="159"/>
      <c r="T149" s="159"/>
      <c r="U149" s="159"/>
      <c r="V149" s="76"/>
      <c r="W149" s="76"/>
      <c r="X149" s="76"/>
      <c r="Y149" s="159"/>
      <c r="Z149" s="14"/>
      <c r="AA149" s="14"/>
      <c r="AB149" s="76"/>
      <c r="AC149" s="76"/>
      <c r="AD149" s="76"/>
      <c r="AE149" s="159"/>
      <c r="AF149" s="76"/>
      <c r="AG149" s="14"/>
      <c r="AH149" s="14"/>
      <c r="AI149" s="14"/>
      <c r="AJ149" s="14"/>
      <c r="AK149" s="14"/>
      <c r="AL149" s="14"/>
      <c r="AM149" s="14"/>
      <c r="AN149" s="14"/>
    </row>
    <row r="150" spans="7:40">
      <c r="G150" s="14"/>
      <c r="H150" s="14"/>
      <c r="I150" s="14"/>
      <c r="J150" s="76"/>
      <c r="K150" s="159"/>
      <c r="L150" s="76"/>
      <c r="M150" s="159"/>
      <c r="N150" s="14"/>
      <c r="O150" s="14"/>
      <c r="P150" s="14"/>
      <c r="Q150" s="14"/>
      <c r="R150" s="159"/>
      <c r="S150" s="159"/>
      <c r="T150" s="159"/>
      <c r="U150" s="159"/>
      <c r="V150" s="76"/>
      <c r="W150" s="76"/>
      <c r="X150" s="76"/>
      <c r="Y150" s="159"/>
      <c r="Z150" s="14"/>
      <c r="AA150" s="14"/>
      <c r="AB150" s="76"/>
      <c r="AC150" s="76"/>
      <c r="AD150" s="76"/>
      <c r="AE150" s="159"/>
      <c r="AF150" s="76"/>
      <c r="AG150" s="14"/>
      <c r="AH150" s="14"/>
      <c r="AI150" s="14"/>
      <c r="AJ150" s="14"/>
      <c r="AK150" s="14"/>
      <c r="AL150" s="14"/>
      <c r="AM150" s="14"/>
      <c r="AN150" s="14"/>
    </row>
    <row r="151" spans="7:40">
      <c r="G151" s="14"/>
      <c r="H151" s="14"/>
      <c r="I151" s="14"/>
      <c r="J151" s="76"/>
      <c r="K151" s="159"/>
      <c r="L151" s="76"/>
      <c r="M151" s="159"/>
      <c r="N151" s="14"/>
      <c r="O151" s="14"/>
      <c r="P151" s="14"/>
      <c r="Q151" s="14"/>
      <c r="R151" s="159"/>
      <c r="S151" s="159"/>
      <c r="T151" s="159"/>
      <c r="U151" s="159"/>
      <c r="V151" s="76"/>
      <c r="W151" s="76"/>
      <c r="X151" s="76"/>
      <c r="Y151" s="159"/>
      <c r="Z151" s="14"/>
      <c r="AA151" s="14"/>
      <c r="AB151" s="76"/>
      <c r="AC151" s="76"/>
      <c r="AD151" s="76"/>
      <c r="AE151" s="159"/>
      <c r="AF151" s="76"/>
      <c r="AG151" s="14"/>
      <c r="AH151" s="14"/>
      <c r="AI151" s="14"/>
      <c r="AJ151" s="14"/>
      <c r="AK151" s="14"/>
      <c r="AL151" s="14"/>
      <c r="AM151" s="14"/>
      <c r="AN151" s="14"/>
    </row>
    <row r="152" spans="7:40">
      <c r="G152" s="14"/>
      <c r="H152" s="14"/>
      <c r="I152" s="14"/>
      <c r="J152" s="76"/>
      <c r="K152" s="159"/>
      <c r="L152" s="76"/>
      <c r="M152" s="159"/>
      <c r="N152" s="14"/>
      <c r="O152" s="14"/>
      <c r="P152" s="14"/>
      <c r="Q152" s="14"/>
      <c r="R152" s="159"/>
      <c r="S152" s="159"/>
      <c r="T152" s="159"/>
      <c r="U152" s="159"/>
      <c r="V152" s="76"/>
      <c r="W152" s="76"/>
      <c r="X152" s="76"/>
      <c r="Y152" s="159"/>
      <c r="Z152" s="14"/>
      <c r="AA152" s="14"/>
      <c r="AB152" s="76"/>
      <c r="AC152" s="76"/>
      <c r="AD152" s="76"/>
      <c r="AE152" s="159"/>
      <c r="AF152" s="76"/>
      <c r="AG152" s="14"/>
      <c r="AH152" s="14"/>
      <c r="AI152" s="14"/>
      <c r="AJ152" s="14"/>
      <c r="AK152" s="14"/>
      <c r="AL152" s="14"/>
      <c r="AM152" s="14"/>
      <c r="AN152" s="14"/>
    </row>
    <row r="153" spans="7:40">
      <c r="G153" s="14"/>
      <c r="H153" s="14"/>
      <c r="I153" s="14"/>
      <c r="J153" s="76"/>
      <c r="K153" s="159"/>
      <c r="L153" s="76"/>
      <c r="M153" s="159"/>
      <c r="N153" s="14"/>
      <c r="O153" s="14"/>
      <c r="P153" s="14"/>
      <c r="Q153" s="14"/>
      <c r="R153" s="159"/>
      <c r="S153" s="159"/>
      <c r="T153" s="159"/>
      <c r="U153" s="159"/>
      <c r="V153" s="76"/>
      <c r="W153" s="76"/>
      <c r="X153" s="76"/>
      <c r="Y153" s="159"/>
      <c r="Z153" s="14"/>
      <c r="AA153" s="14"/>
      <c r="AB153" s="76"/>
      <c r="AC153" s="76"/>
      <c r="AD153" s="76"/>
      <c r="AE153" s="159"/>
      <c r="AF153" s="76"/>
      <c r="AG153" s="14"/>
      <c r="AH153" s="14"/>
      <c r="AI153" s="14"/>
      <c r="AJ153" s="14"/>
      <c r="AK153" s="14"/>
      <c r="AL153" s="14"/>
      <c r="AM153" s="14"/>
      <c r="AN153" s="14"/>
    </row>
    <row r="154" spans="7:40">
      <c r="G154" s="14"/>
      <c r="H154" s="14"/>
      <c r="I154" s="14"/>
      <c r="J154" s="76"/>
      <c r="K154" s="159"/>
      <c r="L154" s="76"/>
      <c r="M154" s="159"/>
      <c r="N154" s="14"/>
      <c r="O154" s="14"/>
      <c r="P154" s="14"/>
      <c r="Q154" s="14"/>
      <c r="R154" s="159"/>
      <c r="S154" s="159"/>
      <c r="T154" s="159"/>
      <c r="U154" s="159"/>
      <c r="V154" s="76"/>
      <c r="W154" s="76"/>
      <c r="X154" s="76"/>
      <c r="Y154" s="159"/>
      <c r="Z154" s="14"/>
      <c r="AA154" s="14"/>
      <c r="AB154" s="76"/>
      <c r="AC154" s="76"/>
      <c r="AD154" s="76"/>
      <c r="AE154" s="159"/>
      <c r="AF154" s="76"/>
      <c r="AG154" s="14"/>
      <c r="AH154" s="14"/>
      <c r="AI154" s="14"/>
      <c r="AJ154" s="14"/>
      <c r="AK154" s="14"/>
      <c r="AL154" s="14"/>
      <c r="AM154" s="14"/>
      <c r="AN154" s="14"/>
    </row>
    <row r="155" spans="7:40">
      <c r="G155" s="14"/>
      <c r="H155" s="14"/>
      <c r="I155" s="14"/>
      <c r="J155" s="76"/>
      <c r="K155" s="159"/>
      <c r="L155" s="76"/>
      <c r="M155" s="159"/>
      <c r="N155" s="14"/>
      <c r="O155" s="14"/>
      <c r="P155" s="14"/>
      <c r="Q155" s="14"/>
      <c r="R155" s="159"/>
      <c r="S155" s="159"/>
      <c r="T155" s="159"/>
      <c r="U155" s="159"/>
      <c r="V155" s="76"/>
      <c r="W155" s="76"/>
      <c r="X155" s="76"/>
      <c r="Y155" s="159"/>
      <c r="Z155" s="14"/>
      <c r="AA155" s="14"/>
      <c r="AB155" s="76"/>
      <c r="AC155" s="76"/>
      <c r="AD155" s="76"/>
      <c r="AE155" s="159"/>
      <c r="AF155" s="76"/>
      <c r="AG155" s="14"/>
      <c r="AH155" s="14"/>
      <c r="AI155" s="14"/>
      <c r="AJ155" s="14"/>
      <c r="AK155" s="14"/>
      <c r="AL155" s="14"/>
      <c r="AM155" s="14"/>
      <c r="AN155" s="14"/>
    </row>
    <row r="156" spans="7:40">
      <c r="G156" s="14"/>
      <c r="H156" s="14"/>
      <c r="I156" s="14"/>
      <c r="J156" s="76"/>
      <c r="K156" s="159"/>
      <c r="L156" s="76"/>
      <c r="M156" s="159"/>
      <c r="N156" s="14"/>
      <c r="O156" s="14"/>
      <c r="P156" s="14"/>
      <c r="Q156" s="14"/>
      <c r="R156" s="159"/>
      <c r="S156" s="159"/>
      <c r="T156" s="159"/>
      <c r="U156" s="159"/>
      <c r="V156" s="76"/>
      <c r="W156" s="76"/>
      <c r="X156" s="76"/>
      <c r="Y156" s="159"/>
      <c r="Z156" s="14"/>
      <c r="AA156" s="14"/>
      <c r="AB156" s="76"/>
      <c r="AC156" s="76"/>
      <c r="AD156" s="76"/>
      <c r="AE156" s="159"/>
      <c r="AF156" s="76"/>
      <c r="AG156" s="14"/>
      <c r="AH156" s="14"/>
      <c r="AI156" s="14"/>
      <c r="AJ156" s="14"/>
      <c r="AK156" s="14"/>
      <c r="AL156" s="14"/>
      <c r="AM156" s="14"/>
      <c r="AN156" s="14"/>
    </row>
    <row r="157" spans="7:40">
      <c r="G157" s="14"/>
      <c r="H157" s="14"/>
      <c r="I157" s="14"/>
      <c r="J157" s="76"/>
      <c r="K157" s="159"/>
      <c r="L157" s="76"/>
      <c r="M157" s="159"/>
      <c r="N157" s="14"/>
      <c r="O157" s="14"/>
      <c r="P157" s="14"/>
      <c r="Q157" s="14"/>
      <c r="R157" s="159"/>
      <c r="S157" s="159"/>
      <c r="T157" s="159"/>
      <c r="U157" s="159"/>
      <c r="V157" s="76"/>
      <c r="W157" s="76"/>
      <c r="X157" s="76"/>
      <c r="Y157" s="159"/>
      <c r="Z157" s="14"/>
      <c r="AA157" s="14"/>
      <c r="AB157" s="76"/>
      <c r="AC157" s="76"/>
      <c r="AD157" s="76"/>
      <c r="AE157" s="159"/>
      <c r="AF157" s="76"/>
      <c r="AG157" s="14"/>
      <c r="AH157" s="14"/>
      <c r="AI157" s="14"/>
      <c r="AJ157" s="14"/>
      <c r="AK157" s="14"/>
      <c r="AL157" s="14"/>
      <c r="AM157" s="14"/>
      <c r="AN157" s="14"/>
    </row>
    <row r="158" spans="7:40">
      <c r="G158" s="14"/>
      <c r="H158" s="14"/>
      <c r="I158" s="14"/>
      <c r="J158" s="76"/>
      <c r="K158" s="159"/>
      <c r="L158" s="76"/>
      <c r="M158" s="159"/>
      <c r="N158" s="14"/>
      <c r="O158" s="14"/>
      <c r="P158" s="14"/>
      <c r="Q158" s="14"/>
      <c r="R158" s="159"/>
      <c r="S158" s="159"/>
      <c r="T158" s="159"/>
      <c r="U158" s="159"/>
      <c r="V158" s="76"/>
      <c r="W158" s="76"/>
      <c r="X158" s="76"/>
      <c r="Y158" s="159"/>
      <c r="Z158" s="14"/>
      <c r="AA158" s="14"/>
      <c r="AB158" s="76"/>
      <c r="AC158" s="76"/>
      <c r="AD158" s="76"/>
      <c r="AE158" s="159"/>
      <c r="AF158" s="76"/>
      <c r="AG158" s="14"/>
      <c r="AH158" s="14"/>
      <c r="AI158" s="14"/>
      <c r="AJ158" s="14"/>
      <c r="AK158" s="14"/>
      <c r="AL158" s="14"/>
      <c r="AM158" s="14"/>
      <c r="AN158" s="14"/>
    </row>
    <row r="159" spans="7:40">
      <c r="G159" s="14"/>
      <c r="H159" s="14"/>
      <c r="I159" s="14"/>
      <c r="J159" s="76"/>
      <c r="K159" s="159"/>
      <c r="L159" s="76"/>
      <c r="M159" s="159"/>
      <c r="N159" s="14"/>
      <c r="O159" s="14"/>
      <c r="P159" s="14"/>
      <c r="Q159" s="14"/>
      <c r="R159" s="159"/>
      <c r="S159" s="159"/>
      <c r="T159" s="159"/>
      <c r="U159" s="159"/>
      <c r="V159" s="76"/>
      <c r="W159" s="76"/>
      <c r="X159" s="76"/>
      <c r="Y159" s="159"/>
      <c r="Z159" s="14"/>
      <c r="AA159" s="14"/>
      <c r="AB159" s="76"/>
      <c r="AC159" s="76"/>
      <c r="AD159" s="76"/>
      <c r="AE159" s="159"/>
      <c r="AF159" s="76"/>
      <c r="AG159" s="14"/>
      <c r="AH159" s="14"/>
      <c r="AI159" s="14"/>
      <c r="AJ159" s="14"/>
      <c r="AK159" s="14"/>
      <c r="AL159" s="14"/>
      <c r="AM159" s="14"/>
      <c r="AN159" s="14"/>
    </row>
    <row r="160" spans="7:40">
      <c r="G160" s="14"/>
      <c r="H160" s="14"/>
      <c r="I160" s="14"/>
      <c r="J160" s="76"/>
      <c r="K160" s="159"/>
      <c r="L160" s="76"/>
      <c r="M160" s="159"/>
      <c r="N160" s="14"/>
      <c r="O160" s="14"/>
      <c r="P160" s="14"/>
      <c r="Q160" s="14"/>
      <c r="R160" s="159"/>
      <c r="S160" s="159"/>
      <c r="T160" s="159"/>
      <c r="U160" s="159"/>
      <c r="V160" s="76"/>
      <c r="W160" s="76"/>
      <c r="X160" s="76"/>
      <c r="Y160" s="159"/>
      <c r="Z160" s="14"/>
      <c r="AA160" s="14"/>
      <c r="AB160" s="76"/>
      <c r="AC160" s="76"/>
      <c r="AD160" s="76"/>
      <c r="AE160" s="159"/>
      <c r="AF160" s="76"/>
      <c r="AG160" s="14"/>
      <c r="AH160" s="14"/>
      <c r="AI160" s="14"/>
      <c r="AJ160" s="14"/>
      <c r="AK160" s="14"/>
      <c r="AL160" s="14"/>
      <c r="AM160" s="14"/>
      <c r="AN160" s="14"/>
    </row>
    <row r="161" spans="7:40">
      <c r="G161" s="14"/>
      <c r="H161" s="14"/>
      <c r="I161" s="14"/>
      <c r="J161" s="76"/>
      <c r="K161" s="159"/>
      <c r="L161" s="76"/>
      <c r="M161" s="159"/>
      <c r="N161" s="14"/>
      <c r="O161" s="14"/>
      <c r="P161" s="14"/>
      <c r="Q161" s="14"/>
      <c r="R161" s="159"/>
      <c r="S161" s="159"/>
      <c r="T161" s="159"/>
      <c r="U161" s="159"/>
      <c r="V161" s="76"/>
      <c r="W161" s="76"/>
      <c r="X161" s="76"/>
      <c r="Y161" s="159"/>
      <c r="Z161" s="14"/>
      <c r="AA161" s="14"/>
      <c r="AB161" s="76"/>
      <c r="AC161" s="76"/>
      <c r="AD161" s="76"/>
      <c r="AE161" s="159"/>
      <c r="AF161" s="76"/>
      <c r="AG161" s="14"/>
      <c r="AH161" s="14"/>
      <c r="AI161" s="14"/>
      <c r="AJ161" s="14"/>
      <c r="AK161" s="14"/>
      <c r="AL161" s="14"/>
      <c r="AM161" s="14"/>
      <c r="AN161" s="14"/>
    </row>
    <row r="162" spans="7:40">
      <c r="G162" s="14"/>
      <c r="H162" s="14"/>
      <c r="I162" s="14"/>
      <c r="J162" s="76"/>
      <c r="K162" s="159"/>
      <c r="L162" s="76"/>
      <c r="M162" s="159"/>
      <c r="N162" s="14"/>
      <c r="O162" s="14"/>
      <c r="P162" s="14"/>
      <c r="Q162" s="14"/>
      <c r="R162" s="159"/>
      <c r="S162" s="159"/>
      <c r="T162" s="159"/>
      <c r="U162" s="159"/>
      <c r="V162" s="76"/>
      <c r="W162" s="76"/>
      <c r="X162" s="76"/>
      <c r="Y162" s="159"/>
      <c r="Z162" s="14"/>
      <c r="AA162" s="14"/>
      <c r="AB162" s="76"/>
      <c r="AC162" s="76"/>
      <c r="AD162" s="76"/>
      <c r="AE162" s="159"/>
      <c r="AF162" s="76"/>
      <c r="AG162" s="14"/>
      <c r="AH162" s="14"/>
      <c r="AI162" s="14"/>
      <c r="AJ162" s="14"/>
      <c r="AK162" s="14"/>
      <c r="AL162" s="14"/>
      <c r="AM162" s="14"/>
      <c r="AN162" s="14"/>
    </row>
    <row r="163" spans="7:40">
      <c r="G163" s="14"/>
      <c r="H163" s="14"/>
      <c r="I163" s="14"/>
      <c r="J163" s="76"/>
      <c r="K163" s="159"/>
      <c r="L163" s="76"/>
      <c r="M163" s="159"/>
      <c r="N163" s="14"/>
      <c r="O163" s="14"/>
      <c r="P163" s="14"/>
      <c r="Q163" s="14"/>
      <c r="R163" s="159"/>
      <c r="S163" s="159"/>
      <c r="T163" s="159"/>
      <c r="U163" s="159"/>
      <c r="V163" s="76"/>
      <c r="W163" s="76"/>
      <c r="X163" s="76"/>
      <c r="Y163" s="159"/>
      <c r="Z163" s="14"/>
      <c r="AA163" s="14"/>
      <c r="AB163" s="76"/>
      <c r="AC163" s="76"/>
      <c r="AD163" s="76"/>
      <c r="AE163" s="159"/>
      <c r="AF163" s="76"/>
      <c r="AG163" s="14"/>
      <c r="AH163" s="14"/>
      <c r="AI163" s="14"/>
      <c r="AJ163" s="14"/>
      <c r="AK163" s="14"/>
      <c r="AL163" s="14"/>
      <c r="AM163" s="14"/>
      <c r="AN163" s="14"/>
    </row>
    <row r="164" spans="7:40">
      <c r="G164" s="14"/>
      <c r="H164" s="14"/>
      <c r="I164" s="14"/>
      <c r="J164" s="76"/>
      <c r="K164" s="159"/>
      <c r="L164" s="76"/>
      <c r="M164" s="159"/>
      <c r="N164" s="14"/>
      <c r="O164" s="14"/>
      <c r="P164" s="14"/>
      <c r="Q164" s="14"/>
      <c r="R164" s="159"/>
      <c r="S164" s="159"/>
      <c r="T164" s="159"/>
      <c r="U164" s="159"/>
      <c r="V164" s="76"/>
      <c r="W164" s="76"/>
      <c r="X164" s="76"/>
      <c r="Y164" s="159"/>
      <c r="Z164" s="14"/>
      <c r="AA164" s="14"/>
      <c r="AB164" s="76"/>
      <c r="AC164" s="76"/>
      <c r="AD164" s="76"/>
      <c r="AE164" s="159"/>
      <c r="AF164" s="76"/>
      <c r="AG164" s="14"/>
      <c r="AH164" s="14"/>
      <c r="AI164" s="14"/>
      <c r="AJ164" s="14"/>
      <c r="AK164" s="14"/>
      <c r="AL164" s="14"/>
      <c r="AM164" s="14"/>
      <c r="AN164" s="14"/>
    </row>
    <row r="165" spans="7:40">
      <c r="G165" s="14"/>
      <c r="H165" s="14"/>
      <c r="I165" s="14"/>
      <c r="J165" s="76"/>
      <c r="K165" s="159"/>
      <c r="L165" s="76"/>
      <c r="M165" s="159"/>
      <c r="N165" s="14"/>
      <c r="O165" s="14"/>
      <c r="P165" s="14"/>
      <c r="Q165" s="14"/>
      <c r="R165" s="159"/>
      <c r="S165" s="159"/>
      <c r="T165" s="159"/>
      <c r="U165" s="159"/>
      <c r="V165" s="76"/>
      <c r="W165" s="76"/>
      <c r="X165" s="76"/>
      <c r="Y165" s="159"/>
      <c r="Z165" s="14"/>
      <c r="AA165" s="14"/>
      <c r="AB165" s="76"/>
      <c r="AC165" s="76"/>
      <c r="AD165" s="76"/>
      <c r="AE165" s="159"/>
      <c r="AF165" s="76"/>
      <c r="AG165" s="14"/>
      <c r="AH165" s="14"/>
      <c r="AI165" s="14"/>
      <c r="AJ165" s="14"/>
      <c r="AK165" s="14"/>
      <c r="AL165" s="14"/>
      <c r="AM165" s="14"/>
      <c r="AN165" s="14"/>
    </row>
    <row r="166" spans="7:40">
      <c r="G166" s="14"/>
      <c r="H166" s="14"/>
      <c r="I166" s="14"/>
      <c r="J166" s="76"/>
      <c r="K166" s="159"/>
      <c r="L166" s="76"/>
      <c r="M166" s="159"/>
      <c r="N166" s="14"/>
      <c r="O166" s="14"/>
      <c r="P166" s="14"/>
      <c r="Q166" s="14"/>
      <c r="R166" s="159"/>
      <c r="S166" s="159"/>
      <c r="T166" s="159"/>
      <c r="U166" s="159"/>
      <c r="V166" s="76"/>
      <c r="W166" s="76"/>
      <c r="X166" s="76"/>
      <c r="Y166" s="159"/>
      <c r="Z166" s="14"/>
      <c r="AA166" s="14"/>
      <c r="AB166" s="76"/>
      <c r="AC166" s="76"/>
      <c r="AD166" s="76"/>
      <c r="AE166" s="159"/>
      <c r="AF166" s="76"/>
      <c r="AG166" s="14"/>
      <c r="AH166" s="14"/>
      <c r="AI166" s="14"/>
      <c r="AJ166" s="14"/>
      <c r="AK166" s="14"/>
      <c r="AL166" s="14"/>
      <c r="AM166" s="14"/>
      <c r="AN166" s="14"/>
    </row>
    <row r="167" spans="7:40">
      <c r="G167" s="14"/>
      <c r="H167" s="14"/>
      <c r="I167" s="14"/>
      <c r="J167" s="76"/>
      <c r="K167" s="159"/>
      <c r="L167" s="76"/>
      <c r="M167" s="159"/>
      <c r="N167" s="14"/>
      <c r="O167" s="14"/>
      <c r="P167" s="14"/>
      <c r="Q167" s="14"/>
      <c r="R167" s="159"/>
      <c r="S167" s="159"/>
      <c r="T167" s="159"/>
      <c r="U167" s="159"/>
      <c r="V167" s="76"/>
      <c r="W167" s="76"/>
      <c r="X167" s="76"/>
      <c r="Y167" s="159"/>
      <c r="Z167" s="14"/>
      <c r="AA167" s="14"/>
      <c r="AB167" s="76"/>
      <c r="AC167" s="76"/>
      <c r="AD167" s="76"/>
      <c r="AE167" s="159"/>
      <c r="AF167" s="76"/>
      <c r="AG167" s="14"/>
      <c r="AH167" s="14"/>
      <c r="AI167" s="14"/>
      <c r="AJ167" s="14"/>
      <c r="AK167" s="14"/>
      <c r="AL167" s="14"/>
      <c r="AM167" s="14"/>
      <c r="AN167" s="14"/>
    </row>
    <row r="168" spans="7:40">
      <c r="G168" s="14"/>
      <c r="H168" s="14"/>
      <c r="I168" s="14"/>
      <c r="J168" s="76"/>
      <c r="K168" s="159"/>
      <c r="L168" s="76"/>
      <c r="M168" s="159"/>
      <c r="N168" s="14"/>
      <c r="O168" s="14"/>
      <c r="P168" s="14"/>
      <c r="Q168" s="14"/>
      <c r="R168" s="159"/>
      <c r="S168" s="159"/>
      <c r="T168" s="159"/>
      <c r="U168" s="159"/>
      <c r="V168" s="76"/>
      <c r="W168" s="76"/>
      <c r="X168" s="76"/>
      <c r="Y168" s="159"/>
      <c r="Z168" s="14"/>
      <c r="AA168" s="14"/>
      <c r="AB168" s="76"/>
      <c r="AC168" s="76"/>
      <c r="AD168" s="76"/>
      <c r="AE168" s="159"/>
      <c r="AF168" s="76"/>
      <c r="AG168" s="14"/>
      <c r="AH168" s="14"/>
      <c r="AI168" s="14"/>
      <c r="AJ168" s="14"/>
      <c r="AK168" s="14"/>
      <c r="AL168" s="14"/>
      <c r="AM168" s="14"/>
      <c r="AN168" s="14"/>
    </row>
    <row r="169" spans="7:40">
      <c r="G169" s="14"/>
      <c r="H169" s="14"/>
      <c r="I169" s="14"/>
      <c r="J169" s="76"/>
      <c r="K169" s="159"/>
      <c r="L169" s="76"/>
      <c r="M169" s="159"/>
      <c r="N169" s="14"/>
      <c r="O169" s="14"/>
      <c r="P169" s="14"/>
      <c r="Q169" s="14"/>
      <c r="R169" s="159"/>
      <c r="S169" s="159"/>
      <c r="T169" s="159"/>
      <c r="U169" s="159"/>
      <c r="V169" s="76"/>
      <c r="W169" s="76"/>
      <c r="X169" s="76"/>
      <c r="Y169" s="159"/>
      <c r="Z169" s="14"/>
      <c r="AA169" s="14"/>
      <c r="AB169" s="76"/>
      <c r="AC169" s="76"/>
      <c r="AD169" s="76"/>
      <c r="AE169" s="159"/>
      <c r="AF169" s="76"/>
      <c r="AG169" s="14"/>
      <c r="AH169" s="14"/>
      <c r="AI169" s="14"/>
      <c r="AJ169" s="14"/>
      <c r="AK169" s="14"/>
      <c r="AL169" s="14"/>
      <c r="AM169" s="14"/>
      <c r="AN169" s="14"/>
    </row>
    <row r="170" spans="7:40">
      <c r="G170" s="14"/>
      <c r="H170" s="14"/>
      <c r="I170" s="14"/>
      <c r="J170" s="76"/>
      <c r="K170" s="159"/>
      <c r="L170" s="76"/>
      <c r="M170" s="159"/>
      <c r="N170" s="14"/>
      <c r="O170" s="14"/>
      <c r="P170" s="14"/>
      <c r="Q170" s="14"/>
      <c r="R170" s="159"/>
      <c r="S170" s="159"/>
      <c r="T170" s="159"/>
      <c r="U170" s="159"/>
      <c r="V170" s="76"/>
      <c r="W170" s="76"/>
      <c r="X170" s="76"/>
      <c r="Y170" s="159"/>
      <c r="Z170" s="14"/>
      <c r="AA170" s="14"/>
      <c r="AB170" s="76"/>
      <c r="AC170" s="76"/>
      <c r="AD170" s="76"/>
      <c r="AE170" s="159"/>
      <c r="AF170" s="76"/>
      <c r="AG170" s="14"/>
      <c r="AH170" s="14"/>
      <c r="AI170" s="14"/>
      <c r="AJ170" s="14"/>
      <c r="AK170" s="14"/>
      <c r="AL170" s="14"/>
      <c r="AM170" s="14"/>
      <c r="AN170" s="14"/>
    </row>
    <row r="171" spans="7:40">
      <c r="G171" s="14"/>
      <c r="H171" s="14"/>
      <c r="I171" s="14"/>
      <c r="J171" s="76"/>
      <c r="K171" s="159"/>
      <c r="L171" s="76"/>
      <c r="M171" s="159"/>
      <c r="N171" s="14"/>
      <c r="O171" s="14"/>
      <c r="P171" s="14"/>
      <c r="Q171" s="14"/>
      <c r="R171" s="159"/>
      <c r="S171" s="159"/>
      <c r="T171" s="159"/>
      <c r="U171" s="159"/>
      <c r="V171" s="76"/>
      <c r="W171" s="76"/>
      <c r="X171" s="76"/>
      <c r="Y171" s="159"/>
      <c r="Z171" s="14"/>
      <c r="AA171" s="14"/>
      <c r="AB171" s="76"/>
      <c r="AC171" s="76"/>
      <c r="AD171" s="76"/>
      <c r="AE171" s="159"/>
      <c r="AF171" s="76"/>
      <c r="AG171" s="14"/>
      <c r="AH171" s="14"/>
      <c r="AI171" s="14"/>
      <c r="AJ171" s="14"/>
      <c r="AK171" s="14"/>
      <c r="AL171" s="14"/>
      <c r="AM171" s="14"/>
      <c r="AN171" s="14"/>
    </row>
    <row r="172" spans="7:40">
      <c r="G172" s="14"/>
      <c r="H172" s="14"/>
      <c r="I172" s="14"/>
      <c r="J172" s="76"/>
      <c r="K172" s="159"/>
      <c r="L172" s="76"/>
      <c r="M172" s="159"/>
      <c r="N172" s="14"/>
      <c r="O172" s="14"/>
      <c r="P172" s="14"/>
      <c r="Q172" s="14"/>
      <c r="R172" s="159"/>
      <c r="S172" s="159"/>
      <c r="T172" s="159"/>
      <c r="U172" s="159"/>
      <c r="V172" s="76"/>
      <c r="W172" s="76"/>
      <c r="X172" s="76"/>
      <c r="Y172" s="159"/>
      <c r="Z172" s="14"/>
      <c r="AA172" s="14"/>
      <c r="AB172" s="76"/>
      <c r="AC172" s="76"/>
      <c r="AD172" s="76"/>
      <c r="AE172" s="159"/>
      <c r="AF172" s="76"/>
      <c r="AG172" s="14"/>
      <c r="AH172" s="14"/>
      <c r="AI172" s="14"/>
      <c r="AJ172" s="14"/>
      <c r="AK172" s="14"/>
      <c r="AL172" s="14"/>
      <c r="AM172" s="14"/>
      <c r="AN172" s="14"/>
    </row>
    <row r="173" spans="7:40">
      <c r="G173" s="14"/>
      <c r="H173" s="14"/>
      <c r="I173" s="14"/>
      <c r="J173" s="76"/>
      <c r="K173" s="159"/>
      <c r="L173" s="76"/>
      <c r="M173" s="159"/>
      <c r="N173" s="14"/>
      <c r="O173" s="14"/>
      <c r="P173" s="14"/>
      <c r="Q173" s="14"/>
      <c r="R173" s="159"/>
      <c r="S173" s="159"/>
      <c r="T173" s="159"/>
      <c r="U173" s="159"/>
      <c r="V173" s="76"/>
      <c r="W173" s="76"/>
      <c r="X173" s="76"/>
      <c r="Y173" s="159"/>
      <c r="Z173" s="14"/>
      <c r="AA173" s="14"/>
      <c r="AB173" s="76"/>
      <c r="AC173" s="76"/>
      <c r="AD173" s="76"/>
      <c r="AE173" s="159"/>
      <c r="AF173" s="76"/>
      <c r="AG173" s="14"/>
      <c r="AH173" s="14"/>
      <c r="AI173" s="14"/>
      <c r="AJ173" s="14"/>
      <c r="AK173" s="14"/>
      <c r="AL173" s="14"/>
      <c r="AM173" s="14"/>
      <c r="AN173" s="14"/>
    </row>
    <row r="174" spans="7:40">
      <c r="G174" s="14"/>
      <c r="H174" s="14"/>
      <c r="I174" s="14"/>
      <c r="J174" s="76"/>
      <c r="K174" s="159"/>
      <c r="L174" s="76"/>
      <c r="M174" s="159"/>
      <c r="N174" s="14"/>
      <c r="O174" s="14"/>
      <c r="P174" s="14"/>
      <c r="Q174" s="14"/>
      <c r="R174" s="159"/>
      <c r="S174" s="159"/>
      <c r="T174" s="159"/>
      <c r="U174" s="159"/>
      <c r="V174" s="76"/>
      <c r="W174" s="76"/>
      <c r="X174" s="76"/>
      <c r="Y174" s="159"/>
      <c r="Z174" s="14"/>
      <c r="AA174" s="14"/>
      <c r="AB174" s="76"/>
      <c r="AC174" s="76"/>
      <c r="AD174" s="76"/>
      <c r="AE174" s="159"/>
      <c r="AF174" s="76"/>
      <c r="AG174" s="14"/>
      <c r="AH174" s="14"/>
      <c r="AI174" s="14"/>
      <c r="AJ174" s="14"/>
      <c r="AK174" s="14"/>
      <c r="AL174" s="14"/>
      <c r="AM174" s="14"/>
      <c r="AN174" s="14"/>
    </row>
    <row r="175" spans="7:40">
      <c r="G175" s="14"/>
      <c r="H175" s="14"/>
      <c r="I175" s="14"/>
      <c r="J175" s="76"/>
      <c r="K175" s="159"/>
      <c r="L175" s="76"/>
      <c r="M175" s="159"/>
      <c r="N175" s="14"/>
      <c r="O175" s="14"/>
      <c r="P175" s="14"/>
      <c r="Q175" s="14"/>
      <c r="R175" s="159"/>
      <c r="S175" s="159"/>
      <c r="T175" s="159"/>
      <c r="U175" s="159"/>
      <c r="V175" s="76"/>
      <c r="W175" s="76"/>
      <c r="X175" s="76"/>
      <c r="Y175" s="159"/>
      <c r="Z175" s="14"/>
      <c r="AA175" s="14"/>
      <c r="AB175" s="76"/>
      <c r="AC175" s="76"/>
      <c r="AD175" s="76"/>
      <c r="AE175" s="159"/>
      <c r="AF175" s="76"/>
      <c r="AG175" s="14"/>
      <c r="AH175" s="14"/>
      <c r="AI175" s="14"/>
      <c r="AJ175" s="14"/>
      <c r="AK175" s="14"/>
      <c r="AL175" s="14"/>
      <c r="AM175" s="14"/>
      <c r="AN175" s="14"/>
    </row>
    <row r="176" spans="7:40">
      <c r="G176" s="14"/>
      <c r="H176" s="14"/>
      <c r="I176" s="14"/>
      <c r="J176" s="76"/>
      <c r="K176" s="159"/>
      <c r="L176" s="76"/>
      <c r="M176" s="159"/>
      <c r="N176" s="14"/>
      <c r="O176" s="14"/>
      <c r="P176" s="14"/>
      <c r="Q176" s="14"/>
      <c r="R176" s="159"/>
      <c r="S176" s="159"/>
      <c r="T176" s="159"/>
      <c r="U176" s="159"/>
      <c r="V176" s="76"/>
      <c r="W176" s="76"/>
      <c r="X176" s="76"/>
      <c r="Y176" s="159"/>
      <c r="Z176" s="14"/>
      <c r="AA176" s="14"/>
      <c r="AB176" s="76"/>
      <c r="AC176" s="76"/>
      <c r="AD176" s="76"/>
      <c r="AE176" s="159"/>
      <c r="AF176" s="76"/>
      <c r="AG176" s="14"/>
      <c r="AH176" s="14"/>
      <c r="AI176" s="14"/>
      <c r="AJ176" s="14"/>
      <c r="AK176" s="14"/>
      <c r="AL176" s="14"/>
      <c r="AM176" s="14"/>
      <c r="AN176" s="14"/>
    </row>
    <row r="177" spans="7:40">
      <c r="G177" s="14"/>
      <c r="H177" s="14"/>
      <c r="I177" s="14"/>
      <c r="J177" s="76"/>
      <c r="K177" s="159"/>
      <c r="L177" s="76"/>
      <c r="M177" s="159"/>
      <c r="N177" s="14"/>
      <c r="O177" s="14"/>
      <c r="P177" s="14"/>
      <c r="Q177" s="14"/>
      <c r="R177" s="159"/>
      <c r="S177" s="159"/>
      <c r="T177" s="159"/>
      <c r="U177" s="159"/>
      <c r="V177" s="76"/>
      <c r="W177" s="76"/>
      <c r="X177" s="76"/>
      <c r="Y177" s="159"/>
      <c r="Z177" s="14"/>
      <c r="AA177" s="14"/>
      <c r="AB177" s="76"/>
      <c r="AC177" s="76"/>
      <c r="AD177" s="76"/>
      <c r="AE177" s="159"/>
      <c r="AF177" s="76"/>
      <c r="AG177" s="14"/>
      <c r="AH177" s="14"/>
      <c r="AI177" s="14"/>
      <c r="AJ177" s="14"/>
      <c r="AK177" s="14"/>
      <c r="AL177" s="14"/>
      <c r="AM177" s="14"/>
      <c r="AN177" s="14"/>
    </row>
    <row r="178" spans="7:40">
      <c r="G178" s="14"/>
      <c r="H178" s="14"/>
      <c r="I178" s="14"/>
      <c r="J178" s="76"/>
      <c r="K178" s="159"/>
      <c r="L178" s="76"/>
      <c r="M178" s="159"/>
      <c r="N178" s="14"/>
      <c r="O178" s="14"/>
      <c r="P178" s="14"/>
      <c r="Q178" s="14"/>
      <c r="R178" s="159"/>
      <c r="S178" s="159"/>
      <c r="T178" s="159"/>
      <c r="U178" s="159"/>
      <c r="V178" s="76"/>
      <c r="W178" s="76"/>
      <c r="X178" s="76"/>
      <c r="Y178" s="159"/>
      <c r="Z178" s="14"/>
      <c r="AA178" s="14"/>
      <c r="AB178" s="76"/>
      <c r="AC178" s="76"/>
      <c r="AD178" s="76"/>
      <c r="AE178" s="159"/>
      <c r="AF178" s="76"/>
      <c r="AG178" s="14"/>
      <c r="AH178" s="14"/>
      <c r="AI178" s="14"/>
      <c r="AJ178" s="14"/>
      <c r="AK178" s="14"/>
      <c r="AL178" s="14"/>
      <c r="AM178" s="14"/>
      <c r="AN178" s="14"/>
    </row>
    <row r="179" spans="7:40">
      <c r="G179" s="14"/>
      <c r="H179" s="14"/>
      <c r="I179" s="14"/>
      <c r="J179" s="76"/>
      <c r="K179" s="159"/>
      <c r="L179" s="76"/>
      <c r="M179" s="159"/>
      <c r="N179" s="14"/>
      <c r="O179" s="14"/>
      <c r="P179" s="14"/>
      <c r="Q179" s="14"/>
      <c r="R179" s="159"/>
      <c r="S179" s="159"/>
      <c r="T179" s="159"/>
      <c r="U179" s="159"/>
      <c r="V179" s="76"/>
      <c r="W179" s="76"/>
      <c r="X179" s="76"/>
      <c r="Y179" s="159"/>
      <c r="Z179" s="14"/>
      <c r="AA179" s="14"/>
      <c r="AB179" s="76"/>
      <c r="AC179" s="76"/>
      <c r="AD179" s="76"/>
      <c r="AE179" s="159"/>
      <c r="AF179" s="76"/>
      <c r="AG179" s="14"/>
      <c r="AH179" s="14"/>
      <c r="AI179" s="14"/>
      <c r="AJ179" s="14"/>
      <c r="AK179" s="14"/>
      <c r="AL179" s="14"/>
      <c r="AM179" s="14"/>
      <c r="AN179" s="14"/>
    </row>
    <row r="180" spans="7:40">
      <c r="G180" s="14"/>
      <c r="H180" s="14"/>
      <c r="I180" s="14"/>
      <c r="J180" s="76"/>
      <c r="K180" s="159"/>
      <c r="L180" s="76"/>
      <c r="M180" s="159"/>
      <c r="N180" s="14"/>
      <c r="O180" s="14"/>
      <c r="P180" s="14"/>
      <c r="Q180" s="14"/>
      <c r="R180" s="159"/>
      <c r="S180" s="159"/>
      <c r="T180" s="159"/>
      <c r="U180" s="159"/>
      <c r="V180" s="76"/>
      <c r="W180" s="76"/>
      <c r="X180" s="76"/>
      <c r="Y180" s="159"/>
      <c r="Z180" s="14"/>
      <c r="AA180" s="14"/>
      <c r="AB180" s="76"/>
      <c r="AC180" s="76"/>
      <c r="AD180" s="76"/>
      <c r="AE180" s="159"/>
      <c r="AF180" s="76"/>
      <c r="AG180" s="14"/>
      <c r="AH180" s="14"/>
      <c r="AI180" s="14"/>
      <c r="AJ180" s="14"/>
      <c r="AK180" s="14"/>
      <c r="AL180" s="14"/>
      <c r="AM180" s="14"/>
      <c r="AN180" s="14"/>
    </row>
    <row r="181" spans="7:40">
      <c r="G181" s="14"/>
      <c r="H181" s="14"/>
      <c r="I181" s="14"/>
      <c r="J181" s="76"/>
      <c r="K181" s="159"/>
      <c r="L181" s="76"/>
      <c r="M181" s="159"/>
      <c r="N181" s="14"/>
      <c r="O181" s="14"/>
      <c r="P181" s="14"/>
      <c r="Q181" s="14"/>
      <c r="R181" s="159"/>
      <c r="S181" s="159"/>
      <c r="T181" s="159"/>
      <c r="U181" s="159"/>
      <c r="V181" s="76"/>
      <c r="W181" s="76"/>
      <c r="X181" s="76"/>
      <c r="Y181" s="159"/>
      <c r="Z181" s="14"/>
      <c r="AA181" s="14"/>
      <c r="AB181" s="76"/>
      <c r="AC181" s="76"/>
      <c r="AD181" s="76"/>
      <c r="AE181" s="159"/>
      <c r="AF181" s="76"/>
      <c r="AG181" s="14"/>
      <c r="AH181" s="14"/>
      <c r="AI181" s="14"/>
      <c r="AJ181" s="14"/>
      <c r="AK181" s="14"/>
      <c r="AL181" s="14"/>
      <c r="AM181" s="14"/>
      <c r="AN181" s="14"/>
    </row>
    <row r="182" spans="7:40">
      <c r="G182" s="14"/>
      <c r="H182" s="14"/>
      <c r="I182" s="14"/>
      <c r="J182" s="76"/>
      <c r="K182" s="159"/>
      <c r="L182" s="76"/>
      <c r="M182" s="159"/>
      <c r="N182" s="14"/>
      <c r="O182" s="14"/>
      <c r="P182" s="14"/>
      <c r="Q182" s="14"/>
      <c r="R182" s="159"/>
      <c r="S182" s="159"/>
      <c r="T182" s="159"/>
      <c r="U182" s="159"/>
      <c r="V182" s="76"/>
      <c r="W182" s="76"/>
      <c r="X182" s="76"/>
      <c r="Y182" s="159"/>
      <c r="Z182" s="14"/>
      <c r="AA182" s="14"/>
      <c r="AB182" s="76"/>
      <c r="AC182" s="76"/>
      <c r="AD182" s="76"/>
      <c r="AE182" s="159"/>
      <c r="AF182" s="76"/>
      <c r="AG182" s="14"/>
      <c r="AH182" s="14"/>
      <c r="AI182" s="14"/>
      <c r="AJ182" s="14"/>
      <c r="AK182" s="14"/>
      <c r="AL182" s="14"/>
      <c r="AM182" s="14"/>
      <c r="AN182" s="14"/>
    </row>
    <row r="183" spans="7:40">
      <c r="G183" s="14"/>
      <c r="H183" s="14"/>
      <c r="I183" s="14"/>
      <c r="J183" s="76"/>
      <c r="K183" s="159"/>
      <c r="L183" s="76"/>
      <c r="M183" s="159"/>
      <c r="N183" s="14"/>
      <c r="O183" s="14"/>
      <c r="P183" s="14"/>
      <c r="Q183" s="14"/>
      <c r="R183" s="159"/>
      <c r="S183" s="159"/>
      <c r="T183" s="159"/>
      <c r="U183" s="159"/>
      <c r="V183" s="76"/>
      <c r="W183" s="76"/>
      <c r="X183" s="76"/>
      <c r="Y183" s="159"/>
      <c r="Z183" s="14"/>
      <c r="AA183" s="14"/>
      <c r="AB183" s="76"/>
      <c r="AC183" s="76"/>
      <c r="AD183" s="76"/>
      <c r="AE183" s="159"/>
      <c r="AF183" s="76"/>
      <c r="AG183" s="14"/>
      <c r="AH183" s="14"/>
      <c r="AI183" s="14"/>
      <c r="AJ183" s="14"/>
      <c r="AK183" s="14"/>
      <c r="AL183" s="14"/>
      <c r="AM183" s="14"/>
      <c r="AN183" s="14"/>
    </row>
    <row r="184" spans="7:40">
      <c r="G184" s="14"/>
      <c r="H184" s="14"/>
      <c r="I184" s="14"/>
      <c r="J184" s="76"/>
      <c r="K184" s="159"/>
      <c r="L184" s="76"/>
      <c r="M184" s="159"/>
      <c r="N184" s="14"/>
      <c r="O184" s="14"/>
      <c r="P184" s="14"/>
      <c r="Q184" s="14"/>
      <c r="R184" s="159"/>
      <c r="S184" s="159"/>
      <c r="T184" s="159"/>
      <c r="U184" s="159"/>
      <c r="V184" s="76"/>
      <c r="W184" s="76"/>
      <c r="X184" s="76"/>
      <c r="Y184" s="159"/>
      <c r="Z184" s="14"/>
      <c r="AA184" s="14"/>
      <c r="AB184" s="76"/>
      <c r="AC184" s="76"/>
      <c r="AD184" s="76"/>
      <c r="AE184" s="159"/>
      <c r="AF184" s="76"/>
      <c r="AG184" s="14"/>
      <c r="AH184" s="14"/>
      <c r="AI184" s="14"/>
      <c r="AJ184" s="14"/>
      <c r="AK184" s="14"/>
      <c r="AL184" s="14"/>
      <c r="AM184" s="14"/>
      <c r="AN184" s="14"/>
    </row>
    <row r="185" spans="7:40">
      <c r="G185" s="14"/>
      <c r="H185" s="14"/>
      <c r="I185" s="14"/>
      <c r="J185" s="76"/>
      <c r="K185" s="159"/>
      <c r="L185" s="76"/>
      <c r="M185" s="159"/>
      <c r="N185" s="14"/>
      <c r="O185" s="14"/>
      <c r="P185" s="14"/>
      <c r="Q185" s="14"/>
      <c r="R185" s="159"/>
      <c r="S185" s="159"/>
      <c r="T185" s="159"/>
      <c r="U185" s="159"/>
      <c r="V185" s="76"/>
      <c r="W185" s="76"/>
      <c r="X185" s="76"/>
      <c r="Y185" s="159"/>
      <c r="Z185" s="14"/>
      <c r="AA185" s="14"/>
      <c r="AB185" s="76"/>
      <c r="AC185" s="76"/>
      <c r="AD185" s="76"/>
      <c r="AE185" s="159"/>
      <c r="AF185" s="76"/>
      <c r="AG185" s="14"/>
      <c r="AH185" s="14"/>
      <c r="AI185" s="14"/>
      <c r="AJ185" s="14"/>
      <c r="AK185" s="14"/>
      <c r="AL185" s="14"/>
      <c r="AM185" s="14"/>
      <c r="AN185" s="14"/>
    </row>
    <row r="186" spans="7:40">
      <c r="G186" s="14"/>
      <c r="H186" s="14"/>
      <c r="I186" s="14"/>
      <c r="J186" s="76"/>
      <c r="K186" s="159"/>
      <c r="L186" s="76"/>
      <c r="M186" s="159"/>
      <c r="N186" s="14"/>
      <c r="O186" s="14"/>
      <c r="P186" s="14"/>
      <c r="Q186" s="14"/>
      <c r="R186" s="159"/>
      <c r="S186" s="159"/>
      <c r="T186" s="159"/>
      <c r="U186" s="159"/>
      <c r="V186" s="76"/>
      <c r="W186" s="76"/>
      <c r="X186" s="76"/>
      <c r="Y186" s="159"/>
      <c r="Z186" s="14"/>
      <c r="AA186" s="14"/>
      <c r="AB186" s="76"/>
      <c r="AC186" s="76"/>
      <c r="AD186" s="76"/>
      <c r="AE186" s="159"/>
      <c r="AF186" s="76"/>
      <c r="AG186" s="14"/>
      <c r="AH186" s="14"/>
      <c r="AI186" s="14"/>
      <c r="AJ186" s="14"/>
      <c r="AK186" s="14"/>
      <c r="AL186" s="14"/>
      <c r="AM186" s="14"/>
      <c r="AN186" s="14"/>
    </row>
    <row r="187" spans="7:40">
      <c r="G187" s="14"/>
      <c r="H187" s="14"/>
      <c r="I187" s="14"/>
      <c r="J187" s="76"/>
      <c r="K187" s="159"/>
      <c r="L187" s="76"/>
      <c r="M187" s="159"/>
      <c r="N187" s="14"/>
      <c r="O187" s="14"/>
      <c r="P187" s="14"/>
      <c r="Q187" s="14"/>
      <c r="R187" s="159"/>
      <c r="S187" s="159"/>
      <c r="T187" s="159"/>
      <c r="U187" s="159"/>
      <c r="V187" s="76"/>
      <c r="W187" s="76"/>
      <c r="X187" s="76"/>
      <c r="Y187" s="159"/>
      <c r="Z187" s="14"/>
      <c r="AA187" s="14"/>
      <c r="AB187" s="76"/>
      <c r="AC187" s="76"/>
      <c r="AD187" s="76"/>
      <c r="AE187" s="159"/>
      <c r="AF187" s="76"/>
      <c r="AG187" s="14"/>
      <c r="AH187" s="14"/>
      <c r="AI187" s="14"/>
      <c r="AJ187" s="14"/>
      <c r="AK187" s="14"/>
      <c r="AL187" s="14"/>
      <c r="AM187" s="14"/>
      <c r="AN187" s="14"/>
    </row>
    <row r="188" spans="7:40">
      <c r="G188" s="14"/>
      <c r="H188" s="14"/>
      <c r="I188" s="14"/>
      <c r="J188" s="76"/>
      <c r="K188" s="159"/>
      <c r="L188" s="76"/>
      <c r="M188" s="159"/>
      <c r="N188" s="14"/>
      <c r="O188" s="14"/>
      <c r="P188" s="14"/>
      <c r="Q188" s="14"/>
      <c r="R188" s="159"/>
      <c r="S188" s="159"/>
      <c r="T188" s="159"/>
      <c r="U188" s="159"/>
      <c r="V188" s="76"/>
      <c r="W188" s="76"/>
      <c r="X188" s="76"/>
      <c r="Y188" s="159"/>
      <c r="Z188" s="14"/>
      <c r="AA188" s="14"/>
      <c r="AB188" s="76"/>
      <c r="AC188" s="76"/>
      <c r="AD188" s="76"/>
      <c r="AE188" s="159"/>
      <c r="AF188" s="76"/>
      <c r="AG188" s="14"/>
      <c r="AH188" s="14"/>
      <c r="AI188" s="14"/>
      <c r="AJ188" s="14"/>
      <c r="AK188" s="14"/>
      <c r="AL188" s="14"/>
      <c r="AM188" s="14"/>
      <c r="AN188" s="14"/>
    </row>
    <row r="189" spans="7:40">
      <c r="G189" s="14"/>
      <c r="H189" s="14"/>
      <c r="I189" s="14"/>
      <c r="J189" s="76"/>
      <c r="K189" s="159"/>
      <c r="L189" s="76"/>
      <c r="M189" s="159"/>
      <c r="N189" s="14"/>
      <c r="O189" s="14"/>
      <c r="P189" s="14"/>
      <c r="Q189" s="14"/>
      <c r="R189" s="159"/>
      <c r="S189" s="159"/>
      <c r="T189" s="159"/>
      <c r="U189" s="159"/>
      <c r="V189" s="76"/>
      <c r="W189" s="76"/>
      <c r="X189" s="76"/>
      <c r="Y189" s="159"/>
      <c r="Z189" s="14"/>
      <c r="AA189" s="14"/>
      <c r="AB189" s="76"/>
      <c r="AC189" s="76"/>
      <c r="AD189" s="76"/>
      <c r="AE189" s="159"/>
      <c r="AF189" s="76"/>
      <c r="AG189" s="14"/>
      <c r="AH189" s="14"/>
      <c r="AI189" s="14"/>
      <c r="AJ189" s="14"/>
      <c r="AK189" s="14"/>
      <c r="AL189" s="14"/>
      <c r="AM189" s="14"/>
      <c r="AN189" s="14"/>
    </row>
    <row r="190" spans="7:40">
      <c r="G190" s="14"/>
      <c r="H190" s="14"/>
      <c r="I190" s="14"/>
      <c r="J190" s="76"/>
      <c r="K190" s="159"/>
      <c r="L190" s="76"/>
      <c r="M190" s="159"/>
      <c r="N190" s="14"/>
      <c r="O190" s="14"/>
      <c r="P190" s="14"/>
      <c r="Q190" s="14"/>
      <c r="R190" s="159"/>
      <c r="S190" s="159"/>
      <c r="T190" s="159"/>
      <c r="U190" s="159"/>
      <c r="V190" s="76"/>
      <c r="W190" s="76"/>
      <c r="X190" s="76"/>
      <c r="Y190" s="159"/>
      <c r="Z190" s="14"/>
      <c r="AA190" s="14"/>
      <c r="AB190" s="76"/>
      <c r="AC190" s="76"/>
      <c r="AD190" s="76"/>
      <c r="AE190" s="159"/>
      <c r="AF190" s="76"/>
      <c r="AG190" s="14"/>
      <c r="AH190" s="14"/>
      <c r="AI190" s="14"/>
      <c r="AJ190" s="14"/>
      <c r="AK190" s="14"/>
      <c r="AL190" s="14"/>
      <c r="AM190" s="14"/>
      <c r="AN190" s="14"/>
    </row>
    <row r="191" spans="7:40">
      <c r="G191" s="14"/>
      <c r="H191" s="14"/>
      <c r="I191" s="14"/>
      <c r="J191" s="76"/>
      <c r="K191" s="159"/>
      <c r="L191" s="76"/>
      <c r="M191" s="159"/>
      <c r="N191" s="14"/>
      <c r="O191" s="14"/>
      <c r="P191" s="14"/>
      <c r="Q191" s="14"/>
      <c r="R191" s="159"/>
      <c r="S191" s="159"/>
      <c r="T191" s="159"/>
      <c r="U191" s="159"/>
      <c r="V191" s="76"/>
      <c r="W191" s="76"/>
      <c r="X191" s="76"/>
      <c r="Y191" s="159"/>
      <c r="Z191" s="14"/>
      <c r="AA191" s="14"/>
      <c r="AB191" s="76"/>
      <c r="AC191" s="76"/>
      <c r="AD191" s="76"/>
      <c r="AE191" s="159"/>
      <c r="AF191" s="76"/>
      <c r="AG191" s="14"/>
      <c r="AH191" s="14"/>
      <c r="AI191" s="14"/>
      <c r="AJ191" s="14"/>
      <c r="AK191" s="14"/>
      <c r="AL191" s="14"/>
      <c r="AM191" s="14"/>
      <c r="AN191" s="14"/>
    </row>
    <row r="192" spans="7:40">
      <c r="G192" s="14"/>
      <c r="H192" s="14"/>
      <c r="I192" s="14"/>
      <c r="J192" s="76"/>
      <c r="K192" s="159"/>
      <c r="L192" s="76"/>
      <c r="M192" s="159"/>
      <c r="N192" s="14"/>
      <c r="O192" s="14"/>
      <c r="P192" s="14"/>
      <c r="Q192" s="14"/>
      <c r="R192" s="159"/>
      <c r="S192" s="159"/>
      <c r="T192" s="159"/>
      <c r="U192" s="159"/>
      <c r="V192" s="76"/>
      <c r="W192" s="76"/>
      <c r="X192" s="76"/>
      <c r="Y192" s="159"/>
      <c r="Z192" s="14"/>
      <c r="AA192" s="14"/>
      <c r="AB192" s="76"/>
      <c r="AC192" s="76"/>
      <c r="AD192" s="76"/>
      <c r="AE192" s="159"/>
      <c r="AF192" s="76"/>
      <c r="AG192" s="14"/>
      <c r="AH192" s="14"/>
      <c r="AI192" s="14"/>
      <c r="AJ192" s="14"/>
      <c r="AK192" s="14"/>
      <c r="AL192" s="14"/>
      <c r="AM192" s="14"/>
      <c r="AN192" s="14"/>
    </row>
    <row r="193" spans="7:40">
      <c r="G193" s="14"/>
      <c r="H193" s="14"/>
      <c r="I193" s="14"/>
      <c r="J193" s="76"/>
      <c r="K193" s="159"/>
      <c r="L193" s="76"/>
      <c r="M193" s="159"/>
      <c r="N193" s="14"/>
      <c r="O193" s="14"/>
      <c r="P193" s="14"/>
      <c r="Q193" s="14"/>
      <c r="R193" s="159"/>
      <c r="S193" s="159"/>
      <c r="T193" s="159"/>
      <c r="U193" s="159"/>
      <c r="V193" s="76"/>
      <c r="W193" s="76"/>
      <c r="X193" s="76"/>
      <c r="Y193" s="159"/>
      <c r="Z193" s="14"/>
      <c r="AA193" s="14"/>
      <c r="AB193" s="76"/>
      <c r="AC193" s="76"/>
      <c r="AD193" s="76"/>
      <c r="AE193" s="159"/>
      <c r="AF193" s="76"/>
      <c r="AG193" s="14"/>
      <c r="AH193" s="14"/>
      <c r="AI193" s="14"/>
      <c r="AJ193" s="14"/>
      <c r="AK193" s="14"/>
      <c r="AL193" s="14"/>
      <c r="AM193" s="14"/>
      <c r="AN193" s="14"/>
    </row>
    <row r="194" spans="7:40">
      <c r="G194" s="14"/>
      <c r="H194" s="14"/>
      <c r="I194" s="14"/>
      <c r="J194" s="76"/>
      <c r="K194" s="159"/>
      <c r="L194" s="76"/>
      <c r="M194" s="159"/>
      <c r="N194" s="14"/>
      <c r="O194" s="14"/>
      <c r="P194" s="14"/>
      <c r="Q194" s="14"/>
      <c r="R194" s="159"/>
      <c r="S194" s="159"/>
      <c r="T194" s="159"/>
      <c r="U194" s="159"/>
      <c r="V194" s="76"/>
      <c r="W194" s="76"/>
      <c r="X194" s="76"/>
      <c r="Y194" s="159"/>
      <c r="Z194" s="14"/>
      <c r="AA194" s="14"/>
      <c r="AB194" s="76"/>
      <c r="AC194" s="76"/>
      <c r="AD194" s="76"/>
      <c r="AE194" s="159"/>
      <c r="AF194" s="76"/>
      <c r="AG194" s="14"/>
      <c r="AH194" s="14"/>
      <c r="AI194" s="14"/>
      <c r="AJ194" s="14"/>
      <c r="AK194" s="14"/>
      <c r="AL194" s="14"/>
      <c r="AM194" s="14"/>
      <c r="AN194" s="14"/>
    </row>
    <row r="195" spans="7:40">
      <c r="G195" s="14"/>
      <c r="H195" s="14"/>
      <c r="I195" s="14"/>
      <c r="J195" s="76"/>
      <c r="K195" s="159"/>
      <c r="L195" s="76"/>
      <c r="M195" s="159"/>
      <c r="N195" s="14"/>
      <c r="O195" s="14"/>
      <c r="P195" s="14"/>
      <c r="Q195" s="14"/>
      <c r="R195" s="159"/>
      <c r="S195" s="159"/>
      <c r="T195" s="159"/>
      <c r="U195" s="159"/>
      <c r="V195" s="76"/>
      <c r="W195" s="76"/>
      <c r="X195" s="76"/>
      <c r="Y195" s="159"/>
      <c r="Z195" s="14"/>
      <c r="AA195" s="14"/>
      <c r="AB195" s="76"/>
      <c r="AC195" s="76"/>
      <c r="AD195" s="76"/>
      <c r="AE195" s="159"/>
      <c r="AF195" s="76"/>
      <c r="AG195" s="14"/>
      <c r="AH195" s="14"/>
      <c r="AI195" s="14"/>
      <c r="AJ195" s="14"/>
      <c r="AK195" s="14"/>
      <c r="AL195" s="14"/>
      <c r="AM195" s="14"/>
      <c r="AN195" s="14"/>
    </row>
    <row r="196" spans="7:40">
      <c r="G196" s="14"/>
      <c r="H196" s="14"/>
      <c r="I196" s="14"/>
      <c r="J196" s="76"/>
      <c r="K196" s="159"/>
      <c r="L196" s="76"/>
      <c r="M196" s="159"/>
      <c r="N196" s="14"/>
      <c r="O196" s="14"/>
      <c r="P196" s="14"/>
      <c r="Q196" s="14"/>
      <c r="R196" s="159"/>
      <c r="S196" s="159"/>
      <c r="T196" s="159"/>
      <c r="U196" s="159"/>
      <c r="V196" s="76"/>
      <c r="W196" s="76"/>
      <c r="X196" s="76"/>
      <c r="Y196" s="159"/>
      <c r="Z196" s="14"/>
      <c r="AA196" s="14"/>
      <c r="AB196" s="76"/>
      <c r="AC196" s="76"/>
      <c r="AD196" s="76"/>
      <c r="AE196" s="159"/>
      <c r="AF196" s="76"/>
      <c r="AG196" s="14"/>
      <c r="AH196" s="14"/>
      <c r="AI196" s="14"/>
      <c r="AJ196" s="14"/>
      <c r="AK196" s="14"/>
      <c r="AL196" s="14"/>
      <c r="AM196" s="14"/>
      <c r="AN196" s="14"/>
    </row>
    <row r="197" spans="7:40">
      <c r="G197" s="14"/>
      <c r="H197" s="14"/>
      <c r="I197" s="14"/>
      <c r="J197" s="76"/>
      <c r="K197" s="159"/>
      <c r="L197" s="76"/>
      <c r="M197" s="159"/>
      <c r="N197" s="14"/>
      <c r="O197" s="14"/>
      <c r="P197" s="14"/>
      <c r="Q197" s="14"/>
      <c r="R197" s="159"/>
      <c r="S197" s="159"/>
      <c r="T197" s="159"/>
      <c r="U197" s="159"/>
      <c r="V197" s="76"/>
      <c r="W197" s="76"/>
      <c r="X197" s="76"/>
      <c r="Y197" s="159"/>
      <c r="Z197" s="14"/>
      <c r="AA197" s="14"/>
      <c r="AB197" s="76"/>
      <c r="AC197" s="76"/>
      <c r="AD197" s="76"/>
      <c r="AE197" s="159"/>
      <c r="AF197" s="76"/>
      <c r="AG197" s="14"/>
      <c r="AH197" s="14"/>
      <c r="AI197" s="14"/>
      <c r="AJ197" s="14"/>
      <c r="AK197" s="14"/>
      <c r="AL197" s="14"/>
      <c r="AM197" s="14"/>
      <c r="AN197" s="14"/>
    </row>
    <row r="198" spans="7:40">
      <c r="G198" s="14"/>
      <c r="H198" s="14"/>
      <c r="I198" s="14"/>
      <c r="J198" s="76"/>
      <c r="K198" s="159"/>
      <c r="L198" s="76"/>
      <c r="M198" s="159"/>
      <c r="N198" s="14"/>
      <c r="O198" s="14"/>
      <c r="P198" s="14"/>
      <c r="Q198" s="14"/>
      <c r="R198" s="159"/>
      <c r="S198" s="159"/>
      <c r="T198" s="159"/>
      <c r="U198" s="159"/>
      <c r="V198" s="76"/>
      <c r="W198" s="76"/>
      <c r="X198" s="76"/>
      <c r="Y198" s="159"/>
      <c r="Z198" s="14"/>
      <c r="AA198" s="14"/>
      <c r="AB198" s="76"/>
      <c r="AC198" s="76"/>
      <c r="AD198" s="76"/>
      <c r="AE198" s="159"/>
      <c r="AF198" s="76"/>
      <c r="AG198" s="14"/>
      <c r="AH198" s="14"/>
      <c r="AI198" s="14"/>
      <c r="AJ198" s="14"/>
      <c r="AK198" s="14"/>
      <c r="AL198" s="14"/>
      <c r="AM198" s="14"/>
      <c r="AN198" s="14"/>
    </row>
    <row r="199" spans="7:40">
      <c r="G199" s="14"/>
      <c r="H199" s="14"/>
      <c r="I199" s="14"/>
      <c r="J199" s="76"/>
      <c r="K199" s="159"/>
      <c r="L199" s="76"/>
      <c r="M199" s="159"/>
      <c r="N199" s="14"/>
      <c r="O199" s="14"/>
      <c r="P199" s="14"/>
      <c r="Q199" s="14"/>
      <c r="R199" s="159"/>
      <c r="S199" s="159"/>
      <c r="T199" s="159"/>
      <c r="U199" s="159"/>
      <c r="V199" s="76"/>
      <c r="W199" s="76"/>
      <c r="X199" s="76"/>
      <c r="Y199" s="159"/>
      <c r="Z199" s="14"/>
      <c r="AA199" s="14"/>
      <c r="AB199" s="76"/>
      <c r="AC199" s="76"/>
      <c r="AD199" s="76"/>
      <c r="AE199" s="159"/>
      <c r="AF199" s="76"/>
      <c r="AG199" s="14"/>
      <c r="AH199" s="14"/>
      <c r="AI199" s="14"/>
      <c r="AJ199" s="14"/>
      <c r="AK199" s="14"/>
      <c r="AL199" s="14"/>
      <c r="AM199" s="14"/>
      <c r="AN199" s="14"/>
    </row>
    <row r="200" spans="7:40">
      <c r="G200" s="14"/>
      <c r="H200" s="14"/>
      <c r="I200" s="14"/>
      <c r="J200" s="76"/>
      <c r="K200" s="159"/>
      <c r="L200" s="76"/>
      <c r="M200" s="159"/>
      <c r="N200" s="14"/>
      <c r="O200" s="14"/>
      <c r="P200" s="14"/>
      <c r="Q200" s="14"/>
      <c r="R200" s="159"/>
      <c r="S200" s="159"/>
      <c r="T200" s="159"/>
      <c r="U200" s="159"/>
      <c r="V200" s="76"/>
      <c r="W200" s="76"/>
      <c r="X200" s="76"/>
      <c r="Y200" s="159"/>
      <c r="Z200" s="14"/>
      <c r="AA200" s="14"/>
      <c r="AB200" s="76"/>
      <c r="AC200" s="76"/>
      <c r="AD200" s="76"/>
      <c r="AE200" s="159"/>
      <c r="AF200" s="76"/>
      <c r="AG200" s="14"/>
      <c r="AH200" s="14"/>
      <c r="AI200" s="14"/>
      <c r="AJ200" s="14"/>
      <c r="AK200" s="14"/>
      <c r="AL200" s="14"/>
      <c r="AM200" s="14"/>
      <c r="AN200" s="14"/>
    </row>
    <row r="201" spans="7:40">
      <c r="G201" s="14"/>
      <c r="H201" s="14"/>
      <c r="I201" s="14"/>
      <c r="J201" s="76"/>
      <c r="K201" s="159"/>
      <c r="L201" s="76"/>
      <c r="M201" s="159"/>
      <c r="N201" s="14"/>
      <c r="O201" s="14"/>
      <c r="P201" s="14"/>
      <c r="Q201" s="14"/>
      <c r="R201" s="159"/>
      <c r="S201" s="159"/>
      <c r="T201" s="159"/>
      <c r="U201" s="159"/>
      <c r="V201" s="76"/>
      <c r="W201" s="76"/>
      <c r="X201" s="76"/>
      <c r="Y201" s="159"/>
      <c r="Z201" s="14"/>
      <c r="AA201" s="14"/>
      <c r="AB201" s="76"/>
      <c r="AC201" s="76"/>
      <c r="AD201" s="76"/>
      <c r="AE201" s="159"/>
      <c r="AF201" s="76"/>
      <c r="AG201" s="14"/>
      <c r="AH201" s="14"/>
      <c r="AI201" s="14"/>
      <c r="AJ201" s="14"/>
      <c r="AK201" s="14"/>
      <c r="AL201" s="14"/>
      <c r="AM201" s="14"/>
      <c r="AN201" s="14"/>
    </row>
    <row r="202" spans="7:40">
      <c r="G202" s="14"/>
      <c r="H202" s="14"/>
      <c r="I202" s="14"/>
      <c r="J202" s="76"/>
      <c r="K202" s="159"/>
      <c r="L202" s="76"/>
      <c r="M202" s="159"/>
      <c r="N202" s="14"/>
      <c r="O202" s="14"/>
      <c r="P202" s="14"/>
      <c r="Q202" s="14"/>
      <c r="R202" s="159"/>
      <c r="S202" s="159"/>
      <c r="T202" s="159"/>
      <c r="U202" s="159"/>
      <c r="V202" s="76"/>
      <c r="W202" s="76"/>
      <c r="X202" s="76"/>
      <c r="Y202" s="159"/>
      <c r="Z202" s="14"/>
      <c r="AA202" s="14"/>
      <c r="AB202" s="76"/>
      <c r="AC202" s="76"/>
      <c r="AD202" s="76"/>
      <c r="AE202" s="159"/>
      <c r="AF202" s="76"/>
      <c r="AG202" s="14"/>
      <c r="AH202" s="14"/>
      <c r="AI202" s="14"/>
      <c r="AJ202" s="14"/>
      <c r="AK202" s="14"/>
      <c r="AL202" s="14"/>
      <c r="AM202" s="14"/>
      <c r="AN202" s="14"/>
    </row>
    <row r="203" spans="7:40">
      <c r="G203" s="14"/>
      <c r="H203" s="14"/>
      <c r="I203" s="14"/>
      <c r="J203" s="76"/>
      <c r="K203" s="159"/>
      <c r="L203" s="76"/>
      <c r="M203" s="159"/>
      <c r="N203" s="14"/>
      <c r="O203" s="14"/>
      <c r="P203" s="14"/>
      <c r="Q203" s="14"/>
      <c r="R203" s="159"/>
      <c r="S203" s="159"/>
      <c r="T203" s="159"/>
      <c r="U203" s="159"/>
      <c r="V203" s="76"/>
      <c r="W203" s="76"/>
      <c r="X203" s="76"/>
      <c r="Y203" s="159"/>
      <c r="Z203" s="14"/>
      <c r="AA203" s="14"/>
      <c r="AB203" s="76"/>
      <c r="AC203" s="76"/>
      <c r="AD203" s="76"/>
      <c r="AE203" s="159"/>
      <c r="AF203" s="76"/>
      <c r="AG203" s="14"/>
      <c r="AH203" s="14"/>
      <c r="AI203" s="14"/>
      <c r="AJ203" s="14"/>
      <c r="AK203" s="14"/>
      <c r="AL203" s="14"/>
      <c r="AM203" s="14"/>
      <c r="AN203" s="14"/>
    </row>
    <row r="204" spans="7:40">
      <c r="G204" s="14"/>
      <c r="H204" s="14"/>
      <c r="I204" s="14"/>
      <c r="J204" s="76"/>
      <c r="K204" s="159"/>
      <c r="L204" s="76"/>
      <c r="M204" s="159"/>
      <c r="N204" s="14"/>
      <c r="O204" s="14"/>
      <c r="P204" s="14"/>
      <c r="Q204" s="14"/>
      <c r="R204" s="159"/>
      <c r="S204" s="159"/>
      <c r="T204" s="159"/>
      <c r="U204" s="159"/>
      <c r="V204" s="76"/>
      <c r="W204" s="76"/>
      <c r="X204" s="76"/>
      <c r="Y204" s="159"/>
      <c r="Z204" s="14"/>
      <c r="AA204" s="14"/>
      <c r="AB204" s="76"/>
      <c r="AC204" s="76"/>
      <c r="AD204" s="76"/>
      <c r="AE204" s="159"/>
      <c r="AF204" s="76"/>
      <c r="AG204" s="14"/>
      <c r="AH204" s="14"/>
      <c r="AI204" s="14"/>
      <c r="AJ204" s="14"/>
      <c r="AK204" s="14"/>
      <c r="AL204" s="14"/>
      <c r="AM204" s="14"/>
      <c r="AN204" s="14"/>
    </row>
    <row r="205" spans="7:40">
      <c r="G205" s="14"/>
      <c r="H205" s="14"/>
      <c r="I205" s="14"/>
      <c r="J205" s="76"/>
      <c r="K205" s="159"/>
      <c r="L205" s="76"/>
      <c r="M205" s="159"/>
      <c r="N205" s="14"/>
      <c r="O205" s="14"/>
      <c r="P205" s="14"/>
      <c r="Q205" s="14"/>
      <c r="R205" s="159"/>
      <c r="S205" s="159"/>
      <c r="T205" s="159"/>
      <c r="U205" s="159"/>
      <c r="V205" s="76"/>
      <c r="W205" s="76"/>
      <c r="X205" s="76"/>
      <c r="Y205" s="159"/>
      <c r="Z205" s="14"/>
      <c r="AA205" s="14"/>
      <c r="AB205" s="76"/>
      <c r="AC205" s="76"/>
      <c r="AD205" s="76"/>
      <c r="AE205" s="159"/>
      <c r="AF205" s="76"/>
      <c r="AG205" s="14"/>
      <c r="AH205" s="14"/>
      <c r="AI205" s="14"/>
      <c r="AJ205" s="14"/>
      <c r="AK205" s="14"/>
      <c r="AL205" s="14"/>
      <c r="AM205" s="14"/>
      <c r="AN205" s="14"/>
    </row>
    <row r="206" spans="7:40">
      <c r="G206" s="14"/>
      <c r="H206" s="14"/>
      <c r="I206" s="14"/>
      <c r="J206" s="76"/>
      <c r="K206" s="159"/>
      <c r="L206" s="76"/>
      <c r="M206" s="159"/>
      <c r="N206" s="14"/>
      <c r="O206" s="14"/>
      <c r="P206" s="14"/>
      <c r="Q206" s="14"/>
      <c r="R206" s="159"/>
      <c r="S206" s="159"/>
      <c r="T206" s="159"/>
      <c r="U206" s="159"/>
      <c r="V206" s="76"/>
      <c r="W206" s="76"/>
      <c r="X206" s="76"/>
      <c r="Y206" s="159"/>
      <c r="Z206" s="14"/>
      <c r="AA206" s="14"/>
      <c r="AB206" s="76"/>
      <c r="AC206" s="76"/>
      <c r="AD206" s="76"/>
      <c r="AE206" s="159"/>
      <c r="AF206" s="76"/>
      <c r="AG206" s="14"/>
      <c r="AH206" s="14"/>
      <c r="AI206" s="14"/>
      <c r="AJ206" s="14"/>
      <c r="AK206" s="14"/>
      <c r="AL206" s="14"/>
      <c r="AM206" s="14"/>
      <c r="AN206" s="14"/>
    </row>
    <row r="207" spans="7:40">
      <c r="G207" s="14"/>
      <c r="H207" s="14"/>
      <c r="I207" s="14"/>
      <c r="J207" s="76"/>
      <c r="K207" s="159"/>
      <c r="L207" s="76"/>
      <c r="M207" s="159"/>
      <c r="N207" s="14"/>
      <c r="O207" s="14"/>
      <c r="P207" s="14"/>
      <c r="Q207" s="14"/>
      <c r="R207" s="159"/>
      <c r="S207" s="159"/>
      <c r="T207" s="159"/>
      <c r="U207" s="159"/>
      <c r="V207" s="76"/>
      <c r="W207" s="76"/>
      <c r="X207" s="76"/>
      <c r="Y207" s="159"/>
      <c r="Z207" s="14"/>
      <c r="AA207" s="14"/>
      <c r="AB207" s="76"/>
      <c r="AC207" s="76"/>
      <c r="AD207" s="76"/>
      <c r="AE207" s="159"/>
      <c r="AF207" s="76"/>
      <c r="AG207" s="14"/>
      <c r="AH207" s="14"/>
      <c r="AI207" s="14"/>
      <c r="AJ207" s="14"/>
      <c r="AK207" s="14"/>
      <c r="AL207" s="14"/>
      <c r="AM207" s="14"/>
      <c r="AN207" s="14"/>
    </row>
    <row r="208" spans="7:40">
      <c r="G208" s="14"/>
      <c r="H208" s="14"/>
      <c r="I208" s="14"/>
      <c r="J208" s="76"/>
      <c r="K208" s="159"/>
      <c r="L208" s="76"/>
      <c r="M208" s="159"/>
      <c r="N208" s="14"/>
      <c r="O208" s="14"/>
      <c r="P208" s="14"/>
      <c r="Q208" s="14"/>
      <c r="R208" s="159"/>
      <c r="S208" s="159"/>
      <c r="T208" s="159"/>
      <c r="U208" s="159"/>
      <c r="V208" s="76"/>
      <c r="W208" s="76"/>
      <c r="X208" s="76"/>
      <c r="Y208" s="159"/>
      <c r="Z208" s="14"/>
      <c r="AA208" s="14"/>
      <c r="AB208" s="76"/>
      <c r="AC208" s="76"/>
      <c r="AD208" s="76"/>
      <c r="AE208" s="159"/>
      <c r="AF208" s="76"/>
      <c r="AG208" s="14"/>
      <c r="AH208" s="14"/>
      <c r="AI208" s="14"/>
      <c r="AJ208" s="14"/>
      <c r="AK208" s="14"/>
      <c r="AL208" s="14"/>
      <c r="AM208" s="14"/>
      <c r="AN208" s="14"/>
    </row>
    <row r="209" spans="1:40">
      <c r="G209" s="14"/>
      <c r="H209" s="14"/>
      <c r="I209" s="14"/>
      <c r="J209" s="76"/>
      <c r="K209" s="159"/>
      <c r="L209" s="76"/>
      <c r="M209" s="159"/>
      <c r="N209" s="14"/>
      <c r="O209" s="14"/>
      <c r="P209" s="14"/>
      <c r="Q209" s="14"/>
      <c r="R209" s="159"/>
      <c r="S209" s="159"/>
      <c r="T209" s="159"/>
      <c r="U209" s="159"/>
      <c r="V209" s="76"/>
      <c r="W209" s="76"/>
      <c r="X209" s="76"/>
      <c r="Y209" s="159"/>
      <c r="Z209" s="14"/>
      <c r="AA209" s="14"/>
      <c r="AB209" s="76"/>
      <c r="AC209" s="76"/>
      <c r="AD209" s="76"/>
      <c r="AE209" s="159"/>
      <c r="AF209" s="76"/>
      <c r="AG209" s="14"/>
      <c r="AH209" s="14"/>
      <c r="AI209" s="14"/>
      <c r="AJ209" s="14"/>
      <c r="AK209" s="14"/>
      <c r="AL209" s="14"/>
      <c r="AM209" s="14"/>
      <c r="AN209" s="14"/>
    </row>
    <row r="210" spans="1:40">
      <c r="G210" s="14"/>
      <c r="H210" s="14"/>
      <c r="I210" s="14"/>
      <c r="J210" s="76"/>
      <c r="K210" s="159"/>
      <c r="L210" s="76"/>
      <c r="M210" s="159"/>
      <c r="N210" s="14"/>
      <c r="O210" s="14"/>
      <c r="P210" s="14"/>
      <c r="Q210" s="14"/>
      <c r="R210" s="159"/>
      <c r="S210" s="159"/>
      <c r="T210" s="159"/>
      <c r="U210" s="159"/>
      <c r="V210" s="76"/>
      <c r="W210" s="76"/>
      <c r="X210" s="76"/>
      <c r="Y210" s="159"/>
      <c r="Z210" s="14"/>
      <c r="AA210" s="14"/>
      <c r="AB210" s="76"/>
      <c r="AC210" s="76"/>
      <c r="AD210" s="76"/>
      <c r="AE210" s="159"/>
      <c r="AF210" s="76"/>
      <c r="AG210" s="14"/>
      <c r="AH210" s="14"/>
      <c r="AI210" s="14"/>
      <c r="AJ210" s="14"/>
      <c r="AK210" s="14"/>
      <c r="AL210" s="14"/>
      <c r="AM210" s="14"/>
      <c r="AN210" s="14"/>
    </row>
    <row r="211" spans="1:40">
      <c r="G211" s="14"/>
      <c r="H211" s="14"/>
      <c r="I211" s="14"/>
      <c r="J211" s="76"/>
      <c r="K211" s="159"/>
      <c r="L211" s="76"/>
      <c r="M211" s="159"/>
      <c r="N211" s="14"/>
      <c r="O211" s="14"/>
      <c r="P211" s="14"/>
      <c r="Q211" s="14"/>
      <c r="R211" s="159"/>
      <c r="S211" s="159"/>
      <c r="T211" s="159"/>
      <c r="U211" s="159"/>
      <c r="V211" s="76"/>
      <c r="W211" s="76"/>
      <c r="X211" s="76"/>
      <c r="Y211" s="159"/>
      <c r="Z211" s="14"/>
      <c r="AA211" s="14"/>
      <c r="AB211" s="76"/>
      <c r="AC211" s="76"/>
      <c r="AD211" s="76"/>
      <c r="AE211" s="159"/>
      <c r="AF211" s="76"/>
      <c r="AG211" s="14"/>
      <c r="AH211" s="14"/>
      <c r="AI211" s="14"/>
      <c r="AJ211" s="14"/>
      <c r="AK211" s="14"/>
      <c r="AL211" s="14"/>
      <c r="AM211" s="14"/>
      <c r="AN211" s="14"/>
    </row>
    <row r="212" spans="1:40">
      <c r="G212" s="14"/>
      <c r="H212" s="14"/>
      <c r="I212" s="14"/>
      <c r="J212" s="76"/>
      <c r="K212" s="159"/>
      <c r="L212" s="76"/>
      <c r="M212" s="159"/>
      <c r="N212" s="14"/>
      <c r="O212" s="14"/>
      <c r="P212" s="14"/>
      <c r="Q212" s="14"/>
      <c r="R212" s="159"/>
      <c r="S212" s="159"/>
      <c r="T212" s="159"/>
      <c r="U212" s="159"/>
      <c r="V212" s="76"/>
      <c r="W212" s="76"/>
      <c r="X212" s="76"/>
      <c r="Y212" s="159"/>
      <c r="Z212" s="14"/>
      <c r="AA212" s="14"/>
      <c r="AB212" s="76"/>
      <c r="AC212" s="76"/>
      <c r="AD212" s="76"/>
      <c r="AE212" s="159"/>
      <c r="AF212" s="76"/>
      <c r="AG212" s="14"/>
      <c r="AH212" s="14"/>
      <c r="AI212" s="14"/>
      <c r="AJ212" s="14"/>
      <c r="AK212" s="14"/>
      <c r="AL212" s="14"/>
      <c r="AM212" s="14"/>
      <c r="AN212" s="14"/>
    </row>
    <row r="213" spans="1:40">
      <c r="G213" s="14"/>
      <c r="H213" s="14"/>
      <c r="I213" s="14"/>
      <c r="J213" s="76"/>
      <c r="K213" s="159"/>
      <c r="L213" s="76"/>
      <c r="M213" s="159"/>
      <c r="N213" s="14"/>
      <c r="O213" s="14"/>
      <c r="P213" s="14"/>
      <c r="Q213" s="14"/>
      <c r="R213" s="159"/>
      <c r="S213" s="159"/>
      <c r="T213" s="159"/>
      <c r="U213" s="159"/>
      <c r="V213" s="76"/>
      <c r="W213" s="76"/>
      <c r="X213" s="76"/>
      <c r="Y213" s="159"/>
      <c r="Z213" s="14"/>
      <c r="AA213" s="14"/>
      <c r="AB213" s="76"/>
      <c r="AC213" s="76"/>
      <c r="AD213" s="76"/>
      <c r="AE213" s="159"/>
      <c r="AF213" s="76"/>
      <c r="AG213" s="14"/>
      <c r="AH213" s="14"/>
      <c r="AI213" s="14"/>
      <c r="AJ213" s="14"/>
      <c r="AK213" s="14"/>
      <c r="AL213" s="14"/>
      <c r="AM213" s="14"/>
      <c r="AN213" s="14"/>
    </row>
    <row r="214" spans="1:40">
      <c r="G214" s="14"/>
      <c r="H214" s="14"/>
      <c r="I214" s="14"/>
      <c r="J214" s="76"/>
      <c r="K214" s="159"/>
      <c r="L214" s="76"/>
      <c r="M214" s="159"/>
      <c r="N214" s="14"/>
      <c r="O214" s="14"/>
      <c r="P214" s="14"/>
      <c r="Q214" s="14"/>
      <c r="R214" s="159"/>
      <c r="S214" s="159"/>
      <c r="T214" s="159"/>
      <c r="U214" s="159"/>
      <c r="V214" s="76"/>
      <c r="W214" s="76"/>
      <c r="X214" s="76"/>
      <c r="Y214" s="159"/>
      <c r="Z214" s="14"/>
      <c r="AA214" s="14"/>
      <c r="AB214" s="76"/>
      <c r="AC214" s="76"/>
      <c r="AD214" s="76"/>
      <c r="AE214" s="159"/>
      <c r="AF214" s="76"/>
      <c r="AG214" s="14"/>
      <c r="AH214" s="14"/>
      <c r="AI214" s="14"/>
      <c r="AJ214" s="14"/>
      <c r="AK214" s="14"/>
      <c r="AL214" s="14"/>
      <c r="AM214" s="14"/>
      <c r="AN214" s="14"/>
    </row>
    <row r="215" spans="1:40">
      <c r="A215" s="31"/>
      <c r="B215" s="31"/>
      <c r="C215" s="31"/>
      <c r="D215" s="31"/>
      <c r="E215" s="31"/>
      <c r="F215" s="31"/>
      <c r="G215" s="31"/>
      <c r="H215" s="31"/>
      <c r="I215" s="31"/>
      <c r="J215" s="77"/>
      <c r="K215" s="160"/>
      <c r="L215" s="77"/>
      <c r="M215" s="159"/>
      <c r="N215" s="14"/>
      <c r="O215" s="14"/>
      <c r="P215" s="14"/>
      <c r="Q215" s="14"/>
      <c r="R215" s="159"/>
      <c r="S215" s="159"/>
      <c r="T215" s="159"/>
      <c r="U215" s="159"/>
      <c r="V215" s="76"/>
      <c r="W215" s="76"/>
      <c r="X215" s="76"/>
      <c r="Y215" s="159"/>
      <c r="Z215" s="14"/>
      <c r="AA215" s="14"/>
      <c r="AB215" s="76"/>
      <c r="AC215" s="76"/>
      <c r="AD215" s="76"/>
      <c r="AE215" s="159"/>
      <c r="AF215" s="76"/>
      <c r="AG215" s="14"/>
      <c r="AH215" s="14"/>
      <c r="AI215" s="14"/>
      <c r="AJ215" s="14"/>
      <c r="AK215" s="14"/>
      <c r="AL215" s="14"/>
      <c r="AM215" s="14"/>
    </row>
    <row r="216" spans="1:40">
      <c r="A216" s="35"/>
      <c r="B216" s="35"/>
      <c r="C216" s="35"/>
      <c r="D216" s="35"/>
      <c r="E216" s="35"/>
      <c r="F216" s="35"/>
      <c r="G216" s="35"/>
      <c r="H216" s="35"/>
      <c r="I216" s="35"/>
      <c r="J216" s="78"/>
      <c r="K216" s="161"/>
      <c r="L216" s="78"/>
      <c r="M216" s="160"/>
      <c r="N216" s="31"/>
      <c r="O216" s="31"/>
      <c r="P216" s="31"/>
      <c r="Q216" s="31"/>
      <c r="R216" s="160"/>
      <c r="S216" s="160"/>
      <c r="T216" s="160"/>
      <c r="U216" s="160"/>
      <c r="V216" s="77"/>
      <c r="W216" s="77"/>
      <c r="X216" s="77"/>
      <c r="Y216" s="160"/>
      <c r="Z216" s="31"/>
      <c r="AA216" s="31"/>
      <c r="AB216" s="77"/>
      <c r="AD216" s="77"/>
      <c r="AF216" s="77"/>
    </row>
    <row r="217" spans="1:40">
      <c r="A217" s="35"/>
      <c r="B217" s="35"/>
      <c r="C217" s="35"/>
      <c r="D217" s="35"/>
      <c r="E217" s="35"/>
      <c r="F217" s="35"/>
      <c r="G217" s="35"/>
      <c r="H217" s="35"/>
      <c r="I217" s="35"/>
      <c r="J217" s="78"/>
      <c r="K217" s="161"/>
      <c r="L217" s="78"/>
      <c r="M217" s="161"/>
      <c r="N217" s="35"/>
      <c r="O217" s="35"/>
      <c r="P217" s="35"/>
      <c r="Q217" s="35"/>
      <c r="R217" s="161"/>
      <c r="S217" s="161"/>
      <c r="T217" s="161"/>
      <c r="U217" s="161"/>
      <c r="V217" s="78"/>
      <c r="W217" s="78"/>
      <c r="X217" s="78"/>
      <c r="Y217" s="161"/>
      <c r="Z217" s="35"/>
      <c r="AA217" s="35"/>
      <c r="AB217" s="78"/>
      <c r="AD217" s="78"/>
      <c r="AF217" s="78"/>
    </row>
    <row r="218" spans="1:40">
      <c r="A218" s="35"/>
      <c r="B218" s="35"/>
      <c r="C218" s="35"/>
      <c r="D218" s="35"/>
      <c r="E218" s="35"/>
      <c r="F218" s="35"/>
      <c r="G218" s="35"/>
      <c r="H218" s="35"/>
      <c r="I218" s="35"/>
      <c r="J218" s="78"/>
      <c r="K218" s="161"/>
      <c r="L218" s="78"/>
      <c r="M218" s="161"/>
      <c r="N218" s="35"/>
      <c r="O218" s="35"/>
      <c r="P218" s="35"/>
      <c r="Q218" s="35"/>
      <c r="R218" s="161"/>
      <c r="S218" s="161"/>
      <c r="T218" s="161"/>
      <c r="U218" s="161"/>
      <c r="V218" s="78"/>
      <c r="W218" s="78"/>
      <c r="X218" s="78"/>
      <c r="Y218" s="161"/>
      <c r="Z218" s="35"/>
      <c r="AA218" s="35"/>
      <c r="AB218" s="78"/>
      <c r="AD218" s="78"/>
      <c r="AF218" s="78"/>
    </row>
    <row r="219" spans="1:40">
      <c r="A219" s="35"/>
      <c r="B219" s="35"/>
      <c r="C219" s="35"/>
      <c r="D219" s="35"/>
      <c r="E219" s="35"/>
      <c r="F219" s="35"/>
      <c r="G219" s="35"/>
      <c r="H219" s="35"/>
      <c r="I219" s="35"/>
      <c r="J219" s="78"/>
      <c r="K219" s="161"/>
      <c r="L219" s="78"/>
      <c r="M219" s="161"/>
      <c r="N219" s="35"/>
      <c r="O219" s="35"/>
      <c r="P219" s="35"/>
      <c r="Q219" s="35"/>
      <c r="R219" s="161"/>
      <c r="S219" s="161"/>
      <c r="T219" s="161"/>
      <c r="U219" s="161"/>
      <c r="V219" s="78"/>
      <c r="W219" s="78"/>
      <c r="X219" s="78"/>
      <c r="Y219" s="161"/>
      <c r="Z219" s="35"/>
      <c r="AA219" s="35"/>
      <c r="AB219" s="78"/>
      <c r="AD219" s="78"/>
      <c r="AF219" s="78"/>
    </row>
    <row r="220" spans="1:40">
      <c r="A220" s="35"/>
      <c r="B220" s="35"/>
      <c r="C220" s="35"/>
      <c r="D220" s="35"/>
      <c r="E220" s="35"/>
      <c r="F220" s="35"/>
      <c r="G220" s="35"/>
      <c r="H220" s="35"/>
      <c r="I220" s="35"/>
      <c r="J220" s="78"/>
      <c r="K220" s="161"/>
      <c r="L220" s="78"/>
      <c r="M220" s="161"/>
      <c r="N220" s="35"/>
      <c r="O220" s="35"/>
      <c r="P220" s="35"/>
      <c r="Q220" s="35"/>
      <c r="R220" s="161"/>
      <c r="S220" s="161"/>
      <c r="T220" s="161"/>
      <c r="U220" s="161"/>
      <c r="V220" s="78"/>
      <c r="W220" s="78"/>
      <c r="X220" s="78"/>
      <c r="Y220" s="161"/>
      <c r="Z220" s="35"/>
      <c r="AA220" s="35"/>
      <c r="AB220" s="78"/>
      <c r="AD220" s="78"/>
      <c r="AF220" s="78"/>
    </row>
    <row r="221" spans="1:40">
      <c r="A221" s="35"/>
      <c r="B221" s="35"/>
      <c r="C221" s="35"/>
      <c r="D221" s="35"/>
      <c r="E221" s="35"/>
      <c r="F221" s="35"/>
      <c r="G221" s="35"/>
      <c r="H221" s="35"/>
      <c r="I221" s="35"/>
      <c r="J221" s="78"/>
      <c r="K221" s="161"/>
      <c r="L221" s="78"/>
      <c r="M221" s="161"/>
      <c r="N221" s="35"/>
      <c r="O221" s="35"/>
      <c r="P221" s="35"/>
      <c r="Q221" s="35"/>
      <c r="R221" s="161"/>
      <c r="S221" s="161"/>
      <c r="T221" s="161"/>
      <c r="U221" s="161"/>
      <c r="V221" s="78"/>
      <c r="W221" s="78"/>
      <c r="X221" s="78"/>
      <c r="Y221" s="161"/>
      <c r="Z221" s="35"/>
      <c r="AA221" s="35"/>
      <c r="AB221" s="78"/>
      <c r="AD221" s="78"/>
      <c r="AF221" s="78"/>
    </row>
    <row r="222" spans="1:40">
      <c r="A222" s="35"/>
      <c r="B222" s="35"/>
      <c r="C222" s="35"/>
      <c r="D222" s="35"/>
      <c r="E222" s="35"/>
      <c r="F222" s="35"/>
      <c r="G222" s="35"/>
      <c r="H222" s="35"/>
      <c r="I222" s="35"/>
      <c r="J222" s="78"/>
      <c r="K222" s="161"/>
      <c r="L222" s="78"/>
      <c r="M222" s="161"/>
      <c r="N222" s="35"/>
      <c r="O222" s="35"/>
      <c r="P222" s="35"/>
      <c r="Q222" s="35"/>
      <c r="R222" s="161"/>
      <c r="S222" s="161"/>
      <c r="T222" s="161"/>
      <c r="U222" s="161"/>
      <c r="V222" s="78"/>
      <c r="W222" s="78"/>
      <c r="X222" s="78"/>
      <c r="Y222" s="161"/>
      <c r="Z222" s="35"/>
      <c r="AA222" s="35"/>
      <c r="AB222" s="78"/>
      <c r="AD222" s="78"/>
      <c r="AF222" s="78"/>
    </row>
    <row r="223" spans="1:40">
      <c r="A223" s="35"/>
      <c r="B223" s="35"/>
      <c r="C223" s="35"/>
      <c r="D223" s="35"/>
      <c r="E223" s="35"/>
      <c r="F223" s="35"/>
      <c r="G223" s="35"/>
      <c r="H223" s="35"/>
      <c r="I223" s="35"/>
      <c r="J223" s="78"/>
      <c r="K223" s="161"/>
      <c r="L223" s="78"/>
      <c r="M223" s="161"/>
      <c r="N223" s="35"/>
      <c r="O223" s="35"/>
      <c r="P223" s="35"/>
      <c r="Q223" s="35"/>
      <c r="R223" s="161"/>
      <c r="S223" s="161"/>
      <c r="T223" s="161"/>
      <c r="U223" s="161"/>
      <c r="V223" s="78"/>
      <c r="W223" s="78"/>
      <c r="X223" s="78"/>
      <c r="Y223" s="161"/>
      <c r="Z223" s="35"/>
      <c r="AA223" s="35"/>
      <c r="AB223" s="78"/>
      <c r="AD223" s="78"/>
      <c r="AF223" s="78"/>
    </row>
    <row r="224" spans="1:40">
      <c r="A224" s="35"/>
      <c r="B224" s="35"/>
      <c r="C224" s="35"/>
      <c r="D224" s="35"/>
      <c r="E224" s="35"/>
      <c r="F224" s="35"/>
      <c r="G224" s="35"/>
      <c r="H224" s="35"/>
      <c r="I224" s="35"/>
      <c r="J224" s="78"/>
      <c r="K224" s="161"/>
      <c r="L224" s="78"/>
      <c r="M224" s="161"/>
      <c r="N224" s="35"/>
      <c r="O224" s="35"/>
      <c r="P224" s="35"/>
      <c r="Q224" s="35"/>
      <c r="R224" s="161"/>
      <c r="S224" s="161"/>
      <c r="T224" s="161"/>
      <c r="U224" s="161"/>
      <c r="V224" s="78"/>
      <c r="W224" s="78"/>
      <c r="X224" s="78"/>
      <c r="Y224" s="161"/>
      <c r="Z224" s="35"/>
      <c r="AA224" s="35"/>
      <c r="AB224" s="78"/>
      <c r="AD224" s="78"/>
      <c r="AF224" s="78"/>
    </row>
    <row r="225" spans="1:32">
      <c r="A225" s="35"/>
      <c r="B225" s="35"/>
      <c r="C225" s="35"/>
      <c r="D225" s="35"/>
      <c r="E225" s="35"/>
      <c r="F225" s="35"/>
      <c r="G225" s="35"/>
      <c r="H225" s="35"/>
      <c r="I225" s="35"/>
      <c r="J225" s="78"/>
      <c r="K225" s="161"/>
      <c r="L225" s="78"/>
      <c r="M225" s="161"/>
      <c r="N225" s="35"/>
      <c r="O225" s="35"/>
      <c r="P225" s="35"/>
      <c r="Q225" s="35"/>
      <c r="R225" s="161"/>
      <c r="S225" s="161"/>
      <c r="T225" s="161"/>
      <c r="U225" s="161"/>
      <c r="V225" s="78"/>
      <c r="W225" s="78"/>
      <c r="X225" s="78"/>
      <c r="Y225" s="161"/>
      <c r="Z225" s="35"/>
      <c r="AA225" s="35"/>
      <c r="AB225" s="78"/>
      <c r="AD225" s="78"/>
      <c r="AF225" s="78"/>
    </row>
    <row r="226" spans="1:32">
      <c r="A226" s="35"/>
      <c r="B226" s="35"/>
      <c r="C226" s="35"/>
      <c r="D226" s="35"/>
      <c r="E226" s="35"/>
      <c r="F226" s="35"/>
      <c r="G226" s="35"/>
      <c r="H226" s="35"/>
      <c r="I226" s="35"/>
      <c r="J226" s="78"/>
      <c r="K226" s="161"/>
      <c r="L226" s="78"/>
      <c r="M226" s="161"/>
      <c r="N226" s="35"/>
      <c r="O226" s="35"/>
      <c r="P226" s="35"/>
      <c r="Q226" s="35"/>
      <c r="R226" s="161"/>
      <c r="S226" s="161"/>
      <c r="T226" s="161"/>
      <c r="U226" s="161"/>
      <c r="V226" s="78"/>
      <c r="W226" s="78"/>
      <c r="X226" s="78"/>
      <c r="Y226" s="161"/>
      <c r="Z226" s="35"/>
      <c r="AA226" s="35"/>
      <c r="AB226" s="78"/>
      <c r="AD226" s="78"/>
      <c r="AF226" s="78"/>
    </row>
    <row r="227" spans="1:32">
      <c r="A227" s="35"/>
      <c r="B227" s="35"/>
      <c r="C227" s="35"/>
      <c r="D227" s="35"/>
      <c r="E227" s="35"/>
      <c r="F227" s="35"/>
      <c r="G227" s="35"/>
      <c r="H227" s="35"/>
      <c r="I227" s="35"/>
      <c r="J227" s="78"/>
      <c r="K227" s="161"/>
      <c r="L227" s="78"/>
      <c r="M227" s="161"/>
      <c r="N227" s="35"/>
      <c r="O227" s="35"/>
      <c r="P227" s="35"/>
      <c r="Q227" s="35"/>
      <c r="R227" s="161"/>
      <c r="S227" s="161"/>
      <c r="T227" s="161"/>
      <c r="U227" s="161"/>
      <c r="V227" s="78"/>
      <c r="W227" s="78"/>
      <c r="X227" s="78"/>
      <c r="Y227" s="161"/>
      <c r="Z227" s="35"/>
      <c r="AA227" s="35"/>
      <c r="AB227" s="78"/>
      <c r="AD227" s="78"/>
      <c r="AF227" s="78"/>
    </row>
    <row r="228" spans="1:32">
      <c r="A228" s="35"/>
      <c r="B228" s="35"/>
      <c r="C228" s="35"/>
      <c r="D228" s="35"/>
      <c r="E228" s="35"/>
      <c r="F228" s="35"/>
      <c r="G228" s="35"/>
      <c r="H228" s="35"/>
      <c r="I228" s="35"/>
      <c r="J228" s="78"/>
      <c r="K228" s="161"/>
      <c r="L228" s="78"/>
      <c r="M228" s="161"/>
      <c r="N228" s="35"/>
      <c r="O228" s="35"/>
      <c r="P228" s="35"/>
      <c r="Q228" s="35"/>
      <c r="R228" s="161"/>
      <c r="S228" s="161"/>
      <c r="T228" s="161"/>
      <c r="U228" s="161"/>
      <c r="V228" s="78"/>
      <c r="W228" s="78"/>
      <c r="X228" s="78"/>
      <c r="Y228" s="161"/>
      <c r="Z228" s="35"/>
      <c r="AA228" s="35"/>
      <c r="AB228" s="78"/>
      <c r="AD228" s="78"/>
      <c r="AF228" s="78"/>
    </row>
    <row r="229" spans="1:32">
      <c r="A229" s="35"/>
      <c r="B229" s="35"/>
      <c r="C229" s="35"/>
      <c r="D229" s="35"/>
      <c r="E229" s="35"/>
      <c r="F229" s="35"/>
      <c r="G229" s="35"/>
      <c r="H229" s="35"/>
      <c r="I229" s="35"/>
      <c r="J229" s="78"/>
      <c r="K229" s="161"/>
      <c r="L229" s="78"/>
      <c r="M229" s="161"/>
      <c r="N229" s="35"/>
      <c r="O229" s="35"/>
      <c r="P229" s="35"/>
      <c r="Q229" s="35"/>
      <c r="R229" s="161"/>
      <c r="S229" s="161"/>
      <c r="T229" s="161"/>
      <c r="U229" s="161"/>
      <c r="V229" s="78"/>
      <c r="W229" s="78"/>
      <c r="X229" s="78"/>
      <c r="Y229" s="161"/>
      <c r="Z229" s="35"/>
      <c r="AA229" s="35"/>
      <c r="AB229" s="78"/>
      <c r="AD229" s="78"/>
      <c r="AF229" s="78"/>
    </row>
    <row r="230" spans="1:32">
      <c r="A230" s="35"/>
      <c r="B230" s="35"/>
      <c r="C230" s="35"/>
      <c r="D230" s="35"/>
      <c r="E230" s="35"/>
      <c r="F230" s="35"/>
      <c r="G230" s="35"/>
      <c r="H230" s="35"/>
      <c r="I230" s="35"/>
      <c r="J230" s="78"/>
      <c r="K230" s="161"/>
      <c r="L230" s="78"/>
      <c r="M230" s="161"/>
      <c r="N230" s="35"/>
      <c r="O230" s="35"/>
      <c r="P230" s="35"/>
      <c r="Q230" s="35"/>
      <c r="R230" s="161"/>
      <c r="S230" s="161"/>
      <c r="T230" s="161"/>
      <c r="U230" s="161"/>
      <c r="V230" s="78"/>
      <c r="W230" s="78"/>
      <c r="X230" s="78"/>
      <c r="Y230" s="161"/>
      <c r="Z230" s="35"/>
      <c r="AA230" s="35"/>
      <c r="AB230" s="78"/>
      <c r="AD230" s="78"/>
      <c r="AF230" s="78"/>
    </row>
    <row r="231" spans="1:32">
      <c r="A231" s="35"/>
      <c r="B231" s="35"/>
      <c r="C231" s="35"/>
      <c r="D231" s="35"/>
      <c r="E231" s="35"/>
      <c r="F231" s="35"/>
      <c r="G231" s="35"/>
      <c r="H231" s="35"/>
      <c r="I231" s="35"/>
      <c r="J231" s="78"/>
      <c r="K231" s="161"/>
      <c r="L231" s="78"/>
      <c r="M231" s="161"/>
      <c r="N231" s="35"/>
      <c r="O231" s="35"/>
      <c r="P231" s="35"/>
      <c r="Q231" s="35"/>
      <c r="R231" s="161"/>
      <c r="S231" s="161"/>
      <c r="T231" s="161"/>
      <c r="U231" s="161"/>
      <c r="V231" s="78"/>
      <c r="W231" s="78"/>
      <c r="X231" s="78"/>
      <c r="Y231" s="161"/>
      <c r="Z231" s="35"/>
      <c r="AA231" s="35"/>
      <c r="AB231" s="78"/>
      <c r="AD231" s="78"/>
      <c r="AF231" s="78"/>
    </row>
    <row r="232" spans="1:32">
      <c r="A232" s="35"/>
      <c r="B232" s="35"/>
      <c r="C232" s="35"/>
      <c r="D232" s="35"/>
      <c r="E232" s="35"/>
      <c r="F232" s="35"/>
      <c r="G232" s="35"/>
      <c r="H232" s="35"/>
      <c r="I232" s="35"/>
      <c r="J232" s="78"/>
      <c r="K232" s="161"/>
      <c r="L232" s="78"/>
      <c r="M232" s="161"/>
      <c r="N232" s="35"/>
      <c r="O232" s="35"/>
      <c r="P232" s="35"/>
      <c r="Q232" s="35"/>
      <c r="R232" s="161"/>
      <c r="S232" s="161"/>
      <c r="T232" s="161"/>
      <c r="U232" s="161"/>
      <c r="V232" s="78"/>
      <c r="W232" s="78"/>
      <c r="X232" s="78"/>
      <c r="Y232" s="161"/>
      <c r="Z232" s="35"/>
      <c r="AA232" s="35"/>
      <c r="AB232" s="78"/>
      <c r="AD232" s="78"/>
      <c r="AF232" s="78"/>
    </row>
    <row r="233" spans="1:32">
      <c r="A233" s="35"/>
      <c r="B233" s="35"/>
      <c r="C233" s="35"/>
      <c r="D233" s="35"/>
      <c r="E233" s="35"/>
      <c r="F233" s="35"/>
      <c r="G233" s="35"/>
      <c r="H233" s="35"/>
      <c r="I233" s="35"/>
      <c r="J233" s="78"/>
      <c r="K233" s="161"/>
      <c r="L233" s="78"/>
      <c r="M233" s="161"/>
      <c r="N233" s="35"/>
      <c r="O233" s="35"/>
      <c r="P233" s="35"/>
      <c r="Q233" s="35"/>
      <c r="R233" s="161"/>
      <c r="S233" s="161"/>
      <c r="T233" s="161"/>
      <c r="U233" s="161"/>
      <c r="V233" s="78"/>
      <c r="W233" s="78"/>
      <c r="X233" s="78"/>
      <c r="Y233" s="161"/>
      <c r="Z233" s="35"/>
      <c r="AA233" s="35"/>
      <c r="AB233" s="78"/>
      <c r="AD233" s="78"/>
      <c r="AF233" s="78"/>
    </row>
    <row r="234" spans="1:32">
      <c r="A234" s="35"/>
      <c r="B234" s="35"/>
      <c r="C234" s="35"/>
      <c r="D234" s="35"/>
      <c r="E234" s="35"/>
      <c r="F234" s="35"/>
      <c r="G234" s="35"/>
      <c r="H234" s="35"/>
      <c r="I234" s="35"/>
      <c r="J234" s="78"/>
      <c r="K234" s="161"/>
      <c r="L234" s="78"/>
      <c r="M234" s="161"/>
      <c r="N234" s="35"/>
      <c r="O234" s="35"/>
      <c r="P234" s="35"/>
      <c r="Q234" s="35"/>
      <c r="R234" s="161"/>
      <c r="S234" s="161"/>
      <c r="T234" s="161"/>
      <c r="U234" s="161"/>
      <c r="V234" s="78"/>
      <c r="W234" s="78"/>
      <c r="X234" s="78"/>
      <c r="Y234" s="161"/>
      <c r="Z234" s="35"/>
      <c r="AA234" s="35"/>
      <c r="AB234" s="78"/>
      <c r="AD234" s="78"/>
      <c r="AF234" s="78"/>
    </row>
    <row r="235" spans="1:32">
      <c r="A235" s="35"/>
      <c r="B235" s="35"/>
      <c r="C235" s="35"/>
      <c r="D235" s="35"/>
      <c r="E235" s="35"/>
      <c r="F235" s="35"/>
      <c r="G235" s="35"/>
      <c r="H235" s="35"/>
      <c r="I235" s="35"/>
      <c r="J235" s="78"/>
      <c r="K235" s="161"/>
      <c r="L235" s="78"/>
      <c r="M235" s="161"/>
      <c r="N235" s="35"/>
      <c r="O235" s="35"/>
      <c r="P235" s="35"/>
      <c r="Q235" s="35"/>
      <c r="R235" s="161"/>
      <c r="S235" s="161"/>
      <c r="T235" s="161"/>
      <c r="U235" s="161"/>
      <c r="V235" s="78"/>
      <c r="W235" s="78"/>
      <c r="X235" s="78"/>
      <c r="Y235" s="161"/>
      <c r="Z235" s="35"/>
      <c r="AA235" s="35"/>
      <c r="AB235" s="78"/>
      <c r="AD235" s="78"/>
      <c r="AF235" s="78"/>
    </row>
    <row r="236" spans="1:32">
      <c r="A236" s="35"/>
      <c r="B236" s="35"/>
      <c r="C236" s="35"/>
      <c r="D236" s="35"/>
      <c r="E236" s="35"/>
      <c r="F236" s="35"/>
      <c r="G236" s="35"/>
      <c r="H236" s="35"/>
      <c r="I236" s="35"/>
      <c r="J236" s="78"/>
      <c r="K236" s="161"/>
      <c r="L236" s="78"/>
      <c r="M236" s="161"/>
      <c r="N236" s="35"/>
      <c r="O236" s="35"/>
      <c r="P236" s="35"/>
      <c r="Q236" s="35"/>
      <c r="R236" s="161"/>
      <c r="S236" s="161"/>
      <c r="T236" s="161"/>
      <c r="U236" s="161"/>
      <c r="V236" s="78"/>
      <c r="W236" s="78"/>
      <c r="X236" s="78"/>
      <c r="Y236" s="161"/>
      <c r="Z236" s="35"/>
      <c r="AA236" s="35"/>
      <c r="AB236" s="78"/>
      <c r="AD236" s="78"/>
      <c r="AF236" s="78"/>
    </row>
    <row r="237" spans="1:32">
      <c r="A237" s="35"/>
      <c r="B237" s="35"/>
      <c r="C237" s="35"/>
      <c r="D237" s="35"/>
      <c r="E237" s="35"/>
      <c r="F237" s="35"/>
      <c r="G237" s="35"/>
      <c r="H237" s="35"/>
      <c r="I237" s="35"/>
      <c r="J237" s="78"/>
      <c r="K237" s="161"/>
      <c r="L237" s="78"/>
      <c r="M237" s="161"/>
      <c r="N237" s="35"/>
      <c r="O237" s="35"/>
      <c r="P237" s="35"/>
      <c r="Q237" s="35"/>
      <c r="R237" s="161"/>
      <c r="S237" s="161"/>
      <c r="T237" s="161"/>
      <c r="U237" s="161"/>
      <c r="V237" s="78"/>
      <c r="W237" s="78"/>
      <c r="X237" s="78"/>
      <c r="Y237" s="161"/>
      <c r="Z237" s="35"/>
      <c r="AA237" s="35"/>
      <c r="AB237" s="78"/>
      <c r="AD237" s="78"/>
      <c r="AF237" s="78"/>
    </row>
    <row r="238" spans="1:32">
      <c r="A238" s="35"/>
      <c r="B238" s="35"/>
      <c r="C238" s="35"/>
      <c r="D238" s="35"/>
      <c r="E238" s="35"/>
      <c r="F238" s="35"/>
      <c r="G238" s="35"/>
      <c r="H238" s="35"/>
      <c r="I238" s="35"/>
      <c r="J238" s="78"/>
      <c r="K238" s="161"/>
      <c r="L238" s="78"/>
      <c r="M238" s="161"/>
      <c r="N238" s="35"/>
      <c r="O238" s="35"/>
      <c r="P238" s="35"/>
      <c r="Q238" s="35"/>
      <c r="R238" s="161"/>
      <c r="S238" s="161"/>
      <c r="T238" s="161"/>
      <c r="U238" s="161"/>
      <c r="V238" s="78"/>
      <c r="W238" s="78"/>
      <c r="X238" s="78"/>
      <c r="Y238" s="161"/>
      <c r="Z238" s="35"/>
      <c r="AA238" s="35"/>
      <c r="AB238" s="78"/>
      <c r="AD238" s="78"/>
      <c r="AF238" s="78"/>
    </row>
    <row r="239" spans="1:32">
      <c r="A239" s="35"/>
      <c r="B239" s="35"/>
      <c r="C239" s="35"/>
      <c r="D239" s="35"/>
      <c r="E239" s="35"/>
      <c r="F239" s="35"/>
      <c r="G239" s="35"/>
      <c r="H239" s="35"/>
      <c r="I239" s="35"/>
      <c r="J239" s="78"/>
      <c r="K239" s="161"/>
      <c r="L239" s="78"/>
      <c r="M239" s="161"/>
      <c r="N239" s="35"/>
      <c r="O239" s="35"/>
      <c r="P239" s="35"/>
      <c r="Q239" s="35"/>
      <c r="R239" s="161"/>
      <c r="S239" s="161"/>
      <c r="T239" s="161"/>
      <c r="U239" s="161"/>
      <c r="V239" s="78"/>
      <c r="W239" s="78"/>
      <c r="X239" s="78"/>
      <c r="Y239" s="161"/>
      <c r="Z239" s="35"/>
      <c r="AA239" s="35"/>
      <c r="AB239" s="78"/>
      <c r="AD239" s="78"/>
      <c r="AF239" s="78"/>
    </row>
    <row r="240" spans="1:32">
      <c r="A240" s="35"/>
      <c r="B240" s="35"/>
      <c r="C240" s="35"/>
      <c r="D240" s="35"/>
      <c r="E240" s="35"/>
      <c r="F240" s="35"/>
      <c r="G240" s="35"/>
      <c r="H240" s="35"/>
      <c r="I240" s="35"/>
      <c r="J240" s="78"/>
      <c r="K240" s="161"/>
      <c r="L240" s="78"/>
      <c r="M240" s="161"/>
      <c r="N240" s="35"/>
      <c r="O240" s="35"/>
      <c r="P240" s="35"/>
      <c r="Q240" s="35"/>
      <c r="R240" s="161"/>
      <c r="S240" s="161"/>
      <c r="T240" s="161"/>
      <c r="U240" s="161"/>
      <c r="V240" s="78"/>
      <c r="W240" s="78"/>
      <c r="X240" s="78"/>
      <c r="Y240" s="161"/>
      <c r="Z240" s="35"/>
      <c r="AA240" s="35"/>
      <c r="AB240" s="78"/>
      <c r="AD240" s="78"/>
      <c r="AF240" s="78"/>
    </row>
    <row r="241" spans="1:32">
      <c r="A241" s="35"/>
      <c r="B241" s="35"/>
      <c r="C241" s="35"/>
      <c r="D241" s="35"/>
      <c r="E241" s="35"/>
      <c r="F241" s="35"/>
      <c r="G241" s="35"/>
      <c r="H241" s="35"/>
      <c r="I241" s="35"/>
      <c r="J241" s="78"/>
      <c r="K241" s="161"/>
      <c r="L241" s="78"/>
      <c r="M241" s="161"/>
      <c r="N241" s="35"/>
      <c r="O241" s="35"/>
      <c r="P241" s="35"/>
      <c r="Q241" s="35"/>
      <c r="R241" s="161"/>
      <c r="S241" s="161"/>
      <c r="T241" s="161"/>
      <c r="U241" s="161"/>
      <c r="V241" s="78"/>
      <c r="W241" s="78"/>
      <c r="X241" s="78"/>
      <c r="Y241" s="161"/>
      <c r="Z241" s="35"/>
      <c r="AA241" s="35"/>
      <c r="AB241" s="78"/>
      <c r="AD241" s="78"/>
      <c r="AF241" s="78"/>
    </row>
    <row r="242" spans="1:32">
      <c r="A242" s="35"/>
      <c r="B242" s="35"/>
      <c r="C242" s="35"/>
      <c r="D242" s="35"/>
      <c r="E242" s="35"/>
      <c r="F242" s="35"/>
      <c r="G242" s="35"/>
      <c r="H242" s="35"/>
      <c r="I242" s="35"/>
      <c r="J242" s="78"/>
      <c r="K242" s="161"/>
      <c r="L242" s="78"/>
      <c r="M242" s="161"/>
      <c r="N242" s="35"/>
      <c r="O242" s="35"/>
      <c r="P242" s="35"/>
      <c r="Q242" s="35"/>
      <c r="R242" s="161"/>
      <c r="S242" s="161"/>
      <c r="T242" s="161"/>
      <c r="U242" s="161"/>
      <c r="V242" s="78"/>
      <c r="W242" s="78"/>
      <c r="X242" s="78"/>
      <c r="Y242" s="161"/>
      <c r="Z242" s="35"/>
      <c r="AA242" s="35"/>
      <c r="AB242" s="78"/>
      <c r="AD242" s="78"/>
      <c r="AF242" s="78"/>
    </row>
    <row r="243" spans="1:32">
      <c r="A243" s="35"/>
      <c r="B243" s="35"/>
      <c r="C243" s="35"/>
      <c r="D243" s="35"/>
      <c r="E243" s="35"/>
      <c r="F243" s="35"/>
      <c r="G243" s="35"/>
      <c r="H243" s="35"/>
      <c r="I243" s="35"/>
      <c r="J243" s="78"/>
      <c r="K243" s="161"/>
      <c r="L243" s="78"/>
      <c r="M243" s="161"/>
      <c r="N243" s="35"/>
      <c r="O243" s="35"/>
      <c r="P243" s="35"/>
      <c r="Q243" s="35"/>
      <c r="R243" s="161"/>
      <c r="S243" s="161"/>
      <c r="T243" s="161"/>
      <c r="U243" s="161"/>
      <c r="V243" s="78"/>
      <c r="W243" s="78"/>
      <c r="X243" s="78"/>
      <c r="Y243" s="161"/>
      <c r="Z243" s="35"/>
      <c r="AA243" s="35"/>
      <c r="AB243" s="78"/>
      <c r="AD243" s="78"/>
      <c r="AF243" s="78"/>
    </row>
    <row r="244" spans="1:32">
      <c r="A244" s="35"/>
      <c r="B244" s="35"/>
      <c r="C244" s="35"/>
      <c r="D244" s="35"/>
      <c r="E244" s="35"/>
      <c r="F244" s="35"/>
      <c r="G244" s="35"/>
      <c r="H244" s="35"/>
      <c r="I244" s="35"/>
      <c r="J244" s="78"/>
      <c r="K244" s="161"/>
      <c r="L244" s="78"/>
      <c r="M244" s="161"/>
      <c r="N244" s="35"/>
      <c r="O244" s="35"/>
      <c r="P244" s="35"/>
      <c r="Q244" s="35"/>
      <c r="R244" s="161"/>
      <c r="S244" s="161"/>
      <c r="T244" s="161"/>
      <c r="U244" s="161"/>
      <c r="V244" s="78"/>
      <c r="W244" s="78"/>
      <c r="X244" s="78"/>
      <c r="Y244" s="161"/>
      <c r="Z244" s="35"/>
      <c r="AA244" s="35"/>
      <c r="AB244" s="78"/>
      <c r="AD244" s="78"/>
      <c r="AF244" s="78"/>
    </row>
    <row r="245" spans="1:32">
      <c r="A245" s="35"/>
      <c r="B245" s="35"/>
      <c r="C245" s="35"/>
      <c r="D245" s="35"/>
      <c r="E245" s="35"/>
      <c r="F245" s="35"/>
      <c r="G245" s="35"/>
      <c r="H245" s="35"/>
      <c r="I245" s="35"/>
      <c r="J245" s="78"/>
      <c r="K245" s="161"/>
      <c r="L245" s="78"/>
      <c r="M245" s="161"/>
      <c r="N245" s="35"/>
      <c r="O245" s="35"/>
      <c r="P245" s="35"/>
      <c r="Q245" s="35"/>
      <c r="R245" s="161"/>
      <c r="S245" s="161"/>
      <c r="T245" s="161"/>
      <c r="U245" s="161"/>
      <c r="V245" s="78"/>
      <c r="W245" s="78"/>
      <c r="X245" s="78"/>
      <c r="Y245" s="161"/>
      <c r="Z245" s="35"/>
      <c r="AA245" s="35"/>
      <c r="AB245" s="78"/>
      <c r="AD245" s="78"/>
      <c r="AF245" s="78"/>
    </row>
    <row r="246" spans="1:32">
      <c r="A246" s="35"/>
      <c r="B246" s="35"/>
      <c r="C246" s="35"/>
      <c r="D246" s="35"/>
      <c r="E246" s="35"/>
      <c r="F246" s="35"/>
      <c r="G246" s="35"/>
      <c r="H246" s="35"/>
      <c r="I246" s="35"/>
      <c r="J246" s="78"/>
      <c r="K246" s="161"/>
      <c r="L246" s="78"/>
      <c r="M246" s="161"/>
      <c r="N246" s="35"/>
      <c r="O246" s="35"/>
      <c r="P246" s="35"/>
      <c r="Q246" s="35"/>
      <c r="R246" s="161"/>
      <c r="S246" s="161"/>
      <c r="T246" s="161"/>
      <c r="U246" s="161"/>
      <c r="V246" s="78"/>
      <c r="W246" s="78"/>
      <c r="X246" s="78"/>
      <c r="Y246" s="161"/>
      <c r="Z246" s="35"/>
      <c r="AA246" s="35"/>
      <c r="AB246" s="78"/>
      <c r="AD246" s="78"/>
      <c r="AF246" s="78"/>
    </row>
    <row r="247" spans="1:32">
      <c r="A247" s="35"/>
      <c r="B247" s="35"/>
      <c r="C247" s="35"/>
      <c r="D247" s="35"/>
      <c r="E247" s="35"/>
      <c r="F247" s="35"/>
      <c r="G247" s="35"/>
      <c r="H247" s="35"/>
      <c r="I247" s="35"/>
      <c r="J247" s="78"/>
      <c r="K247" s="161"/>
      <c r="L247" s="78"/>
      <c r="M247" s="161"/>
      <c r="N247" s="35"/>
      <c r="O247" s="35"/>
      <c r="P247" s="35"/>
      <c r="Q247" s="35"/>
      <c r="R247" s="161"/>
      <c r="S247" s="161"/>
      <c r="T247" s="161"/>
      <c r="U247" s="161"/>
      <c r="V247" s="78"/>
      <c r="W247" s="78"/>
      <c r="X247" s="78"/>
      <c r="Y247" s="161"/>
      <c r="Z247" s="35"/>
      <c r="AA247" s="35"/>
      <c r="AB247" s="78"/>
      <c r="AD247" s="78"/>
      <c r="AF247" s="78"/>
    </row>
    <row r="248" spans="1:32">
      <c r="A248" s="35"/>
      <c r="B248" s="35"/>
      <c r="C248" s="35"/>
      <c r="D248" s="35"/>
      <c r="E248" s="35"/>
      <c r="F248" s="35"/>
      <c r="G248" s="35"/>
      <c r="H248" s="35"/>
      <c r="I248" s="35"/>
      <c r="J248" s="78"/>
      <c r="K248" s="161"/>
      <c r="L248" s="78"/>
      <c r="M248" s="161"/>
      <c r="N248" s="35"/>
      <c r="O248" s="35"/>
      <c r="P248" s="35"/>
      <c r="Q248" s="35"/>
      <c r="R248" s="161"/>
      <c r="S248" s="161"/>
      <c r="T248" s="161"/>
      <c r="U248" s="161"/>
      <c r="V248" s="78"/>
      <c r="W248" s="78"/>
      <c r="X248" s="78"/>
      <c r="Y248" s="161"/>
      <c r="Z248" s="35"/>
      <c r="AA248" s="35"/>
      <c r="AB248" s="78"/>
      <c r="AD248" s="78"/>
      <c r="AF248" s="78"/>
    </row>
    <row r="249" spans="1:32">
      <c r="A249" s="35"/>
      <c r="B249" s="35"/>
      <c r="C249" s="35"/>
      <c r="D249" s="35"/>
      <c r="E249" s="35"/>
      <c r="F249" s="35"/>
      <c r="G249" s="35"/>
      <c r="H249" s="35"/>
      <c r="I249" s="35"/>
      <c r="J249" s="78"/>
      <c r="K249" s="161"/>
      <c r="L249" s="78"/>
      <c r="M249" s="161"/>
      <c r="N249" s="35"/>
      <c r="O249" s="35"/>
      <c r="P249" s="35"/>
      <c r="Q249" s="35"/>
      <c r="R249" s="161"/>
      <c r="S249" s="161"/>
      <c r="T249" s="161"/>
      <c r="U249" s="161"/>
      <c r="V249" s="78"/>
      <c r="W249" s="78"/>
      <c r="X249" s="78"/>
      <c r="Y249" s="161"/>
      <c r="Z249" s="35"/>
      <c r="AA249" s="35"/>
      <c r="AB249" s="78"/>
      <c r="AD249" s="78"/>
      <c r="AF249" s="78"/>
    </row>
    <row r="250" spans="1:32">
      <c r="L250" s="78"/>
      <c r="M250" s="161"/>
      <c r="N250" s="35"/>
      <c r="O250" s="35"/>
      <c r="P250" s="35"/>
      <c r="Q250" s="35"/>
      <c r="R250" s="161"/>
      <c r="S250" s="161"/>
      <c r="T250" s="161"/>
      <c r="U250" s="161"/>
      <c r="V250" s="78"/>
      <c r="W250" s="78"/>
      <c r="X250" s="78"/>
      <c r="Y250" s="161"/>
      <c r="Z250" s="35"/>
      <c r="AA250" s="35"/>
      <c r="AB250" s="78"/>
      <c r="AD250" s="78"/>
      <c r="AF250" s="78"/>
    </row>
    <row r="251" spans="1:32">
      <c r="L251" s="78"/>
      <c r="M251" s="161"/>
      <c r="N251" s="35"/>
      <c r="O251" s="35"/>
      <c r="P251" s="35"/>
      <c r="Q251" s="35"/>
      <c r="R251" s="161"/>
      <c r="S251" s="161"/>
      <c r="T251" s="161"/>
      <c r="V251" s="78"/>
      <c r="X251" s="78"/>
      <c r="Z251" s="35"/>
      <c r="AB251" s="78"/>
      <c r="AD251" s="78"/>
      <c r="AF251" s="78"/>
    </row>
    <row r="252" spans="1:32">
      <c r="L252" s="78"/>
      <c r="M252" s="161"/>
      <c r="N252" s="35"/>
      <c r="O252" s="35"/>
      <c r="P252" s="35"/>
      <c r="Q252" s="35"/>
      <c r="R252" s="161"/>
      <c r="S252" s="161"/>
      <c r="T252" s="161"/>
      <c r="V252" s="78"/>
      <c r="X252" s="78"/>
      <c r="Z252" s="35"/>
      <c r="AB252" s="78"/>
      <c r="AD252" s="78"/>
      <c r="AF252" s="78"/>
    </row>
    <row r="253" spans="1:32">
      <c r="L253" s="78"/>
      <c r="M253" s="161"/>
      <c r="N253" s="35"/>
      <c r="O253" s="35"/>
      <c r="P253" s="35"/>
      <c r="Q253" s="35"/>
      <c r="R253" s="161"/>
      <c r="S253" s="161"/>
      <c r="T253" s="161"/>
      <c r="V253" s="78"/>
      <c r="X253" s="78"/>
      <c r="Z253" s="35"/>
      <c r="AB253" s="78"/>
      <c r="AD253" s="78"/>
      <c r="AF253" s="78"/>
    </row>
    <row r="254" spans="1:32">
      <c r="L254" s="78"/>
      <c r="M254" s="161"/>
      <c r="N254" s="35"/>
      <c r="O254" s="35"/>
      <c r="P254" s="35"/>
      <c r="Q254" s="35"/>
      <c r="R254" s="161"/>
      <c r="S254" s="161"/>
      <c r="T254" s="161"/>
      <c r="V254" s="78"/>
      <c r="X254" s="78"/>
      <c r="Z254" s="35"/>
      <c r="AB254" s="78"/>
      <c r="AD254" s="78"/>
      <c r="AF254" s="78"/>
    </row>
    <row r="255" spans="1:32">
      <c r="L255" s="78"/>
      <c r="M255" s="161"/>
      <c r="N255" s="35"/>
      <c r="O255" s="35"/>
      <c r="P255" s="35"/>
      <c r="Q255" s="35"/>
      <c r="R255" s="161"/>
      <c r="S255" s="161"/>
      <c r="T255" s="161"/>
      <c r="V255" s="78"/>
      <c r="X255" s="78"/>
      <c r="Z255" s="35"/>
      <c r="AB255" s="78"/>
      <c r="AD255" s="78"/>
      <c r="AF255" s="78"/>
    </row>
    <row r="256" spans="1:32">
      <c r="L256" s="78"/>
      <c r="M256" s="161"/>
      <c r="N256" s="35"/>
      <c r="O256" s="35"/>
      <c r="P256" s="35"/>
      <c r="Q256" s="35"/>
      <c r="R256" s="161"/>
      <c r="S256" s="161"/>
      <c r="T256" s="161"/>
      <c r="V256" s="78"/>
      <c r="X256" s="78"/>
      <c r="Z256" s="35"/>
      <c r="AB256" s="78"/>
      <c r="AD256" s="78"/>
      <c r="AF256" s="78"/>
    </row>
    <row r="257" spans="12:32">
      <c r="L257" s="78"/>
      <c r="M257" s="161"/>
      <c r="N257" s="35"/>
      <c r="O257" s="35"/>
      <c r="P257" s="35"/>
      <c r="Q257" s="35"/>
      <c r="R257" s="161"/>
      <c r="S257" s="161"/>
      <c r="T257" s="161"/>
      <c r="V257" s="78"/>
      <c r="X257" s="78"/>
      <c r="Z257" s="35"/>
      <c r="AB257" s="78"/>
      <c r="AD257" s="78"/>
      <c r="AF257" s="78"/>
    </row>
    <row r="258" spans="12:32">
      <c r="L258" s="78"/>
      <c r="M258" s="161"/>
      <c r="N258" s="35"/>
      <c r="O258" s="35"/>
      <c r="P258" s="35"/>
      <c r="Q258" s="35"/>
      <c r="R258" s="161"/>
      <c r="S258" s="161"/>
      <c r="T258" s="161"/>
      <c r="V258" s="78"/>
      <c r="X258" s="78"/>
      <c r="Z258" s="35"/>
      <c r="AB258" s="78"/>
      <c r="AD258" s="78"/>
      <c r="AF258" s="78"/>
    </row>
    <row r="259" spans="12:32">
      <c r="L259" s="78"/>
      <c r="M259" s="161"/>
      <c r="N259" s="35"/>
      <c r="O259" s="35"/>
      <c r="P259" s="35"/>
      <c r="Q259" s="35"/>
      <c r="R259" s="161"/>
      <c r="S259" s="161"/>
      <c r="T259" s="161"/>
      <c r="V259" s="78"/>
      <c r="X259" s="78"/>
      <c r="Z259" s="35"/>
      <c r="AB259" s="78"/>
      <c r="AD259" s="78"/>
      <c r="AF259" s="78"/>
    </row>
    <row r="260" spans="12:32">
      <c r="L260" s="78"/>
      <c r="M260" s="161"/>
      <c r="N260" s="35"/>
      <c r="O260" s="35"/>
      <c r="P260" s="35"/>
      <c r="Q260" s="35"/>
      <c r="R260" s="161"/>
      <c r="S260" s="161"/>
      <c r="T260" s="161"/>
      <c r="V260" s="78"/>
      <c r="X260" s="78"/>
      <c r="Z260" s="35"/>
      <c r="AB260" s="78"/>
      <c r="AD260" s="78"/>
      <c r="AF260" s="78"/>
    </row>
    <row r="261" spans="12:32">
      <c r="L261" s="78"/>
      <c r="M261" s="161"/>
      <c r="N261" s="35"/>
      <c r="O261" s="35"/>
      <c r="P261" s="35"/>
      <c r="Q261" s="35"/>
      <c r="R261" s="161"/>
      <c r="S261" s="161"/>
      <c r="T261" s="161"/>
      <c r="V261" s="78"/>
      <c r="X261" s="78"/>
      <c r="Z261" s="35"/>
      <c r="AB261" s="78"/>
      <c r="AD261" s="78"/>
      <c r="AF261" s="78"/>
    </row>
    <row r="262" spans="12:32">
      <c r="L262" s="78"/>
      <c r="M262" s="161"/>
      <c r="N262" s="35"/>
      <c r="O262" s="35"/>
      <c r="P262" s="35"/>
      <c r="Q262" s="35"/>
      <c r="R262" s="161"/>
      <c r="S262" s="161"/>
      <c r="T262" s="161"/>
      <c r="V262" s="78"/>
      <c r="X262" s="78"/>
      <c r="Z262" s="35"/>
      <c r="AB262" s="78"/>
      <c r="AD262" s="78"/>
      <c r="AF262" s="78"/>
    </row>
    <row r="263" spans="12:32">
      <c r="L263" s="78"/>
      <c r="M263" s="161"/>
      <c r="N263" s="35"/>
      <c r="O263" s="35"/>
      <c r="P263" s="35"/>
      <c r="Q263" s="35"/>
      <c r="R263" s="161"/>
      <c r="S263" s="161"/>
      <c r="T263" s="161"/>
      <c r="V263" s="78"/>
      <c r="X263" s="78"/>
      <c r="Z263" s="35"/>
      <c r="AB263" s="78"/>
      <c r="AD263" s="78"/>
      <c r="AF263" s="78"/>
    </row>
    <row r="264" spans="12:32">
      <c r="L264" s="78"/>
      <c r="M264" s="161"/>
      <c r="N264" s="35"/>
      <c r="O264" s="35"/>
      <c r="P264" s="35"/>
      <c r="Q264" s="35"/>
      <c r="R264" s="161"/>
      <c r="S264" s="161"/>
      <c r="T264" s="161"/>
      <c r="V264" s="78"/>
      <c r="X264" s="78"/>
      <c r="Z264" s="35"/>
      <c r="AB264" s="78"/>
      <c r="AD264" s="78"/>
      <c r="AF264" s="78"/>
    </row>
    <row r="265" spans="12:32">
      <c r="L265" s="78"/>
      <c r="M265" s="161"/>
      <c r="N265" s="35"/>
      <c r="O265" s="35"/>
      <c r="P265" s="35"/>
      <c r="Q265" s="35"/>
      <c r="R265" s="161"/>
      <c r="S265" s="161"/>
      <c r="T265" s="161"/>
      <c r="V265" s="78"/>
      <c r="X265" s="78"/>
      <c r="Z265" s="35"/>
      <c r="AB265" s="78"/>
      <c r="AD265" s="78"/>
      <c r="AF265" s="78"/>
    </row>
    <row r="266" spans="12:32">
      <c r="L266" s="78"/>
      <c r="M266" s="161"/>
      <c r="N266" s="35"/>
      <c r="O266" s="35"/>
      <c r="P266" s="35"/>
      <c r="Q266" s="35"/>
      <c r="R266" s="161"/>
      <c r="S266" s="161"/>
      <c r="T266" s="161"/>
      <c r="V266" s="78"/>
      <c r="X266" s="78"/>
      <c r="Z266" s="35"/>
      <c r="AB266" s="78"/>
      <c r="AD266" s="78"/>
      <c r="AF266" s="78"/>
    </row>
    <row r="267" spans="12:32">
      <c r="L267" s="78"/>
      <c r="M267" s="161"/>
      <c r="N267" s="35"/>
      <c r="O267" s="35"/>
      <c r="P267" s="35"/>
      <c r="Q267" s="35"/>
      <c r="R267" s="161"/>
      <c r="S267" s="161"/>
      <c r="T267" s="161"/>
      <c r="V267" s="78"/>
      <c r="X267" s="78"/>
      <c r="Z267" s="35"/>
      <c r="AB267" s="78"/>
      <c r="AD267" s="78"/>
      <c r="AF267" s="78"/>
    </row>
    <row r="268" spans="12:32">
      <c r="L268" s="78"/>
      <c r="M268" s="161"/>
      <c r="N268" s="35"/>
      <c r="O268" s="35"/>
      <c r="P268" s="35"/>
      <c r="Q268" s="35"/>
      <c r="R268" s="161"/>
      <c r="S268" s="161"/>
      <c r="T268" s="161"/>
      <c r="V268" s="78"/>
      <c r="X268" s="78"/>
      <c r="Z268" s="35"/>
      <c r="AB268" s="78"/>
      <c r="AD268" s="78"/>
      <c r="AF268" s="78"/>
    </row>
    <row r="269" spans="12:32">
      <c r="L269" s="78"/>
      <c r="M269" s="161"/>
      <c r="N269" s="35"/>
      <c r="O269" s="35"/>
      <c r="P269" s="35"/>
      <c r="Q269" s="35"/>
      <c r="R269" s="161"/>
      <c r="S269" s="161"/>
      <c r="T269" s="161"/>
      <c r="V269" s="78"/>
      <c r="X269" s="78"/>
      <c r="Z269" s="35"/>
      <c r="AB269" s="78"/>
      <c r="AD269" s="78"/>
      <c r="AF269" s="78"/>
    </row>
    <row r="270" spans="12:32">
      <c r="L270" s="78"/>
      <c r="M270" s="161"/>
      <c r="N270" s="35"/>
      <c r="O270" s="35"/>
      <c r="P270" s="35"/>
      <c r="Q270" s="35"/>
      <c r="R270" s="161"/>
      <c r="S270" s="161"/>
      <c r="T270" s="161"/>
      <c r="V270" s="78"/>
      <c r="X270" s="78"/>
      <c r="Z270" s="35"/>
      <c r="AB270" s="78"/>
      <c r="AD270" s="78"/>
      <c r="AF270" s="78"/>
    </row>
    <row r="271" spans="12:32">
      <c r="L271" s="78"/>
      <c r="M271" s="161"/>
      <c r="N271" s="35"/>
      <c r="O271" s="35"/>
      <c r="P271" s="35"/>
      <c r="Q271" s="35"/>
      <c r="R271" s="161"/>
      <c r="S271" s="161"/>
      <c r="T271" s="161"/>
      <c r="V271" s="78"/>
      <c r="X271" s="78"/>
      <c r="Z271" s="35"/>
      <c r="AB271" s="78"/>
      <c r="AD271" s="78"/>
      <c r="AF271" s="78"/>
    </row>
    <row r="272" spans="12:32">
      <c r="L272" s="78"/>
      <c r="M272" s="161"/>
      <c r="N272" s="35"/>
      <c r="O272" s="35"/>
      <c r="P272" s="35"/>
      <c r="Q272" s="35"/>
      <c r="R272" s="161"/>
      <c r="S272" s="161"/>
      <c r="T272" s="161"/>
      <c r="V272" s="78"/>
      <c r="X272" s="78"/>
      <c r="Z272" s="35"/>
      <c r="AB272" s="78"/>
      <c r="AD272" s="78"/>
      <c r="AF272" s="78"/>
    </row>
    <row r="273" spans="13:32">
      <c r="M273" s="161"/>
      <c r="N273" s="35"/>
      <c r="O273" s="35"/>
      <c r="P273" s="35"/>
      <c r="Q273" s="35"/>
      <c r="R273" s="161"/>
      <c r="S273" s="161"/>
      <c r="T273" s="161"/>
      <c r="V273" s="78"/>
      <c r="X273" s="78"/>
      <c r="Z273" s="35"/>
      <c r="AB273" s="78"/>
      <c r="AD273" s="78"/>
      <c r="AF273" s="78"/>
    </row>
  </sheetData>
  <mergeCells count="1">
    <mergeCell ref="Q5:S5"/>
  </mergeCells>
  <conditionalFormatting sqref="G11:G16">
    <cfRule type="cellIs" dxfId="92" priority="17" operator="lessThan">
      <formula>0</formula>
    </cfRule>
    <cfRule type="cellIs" dxfId="91" priority="18" operator="greaterThan">
      <formula>0</formula>
    </cfRule>
  </conditionalFormatting>
  <conditionalFormatting sqref="I11:I16">
    <cfRule type="cellIs" dxfId="90" priority="15" operator="lessThan">
      <formula>0</formula>
    </cfRule>
    <cfRule type="cellIs" dxfId="89" priority="16" operator="greaterThan">
      <formula>0</formula>
    </cfRule>
  </conditionalFormatting>
  <conditionalFormatting sqref="K11:K16">
    <cfRule type="cellIs" dxfId="88" priority="13" operator="lessThan">
      <formula>0</formula>
    </cfRule>
    <cfRule type="cellIs" dxfId="87" priority="14" operator="greaterThan">
      <formula>0</formula>
    </cfRule>
  </conditionalFormatting>
  <conditionalFormatting sqref="M11:M16">
    <cfRule type="cellIs" dxfId="86" priority="11" operator="lessThan">
      <formula>0</formula>
    </cfRule>
    <cfRule type="cellIs" dxfId="85" priority="12" operator="greaterThan">
      <formula>0</formula>
    </cfRule>
  </conditionalFormatting>
  <conditionalFormatting sqref="O11:O16">
    <cfRule type="cellIs" dxfId="84" priority="9" operator="lessThan">
      <formula>0</formula>
    </cfRule>
    <cfRule type="cellIs" dxfId="83" priority="10" operator="greaterThan">
      <formula>0</formula>
    </cfRule>
  </conditionalFormatting>
  <conditionalFormatting sqref="Q11:Q16">
    <cfRule type="cellIs" dxfId="82" priority="7" operator="lessThan">
      <formula>0</formula>
    </cfRule>
    <cfRule type="cellIs" dxfId="81" priority="8" operator="greaterThan">
      <formula>0</formula>
    </cfRule>
  </conditionalFormatting>
  <conditionalFormatting sqref="S11:S16">
    <cfRule type="cellIs" dxfId="80" priority="5" operator="lessThan">
      <formula>0</formula>
    </cfRule>
    <cfRule type="cellIs" dxfId="79" priority="6" operator="greaterThan">
      <formula>0</formula>
    </cfRule>
  </conditionalFormatting>
  <conditionalFormatting sqref="U11:U16">
    <cfRule type="cellIs" dxfId="78" priority="1" operator="lessThan">
      <formula>0</formula>
    </cfRule>
    <cfRule type="cellIs" dxfId="77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988754-24F4-401D-8CD0-38D807BB46F5}">
  <dimension ref="W1:BE337"/>
  <sheetViews>
    <sheetView zoomScale="99" zoomScaleNormal="99" workbookViewId="0">
      <selection activeCell="B3" sqref="B3"/>
    </sheetView>
  </sheetViews>
  <sheetFormatPr baseColWidth="10" defaultRowHeight="15"/>
  <cols>
    <col min="23" max="23" width="1.54296875" customWidth="1"/>
    <col min="24" max="24" width="5.81640625" customWidth="1"/>
    <col min="25" max="25" width="4.08984375" customWidth="1"/>
    <col min="26" max="26" width="8.453125" customWidth="1"/>
    <col min="27" max="27" width="10" customWidth="1"/>
    <col min="28" max="28" width="7.08984375" customWidth="1"/>
    <col min="29" max="29" width="7.81640625" customWidth="1"/>
    <col min="30" max="30" width="4.1796875" style="11" customWidth="1"/>
    <col min="31" max="31" width="4.54296875" style="11" customWidth="1"/>
    <col min="32" max="32" width="5.453125" customWidth="1"/>
    <col min="33" max="33" width="6.08984375" customWidth="1"/>
    <col min="34" max="34" width="5.54296875" style="93" customWidth="1"/>
    <col min="35" max="35" width="5.08984375" style="93" customWidth="1"/>
    <col min="36" max="36" width="4.1796875" style="11" customWidth="1"/>
    <col min="37" max="37" width="4.08984375" style="11" customWidth="1"/>
    <col min="38" max="38" width="3.90625" style="11" customWidth="1"/>
    <col min="39" max="39" width="8.90625" style="93" customWidth="1"/>
    <col min="40" max="40" width="5.453125" style="11" customWidth="1"/>
    <col min="49" max="49" width="14" customWidth="1"/>
    <col min="50" max="50" width="12.54296875" customWidth="1"/>
    <col min="51" max="51" width="10.90625" customWidth="1"/>
  </cols>
  <sheetData>
    <row r="1" spans="23:57" ht="15" customHeight="1">
      <c r="AD1"/>
      <c r="AE1"/>
      <c r="AH1"/>
      <c r="AI1"/>
      <c r="AJ1"/>
      <c r="AK1"/>
      <c r="AL1"/>
      <c r="AM1"/>
      <c r="AN1"/>
    </row>
    <row r="2" spans="23:57" s="182" customFormat="1" ht="15" customHeight="1"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</row>
    <row r="3" spans="23:57" ht="15" customHeight="1">
      <c r="AD3"/>
      <c r="AE3"/>
      <c r="AH3"/>
      <c r="AI3"/>
      <c r="AJ3"/>
      <c r="AK3"/>
      <c r="AL3"/>
      <c r="AM3"/>
      <c r="AN3"/>
    </row>
    <row r="4" spans="23:57" ht="15" customHeight="1">
      <c r="AD4"/>
      <c r="AE4"/>
      <c r="AH4"/>
      <c r="AI4"/>
      <c r="AJ4"/>
      <c r="AK4"/>
      <c r="AL4"/>
      <c r="AM4"/>
      <c r="AN4"/>
    </row>
    <row r="5" spans="23:57" s="186" customFormat="1" ht="15" customHeight="1"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 s="4"/>
      <c r="AR5"/>
      <c r="AS5"/>
      <c r="AT5"/>
      <c r="AU5"/>
      <c r="AV5"/>
      <c r="AW5"/>
      <c r="AX5"/>
      <c r="AY5"/>
      <c r="AZ5"/>
      <c r="BA5"/>
      <c r="BB5"/>
      <c r="BD5" s="185"/>
      <c r="BE5" s="185"/>
    </row>
    <row r="6" spans="23:57" ht="15" customHeight="1">
      <c r="AD6"/>
      <c r="AE6"/>
      <c r="AH6"/>
      <c r="AI6"/>
      <c r="AJ6"/>
      <c r="AK6"/>
      <c r="AL6"/>
      <c r="AM6"/>
      <c r="AN6"/>
    </row>
    <row r="7" spans="23:57" ht="15" customHeight="1">
      <c r="AD7"/>
      <c r="AE7"/>
      <c r="AH7"/>
      <c r="AI7"/>
      <c r="AJ7"/>
      <c r="AK7"/>
      <c r="AL7"/>
      <c r="AM7"/>
      <c r="AN7"/>
    </row>
    <row r="8" spans="23:57" ht="15" customHeight="1">
      <c r="AD8"/>
      <c r="AE8"/>
      <c r="AH8"/>
      <c r="AI8"/>
      <c r="AJ8"/>
      <c r="AK8"/>
      <c r="AL8"/>
      <c r="AM8"/>
      <c r="AN8"/>
    </row>
    <row r="9" spans="23:57" ht="15" customHeight="1">
      <c r="AD9"/>
      <c r="AE9"/>
      <c r="AH9"/>
      <c r="AI9"/>
      <c r="AJ9"/>
      <c r="AK9"/>
      <c r="AL9"/>
      <c r="AM9"/>
      <c r="AN9"/>
    </row>
    <row r="10" spans="23:57" ht="15" customHeight="1">
      <c r="AD10"/>
      <c r="AE10"/>
      <c r="AH10"/>
      <c r="AI10"/>
      <c r="AJ10"/>
      <c r="AK10"/>
      <c r="AL10"/>
      <c r="AM10"/>
      <c r="AN10"/>
    </row>
    <row r="11" spans="23:57">
      <c r="AD11"/>
      <c r="AE11"/>
      <c r="AH11"/>
      <c r="AI11"/>
      <c r="AJ11"/>
      <c r="AK11"/>
      <c r="AL11"/>
      <c r="AM11"/>
      <c r="AN11"/>
    </row>
    <row r="12" spans="23:57" ht="15.6">
      <c r="AD12"/>
      <c r="AE12"/>
      <c r="AH12"/>
      <c r="AI12"/>
      <c r="AJ12"/>
      <c r="AK12"/>
      <c r="AL12"/>
      <c r="AM12"/>
      <c r="AN12"/>
      <c r="AR12" s="2"/>
      <c r="AS12" s="2"/>
    </row>
    <row r="13" spans="23:57" ht="15.6">
      <c r="AD13"/>
      <c r="AE13"/>
      <c r="AH13"/>
      <c r="AI13"/>
      <c r="AJ13"/>
      <c r="AK13"/>
      <c r="AL13"/>
      <c r="AM13"/>
      <c r="AN13"/>
      <c r="AR13" s="2"/>
      <c r="AS13" s="4"/>
      <c r="AT13" s="4"/>
      <c r="AU13" s="4"/>
    </row>
    <row r="14" spans="23:57">
      <c r="AD14"/>
      <c r="AE14"/>
      <c r="AH14"/>
      <c r="AI14"/>
      <c r="AJ14"/>
      <c r="AK14"/>
      <c r="AL14"/>
      <c r="AM14"/>
      <c r="AN14"/>
      <c r="AR14" s="1"/>
      <c r="AS14" s="11"/>
      <c r="AT14" s="11"/>
      <c r="AU14" s="11"/>
    </row>
    <row r="15" spans="23:57">
      <c r="AD15"/>
      <c r="AE15"/>
      <c r="AH15"/>
      <c r="AI15"/>
      <c r="AJ15"/>
      <c r="AK15"/>
      <c r="AL15"/>
      <c r="AM15"/>
      <c r="AN15"/>
      <c r="AR15" s="1"/>
      <c r="AS15" s="11"/>
      <c r="AT15" s="11"/>
      <c r="AU15" s="11"/>
    </row>
    <row r="16" spans="23:57">
      <c r="AD16"/>
      <c r="AE16"/>
      <c r="AH16"/>
      <c r="AI16"/>
      <c r="AJ16"/>
      <c r="AK16"/>
      <c r="AL16"/>
      <c r="AM16"/>
      <c r="AN16"/>
      <c r="AR16" s="1"/>
      <c r="AS16" s="11"/>
      <c r="AT16" s="11"/>
      <c r="AU16" s="11"/>
    </row>
    <row r="17" spans="30:47">
      <c r="AD17"/>
      <c r="AE17"/>
      <c r="AH17"/>
      <c r="AI17"/>
      <c r="AJ17"/>
      <c r="AK17"/>
      <c r="AL17"/>
      <c r="AM17"/>
      <c r="AN17"/>
      <c r="AR17" s="1"/>
      <c r="AS17" s="11"/>
      <c r="AT17" s="11"/>
      <c r="AU17" s="11"/>
    </row>
    <row r="18" spans="30:47">
      <c r="AD18"/>
      <c r="AE18"/>
      <c r="AH18"/>
      <c r="AI18"/>
      <c r="AJ18"/>
      <c r="AK18"/>
      <c r="AL18"/>
      <c r="AM18"/>
      <c r="AN18"/>
      <c r="AR18" s="1"/>
      <c r="AS18" s="11"/>
      <c r="AT18" s="11"/>
      <c r="AU18" s="11"/>
    </row>
    <row r="19" spans="30:47">
      <c r="AD19"/>
      <c r="AE19"/>
      <c r="AH19"/>
      <c r="AI19"/>
      <c r="AJ19"/>
      <c r="AK19"/>
      <c r="AL19"/>
      <c r="AM19"/>
      <c r="AN19"/>
      <c r="AR19" s="1"/>
      <c r="AS19" s="11"/>
      <c r="AT19" s="11"/>
      <c r="AU19" s="11"/>
    </row>
    <row r="20" spans="30:47">
      <c r="AD20"/>
      <c r="AE20"/>
      <c r="AH20"/>
      <c r="AI20"/>
      <c r="AJ20"/>
      <c r="AK20"/>
      <c r="AL20"/>
      <c r="AM20"/>
      <c r="AN20"/>
      <c r="AR20" s="1"/>
      <c r="AS20" s="11"/>
      <c r="AT20" s="11"/>
      <c r="AU20" s="11"/>
    </row>
    <row r="21" spans="30:47">
      <c r="AD21"/>
      <c r="AE21"/>
      <c r="AH21"/>
      <c r="AI21"/>
      <c r="AJ21"/>
      <c r="AK21"/>
      <c r="AL21"/>
      <c r="AM21"/>
      <c r="AN21"/>
      <c r="AR21" s="1"/>
      <c r="AS21" s="11"/>
      <c r="AT21" s="11"/>
      <c r="AU21" s="11"/>
    </row>
    <row r="22" spans="30:47">
      <c r="AD22"/>
      <c r="AE22"/>
      <c r="AH22"/>
      <c r="AI22"/>
      <c r="AJ22"/>
      <c r="AK22"/>
      <c r="AL22"/>
      <c r="AM22"/>
      <c r="AN22"/>
      <c r="AR22" s="1"/>
      <c r="AS22" s="11"/>
      <c r="AT22" s="11"/>
      <c r="AU22" s="11"/>
    </row>
    <row r="23" spans="30:47">
      <c r="AD23"/>
      <c r="AE23"/>
      <c r="AH23"/>
      <c r="AI23"/>
      <c r="AJ23"/>
      <c r="AK23"/>
      <c r="AL23"/>
      <c r="AM23"/>
      <c r="AN23"/>
      <c r="AR23" s="13"/>
      <c r="AS23" s="11"/>
      <c r="AT23" s="11"/>
      <c r="AU23" s="11"/>
    </row>
    <row r="24" spans="30:47" ht="16.5" customHeight="1">
      <c r="AD24"/>
      <c r="AE24"/>
      <c r="AH24"/>
      <c r="AI24"/>
      <c r="AJ24"/>
      <c r="AK24"/>
      <c r="AL24"/>
      <c r="AM24"/>
      <c r="AN24"/>
      <c r="AR24" s="13"/>
      <c r="AS24" s="11"/>
      <c r="AT24" s="11"/>
      <c r="AU24" s="11"/>
    </row>
    <row r="25" spans="30:47" ht="16.5" customHeight="1">
      <c r="AD25"/>
      <c r="AE25"/>
      <c r="AH25"/>
      <c r="AI25"/>
      <c r="AJ25"/>
      <c r="AK25"/>
      <c r="AL25"/>
      <c r="AM25"/>
      <c r="AN25"/>
      <c r="AR25" s="13"/>
      <c r="AS25" s="11"/>
      <c r="AT25" s="11"/>
      <c r="AU25" s="11"/>
    </row>
    <row r="26" spans="30:47">
      <c r="AD26"/>
      <c r="AE26"/>
      <c r="AH26"/>
      <c r="AI26"/>
      <c r="AJ26"/>
      <c r="AK26"/>
      <c r="AL26"/>
      <c r="AM26"/>
      <c r="AN26"/>
      <c r="AR26" s="13"/>
      <c r="AS26" s="11"/>
      <c r="AT26" s="11"/>
      <c r="AU26" s="11"/>
    </row>
    <row r="27" spans="30:47" ht="17.25" customHeight="1">
      <c r="AD27"/>
      <c r="AE27"/>
      <c r="AH27"/>
      <c r="AI27"/>
      <c r="AJ27"/>
      <c r="AK27"/>
      <c r="AL27"/>
      <c r="AM27"/>
      <c r="AN27"/>
      <c r="AR27" s="13"/>
      <c r="AS27" s="11"/>
      <c r="AT27" s="11"/>
      <c r="AU27" s="11"/>
    </row>
    <row r="28" spans="30:47">
      <c r="AD28"/>
      <c r="AE28"/>
      <c r="AH28"/>
      <c r="AI28"/>
      <c r="AJ28"/>
      <c r="AK28"/>
      <c r="AL28"/>
      <c r="AM28"/>
      <c r="AN28"/>
      <c r="AR28" s="13"/>
      <c r="AS28" s="11"/>
      <c r="AT28" s="11"/>
      <c r="AU28" s="11"/>
    </row>
    <row r="29" spans="30:47">
      <c r="AD29"/>
      <c r="AE29"/>
      <c r="AH29"/>
      <c r="AI29"/>
      <c r="AJ29"/>
      <c r="AK29"/>
      <c r="AL29"/>
      <c r="AM29"/>
      <c r="AN29"/>
      <c r="AR29" s="13"/>
      <c r="AS29" s="11"/>
      <c r="AT29" s="11"/>
      <c r="AU29" s="11"/>
    </row>
    <row r="30" spans="30:47" ht="21">
      <c r="AD30"/>
      <c r="AE30"/>
      <c r="AH30"/>
      <c r="AI30"/>
      <c r="AJ30"/>
      <c r="AK30"/>
      <c r="AL30"/>
      <c r="AM30"/>
      <c r="AN30"/>
      <c r="AR30" s="56"/>
      <c r="AS30" s="11"/>
      <c r="AT30" s="11"/>
      <c r="AU30" s="11"/>
    </row>
    <row r="31" spans="30:47">
      <c r="AD31"/>
      <c r="AE31"/>
      <c r="AH31"/>
      <c r="AI31"/>
      <c r="AJ31"/>
      <c r="AK31"/>
      <c r="AL31"/>
      <c r="AM31"/>
      <c r="AN31"/>
    </row>
    <row r="32" spans="30:47" ht="15.6">
      <c r="AD32"/>
      <c r="AE32"/>
      <c r="AH32"/>
      <c r="AI32"/>
      <c r="AJ32"/>
      <c r="AK32"/>
      <c r="AL32"/>
      <c r="AM32"/>
      <c r="AN32"/>
      <c r="AR32" s="5"/>
    </row>
    <row r="33" customFormat="1"/>
    <row r="34" customFormat="1"/>
    <row r="35" customFormat="1"/>
    <row r="36" customFormat="1"/>
    <row r="37" customFormat="1"/>
    <row r="38" customFormat="1"/>
    <row r="39" customFormat="1"/>
    <row r="40" customFormat="1"/>
    <row r="41" customFormat="1"/>
    <row r="42" customFormat="1"/>
    <row r="43" customFormat="1"/>
    <row r="44" customFormat="1"/>
    <row r="45" customFormat="1"/>
    <row r="46" customFormat="1"/>
    <row r="47" customFormat="1"/>
    <row r="48" customFormat="1"/>
    <row r="49" customFormat="1"/>
    <row r="50" customFormat="1"/>
    <row r="51" customFormat="1"/>
    <row r="52" customFormat="1"/>
    <row r="53" customFormat="1"/>
    <row r="54" customFormat="1"/>
    <row r="55" customFormat="1"/>
    <row r="56" customFormat="1"/>
    <row r="57" customFormat="1"/>
    <row r="58" customFormat="1"/>
    <row r="59" customFormat="1"/>
    <row r="60" customFormat="1"/>
    <row r="61" customFormat="1"/>
    <row r="62" customFormat="1"/>
    <row r="63" customFormat="1"/>
    <row r="64" customFormat="1"/>
    <row r="65" customFormat="1"/>
    <row r="66" customFormat="1"/>
    <row r="67" customFormat="1"/>
    <row r="68" customFormat="1"/>
    <row r="69" customFormat="1"/>
    <row r="70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customFormat="1"/>
    <row r="108" customFormat="1"/>
    <row r="109" customFormat="1"/>
    <row r="110" customFormat="1"/>
    <row r="111" customFormat="1"/>
    <row r="112" customFormat="1"/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spans="30:50">
      <c r="AD129"/>
      <c r="AE129"/>
      <c r="AH129"/>
      <c r="AI129"/>
      <c r="AJ129"/>
      <c r="AK129"/>
      <c r="AL129"/>
      <c r="AM129"/>
      <c r="AN129"/>
    </row>
    <row r="130" spans="30:50">
      <c r="AD130"/>
      <c r="AE130"/>
      <c r="AH130"/>
      <c r="AI130"/>
      <c r="AJ130"/>
      <c r="AK130"/>
      <c r="AL130"/>
      <c r="AM130"/>
      <c r="AN130"/>
    </row>
    <row r="131" spans="30:50">
      <c r="AD131"/>
      <c r="AE131"/>
      <c r="AH131"/>
      <c r="AI131"/>
      <c r="AJ131"/>
      <c r="AK131"/>
      <c r="AL131"/>
      <c r="AM131"/>
      <c r="AN131"/>
    </row>
    <row r="132" spans="30:50">
      <c r="AD132"/>
      <c r="AE132"/>
      <c r="AH132"/>
      <c r="AI132"/>
      <c r="AJ132"/>
      <c r="AK132"/>
      <c r="AL132"/>
      <c r="AM132"/>
      <c r="AN132"/>
    </row>
    <row r="133" spans="30:50">
      <c r="AD133"/>
      <c r="AE133"/>
      <c r="AH133"/>
      <c r="AI133"/>
      <c r="AJ133"/>
      <c r="AK133"/>
      <c r="AL133"/>
      <c r="AM133"/>
      <c r="AN133"/>
      <c r="AR133" s="1"/>
      <c r="AS133" s="1"/>
      <c r="AT133" s="1"/>
      <c r="AU133" s="1"/>
      <c r="AW133" s="13"/>
      <c r="AX133" s="13"/>
    </row>
    <row r="134" spans="30:50">
      <c r="AD134"/>
      <c r="AE134"/>
      <c r="AH134"/>
      <c r="AI134"/>
      <c r="AJ134"/>
      <c r="AK134"/>
      <c r="AL134"/>
      <c r="AM134"/>
      <c r="AN134"/>
      <c r="AR134" s="1"/>
      <c r="AS134" s="1"/>
      <c r="AT134" s="1"/>
      <c r="AU134" s="1"/>
      <c r="AW134" s="13"/>
      <c r="AX134" s="13"/>
    </row>
    <row r="135" spans="30:50">
      <c r="AD135"/>
      <c r="AE135"/>
      <c r="AH135"/>
      <c r="AI135"/>
      <c r="AJ135"/>
      <c r="AK135"/>
      <c r="AL135"/>
      <c r="AM135"/>
      <c r="AN135"/>
      <c r="AR135" s="1"/>
      <c r="AS135" s="1"/>
      <c r="AT135" s="1"/>
      <c r="AU135" s="1"/>
      <c r="AW135" s="13"/>
      <c r="AX135" s="13"/>
    </row>
    <row r="136" spans="30:50">
      <c r="AD136"/>
      <c r="AE136"/>
      <c r="AH136"/>
      <c r="AI136"/>
      <c r="AJ136"/>
      <c r="AK136"/>
      <c r="AL136"/>
      <c r="AM136"/>
      <c r="AN136"/>
      <c r="AR136" s="1"/>
      <c r="AS136" s="1"/>
      <c r="AT136" s="1"/>
      <c r="AU136" s="1"/>
      <c r="AW136" s="13"/>
      <c r="AX136" s="13"/>
    </row>
    <row r="137" spans="30:50">
      <c r="AG137" s="3"/>
      <c r="AH137" s="58"/>
      <c r="AI137" s="58"/>
      <c r="AJ137" s="16"/>
      <c r="AK137" s="204"/>
      <c r="AL137" s="16"/>
      <c r="AN137" s="16"/>
      <c r="AO137" s="1"/>
      <c r="AP137" s="1"/>
      <c r="AQ137" s="1"/>
      <c r="AR137" s="1"/>
      <c r="AS137" s="1"/>
      <c r="AT137" s="1"/>
      <c r="AU137" s="1"/>
      <c r="AW137" s="13"/>
      <c r="AX137" s="13"/>
    </row>
    <row r="138" spans="30:50">
      <c r="AG138" s="3"/>
      <c r="AH138" s="58"/>
      <c r="AI138" s="58"/>
      <c r="AJ138" s="16"/>
      <c r="AK138" s="204"/>
      <c r="AL138" s="16"/>
      <c r="AN138" s="16"/>
      <c r="AO138" s="1"/>
      <c r="AP138" s="1"/>
      <c r="AQ138" s="1"/>
      <c r="AR138" s="1"/>
      <c r="AS138" s="1"/>
      <c r="AT138" s="1"/>
      <c r="AU138" s="1"/>
      <c r="AW138" s="13"/>
      <c r="AX138" s="13"/>
    </row>
    <row r="139" spans="30:50">
      <c r="AG139" s="3"/>
      <c r="AH139" s="58"/>
      <c r="AI139" s="58"/>
      <c r="AJ139" s="16"/>
      <c r="AK139" s="204"/>
      <c r="AL139" s="16"/>
      <c r="AN139" s="16"/>
      <c r="AO139" s="1"/>
      <c r="AP139" s="1"/>
      <c r="AQ139" s="1"/>
      <c r="AR139" s="1"/>
      <c r="AS139" s="1"/>
      <c r="AT139" s="1"/>
      <c r="AU139" s="1"/>
      <c r="AW139" s="13"/>
      <c r="AX139" s="13"/>
    </row>
    <row r="140" spans="30:50">
      <c r="AG140" s="3"/>
      <c r="AH140" s="58"/>
      <c r="AI140" s="58"/>
      <c r="AJ140" s="16"/>
      <c r="AK140" s="204"/>
      <c r="AL140" s="16"/>
      <c r="AN140" s="16"/>
      <c r="AO140" s="1"/>
      <c r="AP140" s="1"/>
      <c r="AQ140" s="1"/>
      <c r="AR140" s="1"/>
      <c r="AS140" s="1"/>
      <c r="AT140" s="1"/>
      <c r="AU140" s="1"/>
      <c r="AW140" s="13"/>
      <c r="AX140" s="13"/>
    </row>
    <row r="141" spans="30:50">
      <c r="AG141" s="3"/>
      <c r="AH141" s="58"/>
      <c r="AI141" s="58"/>
      <c r="AJ141" s="16"/>
      <c r="AK141" s="204"/>
      <c r="AL141" s="16"/>
      <c r="AN141" s="16"/>
      <c r="AO141" s="1"/>
      <c r="AP141" s="1"/>
      <c r="AQ141" s="1"/>
      <c r="AR141" s="1"/>
      <c r="AS141" s="1"/>
      <c r="AT141" s="1"/>
      <c r="AU141" s="1"/>
      <c r="AW141" s="13"/>
      <c r="AX141" s="13"/>
    </row>
    <row r="142" spans="30:50">
      <c r="AG142" s="3"/>
      <c r="AH142" s="58"/>
      <c r="AI142" s="58"/>
      <c r="AJ142" s="16"/>
      <c r="AK142" s="204"/>
      <c r="AL142" s="16"/>
      <c r="AN142" s="16"/>
      <c r="AO142" s="1"/>
      <c r="AP142" s="1"/>
      <c r="AQ142" s="1"/>
      <c r="AR142" s="1"/>
      <c r="AS142" s="1"/>
      <c r="AT142" s="1"/>
      <c r="AU142" s="1"/>
      <c r="AW142" s="13"/>
      <c r="AX142" s="13"/>
    </row>
    <row r="143" spans="30:50">
      <c r="AG143" s="3"/>
      <c r="AH143" s="58"/>
      <c r="AI143" s="58"/>
      <c r="AJ143" s="16"/>
      <c r="AK143" s="204"/>
      <c r="AL143" s="16"/>
      <c r="AN143" s="16"/>
      <c r="AO143" s="1"/>
      <c r="AP143" s="1"/>
      <c r="AQ143" s="1"/>
      <c r="AR143" s="1"/>
      <c r="AS143" s="1"/>
      <c r="AT143" s="1"/>
      <c r="AU143" s="1"/>
      <c r="AW143" s="13"/>
      <c r="AX143" s="13"/>
    </row>
    <row r="144" spans="30:50">
      <c r="AG144" s="3"/>
      <c r="AH144" s="58"/>
      <c r="AI144" s="58"/>
      <c r="AJ144" s="16"/>
      <c r="AK144" s="204"/>
      <c r="AL144" s="16"/>
      <c r="AN144" s="16"/>
      <c r="AO144" s="1"/>
      <c r="AP144" s="1"/>
      <c r="AQ144" s="1"/>
      <c r="AR144" s="1"/>
      <c r="AS144" s="1"/>
      <c r="AT144" s="1"/>
      <c r="AU144" s="1"/>
      <c r="AW144" s="13"/>
      <c r="AX144" s="13"/>
    </row>
    <row r="145" spans="33:50">
      <c r="AG145" s="3"/>
      <c r="AH145" s="58"/>
      <c r="AI145" s="58"/>
      <c r="AJ145" s="16"/>
      <c r="AK145" s="204"/>
      <c r="AL145" s="16"/>
      <c r="AN145" s="16"/>
      <c r="AO145" s="1"/>
      <c r="AP145" s="1"/>
      <c r="AQ145" s="1"/>
      <c r="AR145" s="1"/>
      <c r="AS145" s="1"/>
      <c r="AT145" s="1"/>
      <c r="AU145" s="1"/>
      <c r="AW145" s="13"/>
      <c r="AX145" s="13"/>
    </row>
    <row r="146" spans="33:50">
      <c r="AG146" s="3"/>
      <c r="AH146" s="58"/>
      <c r="AI146" s="58"/>
      <c r="AJ146" s="16"/>
      <c r="AK146" s="204"/>
      <c r="AL146" s="16"/>
      <c r="AN146" s="16"/>
      <c r="AO146" s="1"/>
      <c r="AP146" s="1"/>
      <c r="AQ146" s="1"/>
      <c r="AR146" s="1"/>
      <c r="AS146" s="1"/>
      <c r="AT146" s="1"/>
      <c r="AU146" s="1"/>
      <c r="AW146" s="13"/>
      <c r="AX146" s="13"/>
    </row>
    <row r="147" spans="33:50">
      <c r="AW147" s="13"/>
      <c r="AX147" s="13"/>
    </row>
    <row r="148" spans="33:50">
      <c r="AW148" s="13"/>
      <c r="AX148" s="13"/>
    </row>
    <row r="149" spans="33:50">
      <c r="AG149" s="3"/>
      <c r="AH149" s="58"/>
      <c r="AI149" s="58"/>
      <c r="AJ149" s="16"/>
      <c r="AK149" s="204"/>
      <c r="AL149" s="16"/>
      <c r="AN149" s="16"/>
      <c r="AO149" s="1"/>
      <c r="AP149" s="1"/>
      <c r="AQ149" s="1"/>
      <c r="AR149" s="1"/>
      <c r="AS149" s="1"/>
      <c r="AT149" s="1"/>
      <c r="AU149" s="1"/>
      <c r="AW149" s="13"/>
      <c r="AX149" s="13"/>
    </row>
    <row r="150" spans="33:50">
      <c r="AG150" s="3"/>
      <c r="AH150" s="58"/>
      <c r="AI150" s="58"/>
      <c r="AJ150" s="16"/>
      <c r="AK150" s="204"/>
      <c r="AL150" s="16"/>
      <c r="AN150" s="16"/>
      <c r="AO150" s="1"/>
      <c r="AP150" s="1"/>
      <c r="AQ150" s="1"/>
      <c r="AR150" s="1"/>
      <c r="AS150" s="1"/>
      <c r="AT150" s="1"/>
      <c r="AU150" s="1"/>
      <c r="AW150" s="13"/>
      <c r="AX150" s="13"/>
    </row>
    <row r="151" spans="33:50">
      <c r="AG151" s="3"/>
      <c r="AH151" s="58"/>
      <c r="AI151" s="58"/>
      <c r="AJ151" s="16"/>
      <c r="AK151" s="204"/>
      <c r="AL151" s="16"/>
      <c r="AN151" s="16"/>
      <c r="AO151" s="1"/>
      <c r="AP151" s="1"/>
      <c r="AQ151" s="1"/>
      <c r="AR151" s="1"/>
      <c r="AS151" s="1"/>
      <c r="AT151" s="1"/>
      <c r="AU151" s="1"/>
      <c r="AW151" s="13"/>
      <c r="AX151" s="13"/>
    </row>
    <row r="152" spans="33:50">
      <c r="AG152" s="3"/>
      <c r="AH152" s="58"/>
      <c r="AI152" s="58"/>
      <c r="AJ152" s="16"/>
      <c r="AK152" s="204"/>
      <c r="AL152" s="16"/>
      <c r="AN152" s="16"/>
      <c r="AO152" s="1"/>
      <c r="AP152" s="1"/>
      <c r="AQ152" s="1"/>
      <c r="AR152" s="1"/>
      <c r="AS152" s="1"/>
      <c r="AT152" s="1"/>
      <c r="AU152" s="1"/>
    </row>
    <row r="153" spans="33:50">
      <c r="AG153" s="3"/>
      <c r="AH153" s="58"/>
      <c r="AI153" s="58"/>
      <c r="AJ153" s="16"/>
      <c r="AK153" s="204"/>
      <c r="AL153" s="16"/>
      <c r="AN153" s="16"/>
      <c r="AO153" s="1"/>
      <c r="AP153" s="1"/>
      <c r="AQ153" s="1"/>
      <c r="AR153" s="1"/>
      <c r="AS153" s="1"/>
      <c r="AT153" s="1"/>
      <c r="AU153" s="1"/>
    </row>
    <row r="154" spans="33:50">
      <c r="AG154" s="3"/>
      <c r="AH154" s="58"/>
      <c r="AI154" s="58"/>
      <c r="AJ154" s="16"/>
      <c r="AK154" s="204"/>
      <c r="AL154" s="16"/>
      <c r="AN154" s="16"/>
      <c r="AO154" s="1"/>
      <c r="AP154" s="1"/>
      <c r="AQ154" s="1"/>
      <c r="AR154" s="1"/>
      <c r="AS154" s="1"/>
      <c r="AT154" s="1"/>
      <c r="AU154" s="1"/>
    </row>
    <row r="155" spans="33:50">
      <c r="AG155" s="3"/>
      <c r="AH155" s="58"/>
      <c r="AI155" s="58"/>
      <c r="AJ155" s="16"/>
      <c r="AK155" s="204"/>
      <c r="AL155" s="16"/>
      <c r="AN155" s="16"/>
      <c r="AO155" s="1"/>
      <c r="AP155" s="1"/>
      <c r="AQ155" s="1"/>
      <c r="AR155" s="1"/>
      <c r="AS155" s="1"/>
      <c r="AT155" s="1"/>
      <c r="AU155" s="1"/>
    </row>
    <row r="156" spans="33:50">
      <c r="AG156" s="3"/>
      <c r="AH156" s="58"/>
      <c r="AI156" s="58"/>
      <c r="AJ156" s="16"/>
      <c r="AK156" s="204"/>
      <c r="AL156" s="16"/>
      <c r="AN156" s="16"/>
      <c r="AO156" s="1"/>
      <c r="AP156" s="1"/>
      <c r="AQ156" s="1"/>
      <c r="AR156" s="1"/>
      <c r="AS156" s="1"/>
      <c r="AT156" s="1"/>
      <c r="AU156" s="1"/>
    </row>
    <row r="157" spans="33:50">
      <c r="AG157" s="3"/>
      <c r="AH157" s="58"/>
      <c r="AI157" s="58"/>
      <c r="AJ157" s="16"/>
      <c r="AK157" s="204"/>
      <c r="AL157" s="16"/>
      <c r="AN157" s="16"/>
      <c r="AO157" s="1"/>
      <c r="AP157" s="1"/>
      <c r="AQ157" s="1"/>
      <c r="AR157" s="1"/>
      <c r="AS157" s="1"/>
      <c r="AT157" s="1"/>
      <c r="AU157" s="1"/>
    </row>
    <row r="158" spans="33:50">
      <c r="AG158" s="3"/>
      <c r="AH158" s="58"/>
      <c r="AI158" s="58"/>
      <c r="AJ158" s="16"/>
      <c r="AK158" s="204"/>
      <c r="AL158" s="16"/>
      <c r="AN158" s="16"/>
      <c r="AO158" s="1"/>
      <c r="AP158" s="1"/>
      <c r="AQ158" s="1"/>
      <c r="AR158" s="1"/>
      <c r="AS158" s="1"/>
      <c r="AT158" s="1"/>
      <c r="AU158" s="1"/>
    </row>
    <row r="159" spans="33:50">
      <c r="AG159" s="3"/>
      <c r="AH159" s="58"/>
      <c r="AI159" s="58"/>
      <c r="AJ159" s="16"/>
      <c r="AK159" s="204"/>
      <c r="AL159" s="16"/>
      <c r="AN159" s="16"/>
      <c r="AO159" s="1"/>
      <c r="AP159" s="1"/>
      <c r="AQ159" s="1"/>
      <c r="AR159" s="1"/>
      <c r="AS159" s="1"/>
      <c r="AT159" s="1"/>
      <c r="AU159" s="1"/>
    </row>
    <row r="160" spans="33:50">
      <c r="AG160" s="3"/>
      <c r="AH160" s="58"/>
      <c r="AI160" s="58"/>
      <c r="AJ160" s="16"/>
      <c r="AK160" s="204"/>
      <c r="AL160" s="16"/>
      <c r="AN160" s="16"/>
      <c r="AO160" s="1"/>
      <c r="AP160" s="1"/>
      <c r="AQ160" s="1"/>
      <c r="AR160" s="1"/>
      <c r="AS160" s="1"/>
      <c r="AT160" s="1"/>
      <c r="AU160" s="1"/>
    </row>
    <row r="161" spans="29:48">
      <c r="AG161" s="3"/>
      <c r="AH161" s="58"/>
      <c r="AI161" s="58"/>
      <c r="AJ161" s="16"/>
      <c r="AK161" s="204"/>
      <c r="AL161" s="16"/>
      <c r="AN161" s="16"/>
      <c r="AO161" s="1"/>
      <c r="AP161" s="1"/>
      <c r="AQ161" s="1"/>
      <c r="AR161" s="1"/>
      <c r="AS161" s="1"/>
      <c r="AT161" s="1"/>
      <c r="AU161" s="1"/>
    </row>
    <row r="162" spans="29:48">
      <c r="AG162" s="3"/>
      <c r="AH162" s="58"/>
      <c r="AI162" s="58"/>
      <c r="AJ162" s="16"/>
      <c r="AK162" s="204"/>
      <c r="AL162" s="16"/>
      <c r="AN162" s="16"/>
      <c r="AO162" s="1"/>
      <c r="AP162" s="1"/>
      <c r="AQ162" s="1"/>
      <c r="AR162" s="1"/>
      <c r="AS162" s="1"/>
      <c r="AT162" s="1"/>
      <c r="AU162" s="1"/>
    </row>
    <row r="163" spans="29:48">
      <c r="AG163" s="3"/>
      <c r="AH163" s="58"/>
      <c r="AI163" s="58"/>
      <c r="AJ163" s="16"/>
      <c r="AK163" s="204"/>
      <c r="AL163" s="16"/>
      <c r="AN163" s="16"/>
      <c r="AO163" s="1"/>
      <c r="AP163" s="1"/>
      <c r="AQ163" s="1"/>
      <c r="AR163" s="1"/>
      <c r="AS163" s="1"/>
      <c r="AT163" s="1"/>
      <c r="AU163" s="1"/>
    </row>
    <row r="164" spans="29:48">
      <c r="AG164" s="3"/>
      <c r="AH164" s="58"/>
      <c r="AI164" s="58"/>
      <c r="AJ164" s="16"/>
      <c r="AK164" s="204"/>
      <c r="AL164" s="16"/>
      <c r="AN164" s="16"/>
      <c r="AO164" s="1"/>
      <c r="AP164" s="1"/>
      <c r="AQ164" s="1"/>
      <c r="AR164" s="1"/>
      <c r="AS164" s="1"/>
      <c r="AT164" s="1"/>
      <c r="AU164" s="1"/>
    </row>
    <row r="165" spans="29:48">
      <c r="AG165" s="3"/>
      <c r="AH165" s="58"/>
      <c r="AI165" s="58"/>
      <c r="AJ165" s="16"/>
      <c r="AK165" s="204"/>
      <c r="AL165" s="16"/>
      <c r="AN165" s="16"/>
      <c r="AO165" s="1"/>
      <c r="AP165" s="1"/>
      <c r="AQ165" s="1"/>
      <c r="AR165" s="1"/>
      <c r="AS165" s="1"/>
      <c r="AT165" s="1"/>
      <c r="AU165" s="1"/>
    </row>
    <row r="166" spans="29:48">
      <c r="AG166" s="3"/>
      <c r="AH166" s="58"/>
      <c r="AI166" s="58"/>
      <c r="AJ166" s="16"/>
      <c r="AK166" s="204"/>
      <c r="AL166" s="16"/>
      <c r="AN166" s="16"/>
      <c r="AO166" s="1"/>
      <c r="AP166" s="1"/>
      <c r="AQ166" s="1"/>
      <c r="AR166" s="1"/>
      <c r="AS166" s="1"/>
      <c r="AT166" s="1"/>
      <c r="AU166" s="1"/>
    </row>
    <row r="167" spans="29:48">
      <c r="AG167" s="3"/>
      <c r="AH167" s="58"/>
      <c r="AI167" s="58"/>
      <c r="AJ167" s="16"/>
      <c r="AK167" s="204"/>
      <c r="AL167" s="16"/>
      <c r="AN167" s="16"/>
      <c r="AO167" s="1"/>
      <c r="AP167" s="1"/>
      <c r="AQ167" s="1"/>
      <c r="AR167" s="1"/>
      <c r="AS167" s="1"/>
      <c r="AT167" s="1"/>
      <c r="AU167" s="1"/>
    </row>
    <row r="168" spans="29:48">
      <c r="AG168" s="3"/>
      <c r="AH168" s="58"/>
      <c r="AI168" s="58"/>
      <c r="AJ168" s="16"/>
      <c r="AK168" s="204"/>
      <c r="AL168" s="16"/>
      <c r="AN168" s="16"/>
      <c r="AO168" s="1"/>
      <c r="AP168" s="1"/>
      <c r="AQ168" s="1"/>
      <c r="AR168" s="1"/>
      <c r="AS168" s="1"/>
      <c r="AT168" s="1"/>
      <c r="AU168" s="1"/>
    </row>
    <row r="169" spans="29:48">
      <c r="AG169" s="3"/>
      <c r="AH169" s="58"/>
      <c r="AI169" s="58"/>
      <c r="AJ169" s="16"/>
      <c r="AK169" s="204"/>
      <c r="AL169" s="16"/>
      <c r="AN169" s="16"/>
      <c r="AO169" s="1"/>
      <c r="AP169" s="1"/>
      <c r="AQ169" s="1"/>
      <c r="AR169" s="1"/>
      <c r="AS169" s="1"/>
      <c r="AT169" s="1"/>
      <c r="AU169" s="1"/>
    </row>
    <row r="170" spans="29:48">
      <c r="AG170" s="3"/>
      <c r="AH170" s="58"/>
      <c r="AI170" s="58"/>
      <c r="AJ170" s="16"/>
      <c r="AK170" s="204"/>
      <c r="AL170" s="16"/>
      <c r="AN170" s="16"/>
      <c r="AO170" s="1"/>
      <c r="AP170" s="1"/>
      <c r="AQ170" s="1"/>
      <c r="AR170" s="1"/>
      <c r="AS170" s="1"/>
      <c r="AT170" s="1"/>
      <c r="AU170" s="1"/>
    </row>
    <row r="171" spans="29:48">
      <c r="AG171" s="3"/>
      <c r="AH171" s="58"/>
      <c r="AI171" s="58"/>
      <c r="AJ171" s="16"/>
      <c r="AK171" s="204"/>
      <c r="AL171" s="16"/>
      <c r="AN171" s="16"/>
      <c r="AO171" s="1"/>
      <c r="AP171" s="1"/>
      <c r="AQ171" s="1"/>
      <c r="AR171" s="1"/>
      <c r="AS171" s="1"/>
      <c r="AT171" s="1"/>
      <c r="AU171" s="1"/>
    </row>
    <row r="172" spans="29:48">
      <c r="AG172" s="3"/>
      <c r="AH172" s="58"/>
      <c r="AI172" s="58"/>
      <c r="AJ172" s="16"/>
      <c r="AK172" s="204"/>
      <c r="AL172" s="16"/>
      <c r="AN172" s="16"/>
      <c r="AO172" s="1"/>
      <c r="AP172" s="1"/>
      <c r="AQ172" s="1"/>
      <c r="AR172" s="1"/>
      <c r="AS172" s="1"/>
      <c r="AT172" s="1"/>
      <c r="AU172" s="1"/>
    </row>
    <row r="173" spans="29:48">
      <c r="AC173" s="14"/>
      <c r="AD173" s="76"/>
      <c r="AE173" s="76"/>
      <c r="AG173" s="3"/>
      <c r="AH173" s="58"/>
      <c r="AI173" s="58"/>
      <c r="AJ173" s="16"/>
      <c r="AK173" s="204"/>
      <c r="AL173" s="16"/>
      <c r="AN173" s="16"/>
      <c r="AO173" s="1"/>
      <c r="AP173" s="1"/>
      <c r="AQ173" s="1"/>
      <c r="AR173" s="1"/>
      <c r="AS173" s="1"/>
      <c r="AT173" s="1"/>
      <c r="AU173" s="1"/>
      <c r="AV173" s="14"/>
    </row>
    <row r="174" spans="29:48">
      <c r="AC174" s="14"/>
      <c r="AD174" s="76"/>
      <c r="AE174" s="76"/>
      <c r="AG174" s="3"/>
      <c r="AH174" s="58"/>
      <c r="AI174" s="58"/>
      <c r="AJ174" s="16"/>
      <c r="AK174" s="204"/>
      <c r="AL174" s="16"/>
      <c r="AN174" s="16"/>
      <c r="AO174" s="1"/>
      <c r="AP174" s="1"/>
      <c r="AQ174" s="1"/>
      <c r="AR174" s="1"/>
      <c r="AS174" s="1"/>
      <c r="AT174" s="1"/>
      <c r="AU174" s="1"/>
      <c r="AV174" s="14"/>
    </row>
    <row r="175" spans="29:48">
      <c r="AC175" s="14"/>
      <c r="AD175" s="76"/>
      <c r="AE175" s="76"/>
      <c r="AG175" s="3"/>
      <c r="AH175" s="58"/>
      <c r="AI175" s="58"/>
      <c r="AJ175" s="16"/>
      <c r="AK175" s="204"/>
      <c r="AL175" s="16"/>
      <c r="AN175" s="16"/>
      <c r="AO175" s="1"/>
      <c r="AP175" s="1"/>
      <c r="AQ175" s="1"/>
      <c r="AR175" s="1"/>
      <c r="AS175" s="1"/>
      <c r="AT175" s="1"/>
      <c r="AU175" s="1"/>
      <c r="AV175" s="14"/>
    </row>
    <row r="176" spans="29:48">
      <c r="AC176" s="14"/>
      <c r="AD176" s="76"/>
      <c r="AE176" s="76"/>
      <c r="AG176" s="3"/>
      <c r="AH176" s="58"/>
      <c r="AI176" s="58"/>
      <c r="AJ176" s="16"/>
      <c r="AK176" s="204"/>
      <c r="AL176" s="16"/>
      <c r="AN176" s="16"/>
      <c r="AO176" s="1"/>
      <c r="AP176" s="1"/>
      <c r="AQ176" s="1"/>
      <c r="AR176" s="1"/>
      <c r="AS176" s="1"/>
      <c r="AT176" s="1"/>
      <c r="AU176" s="1"/>
      <c r="AV176" s="14"/>
    </row>
    <row r="177" spans="29:48">
      <c r="AC177" s="14"/>
      <c r="AD177" s="76"/>
      <c r="AE177" s="76"/>
      <c r="AG177" s="3"/>
      <c r="AH177" s="58"/>
      <c r="AI177" s="58"/>
      <c r="AJ177" s="16"/>
      <c r="AK177" s="204"/>
      <c r="AL177" s="16"/>
      <c r="AN177" s="16"/>
      <c r="AO177" s="1"/>
      <c r="AP177" s="1"/>
      <c r="AQ177" s="1"/>
      <c r="AR177" s="1"/>
      <c r="AS177" s="1"/>
      <c r="AT177" s="1"/>
      <c r="AU177" s="1"/>
      <c r="AV177" s="14"/>
    </row>
    <row r="178" spans="29:48">
      <c r="AC178" s="14"/>
      <c r="AD178" s="76"/>
      <c r="AE178" s="76"/>
      <c r="AG178" s="3"/>
      <c r="AH178" s="58"/>
      <c r="AI178" s="58"/>
      <c r="AJ178" s="16"/>
      <c r="AK178" s="204"/>
      <c r="AL178" s="16"/>
      <c r="AN178" s="16"/>
      <c r="AO178" s="1"/>
      <c r="AP178" s="1"/>
      <c r="AQ178" s="1"/>
      <c r="AR178" s="1"/>
      <c r="AS178" s="1"/>
      <c r="AT178" s="1"/>
      <c r="AU178" s="1"/>
      <c r="AV178" s="14"/>
    </row>
    <row r="179" spans="29:48">
      <c r="AC179" s="14"/>
      <c r="AD179" s="76"/>
      <c r="AE179" s="76"/>
      <c r="AG179" s="3"/>
      <c r="AH179" s="58"/>
      <c r="AI179" s="58"/>
      <c r="AJ179" s="16"/>
      <c r="AK179" s="204"/>
      <c r="AL179" s="16"/>
      <c r="AN179" s="16"/>
      <c r="AO179" s="1"/>
      <c r="AP179" s="1"/>
      <c r="AQ179" s="1"/>
      <c r="AR179" s="1"/>
      <c r="AS179" s="1"/>
      <c r="AT179" s="1"/>
      <c r="AU179" s="1"/>
      <c r="AV179" s="14"/>
    </row>
    <row r="180" spans="29:48">
      <c r="AC180" s="14"/>
      <c r="AD180" s="76"/>
      <c r="AE180" s="76"/>
      <c r="AG180" s="3"/>
      <c r="AH180" s="58"/>
      <c r="AI180" s="58"/>
      <c r="AJ180" s="16"/>
      <c r="AK180" s="204"/>
      <c r="AL180" s="16"/>
      <c r="AN180" s="16"/>
      <c r="AO180" s="1"/>
      <c r="AP180" s="1"/>
      <c r="AQ180" s="1"/>
      <c r="AR180" s="1"/>
      <c r="AS180" s="1"/>
      <c r="AT180" s="1"/>
      <c r="AU180" s="1"/>
      <c r="AV180" s="14"/>
    </row>
    <row r="181" spans="29:48">
      <c r="AC181" s="14"/>
      <c r="AD181" s="76"/>
      <c r="AE181" s="76"/>
      <c r="AG181" s="3"/>
      <c r="AH181" s="58"/>
      <c r="AI181" s="58"/>
      <c r="AJ181" s="16"/>
      <c r="AK181" s="204"/>
      <c r="AL181" s="16"/>
      <c r="AN181" s="16"/>
      <c r="AO181" s="1"/>
      <c r="AP181" s="1"/>
      <c r="AQ181" s="1"/>
      <c r="AR181" s="1"/>
      <c r="AS181" s="1"/>
      <c r="AT181" s="1"/>
      <c r="AU181" s="1"/>
      <c r="AV181" s="14"/>
    </row>
    <row r="182" spans="29:48">
      <c r="AC182" s="14"/>
      <c r="AD182" s="76"/>
      <c r="AE182" s="76"/>
      <c r="AG182" s="3"/>
      <c r="AH182" s="58"/>
      <c r="AI182" s="58"/>
      <c r="AJ182" s="16"/>
      <c r="AK182" s="204"/>
      <c r="AL182" s="16"/>
      <c r="AN182" s="16"/>
      <c r="AO182" s="1"/>
      <c r="AP182" s="1"/>
      <c r="AQ182" s="1"/>
      <c r="AR182" s="1"/>
      <c r="AS182" s="1"/>
      <c r="AT182" s="1"/>
      <c r="AU182" s="1"/>
      <c r="AV182" s="14"/>
    </row>
    <row r="183" spans="29:48">
      <c r="AC183" s="14"/>
      <c r="AD183" s="76"/>
      <c r="AE183" s="76"/>
      <c r="AG183" s="3"/>
      <c r="AH183" s="58"/>
      <c r="AI183" s="58"/>
      <c r="AJ183" s="16"/>
      <c r="AK183" s="204"/>
      <c r="AL183" s="16"/>
      <c r="AN183" s="16"/>
      <c r="AO183" s="1"/>
      <c r="AP183" s="1"/>
      <c r="AQ183" s="1"/>
      <c r="AR183" s="1"/>
      <c r="AS183" s="1"/>
      <c r="AT183" s="1"/>
      <c r="AU183" s="1"/>
      <c r="AV183" s="14"/>
    </row>
    <row r="184" spans="29:48">
      <c r="AC184" s="14"/>
      <c r="AD184" s="76"/>
      <c r="AE184" s="76"/>
      <c r="AG184" s="3"/>
      <c r="AH184" s="58"/>
      <c r="AI184" s="58"/>
      <c r="AJ184" s="16"/>
      <c r="AK184" s="204"/>
      <c r="AL184" s="16"/>
      <c r="AN184" s="16"/>
      <c r="AO184" s="1"/>
      <c r="AP184" s="1"/>
      <c r="AQ184" s="1"/>
      <c r="AR184" s="1"/>
      <c r="AS184" s="1"/>
      <c r="AT184" s="1"/>
      <c r="AU184" s="1"/>
      <c r="AV184" s="14"/>
    </row>
    <row r="185" spans="29:48">
      <c r="AC185" s="14"/>
      <c r="AD185" s="76"/>
      <c r="AE185" s="76"/>
      <c r="AG185" s="3"/>
      <c r="AH185" s="58"/>
      <c r="AI185" s="58"/>
      <c r="AJ185" s="16"/>
      <c r="AK185" s="204"/>
      <c r="AL185" s="16"/>
      <c r="AN185" s="16"/>
      <c r="AO185" s="1"/>
      <c r="AP185" s="1"/>
      <c r="AQ185" s="1"/>
      <c r="AR185" s="1"/>
      <c r="AS185" s="1"/>
      <c r="AT185" s="1"/>
      <c r="AU185" s="1"/>
      <c r="AV185" s="14"/>
    </row>
    <row r="186" spans="29:48">
      <c r="AC186" s="14"/>
      <c r="AD186" s="76"/>
      <c r="AE186" s="76"/>
      <c r="AG186" s="3"/>
      <c r="AH186" s="58"/>
      <c r="AI186" s="58"/>
      <c r="AJ186" s="16"/>
      <c r="AK186" s="204"/>
      <c r="AL186" s="16"/>
      <c r="AN186" s="16"/>
      <c r="AO186" s="1"/>
      <c r="AP186" s="1"/>
      <c r="AQ186" s="1"/>
      <c r="AR186" s="1"/>
      <c r="AS186" s="1"/>
      <c r="AT186" s="1"/>
      <c r="AU186" s="1"/>
      <c r="AV186" s="14"/>
    </row>
    <row r="187" spans="29:48">
      <c r="AC187" s="14"/>
      <c r="AD187" s="76"/>
      <c r="AE187" s="76"/>
      <c r="AG187" s="3"/>
      <c r="AH187" s="58"/>
      <c r="AI187" s="58"/>
      <c r="AJ187" s="16"/>
      <c r="AK187" s="204"/>
      <c r="AL187" s="16"/>
      <c r="AN187" s="16"/>
      <c r="AO187" s="1"/>
      <c r="AP187" s="1"/>
      <c r="AQ187" s="1"/>
      <c r="AR187" s="1"/>
      <c r="AS187" s="1"/>
      <c r="AT187" s="1"/>
      <c r="AU187" s="1"/>
      <c r="AV187" s="14"/>
    </row>
    <row r="188" spans="29:48">
      <c r="AC188" s="14"/>
      <c r="AD188" s="76"/>
      <c r="AE188" s="76"/>
      <c r="AG188" s="3"/>
      <c r="AH188" s="58"/>
      <c r="AI188" s="58"/>
      <c r="AJ188" s="16"/>
      <c r="AK188" s="204"/>
      <c r="AL188" s="16"/>
      <c r="AN188" s="16"/>
      <c r="AO188" s="1"/>
      <c r="AP188" s="1"/>
      <c r="AQ188" s="1"/>
      <c r="AR188" s="1"/>
      <c r="AS188" s="1"/>
      <c r="AT188" s="1"/>
      <c r="AU188" s="1"/>
      <c r="AV188" s="14"/>
    </row>
    <row r="189" spans="29:48">
      <c r="AC189" s="14"/>
      <c r="AD189" s="76"/>
      <c r="AE189" s="76"/>
      <c r="AG189" s="3"/>
      <c r="AH189" s="58"/>
      <c r="AI189" s="58"/>
      <c r="AJ189" s="16"/>
      <c r="AK189" s="204"/>
      <c r="AL189" s="16"/>
      <c r="AN189" s="16"/>
      <c r="AO189" s="1"/>
      <c r="AP189" s="1"/>
      <c r="AQ189" s="1"/>
      <c r="AR189" s="1"/>
      <c r="AS189" s="1"/>
      <c r="AT189" s="1"/>
      <c r="AU189" s="1"/>
      <c r="AV189" s="14"/>
    </row>
    <row r="190" spans="29:48">
      <c r="AC190" s="14"/>
      <c r="AD190" s="76"/>
      <c r="AE190" s="76"/>
      <c r="AG190" s="3"/>
      <c r="AH190" s="58"/>
      <c r="AI190" s="58"/>
      <c r="AJ190" s="16"/>
      <c r="AK190" s="204"/>
      <c r="AL190" s="16"/>
      <c r="AN190" s="16"/>
      <c r="AO190" s="1"/>
      <c r="AP190" s="1"/>
      <c r="AQ190" s="1"/>
      <c r="AR190" s="1"/>
      <c r="AS190" s="1"/>
      <c r="AT190" s="1"/>
      <c r="AU190" s="1"/>
      <c r="AV190" s="14"/>
    </row>
    <row r="191" spans="29:48">
      <c r="AC191" s="14"/>
      <c r="AD191" s="76"/>
      <c r="AE191" s="76"/>
      <c r="AG191" s="3"/>
      <c r="AH191" s="58"/>
      <c r="AI191" s="58"/>
      <c r="AJ191" s="16"/>
      <c r="AK191" s="204"/>
      <c r="AL191" s="16"/>
      <c r="AN191" s="16"/>
      <c r="AO191" s="1"/>
      <c r="AP191" s="1"/>
      <c r="AQ191" s="1"/>
      <c r="AR191" s="1"/>
      <c r="AS191" s="1"/>
      <c r="AT191" s="1"/>
      <c r="AU191" s="1"/>
      <c r="AV191" s="14"/>
    </row>
    <row r="192" spans="29:48">
      <c r="AC192" s="14"/>
      <c r="AD192" s="76"/>
      <c r="AE192" s="76"/>
      <c r="AG192" s="3"/>
      <c r="AH192" s="58"/>
      <c r="AI192" s="58"/>
      <c r="AJ192" s="16"/>
      <c r="AK192" s="204"/>
      <c r="AL192" s="16"/>
      <c r="AN192" s="16"/>
      <c r="AO192" s="1"/>
      <c r="AP192" s="1"/>
      <c r="AQ192" s="1"/>
      <c r="AR192" s="1"/>
      <c r="AS192" s="1"/>
      <c r="AT192" s="1"/>
      <c r="AU192" s="1"/>
      <c r="AV192" s="14"/>
    </row>
    <row r="193" spans="29:48">
      <c r="AC193" s="14"/>
      <c r="AD193" s="76"/>
      <c r="AE193" s="76"/>
      <c r="AG193" s="3"/>
      <c r="AH193" s="58"/>
      <c r="AI193" s="58"/>
      <c r="AJ193" s="16"/>
      <c r="AK193" s="204"/>
      <c r="AL193" s="16"/>
      <c r="AN193" s="16"/>
      <c r="AO193" s="1"/>
      <c r="AP193" s="1"/>
      <c r="AQ193" s="1"/>
      <c r="AR193" s="1"/>
      <c r="AS193" s="1"/>
      <c r="AT193" s="1"/>
      <c r="AU193" s="1"/>
      <c r="AV193" s="14"/>
    </row>
    <row r="194" spans="29:48">
      <c r="AC194" s="14"/>
      <c r="AD194" s="76"/>
      <c r="AE194" s="76"/>
      <c r="AG194" s="3"/>
      <c r="AH194" s="58"/>
      <c r="AI194" s="58"/>
      <c r="AJ194" s="16"/>
      <c r="AK194" s="204"/>
      <c r="AL194" s="16"/>
      <c r="AN194" s="16"/>
      <c r="AO194" s="1"/>
      <c r="AP194" s="1"/>
      <c r="AQ194" s="1"/>
      <c r="AR194" s="1"/>
      <c r="AS194" s="1"/>
      <c r="AT194" s="1"/>
      <c r="AU194" s="1"/>
      <c r="AV194" s="14"/>
    </row>
    <row r="195" spans="29:48">
      <c r="AC195" s="14"/>
      <c r="AD195" s="76"/>
      <c r="AE195" s="76"/>
      <c r="AG195" s="3"/>
      <c r="AH195" s="58"/>
      <c r="AI195" s="58"/>
      <c r="AJ195" s="16"/>
      <c r="AK195" s="204"/>
      <c r="AL195" s="16"/>
      <c r="AN195" s="16"/>
      <c r="AO195" s="1"/>
      <c r="AP195" s="1"/>
      <c r="AQ195" s="1"/>
      <c r="AR195" s="1"/>
      <c r="AS195" s="1"/>
      <c r="AT195" s="1"/>
      <c r="AU195" s="1"/>
      <c r="AV195" s="14"/>
    </row>
    <row r="196" spans="29:48">
      <c r="AC196" s="14"/>
      <c r="AD196" s="76"/>
      <c r="AE196" s="76"/>
      <c r="AG196" s="3"/>
      <c r="AH196" s="58"/>
      <c r="AI196" s="58"/>
      <c r="AJ196" s="16"/>
      <c r="AK196" s="204"/>
      <c r="AL196" s="16"/>
      <c r="AN196" s="16"/>
      <c r="AO196" s="1"/>
      <c r="AP196" s="1"/>
      <c r="AQ196" s="1"/>
      <c r="AR196" s="1"/>
      <c r="AS196" s="1"/>
      <c r="AT196" s="1"/>
      <c r="AU196" s="1"/>
      <c r="AV196" s="14"/>
    </row>
    <row r="197" spans="29:48">
      <c r="AC197" s="14"/>
      <c r="AD197" s="76"/>
      <c r="AE197" s="76"/>
      <c r="AG197" s="3"/>
      <c r="AH197" s="58"/>
      <c r="AI197" s="58"/>
      <c r="AJ197" s="16"/>
      <c r="AK197" s="204"/>
      <c r="AL197" s="16"/>
      <c r="AN197" s="16"/>
      <c r="AO197" s="1"/>
      <c r="AP197" s="1"/>
      <c r="AQ197" s="1"/>
      <c r="AR197" s="1"/>
      <c r="AS197" s="1"/>
      <c r="AT197" s="1"/>
      <c r="AU197" s="1"/>
      <c r="AV197" s="14"/>
    </row>
    <row r="198" spans="29:48">
      <c r="AC198" s="14"/>
      <c r="AD198" s="76"/>
      <c r="AE198" s="76"/>
      <c r="AG198" s="3"/>
      <c r="AH198" s="58"/>
      <c r="AI198" s="58"/>
      <c r="AJ198" s="16"/>
      <c r="AK198" s="204"/>
      <c r="AL198" s="16"/>
      <c r="AN198" s="16"/>
      <c r="AO198" s="1"/>
      <c r="AP198" s="1"/>
      <c r="AQ198" s="1"/>
      <c r="AR198" s="1"/>
      <c r="AS198" s="1"/>
      <c r="AT198" s="1"/>
      <c r="AU198" s="1"/>
      <c r="AV198" s="14"/>
    </row>
    <row r="199" spans="29:48">
      <c r="AC199" s="14"/>
      <c r="AD199" s="76"/>
      <c r="AE199" s="76"/>
      <c r="AG199" s="3"/>
      <c r="AH199" s="58"/>
      <c r="AI199" s="58"/>
      <c r="AJ199" s="16"/>
      <c r="AK199" s="204"/>
      <c r="AL199" s="16"/>
      <c r="AN199" s="16"/>
      <c r="AO199" s="1"/>
      <c r="AP199" s="1"/>
      <c r="AQ199" s="1"/>
      <c r="AR199" s="1"/>
      <c r="AS199" s="1"/>
      <c r="AT199" s="1"/>
      <c r="AU199" s="1"/>
      <c r="AV199" s="14"/>
    </row>
    <row r="200" spans="29:48">
      <c r="AC200" s="14"/>
      <c r="AD200" s="76"/>
      <c r="AE200" s="76"/>
      <c r="AG200" s="3"/>
      <c r="AH200" s="58"/>
      <c r="AI200" s="58"/>
      <c r="AJ200" s="16"/>
      <c r="AK200" s="204"/>
      <c r="AL200" s="16"/>
      <c r="AN200" s="16"/>
      <c r="AO200" s="1"/>
      <c r="AP200" s="1"/>
      <c r="AQ200" s="1"/>
      <c r="AR200" s="1"/>
      <c r="AS200" s="1"/>
      <c r="AT200" s="1"/>
      <c r="AU200" s="1"/>
      <c r="AV200" s="14"/>
    </row>
    <row r="201" spans="29:48">
      <c r="AC201" s="14"/>
      <c r="AD201" s="76"/>
      <c r="AE201" s="76"/>
      <c r="AG201" s="3"/>
      <c r="AH201" s="58"/>
      <c r="AI201" s="58"/>
      <c r="AJ201" s="16"/>
      <c r="AK201" s="204"/>
      <c r="AL201" s="16"/>
      <c r="AN201" s="16"/>
      <c r="AO201" s="1"/>
      <c r="AP201" s="1"/>
      <c r="AQ201" s="1"/>
      <c r="AR201" s="1"/>
      <c r="AS201" s="1"/>
      <c r="AT201" s="1"/>
      <c r="AU201" s="1"/>
      <c r="AV201" s="14"/>
    </row>
    <row r="202" spans="29:48">
      <c r="AC202" s="14"/>
      <c r="AD202" s="76"/>
      <c r="AE202" s="76"/>
      <c r="AG202" s="3"/>
      <c r="AH202" s="58"/>
      <c r="AI202" s="58"/>
      <c r="AJ202" s="16"/>
      <c r="AK202" s="204"/>
      <c r="AL202" s="16"/>
      <c r="AN202" s="16"/>
      <c r="AO202" s="1"/>
      <c r="AP202" s="1"/>
      <c r="AQ202" s="1"/>
      <c r="AR202" s="1"/>
      <c r="AS202" s="1"/>
      <c r="AT202" s="1"/>
      <c r="AU202" s="1"/>
      <c r="AV202" s="14"/>
    </row>
    <row r="203" spans="29:48">
      <c r="AC203" s="14"/>
      <c r="AD203" s="76"/>
      <c r="AE203" s="76"/>
      <c r="AG203" s="3"/>
      <c r="AH203" s="58"/>
      <c r="AI203" s="58"/>
      <c r="AJ203" s="16"/>
      <c r="AK203" s="204"/>
      <c r="AL203" s="16"/>
      <c r="AN203" s="16"/>
      <c r="AO203" s="1"/>
      <c r="AP203" s="1"/>
      <c r="AQ203" s="1"/>
      <c r="AR203" s="1"/>
      <c r="AS203" s="1"/>
      <c r="AT203" s="1"/>
      <c r="AU203" s="1"/>
      <c r="AV203" s="14"/>
    </row>
    <row r="204" spans="29:48">
      <c r="AC204" s="14"/>
      <c r="AD204" s="76"/>
      <c r="AE204" s="76"/>
      <c r="AG204" s="3"/>
      <c r="AH204" s="58"/>
      <c r="AI204" s="58"/>
      <c r="AJ204" s="16"/>
      <c r="AK204" s="204"/>
      <c r="AL204" s="16"/>
      <c r="AN204" s="16"/>
      <c r="AO204" s="1"/>
      <c r="AP204" s="1"/>
      <c r="AQ204" s="1"/>
      <c r="AR204" s="1"/>
      <c r="AS204" s="1"/>
      <c r="AT204" s="1"/>
      <c r="AU204" s="1"/>
      <c r="AV204" s="14"/>
    </row>
    <row r="205" spans="29:48">
      <c r="AC205" s="14"/>
      <c r="AD205" s="76"/>
      <c r="AE205" s="76"/>
      <c r="AG205" s="3"/>
      <c r="AH205" s="58"/>
      <c r="AI205" s="58"/>
      <c r="AJ205" s="16"/>
      <c r="AK205" s="204"/>
      <c r="AL205" s="16"/>
      <c r="AN205" s="16"/>
      <c r="AO205" s="1"/>
      <c r="AP205" s="1"/>
      <c r="AQ205" s="1"/>
      <c r="AR205" s="1"/>
      <c r="AS205" s="1"/>
      <c r="AT205" s="1"/>
      <c r="AU205" s="1"/>
      <c r="AV205" s="14"/>
    </row>
    <row r="206" spans="29:48">
      <c r="AC206" s="14"/>
      <c r="AD206" s="76"/>
      <c r="AE206" s="76"/>
      <c r="AG206" s="3"/>
      <c r="AH206" s="58"/>
      <c r="AI206" s="58"/>
      <c r="AJ206" s="16"/>
      <c r="AK206" s="204"/>
      <c r="AL206" s="16"/>
      <c r="AN206" s="16"/>
      <c r="AO206" s="1"/>
      <c r="AP206" s="1"/>
      <c r="AQ206" s="1"/>
      <c r="AR206" s="1"/>
      <c r="AS206" s="1"/>
      <c r="AT206" s="1"/>
      <c r="AU206" s="1"/>
      <c r="AV206" s="14"/>
    </row>
    <row r="207" spans="29:48">
      <c r="AC207" s="14"/>
      <c r="AD207" s="76"/>
      <c r="AE207" s="76"/>
      <c r="AG207" s="3"/>
      <c r="AH207" s="58"/>
      <c r="AI207" s="58"/>
      <c r="AJ207" s="16"/>
      <c r="AK207" s="204"/>
      <c r="AL207" s="16"/>
      <c r="AN207" s="16"/>
      <c r="AO207" s="1"/>
      <c r="AP207" s="1"/>
      <c r="AQ207" s="1"/>
      <c r="AR207" s="1"/>
      <c r="AS207" s="1"/>
      <c r="AT207" s="1"/>
      <c r="AU207" s="1"/>
      <c r="AV207" s="14"/>
    </row>
    <row r="208" spans="29:48">
      <c r="AC208" s="14"/>
      <c r="AD208" s="76"/>
      <c r="AE208" s="76"/>
      <c r="AG208" s="3"/>
      <c r="AH208" s="58"/>
      <c r="AI208" s="58"/>
      <c r="AJ208" s="16"/>
      <c r="AK208" s="204"/>
      <c r="AL208" s="16"/>
      <c r="AN208" s="16"/>
      <c r="AO208" s="1"/>
      <c r="AP208" s="1"/>
      <c r="AQ208" s="1"/>
      <c r="AR208" s="1"/>
      <c r="AS208" s="1"/>
      <c r="AT208" s="1"/>
      <c r="AU208" s="1"/>
      <c r="AV208" s="14"/>
    </row>
    <row r="209" spans="29:48" ht="13.2" customHeight="1">
      <c r="AC209" s="14"/>
      <c r="AD209" s="76"/>
      <c r="AE209" s="76"/>
      <c r="AG209" s="3"/>
      <c r="AH209" s="58"/>
      <c r="AI209" s="58"/>
      <c r="AJ209" s="16"/>
      <c r="AK209" s="204"/>
      <c r="AL209" s="16"/>
      <c r="AN209" s="16"/>
      <c r="AO209" s="1"/>
      <c r="AP209" s="1"/>
      <c r="AQ209" s="1"/>
      <c r="AR209" s="1"/>
      <c r="AS209" s="1"/>
      <c r="AT209" s="1"/>
      <c r="AU209" s="1"/>
      <c r="AV209" s="14"/>
    </row>
    <row r="210" spans="29:48">
      <c r="AC210" s="14"/>
      <c r="AD210" s="76"/>
      <c r="AE210" s="76"/>
      <c r="AF210" s="14"/>
      <c r="AG210" s="14"/>
      <c r="AH210" s="159"/>
      <c r="AI210" s="159"/>
      <c r="AJ210" s="76"/>
      <c r="AK210" s="76"/>
      <c r="AL210" s="76"/>
      <c r="AM210" s="159"/>
      <c r="AN210" s="76"/>
      <c r="AO210" s="14"/>
      <c r="AP210" s="14"/>
      <c r="AQ210" s="14"/>
      <c r="AR210" s="14"/>
      <c r="AS210" s="14"/>
      <c r="AT210" s="14"/>
      <c r="AU210" s="14"/>
      <c r="AV210" s="14"/>
    </row>
    <row r="211" spans="29:48">
      <c r="AC211" s="14"/>
      <c r="AD211" s="76"/>
      <c r="AE211" s="76"/>
      <c r="AF211" s="14"/>
      <c r="AG211" s="14"/>
      <c r="AH211" s="159"/>
      <c r="AI211" s="159"/>
      <c r="AJ211" s="76"/>
      <c r="AK211" s="76"/>
      <c r="AL211" s="76"/>
      <c r="AM211" s="159"/>
      <c r="AN211" s="76"/>
      <c r="AO211" s="14"/>
      <c r="AP211" s="14"/>
      <c r="AQ211" s="14"/>
      <c r="AR211" s="14"/>
      <c r="AS211" s="14"/>
      <c r="AT211" s="14"/>
      <c r="AU211" s="14"/>
      <c r="AV211" s="14"/>
    </row>
    <row r="212" spans="29:48">
      <c r="AC212" s="14"/>
      <c r="AD212" s="76"/>
      <c r="AE212" s="76"/>
      <c r="AF212" s="14"/>
      <c r="AG212" s="14"/>
      <c r="AH212" s="159"/>
      <c r="AI212" s="159"/>
      <c r="AJ212" s="76"/>
      <c r="AK212" s="76"/>
      <c r="AL212" s="76"/>
      <c r="AM212" s="159"/>
      <c r="AN212" s="76"/>
      <c r="AO212" s="14"/>
      <c r="AP212" s="14"/>
      <c r="AQ212" s="14"/>
      <c r="AR212" s="14"/>
      <c r="AS212" s="14"/>
      <c r="AT212" s="14"/>
      <c r="AU212" s="14"/>
      <c r="AV212" s="14"/>
    </row>
    <row r="213" spans="29:48">
      <c r="AC213" s="14"/>
      <c r="AD213" s="76"/>
      <c r="AE213" s="76"/>
      <c r="AF213" s="14"/>
      <c r="AG213" s="14"/>
      <c r="AH213" s="159"/>
      <c r="AI213" s="159"/>
      <c r="AJ213" s="76"/>
      <c r="AK213" s="76"/>
      <c r="AL213" s="76"/>
      <c r="AM213" s="159"/>
      <c r="AN213" s="76"/>
      <c r="AO213" s="14"/>
      <c r="AP213" s="14"/>
      <c r="AQ213" s="14"/>
      <c r="AR213" s="14"/>
      <c r="AS213" s="14"/>
      <c r="AT213" s="14"/>
      <c r="AU213" s="14"/>
      <c r="AV213" s="14"/>
    </row>
    <row r="214" spans="29:48">
      <c r="AC214" s="14"/>
      <c r="AD214" s="76"/>
      <c r="AE214" s="76"/>
      <c r="AF214" s="14"/>
      <c r="AG214" s="14"/>
      <c r="AH214" s="159"/>
      <c r="AI214" s="159"/>
      <c r="AJ214" s="76"/>
      <c r="AK214" s="76"/>
      <c r="AL214" s="76"/>
      <c r="AM214" s="159"/>
      <c r="AN214" s="76"/>
      <c r="AO214" s="14"/>
      <c r="AP214" s="14"/>
      <c r="AQ214" s="14"/>
      <c r="AR214" s="14"/>
      <c r="AS214" s="14"/>
      <c r="AT214" s="14"/>
      <c r="AU214" s="14"/>
      <c r="AV214" s="14"/>
    </row>
    <row r="215" spans="29:48">
      <c r="AC215" s="14"/>
      <c r="AD215" s="76"/>
      <c r="AE215" s="76"/>
      <c r="AF215" s="14"/>
      <c r="AG215" s="14"/>
      <c r="AH215" s="159"/>
      <c r="AI215" s="159"/>
      <c r="AJ215" s="76"/>
      <c r="AK215" s="76"/>
      <c r="AL215" s="76"/>
      <c r="AM215" s="159"/>
      <c r="AN215" s="76"/>
      <c r="AO215" s="14"/>
      <c r="AP215" s="14"/>
      <c r="AQ215" s="14"/>
      <c r="AR215" s="14"/>
      <c r="AS215" s="14"/>
      <c r="AT215" s="14"/>
      <c r="AU215" s="14"/>
      <c r="AV215" s="14"/>
    </row>
    <row r="216" spans="29:48">
      <c r="AC216" s="14"/>
      <c r="AD216" s="76"/>
      <c r="AE216" s="76"/>
      <c r="AF216" s="14"/>
      <c r="AG216" s="14"/>
      <c r="AH216" s="159"/>
      <c r="AI216" s="159"/>
      <c r="AJ216" s="76"/>
      <c r="AK216" s="76"/>
      <c r="AL216" s="76"/>
      <c r="AM216" s="159"/>
      <c r="AN216" s="76"/>
      <c r="AO216" s="14"/>
      <c r="AP216" s="14"/>
      <c r="AQ216" s="14"/>
      <c r="AR216" s="14"/>
      <c r="AS216" s="14"/>
      <c r="AT216" s="14"/>
      <c r="AU216" s="14"/>
      <c r="AV216" s="14"/>
    </row>
    <row r="217" spans="29:48">
      <c r="AC217" s="14"/>
      <c r="AD217" s="76"/>
      <c r="AE217" s="76"/>
      <c r="AF217" s="14"/>
      <c r="AG217" s="14"/>
      <c r="AH217" s="159"/>
      <c r="AI217" s="159"/>
      <c r="AJ217" s="76"/>
      <c r="AK217" s="76"/>
      <c r="AL217" s="76"/>
      <c r="AM217" s="159"/>
      <c r="AN217" s="76"/>
      <c r="AO217" s="14"/>
      <c r="AP217" s="14"/>
      <c r="AQ217" s="14"/>
      <c r="AR217" s="14"/>
      <c r="AS217" s="14"/>
      <c r="AT217" s="14"/>
      <c r="AU217" s="14"/>
      <c r="AV217" s="14"/>
    </row>
    <row r="218" spans="29:48">
      <c r="AC218" s="14"/>
      <c r="AD218" s="76"/>
      <c r="AE218" s="76"/>
      <c r="AF218" s="14"/>
      <c r="AG218" s="14"/>
      <c r="AH218" s="159"/>
      <c r="AI218" s="159"/>
      <c r="AJ218" s="76"/>
      <c r="AK218" s="76"/>
      <c r="AL218" s="76"/>
      <c r="AM218" s="159"/>
      <c r="AN218" s="76"/>
      <c r="AO218" s="14"/>
      <c r="AP218" s="14"/>
      <c r="AQ218" s="14"/>
      <c r="AR218" s="14"/>
      <c r="AS218" s="14"/>
      <c r="AT218" s="14"/>
      <c r="AU218" s="14"/>
      <c r="AV218" s="14"/>
    </row>
    <row r="219" spans="29:48">
      <c r="AC219" s="14"/>
      <c r="AD219" s="76"/>
      <c r="AE219" s="76"/>
      <c r="AF219" s="14"/>
      <c r="AG219" s="14"/>
      <c r="AH219" s="159"/>
      <c r="AI219" s="159"/>
      <c r="AJ219" s="76"/>
      <c r="AK219" s="76"/>
      <c r="AL219" s="76"/>
      <c r="AM219" s="159"/>
      <c r="AN219" s="76"/>
      <c r="AO219" s="14"/>
      <c r="AP219" s="14"/>
      <c r="AQ219" s="14"/>
      <c r="AR219" s="14"/>
      <c r="AS219" s="14"/>
      <c r="AT219" s="14"/>
      <c r="AU219" s="14"/>
      <c r="AV219" s="14"/>
    </row>
    <row r="220" spans="29:48">
      <c r="AC220" s="14"/>
      <c r="AD220" s="76"/>
      <c r="AE220" s="76"/>
      <c r="AF220" s="14"/>
      <c r="AG220" s="14"/>
      <c r="AH220" s="159"/>
      <c r="AI220" s="159"/>
      <c r="AJ220" s="76"/>
      <c r="AK220" s="76"/>
      <c r="AL220" s="76"/>
      <c r="AM220" s="159"/>
      <c r="AN220" s="76"/>
      <c r="AO220" s="14"/>
      <c r="AP220" s="14"/>
      <c r="AQ220" s="14"/>
      <c r="AR220" s="14"/>
      <c r="AS220" s="14"/>
      <c r="AT220" s="14"/>
      <c r="AU220" s="14"/>
      <c r="AV220" s="14"/>
    </row>
    <row r="221" spans="29:48">
      <c r="AC221" s="14"/>
      <c r="AD221" s="76"/>
      <c r="AE221" s="76"/>
      <c r="AF221" s="14"/>
      <c r="AG221" s="14"/>
      <c r="AH221" s="159"/>
      <c r="AI221" s="159"/>
      <c r="AJ221" s="76"/>
      <c r="AK221" s="76"/>
      <c r="AL221" s="76"/>
      <c r="AM221" s="159"/>
      <c r="AN221" s="76"/>
      <c r="AO221" s="14"/>
      <c r="AP221" s="14"/>
      <c r="AQ221" s="14"/>
      <c r="AR221" s="14"/>
      <c r="AS221" s="14"/>
      <c r="AT221" s="14"/>
      <c r="AU221" s="14"/>
      <c r="AV221" s="14"/>
    </row>
    <row r="222" spans="29:48">
      <c r="AC222" s="14"/>
      <c r="AD222" s="76"/>
      <c r="AE222" s="76"/>
      <c r="AF222" s="14"/>
      <c r="AG222" s="14"/>
      <c r="AH222" s="159"/>
      <c r="AI222" s="159"/>
      <c r="AJ222" s="76"/>
      <c r="AK222" s="76"/>
      <c r="AL222" s="76"/>
      <c r="AM222" s="159"/>
      <c r="AN222" s="76"/>
      <c r="AO222" s="14"/>
      <c r="AP222" s="14"/>
      <c r="AQ222" s="14"/>
      <c r="AR222" s="14"/>
      <c r="AS222" s="14"/>
      <c r="AT222" s="14"/>
      <c r="AU222" s="14"/>
      <c r="AV222" s="14"/>
    </row>
    <row r="223" spans="29:48">
      <c r="AC223" s="14"/>
      <c r="AD223" s="76"/>
      <c r="AE223" s="76"/>
      <c r="AF223" s="14"/>
      <c r="AG223" s="14"/>
      <c r="AH223" s="159"/>
      <c r="AI223" s="159"/>
      <c r="AJ223" s="76"/>
      <c r="AK223" s="76"/>
      <c r="AL223" s="76"/>
      <c r="AM223" s="159"/>
      <c r="AN223" s="76"/>
      <c r="AO223" s="14"/>
      <c r="AP223" s="14"/>
      <c r="AQ223" s="14"/>
      <c r="AR223" s="14"/>
      <c r="AS223" s="14"/>
      <c r="AT223" s="14"/>
      <c r="AU223" s="14"/>
      <c r="AV223" s="14"/>
    </row>
    <row r="224" spans="29:48">
      <c r="AC224" s="14"/>
      <c r="AD224" s="76"/>
      <c r="AE224" s="76"/>
      <c r="AF224" s="14"/>
      <c r="AG224" s="14"/>
      <c r="AH224" s="159"/>
      <c r="AI224" s="159"/>
      <c r="AJ224" s="76"/>
      <c r="AK224" s="76"/>
      <c r="AL224" s="76"/>
      <c r="AM224" s="159"/>
      <c r="AN224" s="76"/>
      <c r="AO224" s="14"/>
      <c r="AP224" s="14"/>
      <c r="AQ224" s="14"/>
      <c r="AR224" s="14"/>
      <c r="AS224" s="14"/>
      <c r="AT224" s="14"/>
      <c r="AU224" s="14"/>
      <c r="AV224" s="14"/>
    </row>
    <row r="225" spans="29:48">
      <c r="AC225" s="14"/>
      <c r="AD225" s="76"/>
      <c r="AE225" s="76"/>
      <c r="AF225" s="14"/>
      <c r="AG225" s="14"/>
      <c r="AH225" s="159"/>
      <c r="AI225" s="159"/>
      <c r="AJ225" s="76"/>
      <c r="AK225" s="76"/>
      <c r="AL225" s="76"/>
      <c r="AM225" s="159"/>
      <c r="AN225" s="76"/>
      <c r="AO225" s="14"/>
      <c r="AP225" s="14"/>
      <c r="AQ225" s="14"/>
      <c r="AR225" s="14"/>
      <c r="AS225" s="14"/>
      <c r="AT225" s="14"/>
      <c r="AU225" s="14"/>
      <c r="AV225" s="14"/>
    </row>
    <row r="226" spans="29:48">
      <c r="AC226" s="14"/>
      <c r="AD226" s="76"/>
      <c r="AE226" s="76"/>
      <c r="AF226" s="14"/>
      <c r="AG226" s="14"/>
      <c r="AH226" s="159"/>
      <c r="AI226" s="159"/>
      <c r="AJ226" s="76"/>
      <c r="AK226" s="76"/>
      <c r="AL226" s="76"/>
      <c r="AM226" s="159"/>
      <c r="AN226" s="76"/>
      <c r="AO226" s="14"/>
      <c r="AP226" s="14"/>
      <c r="AQ226" s="14"/>
      <c r="AR226" s="14"/>
      <c r="AS226" s="14"/>
      <c r="AT226" s="14"/>
      <c r="AU226" s="14"/>
      <c r="AV226" s="14"/>
    </row>
    <row r="227" spans="29:48">
      <c r="AC227" s="14"/>
      <c r="AD227" s="76"/>
      <c r="AE227" s="76"/>
      <c r="AF227" s="14"/>
      <c r="AG227" s="14"/>
      <c r="AH227" s="159"/>
      <c r="AI227" s="159"/>
      <c r="AJ227" s="76"/>
      <c r="AK227" s="76"/>
      <c r="AL227" s="76"/>
      <c r="AM227" s="159"/>
      <c r="AN227" s="76"/>
      <c r="AO227" s="14"/>
      <c r="AP227" s="14"/>
      <c r="AQ227" s="14"/>
      <c r="AR227" s="14"/>
      <c r="AS227" s="14"/>
      <c r="AT227" s="14"/>
      <c r="AU227" s="14"/>
      <c r="AV227" s="14"/>
    </row>
    <row r="228" spans="29:48">
      <c r="AC228" s="14"/>
      <c r="AD228" s="76"/>
      <c r="AE228" s="76"/>
      <c r="AF228" s="14"/>
      <c r="AG228" s="14"/>
      <c r="AH228" s="159"/>
      <c r="AI228" s="159"/>
      <c r="AJ228" s="76"/>
      <c r="AK228" s="76"/>
      <c r="AL228" s="76"/>
      <c r="AM228" s="159"/>
      <c r="AN228" s="76"/>
      <c r="AO228" s="14"/>
      <c r="AP228" s="14"/>
      <c r="AQ228" s="14"/>
      <c r="AR228" s="14"/>
      <c r="AS228" s="14"/>
      <c r="AT228" s="14"/>
      <c r="AU228" s="14"/>
      <c r="AV228" s="14"/>
    </row>
    <row r="229" spans="29:48">
      <c r="AC229" s="14"/>
      <c r="AD229" s="76"/>
      <c r="AE229" s="76"/>
      <c r="AF229" s="14"/>
      <c r="AG229" s="14"/>
      <c r="AH229" s="159"/>
      <c r="AI229" s="159"/>
      <c r="AJ229" s="76"/>
      <c r="AK229" s="76"/>
      <c r="AL229" s="76"/>
      <c r="AM229" s="159"/>
      <c r="AN229" s="76"/>
      <c r="AO229" s="14"/>
      <c r="AP229" s="14"/>
      <c r="AQ229" s="14"/>
      <c r="AR229" s="14"/>
      <c r="AS229" s="14"/>
      <c r="AT229" s="14"/>
      <c r="AU229" s="14"/>
      <c r="AV229" s="14"/>
    </row>
    <row r="230" spans="29:48">
      <c r="AC230" s="14"/>
      <c r="AD230" s="76"/>
      <c r="AE230" s="76"/>
      <c r="AF230" s="14"/>
      <c r="AG230" s="14"/>
      <c r="AH230" s="159"/>
      <c r="AI230" s="159"/>
      <c r="AJ230" s="76"/>
      <c r="AK230" s="76"/>
      <c r="AL230" s="76"/>
      <c r="AM230" s="159"/>
      <c r="AN230" s="76"/>
      <c r="AO230" s="14"/>
      <c r="AP230" s="14"/>
      <c r="AQ230" s="14"/>
      <c r="AR230" s="14"/>
      <c r="AS230" s="14"/>
      <c r="AT230" s="14"/>
      <c r="AU230" s="14"/>
      <c r="AV230" s="14"/>
    </row>
    <row r="231" spans="29:48">
      <c r="AC231" s="14"/>
      <c r="AD231" s="76"/>
      <c r="AE231" s="76"/>
      <c r="AF231" s="14"/>
      <c r="AG231" s="14"/>
      <c r="AH231" s="159"/>
      <c r="AI231" s="159"/>
      <c r="AJ231" s="76"/>
      <c r="AK231" s="76"/>
      <c r="AL231" s="76"/>
      <c r="AM231" s="159"/>
      <c r="AN231" s="76"/>
      <c r="AO231" s="14"/>
      <c r="AP231" s="14"/>
      <c r="AQ231" s="14"/>
      <c r="AR231" s="14"/>
      <c r="AS231" s="14"/>
      <c r="AT231" s="14"/>
      <c r="AU231" s="14"/>
      <c r="AV231" s="14"/>
    </row>
    <row r="232" spans="29:48">
      <c r="AC232" s="14"/>
      <c r="AD232" s="76"/>
      <c r="AE232" s="76"/>
      <c r="AF232" s="14"/>
      <c r="AG232" s="14"/>
      <c r="AH232" s="159"/>
      <c r="AI232" s="159"/>
      <c r="AJ232" s="76"/>
      <c r="AK232" s="76"/>
      <c r="AL232" s="76"/>
      <c r="AM232" s="159"/>
      <c r="AN232" s="76"/>
      <c r="AO232" s="14"/>
      <c r="AP232" s="14"/>
      <c r="AQ232" s="14"/>
      <c r="AR232" s="14"/>
      <c r="AS232" s="14"/>
      <c r="AT232" s="14"/>
      <c r="AU232" s="14"/>
      <c r="AV232" s="14"/>
    </row>
    <row r="233" spans="29:48">
      <c r="AC233" s="14"/>
      <c r="AD233" s="76"/>
      <c r="AE233" s="76"/>
      <c r="AF233" s="14"/>
      <c r="AG233" s="14"/>
      <c r="AH233" s="159"/>
      <c r="AI233" s="159"/>
      <c r="AJ233" s="76"/>
      <c r="AK233" s="76"/>
      <c r="AL233" s="76"/>
      <c r="AM233" s="159"/>
      <c r="AN233" s="76"/>
      <c r="AO233" s="14"/>
      <c r="AP233" s="14"/>
      <c r="AQ233" s="14"/>
      <c r="AR233" s="14"/>
      <c r="AS233" s="14"/>
      <c r="AT233" s="14"/>
      <c r="AU233" s="14"/>
      <c r="AV233" s="14"/>
    </row>
    <row r="234" spans="29:48">
      <c r="AC234" s="14"/>
      <c r="AD234" s="76"/>
      <c r="AE234" s="76"/>
      <c r="AF234" s="14"/>
      <c r="AG234" s="14"/>
      <c r="AH234" s="159"/>
      <c r="AI234" s="159"/>
      <c r="AJ234" s="76"/>
      <c r="AK234" s="76"/>
      <c r="AL234" s="76"/>
      <c r="AM234" s="159"/>
      <c r="AN234" s="76"/>
      <c r="AO234" s="14"/>
      <c r="AP234" s="14"/>
      <c r="AQ234" s="14"/>
      <c r="AR234" s="14"/>
      <c r="AS234" s="14"/>
      <c r="AT234" s="14"/>
      <c r="AU234" s="14"/>
      <c r="AV234" s="14"/>
    </row>
    <row r="235" spans="29:48">
      <c r="AC235" s="14"/>
      <c r="AD235" s="76"/>
      <c r="AE235" s="76"/>
      <c r="AF235" s="14"/>
      <c r="AG235" s="14"/>
      <c r="AH235" s="159"/>
      <c r="AI235" s="159"/>
      <c r="AJ235" s="76"/>
      <c r="AK235" s="76"/>
      <c r="AL235" s="76"/>
      <c r="AM235" s="159"/>
      <c r="AN235" s="76"/>
      <c r="AO235" s="14"/>
      <c r="AP235" s="14"/>
      <c r="AQ235" s="14"/>
      <c r="AR235" s="14"/>
      <c r="AS235" s="14"/>
      <c r="AT235" s="14"/>
      <c r="AU235" s="14"/>
      <c r="AV235" s="14"/>
    </row>
    <row r="236" spans="29:48">
      <c r="AC236" s="14"/>
      <c r="AD236" s="76"/>
      <c r="AE236" s="76"/>
      <c r="AF236" s="14"/>
      <c r="AG236" s="14"/>
      <c r="AH236" s="159"/>
      <c r="AI236" s="159"/>
      <c r="AJ236" s="76"/>
      <c r="AK236" s="76"/>
      <c r="AL236" s="76"/>
      <c r="AM236" s="159"/>
      <c r="AN236" s="76"/>
      <c r="AO236" s="14"/>
      <c r="AP236" s="14"/>
      <c r="AQ236" s="14"/>
      <c r="AR236" s="14"/>
      <c r="AS236" s="14"/>
      <c r="AT236" s="14"/>
      <c r="AU236" s="14"/>
      <c r="AV236" s="14"/>
    </row>
    <row r="237" spans="29:48">
      <c r="AC237" s="14"/>
      <c r="AD237" s="76"/>
      <c r="AE237" s="76"/>
      <c r="AF237" s="14"/>
      <c r="AG237" s="14"/>
      <c r="AH237" s="159"/>
      <c r="AI237" s="159"/>
      <c r="AJ237" s="76"/>
      <c r="AK237" s="76"/>
      <c r="AL237" s="76"/>
      <c r="AM237" s="159"/>
      <c r="AN237" s="76"/>
      <c r="AO237" s="14"/>
      <c r="AP237" s="14"/>
      <c r="AQ237" s="14"/>
      <c r="AR237" s="14"/>
      <c r="AS237" s="14"/>
      <c r="AT237" s="14"/>
      <c r="AU237" s="14"/>
      <c r="AV237" s="14"/>
    </row>
    <row r="238" spans="29:48">
      <c r="AC238" s="14"/>
      <c r="AD238" s="76"/>
      <c r="AE238" s="76"/>
      <c r="AF238" s="14"/>
      <c r="AG238" s="14"/>
      <c r="AH238" s="159"/>
      <c r="AI238" s="159"/>
      <c r="AJ238" s="76"/>
      <c r="AK238" s="76"/>
      <c r="AL238" s="76"/>
      <c r="AM238" s="159"/>
      <c r="AN238" s="76"/>
      <c r="AO238" s="14"/>
      <c r="AP238" s="14"/>
      <c r="AQ238" s="14"/>
      <c r="AR238" s="14"/>
      <c r="AS238" s="14"/>
      <c r="AT238" s="14"/>
      <c r="AU238" s="14"/>
      <c r="AV238" s="14"/>
    </row>
    <row r="239" spans="29:48">
      <c r="AC239" s="14"/>
      <c r="AD239" s="76"/>
      <c r="AE239" s="76"/>
      <c r="AF239" s="14"/>
      <c r="AG239" s="14"/>
      <c r="AH239" s="159"/>
      <c r="AI239" s="159"/>
      <c r="AJ239" s="76"/>
      <c r="AK239" s="76"/>
      <c r="AL239" s="76"/>
      <c r="AM239" s="159"/>
      <c r="AN239" s="76"/>
      <c r="AO239" s="14"/>
      <c r="AP239" s="14"/>
      <c r="AQ239" s="14"/>
      <c r="AR239" s="14"/>
      <c r="AS239" s="14"/>
      <c r="AT239" s="14"/>
      <c r="AU239" s="14"/>
      <c r="AV239" s="14"/>
    </row>
    <row r="240" spans="29:48">
      <c r="AC240" s="14"/>
      <c r="AD240" s="76"/>
      <c r="AE240" s="76"/>
      <c r="AF240" s="14"/>
      <c r="AG240" s="14"/>
      <c r="AH240" s="159"/>
      <c r="AI240" s="159"/>
      <c r="AJ240" s="76"/>
      <c r="AK240" s="76"/>
      <c r="AL240" s="76"/>
      <c r="AM240" s="159"/>
      <c r="AN240" s="76"/>
      <c r="AO240" s="14"/>
      <c r="AP240" s="14"/>
      <c r="AQ240" s="14"/>
      <c r="AR240" s="14"/>
      <c r="AS240" s="14"/>
      <c r="AT240" s="14"/>
      <c r="AU240" s="14"/>
      <c r="AV240" s="14"/>
    </row>
    <row r="241" spans="29:48">
      <c r="AC241" s="14"/>
      <c r="AD241" s="76"/>
      <c r="AE241" s="76"/>
      <c r="AF241" s="14"/>
      <c r="AG241" s="14"/>
      <c r="AH241" s="159"/>
      <c r="AI241" s="159"/>
      <c r="AJ241" s="76"/>
      <c r="AK241" s="76"/>
      <c r="AL241" s="76"/>
      <c r="AM241" s="159"/>
      <c r="AN241" s="76"/>
      <c r="AO241" s="14"/>
      <c r="AP241" s="14"/>
      <c r="AQ241" s="14"/>
      <c r="AR241" s="14"/>
      <c r="AS241" s="14"/>
      <c r="AT241" s="14"/>
      <c r="AU241" s="14"/>
      <c r="AV241" s="14"/>
    </row>
    <row r="242" spans="29:48">
      <c r="AC242" s="14"/>
      <c r="AD242" s="76"/>
      <c r="AE242" s="76"/>
      <c r="AF242" s="14"/>
      <c r="AG242" s="14"/>
      <c r="AH242" s="159"/>
      <c r="AI242" s="159"/>
      <c r="AJ242" s="76"/>
      <c r="AK242" s="76"/>
      <c r="AL242" s="76"/>
      <c r="AM242" s="159"/>
      <c r="AN242" s="76"/>
      <c r="AO242" s="14"/>
      <c r="AP242" s="14"/>
      <c r="AQ242" s="14"/>
      <c r="AR242" s="14"/>
      <c r="AS242" s="14"/>
      <c r="AT242" s="14"/>
      <c r="AU242" s="14"/>
      <c r="AV242" s="14"/>
    </row>
    <row r="243" spans="29:48">
      <c r="AC243" s="14"/>
      <c r="AD243" s="76"/>
      <c r="AE243" s="76"/>
      <c r="AF243" s="14"/>
      <c r="AG243" s="14"/>
      <c r="AH243" s="159"/>
      <c r="AI243" s="159"/>
      <c r="AJ243" s="76"/>
      <c r="AK243" s="76"/>
      <c r="AL243" s="76"/>
      <c r="AM243" s="159"/>
      <c r="AN243" s="76"/>
      <c r="AO243" s="14"/>
      <c r="AP243" s="14"/>
      <c r="AQ243" s="14"/>
      <c r="AR243" s="14"/>
      <c r="AS243" s="14"/>
      <c r="AT243" s="14"/>
      <c r="AU243" s="14"/>
      <c r="AV243" s="14"/>
    </row>
    <row r="244" spans="29:48">
      <c r="AC244" s="14"/>
      <c r="AD244" s="76"/>
      <c r="AE244" s="76"/>
      <c r="AF244" s="14"/>
      <c r="AG244" s="14"/>
      <c r="AH244" s="159"/>
      <c r="AI244" s="159"/>
      <c r="AJ244" s="76"/>
      <c r="AK244" s="76"/>
      <c r="AL244" s="76"/>
      <c r="AM244" s="159"/>
      <c r="AN244" s="76"/>
      <c r="AO244" s="14"/>
      <c r="AP244" s="14"/>
      <c r="AQ244" s="14"/>
      <c r="AR244" s="14"/>
      <c r="AS244" s="14"/>
      <c r="AT244" s="14"/>
      <c r="AU244" s="14"/>
      <c r="AV244" s="14"/>
    </row>
    <row r="245" spans="29:48">
      <c r="AC245" s="14"/>
      <c r="AD245" s="76"/>
      <c r="AE245" s="76"/>
      <c r="AF245" s="14"/>
      <c r="AG245" s="14"/>
      <c r="AH245" s="159"/>
      <c r="AI245" s="159"/>
      <c r="AJ245" s="76"/>
      <c r="AK245" s="76"/>
      <c r="AL245" s="76"/>
      <c r="AM245" s="159"/>
      <c r="AN245" s="76"/>
      <c r="AO245" s="14"/>
      <c r="AP245" s="14"/>
      <c r="AQ245" s="14"/>
      <c r="AR245" s="14"/>
      <c r="AS245" s="14"/>
      <c r="AT245" s="14"/>
      <c r="AU245" s="14"/>
      <c r="AV245" s="14"/>
    </row>
    <row r="246" spans="29:48">
      <c r="AC246" s="14"/>
      <c r="AD246" s="76"/>
      <c r="AE246" s="76"/>
      <c r="AF246" s="14"/>
      <c r="AG246" s="14"/>
      <c r="AH246" s="159"/>
      <c r="AI246" s="159"/>
      <c r="AJ246" s="76"/>
      <c r="AK246" s="76"/>
      <c r="AL246" s="76"/>
      <c r="AM246" s="159"/>
      <c r="AN246" s="76"/>
      <c r="AO246" s="14"/>
      <c r="AP246" s="14"/>
      <c r="AQ246" s="14"/>
      <c r="AR246" s="14"/>
      <c r="AS246" s="14"/>
      <c r="AT246" s="14"/>
      <c r="AU246" s="14"/>
      <c r="AV246" s="14"/>
    </row>
    <row r="247" spans="29:48">
      <c r="AC247" s="14"/>
      <c r="AD247" s="76"/>
      <c r="AE247" s="76"/>
      <c r="AF247" s="14"/>
      <c r="AG247" s="14"/>
      <c r="AH247" s="159"/>
      <c r="AI247" s="159"/>
      <c r="AJ247" s="76"/>
      <c r="AK247" s="76"/>
      <c r="AL247" s="76"/>
      <c r="AM247" s="159"/>
      <c r="AN247" s="76"/>
      <c r="AO247" s="14"/>
      <c r="AP247" s="14"/>
      <c r="AQ247" s="14"/>
      <c r="AR247" s="14"/>
      <c r="AS247" s="14"/>
      <c r="AT247" s="14"/>
      <c r="AU247" s="14"/>
      <c r="AV247" s="14"/>
    </row>
    <row r="248" spans="29:48">
      <c r="AC248" s="14"/>
      <c r="AD248" s="76"/>
      <c r="AE248" s="76"/>
      <c r="AF248" s="14"/>
      <c r="AG248" s="14"/>
      <c r="AH248" s="159"/>
      <c r="AI248" s="159"/>
      <c r="AJ248" s="76"/>
      <c r="AK248" s="76"/>
      <c r="AL248" s="76"/>
      <c r="AM248" s="159"/>
      <c r="AN248" s="76"/>
      <c r="AO248" s="14"/>
      <c r="AP248" s="14"/>
      <c r="AQ248" s="14"/>
      <c r="AR248" s="14"/>
      <c r="AS248" s="14"/>
      <c r="AT248" s="14"/>
      <c r="AU248" s="14"/>
      <c r="AV248" s="14"/>
    </row>
    <row r="249" spans="29:48">
      <c r="AC249" s="14"/>
      <c r="AD249" s="76"/>
      <c r="AE249" s="76"/>
      <c r="AF249" s="14"/>
      <c r="AG249" s="14"/>
      <c r="AH249" s="159"/>
      <c r="AI249" s="159"/>
      <c r="AJ249" s="76"/>
      <c r="AK249" s="76"/>
      <c r="AL249" s="76"/>
      <c r="AM249" s="159"/>
      <c r="AN249" s="76"/>
      <c r="AO249" s="14"/>
      <c r="AP249" s="14"/>
      <c r="AQ249" s="14"/>
      <c r="AR249" s="14"/>
      <c r="AS249" s="14"/>
      <c r="AT249" s="14"/>
      <c r="AU249" s="14"/>
      <c r="AV249" s="14"/>
    </row>
    <row r="250" spans="29:48">
      <c r="AC250" s="14"/>
      <c r="AD250" s="76"/>
      <c r="AE250" s="76"/>
      <c r="AF250" s="14"/>
      <c r="AG250" s="14"/>
      <c r="AH250" s="159"/>
      <c r="AI250" s="159"/>
      <c r="AJ250" s="76"/>
      <c r="AK250" s="76"/>
      <c r="AL250" s="76"/>
      <c r="AM250" s="159"/>
      <c r="AN250" s="76"/>
      <c r="AO250" s="14"/>
      <c r="AP250" s="14"/>
      <c r="AQ250" s="14"/>
      <c r="AR250" s="14"/>
      <c r="AS250" s="14"/>
      <c r="AT250" s="14"/>
      <c r="AU250" s="14"/>
      <c r="AV250" s="14"/>
    </row>
    <row r="251" spans="29:48">
      <c r="AC251" s="14"/>
      <c r="AD251" s="76"/>
      <c r="AE251" s="76"/>
      <c r="AF251" s="14"/>
      <c r="AG251" s="14"/>
      <c r="AH251" s="159"/>
      <c r="AI251" s="159"/>
      <c r="AJ251" s="76"/>
      <c r="AK251" s="76"/>
      <c r="AL251" s="76"/>
      <c r="AM251" s="159"/>
      <c r="AN251" s="76"/>
      <c r="AO251" s="14"/>
      <c r="AP251" s="14"/>
      <c r="AQ251" s="14"/>
      <c r="AR251" s="14"/>
      <c r="AS251" s="14"/>
      <c r="AT251" s="14"/>
      <c r="AU251" s="14"/>
      <c r="AV251" s="14"/>
    </row>
    <row r="252" spans="29:48">
      <c r="AC252" s="14"/>
      <c r="AD252" s="76"/>
      <c r="AE252" s="76"/>
      <c r="AF252" s="14"/>
      <c r="AG252" s="14"/>
      <c r="AH252" s="159"/>
      <c r="AI252" s="159"/>
      <c r="AJ252" s="76"/>
      <c r="AK252" s="76"/>
      <c r="AL252" s="76"/>
      <c r="AM252" s="159"/>
      <c r="AN252" s="76"/>
      <c r="AO252" s="14"/>
      <c r="AP252" s="14"/>
      <c r="AQ252" s="14"/>
      <c r="AR252" s="14"/>
      <c r="AS252" s="14"/>
      <c r="AT252" s="14"/>
      <c r="AU252" s="14"/>
      <c r="AV252" s="14"/>
    </row>
    <row r="253" spans="29:48">
      <c r="AC253" s="14"/>
      <c r="AD253" s="76"/>
      <c r="AE253" s="76"/>
      <c r="AF253" s="14"/>
      <c r="AG253" s="14"/>
      <c r="AH253" s="159"/>
      <c r="AI253" s="159"/>
      <c r="AJ253" s="76"/>
      <c r="AK253" s="76"/>
      <c r="AL253" s="76"/>
      <c r="AM253" s="159"/>
      <c r="AN253" s="76"/>
      <c r="AO253" s="14"/>
      <c r="AP253" s="14"/>
      <c r="AQ253" s="14"/>
      <c r="AR253" s="14"/>
      <c r="AS253" s="14"/>
      <c r="AT253" s="14"/>
      <c r="AU253" s="14"/>
      <c r="AV253" s="14"/>
    </row>
    <row r="254" spans="29:48">
      <c r="AC254" s="14"/>
      <c r="AD254" s="76"/>
      <c r="AE254" s="76"/>
      <c r="AF254" s="14"/>
      <c r="AG254" s="14"/>
      <c r="AH254" s="159"/>
      <c r="AI254" s="159"/>
      <c r="AJ254" s="76"/>
      <c r="AK254" s="76"/>
      <c r="AL254" s="76"/>
      <c r="AM254" s="159"/>
      <c r="AN254" s="76"/>
      <c r="AO254" s="14"/>
      <c r="AP254" s="14"/>
      <c r="AQ254" s="14"/>
      <c r="AR254" s="14"/>
      <c r="AS254" s="14"/>
      <c r="AT254" s="14"/>
      <c r="AU254" s="14"/>
      <c r="AV254" s="14"/>
    </row>
    <row r="255" spans="29:48">
      <c r="AC255" s="14"/>
      <c r="AD255" s="76"/>
      <c r="AE255" s="76"/>
      <c r="AF255" s="14"/>
      <c r="AG255" s="14"/>
      <c r="AH255" s="159"/>
      <c r="AI255" s="159"/>
      <c r="AJ255" s="76"/>
      <c r="AK255" s="76"/>
      <c r="AL255" s="76"/>
      <c r="AM255" s="159"/>
      <c r="AN255" s="76"/>
      <c r="AO255" s="14"/>
      <c r="AP255" s="14"/>
      <c r="AQ255" s="14"/>
      <c r="AR255" s="14"/>
      <c r="AS255" s="14"/>
      <c r="AT255" s="14"/>
      <c r="AU255" s="14"/>
      <c r="AV255" s="14"/>
    </row>
    <row r="256" spans="29:48">
      <c r="AC256" s="14"/>
      <c r="AD256" s="76"/>
      <c r="AE256" s="76"/>
      <c r="AF256" s="14"/>
      <c r="AG256" s="14"/>
      <c r="AH256" s="159"/>
      <c r="AI256" s="159"/>
      <c r="AJ256" s="76"/>
      <c r="AK256" s="76"/>
      <c r="AL256" s="76"/>
      <c r="AM256" s="159"/>
      <c r="AN256" s="76"/>
      <c r="AO256" s="14"/>
      <c r="AP256" s="14"/>
      <c r="AQ256" s="14"/>
      <c r="AR256" s="14"/>
      <c r="AS256" s="14"/>
      <c r="AT256" s="14"/>
      <c r="AU256" s="14"/>
      <c r="AV256" s="14"/>
    </row>
    <row r="257" spans="29:48">
      <c r="AC257" s="14"/>
      <c r="AD257" s="76"/>
      <c r="AE257" s="76"/>
      <c r="AF257" s="14"/>
      <c r="AG257" s="14"/>
      <c r="AH257" s="159"/>
      <c r="AI257" s="159"/>
      <c r="AJ257" s="76"/>
      <c r="AK257" s="76"/>
      <c r="AL257" s="76"/>
      <c r="AM257" s="159"/>
      <c r="AN257" s="76"/>
      <c r="AO257" s="14"/>
      <c r="AP257" s="14"/>
      <c r="AQ257" s="14"/>
      <c r="AR257" s="14"/>
      <c r="AS257" s="14"/>
      <c r="AT257" s="14"/>
      <c r="AU257" s="14"/>
      <c r="AV257" s="14"/>
    </row>
    <row r="258" spans="29:48">
      <c r="AC258" s="14"/>
      <c r="AD258" s="76"/>
      <c r="AE258" s="76"/>
      <c r="AF258" s="14"/>
      <c r="AG258" s="14"/>
      <c r="AH258" s="159"/>
      <c r="AI258" s="159"/>
      <c r="AJ258" s="76"/>
      <c r="AK258" s="76"/>
      <c r="AL258" s="76"/>
      <c r="AM258" s="159"/>
      <c r="AN258" s="76"/>
      <c r="AO258" s="14"/>
      <c r="AP258" s="14"/>
      <c r="AQ258" s="14"/>
      <c r="AR258" s="14"/>
      <c r="AS258" s="14"/>
      <c r="AT258" s="14"/>
      <c r="AU258" s="14"/>
      <c r="AV258" s="14"/>
    </row>
    <row r="259" spans="29:48">
      <c r="AC259" s="14"/>
      <c r="AD259" s="76"/>
      <c r="AE259" s="76"/>
      <c r="AF259" s="14"/>
      <c r="AG259" s="14"/>
      <c r="AH259" s="159"/>
      <c r="AI259" s="159"/>
      <c r="AJ259" s="76"/>
      <c r="AK259" s="76"/>
      <c r="AL259" s="76"/>
      <c r="AM259" s="159"/>
      <c r="AN259" s="76"/>
      <c r="AO259" s="14"/>
      <c r="AP259" s="14"/>
      <c r="AQ259" s="14"/>
      <c r="AR259" s="14"/>
      <c r="AS259" s="14"/>
      <c r="AT259" s="14"/>
      <c r="AU259" s="14"/>
      <c r="AV259" s="14"/>
    </row>
    <row r="260" spans="29:48">
      <c r="AC260" s="14"/>
      <c r="AD260" s="76"/>
      <c r="AE260" s="76"/>
      <c r="AF260" s="14"/>
      <c r="AG260" s="14"/>
      <c r="AH260" s="159"/>
      <c r="AI260" s="159"/>
      <c r="AJ260" s="76"/>
      <c r="AK260" s="76"/>
      <c r="AL260" s="76"/>
      <c r="AM260" s="159"/>
      <c r="AN260" s="76"/>
      <c r="AO260" s="14"/>
      <c r="AP260" s="14"/>
      <c r="AQ260" s="14"/>
      <c r="AR260" s="14"/>
      <c r="AS260" s="14"/>
      <c r="AT260" s="14"/>
      <c r="AU260" s="14"/>
      <c r="AV260" s="14"/>
    </row>
    <row r="261" spans="29:48">
      <c r="AC261" s="14"/>
      <c r="AD261" s="76"/>
      <c r="AE261" s="76"/>
      <c r="AF261" s="14"/>
      <c r="AG261" s="14"/>
      <c r="AH261" s="159"/>
      <c r="AI261" s="159"/>
      <c r="AJ261" s="76"/>
      <c r="AK261" s="76"/>
      <c r="AL261" s="76"/>
      <c r="AM261" s="159"/>
      <c r="AN261" s="76"/>
      <c r="AO261" s="14"/>
      <c r="AP261" s="14"/>
      <c r="AQ261" s="14"/>
      <c r="AR261" s="14"/>
      <c r="AS261" s="14"/>
      <c r="AT261" s="14"/>
      <c r="AU261" s="14"/>
      <c r="AV261" s="14"/>
    </row>
    <row r="262" spans="29:48">
      <c r="AC262" s="14"/>
      <c r="AD262" s="76"/>
      <c r="AE262" s="76"/>
      <c r="AF262" s="14"/>
      <c r="AG262" s="14"/>
      <c r="AH262" s="159"/>
      <c r="AI262" s="159"/>
      <c r="AJ262" s="76"/>
      <c r="AK262" s="76"/>
      <c r="AL262" s="76"/>
      <c r="AM262" s="159"/>
      <c r="AN262" s="76"/>
      <c r="AO262" s="14"/>
      <c r="AP262" s="14"/>
      <c r="AQ262" s="14"/>
      <c r="AR262" s="14"/>
      <c r="AS262" s="14"/>
      <c r="AT262" s="14"/>
      <c r="AU262" s="14"/>
      <c r="AV262" s="14"/>
    </row>
    <row r="263" spans="29:48">
      <c r="AC263" s="14"/>
      <c r="AD263" s="76"/>
      <c r="AE263" s="76"/>
      <c r="AF263" s="14"/>
      <c r="AG263" s="14"/>
      <c r="AH263" s="159"/>
      <c r="AI263" s="159"/>
      <c r="AJ263" s="76"/>
      <c r="AK263" s="76"/>
      <c r="AL263" s="76"/>
      <c r="AM263" s="159"/>
      <c r="AN263" s="76"/>
      <c r="AO263" s="14"/>
      <c r="AP263" s="14"/>
      <c r="AQ263" s="14"/>
      <c r="AR263" s="14"/>
      <c r="AS263" s="14"/>
      <c r="AT263" s="14"/>
      <c r="AU263" s="14"/>
      <c r="AV263" s="14"/>
    </row>
    <row r="264" spans="29:48">
      <c r="AC264" s="14"/>
      <c r="AD264" s="76"/>
      <c r="AE264" s="76"/>
      <c r="AF264" s="14"/>
      <c r="AG264" s="14"/>
      <c r="AH264" s="159"/>
      <c r="AI264" s="159"/>
      <c r="AJ264" s="76"/>
      <c r="AK264" s="76"/>
      <c r="AL264" s="76"/>
      <c r="AM264" s="159"/>
      <c r="AN264" s="76"/>
      <c r="AO264" s="14"/>
      <c r="AP264" s="14"/>
      <c r="AQ264" s="14"/>
      <c r="AR264" s="14"/>
      <c r="AS264" s="14"/>
      <c r="AT264" s="14"/>
      <c r="AU264" s="14"/>
      <c r="AV264" s="14"/>
    </row>
    <row r="265" spans="29:48">
      <c r="AC265" s="14"/>
      <c r="AD265" s="76"/>
      <c r="AE265" s="76"/>
      <c r="AF265" s="14"/>
      <c r="AG265" s="14"/>
      <c r="AH265" s="159"/>
      <c r="AI265" s="159"/>
      <c r="AJ265" s="76"/>
      <c r="AK265" s="76"/>
      <c r="AL265" s="76"/>
      <c r="AM265" s="159"/>
      <c r="AN265" s="76"/>
      <c r="AO265" s="14"/>
      <c r="AP265" s="14"/>
      <c r="AQ265" s="14"/>
      <c r="AR265" s="14"/>
      <c r="AS265" s="14"/>
      <c r="AT265" s="14"/>
      <c r="AU265" s="14"/>
      <c r="AV265" s="14"/>
    </row>
    <row r="266" spans="29:48">
      <c r="AC266" s="14"/>
      <c r="AD266" s="76"/>
      <c r="AE266" s="76"/>
      <c r="AF266" s="14"/>
      <c r="AG266" s="14"/>
      <c r="AH266" s="159"/>
      <c r="AI266" s="159"/>
      <c r="AJ266" s="76"/>
      <c r="AK266" s="76"/>
      <c r="AL266" s="76"/>
      <c r="AM266" s="159"/>
      <c r="AN266" s="76"/>
      <c r="AO266" s="14"/>
      <c r="AP266" s="14"/>
      <c r="AQ266" s="14"/>
      <c r="AR266" s="14"/>
      <c r="AS266" s="14"/>
      <c r="AT266" s="14"/>
      <c r="AU266" s="14"/>
      <c r="AV266" s="14"/>
    </row>
    <row r="267" spans="29:48">
      <c r="AC267" s="14"/>
      <c r="AD267" s="76"/>
      <c r="AE267" s="76"/>
      <c r="AF267" s="14"/>
      <c r="AG267" s="14"/>
      <c r="AH267" s="159"/>
      <c r="AI267" s="159"/>
      <c r="AJ267" s="76"/>
      <c r="AK267" s="76"/>
      <c r="AL267" s="76"/>
      <c r="AM267" s="159"/>
      <c r="AN267" s="76"/>
      <c r="AO267" s="14"/>
      <c r="AP267" s="14"/>
      <c r="AQ267" s="14"/>
      <c r="AR267" s="14"/>
      <c r="AS267" s="14"/>
      <c r="AT267" s="14"/>
      <c r="AU267" s="14"/>
      <c r="AV267" s="14"/>
    </row>
    <row r="268" spans="29:48">
      <c r="AC268" s="14"/>
      <c r="AD268" s="76"/>
      <c r="AE268" s="76"/>
      <c r="AF268" s="14"/>
      <c r="AG268" s="14"/>
      <c r="AH268" s="159"/>
      <c r="AI268" s="159"/>
      <c r="AJ268" s="76"/>
      <c r="AK268" s="76"/>
      <c r="AL268" s="76"/>
      <c r="AM268" s="159"/>
      <c r="AN268" s="76"/>
      <c r="AO268" s="14"/>
      <c r="AP268" s="14"/>
      <c r="AQ268" s="14"/>
      <c r="AR268" s="14"/>
      <c r="AS268" s="14"/>
      <c r="AT268" s="14"/>
      <c r="AU268" s="14"/>
      <c r="AV268" s="14"/>
    </row>
    <row r="269" spans="29:48">
      <c r="AC269" s="14"/>
      <c r="AD269" s="76"/>
      <c r="AE269" s="76"/>
      <c r="AF269" s="14"/>
      <c r="AG269" s="14"/>
      <c r="AH269" s="159"/>
      <c r="AI269" s="159"/>
      <c r="AJ269" s="76"/>
      <c r="AK269" s="76"/>
      <c r="AL269" s="76"/>
      <c r="AM269" s="159"/>
      <c r="AN269" s="76"/>
      <c r="AO269" s="14"/>
      <c r="AP269" s="14"/>
      <c r="AQ269" s="14"/>
      <c r="AR269" s="14"/>
      <c r="AS269" s="14"/>
      <c r="AT269" s="14"/>
      <c r="AU269" s="14"/>
      <c r="AV269" s="14"/>
    </row>
    <row r="270" spans="29:48">
      <c r="AC270" s="14"/>
      <c r="AD270" s="76"/>
      <c r="AE270" s="76"/>
      <c r="AF270" s="14"/>
      <c r="AG270" s="14"/>
      <c r="AH270" s="159"/>
      <c r="AI270" s="159"/>
      <c r="AJ270" s="76"/>
      <c r="AK270" s="76"/>
      <c r="AL270" s="76"/>
      <c r="AM270" s="159"/>
      <c r="AN270" s="76"/>
      <c r="AO270" s="14"/>
      <c r="AP270" s="14"/>
      <c r="AQ270" s="14"/>
      <c r="AR270" s="14"/>
      <c r="AS270" s="14"/>
      <c r="AT270" s="14"/>
      <c r="AU270" s="14"/>
      <c r="AV270" s="14"/>
    </row>
    <row r="271" spans="29:48">
      <c r="AC271" s="14"/>
      <c r="AD271" s="76"/>
      <c r="AE271" s="76"/>
      <c r="AF271" s="14"/>
      <c r="AG271" s="14"/>
      <c r="AH271" s="159"/>
      <c r="AI271" s="159"/>
      <c r="AJ271" s="76"/>
      <c r="AK271" s="76"/>
      <c r="AL271" s="76"/>
      <c r="AM271" s="159"/>
      <c r="AN271" s="76"/>
      <c r="AO271" s="14"/>
      <c r="AP271" s="14"/>
      <c r="AQ271" s="14"/>
      <c r="AR271" s="14"/>
      <c r="AS271" s="14"/>
      <c r="AT271" s="14"/>
      <c r="AU271" s="14"/>
      <c r="AV271" s="14"/>
    </row>
    <row r="272" spans="29:48">
      <c r="AC272" s="14"/>
      <c r="AD272" s="76"/>
      <c r="AE272" s="76"/>
      <c r="AF272" s="14"/>
      <c r="AG272" s="14"/>
      <c r="AH272" s="159"/>
      <c r="AI272" s="159"/>
      <c r="AJ272" s="76"/>
      <c r="AK272" s="76"/>
      <c r="AL272" s="76"/>
      <c r="AM272" s="159"/>
      <c r="AN272" s="76"/>
      <c r="AO272" s="14"/>
      <c r="AP272" s="14"/>
      <c r="AQ272" s="14"/>
      <c r="AR272" s="14"/>
      <c r="AS272" s="14"/>
      <c r="AT272" s="14"/>
      <c r="AU272" s="14"/>
      <c r="AV272" s="14"/>
    </row>
    <row r="273" spans="23:48">
      <c r="AC273" s="14"/>
      <c r="AD273" s="76"/>
      <c r="AE273" s="76"/>
      <c r="AF273" s="14"/>
      <c r="AG273" s="14"/>
      <c r="AH273" s="159"/>
      <c r="AI273" s="159"/>
      <c r="AJ273" s="76"/>
      <c r="AK273" s="76"/>
      <c r="AL273" s="76"/>
      <c r="AM273" s="159"/>
      <c r="AN273" s="76"/>
      <c r="AO273" s="14"/>
      <c r="AP273" s="14"/>
      <c r="AQ273" s="14"/>
      <c r="AR273" s="14"/>
      <c r="AS273" s="14"/>
      <c r="AT273" s="14"/>
      <c r="AU273" s="14"/>
      <c r="AV273" s="14"/>
    </row>
    <row r="274" spans="23:48">
      <c r="AC274" s="14"/>
      <c r="AD274" s="76"/>
      <c r="AE274" s="76"/>
      <c r="AF274" s="14"/>
      <c r="AG274" s="14"/>
      <c r="AH274" s="159"/>
      <c r="AI274" s="159"/>
      <c r="AJ274" s="76"/>
      <c r="AK274" s="76"/>
      <c r="AL274" s="76"/>
      <c r="AM274" s="159"/>
      <c r="AN274" s="76"/>
      <c r="AO274" s="14"/>
      <c r="AP274" s="14"/>
      <c r="AQ274" s="14"/>
      <c r="AR274" s="14"/>
      <c r="AS274" s="14"/>
      <c r="AT274" s="14"/>
      <c r="AU274" s="14"/>
      <c r="AV274" s="14"/>
    </row>
    <row r="275" spans="23:48">
      <c r="AC275" s="14"/>
      <c r="AD275" s="76"/>
      <c r="AE275" s="76"/>
      <c r="AF275" s="14"/>
      <c r="AG275" s="14"/>
      <c r="AH275" s="159"/>
      <c r="AI275" s="159"/>
      <c r="AJ275" s="76"/>
      <c r="AK275" s="76"/>
      <c r="AL275" s="76"/>
      <c r="AM275" s="159"/>
      <c r="AN275" s="76"/>
      <c r="AO275" s="14"/>
      <c r="AP275" s="14"/>
      <c r="AQ275" s="14"/>
      <c r="AR275" s="14"/>
      <c r="AS275" s="14"/>
      <c r="AT275" s="14"/>
      <c r="AU275" s="14"/>
      <c r="AV275" s="14"/>
    </row>
    <row r="276" spans="23:48">
      <c r="AC276" s="14"/>
      <c r="AD276" s="76"/>
      <c r="AE276" s="76"/>
      <c r="AF276" s="14"/>
      <c r="AG276" s="14"/>
      <c r="AH276" s="159"/>
      <c r="AI276" s="159"/>
      <c r="AJ276" s="76"/>
      <c r="AK276" s="76"/>
      <c r="AL276" s="76"/>
      <c r="AM276" s="159"/>
      <c r="AN276" s="76"/>
      <c r="AO276" s="14"/>
      <c r="AP276" s="14"/>
      <c r="AQ276" s="14"/>
      <c r="AR276" s="14"/>
      <c r="AS276" s="14"/>
      <c r="AT276" s="14"/>
      <c r="AU276" s="14"/>
      <c r="AV276" s="14"/>
    </row>
    <row r="277" spans="23:48">
      <c r="AC277" s="14"/>
      <c r="AD277" s="76"/>
      <c r="AE277" s="76"/>
      <c r="AF277" s="14"/>
      <c r="AG277" s="14"/>
      <c r="AH277" s="159"/>
      <c r="AI277" s="159"/>
      <c r="AJ277" s="76"/>
      <c r="AK277" s="76"/>
      <c r="AL277" s="76"/>
      <c r="AM277" s="159"/>
      <c r="AN277" s="76"/>
      <c r="AO277" s="14"/>
      <c r="AP277" s="14"/>
      <c r="AQ277" s="14"/>
      <c r="AR277" s="14"/>
      <c r="AS277" s="14"/>
      <c r="AT277" s="14"/>
      <c r="AU277" s="14"/>
      <c r="AV277" s="14"/>
    </row>
    <row r="278" spans="23:48">
      <c r="AC278" s="14"/>
      <c r="AD278" s="76"/>
      <c r="AE278" s="76"/>
      <c r="AF278" s="14"/>
      <c r="AG278" s="14"/>
      <c r="AH278" s="159"/>
      <c r="AI278" s="159"/>
      <c r="AJ278" s="76"/>
      <c r="AK278" s="76"/>
      <c r="AL278" s="76"/>
      <c r="AM278" s="159"/>
      <c r="AN278" s="76"/>
      <c r="AO278" s="14"/>
      <c r="AP278" s="14"/>
      <c r="AQ278" s="14"/>
      <c r="AR278" s="14"/>
      <c r="AS278" s="14"/>
      <c r="AT278" s="14"/>
      <c r="AU278" s="14"/>
      <c r="AV278" s="14"/>
    </row>
    <row r="279" spans="23:48">
      <c r="W279" s="31"/>
      <c r="X279" s="31"/>
      <c r="Y279" s="31"/>
      <c r="Z279" s="31"/>
      <c r="AA279" s="31"/>
      <c r="AB279" s="31"/>
      <c r="AC279" s="31"/>
      <c r="AD279" s="77"/>
      <c r="AE279" s="77"/>
      <c r="AF279" s="14"/>
      <c r="AG279" s="14"/>
      <c r="AH279" s="159"/>
      <c r="AI279" s="159"/>
      <c r="AJ279" s="76"/>
      <c r="AK279" s="76"/>
      <c r="AL279" s="76"/>
      <c r="AM279" s="159"/>
      <c r="AN279" s="76"/>
      <c r="AO279" s="14"/>
      <c r="AP279" s="14"/>
      <c r="AQ279" s="14"/>
      <c r="AR279" s="14"/>
      <c r="AS279" s="14"/>
      <c r="AT279" s="14"/>
      <c r="AU279" s="14"/>
    </row>
    <row r="280" spans="23:48">
      <c r="W280" s="35"/>
      <c r="X280" s="35"/>
      <c r="Y280" s="35"/>
      <c r="Z280" s="35"/>
      <c r="AA280" s="35"/>
      <c r="AB280" s="35"/>
      <c r="AC280" s="35"/>
      <c r="AD280" s="78"/>
      <c r="AE280" s="78"/>
      <c r="AF280" s="31"/>
      <c r="AG280" s="31"/>
      <c r="AH280" s="160"/>
      <c r="AI280" s="160"/>
      <c r="AJ280" s="77"/>
      <c r="AK280" s="77"/>
      <c r="AL280" s="77"/>
      <c r="AN280" s="77"/>
    </row>
    <row r="281" spans="23:48">
      <c r="W281" s="35"/>
      <c r="X281" s="35"/>
      <c r="Y281" s="35"/>
      <c r="Z281" s="35"/>
      <c r="AA281" s="35"/>
      <c r="AB281" s="35"/>
      <c r="AC281" s="35"/>
      <c r="AD281" s="78"/>
      <c r="AE281" s="78"/>
      <c r="AF281" s="35"/>
      <c r="AG281" s="35"/>
      <c r="AH281" s="161"/>
      <c r="AI281" s="161"/>
      <c r="AJ281" s="78"/>
      <c r="AK281" s="78"/>
      <c r="AL281" s="78"/>
      <c r="AN281" s="78"/>
    </row>
    <row r="282" spans="23:48">
      <c r="W282" s="35"/>
      <c r="X282" s="35"/>
      <c r="Y282" s="35"/>
      <c r="Z282" s="35"/>
      <c r="AA282" s="35"/>
      <c r="AB282" s="35"/>
      <c r="AC282" s="35"/>
      <c r="AD282" s="78"/>
      <c r="AE282" s="78"/>
      <c r="AF282" s="35"/>
      <c r="AG282" s="35"/>
      <c r="AH282" s="161"/>
      <c r="AI282" s="161"/>
      <c r="AJ282" s="78"/>
      <c r="AK282" s="78"/>
      <c r="AL282" s="78"/>
      <c r="AN282" s="78"/>
    </row>
    <row r="283" spans="23:48">
      <c r="W283" s="35"/>
      <c r="X283" s="35"/>
      <c r="Y283" s="35"/>
      <c r="Z283" s="35"/>
      <c r="AA283" s="35"/>
      <c r="AB283" s="35"/>
      <c r="AC283" s="35"/>
      <c r="AD283" s="78"/>
      <c r="AE283" s="78"/>
      <c r="AF283" s="35"/>
      <c r="AG283" s="35"/>
      <c r="AH283" s="161"/>
      <c r="AI283" s="161"/>
      <c r="AJ283" s="78"/>
      <c r="AK283" s="78"/>
      <c r="AL283" s="78"/>
      <c r="AN283" s="78"/>
    </row>
    <row r="284" spans="23:48">
      <c r="W284" s="35"/>
      <c r="X284" s="35"/>
      <c r="Y284" s="35"/>
      <c r="Z284" s="35"/>
      <c r="AA284" s="35"/>
      <c r="AB284" s="35"/>
      <c r="AC284" s="35"/>
      <c r="AD284" s="78"/>
      <c r="AE284" s="78"/>
      <c r="AF284" s="35"/>
      <c r="AG284" s="35"/>
      <c r="AH284" s="161"/>
      <c r="AI284" s="161"/>
      <c r="AJ284" s="78"/>
      <c r="AK284" s="78"/>
      <c r="AL284" s="78"/>
      <c r="AN284" s="78"/>
    </row>
    <row r="285" spans="23:48">
      <c r="W285" s="35"/>
      <c r="X285" s="35"/>
      <c r="Y285" s="35"/>
      <c r="Z285" s="35"/>
      <c r="AA285" s="35"/>
      <c r="AB285" s="35"/>
      <c r="AC285" s="35"/>
      <c r="AD285" s="78"/>
      <c r="AE285" s="78"/>
      <c r="AF285" s="35"/>
      <c r="AG285" s="35"/>
      <c r="AH285" s="161"/>
      <c r="AI285" s="161"/>
      <c r="AJ285" s="78"/>
      <c r="AK285" s="78"/>
      <c r="AL285" s="78"/>
      <c r="AN285" s="78"/>
    </row>
    <row r="286" spans="23:48">
      <c r="W286" s="35"/>
      <c r="X286" s="35"/>
      <c r="Y286" s="35"/>
      <c r="Z286" s="35"/>
      <c r="AA286" s="35"/>
      <c r="AB286" s="35"/>
      <c r="AC286" s="35"/>
      <c r="AD286" s="78"/>
      <c r="AE286" s="78"/>
      <c r="AF286" s="35"/>
      <c r="AG286" s="35"/>
      <c r="AH286" s="161"/>
      <c r="AI286" s="161"/>
      <c r="AJ286" s="78"/>
      <c r="AK286" s="78"/>
      <c r="AL286" s="78"/>
      <c r="AN286" s="78"/>
    </row>
    <row r="287" spans="23:48">
      <c r="W287" s="35"/>
      <c r="X287" s="35"/>
      <c r="Y287" s="35"/>
      <c r="Z287" s="35"/>
      <c r="AA287" s="35"/>
      <c r="AB287" s="35"/>
      <c r="AC287" s="35"/>
      <c r="AD287" s="78"/>
      <c r="AE287" s="78"/>
      <c r="AF287" s="35"/>
      <c r="AG287" s="35"/>
      <c r="AH287" s="161"/>
      <c r="AI287" s="161"/>
      <c r="AJ287" s="78"/>
      <c r="AK287" s="78"/>
      <c r="AL287" s="78"/>
      <c r="AN287" s="78"/>
    </row>
    <row r="288" spans="23:48">
      <c r="W288" s="35"/>
      <c r="X288" s="35"/>
      <c r="Y288" s="35"/>
      <c r="Z288" s="35"/>
      <c r="AA288" s="35"/>
      <c r="AB288" s="35"/>
      <c r="AC288" s="35"/>
      <c r="AD288" s="78"/>
      <c r="AE288" s="78"/>
      <c r="AF288" s="35"/>
      <c r="AG288" s="35"/>
      <c r="AH288" s="161"/>
      <c r="AI288" s="161"/>
      <c r="AJ288" s="78"/>
      <c r="AK288" s="78"/>
      <c r="AL288" s="78"/>
      <c r="AN288" s="78"/>
    </row>
    <row r="289" spans="23:40">
      <c r="W289" s="35"/>
      <c r="X289" s="35"/>
      <c r="Y289" s="35"/>
      <c r="Z289" s="35"/>
      <c r="AA289" s="35"/>
      <c r="AB289" s="35"/>
      <c r="AC289" s="35"/>
      <c r="AD289" s="78"/>
      <c r="AE289" s="78"/>
      <c r="AF289" s="35"/>
      <c r="AG289" s="35"/>
      <c r="AH289" s="161"/>
      <c r="AI289" s="161"/>
      <c r="AJ289" s="78"/>
      <c r="AK289" s="78"/>
      <c r="AL289" s="78"/>
      <c r="AN289" s="78"/>
    </row>
    <row r="290" spans="23:40">
      <c r="W290" s="35"/>
      <c r="X290" s="35"/>
      <c r="Y290" s="35"/>
      <c r="Z290" s="35"/>
      <c r="AA290" s="35"/>
      <c r="AB290" s="35"/>
      <c r="AC290" s="35"/>
      <c r="AD290" s="78"/>
      <c r="AE290" s="78"/>
      <c r="AF290" s="35"/>
      <c r="AG290" s="35"/>
      <c r="AH290" s="161"/>
      <c r="AI290" s="161"/>
      <c r="AJ290" s="78"/>
      <c r="AK290" s="78"/>
      <c r="AL290" s="78"/>
      <c r="AN290" s="78"/>
    </row>
    <row r="291" spans="23:40">
      <c r="W291" s="35"/>
      <c r="X291" s="35"/>
      <c r="Y291" s="35"/>
      <c r="Z291" s="35"/>
      <c r="AA291" s="35"/>
      <c r="AB291" s="35"/>
      <c r="AC291" s="35"/>
      <c r="AD291" s="78"/>
      <c r="AE291" s="78"/>
      <c r="AF291" s="35"/>
      <c r="AG291" s="35"/>
      <c r="AH291" s="161"/>
      <c r="AI291" s="161"/>
      <c r="AJ291" s="78"/>
      <c r="AK291" s="78"/>
      <c r="AL291" s="78"/>
      <c r="AN291" s="78"/>
    </row>
    <row r="292" spans="23:40">
      <c r="W292" s="35"/>
      <c r="X292" s="35"/>
      <c r="Y292" s="35"/>
      <c r="Z292" s="35"/>
      <c r="AA292" s="35"/>
      <c r="AB292" s="35"/>
      <c r="AC292" s="35"/>
      <c r="AD292" s="78"/>
      <c r="AE292" s="78"/>
      <c r="AF292" s="35"/>
      <c r="AG292" s="35"/>
      <c r="AH292" s="161"/>
      <c r="AI292" s="161"/>
      <c r="AJ292" s="78"/>
      <c r="AK292" s="78"/>
      <c r="AL292" s="78"/>
      <c r="AN292" s="78"/>
    </row>
    <row r="293" spans="23:40">
      <c r="W293" s="35"/>
      <c r="X293" s="35"/>
      <c r="Y293" s="35"/>
      <c r="Z293" s="35"/>
      <c r="AA293" s="35"/>
      <c r="AB293" s="35"/>
      <c r="AC293" s="35"/>
      <c r="AD293" s="78"/>
      <c r="AE293" s="78"/>
      <c r="AF293" s="35"/>
      <c r="AG293" s="35"/>
      <c r="AH293" s="161"/>
      <c r="AI293" s="161"/>
      <c r="AJ293" s="78"/>
      <c r="AK293" s="78"/>
      <c r="AL293" s="78"/>
      <c r="AN293" s="78"/>
    </row>
    <row r="294" spans="23:40">
      <c r="W294" s="35"/>
      <c r="X294" s="35"/>
      <c r="Y294" s="35"/>
      <c r="Z294" s="35"/>
      <c r="AA294" s="35"/>
      <c r="AB294" s="35"/>
      <c r="AC294" s="35"/>
      <c r="AD294" s="78"/>
      <c r="AE294" s="78"/>
      <c r="AF294" s="35"/>
      <c r="AG294" s="35"/>
      <c r="AH294" s="161"/>
      <c r="AI294" s="161"/>
      <c r="AJ294" s="78"/>
      <c r="AK294" s="78"/>
      <c r="AL294" s="78"/>
      <c r="AN294" s="78"/>
    </row>
    <row r="295" spans="23:40">
      <c r="W295" s="35"/>
      <c r="X295" s="35"/>
      <c r="Y295" s="35"/>
      <c r="Z295" s="35"/>
      <c r="AA295" s="35"/>
      <c r="AB295" s="35"/>
      <c r="AC295" s="35"/>
      <c r="AD295" s="78"/>
      <c r="AE295" s="78"/>
      <c r="AF295" s="35"/>
      <c r="AG295" s="35"/>
      <c r="AH295" s="161"/>
      <c r="AI295" s="161"/>
      <c r="AJ295" s="78"/>
      <c r="AK295" s="78"/>
      <c r="AL295" s="78"/>
      <c r="AN295" s="78"/>
    </row>
    <row r="296" spans="23:40">
      <c r="W296" s="35"/>
      <c r="X296" s="35"/>
      <c r="Y296" s="35"/>
      <c r="Z296" s="35"/>
      <c r="AA296" s="35"/>
      <c r="AB296" s="35"/>
      <c r="AC296" s="35"/>
      <c r="AD296" s="78"/>
      <c r="AE296" s="78"/>
      <c r="AF296" s="35"/>
      <c r="AG296" s="35"/>
      <c r="AH296" s="161"/>
      <c r="AI296" s="161"/>
      <c r="AJ296" s="78"/>
      <c r="AK296" s="78"/>
      <c r="AL296" s="78"/>
      <c r="AN296" s="78"/>
    </row>
    <row r="297" spans="23:40">
      <c r="W297" s="35"/>
      <c r="X297" s="35"/>
      <c r="Y297" s="35"/>
      <c r="Z297" s="35"/>
      <c r="AA297" s="35"/>
      <c r="AB297" s="35"/>
      <c r="AC297" s="35"/>
      <c r="AD297" s="78"/>
      <c r="AE297" s="78"/>
      <c r="AF297" s="35"/>
      <c r="AG297" s="35"/>
      <c r="AH297" s="161"/>
      <c r="AI297" s="161"/>
      <c r="AJ297" s="78"/>
      <c r="AK297" s="78"/>
      <c r="AL297" s="78"/>
      <c r="AN297" s="78"/>
    </row>
    <row r="298" spans="23:40">
      <c r="W298" s="35"/>
      <c r="X298" s="35"/>
      <c r="Y298" s="35"/>
      <c r="Z298" s="35"/>
      <c r="AA298" s="35"/>
      <c r="AB298" s="35"/>
      <c r="AC298" s="35"/>
      <c r="AD298" s="78"/>
      <c r="AE298" s="78"/>
      <c r="AF298" s="35"/>
      <c r="AG298" s="35"/>
      <c r="AH298" s="161"/>
      <c r="AI298" s="161"/>
      <c r="AJ298" s="78"/>
      <c r="AK298" s="78"/>
      <c r="AL298" s="78"/>
      <c r="AN298" s="78"/>
    </row>
    <row r="299" spans="23:40">
      <c r="W299" s="35"/>
      <c r="X299" s="35"/>
      <c r="Y299" s="35"/>
      <c r="Z299" s="35"/>
      <c r="AA299" s="35"/>
      <c r="AB299" s="35"/>
      <c r="AC299" s="35"/>
      <c r="AD299" s="78"/>
      <c r="AE299" s="78"/>
      <c r="AF299" s="35"/>
      <c r="AG299" s="35"/>
      <c r="AH299" s="161"/>
      <c r="AI299" s="161"/>
      <c r="AJ299" s="78"/>
      <c r="AK299" s="78"/>
      <c r="AL299" s="78"/>
      <c r="AN299" s="78"/>
    </row>
    <row r="300" spans="23:40">
      <c r="W300" s="35"/>
      <c r="X300" s="35"/>
      <c r="Y300" s="35"/>
      <c r="Z300" s="35"/>
      <c r="AA300" s="35"/>
      <c r="AB300" s="35"/>
      <c r="AC300" s="35"/>
      <c r="AD300" s="78"/>
      <c r="AE300" s="78"/>
      <c r="AF300" s="35"/>
      <c r="AG300" s="35"/>
      <c r="AH300" s="161"/>
      <c r="AI300" s="161"/>
      <c r="AJ300" s="78"/>
      <c r="AK300" s="78"/>
      <c r="AL300" s="78"/>
      <c r="AN300" s="78"/>
    </row>
    <row r="301" spans="23:40">
      <c r="W301" s="35"/>
      <c r="X301" s="35"/>
      <c r="Y301" s="35"/>
      <c r="Z301" s="35"/>
      <c r="AA301" s="35"/>
      <c r="AB301" s="35"/>
      <c r="AC301" s="35"/>
      <c r="AD301" s="78"/>
      <c r="AE301" s="78"/>
      <c r="AF301" s="35"/>
      <c r="AG301" s="35"/>
      <c r="AH301" s="161"/>
      <c r="AI301" s="161"/>
      <c r="AJ301" s="78"/>
      <c r="AK301" s="78"/>
      <c r="AL301" s="78"/>
      <c r="AN301" s="78"/>
    </row>
    <row r="302" spans="23:40">
      <c r="W302" s="35"/>
      <c r="X302" s="35"/>
      <c r="Y302" s="35"/>
      <c r="Z302" s="35"/>
      <c r="AA302" s="35"/>
      <c r="AB302" s="35"/>
      <c r="AC302" s="35"/>
      <c r="AD302" s="78"/>
      <c r="AE302" s="78"/>
      <c r="AF302" s="35"/>
      <c r="AG302" s="35"/>
      <c r="AH302" s="161"/>
      <c r="AI302" s="161"/>
      <c r="AJ302" s="78"/>
      <c r="AK302" s="78"/>
      <c r="AL302" s="78"/>
      <c r="AN302" s="78"/>
    </row>
    <row r="303" spans="23:40">
      <c r="W303" s="35"/>
      <c r="X303" s="35"/>
      <c r="Y303" s="35"/>
      <c r="Z303" s="35"/>
      <c r="AA303" s="35"/>
      <c r="AB303" s="35"/>
      <c r="AC303" s="35"/>
      <c r="AD303" s="78"/>
      <c r="AE303" s="78"/>
      <c r="AF303" s="35"/>
      <c r="AG303" s="35"/>
      <c r="AH303" s="161"/>
      <c r="AI303" s="161"/>
      <c r="AJ303" s="78"/>
      <c r="AK303" s="78"/>
      <c r="AL303" s="78"/>
      <c r="AN303" s="78"/>
    </row>
    <row r="304" spans="23:40">
      <c r="W304" s="35"/>
      <c r="X304" s="35"/>
      <c r="Y304" s="35"/>
      <c r="Z304" s="35"/>
      <c r="AA304" s="35"/>
      <c r="AB304" s="35"/>
      <c r="AC304" s="35"/>
      <c r="AD304" s="78"/>
      <c r="AE304" s="78"/>
      <c r="AF304" s="35"/>
      <c r="AG304" s="35"/>
      <c r="AH304" s="161"/>
      <c r="AI304" s="161"/>
      <c r="AJ304" s="78"/>
      <c r="AK304" s="78"/>
      <c r="AL304" s="78"/>
      <c r="AN304" s="78"/>
    </row>
    <row r="305" spans="23:40">
      <c r="W305" s="35"/>
      <c r="X305" s="35"/>
      <c r="Y305" s="35"/>
      <c r="Z305" s="35"/>
      <c r="AA305" s="35"/>
      <c r="AB305" s="35"/>
      <c r="AC305" s="35"/>
      <c r="AD305" s="78"/>
      <c r="AE305" s="78"/>
      <c r="AF305" s="35"/>
      <c r="AG305" s="35"/>
      <c r="AH305" s="161"/>
      <c r="AI305" s="161"/>
      <c r="AJ305" s="78"/>
      <c r="AK305" s="78"/>
      <c r="AL305" s="78"/>
      <c r="AN305" s="78"/>
    </row>
    <row r="306" spans="23:40">
      <c r="W306" s="35"/>
      <c r="X306" s="35"/>
      <c r="Y306" s="35"/>
      <c r="Z306" s="35"/>
      <c r="AA306" s="35"/>
      <c r="AB306" s="35"/>
      <c r="AC306" s="35"/>
      <c r="AD306" s="78"/>
      <c r="AE306" s="78"/>
      <c r="AF306" s="35"/>
      <c r="AG306" s="35"/>
      <c r="AH306" s="161"/>
      <c r="AI306" s="161"/>
      <c r="AJ306" s="78"/>
      <c r="AK306" s="78"/>
      <c r="AL306" s="78"/>
      <c r="AN306" s="78"/>
    </row>
    <row r="307" spans="23:40">
      <c r="W307" s="35"/>
      <c r="X307" s="35"/>
      <c r="Y307" s="35"/>
      <c r="Z307" s="35"/>
      <c r="AA307" s="35"/>
      <c r="AB307" s="35"/>
      <c r="AC307" s="35"/>
      <c r="AD307" s="78"/>
      <c r="AE307" s="78"/>
      <c r="AF307" s="35"/>
      <c r="AG307" s="35"/>
      <c r="AH307" s="161"/>
      <c r="AI307" s="161"/>
      <c r="AJ307" s="78"/>
      <c r="AK307" s="78"/>
      <c r="AL307" s="78"/>
      <c r="AN307" s="78"/>
    </row>
    <row r="308" spans="23:40">
      <c r="W308" s="35"/>
      <c r="X308" s="35"/>
      <c r="Y308" s="35"/>
      <c r="Z308" s="35"/>
      <c r="AA308" s="35"/>
      <c r="AB308" s="35"/>
      <c r="AC308" s="35"/>
      <c r="AD308" s="78"/>
      <c r="AE308" s="78"/>
      <c r="AF308" s="35"/>
      <c r="AG308" s="35"/>
      <c r="AH308" s="161"/>
      <c r="AI308" s="161"/>
      <c r="AJ308" s="78"/>
      <c r="AK308" s="78"/>
      <c r="AL308" s="78"/>
      <c r="AN308" s="78"/>
    </row>
    <row r="309" spans="23:40">
      <c r="W309" s="35"/>
      <c r="X309" s="35"/>
      <c r="Y309" s="35"/>
      <c r="Z309" s="35"/>
      <c r="AA309" s="35"/>
      <c r="AB309" s="35"/>
      <c r="AC309" s="35"/>
      <c r="AD309" s="78"/>
      <c r="AE309" s="78"/>
      <c r="AF309" s="35"/>
      <c r="AG309" s="35"/>
      <c r="AH309" s="161"/>
      <c r="AI309" s="161"/>
      <c r="AJ309" s="78"/>
      <c r="AK309" s="78"/>
      <c r="AL309" s="78"/>
      <c r="AN309" s="78"/>
    </row>
    <row r="310" spans="23:40">
      <c r="W310" s="35"/>
      <c r="X310" s="35"/>
      <c r="Y310" s="35"/>
      <c r="Z310" s="35"/>
      <c r="AA310" s="35"/>
      <c r="AB310" s="35"/>
      <c r="AC310" s="35"/>
      <c r="AD310" s="78"/>
      <c r="AE310" s="78"/>
      <c r="AF310" s="35"/>
      <c r="AG310" s="35"/>
      <c r="AH310" s="161"/>
      <c r="AI310" s="161"/>
      <c r="AJ310" s="78"/>
      <c r="AK310" s="78"/>
      <c r="AL310" s="78"/>
      <c r="AN310" s="78"/>
    </row>
    <row r="311" spans="23:40">
      <c r="W311" s="35"/>
      <c r="X311" s="35"/>
      <c r="Y311" s="35"/>
      <c r="Z311" s="35"/>
      <c r="AA311" s="35"/>
      <c r="AB311" s="35"/>
      <c r="AC311" s="35"/>
      <c r="AD311" s="78"/>
      <c r="AE311" s="78"/>
      <c r="AF311" s="35"/>
      <c r="AG311" s="35"/>
      <c r="AH311" s="161"/>
      <c r="AI311" s="161"/>
      <c r="AJ311" s="78"/>
      <c r="AK311" s="78"/>
      <c r="AL311" s="78"/>
      <c r="AN311" s="78"/>
    </row>
    <row r="312" spans="23:40">
      <c r="W312" s="35"/>
      <c r="X312" s="35"/>
      <c r="Y312" s="35"/>
      <c r="Z312" s="35"/>
      <c r="AA312" s="35"/>
      <c r="AB312" s="35"/>
      <c r="AC312" s="35"/>
      <c r="AD312" s="78"/>
      <c r="AE312" s="78"/>
      <c r="AF312" s="35"/>
      <c r="AG312" s="35"/>
      <c r="AH312" s="161"/>
      <c r="AI312" s="161"/>
      <c r="AJ312" s="78"/>
      <c r="AK312" s="78"/>
      <c r="AL312" s="78"/>
      <c r="AN312" s="78"/>
    </row>
    <row r="313" spans="23:40">
      <c r="W313" s="35"/>
      <c r="X313" s="35"/>
      <c r="Y313" s="35"/>
      <c r="Z313" s="35"/>
      <c r="AA313" s="35"/>
      <c r="AB313" s="35"/>
      <c r="AC313" s="35"/>
      <c r="AD313" s="78"/>
      <c r="AE313" s="78"/>
      <c r="AF313" s="35"/>
      <c r="AG313" s="35"/>
      <c r="AH313" s="161"/>
      <c r="AI313" s="161"/>
      <c r="AJ313" s="78"/>
      <c r="AK313" s="78"/>
      <c r="AL313" s="78"/>
      <c r="AN313" s="78"/>
    </row>
    <row r="314" spans="23:40">
      <c r="AE314" s="78"/>
      <c r="AF314" s="35"/>
      <c r="AG314" s="35"/>
      <c r="AH314" s="161"/>
      <c r="AI314" s="161"/>
      <c r="AJ314" s="78"/>
      <c r="AK314" s="78"/>
      <c r="AL314" s="78"/>
      <c r="AN314" s="78"/>
    </row>
    <row r="315" spans="23:40">
      <c r="AE315" s="78"/>
      <c r="AF315" s="35"/>
      <c r="AG315" s="35"/>
      <c r="AH315" s="161"/>
      <c r="AI315" s="161"/>
      <c r="AJ315" s="78"/>
      <c r="AL315" s="78"/>
      <c r="AN315" s="78"/>
    </row>
    <row r="316" spans="23:40">
      <c r="AE316" s="78"/>
      <c r="AF316" s="35"/>
      <c r="AG316" s="35"/>
      <c r="AH316" s="161"/>
      <c r="AI316" s="161"/>
      <c r="AJ316" s="78"/>
      <c r="AL316" s="78"/>
      <c r="AN316" s="78"/>
    </row>
    <row r="317" spans="23:40">
      <c r="AE317" s="78"/>
      <c r="AF317" s="35"/>
      <c r="AG317" s="35"/>
      <c r="AH317" s="161"/>
      <c r="AI317" s="161"/>
      <c r="AJ317" s="78"/>
      <c r="AL317" s="78"/>
      <c r="AN317" s="78"/>
    </row>
    <row r="318" spans="23:40">
      <c r="AE318" s="78"/>
      <c r="AF318" s="35"/>
      <c r="AG318" s="35"/>
      <c r="AH318" s="161"/>
      <c r="AI318" s="161"/>
      <c r="AJ318" s="78"/>
      <c r="AL318" s="78"/>
      <c r="AN318" s="78"/>
    </row>
    <row r="319" spans="23:40">
      <c r="AE319" s="78"/>
      <c r="AF319" s="35"/>
      <c r="AG319" s="35"/>
      <c r="AH319" s="161"/>
      <c r="AI319" s="161"/>
      <c r="AJ319" s="78"/>
      <c r="AL319" s="78"/>
      <c r="AN319" s="78"/>
    </row>
    <row r="320" spans="23:40">
      <c r="AE320" s="78"/>
      <c r="AF320" s="35"/>
      <c r="AG320" s="35"/>
      <c r="AH320" s="161"/>
      <c r="AI320" s="161"/>
      <c r="AJ320" s="78"/>
      <c r="AL320" s="78"/>
      <c r="AN320" s="78"/>
    </row>
    <row r="321" spans="31:40">
      <c r="AE321" s="78"/>
      <c r="AF321" s="35"/>
      <c r="AG321" s="35"/>
      <c r="AH321" s="161"/>
      <c r="AI321" s="161"/>
      <c r="AJ321" s="78"/>
      <c r="AL321" s="78"/>
      <c r="AN321" s="78"/>
    </row>
    <row r="322" spans="31:40">
      <c r="AE322" s="78"/>
      <c r="AF322" s="35"/>
      <c r="AG322" s="35"/>
      <c r="AH322" s="161"/>
      <c r="AI322" s="161"/>
      <c r="AJ322" s="78"/>
      <c r="AL322" s="78"/>
      <c r="AN322" s="78"/>
    </row>
    <row r="323" spans="31:40">
      <c r="AE323" s="78"/>
      <c r="AF323" s="35"/>
      <c r="AG323" s="35"/>
      <c r="AH323" s="161"/>
      <c r="AI323" s="161"/>
      <c r="AJ323" s="78"/>
      <c r="AL323" s="78"/>
      <c r="AN323" s="78"/>
    </row>
    <row r="324" spans="31:40">
      <c r="AE324" s="78"/>
      <c r="AF324" s="35"/>
      <c r="AG324" s="35"/>
      <c r="AH324" s="161"/>
      <c r="AI324" s="161"/>
      <c r="AJ324" s="78"/>
      <c r="AL324" s="78"/>
      <c r="AN324" s="78"/>
    </row>
    <row r="325" spans="31:40">
      <c r="AE325" s="78"/>
      <c r="AF325" s="35"/>
      <c r="AG325" s="35"/>
      <c r="AH325" s="161"/>
      <c r="AI325" s="161"/>
      <c r="AJ325" s="78"/>
      <c r="AL325" s="78"/>
      <c r="AN325" s="78"/>
    </row>
    <row r="326" spans="31:40">
      <c r="AE326" s="78"/>
      <c r="AF326" s="35"/>
      <c r="AG326" s="35"/>
      <c r="AH326" s="161"/>
      <c r="AI326" s="161"/>
      <c r="AJ326" s="78"/>
      <c r="AL326" s="78"/>
      <c r="AN326" s="78"/>
    </row>
    <row r="327" spans="31:40">
      <c r="AE327" s="78"/>
      <c r="AF327" s="35"/>
      <c r="AG327" s="35"/>
      <c r="AH327" s="161"/>
      <c r="AI327" s="161"/>
      <c r="AJ327" s="78"/>
      <c r="AL327" s="78"/>
      <c r="AN327" s="78"/>
    </row>
    <row r="328" spans="31:40">
      <c r="AE328" s="78"/>
      <c r="AF328" s="35"/>
      <c r="AG328" s="35"/>
      <c r="AH328" s="161"/>
      <c r="AI328" s="161"/>
      <c r="AJ328" s="78"/>
      <c r="AL328" s="78"/>
      <c r="AN328" s="78"/>
    </row>
    <row r="329" spans="31:40">
      <c r="AE329" s="78"/>
      <c r="AF329" s="35"/>
      <c r="AG329" s="35"/>
      <c r="AH329" s="161"/>
      <c r="AI329" s="161"/>
      <c r="AJ329" s="78"/>
      <c r="AL329" s="78"/>
      <c r="AN329" s="78"/>
    </row>
    <row r="330" spans="31:40">
      <c r="AE330" s="78"/>
      <c r="AF330" s="35"/>
      <c r="AG330" s="35"/>
      <c r="AH330" s="161"/>
      <c r="AI330" s="161"/>
      <c r="AJ330" s="78"/>
      <c r="AL330" s="78"/>
      <c r="AN330" s="78"/>
    </row>
    <row r="331" spans="31:40">
      <c r="AE331" s="78"/>
      <c r="AF331" s="35"/>
      <c r="AG331" s="35"/>
      <c r="AH331" s="161"/>
      <c r="AI331" s="161"/>
      <c r="AJ331" s="78"/>
      <c r="AL331" s="78"/>
      <c r="AN331" s="78"/>
    </row>
    <row r="332" spans="31:40">
      <c r="AE332" s="78"/>
      <c r="AF332" s="35"/>
      <c r="AG332" s="35"/>
      <c r="AH332" s="161"/>
      <c r="AI332" s="161"/>
      <c r="AJ332" s="78"/>
      <c r="AL332" s="78"/>
      <c r="AN332" s="78"/>
    </row>
    <row r="333" spans="31:40">
      <c r="AE333" s="78"/>
      <c r="AF333" s="35"/>
      <c r="AG333" s="35"/>
      <c r="AH333" s="161"/>
      <c r="AI333" s="161"/>
      <c r="AJ333" s="78"/>
      <c r="AL333" s="78"/>
      <c r="AN333" s="78"/>
    </row>
    <row r="334" spans="31:40">
      <c r="AE334" s="78"/>
      <c r="AF334" s="35"/>
      <c r="AG334" s="35"/>
      <c r="AH334" s="161"/>
      <c r="AI334" s="161"/>
      <c r="AJ334" s="78"/>
      <c r="AL334" s="78"/>
      <c r="AN334" s="78"/>
    </row>
    <row r="335" spans="31:40">
      <c r="AE335" s="78"/>
      <c r="AF335" s="35"/>
      <c r="AG335" s="35"/>
      <c r="AH335" s="161"/>
      <c r="AI335" s="161"/>
      <c r="AJ335" s="78"/>
      <c r="AL335" s="78"/>
      <c r="AN335" s="78"/>
    </row>
    <row r="336" spans="31:40">
      <c r="AE336" s="78"/>
      <c r="AF336" s="35"/>
      <c r="AG336" s="35"/>
      <c r="AH336" s="161"/>
      <c r="AI336" s="161"/>
      <c r="AJ336" s="78"/>
      <c r="AL336" s="78"/>
      <c r="AN336" s="78"/>
    </row>
    <row r="337" spans="32:40">
      <c r="AF337" s="35"/>
      <c r="AG337" s="35"/>
      <c r="AH337" s="161"/>
      <c r="AI337" s="161"/>
      <c r="AJ337" s="78"/>
      <c r="AL337" s="78"/>
      <c r="AN337" s="78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E322"/>
  <sheetViews>
    <sheetView zoomScale="86" zoomScaleNormal="86" workbookViewId="0">
      <pane ySplit="8" topLeftCell="A10" activePane="bottomLeft" state="frozen"/>
      <selection pane="bottomLeft" activeCell="M10" sqref="M10"/>
    </sheetView>
  </sheetViews>
  <sheetFormatPr baseColWidth="10" defaultRowHeight="15"/>
  <cols>
    <col min="1" max="1" width="2.6328125" style="164" customWidth="1"/>
    <col min="2" max="2" width="5.6328125" customWidth="1"/>
    <col min="3" max="3" width="4" customWidth="1"/>
    <col min="4" max="4" width="10.453125" customWidth="1"/>
    <col min="5" max="5" width="6.54296875" customWidth="1"/>
    <col min="6" max="6" width="5.54296875" customWidth="1"/>
    <col min="7" max="7" width="7.36328125" customWidth="1"/>
    <col min="8" max="8" width="6.453125" customWidth="1"/>
    <col min="9" max="9" width="5.54296875" style="93" customWidth="1"/>
    <col min="10" max="10" width="5.1796875" style="93" customWidth="1"/>
    <col min="11" max="11" width="5.81640625" style="93" customWidth="1"/>
    <col min="12" max="12" width="1.453125" style="93" customWidth="1"/>
    <col min="13" max="13" width="5.54296875" style="93" customWidth="1"/>
    <col min="14" max="14" width="1.81640625" style="93" customWidth="1"/>
    <col min="15" max="15" width="6.1796875" style="93" customWidth="1"/>
    <col min="16" max="16" width="5.54296875" style="93" customWidth="1"/>
    <col min="17" max="17" width="2.26953125" style="93" customWidth="1"/>
    <col min="18" max="18" width="6.90625" customWidth="1"/>
    <col min="19" max="19" width="5.08984375" customWidth="1"/>
    <col min="20" max="20" width="7.453125" customWidth="1"/>
    <col min="21" max="21" width="5.6328125" customWidth="1"/>
    <col min="22" max="22" width="7" style="93" customWidth="1"/>
    <col min="23" max="23" width="5.6328125" style="93" customWidth="1"/>
    <col min="24" max="24" width="5.1796875" style="11" customWidth="1"/>
    <col min="25" max="25" width="5.453125" style="11" customWidth="1"/>
    <col min="26" max="26" width="2" style="11" customWidth="1"/>
    <col min="27" max="27" width="4.6328125" customWidth="1"/>
    <col min="28" max="28" width="5" customWidth="1"/>
    <col min="29" max="29" width="4.54296875" style="11" customWidth="1"/>
    <col min="30" max="30" width="2.90625" style="11" customWidth="1"/>
    <col min="31" max="31" width="5.1796875" style="93" customWidth="1"/>
    <col min="32" max="32" width="4.90625" customWidth="1"/>
    <col min="33" max="33" width="5" customWidth="1"/>
    <col min="34" max="34" width="2.90625" customWidth="1"/>
    <col min="35" max="35" width="8.90625" customWidth="1"/>
    <col min="36" max="36" width="6.6328125" style="11" customWidth="1"/>
    <col min="37" max="38" width="10.6328125" customWidth="1"/>
    <col min="39" max="39" width="10.54296875" customWidth="1"/>
    <col min="41" max="41" width="9.08984375" customWidth="1"/>
    <col min="42" max="42" width="10.81640625" customWidth="1"/>
    <col min="53" max="53" width="14" customWidth="1"/>
    <col min="54" max="54" width="12.54296875" customWidth="1"/>
    <col min="55" max="55" width="10.90625" customWidth="1"/>
  </cols>
  <sheetData>
    <row r="1" spans="1:57" ht="15.6">
      <c r="A1" s="162"/>
      <c r="B1" s="47"/>
      <c r="C1" s="47"/>
      <c r="D1" s="47"/>
      <c r="E1" s="47"/>
      <c r="F1" s="47"/>
      <c r="G1" s="47"/>
      <c r="H1" s="47"/>
      <c r="I1" s="91"/>
      <c r="J1" s="91"/>
      <c r="K1" s="91"/>
      <c r="L1" s="91"/>
      <c r="M1" s="91"/>
      <c r="N1" s="91"/>
      <c r="O1" s="91"/>
      <c r="P1" s="91"/>
      <c r="Q1" s="91"/>
      <c r="R1" s="47"/>
      <c r="S1" s="47"/>
      <c r="T1" s="47"/>
      <c r="U1" s="47"/>
      <c r="V1" s="91"/>
      <c r="W1" s="91"/>
      <c r="X1" s="72"/>
      <c r="Y1" s="72"/>
      <c r="Z1" s="72"/>
      <c r="AA1" s="47"/>
      <c r="AB1" s="47"/>
      <c r="AC1" s="72"/>
      <c r="AD1" s="72"/>
      <c r="AE1" s="91"/>
      <c r="AF1" s="47"/>
      <c r="AG1" s="47"/>
      <c r="AH1" s="47"/>
      <c r="AI1" s="47"/>
      <c r="AJ1" s="72"/>
      <c r="AK1" s="47"/>
      <c r="AL1" s="2"/>
      <c r="AM1" s="5"/>
      <c r="AN1" s="5"/>
    </row>
    <row r="2" spans="1:57" ht="31.8">
      <c r="A2" s="162"/>
      <c r="B2" s="47"/>
      <c r="C2" s="47"/>
      <c r="D2" s="143" t="s">
        <v>440</v>
      </c>
      <c r="E2" s="143"/>
      <c r="F2" s="143"/>
      <c r="G2" s="143"/>
      <c r="H2" s="143"/>
      <c r="I2" s="171"/>
      <c r="J2" s="171" t="str">
        <f>+År!B2</f>
        <v>VOKSEN GEIT</v>
      </c>
      <c r="K2" s="91"/>
      <c r="L2" s="91"/>
      <c r="M2" s="91"/>
      <c r="N2" s="91"/>
      <c r="O2" s="91"/>
      <c r="P2" s="91"/>
      <c r="Q2" s="91"/>
      <c r="R2" s="47"/>
      <c r="S2" s="47"/>
      <c r="T2" s="47"/>
      <c r="U2" s="47"/>
      <c r="V2" s="91"/>
      <c r="W2" s="91"/>
      <c r="X2" s="72"/>
      <c r="Y2" s="72"/>
      <c r="Z2" s="72"/>
      <c r="AA2" s="47"/>
      <c r="AB2" s="47"/>
      <c r="AC2" s="72"/>
      <c r="AD2" s="72"/>
      <c r="AE2" s="91"/>
      <c r="AF2" s="47"/>
      <c r="AG2" s="47"/>
      <c r="AH2" s="47"/>
      <c r="AI2" s="47"/>
      <c r="AJ2" s="72"/>
      <c r="AK2" s="47"/>
      <c r="AL2" s="2"/>
      <c r="AM2" s="5"/>
      <c r="AN2" s="5"/>
    </row>
    <row r="3" spans="1:57" ht="18" customHeight="1">
      <c r="A3" s="162"/>
      <c r="B3" s="47"/>
      <c r="C3" s="47"/>
      <c r="D3" s="143"/>
      <c r="E3" s="143"/>
      <c r="F3" s="143"/>
      <c r="G3" s="143"/>
      <c r="H3" s="143"/>
      <c r="I3" s="171"/>
      <c r="J3" s="171"/>
      <c r="K3" s="91"/>
      <c r="L3" s="91"/>
      <c r="M3" s="91"/>
      <c r="N3" s="91"/>
      <c r="O3" s="91"/>
      <c r="P3" s="91"/>
      <c r="Q3" s="91"/>
      <c r="R3" s="47"/>
      <c r="S3" s="47"/>
      <c r="T3" s="47"/>
      <c r="U3" s="47"/>
      <c r="V3" s="91"/>
      <c r="W3" s="91"/>
      <c r="X3" s="72"/>
      <c r="Y3" s="72"/>
      <c r="Z3" s="72"/>
      <c r="AA3" s="47"/>
      <c r="AB3" s="47"/>
      <c r="AC3" s="72"/>
      <c r="AD3" s="72"/>
      <c r="AE3" s="91"/>
      <c r="AF3" s="47"/>
      <c r="AG3" s="47"/>
      <c r="AH3" s="47"/>
      <c r="AI3" s="47"/>
      <c r="AJ3" s="72"/>
      <c r="AK3" s="47"/>
      <c r="AL3" s="2"/>
      <c r="AM3" s="5"/>
      <c r="AN3" s="5"/>
    </row>
    <row r="4" spans="1:57" ht="24.6">
      <c r="A4" s="162"/>
      <c r="B4" s="47"/>
      <c r="C4" s="47"/>
      <c r="D4" s="47"/>
      <c r="E4" s="47"/>
      <c r="F4" s="146" t="s">
        <v>5</v>
      </c>
      <c r="G4" s="146"/>
      <c r="H4" s="144">
        <f>+År!P2</f>
        <v>52</v>
      </c>
      <c r="I4" s="149"/>
      <c r="J4" s="149"/>
      <c r="K4" s="471">
        <f>+År!I2</f>
        <v>2023</v>
      </c>
      <c r="L4" s="471"/>
      <c r="M4" s="472"/>
      <c r="N4" s="91"/>
      <c r="O4" s="96"/>
      <c r="P4" s="96"/>
      <c r="Q4" s="91"/>
      <c r="R4" s="145"/>
      <c r="S4" s="145"/>
      <c r="T4" s="188" t="s">
        <v>428</v>
      </c>
      <c r="U4" s="145"/>
      <c r="V4" s="149"/>
      <c r="W4" s="149"/>
      <c r="X4" s="170"/>
      <c r="Y4" s="170"/>
      <c r="Z4" s="170"/>
      <c r="AA4" s="467">
        <f>SUM(G10:G34)</f>
        <v>9192</v>
      </c>
      <c r="AB4" s="469"/>
      <c r="AC4" s="469"/>
      <c r="AD4" s="469"/>
      <c r="AE4" s="469"/>
      <c r="AF4" s="47"/>
      <c r="AG4" s="47"/>
      <c r="AH4" s="47"/>
      <c r="AI4" s="47"/>
      <c r="AJ4" s="72"/>
      <c r="AK4" s="47"/>
      <c r="AL4" s="2"/>
      <c r="AM4" s="5"/>
      <c r="AN4" s="5"/>
      <c r="BE4" s="5"/>
    </row>
    <row r="5" spans="1:57" ht="13.5" customHeight="1">
      <c r="A5" s="162"/>
      <c r="B5" s="47"/>
      <c r="C5" s="47"/>
      <c r="D5" s="47"/>
      <c r="E5" s="47"/>
      <c r="F5" s="51"/>
      <c r="G5" s="51"/>
      <c r="H5" s="51"/>
      <c r="I5" s="96"/>
      <c r="J5" s="96"/>
      <c r="K5" s="96"/>
      <c r="L5" s="96"/>
      <c r="M5" s="96"/>
      <c r="N5" s="96"/>
      <c r="O5" s="96"/>
      <c r="P5" s="96"/>
      <c r="Q5" s="96"/>
      <c r="R5" s="51"/>
      <c r="S5" s="51"/>
      <c r="T5" s="51"/>
      <c r="U5" s="64"/>
      <c r="V5" s="91"/>
      <c r="W5" s="176"/>
      <c r="X5" s="72"/>
      <c r="Y5" s="72"/>
      <c r="Z5" s="72"/>
      <c r="AA5" s="47"/>
      <c r="AB5" s="47"/>
      <c r="AC5" s="72"/>
      <c r="AD5" s="72"/>
      <c r="AE5" s="91"/>
      <c r="AF5" s="47"/>
      <c r="AG5" s="47"/>
      <c r="AH5" s="47"/>
      <c r="AI5" s="47"/>
      <c r="AJ5" s="72"/>
      <c r="AK5" s="47"/>
      <c r="AL5" s="2"/>
      <c r="AM5" s="5"/>
      <c r="AN5" s="5"/>
    </row>
    <row r="6" spans="1:57" ht="17.25" customHeight="1">
      <c r="A6" s="163"/>
      <c r="B6" s="47"/>
      <c r="C6" s="47"/>
      <c r="D6" s="47"/>
      <c r="E6" s="51" t="s">
        <v>2</v>
      </c>
      <c r="F6" s="51"/>
      <c r="G6" s="47"/>
      <c r="H6" s="51"/>
      <c r="I6" s="91"/>
      <c r="J6" s="96"/>
      <c r="K6" s="91"/>
      <c r="L6" s="91"/>
      <c r="M6" s="96" t="s">
        <v>2</v>
      </c>
      <c r="N6" s="96"/>
      <c r="O6" s="96"/>
      <c r="P6" s="96"/>
      <c r="Q6" s="96"/>
      <c r="R6" s="47"/>
      <c r="S6" s="51"/>
      <c r="T6" s="51" t="s">
        <v>22</v>
      </c>
      <c r="U6" s="51"/>
      <c r="V6" s="91"/>
      <c r="W6" s="96"/>
      <c r="X6" s="73" t="s">
        <v>516</v>
      </c>
      <c r="Y6" s="72"/>
      <c r="Z6" s="72"/>
      <c r="AA6" s="47"/>
      <c r="AB6" s="47"/>
      <c r="AC6" s="72"/>
      <c r="AD6" s="72"/>
      <c r="AE6" s="96" t="s">
        <v>429</v>
      </c>
      <c r="AF6" s="47"/>
      <c r="AG6" s="47"/>
      <c r="AH6" s="47"/>
      <c r="AI6" s="51" t="s">
        <v>83</v>
      </c>
      <c r="AJ6" s="73" t="s">
        <v>536</v>
      </c>
      <c r="AK6" s="47"/>
      <c r="AL6" s="2"/>
      <c r="AM6" s="5"/>
      <c r="AN6" s="5"/>
    </row>
    <row r="7" spans="1:57" ht="15.6">
      <c r="A7" s="162"/>
      <c r="B7" s="47"/>
      <c r="C7" s="47"/>
      <c r="D7" s="47"/>
      <c r="E7" s="51" t="s">
        <v>492</v>
      </c>
      <c r="F7" s="119"/>
      <c r="G7" s="51" t="s">
        <v>2</v>
      </c>
      <c r="H7" s="119"/>
      <c r="I7" s="96" t="s">
        <v>2</v>
      </c>
      <c r="J7" s="177"/>
      <c r="K7" s="96" t="s">
        <v>1</v>
      </c>
      <c r="L7" s="96"/>
      <c r="M7" s="177" t="s">
        <v>673</v>
      </c>
      <c r="N7" s="177"/>
      <c r="O7" s="177" t="s">
        <v>22</v>
      </c>
      <c r="P7" s="177" t="s">
        <v>22</v>
      </c>
      <c r="Q7" s="177"/>
      <c r="R7" s="51" t="s">
        <v>22</v>
      </c>
      <c r="S7" s="119"/>
      <c r="T7" s="51" t="s">
        <v>494</v>
      </c>
      <c r="U7" s="119"/>
      <c r="V7" s="96" t="s">
        <v>22</v>
      </c>
      <c r="W7" s="177"/>
      <c r="X7" s="73" t="s">
        <v>531</v>
      </c>
      <c r="Y7" s="73" t="s">
        <v>530</v>
      </c>
      <c r="Z7" s="73"/>
      <c r="AA7" s="51" t="s">
        <v>534</v>
      </c>
      <c r="AB7" s="51"/>
      <c r="AC7" s="73"/>
      <c r="AD7" s="73"/>
      <c r="AE7" s="96"/>
      <c r="AF7" s="51" t="s">
        <v>490</v>
      </c>
      <c r="AG7" s="51" t="s">
        <v>417</v>
      </c>
      <c r="AH7" s="51"/>
      <c r="AI7" s="51" t="s">
        <v>431</v>
      </c>
      <c r="AJ7" s="73" t="s">
        <v>71</v>
      </c>
      <c r="AK7" s="47"/>
      <c r="AL7" s="4"/>
      <c r="AM7" s="4"/>
      <c r="AN7" s="4"/>
      <c r="AO7" s="4"/>
      <c r="AP7" s="4"/>
    </row>
    <row r="8" spans="1:57" ht="15.6">
      <c r="A8" s="162"/>
      <c r="B8" s="51" t="s">
        <v>91</v>
      </c>
      <c r="C8" s="51" t="s">
        <v>440</v>
      </c>
      <c r="D8" s="48"/>
      <c r="E8" s="52" t="s">
        <v>493</v>
      </c>
      <c r="F8" s="119" t="s">
        <v>495</v>
      </c>
      <c r="G8" s="52" t="s">
        <v>8</v>
      </c>
      <c r="H8" s="119" t="s">
        <v>495</v>
      </c>
      <c r="I8" s="97" t="s">
        <v>407</v>
      </c>
      <c r="J8" s="177" t="s">
        <v>495</v>
      </c>
      <c r="K8" s="97" t="s">
        <v>407</v>
      </c>
      <c r="L8" s="97"/>
      <c r="M8" s="177" t="s">
        <v>664</v>
      </c>
      <c r="N8" s="177"/>
      <c r="O8" s="177" t="s">
        <v>664</v>
      </c>
      <c r="P8" s="177" t="s">
        <v>665</v>
      </c>
      <c r="Q8" s="177"/>
      <c r="R8" s="52" t="s">
        <v>0</v>
      </c>
      <c r="S8" s="119" t="s">
        <v>495</v>
      </c>
      <c r="T8" s="52" t="s">
        <v>418</v>
      </c>
      <c r="U8" s="119" t="s">
        <v>495</v>
      </c>
      <c r="V8" s="97" t="s">
        <v>44</v>
      </c>
      <c r="W8" s="177" t="s">
        <v>495</v>
      </c>
      <c r="X8" s="74" t="s">
        <v>532</v>
      </c>
      <c r="Y8" s="74" t="s">
        <v>497</v>
      </c>
      <c r="Z8" s="74"/>
      <c r="AA8" s="52" t="s">
        <v>533</v>
      </c>
      <c r="AB8" s="52" t="s">
        <v>528</v>
      </c>
      <c r="AC8" s="74" t="s">
        <v>529</v>
      </c>
      <c r="AD8" s="74"/>
      <c r="AE8" s="97" t="s">
        <v>1</v>
      </c>
      <c r="AF8" s="52" t="s">
        <v>491</v>
      </c>
      <c r="AG8" s="52" t="s">
        <v>525</v>
      </c>
      <c r="AH8" s="52"/>
      <c r="AI8" s="52" t="s">
        <v>432</v>
      </c>
      <c r="AJ8" s="74" t="s">
        <v>551</v>
      </c>
      <c r="AK8" s="47"/>
      <c r="AL8" s="4"/>
      <c r="AM8" s="58"/>
      <c r="AN8" s="58"/>
      <c r="AO8" s="1"/>
      <c r="AP8" s="5"/>
    </row>
    <row r="9" spans="1:57" ht="15.6">
      <c r="A9" s="162"/>
      <c r="B9" s="51"/>
      <c r="C9" s="51"/>
      <c r="D9" s="48"/>
      <c r="E9" s="52"/>
      <c r="F9" s="119"/>
      <c r="G9" s="52"/>
      <c r="H9" s="119"/>
      <c r="I9" s="97"/>
      <c r="J9" s="177"/>
      <c r="K9" s="97"/>
      <c r="L9" s="97"/>
      <c r="M9" s="177"/>
      <c r="N9" s="177"/>
      <c r="O9" s="177"/>
      <c r="P9" s="177"/>
      <c r="Q9" s="177"/>
      <c r="R9" s="52"/>
      <c r="S9" s="119"/>
      <c r="T9" s="52"/>
      <c r="U9" s="119"/>
      <c r="V9" s="97"/>
      <c r="W9" s="157" t="str">
        <f>+IF(G9=0,"",V9-#REF!)</f>
        <v/>
      </c>
      <c r="X9" s="74"/>
      <c r="Y9" s="74"/>
      <c r="Z9" s="74"/>
      <c r="AA9" s="52"/>
      <c r="AB9" s="52"/>
      <c r="AC9" s="74"/>
      <c r="AD9" s="74"/>
      <c r="AE9" s="97"/>
      <c r="AF9" s="52"/>
      <c r="AG9" s="52"/>
      <c r="AH9" s="52"/>
      <c r="AI9" s="52"/>
      <c r="AJ9" s="74"/>
      <c r="AK9" s="47"/>
      <c r="AL9" s="4"/>
      <c r="AM9" s="58"/>
      <c r="AN9" s="58"/>
      <c r="AO9" s="1"/>
      <c r="AP9" s="5"/>
    </row>
    <row r="10" spans="1:57" ht="15.6">
      <c r="A10" s="162">
        <v>1</v>
      </c>
      <c r="B10" s="53">
        <f>+'Ark1'!C868</f>
        <v>2023</v>
      </c>
      <c r="C10" s="53">
        <f>+'Ark1'!J868</f>
        <v>103</v>
      </c>
      <c r="D10" s="65" t="str">
        <f>VLOOKUP(C10,RNR!$A$1:$B$25,2)</f>
        <v>Rudshøgda</v>
      </c>
      <c r="E10" s="53">
        <f>+IF(G10=0,"",'Ark1'!Q868)</f>
        <v>18</v>
      </c>
      <c r="F10" s="53" t="e">
        <f>+IF(G10=0,"",IF(#REF!=0,"",E10-#REF!))</f>
        <v>#REF!</v>
      </c>
      <c r="G10" s="142">
        <f>+'Ark1'!R868</f>
        <v>218</v>
      </c>
      <c r="H10" s="75">
        <f t="shared" ref="H10:H34" si="0">+G10-G36</f>
        <v>38</v>
      </c>
      <c r="I10" s="178">
        <f>+IF(G10=0,"",'Ark1'!AG868)</f>
        <v>2.2002233692028548</v>
      </c>
      <c r="J10" s="157">
        <f t="shared" ref="J10:J34" si="1">+IF(G10=0,"",IF(G36=0,"",I10-I36))</f>
        <v>2.9189490593473089E-3</v>
      </c>
      <c r="K10" s="178">
        <f>+'Ark1'!AH868</f>
        <v>0</v>
      </c>
      <c r="L10" s="97"/>
      <c r="M10" s="376">
        <f>+'Ark1'!AI868</f>
        <v>0</v>
      </c>
      <c r="N10" s="177"/>
      <c r="O10" s="313">
        <f>+'Ark1'!AJ868</f>
        <v>0</v>
      </c>
      <c r="P10" s="313">
        <f>+'Ark1'!AK868</f>
        <v>0</v>
      </c>
      <c r="Q10" s="177"/>
      <c r="R10" s="350">
        <f>+IF(G10=0,"",'Ark1'!S868)</f>
        <v>5.3807339449541285</v>
      </c>
      <c r="S10" s="55">
        <f t="shared" ref="S10:S34" si="2">+IF(G10=0,"",R10-R36)</f>
        <v>-1.0525993883792069</v>
      </c>
      <c r="T10" s="55">
        <f>+IF(G10=0,"",'Ark1'!T868)</f>
        <v>4.5412844036697244</v>
      </c>
      <c r="U10" s="55">
        <f t="shared" ref="U10:U34" si="3">+IF(G10=0,"",T10-T36)</f>
        <v>-1.2920489296636086</v>
      </c>
      <c r="V10" s="157">
        <f>+IF(G10=0,"",'Ark1'!U868)</f>
        <v>19.239449541284408</v>
      </c>
      <c r="W10" s="157">
        <f t="shared" ref="W10:W34" si="4">+IF(G10=0,"",V10-V36)</f>
        <v>-3.6455504587155865</v>
      </c>
      <c r="X10" s="75">
        <f>+IF(G10=0,"",'Ark1'!V868)</f>
        <v>1.3761467889908259</v>
      </c>
      <c r="Y10" s="75">
        <f>+IF(G10=0,"",'Ark1'!W868)</f>
        <v>1.3761467889908259</v>
      </c>
      <c r="Z10" s="74"/>
      <c r="AA10" s="75">
        <f>+IF(G10=0,"",'Ark1'!X868)</f>
        <v>77.064220183486228</v>
      </c>
      <c r="AB10" s="75">
        <f>+IF(G10=0,"",'Ark1'!Y868)</f>
        <v>12.38532110091743</v>
      </c>
      <c r="AC10" s="75">
        <f>+IF(G10=0,"",'Ark1'!Z868)</f>
        <v>5.5527002828299548</v>
      </c>
      <c r="AD10" s="74"/>
      <c r="AE10" s="75">
        <f>+IF(G10=0,"",'Ark1'!Z868)</f>
        <v>5.5527002828299548</v>
      </c>
      <c r="AF10" s="75">
        <f>+IF(G10=0,"",'Ark1'!AA868)</f>
        <v>1.7911595887396452</v>
      </c>
      <c r="AG10" s="75">
        <f>+IF(G10=0,"",'Ark1'!AB868)</f>
        <v>2.1225400660431815</v>
      </c>
      <c r="AH10" s="52"/>
      <c r="AI10" s="55">
        <f t="shared" ref="AI10:AI34" si="5">+IF(G10=0,"",V10/R10)</f>
        <v>3.5756180733162837</v>
      </c>
      <c r="AJ10" s="75">
        <f t="shared" ref="AJ10:AJ34" si="6">+IF(G10=0,"",G10/E10)</f>
        <v>12.111111111111111</v>
      </c>
      <c r="AK10" s="47"/>
      <c r="AL10" s="4"/>
      <c r="AM10" s="58"/>
      <c r="AN10" s="58"/>
      <c r="AO10" s="1"/>
      <c r="AP10" s="5"/>
    </row>
    <row r="11" spans="1:57" ht="15.6">
      <c r="A11" s="162">
        <f>1+A10</f>
        <v>2</v>
      </c>
      <c r="B11" s="53">
        <f>+'Ark1'!C869</f>
        <v>2023</v>
      </c>
      <c r="C11" s="53">
        <f>+'Ark1'!J869</f>
        <v>106</v>
      </c>
      <c r="D11" s="65" t="str">
        <f>VLOOKUP(C11,RNR!$A$1:$B$25,2)</f>
        <v>Furuseth</v>
      </c>
      <c r="E11" s="53">
        <f>+IF(G11=0,"",'Ark1'!Q869)</f>
        <v>17</v>
      </c>
      <c r="F11" s="53">
        <f>+IF(G11=0,"",IF(G36=0,"",E11-E36))</f>
        <v>-1</v>
      </c>
      <c r="G11" s="142">
        <f>+'Ark1'!R869</f>
        <v>202</v>
      </c>
      <c r="H11" s="75">
        <f t="shared" si="0"/>
        <v>93</v>
      </c>
      <c r="I11" s="178">
        <f>+IF(G11=0,"",'Ark1'!AG869)</f>
        <v>2.2037381030194725</v>
      </c>
      <c r="J11" s="157">
        <f t="shared" si="1"/>
        <v>0.81744080553908427</v>
      </c>
      <c r="K11" s="178">
        <f>+'Ark1'!AH869</f>
        <v>0</v>
      </c>
      <c r="L11" s="97"/>
      <c r="M11" s="376">
        <f>+'Ark1'!AI869</f>
        <v>102</v>
      </c>
      <c r="N11" s="177"/>
      <c r="O11" s="313">
        <f>+'Ark1'!AJ869</f>
        <v>105.47450980392152</v>
      </c>
      <c r="P11" s="313">
        <f>+'Ark1'!AK869</f>
        <v>15.865463051685467</v>
      </c>
      <c r="Q11" s="177"/>
      <c r="R11" s="350">
        <f>+IF(G11=0,"",'Ark1'!S869)</f>
        <v>7.5693069306930685</v>
      </c>
      <c r="S11" s="55">
        <f t="shared" si="2"/>
        <v>-1.2288582069216165</v>
      </c>
      <c r="T11" s="55">
        <f>+IF(G11=0,"",'Ark1'!T869)</f>
        <v>5.3861386138613856</v>
      </c>
      <c r="U11" s="55">
        <f t="shared" si="3"/>
        <v>-1.5129439549459534</v>
      </c>
      <c r="V11" s="157">
        <f>+IF(G11=0,"",'Ark1'!U869)</f>
        <v>20.796534653465358</v>
      </c>
      <c r="W11" s="157">
        <f t="shared" si="4"/>
        <v>-3.0465846125896832</v>
      </c>
      <c r="X11" s="75">
        <f>+IF(G11=0,"",'Ark1'!V869)</f>
        <v>7.4257425742574252</v>
      </c>
      <c r="Y11" s="75">
        <f>+IF(G11=0,"",'Ark1'!W869)</f>
        <v>5.4455445544554451</v>
      </c>
      <c r="Z11" s="74"/>
      <c r="AA11" s="75">
        <f>+IF(G11=0,"",'Ark1'!X869)</f>
        <v>75.247524752475243</v>
      </c>
      <c r="AB11" s="75">
        <f>+IF(G11=0,"",'Ark1'!Y869)</f>
        <v>29.702970297029704</v>
      </c>
      <c r="AC11" s="75">
        <f>+IF(G11=0,"",'Ark1'!Z869)</f>
        <v>6.7680186982812227</v>
      </c>
      <c r="AD11" s="74"/>
      <c r="AE11" s="75">
        <f>+IF(G11=0,"",'Ark1'!Z869)</f>
        <v>6.7680186982812227</v>
      </c>
      <c r="AF11" s="75">
        <f>+IF(G11=0,"",'Ark1'!AA869)</f>
        <v>2.4103014303197559</v>
      </c>
      <c r="AG11" s="75">
        <f>+IF(G11=0,"",'Ark1'!AB869)</f>
        <v>2.2601598867025894</v>
      </c>
      <c r="AH11" s="52"/>
      <c r="AI11" s="55">
        <f t="shared" si="5"/>
        <v>2.747482014388491</v>
      </c>
      <c r="AJ11" s="75">
        <f t="shared" si="6"/>
        <v>11.882352941176471</v>
      </c>
      <c r="AK11" s="47"/>
      <c r="AL11" s="4"/>
      <c r="AM11" s="58"/>
      <c r="AN11" s="58"/>
      <c r="AO11" s="1"/>
      <c r="AP11" s="5"/>
    </row>
    <row r="12" spans="1:57" ht="15.6">
      <c r="A12" s="162">
        <f>1+A11</f>
        <v>3</v>
      </c>
      <c r="B12" s="53">
        <f>+'Ark1'!C870</f>
        <v>2023</v>
      </c>
      <c r="C12" s="53">
        <f>+'Ark1'!J870</f>
        <v>110</v>
      </c>
      <c r="D12" s="65" t="str">
        <f>VLOOKUP(C12,RNR!$A$1:$B$25,2)</f>
        <v>Gol</v>
      </c>
      <c r="E12" s="53">
        <f>+IF(G12=0,"",'Ark1'!Q870)</f>
        <v>92</v>
      </c>
      <c r="F12" s="53">
        <f>+IF(G12=0,"",IF(G37=0,"",E12-E37))</f>
        <v>82</v>
      </c>
      <c r="G12" s="142">
        <f>+'Ark1'!R870</f>
        <v>1220</v>
      </c>
      <c r="H12" s="75">
        <f t="shared" si="0"/>
        <v>168</v>
      </c>
      <c r="I12" s="178">
        <f>+IF(G12=0,"",'Ark1'!AG870)</f>
        <v>13.49820407593714</v>
      </c>
      <c r="J12" s="157">
        <f t="shared" si="1"/>
        <v>0.97218733123246182</v>
      </c>
      <c r="K12" s="178">
        <f>+'Ark1'!AH870</f>
        <v>1.0655737704918031</v>
      </c>
      <c r="L12" s="97"/>
      <c r="M12" s="376">
        <f>+'Ark1'!AI870</f>
        <v>966</v>
      </c>
      <c r="N12" s="177"/>
      <c r="O12" s="313">
        <f>+'Ark1'!AJ870</f>
        <v>110.34886128364391</v>
      </c>
      <c r="P12" s="313">
        <f>+'Ark1'!AK870</f>
        <v>15.586667583190176</v>
      </c>
      <c r="Q12" s="177"/>
      <c r="R12" s="350">
        <f>+IF(G12=0,"",'Ark1'!S870)</f>
        <v>4.6991803278688513</v>
      </c>
      <c r="S12" s="55">
        <f t="shared" si="2"/>
        <v>0.13264040391447729</v>
      </c>
      <c r="T12" s="55">
        <f>+IF(G12=0,"",'Ark1'!T870)</f>
        <v>5.8877049180327887</v>
      </c>
      <c r="U12" s="55">
        <f t="shared" si="3"/>
        <v>-0.30716200211930111</v>
      </c>
      <c r="V12" s="157">
        <f>+IF(G12=0,"",'Ark1'!U870)</f>
        <v>21.091065573770489</v>
      </c>
      <c r="W12" s="157">
        <f t="shared" si="4"/>
        <v>-1.2307975441002483</v>
      </c>
      <c r="X12" s="75">
        <f>+IF(G12=0,"",'Ark1'!V870)</f>
        <v>2.540983606557377</v>
      </c>
      <c r="Y12" s="75">
        <f>+IF(G12=0,"",'Ark1'!W870)</f>
        <v>8.0327868852459012</v>
      </c>
      <c r="Z12" s="74"/>
      <c r="AA12" s="75">
        <f>+IF(G12=0,"",'Ark1'!X870)</f>
        <v>84.016393442622942</v>
      </c>
      <c r="AB12" s="75">
        <f>+IF(G12=0,"",'Ark1'!Y870)</f>
        <v>29.180327868852459</v>
      </c>
      <c r="AC12" s="75">
        <f>+IF(G12=0,"",'Ark1'!Z870)</f>
        <v>5.5848178723957318</v>
      </c>
      <c r="AD12" s="74"/>
      <c r="AE12" s="75">
        <f>+IF(G12=0,"",'Ark1'!Z870)</f>
        <v>5.5848178723957318</v>
      </c>
      <c r="AF12" s="75">
        <f>+IF(G12=0,"",'Ark1'!AA870)</f>
        <v>1.6798221950034256</v>
      </c>
      <c r="AG12" s="75">
        <f>+IF(G12=0,"",'Ark1'!AB870)</f>
        <v>2.1100104058811255</v>
      </c>
      <c r="AH12" s="52"/>
      <c r="AI12" s="55">
        <f t="shared" si="5"/>
        <v>4.4882435025292171</v>
      </c>
      <c r="AJ12" s="75">
        <f t="shared" si="6"/>
        <v>13.260869565217391</v>
      </c>
      <c r="AK12" s="47"/>
      <c r="AL12" s="4"/>
      <c r="AM12" s="58"/>
      <c r="AN12" s="58"/>
      <c r="AO12" s="1"/>
      <c r="AP12" s="5"/>
      <c r="AR12" s="2"/>
      <c r="AS12" s="2"/>
      <c r="AT12" s="2"/>
    </row>
    <row r="13" spans="1:57" ht="15.6">
      <c r="A13" s="162">
        <f t="shared" ref="A13:A34" si="7">1+A12</f>
        <v>4</v>
      </c>
      <c r="B13" s="53">
        <f>+'Ark1'!C871</f>
        <v>2023</v>
      </c>
      <c r="C13" s="53">
        <f>+'Ark1'!J871</f>
        <v>111</v>
      </c>
      <c r="D13" s="65" t="str">
        <f>VLOOKUP(C13,RNR!$A$1:$B$25,2)</f>
        <v>Forus</v>
      </c>
      <c r="E13" s="53">
        <f>+IF(G13=0,"",'Ark1'!Q871)</f>
        <v>14</v>
      </c>
      <c r="F13" s="53">
        <f t="shared" ref="F13:F33" si="8">+IF(G13=0,"",IF(G40=0,"",E13-E40))</f>
        <v>-17</v>
      </c>
      <c r="G13" s="142">
        <f>+'Ark1'!R871</f>
        <v>131</v>
      </c>
      <c r="H13" s="75">
        <f t="shared" si="0"/>
        <v>4</v>
      </c>
      <c r="I13" s="178">
        <f>+IF(G13=0,"",'Ark1'!AG871)</f>
        <v>1.3295660982415316</v>
      </c>
      <c r="J13" s="157">
        <f t="shared" si="1"/>
        <v>-0.17893702126077282</v>
      </c>
      <c r="K13" s="178">
        <f>+'Ark1'!AH871</f>
        <v>3.8167938931297729</v>
      </c>
      <c r="L13" s="97"/>
      <c r="M13" s="376">
        <f>+'Ark1'!AI871</f>
        <v>72</v>
      </c>
      <c r="N13" s="177"/>
      <c r="O13" s="313">
        <f>+'Ark1'!AJ871</f>
        <v>106.7916666666667</v>
      </c>
      <c r="P13" s="313">
        <f>+'Ark1'!AK871</f>
        <v>16.587495268677547</v>
      </c>
      <c r="Q13" s="177"/>
      <c r="R13" s="350">
        <f>+IF(G13=0,"",'Ark1'!S871)</f>
        <v>5.1526717557251915</v>
      </c>
      <c r="S13" s="55">
        <f t="shared" si="2"/>
        <v>-3.6304622227564032E-2</v>
      </c>
      <c r="T13" s="55">
        <f>+IF(G13=0,"",'Ark1'!T871)</f>
        <v>5.2595419847328237</v>
      </c>
      <c r="U13" s="55">
        <f t="shared" si="3"/>
        <v>9.4187654024163514E-2</v>
      </c>
      <c r="V13" s="157">
        <f>+IF(G13=0,"",'Ark1'!U871)</f>
        <v>19.347328244274809</v>
      </c>
      <c r="W13" s="157">
        <f t="shared" si="4"/>
        <v>-2.9203882911582539</v>
      </c>
      <c r="X13" s="75">
        <f>+IF(G13=0,"",'Ark1'!V871)</f>
        <v>3.8167938931297729</v>
      </c>
      <c r="Y13" s="75">
        <f>+IF(G13=0,"",'Ark1'!W871)</f>
        <v>1.5267175572519092</v>
      </c>
      <c r="Z13" s="74"/>
      <c r="AA13" s="75">
        <f>+IF(G13=0,"",'Ark1'!X871)</f>
        <v>75.572519083969482</v>
      </c>
      <c r="AB13" s="75">
        <f>+IF(G13=0,"",'Ark1'!Y871)</f>
        <v>24.427480916030543</v>
      </c>
      <c r="AC13" s="75">
        <f>+IF(G13=0,"",'Ark1'!Z871)</f>
        <v>6.584452288967622</v>
      </c>
      <c r="AD13" s="74"/>
      <c r="AE13" s="75">
        <f>+IF(G13=0,"",'Ark1'!Z871)</f>
        <v>6.584452288967622</v>
      </c>
      <c r="AF13" s="75">
        <f>+IF(G13=0,"",'Ark1'!AA871)</f>
        <v>1.6320889178494997</v>
      </c>
      <c r="AG13" s="75">
        <f>+IF(G13=0,"",'Ark1'!AB871)</f>
        <v>1.9284443212459299</v>
      </c>
      <c r="AH13" s="52"/>
      <c r="AI13" s="55">
        <f t="shared" si="5"/>
        <v>3.7548148148148144</v>
      </c>
      <c r="AJ13" s="75">
        <f t="shared" si="6"/>
        <v>9.3571428571428577</v>
      </c>
      <c r="AK13" s="47"/>
      <c r="AL13" s="4"/>
      <c r="AM13" s="58"/>
      <c r="AN13" s="58"/>
      <c r="AO13" s="1"/>
      <c r="AP13" s="5"/>
      <c r="AR13" s="2"/>
      <c r="AS13" s="2"/>
      <c r="AT13" s="4"/>
      <c r="AU13" s="4"/>
      <c r="AV13" s="4"/>
    </row>
    <row r="14" spans="1:57" ht="15.6">
      <c r="A14" s="162">
        <f t="shared" si="7"/>
        <v>5</v>
      </c>
      <c r="B14" s="53">
        <f>+'Ark1'!C872</f>
        <v>2023</v>
      </c>
      <c r="C14" s="53">
        <f>+'Ark1'!J872</f>
        <v>116</v>
      </c>
      <c r="D14" s="65" t="str">
        <f>VLOOKUP(C14,RNR!$A$1:$B$25,2)</f>
        <v>Sandeid</v>
      </c>
      <c r="E14" s="53">
        <f>+IF(G14=0,"",'Ark1'!Q872)</f>
        <v>41</v>
      </c>
      <c r="F14" s="53">
        <f t="shared" si="8"/>
        <v>33</v>
      </c>
      <c r="G14" s="142">
        <f>+'Ark1'!R872</f>
        <v>329</v>
      </c>
      <c r="H14" s="75">
        <f t="shared" si="0"/>
        <v>-21</v>
      </c>
      <c r="I14" s="178">
        <f>+IF(G14=0,"",'Ark1'!AG872)</f>
        <v>3.7258801391834599</v>
      </c>
      <c r="J14" s="157">
        <f t="shared" si="1"/>
        <v>-0.45827437975686847</v>
      </c>
      <c r="K14" s="178">
        <f>+'Ark1'!AH872</f>
        <v>0</v>
      </c>
      <c r="L14" s="97"/>
      <c r="M14" s="376">
        <f>+'Ark1'!AI872</f>
        <v>0</v>
      </c>
      <c r="N14" s="177"/>
      <c r="O14" s="313">
        <f>+'Ark1'!AJ872</f>
        <v>0</v>
      </c>
      <c r="P14" s="313">
        <f>+'Ark1'!AK872</f>
        <v>0</v>
      </c>
      <c r="Q14" s="177"/>
      <c r="R14" s="350">
        <f>+IF(G14=0,"",'Ark1'!S872)</f>
        <v>5.3738601823708194</v>
      </c>
      <c r="S14" s="55">
        <f t="shared" si="2"/>
        <v>0.13957446808510454</v>
      </c>
      <c r="T14" s="55">
        <f>+IF(G14=0,"",'Ark1'!T872)</f>
        <v>5.3738601823708194</v>
      </c>
      <c r="U14" s="55">
        <f t="shared" si="3"/>
        <v>5.2887537993893119E-3</v>
      </c>
      <c r="V14" s="157">
        <f>+IF(G14=0,"",'Ark1'!U872)</f>
        <v>21.588145896656528</v>
      </c>
      <c r="W14" s="157">
        <f t="shared" si="4"/>
        <v>-0.82345410334347591</v>
      </c>
      <c r="X14" s="75">
        <f>+IF(G14=0,"",'Ark1'!V872)</f>
        <v>5.4711246200607908</v>
      </c>
      <c r="Y14" s="75">
        <f>+IF(G14=0,"",'Ark1'!W872)</f>
        <v>2.1276595744680855</v>
      </c>
      <c r="Z14" s="74"/>
      <c r="AA14" s="75">
        <f>+IF(G14=0,"",'Ark1'!X872)</f>
        <v>81.155015197568403</v>
      </c>
      <c r="AB14" s="75">
        <f>+IF(G14=0,"",'Ark1'!Y872)</f>
        <v>35.562310030395146</v>
      </c>
      <c r="AC14" s="75">
        <f>+IF(G14=0,"",'Ark1'!Z872)</f>
        <v>6.5142919260548116</v>
      </c>
      <c r="AD14" s="74"/>
      <c r="AE14" s="75">
        <f>+IF(G14=0,"",'Ark1'!Z872)</f>
        <v>6.5142919260548116</v>
      </c>
      <c r="AF14" s="75">
        <f>+IF(G14=0,"",'Ark1'!AA872)</f>
        <v>1.2511577587538441</v>
      </c>
      <c r="AG14" s="75">
        <f>+IF(G14=0,"",'Ark1'!AB872)</f>
        <v>2.1173872739744688</v>
      </c>
      <c r="AH14" s="52"/>
      <c r="AI14" s="55">
        <f t="shared" si="5"/>
        <v>4.0172511312217187</v>
      </c>
      <c r="AJ14" s="75">
        <f t="shared" si="6"/>
        <v>8.0243902439024382</v>
      </c>
      <c r="AK14" s="47"/>
      <c r="AL14" s="4"/>
      <c r="AM14" s="58"/>
      <c r="AN14" s="58"/>
      <c r="AO14" s="1"/>
      <c r="AP14" s="5"/>
      <c r="AR14" s="1"/>
      <c r="AS14" s="1"/>
      <c r="AT14" s="11"/>
      <c r="AU14" s="11"/>
      <c r="AV14" s="11"/>
    </row>
    <row r="15" spans="1:57" ht="15.6">
      <c r="A15" s="162">
        <f t="shared" si="7"/>
        <v>6</v>
      </c>
      <c r="B15" s="53">
        <f>+'Ark1'!C873</f>
        <v>2023</v>
      </c>
      <c r="C15" s="53">
        <f>+'Ark1'!J873</f>
        <v>117</v>
      </c>
      <c r="D15" s="65" t="str">
        <f>VLOOKUP(C15,RNR!$A$1:$B$25,2)</f>
        <v>Jæren</v>
      </c>
      <c r="E15" s="53">
        <f>+IF(G15=0,"",'Ark1'!Q873)</f>
        <v>12</v>
      </c>
      <c r="F15" s="53">
        <f t="shared" si="8"/>
        <v>-89</v>
      </c>
      <c r="G15" s="142">
        <f>+'Ark1'!R873</f>
        <v>79</v>
      </c>
      <c r="H15" s="75">
        <f t="shared" si="0"/>
        <v>-85</v>
      </c>
      <c r="I15" s="178">
        <f>+IF(G15=0,"",'Ark1'!AG873)</f>
        <v>0.76191035750088765</v>
      </c>
      <c r="J15" s="157">
        <f t="shared" si="1"/>
        <v>-0.83028588061878339</v>
      </c>
      <c r="K15" s="178">
        <f>+'Ark1'!AH873</f>
        <v>0</v>
      </c>
      <c r="L15" s="97"/>
      <c r="M15" s="376">
        <f>+'Ark1'!AI873</f>
        <v>76</v>
      </c>
      <c r="N15" s="177"/>
      <c r="O15" s="313">
        <f>+'Ark1'!AJ873</f>
        <v>103.25921052631584</v>
      </c>
      <c r="P15" s="313">
        <f>+'Ark1'!AK873</f>
        <v>16.575397280643276</v>
      </c>
      <c r="Q15" s="177"/>
      <c r="R15" s="350">
        <f>+IF(G15=0,"",'Ark1'!S873)</f>
        <v>5.3797468354430391</v>
      </c>
      <c r="S15" s="55">
        <f t="shared" si="2"/>
        <v>0.80047854276011243</v>
      </c>
      <c r="T15" s="55">
        <f>+IF(G15=0,"",'Ark1'!T873)</f>
        <v>5.1898734177215191</v>
      </c>
      <c r="U15" s="55">
        <f t="shared" si="3"/>
        <v>0.29353195430688572</v>
      </c>
      <c r="V15" s="157">
        <f>+IF(G15=0,"",'Ark1'!U873)</f>
        <v>18.384810126582273</v>
      </c>
      <c r="W15" s="157">
        <f t="shared" si="4"/>
        <v>0.18420037048471016</v>
      </c>
      <c r="X15" s="75">
        <f>+IF(G15=0,"",'Ark1'!V873)</f>
        <v>5.0632911392405058</v>
      </c>
      <c r="Y15" s="75">
        <f>+IF(G15=0,"",'Ark1'!W873)</f>
        <v>2.5316455696202529</v>
      </c>
      <c r="Z15" s="74"/>
      <c r="AA15" s="75">
        <f>+IF(G15=0,"",'Ark1'!X873)</f>
        <v>64.556962025316452</v>
      </c>
      <c r="AB15" s="75">
        <f>+IF(G15=0,"",'Ark1'!Y873)</f>
        <v>18.987341772151904</v>
      </c>
      <c r="AC15" s="75">
        <f>+IF(G15=0,"",'Ark1'!Z873)</f>
        <v>5.445381008803424</v>
      </c>
      <c r="AD15" s="74"/>
      <c r="AE15" s="75">
        <f>+IF(G15=0,"",'Ark1'!Z873)</f>
        <v>5.445381008803424</v>
      </c>
      <c r="AF15" s="75">
        <f>+IF(G15=0,"",'Ark1'!AA873)</f>
        <v>1.5614322982389124</v>
      </c>
      <c r="AG15" s="75">
        <f>+IF(G15=0,"",'Ark1'!AB873)</f>
        <v>1.8560605441285021</v>
      </c>
      <c r="AH15" s="52"/>
      <c r="AI15" s="55">
        <f t="shared" si="5"/>
        <v>3.4174117647058808</v>
      </c>
      <c r="AJ15" s="75">
        <f t="shared" si="6"/>
        <v>6.583333333333333</v>
      </c>
      <c r="AK15" s="47"/>
      <c r="AL15" s="4"/>
      <c r="AM15" s="58"/>
      <c r="AN15" s="58"/>
      <c r="AO15" s="1"/>
      <c r="AP15" s="5"/>
      <c r="AR15" s="1"/>
      <c r="AS15" s="1"/>
      <c r="AT15" s="11"/>
      <c r="AU15" s="11"/>
      <c r="AV15" s="11"/>
    </row>
    <row r="16" spans="1:57" ht="15.6">
      <c r="A16" s="162">
        <f t="shared" si="7"/>
        <v>7</v>
      </c>
      <c r="B16" s="53">
        <f>+'Ark1'!C874</f>
        <v>2023</v>
      </c>
      <c r="C16" s="53">
        <f>+'Ark1'!J874</f>
        <v>134</v>
      </c>
      <c r="D16" s="65" t="str">
        <f>VLOOKUP(C16,RNR!$A$1:$B$25,2)</f>
        <v>Førde</v>
      </c>
      <c r="E16" s="53">
        <f>+IF(G16=0,"",'Ark1'!Q874)</f>
        <v>105</v>
      </c>
      <c r="F16" s="53">
        <f t="shared" si="8"/>
        <v>30</v>
      </c>
      <c r="G16" s="142">
        <f>+'Ark1'!R874</f>
        <v>1571</v>
      </c>
      <c r="H16" s="75">
        <f t="shared" si="0"/>
        <v>-87</v>
      </c>
      <c r="I16" s="178">
        <f>+IF(G16=0,"",'Ark1'!AG874)</f>
        <v>16.969292242772621</v>
      </c>
      <c r="J16" s="157">
        <f t="shared" si="1"/>
        <v>-2.0592050774206676</v>
      </c>
      <c r="K16" s="178">
        <f>+'Ark1'!AH874</f>
        <v>0.12730744748567796</v>
      </c>
      <c r="L16" s="97"/>
      <c r="M16" s="376">
        <f>+'Ark1'!AI874</f>
        <v>5</v>
      </c>
      <c r="N16" s="177"/>
      <c r="O16" s="313">
        <f>+'Ark1'!AJ874</f>
        <v>100.86</v>
      </c>
      <c r="P16" s="313">
        <f>+'Ark1'!AK874</f>
        <v>15.828191858627363</v>
      </c>
      <c r="Q16" s="177"/>
      <c r="R16" s="350">
        <f>+IF(G16=0,"",'Ark1'!S874)</f>
        <v>5.1037555697008283</v>
      </c>
      <c r="S16" s="55">
        <f t="shared" si="2"/>
        <v>-4.88379164270345E-2</v>
      </c>
      <c r="T16" s="55">
        <f>+IF(G16=0,"",'Ark1'!T874)</f>
        <v>5.2253341820496493</v>
      </c>
      <c r="U16" s="55">
        <f t="shared" si="3"/>
        <v>5.5249742966415383E-2</v>
      </c>
      <c r="V16" s="157">
        <f>+IF(G16=0,"",'Ark1'!U874)</f>
        <v>20.590642902609776</v>
      </c>
      <c r="W16" s="157">
        <f t="shared" si="4"/>
        <v>-0.92494213960978655</v>
      </c>
      <c r="X16" s="75">
        <f>+IF(G16=0,"",'Ark1'!V874)</f>
        <v>2.4824952259707191</v>
      </c>
      <c r="Y16" s="75">
        <f>+IF(G16=0,"",'Ark1'!W874)</f>
        <v>1.8459579885423305</v>
      </c>
      <c r="Z16" s="74"/>
      <c r="AA16" s="75">
        <f>+IF(G16=0,"",'Ark1'!X874)</f>
        <v>82.304264799490753</v>
      </c>
      <c r="AB16" s="75">
        <f>+IF(G16=0,"",'Ark1'!Y874)</f>
        <v>26.798217695735204</v>
      </c>
      <c r="AC16" s="75">
        <f>+IF(G16=0,"",'Ark1'!Z874)</f>
        <v>5.3379484332391156</v>
      </c>
      <c r="AD16" s="74"/>
      <c r="AE16" s="75">
        <f>+IF(G16=0,"",'Ark1'!Z874)</f>
        <v>5.3379484332391156</v>
      </c>
      <c r="AF16" s="75">
        <f>+IF(G16=0,"",'Ark1'!AA874)</f>
        <v>1.4467170944786969</v>
      </c>
      <c r="AG16" s="75">
        <f>+IF(G16=0,"",'Ark1'!AB874)</f>
        <v>2.0991089163913323</v>
      </c>
      <c r="AH16" s="52"/>
      <c r="AI16" s="55">
        <f t="shared" si="5"/>
        <v>4.0344100773260108</v>
      </c>
      <c r="AJ16" s="75">
        <f t="shared" si="6"/>
        <v>14.961904761904762</v>
      </c>
      <c r="AK16" s="47"/>
      <c r="AL16" s="4"/>
      <c r="AM16" s="58"/>
      <c r="AN16" s="58"/>
      <c r="AO16" s="1"/>
      <c r="AP16" s="5"/>
      <c r="AR16" s="1"/>
      <c r="AS16" s="1"/>
      <c r="AT16" s="11"/>
      <c r="AU16" s="11"/>
      <c r="AV16" s="11"/>
    </row>
    <row r="17" spans="1:48" ht="15.6">
      <c r="A17" s="162">
        <f t="shared" si="7"/>
        <v>8</v>
      </c>
      <c r="B17" s="53">
        <f>+'Ark1'!C875</f>
        <v>2023</v>
      </c>
      <c r="C17" s="53">
        <f>+'Ark1'!J875</f>
        <v>141</v>
      </c>
      <c r="D17" s="65" t="str">
        <f>VLOOKUP(C17,RNR!$A$1:$B$25,2)</f>
        <v>Ølen</v>
      </c>
      <c r="E17" s="53">
        <f>+IF(G17=0,"",'Ark1'!Q875)</f>
        <v>84</v>
      </c>
      <c r="F17" s="53">
        <f t="shared" si="8"/>
        <v>71</v>
      </c>
      <c r="G17" s="142">
        <f>+'Ark1'!R875</f>
        <v>906</v>
      </c>
      <c r="H17" s="75">
        <f t="shared" si="0"/>
        <v>196</v>
      </c>
      <c r="I17" s="178">
        <f>+IF(G17=0,"",'Ark1'!AG875)</f>
        <v>9.2780579364525568</v>
      </c>
      <c r="J17" s="157">
        <f t="shared" si="1"/>
        <v>0.90175831274086882</v>
      </c>
      <c r="K17" s="178">
        <f>+'Ark1'!AH875</f>
        <v>0.77262693156732898</v>
      </c>
      <c r="L17" s="97"/>
      <c r="M17" s="376">
        <f>+'Ark1'!AI875</f>
        <v>0</v>
      </c>
      <c r="N17" s="177"/>
      <c r="O17" s="313">
        <f>+'Ark1'!AJ875</f>
        <v>0</v>
      </c>
      <c r="P17" s="313">
        <f>+'Ark1'!AK875</f>
        <v>0</v>
      </c>
      <c r="Q17" s="177"/>
      <c r="R17" s="350">
        <f>+IF(G17=0,"",'Ark1'!S875)</f>
        <v>5.2947019867549665</v>
      </c>
      <c r="S17" s="55">
        <f t="shared" si="2"/>
        <v>-0.32079097099151355</v>
      </c>
      <c r="T17" s="55">
        <f>+IF(G17=0,"",'Ark1'!T875)</f>
        <v>5.9403973509933801</v>
      </c>
      <c r="U17" s="55">
        <f t="shared" si="3"/>
        <v>-0.54270124055591751</v>
      </c>
      <c r="V17" s="157">
        <f>+IF(G17=0,"",'Ark1'!U875)</f>
        <v>19.521412803531987</v>
      </c>
      <c r="W17" s="157">
        <f t="shared" si="4"/>
        <v>-2.595629449989147</v>
      </c>
      <c r="X17" s="75">
        <f>+IF(G17=0,"",'Ark1'!V875)</f>
        <v>1.9867549668874172</v>
      </c>
      <c r="Y17" s="75">
        <f>+IF(G17=0,"",'Ark1'!W875)</f>
        <v>2.5386313465783674</v>
      </c>
      <c r="Z17" s="74"/>
      <c r="AA17" s="75">
        <f>+IF(G17=0,"",'Ark1'!X875)</f>
        <v>70.088300220750568</v>
      </c>
      <c r="AB17" s="75">
        <f>+IF(G17=0,"",'Ark1'!Y875)</f>
        <v>27.483443708609276</v>
      </c>
      <c r="AC17" s="75">
        <f>+IF(G17=0,"",'Ark1'!Z875)</f>
        <v>6.3785014702667109</v>
      </c>
      <c r="AD17" s="74"/>
      <c r="AE17" s="75">
        <f>+IF(G17=0,"",'Ark1'!Z875)</f>
        <v>6.3785014702667109</v>
      </c>
      <c r="AF17" s="75">
        <f>+IF(G17=0,"",'Ark1'!AA875)</f>
        <v>1.5633476312917021</v>
      </c>
      <c r="AG17" s="75">
        <f>+IF(G17=0,"",'Ark1'!AB875)</f>
        <v>2.1071677990855204</v>
      </c>
      <c r="AH17" s="52"/>
      <c r="AI17" s="55">
        <f t="shared" si="5"/>
        <v>3.6869710235563855</v>
      </c>
      <c r="AJ17" s="75">
        <f t="shared" si="6"/>
        <v>10.785714285714286</v>
      </c>
      <c r="AK17" s="47"/>
      <c r="AL17" s="4"/>
      <c r="AM17" s="58"/>
      <c r="AN17" s="58"/>
      <c r="AO17" s="1"/>
      <c r="AP17" s="5"/>
      <c r="AR17" s="1"/>
      <c r="AS17" s="1"/>
      <c r="AT17" s="11"/>
      <c r="AU17" s="11"/>
      <c r="AV17" s="11"/>
    </row>
    <row r="18" spans="1:48" ht="15.6">
      <c r="A18" s="162">
        <f t="shared" si="7"/>
        <v>9</v>
      </c>
      <c r="B18" s="53">
        <f>+'Ark1'!C876</f>
        <v>2023</v>
      </c>
      <c r="C18" s="53">
        <f>+'Ark1'!J876</f>
        <v>143</v>
      </c>
      <c r="D18" s="65" t="str">
        <f>VLOOKUP(C18,RNR!$A$1:$B$25,2)</f>
        <v>Nordfjord</v>
      </c>
      <c r="E18" s="53">
        <f>+IF(G18=0,"",'Ark1'!Q876)</f>
        <v>20</v>
      </c>
      <c r="F18" s="53">
        <f t="shared" si="8"/>
        <v>13</v>
      </c>
      <c r="G18" s="142">
        <f>+'Ark1'!R876</f>
        <v>283</v>
      </c>
      <c r="H18" s="75">
        <f t="shared" si="0"/>
        <v>137.47</v>
      </c>
      <c r="I18" s="178">
        <f>+IF(G18=0,"",'Ark1'!AG876)</f>
        <v>3.1428015366206408</v>
      </c>
      <c r="J18" s="157">
        <f t="shared" si="1"/>
        <v>1.4904892088376365</v>
      </c>
      <c r="K18" s="178">
        <f>+'Ark1'!AH876</f>
        <v>0</v>
      </c>
      <c r="L18" s="97"/>
      <c r="M18" s="376">
        <f>+'Ark1'!AI876</f>
        <v>0</v>
      </c>
      <c r="N18" s="177"/>
      <c r="O18" s="313">
        <f>+'Ark1'!AJ876</f>
        <v>0</v>
      </c>
      <c r="P18" s="313">
        <f>+'Ark1'!AK876</f>
        <v>0</v>
      </c>
      <c r="Q18" s="177"/>
      <c r="R18" s="350">
        <f>+IF(G18=0,"",'Ark1'!S876)</f>
        <v>5.4452296819787991</v>
      </c>
      <c r="S18" s="55">
        <f t="shared" si="2"/>
        <v>0.16755497573266442</v>
      </c>
      <c r="T18" s="55">
        <f>+IF(G18=0,"",'Ark1'!T876)</f>
        <v>5.6678445229681982</v>
      </c>
      <c r="U18" s="55">
        <f t="shared" si="3"/>
        <v>0.67231095600605872</v>
      </c>
      <c r="V18" s="157">
        <f>+IF(G18=0,"",'Ark1'!U876)</f>
        <v>21.169611307420485</v>
      </c>
      <c r="W18" s="157">
        <f t="shared" si="4"/>
        <v>-0.11534712039507156</v>
      </c>
      <c r="X18" s="75">
        <f>+IF(G18=0,"",'Ark1'!V876)</f>
        <v>4.946996466431095</v>
      </c>
      <c r="Y18" s="75">
        <f>+IF(G18=0,"",'Ark1'!W876)</f>
        <v>0.70671378091872794</v>
      </c>
      <c r="Z18" s="74"/>
      <c r="AA18" s="75">
        <f>+IF(G18=0,"",'Ark1'!X876)</f>
        <v>87.985865724381611</v>
      </c>
      <c r="AB18" s="75">
        <f>+IF(G18=0,"",'Ark1'!Y876)</f>
        <v>29.328621908127207</v>
      </c>
      <c r="AC18" s="75">
        <f>+IF(G18=0,"",'Ark1'!Z876)</f>
        <v>4.9364865895613086</v>
      </c>
      <c r="AD18" s="74"/>
      <c r="AE18" s="75">
        <f>+IF(G18=0,"",'Ark1'!Z876)</f>
        <v>4.9364865895613086</v>
      </c>
      <c r="AF18" s="75">
        <f>+IF(G18=0,"",'Ark1'!AA876)</f>
        <v>1.5499926593587421</v>
      </c>
      <c r="AG18" s="75">
        <f>+IF(G18=0,"",'Ark1'!AB876)</f>
        <v>1.5441413101529542</v>
      </c>
      <c r="AH18" s="52"/>
      <c r="AI18" s="55">
        <f t="shared" si="5"/>
        <v>3.8877352368591804</v>
      </c>
      <c r="AJ18" s="75">
        <f t="shared" si="6"/>
        <v>14.15</v>
      </c>
      <c r="AK18" s="47"/>
      <c r="AL18" s="4"/>
      <c r="AM18" s="58"/>
      <c r="AN18" s="58"/>
      <c r="AO18" s="1"/>
      <c r="AP18" s="5"/>
      <c r="AR18" s="1"/>
      <c r="AS18" s="1"/>
      <c r="AT18" s="11"/>
      <c r="AU18" s="11"/>
      <c r="AV18" s="11"/>
    </row>
    <row r="19" spans="1:48" ht="15.6">
      <c r="A19" s="162">
        <f t="shared" si="7"/>
        <v>10</v>
      </c>
      <c r="B19" s="53">
        <f>+'Ark1'!C877</f>
        <v>2023</v>
      </c>
      <c r="C19" s="53">
        <f>+'Ark1'!J877</f>
        <v>147</v>
      </c>
      <c r="D19" s="65" t="str">
        <f>VLOOKUP(C19,RNR!$A$1:$B$25,2)</f>
        <v>Midt-Norge</v>
      </c>
      <c r="E19" s="53">
        <f>+IF(G19=0,"",'Ark1'!Q877)</f>
        <v>6</v>
      </c>
      <c r="F19" s="53">
        <f t="shared" si="8"/>
        <v>-51</v>
      </c>
      <c r="G19" s="142">
        <f>+'Ark1'!R877</f>
        <v>76</v>
      </c>
      <c r="H19" s="75">
        <f t="shared" si="0"/>
        <v>36</v>
      </c>
      <c r="I19" s="178">
        <f>+IF(G19=0,"",'Ark1'!AG877)</f>
        <v>0.70735329527278812</v>
      </c>
      <c r="J19" s="157">
        <f t="shared" si="1"/>
        <v>0.32804050592410061</v>
      </c>
      <c r="K19" s="178">
        <f>+'Ark1'!AH877</f>
        <v>0</v>
      </c>
      <c r="L19" s="97"/>
      <c r="M19" s="376">
        <f>+'Ark1'!AI877</f>
        <v>0</v>
      </c>
      <c r="N19" s="177"/>
      <c r="O19" s="313">
        <f>+'Ark1'!AJ877</f>
        <v>0</v>
      </c>
      <c r="P19" s="313">
        <f>+'Ark1'!AK877</f>
        <v>0</v>
      </c>
      <c r="Q19" s="177"/>
      <c r="R19" s="350">
        <f>+IF(G19=0,"",'Ark1'!S877)</f>
        <v>5.5526315789473681</v>
      </c>
      <c r="S19" s="55">
        <f t="shared" si="2"/>
        <v>-1.272368421052632</v>
      </c>
      <c r="T19" s="55">
        <f>+IF(G19=0,"",'Ark1'!T877)</f>
        <v>6.1447368421052628</v>
      </c>
      <c r="U19" s="55">
        <f t="shared" si="3"/>
        <v>-0.50526315789473752</v>
      </c>
      <c r="V19" s="157">
        <f>+IF(G19=0,"",'Ark1'!U877)</f>
        <v>17.742105263157899</v>
      </c>
      <c r="W19" s="157">
        <f t="shared" si="4"/>
        <v>-3.5394736842100372E-2</v>
      </c>
      <c r="X19" s="75">
        <f>+IF(G19=0,"",'Ark1'!V877)</f>
        <v>1.3157894736842111</v>
      </c>
      <c r="Y19" s="75">
        <f>+IF(G19=0,"",'Ark1'!W877)</f>
        <v>9.2105263157894726</v>
      </c>
      <c r="Z19" s="74"/>
      <c r="AA19" s="75">
        <f>+IF(G19=0,"",'Ark1'!X877)</f>
        <v>55.263157894736842</v>
      </c>
      <c r="AB19" s="75">
        <f>+IF(G19=0,"",'Ark1'!Y877)</f>
        <v>17.10526315789474</v>
      </c>
      <c r="AC19" s="75">
        <f>+IF(G19=0,"",'Ark1'!Z877)</f>
        <v>5.5958693214373607</v>
      </c>
      <c r="AD19" s="74"/>
      <c r="AE19" s="75">
        <f>+IF(G19=0,"",'Ark1'!Z877)</f>
        <v>5.5958693214373607</v>
      </c>
      <c r="AF19" s="75">
        <f>+IF(G19=0,"",'Ark1'!AA877)</f>
        <v>2.2733857016521544</v>
      </c>
      <c r="AG19" s="75">
        <f>+IF(G19=0,"",'Ark1'!AB877)</f>
        <v>2.4317199207254911</v>
      </c>
      <c r="AH19" s="52"/>
      <c r="AI19" s="55">
        <f t="shared" si="5"/>
        <v>3.1952606635071099</v>
      </c>
      <c r="AJ19" s="75">
        <f t="shared" si="6"/>
        <v>12.666666666666666</v>
      </c>
      <c r="AK19" s="47"/>
      <c r="AL19" s="4"/>
      <c r="AM19" s="58"/>
      <c r="AN19" s="58"/>
      <c r="AO19" s="1"/>
      <c r="AP19" s="5"/>
      <c r="AR19" s="1"/>
      <c r="AS19" s="1"/>
      <c r="AT19" s="11"/>
      <c r="AU19" s="11"/>
      <c r="AV19" s="11"/>
    </row>
    <row r="20" spans="1:48" ht="15.6">
      <c r="A20" s="162">
        <f t="shared" si="7"/>
        <v>11</v>
      </c>
      <c r="B20" s="53">
        <f>+'Ark1'!C878</f>
        <v>2023</v>
      </c>
      <c r="C20" s="53">
        <f>+'Ark1'!J878</f>
        <v>155</v>
      </c>
      <c r="D20" s="65" t="str">
        <f>VLOOKUP(C20,RNR!$A$1:$B$25,2)</f>
        <v>Målselv</v>
      </c>
      <c r="E20" s="53">
        <f>+IF(G20=0,"",'Ark1'!Q878)</f>
        <v>53</v>
      </c>
      <c r="F20" s="53">
        <f t="shared" si="8"/>
        <v>34</v>
      </c>
      <c r="G20" s="142">
        <f>+'Ark1'!R878</f>
        <v>1577</v>
      </c>
      <c r="H20" s="75">
        <f t="shared" si="0"/>
        <v>-7</v>
      </c>
      <c r="I20" s="178">
        <f>+IF(G20=0,"",'Ark1'!AG878)</f>
        <v>17.956302940678107</v>
      </c>
      <c r="J20" s="157">
        <f t="shared" si="1"/>
        <v>-0.22999836809770358</v>
      </c>
      <c r="K20" s="178">
        <f>+'Ark1'!AH878</f>
        <v>0</v>
      </c>
      <c r="L20" s="97"/>
      <c r="M20" s="376">
        <f>+'Ark1'!AI878</f>
        <v>0</v>
      </c>
      <c r="N20" s="177"/>
      <c r="O20" s="313">
        <f>+'Ark1'!AJ878</f>
        <v>0</v>
      </c>
      <c r="P20" s="313">
        <f>+'Ark1'!AK878</f>
        <v>0</v>
      </c>
      <c r="Q20" s="177"/>
      <c r="R20" s="350">
        <f>+IF(G20=0,"",'Ark1'!S878)</f>
        <v>5.0602409638554207</v>
      </c>
      <c r="S20" s="55">
        <f t="shared" si="2"/>
        <v>0.18776621638067326</v>
      </c>
      <c r="T20" s="55">
        <f>+IF(G20=0,"",'Ark1'!T878)</f>
        <v>5.570703868103994</v>
      </c>
      <c r="U20" s="55">
        <f t="shared" si="3"/>
        <v>0.39077962567975266</v>
      </c>
      <c r="V20" s="157">
        <f>+IF(G20=0,"",'Ark1'!U878)</f>
        <v>21.705389980976527</v>
      </c>
      <c r="W20" s="157">
        <f t="shared" si="4"/>
        <v>0.18141902138055599</v>
      </c>
      <c r="X20" s="75">
        <f>+IF(G20=0,"",'Ark1'!V878)</f>
        <v>3.3608116677235258</v>
      </c>
      <c r="Y20" s="75">
        <f>+IF(G20=0,"",'Ark1'!W878)</f>
        <v>3.8046924540266329</v>
      </c>
      <c r="Z20" s="74"/>
      <c r="AA20" s="75">
        <f>+IF(G20=0,"",'Ark1'!X878)</f>
        <v>85.098287888395703</v>
      </c>
      <c r="AB20" s="75">
        <f>+IF(G20=0,"",'Ark1'!Y878)</f>
        <v>36.461636017755239</v>
      </c>
      <c r="AC20" s="75">
        <f>+IF(G20=0,"",'Ark1'!Z878)</f>
        <v>5.6584393111213478</v>
      </c>
      <c r="AD20" s="74"/>
      <c r="AE20" s="75">
        <f>+IF(G20=0,"",'Ark1'!Z878)</f>
        <v>5.6584393111213478</v>
      </c>
      <c r="AF20" s="75">
        <f>+IF(G20=0,"",'Ark1'!AA878)</f>
        <v>1.455594483436794</v>
      </c>
      <c r="AG20" s="75">
        <f>+IF(G20=0,"",'Ark1'!AB878)</f>
        <v>2.1671389282291753</v>
      </c>
      <c r="AH20" s="52"/>
      <c r="AI20" s="55">
        <f t="shared" si="5"/>
        <v>4.2893984962406</v>
      </c>
      <c r="AJ20" s="75">
        <f t="shared" si="6"/>
        <v>29.754716981132077</v>
      </c>
      <c r="AK20" s="47"/>
      <c r="AL20" s="4"/>
      <c r="AM20" s="58"/>
      <c r="AN20" s="58"/>
      <c r="AO20" s="1"/>
      <c r="AP20" s="5"/>
      <c r="AR20" s="1"/>
      <c r="AS20" s="1"/>
      <c r="AT20" s="11"/>
      <c r="AU20" s="11"/>
      <c r="AV20" s="11"/>
    </row>
    <row r="21" spans="1:48" ht="15.6">
      <c r="A21" s="162">
        <f t="shared" si="7"/>
        <v>12</v>
      </c>
      <c r="B21" s="53">
        <f>+'Ark1'!C879</f>
        <v>2023</v>
      </c>
      <c r="C21" s="53">
        <f>+'Ark1'!J879</f>
        <v>160</v>
      </c>
      <c r="D21" s="65" t="str">
        <f>VLOOKUP(C21,RNR!$A$1:$B$25,2)</f>
        <v>Oslo</v>
      </c>
      <c r="E21" s="53">
        <f>+IF(G21=0,"",'Ark1'!Q879)</f>
        <v>25</v>
      </c>
      <c r="F21" s="53" t="str">
        <f t="shared" si="8"/>
        <v/>
      </c>
      <c r="G21" s="142">
        <f>+'Ark1'!R879</f>
        <v>278</v>
      </c>
      <c r="H21" s="75">
        <f t="shared" si="0"/>
        <v>110</v>
      </c>
      <c r="I21" s="178">
        <f>+IF(G21=0,"",'Ark1'!AG879)</f>
        <v>2.7865019533002049</v>
      </c>
      <c r="J21" s="157">
        <f t="shared" si="1"/>
        <v>1.131202490627097</v>
      </c>
      <c r="K21" s="178">
        <f>+'Ark1'!AH879</f>
        <v>19.064748201438849</v>
      </c>
      <c r="L21" s="97"/>
      <c r="M21" s="376">
        <f>+'Ark1'!AI879</f>
        <v>262</v>
      </c>
      <c r="N21" s="177"/>
      <c r="O21" s="313">
        <f>+'Ark1'!AJ879</f>
        <v>104.54007633587781</v>
      </c>
      <c r="P21" s="313">
        <f>+'Ark1'!AK879</f>
        <v>16.157039016207246</v>
      </c>
      <c r="Q21" s="177"/>
      <c r="R21" s="350">
        <f>+IF(G21=0,"",'Ark1'!S879)</f>
        <v>5.8741007194244608</v>
      </c>
      <c r="S21" s="55">
        <f t="shared" si="2"/>
        <v>0.30267214799589137</v>
      </c>
      <c r="T21" s="55">
        <f>+IF(G21=0,"",'Ark1'!T879)</f>
        <v>5.8489208633093517</v>
      </c>
      <c r="U21" s="55">
        <f t="shared" si="3"/>
        <v>-0.31179342240493302</v>
      </c>
      <c r="V21" s="157">
        <f>+IF(G21=0,"",'Ark1'!U879)</f>
        <v>19.107194244604322</v>
      </c>
      <c r="W21" s="157">
        <f t="shared" si="4"/>
        <v>0.63576567317575794</v>
      </c>
      <c r="X21" s="75">
        <f>+IF(G21=0,"",'Ark1'!V879)</f>
        <v>0.71942446043165453</v>
      </c>
      <c r="Y21" s="75">
        <f>+IF(G21=0,"",'Ark1'!W879)</f>
        <v>15.107913669064748</v>
      </c>
      <c r="Z21" s="74"/>
      <c r="AA21" s="75">
        <f>+IF(G21=0,"",'Ark1'!X879)</f>
        <v>50.359712230215827</v>
      </c>
      <c r="AB21" s="75">
        <f>+IF(G21=0,"",'Ark1'!Y879)</f>
        <v>23.741007194244599</v>
      </c>
      <c r="AC21" s="75">
        <f>+IF(G21=0,"",'Ark1'!Z879)</f>
        <v>9.2034685382702737</v>
      </c>
      <c r="AD21" s="74"/>
      <c r="AE21" s="75">
        <f>+IF(G21=0,"",'Ark1'!Z879)</f>
        <v>9.2034685382702737</v>
      </c>
      <c r="AF21" s="75">
        <f>+IF(G21=0,"",'Ark1'!AA879)</f>
        <v>1.6518939698713473</v>
      </c>
      <c r="AG21" s="75">
        <f>+IF(G21=0,"",'Ark1'!AB879)</f>
        <v>2.3225936539797858</v>
      </c>
      <c r="AH21" s="52"/>
      <c r="AI21" s="55">
        <f t="shared" si="5"/>
        <v>3.2527862829148813</v>
      </c>
      <c r="AJ21" s="75">
        <f t="shared" si="6"/>
        <v>11.12</v>
      </c>
      <c r="AK21" s="47"/>
      <c r="AL21" s="4"/>
      <c r="AM21" s="58"/>
      <c r="AN21" s="58"/>
      <c r="AO21" s="1"/>
      <c r="AP21" s="5"/>
      <c r="AR21" s="1"/>
      <c r="AS21" s="1"/>
      <c r="AT21" s="11"/>
      <c r="AU21" s="11"/>
      <c r="AV21" s="11"/>
    </row>
    <row r="22" spans="1:48" ht="15.6">
      <c r="A22" s="162">
        <f t="shared" si="7"/>
        <v>13</v>
      </c>
      <c r="B22" s="53">
        <f>+'Ark1'!C880</f>
        <v>2023</v>
      </c>
      <c r="C22" s="53">
        <f>+'Ark1'!J880</f>
        <v>171</v>
      </c>
      <c r="D22" s="65" t="str">
        <f>VLOOKUP(C22,RNR!$A$1:$B$25,2)</f>
        <v>Prima</v>
      </c>
      <c r="E22" s="53">
        <f>+IF(G22=0,"",'Ark1'!Q880)</f>
        <v>1</v>
      </c>
      <c r="F22" s="53">
        <f t="shared" si="8"/>
        <v>-26</v>
      </c>
      <c r="G22" s="142">
        <f>+'Ark1'!R880</f>
        <v>2</v>
      </c>
      <c r="H22" s="75">
        <f t="shared" si="0"/>
        <v>2</v>
      </c>
      <c r="I22" s="178">
        <f>+IF(G22=0,"",'Ark1'!AG880)</f>
        <v>1.7258916801004692E-2</v>
      </c>
      <c r="J22" s="157" t="str">
        <f t="shared" si="1"/>
        <v/>
      </c>
      <c r="K22" s="178">
        <f>+'Ark1'!AH880</f>
        <v>0</v>
      </c>
      <c r="L22" s="97"/>
      <c r="M22" s="376">
        <f>+'Ark1'!AI880</f>
        <v>0</v>
      </c>
      <c r="N22" s="177"/>
      <c r="O22" s="313">
        <f>+'Ark1'!AJ880</f>
        <v>0</v>
      </c>
      <c r="P22" s="313">
        <f>+'Ark1'!AK880</f>
        <v>0</v>
      </c>
      <c r="Q22" s="177"/>
      <c r="R22" s="350">
        <f>+IF(G22=0,"",'Ark1'!S880)</f>
        <v>4.5</v>
      </c>
      <c r="S22" s="55">
        <f t="shared" si="2"/>
        <v>4.5</v>
      </c>
      <c r="T22" s="55">
        <f>+IF(G22=0,"",'Ark1'!T880)</f>
        <v>4</v>
      </c>
      <c r="U22" s="55">
        <f t="shared" si="3"/>
        <v>4</v>
      </c>
      <c r="V22" s="157">
        <f>+IF(G22=0,"",'Ark1'!U880)</f>
        <v>16.45</v>
      </c>
      <c r="W22" s="157">
        <f t="shared" si="4"/>
        <v>16.45</v>
      </c>
      <c r="X22" s="75">
        <f>+IF(G22=0,"",'Ark1'!V880)</f>
        <v>0</v>
      </c>
      <c r="Y22" s="75">
        <f>+IF(G22=0,"",'Ark1'!W880)</f>
        <v>0</v>
      </c>
      <c r="Z22" s="74"/>
      <c r="AA22" s="75">
        <f>+IF(G22=0,"",'Ark1'!X880)</f>
        <v>50</v>
      </c>
      <c r="AB22" s="75">
        <f>+IF(G22=0,"",'Ark1'!Y880)</f>
        <v>0</v>
      </c>
      <c r="AC22" s="75">
        <f>+IF(G22=0,"",'Ark1'!Z880)</f>
        <v>2.8500000000000112</v>
      </c>
      <c r="AD22" s="74"/>
      <c r="AE22" s="75">
        <f>+IF(G22=0,"",'Ark1'!Z880)</f>
        <v>2.8500000000000112</v>
      </c>
      <c r="AF22" s="75">
        <f>+IF(G22=0,"",'Ark1'!AA880)</f>
        <v>0.5</v>
      </c>
      <c r="AG22" s="75">
        <f>+IF(G22=0,"",'Ark1'!AB880)</f>
        <v>1</v>
      </c>
      <c r="AH22" s="52"/>
      <c r="AI22" s="55">
        <f t="shared" si="5"/>
        <v>3.6555555555555554</v>
      </c>
      <c r="AJ22" s="75">
        <f t="shared" si="6"/>
        <v>2</v>
      </c>
      <c r="AK22" s="47"/>
      <c r="AL22" s="4"/>
      <c r="AM22" s="58"/>
      <c r="AN22" s="58"/>
      <c r="AO22" s="1"/>
      <c r="AP22" s="5"/>
      <c r="AR22" s="1"/>
      <c r="AS22" s="1"/>
      <c r="AT22" s="11"/>
      <c r="AU22" s="11"/>
      <c r="AV22" s="11"/>
    </row>
    <row r="23" spans="1:48" ht="15.6">
      <c r="A23" s="162">
        <f t="shared" si="7"/>
        <v>14</v>
      </c>
      <c r="B23" s="53">
        <f>+'Ark1'!C881</f>
        <v>2023</v>
      </c>
      <c r="C23" s="53">
        <f>+'Ark1'!J881</f>
        <v>175</v>
      </c>
      <c r="D23" s="65" t="str">
        <f>VLOOKUP(C23,RNR!$A$1:$B$25,2)</f>
        <v>Ole Ringdal</v>
      </c>
      <c r="E23" s="53">
        <f>+IF(G23=0,"",'Ark1'!Q881)</f>
        <v>19</v>
      </c>
      <c r="F23" s="53">
        <f t="shared" si="8"/>
        <v>-7</v>
      </c>
      <c r="G23" s="142">
        <f>+'Ark1'!R881</f>
        <v>519</v>
      </c>
      <c r="H23" s="75">
        <f t="shared" si="0"/>
        <v>16</v>
      </c>
      <c r="I23" s="178">
        <f>+IF(G23=0,"",'Ark1'!AG881)</f>
        <v>5.9104183529957401</v>
      </c>
      <c r="J23" s="157">
        <f t="shared" si="1"/>
        <v>0.22408703951678177</v>
      </c>
      <c r="K23" s="178">
        <f>+'Ark1'!AH881</f>
        <v>0</v>
      </c>
      <c r="L23" s="97"/>
      <c r="M23" s="376">
        <f>+'Ark1'!AI881</f>
        <v>0</v>
      </c>
      <c r="N23" s="177"/>
      <c r="O23" s="313">
        <f>+'Ark1'!AJ881</f>
        <v>0</v>
      </c>
      <c r="P23" s="313">
        <f>+'Ark1'!AK881</f>
        <v>0</v>
      </c>
      <c r="Q23" s="177"/>
      <c r="R23" s="350">
        <f>+IF(G23=0,"",'Ark1'!S881)</f>
        <v>4.6878612716763008</v>
      </c>
      <c r="S23" s="55">
        <f t="shared" si="2"/>
        <v>0.46519725577172899</v>
      </c>
      <c r="T23" s="55">
        <f>+IF(G23=0,"",'Ark1'!T881)</f>
        <v>5.5067437379576116</v>
      </c>
      <c r="U23" s="55">
        <f t="shared" si="3"/>
        <v>0.31588886718226394</v>
      </c>
      <c r="V23" s="157">
        <f>+IF(G23=0,"",'Ark1'!U881)</f>
        <v>21.708670520231223</v>
      </c>
      <c r="W23" s="157">
        <f t="shared" si="4"/>
        <v>0.51542996357115101</v>
      </c>
      <c r="X23" s="75">
        <f>+IF(G23=0,"",'Ark1'!V881)</f>
        <v>2.5048169556840079</v>
      </c>
      <c r="Y23" s="75">
        <f>+IF(G23=0,"",'Ark1'!W881)</f>
        <v>2.1194605009633913</v>
      </c>
      <c r="Z23" s="74"/>
      <c r="AA23" s="75">
        <f>+IF(G23=0,"",'Ark1'!X881)</f>
        <v>85.741811175337205</v>
      </c>
      <c r="AB23" s="75">
        <f>+IF(G23=0,"",'Ark1'!Y881)</f>
        <v>34.296724470134883</v>
      </c>
      <c r="AC23" s="75">
        <f>+IF(G23=0,"",'Ark1'!Z881)</f>
        <v>6.8585756317793649</v>
      </c>
      <c r="AD23" s="74"/>
      <c r="AE23" s="75">
        <f>+IF(G23=0,"",'Ark1'!Z881)</f>
        <v>6.8585756317793649</v>
      </c>
      <c r="AF23" s="75">
        <f>+IF(G23=0,"",'Ark1'!AA881)</f>
        <v>1.5074851942265473</v>
      </c>
      <c r="AG23" s="75">
        <f>+IF(G23=0,"",'Ark1'!AB881)</f>
        <v>2.1849575054033434</v>
      </c>
      <c r="AH23" s="52"/>
      <c r="AI23" s="55">
        <f t="shared" si="5"/>
        <v>4.6308261405672031</v>
      </c>
      <c r="AJ23" s="75">
        <f t="shared" si="6"/>
        <v>27.315789473684209</v>
      </c>
      <c r="AK23" s="47"/>
      <c r="AL23" s="4"/>
      <c r="AM23" s="58"/>
      <c r="AN23" s="58"/>
      <c r="AO23" s="1"/>
      <c r="AP23" s="5"/>
      <c r="AR23" s="13"/>
      <c r="AS23" s="13"/>
      <c r="AT23" s="11"/>
      <c r="AU23" s="11"/>
      <c r="AV23" s="11"/>
    </row>
    <row r="24" spans="1:48" ht="16.5" customHeight="1">
      <c r="A24" s="162">
        <f t="shared" si="7"/>
        <v>15</v>
      </c>
      <c r="B24" s="53">
        <f>+'Ark1'!C882</f>
        <v>2023</v>
      </c>
      <c r="C24" s="53">
        <f>+'Ark1'!J882</f>
        <v>177</v>
      </c>
      <c r="D24" s="65" t="str">
        <f>VLOOKUP(C24,RNR!$A$1:$B$25,2)</f>
        <v>Slakthuset</v>
      </c>
      <c r="E24" s="53">
        <f>+IF(G24=0,"",'Ark1'!Q882)</f>
        <v>34</v>
      </c>
      <c r="F24" s="53">
        <f t="shared" si="8"/>
        <v>21</v>
      </c>
      <c r="G24" s="142">
        <f>+'Ark1'!R882</f>
        <v>192</v>
      </c>
      <c r="H24" s="75">
        <f t="shared" si="0"/>
        <v>49</v>
      </c>
      <c r="I24" s="178">
        <f>+IF(G24=0,"",'Ark1'!AG882)</f>
        <v>2.1036993360300622</v>
      </c>
      <c r="J24" s="157">
        <f t="shared" si="1"/>
        <v>0.48360539170460348</v>
      </c>
      <c r="K24" s="178">
        <f>+'Ark1'!AH882</f>
        <v>1.5625</v>
      </c>
      <c r="L24" s="97"/>
      <c r="M24" s="376">
        <f>+'Ark1'!AI882</f>
        <v>0</v>
      </c>
      <c r="N24" s="177"/>
      <c r="O24" s="313">
        <f>+'Ark1'!AJ882</f>
        <v>0</v>
      </c>
      <c r="P24" s="313">
        <f>+'Ark1'!AK882</f>
        <v>0</v>
      </c>
      <c r="Q24" s="177"/>
      <c r="R24" s="350">
        <f>+IF(G24=0,"",'Ark1'!S882)</f>
        <v>5.2135416666666679</v>
      </c>
      <c r="S24" s="55">
        <f t="shared" si="2"/>
        <v>-0.227017773892773</v>
      </c>
      <c r="T24" s="55">
        <f>+IF(G24=0,"",'Ark1'!T882)</f>
        <v>5.3645833333333321</v>
      </c>
      <c r="U24" s="55">
        <f t="shared" si="3"/>
        <v>0.40654137529137291</v>
      </c>
      <c r="V24" s="157">
        <f>+IF(G24=0,"",'Ark1'!U882)</f>
        <v>20.886458333333341</v>
      </c>
      <c r="W24" s="157">
        <f t="shared" si="4"/>
        <v>-0.35270250582749441</v>
      </c>
      <c r="X24" s="75">
        <f>+IF(G24=0,"",'Ark1'!V882)</f>
        <v>6.7708333333333313</v>
      </c>
      <c r="Y24" s="75">
        <f>+IF(G24=0,"",'Ark1'!W882)</f>
        <v>0.52083333333333348</v>
      </c>
      <c r="Z24" s="74"/>
      <c r="AA24" s="75">
        <f>+IF(G24=0,"",'Ark1'!X882)</f>
        <v>79.6875</v>
      </c>
      <c r="AB24" s="75">
        <f>+IF(G24=0,"",'Ark1'!Y882)</f>
        <v>31.770833333333325</v>
      </c>
      <c r="AC24" s="75">
        <f>+IF(G24=0,"",'Ark1'!Z882)</f>
        <v>5.7294945928878036</v>
      </c>
      <c r="AD24" s="74"/>
      <c r="AE24" s="75">
        <f>+IF(G24=0,"",'Ark1'!Z882)</f>
        <v>5.7294945928878036</v>
      </c>
      <c r="AF24" s="75">
        <f>+IF(G24=0,"",'Ark1'!AA882)</f>
        <v>1.1775787121309069</v>
      </c>
      <c r="AG24" s="75">
        <f>+IF(G24=0,"",'Ark1'!AB882)</f>
        <v>1.5351424449831652</v>
      </c>
      <c r="AH24" s="52"/>
      <c r="AI24" s="55">
        <f t="shared" si="5"/>
        <v>4.0061938061938065</v>
      </c>
      <c r="AJ24" s="75">
        <f t="shared" si="6"/>
        <v>5.6470588235294121</v>
      </c>
      <c r="AK24" s="47"/>
      <c r="AL24" s="4"/>
      <c r="AM24" s="58"/>
      <c r="AN24" s="58"/>
      <c r="AO24" s="1"/>
      <c r="AP24" s="5"/>
      <c r="AR24" s="13"/>
      <c r="AS24" s="13"/>
      <c r="AT24" s="11"/>
      <c r="AU24" s="11"/>
      <c r="AV24" s="11"/>
    </row>
    <row r="25" spans="1:48" ht="16.5" customHeight="1">
      <c r="A25" s="162">
        <f t="shared" si="7"/>
        <v>16</v>
      </c>
      <c r="B25" s="53">
        <f>+'Ark1'!C883</f>
        <v>2023</v>
      </c>
      <c r="C25" s="53">
        <f>+'Ark1'!J883</f>
        <v>178</v>
      </c>
      <c r="D25" s="65" t="str">
        <f>VLOOKUP(C25,RNR!$A$1:$B$25,2)</f>
        <v>Røros</v>
      </c>
      <c r="E25" s="53">
        <f>+IF(G25=0,"",'Ark1'!Q883)</f>
        <v>14</v>
      </c>
      <c r="F25" s="53">
        <f t="shared" si="8"/>
        <v>-3</v>
      </c>
      <c r="G25" s="142">
        <f>+'Ark1'!R883</f>
        <v>200</v>
      </c>
      <c r="H25" s="75">
        <f t="shared" si="0"/>
        <v>-30</v>
      </c>
      <c r="I25" s="178">
        <f>+IF(G25=0,"",'Ark1'!AG883)</f>
        <v>2.0333522009840204</v>
      </c>
      <c r="J25" s="157">
        <f t="shared" si="1"/>
        <v>-0.36088975512845956</v>
      </c>
      <c r="K25" s="178">
        <f>+'Ark1'!AH883</f>
        <v>9.5</v>
      </c>
      <c r="L25" s="97"/>
      <c r="M25" s="376">
        <f>+'Ark1'!AI883</f>
        <v>0</v>
      </c>
      <c r="N25" s="177"/>
      <c r="O25" s="313">
        <f>+'Ark1'!AJ883</f>
        <v>0</v>
      </c>
      <c r="P25" s="313">
        <f>+'Ark1'!AK883</f>
        <v>0</v>
      </c>
      <c r="Q25" s="177"/>
      <c r="R25" s="350">
        <f>+IF(G25=0,"",'Ark1'!S883)</f>
        <v>5.7649999999999997</v>
      </c>
      <c r="S25" s="55">
        <f t="shared" si="2"/>
        <v>0.5215217391304332</v>
      </c>
      <c r="T25" s="55">
        <f>+IF(G25=0,"",'Ark1'!T883)</f>
        <v>4.7599999999999989</v>
      </c>
      <c r="U25" s="55">
        <f t="shared" si="3"/>
        <v>-0.435652173913045</v>
      </c>
      <c r="V25" s="157">
        <f>+IF(G25=0,"",'Ark1'!U883)</f>
        <v>19.380499999999994</v>
      </c>
      <c r="W25" s="157">
        <f t="shared" si="4"/>
        <v>-0.13471739130435267</v>
      </c>
      <c r="X25" s="75">
        <f>+IF(G25=0,"",'Ark1'!V883)</f>
        <v>5</v>
      </c>
      <c r="Y25" s="75">
        <f>+IF(G25=0,"",'Ark1'!W883)</f>
        <v>1</v>
      </c>
      <c r="Z25" s="74"/>
      <c r="AA25" s="75">
        <f>+IF(G25=0,"",'Ark1'!X883)</f>
        <v>69</v>
      </c>
      <c r="AB25" s="75">
        <f>+IF(G25=0,"",'Ark1'!Y883)</f>
        <v>19.5</v>
      </c>
      <c r="AC25" s="75">
        <f>+IF(G25=0,"",'Ark1'!Z883)</f>
        <v>5.0361661757730225</v>
      </c>
      <c r="AD25" s="74"/>
      <c r="AE25" s="75">
        <f>+IF(G25=0,"",'Ark1'!Z883)</f>
        <v>5.0361661757730225</v>
      </c>
      <c r="AF25" s="75">
        <f>+IF(G25=0,"",'Ark1'!AA883)</f>
        <v>1.8867366005884341</v>
      </c>
      <c r="AG25" s="75">
        <f>+IF(G25=0,"",'Ark1'!AB883)</f>
        <v>1.9980990966416063</v>
      </c>
      <c r="AH25" s="52"/>
      <c r="AI25" s="55">
        <f t="shared" si="5"/>
        <v>3.3617519514310485</v>
      </c>
      <c r="AJ25" s="75">
        <f t="shared" si="6"/>
        <v>14.285714285714286</v>
      </c>
      <c r="AK25" s="47"/>
      <c r="AL25" s="4"/>
      <c r="AM25" s="58"/>
      <c r="AN25" s="58"/>
      <c r="AO25" s="1"/>
      <c r="AP25" s="5"/>
      <c r="AR25" s="13"/>
      <c r="AS25" s="13"/>
      <c r="AT25" s="11"/>
      <c r="AU25" s="11"/>
      <c r="AV25" s="11"/>
    </row>
    <row r="26" spans="1:48" ht="15.6">
      <c r="A26" s="162">
        <f t="shared" si="7"/>
        <v>17</v>
      </c>
      <c r="B26" s="53">
        <f>+'Ark1'!C884</f>
        <v>2023</v>
      </c>
      <c r="C26" s="53">
        <f>+'Ark1'!J884</f>
        <v>181</v>
      </c>
      <c r="D26" s="65" t="str">
        <f>VLOOKUP(C26,RNR!$A$1:$B$25,2)</f>
        <v>Horns</v>
      </c>
      <c r="E26" s="53">
        <f>+IF(G26=0,"",'Ark1'!Q884)</f>
        <v>19</v>
      </c>
      <c r="F26" s="53">
        <f t="shared" si="8"/>
        <v>18</v>
      </c>
      <c r="G26" s="142">
        <f>+'Ark1'!R884</f>
        <v>384</v>
      </c>
      <c r="H26" s="75">
        <f t="shared" si="0"/>
        <v>54</v>
      </c>
      <c r="I26" s="178">
        <f>+IF(G26=0,"",'Ark1'!AG884)</f>
        <v>4.1528940685457059</v>
      </c>
      <c r="J26" s="157">
        <f t="shared" si="1"/>
        <v>0.43609813983987067</v>
      </c>
      <c r="K26" s="178">
        <f>+'Ark1'!AH884</f>
        <v>0</v>
      </c>
      <c r="L26" s="97"/>
      <c r="M26" s="376">
        <f>+'Ark1'!AI884</f>
        <v>0</v>
      </c>
      <c r="N26" s="177"/>
      <c r="O26" s="313">
        <f>+'Ark1'!AJ884</f>
        <v>0</v>
      </c>
      <c r="P26" s="313">
        <f>+'Ark1'!AK884</f>
        <v>0</v>
      </c>
      <c r="Q26" s="177"/>
      <c r="R26" s="350">
        <f>+IF(G26=0,"",'Ark1'!S884)</f>
        <v>5.6588541666666679</v>
      </c>
      <c r="S26" s="55">
        <f t="shared" si="2"/>
        <v>-0.35326704545454302</v>
      </c>
      <c r="T26" s="55">
        <f>+IF(G26=0,"",'Ark1'!T884)</f>
        <v>5.8203125</v>
      </c>
      <c r="U26" s="55">
        <f t="shared" si="3"/>
        <v>-5.2414772727273018E-2</v>
      </c>
      <c r="V26" s="157">
        <f>+IF(G26=0,"",'Ark1'!U884)</f>
        <v>20.615885416666671</v>
      </c>
      <c r="W26" s="157">
        <f t="shared" si="4"/>
        <v>-0.49896306818180847</v>
      </c>
      <c r="X26" s="75">
        <f>+IF(G26=0,"",'Ark1'!V884)</f>
        <v>3.6458333333333344</v>
      </c>
      <c r="Y26" s="75">
        <f>+IF(G26=0,"",'Ark1'!W884)</f>
        <v>2.34375</v>
      </c>
      <c r="Z26" s="74"/>
      <c r="AA26" s="75">
        <f>+IF(G26=0,"",'Ark1'!X884)</f>
        <v>82.291666666666686</v>
      </c>
      <c r="AB26" s="75">
        <f>+IF(G26=0,"",'Ark1'!Y884)</f>
        <v>26.302083333333325</v>
      </c>
      <c r="AC26" s="75">
        <f>+IF(G26=0,"",'Ark1'!Z884)</f>
        <v>5.3589618035465216</v>
      </c>
      <c r="AD26" s="74"/>
      <c r="AE26" s="75">
        <f>+IF(G26=0,"",'Ark1'!Z884)</f>
        <v>5.3589618035465216</v>
      </c>
      <c r="AF26" s="75">
        <f>+IF(G26=0,"",'Ark1'!AA884)</f>
        <v>1.3053474711352921</v>
      </c>
      <c r="AG26" s="75">
        <f>+IF(G26=0,"",'Ark1'!AB884)</f>
        <v>1.889252471837406</v>
      </c>
      <c r="AH26" s="52"/>
      <c r="AI26" s="55">
        <f t="shared" si="5"/>
        <v>3.6431201104463877</v>
      </c>
      <c r="AJ26" s="75">
        <f t="shared" si="6"/>
        <v>20.210526315789473</v>
      </c>
      <c r="AK26" s="47"/>
      <c r="AL26" s="2"/>
      <c r="AM26" s="58"/>
      <c r="AN26" s="58"/>
      <c r="AO26" s="1"/>
      <c r="AR26" s="13"/>
      <c r="AS26" s="13"/>
      <c r="AT26" s="11"/>
      <c r="AU26" s="11"/>
      <c r="AV26" s="11"/>
    </row>
    <row r="27" spans="1:48" ht="17.25" customHeight="1">
      <c r="A27" s="162">
        <f t="shared" si="7"/>
        <v>18</v>
      </c>
      <c r="B27" s="53">
        <f>+'Ark1'!C885</f>
        <v>2023</v>
      </c>
      <c r="C27" s="53">
        <f>+'Ark1'!J885</f>
        <v>262</v>
      </c>
      <c r="D27" s="65" t="str">
        <f>VLOOKUP(C27,RNR!$A$1:$B$25,2)</f>
        <v>Strilalam</v>
      </c>
      <c r="E27" s="53" t="str">
        <f>+IF(G27=0,"",'Ark1'!Q885)</f>
        <v/>
      </c>
      <c r="F27" s="53" t="str">
        <f t="shared" si="8"/>
        <v/>
      </c>
      <c r="G27" s="142">
        <f>+'Ark1'!R885</f>
        <v>0</v>
      </c>
      <c r="H27" s="75">
        <f t="shared" si="0"/>
        <v>-3</v>
      </c>
      <c r="I27" s="178" t="str">
        <f>+IF(G27=0,"",'Ark1'!AG885)</f>
        <v/>
      </c>
      <c r="J27" s="157" t="str">
        <f t="shared" si="1"/>
        <v/>
      </c>
      <c r="K27" s="178">
        <f>+'Ark1'!AH885</f>
        <v>0</v>
      </c>
      <c r="L27" s="97"/>
      <c r="M27" s="376">
        <f>+'Ark1'!AI885</f>
        <v>0</v>
      </c>
      <c r="N27" s="177"/>
      <c r="O27" s="313">
        <f>+'Ark1'!AJ885</f>
        <v>0</v>
      </c>
      <c r="P27" s="313">
        <f>+'Ark1'!AK885</f>
        <v>0</v>
      </c>
      <c r="Q27" s="177"/>
      <c r="R27" s="350" t="str">
        <f>+IF(G27=0,"",'Ark1'!S885)</f>
        <v/>
      </c>
      <c r="S27" s="55" t="str">
        <f t="shared" si="2"/>
        <v/>
      </c>
      <c r="T27" s="55" t="str">
        <f>+IF(G27=0,"",'Ark1'!T885)</f>
        <v/>
      </c>
      <c r="U27" s="55" t="str">
        <f t="shared" si="3"/>
        <v/>
      </c>
      <c r="V27" s="157" t="str">
        <f>+IF(G27=0,"",'Ark1'!U885)</f>
        <v/>
      </c>
      <c r="W27" s="157" t="str">
        <f t="shared" si="4"/>
        <v/>
      </c>
      <c r="X27" s="75" t="str">
        <f>+IF(G27=0,"",'Ark1'!V885)</f>
        <v/>
      </c>
      <c r="Y27" s="75" t="str">
        <f>+IF(G27=0,"",'Ark1'!W885)</f>
        <v/>
      </c>
      <c r="Z27" s="74"/>
      <c r="AA27" s="75" t="str">
        <f>+IF(G27=0,"",'Ark1'!X885)</f>
        <v/>
      </c>
      <c r="AB27" s="75" t="str">
        <f>+IF(G27=0,"",'Ark1'!Y885)</f>
        <v/>
      </c>
      <c r="AC27" s="75" t="str">
        <f>+IF(G27=0,"",'Ark1'!Z885)</f>
        <v/>
      </c>
      <c r="AD27" s="74"/>
      <c r="AE27" s="75" t="str">
        <f>+IF(G27=0,"",'Ark1'!Z885)</f>
        <v/>
      </c>
      <c r="AF27" s="75" t="str">
        <f>+IF(G27=0,"",'Ark1'!AA885)</f>
        <v/>
      </c>
      <c r="AG27" s="75" t="str">
        <f>+IF(G27=0,"",'Ark1'!AB885)</f>
        <v/>
      </c>
      <c r="AH27" s="52"/>
      <c r="AI27" s="55" t="str">
        <f t="shared" si="5"/>
        <v/>
      </c>
      <c r="AJ27" s="75" t="str">
        <f t="shared" si="6"/>
        <v/>
      </c>
      <c r="AK27" s="47"/>
      <c r="AL27" s="2"/>
      <c r="AM27" s="58"/>
      <c r="AN27" s="58"/>
      <c r="AO27" s="1"/>
      <c r="AP27" s="5"/>
      <c r="AR27" s="13"/>
      <c r="AS27" s="13"/>
      <c r="AT27" s="11"/>
      <c r="AU27" s="11"/>
      <c r="AV27" s="11"/>
    </row>
    <row r="28" spans="1:48" ht="15.6">
      <c r="A28" s="162">
        <f t="shared" si="7"/>
        <v>19</v>
      </c>
      <c r="B28" s="53">
        <f>+'Ark1'!C886</f>
        <v>2023</v>
      </c>
      <c r="C28" s="53">
        <f>+'Ark1'!J886</f>
        <v>267</v>
      </c>
      <c r="D28" s="65" t="str">
        <f>VLOOKUP(C28,RNR!$A$1:$B$25,2)</f>
        <v>Dalpro</v>
      </c>
      <c r="E28" s="53" t="str">
        <f>+IF(G28=0,"",'Ark1'!Q886)</f>
        <v/>
      </c>
      <c r="F28" s="53" t="str">
        <f t="shared" si="8"/>
        <v/>
      </c>
      <c r="G28" s="142">
        <f>+'Ark1'!R886</f>
        <v>0</v>
      </c>
      <c r="H28" s="75">
        <f t="shared" si="0"/>
        <v>0</v>
      </c>
      <c r="I28" s="178" t="str">
        <f>+IF(G28=0,"",'Ark1'!AG886)</f>
        <v/>
      </c>
      <c r="J28" s="157" t="str">
        <f t="shared" si="1"/>
        <v/>
      </c>
      <c r="K28" s="178">
        <f>+'Ark1'!AH886</f>
        <v>0</v>
      </c>
      <c r="L28" s="97"/>
      <c r="M28" s="376">
        <f>+'Ark1'!AI886</f>
        <v>0</v>
      </c>
      <c r="N28" s="177"/>
      <c r="O28" s="313">
        <f>+'Ark1'!AJ886</f>
        <v>0</v>
      </c>
      <c r="P28" s="313">
        <f>+'Ark1'!AK886</f>
        <v>0</v>
      </c>
      <c r="Q28" s="177"/>
      <c r="R28" s="350" t="str">
        <f>+IF(G28=0,"",'Ark1'!S886)</f>
        <v/>
      </c>
      <c r="S28" s="55" t="str">
        <f t="shared" si="2"/>
        <v/>
      </c>
      <c r="T28" s="55" t="str">
        <f>+IF(G28=0,"",'Ark1'!T886)</f>
        <v/>
      </c>
      <c r="U28" s="55" t="str">
        <f t="shared" si="3"/>
        <v/>
      </c>
      <c r="V28" s="157" t="str">
        <f>+IF(G28=0,"",'Ark1'!U886)</f>
        <v/>
      </c>
      <c r="W28" s="157" t="str">
        <f t="shared" si="4"/>
        <v/>
      </c>
      <c r="X28" s="75" t="str">
        <f>+IF(G28=0,"",'Ark1'!V886)</f>
        <v/>
      </c>
      <c r="Y28" s="75" t="str">
        <f>+IF(G28=0,"",'Ark1'!W886)</f>
        <v/>
      </c>
      <c r="Z28" s="74"/>
      <c r="AA28" s="75" t="str">
        <f>+IF(G28=0,"",'Ark1'!X886)</f>
        <v/>
      </c>
      <c r="AB28" s="75" t="str">
        <f>+IF(G28=0,"",'Ark1'!Y886)</f>
        <v/>
      </c>
      <c r="AC28" s="75" t="str">
        <f>+IF(G28=0,"",'Ark1'!Z886)</f>
        <v/>
      </c>
      <c r="AD28" s="74"/>
      <c r="AE28" s="75" t="str">
        <f>+IF(G28=0,"",'Ark1'!Z886)</f>
        <v/>
      </c>
      <c r="AF28" s="75" t="str">
        <f>+IF(G28=0,"",'Ark1'!AA886)</f>
        <v/>
      </c>
      <c r="AG28" s="75" t="str">
        <f>+IF(G28=0,"",'Ark1'!AB886)</f>
        <v/>
      </c>
      <c r="AH28" s="52"/>
      <c r="AI28" s="55" t="str">
        <f t="shared" si="5"/>
        <v/>
      </c>
      <c r="AJ28" s="75" t="str">
        <f t="shared" si="6"/>
        <v/>
      </c>
      <c r="AK28" s="47"/>
      <c r="AL28" s="14"/>
      <c r="AM28" s="58"/>
      <c r="AN28" s="58"/>
      <c r="AO28" s="1"/>
      <c r="AR28" s="13"/>
      <c r="AS28" s="13"/>
      <c r="AT28" s="11"/>
      <c r="AU28" s="11"/>
      <c r="AV28" s="11"/>
    </row>
    <row r="29" spans="1:48" ht="15.6">
      <c r="A29" s="162">
        <f t="shared" si="7"/>
        <v>20</v>
      </c>
      <c r="B29" s="53">
        <f>+'Ark1'!C887</f>
        <v>2023</v>
      </c>
      <c r="C29" s="53">
        <f>+'Ark1'!J887</f>
        <v>309</v>
      </c>
      <c r="D29" s="65" t="str">
        <f>VLOOKUP(C29,RNR!$A$1:$B$25,2)</f>
        <v>Malvik</v>
      </c>
      <c r="E29" s="53">
        <f>+IF(G29=0,"",'Ark1'!Q887)</f>
        <v>57</v>
      </c>
      <c r="F29" s="53">
        <f t="shared" si="8"/>
        <v>35</v>
      </c>
      <c r="G29" s="142">
        <f>+'Ark1'!R887</f>
        <v>341</v>
      </c>
      <c r="H29" s="75">
        <f t="shared" si="0"/>
        <v>33</v>
      </c>
      <c r="I29" s="178">
        <f>+IF(G29=0,"",'Ark1'!AG887)</f>
        <v>3.6938803238381346</v>
      </c>
      <c r="J29" s="157">
        <f t="shared" si="1"/>
        <v>0.58160581851700899</v>
      </c>
      <c r="K29" s="178">
        <f>+'Ark1'!AH887</f>
        <v>0</v>
      </c>
      <c r="L29" s="97"/>
      <c r="M29" s="376">
        <f>+'Ark1'!AI887</f>
        <v>0</v>
      </c>
      <c r="N29" s="177"/>
      <c r="O29" s="313">
        <f>+'Ark1'!AJ887</f>
        <v>0</v>
      </c>
      <c r="P29" s="313">
        <f>+'Ark1'!AK887</f>
        <v>0</v>
      </c>
      <c r="Q29" s="177"/>
      <c r="R29" s="350">
        <f>+IF(G29=0,"",'Ark1'!S887)</f>
        <v>6.2668621700879763</v>
      </c>
      <c r="S29" s="55">
        <f t="shared" si="2"/>
        <v>0.6921868454126523</v>
      </c>
      <c r="T29" s="55">
        <f>+IF(G29=0,"",'Ark1'!T887)</f>
        <v>6.4340175953079211</v>
      </c>
      <c r="U29" s="55">
        <f t="shared" si="3"/>
        <v>0.1385630498533752</v>
      </c>
      <c r="V29" s="157">
        <f>+IF(G29=0,"",'Ark1'!U887)</f>
        <v>20.649560117302062</v>
      </c>
      <c r="W29" s="157">
        <f t="shared" si="4"/>
        <v>1.7060536237955652</v>
      </c>
      <c r="X29" s="75">
        <f>+IF(G29=0,"",'Ark1'!V887)</f>
        <v>2.0527859237536656</v>
      </c>
      <c r="Y29" s="75">
        <f>+IF(G29=0,"",'Ark1'!W887)</f>
        <v>9.0909090909090917</v>
      </c>
      <c r="Z29" s="74"/>
      <c r="AA29" s="75">
        <f>+IF(G29=0,"",'Ark1'!X887)</f>
        <v>71.84750733137831</v>
      </c>
      <c r="AB29" s="75">
        <f>+IF(G29=0,"",'Ark1'!Y887)</f>
        <v>37.243401759530791</v>
      </c>
      <c r="AC29" s="75">
        <f>+IF(G29=0,"",'Ark1'!Z887)</f>
        <v>6.8075411940403052</v>
      </c>
      <c r="AD29" s="74"/>
      <c r="AE29" s="75">
        <f>+IF(G29=0,"",'Ark1'!Z887)</f>
        <v>6.8075411940403052</v>
      </c>
      <c r="AF29" s="75">
        <f>+IF(G29=0,"",'Ark1'!AA887)</f>
        <v>1.9754471950166377</v>
      </c>
      <c r="AG29" s="75">
        <f>+IF(G29=0,"",'Ark1'!AB887)</f>
        <v>2.4909015644533161</v>
      </c>
      <c r="AH29" s="52"/>
      <c r="AI29" s="55">
        <f t="shared" si="5"/>
        <v>3.2950397753860567</v>
      </c>
      <c r="AJ29" s="75">
        <f t="shared" si="6"/>
        <v>5.9824561403508776</v>
      </c>
      <c r="AK29" s="47"/>
      <c r="AL29" s="2"/>
      <c r="AM29" s="58"/>
      <c r="AN29" s="58"/>
      <c r="AO29" s="1"/>
      <c r="AR29" s="13"/>
      <c r="AS29" s="13"/>
      <c r="AT29" s="11"/>
      <c r="AU29" s="11"/>
      <c r="AV29" s="11"/>
    </row>
    <row r="30" spans="1:48" ht="17.399999999999999" customHeight="1">
      <c r="A30" s="162">
        <f t="shared" si="7"/>
        <v>21</v>
      </c>
      <c r="B30" s="53">
        <f>+'Ark1'!C888</f>
        <v>2023</v>
      </c>
      <c r="C30" s="53">
        <f>+'Ark1'!J888</f>
        <v>470</v>
      </c>
      <c r="D30" s="65" t="str">
        <f>VLOOKUP(C30,RNR!$A$1:$B$25,2)</f>
        <v>Jens Eide</v>
      </c>
      <c r="E30" s="53">
        <f>+IF(G30=0,"",'Ark1'!Q888)</f>
        <v>25</v>
      </c>
      <c r="F30" s="53">
        <f t="shared" si="8"/>
        <v>18</v>
      </c>
      <c r="G30" s="142">
        <f>+'Ark1'!R888</f>
        <v>223</v>
      </c>
      <c r="H30" s="75">
        <f t="shared" si="0"/>
        <v>-139</v>
      </c>
      <c r="I30" s="178">
        <f>+IF(G30=0,"",'Ark1'!AG888)</f>
        <v>2.3526683911594488</v>
      </c>
      <c r="J30" s="157">
        <f t="shared" si="1"/>
        <v>-1.449794298859</v>
      </c>
      <c r="K30" s="178">
        <f>+'Ark1'!AH888</f>
        <v>4.4843049327354247</v>
      </c>
      <c r="L30" s="97"/>
      <c r="M30" s="376">
        <f>+'Ark1'!AI888</f>
        <v>0</v>
      </c>
      <c r="N30" s="177"/>
      <c r="O30" s="313">
        <f>+'Ark1'!AJ888</f>
        <v>0</v>
      </c>
      <c r="P30" s="313">
        <f>+'Ark1'!AK888</f>
        <v>0</v>
      </c>
      <c r="Q30" s="177"/>
      <c r="R30" s="350">
        <f>+IF(G30=0,"",'Ark1'!S888)</f>
        <v>6.7085201793721998</v>
      </c>
      <c r="S30" s="55">
        <f t="shared" si="2"/>
        <v>0.52343730644402342</v>
      </c>
      <c r="T30" s="55">
        <f>+IF(G30=0,"",'Ark1'!T888)</f>
        <v>5.8340807174887885</v>
      </c>
      <c r="U30" s="55">
        <f t="shared" si="3"/>
        <v>0.62689839704679695</v>
      </c>
      <c r="V30" s="157">
        <f>+IF(G30=0,"",'Ark1'!U888)</f>
        <v>20.11121076233184</v>
      </c>
      <c r="W30" s="157">
        <f t="shared" si="4"/>
        <v>0.41922181205559639</v>
      </c>
      <c r="X30" s="75">
        <f>+IF(G30=0,"",'Ark1'!V888)</f>
        <v>4.4843049327354247</v>
      </c>
      <c r="Y30" s="75">
        <f>+IF(G30=0,"",'Ark1'!W888)</f>
        <v>1.7937219730941703</v>
      </c>
      <c r="Z30" s="74"/>
      <c r="AA30" s="75">
        <f>+IF(G30=0,"",'Ark1'!X888)</f>
        <v>73.094170403587455</v>
      </c>
      <c r="AB30" s="75">
        <f>+IF(G30=0,"",'Ark1'!Y888)</f>
        <v>30.493273542600903</v>
      </c>
      <c r="AC30" s="75">
        <f>+IF(G30=0,"",'Ark1'!Z888)</f>
        <v>6.346130480588589</v>
      </c>
      <c r="AD30" s="74"/>
      <c r="AE30" s="75">
        <f>+IF(G30=0,"",'Ark1'!Z888)</f>
        <v>6.346130480588589</v>
      </c>
      <c r="AF30" s="75">
        <f>+IF(G30=0,"",'Ark1'!AA888)</f>
        <v>1.454934100273922</v>
      </c>
      <c r="AG30" s="75">
        <f>+IF(G30=0,"",'Ark1'!AB888)</f>
        <v>1.6899345737157521</v>
      </c>
      <c r="AH30" s="52"/>
      <c r="AI30" s="55">
        <f t="shared" si="5"/>
        <v>2.9978609625668442</v>
      </c>
      <c r="AJ30" s="75">
        <f t="shared" si="6"/>
        <v>8.92</v>
      </c>
      <c r="AK30" s="47"/>
      <c r="AL30" s="4"/>
      <c r="AM30" s="58"/>
      <c r="AN30" s="58"/>
      <c r="AO30" s="1"/>
      <c r="AR30" s="56"/>
      <c r="AS30" s="56"/>
      <c r="AT30" s="11"/>
      <c r="AU30" s="11"/>
      <c r="AV30" s="11"/>
    </row>
    <row r="31" spans="1:48" ht="17.399999999999999" customHeight="1">
      <c r="A31" s="162">
        <f t="shared" si="7"/>
        <v>22</v>
      </c>
      <c r="B31" s="53">
        <f>+'Ark1'!C889</f>
        <v>2023</v>
      </c>
      <c r="C31" s="53">
        <f>+'Ark1'!J889</f>
        <v>629</v>
      </c>
      <c r="D31" s="65" t="str">
        <f>VLOOKUP(C31,RNR!$A$1:$B$25,2)</f>
        <v>Bø</v>
      </c>
      <c r="E31" s="53">
        <f>+IF(G31=0,"",'Ark1'!Q889)</f>
        <v>3</v>
      </c>
      <c r="F31" s="53">
        <f t="shared" si="8"/>
        <v>-19</v>
      </c>
      <c r="G31" s="142">
        <f>+'Ark1'!R889</f>
        <v>151</v>
      </c>
      <c r="H31" s="75">
        <f t="shared" si="0"/>
        <v>-106</v>
      </c>
      <c r="I31" s="178">
        <f>+IF(G31=0,"",'Ark1'!AG889)</f>
        <v>1.8674252896114441</v>
      </c>
      <c r="J31" s="157">
        <f t="shared" si="1"/>
        <v>-1.3003245779544632</v>
      </c>
      <c r="K31" s="178">
        <f>+'Ark1'!AH889</f>
        <v>0</v>
      </c>
      <c r="L31" s="97"/>
      <c r="M31" s="376">
        <f>+'Ark1'!AI889</f>
        <v>0</v>
      </c>
      <c r="N31" s="177"/>
      <c r="O31" s="313">
        <f>+'Ark1'!AJ889</f>
        <v>0</v>
      </c>
      <c r="P31" s="313">
        <f>+'Ark1'!AK889</f>
        <v>0</v>
      </c>
      <c r="Q31" s="177"/>
      <c r="R31" s="350">
        <f>+IF(G31=0,"",'Ark1'!S889)</f>
        <v>6.2384105960264877</v>
      </c>
      <c r="S31" s="55">
        <f t="shared" si="2"/>
        <v>0.23062849485917436</v>
      </c>
      <c r="T31" s="55">
        <f>+IF(G31=0,"",'Ark1'!T889)</f>
        <v>6.668874172185431</v>
      </c>
      <c r="U31" s="55">
        <f t="shared" si="3"/>
        <v>3.4632927049245588E-2</v>
      </c>
      <c r="V31" s="157">
        <f>+IF(G31=0,"",'Ark1'!U889)</f>
        <v>23.5748344370861</v>
      </c>
      <c r="W31" s="157">
        <f t="shared" si="4"/>
        <v>0.46744144097714724</v>
      </c>
      <c r="X31" s="75">
        <f>+IF(G31=0,"",'Ark1'!V889)</f>
        <v>5.2980132450331112</v>
      </c>
      <c r="Y31" s="75">
        <f>+IF(G31=0,"",'Ark1'!W889)</f>
        <v>7.9470198675496686</v>
      </c>
      <c r="Z31" s="74"/>
      <c r="AA31" s="75">
        <f>+IF(G31=0,"",'Ark1'!X889)</f>
        <v>94.039735099337747</v>
      </c>
      <c r="AB31" s="75">
        <f>+IF(G31=0,"",'Ark1'!Y889)</f>
        <v>56.953642384105954</v>
      </c>
      <c r="AC31" s="75">
        <f>+IF(G31=0,"",'Ark1'!Z889)</f>
        <v>4.577836305230826</v>
      </c>
      <c r="AD31" s="74"/>
      <c r="AE31" s="75">
        <f>+IF(G31=0,"",'Ark1'!Z889)</f>
        <v>4.577836305230826</v>
      </c>
      <c r="AF31" s="75">
        <f>+IF(G31=0,"",'Ark1'!AA889)</f>
        <v>1.3892139340611671</v>
      </c>
      <c r="AG31" s="75">
        <f>+IF(G31=0,"",'Ark1'!AB889)</f>
        <v>2.1736588444939642</v>
      </c>
      <c r="AH31" s="52"/>
      <c r="AI31" s="55">
        <f t="shared" si="5"/>
        <v>3.7789808917197476</v>
      </c>
      <c r="AJ31" s="75">
        <f t="shared" si="6"/>
        <v>50.333333333333336</v>
      </c>
      <c r="AK31" s="47"/>
      <c r="AL31" s="4"/>
      <c r="AM31" s="58"/>
      <c r="AN31" s="58"/>
      <c r="AO31" s="1"/>
      <c r="AR31" s="56"/>
      <c r="AS31" s="56"/>
      <c r="AT31" s="11"/>
      <c r="AU31" s="11"/>
      <c r="AV31" s="11"/>
    </row>
    <row r="32" spans="1:48" ht="15.6">
      <c r="A32" s="162">
        <f t="shared" si="7"/>
        <v>23</v>
      </c>
      <c r="B32" s="53">
        <f>+'Ark1'!C890</f>
        <v>2023</v>
      </c>
      <c r="C32" s="53">
        <f>+'Ark1'!J890</f>
        <v>643</v>
      </c>
      <c r="D32" s="65" t="str">
        <f>VLOOKUP(C32,RNR!$A$1:$B$25,2)</f>
        <v>Bjerka</v>
      </c>
      <c r="E32" s="53">
        <f>+IF(G32=0,"",'Ark1'!Q890)</f>
        <v>18</v>
      </c>
      <c r="F32" s="53">
        <f t="shared" si="8"/>
        <v>13</v>
      </c>
      <c r="G32" s="142">
        <f>+'Ark1'!R890</f>
        <v>310</v>
      </c>
      <c r="H32" s="75">
        <f t="shared" si="0"/>
        <v>1</v>
      </c>
      <c r="I32" s="178">
        <f>+IF(G32=0,"",'Ark1'!AG890)</f>
        <v>3.1998241583917428</v>
      </c>
      <c r="J32" s="157">
        <f t="shared" si="1"/>
        <v>-0.24676408282643969</v>
      </c>
      <c r="K32" s="178">
        <f>+'Ark1'!AH890</f>
        <v>0</v>
      </c>
      <c r="L32" s="97"/>
      <c r="M32" s="376">
        <f>+'Ark1'!AI890</f>
        <v>0</v>
      </c>
      <c r="N32" s="177"/>
      <c r="O32" s="313">
        <f>+'Ark1'!AJ890</f>
        <v>0</v>
      </c>
      <c r="P32" s="313">
        <f>+'Ark1'!AK890</f>
        <v>0</v>
      </c>
      <c r="Q32" s="177"/>
      <c r="R32" s="350">
        <f>+IF(G32=0,"",'Ark1'!S890)</f>
        <v>4.3290322580645153</v>
      </c>
      <c r="S32" s="55">
        <f t="shared" si="2"/>
        <v>-0.58358910115878437</v>
      </c>
      <c r="T32" s="55">
        <f>+IF(G32=0,"",'Ark1'!T890)</f>
        <v>4.9806451612903215</v>
      </c>
      <c r="U32" s="55">
        <f t="shared" si="3"/>
        <v>-0.3591606639523981</v>
      </c>
      <c r="V32" s="157">
        <f>+IF(G32=0,"",'Ark1'!U890)</f>
        <v>19.676451612903222</v>
      </c>
      <c r="W32" s="157">
        <f t="shared" si="4"/>
        <v>-1.2340338239899893</v>
      </c>
      <c r="X32" s="75">
        <f>+IF(G32=0,"",'Ark1'!V890)</f>
        <v>2.258064516129032</v>
      </c>
      <c r="Y32" s="75">
        <f>+IF(G32=0,"",'Ark1'!W890)</f>
        <v>1.9354838709677424</v>
      </c>
      <c r="Z32" s="74"/>
      <c r="AA32" s="75">
        <f>+IF(G32=0,"",'Ark1'!X890)</f>
        <v>70.322580645161281</v>
      </c>
      <c r="AB32" s="75">
        <f>+IF(G32=0,"",'Ark1'!Y890)</f>
        <v>26.7741935483871</v>
      </c>
      <c r="AC32" s="75">
        <f>+IF(G32=0,"",'Ark1'!Z890)</f>
        <v>6.0735646377518231</v>
      </c>
      <c r="AD32" s="74"/>
      <c r="AE32" s="75">
        <f>+IF(G32=0,"",'Ark1'!Z890)</f>
        <v>6.0735646377518231</v>
      </c>
      <c r="AF32" s="75">
        <f>+IF(G32=0,"",'Ark1'!AA890)</f>
        <v>1.485889230532017</v>
      </c>
      <c r="AG32" s="75">
        <f>+IF(G32=0,"",'Ark1'!AB890)</f>
        <v>2.18195227097184</v>
      </c>
      <c r="AH32" s="52"/>
      <c r="AI32" s="55">
        <f t="shared" si="5"/>
        <v>4.5452309985096866</v>
      </c>
      <c r="AJ32" s="75">
        <f t="shared" si="6"/>
        <v>17.222222222222221</v>
      </c>
      <c r="AK32" s="47"/>
      <c r="AL32" s="4"/>
      <c r="AM32" s="58"/>
      <c r="AN32" s="58"/>
      <c r="AO32" s="1"/>
      <c r="AP32" s="4"/>
    </row>
    <row r="33" spans="1:45" ht="15.6">
      <c r="A33" s="162">
        <f t="shared" si="7"/>
        <v>24</v>
      </c>
      <c r="B33" s="53">
        <f>+'Ark1'!C891</f>
        <v>2023</v>
      </c>
      <c r="C33" s="53">
        <f>+'Ark1'!J891</f>
        <v>704</v>
      </c>
      <c r="D33" s="65" t="str">
        <f>VLOOKUP(C33,RNR!$A$1:$B$25,2)</f>
        <v>Øre Vilt</v>
      </c>
      <c r="E33" s="53" t="str">
        <f>+IF(G33=0,"",'Ark1'!Q891)</f>
        <v/>
      </c>
      <c r="F33" s="53" t="str">
        <f t="shared" si="8"/>
        <v/>
      </c>
      <c r="G33" s="142">
        <f>+'Ark1'!R891</f>
        <v>0</v>
      </c>
      <c r="H33" s="75">
        <f t="shared" si="0"/>
        <v>-29</v>
      </c>
      <c r="I33" s="178" t="str">
        <f>+IF(G33=0,"",'Ark1'!AG891)</f>
        <v/>
      </c>
      <c r="J33" s="157" t="str">
        <f t="shared" si="1"/>
        <v/>
      </c>
      <c r="K33" s="178">
        <f>+'Ark1'!AH891</f>
        <v>0</v>
      </c>
      <c r="L33" s="97"/>
      <c r="M33" s="376">
        <f>+'Ark1'!AI891</f>
        <v>0</v>
      </c>
      <c r="N33" s="177"/>
      <c r="O33" s="313">
        <f>+'Ark1'!AJ891</f>
        <v>0</v>
      </c>
      <c r="P33" s="313">
        <f>+'Ark1'!AK891</f>
        <v>0</v>
      </c>
      <c r="Q33" s="177"/>
      <c r="R33" s="350" t="str">
        <f>+IF(G33=0,"",'Ark1'!S891)</f>
        <v/>
      </c>
      <c r="S33" s="55" t="str">
        <f t="shared" si="2"/>
        <v/>
      </c>
      <c r="T33" s="55" t="str">
        <f>+IF(G33=0,"",'Ark1'!T891)</f>
        <v/>
      </c>
      <c r="U33" s="55" t="str">
        <f t="shared" si="3"/>
        <v/>
      </c>
      <c r="V33" s="157" t="str">
        <f>+IF(G33=0,"",'Ark1'!U891)</f>
        <v/>
      </c>
      <c r="W33" s="157" t="str">
        <f t="shared" si="4"/>
        <v/>
      </c>
      <c r="X33" s="75" t="str">
        <f>+IF(G33=0,"",'Ark1'!V891)</f>
        <v/>
      </c>
      <c r="Y33" s="75" t="str">
        <f>+IF(G33=0,"",'Ark1'!W891)</f>
        <v/>
      </c>
      <c r="Z33" s="74"/>
      <c r="AA33" s="75" t="str">
        <f>+IF(G33=0,"",'Ark1'!X891)</f>
        <v/>
      </c>
      <c r="AB33" s="75" t="str">
        <f>+IF(G33=0,"",'Ark1'!Y891)</f>
        <v/>
      </c>
      <c r="AC33" s="75" t="str">
        <f>+IF(G33=0,"",'Ark1'!Z891)</f>
        <v/>
      </c>
      <c r="AD33" s="74"/>
      <c r="AE33" s="75" t="str">
        <f>+IF(G33=0,"",'Ark1'!Z891)</f>
        <v/>
      </c>
      <c r="AF33" s="75" t="str">
        <f>+IF(G33=0,"",'Ark1'!AA891)</f>
        <v/>
      </c>
      <c r="AG33" s="75" t="str">
        <f>+IF(G33=0,"",'Ark1'!AB891)</f>
        <v/>
      </c>
      <c r="AH33" s="52"/>
      <c r="AI33" s="55" t="str">
        <f t="shared" si="5"/>
        <v/>
      </c>
      <c r="AJ33" s="75" t="str">
        <f t="shared" si="6"/>
        <v/>
      </c>
      <c r="AK33" s="47"/>
      <c r="AL33" s="4"/>
      <c r="AM33" s="58"/>
      <c r="AN33" s="58"/>
      <c r="AO33" s="1"/>
      <c r="AP33" s="18"/>
      <c r="AR33" s="1"/>
      <c r="AS33" s="5"/>
    </row>
    <row r="34" spans="1:45" ht="15.6">
      <c r="A34" s="162">
        <f t="shared" si="7"/>
        <v>25</v>
      </c>
      <c r="B34" s="53">
        <f>+'Ark1'!C892</f>
        <v>2023</v>
      </c>
      <c r="C34" s="53">
        <f>+'Ark1'!J892</f>
        <v>802</v>
      </c>
      <c r="D34" s="65" t="str">
        <f>VLOOKUP(C34,RNR!$A$1:$B$25,2)</f>
        <v>Karasjok</v>
      </c>
      <c r="E34" s="53" t="str">
        <f>+IF(G34=0,"",'Ark1'!Q892)</f>
        <v/>
      </c>
      <c r="F34" s="53" t="str">
        <f>+IF(G34=0,"",IF(#REF!=0,"",E34-#REF!))</f>
        <v/>
      </c>
      <c r="G34" s="142">
        <f>+'Ark1'!R892</f>
        <v>0</v>
      </c>
      <c r="H34" s="75">
        <f t="shared" si="0"/>
        <v>0</v>
      </c>
      <c r="I34" s="178" t="str">
        <f>+IF(G34=0,"",'Ark1'!AG892)</f>
        <v/>
      </c>
      <c r="J34" s="157" t="str">
        <f t="shared" si="1"/>
        <v/>
      </c>
      <c r="K34" s="178">
        <f>+'Ark1'!AH892</f>
        <v>0</v>
      </c>
      <c r="L34" s="97"/>
      <c r="M34" s="376">
        <f>+'Ark1'!AI892</f>
        <v>0</v>
      </c>
      <c r="N34" s="177"/>
      <c r="O34" s="313">
        <f>+'Ark1'!AJ892</f>
        <v>0</v>
      </c>
      <c r="P34" s="313">
        <f>+'Ark1'!AK892</f>
        <v>0</v>
      </c>
      <c r="Q34" s="177"/>
      <c r="R34" s="350" t="str">
        <f>+IF(G34=0,"",'Ark1'!S892)</f>
        <v/>
      </c>
      <c r="S34" s="55" t="str">
        <f t="shared" si="2"/>
        <v/>
      </c>
      <c r="T34" s="55" t="str">
        <f>+IF(G34=0,"",'Ark1'!T892)</f>
        <v/>
      </c>
      <c r="U34" s="55" t="str">
        <f t="shared" si="3"/>
        <v/>
      </c>
      <c r="V34" s="157" t="str">
        <f>+IF(G34=0,"",'Ark1'!U892)</f>
        <v/>
      </c>
      <c r="W34" s="157" t="str">
        <f t="shared" si="4"/>
        <v/>
      </c>
      <c r="X34" s="75" t="str">
        <f>+IF(G34=0,"",'Ark1'!V892)</f>
        <v/>
      </c>
      <c r="Y34" s="75" t="str">
        <f>+IF(G34=0,"",'Ark1'!W892)</f>
        <v/>
      </c>
      <c r="Z34" s="74"/>
      <c r="AA34" s="75" t="str">
        <f>+IF(G34=0,"",'Ark1'!X892)</f>
        <v/>
      </c>
      <c r="AB34" s="75" t="str">
        <f>+IF(G34=0,"",'Ark1'!Y892)</f>
        <v/>
      </c>
      <c r="AC34" s="75" t="str">
        <f>+IF(G34=0,"",'Ark1'!Z892)</f>
        <v/>
      </c>
      <c r="AD34" s="74"/>
      <c r="AE34" s="75" t="str">
        <f>+IF(G34=0,"",'Ark1'!Z892)</f>
        <v/>
      </c>
      <c r="AF34" s="75" t="str">
        <f>+IF(G34=0,"",'Ark1'!AA892)</f>
        <v/>
      </c>
      <c r="AG34" s="75" t="str">
        <f>+IF(G34=0,"",'Ark1'!AB892)</f>
        <v/>
      </c>
      <c r="AH34" s="52"/>
      <c r="AI34" s="55" t="str">
        <f t="shared" si="5"/>
        <v/>
      </c>
      <c r="AJ34" s="75" t="str">
        <f t="shared" si="6"/>
        <v/>
      </c>
      <c r="AK34" s="47"/>
      <c r="AL34" s="4"/>
      <c r="AM34" s="58"/>
      <c r="AN34" s="58"/>
      <c r="AO34" s="1"/>
      <c r="AP34" s="18"/>
      <c r="AR34" s="1"/>
      <c r="AS34" s="5"/>
    </row>
    <row r="35" spans="1:45" ht="15.6">
      <c r="A35" s="162"/>
      <c r="B35" s="162"/>
      <c r="C35" s="162"/>
      <c r="D35" s="162"/>
      <c r="E35" s="162"/>
      <c r="F35" s="162"/>
      <c r="G35" s="162"/>
      <c r="H35" s="162"/>
      <c r="I35" s="162"/>
      <c r="J35" s="162"/>
      <c r="K35" s="162"/>
      <c r="L35" s="162"/>
      <c r="M35" s="162"/>
      <c r="N35" s="162"/>
      <c r="O35" s="162"/>
      <c r="P35" s="162"/>
      <c r="Q35" s="162"/>
      <c r="R35" s="162"/>
      <c r="S35" s="162"/>
      <c r="T35" s="162"/>
      <c r="U35" s="162"/>
      <c r="V35" s="162"/>
      <c r="W35" s="162"/>
      <c r="X35" s="162"/>
      <c r="Y35" s="162"/>
      <c r="Z35" s="162"/>
      <c r="AA35" s="162"/>
      <c r="AB35" s="162"/>
      <c r="AC35" s="162"/>
      <c r="AD35" s="162"/>
      <c r="AE35" s="162"/>
      <c r="AF35" s="162"/>
      <c r="AG35" s="162"/>
      <c r="AH35" s="162"/>
      <c r="AI35" s="162"/>
      <c r="AJ35" s="162"/>
      <c r="AK35" s="162"/>
      <c r="AL35" s="4"/>
      <c r="AM35" s="58"/>
      <c r="AN35" s="58"/>
      <c r="AO35" s="1"/>
      <c r="AP35" s="18"/>
      <c r="AR35" s="1"/>
      <c r="AS35" s="5"/>
    </row>
    <row r="36" spans="1:45" ht="15.6">
      <c r="A36" s="162">
        <v>1</v>
      </c>
      <c r="B36" s="80">
        <f>+'Ark1'!C893</f>
        <v>2022</v>
      </c>
      <c r="C36" s="80">
        <f>+'Ark1'!J893</f>
        <v>103</v>
      </c>
      <c r="D36" s="81" t="str">
        <f>VLOOKUP(C36,RNR!$A$1:$B$25,2)</f>
        <v>Rudshøgda</v>
      </c>
      <c r="E36" s="80">
        <f>+IF(G36=0,"",'Ark1'!Q893)</f>
        <v>18</v>
      </c>
      <c r="F36" s="80"/>
      <c r="G36" s="83">
        <f>+'Ark1'!R893</f>
        <v>180</v>
      </c>
      <c r="H36" s="80"/>
      <c r="I36" s="179">
        <f>+IF(G36=0,"",'Ark1'!AG893)</f>
        <v>2.1973044201435075</v>
      </c>
      <c r="J36" s="158"/>
      <c r="K36" s="179">
        <f>+'Ark1'!AH893</f>
        <v>0</v>
      </c>
      <c r="L36" s="97"/>
      <c r="M36" s="376">
        <f>+'Ark1'!AI893</f>
        <v>0</v>
      </c>
      <c r="N36" s="376"/>
      <c r="O36" s="376"/>
      <c r="P36" s="376"/>
      <c r="Q36" s="177"/>
      <c r="R36" s="82">
        <f>+'Ark1'!S893</f>
        <v>6.4333333333333353</v>
      </c>
      <c r="S36" s="80"/>
      <c r="T36" s="82">
        <f>+'Ark1'!T893</f>
        <v>5.833333333333333</v>
      </c>
      <c r="U36" s="80"/>
      <c r="V36" s="158">
        <f>+'Ark1'!U893</f>
        <v>22.884999999999994</v>
      </c>
      <c r="W36" s="158"/>
      <c r="X36" s="83">
        <f>+IF(G36=0,"",'Ark1'!V893)</f>
        <v>2.7777777777777781</v>
      </c>
      <c r="Y36" s="83">
        <f>+IF(G36=0,"",'Ark1'!W893)</f>
        <v>5</v>
      </c>
      <c r="Z36" s="74"/>
      <c r="AA36" s="83">
        <f>+IF(G36=0,"",'Ark1'!X893)</f>
        <v>86.1111111111111</v>
      </c>
      <c r="AB36" s="83">
        <f>+IF(G36=0,"",'Ark1'!Y893)</f>
        <v>38.333333333333343</v>
      </c>
      <c r="AC36" s="83">
        <f>+IF(G36=0,"",'Ark1'!Z893)</f>
        <v>6.9442580197199719</v>
      </c>
      <c r="AD36" s="74"/>
      <c r="AE36" s="158">
        <f>+IF(G36=0,"",'Ark1'!Z893)</f>
        <v>6.9442580197199719</v>
      </c>
      <c r="AF36" s="82">
        <f>+IF(G36=0,"",'Ark1'!AA893)</f>
        <v>1.9180429841087725</v>
      </c>
      <c r="AG36" s="82">
        <f>+IF(G36=0,"",'Ark1'!AB893)</f>
        <v>2.3249850656629096</v>
      </c>
      <c r="AH36" s="52"/>
      <c r="AI36" s="82">
        <f t="shared" ref="AI36:AI60" si="9">+IF(G36=0,"",V36/R36)</f>
        <v>3.5572538860103609</v>
      </c>
      <c r="AJ36" s="83">
        <f t="shared" ref="AJ36:AJ58" si="10">+IF(G36=0,"",G36/E36)</f>
        <v>10</v>
      </c>
      <c r="AK36" s="47"/>
      <c r="AL36" s="4"/>
      <c r="AM36" s="58"/>
      <c r="AN36" s="58"/>
      <c r="AO36" s="1"/>
      <c r="AP36" s="18"/>
    </row>
    <row r="37" spans="1:45" ht="15.6">
      <c r="A37" s="162">
        <f>1+A36</f>
        <v>2</v>
      </c>
      <c r="B37" s="80">
        <f>+'Ark1'!C894</f>
        <v>2022</v>
      </c>
      <c r="C37" s="80">
        <f>+'Ark1'!J894</f>
        <v>106</v>
      </c>
      <c r="D37" s="81" t="str">
        <f>VLOOKUP(C37,RNR!$A$1:$B$25,2)</f>
        <v>Furuseth</v>
      </c>
      <c r="E37" s="80">
        <f>+IF(G37=0,"",'Ark1'!Q894)</f>
        <v>10</v>
      </c>
      <c r="F37" s="80"/>
      <c r="G37" s="83">
        <f>+'Ark1'!R894</f>
        <v>109</v>
      </c>
      <c r="H37" s="80"/>
      <c r="I37" s="179">
        <f>+IF(G37=0,"",'Ark1'!AG894)</f>
        <v>1.3862972974803882</v>
      </c>
      <c r="J37" s="158"/>
      <c r="K37" s="179">
        <f>+'Ark1'!AH894</f>
        <v>0</v>
      </c>
      <c r="L37" s="97"/>
      <c r="M37" s="376">
        <f>+'Ark1'!AI894</f>
        <v>0</v>
      </c>
      <c r="N37" s="376"/>
      <c r="O37" s="376"/>
      <c r="P37" s="376"/>
      <c r="Q37" s="177"/>
      <c r="R37" s="82">
        <f>+'Ark1'!S894</f>
        <v>8.798165137614685</v>
      </c>
      <c r="S37" s="80"/>
      <c r="T37" s="82">
        <f>+'Ark1'!T894</f>
        <v>6.8990825688073389</v>
      </c>
      <c r="U37" s="80"/>
      <c r="V37" s="158">
        <f>+'Ark1'!U894</f>
        <v>23.843119266055041</v>
      </c>
      <c r="W37" s="158"/>
      <c r="X37" s="83">
        <f>+IF(G37=0,"",'Ark1'!V894)</f>
        <v>3.6697247706422025</v>
      </c>
      <c r="Y37" s="83">
        <f>+IF(G37=0,"",'Ark1'!W894)</f>
        <v>10.091743119266056</v>
      </c>
      <c r="Z37" s="74"/>
      <c r="AA37" s="83">
        <f>+IF(G37=0,"",'Ark1'!X894)</f>
        <v>88.073394495412842</v>
      </c>
      <c r="AB37" s="83">
        <f>+IF(G37=0,"",'Ark1'!Y894)</f>
        <v>45.87155963302753</v>
      </c>
      <c r="AC37" s="83">
        <f>+IF(G37=0,"",'Ark1'!Z894)</f>
        <v>7.1817092720566515</v>
      </c>
      <c r="AD37" s="74"/>
      <c r="AE37" s="158">
        <f>+IF(G37=0,"",'Ark1'!Z894)</f>
        <v>7.1817092720566515</v>
      </c>
      <c r="AF37" s="82">
        <f>+IF(G37=0,"",'Ark1'!AA894)</f>
        <v>1.7545736642762426</v>
      </c>
      <c r="AG37" s="82">
        <f>+IF(G37=0,"",'Ark1'!AB894)</f>
        <v>2.2131589533550025</v>
      </c>
      <c r="AH37" s="52"/>
      <c r="AI37" s="82">
        <f t="shared" si="9"/>
        <v>2.7100104275286734</v>
      </c>
      <c r="AJ37" s="83">
        <f t="shared" si="10"/>
        <v>10.9</v>
      </c>
      <c r="AK37" s="47"/>
      <c r="AL37" s="4"/>
      <c r="AM37" s="58"/>
      <c r="AN37" s="58"/>
      <c r="AO37" s="1"/>
      <c r="AP37" s="18"/>
    </row>
    <row r="38" spans="1:45" ht="15.6">
      <c r="A38" s="162"/>
      <c r="B38" s="80">
        <f>+'Ark1'!C895</f>
        <v>2022</v>
      </c>
      <c r="C38" s="80">
        <f>+'Ark1'!J895</f>
        <v>110</v>
      </c>
      <c r="D38" s="81" t="str">
        <f>VLOOKUP(C38,RNR!$A$1:$B$25,2)</f>
        <v>Gol</v>
      </c>
      <c r="E38" s="80">
        <f>+IF(G38=0,"",'Ark1'!Q895)</f>
        <v>78</v>
      </c>
      <c r="F38" s="80"/>
      <c r="G38" s="83">
        <f>+'Ark1'!R895</f>
        <v>1052</v>
      </c>
      <c r="H38" s="80"/>
      <c r="I38" s="179">
        <f>+IF(G38=0,"",'Ark1'!AG895)</f>
        <v>12.526016744704679</v>
      </c>
      <c r="J38" s="158"/>
      <c r="K38" s="179">
        <f>+'Ark1'!AH895</f>
        <v>0</v>
      </c>
      <c r="L38" s="97"/>
      <c r="M38" s="376">
        <f>+'Ark1'!AI895</f>
        <v>0</v>
      </c>
      <c r="N38" s="376"/>
      <c r="O38" s="376"/>
      <c r="P38" s="376"/>
      <c r="Q38" s="177"/>
      <c r="R38" s="82">
        <f>+'Ark1'!S895</f>
        <v>4.566539923954374</v>
      </c>
      <c r="S38" s="80"/>
      <c r="T38" s="82">
        <f>+'Ark1'!T895</f>
        <v>6.1948669201520898</v>
      </c>
      <c r="U38" s="80"/>
      <c r="V38" s="158">
        <f>+'Ark1'!U895</f>
        <v>22.321863117870738</v>
      </c>
      <c r="W38" s="158"/>
      <c r="X38" s="83">
        <f>+IF(G38=0,"",'Ark1'!V895)</f>
        <v>1.7110266159695819</v>
      </c>
      <c r="Y38" s="83">
        <f>+IF(G38=0,"",'Ark1'!W895)</f>
        <v>7.4144486692015219</v>
      </c>
      <c r="Z38" s="74"/>
      <c r="AA38" s="83">
        <f>+IF(G38=0,"",'Ark1'!X895)</f>
        <v>86.977186311787108</v>
      </c>
      <c r="AB38" s="83">
        <f>+IF(G38=0,"",'Ark1'!Y895)</f>
        <v>37.642585551330797</v>
      </c>
      <c r="AC38" s="83">
        <f>+IF(G38=0,"",'Ark1'!Z895)</f>
        <v>6.3104368516632316</v>
      </c>
      <c r="AD38" s="74"/>
      <c r="AE38" s="158">
        <f>+IF(G38=0,"",'Ark1'!Z895)</f>
        <v>6.3104368516632316</v>
      </c>
      <c r="AF38" s="82">
        <f>+IF(G38=0,"",'Ark1'!AA895)</f>
        <v>1.7474430546929627</v>
      </c>
      <c r="AG38" s="82">
        <f>+IF(G38=0,"",'Ark1'!AB895)</f>
        <v>2.4298234694223995</v>
      </c>
      <c r="AH38" s="52"/>
      <c r="AI38" s="82">
        <f t="shared" si="9"/>
        <v>4.8881348875936741</v>
      </c>
      <c r="AJ38" s="83">
        <f t="shared" si="10"/>
        <v>13.487179487179487</v>
      </c>
      <c r="AK38" s="47"/>
      <c r="AL38" s="4"/>
      <c r="AM38" s="58"/>
      <c r="AN38" s="58"/>
      <c r="AO38" s="1"/>
      <c r="AP38" s="18"/>
    </row>
    <row r="39" spans="1:45" ht="15.6">
      <c r="A39" s="162"/>
      <c r="B39" s="80">
        <f>+'Ark1'!C896</f>
        <v>2022</v>
      </c>
      <c r="C39" s="80">
        <f>+'Ark1'!J896</f>
        <v>111</v>
      </c>
      <c r="D39" s="81" t="str">
        <f>VLOOKUP(C39,RNR!$A$1:$B$25,2)</f>
        <v>Forus</v>
      </c>
      <c r="E39" s="80">
        <f>+IF(G39=0,"",'Ark1'!Q896)</f>
        <v>11</v>
      </c>
      <c r="F39" s="80"/>
      <c r="G39" s="83">
        <f>+'Ark1'!R896</f>
        <v>127</v>
      </c>
      <c r="H39" s="80"/>
      <c r="I39" s="179">
        <f>+IF(G39=0,"",'Ark1'!AG896)</f>
        <v>1.5085031195023044</v>
      </c>
      <c r="J39" s="158"/>
      <c r="K39" s="179">
        <f>+'Ark1'!AH896</f>
        <v>0</v>
      </c>
      <c r="L39" s="97"/>
      <c r="M39" s="376">
        <f>+'Ark1'!AI896</f>
        <v>0</v>
      </c>
      <c r="N39" s="376"/>
      <c r="O39" s="376"/>
      <c r="P39" s="376"/>
      <c r="Q39" s="177"/>
      <c r="R39" s="82">
        <f>+'Ark1'!S896</f>
        <v>5.1889763779527556</v>
      </c>
      <c r="S39" s="80"/>
      <c r="T39" s="82">
        <f>+'Ark1'!T896</f>
        <v>5.1653543307086602</v>
      </c>
      <c r="U39" s="80"/>
      <c r="V39" s="158">
        <f>+'Ark1'!U896</f>
        <v>22.267716535433063</v>
      </c>
      <c r="W39" s="158"/>
      <c r="X39" s="83">
        <f>+IF(G39=0,"",'Ark1'!V896)</f>
        <v>6.2992125984251981</v>
      </c>
      <c r="Y39" s="83">
        <f>+IF(G39=0,"",'Ark1'!W896)</f>
        <v>0</v>
      </c>
      <c r="Z39" s="74"/>
      <c r="AA39" s="83">
        <f>+IF(G39=0,"",'Ark1'!X896)</f>
        <v>90.551181102362207</v>
      </c>
      <c r="AB39" s="83">
        <f>+IF(G39=0,"",'Ark1'!Y896)</f>
        <v>38.582677165354347</v>
      </c>
      <c r="AC39" s="83">
        <f>+IF(G39=0,"",'Ark1'!Z896)</f>
        <v>5.5646929988649561</v>
      </c>
      <c r="AD39" s="74"/>
      <c r="AE39" s="158">
        <f>+IF(G39=0,"",'Ark1'!Z896)</f>
        <v>5.5646929988649561</v>
      </c>
      <c r="AF39" s="82">
        <f>+IF(G39=0,"",'Ark1'!AA896)</f>
        <v>1.7010061101723228</v>
      </c>
      <c r="AG39" s="82">
        <f>+IF(G39=0,"",'Ark1'!AB896)</f>
        <v>1.9673067225502701</v>
      </c>
      <c r="AH39" s="52"/>
      <c r="AI39" s="82">
        <f t="shared" si="9"/>
        <v>4.2913505311077378</v>
      </c>
      <c r="AJ39" s="83">
        <f t="shared" si="10"/>
        <v>11.545454545454545</v>
      </c>
      <c r="AK39" s="47"/>
      <c r="AL39" s="4"/>
      <c r="AM39" s="58"/>
      <c r="AN39" s="58"/>
      <c r="AO39" s="1"/>
      <c r="AP39" s="18"/>
    </row>
    <row r="40" spans="1:45" ht="15.6">
      <c r="A40" s="162">
        <f>1+A37</f>
        <v>3</v>
      </c>
      <c r="B40" s="80">
        <f>+'Ark1'!C897</f>
        <v>2022</v>
      </c>
      <c r="C40" s="80">
        <f>+'Ark1'!J897</f>
        <v>116</v>
      </c>
      <c r="D40" s="81" t="str">
        <f>VLOOKUP(C40,RNR!$A$1:$B$25,2)</f>
        <v>Sandeid</v>
      </c>
      <c r="E40" s="80">
        <f>+IF(G40=0,"",'Ark1'!Q897)</f>
        <v>31</v>
      </c>
      <c r="F40" s="80"/>
      <c r="G40" s="83">
        <f>+'Ark1'!R897</f>
        <v>350</v>
      </c>
      <c r="H40" s="80"/>
      <c r="I40" s="179">
        <f>+IF(G40=0,"",'Ark1'!AG897)</f>
        <v>4.1841545189403284</v>
      </c>
      <c r="J40" s="158"/>
      <c r="K40" s="179">
        <f>+'Ark1'!AH897</f>
        <v>0</v>
      </c>
      <c r="L40" s="97"/>
      <c r="M40" s="376">
        <f>+'Ark1'!AI897</f>
        <v>0</v>
      </c>
      <c r="N40" s="376"/>
      <c r="O40" s="376"/>
      <c r="P40" s="376"/>
      <c r="Q40" s="177"/>
      <c r="R40" s="82">
        <f>+'Ark1'!S897</f>
        <v>5.2342857142857149</v>
      </c>
      <c r="S40" s="80"/>
      <c r="T40" s="82">
        <f>+'Ark1'!T897</f>
        <v>5.3685714285714301</v>
      </c>
      <c r="U40" s="80"/>
      <c r="V40" s="158">
        <f>+'Ark1'!U897</f>
        <v>22.411600000000004</v>
      </c>
      <c r="W40" s="158"/>
      <c r="X40" s="83">
        <f>+IF(G40=0,"",'Ark1'!V897)</f>
        <v>7.4285714285714306</v>
      </c>
      <c r="Y40" s="83">
        <f>+IF(G40=0,"",'Ark1'!W897)</f>
        <v>1.4285714285714288</v>
      </c>
      <c r="Z40" s="74"/>
      <c r="AA40" s="83">
        <f>+IF(G40=0,"",'Ark1'!X897)</f>
        <v>85.428571428571445</v>
      </c>
      <c r="AB40" s="83">
        <f>+IF(G40=0,"",'Ark1'!Y897)</f>
        <v>38.571428571428562</v>
      </c>
      <c r="AC40" s="83">
        <f>+IF(G40=0,"",'Ark1'!Z897)</f>
        <v>6.7117466970762258</v>
      </c>
      <c r="AD40" s="74"/>
      <c r="AE40" s="158">
        <f>+IF(G40=0,"",'Ark1'!Z897)</f>
        <v>6.7117466970762258</v>
      </c>
      <c r="AF40" s="82">
        <f>+IF(G40=0,"",'Ark1'!AA897)</f>
        <v>1.1937797971492197</v>
      </c>
      <c r="AG40" s="82">
        <f>+IF(G40=0,"",'Ark1'!AB897)</f>
        <v>1.9881465063249848</v>
      </c>
      <c r="AH40" s="52"/>
      <c r="AI40" s="82">
        <f t="shared" si="9"/>
        <v>4.2816921397379915</v>
      </c>
      <c r="AJ40" s="83">
        <f t="shared" si="10"/>
        <v>11.290322580645162</v>
      </c>
      <c r="AK40" s="47"/>
      <c r="AL40" s="4"/>
      <c r="AM40" s="58"/>
      <c r="AN40" s="58"/>
      <c r="AO40" s="1"/>
      <c r="AP40" s="18"/>
    </row>
    <row r="41" spans="1:45" ht="15.6">
      <c r="A41" s="162">
        <f t="shared" ref="A41:A60" si="11">1+A40</f>
        <v>4</v>
      </c>
      <c r="B41" s="80">
        <f>+'Ark1'!C898</f>
        <v>2022</v>
      </c>
      <c r="C41" s="80">
        <f>+'Ark1'!J898</f>
        <v>117</v>
      </c>
      <c r="D41" s="81" t="str">
        <f>VLOOKUP(C41,RNR!$A$1:$B$25,2)</f>
        <v>Jæren</v>
      </c>
      <c r="E41" s="80">
        <f>+IF(G41=0,"",'Ark1'!Q898)</f>
        <v>8</v>
      </c>
      <c r="F41" s="80"/>
      <c r="G41" s="83">
        <f>+'Ark1'!R898</f>
        <v>164</v>
      </c>
      <c r="H41" s="80"/>
      <c r="I41" s="179">
        <f>+IF(G41=0,"",'Ark1'!AG898)</f>
        <v>1.592196238119671</v>
      </c>
      <c r="J41" s="158"/>
      <c r="K41" s="179">
        <f>+'Ark1'!AH898</f>
        <v>0</v>
      </c>
      <c r="L41" s="97"/>
      <c r="M41" s="376">
        <f>+'Ark1'!AI898</f>
        <v>159</v>
      </c>
      <c r="N41" s="376"/>
      <c r="O41" s="376"/>
      <c r="P41" s="376"/>
      <c r="Q41" s="177"/>
      <c r="R41" s="82">
        <f>+'Ark1'!S898</f>
        <v>4.5792682926829267</v>
      </c>
      <c r="S41" s="80"/>
      <c r="T41" s="82">
        <f>+'Ark1'!T898</f>
        <v>4.8963414634146334</v>
      </c>
      <c r="U41" s="80"/>
      <c r="V41" s="158">
        <f>+'Ark1'!U898</f>
        <v>18.200609756097563</v>
      </c>
      <c r="W41" s="158"/>
      <c r="X41" s="83">
        <f>+IF(G41=0,"",'Ark1'!V898)</f>
        <v>0.6097560975609756</v>
      </c>
      <c r="Y41" s="83">
        <f>+IF(G41=0,"",'Ark1'!W898)</f>
        <v>1.8292682926829271</v>
      </c>
      <c r="Z41" s="74"/>
      <c r="AA41" s="83">
        <f>+IF(G41=0,"",'Ark1'!X898)</f>
        <v>65.243902439024396</v>
      </c>
      <c r="AB41" s="83">
        <f>+IF(G41=0,"",'Ark1'!Y898)</f>
        <v>10.365853658536585</v>
      </c>
      <c r="AC41" s="83">
        <f>+IF(G41=0,"",'Ark1'!Z898)</f>
        <v>4.6422436878588993</v>
      </c>
      <c r="AD41" s="74"/>
      <c r="AE41" s="158">
        <f>+IF(G41=0,"",'Ark1'!Z898)</f>
        <v>4.6422436878588993</v>
      </c>
      <c r="AF41" s="82">
        <f>+IF(G41=0,"",'Ark1'!AA898)</f>
        <v>1.3204985943858996</v>
      </c>
      <c r="AG41" s="82">
        <f>+IF(G41=0,"",'Ark1'!AB898)</f>
        <v>1.6140348714725972</v>
      </c>
      <c r="AH41" s="52"/>
      <c r="AI41" s="82">
        <f t="shared" si="9"/>
        <v>3.9745672436751005</v>
      </c>
      <c r="AJ41" s="83">
        <f t="shared" si="10"/>
        <v>20.5</v>
      </c>
      <c r="AK41" s="47"/>
      <c r="AL41" s="4"/>
      <c r="AM41" s="58"/>
      <c r="AN41" s="58"/>
      <c r="AO41" s="1"/>
      <c r="AP41" s="18"/>
    </row>
    <row r="42" spans="1:45" ht="15.6">
      <c r="A42" s="162">
        <f t="shared" si="11"/>
        <v>5</v>
      </c>
      <c r="B42" s="80">
        <f>+'Ark1'!C899</f>
        <v>2022</v>
      </c>
      <c r="C42" s="80">
        <f>+'Ark1'!J899</f>
        <v>134</v>
      </c>
      <c r="D42" s="81" t="str">
        <f>VLOOKUP(C42,RNR!$A$1:$B$25,2)</f>
        <v>Førde</v>
      </c>
      <c r="E42" s="80">
        <f>+IF(G42=0,"",'Ark1'!Q899)</f>
        <v>101</v>
      </c>
      <c r="F42" s="80"/>
      <c r="G42" s="83">
        <f>+'Ark1'!R899</f>
        <v>1658</v>
      </c>
      <c r="H42" s="80"/>
      <c r="I42" s="179">
        <f>+IF(G42=0,"",'Ark1'!AG899)</f>
        <v>19.028497320193289</v>
      </c>
      <c r="J42" s="158"/>
      <c r="K42" s="179">
        <f>+'Ark1'!AH899</f>
        <v>0.48250904704463199</v>
      </c>
      <c r="L42" s="97"/>
      <c r="M42" s="376">
        <f>+'Ark1'!AI899</f>
        <v>0</v>
      </c>
      <c r="N42" s="376"/>
      <c r="O42" s="376"/>
      <c r="P42" s="376"/>
      <c r="Q42" s="177"/>
      <c r="R42" s="82">
        <f>+'Ark1'!S899</f>
        <v>5.1525934861278628</v>
      </c>
      <c r="S42" s="80"/>
      <c r="T42" s="82">
        <f>+'Ark1'!T899</f>
        <v>5.1700844390832339</v>
      </c>
      <c r="U42" s="80"/>
      <c r="V42" s="158">
        <f>+'Ark1'!U899</f>
        <v>21.515585042219563</v>
      </c>
      <c r="W42" s="158"/>
      <c r="X42" s="83">
        <f>+IF(G42=0,"",'Ark1'!V899)</f>
        <v>7.8407720144752684</v>
      </c>
      <c r="Y42" s="83">
        <f>+IF(G42=0,"",'Ark1'!W899)</f>
        <v>0.66344993968636912</v>
      </c>
      <c r="Z42" s="74"/>
      <c r="AA42" s="83">
        <f>+IF(G42=0,"",'Ark1'!X899)</f>
        <v>89.143546441495772</v>
      </c>
      <c r="AB42" s="83">
        <f>+IF(G42=0,"",'Ark1'!Y899)</f>
        <v>32.569360675512662</v>
      </c>
      <c r="AC42" s="83">
        <f>+IF(G42=0,"",'Ark1'!Z899)</f>
        <v>5.0108919774061009</v>
      </c>
      <c r="AD42" s="74"/>
      <c r="AE42" s="158">
        <f>+IF(G42=0,"",'Ark1'!Z899)</f>
        <v>5.0108919774061009</v>
      </c>
      <c r="AF42" s="82">
        <f>+IF(G42=0,"",'Ark1'!AA899)</f>
        <v>1.5254957959324282</v>
      </c>
      <c r="AG42" s="82">
        <f>+IF(G42=0,"",'Ark1'!AB899)</f>
        <v>1.6018001386141307</v>
      </c>
      <c r="AH42" s="52"/>
      <c r="AI42" s="82">
        <f t="shared" si="9"/>
        <v>4.1756806742362222</v>
      </c>
      <c r="AJ42" s="83">
        <f t="shared" si="10"/>
        <v>16.415841584158414</v>
      </c>
      <c r="AK42" s="47"/>
      <c r="AL42" s="4"/>
      <c r="AM42" s="58"/>
      <c r="AN42" s="58"/>
      <c r="AO42" s="1"/>
      <c r="AP42" s="18"/>
    </row>
    <row r="43" spans="1:45" ht="15.6">
      <c r="A43" s="162">
        <f t="shared" si="11"/>
        <v>6</v>
      </c>
      <c r="B43" s="80">
        <f>+'Ark1'!C900</f>
        <v>2022</v>
      </c>
      <c r="C43" s="80">
        <f>+'Ark1'!J900</f>
        <v>141</v>
      </c>
      <c r="D43" s="81" t="str">
        <f>VLOOKUP(C43,RNR!$A$1:$B$25,2)</f>
        <v>Ølen</v>
      </c>
      <c r="E43" s="80">
        <f>+IF(G43=0,"",'Ark1'!Q900)</f>
        <v>75</v>
      </c>
      <c r="F43" s="80"/>
      <c r="G43" s="83">
        <f>+'Ark1'!R900</f>
        <v>710</v>
      </c>
      <c r="H43" s="80"/>
      <c r="I43" s="179">
        <f>+IF(G43=0,"",'Ark1'!AG900)</f>
        <v>8.376299623711688</v>
      </c>
      <c r="J43" s="158"/>
      <c r="K43" s="179">
        <f>+'Ark1'!AH900</f>
        <v>0.14084507042253519</v>
      </c>
      <c r="L43" s="97"/>
      <c r="M43" s="376">
        <f>+'Ark1'!AI900</f>
        <v>0</v>
      </c>
      <c r="N43" s="376"/>
      <c r="O43" s="376"/>
      <c r="P43" s="376"/>
      <c r="Q43" s="177"/>
      <c r="R43" s="82">
        <f>+'Ark1'!S900</f>
        <v>5.6154929577464801</v>
      </c>
      <c r="S43" s="80"/>
      <c r="T43" s="82">
        <f>+'Ark1'!T900</f>
        <v>6.4830985915492976</v>
      </c>
      <c r="U43" s="80"/>
      <c r="V43" s="158">
        <f>+'Ark1'!U900</f>
        <v>22.117042253521134</v>
      </c>
      <c r="W43" s="158"/>
      <c r="X43" s="83">
        <f>+IF(G43=0,"",'Ark1'!V900)</f>
        <v>1.9718309859154923</v>
      </c>
      <c r="Y43" s="83">
        <f>+IF(G43=0,"",'Ark1'!W900)</f>
        <v>5.4929577464788739</v>
      </c>
      <c r="Z43" s="74"/>
      <c r="AA43" s="83">
        <f>+IF(G43=0,"",'Ark1'!X900)</f>
        <v>84.225352112676063</v>
      </c>
      <c r="AB43" s="83">
        <f>+IF(G43=0,"",'Ark1'!Y900)</f>
        <v>41.408450704225345</v>
      </c>
      <c r="AC43" s="83">
        <f>+IF(G43=0,"",'Ark1'!Z900)</f>
        <v>6.1833674890998509</v>
      </c>
      <c r="AD43" s="74"/>
      <c r="AE43" s="158">
        <f>+IF(G43=0,"",'Ark1'!Z900)</f>
        <v>6.1833674890998509</v>
      </c>
      <c r="AF43" s="82">
        <f>+IF(G43=0,"",'Ark1'!AA900)</f>
        <v>1.4631769301159863</v>
      </c>
      <c r="AG43" s="82">
        <f>+IF(G43=0,"",'Ark1'!AB900)</f>
        <v>2.104755575484532</v>
      </c>
      <c r="AH43" s="52"/>
      <c r="AI43" s="82">
        <f t="shared" si="9"/>
        <v>3.9385753699523458</v>
      </c>
      <c r="AJ43" s="83">
        <f t="shared" si="10"/>
        <v>9.4666666666666668</v>
      </c>
      <c r="AK43" s="47"/>
      <c r="AL43" s="4"/>
      <c r="AM43" s="58"/>
      <c r="AN43" s="58"/>
      <c r="AO43" s="1"/>
      <c r="AP43" s="18"/>
    </row>
    <row r="44" spans="1:45" ht="15.6">
      <c r="A44" s="162">
        <f t="shared" si="11"/>
        <v>7</v>
      </c>
      <c r="B44" s="80">
        <f>+'Ark1'!C901</f>
        <v>2022</v>
      </c>
      <c r="C44" s="80">
        <f>+'Ark1'!J901</f>
        <v>143</v>
      </c>
      <c r="D44" s="81" t="str">
        <f>VLOOKUP(C44,RNR!$A$1:$B$25,2)</f>
        <v>Nordfjord</v>
      </c>
      <c r="E44" s="80">
        <f>+IF(G44=0,"",'Ark1'!Q901)</f>
        <v>13</v>
      </c>
      <c r="F44" s="80"/>
      <c r="G44" s="83">
        <f>+'Ark1'!R901</f>
        <v>145.53</v>
      </c>
      <c r="H44" s="80"/>
      <c r="I44" s="179">
        <f>+IF(G44=0,"",'Ark1'!AG901)</f>
        <v>1.6523123277830043</v>
      </c>
      <c r="J44" s="158"/>
      <c r="K44" s="179">
        <f>+'Ark1'!AH901</f>
        <v>0</v>
      </c>
      <c r="L44" s="97"/>
      <c r="M44" s="376">
        <f>+'Ark1'!AI901</f>
        <v>0</v>
      </c>
      <c r="N44" s="376"/>
      <c r="O44" s="376"/>
      <c r="P44" s="376"/>
      <c r="Q44" s="177"/>
      <c r="R44" s="82">
        <f>+'Ark1'!S901</f>
        <v>5.2776747062461347</v>
      </c>
      <c r="S44" s="80"/>
      <c r="T44" s="82">
        <f>+'Ark1'!T901</f>
        <v>4.9955335669621395</v>
      </c>
      <c r="U44" s="80"/>
      <c r="V44" s="158">
        <f>+'Ark1'!U901</f>
        <v>21.284958427815557</v>
      </c>
      <c r="W44" s="158"/>
      <c r="X44" s="83">
        <f>+IF(G44=0,"",'Ark1'!V901)</f>
        <v>5.4971483542912116</v>
      </c>
      <c r="Y44" s="83">
        <f>+IF(G44=0,"",'Ark1'!W901)</f>
        <v>2.0614306328592047</v>
      </c>
      <c r="Z44" s="74"/>
      <c r="AA44" s="83">
        <f>+IF(G44=0,"",'Ark1'!X901)</f>
        <v>86.580086580086586</v>
      </c>
      <c r="AB44" s="83">
        <f>+IF(G44=0,"",'Ark1'!Y901)</f>
        <v>27.485741771456048</v>
      </c>
      <c r="AC44" s="83">
        <f>+IF(G44=0,"",'Ark1'!Z901)</f>
        <v>5.6295940481701603</v>
      </c>
      <c r="AD44" s="74"/>
      <c r="AE44" s="158">
        <f>+IF(G44=0,"",'Ark1'!Z901)</f>
        <v>5.6295940481701603</v>
      </c>
      <c r="AF44" s="82">
        <f>+IF(G44=0,"",'Ark1'!AA901)</f>
        <v>1.6486329344656787</v>
      </c>
      <c r="AG44" s="82">
        <f>+IF(G44=0,"",'Ark1'!AB901)</f>
        <v>1.8289273843166431</v>
      </c>
      <c r="AH44" s="52"/>
      <c r="AI44" s="82">
        <f t="shared" si="9"/>
        <v>4.0330182537822541</v>
      </c>
      <c r="AJ44" s="83">
        <f t="shared" si="10"/>
        <v>11.194615384615386</v>
      </c>
      <c r="AK44" s="47"/>
      <c r="AL44" s="4"/>
      <c r="AM44" s="58"/>
      <c r="AN44" s="58"/>
      <c r="AO44" s="1"/>
      <c r="AP44" s="18"/>
    </row>
    <row r="45" spans="1:45" ht="15.6">
      <c r="A45" s="162">
        <f t="shared" si="11"/>
        <v>8</v>
      </c>
      <c r="B45" s="80">
        <f>+'Ark1'!C902</f>
        <v>2022</v>
      </c>
      <c r="C45" s="80">
        <f>+'Ark1'!J902</f>
        <v>147</v>
      </c>
      <c r="D45" s="81" t="str">
        <f>VLOOKUP(C45,RNR!$A$1:$B$25,2)</f>
        <v>Midt-Norge</v>
      </c>
      <c r="E45" s="80">
        <f>+IF(G45=0,"",'Ark1'!Q902)</f>
        <v>7</v>
      </c>
      <c r="F45" s="80"/>
      <c r="G45" s="83">
        <f>+'Ark1'!R902</f>
        <v>40</v>
      </c>
      <c r="H45" s="80"/>
      <c r="I45" s="179">
        <f>+IF(G45=0,"",'Ark1'!AG902)</f>
        <v>0.37931278934868751</v>
      </c>
      <c r="J45" s="158"/>
      <c r="K45" s="179">
        <f>+'Ark1'!AH902</f>
        <v>0</v>
      </c>
      <c r="L45" s="97"/>
      <c r="M45" s="376">
        <f>+'Ark1'!AI902</f>
        <v>0</v>
      </c>
      <c r="N45" s="376"/>
      <c r="O45" s="376"/>
      <c r="P45" s="376"/>
      <c r="Q45" s="177"/>
      <c r="R45" s="82">
        <f>+'Ark1'!S902</f>
        <v>6.8250000000000002</v>
      </c>
      <c r="S45" s="80"/>
      <c r="T45" s="82">
        <f>+'Ark1'!T902</f>
        <v>6.65</v>
      </c>
      <c r="U45" s="80"/>
      <c r="V45" s="158">
        <f>+'Ark1'!U902</f>
        <v>17.7775</v>
      </c>
      <c r="W45" s="158"/>
      <c r="X45" s="83">
        <f>+IF(G45=0,"",'Ark1'!V902)</f>
        <v>5</v>
      </c>
      <c r="Y45" s="83">
        <f>+IF(G45=0,"",'Ark1'!W902)</f>
        <v>10</v>
      </c>
      <c r="Z45" s="74"/>
      <c r="AA45" s="83">
        <f>+IF(G45=0,"",'Ark1'!X902)</f>
        <v>67.5</v>
      </c>
      <c r="AB45" s="83">
        <f>+IF(G45=0,"",'Ark1'!Y902)</f>
        <v>15</v>
      </c>
      <c r="AC45" s="83">
        <f>+IF(G45=0,"",'Ark1'!Z902)</f>
        <v>4.7409117002956309</v>
      </c>
      <c r="AD45" s="74"/>
      <c r="AE45" s="158">
        <f>+IF(G45=0,"",'Ark1'!Z902)</f>
        <v>4.7409117002956309</v>
      </c>
      <c r="AF45" s="82">
        <f>+IF(G45=0,"",'Ark1'!AA902)</f>
        <v>1.641455147117945</v>
      </c>
      <c r="AG45" s="82">
        <f>+IF(G45=0,"",'Ark1'!AB902)</f>
        <v>2.1160103969498816</v>
      </c>
      <c r="AH45" s="52"/>
      <c r="AI45" s="82">
        <f t="shared" si="9"/>
        <v>2.6047619047619048</v>
      </c>
      <c r="AJ45" s="83">
        <f t="shared" si="10"/>
        <v>5.7142857142857144</v>
      </c>
      <c r="AK45" s="47"/>
      <c r="AL45" s="4"/>
      <c r="AM45" s="58"/>
      <c r="AN45" s="58"/>
      <c r="AO45" s="1"/>
      <c r="AP45" s="18"/>
    </row>
    <row r="46" spans="1:45" ht="15.6">
      <c r="A46" s="162">
        <f t="shared" si="11"/>
        <v>9</v>
      </c>
      <c r="B46" s="80">
        <f>+'Ark1'!C903</f>
        <v>2022</v>
      </c>
      <c r="C46" s="80">
        <f>+'Ark1'!J903</f>
        <v>155</v>
      </c>
      <c r="D46" s="81" t="str">
        <f>VLOOKUP(C46,RNR!$A$1:$B$25,2)</f>
        <v>Målselv</v>
      </c>
      <c r="E46" s="80">
        <f>+IF(G46=0,"",'Ark1'!Q903)</f>
        <v>57</v>
      </c>
      <c r="F46" s="80"/>
      <c r="G46" s="83">
        <f>+'Ark1'!R903</f>
        <v>1584</v>
      </c>
      <c r="H46" s="80"/>
      <c r="I46" s="179">
        <f>+IF(G46=0,"",'Ark1'!AG903)</f>
        <v>18.186301308775811</v>
      </c>
      <c r="J46" s="158"/>
      <c r="K46" s="179">
        <f>+'Ark1'!AH903</f>
        <v>0</v>
      </c>
      <c r="L46" s="97"/>
      <c r="M46" s="376">
        <f>+'Ark1'!AI903</f>
        <v>0</v>
      </c>
      <c r="N46" s="376"/>
      <c r="O46" s="376"/>
      <c r="P46" s="376"/>
      <c r="Q46" s="177"/>
      <c r="R46" s="82">
        <f>+'Ark1'!S903</f>
        <v>4.8724747474747474</v>
      </c>
      <c r="S46" s="80"/>
      <c r="T46" s="82">
        <f>+'Ark1'!T903</f>
        <v>5.1799242424242413</v>
      </c>
      <c r="U46" s="80"/>
      <c r="V46" s="158">
        <f>+'Ark1'!U903</f>
        <v>21.523970959595971</v>
      </c>
      <c r="W46" s="158"/>
      <c r="X46" s="83">
        <f>+IF(G46=0,"",'Ark1'!V903)</f>
        <v>4.4191919191919196</v>
      </c>
      <c r="Y46" s="83">
        <f>+IF(G46=0,"",'Ark1'!W903)</f>
        <v>3.0303030303030303</v>
      </c>
      <c r="Z46" s="74"/>
      <c r="AA46" s="83">
        <f>+IF(G46=0,"",'Ark1'!X903)</f>
        <v>86.679292929292927</v>
      </c>
      <c r="AB46" s="83">
        <f>+IF(G46=0,"",'Ark1'!Y903)</f>
        <v>35.164141414141397</v>
      </c>
      <c r="AC46" s="83">
        <f>+IF(G46=0,"",'Ark1'!Z903)</f>
        <v>5.1988843453210816</v>
      </c>
      <c r="AD46" s="74"/>
      <c r="AE46" s="158">
        <f>+IF(G46=0,"",'Ark1'!Z903)</f>
        <v>5.1988843453210816</v>
      </c>
      <c r="AF46" s="82">
        <f>+IF(G46=0,"",'Ark1'!AA903)</f>
        <v>1.5407429458283697</v>
      </c>
      <c r="AG46" s="82">
        <f>+IF(G46=0,"",'Ark1'!AB903)</f>
        <v>2.1863502159965278</v>
      </c>
      <c r="AH46" s="52"/>
      <c r="AI46" s="82">
        <f t="shared" si="9"/>
        <v>4.4174617776626093</v>
      </c>
      <c r="AJ46" s="83">
        <f t="shared" si="10"/>
        <v>27.789473684210527</v>
      </c>
      <c r="AK46" s="47"/>
      <c r="AL46" s="4"/>
      <c r="AM46" s="58"/>
      <c r="AN46" s="58"/>
      <c r="AO46" s="1"/>
      <c r="AP46" s="18"/>
    </row>
    <row r="47" spans="1:45" ht="15.6">
      <c r="A47" s="162">
        <f t="shared" si="11"/>
        <v>10</v>
      </c>
      <c r="B47" s="80">
        <f>+'Ark1'!C904</f>
        <v>2022</v>
      </c>
      <c r="C47" s="80">
        <f>+'Ark1'!J904</f>
        <v>160</v>
      </c>
      <c r="D47" s="81" t="str">
        <f>VLOOKUP(C47,RNR!$A$1:$B$25,2)</f>
        <v>Oslo</v>
      </c>
      <c r="E47" s="80">
        <f>+IF(G47=0,"",'Ark1'!Q904)</f>
        <v>19</v>
      </c>
      <c r="F47" s="80"/>
      <c r="G47" s="83">
        <f>+'Ark1'!R904</f>
        <v>168</v>
      </c>
      <c r="H47" s="80"/>
      <c r="I47" s="179">
        <f>+IF(G47=0,"",'Ark1'!AG904)</f>
        <v>1.6552994626731079</v>
      </c>
      <c r="J47" s="158"/>
      <c r="K47" s="179">
        <f>+'Ark1'!AH904</f>
        <v>20.238095238095237</v>
      </c>
      <c r="L47" s="97"/>
      <c r="M47" s="376">
        <f>+'Ark1'!AI904</f>
        <v>0</v>
      </c>
      <c r="N47" s="376"/>
      <c r="O47" s="376"/>
      <c r="P47" s="376"/>
      <c r="Q47" s="177"/>
      <c r="R47" s="82">
        <f>+'Ark1'!S904</f>
        <v>5.5714285714285694</v>
      </c>
      <c r="S47" s="80"/>
      <c r="T47" s="82">
        <f>+'Ark1'!T904</f>
        <v>6.1607142857142847</v>
      </c>
      <c r="U47" s="80"/>
      <c r="V47" s="158">
        <f>+'Ark1'!U904</f>
        <v>18.471428571428564</v>
      </c>
      <c r="W47" s="158"/>
      <c r="X47" s="83">
        <f>+IF(G47=0,"",'Ark1'!V904)</f>
        <v>1.1904761904761909</v>
      </c>
      <c r="Y47" s="83">
        <f>+IF(G47=0,"",'Ark1'!W904)</f>
        <v>4.1666666666666679</v>
      </c>
      <c r="Z47" s="74"/>
      <c r="AA47" s="83">
        <f>+IF(G47=0,"",'Ark1'!X904)</f>
        <v>59.523809523809554</v>
      </c>
      <c r="AB47" s="83">
        <f>+IF(G47=0,"",'Ark1'!Y904)</f>
        <v>24.404761904761905</v>
      </c>
      <c r="AC47" s="83">
        <f>+IF(G47=0,"",'Ark1'!Z904)</f>
        <v>7.2344426090712499</v>
      </c>
      <c r="AD47" s="74"/>
      <c r="AE47" s="158">
        <f>+IF(G47=0,"",'Ark1'!Z904)</f>
        <v>7.2344426090712499</v>
      </c>
      <c r="AF47" s="82">
        <f>+IF(G47=0,"",'Ark1'!AA904)</f>
        <v>1.4208122616986387</v>
      </c>
      <c r="AG47" s="82">
        <f>+IF(G47=0,"",'Ark1'!AB904)</f>
        <v>2.2182424326019734</v>
      </c>
      <c r="AH47" s="52"/>
      <c r="AI47" s="82">
        <f t="shared" si="9"/>
        <v>3.3153846153846152</v>
      </c>
      <c r="AJ47" s="83">
        <f t="shared" si="10"/>
        <v>8.8421052631578956</v>
      </c>
      <c r="AK47" s="47"/>
      <c r="AL47" s="4"/>
      <c r="AM47" s="58"/>
      <c r="AN47" s="58"/>
      <c r="AO47" s="1"/>
      <c r="AP47" s="18"/>
    </row>
    <row r="48" spans="1:45" ht="15.6">
      <c r="A48" s="162">
        <f t="shared" si="11"/>
        <v>11</v>
      </c>
      <c r="B48" s="80">
        <f>+'Ark1'!C905</f>
        <v>2022</v>
      </c>
      <c r="C48" s="80">
        <f>+'Ark1'!J905</f>
        <v>171</v>
      </c>
      <c r="D48" s="81" t="str">
        <f>VLOOKUP(C48,RNR!$A$1:$B$25,2)</f>
        <v>Prima</v>
      </c>
      <c r="E48" s="80" t="str">
        <f>+IF(G48=0,"",'Ark1'!Q905)</f>
        <v/>
      </c>
      <c r="F48" s="80"/>
      <c r="G48" s="83">
        <f>+'Ark1'!R905</f>
        <v>0</v>
      </c>
      <c r="H48" s="80"/>
      <c r="I48" s="179" t="str">
        <f>+IF(G48=0,"",'Ark1'!AG905)</f>
        <v/>
      </c>
      <c r="J48" s="158"/>
      <c r="K48" s="179">
        <f>+'Ark1'!AH905</f>
        <v>0</v>
      </c>
      <c r="L48" s="97"/>
      <c r="M48" s="376">
        <f>+'Ark1'!AI905</f>
        <v>0</v>
      </c>
      <c r="N48" s="376"/>
      <c r="O48" s="376"/>
      <c r="P48" s="376"/>
      <c r="Q48" s="177"/>
      <c r="R48" s="82">
        <f>+'Ark1'!S905</f>
        <v>0</v>
      </c>
      <c r="S48" s="80"/>
      <c r="T48" s="82">
        <f>+'Ark1'!T905</f>
        <v>0</v>
      </c>
      <c r="U48" s="80"/>
      <c r="V48" s="158">
        <f>+'Ark1'!U905</f>
        <v>0</v>
      </c>
      <c r="W48" s="158"/>
      <c r="X48" s="83" t="str">
        <f>+IF(G48=0,"",'Ark1'!V905)</f>
        <v/>
      </c>
      <c r="Y48" s="83" t="str">
        <f>+IF(G48=0,"",'Ark1'!W905)</f>
        <v/>
      </c>
      <c r="Z48" s="74"/>
      <c r="AA48" s="83" t="str">
        <f>+IF(G48=0,"",'Ark1'!X905)</f>
        <v/>
      </c>
      <c r="AB48" s="83" t="str">
        <f>+IF(G48=0,"",'Ark1'!Y905)</f>
        <v/>
      </c>
      <c r="AC48" s="83" t="str">
        <f>+IF(G48=0,"",'Ark1'!Z905)</f>
        <v/>
      </c>
      <c r="AD48" s="74"/>
      <c r="AE48" s="158" t="str">
        <f>+IF(G48=0,"",'Ark1'!Z905)</f>
        <v/>
      </c>
      <c r="AF48" s="82" t="str">
        <f>+IF(G48=0,"",'Ark1'!AA905)</f>
        <v/>
      </c>
      <c r="AG48" s="82" t="str">
        <f>+IF(G48=0,"",'Ark1'!AB905)</f>
        <v/>
      </c>
      <c r="AH48" s="52"/>
      <c r="AI48" s="82" t="str">
        <f t="shared" si="9"/>
        <v/>
      </c>
      <c r="AJ48" s="83" t="str">
        <f t="shared" si="10"/>
        <v/>
      </c>
      <c r="AK48" s="47"/>
      <c r="AL48" s="4"/>
      <c r="AM48" s="58"/>
      <c r="AN48" s="58"/>
      <c r="AO48" s="1"/>
      <c r="AP48" s="18"/>
    </row>
    <row r="49" spans="1:42" ht="15.6">
      <c r="A49" s="162">
        <f t="shared" si="11"/>
        <v>12</v>
      </c>
      <c r="B49" s="80">
        <f>+'Ark1'!C906</f>
        <v>2022</v>
      </c>
      <c r="C49" s="80">
        <f>+'Ark1'!J906</f>
        <v>175</v>
      </c>
      <c r="D49" s="81" t="str">
        <f>VLOOKUP(C49,RNR!$A$1:$B$25,2)</f>
        <v>Ole Ringdal</v>
      </c>
      <c r="E49" s="80">
        <f>+IF(G49=0,"",'Ark1'!Q906)</f>
        <v>27</v>
      </c>
      <c r="F49" s="80"/>
      <c r="G49" s="83">
        <f>+'Ark1'!R906</f>
        <v>503</v>
      </c>
      <c r="H49" s="80"/>
      <c r="I49" s="179">
        <f>+IF(G49=0,"",'Ark1'!AG906)</f>
        <v>5.6863313134789584</v>
      </c>
      <c r="J49" s="158"/>
      <c r="K49" s="179">
        <f>+'Ark1'!AH906</f>
        <v>0</v>
      </c>
      <c r="L49" s="97"/>
      <c r="M49" s="376">
        <f>+'Ark1'!AI906</f>
        <v>0</v>
      </c>
      <c r="N49" s="376"/>
      <c r="O49" s="376"/>
      <c r="P49" s="376"/>
      <c r="Q49" s="177"/>
      <c r="R49" s="82">
        <f>+'Ark1'!S906</f>
        <v>4.2226640159045719</v>
      </c>
      <c r="S49" s="80"/>
      <c r="T49" s="82">
        <f>+'Ark1'!T906</f>
        <v>5.1908548707753477</v>
      </c>
      <c r="U49" s="80"/>
      <c r="V49" s="158">
        <f>+'Ark1'!U906</f>
        <v>21.193240556660072</v>
      </c>
      <c r="W49" s="158"/>
      <c r="X49" s="83">
        <f>+IF(G49=0,"",'Ark1'!V906)</f>
        <v>0.99403578528827041</v>
      </c>
      <c r="Y49" s="83">
        <f>+IF(G49=0,"",'Ark1'!W906)</f>
        <v>1.1928429423459241</v>
      </c>
      <c r="Z49" s="74"/>
      <c r="AA49" s="83">
        <f>+IF(G49=0,"",'Ark1'!X906)</f>
        <v>82.703777335984128</v>
      </c>
      <c r="AB49" s="83">
        <f>+IF(G49=0,"",'Ark1'!Y906)</f>
        <v>34.5924453280318</v>
      </c>
      <c r="AC49" s="83">
        <f>+IF(G49=0,"",'Ark1'!Z906)</f>
        <v>6.0046365481460722</v>
      </c>
      <c r="AD49" s="74"/>
      <c r="AE49" s="158">
        <f>+IF(G49=0,"",'Ark1'!Z906)</f>
        <v>6.0046365481460722</v>
      </c>
      <c r="AF49" s="82">
        <f>+IF(G49=0,"",'Ark1'!AA906)</f>
        <v>1.4862267795313724</v>
      </c>
      <c r="AG49" s="82">
        <f>+IF(G49=0,"",'Ark1'!AB906)</f>
        <v>2.0807161236669001</v>
      </c>
      <c r="AH49" s="52"/>
      <c r="AI49" s="82">
        <f t="shared" si="9"/>
        <v>5.0189265536723253</v>
      </c>
      <c r="AJ49" s="83">
        <f t="shared" si="10"/>
        <v>18.62962962962963</v>
      </c>
      <c r="AK49" s="47"/>
      <c r="AL49" s="4"/>
      <c r="AM49" s="58"/>
      <c r="AN49" s="58"/>
      <c r="AO49" s="1"/>
      <c r="AP49" s="18"/>
    </row>
    <row r="50" spans="1:42" ht="15.6">
      <c r="A50" s="162">
        <f t="shared" si="11"/>
        <v>13</v>
      </c>
      <c r="B50" s="80">
        <f>+'Ark1'!C907</f>
        <v>2022</v>
      </c>
      <c r="C50" s="80">
        <f>+'Ark1'!J907</f>
        <v>177</v>
      </c>
      <c r="D50" s="81" t="str">
        <f>VLOOKUP(C50,RNR!$A$1:$B$25,2)</f>
        <v>Slakthuset</v>
      </c>
      <c r="E50" s="80">
        <f>+IF(G50=0,"",'Ark1'!Q907)</f>
        <v>26</v>
      </c>
      <c r="F50" s="80"/>
      <c r="G50" s="83">
        <f>+'Ark1'!R907</f>
        <v>143</v>
      </c>
      <c r="H50" s="80"/>
      <c r="I50" s="179">
        <f>+IF(G50=0,"",'Ark1'!AG907)</f>
        <v>1.6200939443254587</v>
      </c>
      <c r="J50" s="158"/>
      <c r="K50" s="179">
        <f>+'Ark1'!AH907</f>
        <v>0</v>
      </c>
      <c r="L50" s="97"/>
      <c r="M50" s="376">
        <f>+'Ark1'!AI907</f>
        <v>0</v>
      </c>
      <c r="N50" s="376"/>
      <c r="O50" s="376"/>
      <c r="P50" s="376"/>
      <c r="Q50" s="177"/>
      <c r="R50" s="82">
        <f>+'Ark1'!S907</f>
        <v>5.4405594405594409</v>
      </c>
      <c r="S50" s="80"/>
      <c r="T50" s="82">
        <f>+'Ark1'!T907</f>
        <v>4.9580419580419592</v>
      </c>
      <c r="U50" s="80"/>
      <c r="V50" s="158">
        <f>+'Ark1'!U907</f>
        <v>21.239160839160835</v>
      </c>
      <c r="W50" s="158"/>
      <c r="X50" s="83">
        <f>+IF(G50=0,"",'Ark1'!V907)</f>
        <v>6.2937062937062924</v>
      </c>
      <c r="Y50" s="83">
        <f>+IF(G50=0,"",'Ark1'!W907)</f>
        <v>2.0979020979020975</v>
      </c>
      <c r="Z50" s="74"/>
      <c r="AA50" s="83">
        <f>+IF(G50=0,"",'Ark1'!X907)</f>
        <v>83.216783216783213</v>
      </c>
      <c r="AB50" s="83">
        <f>+IF(G50=0,"",'Ark1'!Y907)</f>
        <v>34.26573426573426</v>
      </c>
      <c r="AC50" s="83">
        <f>+IF(G50=0,"",'Ark1'!Z907)</f>
        <v>6.2202245700138095</v>
      </c>
      <c r="AD50" s="74"/>
      <c r="AE50" s="158">
        <f>+IF(G50=0,"",'Ark1'!Z907)</f>
        <v>6.2202245700138095</v>
      </c>
      <c r="AF50" s="82">
        <f>+IF(G50=0,"",'Ark1'!AA907)</f>
        <v>1.5849924560160076</v>
      </c>
      <c r="AG50" s="82">
        <f>+IF(G50=0,"",'Ark1'!AB907)</f>
        <v>1.9995598322418475</v>
      </c>
      <c r="AH50" s="52"/>
      <c r="AI50" s="82">
        <f t="shared" si="9"/>
        <v>3.9038560411311045</v>
      </c>
      <c r="AJ50" s="83">
        <f t="shared" si="10"/>
        <v>5.5</v>
      </c>
      <c r="AK50" s="47"/>
      <c r="AL50" s="13"/>
      <c r="AM50" s="58"/>
      <c r="AN50" s="58"/>
      <c r="AO50" s="1"/>
      <c r="AP50" s="18"/>
    </row>
    <row r="51" spans="1:42" ht="15.6">
      <c r="A51" s="162">
        <f t="shared" si="11"/>
        <v>14</v>
      </c>
      <c r="B51" s="80">
        <f>+'Ark1'!C908</f>
        <v>2022</v>
      </c>
      <c r="C51" s="80">
        <f>+'Ark1'!J908</f>
        <v>178</v>
      </c>
      <c r="D51" s="81" t="str">
        <f>VLOOKUP(C51,RNR!$A$1:$B$25,2)</f>
        <v>Røros</v>
      </c>
      <c r="E51" s="80">
        <f>+IF(G51=0,"",'Ark1'!Q908)</f>
        <v>13</v>
      </c>
      <c r="F51" s="80"/>
      <c r="G51" s="83">
        <f>+'Ark1'!R908</f>
        <v>230</v>
      </c>
      <c r="H51" s="80"/>
      <c r="I51" s="179">
        <f>+IF(G51=0,"",'Ark1'!AG908)</f>
        <v>2.3942419561124799</v>
      </c>
      <c r="J51" s="158"/>
      <c r="K51" s="179">
        <f>+'Ark1'!AH908</f>
        <v>1.3043478260869563</v>
      </c>
      <c r="L51" s="97"/>
      <c r="M51" s="376">
        <f>+'Ark1'!AI908</f>
        <v>0</v>
      </c>
      <c r="N51" s="376"/>
      <c r="O51" s="376"/>
      <c r="P51" s="376"/>
      <c r="Q51" s="177"/>
      <c r="R51" s="82">
        <f>+'Ark1'!S908</f>
        <v>5.2434782608695665</v>
      </c>
      <c r="S51" s="80"/>
      <c r="T51" s="82">
        <f>+'Ark1'!T908</f>
        <v>5.1956521739130439</v>
      </c>
      <c r="U51" s="80"/>
      <c r="V51" s="158">
        <f>+'Ark1'!U908</f>
        <v>19.515217391304347</v>
      </c>
      <c r="W51" s="158"/>
      <c r="X51" s="83">
        <f>+IF(G51=0,"",'Ark1'!V908)</f>
        <v>2.6086956521739126</v>
      </c>
      <c r="Y51" s="83">
        <f>+IF(G51=0,"",'Ark1'!W908)</f>
        <v>1.7391304347826086</v>
      </c>
      <c r="Z51" s="74"/>
      <c r="AA51" s="83">
        <f>+IF(G51=0,"",'Ark1'!X908)</f>
        <v>73.043478260869563</v>
      </c>
      <c r="AB51" s="83">
        <f>+IF(G51=0,"",'Ark1'!Y908)</f>
        <v>22.60869565217391</v>
      </c>
      <c r="AC51" s="83">
        <f>+IF(G51=0,"",'Ark1'!Z908)</f>
        <v>5.3079909976376207</v>
      </c>
      <c r="AD51" s="74"/>
      <c r="AE51" s="158">
        <f>+IF(G51=0,"",'Ark1'!Z908)</f>
        <v>5.3079909976376207</v>
      </c>
      <c r="AF51" s="82">
        <f>+IF(G51=0,"",'Ark1'!AA908)</f>
        <v>1.4571640374838044</v>
      </c>
      <c r="AG51" s="82">
        <f>+IF(G51=0,"",'Ark1'!AB908)</f>
        <v>1.8975907518813704</v>
      </c>
      <c r="AH51" s="52"/>
      <c r="AI51" s="82">
        <f t="shared" si="9"/>
        <v>3.7218076285240453</v>
      </c>
      <c r="AJ51" s="83">
        <f t="shared" si="10"/>
        <v>17.692307692307693</v>
      </c>
      <c r="AK51" s="47"/>
      <c r="AL51" s="5"/>
      <c r="AM51" s="58"/>
      <c r="AN51" s="58"/>
      <c r="AO51" s="1"/>
    </row>
    <row r="52" spans="1:42" ht="15.6">
      <c r="A52" s="162">
        <f t="shared" si="11"/>
        <v>15</v>
      </c>
      <c r="B52" s="80">
        <f>+'Ark1'!C909</f>
        <v>2022</v>
      </c>
      <c r="C52" s="80">
        <f>+'Ark1'!J909</f>
        <v>181</v>
      </c>
      <c r="D52" s="81" t="str">
        <f>VLOOKUP(C52,RNR!$A$1:$B$25,2)</f>
        <v>Horns</v>
      </c>
      <c r="E52" s="80">
        <f>+IF(G52=0,"",'Ark1'!Q909)</f>
        <v>17</v>
      </c>
      <c r="F52" s="80"/>
      <c r="G52" s="83">
        <f>+'Ark1'!R909</f>
        <v>330</v>
      </c>
      <c r="H52" s="80"/>
      <c r="I52" s="179">
        <f>+IF(G52=0,"",'Ark1'!AG909)</f>
        <v>3.7167959287058352</v>
      </c>
      <c r="J52" s="158"/>
      <c r="K52" s="179">
        <f>+'Ark1'!AH909</f>
        <v>0</v>
      </c>
      <c r="L52" s="97"/>
      <c r="M52" s="376">
        <f>+'Ark1'!AI909</f>
        <v>0</v>
      </c>
      <c r="N52" s="376"/>
      <c r="O52" s="376"/>
      <c r="P52" s="376"/>
      <c r="Q52" s="177"/>
      <c r="R52" s="82">
        <f>+'Ark1'!S909</f>
        <v>6.0121212121212109</v>
      </c>
      <c r="S52" s="80"/>
      <c r="T52" s="82">
        <f>+'Ark1'!T909</f>
        <v>5.872727272727273</v>
      </c>
      <c r="U52" s="80"/>
      <c r="V52" s="158">
        <f>+'Ark1'!U909</f>
        <v>21.11484848484848</v>
      </c>
      <c r="W52" s="158"/>
      <c r="X52" s="83">
        <f>+IF(G52=0,"",'Ark1'!V909)</f>
        <v>4.2424242424242431</v>
      </c>
      <c r="Y52" s="83">
        <f>+IF(G52=0,"",'Ark1'!W909)</f>
        <v>3.3333333333333344</v>
      </c>
      <c r="Z52" s="74"/>
      <c r="AA52" s="83">
        <f>+IF(G52=0,"",'Ark1'!X909)</f>
        <v>82.424242424242422</v>
      </c>
      <c r="AB52" s="83">
        <f>+IF(G52=0,"",'Ark1'!Y909)</f>
        <v>31.212121212121207</v>
      </c>
      <c r="AC52" s="83">
        <f>+IF(G52=0,"",'Ark1'!Z909)</f>
        <v>5.8017753924394482</v>
      </c>
      <c r="AD52" s="74"/>
      <c r="AE52" s="158">
        <f>+IF(G52=0,"",'Ark1'!Z909)</f>
        <v>5.8017753924394482</v>
      </c>
      <c r="AF52" s="82">
        <f>+IF(G52=0,"",'Ark1'!AA909)</f>
        <v>1.4522203638937243</v>
      </c>
      <c r="AG52" s="82">
        <f>+IF(G52=0,"",'Ark1'!AB909)</f>
        <v>2.0095639097669951</v>
      </c>
      <c r="AH52" s="52"/>
      <c r="AI52" s="82">
        <f t="shared" si="9"/>
        <v>3.5120463709677416</v>
      </c>
      <c r="AJ52" s="83">
        <f t="shared" si="10"/>
        <v>19.411764705882351</v>
      </c>
      <c r="AK52" s="47"/>
      <c r="AL52" s="13"/>
      <c r="AM52" s="58"/>
      <c r="AN52" s="58"/>
      <c r="AO52" s="1"/>
      <c r="AP52" s="18"/>
    </row>
    <row r="53" spans="1:42" ht="15.6">
      <c r="A53" s="162">
        <f t="shared" si="11"/>
        <v>16</v>
      </c>
      <c r="B53" s="80">
        <f>+'Ark1'!C910</f>
        <v>2022</v>
      </c>
      <c r="C53" s="80">
        <f>+'Ark1'!J910</f>
        <v>262</v>
      </c>
      <c r="D53" s="81" t="str">
        <f>VLOOKUP(C53,RNR!$A$1:$B$25,2)</f>
        <v>Strilalam</v>
      </c>
      <c r="E53" s="80">
        <f>+IF(G53=0,"",'Ark1'!Q910)</f>
        <v>1</v>
      </c>
      <c r="F53" s="80"/>
      <c r="G53" s="83">
        <f>+'Ark1'!R910</f>
        <v>3</v>
      </c>
      <c r="H53" s="80"/>
      <c r="I53" s="179">
        <f>+IF(G53=0,"",'Ark1'!AG910)</f>
        <v>2.7630997733458056E-2</v>
      </c>
      <c r="J53" s="158"/>
      <c r="K53" s="179">
        <f>+'Ark1'!AH910</f>
        <v>0</v>
      </c>
      <c r="L53" s="97"/>
      <c r="M53" s="376">
        <f>+'Ark1'!AI910</f>
        <v>9</v>
      </c>
      <c r="N53" s="376"/>
      <c r="O53" s="376"/>
      <c r="P53" s="376"/>
      <c r="Q53" s="177"/>
      <c r="R53" s="82">
        <f>+'Ark1'!S910</f>
        <v>5</v>
      </c>
      <c r="S53" s="80"/>
      <c r="T53" s="82">
        <f>+'Ark1'!T910</f>
        <v>5.3333333333333321</v>
      </c>
      <c r="U53" s="80"/>
      <c r="V53" s="158">
        <f>+'Ark1'!U910</f>
        <v>17.266666666666662</v>
      </c>
      <c r="W53" s="158"/>
      <c r="X53" s="83">
        <f>+IF(G53=0,"",'Ark1'!V910)</f>
        <v>0</v>
      </c>
      <c r="Y53" s="83">
        <f>+IF(G53=0,"",'Ark1'!W910)</f>
        <v>0</v>
      </c>
      <c r="Z53" s="74"/>
      <c r="AA53" s="83">
        <f>+IF(G53=0,"",'Ark1'!X910)</f>
        <v>66.666666666666686</v>
      </c>
      <c r="AB53" s="83">
        <f>+IF(G53=0,"",'Ark1'!Y910)</f>
        <v>0</v>
      </c>
      <c r="AC53" s="83">
        <f>+IF(G53=0,"",'Ark1'!Z910)</f>
        <v>1.8006171781426019</v>
      </c>
      <c r="AD53" s="74"/>
      <c r="AE53" s="158">
        <f>+IF(G53=0,"",'Ark1'!Z910)</f>
        <v>1.8006171781426019</v>
      </c>
      <c r="AF53" s="82">
        <f>+IF(G53=0,"",'Ark1'!AA910)</f>
        <v>0.81649658092772603</v>
      </c>
      <c r="AG53" s="82">
        <f>+IF(G53=0,"",'Ark1'!AB910)</f>
        <v>0.47140452079103318</v>
      </c>
      <c r="AH53" s="52"/>
      <c r="AI53" s="82">
        <f t="shared" si="9"/>
        <v>3.4533333333333323</v>
      </c>
      <c r="AJ53" s="83">
        <f t="shared" si="10"/>
        <v>3</v>
      </c>
      <c r="AK53" s="47"/>
      <c r="AL53" s="13"/>
      <c r="AM53" s="58"/>
      <c r="AN53" s="58"/>
      <c r="AO53" s="1"/>
    </row>
    <row r="54" spans="1:42" ht="15.6">
      <c r="A54" s="162">
        <f t="shared" si="11"/>
        <v>17</v>
      </c>
      <c r="B54" s="80">
        <f>+'Ark1'!C911</f>
        <v>2022</v>
      </c>
      <c r="C54" s="80">
        <f>+'Ark1'!J911</f>
        <v>267</v>
      </c>
      <c r="D54" s="81" t="str">
        <f>VLOOKUP(C54,RNR!$A$1:$B$25,2)</f>
        <v>Dalpro</v>
      </c>
      <c r="E54" s="80" t="str">
        <f>+IF(G54=0,"",'Ark1'!Q911)</f>
        <v/>
      </c>
      <c r="F54" s="80"/>
      <c r="G54" s="83">
        <f>+'Ark1'!R911</f>
        <v>0</v>
      </c>
      <c r="H54" s="80"/>
      <c r="I54" s="179" t="str">
        <f>+IF(G54=0,"",'Ark1'!AG911)</f>
        <v/>
      </c>
      <c r="J54" s="158"/>
      <c r="K54" s="179">
        <f>+'Ark1'!AH911</f>
        <v>0</v>
      </c>
      <c r="L54" s="97"/>
      <c r="M54" s="376">
        <f>+'Ark1'!AI911</f>
        <v>0</v>
      </c>
      <c r="N54" s="376"/>
      <c r="O54" s="376"/>
      <c r="P54" s="376"/>
      <c r="Q54" s="177"/>
      <c r="R54" s="82">
        <f>+'Ark1'!S911</f>
        <v>0</v>
      </c>
      <c r="S54" s="80"/>
      <c r="T54" s="82">
        <f>+'Ark1'!T911</f>
        <v>0</v>
      </c>
      <c r="U54" s="80"/>
      <c r="V54" s="158">
        <f>+'Ark1'!U911</f>
        <v>0</v>
      </c>
      <c r="W54" s="158"/>
      <c r="X54" s="83" t="str">
        <f>+IF(G54=0,"",'Ark1'!V911)</f>
        <v/>
      </c>
      <c r="Y54" s="83" t="str">
        <f>+IF(G54=0,"",'Ark1'!W911)</f>
        <v/>
      </c>
      <c r="Z54" s="74"/>
      <c r="AA54" s="83" t="str">
        <f>+IF(G54=0,"",'Ark1'!X911)</f>
        <v/>
      </c>
      <c r="AB54" s="83" t="str">
        <f>+IF(G54=0,"",'Ark1'!Y911)</f>
        <v/>
      </c>
      <c r="AC54" s="83" t="str">
        <f>+IF(G54=0,"",'Ark1'!Z911)</f>
        <v/>
      </c>
      <c r="AD54" s="74"/>
      <c r="AE54" s="158" t="str">
        <f>+IF(G54=0,"",'Ark1'!Z911)</f>
        <v/>
      </c>
      <c r="AF54" s="82" t="str">
        <f>+IF(G54=0,"",'Ark1'!AA911)</f>
        <v/>
      </c>
      <c r="AG54" s="82" t="str">
        <f>+IF(G54=0,"",'Ark1'!AB911)</f>
        <v/>
      </c>
      <c r="AH54" s="52"/>
      <c r="AI54" s="82" t="str">
        <f t="shared" si="9"/>
        <v/>
      </c>
      <c r="AJ54" s="83" t="str">
        <f t="shared" si="10"/>
        <v/>
      </c>
      <c r="AK54" s="47"/>
      <c r="AL54" s="2"/>
      <c r="AM54" s="58"/>
      <c r="AN54" s="58"/>
      <c r="AO54" s="1"/>
    </row>
    <row r="55" spans="1:42" ht="15.6">
      <c r="A55" s="162">
        <f t="shared" si="11"/>
        <v>18</v>
      </c>
      <c r="B55" s="80">
        <f>+'Ark1'!C912</f>
        <v>2022</v>
      </c>
      <c r="C55" s="80">
        <f>+'Ark1'!J912</f>
        <v>309</v>
      </c>
      <c r="D55" s="81" t="str">
        <f>VLOOKUP(C55,RNR!$A$1:$B$25,2)</f>
        <v>Malvik</v>
      </c>
      <c r="E55" s="80">
        <f>+IF(G55=0,"",'Ark1'!Q912)</f>
        <v>35</v>
      </c>
      <c r="F55" s="80"/>
      <c r="G55" s="83">
        <f>+'Ark1'!R912</f>
        <v>308</v>
      </c>
      <c r="H55" s="80"/>
      <c r="I55" s="179">
        <f>+IF(G55=0,"",'Ark1'!AG912)</f>
        <v>3.1122745053211256</v>
      </c>
      <c r="J55" s="158"/>
      <c r="K55" s="179">
        <f>+'Ark1'!AH912</f>
        <v>4.220779220779221</v>
      </c>
      <c r="L55" s="97"/>
      <c r="M55" s="376">
        <f>+'Ark1'!AI912</f>
        <v>0</v>
      </c>
      <c r="N55" s="376"/>
      <c r="O55" s="376"/>
      <c r="P55" s="376"/>
      <c r="Q55" s="177"/>
      <c r="R55" s="82">
        <f>+'Ark1'!S912</f>
        <v>5.574675324675324</v>
      </c>
      <c r="S55" s="80"/>
      <c r="T55" s="82">
        <f>+'Ark1'!T912</f>
        <v>6.2954545454545459</v>
      </c>
      <c r="U55" s="80"/>
      <c r="V55" s="158">
        <f>+'Ark1'!U912</f>
        <v>18.943506493506497</v>
      </c>
      <c r="W55" s="158"/>
      <c r="X55" s="83">
        <f>+IF(G55=0,"",'Ark1'!V912)</f>
        <v>0.32467532467532462</v>
      </c>
      <c r="Y55" s="83">
        <f>+IF(G55=0,"",'Ark1'!W912)</f>
        <v>8.1168831168831144</v>
      </c>
      <c r="Z55" s="74"/>
      <c r="AA55" s="83">
        <f>+IF(G55=0,"",'Ark1'!X912)</f>
        <v>68.506493506493527</v>
      </c>
      <c r="AB55" s="83">
        <f>+IF(G55=0,"",'Ark1'!Y912)</f>
        <v>21.428571428571423</v>
      </c>
      <c r="AC55" s="83">
        <f>+IF(G55=0,"",'Ark1'!Z912)</f>
        <v>5.6375587113558288</v>
      </c>
      <c r="AD55" s="74"/>
      <c r="AE55" s="158">
        <f>+IF(G55=0,"",'Ark1'!Z912)</f>
        <v>5.6375587113558288</v>
      </c>
      <c r="AF55" s="82">
        <f>+IF(G55=0,"",'Ark1'!AA912)</f>
        <v>1.6109230107407313</v>
      </c>
      <c r="AG55" s="82">
        <f>+IF(G55=0,"",'Ark1'!AB912)</f>
        <v>2.2259637022597722</v>
      </c>
      <c r="AH55" s="52"/>
      <c r="AI55" s="82">
        <f t="shared" si="9"/>
        <v>3.3981362842166578</v>
      </c>
      <c r="AJ55" s="83">
        <f t="shared" si="10"/>
        <v>8.8000000000000007</v>
      </c>
      <c r="AK55" s="47"/>
      <c r="AL55" s="4"/>
      <c r="AM55" s="58"/>
      <c r="AN55" s="58"/>
      <c r="AO55" s="1"/>
    </row>
    <row r="56" spans="1:42" ht="15.6">
      <c r="A56" s="162">
        <f t="shared" si="11"/>
        <v>19</v>
      </c>
      <c r="B56" s="80">
        <f>+'Ark1'!C913</f>
        <v>2022</v>
      </c>
      <c r="C56" s="80">
        <f>+'Ark1'!J913</f>
        <v>470</v>
      </c>
      <c r="D56" s="81" t="str">
        <f>VLOOKUP(C56,RNR!$A$1:$B$25,2)</f>
        <v>Jens Eide</v>
      </c>
      <c r="E56" s="80">
        <f>+IF(G56=0,"",'Ark1'!Q913)</f>
        <v>22</v>
      </c>
      <c r="F56" s="80"/>
      <c r="G56" s="83">
        <f>+'Ark1'!R913</f>
        <v>362</v>
      </c>
      <c r="H56" s="80"/>
      <c r="I56" s="179">
        <f>+IF(G56=0,"",'Ark1'!AG913)</f>
        <v>3.8024626900184488</v>
      </c>
      <c r="J56" s="158"/>
      <c r="K56" s="179">
        <f>+'Ark1'!AH913</f>
        <v>7.458563535911602</v>
      </c>
      <c r="L56" s="97"/>
      <c r="M56" s="376">
        <f>+'Ark1'!AI913</f>
        <v>0</v>
      </c>
      <c r="N56" s="376"/>
      <c r="O56" s="376"/>
      <c r="P56" s="376"/>
      <c r="Q56" s="177"/>
      <c r="R56" s="82">
        <f>+'Ark1'!S913</f>
        <v>6.1850828729281764</v>
      </c>
      <c r="S56" s="80"/>
      <c r="T56" s="82">
        <f>+'Ark1'!T913</f>
        <v>5.2071823204419916</v>
      </c>
      <c r="U56" s="80"/>
      <c r="V56" s="158">
        <f>+'Ark1'!U913</f>
        <v>19.691988950276244</v>
      </c>
      <c r="W56" s="158"/>
      <c r="X56" s="83">
        <f>+IF(G56=0,"",'Ark1'!V913)</f>
        <v>3.8674033149171265</v>
      </c>
      <c r="Y56" s="83">
        <f>+IF(G56=0,"",'Ark1'!W913)</f>
        <v>1.1049723756906078</v>
      </c>
      <c r="Z56" s="74"/>
      <c r="AA56" s="83">
        <f>+IF(G56=0,"",'Ark1'!X913)</f>
        <v>77.0718232044199</v>
      </c>
      <c r="AB56" s="83">
        <f>+IF(G56=0,"",'Ark1'!Y913)</f>
        <v>22.928176795580111</v>
      </c>
      <c r="AC56" s="83">
        <f>+IF(G56=0,"",'Ark1'!Z913)</f>
        <v>5.5821852510171777</v>
      </c>
      <c r="AD56" s="74"/>
      <c r="AE56" s="158">
        <f>+IF(G56=0,"",'Ark1'!Z913)</f>
        <v>5.5821852510171777</v>
      </c>
      <c r="AF56" s="82">
        <f>+IF(G56=0,"",'Ark1'!AA913)</f>
        <v>1.6889300345604539</v>
      </c>
      <c r="AG56" s="82">
        <f>+IF(G56=0,"",'Ark1'!AB913)</f>
        <v>1.6632701979202429</v>
      </c>
      <c r="AH56" s="52"/>
      <c r="AI56" s="82">
        <f t="shared" si="9"/>
        <v>3.1837874050915591</v>
      </c>
      <c r="AJ56" s="83">
        <f t="shared" si="10"/>
        <v>16.454545454545453</v>
      </c>
      <c r="AK56" s="47"/>
      <c r="AL56" s="4"/>
      <c r="AM56" s="58"/>
      <c r="AN56" s="58"/>
      <c r="AO56" s="1"/>
      <c r="AP56" s="4"/>
    </row>
    <row r="57" spans="1:42" ht="15.6">
      <c r="A57" s="162">
        <f t="shared" si="11"/>
        <v>20</v>
      </c>
      <c r="B57" s="80">
        <f>+'Ark1'!C914</f>
        <v>2022</v>
      </c>
      <c r="C57" s="80">
        <f>+'Ark1'!J914</f>
        <v>629</v>
      </c>
      <c r="D57" s="81" t="str">
        <f>VLOOKUP(C57,RNR!$A$1:$B$25,2)</f>
        <v>Bø</v>
      </c>
      <c r="E57" s="80">
        <f>+IF(G57=0,"",'Ark1'!Q914)</f>
        <v>7</v>
      </c>
      <c r="F57" s="80"/>
      <c r="G57" s="83">
        <f>+'Ark1'!R914</f>
        <v>257</v>
      </c>
      <c r="H57" s="80"/>
      <c r="I57" s="179">
        <f>+IF(G57=0,"",'Ark1'!AG914)</f>
        <v>3.1677498675659073</v>
      </c>
      <c r="J57" s="158"/>
      <c r="K57" s="179">
        <f>+'Ark1'!AH914</f>
        <v>0</v>
      </c>
      <c r="L57" s="97"/>
      <c r="M57" s="376">
        <f>+'Ark1'!AI914</f>
        <v>0</v>
      </c>
      <c r="N57" s="376"/>
      <c r="O57" s="376"/>
      <c r="P57" s="376"/>
      <c r="Q57" s="177"/>
      <c r="R57" s="82">
        <f>+'Ark1'!S914</f>
        <v>6.0077821011673134</v>
      </c>
      <c r="S57" s="80"/>
      <c r="T57" s="82">
        <f>+'Ark1'!T914</f>
        <v>6.6342412451361854</v>
      </c>
      <c r="U57" s="80"/>
      <c r="V57" s="158">
        <f>+'Ark1'!U914</f>
        <v>23.107392996108953</v>
      </c>
      <c r="W57" s="158"/>
      <c r="X57" s="83">
        <f>+IF(G57=0,"",'Ark1'!V914)</f>
        <v>5.8365758754863828</v>
      </c>
      <c r="Y57" s="83">
        <f>+IF(G57=0,"",'Ark1'!W914)</f>
        <v>10.505836575875488</v>
      </c>
      <c r="Z57" s="74"/>
      <c r="AA57" s="83">
        <f>+IF(G57=0,"",'Ark1'!X914)</f>
        <v>93.38521400778211</v>
      </c>
      <c r="AB57" s="83">
        <f>+IF(G57=0,"",'Ark1'!Y914)</f>
        <v>49.027237354085607</v>
      </c>
      <c r="AC57" s="83">
        <f>+IF(G57=0,"",'Ark1'!Z914)</f>
        <v>5.2046656535649101</v>
      </c>
      <c r="AD57" s="74"/>
      <c r="AE57" s="158">
        <f>+IF(G57=0,"",'Ark1'!Z914)</f>
        <v>5.2046656535649101</v>
      </c>
      <c r="AF57" s="82">
        <f>+IF(G57=0,"",'Ark1'!AA914)</f>
        <v>1.1965976991818985</v>
      </c>
      <c r="AG57" s="82">
        <f>+IF(G57=0,"",'Ark1'!AB914)</f>
        <v>2.2591092534101991</v>
      </c>
      <c r="AH57" s="52"/>
      <c r="AI57" s="82">
        <f t="shared" si="9"/>
        <v>3.8462435233160637</v>
      </c>
      <c r="AJ57" s="83">
        <f t="shared" si="10"/>
        <v>36.714285714285715</v>
      </c>
      <c r="AK57" s="47"/>
      <c r="AL57" s="4"/>
      <c r="AM57" s="58"/>
      <c r="AN57" s="58"/>
      <c r="AO57" s="1"/>
      <c r="AP57" s="5"/>
    </row>
    <row r="58" spans="1:42" ht="15.6">
      <c r="A58" s="162">
        <f t="shared" si="11"/>
        <v>21</v>
      </c>
      <c r="B58" s="80">
        <f>+'Ark1'!C915</f>
        <v>2022</v>
      </c>
      <c r="C58" s="80">
        <f>+'Ark1'!J915</f>
        <v>643</v>
      </c>
      <c r="D58" s="81" t="str">
        <f>VLOOKUP(C58,RNR!$A$1:$B$25,2)</f>
        <v>Bjerka</v>
      </c>
      <c r="E58" s="80">
        <f>+IF(G58=0,"",'Ark1'!Q915)</f>
        <v>22</v>
      </c>
      <c r="F58" s="80"/>
      <c r="G58" s="83">
        <f>+'Ark1'!R915</f>
        <v>309</v>
      </c>
      <c r="H58" s="80"/>
      <c r="I58" s="179">
        <f>+IF(G58=0,"",'Ark1'!AG915)</f>
        <v>3.4465882412181825</v>
      </c>
      <c r="J58" s="158"/>
      <c r="K58" s="179">
        <f>+'Ark1'!AH915</f>
        <v>0</v>
      </c>
      <c r="L58" s="97"/>
      <c r="M58" s="376">
        <f>+'Ark1'!AI915</f>
        <v>0</v>
      </c>
      <c r="N58" s="376"/>
      <c r="O58" s="376"/>
      <c r="P58" s="376"/>
      <c r="Q58" s="177"/>
      <c r="R58" s="82">
        <f>+'Ark1'!S915</f>
        <v>4.9126213592232997</v>
      </c>
      <c r="S58" s="80"/>
      <c r="T58" s="82">
        <f>+'Ark1'!T915</f>
        <v>5.3398058252427196</v>
      </c>
      <c r="U58" s="80"/>
      <c r="V58" s="158">
        <f>+'Ark1'!U915</f>
        <v>20.910485436893211</v>
      </c>
      <c r="W58" s="158"/>
      <c r="X58" s="83">
        <f>+IF(G58=0,"",'Ark1'!V915)</f>
        <v>2.912621359223301</v>
      </c>
      <c r="Y58" s="83">
        <f>+IF(G58=0,"",'Ark1'!W915)</f>
        <v>3.2362459546925568</v>
      </c>
      <c r="Z58" s="74"/>
      <c r="AA58" s="83">
        <f>+IF(G58=0,"",'Ark1'!X915)</f>
        <v>81.877022653721696</v>
      </c>
      <c r="AB58" s="83">
        <f>+IF(G58=0,"",'Ark1'!Y915)</f>
        <v>28.478964401294501</v>
      </c>
      <c r="AC58" s="83">
        <f>+IF(G58=0,"",'Ark1'!Z915)</f>
        <v>5.7944208260476522</v>
      </c>
      <c r="AD58" s="74"/>
      <c r="AE58" s="158">
        <f>+IF(G58=0,"",'Ark1'!Z915)</f>
        <v>5.7944208260476522</v>
      </c>
      <c r="AF58" s="82">
        <f>+IF(G58=0,"",'Ark1'!AA915)</f>
        <v>1.4421316215632742</v>
      </c>
      <c r="AG58" s="82">
        <f>+IF(G58=0,"",'Ark1'!AB915)</f>
        <v>2.1112431255333179</v>
      </c>
      <c r="AH58" s="52"/>
      <c r="AI58" s="82">
        <f t="shared" si="9"/>
        <v>4.2564822134387379</v>
      </c>
      <c r="AJ58" s="83">
        <f t="shared" si="10"/>
        <v>14.045454545454545</v>
      </c>
      <c r="AK58" s="47"/>
      <c r="AL58" s="4"/>
      <c r="AM58" s="58"/>
      <c r="AN58" s="58"/>
      <c r="AO58" s="1"/>
      <c r="AP58" s="5"/>
    </row>
    <row r="59" spans="1:42" ht="15.6">
      <c r="A59" s="162">
        <f t="shared" si="11"/>
        <v>22</v>
      </c>
      <c r="B59" s="80">
        <f>+'Ark1'!C916</f>
        <v>2022</v>
      </c>
      <c r="C59" s="80">
        <f>+'Ark1'!J916</f>
        <v>704</v>
      </c>
      <c r="D59" s="81" t="str">
        <f>VLOOKUP(C59,RNR!$A$1:$B$25,2)</f>
        <v>Øre Vilt</v>
      </c>
      <c r="E59" s="80">
        <f>+IF(G59=0,"",'Ark1'!Q916)</f>
        <v>5</v>
      </c>
      <c r="F59" s="80"/>
      <c r="G59" s="83">
        <f>+'Ark1'!R916</f>
        <v>29</v>
      </c>
      <c r="H59" s="80"/>
      <c r="I59" s="179">
        <f>+IF(G59=0,"",'Ark1'!AG916)</f>
        <v>0.35333538414367993</v>
      </c>
      <c r="J59" s="158"/>
      <c r="K59" s="179">
        <f>+'Ark1'!AH916</f>
        <v>0</v>
      </c>
      <c r="L59" s="97"/>
      <c r="M59" s="376">
        <f>+'Ark1'!AI916</f>
        <v>0</v>
      </c>
      <c r="N59" s="376"/>
      <c r="O59" s="376"/>
      <c r="P59" s="376"/>
      <c r="Q59" s="177"/>
      <c r="R59" s="82">
        <f>+'Ark1'!S916</f>
        <v>5.3103448275862064</v>
      </c>
      <c r="S59" s="80"/>
      <c r="T59" s="82">
        <f>+'Ark1'!T916</f>
        <v>5.9310344827586228</v>
      </c>
      <c r="U59" s="80"/>
      <c r="V59" s="158">
        <f>+'Ark1'!U916</f>
        <v>22.841379310344841</v>
      </c>
      <c r="W59" s="158"/>
      <c r="X59" s="83">
        <f>+IF(G59=0,"",'Ark1'!V916)</f>
        <v>6.8965517241379306</v>
      </c>
      <c r="Y59" s="83">
        <f>+IF(G59=0,"",'Ark1'!W916)</f>
        <v>10.344827586206899</v>
      </c>
      <c r="Z59" s="74"/>
      <c r="AA59" s="83">
        <f>+IF(G59=0,"",'Ark1'!X916)</f>
        <v>93.10344827586205</v>
      </c>
      <c r="AB59" s="83">
        <f>+IF(G59=0,"",'Ark1'!Y916)</f>
        <v>37.931034482758605</v>
      </c>
      <c r="AC59" s="83">
        <f>+IF(G59=0,"",'Ark1'!Z916)</f>
        <v>6.0869853951649358</v>
      </c>
      <c r="AD59" s="74"/>
      <c r="AE59" s="158">
        <f>+IF(G59=0,"",'Ark1'!Z916)</f>
        <v>6.0869853951649358</v>
      </c>
      <c r="AF59" s="82">
        <f>+IF(G59=0,"",'Ark1'!AA916)</f>
        <v>1.2622762219119388</v>
      </c>
      <c r="AG59" s="82">
        <f>+IF(G59=0,"",'Ark1'!AB916)</f>
        <v>2.3770604054640119</v>
      </c>
      <c r="AH59" s="52"/>
      <c r="AI59" s="82">
        <f t="shared" si="9"/>
        <v>4.3012987012987045</v>
      </c>
      <c r="AJ59" s="83">
        <f t="shared" ref="AJ59:AJ60" si="12">+IF(G59=0,"",G59/E59)</f>
        <v>5.8</v>
      </c>
      <c r="AK59" s="47"/>
      <c r="AL59" s="4"/>
      <c r="AM59" s="58"/>
      <c r="AN59" s="58"/>
      <c r="AO59" s="1"/>
      <c r="AP59" s="5"/>
    </row>
    <row r="60" spans="1:42" ht="15.6">
      <c r="A60" s="162">
        <f t="shared" si="11"/>
        <v>23</v>
      </c>
      <c r="B60" s="80">
        <f>+'Ark1'!C917</f>
        <v>2022</v>
      </c>
      <c r="C60" s="80">
        <f>+'Ark1'!J917</f>
        <v>802</v>
      </c>
      <c r="D60" s="81" t="str">
        <f>VLOOKUP(C60,RNR!$A$1:$B$25,2)</f>
        <v>Karasjok</v>
      </c>
      <c r="E60" s="80" t="str">
        <f>+IF(G60=0,"",'Ark1'!Q917)</f>
        <v/>
      </c>
      <c r="F60" s="80"/>
      <c r="G60" s="83">
        <f>+'Ark1'!R917</f>
        <v>0</v>
      </c>
      <c r="H60" s="80"/>
      <c r="I60" s="179" t="str">
        <f>+IF(G60=0,"",'Ark1'!AG917)</f>
        <v/>
      </c>
      <c r="J60" s="158"/>
      <c r="K60" s="179">
        <f>+'Ark1'!AH917</f>
        <v>0</v>
      </c>
      <c r="L60" s="97"/>
      <c r="M60" s="376">
        <f>+'Ark1'!AI917</f>
        <v>0</v>
      </c>
      <c r="N60" s="376"/>
      <c r="O60" s="376"/>
      <c r="P60" s="376"/>
      <c r="Q60" s="177"/>
      <c r="R60" s="82">
        <f>+'Ark1'!S917</f>
        <v>0</v>
      </c>
      <c r="S60" s="80"/>
      <c r="T60" s="82">
        <f>+'Ark1'!T917</f>
        <v>0</v>
      </c>
      <c r="U60" s="80"/>
      <c r="V60" s="158">
        <f>+'Ark1'!U917</f>
        <v>0</v>
      </c>
      <c r="W60" s="158"/>
      <c r="X60" s="83" t="str">
        <f>+IF(G60=0,"",'Ark1'!V917)</f>
        <v/>
      </c>
      <c r="Y60" s="83" t="str">
        <f>+IF(G60=0,"",'Ark1'!W917)</f>
        <v/>
      </c>
      <c r="Z60" s="74"/>
      <c r="AA60" s="83" t="str">
        <f>+IF(G60=0,"",'Ark1'!X917)</f>
        <v/>
      </c>
      <c r="AB60" s="83" t="str">
        <f>+IF(G60=0,"",'Ark1'!Y917)</f>
        <v/>
      </c>
      <c r="AC60" s="83" t="str">
        <f>+IF(G60=0,"",'Ark1'!Z917)</f>
        <v/>
      </c>
      <c r="AD60" s="74"/>
      <c r="AE60" s="158" t="str">
        <f>+IF(G60=0,"",'Ark1'!Z917)</f>
        <v/>
      </c>
      <c r="AF60" s="82" t="str">
        <f>+IF(G60=0,"",'Ark1'!AA917)</f>
        <v/>
      </c>
      <c r="AG60" s="82" t="str">
        <f>+IF(G60=0,"",'Ark1'!AB917)</f>
        <v/>
      </c>
      <c r="AH60" s="52"/>
      <c r="AI60" s="82" t="str">
        <f t="shared" si="9"/>
        <v/>
      </c>
      <c r="AJ60" s="83" t="str">
        <f t="shared" si="12"/>
        <v/>
      </c>
      <c r="AK60" s="47"/>
      <c r="AL60" s="4"/>
      <c r="AM60" s="58"/>
      <c r="AN60" s="58"/>
      <c r="AO60" s="1"/>
      <c r="AP60" s="5"/>
    </row>
    <row r="61" spans="1:42" ht="15.6">
      <c r="A61" s="162"/>
      <c r="B61" s="47"/>
      <c r="C61" s="47"/>
      <c r="D61" s="47"/>
      <c r="E61" s="47"/>
      <c r="F61" s="47"/>
      <c r="G61" s="47"/>
      <c r="H61" s="47"/>
      <c r="I61" s="91"/>
      <c r="J61" s="91"/>
      <c r="K61" s="91"/>
      <c r="L61" s="91"/>
      <c r="M61" s="91"/>
      <c r="N61" s="91"/>
      <c r="O61" s="91"/>
      <c r="P61" s="91"/>
      <c r="Q61" s="91"/>
      <c r="R61" s="47"/>
      <c r="S61" s="47"/>
      <c r="T61" s="47"/>
      <c r="U61" s="47"/>
      <c r="V61" s="91"/>
      <c r="W61" s="91"/>
      <c r="X61" s="72"/>
      <c r="Y61" s="72"/>
      <c r="Z61" s="74"/>
      <c r="AA61" s="47"/>
      <c r="AB61" s="47"/>
      <c r="AC61" s="72"/>
      <c r="AD61" s="74"/>
      <c r="AE61" s="91"/>
      <c r="AF61" s="47"/>
      <c r="AG61" s="47"/>
      <c r="AH61" s="52"/>
      <c r="AI61" s="47"/>
      <c r="AJ61" s="72"/>
      <c r="AK61" s="47"/>
      <c r="AL61" s="4"/>
      <c r="AM61" s="58"/>
      <c r="AN61" s="58"/>
      <c r="AO61" s="1"/>
      <c r="AP61" s="5"/>
    </row>
    <row r="62" spans="1:42" ht="15.6">
      <c r="A62" s="162"/>
      <c r="B62" s="47"/>
      <c r="C62" s="47"/>
      <c r="D62" s="47"/>
      <c r="E62" s="47"/>
      <c r="F62" s="47"/>
      <c r="G62" s="47"/>
      <c r="H62" s="47"/>
      <c r="I62" s="91"/>
      <c r="J62" s="91"/>
      <c r="K62" s="91"/>
      <c r="L62" s="91"/>
      <c r="M62" s="91"/>
      <c r="N62" s="91"/>
      <c r="O62" s="91"/>
      <c r="P62" s="91"/>
      <c r="Q62" s="91"/>
      <c r="R62" s="47"/>
      <c r="S62" s="47"/>
      <c r="T62" s="47"/>
      <c r="U62" s="47"/>
      <c r="V62" s="91"/>
      <c r="W62" s="91"/>
      <c r="X62" s="72"/>
      <c r="Y62" s="72"/>
      <c r="Z62" s="74"/>
      <c r="AA62" s="47"/>
      <c r="AB62" s="47"/>
      <c r="AC62" s="72"/>
      <c r="AD62" s="72"/>
      <c r="AE62" s="91"/>
      <c r="AF62" s="47"/>
      <c r="AG62" s="47"/>
      <c r="AH62" s="52"/>
      <c r="AI62" s="47"/>
      <c r="AJ62" s="72"/>
      <c r="AK62" s="47"/>
      <c r="AL62" s="4"/>
      <c r="AM62" s="58"/>
      <c r="AN62" s="58"/>
      <c r="AO62" s="1"/>
      <c r="AP62" s="5"/>
    </row>
    <row r="63" spans="1:42" ht="15.6">
      <c r="A63"/>
      <c r="T63" s="3"/>
      <c r="U63" s="3"/>
      <c r="V63" s="58"/>
      <c r="W63" s="58"/>
      <c r="X63" s="16"/>
      <c r="Y63" s="16"/>
      <c r="Z63" s="16"/>
      <c r="AA63" s="16"/>
      <c r="AB63" s="3"/>
      <c r="AC63" s="16"/>
      <c r="AD63" s="16"/>
      <c r="AE63" s="58"/>
      <c r="AG63" s="3"/>
      <c r="AH63" s="3"/>
      <c r="AI63" s="60"/>
      <c r="AK63" s="1"/>
      <c r="AL63" s="4"/>
      <c r="AM63" s="58"/>
      <c r="AN63" s="58"/>
      <c r="AO63" s="1"/>
      <c r="AP63" s="5"/>
    </row>
    <row r="64" spans="1:42" ht="15.6">
      <c r="A64"/>
      <c r="T64" s="3"/>
      <c r="U64" s="3"/>
      <c r="V64" s="58"/>
      <c r="W64" s="58"/>
      <c r="X64" s="16"/>
      <c r="Y64" s="16"/>
      <c r="Z64" s="16"/>
      <c r="AA64" s="3"/>
      <c r="AB64" s="3"/>
      <c r="AC64" s="16"/>
      <c r="AD64" s="16"/>
      <c r="AE64" s="58"/>
      <c r="AG64" s="3"/>
      <c r="AH64" s="3"/>
      <c r="AI64" s="60"/>
      <c r="AK64" s="1"/>
      <c r="AL64" s="4"/>
      <c r="AM64" s="58"/>
      <c r="AN64" s="58"/>
      <c r="AO64" s="1"/>
      <c r="AP64" s="5"/>
    </row>
    <row r="65" spans="1:57" ht="15.6">
      <c r="A65"/>
      <c r="T65" s="3"/>
      <c r="U65" s="3"/>
      <c r="V65" s="58"/>
      <c r="W65" s="58"/>
      <c r="X65" s="16"/>
      <c r="Y65" s="16"/>
      <c r="Z65" s="16"/>
      <c r="AA65" s="3"/>
      <c r="AB65" s="3"/>
      <c r="AC65" s="16"/>
      <c r="AD65" s="16"/>
      <c r="AE65" s="58"/>
      <c r="AG65" s="3"/>
      <c r="AH65" s="3"/>
      <c r="AI65" s="60"/>
      <c r="AK65" s="1"/>
      <c r="AL65" s="4"/>
      <c r="AM65" s="58"/>
      <c r="AN65" s="58"/>
      <c r="AO65" s="1"/>
      <c r="AP65" s="5"/>
    </row>
    <row r="66" spans="1:57" ht="15.6">
      <c r="A66"/>
      <c r="T66" s="3"/>
      <c r="U66" s="3"/>
      <c r="V66" s="58"/>
      <c r="W66" s="58"/>
      <c r="X66" s="16"/>
      <c r="Y66" s="16"/>
      <c r="Z66" s="16"/>
      <c r="AA66" s="3"/>
      <c r="AB66" s="3"/>
      <c r="AC66" s="16"/>
      <c r="AD66" s="16"/>
      <c r="AE66" s="58"/>
      <c r="AG66" s="3"/>
      <c r="AH66" s="3"/>
      <c r="AI66" s="60"/>
      <c r="AK66" s="1"/>
      <c r="AL66" s="4"/>
      <c r="AM66" s="58"/>
      <c r="AN66" s="58"/>
      <c r="AO66" s="1"/>
      <c r="AP66" s="5"/>
    </row>
    <row r="67" spans="1:57" ht="15.6">
      <c r="A67"/>
      <c r="T67" s="3"/>
      <c r="U67" s="3"/>
      <c r="V67" s="58"/>
      <c r="W67" s="58"/>
      <c r="X67" s="16"/>
      <c r="Y67" s="16"/>
      <c r="Z67" s="16"/>
      <c r="AA67" s="3"/>
      <c r="AB67" s="3"/>
      <c r="AC67" s="16"/>
      <c r="AD67" s="16"/>
      <c r="AE67" s="58"/>
      <c r="AG67" s="3"/>
      <c r="AH67" s="3"/>
      <c r="AI67" s="60"/>
      <c r="AK67" s="1"/>
      <c r="AL67" s="4"/>
      <c r="AM67" s="58"/>
      <c r="AN67" s="58"/>
      <c r="AO67" s="1"/>
      <c r="AP67" s="5"/>
    </row>
    <row r="68" spans="1:57" ht="15.6">
      <c r="A68"/>
      <c r="T68" s="3"/>
      <c r="U68" s="3"/>
      <c r="V68" s="58"/>
      <c r="W68" s="58"/>
      <c r="X68" s="16"/>
      <c r="Y68" s="16"/>
      <c r="Z68" s="16"/>
      <c r="AA68" s="3"/>
      <c r="AB68" s="3"/>
      <c r="AC68" s="16"/>
      <c r="AD68" s="16"/>
      <c r="AE68" s="58"/>
      <c r="AG68" s="3"/>
      <c r="AH68" s="3"/>
      <c r="AI68" s="60"/>
      <c r="AK68" s="1"/>
      <c r="AL68" s="4"/>
      <c r="AM68" s="58"/>
      <c r="AN68" s="58"/>
      <c r="AO68" s="1"/>
      <c r="AP68" s="5"/>
    </row>
    <row r="69" spans="1:57" ht="15.6">
      <c r="A69"/>
      <c r="T69" s="3"/>
      <c r="U69" s="3"/>
      <c r="V69" s="58"/>
      <c r="W69" s="58"/>
      <c r="X69" s="16"/>
      <c r="Y69" s="16"/>
      <c r="Z69" s="16"/>
      <c r="AA69" s="3"/>
      <c r="AB69" s="3"/>
      <c r="AC69" s="16"/>
      <c r="AD69" s="16"/>
      <c r="AE69" s="58"/>
      <c r="AG69" s="3"/>
      <c r="AH69" s="3"/>
      <c r="AI69" s="60"/>
      <c r="AK69" s="1"/>
      <c r="AL69" s="4"/>
      <c r="AM69" s="58"/>
      <c r="AN69" s="58"/>
      <c r="AO69" s="1"/>
      <c r="AP69" s="5"/>
    </row>
    <row r="70" spans="1:57" ht="15.6">
      <c r="A70"/>
      <c r="T70" s="3"/>
      <c r="U70" s="3"/>
      <c r="V70" s="58"/>
      <c r="W70" s="58"/>
      <c r="X70" s="16"/>
      <c r="Y70" s="16"/>
      <c r="Z70" s="16"/>
      <c r="AA70" s="3"/>
      <c r="AB70" s="3"/>
      <c r="AC70" s="16"/>
      <c r="AD70" s="16"/>
      <c r="AE70" s="58"/>
      <c r="AG70" s="3"/>
      <c r="AH70" s="3"/>
      <c r="AI70" s="60"/>
      <c r="AK70" s="1"/>
      <c r="AL70" s="4"/>
      <c r="AM70" s="58"/>
      <c r="AN70" s="58"/>
      <c r="AO70" s="1"/>
      <c r="AP70" s="5"/>
    </row>
    <row r="71" spans="1:57" ht="15.6">
      <c r="A71"/>
      <c r="T71" s="3"/>
      <c r="U71" s="3"/>
      <c r="V71" s="58"/>
      <c r="W71" s="58"/>
      <c r="X71" s="16"/>
      <c r="Y71" s="16"/>
      <c r="Z71" s="16"/>
      <c r="AA71" s="3"/>
      <c r="AB71" s="3"/>
      <c r="AC71" s="16"/>
      <c r="AD71" s="16"/>
      <c r="AE71" s="58"/>
      <c r="AG71" s="3"/>
      <c r="AH71" s="3"/>
      <c r="AI71" s="60"/>
      <c r="AK71" s="1"/>
      <c r="AL71" s="4"/>
      <c r="AM71" s="58"/>
      <c r="AN71" s="58"/>
      <c r="AO71" s="1"/>
      <c r="AP71" s="5"/>
    </row>
    <row r="72" spans="1:57" ht="15.6">
      <c r="A72"/>
      <c r="T72" s="3"/>
      <c r="U72" s="3"/>
      <c r="V72" s="58"/>
      <c r="W72" s="58"/>
      <c r="X72" s="16"/>
      <c r="Y72" s="16"/>
      <c r="Z72" s="16"/>
      <c r="AA72" s="3"/>
      <c r="AB72" s="3"/>
      <c r="AC72" s="16"/>
      <c r="AD72" s="16"/>
      <c r="AE72" s="58"/>
      <c r="AG72" s="3"/>
      <c r="AH72" s="3"/>
      <c r="AI72" s="60"/>
      <c r="AK72" s="1"/>
      <c r="AL72" s="1"/>
      <c r="AM72" s="58"/>
      <c r="AN72" s="58"/>
      <c r="AO72" s="1"/>
      <c r="AP72" s="5"/>
    </row>
    <row r="73" spans="1:57" ht="15.6">
      <c r="T73" s="3"/>
      <c r="U73" s="3"/>
      <c r="V73" s="58"/>
      <c r="W73" s="58"/>
      <c r="X73" s="16"/>
      <c r="Y73" s="16"/>
      <c r="Z73" s="16"/>
      <c r="AA73" s="3"/>
      <c r="AB73" s="3"/>
      <c r="AC73" s="16"/>
      <c r="AD73" s="16"/>
      <c r="AE73" s="58"/>
      <c r="AG73" s="3"/>
      <c r="AH73" s="3"/>
      <c r="AI73" s="60"/>
      <c r="AK73" s="1"/>
      <c r="AL73" s="1"/>
      <c r="AM73" s="58"/>
      <c r="AN73" s="58"/>
      <c r="AO73" s="1"/>
      <c r="AP73" s="1"/>
      <c r="AQ73" s="1"/>
      <c r="AR73" s="1"/>
      <c r="AS73" s="1"/>
      <c r="AT73" s="1"/>
      <c r="AU73" s="1"/>
      <c r="AV73" s="1"/>
      <c r="AW73" s="1"/>
      <c r="AX73" s="13"/>
      <c r="AY73" s="13"/>
      <c r="AZ73" s="13"/>
      <c r="BA73" s="13"/>
      <c r="BB73" s="5"/>
      <c r="BC73" s="5"/>
    </row>
    <row r="74" spans="1:57" ht="15.6">
      <c r="T74" s="3"/>
      <c r="U74" s="3"/>
      <c r="V74" s="58"/>
      <c r="W74" s="58"/>
      <c r="X74" s="16"/>
      <c r="Y74" s="16"/>
      <c r="Z74" s="16"/>
      <c r="AA74" s="3"/>
      <c r="AB74" s="3"/>
      <c r="AC74" s="16"/>
      <c r="AD74" s="16"/>
      <c r="AE74" s="58"/>
      <c r="AG74" s="3"/>
      <c r="AH74" s="3"/>
      <c r="AI74" s="60"/>
      <c r="AK74" s="1"/>
      <c r="AL74" s="1"/>
      <c r="AM74" s="58"/>
      <c r="AN74" s="58"/>
      <c r="AO74" s="1"/>
      <c r="AP74" s="1"/>
      <c r="AQ74" s="1"/>
      <c r="AR74" s="1"/>
      <c r="AS74" s="1"/>
      <c r="AT74" s="1"/>
      <c r="AU74" s="1"/>
      <c r="AV74" s="1"/>
      <c r="AW74" s="1"/>
      <c r="AX74" s="13"/>
      <c r="AY74" s="13"/>
      <c r="AZ74" s="13"/>
      <c r="BA74" s="13"/>
      <c r="BB74" s="5"/>
      <c r="BC74" s="5"/>
    </row>
    <row r="75" spans="1:57" ht="15.6">
      <c r="T75" s="3"/>
      <c r="U75" s="3"/>
      <c r="V75" s="58"/>
      <c r="W75" s="58"/>
      <c r="X75" s="16"/>
      <c r="Y75" s="16"/>
      <c r="Z75" s="16"/>
      <c r="AA75" s="3"/>
      <c r="AB75" s="3"/>
      <c r="AC75" s="16"/>
      <c r="AD75" s="16"/>
      <c r="AE75" s="58"/>
      <c r="AG75" s="3"/>
      <c r="AH75" s="3"/>
      <c r="AI75" s="60"/>
      <c r="AK75" s="1"/>
      <c r="AL75" s="1"/>
      <c r="AM75" s="58"/>
      <c r="AN75" s="58"/>
      <c r="AO75" s="1"/>
      <c r="AP75" s="1"/>
      <c r="AQ75" s="1"/>
      <c r="AR75" s="1"/>
      <c r="AS75" s="1"/>
      <c r="AT75" s="1"/>
      <c r="AU75" s="1"/>
      <c r="AV75" s="1"/>
      <c r="AW75" s="1"/>
      <c r="AX75" s="13"/>
      <c r="AY75" s="13"/>
      <c r="AZ75" s="13"/>
      <c r="BA75" s="13"/>
      <c r="BB75" s="5"/>
      <c r="BC75" s="5"/>
    </row>
    <row r="76" spans="1:57" ht="15.6">
      <c r="T76" s="3"/>
      <c r="U76" s="3"/>
      <c r="V76" s="58"/>
      <c r="W76" s="58"/>
      <c r="X76" s="16"/>
      <c r="Y76" s="16"/>
      <c r="Z76" s="16"/>
      <c r="AA76" s="3"/>
      <c r="AB76" s="3"/>
      <c r="AC76" s="16"/>
      <c r="AD76" s="16"/>
      <c r="AE76" s="58"/>
      <c r="AG76" s="3"/>
      <c r="AH76" s="3"/>
      <c r="AI76" s="60"/>
      <c r="AK76" s="1"/>
      <c r="AL76" s="1"/>
      <c r="AM76" s="58"/>
      <c r="AN76" s="58"/>
      <c r="AO76" s="1"/>
      <c r="AP76" s="1"/>
      <c r="AQ76" s="1"/>
      <c r="AR76" s="1"/>
      <c r="AS76" s="1"/>
      <c r="AT76" s="1"/>
      <c r="AU76" s="1"/>
      <c r="AV76" s="1"/>
      <c r="AW76" s="1"/>
      <c r="AX76" s="13"/>
      <c r="AY76" s="13"/>
      <c r="AZ76" s="13"/>
      <c r="BA76" s="13"/>
      <c r="BB76" s="5"/>
      <c r="BC76" s="5"/>
    </row>
    <row r="77" spans="1:57" ht="15.6">
      <c r="T77" s="3"/>
      <c r="U77" s="3"/>
      <c r="V77" s="58"/>
      <c r="W77" s="58"/>
      <c r="X77" s="16"/>
      <c r="Y77" s="16"/>
      <c r="Z77" s="16"/>
      <c r="AA77" s="3"/>
      <c r="AB77" s="3"/>
      <c r="AC77" s="16"/>
      <c r="AD77" s="16"/>
      <c r="AE77" s="58"/>
      <c r="AG77" s="3"/>
      <c r="AH77" s="3"/>
      <c r="AI77" s="60"/>
      <c r="AK77" s="1"/>
      <c r="AL77" s="1"/>
      <c r="AM77" s="58"/>
      <c r="AN77" s="58"/>
      <c r="AO77" s="1"/>
      <c r="AP77" s="1"/>
      <c r="AQ77" s="1"/>
      <c r="AR77" s="1"/>
      <c r="AS77" s="1"/>
      <c r="AT77" s="1"/>
      <c r="AU77" s="1"/>
      <c r="AV77" s="1"/>
      <c r="AW77" s="1"/>
      <c r="AX77" s="13"/>
      <c r="AY77" s="13"/>
      <c r="AZ77" s="13"/>
      <c r="BA77" s="13"/>
      <c r="BB77" s="5"/>
      <c r="BC77" s="5"/>
    </row>
    <row r="78" spans="1:57" ht="15.6">
      <c r="T78" s="3"/>
      <c r="U78" s="3"/>
      <c r="V78" s="58"/>
      <c r="W78" s="58"/>
      <c r="X78" s="16"/>
      <c r="Y78" s="16"/>
      <c r="Z78" s="16"/>
      <c r="AA78" s="3"/>
      <c r="AB78" s="3"/>
      <c r="AC78" s="16"/>
      <c r="AD78" s="16"/>
      <c r="AE78" s="58"/>
      <c r="AG78" s="3"/>
      <c r="AH78" s="3"/>
      <c r="AI78" s="60"/>
      <c r="AK78" s="1"/>
      <c r="AL78" s="1"/>
      <c r="AM78" s="58"/>
      <c r="AN78" s="58"/>
      <c r="AO78" s="1"/>
      <c r="AP78" s="1"/>
      <c r="AQ78" s="1"/>
      <c r="AR78" s="1"/>
      <c r="AS78" s="1"/>
      <c r="AT78" s="1"/>
      <c r="AU78" s="1"/>
      <c r="AV78" s="1"/>
      <c r="AW78" s="1"/>
      <c r="AX78" s="5"/>
      <c r="AY78" s="5"/>
      <c r="AZ78" s="5"/>
      <c r="BA78" s="5"/>
      <c r="BB78" s="5"/>
      <c r="BC78" s="5"/>
    </row>
    <row r="79" spans="1:57" ht="15.6">
      <c r="T79" s="3"/>
      <c r="U79" s="3"/>
      <c r="V79" s="58"/>
      <c r="W79" s="58"/>
      <c r="X79" s="16"/>
      <c r="Y79" s="16"/>
      <c r="Z79" s="16"/>
      <c r="AA79" s="3"/>
      <c r="AB79" s="3"/>
      <c r="AC79" s="16"/>
      <c r="AD79" s="16"/>
      <c r="AE79" s="58"/>
      <c r="AG79" s="3"/>
      <c r="AH79" s="3"/>
      <c r="AI79" s="60"/>
      <c r="AK79" s="1"/>
      <c r="AL79" s="1"/>
      <c r="AM79" s="58"/>
      <c r="AN79" s="58"/>
      <c r="AO79" s="1"/>
      <c r="AP79" s="1"/>
      <c r="AQ79" s="1"/>
      <c r="AR79" s="1"/>
      <c r="AS79" s="1"/>
      <c r="AT79" s="1"/>
      <c r="AU79" s="1"/>
      <c r="AV79" s="1"/>
      <c r="AW79" s="1"/>
      <c r="BA79" s="2"/>
      <c r="BB79" s="13"/>
    </row>
    <row r="80" spans="1:57" ht="15.6">
      <c r="T80" s="3"/>
      <c r="U80" s="3"/>
      <c r="V80" s="58"/>
      <c r="W80" s="58"/>
      <c r="X80" s="16"/>
      <c r="Y80" s="16"/>
      <c r="Z80" s="16"/>
      <c r="AA80" s="3"/>
      <c r="AB80" s="3"/>
      <c r="AC80" s="16"/>
      <c r="AD80" s="16"/>
      <c r="AE80" s="58"/>
      <c r="AG80" s="3"/>
      <c r="AH80" s="3"/>
      <c r="AI80" s="60"/>
      <c r="AK80" s="1"/>
      <c r="AL80" s="1"/>
      <c r="AM80" s="58"/>
      <c r="AN80" s="58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BA80" s="4"/>
      <c r="BB80" s="5"/>
      <c r="BC80" s="5"/>
      <c r="BE80" s="5"/>
    </row>
    <row r="81" spans="20:57">
      <c r="T81" s="3"/>
      <c r="U81" s="3"/>
      <c r="V81" s="58"/>
      <c r="W81" s="58"/>
      <c r="X81" s="16"/>
      <c r="Y81" s="16"/>
      <c r="Z81" s="16"/>
      <c r="AA81" s="3"/>
      <c r="AB81" s="3"/>
      <c r="AC81" s="16"/>
      <c r="AD81" s="16"/>
      <c r="AE81" s="58"/>
      <c r="AG81" s="3"/>
      <c r="AH81" s="3"/>
      <c r="AI81" s="60"/>
      <c r="AK81" s="1"/>
      <c r="AL81" s="1"/>
      <c r="AM81" s="58"/>
      <c r="AN81" s="58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BA81" s="4"/>
      <c r="BB81" s="13"/>
    </row>
    <row r="82" spans="20:57">
      <c r="T82" s="3"/>
      <c r="U82" s="3"/>
      <c r="V82" s="58"/>
      <c r="W82" s="58"/>
      <c r="X82" s="16"/>
      <c r="Y82" s="16"/>
      <c r="Z82" s="16"/>
      <c r="AA82" s="3"/>
      <c r="AB82" s="3"/>
      <c r="AC82" s="16"/>
      <c r="AD82" s="16"/>
      <c r="AE82" s="58"/>
      <c r="AG82" s="3"/>
      <c r="AH82" s="3"/>
      <c r="AI82" s="60"/>
      <c r="AK82" s="1"/>
      <c r="AL82" s="1"/>
      <c r="AM82" s="58"/>
      <c r="AN82" s="58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BA82" s="4"/>
      <c r="BB82" s="13"/>
    </row>
    <row r="83" spans="20:57" ht="15.6">
      <c r="T83" s="3"/>
      <c r="U83" s="3"/>
      <c r="V83" s="58"/>
      <c r="W83" s="58"/>
      <c r="X83" s="16"/>
      <c r="Y83" s="16"/>
      <c r="Z83" s="16"/>
      <c r="AA83" s="3"/>
      <c r="AB83" s="3"/>
      <c r="AC83" s="16"/>
      <c r="AD83" s="16"/>
      <c r="AE83" s="58"/>
      <c r="AG83" s="3"/>
      <c r="AH83" s="3"/>
      <c r="AI83" s="60"/>
      <c r="AK83" s="1"/>
      <c r="AL83" s="1"/>
      <c r="AM83" s="58"/>
      <c r="AN83" s="58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BA83" s="4"/>
      <c r="BB83" s="5"/>
      <c r="BC83" s="5"/>
      <c r="BE83" s="2"/>
    </row>
    <row r="84" spans="20:57">
      <c r="T84" s="3"/>
      <c r="U84" s="3"/>
      <c r="V84" s="58"/>
      <c r="W84" s="58"/>
      <c r="X84" s="16"/>
      <c r="Y84" s="16"/>
      <c r="Z84" s="16"/>
      <c r="AA84" s="3"/>
      <c r="AB84" s="3"/>
      <c r="AC84" s="16"/>
      <c r="AD84" s="16"/>
      <c r="AE84" s="58"/>
      <c r="AG84" s="3"/>
      <c r="AH84" s="3"/>
      <c r="AI84" s="60"/>
      <c r="AK84" s="1"/>
      <c r="AL84" s="1"/>
      <c r="AM84" s="58"/>
      <c r="AN84" s="58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BA84" s="4"/>
      <c r="BB84" s="4"/>
      <c r="BC84" s="4"/>
      <c r="BD84" s="4"/>
      <c r="BE84" s="4"/>
    </row>
    <row r="85" spans="20:57" ht="15.6">
      <c r="T85" s="3"/>
      <c r="U85" s="3"/>
      <c r="V85" s="58"/>
      <c r="W85" s="58"/>
      <c r="X85" s="16"/>
      <c r="Y85" s="16"/>
      <c r="Z85" s="16"/>
      <c r="AA85" s="3"/>
      <c r="AB85" s="3"/>
      <c r="AC85" s="16"/>
      <c r="AD85" s="16"/>
      <c r="AE85" s="58"/>
      <c r="AG85" s="3"/>
      <c r="AH85" s="3"/>
      <c r="AI85" s="60"/>
      <c r="AK85" s="1"/>
      <c r="AL85" s="1"/>
      <c r="AM85" s="58"/>
      <c r="AN85" s="58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BA85" s="4"/>
      <c r="BB85" s="13"/>
      <c r="BC85" s="13"/>
      <c r="BD85" s="1"/>
      <c r="BE85" s="5"/>
    </row>
    <row r="86" spans="20:57" ht="15.6">
      <c r="T86" s="3"/>
      <c r="U86" s="3"/>
      <c r="V86" s="58"/>
      <c r="W86" s="58"/>
      <c r="X86" s="16"/>
      <c r="Y86" s="16"/>
      <c r="Z86" s="16"/>
      <c r="AA86" s="3"/>
      <c r="AB86" s="3"/>
      <c r="AC86" s="16"/>
      <c r="AD86" s="16"/>
      <c r="AE86" s="58"/>
      <c r="AG86" s="3"/>
      <c r="AH86" s="3"/>
      <c r="AI86" s="60"/>
      <c r="AK86" s="1"/>
      <c r="AL86" s="1"/>
      <c r="AM86" s="58"/>
      <c r="AN86" s="58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BA86" s="4"/>
      <c r="BB86" s="13"/>
      <c r="BC86" s="13"/>
      <c r="BD86" s="1"/>
      <c r="BE86" s="5"/>
    </row>
    <row r="87" spans="20:57" ht="15.6">
      <c r="T87" s="3"/>
      <c r="U87" s="3"/>
      <c r="V87" s="58"/>
      <c r="W87" s="58"/>
      <c r="X87" s="16"/>
      <c r="Y87" s="16"/>
      <c r="Z87" s="16"/>
      <c r="AA87" s="3"/>
      <c r="AB87" s="3"/>
      <c r="AC87" s="16"/>
      <c r="AD87" s="16"/>
      <c r="AE87" s="58"/>
      <c r="AG87" s="3"/>
      <c r="AH87" s="3"/>
      <c r="AI87" s="60"/>
      <c r="AK87" s="1"/>
      <c r="AL87" s="1"/>
      <c r="AM87" s="58"/>
      <c r="AN87" s="58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BA87" s="4"/>
      <c r="BB87" s="13"/>
      <c r="BC87" s="13"/>
      <c r="BD87" s="1"/>
      <c r="BE87" s="5"/>
    </row>
    <row r="88" spans="20:57" ht="15.6">
      <c r="T88" s="3"/>
      <c r="U88" s="3"/>
      <c r="V88" s="58"/>
      <c r="W88" s="58"/>
      <c r="X88" s="16"/>
      <c r="Y88" s="16"/>
      <c r="Z88" s="16"/>
      <c r="AA88" s="3"/>
      <c r="AB88" s="3"/>
      <c r="AC88" s="16"/>
      <c r="AD88" s="16"/>
      <c r="AE88" s="58"/>
      <c r="AG88" s="3"/>
      <c r="AH88" s="3"/>
      <c r="AI88" s="60"/>
      <c r="AK88" s="1"/>
      <c r="AL88" s="1"/>
      <c r="AM88" s="58"/>
      <c r="AN88" s="58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BA88" s="4"/>
      <c r="BB88" s="13"/>
      <c r="BC88" s="13"/>
      <c r="BD88" s="1"/>
      <c r="BE88" s="5"/>
    </row>
    <row r="89" spans="20:57" ht="15.6">
      <c r="T89" s="3"/>
      <c r="U89" s="3"/>
      <c r="V89" s="58"/>
      <c r="W89" s="58"/>
      <c r="X89" s="16"/>
      <c r="Y89" s="16"/>
      <c r="Z89" s="16"/>
      <c r="AA89" s="3"/>
      <c r="AB89" s="3"/>
      <c r="AC89" s="16"/>
      <c r="AD89" s="16"/>
      <c r="AE89" s="58"/>
      <c r="AG89" s="3"/>
      <c r="AH89" s="3"/>
      <c r="AI89" s="60"/>
      <c r="AK89" s="1"/>
      <c r="AL89" s="1"/>
      <c r="AM89" s="58"/>
      <c r="AN89" s="58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BA89" s="4"/>
      <c r="BB89" s="13"/>
      <c r="BC89" s="13"/>
      <c r="BD89" s="13"/>
      <c r="BE89" s="5"/>
    </row>
    <row r="90" spans="20:57" ht="15.6">
      <c r="T90" s="3"/>
      <c r="U90" s="3"/>
      <c r="V90" s="58"/>
      <c r="W90" s="58"/>
      <c r="X90" s="16"/>
      <c r="Y90" s="16"/>
      <c r="Z90" s="16"/>
      <c r="AA90" s="3"/>
      <c r="AB90" s="3"/>
      <c r="AC90" s="16"/>
      <c r="AD90" s="16"/>
      <c r="AE90" s="58"/>
      <c r="AG90" s="3"/>
      <c r="AH90" s="3"/>
      <c r="AI90" s="60"/>
      <c r="AK90" s="1"/>
      <c r="AL90" s="1"/>
      <c r="AM90" s="58"/>
      <c r="AN90" s="58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BA90" s="4"/>
      <c r="BB90" s="13"/>
      <c r="BC90" s="13"/>
      <c r="BD90" s="13"/>
      <c r="BE90" s="5"/>
    </row>
    <row r="91" spans="20:57" ht="15.6">
      <c r="T91" s="3"/>
      <c r="U91" s="3"/>
      <c r="V91" s="58"/>
      <c r="W91" s="58"/>
      <c r="X91" s="16"/>
      <c r="Y91" s="16"/>
      <c r="Z91" s="16"/>
      <c r="AA91" s="3"/>
      <c r="AB91" s="3"/>
      <c r="AC91" s="16"/>
      <c r="AD91" s="16"/>
      <c r="AE91" s="58"/>
      <c r="AG91" s="3"/>
      <c r="AH91" s="3"/>
      <c r="AI91" s="60"/>
      <c r="AK91" s="1"/>
      <c r="AL91" s="1"/>
      <c r="AM91" s="58"/>
      <c r="AN91" s="58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BA91" s="4"/>
      <c r="BB91" s="13"/>
      <c r="BC91" s="13"/>
      <c r="BD91" s="13"/>
      <c r="BE91" s="5"/>
    </row>
    <row r="92" spans="20:57" ht="15.6">
      <c r="T92" s="3"/>
      <c r="U92" s="3"/>
      <c r="V92" s="58"/>
      <c r="W92" s="58"/>
      <c r="X92" s="16"/>
      <c r="Y92" s="16"/>
      <c r="Z92" s="16"/>
      <c r="AA92" s="3"/>
      <c r="AB92" s="3"/>
      <c r="AC92" s="16"/>
      <c r="AD92" s="16"/>
      <c r="AE92" s="58"/>
      <c r="AG92" s="3"/>
      <c r="AH92" s="3"/>
      <c r="AI92" s="60"/>
      <c r="AK92" s="1"/>
      <c r="AL92" s="1"/>
      <c r="AM92" s="58"/>
      <c r="AN92" s="58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BA92" s="4"/>
      <c r="BB92" s="13"/>
      <c r="BC92" s="13"/>
      <c r="BD92" s="13"/>
      <c r="BE92" s="5"/>
    </row>
    <row r="93" spans="20:57" ht="15.6">
      <c r="T93" s="3"/>
      <c r="U93" s="3"/>
      <c r="V93" s="58"/>
      <c r="W93" s="58"/>
      <c r="X93" s="16"/>
      <c r="Y93" s="16"/>
      <c r="Z93" s="16"/>
      <c r="AA93" s="3"/>
      <c r="AB93" s="3"/>
      <c r="AC93" s="16"/>
      <c r="AD93" s="16"/>
      <c r="AE93" s="58"/>
      <c r="AG93" s="3"/>
      <c r="AH93" s="3"/>
      <c r="AI93" s="60"/>
      <c r="AK93" s="1"/>
      <c r="AL93" s="1"/>
      <c r="AM93" s="58"/>
      <c r="AN93" s="58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BA93" s="4"/>
      <c r="BB93" s="13"/>
      <c r="BC93" s="13"/>
      <c r="BD93" s="5"/>
      <c r="BE93" s="5"/>
    </row>
    <row r="94" spans="20:57" ht="15.6">
      <c r="T94" s="3"/>
      <c r="U94" s="3"/>
      <c r="V94" s="58"/>
      <c r="W94" s="58"/>
      <c r="X94" s="16"/>
      <c r="Y94" s="16"/>
      <c r="Z94" s="16"/>
      <c r="AA94" s="3"/>
      <c r="AB94" s="3"/>
      <c r="AC94" s="16"/>
      <c r="AD94" s="16"/>
      <c r="AE94" s="58"/>
      <c r="AG94" s="3"/>
      <c r="AH94" s="3"/>
      <c r="AI94" s="60"/>
      <c r="AK94" s="1"/>
      <c r="AL94" s="1"/>
      <c r="AM94" s="58"/>
      <c r="AN94" s="58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BA94" s="4"/>
      <c r="BB94" s="13"/>
      <c r="BC94" s="13"/>
      <c r="BD94" s="5"/>
      <c r="BE94" s="5"/>
    </row>
    <row r="95" spans="20:57" ht="15.6">
      <c r="T95" s="3"/>
      <c r="U95" s="3"/>
      <c r="V95" s="58"/>
      <c r="W95" s="58"/>
      <c r="X95" s="16"/>
      <c r="Y95" s="16"/>
      <c r="Z95" s="16"/>
      <c r="AA95" s="3"/>
      <c r="AB95" s="3"/>
      <c r="AC95" s="16"/>
      <c r="AD95" s="16"/>
      <c r="AE95" s="58"/>
      <c r="AG95" s="3"/>
      <c r="AH95" s="3"/>
      <c r="AI95" s="60"/>
      <c r="AK95" s="1"/>
      <c r="AL95" s="1"/>
      <c r="AM95" s="58"/>
      <c r="AN95" s="58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BA95" s="4"/>
      <c r="BB95" s="13"/>
      <c r="BC95" s="13"/>
      <c r="BD95" s="5"/>
      <c r="BE95" s="5"/>
    </row>
    <row r="96" spans="20:57" ht="15.6">
      <c r="T96" s="3"/>
      <c r="U96" s="3"/>
      <c r="V96" s="58"/>
      <c r="W96" s="58"/>
      <c r="X96" s="16"/>
      <c r="Y96" s="16"/>
      <c r="Z96" s="16"/>
      <c r="AA96" s="3"/>
      <c r="AB96" s="3"/>
      <c r="AC96" s="16"/>
      <c r="AD96" s="16"/>
      <c r="AE96" s="58"/>
      <c r="AG96" s="3"/>
      <c r="AH96" s="3"/>
      <c r="AI96" s="60"/>
      <c r="AK96" s="1"/>
      <c r="AL96" s="1"/>
      <c r="AM96" s="58"/>
      <c r="AN96" s="58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BA96" s="4"/>
      <c r="BB96" s="13"/>
      <c r="BC96" s="13"/>
      <c r="BD96" s="5"/>
      <c r="BE96" s="5"/>
    </row>
    <row r="97" spans="20:57" ht="15.6">
      <c r="AK97" s="1"/>
      <c r="AL97" s="1"/>
      <c r="AM97" s="58"/>
      <c r="AN97" s="58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BA97" s="4"/>
      <c r="BB97" s="13"/>
      <c r="BC97" s="13"/>
      <c r="BD97" s="5"/>
      <c r="BE97" s="5"/>
    </row>
    <row r="98" spans="20:57" ht="15.6">
      <c r="AK98" s="1"/>
      <c r="AL98" s="1"/>
      <c r="AM98" s="58"/>
      <c r="AN98" s="58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BA98" s="13"/>
      <c r="BB98" s="13"/>
      <c r="BC98" s="13"/>
      <c r="BD98" s="5"/>
      <c r="BE98" s="5"/>
    </row>
    <row r="99" spans="20:57" ht="15.6">
      <c r="T99" s="3"/>
      <c r="U99" s="3"/>
      <c r="V99" s="58"/>
      <c r="W99" s="58"/>
      <c r="X99" s="16"/>
      <c r="Y99" s="16"/>
      <c r="Z99" s="16"/>
      <c r="AA99" s="3"/>
      <c r="AB99" s="3"/>
      <c r="AC99" s="16"/>
      <c r="AD99" s="16"/>
      <c r="AE99" s="58"/>
      <c r="AG99" s="3"/>
      <c r="AH99" s="3"/>
      <c r="AI99" s="60"/>
      <c r="AK99" s="1"/>
      <c r="AL99" s="1"/>
      <c r="AM99" s="58"/>
      <c r="AN99" s="58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BA99" s="5"/>
      <c r="BB99" s="13"/>
      <c r="BC99" s="13"/>
      <c r="BD99" s="5"/>
      <c r="BE99" s="5"/>
    </row>
    <row r="100" spans="20:57" ht="15.6">
      <c r="T100" s="3"/>
      <c r="U100" s="3"/>
      <c r="V100" s="58"/>
      <c r="W100" s="58"/>
      <c r="X100" s="16"/>
      <c r="Y100" s="16"/>
      <c r="Z100" s="16"/>
      <c r="AA100" s="3"/>
      <c r="AB100" s="3"/>
      <c r="AC100" s="16"/>
      <c r="AD100" s="16"/>
      <c r="AE100" s="58"/>
      <c r="AG100" s="3"/>
      <c r="AH100" s="3"/>
      <c r="AI100" s="60"/>
      <c r="AK100" s="1"/>
      <c r="AL100" s="1"/>
      <c r="AM100" s="58"/>
      <c r="AN100" s="58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BA100" s="13"/>
      <c r="BB100" s="13"/>
      <c r="BC100" s="13"/>
      <c r="BD100" s="5"/>
      <c r="BE100" s="5"/>
    </row>
    <row r="101" spans="20:57" ht="15.6">
      <c r="T101" s="3"/>
      <c r="U101" s="3"/>
      <c r="V101" s="58"/>
      <c r="W101" s="58"/>
      <c r="X101" s="16"/>
      <c r="Y101" s="16"/>
      <c r="Z101" s="16"/>
      <c r="AA101" s="3"/>
      <c r="AB101" s="3"/>
      <c r="AC101" s="16"/>
      <c r="AD101" s="16"/>
      <c r="AE101" s="58"/>
      <c r="AG101" s="3"/>
      <c r="AH101" s="3"/>
      <c r="AI101" s="60"/>
      <c r="AK101" s="1"/>
      <c r="AL101" s="1"/>
      <c r="AM101" s="58"/>
      <c r="AN101" s="58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BA101" s="13"/>
      <c r="BB101" s="5"/>
      <c r="BC101" s="5"/>
      <c r="BD101" s="5"/>
      <c r="BE101" s="5"/>
    </row>
    <row r="102" spans="20:57">
      <c r="T102" s="3"/>
      <c r="U102" s="3"/>
      <c r="V102" s="58"/>
      <c r="W102" s="58"/>
      <c r="X102" s="16"/>
      <c r="Y102" s="16"/>
      <c r="Z102" s="16"/>
      <c r="AA102" s="3"/>
      <c r="AB102" s="3"/>
      <c r="AC102" s="16"/>
      <c r="AD102" s="16"/>
      <c r="AE102" s="58"/>
      <c r="AG102" s="3"/>
      <c r="AH102" s="3"/>
      <c r="AI102" s="60"/>
      <c r="AK102" s="1"/>
      <c r="AL102" s="1"/>
      <c r="AM102" s="58"/>
      <c r="AN102" s="58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BA102" s="13"/>
      <c r="BB102" s="13"/>
    </row>
    <row r="103" spans="20:57" ht="15.6">
      <c r="T103" s="3"/>
      <c r="U103" s="3"/>
      <c r="V103" s="58"/>
      <c r="W103" s="58"/>
      <c r="X103" s="16"/>
      <c r="Y103" s="16"/>
      <c r="Z103" s="16"/>
      <c r="AA103" s="3"/>
      <c r="AB103" s="3"/>
      <c r="AC103" s="16"/>
      <c r="AD103" s="16"/>
      <c r="AE103" s="58"/>
      <c r="AG103" s="3"/>
      <c r="AH103" s="3"/>
      <c r="AI103" s="60"/>
      <c r="AK103" s="1"/>
      <c r="AL103" s="1"/>
      <c r="AM103" s="58"/>
      <c r="AN103" s="58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BA103" s="13"/>
      <c r="BB103" s="5"/>
      <c r="BC103" s="5"/>
      <c r="BE103" s="5"/>
    </row>
    <row r="104" spans="20:57">
      <c r="T104" s="3"/>
      <c r="U104" s="3"/>
      <c r="V104" s="58"/>
      <c r="W104" s="58"/>
      <c r="X104" s="16"/>
      <c r="Y104" s="16"/>
      <c r="Z104" s="16"/>
      <c r="AA104" s="3"/>
      <c r="AB104" s="3"/>
      <c r="AC104" s="16"/>
      <c r="AD104" s="16"/>
      <c r="AE104" s="58"/>
      <c r="AG104" s="3"/>
      <c r="AH104" s="3"/>
      <c r="AI104" s="60"/>
      <c r="AK104" s="1"/>
      <c r="AL104" s="1"/>
      <c r="AM104" s="58"/>
      <c r="AN104" s="58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BA104" s="13"/>
      <c r="BB104" s="13"/>
    </row>
    <row r="105" spans="20:57">
      <c r="T105" s="3"/>
      <c r="U105" s="3"/>
      <c r="V105" s="58"/>
      <c r="W105" s="58"/>
      <c r="X105" s="16"/>
      <c r="Y105" s="16"/>
      <c r="Z105" s="16"/>
      <c r="AA105" s="3"/>
      <c r="AB105" s="3"/>
      <c r="AC105" s="16"/>
      <c r="AD105" s="16"/>
      <c r="AE105" s="58"/>
      <c r="AG105" s="3"/>
      <c r="AH105" s="3"/>
      <c r="AI105" s="60"/>
      <c r="AK105" s="1"/>
      <c r="AL105" s="1"/>
      <c r="AM105" s="58"/>
      <c r="AN105" s="58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BA105" s="13"/>
      <c r="BB105" s="13"/>
    </row>
    <row r="106" spans="20:57">
      <c r="T106" s="3"/>
      <c r="U106" s="3"/>
      <c r="V106" s="58"/>
      <c r="W106" s="58"/>
      <c r="X106" s="16"/>
      <c r="Y106" s="16"/>
      <c r="Z106" s="16"/>
      <c r="AA106" s="3"/>
      <c r="AB106" s="3"/>
      <c r="AC106" s="16"/>
      <c r="AD106" s="16"/>
      <c r="AE106" s="58"/>
      <c r="AG106" s="3"/>
      <c r="AH106" s="3"/>
      <c r="AI106" s="60"/>
      <c r="AK106" s="1"/>
      <c r="AL106" s="1"/>
      <c r="AM106" s="58"/>
      <c r="AN106" s="58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BA106" s="13"/>
      <c r="BB106" s="13"/>
    </row>
    <row r="107" spans="20:57">
      <c r="T107" s="3"/>
      <c r="U107" s="3"/>
      <c r="V107" s="58"/>
      <c r="W107" s="58"/>
      <c r="X107" s="16"/>
      <c r="Y107" s="16"/>
      <c r="Z107" s="16"/>
      <c r="AA107" s="3"/>
      <c r="AB107" s="3"/>
      <c r="AC107" s="16"/>
      <c r="AD107" s="16"/>
      <c r="AE107" s="58"/>
      <c r="AG107" s="3"/>
      <c r="AH107" s="3"/>
      <c r="AI107" s="60"/>
      <c r="AM107" s="58"/>
      <c r="AN107" s="58"/>
      <c r="AO107" s="1"/>
      <c r="AW107" s="1"/>
      <c r="AX107" s="1"/>
      <c r="AY107" s="1"/>
      <c r="BA107" s="13"/>
      <c r="BB107" s="13"/>
    </row>
    <row r="108" spans="20:57">
      <c r="T108" s="3"/>
      <c r="U108" s="3"/>
      <c r="V108" s="58"/>
      <c r="W108" s="58"/>
      <c r="X108" s="16"/>
      <c r="Y108" s="16"/>
      <c r="Z108" s="16"/>
      <c r="AA108" s="3"/>
      <c r="AB108" s="3"/>
      <c r="AC108" s="16"/>
      <c r="AD108" s="16"/>
      <c r="AE108" s="58"/>
      <c r="AG108" s="3"/>
      <c r="AH108" s="3"/>
      <c r="AI108" s="60"/>
      <c r="AM108" s="58"/>
      <c r="AN108" s="58"/>
      <c r="AO108" s="1"/>
      <c r="AW108" s="1"/>
      <c r="AX108" s="1"/>
      <c r="AY108" s="1"/>
      <c r="BA108" s="13"/>
      <c r="BB108" s="13"/>
    </row>
    <row r="109" spans="20:57">
      <c r="T109" s="3"/>
      <c r="U109" s="3"/>
      <c r="V109" s="58"/>
      <c r="W109" s="58"/>
      <c r="X109" s="16"/>
      <c r="Y109" s="16"/>
      <c r="Z109" s="16"/>
      <c r="AA109" s="3"/>
      <c r="AB109" s="3"/>
      <c r="AC109" s="16"/>
      <c r="AD109" s="16"/>
      <c r="AE109" s="58"/>
      <c r="AG109" s="3"/>
      <c r="AH109" s="3"/>
      <c r="AI109" s="60"/>
      <c r="AK109" s="1"/>
      <c r="AL109" s="1"/>
      <c r="AM109" s="58"/>
      <c r="AN109" s="58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BA109" s="13"/>
      <c r="BB109" s="13"/>
    </row>
    <row r="110" spans="20:57">
      <c r="T110" s="3"/>
      <c r="U110" s="3"/>
      <c r="V110" s="58"/>
      <c r="W110" s="58"/>
      <c r="X110" s="16"/>
      <c r="Y110" s="16"/>
      <c r="Z110" s="16"/>
      <c r="AA110" s="3"/>
      <c r="AB110" s="3"/>
      <c r="AC110" s="16"/>
      <c r="AD110" s="16"/>
      <c r="AE110" s="58"/>
      <c r="AG110" s="3"/>
      <c r="AH110" s="3"/>
      <c r="AI110" s="60"/>
      <c r="AK110" s="1"/>
      <c r="AL110" s="1"/>
      <c r="AM110" s="58"/>
      <c r="AN110" s="58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BA110" s="13"/>
      <c r="BB110" s="13"/>
    </row>
    <row r="111" spans="20:57">
      <c r="T111" s="3"/>
      <c r="U111" s="3"/>
      <c r="V111" s="58"/>
      <c r="W111" s="58"/>
      <c r="X111" s="16"/>
      <c r="Y111" s="16"/>
      <c r="Z111" s="16"/>
      <c r="AA111" s="3"/>
      <c r="AB111" s="3"/>
      <c r="AC111" s="16"/>
      <c r="AD111" s="16"/>
      <c r="AE111" s="58"/>
      <c r="AG111" s="3"/>
      <c r="AH111" s="3"/>
      <c r="AI111" s="60"/>
      <c r="AK111" s="1"/>
      <c r="AL111" s="1"/>
      <c r="AM111" s="58"/>
      <c r="AN111" s="58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BA111" s="13"/>
      <c r="BB111" s="13"/>
    </row>
    <row r="112" spans="20:57">
      <c r="T112" s="3"/>
      <c r="U112" s="3"/>
      <c r="V112" s="58"/>
      <c r="W112" s="58"/>
      <c r="X112" s="16"/>
      <c r="Y112" s="16"/>
      <c r="Z112" s="16"/>
      <c r="AA112" s="3"/>
      <c r="AB112" s="3"/>
      <c r="AC112" s="16"/>
      <c r="AD112" s="16"/>
      <c r="AE112" s="58"/>
      <c r="AG112" s="3"/>
      <c r="AH112" s="3"/>
      <c r="AI112" s="60"/>
      <c r="AK112" s="1"/>
      <c r="AL112" s="1"/>
      <c r="AM112" s="58"/>
      <c r="AN112" s="58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BA112" s="13"/>
      <c r="BB112" s="13"/>
    </row>
    <row r="113" spans="20:54">
      <c r="T113" s="3"/>
      <c r="U113" s="3"/>
      <c r="V113" s="58"/>
      <c r="W113" s="58"/>
      <c r="X113" s="16"/>
      <c r="Y113" s="16"/>
      <c r="Z113" s="16"/>
      <c r="AA113" s="3"/>
      <c r="AB113" s="3"/>
      <c r="AC113" s="16"/>
      <c r="AD113" s="16"/>
      <c r="AE113" s="58"/>
      <c r="AG113" s="3"/>
      <c r="AH113" s="3"/>
      <c r="AI113" s="60"/>
      <c r="AK113" s="1"/>
      <c r="AL113" s="1"/>
      <c r="AM113" s="58"/>
      <c r="AN113" s="58"/>
      <c r="AO113" s="1"/>
      <c r="AP113" s="1"/>
      <c r="AQ113" s="1"/>
      <c r="AR113" s="1"/>
      <c r="AS113" s="1"/>
      <c r="AT113" s="1"/>
      <c r="AU113" s="1"/>
      <c r="AV113" s="1"/>
      <c r="AY113" s="1"/>
      <c r="BA113" s="13"/>
      <c r="BB113" s="13"/>
    </row>
    <row r="114" spans="20:54">
      <c r="T114" s="3"/>
      <c r="U114" s="3"/>
      <c r="V114" s="58"/>
      <c r="W114" s="58"/>
      <c r="X114" s="16"/>
      <c r="Y114" s="16"/>
      <c r="Z114" s="16"/>
      <c r="AA114" s="3"/>
      <c r="AB114" s="3"/>
      <c r="AC114" s="16"/>
      <c r="AD114" s="16"/>
      <c r="AE114" s="58"/>
      <c r="AG114" s="3"/>
      <c r="AH114" s="3"/>
      <c r="AI114" s="60"/>
      <c r="AK114" s="1"/>
      <c r="AL114" s="1"/>
      <c r="AM114" s="58"/>
      <c r="AN114" s="58"/>
      <c r="AO114" s="1"/>
      <c r="AP114" s="1"/>
      <c r="AQ114" s="1"/>
      <c r="AR114" s="1"/>
      <c r="AS114" s="1"/>
      <c r="AT114" s="1"/>
      <c r="AU114" s="1"/>
      <c r="AV114" s="1"/>
      <c r="AY114" s="1"/>
      <c r="BA114" s="13"/>
      <c r="BB114" s="13"/>
    </row>
    <row r="115" spans="20:54">
      <c r="T115" s="3"/>
      <c r="U115" s="3"/>
      <c r="V115" s="58"/>
      <c r="W115" s="58"/>
      <c r="X115" s="16"/>
      <c r="Y115" s="16"/>
      <c r="Z115" s="16"/>
      <c r="AA115" s="3"/>
      <c r="AB115" s="3"/>
      <c r="AC115" s="16"/>
      <c r="AD115" s="16"/>
      <c r="AE115" s="58"/>
      <c r="AG115" s="3"/>
      <c r="AH115" s="3"/>
      <c r="AI115" s="60"/>
      <c r="AK115" s="1"/>
      <c r="AL115" s="1"/>
      <c r="AM115" s="58"/>
      <c r="AN115" s="58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BA115" s="13"/>
      <c r="BB115" s="13"/>
    </row>
    <row r="116" spans="20:54">
      <c r="T116" s="3"/>
      <c r="U116" s="3"/>
      <c r="V116" s="58"/>
      <c r="W116" s="58"/>
      <c r="X116" s="16"/>
      <c r="Y116" s="16"/>
      <c r="Z116" s="16"/>
      <c r="AA116" s="3"/>
      <c r="AB116" s="3"/>
      <c r="AC116" s="16"/>
      <c r="AD116" s="16"/>
      <c r="AE116" s="58"/>
      <c r="AG116" s="3"/>
      <c r="AH116" s="3"/>
      <c r="AI116" s="60"/>
      <c r="AK116" s="1"/>
      <c r="AL116" s="1"/>
      <c r="AM116" s="58"/>
      <c r="AN116" s="58"/>
      <c r="AO116" s="1"/>
      <c r="AP116" s="1"/>
      <c r="AQ116" s="1"/>
      <c r="AR116" s="13" t="s">
        <v>463</v>
      </c>
      <c r="AS116" s="1"/>
      <c r="AT116" s="1"/>
      <c r="AU116" s="1"/>
      <c r="AV116" s="1"/>
      <c r="AW116" s="1"/>
      <c r="AX116" s="1"/>
      <c r="AY116" s="1"/>
      <c r="BA116" s="13"/>
      <c r="BB116" s="13"/>
    </row>
    <row r="117" spans="20:54">
      <c r="T117" s="3"/>
      <c r="U117" s="3"/>
      <c r="V117" s="58"/>
      <c r="W117" s="58"/>
      <c r="X117" s="16"/>
      <c r="Y117" s="16"/>
      <c r="Z117" s="16"/>
      <c r="AA117" s="3"/>
      <c r="AB117" s="3"/>
      <c r="AC117" s="16"/>
      <c r="AD117" s="16"/>
      <c r="AE117" s="58"/>
      <c r="AG117" s="3"/>
      <c r="AH117" s="3"/>
      <c r="AI117" s="60"/>
      <c r="AK117" s="1"/>
      <c r="AL117" s="1"/>
      <c r="AM117" s="58"/>
      <c r="AN117" s="58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BA117" s="13"/>
      <c r="BB117" s="13"/>
    </row>
    <row r="118" spans="20:54">
      <c r="T118" s="3"/>
      <c r="U118" s="3"/>
      <c r="V118" s="58"/>
      <c r="W118" s="58"/>
      <c r="X118" s="16"/>
      <c r="Y118" s="16"/>
      <c r="Z118" s="16"/>
      <c r="AA118" s="3"/>
      <c r="AB118" s="3"/>
      <c r="AC118" s="16"/>
      <c r="AD118" s="16"/>
      <c r="AE118" s="58"/>
      <c r="AG118" s="3"/>
      <c r="AH118" s="3"/>
      <c r="AI118" s="60"/>
      <c r="AK118" s="1"/>
      <c r="AL118" s="1"/>
      <c r="AM118" s="58"/>
      <c r="AN118" s="58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BA118" s="13"/>
      <c r="BB118" s="13"/>
    </row>
    <row r="119" spans="20:54">
      <c r="T119" s="3"/>
      <c r="U119" s="3"/>
      <c r="V119" s="58"/>
      <c r="W119" s="58"/>
      <c r="X119" s="16"/>
      <c r="Y119" s="16"/>
      <c r="Z119" s="16"/>
      <c r="AA119" s="3"/>
      <c r="AB119" s="3"/>
      <c r="AC119" s="16"/>
      <c r="AD119" s="16"/>
      <c r="AE119" s="58"/>
      <c r="AG119" s="3"/>
      <c r="AH119" s="3"/>
      <c r="AI119" s="60"/>
      <c r="AK119" s="1"/>
      <c r="AL119" s="1"/>
      <c r="AM119" s="58"/>
      <c r="AN119" s="58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BA119" s="13"/>
      <c r="BB119" s="13"/>
    </row>
    <row r="120" spans="20:54">
      <c r="T120" s="3"/>
      <c r="U120" s="3"/>
      <c r="V120" s="58"/>
      <c r="W120" s="58"/>
      <c r="X120" s="16"/>
      <c r="Y120" s="16"/>
      <c r="Z120" s="16"/>
      <c r="AA120" s="3"/>
      <c r="AB120" s="3"/>
      <c r="AC120" s="16"/>
      <c r="AD120" s="16"/>
      <c r="AE120" s="58"/>
      <c r="AG120" s="3"/>
      <c r="AH120" s="3"/>
      <c r="AI120" s="60"/>
      <c r="AK120" s="1"/>
      <c r="AL120" s="1"/>
      <c r="AM120" s="58"/>
      <c r="AN120" s="58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BA120" s="13"/>
      <c r="BB120" s="13"/>
    </row>
    <row r="121" spans="20:54">
      <c r="T121" s="3"/>
      <c r="U121" s="3"/>
      <c r="V121" s="58"/>
      <c r="W121" s="58"/>
      <c r="X121" s="16"/>
      <c r="Y121" s="16"/>
      <c r="Z121" s="16"/>
      <c r="AA121" s="3"/>
      <c r="AB121" s="3"/>
      <c r="AC121" s="16"/>
      <c r="AD121" s="16"/>
      <c r="AE121" s="58"/>
      <c r="AG121" s="3"/>
      <c r="AH121" s="3"/>
      <c r="AI121" s="60"/>
      <c r="AK121" s="1"/>
      <c r="AL121" s="1"/>
      <c r="AM121" s="58"/>
      <c r="AN121" s="58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BA121" s="13"/>
      <c r="BB121" s="13"/>
    </row>
    <row r="122" spans="20:54">
      <c r="T122" s="3"/>
      <c r="U122" s="3"/>
      <c r="V122" s="58"/>
      <c r="W122" s="58"/>
      <c r="X122" s="16"/>
      <c r="Y122" s="16"/>
      <c r="Z122" s="16"/>
      <c r="AA122" s="3"/>
      <c r="AB122" s="3"/>
      <c r="AC122" s="16"/>
      <c r="AD122" s="16"/>
      <c r="AE122" s="58"/>
      <c r="AG122" s="3"/>
      <c r="AH122" s="3"/>
      <c r="AI122" s="60"/>
      <c r="AK122" s="1"/>
      <c r="AL122" s="1"/>
      <c r="AM122" s="58"/>
      <c r="AN122" s="58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BA122" s="13"/>
      <c r="BB122" s="13"/>
    </row>
    <row r="123" spans="20:54">
      <c r="T123" s="3"/>
      <c r="U123" s="3"/>
      <c r="V123" s="58"/>
      <c r="W123" s="58"/>
      <c r="X123" s="16"/>
      <c r="Y123" s="16"/>
      <c r="Z123" s="16"/>
      <c r="AA123" s="3"/>
      <c r="AB123" s="3"/>
      <c r="AC123" s="16"/>
      <c r="AD123" s="16"/>
      <c r="AE123" s="58"/>
      <c r="AG123" s="3"/>
      <c r="AH123" s="3"/>
      <c r="AI123" s="60"/>
      <c r="AK123" s="1"/>
      <c r="AL123" s="1"/>
      <c r="AM123" s="58"/>
      <c r="AN123" s="58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BA123" s="13"/>
      <c r="BB123" s="13"/>
    </row>
    <row r="124" spans="20:54">
      <c r="T124" s="3"/>
      <c r="U124" s="3"/>
      <c r="V124" s="58"/>
      <c r="W124" s="58"/>
      <c r="X124" s="16"/>
      <c r="Y124" s="16"/>
      <c r="Z124" s="16"/>
      <c r="AA124" s="3"/>
      <c r="AB124" s="3"/>
      <c r="AC124" s="16"/>
      <c r="AD124" s="16"/>
      <c r="AE124" s="58"/>
      <c r="AG124" s="3"/>
      <c r="AH124" s="3"/>
      <c r="AI124" s="60"/>
      <c r="AK124" s="1"/>
      <c r="AL124" s="1"/>
      <c r="AM124" s="58"/>
      <c r="AN124" s="58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BA124" s="13"/>
      <c r="BB124" s="13"/>
    </row>
    <row r="125" spans="20:54">
      <c r="T125" s="3"/>
      <c r="U125" s="3"/>
      <c r="V125" s="58"/>
      <c r="W125" s="58"/>
      <c r="X125" s="16"/>
      <c r="Y125" s="16"/>
      <c r="Z125" s="16"/>
      <c r="AA125" s="3"/>
      <c r="AB125" s="3"/>
      <c r="AC125" s="16"/>
      <c r="AD125" s="16"/>
      <c r="AE125" s="58"/>
      <c r="AG125" s="3"/>
      <c r="AH125" s="3"/>
      <c r="AI125" s="60"/>
      <c r="AK125" s="1"/>
      <c r="AL125" s="1"/>
      <c r="AM125" s="58"/>
      <c r="AN125" s="58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BA125" s="13"/>
      <c r="BB125" s="13"/>
    </row>
    <row r="126" spans="20:54">
      <c r="T126" s="3"/>
      <c r="U126" s="3"/>
      <c r="V126" s="58"/>
      <c r="W126" s="58"/>
      <c r="X126" s="16"/>
      <c r="Y126" s="16"/>
      <c r="Z126" s="16"/>
      <c r="AA126" s="3"/>
      <c r="AB126" s="3"/>
      <c r="AC126" s="16"/>
      <c r="AD126" s="16"/>
      <c r="AE126" s="58"/>
      <c r="AG126" s="3"/>
      <c r="AH126" s="3"/>
      <c r="AI126" s="60"/>
      <c r="AK126" s="1"/>
      <c r="AL126" s="1"/>
      <c r="AM126" s="58"/>
      <c r="AN126" s="58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BA126" s="13"/>
      <c r="BB126" s="13"/>
    </row>
    <row r="127" spans="20:54">
      <c r="T127" s="3"/>
      <c r="U127" s="3"/>
      <c r="V127" s="58"/>
      <c r="W127" s="58"/>
      <c r="X127" s="16"/>
      <c r="Y127" s="16"/>
      <c r="Z127" s="16"/>
      <c r="AA127" s="3"/>
      <c r="AB127" s="3"/>
      <c r="AC127" s="16"/>
      <c r="AD127" s="16"/>
      <c r="AE127" s="58"/>
      <c r="AG127" s="3"/>
      <c r="AH127" s="3"/>
      <c r="AI127" s="60"/>
      <c r="AK127" s="1"/>
      <c r="AL127" s="1"/>
      <c r="AM127" s="58"/>
      <c r="AN127" s="58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BA127" s="13"/>
      <c r="BB127" s="13"/>
    </row>
    <row r="128" spans="20:54">
      <c r="T128" s="3"/>
      <c r="U128" s="3"/>
      <c r="V128" s="58"/>
      <c r="W128" s="58"/>
      <c r="X128" s="16"/>
      <c r="Y128" s="16"/>
      <c r="Z128" s="16"/>
      <c r="AA128" s="3"/>
      <c r="AB128" s="3"/>
      <c r="AC128" s="16"/>
      <c r="AD128" s="16"/>
      <c r="AE128" s="58"/>
      <c r="AG128" s="3"/>
      <c r="AH128" s="3"/>
      <c r="AI128" s="60"/>
      <c r="AK128" s="1"/>
      <c r="AL128" s="1"/>
      <c r="AM128" s="58"/>
      <c r="AN128" s="58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BA128" s="13"/>
      <c r="BB128" s="13"/>
    </row>
    <row r="129" spans="20:54">
      <c r="T129" s="3"/>
      <c r="U129" s="3"/>
      <c r="V129" s="58"/>
      <c r="W129" s="58"/>
      <c r="X129" s="16"/>
      <c r="Y129" s="16"/>
      <c r="Z129" s="16"/>
      <c r="AA129" s="3"/>
      <c r="AB129" s="3"/>
      <c r="AC129" s="16"/>
      <c r="AD129" s="16"/>
      <c r="AE129" s="58"/>
      <c r="AG129" s="3"/>
      <c r="AH129" s="3"/>
      <c r="AI129" s="60"/>
      <c r="AK129" s="1"/>
      <c r="AL129" s="1"/>
      <c r="AM129" s="58"/>
      <c r="AN129" s="58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BA129" s="13"/>
      <c r="BB129" s="13"/>
    </row>
    <row r="130" spans="20:54">
      <c r="T130" s="3"/>
      <c r="U130" s="3"/>
      <c r="V130" s="58"/>
      <c r="W130" s="58"/>
      <c r="X130" s="16"/>
      <c r="Y130" s="16"/>
      <c r="Z130" s="16"/>
      <c r="AA130" s="3"/>
      <c r="AB130" s="3"/>
      <c r="AC130" s="16"/>
      <c r="AD130" s="16"/>
      <c r="AE130" s="58"/>
      <c r="AG130" s="3"/>
      <c r="AH130" s="3"/>
      <c r="AI130" s="60"/>
      <c r="AK130" s="1"/>
      <c r="AL130" s="1"/>
      <c r="AM130" s="58"/>
      <c r="AN130" s="58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BA130" s="13"/>
      <c r="BB130" s="13"/>
    </row>
    <row r="131" spans="20:54">
      <c r="AK131" s="1"/>
      <c r="AL131" s="1"/>
      <c r="AM131" s="58"/>
      <c r="AN131" s="58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BA131" s="13"/>
      <c r="BB131" s="13"/>
    </row>
    <row r="132" spans="20:54">
      <c r="AK132" s="1"/>
      <c r="AL132" s="1"/>
      <c r="AM132" s="58"/>
      <c r="AN132" s="58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BA132" s="13"/>
      <c r="BB132" s="13"/>
    </row>
    <row r="133" spans="20:54">
      <c r="T133" s="3"/>
      <c r="U133" s="3"/>
      <c r="V133" s="58"/>
      <c r="W133" s="58"/>
      <c r="X133" s="16"/>
      <c r="Y133" s="16"/>
      <c r="Z133" s="16"/>
      <c r="AA133" s="3"/>
      <c r="AB133" s="3"/>
      <c r="AC133" s="16"/>
      <c r="AD133" s="16"/>
      <c r="AE133" s="58"/>
      <c r="AG133" s="3"/>
      <c r="AH133" s="3"/>
      <c r="AI133" s="60"/>
      <c r="AK133" s="1"/>
      <c r="AL133" s="1"/>
      <c r="AM133" s="58"/>
      <c r="AN133" s="58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BA133" s="13"/>
      <c r="BB133" s="13"/>
    </row>
    <row r="134" spans="20:54">
      <c r="T134" s="3"/>
      <c r="U134" s="3"/>
      <c r="V134" s="58"/>
      <c r="W134" s="58"/>
      <c r="X134" s="16"/>
      <c r="Y134" s="16"/>
      <c r="Z134" s="16"/>
      <c r="AA134" s="3"/>
      <c r="AB134" s="3"/>
      <c r="AC134" s="16"/>
      <c r="AD134" s="16"/>
      <c r="AE134" s="58"/>
      <c r="AG134" s="3"/>
      <c r="AH134" s="3"/>
      <c r="AI134" s="60"/>
      <c r="AK134" s="1"/>
      <c r="AL134" s="1"/>
      <c r="AM134" s="58"/>
      <c r="AN134" s="58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BA134" s="13"/>
      <c r="BB134" s="13"/>
    </row>
    <row r="135" spans="20:54">
      <c r="T135" s="3"/>
      <c r="U135" s="3"/>
      <c r="V135" s="58"/>
      <c r="W135" s="58"/>
      <c r="X135" s="16"/>
      <c r="Y135" s="16"/>
      <c r="Z135" s="16"/>
      <c r="AA135" s="3"/>
      <c r="AB135" s="3"/>
      <c r="AC135" s="16"/>
      <c r="AD135" s="16"/>
      <c r="AE135" s="58"/>
      <c r="AG135" s="3"/>
      <c r="AH135" s="3"/>
      <c r="AI135" s="60"/>
      <c r="AK135" s="1"/>
      <c r="AL135" s="1"/>
      <c r="AM135" s="58"/>
      <c r="AN135" s="58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BA135" s="13"/>
      <c r="BB135" s="13"/>
    </row>
    <row r="136" spans="20:54">
      <c r="T136" s="3"/>
      <c r="U136" s="3"/>
      <c r="V136" s="58"/>
      <c r="W136" s="58"/>
      <c r="X136" s="16"/>
      <c r="Y136" s="16"/>
      <c r="Z136" s="16"/>
      <c r="AA136" s="3"/>
      <c r="AB136" s="3"/>
      <c r="AC136" s="16"/>
      <c r="AD136" s="16"/>
      <c r="AE136" s="58"/>
      <c r="AG136" s="3"/>
      <c r="AH136" s="3"/>
      <c r="AI136" s="60"/>
      <c r="AK136" s="1"/>
      <c r="AL136" s="1"/>
      <c r="AM136" s="58"/>
      <c r="AN136" s="58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BA136" s="13"/>
      <c r="BB136" s="13"/>
    </row>
    <row r="137" spans="20:54">
      <c r="T137" s="3"/>
      <c r="U137" s="3"/>
      <c r="V137" s="58"/>
      <c r="W137" s="58"/>
      <c r="X137" s="16"/>
      <c r="Y137" s="16"/>
      <c r="Z137" s="16"/>
      <c r="AA137" s="3"/>
      <c r="AB137" s="3"/>
      <c r="AC137" s="16"/>
      <c r="AD137" s="16"/>
      <c r="AE137" s="58"/>
      <c r="AG137" s="3"/>
      <c r="AH137" s="3"/>
      <c r="AI137" s="60"/>
      <c r="AK137" s="1"/>
      <c r="AL137" s="1"/>
      <c r="AM137" s="58"/>
      <c r="AN137" s="58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BA137" s="13"/>
      <c r="BB137" s="13"/>
    </row>
    <row r="138" spans="20:54">
      <c r="T138" s="3"/>
      <c r="U138" s="3"/>
      <c r="V138" s="58"/>
      <c r="W138" s="58"/>
      <c r="X138" s="16"/>
      <c r="Y138" s="16"/>
      <c r="Z138" s="16"/>
      <c r="AA138" s="3"/>
      <c r="AB138" s="3"/>
      <c r="AC138" s="16"/>
      <c r="AD138" s="16"/>
      <c r="AE138" s="58"/>
      <c r="AG138" s="3"/>
      <c r="AH138" s="3"/>
      <c r="AI138" s="60"/>
      <c r="AK138" s="1"/>
      <c r="AL138" s="1"/>
      <c r="AM138" s="58"/>
      <c r="AN138" s="58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BA138" s="13"/>
      <c r="BB138" s="13"/>
    </row>
    <row r="139" spans="20:54">
      <c r="T139" s="3"/>
      <c r="U139" s="3"/>
      <c r="V139" s="58"/>
      <c r="W139" s="58"/>
      <c r="X139" s="16"/>
      <c r="Y139" s="16"/>
      <c r="Z139" s="16"/>
      <c r="AA139" s="3"/>
      <c r="AB139" s="3"/>
      <c r="AC139" s="16"/>
      <c r="AD139" s="16"/>
      <c r="AE139" s="58"/>
      <c r="AG139" s="3"/>
      <c r="AH139" s="3"/>
      <c r="AI139" s="60"/>
      <c r="AK139" s="1"/>
      <c r="AL139" s="1"/>
      <c r="AM139" s="58"/>
      <c r="AN139" s="58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BA139" s="13"/>
      <c r="BB139" s="13"/>
    </row>
    <row r="140" spans="20:54">
      <c r="T140" s="3"/>
      <c r="U140" s="3"/>
      <c r="V140" s="58"/>
      <c r="W140" s="58"/>
      <c r="X140" s="16"/>
      <c r="Y140" s="16"/>
      <c r="Z140" s="16"/>
      <c r="AA140" s="3"/>
      <c r="AB140" s="3"/>
      <c r="AC140" s="16"/>
      <c r="AD140" s="16"/>
      <c r="AE140" s="58"/>
      <c r="AG140" s="3"/>
      <c r="AH140" s="3"/>
      <c r="AI140" s="60"/>
      <c r="AK140" s="1"/>
      <c r="AL140" s="1"/>
      <c r="AM140" s="58"/>
      <c r="AN140" s="58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BA140" s="13"/>
      <c r="BB140" s="13"/>
    </row>
    <row r="141" spans="20:54">
      <c r="T141" s="3"/>
      <c r="U141" s="3"/>
      <c r="V141" s="58"/>
      <c r="W141" s="58"/>
      <c r="X141" s="16"/>
      <c r="Y141" s="16"/>
      <c r="Z141" s="16"/>
      <c r="AA141" s="3"/>
      <c r="AB141" s="3"/>
      <c r="AC141" s="16"/>
      <c r="AD141" s="16"/>
      <c r="AE141" s="58"/>
      <c r="AG141" s="3"/>
      <c r="AH141" s="3"/>
      <c r="AI141" s="60"/>
      <c r="AM141" s="58"/>
      <c r="AN141" s="58"/>
      <c r="AO141" s="1"/>
      <c r="AW141" s="1"/>
      <c r="AX141" s="1"/>
      <c r="AY141" s="1"/>
      <c r="BA141" s="13"/>
      <c r="BB141" s="13"/>
    </row>
    <row r="142" spans="20:54">
      <c r="T142" s="3"/>
      <c r="U142" s="3"/>
      <c r="V142" s="58"/>
      <c r="W142" s="58"/>
      <c r="X142" s="16"/>
      <c r="Y142" s="16"/>
      <c r="Z142" s="16"/>
      <c r="AA142" s="3"/>
      <c r="AB142" s="3"/>
      <c r="AC142" s="16"/>
      <c r="AD142" s="16"/>
      <c r="AE142" s="58"/>
      <c r="AG142" s="3"/>
      <c r="AH142" s="3"/>
      <c r="AI142" s="60"/>
      <c r="AM142" s="58"/>
      <c r="AN142" s="58"/>
      <c r="AO142" s="1"/>
      <c r="AW142" s="1"/>
      <c r="AX142" s="1"/>
      <c r="AY142" s="1"/>
      <c r="BA142" s="13"/>
      <c r="BB142" s="13"/>
    </row>
    <row r="143" spans="20:54">
      <c r="T143" s="3"/>
      <c r="U143" s="3"/>
      <c r="V143" s="58"/>
      <c r="W143" s="58"/>
      <c r="X143" s="16"/>
      <c r="Y143" s="16"/>
      <c r="Z143" s="16"/>
      <c r="AA143" s="3"/>
      <c r="AB143" s="3"/>
      <c r="AC143" s="16"/>
      <c r="AD143" s="16"/>
      <c r="AE143" s="58"/>
      <c r="AG143" s="3"/>
      <c r="AH143" s="3"/>
      <c r="AI143" s="60"/>
      <c r="AK143" s="1"/>
      <c r="AL143" s="1"/>
      <c r="AM143" s="58"/>
      <c r="AN143" s="58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BA143" s="13"/>
      <c r="BB143" s="13"/>
    </row>
    <row r="144" spans="20:54">
      <c r="T144" s="3"/>
      <c r="U144" s="3"/>
      <c r="V144" s="58"/>
      <c r="W144" s="58"/>
      <c r="X144" s="16"/>
      <c r="Y144" s="16"/>
      <c r="Z144" s="16"/>
      <c r="AA144" s="3"/>
      <c r="AB144" s="3"/>
      <c r="AC144" s="16"/>
      <c r="AD144" s="16"/>
      <c r="AE144" s="58"/>
      <c r="AG144" s="3"/>
      <c r="AH144" s="3"/>
      <c r="AI144" s="60"/>
      <c r="AK144" s="1"/>
      <c r="AL144" s="1"/>
      <c r="AM144" s="58"/>
      <c r="AN144" s="58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BA144" s="13"/>
      <c r="BB144" s="13"/>
    </row>
    <row r="145" spans="13:54">
      <c r="T145" s="3"/>
      <c r="U145" s="3"/>
      <c r="V145" s="58"/>
      <c r="W145" s="58"/>
      <c r="X145" s="16"/>
      <c r="Y145" s="16"/>
      <c r="Z145" s="16"/>
      <c r="AA145" s="3"/>
      <c r="AB145" s="3"/>
      <c r="AC145" s="16"/>
      <c r="AD145" s="16"/>
      <c r="AE145" s="58"/>
      <c r="AG145" s="3"/>
      <c r="AH145" s="3"/>
      <c r="AI145" s="60"/>
      <c r="AK145" s="1"/>
      <c r="AL145" s="1"/>
      <c r="AM145" s="58"/>
      <c r="AN145" s="58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BA145" s="13"/>
      <c r="BB145" s="13"/>
    </row>
    <row r="146" spans="13:54">
      <c r="T146" s="3"/>
      <c r="U146" s="3"/>
      <c r="V146" s="58"/>
      <c r="W146" s="58"/>
      <c r="X146" s="16"/>
      <c r="Y146" s="16"/>
      <c r="Z146" s="16"/>
      <c r="AA146" s="3"/>
      <c r="AB146" s="3"/>
      <c r="AC146" s="16"/>
      <c r="AD146" s="16"/>
      <c r="AE146" s="58"/>
      <c r="AG146" s="3"/>
      <c r="AH146" s="3"/>
      <c r="AI146" s="60"/>
      <c r="AK146" s="1"/>
      <c r="AL146" s="1"/>
      <c r="AM146" s="58"/>
      <c r="AN146" s="58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BA146" s="13"/>
      <c r="BB146" s="13"/>
    </row>
    <row r="147" spans="13:54">
      <c r="T147" s="3"/>
      <c r="U147" s="3"/>
      <c r="V147" s="58"/>
      <c r="W147" s="58"/>
      <c r="X147" s="16"/>
      <c r="Y147" s="16"/>
      <c r="Z147" s="16"/>
      <c r="AA147" s="3"/>
      <c r="AB147" s="3"/>
      <c r="AC147" s="16"/>
      <c r="AD147" s="16"/>
      <c r="AE147" s="58"/>
      <c r="AG147" s="3"/>
      <c r="AH147" s="3"/>
      <c r="AI147" s="60"/>
      <c r="AK147" s="1"/>
      <c r="AL147" s="1"/>
      <c r="AM147" s="58"/>
      <c r="AN147" s="58"/>
      <c r="AO147" s="1"/>
      <c r="AP147" s="1"/>
      <c r="AQ147" s="1"/>
      <c r="AR147" s="1"/>
      <c r="AS147" s="1"/>
      <c r="AT147" s="1"/>
      <c r="AU147" s="1"/>
      <c r="AV147" s="1"/>
      <c r="AY147" s="1"/>
      <c r="BA147" s="13"/>
      <c r="BB147" s="13"/>
    </row>
    <row r="148" spans="13:54">
      <c r="T148" s="3"/>
      <c r="U148" s="3"/>
      <c r="V148" s="58"/>
      <c r="W148" s="58"/>
      <c r="X148" s="16"/>
      <c r="Y148" s="16"/>
      <c r="Z148" s="16"/>
      <c r="AA148" s="3"/>
      <c r="AB148" s="3"/>
      <c r="AC148" s="16"/>
      <c r="AD148" s="16"/>
      <c r="AE148" s="58"/>
      <c r="AG148" s="3"/>
      <c r="AH148" s="3"/>
      <c r="AI148" s="60"/>
      <c r="AK148" s="1"/>
      <c r="AL148" s="1"/>
      <c r="AM148" s="58"/>
      <c r="AN148" s="58"/>
      <c r="AO148" s="1"/>
      <c r="AP148" s="1"/>
      <c r="AQ148" s="1"/>
      <c r="AR148" s="1"/>
      <c r="AS148" s="1"/>
      <c r="AT148" s="1"/>
      <c r="AU148" s="1"/>
      <c r="AV148" s="1"/>
      <c r="AY148" s="1"/>
      <c r="BA148" s="13"/>
      <c r="BB148" s="13"/>
    </row>
    <row r="149" spans="13:54">
      <c r="T149" s="3"/>
      <c r="U149" s="3"/>
      <c r="V149" s="58"/>
      <c r="W149" s="58"/>
      <c r="X149" s="16"/>
      <c r="Y149" s="16"/>
      <c r="Z149" s="16"/>
      <c r="AA149" s="3"/>
      <c r="AB149" s="3"/>
      <c r="AC149" s="16"/>
      <c r="AD149" s="16"/>
      <c r="AE149" s="58"/>
      <c r="AG149" s="3"/>
      <c r="AH149" s="3"/>
      <c r="AI149" s="60"/>
      <c r="AK149" s="1"/>
      <c r="AL149" s="1"/>
      <c r="AM149" s="58"/>
      <c r="AN149" s="58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BA149" s="13"/>
      <c r="BB149" s="13"/>
    </row>
    <row r="150" spans="13:54">
      <c r="T150" s="3"/>
      <c r="U150" s="3"/>
      <c r="V150" s="58"/>
      <c r="W150" s="58"/>
      <c r="X150" s="16"/>
      <c r="Y150" s="16"/>
      <c r="Z150" s="16"/>
      <c r="AA150" s="3"/>
      <c r="AB150" s="3"/>
      <c r="AC150" s="16"/>
      <c r="AD150" s="16"/>
      <c r="AE150" s="58"/>
      <c r="AG150" s="3"/>
      <c r="AH150" s="3"/>
      <c r="AI150" s="60"/>
      <c r="AK150" s="1"/>
      <c r="AL150" s="1"/>
      <c r="AM150" s="58"/>
      <c r="AN150" s="58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BA150" s="13"/>
      <c r="BB150" s="13"/>
    </row>
    <row r="151" spans="13:54">
      <c r="T151" s="3"/>
      <c r="U151" s="3"/>
      <c r="V151" s="58"/>
      <c r="W151" s="58"/>
      <c r="X151" s="16"/>
      <c r="Y151" s="16"/>
      <c r="Z151" s="16"/>
      <c r="AA151" s="3"/>
      <c r="AB151" s="3"/>
      <c r="AC151" s="16"/>
      <c r="AD151" s="16"/>
      <c r="AE151" s="58"/>
      <c r="AG151" s="3"/>
      <c r="AH151" s="3"/>
      <c r="AI151" s="60"/>
      <c r="AK151" s="1"/>
      <c r="AL151" s="1"/>
      <c r="AM151" s="58"/>
      <c r="AN151" s="58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BA151" s="13"/>
      <c r="BB151" s="13"/>
    </row>
    <row r="152" spans="13:54">
      <c r="T152" s="3"/>
      <c r="U152" s="3"/>
      <c r="V152" s="58"/>
      <c r="W152" s="58"/>
      <c r="X152" s="16"/>
      <c r="Y152" s="16"/>
      <c r="Z152" s="16"/>
      <c r="AA152" s="3"/>
      <c r="AB152" s="3"/>
      <c r="AC152" s="16"/>
      <c r="AD152" s="16"/>
      <c r="AE152" s="58"/>
      <c r="AG152" s="3"/>
      <c r="AH152" s="3"/>
      <c r="AI152" s="60"/>
      <c r="AK152" s="1"/>
      <c r="AL152" s="1"/>
      <c r="AM152" s="58"/>
      <c r="AN152" s="58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BA152" s="13"/>
      <c r="BB152" s="13"/>
    </row>
    <row r="153" spans="13:54">
      <c r="T153" s="3"/>
      <c r="U153" s="3"/>
      <c r="V153" s="58"/>
      <c r="W153" s="58"/>
      <c r="X153" s="16"/>
      <c r="Y153" s="16"/>
      <c r="Z153" s="16"/>
      <c r="AA153" s="3"/>
      <c r="AB153" s="3"/>
      <c r="AC153" s="16"/>
      <c r="AD153" s="16"/>
      <c r="AE153" s="58"/>
      <c r="AG153" s="3"/>
      <c r="AH153" s="3"/>
      <c r="AI153" s="60"/>
      <c r="AK153" s="1"/>
      <c r="AL153" s="1"/>
      <c r="AM153" s="58"/>
      <c r="AN153" s="58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BA153" s="13"/>
      <c r="BB153" s="13"/>
    </row>
    <row r="154" spans="13:54">
      <c r="T154" s="3"/>
      <c r="U154" s="3"/>
      <c r="V154" s="58"/>
      <c r="W154" s="58"/>
      <c r="X154" s="16"/>
      <c r="Y154" s="16"/>
      <c r="Z154" s="16"/>
      <c r="AA154" s="3"/>
      <c r="AB154" s="3"/>
      <c r="AC154" s="16"/>
      <c r="AD154" s="16"/>
      <c r="AE154" s="58"/>
      <c r="AG154" s="3"/>
      <c r="AH154" s="3"/>
      <c r="AI154" s="60"/>
      <c r="AK154" s="1"/>
      <c r="AL154" s="1"/>
      <c r="AM154" s="58"/>
      <c r="AN154" s="58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BA154" s="13"/>
      <c r="BB154" s="13"/>
    </row>
    <row r="155" spans="13:54">
      <c r="T155" s="3"/>
      <c r="U155" s="3"/>
      <c r="V155" s="58"/>
      <c r="W155" s="58"/>
      <c r="X155" s="16"/>
      <c r="Y155" s="16"/>
      <c r="Z155" s="16"/>
      <c r="AA155" s="3"/>
      <c r="AB155" s="3"/>
      <c r="AC155" s="16"/>
      <c r="AD155" s="16"/>
      <c r="AE155" s="58"/>
      <c r="AG155" s="3"/>
      <c r="AH155" s="3"/>
      <c r="AI155" s="60"/>
      <c r="AK155" s="1"/>
      <c r="AL155" s="1"/>
      <c r="AM155" s="58"/>
      <c r="AN155" s="58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BB155" s="13"/>
    </row>
    <row r="156" spans="13:54">
      <c r="T156" s="3"/>
      <c r="U156" s="3"/>
      <c r="V156" s="58"/>
      <c r="W156" s="58"/>
      <c r="X156" s="16"/>
      <c r="Y156" s="16"/>
      <c r="Z156" s="16"/>
      <c r="AA156" s="3"/>
      <c r="AB156" s="3"/>
      <c r="AC156" s="16"/>
      <c r="AD156" s="16"/>
      <c r="AE156" s="58"/>
      <c r="AG156" s="3"/>
      <c r="AH156" s="3"/>
      <c r="AI156" s="60"/>
      <c r="AK156" s="1"/>
      <c r="AL156" s="1"/>
      <c r="AM156" s="58"/>
      <c r="AN156" s="58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BB156" s="13"/>
    </row>
    <row r="157" spans="13:54">
      <c r="T157" s="3"/>
      <c r="U157" s="3"/>
      <c r="V157" s="58"/>
      <c r="W157" s="58"/>
      <c r="X157" s="16"/>
      <c r="Y157" s="16"/>
      <c r="Z157" s="16"/>
      <c r="AA157" s="3"/>
      <c r="AB157" s="3"/>
      <c r="AC157" s="16"/>
      <c r="AD157" s="16"/>
      <c r="AE157" s="58"/>
      <c r="AG157" s="3"/>
      <c r="AH157" s="3"/>
      <c r="AI157" s="60"/>
      <c r="AK157" s="1"/>
      <c r="AL157" s="1"/>
      <c r="AM157" s="58"/>
      <c r="AN157" s="58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BB157" s="13"/>
    </row>
    <row r="158" spans="13:54">
      <c r="T158" s="3"/>
      <c r="U158" s="3"/>
      <c r="V158" s="58"/>
      <c r="W158" s="58"/>
      <c r="X158" s="16"/>
      <c r="Y158" s="16"/>
      <c r="Z158" s="16"/>
      <c r="AA158" s="3"/>
      <c r="AB158" s="3"/>
      <c r="AC158" s="16"/>
      <c r="AD158" s="16"/>
      <c r="AE158" s="58"/>
      <c r="AG158" s="3"/>
      <c r="AH158" s="3"/>
      <c r="AI158" s="60"/>
      <c r="AK158" s="1"/>
      <c r="AL158" s="1"/>
      <c r="AM158" s="58"/>
      <c r="AN158" s="58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BB158" s="13"/>
    </row>
    <row r="159" spans="13:54">
      <c r="M159" s="159"/>
      <c r="N159" s="159"/>
      <c r="O159" s="159"/>
      <c r="P159" s="159"/>
      <c r="Q159" s="159"/>
      <c r="T159" s="3"/>
      <c r="U159" s="3"/>
      <c r="V159" s="58"/>
      <c r="W159" s="58"/>
      <c r="X159" s="16"/>
      <c r="Y159" s="16"/>
      <c r="Z159" s="16"/>
      <c r="AA159" s="3"/>
      <c r="AB159" s="3"/>
      <c r="AC159" s="16"/>
      <c r="AD159" s="16"/>
      <c r="AE159" s="58"/>
      <c r="AG159" s="3"/>
      <c r="AH159" s="3"/>
      <c r="AI159" s="60"/>
      <c r="AK159" s="1"/>
      <c r="AL159" s="1"/>
      <c r="AM159" s="58"/>
      <c r="AN159" s="58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</row>
    <row r="160" spans="13:54">
      <c r="M160" s="159"/>
      <c r="N160" s="159"/>
      <c r="O160" s="159"/>
      <c r="P160" s="159"/>
      <c r="Q160" s="159"/>
      <c r="T160" s="3"/>
      <c r="U160" s="3"/>
      <c r="V160" s="58"/>
      <c r="W160" s="58"/>
      <c r="X160" s="16"/>
      <c r="Y160" s="16"/>
      <c r="Z160" s="16"/>
      <c r="AA160" s="3"/>
      <c r="AB160" s="3"/>
      <c r="AC160" s="16"/>
      <c r="AD160" s="16"/>
      <c r="AE160" s="58"/>
      <c r="AG160" s="3"/>
      <c r="AH160" s="3"/>
      <c r="AI160" s="60"/>
      <c r="AK160" s="1"/>
      <c r="AL160" s="1"/>
      <c r="AM160" s="58"/>
      <c r="AN160" s="58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</row>
    <row r="161" spans="7:51">
      <c r="M161" s="159"/>
      <c r="N161" s="159"/>
      <c r="O161" s="159"/>
      <c r="P161" s="159"/>
      <c r="Q161" s="159"/>
      <c r="T161" s="3"/>
      <c r="U161" s="3"/>
      <c r="V161" s="58"/>
      <c r="W161" s="58"/>
      <c r="X161" s="16"/>
      <c r="Y161" s="16"/>
      <c r="Z161" s="16"/>
      <c r="AA161" s="3"/>
      <c r="AB161" s="3"/>
      <c r="AC161" s="16"/>
      <c r="AD161" s="16"/>
      <c r="AE161" s="58"/>
      <c r="AG161" s="3"/>
      <c r="AH161" s="3"/>
      <c r="AI161" s="60"/>
      <c r="AK161" s="1"/>
      <c r="AL161" s="1"/>
      <c r="AM161" s="58"/>
      <c r="AN161" s="58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</row>
    <row r="162" spans="7:51">
      <c r="M162" s="159"/>
      <c r="N162" s="159"/>
      <c r="O162" s="159"/>
      <c r="P162" s="159"/>
      <c r="Q162" s="159"/>
      <c r="T162" s="3"/>
      <c r="U162" s="3"/>
      <c r="V162" s="58"/>
      <c r="W162" s="58"/>
      <c r="X162" s="16"/>
      <c r="Y162" s="16"/>
      <c r="Z162" s="16"/>
      <c r="AA162" s="3"/>
      <c r="AB162" s="3"/>
      <c r="AC162" s="16"/>
      <c r="AD162" s="16"/>
      <c r="AE162" s="58"/>
      <c r="AG162" s="3"/>
      <c r="AH162" s="3"/>
      <c r="AI162" s="60"/>
      <c r="AK162" s="1"/>
      <c r="AL162" s="1"/>
      <c r="AM162" s="58"/>
      <c r="AN162" s="58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</row>
    <row r="163" spans="7:51">
      <c r="M163" s="159"/>
      <c r="N163" s="159"/>
      <c r="O163" s="159"/>
      <c r="P163" s="159"/>
      <c r="Q163" s="159"/>
      <c r="T163" s="3"/>
      <c r="U163" s="3"/>
      <c r="V163" s="58"/>
      <c r="W163" s="58"/>
      <c r="X163" s="16"/>
      <c r="Y163" s="16"/>
      <c r="Z163" s="16"/>
      <c r="AA163" s="3"/>
      <c r="AB163" s="3"/>
      <c r="AC163" s="16"/>
      <c r="AD163" s="16"/>
      <c r="AE163" s="58"/>
      <c r="AG163" s="3"/>
      <c r="AH163" s="3"/>
      <c r="AI163" s="60"/>
      <c r="AK163" s="1"/>
      <c r="AL163" s="1"/>
      <c r="AM163" s="58"/>
      <c r="AN163" s="58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</row>
    <row r="164" spans="7:51">
      <c r="M164" s="159"/>
      <c r="N164" s="159"/>
      <c r="O164" s="159"/>
      <c r="P164" s="159"/>
      <c r="Q164" s="159"/>
      <c r="T164" s="3"/>
      <c r="U164" s="3"/>
      <c r="V164" s="58"/>
      <c r="W164" s="58"/>
      <c r="X164" s="16"/>
      <c r="Y164" s="16"/>
      <c r="Z164" s="16"/>
      <c r="AA164" s="3"/>
      <c r="AB164" s="3"/>
      <c r="AC164" s="16"/>
      <c r="AD164" s="16"/>
      <c r="AE164" s="58"/>
      <c r="AG164" s="3"/>
      <c r="AH164" s="3"/>
      <c r="AI164" s="60"/>
      <c r="AK164" s="1"/>
      <c r="AL164" s="1"/>
      <c r="AM164" s="58"/>
      <c r="AN164" s="58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</row>
    <row r="165" spans="7:51">
      <c r="M165" s="159"/>
      <c r="N165" s="159"/>
      <c r="O165" s="159"/>
      <c r="P165" s="159"/>
      <c r="Q165" s="159"/>
      <c r="T165" s="3"/>
      <c r="U165" s="3"/>
      <c r="V165" s="58"/>
      <c r="W165" s="58"/>
      <c r="X165" s="16"/>
      <c r="Y165" s="16"/>
      <c r="Z165" s="16"/>
      <c r="AA165" s="3"/>
      <c r="AB165" s="3"/>
      <c r="AC165" s="16"/>
      <c r="AD165" s="16"/>
      <c r="AE165" s="58"/>
      <c r="AG165" s="3"/>
      <c r="AH165" s="3"/>
      <c r="AI165" s="60"/>
      <c r="AK165" s="1"/>
      <c r="AL165" s="1"/>
      <c r="AM165" s="58"/>
      <c r="AN165" s="58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</row>
    <row r="166" spans="7:51">
      <c r="M166" s="159"/>
      <c r="N166" s="159"/>
      <c r="O166" s="159"/>
      <c r="P166" s="159"/>
      <c r="Q166" s="159"/>
      <c r="T166" s="3"/>
      <c r="U166" s="3"/>
      <c r="V166" s="58"/>
      <c r="W166" s="58"/>
      <c r="X166" s="16"/>
      <c r="Y166" s="16"/>
      <c r="Z166" s="16"/>
      <c r="AA166" s="3"/>
      <c r="AB166" s="3"/>
      <c r="AC166" s="16"/>
      <c r="AD166" s="16"/>
      <c r="AE166" s="58"/>
      <c r="AG166" s="3"/>
      <c r="AH166" s="3"/>
      <c r="AI166" s="60"/>
      <c r="AK166" s="1"/>
      <c r="AL166" s="1"/>
      <c r="AM166" s="58"/>
      <c r="AN166" s="58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</row>
    <row r="167" spans="7:51">
      <c r="M167" s="159"/>
      <c r="N167" s="159"/>
      <c r="O167" s="159"/>
      <c r="P167" s="159"/>
      <c r="Q167" s="159"/>
      <c r="T167" s="3"/>
      <c r="U167" s="3"/>
      <c r="V167" s="58"/>
      <c r="W167" s="58"/>
      <c r="X167" s="16"/>
      <c r="Y167" s="16"/>
      <c r="Z167" s="16"/>
      <c r="AA167" s="3"/>
      <c r="AB167" s="3"/>
      <c r="AC167" s="16"/>
      <c r="AD167" s="16"/>
      <c r="AE167" s="58"/>
      <c r="AG167" s="3"/>
      <c r="AH167" s="3"/>
      <c r="AI167" s="60"/>
      <c r="AK167" s="1"/>
      <c r="AL167" s="1"/>
      <c r="AM167" s="58"/>
      <c r="AN167" s="58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</row>
    <row r="168" spans="7:51">
      <c r="M168" s="159"/>
      <c r="N168" s="159"/>
      <c r="O168" s="159"/>
      <c r="P168" s="159"/>
      <c r="Q168" s="159"/>
      <c r="T168" s="3"/>
      <c r="U168" s="3"/>
      <c r="V168" s="58"/>
      <c r="W168" s="58"/>
      <c r="X168" s="16"/>
      <c r="Y168" s="16"/>
      <c r="Z168" s="16"/>
      <c r="AA168" s="3"/>
      <c r="AB168" s="3"/>
      <c r="AC168" s="16"/>
      <c r="AD168" s="16"/>
      <c r="AE168" s="58"/>
      <c r="AG168" s="3"/>
      <c r="AH168" s="3"/>
      <c r="AI168" s="60"/>
      <c r="AK168" s="1"/>
      <c r="AL168" s="1"/>
      <c r="AM168" s="58"/>
      <c r="AN168" s="58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</row>
    <row r="169" spans="7:51">
      <c r="M169" s="159"/>
      <c r="N169" s="159"/>
      <c r="O169" s="159"/>
      <c r="P169" s="159"/>
      <c r="Q169" s="159"/>
      <c r="T169" s="3"/>
      <c r="U169" s="3"/>
      <c r="V169" s="58"/>
      <c r="W169" s="58"/>
      <c r="X169" s="16"/>
      <c r="Y169" s="16"/>
      <c r="Z169" s="16"/>
      <c r="AA169" s="3"/>
      <c r="AB169" s="3"/>
      <c r="AC169" s="16"/>
      <c r="AD169" s="16"/>
      <c r="AE169" s="58"/>
      <c r="AG169" s="3"/>
      <c r="AH169" s="3"/>
      <c r="AI169" s="60"/>
      <c r="AK169" s="1"/>
      <c r="AL169" s="1"/>
      <c r="AM169" s="58"/>
      <c r="AN169" s="58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</row>
    <row r="170" spans="7:51">
      <c r="G170" s="14"/>
      <c r="H170" s="14"/>
      <c r="I170" s="159"/>
      <c r="J170" s="159"/>
      <c r="K170" s="159"/>
      <c r="L170" s="159"/>
      <c r="M170" s="159"/>
      <c r="N170" s="159"/>
      <c r="O170" s="159"/>
      <c r="P170" s="159"/>
      <c r="Q170" s="159"/>
      <c r="T170" s="3"/>
      <c r="U170" s="3"/>
      <c r="V170" s="58"/>
      <c r="W170" s="58"/>
      <c r="X170" s="16"/>
      <c r="Y170" s="16"/>
      <c r="Z170" s="16"/>
      <c r="AA170" s="3"/>
      <c r="AB170" s="3"/>
      <c r="AC170" s="16"/>
      <c r="AD170" s="16"/>
      <c r="AE170" s="58"/>
      <c r="AG170" s="3"/>
      <c r="AH170" s="3"/>
      <c r="AI170" s="60"/>
      <c r="AK170" s="1"/>
      <c r="AL170" s="1"/>
      <c r="AM170" s="58"/>
      <c r="AN170" s="58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</row>
    <row r="171" spans="7:51">
      <c r="G171" s="14"/>
      <c r="H171" s="14"/>
      <c r="I171" s="159"/>
      <c r="J171" s="159"/>
      <c r="K171" s="159"/>
      <c r="L171" s="159"/>
      <c r="M171" s="159"/>
      <c r="N171" s="159"/>
      <c r="O171" s="159"/>
      <c r="P171" s="159"/>
      <c r="Q171" s="159"/>
      <c r="T171" s="3"/>
      <c r="U171" s="3"/>
      <c r="V171" s="58"/>
      <c r="W171" s="58"/>
      <c r="X171" s="16"/>
      <c r="Y171" s="16"/>
      <c r="Z171" s="16"/>
      <c r="AA171" s="3"/>
      <c r="AB171" s="3"/>
      <c r="AC171" s="16"/>
      <c r="AD171" s="16"/>
      <c r="AE171" s="58"/>
      <c r="AG171" s="3"/>
      <c r="AH171" s="3"/>
      <c r="AI171" s="60"/>
      <c r="AK171" s="1"/>
      <c r="AL171" s="1"/>
      <c r="AM171" s="58"/>
      <c r="AN171" s="58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</row>
    <row r="172" spans="7:51">
      <c r="G172" s="14"/>
      <c r="H172" s="14"/>
      <c r="I172" s="159"/>
      <c r="J172" s="159"/>
      <c r="K172" s="159"/>
      <c r="L172" s="159"/>
      <c r="M172" s="159"/>
      <c r="N172" s="159"/>
      <c r="O172" s="159"/>
      <c r="P172" s="159"/>
      <c r="Q172" s="159"/>
      <c r="T172" s="3"/>
      <c r="U172" s="3"/>
      <c r="V172" s="58"/>
      <c r="W172" s="58"/>
      <c r="X172" s="16"/>
      <c r="Y172" s="16"/>
      <c r="Z172" s="16"/>
      <c r="AA172" s="3"/>
      <c r="AB172" s="3"/>
      <c r="AC172" s="16"/>
      <c r="AD172" s="16"/>
      <c r="AE172" s="58"/>
      <c r="AG172" s="3"/>
      <c r="AH172" s="3"/>
      <c r="AI172" s="60"/>
      <c r="AK172" s="1"/>
      <c r="AL172" s="1"/>
      <c r="AM172" s="58"/>
      <c r="AN172" s="58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</row>
    <row r="173" spans="7:51">
      <c r="G173" s="14"/>
      <c r="H173" s="14"/>
      <c r="I173" s="159"/>
      <c r="J173" s="159"/>
      <c r="K173" s="159"/>
      <c r="L173" s="159"/>
      <c r="M173" s="159"/>
      <c r="N173" s="159"/>
      <c r="O173" s="159"/>
      <c r="P173" s="159"/>
      <c r="Q173" s="159"/>
      <c r="T173" s="3"/>
      <c r="U173" s="3"/>
      <c r="V173" s="58"/>
      <c r="W173" s="58"/>
      <c r="X173" s="16"/>
      <c r="Y173" s="16"/>
      <c r="Z173" s="16"/>
      <c r="AA173" s="3"/>
      <c r="AB173" s="3"/>
      <c r="AC173" s="16"/>
      <c r="AD173" s="16"/>
      <c r="AE173" s="58"/>
      <c r="AG173" s="3"/>
      <c r="AH173" s="3"/>
      <c r="AI173" s="60"/>
      <c r="AK173" s="1"/>
      <c r="AL173" s="1"/>
      <c r="AM173" s="58"/>
      <c r="AN173" s="58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</row>
    <row r="174" spans="7:51">
      <c r="G174" s="14"/>
      <c r="H174" s="14"/>
      <c r="I174" s="159"/>
      <c r="J174" s="159"/>
      <c r="K174" s="159"/>
      <c r="L174" s="159"/>
      <c r="M174" s="159"/>
      <c r="N174" s="159"/>
      <c r="O174" s="159"/>
      <c r="P174" s="159"/>
      <c r="Q174" s="159"/>
      <c r="T174" s="3"/>
      <c r="U174" s="3"/>
      <c r="V174" s="58"/>
      <c r="W174" s="58"/>
      <c r="X174" s="16"/>
      <c r="Y174" s="16"/>
      <c r="Z174" s="16"/>
      <c r="AA174" s="3"/>
      <c r="AB174" s="3"/>
      <c r="AC174" s="16"/>
      <c r="AD174" s="16"/>
      <c r="AE174" s="58"/>
      <c r="AG174" s="3"/>
      <c r="AH174" s="3"/>
      <c r="AI174" s="60"/>
      <c r="AK174" s="1"/>
      <c r="AL174" s="1"/>
      <c r="AM174" s="58"/>
      <c r="AN174" s="58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</row>
    <row r="175" spans="7:51">
      <c r="G175" s="14"/>
      <c r="H175" s="14"/>
      <c r="I175" s="159"/>
      <c r="J175" s="159"/>
      <c r="K175" s="159"/>
      <c r="L175" s="159"/>
      <c r="M175" s="159"/>
      <c r="N175" s="159"/>
      <c r="O175" s="159"/>
      <c r="P175" s="159"/>
      <c r="Q175" s="159"/>
      <c r="T175" s="3"/>
      <c r="U175" s="3"/>
      <c r="V175" s="58"/>
      <c r="W175" s="58"/>
      <c r="X175" s="16"/>
      <c r="Y175" s="16"/>
      <c r="Z175" s="16"/>
      <c r="AA175" s="3"/>
      <c r="AB175" s="3"/>
      <c r="AC175" s="16"/>
      <c r="AD175" s="16"/>
      <c r="AE175" s="58"/>
      <c r="AG175" s="3"/>
      <c r="AH175" s="3"/>
      <c r="AI175" s="60"/>
      <c r="AK175" s="1"/>
      <c r="AL175" s="1"/>
      <c r="AM175" s="58"/>
      <c r="AN175" s="58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</row>
    <row r="176" spans="7:51">
      <c r="G176" s="14"/>
      <c r="H176" s="14"/>
      <c r="I176" s="159"/>
      <c r="J176" s="159"/>
      <c r="K176" s="159"/>
      <c r="L176" s="159"/>
      <c r="M176" s="159"/>
      <c r="N176" s="159"/>
      <c r="O176" s="159"/>
      <c r="P176" s="159"/>
      <c r="Q176" s="159"/>
      <c r="T176" s="3"/>
      <c r="U176" s="3"/>
      <c r="V176" s="58"/>
      <c r="W176" s="58"/>
      <c r="X176" s="16"/>
      <c r="Y176" s="16"/>
      <c r="Z176" s="16"/>
      <c r="AA176" s="3"/>
      <c r="AB176" s="3"/>
      <c r="AC176" s="16"/>
      <c r="AD176" s="16"/>
      <c r="AE176" s="58"/>
      <c r="AG176" s="3"/>
      <c r="AH176" s="3"/>
      <c r="AI176" s="60"/>
      <c r="AK176" s="1"/>
      <c r="AL176" s="1"/>
      <c r="AM176" s="58"/>
      <c r="AN176" s="58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</row>
    <row r="177" spans="7:52">
      <c r="G177" s="14"/>
      <c r="H177" s="14"/>
      <c r="I177" s="159"/>
      <c r="J177" s="159"/>
      <c r="K177" s="159"/>
      <c r="L177" s="159"/>
      <c r="M177" s="159"/>
      <c r="N177" s="159"/>
      <c r="O177" s="159"/>
      <c r="P177" s="159"/>
      <c r="Q177" s="159"/>
      <c r="T177" s="3"/>
      <c r="U177" s="3"/>
      <c r="V177" s="58"/>
      <c r="W177" s="58"/>
      <c r="X177" s="16"/>
      <c r="Y177" s="16"/>
      <c r="Z177" s="16"/>
      <c r="AA177" s="3"/>
      <c r="AB177" s="3"/>
      <c r="AC177" s="16"/>
      <c r="AD177" s="16"/>
      <c r="AE177" s="58"/>
      <c r="AG177" s="3"/>
      <c r="AH177" s="3"/>
      <c r="AI177" s="60"/>
      <c r="AK177" s="1"/>
      <c r="AL177" s="1"/>
      <c r="AM177" s="58"/>
      <c r="AN177" s="58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</row>
    <row r="178" spans="7:52">
      <c r="G178" s="14"/>
      <c r="H178" s="14"/>
      <c r="I178" s="159"/>
      <c r="J178" s="159"/>
      <c r="K178" s="159"/>
      <c r="L178" s="159"/>
      <c r="M178" s="159"/>
      <c r="N178" s="159"/>
      <c r="O178" s="159"/>
      <c r="P178" s="159"/>
      <c r="Q178" s="159"/>
      <c r="T178" s="3"/>
      <c r="U178" s="3"/>
      <c r="V178" s="58"/>
      <c r="W178" s="58"/>
      <c r="X178" s="16"/>
      <c r="Y178" s="16"/>
      <c r="Z178" s="16"/>
      <c r="AA178" s="3"/>
      <c r="AB178" s="3"/>
      <c r="AC178" s="16"/>
      <c r="AD178" s="16"/>
      <c r="AE178" s="58"/>
      <c r="AG178" s="3"/>
      <c r="AH178" s="3"/>
      <c r="AI178" s="60"/>
      <c r="AK178" s="1"/>
      <c r="AL178" s="1"/>
      <c r="AM178" s="58"/>
      <c r="AN178" s="58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</row>
    <row r="179" spans="7:52">
      <c r="G179" s="14"/>
      <c r="H179" s="14"/>
      <c r="I179" s="159"/>
      <c r="J179" s="159"/>
      <c r="K179" s="159"/>
      <c r="L179" s="159"/>
      <c r="M179" s="159"/>
      <c r="N179" s="159"/>
      <c r="O179" s="159"/>
      <c r="P179" s="159"/>
      <c r="Q179" s="159"/>
      <c r="T179" s="3"/>
      <c r="U179" s="3"/>
      <c r="V179" s="58"/>
      <c r="W179" s="58"/>
      <c r="X179" s="16"/>
      <c r="Y179" s="16"/>
      <c r="Z179" s="16"/>
      <c r="AA179" s="3"/>
      <c r="AB179" s="3"/>
      <c r="AC179" s="16"/>
      <c r="AD179" s="16"/>
      <c r="AE179" s="58"/>
      <c r="AG179" s="3"/>
      <c r="AH179" s="3"/>
      <c r="AI179" s="60"/>
      <c r="AK179" s="1"/>
      <c r="AL179" s="1"/>
      <c r="AM179" s="58"/>
      <c r="AN179" s="58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4"/>
    </row>
    <row r="180" spans="7:52">
      <c r="G180" s="14"/>
      <c r="H180" s="14"/>
      <c r="I180" s="159"/>
      <c r="J180" s="159"/>
      <c r="K180" s="159"/>
      <c r="L180" s="159"/>
      <c r="M180" s="159"/>
      <c r="N180" s="159"/>
      <c r="O180" s="159"/>
      <c r="P180" s="159"/>
      <c r="Q180" s="159"/>
      <c r="T180" s="3"/>
      <c r="U180" s="3"/>
      <c r="V180" s="58"/>
      <c r="W180" s="58"/>
      <c r="X180" s="16"/>
      <c r="Y180" s="16"/>
      <c r="Z180" s="16"/>
      <c r="AA180" s="3"/>
      <c r="AB180" s="3"/>
      <c r="AC180" s="16"/>
      <c r="AD180" s="16"/>
      <c r="AE180" s="58"/>
      <c r="AG180" s="3"/>
      <c r="AH180" s="3"/>
      <c r="AI180" s="60"/>
      <c r="AK180" s="1"/>
      <c r="AL180" s="1"/>
      <c r="AM180" s="58"/>
      <c r="AN180" s="58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4"/>
    </row>
    <row r="181" spans="7:52">
      <c r="G181" s="14"/>
      <c r="H181" s="14"/>
      <c r="I181" s="159"/>
      <c r="J181" s="159"/>
      <c r="K181" s="159"/>
      <c r="L181" s="159"/>
      <c r="M181" s="159"/>
      <c r="N181" s="159"/>
      <c r="O181" s="159"/>
      <c r="P181" s="159"/>
      <c r="Q181" s="159"/>
      <c r="T181" s="3"/>
      <c r="U181" s="3"/>
      <c r="V181" s="58"/>
      <c r="W181" s="58"/>
      <c r="X181" s="16"/>
      <c r="Y181" s="16"/>
      <c r="Z181" s="16"/>
      <c r="AA181" s="3"/>
      <c r="AB181" s="3"/>
      <c r="AC181" s="16"/>
      <c r="AD181" s="16"/>
      <c r="AE181" s="58"/>
      <c r="AG181" s="3"/>
      <c r="AH181" s="3"/>
      <c r="AI181" s="60"/>
      <c r="AK181" s="1"/>
      <c r="AL181" s="1"/>
      <c r="AM181" s="58"/>
      <c r="AN181" s="58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4"/>
    </row>
    <row r="182" spans="7:52">
      <c r="G182" s="14"/>
      <c r="H182" s="14"/>
      <c r="I182" s="159"/>
      <c r="J182" s="159"/>
      <c r="K182" s="159"/>
      <c r="L182" s="159"/>
      <c r="M182" s="159"/>
      <c r="N182" s="159"/>
      <c r="O182" s="159"/>
      <c r="P182" s="159"/>
      <c r="Q182" s="159"/>
      <c r="T182" s="3"/>
      <c r="U182" s="3"/>
      <c r="V182" s="58"/>
      <c r="W182" s="58"/>
      <c r="X182" s="16"/>
      <c r="Y182" s="16"/>
      <c r="Z182" s="16"/>
      <c r="AA182" s="3"/>
      <c r="AB182" s="3"/>
      <c r="AC182" s="16"/>
      <c r="AD182" s="16"/>
      <c r="AE182" s="58"/>
      <c r="AG182" s="3"/>
      <c r="AH182" s="3"/>
      <c r="AI182" s="60"/>
      <c r="AK182" s="1"/>
      <c r="AL182" s="1"/>
      <c r="AM182" s="58"/>
      <c r="AN182" s="58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4"/>
    </row>
    <row r="183" spans="7:52">
      <c r="G183" s="14"/>
      <c r="H183" s="14"/>
      <c r="I183" s="159"/>
      <c r="J183" s="159"/>
      <c r="K183" s="159"/>
      <c r="L183" s="159"/>
      <c r="M183" s="159"/>
      <c r="N183" s="159"/>
      <c r="O183" s="159"/>
      <c r="P183" s="159"/>
      <c r="Q183" s="159"/>
      <c r="T183" s="3"/>
      <c r="U183" s="3"/>
      <c r="V183" s="58"/>
      <c r="W183" s="58"/>
      <c r="X183" s="16"/>
      <c r="Y183" s="16"/>
      <c r="Z183" s="16"/>
      <c r="AA183" s="3"/>
      <c r="AB183" s="3"/>
      <c r="AC183" s="16"/>
      <c r="AD183" s="16"/>
      <c r="AE183" s="58"/>
      <c r="AG183" s="3"/>
      <c r="AH183" s="3"/>
      <c r="AI183" s="60"/>
      <c r="AK183" s="1"/>
      <c r="AL183" s="1"/>
      <c r="AM183" s="58"/>
      <c r="AN183" s="58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4"/>
    </row>
    <row r="184" spans="7:52">
      <c r="G184" s="14"/>
      <c r="H184" s="14"/>
      <c r="I184" s="159"/>
      <c r="J184" s="159"/>
      <c r="K184" s="159"/>
      <c r="L184" s="159"/>
      <c r="M184" s="159"/>
      <c r="N184" s="159"/>
      <c r="O184" s="159"/>
      <c r="P184" s="159"/>
      <c r="Q184" s="159"/>
      <c r="T184" s="3"/>
      <c r="U184" s="3"/>
      <c r="V184" s="58"/>
      <c r="W184" s="58"/>
      <c r="X184" s="16"/>
      <c r="Y184" s="16"/>
      <c r="Z184" s="16"/>
      <c r="AA184" s="3"/>
      <c r="AB184" s="3"/>
      <c r="AC184" s="16"/>
      <c r="AD184" s="16"/>
      <c r="AE184" s="58"/>
      <c r="AG184" s="3"/>
      <c r="AH184" s="3"/>
      <c r="AI184" s="60"/>
      <c r="AK184" s="1"/>
      <c r="AL184" s="1"/>
      <c r="AM184" s="58"/>
      <c r="AN184" s="58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4"/>
    </row>
    <row r="185" spans="7:52">
      <c r="G185" s="14"/>
      <c r="H185" s="14"/>
      <c r="I185" s="159"/>
      <c r="J185" s="159"/>
      <c r="K185" s="159"/>
      <c r="L185" s="159"/>
      <c r="M185" s="159"/>
      <c r="N185" s="159"/>
      <c r="O185" s="159"/>
      <c r="P185" s="159"/>
      <c r="Q185" s="159"/>
      <c r="T185" s="3"/>
      <c r="U185" s="3"/>
      <c r="V185" s="58"/>
      <c r="W185" s="58"/>
      <c r="X185" s="16"/>
      <c r="Y185" s="16"/>
      <c r="Z185" s="16"/>
      <c r="AA185" s="3"/>
      <c r="AB185" s="3"/>
      <c r="AC185" s="16"/>
      <c r="AD185" s="16"/>
      <c r="AE185" s="58"/>
      <c r="AG185" s="3"/>
      <c r="AH185" s="3"/>
      <c r="AI185" s="60"/>
      <c r="AK185" s="1"/>
      <c r="AL185" s="1"/>
      <c r="AM185" s="58"/>
      <c r="AN185" s="58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4"/>
    </row>
    <row r="186" spans="7:52">
      <c r="G186" s="14"/>
      <c r="H186" s="14"/>
      <c r="I186" s="159"/>
      <c r="J186" s="159"/>
      <c r="K186" s="159"/>
      <c r="L186" s="159"/>
      <c r="M186" s="159"/>
      <c r="N186" s="159"/>
      <c r="O186" s="159"/>
      <c r="P186" s="159"/>
      <c r="Q186" s="159"/>
      <c r="T186" s="3"/>
      <c r="U186" s="3"/>
      <c r="V186" s="58"/>
      <c r="W186" s="58"/>
      <c r="X186" s="16"/>
      <c r="Y186" s="16"/>
      <c r="Z186" s="16"/>
      <c r="AA186" s="3"/>
      <c r="AB186" s="3"/>
      <c r="AC186" s="16"/>
      <c r="AD186" s="16"/>
      <c r="AE186" s="58"/>
      <c r="AG186" s="3"/>
      <c r="AH186" s="3"/>
      <c r="AI186" s="60"/>
      <c r="AK186" s="1"/>
      <c r="AL186" s="1"/>
      <c r="AM186" s="58"/>
      <c r="AN186" s="58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4"/>
    </row>
    <row r="187" spans="7:52">
      <c r="G187" s="14"/>
      <c r="H187" s="14"/>
      <c r="I187" s="159"/>
      <c r="J187" s="159"/>
      <c r="K187" s="159"/>
      <c r="L187" s="159"/>
      <c r="M187" s="159"/>
      <c r="N187" s="159"/>
      <c r="O187" s="159"/>
      <c r="P187" s="159"/>
      <c r="Q187" s="159"/>
      <c r="T187" s="3"/>
      <c r="U187" s="3"/>
      <c r="V187" s="58"/>
      <c r="W187" s="58"/>
      <c r="X187" s="16"/>
      <c r="Y187" s="16"/>
      <c r="Z187" s="16"/>
      <c r="AA187" s="3"/>
      <c r="AB187" s="3"/>
      <c r="AC187" s="16"/>
      <c r="AD187" s="16"/>
      <c r="AE187" s="58"/>
      <c r="AG187" s="3"/>
      <c r="AH187" s="3"/>
      <c r="AI187" s="60"/>
      <c r="AK187" s="1"/>
      <c r="AL187" s="1"/>
      <c r="AM187" s="58"/>
      <c r="AN187" s="58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4"/>
    </row>
    <row r="188" spans="7:52">
      <c r="G188" s="14"/>
      <c r="H188" s="14"/>
      <c r="I188" s="159"/>
      <c r="J188" s="159"/>
      <c r="K188" s="159"/>
      <c r="L188" s="159"/>
      <c r="M188" s="159"/>
      <c r="N188" s="159"/>
      <c r="O188" s="159"/>
      <c r="P188" s="159"/>
      <c r="Q188" s="159"/>
      <c r="T188" s="3"/>
      <c r="U188" s="3"/>
      <c r="V188" s="58"/>
      <c r="W188" s="58"/>
      <c r="X188" s="16"/>
      <c r="Y188" s="16"/>
      <c r="Z188" s="16"/>
      <c r="AA188" s="3"/>
      <c r="AB188" s="3"/>
      <c r="AC188" s="16"/>
      <c r="AD188" s="16"/>
      <c r="AE188" s="58"/>
      <c r="AG188" s="3"/>
      <c r="AH188" s="3"/>
      <c r="AI188" s="60"/>
      <c r="AK188" s="1"/>
      <c r="AL188" s="1"/>
      <c r="AM188" s="58"/>
      <c r="AN188" s="58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4"/>
    </row>
    <row r="189" spans="7:52">
      <c r="G189" s="14"/>
      <c r="H189" s="14"/>
      <c r="I189" s="159"/>
      <c r="J189" s="159"/>
      <c r="K189" s="159"/>
      <c r="L189" s="159"/>
      <c r="M189" s="159"/>
      <c r="N189" s="159"/>
      <c r="O189" s="159"/>
      <c r="P189" s="159"/>
      <c r="Q189" s="159"/>
      <c r="T189" s="3"/>
      <c r="U189" s="3"/>
      <c r="V189" s="58"/>
      <c r="W189" s="58"/>
      <c r="X189" s="16"/>
      <c r="Y189" s="16"/>
      <c r="Z189" s="16"/>
      <c r="AA189" s="3"/>
      <c r="AB189" s="3"/>
      <c r="AC189" s="16"/>
      <c r="AD189" s="16"/>
      <c r="AE189" s="58"/>
      <c r="AG189" s="3"/>
      <c r="AH189" s="3"/>
      <c r="AI189" s="60"/>
      <c r="AK189" s="1"/>
      <c r="AL189" s="1"/>
      <c r="AM189" s="58"/>
      <c r="AN189" s="58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4"/>
    </row>
    <row r="190" spans="7:52">
      <c r="G190" s="14"/>
      <c r="H190" s="14"/>
      <c r="I190" s="159"/>
      <c r="J190" s="159"/>
      <c r="K190" s="159"/>
      <c r="L190" s="159"/>
      <c r="M190" s="159"/>
      <c r="N190" s="159"/>
      <c r="O190" s="159"/>
      <c r="P190" s="159"/>
      <c r="Q190" s="159"/>
      <c r="T190" s="3"/>
      <c r="U190" s="3"/>
      <c r="V190" s="58"/>
      <c r="W190" s="58"/>
      <c r="X190" s="16"/>
      <c r="Y190" s="16"/>
      <c r="Z190" s="16"/>
      <c r="AA190" s="3"/>
      <c r="AB190" s="3"/>
      <c r="AC190" s="16"/>
      <c r="AD190" s="16"/>
      <c r="AE190" s="58"/>
      <c r="AG190" s="3"/>
      <c r="AH190" s="3"/>
      <c r="AI190" s="60"/>
      <c r="AK190" s="1"/>
      <c r="AL190" s="1"/>
      <c r="AM190" s="58"/>
      <c r="AN190" s="58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4"/>
    </row>
    <row r="191" spans="7:52">
      <c r="G191" s="14"/>
      <c r="H191" s="14"/>
      <c r="I191" s="159"/>
      <c r="J191" s="159"/>
      <c r="K191" s="159"/>
      <c r="L191" s="159"/>
      <c r="M191" s="159"/>
      <c r="N191" s="159"/>
      <c r="O191" s="159"/>
      <c r="P191" s="159"/>
      <c r="Q191" s="159"/>
      <c r="T191" s="3"/>
      <c r="U191" s="3"/>
      <c r="V191" s="58"/>
      <c r="W191" s="58"/>
      <c r="X191" s="16"/>
      <c r="Y191" s="16"/>
      <c r="Z191" s="16"/>
      <c r="AA191" s="3"/>
      <c r="AB191" s="3"/>
      <c r="AC191" s="16"/>
      <c r="AD191" s="16"/>
      <c r="AE191" s="58"/>
      <c r="AG191" s="3"/>
      <c r="AH191" s="3"/>
      <c r="AI191" s="60"/>
      <c r="AK191" s="1"/>
      <c r="AL191" s="1"/>
      <c r="AM191" s="58"/>
      <c r="AN191" s="58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4"/>
    </row>
    <row r="192" spans="7:52">
      <c r="G192" s="14"/>
      <c r="H192" s="14"/>
      <c r="I192" s="159"/>
      <c r="J192" s="159"/>
      <c r="K192" s="159"/>
      <c r="L192" s="159"/>
      <c r="M192" s="159"/>
      <c r="N192" s="159"/>
      <c r="O192" s="159"/>
      <c r="P192" s="159"/>
      <c r="Q192" s="159"/>
      <c r="T192" s="3"/>
      <c r="U192" s="3"/>
      <c r="V192" s="58"/>
      <c r="W192" s="58"/>
      <c r="X192" s="16"/>
      <c r="Y192" s="16"/>
      <c r="Z192" s="16"/>
      <c r="AA192" s="3"/>
      <c r="AB192" s="3"/>
      <c r="AC192" s="16"/>
      <c r="AD192" s="16"/>
      <c r="AE192" s="58"/>
      <c r="AG192" s="3"/>
      <c r="AH192" s="3"/>
      <c r="AI192" s="60"/>
      <c r="AK192" s="1"/>
      <c r="AL192" s="1"/>
      <c r="AM192" s="58"/>
      <c r="AN192" s="58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4"/>
    </row>
    <row r="193" spans="7:52">
      <c r="G193" s="14"/>
      <c r="H193" s="14"/>
      <c r="I193" s="159"/>
      <c r="J193" s="159"/>
      <c r="K193" s="159"/>
      <c r="L193" s="159"/>
      <c r="M193" s="159"/>
      <c r="N193" s="159"/>
      <c r="O193" s="159"/>
      <c r="P193" s="159"/>
      <c r="Q193" s="159"/>
      <c r="T193" s="3"/>
      <c r="U193" s="3"/>
      <c r="V193" s="58"/>
      <c r="W193" s="58"/>
      <c r="X193" s="16"/>
      <c r="Y193" s="16"/>
      <c r="Z193" s="16"/>
      <c r="AA193" s="3"/>
      <c r="AB193" s="3"/>
      <c r="AC193" s="16"/>
      <c r="AD193" s="16"/>
      <c r="AE193" s="58"/>
      <c r="AG193" s="3"/>
      <c r="AH193" s="3"/>
      <c r="AI193" s="60"/>
      <c r="AK193" s="1"/>
      <c r="AL193" s="1"/>
      <c r="AM193" s="58"/>
      <c r="AN193" s="58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4"/>
    </row>
    <row r="194" spans="7:52">
      <c r="G194" s="14"/>
      <c r="H194" s="14"/>
      <c r="I194" s="159"/>
      <c r="J194" s="159"/>
      <c r="K194" s="159"/>
      <c r="L194" s="159"/>
      <c r="M194" s="159"/>
      <c r="N194" s="159"/>
      <c r="O194" s="159"/>
      <c r="P194" s="159"/>
      <c r="Q194" s="159"/>
      <c r="R194" s="14"/>
      <c r="S194" s="14"/>
      <c r="T194" s="14"/>
      <c r="U194" s="14"/>
      <c r="V194" s="159"/>
      <c r="W194" s="159"/>
      <c r="X194" s="76"/>
      <c r="Y194" s="76"/>
      <c r="Z194" s="76"/>
      <c r="AA194" s="14"/>
      <c r="AB194" s="14"/>
      <c r="AC194" s="76"/>
      <c r="AD194" s="76"/>
      <c r="AE194" s="159"/>
      <c r="AF194" s="14"/>
      <c r="AG194" s="14"/>
      <c r="AH194" s="14"/>
      <c r="AI194" s="14"/>
      <c r="AJ194" s="76"/>
      <c r="AK194" s="1"/>
      <c r="AL194" s="1"/>
      <c r="AM194" s="58"/>
      <c r="AN194" s="58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4"/>
    </row>
    <row r="195" spans="7:52">
      <c r="G195" s="14"/>
      <c r="H195" s="14"/>
      <c r="I195" s="159"/>
      <c r="J195" s="159"/>
      <c r="K195" s="159"/>
      <c r="L195" s="159"/>
      <c r="M195" s="159"/>
      <c r="N195" s="159"/>
      <c r="O195" s="159"/>
      <c r="P195" s="159"/>
      <c r="Q195" s="159"/>
      <c r="R195" s="14"/>
      <c r="S195" s="14"/>
      <c r="T195" s="14"/>
      <c r="U195" s="14"/>
      <c r="V195" s="159"/>
      <c r="W195" s="159"/>
      <c r="X195" s="76"/>
      <c r="Y195" s="76"/>
      <c r="Z195" s="76"/>
      <c r="AA195" s="14"/>
      <c r="AB195" s="14"/>
      <c r="AC195" s="76"/>
      <c r="AD195" s="76"/>
      <c r="AE195" s="159"/>
      <c r="AF195" s="14"/>
      <c r="AG195" s="14"/>
      <c r="AH195" s="14"/>
      <c r="AI195" s="14"/>
      <c r="AJ195" s="76"/>
      <c r="AK195" s="1"/>
      <c r="AL195" s="1"/>
      <c r="AM195" s="58"/>
      <c r="AN195" s="58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4"/>
    </row>
    <row r="196" spans="7:52">
      <c r="G196" s="14"/>
      <c r="H196" s="14"/>
      <c r="I196" s="159"/>
      <c r="J196" s="159"/>
      <c r="K196" s="159"/>
      <c r="L196" s="159"/>
      <c r="M196" s="159"/>
      <c r="N196" s="159"/>
      <c r="O196" s="159"/>
      <c r="P196" s="159"/>
      <c r="Q196" s="159"/>
      <c r="R196" s="14"/>
      <c r="S196" s="14"/>
      <c r="T196" s="14"/>
      <c r="U196" s="14"/>
      <c r="V196" s="159"/>
      <c r="W196" s="159"/>
      <c r="X196" s="76"/>
      <c r="Y196" s="76"/>
      <c r="Z196" s="76"/>
      <c r="AA196" s="14"/>
      <c r="AB196" s="14"/>
      <c r="AC196" s="76"/>
      <c r="AD196" s="76"/>
      <c r="AE196" s="159"/>
      <c r="AF196" s="14"/>
      <c r="AG196" s="14"/>
      <c r="AH196" s="14"/>
      <c r="AI196" s="14"/>
      <c r="AJ196" s="76"/>
      <c r="AK196" s="1"/>
      <c r="AL196" s="1"/>
      <c r="AM196" s="58"/>
      <c r="AN196" s="58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4"/>
    </row>
    <row r="197" spans="7:52">
      <c r="G197" s="14"/>
      <c r="H197" s="14"/>
      <c r="I197" s="159"/>
      <c r="J197" s="159"/>
      <c r="K197" s="159"/>
      <c r="L197" s="159"/>
      <c r="M197" s="159"/>
      <c r="N197" s="159"/>
      <c r="O197" s="159"/>
      <c r="P197" s="159"/>
      <c r="Q197" s="159"/>
      <c r="R197" s="14"/>
      <c r="S197" s="14"/>
      <c r="T197" s="14"/>
      <c r="U197" s="14"/>
      <c r="V197" s="159"/>
      <c r="W197" s="159"/>
      <c r="X197" s="76"/>
      <c r="Y197" s="76"/>
      <c r="Z197" s="76"/>
      <c r="AA197" s="14"/>
      <c r="AB197" s="14"/>
      <c r="AC197" s="76"/>
      <c r="AD197" s="76"/>
      <c r="AE197" s="159"/>
      <c r="AF197" s="14"/>
      <c r="AG197" s="14"/>
      <c r="AH197" s="14"/>
      <c r="AI197" s="14"/>
      <c r="AJ197" s="76"/>
      <c r="AK197" s="1"/>
      <c r="AL197" s="1"/>
      <c r="AM197" s="58"/>
      <c r="AN197" s="58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4"/>
    </row>
    <row r="198" spans="7:52">
      <c r="G198" s="14"/>
      <c r="H198" s="14"/>
      <c r="I198" s="159"/>
      <c r="J198" s="159"/>
      <c r="K198" s="159"/>
      <c r="L198" s="159"/>
      <c r="M198" s="159"/>
      <c r="N198" s="159"/>
      <c r="O198" s="159"/>
      <c r="P198" s="159"/>
      <c r="Q198" s="159"/>
      <c r="R198" s="14"/>
      <c r="S198" s="14"/>
      <c r="T198" s="14"/>
      <c r="U198" s="14"/>
      <c r="V198" s="159"/>
      <c r="W198" s="159"/>
      <c r="X198" s="76"/>
      <c r="Y198" s="76"/>
      <c r="Z198" s="76"/>
      <c r="AA198" s="14"/>
      <c r="AB198" s="14"/>
      <c r="AC198" s="76"/>
      <c r="AD198" s="76"/>
      <c r="AE198" s="159"/>
      <c r="AF198" s="14"/>
      <c r="AG198" s="14"/>
      <c r="AH198" s="14"/>
      <c r="AI198" s="14"/>
      <c r="AJ198" s="76"/>
      <c r="AK198" s="1"/>
      <c r="AL198" s="1"/>
      <c r="AM198" s="58"/>
      <c r="AN198" s="58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4"/>
    </row>
    <row r="199" spans="7:52">
      <c r="G199" s="14"/>
      <c r="H199" s="14"/>
      <c r="I199" s="159"/>
      <c r="J199" s="159"/>
      <c r="K199" s="159"/>
      <c r="L199" s="159"/>
      <c r="M199" s="159"/>
      <c r="N199" s="159"/>
      <c r="O199" s="159"/>
      <c r="P199" s="159"/>
      <c r="Q199" s="159"/>
      <c r="R199" s="14"/>
      <c r="S199" s="14"/>
      <c r="T199" s="14"/>
      <c r="U199" s="14"/>
      <c r="V199" s="159"/>
      <c r="W199" s="159"/>
      <c r="X199" s="76"/>
      <c r="Y199" s="76"/>
      <c r="Z199" s="76"/>
      <c r="AA199" s="14"/>
      <c r="AB199" s="14"/>
      <c r="AC199" s="76"/>
      <c r="AD199" s="76"/>
      <c r="AE199" s="159"/>
      <c r="AF199" s="14"/>
      <c r="AG199" s="14"/>
      <c r="AH199" s="14"/>
      <c r="AI199" s="14"/>
      <c r="AJ199" s="76"/>
      <c r="AK199" s="1"/>
      <c r="AL199" s="1"/>
      <c r="AM199" s="58"/>
      <c r="AN199" s="58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4"/>
    </row>
    <row r="200" spans="7:52">
      <c r="G200" s="14"/>
      <c r="H200" s="14"/>
      <c r="I200" s="159"/>
      <c r="J200" s="159"/>
      <c r="K200" s="159"/>
      <c r="L200" s="159"/>
      <c r="M200" s="159"/>
      <c r="N200" s="159"/>
      <c r="O200" s="159"/>
      <c r="P200" s="159"/>
      <c r="Q200" s="159"/>
      <c r="R200" s="14"/>
      <c r="S200" s="14"/>
      <c r="T200" s="14"/>
      <c r="U200" s="14"/>
      <c r="V200" s="159"/>
      <c r="W200" s="159"/>
      <c r="X200" s="76"/>
      <c r="Y200" s="76"/>
      <c r="Z200" s="76"/>
      <c r="AA200" s="14"/>
      <c r="AB200" s="14"/>
      <c r="AC200" s="76"/>
      <c r="AD200" s="76"/>
      <c r="AE200" s="159"/>
      <c r="AF200" s="14"/>
      <c r="AG200" s="14"/>
      <c r="AH200" s="14"/>
      <c r="AI200" s="14"/>
      <c r="AJ200" s="76"/>
      <c r="AK200" s="1"/>
      <c r="AL200" s="1"/>
      <c r="AM200" s="58"/>
      <c r="AN200" s="58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4"/>
    </row>
    <row r="201" spans="7:52">
      <c r="G201" s="14"/>
      <c r="H201" s="14"/>
      <c r="I201" s="159"/>
      <c r="J201" s="159"/>
      <c r="K201" s="159"/>
      <c r="L201" s="159"/>
      <c r="M201" s="159"/>
      <c r="N201" s="159"/>
      <c r="O201" s="159"/>
      <c r="P201" s="159"/>
      <c r="Q201" s="159"/>
      <c r="R201" s="14"/>
      <c r="S201" s="14"/>
      <c r="T201" s="14"/>
      <c r="U201" s="14"/>
      <c r="V201" s="159"/>
      <c r="W201" s="159"/>
      <c r="X201" s="76"/>
      <c r="Y201" s="76"/>
      <c r="Z201" s="76"/>
      <c r="AA201" s="14"/>
      <c r="AB201" s="14"/>
      <c r="AC201" s="76"/>
      <c r="AD201" s="76"/>
      <c r="AE201" s="159"/>
      <c r="AF201" s="14"/>
      <c r="AG201" s="14"/>
      <c r="AH201" s="14"/>
      <c r="AI201" s="14"/>
      <c r="AJ201" s="76"/>
      <c r="AK201" s="1"/>
      <c r="AL201" s="1"/>
      <c r="AM201" s="58"/>
      <c r="AN201" s="58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4"/>
    </row>
    <row r="202" spans="7:52">
      <c r="G202" s="14"/>
      <c r="H202" s="14"/>
      <c r="I202" s="159"/>
      <c r="J202" s="159"/>
      <c r="K202" s="159"/>
      <c r="L202" s="159"/>
      <c r="M202" s="159"/>
      <c r="N202" s="159"/>
      <c r="O202" s="159"/>
      <c r="P202" s="159"/>
      <c r="Q202" s="159"/>
      <c r="R202" s="14"/>
      <c r="S202" s="14"/>
      <c r="T202" s="14"/>
      <c r="U202" s="14"/>
      <c r="V202" s="159"/>
      <c r="W202" s="159"/>
      <c r="X202" s="76"/>
      <c r="Y202" s="76"/>
      <c r="Z202" s="76"/>
      <c r="AA202" s="14"/>
      <c r="AB202" s="14"/>
      <c r="AC202" s="76"/>
      <c r="AD202" s="76"/>
      <c r="AE202" s="159"/>
      <c r="AF202" s="14"/>
      <c r="AG202" s="14"/>
      <c r="AH202" s="14"/>
      <c r="AI202" s="14"/>
      <c r="AJ202" s="76"/>
      <c r="AK202" s="1"/>
      <c r="AL202" s="1"/>
      <c r="AM202" s="58"/>
      <c r="AN202" s="58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4"/>
    </row>
    <row r="203" spans="7:52">
      <c r="G203" s="14"/>
      <c r="H203" s="14"/>
      <c r="I203" s="159"/>
      <c r="J203" s="159"/>
      <c r="K203" s="159"/>
      <c r="L203" s="159"/>
      <c r="M203" s="159"/>
      <c r="N203" s="159"/>
      <c r="O203" s="159"/>
      <c r="P203" s="159"/>
      <c r="Q203" s="159"/>
      <c r="R203" s="14"/>
      <c r="S203" s="14"/>
      <c r="T203" s="14"/>
      <c r="U203" s="14"/>
      <c r="V203" s="159"/>
      <c r="W203" s="159"/>
      <c r="X203" s="76"/>
      <c r="Y203" s="76"/>
      <c r="Z203" s="76"/>
      <c r="AA203" s="14"/>
      <c r="AB203" s="14"/>
      <c r="AC203" s="76"/>
      <c r="AD203" s="76"/>
      <c r="AE203" s="159"/>
      <c r="AF203" s="14"/>
      <c r="AG203" s="14"/>
      <c r="AH203" s="14"/>
      <c r="AI203" s="14"/>
      <c r="AJ203" s="76"/>
      <c r="AK203" s="1"/>
      <c r="AL203" s="1"/>
      <c r="AM203" s="58"/>
      <c r="AN203" s="58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4"/>
    </row>
    <row r="204" spans="7:52">
      <c r="G204" s="14"/>
      <c r="H204" s="14"/>
      <c r="I204" s="159"/>
      <c r="J204" s="159"/>
      <c r="K204" s="159"/>
      <c r="L204" s="159"/>
      <c r="M204" s="159"/>
      <c r="N204" s="159"/>
      <c r="O204" s="159"/>
      <c r="P204" s="159"/>
      <c r="Q204" s="159"/>
      <c r="R204" s="14"/>
      <c r="S204" s="14"/>
      <c r="T204" s="14"/>
      <c r="U204" s="14"/>
      <c r="V204" s="159"/>
      <c r="W204" s="159"/>
      <c r="X204" s="76"/>
      <c r="Y204" s="76"/>
      <c r="Z204" s="76"/>
      <c r="AA204" s="14"/>
      <c r="AB204" s="14"/>
      <c r="AC204" s="76"/>
      <c r="AD204" s="76"/>
      <c r="AE204" s="159"/>
      <c r="AF204" s="14"/>
      <c r="AG204" s="14"/>
      <c r="AH204" s="14"/>
      <c r="AI204" s="14"/>
      <c r="AJ204" s="76"/>
      <c r="AK204" s="14"/>
      <c r="AL204" s="14"/>
      <c r="AM204" s="58"/>
      <c r="AN204" s="58"/>
      <c r="AO204" s="1"/>
      <c r="AP204" s="14"/>
      <c r="AQ204" s="14"/>
      <c r="AR204" s="14"/>
      <c r="AS204" s="14"/>
      <c r="AT204" s="14"/>
      <c r="AU204" s="14"/>
      <c r="AV204" s="14"/>
      <c r="AW204" s="1"/>
      <c r="AX204" s="1"/>
      <c r="AY204" s="1"/>
      <c r="AZ204" s="14"/>
    </row>
    <row r="205" spans="7:52">
      <c r="G205" s="14"/>
      <c r="H205" s="14"/>
      <c r="I205" s="159"/>
      <c r="J205" s="159"/>
      <c r="K205" s="159"/>
      <c r="L205" s="159"/>
      <c r="M205" s="159"/>
      <c r="N205" s="159"/>
      <c r="O205" s="159"/>
      <c r="P205" s="159"/>
      <c r="Q205" s="159"/>
      <c r="R205" s="14"/>
      <c r="S205" s="14"/>
      <c r="T205" s="14"/>
      <c r="U205" s="14"/>
      <c r="V205" s="159"/>
      <c r="W205" s="159"/>
      <c r="X205" s="76"/>
      <c r="Y205" s="76"/>
      <c r="Z205" s="76"/>
      <c r="AA205" s="14"/>
      <c r="AB205" s="14"/>
      <c r="AC205" s="76"/>
      <c r="AD205" s="76"/>
      <c r="AE205" s="159"/>
      <c r="AF205" s="14"/>
      <c r="AG205" s="14"/>
      <c r="AH205" s="14"/>
      <c r="AI205" s="14"/>
      <c r="AJ205" s="76"/>
      <c r="AK205" s="14"/>
      <c r="AL205" s="14"/>
      <c r="AM205" s="58"/>
      <c r="AN205" s="58"/>
      <c r="AO205" s="1"/>
      <c r="AP205" s="14"/>
      <c r="AQ205" s="14"/>
      <c r="AR205" s="14"/>
      <c r="AS205" s="14"/>
      <c r="AT205" s="14"/>
      <c r="AU205" s="14"/>
      <c r="AV205" s="14"/>
      <c r="AW205" s="1"/>
      <c r="AX205" s="1"/>
      <c r="AY205" s="1"/>
      <c r="AZ205" s="14"/>
    </row>
    <row r="206" spans="7:52">
      <c r="G206" s="14"/>
      <c r="H206" s="14"/>
      <c r="I206" s="159"/>
      <c r="J206" s="159"/>
      <c r="K206" s="159"/>
      <c r="L206" s="159"/>
      <c r="M206" s="159"/>
      <c r="N206" s="159"/>
      <c r="O206" s="159"/>
      <c r="P206" s="159"/>
      <c r="Q206" s="159"/>
      <c r="R206" s="14"/>
      <c r="S206" s="14"/>
      <c r="T206" s="14"/>
      <c r="U206" s="14"/>
      <c r="V206" s="159"/>
      <c r="W206" s="159"/>
      <c r="X206" s="76"/>
      <c r="Y206" s="76"/>
      <c r="Z206" s="76"/>
      <c r="AA206" s="14"/>
      <c r="AB206" s="14"/>
      <c r="AC206" s="76"/>
      <c r="AD206" s="76"/>
      <c r="AE206" s="159"/>
      <c r="AF206" s="14"/>
      <c r="AG206" s="14"/>
      <c r="AH206" s="14"/>
      <c r="AI206" s="14"/>
      <c r="AJ206" s="76"/>
      <c r="AK206" s="14"/>
      <c r="AL206" s="14"/>
      <c r="AM206" s="58"/>
      <c r="AN206" s="58"/>
      <c r="AO206" s="1"/>
      <c r="AP206" s="14"/>
      <c r="AQ206" s="14"/>
      <c r="AR206" s="14"/>
      <c r="AS206" s="14"/>
      <c r="AT206" s="14"/>
      <c r="AU206" s="14"/>
      <c r="AV206" s="14"/>
      <c r="AW206" s="1"/>
      <c r="AX206" s="1"/>
      <c r="AY206" s="1"/>
      <c r="AZ206" s="14"/>
    </row>
    <row r="207" spans="7:52">
      <c r="G207" s="14"/>
      <c r="H207" s="14"/>
      <c r="I207" s="159"/>
      <c r="J207" s="159"/>
      <c r="K207" s="159"/>
      <c r="L207" s="159"/>
      <c r="M207" s="159"/>
      <c r="N207" s="159"/>
      <c r="O207" s="159"/>
      <c r="P207" s="159"/>
      <c r="Q207" s="159"/>
      <c r="R207" s="14"/>
      <c r="S207" s="14"/>
      <c r="T207" s="14"/>
      <c r="U207" s="14"/>
      <c r="V207" s="159"/>
      <c r="W207" s="159"/>
      <c r="X207" s="76"/>
      <c r="Y207" s="76"/>
      <c r="Z207" s="76"/>
      <c r="AA207" s="14"/>
      <c r="AB207" s="14"/>
      <c r="AC207" s="76"/>
      <c r="AD207" s="76"/>
      <c r="AE207" s="159"/>
      <c r="AF207" s="14"/>
      <c r="AG207" s="14"/>
      <c r="AH207" s="14"/>
      <c r="AI207" s="14"/>
      <c r="AJ207" s="76"/>
      <c r="AK207" s="14"/>
      <c r="AL207" s="14"/>
      <c r="AM207" s="58"/>
      <c r="AN207" s="58"/>
      <c r="AO207" s="1"/>
      <c r="AP207" s="14"/>
      <c r="AQ207" s="14"/>
      <c r="AR207" s="14"/>
      <c r="AS207" s="14"/>
      <c r="AT207" s="14"/>
      <c r="AU207" s="14"/>
      <c r="AV207" s="14"/>
      <c r="AW207" s="1"/>
      <c r="AX207" s="1"/>
      <c r="AY207" s="1"/>
      <c r="AZ207" s="14"/>
    </row>
    <row r="208" spans="7:52">
      <c r="G208" s="14"/>
      <c r="H208" s="14"/>
      <c r="I208" s="159"/>
      <c r="J208" s="159"/>
      <c r="K208" s="159"/>
      <c r="L208" s="159"/>
      <c r="M208" s="159"/>
      <c r="N208" s="159"/>
      <c r="O208" s="159"/>
      <c r="P208" s="159"/>
      <c r="Q208" s="159"/>
      <c r="R208" s="14"/>
      <c r="S208" s="14"/>
      <c r="T208" s="14"/>
      <c r="U208" s="14"/>
      <c r="V208" s="159"/>
      <c r="W208" s="159"/>
      <c r="X208" s="76"/>
      <c r="Y208" s="76"/>
      <c r="Z208" s="76"/>
      <c r="AA208" s="14"/>
      <c r="AB208" s="14"/>
      <c r="AC208" s="76"/>
      <c r="AD208" s="76"/>
      <c r="AE208" s="159"/>
      <c r="AF208" s="14"/>
      <c r="AG208" s="14"/>
      <c r="AH208" s="14"/>
      <c r="AI208" s="14"/>
      <c r="AJ208" s="76"/>
      <c r="AK208" s="14"/>
      <c r="AL208" s="14"/>
      <c r="AM208" s="58"/>
      <c r="AN208" s="58"/>
      <c r="AO208" s="1"/>
      <c r="AP208" s="14"/>
      <c r="AQ208" s="14"/>
      <c r="AR208" s="14"/>
      <c r="AS208" s="14"/>
      <c r="AT208" s="14"/>
      <c r="AU208" s="14"/>
      <c r="AV208" s="14"/>
      <c r="AW208" s="1"/>
      <c r="AX208" s="1"/>
      <c r="AY208" s="1"/>
      <c r="AZ208" s="14"/>
    </row>
    <row r="209" spans="7:52">
      <c r="G209" s="14"/>
      <c r="H209" s="14"/>
      <c r="I209" s="159"/>
      <c r="J209" s="159"/>
      <c r="K209" s="159"/>
      <c r="L209" s="159"/>
      <c r="M209" s="159"/>
      <c r="N209" s="159"/>
      <c r="O209" s="159"/>
      <c r="P209" s="159"/>
      <c r="Q209" s="159"/>
      <c r="R209" s="14"/>
      <c r="S209" s="14"/>
      <c r="T209" s="14"/>
      <c r="U209" s="14"/>
      <c r="V209" s="159"/>
      <c r="W209" s="159"/>
      <c r="X209" s="76"/>
      <c r="Y209" s="76"/>
      <c r="Z209" s="76"/>
      <c r="AA209" s="14"/>
      <c r="AB209" s="14"/>
      <c r="AC209" s="76"/>
      <c r="AD209" s="76"/>
      <c r="AE209" s="159"/>
      <c r="AF209" s="14"/>
      <c r="AG209" s="14"/>
      <c r="AH209" s="14"/>
      <c r="AI209" s="14"/>
      <c r="AJ209" s="76"/>
      <c r="AK209" s="14"/>
      <c r="AL209" s="14"/>
      <c r="AM209" s="58"/>
      <c r="AN209" s="58"/>
      <c r="AO209" s="1"/>
      <c r="AP209" s="14"/>
      <c r="AQ209" s="14"/>
      <c r="AR209" s="14"/>
      <c r="AS209" s="14"/>
      <c r="AT209" s="14"/>
      <c r="AU209" s="14"/>
      <c r="AV209" s="14"/>
      <c r="AW209" s="1"/>
      <c r="AX209" s="1"/>
      <c r="AY209" s="1"/>
      <c r="AZ209" s="14"/>
    </row>
    <row r="210" spans="7:52">
      <c r="G210" s="14"/>
      <c r="H210" s="14"/>
      <c r="I210" s="159"/>
      <c r="J210" s="159"/>
      <c r="K210" s="159"/>
      <c r="L210" s="159"/>
      <c r="M210" s="159"/>
      <c r="N210" s="159"/>
      <c r="O210" s="159"/>
      <c r="P210" s="159"/>
      <c r="Q210" s="159"/>
      <c r="R210" s="14"/>
      <c r="S210" s="14"/>
      <c r="T210" s="14"/>
      <c r="U210" s="14"/>
      <c r="V210" s="159"/>
      <c r="W210" s="159"/>
      <c r="X210" s="76"/>
      <c r="Y210" s="76"/>
      <c r="Z210" s="76"/>
      <c r="AA210" s="14"/>
      <c r="AB210" s="14"/>
      <c r="AC210" s="76"/>
      <c r="AD210" s="76"/>
      <c r="AE210" s="159"/>
      <c r="AF210" s="14"/>
      <c r="AG210" s="14"/>
      <c r="AH210" s="14"/>
      <c r="AI210" s="14"/>
      <c r="AJ210" s="76"/>
      <c r="AK210" s="14"/>
      <c r="AL210" s="14"/>
      <c r="AM210" s="58"/>
      <c r="AN210" s="58"/>
      <c r="AO210" s="1"/>
      <c r="AP210" s="14"/>
      <c r="AQ210" s="14"/>
      <c r="AR210" s="14"/>
      <c r="AS210" s="14"/>
      <c r="AT210" s="14"/>
      <c r="AU210" s="14"/>
      <c r="AV210" s="14"/>
      <c r="AW210" s="14"/>
      <c r="AX210" s="14"/>
      <c r="AY210" s="1"/>
      <c r="AZ210" s="14"/>
    </row>
    <row r="211" spans="7:52">
      <c r="G211" s="14"/>
      <c r="H211" s="14"/>
      <c r="I211" s="159"/>
      <c r="J211" s="159"/>
      <c r="K211" s="159"/>
      <c r="L211" s="159"/>
      <c r="M211" s="159"/>
      <c r="N211" s="159"/>
      <c r="O211" s="159"/>
      <c r="P211" s="159"/>
      <c r="Q211" s="159"/>
      <c r="R211" s="14"/>
      <c r="S211" s="14"/>
      <c r="T211" s="14"/>
      <c r="U211" s="14"/>
      <c r="V211" s="159"/>
      <c r="W211" s="159"/>
      <c r="X211" s="76"/>
      <c r="Y211" s="76"/>
      <c r="Z211" s="76"/>
      <c r="AA211" s="14"/>
      <c r="AB211" s="14"/>
      <c r="AC211" s="76"/>
      <c r="AD211" s="76"/>
      <c r="AE211" s="159"/>
      <c r="AF211" s="14"/>
      <c r="AG211" s="14"/>
      <c r="AH211" s="14"/>
      <c r="AI211" s="14"/>
      <c r="AJ211" s="76"/>
      <c r="AK211" s="14"/>
      <c r="AL211" s="14"/>
      <c r="AM211" s="58"/>
      <c r="AN211" s="58"/>
      <c r="AO211" s="1"/>
      <c r="AP211" s="14"/>
      <c r="AQ211" s="14"/>
      <c r="AR211" s="14"/>
      <c r="AS211" s="14"/>
      <c r="AT211" s="14"/>
      <c r="AU211" s="14"/>
      <c r="AV211" s="14"/>
      <c r="AW211" s="14"/>
      <c r="AX211" s="14"/>
      <c r="AY211" s="1"/>
      <c r="AZ211" s="14"/>
    </row>
    <row r="212" spans="7:52">
      <c r="G212" s="14"/>
      <c r="H212" s="14"/>
      <c r="I212" s="159"/>
      <c r="J212" s="159"/>
      <c r="K212" s="159"/>
      <c r="L212" s="159"/>
      <c r="M212" s="159"/>
      <c r="N212" s="159"/>
      <c r="O212" s="159"/>
      <c r="P212" s="159"/>
      <c r="Q212" s="159"/>
      <c r="R212" s="14"/>
      <c r="S212" s="14"/>
      <c r="T212" s="14"/>
      <c r="U212" s="14"/>
      <c r="V212" s="159"/>
      <c r="W212" s="159"/>
      <c r="X212" s="76"/>
      <c r="Y212" s="76"/>
      <c r="Z212" s="76"/>
      <c r="AA212" s="14"/>
      <c r="AB212" s="14"/>
      <c r="AC212" s="76"/>
      <c r="AD212" s="76"/>
      <c r="AE212" s="159"/>
      <c r="AF212" s="14"/>
      <c r="AG212" s="14"/>
      <c r="AH212" s="14"/>
      <c r="AI212" s="14"/>
      <c r="AJ212" s="76"/>
      <c r="AK212" s="14"/>
      <c r="AL212" s="14"/>
      <c r="AM212" s="58"/>
      <c r="AN212" s="58"/>
      <c r="AO212" s="1"/>
      <c r="AP212" s="14"/>
      <c r="AQ212" s="14"/>
      <c r="AR212" s="14"/>
      <c r="AS212" s="14"/>
      <c r="AT212" s="14"/>
      <c r="AU212" s="14"/>
      <c r="AV212" s="14"/>
      <c r="AW212" s="14"/>
      <c r="AX212" s="14"/>
      <c r="AY212" s="1"/>
      <c r="AZ212" s="14"/>
    </row>
    <row r="213" spans="7:52">
      <c r="G213" s="14"/>
      <c r="H213" s="14"/>
      <c r="I213" s="159"/>
      <c r="J213" s="159"/>
      <c r="K213" s="159"/>
      <c r="L213" s="159"/>
      <c r="M213" s="159"/>
      <c r="N213" s="159"/>
      <c r="O213" s="159"/>
      <c r="P213" s="159"/>
      <c r="Q213" s="159"/>
      <c r="R213" s="14"/>
      <c r="S213" s="14"/>
      <c r="T213" s="14"/>
      <c r="U213" s="14"/>
      <c r="V213" s="159"/>
      <c r="W213" s="159"/>
      <c r="X213" s="76"/>
      <c r="Y213" s="76"/>
      <c r="Z213" s="76"/>
      <c r="AA213" s="14"/>
      <c r="AB213" s="14"/>
      <c r="AC213" s="76"/>
      <c r="AD213" s="76"/>
      <c r="AE213" s="159"/>
      <c r="AF213" s="14"/>
      <c r="AG213" s="14"/>
      <c r="AH213" s="14"/>
      <c r="AI213" s="14"/>
      <c r="AJ213" s="76"/>
      <c r="AK213" s="14"/>
      <c r="AL213" s="14"/>
      <c r="AM213" s="58"/>
      <c r="AN213" s="58"/>
      <c r="AO213" s="1"/>
      <c r="AP213" s="14"/>
      <c r="AQ213" s="14"/>
      <c r="AR213" s="14"/>
      <c r="AS213" s="14"/>
      <c r="AT213" s="14"/>
      <c r="AU213" s="14"/>
      <c r="AV213" s="14"/>
      <c r="AW213" s="14"/>
      <c r="AX213" s="14"/>
      <c r="AY213" s="1"/>
      <c r="AZ213" s="14"/>
    </row>
    <row r="214" spans="7:52">
      <c r="G214" s="14"/>
      <c r="H214" s="14"/>
      <c r="I214" s="159"/>
      <c r="J214" s="159"/>
      <c r="K214" s="159"/>
      <c r="L214" s="159"/>
      <c r="M214" s="159"/>
      <c r="N214" s="159"/>
      <c r="O214" s="159"/>
      <c r="P214" s="159"/>
      <c r="Q214" s="159"/>
      <c r="R214" s="14"/>
      <c r="S214" s="14"/>
      <c r="T214" s="14"/>
      <c r="U214" s="14"/>
      <c r="V214" s="159"/>
      <c r="W214" s="159"/>
      <c r="X214" s="76"/>
      <c r="Y214" s="76"/>
      <c r="Z214" s="76"/>
      <c r="AA214" s="14"/>
      <c r="AB214" s="14"/>
      <c r="AC214" s="76"/>
      <c r="AD214" s="76"/>
      <c r="AE214" s="159"/>
      <c r="AF214" s="14"/>
      <c r="AG214" s="14"/>
      <c r="AH214" s="14"/>
      <c r="AI214" s="14"/>
      <c r="AJ214" s="76"/>
      <c r="AK214" s="14"/>
      <c r="AL214" s="14"/>
      <c r="AM214" s="58"/>
      <c r="AN214" s="58"/>
      <c r="AO214" s="1"/>
      <c r="AP214" s="14"/>
      <c r="AQ214" s="14"/>
      <c r="AR214" s="14"/>
      <c r="AS214" s="14"/>
      <c r="AT214" s="14"/>
      <c r="AU214" s="14"/>
      <c r="AV214" s="14"/>
      <c r="AW214" s="14"/>
      <c r="AX214" s="14"/>
      <c r="AY214" s="1"/>
      <c r="AZ214" s="14"/>
    </row>
    <row r="215" spans="7:52">
      <c r="G215" s="14"/>
      <c r="H215" s="14"/>
      <c r="I215" s="159"/>
      <c r="J215" s="159"/>
      <c r="K215" s="159"/>
      <c r="L215" s="159"/>
      <c r="M215" s="159"/>
      <c r="N215" s="159"/>
      <c r="O215" s="159"/>
      <c r="P215" s="159"/>
      <c r="Q215" s="159"/>
      <c r="R215" s="14"/>
      <c r="S215" s="14"/>
      <c r="T215" s="14"/>
      <c r="U215" s="14"/>
      <c r="V215" s="159"/>
      <c r="W215" s="159"/>
      <c r="X215" s="76"/>
      <c r="Y215" s="76"/>
      <c r="Z215" s="76"/>
      <c r="AA215" s="14"/>
      <c r="AB215" s="14"/>
      <c r="AC215" s="76"/>
      <c r="AD215" s="76"/>
      <c r="AE215" s="159"/>
      <c r="AF215" s="14"/>
      <c r="AG215" s="14"/>
      <c r="AH215" s="14"/>
      <c r="AI215" s="14"/>
      <c r="AJ215" s="76"/>
      <c r="AK215" s="14"/>
      <c r="AL215" s="14"/>
      <c r="AM215" s="58"/>
      <c r="AN215" s="58"/>
      <c r="AO215" s="1"/>
      <c r="AP215" s="14"/>
      <c r="AQ215" s="14"/>
      <c r="AR215" s="14"/>
      <c r="AS215" s="14"/>
      <c r="AT215" s="14"/>
      <c r="AU215" s="14"/>
      <c r="AV215" s="14"/>
      <c r="AW215" s="14"/>
      <c r="AX215" s="14"/>
      <c r="AY215" s="1"/>
      <c r="AZ215" s="14"/>
    </row>
    <row r="216" spans="7:52">
      <c r="G216" s="14"/>
      <c r="H216" s="14"/>
      <c r="I216" s="159"/>
      <c r="J216" s="159"/>
      <c r="K216" s="159"/>
      <c r="L216" s="159"/>
      <c r="M216" s="159"/>
      <c r="N216" s="159"/>
      <c r="O216" s="159"/>
      <c r="P216" s="159"/>
      <c r="Q216" s="159"/>
      <c r="R216" s="14"/>
      <c r="S216" s="14"/>
      <c r="T216" s="14"/>
      <c r="U216" s="14"/>
      <c r="V216" s="159"/>
      <c r="W216" s="159"/>
      <c r="X216" s="76"/>
      <c r="Y216" s="76"/>
      <c r="Z216" s="76"/>
      <c r="AA216" s="14"/>
      <c r="AB216" s="14"/>
      <c r="AC216" s="76"/>
      <c r="AD216" s="76"/>
      <c r="AE216" s="159"/>
      <c r="AF216" s="14"/>
      <c r="AG216" s="14"/>
      <c r="AH216" s="14"/>
      <c r="AI216" s="14"/>
      <c r="AJ216" s="76"/>
      <c r="AK216" s="14"/>
      <c r="AL216" s="14"/>
      <c r="AM216" s="58"/>
      <c r="AN216" s="58"/>
      <c r="AO216" s="1"/>
      <c r="AP216" s="14"/>
      <c r="AQ216" s="14"/>
      <c r="AR216" s="14"/>
      <c r="AS216" s="14"/>
      <c r="AT216" s="14"/>
      <c r="AU216" s="14"/>
      <c r="AV216" s="14"/>
      <c r="AW216" s="14"/>
      <c r="AX216" s="14"/>
      <c r="AY216" s="14"/>
      <c r="AZ216" s="14"/>
    </row>
    <row r="217" spans="7:52">
      <c r="G217" s="14"/>
      <c r="H217" s="14"/>
      <c r="I217" s="159"/>
      <c r="J217" s="159"/>
      <c r="K217" s="159"/>
      <c r="L217" s="159"/>
      <c r="M217" s="159"/>
      <c r="N217" s="159"/>
      <c r="O217" s="159"/>
      <c r="P217" s="159"/>
      <c r="Q217" s="159"/>
      <c r="R217" s="14"/>
      <c r="S217" s="14"/>
      <c r="T217" s="14"/>
      <c r="U217" s="14"/>
      <c r="V217" s="159"/>
      <c r="W217" s="159"/>
      <c r="X217" s="76"/>
      <c r="Y217" s="76"/>
      <c r="Z217" s="76"/>
      <c r="AA217" s="14"/>
      <c r="AB217" s="14"/>
      <c r="AC217" s="76"/>
      <c r="AD217" s="76"/>
      <c r="AE217" s="159"/>
      <c r="AF217" s="14"/>
      <c r="AG217" s="14"/>
      <c r="AH217" s="14"/>
      <c r="AI217" s="14"/>
      <c r="AJ217" s="76"/>
      <c r="AK217" s="14"/>
      <c r="AL217" s="14"/>
      <c r="AM217" s="58"/>
      <c r="AN217" s="58"/>
      <c r="AO217" s="1"/>
      <c r="AP217" s="14"/>
      <c r="AQ217" s="14"/>
      <c r="AR217" s="14"/>
      <c r="AS217" s="14"/>
      <c r="AT217" s="14"/>
      <c r="AU217" s="14"/>
      <c r="AV217" s="14"/>
      <c r="AW217" s="14"/>
      <c r="AX217" s="14"/>
      <c r="AY217" s="14"/>
      <c r="AZ217" s="14"/>
    </row>
    <row r="218" spans="7:52">
      <c r="G218" s="14"/>
      <c r="H218" s="14"/>
      <c r="I218" s="159"/>
      <c r="J218" s="159"/>
      <c r="K218" s="159"/>
      <c r="L218" s="159"/>
      <c r="M218" s="159"/>
      <c r="N218" s="159"/>
      <c r="O218" s="159"/>
      <c r="P218" s="159"/>
      <c r="Q218" s="159"/>
      <c r="R218" s="14"/>
      <c r="S218" s="14"/>
      <c r="T218" s="14"/>
      <c r="U218" s="14"/>
      <c r="V218" s="159"/>
      <c r="W218" s="159"/>
      <c r="X218" s="76"/>
      <c r="Y218" s="76"/>
      <c r="Z218" s="76"/>
      <c r="AA218" s="14"/>
      <c r="AB218" s="14"/>
      <c r="AC218" s="76"/>
      <c r="AD218" s="76"/>
      <c r="AE218" s="159"/>
      <c r="AF218" s="14"/>
      <c r="AG218" s="14"/>
      <c r="AH218" s="14"/>
      <c r="AI218" s="14"/>
      <c r="AJ218" s="76"/>
      <c r="AK218" s="14"/>
      <c r="AL218" s="14"/>
      <c r="AM218" s="58"/>
      <c r="AN218" s="58"/>
      <c r="AO218" s="1"/>
      <c r="AP218" s="14"/>
      <c r="AQ218" s="14"/>
      <c r="AR218" s="14"/>
      <c r="AS218" s="14"/>
      <c r="AT218" s="14"/>
      <c r="AU218" s="14"/>
      <c r="AV218" s="14"/>
      <c r="AW218" s="14"/>
      <c r="AX218" s="14"/>
      <c r="AY218" s="14"/>
      <c r="AZ218" s="14"/>
    </row>
    <row r="219" spans="7:52">
      <c r="G219" s="14"/>
      <c r="H219" s="14"/>
      <c r="I219" s="159"/>
      <c r="J219" s="159"/>
      <c r="K219" s="159"/>
      <c r="L219" s="159"/>
      <c r="M219" s="159"/>
      <c r="N219" s="159"/>
      <c r="O219" s="159"/>
      <c r="P219" s="159"/>
      <c r="Q219" s="159"/>
      <c r="R219" s="14"/>
      <c r="S219" s="14"/>
      <c r="T219" s="14"/>
      <c r="U219" s="14"/>
      <c r="V219" s="159"/>
      <c r="W219" s="159"/>
      <c r="X219" s="76"/>
      <c r="Y219" s="76"/>
      <c r="Z219" s="76"/>
      <c r="AA219" s="14"/>
      <c r="AB219" s="14"/>
      <c r="AC219" s="76"/>
      <c r="AD219" s="76"/>
      <c r="AE219" s="159"/>
      <c r="AF219" s="14"/>
      <c r="AG219" s="14"/>
      <c r="AH219" s="14"/>
      <c r="AI219" s="14"/>
      <c r="AJ219" s="76"/>
      <c r="AK219" s="14"/>
      <c r="AL219" s="14"/>
      <c r="AM219" s="58"/>
      <c r="AN219" s="58"/>
      <c r="AO219" s="1"/>
      <c r="AP219" s="14"/>
      <c r="AQ219" s="14"/>
      <c r="AR219" s="14"/>
      <c r="AS219" s="14"/>
      <c r="AT219" s="14"/>
      <c r="AU219" s="14"/>
      <c r="AV219" s="14"/>
      <c r="AW219" s="14"/>
      <c r="AX219" s="14"/>
      <c r="AY219" s="14"/>
      <c r="AZ219" s="14"/>
    </row>
    <row r="220" spans="7:52">
      <c r="G220" s="14"/>
      <c r="H220" s="14"/>
      <c r="I220" s="159"/>
      <c r="J220" s="159"/>
      <c r="K220" s="159"/>
      <c r="L220" s="159"/>
      <c r="M220" s="159"/>
      <c r="N220" s="159"/>
      <c r="O220" s="159"/>
      <c r="P220" s="159"/>
      <c r="Q220" s="159"/>
      <c r="R220" s="14"/>
      <c r="S220" s="14"/>
      <c r="T220" s="14"/>
      <c r="U220" s="14"/>
      <c r="V220" s="159"/>
      <c r="W220" s="159"/>
      <c r="X220" s="76"/>
      <c r="Y220" s="76"/>
      <c r="Z220" s="76"/>
      <c r="AA220" s="14"/>
      <c r="AB220" s="14"/>
      <c r="AC220" s="76"/>
      <c r="AD220" s="76"/>
      <c r="AE220" s="159"/>
      <c r="AF220" s="14"/>
      <c r="AG220" s="14"/>
      <c r="AH220" s="14"/>
      <c r="AI220" s="14"/>
      <c r="AJ220" s="76"/>
      <c r="AK220" s="14"/>
      <c r="AL220" s="14"/>
      <c r="AM220" s="58"/>
      <c r="AN220" s="58"/>
      <c r="AO220" s="1"/>
      <c r="AP220" s="14"/>
      <c r="AQ220" s="14"/>
      <c r="AR220" s="14"/>
      <c r="AS220" s="14"/>
      <c r="AT220" s="14"/>
      <c r="AU220" s="14"/>
      <c r="AV220" s="14"/>
      <c r="AW220" s="14"/>
      <c r="AX220" s="14"/>
      <c r="AY220" s="14"/>
      <c r="AZ220" s="14"/>
    </row>
    <row r="221" spans="7:52">
      <c r="G221" s="14"/>
      <c r="H221" s="14"/>
      <c r="I221" s="159"/>
      <c r="J221" s="159"/>
      <c r="K221" s="159"/>
      <c r="L221" s="159"/>
      <c r="M221" s="159"/>
      <c r="N221" s="159"/>
      <c r="O221" s="159"/>
      <c r="P221" s="159"/>
      <c r="Q221" s="159"/>
      <c r="R221" s="14"/>
      <c r="S221" s="14"/>
      <c r="T221" s="14"/>
      <c r="U221" s="14"/>
      <c r="V221" s="159"/>
      <c r="W221" s="159"/>
      <c r="X221" s="76"/>
      <c r="Y221" s="76"/>
      <c r="Z221" s="76"/>
      <c r="AA221" s="14"/>
      <c r="AB221" s="14"/>
      <c r="AC221" s="76"/>
      <c r="AD221" s="76"/>
      <c r="AE221" s="159"/>
      <c r="AF221" s="14"/>
      <c r="AG221" s="14"/>
      <c r="AH221" s="14"/>
      <c r="AI221" s="14"/>
      <c r="AJ221" s="76"/>
      <c r="AK221" s="14"/>
      <c r="AL221" s="14"/>
      <c r="AM221" s="58"/>
      <c r="AN221" s="58"/>
      <c r="AO221" s="1"/>
      <c r="AP221" s="14"/>
      <c r="AQ221" s="14"/>
      <c r="AR221" s="14"/>
      <c r="AS221" s="14"/>
      <c r="AT221" s="14"/>
      <c r="AU221" s="14"/>
      <c r="AV221" s="14"/>
      <c r="AW221" s="14"/>
      <c r="AX221" s="14"/>
      <c r="AY221" s="14"/>
      <c r="AZ221" s="14"/>
    </row>
    <row r="222" spans="7:52">
      <c r="G222" s="14"/>
      <c r="H222" s="14"/>
      <c r="I222" s="159"/>
      <c r="J222" s="159"/>
      <c r="K222" s="159"/>
      <c r="L222" s="159"/>
      <c r="M222" s="159"/>
      <c r="N222" s="159"/>
      <c r="O222" s="159"/>
      <c r="P222" s="159"/>
      <c r="Q222" s="159"/>
      <c r="R222" s="14"/>
      <c r="S222" s="14"/>
      <c r="T222" s="14"/>
      <c r="U222" s="14"/>
      <c r="V222" s="159"/>
      <c r="W222" s="159"/>
      <c r="X222" s="76"/>
      <c r="Y222" s="76"/>
      <c r="Z222" s="76"/>
      <c r="AA222" s="14"/>
      <c r="AB222" s="14"/>
      <c r="AC222" s="76"/>
      <c r="AD222" s="76"/>
      <c r="AE222" s="159"/>
      <c r="AF222" s="14"/>
      <c r="AG222" s="14"/>
      <c r="AH222" s="14"/>
      <c r="AI222" s="14"/>
      <c r="AJ222" s="76"/>
      <c r="AK222" s="14"/>
      <c r="AL222" s="14"/>
      <c r="AM222" s="58"/>
      <c r="AN222" s="58"/>
      <c r="AO222" s="1"/>
      <c r="AP222" s="14"/>
      <c r="AQ222" s="14"/>
      <c r="AR222" s="14"/>
      <c r="AS222" s="14"/>
      <c r="AT222" s="14"/>
      <c r="AU222" s="14"/>
      <c r="AV222" s="14"/>
      <c r="AW222" s="14"/>
      <c r="AX222" s="14"/>
      <c r="AY222" s="14"/>
      <c r="AZ222" s="14"/>
    </row>
    <row r="223" spans="7:52">
      <c r="G223" s="14"/>
      <c r="H223" s="14"/>
      <c r="I223" s="159"/>
      <c r="J223" s="159"/>
      <c r="K223" s="159"/>
      <c r="L223" s="159"/>
      <c r="M223" s="159"/>
      <c r="N223" s="159"/>
      <c r="O223" s="159"/>
      <c r="P223" s="159"/>
      <c r="Q223" s="159"/>
      <c r="R223" s="14"/>
      <c r="S223" s="14"/>
      <c r="T223" s="14"/>
      <c r="U223" s="14"/>
      <c r="V223" s="159"/>
      <c r="W223" s="159"/>
      <c r="X223" s="76"/>
      <c r="Y223" s="76"/>
      <c r="Z223" s="76"/>
      <c r="AA223" s="14"/>
      <c r="AB223" s="14"/>
      <c r="AC223" s="76"/>
      <c r="AD223" s="76"/>
      <c r="AE223" s="159"/>
      <c r="AF223" s="14"/>
      <c r="AG223" s="14"/>
      <c r="AH223" s="14"/>
      <c r="AI223" s="14"/>
      <c r="AJ223" s="76"/>
      <c r="AK223" s="14"/>
      <c r="AL223" s="14"/>
      <c r="AM223" s="58"/>
      <c r="AN223" s="58"/>
      <c r="AO223" s="1"/>
      <c r="AP223" s="14"/>
      <c r="AQ223" s="14"/>
      <c r="AR223" s="14"/>
      <c r="AS223" s="14"/>
      <c r="AT223" s="14"/>
      <c r="AU223" s="14"/>
      <c r="AV223" s="14"/>
      <c r="AW223" s="14"/>
      <c r="AX223" s="14"/>
      <c r="AY223" s="14"/>
      <c r="AZ223" s="14"/>
    </row>
    <row r="224" spans="7:52">
      <c r="G224" s="14"/>
      <c r="H224" s="14"/>
      <c r="I224" s="159"/>
      <c r="J224" s="159"/>
      <c r="K224" s="159"/>
      <c r="L224" s="159"/>
      <c r="M224" s="159"/>
      <c r="N224" s="159"/>
      <c r="O224" s="159"/>
      <c r="P224" s="159"/>
      <c r="Q224" s="159"/>
      <c r="R224" s="14"/>
      <c r="S224" s="14"/>
      <c r="T224" s="14"/>
      <c r="U224" s="14"/>
      <c r="V224" s="159"/>
      <c r="W224" s="159"/>
      <c r="X224" s="76"/>
      <c r="Y224" s="76"/>
      <c r="Z224" s="76"/>
      <c r="AA224" s="14"/>
      <c r="AB224" s="14"/>
      <c r="AC224" s="76"/>
      <c r="AD224" s="76"/>
      <c r="AE224" s="159"/>
      <c r="AF224" s="14"/>
      <c r="AG224" s="14"/>
      <c r="AH224" s="14"/>
      <c r="AI224" s="14"/>
      <c r="AJ224" s="76"/>
      <c r="AK224" s="14"/>
      <c r="AL224" s="14"/>
      <c r="AM224" s="58"/>
      <c r="AN224" s="58"/>
      <c r="AO224" s="1"/>
      <c r="AP224" s="14"/>
      <c r="AQ224" s="14"/>
      <c r="AR224" s="14"/>
      <c r="AS224" s="14"/>
      <c r="AT224" s="14"/>
      <c r="AU224" s="14"/>
      <c r="AV224" s="14"/>
      <c r="AW224" s="14"/>
      <c r="AX224" s="14"/>
      <c r="AY224" s="14"/>
      <c r="AZ224" s="14"/>
    </row>
    <row r="225" spans="7:52">
      <c r="G225" s="14"/>
      <c r="H225" s="14"/>
      <c r="I225" s="159"/>
      <c r="J225" s="159"/>
      <c r="K225" s="159"/>
      <c r="L225" s="159"/>
      <c r="M225" s="159"/>
      <c r="N225" s="159"/>
      <c r="O225" s="159"/>
      <c r="P225" s="159"/>
      <c r="Q225" s="159"/>
      <c r="R225" s="14"/>
      <c r="S225" s="14"/>
      <c r="T225" s="14"/>
      <c r="U225" s="14"/>
      <c r="V225" s="159"/>
      <c r="W225" s="159"/>
      <c r="X225" s="76"/>
      <c r="Y225" s="76"/>
      <c r="Z225" s="76"/>
      <c r="AA225" s="14"/>
      <c r="AB225" s="14"/>
      <c r="AC225" s="76"/>
      <c r="AD225" s="76"/>
      <c r="AE225" s="159"/>
      <c r="AF225" s="14"/>
      <c r="AG225" s="14"/>
      <c r="AH225" s="14"/>
      <c r="AI225" s="14"/>
      <c r="AJ225" s="76"/>
      <c r="AK225" s="14"/>
      <c r="AL225" s="14"/>
      <c r="AM225" s="58"/>
      <c r="AN225" s="58"/>
      <c r="AO225" s="1"/>
      <c r="AP225" s="14"/>
      <c r="AQ225" s="14"/>
      <c r="AR225" s="14"/>
      <c r="AS225" s="14"/>
      <c r="AT225" s="14"/>
      <c r="AU225" s="14"/>
      <c r="AV225" s="14"/>
      <c r="AW225" s="14"/>
      <c r="AX225" s="14"/>
      <c r="AY225" s="14"/>
      <c r="AZ225" s="14"/>
    </row>
    <row r="226" spans="7:52">
      <c r="G226" s="14"/>
      <c r="H226" s="14"/>
      <c r="I226" s="159"/>
      <c r="J226" s="159"/>
      <c r="K226" s="159"/>
      <c r="L226" s="159"/>
      <c r="M226" s="159"/>
      <c r="N226" s="159"/>
      <c r="O226" s="159"/>
      <c r="P226" s="159"/>
      <c r="Q226" s="159"/>
      <c r="R226" s="14"/>
      <c r="S226" s="14"/>
      <c r="T226" s="14"/>
      <c r="U226" s="14"/>
      <c r="V226" s="159"/>
      <c r="W226" s="159"/>
      <c r="X226" s="76"/>
      <c r="Y226" s="76"/>
      <c r="Z226" s="76"/>
      <c r="AA226" s="14"/>
      <c r="AB226" s="14"/>
      <c r="AC226" s="76"/>
      <c r="AD226" s="76"/>
      <c r="AE226" s="159"/>
      <c r="AF226" s="14"/>
      <c r="AG226" s="14"/>
      <c r="AH226" s="14"/>
      <c r="AI226" s="14"/>
      <c r="AJ226" s="76"/>
      <c r="AK226" s="14"/>
      <c r="AL226" s="14"/>
      <c r="AM226" s="58"/>
      <c r="AN226" s="58"/>
      <c r="AO226" s="1"/>
      <c r="AP226" s="14"/>
      <c r="AQ226" s="14"/>
      <c r="AR226" s="14"/>
      <c r="AS226" s="14"/>
      <c r="AT226" s="14"/>
      <c r="AU226" s="14"/>
      <c r="AV226" s="14"/>
      <c r="AW226" s="14"/>
      <c r="AX226" s="14"/>
      <c r="AY226" s="14"/>
      <c r="AZ226" s="14"/>
    </row>
    <row r="227" spans="7:52">
      <c r="G227" s="14"/>
      <c r="H227" s="14"/>
      <c r="I227" s="159"/>
      <c r="J227" s="159"/>
      <c r="K227" s="159"/>
      <c r="L227" s="159"/>
      <c r="M227" s="159"/>
      <c r="N227" s="159"/>
      <c r="O227" s="159"/>
      <c r="P227" s="159"/>
      <c r="Q227" s="159"/>
      <c r="R227" s="14"/>
      <c r="S227" s="14"/>
      <c r="T227" s="14"/>
      <c r="U227" s="14"/>
      <c r="V227" s="159"/>
      <c r="W227" s="159"/>
      <c r="X227" s="76"/>
      <c r="Y227" s="76"/>
      <c r="Z227" s="76"/>
      <c r="AA227" s="14"/>
      <c r="AB227" s="14"/>
      <c r="AC227" s="76"/>
      <c r="AD227" s="76"/>
      <c r="AE227" s="159"/>
      <c r="AF227" s="14"/>
      <c r="AG227" s="14"/>
      <c r="AH227" s="14"/>
      <c r="AI227" s="14"/>
      <c r="AJ227" s="76"/>
      <c r="AK227" s="14"/>
      <c r="AL227" s="14"/>
      <c r="AM227" s="58"/>
      <c r="AN227" s="58"/>
      <c r="AO227" s="1"/>
      <c r="AP227" s="14"/>
      <c r="AQ227" s="14"/>
      <c r="AR227" s="14"/>
      <c r="AS227" s="14"/>
      <c r="AT227" s="14"/>
      <c r="AU227" s="14"/>
      <c r="AV227" s="14"/>
      <c r="AW227" s="14"/>
      <c r="AX227" s="14"/>
      <c r="AY227" s="14"/>
      <c r="AZ227" s="14"/>
    </row>
    <row r="228" spans="7:52">
      <c r="G228" s="14"/>
      <c r="H228" s="14"/>
      <c r="I228" s="159"/>
      <c r="J228" s="159"/>
      <c r="K228" s="159"/>
      <c r="L228" s="159"/>
      <c r="M228" s="159"/>
      <c r="N228" s="159"/>
      <c r="O228" s="159"/>
      <c r="P228" s="159"/>
      <c r="Q228" s="159"/>
      <c r="R228" s="14"/>
      <c r="S228" s="14"/>
      <c r="T228" s="14"/>
      <c r="U228" s="14"/>
      <c r="V228" s="159"/>
      <c r="W228" s="159"/>
      <c r="X228" s="76"/>
      <c r="Y228" s="76"/>
      <c r="Z228" s="76"/>
      <c r="AA228" s="14"/>
      <c r="AB228" s="14"/>
      <c r="AC228" s="76"/>
      <c r="AD228" s="76"/>
      <c r="AE228" s="159"/>
      <c r="AF228" s="14"/>
      <c r="AG228" s="14"/>
      <c r="AH228" s="14"/>
      <c r="AI228" s="14"/>
      <c r="AJ228" s="76"/>
      <c r="AK228" s="14"/>
      <c r="AL228" s="14"/>
      <c r="AM228" s="58"/>
      <c r="AN228" s="58"/>
      <c r="AO228" s="1"/>
      <c r="AP228" s="14"/>
      <c r="AQ228" s="14"/>
      <c r="AR228" s="14"/>
      <c r="AS228" s="14"/>
      <c r="AT228" s="14"/>
      <c r="AU228" s="14"/>
      <c r="AV228" s="14"/>
      <c r="AW228" s="14"/>
      <c r="AX228" s="14"/>
      <c r="AY228" s="14"/>
      <c r="AZ228" s="14"/>
    </row>
    <row r="229" spans="7:52">
      <c r="G229" s="14"/>
      <c r="H229" s="14"/>
      <c r="I229" s="159"/>
      <c r="J229" s="159"/>
      <c r="K229" s="159"/>
      <c r="L229" s="159"/>
      <c r="M229" s="159"/>
      <c r="N229" s="159"/>
      <c r="O229" s="159"/>
      <c r="P229" s="159"/>
      <c r="Q229" s="159"/>
      <c r="R229" s="14"/>
      <c r="S229" s="14"/>
      <c r="T229" s="14"/>
      <c r="U229" s="14"/>
      <c r="V229" s="159"/>
      <c r="W229" s="159"/>
      <c r="X229" s="76"/>
      <c r="Y229" s="76"/>
      <c r="Z229" s="76"/>
      <c r="AA229" s="14"/>
      <c r="AB229" s="14"/>
      <c r="AC229" s="76"/>
      <c r="AD229" s="76"/>
      <c r="AE229" s="159"/>
      <c r="AF229" s="14"/>
      <c r="AG229" s="14"/>
      <c r="AH229" s="14"/>
      <c r="AI229" s="14"/>
      <c r="AJ229" s="76"/>
      <c r="AK229" s="14"/>
      <c r="AL229" s="14"/>
      <c r="AM229" s="58"/>
      <c r="AN229" s="58"/>
      <c r="AO229" s="1"/>
      <c r="AP229" s="14"/>
      <c r="AQ229" s="14"/>
      <c r="AR229" s="14"/>
      <c r="AS229" s="14"/>
      <c r="AT229" s="14"/>
      <c r="AU229" s="14"/>
      <c r="AV229" s="14"/>
      <c r="AW229" s="14"/>
      <c r="AX229" s="14"/>
      <c r="AY229" s="14"/>
      <c r="AZ229" s="14"/>
    </row>
    <row r="230" spans="7:52">
      <c r="G230" s="14"/>
      <c r="H230" s="14"/>
      <c r="I230" s="159"/>
      <c r="J230" s="159"/>
      <c r="K230" s="159"/>
      <c r="L230" s="159"/>
      <c r="M230" s="159"/>
      <c r="N230" s="159"/>
      <c r="O230" s="159"/>
      <c r="P230" s="159"/>
      <c r="Q230" s="159"/>
      <c r="R230" s="14"/>
      <c r="S230" s="14"/>
      <c r="T230" s="14"/>
      <c r="U230" s="14"/>
      <c r="V230" s="159"/>
      <c r="W230" s="159"/>
      <c r="X230" s="76"/>
      <c r="Y230" s="76"/>
      <c r="Z230" s="76"/>
      <c r="AA230" s="14"/>
      <c r="AB230" s="14"/>
      <c r="AC230" s="76"/>
      <c r="AD230" s="76"/>
      <c r="AE230" s="159"/>
      <c r="AF230" s="14"/>
      <c r="AG230" s="14"/>
      <c r="AH230" s="14"/>
      <c r="AI230" s="14"/>
      <c r="AJ230" s="76"/>
      <c r="AK230" s="14"/>
      <c r="AL230" s="14"/>
      <c r="AM230" s="58"/>
      <c r="AN230" s="58"/>
      <c r="AO230" s="1"/>
      <c r="AP230" s="14"/>
      <c r="AQ230" s="14"/>
      <c r="AR230" s="14"/>
      <c r="AS230" s="14"/>
      <c r="AT230" s="14"/>
      <c r="AU230" s="14"/>
      <c r="AV230" s="14"/>
      <c r="AW230" s="14"/>
      <c r="AX230" s="14"/>
      <c r="AY230" s="14"/>
      <c r="AZ230" s="14"/>
    </row>
    <row r="231" spans="7:52">
      <c r="G231" s="14"/>
      <c r="H231" s="14"/>
      <c r="I231" s="159"/>
      <c r="J231" s="159"/>
      <c r="K231" s="159"/>
      <c r="L231" s="159"/>
      <c r="M231" s="159"/>
      <c r="N231" s="159"/>
      <c r="O231" s="159"/>
      <c r="P231" s="159"/>
      <c r="Q231" s="159"/>
      <c r="R231" s="14"/>
      <c r="S231" s="14"/>
      <c r="T231" s="14"/>
      <c r="U231" s="14"/>
      <c r="V231" s="159"/>
      <c r="W231" s="159"/>
      <c r="X231" s="76"/>
      <c r="Y231" s="76"/>
      <c r="Z231" s="76"/>
      <c r="AA231" s="14"/>
      <c r="AB231" s="14"/>
      <c r="AC231" s="76"/>
      <c r="AD231" s="76"/>
      <c r="AE231" s="159"/>
      <c r="AF231" s="14"/>
      <c r="AG231" s="14"/>
      <c r="AH231" s="14"/>
      <c r="AI231" s="14"/>
      <c r="AJ231" s="76"/>
      <c r="AK231" s="14"/>
      <c r="AL231" s="14"/>
      <c r="AM231" s="58"/>
      <c r="AN231" s="58"/>
      <c r="AO231" s="1"/>
      <c r="AP231" s="14"/>
      <c r="AQ231" s="14"/>
      <c r="AR231" s="14"/>
      <c r="AS231" s="14"/>
      <c r="AT231" s="14"/>
      <c r="AU231" s="14"/>
      <c r="AV231" s="14"/>
      <c r="AW231" s="14"/>
      <c r="AX231" s="14"/>
      <c r="AY231" s="14"/>
      <c r="AZ231" s="14"/>
    </row>
    <row r="232" spans="7:52">
      <c r="G232" s="14"/>
      <c r="H232" s="14"/>
      <c r="I232" s="159"/>
      <c r="J232" s="159"/>
      <c r="K232" s="159"/>
      <c r="L232" s="159"/>
      <c r="M232" s="159"/>
      <c r="N232" s="159"/>
      <c r="O232" s="159"/>
      <c r="P232" s="159"/>
      <c r="Q232" s="159"/>
      <c r="R232" s="14"/>
      <c r="S232" s="14"/>
      <c r="T232" s="14"/>
      <c r="U232" s="14"/>
      <c r="V232" s="159"/>
      <c r="W232" s="159"/>
      <c r="X232" s="76"/>
      <c r="Y232" s="76"/>
      <c r="Z232" s="76"/>
      <c r="AA232" s="14"/>
      <c r="AB232" s="14"/>
      <c r="AC232" s="76"/>
      <c r="AD232" s="76"/>
      <c r="AE232" s="159"/>
      <c r="AF232" s="14"/>
      <c r="AG232" s="14"/>
      <c r="AH232" s="14"/>
      <c r="AI232" s="14"/>
      <c r="AJ232" s="76"/>
      <c r="AK232" s="14"/>
      <c r="AL232" s="14"/>
      <c r="AM232" s="58"/>
      <c r="AN232" s="58"/>
      <c r="AO232" s="1"/>
      <c r="AP232" s="14"/>
      <c r="AQ232" s="14"/>
      <c r="AR232" s="14"/>
      <c r="AS232" s="14"/>
      <c r="AT232" s="14"/>
      <c r="AU232" s="14"/>
      <c r="AV232" s="14"/>
      <c r="AW232" s="14"/>
      <c r="AX232" s="14"/>
      <c r="AY232" s="14"/>
      <c r="AZ232" s="14"/>
    </row>
    <row r="233" spans="7:52">
      <c r="G233" s="14"/>
      <c r="H233" s="14"/>
      <c r="I233" s="159"/>
      <c r="J233" s="159"/>
      <c r="K233" s="159"/>
      <c r="L233" s="159"/>
      <c r="M233" s="159"/>
      <c r="N233" s="159"/>
      <c r="O233" s="159"/>
      <c r="P233" s="159"/>
      <c r="Q233" s="159"/>
      <c r="R233" s="14"/>
      <c r="S233" s="14"/>
      <c r="T233" s="14"/>
      <c r="U233" s="14"/>
      <c r="V233" s="159"/>
      <c r="W233" s="159"/>
      <c r="X233" s="76"/>
      <c r="Y233" s="76"/>
      <c r="Z233" s="76"/>
      <c r="AA233" s="14"/>
      <c r="AB233" s="14"/>
      <c r="AC233" s="76"/>
      <c r="AD233" s="76"/>
      <c r="AE233" s="159"/>
      <c r="AF233" s="14"/>
      <c r="AG233" s="14"/>
      <c r="AH233" s="14"/>
      <c r="AI233" s="14"/>
      <c r="AJ233" s="76"/>
      <c r="AK233" s="14"/>
      <c r="AL233" s="14"/>
      <c r="AM233" s="58"/>
      <c r="AN233" s="58"/>
      <c r="AO233" s="1"/>
      <c r="AP233" s="14"/>
      <c r="AQ233" s="14"/>
      <c r="AR233" s="14"/>
      <c r="AS233" s="14"/>
      <c r="AT233" s="14"/>
      <c r="AU233" s="14"/>
      <c r="AV233" s="14"/>
      <c r="AW233" s="14"/>
      <c r="AX233" s="14"/>
      <c r="AY233" s="14"/>
      <c r="AZ233" s="14"/>
    </row>
    <row r="234" spans="7:52">
      <c r="G234" s="14"/>
      <c r="H234" s="14"/>
      <c r="I234" s="159"/>
      <c r="J234" s="159"/>
      <c r="K234" s="159"/>
      <c r="L234" s="159"/>
      <c r="M234" s="159"/>
      <c r="N234" s="159"/>
      <c r="O234" s="159"/>
      <c r="P234" s="159"/>
      <c r="Q234" s="159"/>
      <c r="R234" s="14"/>
      <c r="S234" s="14"/>
      <c r="T234" s="14"/>
      <c r="U234" s="14"/>
      <c r="V234" s="159"/>
      <c r="W234" s="159"/>
      <c r="X234" s="76"/>
      <c r="Y234" s="76"/>
      <c r="Z234" s="76"/>
      <c r="AA234" s="14"/>
      <c r="AB234" s="14"/>
      <c r="AC234" s="76"/>
      <c r="AD234" s="76"/>
      <c r="AE234" s="159"/>
      <c r="AF234" s="14"/>
      <c r="AG234" s="14"/>
      <c r="AH234" s="14"/>
      <c r="AI234" s="14"/>
      <c r="AJ234" s="76"/>
      <c r="AK234" s="14"/>
      <c r="AL234" s="14"/>
      <c r="AM234" s="58"/>
      <c r="AN234" s="58"/>
      <c r="AO234" s="1"/>
      <c r="AP234" s="14"/>
      <c r="AQ234" s="14"/>
      <c r="AR234" s="14"/>
      <c r="AS234" s="14"/>
      <c r="AT234" s="14"/>
      <c r="AU234" s="14"/>
      <c r="AV234" s="14"/>
      <c r="AW234" s="14"/>
      <c r="AX234" s="14"/>
      <c r="AY234" s="14"/>
      <c r="AZ234" s="14"/>
    </row>
    <row r="235" spans="7:52">
      <c r="G235" s="14"/>
      <c r="H235" s="14"/>
      <c r="I235" s="159"/>
      <c r="J235" s="159"/>
      <c r="K235" s="159"/>
      <c r="L235" s="159"/>
      <c r="M235" s="159"/>
      <c r="N235" s="159"/>
      <c r="O235" s="159"/>
      <c r="P235" s="159"/>
      <c r="Q235" s="159"/>
      <c r="R235" s="14"/>
      <c r="S235" s="14"/>
      <c r="T235" s="14"/>
      <c r="U235" s="14"/>
      <c r="V235" s="159"/>
      <c r="W235" s="159"/>
      <c r="X235" s="76"/>
      <c r="Y235" s="76"/>
      <c r="Z235" s="76"/>
      <c r="AA235" s="14"/>
      <c r="AB235" s="14"/>
      <c r="AC235" s="76"/>
      <c r="AD235" s="76"/>
      <c r="AE235" s="159"/>
      <c r="AF235" s="14"/>
      <c r="AG235" s="14"/>
      <c r="AH235" s="14"/>
      <c r="AI235" s="14"/>
      <c r="AJ235" s="76"/>
      <c r="AK235" s="14"/>
      <c r="AL235" s="14"/>
      <c r="AM235" s="58"/>
      <c r="AN235" s="58"/>
      <c r="AO235" s="1"/>
      <c r="AP235" s="14"/>
      <c r="AQ235" s="14"/>
      <c r="AR235" s="14"/>
      <c r="AS235" s="14"/>
      <c r="AT235" s="14"/>
      <c r="AU235" s="14"/>
      <c r="AV235" s="14"/>
      <c r="AW235" s="14"/>
      <c r="AX235" s="14"/>
      <c r="AY235" s="14"/>
      <c r="AZ235" s="14"/>
    </row>
    <row r="236" spans="7:52">
      <c r="G236" s="14"/>
      <c r="H236" s="14"/>
      <c r="I236" s="159"/>
      <c r="J236" s="159"/>
      <c r="K236" s="159"/>
      <c r="L236" s="159"/>
      <c r="M236" s="159"/>
      <c r="N236" s="159"/>
      <c r="O236" s="159"/>
      <c r="P236" s="159"/>
      <c r="Q236" s="159"/>
      <c r="R236" s="14"/>
      <c r="S236" s="14"/>
      <c r="T236" s="14"/>
      <c r="U236" s="14"/>
      <c r="V236" s="159"/>
      <c r="W236" s="159"/>
      <c r="X236" s="76"/>
      <c r="Y236" s="76"/>
      <c r="Z236" s="76"/>
      <c r="AA236" s="14"/>
      <c r="AB236" s="14"/>
      <c r="AC236" s="76"/>
      <c r="AD236" s="76"/>
      <c r="AE236" s="159"/>
      <c r="AF236" s="14"/>
      <c r="AG236" s="14"/>
      <c r="AH236" s="14"/>
      <c r="AI236" s="14"/>
      <c r="AJ236" s="76"/>
      <c r="AK236" s="14"/>
      <c r="AL236" s="14"/>
      <c r="AM236" s="58"/>
      <c r="AN236" s="58"/>
      <c r="AO236" s="1"/>
      <c r="AP236" s="14"/>
      <c r="AQ236" s="14"/>
      <c r="AR236" s="14"/>
      <c r="AS236" s="14"/>
      <c r="AT236" s="14"/>
      <c r="AU236" s="14"/>
      <c r="AV236" s="14"/>
      <c r="AW236" s="14"/>
      <c r="AX236" s="14"/>
      <c r="AY236" s="14"/>
      <c r="AZ236" s="14"/>
    </row>
    <row r="237" spans="7:52">
      <c r="G237" s="14"/>
      <c r="H237" s="14"/>
      <c r="I237" s="159"/>
      <c r="J237" s="159"/>
      <c r="K237" s="159"/>
      <c r="L237" s="159"/>
      <c r="M237" s="159"/>
      <c r="N237" s="159"/>
      <c r="O237" s="159"/>
      <c r="P237" s="159"/>
      <c r="Q237" s="159"/>
      <c r="R237" s="14"/>
      <c r="S237" s="14"/>
      <c r="T237" s="14"/>
      <c r="U237" s="14"/>
      <c r="V237" s="159"/>
      <c r="W237" s="159"/>
      <c r="X237" s="76"/>
      <c r="Y237" s="76"/>
      <c r="Z237" s="76"/>
      <c r="AA237" s="14"/>
      <c r="AB237" s="14"/>
      <c r="AC237" s="76"/>
      <c r="AD237" s="76"/>
      <c r="AE237" s="159"/>
      <c r="AF237" s="14"/>
      <c r="AG237" s="14"/>
      <c r="AH237" s="14"/>
      <c r="AI237" s="14"/>
      <c r="AJ237" s="76"/>
      <c r="AK237" s="14"/>
      <c r="AL237" s="14"/>
      <c r="AM237" s="58"/>
      <c r="AN237" s="58"/>
      <c r="AO237" s="1"/>
      <c r="AP237" s="14"/>
      <c r="AQ237" s="14"/>
      <c r="AR237" s="14"/>
      <c r="AS237" s="14"/>
      <c r="AT237" s="14"/>
      <c r="AU237" s="14"/>
      <c r="AV237" s="14"/>
      <c r="AW237" s="14"/>
      <c r="AX237" s="14"/>
      <c r="AY237" s="14"/>
      <c r="AZ237" s="14"/>
    </row>
    <row r="238" spans="7:52">
      <c r="G238" s="14"/>
      <c r="H238" s="14"/>
      <c r="I238" s="159"/>
      <c r="J238" s="159"/>
      <c r="K238" s="159"/>
      <c r="L238" s="159"/>
      <c r="M238" s="159"/>
      <c r="N238" s="159"/>
      <c r="O238" s="159"/>
      <c r="P238" s="159"/>
      <c r="Q238" s="159"/>
      <c r="R238" s="14"/>
      <c r="S238" s="14"/>
      <c r="T238" s="14"/>
      <c r="U238" s="14"/>
      <c r="V238" s="159"/>
      <c r="W238" s="159"/>
      <c r="X238" s="76"/>
      <c r="Y238" s="76"/>
      <c r="Z238" s="76"/>
      <c r="AA238" s="14"/>
      <c r="AB238" s="14"/>
      <c r="AC238" s="76"/>
      <c r="AD238" s="76"/>
      <c r="AE238" s="159"/>
      <c r="AF238" s="14"/>
      <c r="AG238" s="14"/>
      <c r="AH238" s="14"/>
      <c r="AI238" s="14"/>
      <c r="AJ238" s="76"/>
      <c r="AK238" s="14"/>
      <c r="AL238" s="14"/>
      <c r="AM238" s="58"/>
      <c r="AN238" s="58"/>
      <c r="AO238" s="1"/>
      <c r="AP238" s="14"/>
      <c r="AQ238" s="14"/>
      <c r="AR238" s="14"/>
      <c r="AS238" s="14"/>
      <c r="AT238" s="14"/>
      <c r="AU238" s="14"/>
      <c r="AV238" s="14"/>
      <c r="AW238" s="14"/>
      <c r="AX238" s="14"/>
      <c r="AY238" s="14"/>
      <c r="AZ238" s="14"/>
    </row>
    <row r="239" spans="7:52">
      <c r="G239" s="14"/>
      <c r="H239" s="14"/>
      <c r="I239" s="159"/>
      <c r="J239" s="159"/>
      <c r="K239" s="159"/>
      <c r="L239" s="159"/>
      <c r="M239" s="159"/>
      <c r="N239" s="159"/>
      <c r="O239" s="159"/>
      <c r="P239" s="159"/>
      <c r="Q239" s="159"/>
      <c r="R239" s="14"/>
      <c r="S239" s="14"/>
      <c r="T239" s="14"/>
      <c r="U239" s="14"/>
      <c r="V239" s="159"/>
      <c r="W239" s="159"/>
      <c r="X239" s="76"/>
      <c r="Y239" s="76"/>
      <c r="Z239" s="76"/>
      <c r="AA239" s="14"/>
      <c r="AB239" s="14"/>
      <c r="AC239" s="76"/>
      <c r="AD239" s="76"/>
      <c r="AE239" s="159"/>
      <c r="AF239" s="14"/>
      <c r="AG239" s="14"/>
      <c r="AH239" s="14"/>
      <c r="AI239" s="14"/>
      <c r="AJ239" s="76"/>
      <c r="AK239" s="14"/>
      <c r="AL239" s="14"/>
      <c r="AM239" s="58"/>
      <c r="AN239" s="58"/>
      <c r="AO239" s="1"/>
      <c r="AP239" s="14"/>
      <c r="AQ239" s="14"/>
      <c r="AR239" s="14"/>
      <c r="AS239" s="14"/>
      <c r="AT239" s="14"/>
      <c r="AU239" s="14"/>
      <c r="AV239" s="14"/>
      <c r="AW239" s="14"/>
      <c r="AX239" s="14"/>
      <c r="AY239" s="14"/>
      <c r="AZ239" s="14"/>
    </row>
    <row r="240" spans="7:52">
      <c r="G240" s="14"/>
      <c r="H240" s="14"/>
      <c r="I240" s="159"/>
      <c r="J240" s="159"/>
      <c r="K240" s="159"/>
      <c r="L240" s="159"/>
      <c r="M240" s="159"/>
      <c r="N240" s="159"/>
      <c r="O240" s="159"/>
      <c r="P240" s="159"/>
      <c r="Q240" s="159"/>
      <c r="R240" s="14"/>
      <c r="S240" s="14"/>
      <c r="T240" s="14"/>
      <c r="U240" s="14"/>
      <c r="V240" s="159"/>
      <c r="W240" s="159"/>
      <c r="X240" s="76"/>
      <c r="Y240" s="76"/>
      <c r="Z240" s="76"/>
      <c r="AA240" s="14"/>
      <c r="AB240" s="14"/>
      <c r="AC240" s="76"/>
      <c r="AD240" s="76"/>
      <c r="AE240" s="159"/>
      <c r="AF240" s="14"/>
      <c r="AG240" s="14"/>
      <c r="AH240" s="14"/>
      <c r="AI240" s="14"/>
      <c r="AJ240" s="76"/>
      <c r="AK240" s="14"/>
      <c r="AL240" s="14"/>
      <c r="AM240" s="58"/>
      <c r="AN240" s="58"/>
      <c r="AO240" s="1"/>
      <c r="AP240" s="14"/>
      <c r="AQ240" s="14"/>
      <c r="AR240" s="14"/>
      <c r="AS240" s="14"/>
      <c r="AT240" s="14"/>
      <c r="AU240" s="14"/>
      <c r="AV240" s="14"/>
      <c r="AW240" s="14"/>
      <c r="AX240" s="14"/>
      <c r="AY240" s="14"/>
      <c r="AZ240" s="14"/>
    </row>
    <row r="241" spans="7:52">
      <c r="G241" s="14"/>
      <c r="H241" s="14"/>
      <c r="I241" s="159"/>
      <c r="J241" s="159"/>
      <c r="K241" s="159"/>
      <c r="L241" s="159"/>
      <c r="M241" s="159"/>
      <c r="N241" s="159"/>
      <c r="O241" s="159"/>
      <c r="P241" s="159"/>
      <c r="Q241" s="159"/>
      <c r="R241" s="14"/>
      <c r="S241" s="14"/>
      <c r="T241" s="14"/>
      <c r="U241" s="14"/>
      <c r="V241" s="159"/>
      <c r="W241" s="159"/>
      <c r="X241" s="76"/>
      <c r="Y241" s="76"/>
      <c r="Z241" s="76"/>
      <c r="AA241" s="14"/>
      <c r="AB241" s="14"/>
      <c r="AC241" s="76"/>
      <c r="AD241" s="76"/>
      <c r="AE241" s="159"/>
      <c r="AF241" s="14"/>
      <c r="AG241" s="14"/>
      <c r="AH241" s="14"/>
      <c r="AI241" s="14"/>
      <c r="AJ241" s="76"/>
      <c r="AK241" s="14"/>
      <c r="AL241" s="14"/>
      <c r="AM241" s="58"/>
      <c r="AN241" s="58"/>
      <c r="AO241" s="1"/>
      <c r="AP241" s="14"/>
      <c r="AQ241" s="14"/>
      <c r="AR241" s="14"/>
      <c r="AS241" s="14"/>
      <c r="AT241" s="14"/>
      <c r="AU241" s="14"/>
      <c r="AV241" s="14"/>
      <c r="AW241" s="14"/>
      <c r="AX241" s="14"/>
      <c r="AY241" s="14"/>
      <c r="AZ241" s="14"/>
    </row>
    <row r="242" spans="7:52">
      <c r="G242" s="14"/>
      <c r="H242" s="14"/>
      <c r="I242" s="159"/>
      <c r="J242" s="159"/>
      <c r="K242" s="159"/>
      <c r="L242" s="159"/>
      <c r="M242" s="159"/>
      <c r="N242" s="159"/>
      <c r="O242" s="159"/>
      <c r="P242" s="159"/>
      <c r="Q242" s="159"/>
      <c r="R242" s="14"/>
      <c r="S242" s="14"/>
      <c r="T242" s="14"/>
      <c r="U242" s="14"/>
      <c r="V242" s="159"/>
      <c r="W242" s="159"/>
      <c r="X242" s="76"/>
      <c r="Y242" s="76"/>
      <c r="Z242" s="76"/>
      <c r="AA242" s="14"/>
      <c r="AB242" s="14"/>
      <c r="AC242" s="76"/>
      <c r="AD242" s="76"/>
      <c r="AE242" s="159"/>
      <c r="AF242" s="14"/>
      <c r="AG242" s="14"/>
      <c r="AH242" s="14"/>
      <c r="AI242" s="14"/>
      <c r="AJ242" s="76"/>
      <c r="AK242" s="14"/>
      <c r="AL242" s="14"/>
      <c r="AM242" s="58"/>
      <c r="AN242" s="58"/>
      <c r="AO242" s="1"/>
      <c r="AP242" s="14"/>
      <c r="AQ242" s="14"/>
      <c r="AR242" s="14"/>
      <c r="AS242" s="14"/>
      <c r="AT242" s="14"/>
      <c r="AU242" s="14"/>
      <c r="AV242" s="14"/>
      <c r="AW242" s="14"/>
      <c r="AX242" s="14"/>
      <c r="AY242" s="14"/>
      <c r="AZ242" s="14"/>
    </row>
    <row r="243" spans="7:52">
      <c r="G243" s="14"/>
      <c r="H243" s="14"/>
      <c r="I243" s="159"/>
      <c r="J243" s="159"/>
      <c r="K243" s="159"/>
      <c r="L243" s="159"/>
      <c r="M243" s="159"/>
      <c r="N243" s="159"/>
      <c r="O243" s="159"/>
      <c r="P243" s="159"/>
      <c r="Q243" s="159"/>
      <c r="R243" s="14"/>
      <c r="S243" s="14"/>
      <c r="T243" s="14"/>
      <c r="U243" s="14"/>
      <c r="V243" s="159"/>
      <c r="W243" s="159"/>
      <c r="X243" s="76"/>
      <c r="Y243" s="76"/>
      <c r="Z243" s="76"/>
      <c r="AA243" s="14"/>
      <c r="AB243" s="14"/>
      <c r="AC243" s="76"/>
      <c r="AD243" s="76"/>
      <c r="AE243" s="159"/>
      <c r="AF243" s="14"/>
      <c r="AG243" s="14"/>
      <c r="AH243" s="14"/>
      <c r="AI243" s="14"/>
      <c r="AJ243" s="76"/>
      <c r="AK243" s="14"/>
      <c r="AL243" s="14"/>
      <c r="AM243" s="58"/>
      <c r="AN243" s="58"/>
      <c r="AO243" s="1"/>
      <c r="AP243" s="14"/>
      <c r="AQ243" s="14"/>
      <c r="AR243" s="14"/>
      <c r="AS243" s="14"/>
      <c r="AT243" s="14"/>
      <c r="AU243" s="14"/>
      <c r="AV243" s="14"/>
      <c r="AW243" s="14"/>
      <c r="AX243" s="14"/>
      <c r="AY243" s="14"/>
      <c r="AZ243" s="14"/>
    </row>
    <row r="244" spans="7:52">
      <c r="G244" s="14"/>
      <c r="H244" s="14"/>
      <c r="I244" s="159"/>
      <c r="J244" s="159"/>
      <c r="K244" s="159"/>
      <c r="L244" s="159"/>
      <c r="M244" s="159"/>
      <c r="N244" s="159"/>
      <c r="O244" s="159"/>
      <c r="P244" s="159"/>
      <c r="Q244" s="159"/>
      <c r="R244" s="14"/>
      <c r="S244" s="14"/>
      <c r="T244" s="14"/>
      <c r="U244" s="14"/>
      <c r="V244" s="159"/>
      <c r="W244" s="159"/>
      <c r="X244" s="76"/>
      <c r="Y244" s="76"/>
      <c r="Z244" s="76"/>
      <c r="AA244" s="14"/>
      <c r="AB244" s="14"/>
      <c r="AC244" s="76"/>
      <c r="AD244" s="76"/>
      <c r="AE244" s="159"/>
      <c r="AF244" s="14"/>
      <c r="AG244" s="14"/>
      <c r="AH244" s="14"/>
      <c r="AI244" s="14"/>
      <c r="AJ244" s="76"/>
      <c r="AK244" s="14"/>
      <c r="AL244" s="14"/>
      <c r="AM244" s="58"/>
      <c r="AN244" s="58"/>
      <c r="AO244" s="1"/>
      <c r="AP244" s="14"/>
      <c r="AQ244" s="14"/>
      <c r="AR244" s="14"/>
      <c r="AS244" s="14"/>
      <c r="AT244" s="14"/>
      <c r="AU244" s="14"/>
      <c r="AV244" s="14"/>
      <c r="AW244" s="14"/>
      <c r="AX244" s="14"/>
      <c r="AY244" s="14"/>
      <c r="AZ244" s="14"/>
    </row>
    <row r="245" spans="7:52">
      <c r="G245" s="14"/>
      <c r="H245" s="14"/>
      <c r="I245" s="159"/>
      <c r="J245" s="159"/>
      <c r="K245" s="159"/>
      <c r="L245" s="159"/>
      <c r="M245" s="159"/>
      <c r="N245" s="159"/>
      <c r="O245" s="159"/>
      <c r="P245" s="159"/>
      <c r="Q245" s="159"/>
      <c r="R245" s="14"/>
      <c r="S245" s="14"/>
      <c r="T245" s="14"/>
      <c r="U245" s="14"/>
      <c r="V245" s="159"/>
      <c r="W245" s="159"/>
      <c r="X245" s="76"/>
      <c r="Y245" s="76"/>
      <c r="Z245" s="76"/>
      <c r="AA245" s="14"/>
      <c r="AB245" s="14"/>
      <c r="AC245" s="76"/>
      <c r="AD245" s="76"/>
      <c r="AE245" s="159"/>
      <c r="AF245" s="14"/>
      <c r="AG245" s="14"/>
      <c r="AH245" s="14"/>
      <c r="AI245" s="14"/>
      <c r="AJ245" s="76"/>
      <c r="AK245" s="14"/>
      <c r="AL245" s="14"/>
      <c r="AM245" s="58"/>
      <c r="AN245" s="58"/>
      <c r="AO245" s="1"/>
      <c r="AP245" s="14"/>
      <c r="AQ245" s="14"/>
      <c r="AR245" s="14"/>
      <c r="AS245" s="14"/>
      <c r="AT245" s="14"/>
      <c r="AU245" s="14"/>
      <c r="AV245" s="14"/>
      <c r="AW245" s="14"/>
      <c r="AX245" s="14"/>
      <c r="AY245" s="14"/>
      <c r="AZ245" s="14"/>
    </row>
    <row r="246" spans="7:52">
      <c r="G246" s="14"/>
      <c r="H246" s="14"/>
      <c r="I246" s="159"/>
      <c r="J246" s="159"/>
      <c r="K246" s="159"/>
      <c r="L246" s="159"/>
      <c r="M246" s="159"/>
      <c r="N246" s="159"/>
      <c r="O246" s="159"/>
      <c r="P246" s="159"/>
      <c r="Q246" s="159"/>
      <c r="R246" s="14"/>
      <c r="S246" s="14"/>
      <c r="T246" s="14"/>
      <c r="U246" s="14"/>
      <c r="V246" s="159"/>
      <c r="W246" s="159"/>
      <c r="X246" s="76"/>
      <c r="Y246" s="76"/>
      <c r="Z246" s="76"/>
      <c r="AA246" s="14"/>
      <c r="AB246" s="14"/>
      <c r="AC246" s="76"/>
      <c r="AD246" s="76"/>
      <c r="AE246" s="159"/>
      <c r="AF246" s="14"/>
      <c r="AG246" s="14"/>
      <c r="AH246" s="14"/>
      <c r="AI246" s="14"/>
      <c r="AJ246" s="76"/>
      <c r="AK246" s="14"/>
      <c r="AL246" s="14"/>
      <c r="AM246" s="58"/>
      <c r="AN246" s="58"/>
      <c r="AO246" s="1"/>
      <c r="AP246" s="14"/>
      <c r="AQ246" s="14"/>
      <c r="AR246" s="14"/>
      <c r="AS246" s="14"/>
      <c r="AT246" s="14"/>
      <c r="AU246" s="14"/>
      <c r="AV246" s="14"/>
      <c r="AW246" s="14"/>
      <c r="AX246" s="14"/>
      <c r="AY246" s="14"/>
      <c r="AZ246" s="14"/>
    </row>
    <row r="247" spans="7:52">
      <c r="G247" s="14"/>
      <c r="H247" s="14"/>
      <c r="I247" s="159"/>
      <c r="J247" s="159"/>
      <c r="K247" s="159"/>
      <c r="L247" s="159"/>
      <c r="M247" s="159"/>
      <c r="N247" s="159"/>
      <c r="O247" s="159"/>
      <c r="P247" s="159"/>
      <c r="Q247" s="159"/>
      <c r="R247" s="14"/>
      <c r="S247" s="14"/>
      <c r="T247" s="14"/>
      <c r="U247" s="14"/>
      <c r="V247" s="159"/>
      <c r="W247" s="159"/>
      <c r="X247" s="76"/>
      <c r="Y247" s="76"/>
      <c r="Z247" s="76"/>
      <c r="AA247" s="14"/>
      <c r="AB247" s="14"/>
      <c r="AC247" s="76"/>
      <c r="AD247" s="76"/>
      <c r="AE247" s="159"/>
      <c r="AF247" s="14"/>
      <c r="AG247" s="14"/>
      <c r="AH247" s="14"/>
      <c r="AI247" s="14"/>
      <c r="AJ247" s="76"/>
      <c r="AK247" s="14"/>
      <c r="AL247" s="14"/>
      <c r="AM247" s="58"/>
      <c r="AN247" s="58"/>
      <c r="AO247" s="1"/>
      <c r="AP247" s="14"/>
      <c r="AQ247" s="14"/>
      <c r="AR247" s="14"/>
      <c r="AS247" s="14"/>
      <c r="AT247" s="14"/>
      <c r="AU247" s="14"/>
      <c r="AV247" s="14"/>
      <c r="AW247" s="14"/>
      <c r="AX247" s="14"/>
      <c r="AY247" s="14"/>
      <c r="AZ247" s="14"/>
    </row>
    <row r="248" spans="7:52">
      <c r="G248" s="14"/>
      <c r="H248" s="14"/>
      <c r="I248" s="159"/>
      <c r="J248" s="159"/>
      <c r="K248" s="159"/>
      <c r="L248" s="159"/>
      <c r="M248" s="159"/>
      <c r="N248" s="159"/>
      <c r="O248" s="159"/>
      <c r="P248" s="159"/>
      <c r="Q248" s="159"/>
      <c r="R248" s="14"/>
      <c r="S248" s="14"/>
      <c r="T248" s="14"/>
      <c r="U248" s="14"/>
      <c r="V248" s="159"/>
      <c r="W248" s="159"/>
      <c r="X248" s="76"/>
      <c r="Y248" s="76"/>
      <c r="Z248" s="76"/>
      <c r="AA248" s="14"/>
      <c r="AB248" s="14"/>
      <c r="AC248" s="76"/>
      <c r="AD248" s="76"/>
      <c r="AE248" s="159"/>
      <c r="AF248" s="14"/>
      <c r="AG248" s="14"/>
      <c r="AH248" s="14"/>
      <c r="AI248" s="14"/>
      <c r="AJ248" s="76"/>
      <c r="AK248" s="14"/>
      <c r="AL248" s="14"/>
      <c r="AM248" s="58"/>
      <c r="AN248" s="58"/>
      <c r="AO248" s="1"/>
      <c r="AP248" s="14"/>
      <c r="AQ248" s="14"/>
      <c r="AR248" s="14"/>
      <c r="AS248" s="14"/>
      <c r="AT248" s="14"/>
      <c r="AU248" s="14"/>
      <c r="AV248" s="14"/>
      <c r="AW248" s="14"/>
      <c r="AX248" s="14"/>
      <c r="AY248" s="14"/>
      <c r="AZ248" s="14"/>
    </row>
    <row r="249" spans="7:52">
      <c r="G249" s="14"/>
      <c r="H249" s="14"/>
      <c r="I249" s="159"/>
      <c r="J249" s="159"/>
      <c r="K249" s="159"/>
      <c r="L249" s="159"/>
      <c r="M249" s="159"/>
      <c r="N249" s="159"/>
      <c r="O249" s="159"/>
      <c r="P249" s="159"/>
      <c r="Q249" s="159"/>
      <c r="R249" s="14"/>
      <c r="S249" s="14"/>
      <c r="T249" s="14"/>
      <c r="U249" s="14"/>
      <c r="V249" s="159"/>
      <c r="W249" s="159"/>
      <c r="X249" s="76"/>
      <c r="Y249" s="76"/>
      <c r="Z249" s="76"/>
      <c r="AA249" s="14"/>
      <c r="AB249" s="14"/>
      <c r="AC249" s="76"/>
      <c r="AD249" s="76"/>
      <c r="AE249" s="159"/>
      <c r="AF249" s="14"/>
      <c r="AG249" s="14"/>
      <c r="AH249" s="14"/>
      <c r="AI249" s="14"/>
      <c r="AJ249" s="76"/>
      <c r="AK249" s="14"/>
      <c r="AL249" s="14"/>
      <c r="AM249" s="58"/>
      <c r="AN249" s="58"/>
      <c r="AO249" s="1"/>
      <c r="AP249" s="14"/>
      <c r="AQ249" s="14"/>
      <c r="AR249" s="14"/>
      <c r="AS249" s="14"/>
      <c r="AT249" s="14"/>
      <c r="AU249" s="14"/>
      <c r="AV249" s="14"/>
      <c r="AW249" s="14"/>
      <c r="AX249" s="14"/>
      <c r="AY249" s="14"/>
      <c r="AZ249" s="14"/>
    </row>
    <row r="250" spans="7:52">
      <c r="G250" s="14"/>
      <c r="H250" s="14"/>
      <c r="I250" s="159"/>
      <c r="J250" s="159"/>
      <c r="K250" s="159"/>
      <c r="L250" s="159"/>
      <c r="M250" s="159"/>
      <c r="N250" s="159"/>
      <c r="O250" s="159"/>
      <c r="P250" s="159"/>
      <c r="Q250" s="159"/>
      <c r="R250" s="14"/>
      <c r="S250" s="14"/>
      <c r="T250" s="14"/>
      <c r="U250" s="14"/>
      <c r="V250" s="159"/>
      <c r="W250" s="159"/>
      <c r="X250" s="76"/>
      <c r="Y250" s="76"/>
      <c r="Z250" s="76"/>
      <c r="AA250" s="14"/>
      <c r="AB250" s="14"/>
      <c r="AC250" s="76"/>
      <c r="AD250" s="76"/>
      <c r="AE250" s="159"/>
      <c r="AF250" s="14"/>
      <c r="AG250" s="14"/>
      <c r="AH250" s="14"/>
      <c r="AI250" s="14"/>
      <c r="AJ250" s="76"/>
      <c r="AK250" s="14"/>
      <c r="AL250" s="14"/>
      <c r="AM250" s="58"/>
      <c r="AN250" s="58"/>
      <c r="AO250" s="1"/>
      <c r="AP250" s="14"/>
      <c r="AQ250" s="14"/>
      <c r="AR250" s="14"/>
      <c r="AS250" s="14"/>
      <c r="AT250" s="14"/>
      <c r="AU250" s="14"/>
      <c r="AV250" s="14"/>
      <c r="AW250" s="14"/>
      <c r="AX250" s="14"/>
      <c r="AY250" s="14"/>
      <c r="AZ250" s="14"/>
    </row>
    <row r="251" spans="7:52">
      <c r="G251" s="14"/>
      <c r="H251" s="14"/>
      <c r="I251" s="159"/>
      <c r="J251" s="159"/>
      <c r="K251" s="159"/>
      <c r="L251" s="159"/>
      <c r="M251" s="159"/>
      <c r="N251" s="159"/>
      <c r="O251" s="159"/>
      <c r="P251" s="159"/>
      <c r="Q251" s="159"/>
      <c r="R251" s="14"/>
      <c r="S251" s="14"/>
      <c r="T251" s="14"/>
      <c r="U251" s="14"/>
      <c r="V251" s="159"/>
      <c r="W251" s="159"/>
      <c r="X251" s="76"/>
      <c r="Y251" s="76"/>
      <c r="Z251" s="76"/>
      <c r="AA251" s="14"/>
      <c r="AB251" s="14"/>
      <c r="AC251" s="76"/>
      <c r="AD251" s="76"/>
      <c r="AE251" s="159"/>
      <c r="AF251" s="14"/>
      <c r="AG251" s="14"/>
      <c r="AH251" s="14"/>
      <c r="AI251" s="14"/>
      <c r="AJ251" s="76"/>
      <c r="AK251" s="14"/>
      <c r="AL251" s="14"/>
      <c r="AM251" s="58"/>
      <c r="AN251" s="58"/>
      <c r="AO251" s="1"/>
      <c r="AP251" s="14"/>
      <c r="AQ251" s="14"/>
      <c r="AR251" s="14"/>
      <c r="AS251" s="14"/>
      <c r="AT251" s="14"/>
      <c r="AU251" s="14"/>
      <c r="AV251" s="14"/>
      <c r="AW251" s="14"/>
      <c r="AX251" s="14"/>
      <c r="AY251" s="14"/>
      <c r="AZ251" s="14"/>
    </row>
    <row r="252" spans="7:52">
      <c r="G252" s="14"/>
      <c r="H252" s="14"/>
      <c r="I252" s="159"/>
      <c r="J252" s="159"/>
      <c r="K252" s="159"/>
      <c r="L252" s="159"/>
      <c r="M252" s="159"/>
      <c r="N252" s="159"/>
      <c r="O252" s="159"/>
      <c r="P252" s="159"/>
      <c r="Q252" s="159"/>
      <c r="R252" s="14"/>
      <c r="S252" s="14"/>
      <c r="T252" s="14"/>
      <c r="U252" s="14"/>
      <c r="V252" s="159"/>
      <c r="W252" s="159"/>
      <c r="X252" s="76"/>
      <c r="Y252" s="76"/>
      <c r="Z252" s="76"/>
      <c r="AA252" s="14"/>
      <c r="AB252" s="14"/>
      <c r="AC252" s="76"/>
      <c r="AD252" s="76"/>
      <c r="AE252" s="159"/>
      <c r="AF252" s="14"/>
      <c r="AG252" s="14"/>
      <c r="AH252" s="14"/>
      <c r="AI252" s="14"/>
      <c r="AJ252" s="76"/>
      <c r="AK252" s="14"/>
      <c r="AL252" s="14"/>
      <c r="AM252" s="58"/>
      <c r="AN252" s="58"/>
      <c r="AO252" s="1"/>
      <c r="AP252" s="14"/>
      <c r="AQ252" s="14"/>
      <c r="AR252" s="14"/>
      <c r="AS252" s="14"/>
      <c r="AT252" s="14"/>
      <c r="AU252" s="14"/>
      <c r="AV252" s="14"/>
      <c r="AW252" s="14"/>
      <c r="AX252" s="14"/>
      <c r="AY252" s="14"/>
      <c r="AZ252" s="14"/>
    </row>
    <row r="253" spans="7:52">
      <c r="G253" s="14"/>
      <c r="H253" s="14"/>
      <c r="I253" s="159"/>
      <c r="J253" s="159"/>
      <c r="K253" s="159"/>
      <c r="L253" s="159"/>
      <c r="M253" s="159"/>
      <c r="N253" s="159"/>
      <c r="O253" s="159"/>
      <c r="P253" s="159"/>
      <c r="Q253" s="159"/>
      <c r="R253" s="14"/>
      <c r="S253" s="14"/>
      <c r="T253" s="14"/>
      <c r="U253" s="14"/>
      <c r="V253" s="159"/>
      <c r="W253" s="159"/>
      <c r="X253" s="76"/>
      <c r="Y253" s="76"/>
      <c r="Z253" s="76"/>
      <c r="AA253" s="14"/>
      <c r="AB253" s="14"/>
      <c r="AC253" s="76"/>
      <c r="AD253" s="76"/>
      <c r="AE253" s="159"/>
      <c r="AF253" s="14"/>
      <c r="AG253" s="14"/>
      <c r="AH253" s="14"/>
      <c r="AI253" s="14"/>
      <c r="AJ253" s="76"/>
      <c r="AK253" s="14"/>
      <c r="AL253" s="14"/>
      <c r="AM253" s="58"/>
      <c r="AN253" s="58"/>
      <c r="AO253" s="1"/>
      <c r="AP253" s="14"/>
      <c r="AQ253" s="14"/>
      <c r="AR253" s="14"/>
      <c r="AS253" s="14"/>
      <c r="AT253" s="14"/>
      <c r="AU253" s="14"/>
      <c r="AV253" s="14"/>
      <c r="AW253" s="14"/>
      <c r="AX253" s="14"/>
      <c r="AY253" s="14"/>
      <c r="AZ253" s="14"/>
    </row>
    <row r="254" spans="7:52">
      <c r="G254" s="14"/>
      <c r="H254" s="14"/>
      <c r="I254" s="159"/>
      <c r="J254" s="159"/>
      <c r="K254" s="159"/>
      <c r="L254" s="159"/>
      <c r="M254" s="159"/>
      <c r="N254" s="159"/>
      <c r="O254" s="159"/>
      <c r="P254" s="159"/>
      <c r="Q254" s="159"/>
      <c r="R254" s="14"/>
      <c r="S254" s="14"/>
      <c r="T254" s="14"/>
      <c r="U254" s="14"/>
      <c r="V254" s="159"/>
      <c r="W254" s="159"/>
      <c r="X254" s="76"/>
      <c r="Y254" s="76"/>
      <c r="Z254" s="76"/>
      <c r="AA254" s="14"/>
      <c r="AB254" s="14"/>
      <c r="AC254" s="76"/>
      <c r="AD254" s="76"/>
      <c r="AE254" s="159"/>
      <c r="AF254" s="14"/>
      <c r="AG254" s="14"/>
      <c r="AH254" s="14"/>
      <c r="AI254" s="14"/>
      <c r="AJ254" s="76"/>
      <c r="AK254" s="14"/>
      <c r="AL254" s="14"/>
      <c r="AM254" s="58"/>
      <c r="AN254" s="58"/>
      <c r="AO254" s="1"/>
      <c r="AP254" s="14"/>
      <c r="AQ254" s="14"/>
      <c r="AR254" s="14"/>
      <c r="AS254" s="14"/>
      <c r="AT254" s="14"/>
      <c r="AU254" s="14"/>
      <c r="AV254" s="14"/>
      <c r="AW254" s="14"/>
      <c r="AX254" s="14"/>
      <c r="AY254" s="14"/>
      <c r="AZ254" s="14"/>
    </row>
    <row r="255" spans="7:52">
      <c r="G255" s="14"/>
      <c r="H255" s="14"/>
      <c r="I255" s="159"/>
      <c r="J255" s="159"/>
      <c r="K255" s="159"/>
      <c r="L255" s="159"/>
      <c r="M255" s="159"/>
      <c r="N255" s="159"/>
      <c r="O255" s="159"/>
      <c r="P255" s="159"/>
      <c r="Q255" s="159"/>
      <c r="R255" s="14"/>
      <c r="S255" s="14"/>
      <c r="T255" s="14"/>
      <c r="U255" s="14"/>
      <c r="V255" s="159"/>
      <c r="W255" s="159"/>
      <c r="X255" s="76"/>
      <c r="Y255" s="76"/>
      <c r="Z255" s="76"/>
      <c r="AA255" s="14"/>
      <c r="AB255" s="14"/>
      <c r="AC255" s="76"/>
      <c r="AD255" s="76"/>
      <c r="AE255" s="159"/>
      <c r="AF255" s="14"/>
      <c r="AG255" s="14"/>
      <c r="AH255" s="14"/>
      <c r="AI255" s="14"/>
      <c r="AJ255" s="76"/>
      <c r="AK255" s="14"/>
      <c r="AL255" s="14"/>
      <c r="AM255" s="58"/>
      <c r="AN255" s="58"/>
      <c r="AO255" s="1"/>
      <c r="AP255" s="14"/>
      <c r="AQ255" s="14"/>
      <c r="AR255" s="14"/>
      <c r="AS255" s="14"/>
      <c r="AT255" s="14"/>
      <c r="AU255" s="14"/>
      <c r="AV255" s="14"/>
      <c r="AW255" s="14"/>
      <c r="AX255" s="14"/>
      <c r="AY255" s="14"/>
      <c r="AZ255" s="14"/>
    </row>
    <row r="256" spans="7:52">
      <c r="G256" s="14"/>
      <c r="H256" s="14"/>
      <c r="I256" s="159"/>
      <c r="J256" s="159"/>
      <c r="K256" s="159"/>
      <c r="L256" s="159"/>
      <c r="M256" s="159"/>
      <c r="N256" s="159"/>
      <c r="O256" s="159"/>
      <c r="P256" s="159"/>
      <c r="Q256" s="159"/>
      <c r="R256" s="14"/>
      <c r="S256" s="14"/>
      <c r="T256" s="14"/>
      <c r="U256" s="14"/>
      <c r="V256" s="159"/>
      <c r="W256" s="159"/>
      <c r="X256" s="76"/>
      <c r="Y256" s="76"/>
      <c r="Z256" s="76"/>
      <c r="AA256" s="14"/>
      <c r="AB256" s="14"/>
      <c r="AC256" s="76"/>
      <c r="AD256" s="76"/>
      <c r="AE256" s="159"/>
      <c r="AF256" s="14"/>
      <c r="AG256" s="14"/>
      <c r="AH256" s="14"/>
      <c r="AI256" s="14"/>
      <c r="AJ256" s="76"/>
      <c r="AK256" s="14"/>
      <c r="AL256" s="14"/>
      <c r="AM256" s="58"/>
      <c r="AN256" s="58"/>
      <c r="AO256" s="1"/>
      <c r="AP256" s="14"/>
      <c r="AQ256" s="14"/>
      <c r="AR256" s="14"/>
      <c r="AS256" s="14"/>
      <c r="AT256" s="14"/>
      <c r="AU256" s="14"/>
      <c r="AV256" s="14"/>
      <c r="AW256" s="14"/>
      <c r="AX256" s="14"/>
      <c r="AY256" s="14"/>
      <c r="AZ256" s="14"/>
    </row>
    <row r="257" spans="7:52">
      <c r="G257" s="14"/>
      <c r="H257" s="14"/>
      <c r="I257" s="159"/>
      <c r="J257" s="159"/>
      <c r="K257" s="159"/>
      <c r="L257" s="159"/>
      <c r="M257" s="159"/>
      <c r="N257" s="159"/>
      <c r="O257" s="159"/>
      <c r="P257" s="159"/>
      <c r="Q257" s="159"/>
      <c r="R257" s="14"/>
      <c r="S257" s="14"/>
      <c r="T257" s="14"/>
      <c r="U257" s="14"/>
      <c r="V257" s="159"/>
      <c r="W257" s="159"/>
      <c r="X257" s="76"/>
      <c r="Y257" s="76"/>
      <c r="Z257" s="76"/>
      <c r="AA257" s="14"/>
      <c r="AB257" s="14"/>
      <c r="AC257" s="76"/>
      <c r="AD257" s="76"/>
      <c r="AE257" s="159"/>
      <c r="AF257" s="14"/>
      <c r="AG257" s="14"/>
      <c r="AH257" s="14"/>
      <c r="AI257" s="14"/>
      <c r="AJ257" s="76"/>
      <c r="AK257" s="14"/>
      <c r="AL257" s="14"/>
      <c r="AM257" s="58"/>
      <c r="AN257" s="58"/>
      <c r="AO257" s="1"/>
      <c r="AP257" s="14"/>
      <c r="AQ257" s="14"/>
      <c r="AR257" s="14"/>
      <c r="AS257" s="14"/>
      <c r="AT257" s="14"/>
      <c r="AU257" s="14"/>
      <c r="AV257" s="14"/>
      <c r="AW257" s="14"/>
      <c r="AX257" s="14"/>
      <c r="AY257" s="14"/>
      <c r="AZ257" s="14"/>
    </row>
    <row r="258" spans="7:52">
      <c r="G258" s="14"/>
      <c r="H258" s="14"/>
      <c r="I258" s="159"/>
      <c r="J258" s="159"/>
      <c r="K258" s="159"/>
      <c r="L258" s="159"/>
      <c r="M258" s="159"/>
      <c r="N258" s="159"/>
      <c r="O258" s="159"/>
      <c r="P258" s="159"/>
      <c r="Q258" s="159"/>
      <c r="R258" s="14"/>
      <c r="S258" s="14"/>
      <c r="T258" s="14"/>
      <c r="U258" s="14"/>
      <c r="V258" s="159"/>
      <c r="W258" s="159"/>
      <c r="X258" s="76"/>
      <c r="Y258" s="76"/>
      <c r="Z258" s="76"/>
      <c r="AA258" s="14"/>
      <c r="AB258" s="14"/>
      <c r="AC258" s="76"/>
      <c r="AD258" s="76"/>
      <c r="AE258" s="159"/>
      <c r="AF258" s="14"/>
      <c r="AG258" s="14"/>
      <c r="AH258" s="14"/>
      <c r="AI258" s="14"/>
      <c r="AJ258" s="76"/>
      <c r="AK258" s="14"/>
      <c r="AL258" s="14"/>
      <c r="AM258" s="14"/>
      <c r="AN258" s="14"/>
      <c r="AO258" s="14"/>
      <c r="AP258" s="14"/>
      <c r="AQ258" s="14"/>
      <c r="AR258" s="14"/>
      <c r="AS258" s="14"/>
      <c r="AT258" s="14"/>
      <c r="AU258" s="14"/>
      <c r="AV258" s="14"/>
      <c r="AW258" s="14"/>
      <c r="AX258" s="14"/>
      <c r="AY258" s="14"/>
      <c r="AZ258" s="14"/>
    </row>
    <row r="259" spans="7:52">
      <c r="G259" s="14"/>
      <c r="H259" s="14"/>
      <c r="I259" s="159"/>
      <c r="J259" s="159"/>
      <c r="K259" s="159"/>
      <c r="L259" s="159"/>
      <c r="M259" s="159"/>
      <c r="N259" s="159"/>
      <c r="O259" s="159"/>
      <c r="P259" s="159"/>
      <c r="Q259" s="159"/>
      <c r="R259" s="14"/>
      <c r="S259" s="14"/>
      <c r="T259" s="14"/>
      <c r="U259" s="14"/>
      <c r="V259" s="159"/>
      <c r="W259" s="159"/>
      <c r="X259" s="76"/>
      <c r="Y259" s="76"/>
      <c r="Z259" s="76"/>
      <c r="AA259" s="14"/>
      <c r="AB259" s="14"/>
      <c r="AC259" s="76"/>
      <c r="AD259" s="76"/>
      <c r="AE259" s="159"/>
      <c r="AF259" s="14"/>
      <c r="AG259" s="14"/>
      <c r="AH259" s="14"/>
      <c r="AI259" s="14"/>
      <c r="AJ259" s="76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  <c r="AX259" s="14"/>
      <c r="AY259" s="14"/>
      <c r="AZ259" s="14"/>
    </row>
    <row r="260" spans="7:52">
      <c r="G260" s="14"/>
      <c r="H260" s="14"/>
      <c r="I260" s="159"/>
      <c r="J260" s="159"/>
      <c r="K260" s="159"/>
      <c r="L260" s="159"/>
      <c r="M260" s="159"/>
      <c r="N260" s="159"/>
      <c r="O260" s="159"/>
      <c r="P260" s="159"/>
      <c r="Q260" s="159"/>
      <c r="R260" s="14"/>
      <c r="S260" s="14"/>
      <c r="T260" s="14"/>
      <c r="U260" s="14"/>
      <c r="V260" s="159"/>
      <c r="W260" s="159"/>
      <c r="X260" s="76"/>
      <c r="Y260" s="76"/>
      <c r="Z260" s="76"/>
      <c r="AA260" s="14"/>
      <c r="AB260" s="14"/>
      <c r="AC260" s="76"/>
      <c r="AD260" s="76"/>
      <c r="AE260" s="159"/>
      <c r="AF260" s="14"/>
      <c r="AG260" s="14"/>
      <c r="AH260" s="14"/>
      <c r="AI260" s="14"/>
      <c r="AJ260" s="76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  <c r="AX260" s="14"/>
      <c r="AY260" s="14"/>
      <c r="AZ260" s="14"/>
    </row>
    <row r="261" spans="7:52">
      <c r="G261" s="14"/>
      <c r="H261" s="14"/>
      <c r="I261" s="159"/>
      <c r="J261" s="159"/>
      <c r="K261" s="159"/>
      <c r="L261" s="159"/>
      <c r="M261" s="159"/>
      <c r="N261" s="159"/>
      <c r="O261" s="159"/>
      <c r="P261" s="159"/>
      <c r="Q261" s="159"/>
      <c r="R261" s="14"/>
      <c r="S261" s="14"/>
      <c r="T261" s="14"/>
      <c r="U261" s="14"/>
      <c r="V261" s="159"/>
      <c r="W261" s="159"/>
      <c r="X261" s="76"/>
      <c r="Y261" s="76"/>
      <c r="Z261" s="76"/>
      <c r="AA261" s="14"/>
      <c r="AB261" s="14"/>
      <c r="AC261" s="76"/>
      <c r="AD261" s="76"/>
      <c r="AE261" s="159"/>
      <c r="AF261" s="14"/>
      <c r="AG261" s="14"/>
      <c r="AH261" s="14"/>
      <c r="AI261" s="14"/>
      <c r="AJ261" s="76"/>
      <c r="AK261" s="14"/>
      <c r="AL261" s="14"/>
      <c r="AM261" s="14"/>
      <c r="AN261" s="14"/>
      <c r="AO261" s="14"/>
      <c r="AP261" s="14"/>
      <c r="AQ261" s="14"/>
      <c r="AR261" s="14"/>
      <c r="AS261" s="14"/>
      <c r="AT261" s="14"/>
      <c r="AU261" s="14"/>
      <c r="AV261" s="14"/>
      <c r="AW261" s="14"/>
      <c r="AX261" s="14"/>
      <c r="AY261" s="14"/>
      <c r="AZ261" s="14"/>
    </row>
    <row r="262" spans="7:52">
      <c r="G262" s="14"/>
      <c r="H262" s="14"/>
      <c r="I262" s="159"/>
      <c r="J262" s="159"/>
      <c r="K262" s="159"/>
      <c r="L262" s="159"/>
      <c r="M262" s="159"/>
      <c r="N262" s="159"/>
      <c r="O262" s="159"/>
      <c r="P262" s="159"/>
      <c r="Q262" s="159"/>
      <c r="R262" s="14"/>
      <c r="S262" s="14"/>
      <c r="T262" s="14"/>
      <c r="U262" s="14"/>
      <c r="V262" s="159"/>
      <c r="W262" s="159"/>
      <c r="X262" s="76"/>
      <c r="Y262" s="76"/>
      <c r="Z262" s="76"/>
      <c r="AA262" s="14"/>
      <c r="AB262" s="14"/>
      <c r="AC262" s="76"/>
      <c r="AD262" s="76"/>
      <c r="AE262" s="159"/>
      <c r="AF262" s="14"/>
      <c r="AG262" s="14"/>
      <c r="AH262" s="14"/>
      <c r="AI262" s="14"/>
      <c r="AJ262" s="76"/>
      <c r="AK262" s="14"/>
      <c r="AL262" s="14"/>
      <c r="AM262" s="14"/>
      <c r="AN262" s="14"/>
      <c r="AO262" s="14"/>
      <c r="AP262" s="14"/>
      <c r="AQ262" s="14"/>
      <c r="AR262" s="14"/>
      <c r="AS262" s="14"/>
      <c r="AT262" s="14"/>
      <c r="AU262" s="14"/>
      <c r="AV262" s="14"/>
      <c r="AW262" s="14"/>
      <c r="AX262" s="14"/>
      <c r="AY262" s="14"/>
      <c r="AZ262" s="14"/>
    </row>
    <row r="263" spans="7:52">
      <c r="G263" s="14"/>
      <c r="H263" s="14"/>
      <c r="I263" s="159"/>
      <c r="J263" s="159"/>
      <c r="K263" s="159"/>
      <c r="L263" s="159"/>
      <c r="M263" s="159"/>
      <c r="N263" s="159"/>
      <c r="O263" s="159"/>
      <c r="P263" s="159"/>
      <c r="Q263" s="159"/>
      <c r="R263" s="14"/>
      <c r="S263" s="14"/>
      <c r="T263" s="14"/>
      <c r="U263" s="14"/>
      <c r="V263" s="159"/>
      <c r="W263" s="159"/>
      <c r="X263" s="76"/>
      <c r="Y263" s="76"/>
      <c r="Z263" s="76"/>
      <c r="AA263" s="14"/>
      <c r="AB263" s="14"/>
      <c r="AC263" s="76"/>
      <c r="AD263" s="76"/>
      <c r="AE263" s="159"/>
      <c r="AF263" s="14"/>
      <c r="AG263" s="14"/>
      <c r="AH263" s="14"/>
      <c r="AI263" s="14"/>
      <c r="AJ263" s="76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  <c r="AX263" s="14"/>
      <c r="AY263" s="14"/>
      <c r="AZ263" s="14"/>
    </row>
    <row r="264" spans="7:52">
      <c r="G264" s="14"/>
      <c r="H264" s="14"/>
      <c r="I264" s="159"/>
      <c r="J264" s="159"/>
      <c r="K264" s="159"/>
      <c r="L264" s="159"/>
      <c r="M264" s="159"/>
      <c r="N264" s="159"/>
      <c r="O264" s="159"/>
      <c r="P264" s="159"/>
      <c r="Q264" s="159"/>
      <c r="R264" s="31"/>
      <c r="S264" s="31"/>
      <c r="T264" s="31"/>
      <c r="U264" s="31"/>
      <c r="V264" s="160"/>
      <c r="W264" s="160"/>
      <c r="X264" s="77"/>
      <c r="Y264" s="77"/>
      <c r="Z264" s="77"/>
      <c r="AA264" s="31"/>
      <c r="AB264" s="31"/>
      <c r="AC264" s="77"/>
      <c r="AD264" s="77"/>
      <c r="AE264" s="160"/>
      <c r="AF264" s="31"/>
      <c r="AG264" s="31"/>
      <c r="AH264" s="31"/>
      <c r="AI264" s="31"/>
      <c r="AJ264" s="77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  <c r="AX264" s="14"/>
      <c r="AY264" s="14"/>
      <c r="AZ264" s="14"/>
    </row>
    <row r="265" spans="7:52">
      <c r="G265" s="14"/>
      <c r="H265" s="14"/>
      <c r="I265" s="159"/>
      <c r="J265" s="159"/>
      <c r="K265" s="159"/>
      <c r="L265" s="159"/>
      <c r="M265" s="160"/>
      <c r="N265" s="160"/>
      <c r="O265" s="160"/>
      <c r="P265" s="160"/>
      <c r="Q265" s="160"/>
      <c r="R265" s="35"/>
      <c r="S265" s="35"/>
      <c r="T265" s="35"/>
      <c r="U265" s="35"/>
      <c r="V265" s="161"/>
      <c r="W265" s="161"/>
      <c r="X265" s="78"/>
      <c r="Y265" s="78"/>
      <c r="Z265" s="78"/>
      <c r="AA265" s="35"/>
      <c r="AB265" s="35"/>
      <c r="AC265" s="78"/>
      <c r="AD265" s="78"/>
      <c r="AE265" s="161"/>
      <c r="AF265" s="35"/>
      <c r="AG265" s="35"/>
      <c r="AH265" s="35"/>
      <c r="AI265" s="35"/>
      <c r="AJ265" s="78"/>
      <c r="AK265" s="14"/>
      <c r="AL265" s="14"/>
      <c r="AM265" s="14"/>
      <c r="AN265" s="14"/>
      <c r="AO265" s="14"/>
      <c r="AP265" s="14"/>
      <c r="AQ265" s="14"/>
      <c r="AR265" s="14"/>
      <c r="AS265" s="14"/>
      <c r="AT265" s="14"/>
      <c r="AU265" s="14"/>
      <c r="AV265" s="14"/>
      <c r="AW265" s="14"/>
      <c r="AX265" s="14"/>
      <c r="AY265" s="14"/>
      <c r="AZ265" s="14"/>
    </row>
    <row r="266" spans="7:52">
      <c r="G266" s="14"/>
      <c r="H266" s="14"/>
      <c r="I266" s="159"/>
      <c r="J266" s="159"/>
      <c r="K266" s="159"/>
      <c r="L266" s="159"/>
      <c r="M266" s="161"/>
      <c r="N266" s="161"/>
      <c r="O266" s="161"/>
      <c r="P266" s="161"/>
      <c r="Q266" s="161"/>
      <c r="R266" s="35"/>
      <c r="S266" s="35"/>
      <c r="T266" s="35"/>
      <c r="U266" s="35"/>
      <c r="V266" s="161"/>
      <c r="W266" s="161"/>
      <c r="X266" s="78"/>
      <c r="Y266" s="78"/>
      <c r="Z266" s="78"/>
      <c r="AA266" s="35"/>
      <c r="AB266" s="35"/>
      <c r="AC266" s="78"/>
      <c r="AD266" s="78"/>
      <c r="AE266" s="161"/>
      <c r="AF266" s="35"/>
      <c r="AG266" s="35"/>
      <c r="AH266" s="35"/>
      <c r="AI266" s="35"/>
      <c r="AJ266" s="78"/>
      <c r="AK266" s="14"/>
      <c r="AL266" s="14"/>
      <c r="AM266" s="14"/>
      <c r="AN266" s="14"/>
      <c r="AO266" s="14"/>
      <c r="AP266" s="14"/>
      <c r="AQ266" s="14"/>
      <c r="AR266" s="14"/>
      <c r="AS266" s="14"/>
      <c r="AT266" s="14"/>
      <c r="AU266" s="14"/>
      <c r="AV266" s="14"/>
      <c r="AW266" s="14"/>
      <c r="AX266" s="14"/>
      <c r="AY266" s="14"/>
      <c r="AZ266" s="14"/>
    </row>
    <row r="267" spans="7:52">
      <c r="G267" s="14"/>
      <c r="H267" s="14"/>
      <c r="I267" s="159"/>
      <c r="J267" s="159"/>
      <c r="K267" s="159"/>
      <c r="L267" s="159"/>
      <c r="M267" s="161"/>
      <c r="N267" s="161"/>
      <c r="O267" s="161"/>
      <c r="P267" s="161"/>
      <c r="Q267" s="161"/>
      <c r="R267" s="35"/>
      <c r="S267" s="35"/>
      <c r="T267" s="35"/>
      <c r="U267" s="35"/>
      <c r="V267" s="161"/>
      <c r="W267" s="161"/>
      <c r="X267" s="78"/>
      <c r="Y267" s="78"/>
      <c r="Z267" s="78"/>
      <c r="AA267" s="35"/>
      <c r="AB267" s="35"/>
      <c r="AC267" s="78"/>
      <c r="AD267" s="78"/>
      <c r="AE267" s="161"/>
      <c r="AF267" s="35"/>
      <c r="AG267" s="35"/>
      <c r="AH267" s="35"/>
      <c r="AI267" s="35"/>
      <c r="AJ267" s="78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/>
      <c r="AX267" s="14"/>
      <c r="AY267" s="14"/>
      <c r="AZ267" s="14"/>
    </row>
    <row r="268" spans="7:52">
      <c r="G268" s="14"/>
      <c r="H268" s="14"/>
      <c r="I268" s="159"/>
      <c r="J268" s="159"/>
      <c r="K268" s="159"/>
      <c r="L268" s="159"/>
      <c r="M268" s="161"/>
      <c r="N268" s="161"/>
      <c r="O268" s="161"/>
      <c r="P268" s="161"/>
      <c r="Q268" s="161"/>
      <c r="R268" s="35"/>
      <c r="S268" s="35"/>
      <c r="T268" s="35"/>
      <c r="U268" s="35"/>
      <c r="V268" s="161"/>
      <c r="W268" s="161"/>
      <c r="X268" s="78"/>
      <c r="Y268" s="78"/>
      <c r="Z268" s="78"/>
      <c r="AA268" s="35"/>
      <c r="AB268" s="35"/>
      <c r="AC268" s="78"/>
      <c r="AD268" s="78"/>
      <c r="AE268" s="161"/>
      <c r="AF268" s="35"/>
      <c r="AG268" s="35"/>
      <c r="AH268" s="35"/>
      <c r="AI268" s="35"/>
      <c r="AJ268" s="78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  <c r="AX268" s="14"/>
      <c r="AY268" s="14"/>
      <c r="AZ268" s="14"/>
    </row>
    <row r="269" spans="7:52">
      <c r="G269" s="14"/>
      <c r="H269" s="14"/>
      <c r="I269" s="159"/>
      <c r="J269" s="159"/>
      <c r="K269" s="159"/>
      <c r="L269" s="159"/>
      <c r="M269" s="161"/>
      <c r="N269" s="161"/>
      <c r="O269" s="161"/>
      <c r="P269" s="161"/>
      <c r="Q269" s="161"/>
      <c r="R269" s="35"/>
      <c r="S269" s="35"/>
      <c r="T269" s="35"/>
      <c r="U269" s="35"/>
      <c r="V269" s="161"/>
      <c r="W269" s="161"/>
      <c r="X269" s="78"/>
      <c r="Y269" s="78"/>
      <c r="Z269" s="78"/>
      <c r="AA269" s="35"/>
      <c r="AB269" s="35"/>
      <c r="AC269" s="78"/>
      <c r="AD269" s="78"/>
      <c r="AE269" s="161"/>
      <c r="AF269" s="35"/>
      <c r="AG269" s="35"/>
      <c r="AH269" s="35"/>
      <c r="AI269" s="35"/>
      <c r="AJ269" s="78"/>
      <c r="AK269" s="14"/>
      <c r="AL269" s="14"/>
      <c r="AM269" s="14"/>
      <c r="AN269" s="14"/>
      <c r="AO269" s="14"/>
      <c r="AP269" s="14"/>
      <c r="AQ269" s="14"/>
      <c r="AR269" s="14"/>
      <c r="AS269" s="14"/>
      <c r="AT269" s="14"/>
      <c r="AU269" s="14"/>
      <c r="AV269" s="14"/>
      <c r="AW269" s="14"/>
      <c r="AX269" s="14"/>
      <c r="AY269" s="14"/>
      <c r="AZ269" s="14"/>
    </row>
    <row r="270" spans="7:52">
      <c r="G270" s="14"/>
      <c r="H270" s="14"/>
      <c r="I270" s="159"/>
      <c r="J270" s="159"/>
      <c r="K270" s="159"/>
      <c r="L270" s="159"/>
      <c r="M270" s="161"/>
      <c r="N270" s="161"/>
      <c r="O270" s="161"/>
      <c r="P270" s="161"/>
      <c r="Q270" s="161"/>
      <c r="R270" s="35"/>
      <c r="S270" s="35"/>
      <c r="T270" s="35"/>
      <c r="U270" s="35"/>
      <c r="V270" s="161"/>
      <c r="W270" s="161"/>
      <c r="X270" s="78"/>
      <c r="Y270" s="78"/>
      <c r="Z270" s="78"/>
      <c r="AA270" s="35"/>
      <c r="AB270" s="35"/>
      <c r="AC270" s="78"/>
      <c r="AD270" s="78"/>
      <c r="AE270" s="161"/>
      <c r="AF270" s="35"/>
      <c r="AG270" s="35"/>
      <c r="AH270" s="35"/>
      <c r="AI270" s="35"/>
      <c r="AJ270" s="78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4"/>
      <c r="AX270" s="14"/>
      <c r="AY270" s="14"/>
      <c r="AZ270" s="14"/>
    </row>
    <row r="271" spans="7:52">
      <c r="G271" s="14"/>
      <c r="H271" s="14"/>
      <c r="I271" s="159"/>
      <c r="J271" s="159"/>
      <c r="K271" s="159"/>
      <c r="L271" s="159"/>
      <c r="M271" s="161"/>
      <c r="N271" s="161"/>
      <c r="O271" s="161"/>
      <c r="P271" s="161"/>
      <c r="Q271" s="161"/>
      <c r="R271" s="35"/>
      <c r="S271" s="35"/>
      <c r="T271" s="35"/>
      <c r="U271" s="35"/>
      <c r="V271" s="161"/>
      <c r="W271" s="161"/>
      <c r="X271" s="78"/>
      <c r="Y271" s="78"/>
      <c r="Z271" s="78"/>
      <c r="AA271" s="35"/>
      <c r="AB271" s="35"/>
      <c r="AC271" s="78"/>
      <c r="AD271" s="78"/>
      <c r="AE271" s="161"/>
      <c r="AF271" s="35"/>
      <c r="AG271" s="35"/>
      <c r="AH271" s="35"/>
      <c r="AI271" s="35"/>
      <c r="AJ271" s="78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  <c r="AW271" s="14"/>
      <c r="AX271" s="14"/>
      <c r="AY271" s="14"/>
      <c r="AZ271" s="14"/>
    </row>
    <row r="272" spans="7:52">
      <c r="G272" s="14"/>
      <c r="H272" s="14"/>
      <c r="I272" s="159"/>
      <c r="J272" s="159"/>
      <c r="K272" s="159"/>
      <c r="L272" s="159"/>
      <c r="M272" s="161"/>
      <c r="N272" s="161"/>
      <c r="O272" s="161"/>
      <c r="P272" s="161"/>
      <c r="Q272" s="161"/>
      <c r="R272" s="35"/>
      <c r="S272" s="35"/>
      <c r="T272" s="35"/>
      <c r="U272" s="35"/>
      <c r="V272" s="161"/>
      <c r="W272" s="161"/>
      <c r="X272" s="78"/>
      <c r="Y272" s="78"/>
      <c r="Z272" s="78"/>
      <c r="AA272" s="35"/>
      <c r="AB272" s="35"/>
      <c r="AC272" s="78"/>
      <c r="AD272" s="78"/>
      <c r="AE272" s="161"/>
      <c r="AF272" s="35"/>
      <c r="AG272" s="35"/>
      <c r="AH272" s="35"/>
      <c r="AI272" s="35"/>
      <c r="AJ272" s="78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14"/>
      <c r="AV272" s="14"/>
      <c r="AW272" s="14"/>
      <c r="AX272" s="14"/>
      <c r="AY272" s="14"/>
      <c r="AZ272" s="14"/>
    </row>
    <row r="273" spans="1:52">
      <c r="G273" s="14"/>
      <c r="H273" s="14"/>
      <c r="I273" s="159"/>
      <c r="J273" s="159"/>
      <c r="K273" s="159"/>
      <c r="L273" s="159"/>
      <c r="M273" s="161"/>
      <c r="N273" s="161"/>
      <c r="O273" s="161"/>
      <c r="P273" s="161"/>
      <c r="Q273" s="161"/>
      <c r="R273" s="35"/>
      <c r="S273" s="35"/>
      <c r="T273" s="35"/>
      <c r="U273" s="35"/>
      <c r="V273" s="161"/>
      <c r="W273" s="161"/>
      <c r="X273" s="78"/>
      <c r="Y273" s="78"/>
      <c r="Z273" s="78"/>
      <c r="AA273" s="35"/>
      <c r="AB273" s="35"/>
      <c r="AC273" s="78"/>
      <c r="AD273" s="78"/>
      <c r="AE273" s="161"/>
      <c r="AF273" s="35"/>
      <c r="AG273" s="35"/>
      <c r="AH273" s="35"/>
      <c r="AI273" s="35"/>
      <c r="AJ273" s="78"/>
      <c r="AK273" s="14"/>
      <c r="AL273" s="14"/>
      <c r="AM273" s="14"/>
      <c r="AN273" s="14"/>
      <c r="AO273" s="14"/>
      <c r="AP273" s="14"/>
      <c r="AQ273" s="14"/>
      <c r="AR273" s="14"/>
      <c r="AS273" s="14"/>
      <c r="AT273" s="14"/>
      <c r="AU273" s="14"/>
      <c r="AV273" s="14"/>
      <c r="AW273" s="14"/>
      <c r="AX273" s="14"/>
      <c r="AY273" s="14"/>
      <c r="AZ273" s="14"/>
    </row>
    <row r="274" spans="1:52">
      <c r="G274" s="14"/>
      <c r="H274" s="14"/>
      <c r="I274" s="159"/>
      <c r="J274" s="159"/>
      <c r="K274" s="159"/>
      <c r="L274" s="159"/>
      <c r="M274" s="161"/>
      <c r="N274" s="161"/>
      <c r="O274" s="161"/>
      <c r="P274" s="161"/>
      <c r="Q274" s="161"/>
      <c r="R274" s="35"/>
      <c r="S274" s="35"/>
      <c r="T274" s="35"/>
      <c r="U274" s="35"/>
      <c r="V274" s="161"/>
      <c r="W274" s="161"/>
      <c r="X274" s="78"/>
      <c r="Y274" s="78"/>
      <c r="Z274" s="78"/>
      <c r="AA274" s="35"/>
      <c r="AB274" s="35"/>
      <c r="AC274" s="78"/>
      <c r="AD274" s="78"/>
      <c r="AE274" s="161"/>
      <c r="AF274" s="35"/>
      <c r="AG274" s="35"/>
      <c r="AH274" s="35"/>
      <c r="AI274" s="35"/>
      <c r="AJ274" s="78"/>
      <c r="AK274" s="31"/>
      <c r="AL274" s="31"/>
      <c r="AM274" s="31"/>
      <c r="AW274" s="14"/>
      <c r="AX274" s="14"/>
      <c r="AY274" s="14"/>
      <c r="AZ274" s="14"/>
    </row>
    <row r="275" spans="1:52">
      <c r="G275" s="14"/>
      <c r="H275" s="14"/>
      <c r="I275" s="159"/>
      <c r="J275" s="159"/>
      <c r="K275" s="159"/>
      <c r="L275" s="159"/>
      <c r="M275" s="161"/>
      <c r="N275" s="161"/>
      <c r="O275" s="161"/>
      <c r="P275" s="161"/>
      <c r="Q275" s="161"/>
      <c r="R275" s="35"/>
      <c r="S275" s="35"/>
      <c r="T275" s="35"/>
      <c r="U275" s="35"/>
      <c r="V275" s="161"/>
      <c r="W275" s="161"/>
      <c r="X275" s="78"/>
      <c r="Y275" s="78"/>
      <c r="Z275" s="78"/>
      <c r="AA275" s="35"/>
      <c r="AB275" s="35"/>
      <c r="AC275" s="78"/>
      <c r="AD275" s="78"/>
      <c r="AE275" s="161"/>
      <c r="AF275" s="35"/>
      <c r="AG275" s="35"/>
      <c r="AH275" s="35"/>
      <c r="AI275" s="35"/>
      <c r="AJ275" s="78"/>
      <c r="AK275" s="35"/>
      <c r="AL275" s="35"/>
      <c r="AM275" s="35"/>
      <c r="AW275" s="14"/>
      <c r="AX275" s="14"/>
      <c r="AY275" s="14"/>
      <c r="AZ275" s="14"/>
    </row>
    <row r="276" spans="1:52">
      <c r="B276" s="31"/>
      <c r="C276" s="31"/>
      <c r="D276" s="31"/>
      <c r="E276" s="31"/>
      <c r="F276" s="31"/>
      <c r="G276" s="31"/>
      <c r="H276" s="31"/>
      <c r="I276" s="160"/>
      <c r="J276" s="160"/>
      <c r="K276" s="160"/>
      <c r="L276" s="160"/>
      <c r="M276" s="161"/>
      <c r="N276" s="161"/>
      <c r="O276" s="161"/>
      <c r="P276" s="161"/>
      <c r="Q276" s="161"/>
      <c r="R276" s="35"/>
      <c r="S276" s="35"/>
      <c r="T276" s="35"/>
      <c r="U276" s="35"/>
      <c r="V276" s="161"/>
      <c r="W276" s="161"/>
      <c r="X276" s="78"/>
      <c r="Y276" s="78"/>
      <c r="Z276" s="78"/>
      <c r="AA276" s="35"/>
      <c r="AB276" s="35"/>
      <c r="AC276" s="78"/>
      <c r="AD276" s="78"/>
      <c r="AE276" s="161"/>
      <c r="AF276" s="35"/>
      <c r="AG276" s="35"/>
      <c r="AH276" s="35"/>
      <c r="AI276" s="35"/>
      <c r="AJ276" s="78"/>
      <c r="AK276" s="35"/>
      <c r="AL276" s="35"/>
      <c r="AM276" s="35"/>
      <c r="AW276" s="14"/>
      <c r="AX276" s="14"/>
      <c r="AY276" s="14"/>
      <c r="AZ276" s="14"/>
    </row>
    <row r="277" spans="1:52">
      <c r="B277" s="35"/>
      <c r="C277" s="35"/>
      <c r="D277" s="35"/>
      <c r="E277" s="35"/>
      <c r="F277" s="35"/>
      <c r="G277" s="35"/>
      <c r="H277" s="35"/>
      <c r="I277" s="161"/>
      <c r="J277" s="161"/>
      <c r="K277" s="161"/>
      <c r="L277" s="161"/>
      <c r="M277" s="161"/>
      <c r="N277" s="161"/>
      <c r="O277" s="161"/>
      <c r="P277" s="161"/>
      <c r="Q277" s="161"/>
      <c r="R277" s="35"/>
      <c r="S277" s="35"/>
      <c r="T277" s="35"/>
      <c r="U277" s="35"/>
      <c r="V277" s="161"/>
      <c r="W277" s="161"/>
      <c r="X277" s="78"/>
      <c r="Y277" s="78"/>
      <c r="Z277" s="78"/>
      <c r="AA277" s="35"/>
      <c r="AB277" s="35"/>
      <c r="AC277" s="78"/>
      <c r="AD277" s="78"/>
      <c r="AE277" s="161"/>
      <c r="AF277" s="35"/>
      <c r="AG277" s="35"/>
      <c r="AH277" s="35"/>
      <c r="AI277" s="35"/>
      <c r="AJ277" s="78"/>
      <c r="AK277" s="35"/>
      <c r="AL277" s="35"/>
      <c r="AM277" s="35"/>
      <c r="AW277" s="14"/>
      <c r="AX277" s="14"/>
      <c r="AY277" s="14"/>
      <c r="AZ277" s="14"/>
    </row>
    <row r="278" spans="1:52">
      <c r="B278" s="35"/>
      <c r="C278" s="35"/>
      <c r="D278" s="35"/>
      <c r="E278" s="35"/>
      <c r="F278" s="35"/>
      <c r="G278" s="35"/>
      <c r="H278" s="35"/>
      <c r="I278" s="161"/>
      <c r="J278" s="161"/>
      <c r="K278" s="161"/>
      <c r="L278" s="161"/>
      <c r="M278" s="161"/>
      <c r="N278" s="161"/>
      <c r="O278" s="161"/>
      <c r="P278" s="161"/>
      <c r="Q278" s="161"/>
      <c r="R278" s="35"/>
      <c r="S278" s="35"/>
      <c r="T278" s="35"/>
      <c r="U278" s="35"/>
      <c r="V278" s="161"/>
      <c r="W278" s="161"/>
      <c r="X278" s="78"/>
      <c r="Y278" s="78"/>
      <c r="Z278" s="78"/>
      <c r="AA278" s="35"/>
      <c r="AB278" s="35"/>
      <c r="AC278" s="78"/>
      <c r="AD278" s="78"/>
      <c r="AE278" s="161"/>
      <c r="AF278" s="35"/>
      <c r="AG278" s="35"/>
      <c r="AH278" s="35"/>
      <c r="AI278" s="35"/>
      <c r="AJ278" s="78"/>
      <c r="AK278" s="35"/>
      <c r="AL278" s="35"/>
      <c r="AM278" s="35"/>
      <c r="AW278" s="14"/>
      <c r="AX278" s="14"/>
      <c r="AY278" s="14"/>
      <c r="AZ278" s="14"/>
    </row>
    <row r="279" spans="1:52">
      <c r="B279" s="35"/>
      <c r="C279" s="35"/>
      <c r="D279" s="35"/>
      <c r="E279" s="35"/>
      <c r="F279" s="35"/>
      <c r="G279" s="35"/>
      <c r="H279" s="35"/>
      <c r="I279" s="161"/>
      <c r="J279" s="161"/>
      <c r="K279" s="161"/>
      <c r="L279" s="161"/>
      <c r="M279" s="161"/>
      <c r="N279" s="161"/>
      <c r="O279" s="161"/>
      <c r="P279" s="161"/>
      <c r="Q279" s="161"/>
      <c r="R279" s="35"/>
      <c r="S279" s="35"/>
      <c r="T279" s="35"/>
      <c r="U279" s="35"/>
      <c r="V279" s="161"/>
      <c r="W279" s="161"/>
      <c r="X279" s="78"/>
      <c r="Y279" s="78"/>
      <c r="Z279" s="78"/>
      <c r="AA279" s="35"/>
      <c r="AB279" s="35"/>
      <c r="AC279" s="78"/>
      <c r="AD279" s="78"/>
      <c r="AE279" s="161"/>
      <c r="AF279" s="35"/>
      <c r="AG279" s="35"/>
      <c r="AH279" s="35"/>
      <c r="AI279" s="35"/>
      <c r="AJ279" s="78"/>
      <c r="AK279" s="35"/>
      <c r="AL279" s="35"/>
      <c r="AM279" s="35"/>
      <c r="AW279" s="14"/>
      <c r="AX279" s="14"/>
      <c r="AY279" s="14"/>
      <c r="AZ279" s="14"/>
    </row>
    <row r="280" spans="1:52">
      <c r="B280" s="35"/>
      <c r="C280" s="35"/>
      <c r="D280" s="35"/>
      <c r="E280" s="35"/>
      <c r="F280" s="35"/>
      <c r="G280" s="35"/>
      <c r="H280" s="35"/>
      <c r="I280" s="161"/>
      <c r="J280" s="161"/>
      <c r="K280" s="161"/>
      <c r="L280" s="161"/>
      <c r="M280" s="161"/>
      <c r="N280" s="161"/>
      <c r="O280" s="161"/>
      <c r="P280" s="161"/>
      <c r="Q280" s="161"/>
      <c r="R280" s="35"/>
      <c r="S280" s="35"/>
      <c r="T280" s="35"/>
      <c r="U280" s="35"/>
      <c r="V280" s="161"/>
      <c r="W280" s="161"/>
      <c r="X280" s="78"/>
      <c r="Y280" s="78"/>
      <c r="Z280" s="78"/>
      <c r="AA280" s="35"/>
      <c r="AB280" s="35"/>
      <c r="AC280" s="78"/>
      <c r="AD280" s="78"/>
      <c r="AE280" s="161"/>
      <c r="AF280" s="35"/>
      <c r="AG280" s="35"/>
      <c r="AH280" s="35"/>
      <c r="AI280" s="35"/>
      <c r="AJ280" s="78"/>
      <c r="AK280" s="35"/>
      <c r="AL280" s="35"/>
      <c r="AM280" s="35"/>
      <c r="AY280" s="14"/>
      <c r="AZ280" s="14"/>
    </row>
    <row r="281" spans="1:52">
      <c r="B281" s="35"/>
      <c r="C281" s="35"/>
      <c r="D281" s="35"/>
      <c r="E281" s="35"/>
      <c r="F281" s="35"/>
      <c r="G281" s="35"/>
      <c r="H281" s="35"/>
      <c r="I281" s="161"/>
      <c r="J281" s="161"/>
      <c r="K281" s="161"/>
      <c r="L281" s="161"/>
      <c r="M281" s="161"/>
      <c r="N281" s="161"/>
      <c r="O281" s="161"/>
      <c r="P281" s="161"/>
      <c r="Q281" s="161"/>
      <c r="R281" s="35"/>
      <c r="S281" s="35"/>
      <c r="T281" s="35"/>
      <c r="U281" s="35"/>
      <c r="V281" s="161"/>
      <c r="W281" s="161"/>
      <c r="X281" s="78"/>
      <c r="Y281" s="78"/>
      <c r="Z281" s="78"/>
      <c r="AA281" s="35"/>
      <c r="AB281" s="35"/>
      <c r="AC281" s="78"/>
      <c r="AD281" s="78"/>
      <c r="AE281" s="161"/>
      <c r="AF281" s="35"/>
      <c r="AG281" s="35"/>
      <c r="AH281" s="35"/>
      <c r="AI281" s="35"/>
      <c r="AJ281" s="78"/>
      <c r="AK281" s="35"/>
      <c r="AL281" s="35"/>
      <c r="AM281" s="35"/>
      <c r="AY281" s="14"/>
      <c r="AZ281" s="14"/>
    </row>
    <row r="282" spans="1:52">
      <c r="B282" s="35"/>
      <c r="C282" s="35"/>
      <c r="D282" s="35"/>
      <c r="E282" s="35"/>
      <c r="F282" s="35"/>
      <c r="G282" s="35"/>
      <c r="H282" s="35"/>
      <c r="I282" s="161"/>
      <c r="J282" s="161"/>
      <c r="K282" s="161"/>
      <c r="L282" s="161"/>
      <c r="M282" s="161"/>
      <c r="N282" s="161"/>
      <c r="O282" s="161"/>
      <c r="P282" s="161"/>
      <c r="Q282" s="161"/>
      <c r="R282" s="35"/>
      <c r="S282" s="35"/>
      <c r="T282" s="35"/>
      <c r="U282" s="35"/>
      <c r="V282" s="161"/>
      <c r="W282" s="161"/>
      <c r="X282" s="78"/>
      <c r="Y282" s="78"/>
      <c r="Z282" s="78"/>
      <c r="AA282" s="35"/>
      <c r="AB282" s="35"/>
      <c r="AC282" s="78"/>
      <c r="AD282" s="78"/>
      <c r="AE282" s="161"/>
      <c r="AF282" s="35"/>
      <c r="AG282" s="35"/>
      <c r="AH282" s="35"/>
      <c r="AI282" s="35"/>
      <c r="AJ282" s="78"/>
      <c r="AK282" s="35"/>
      <c r="AL282" s="35"/>
      <c r="AM282" s="35"/>
      <c r="AY282" s="14"/>
      <c r="AZ282" s="14"/>
    </row>
    <row r="283" spans="1:52">
      <c r="B283" s="35"/>
      <c r="C283" s="35"/>
      <c r="D283" s="35"/>
      <c r="E283" s="35"/>
      <c r="F283" s="35"/>
      <c r="G283" s="35"/>
      <c r="H283" s="35"/>
      <c r="I283" s="161"/>
      <c r="J283" s="161"/>
      <c r="K283" s="161"/>
      <c r="L283" s="161"/>
      <c r="M283" s="161"/>
      <c r="N283" s="161"/>
      <c r="O283" s="161"/>
      <c r="P283" s="161"/>
      <c r="Q283" s="161"/>
      <c r="R283" s="35"/>
      <c r="S283" s="35"/>
      <c r="T283" s="35"/>
      <c r="U283" s="35"/>
      <c r="V283" s="161"/>
      <c r="W283" s="161"/>
      <c r="X283" s="78"/>
      <c r="Y283" s="78"/>
      <c r="Z283" s="78"/>
      <c r="AA283" s="35"/>
      <c r="AB283" s="35"/>
      <c r="AC283" s="78"/>
      <c r="AD283" s="78"/>
      <c r="AE283" s="161"/>
      <c r="AF283" s="35"/>
      <c r="AG283" s="35"/>
      <c r="AH283" s="35"/>
      <c r="AI283" s="35"/>
      <c r="AJ283" s="78"/>
      <c r="AK283" s="35"/>
      <c r="AL283" s="35"/>
      <c r="AM283" s="35"/>
      <c r="AY283" s="14"/>
      <c r="AZ283" s="14"/>
    </row>
    <row r="284" spans="1:52">
      <c r="B284" s="35"/>
      <c r="C284" s="35"/>
      <c r="D284" s="35"/>
      <c r="E284" s="35"/>
      <c r="F284" s="35"/>
      <c r="G284" s="35"/>
      <c r="H284" s="35"/>
      <c r="I284" s="161"/>
      <c r="J284" s="161"/>
      <c r="K284" s="161"/>
      <c r="L284" s="161"/>
      <c r="M284" s="161"/>
      <c r="N284" s="161"/>
      <c r="O284" s="161"/>
      <c r="P284" s="161"/>
      <c r="Q284" s="161"/>
      <c r="R284" s="35"/>
      <c r="S284" s="35"/>
      <c r="T284" s="35"/>
      <c r="U284" s="35"/>
      <c r="V284" s="161"/>
      <c r="W284" s="161"/>
      <c r="X284" s="78"/>
      <c r="Y284" s="78"/>
      <c r="Z284" s="78"/>
      <c r="AA284" s="35"/>
      <c r="AB284" s="35"/>
      <c r="AC284" s="78"/>
      <c r="AD284" s="78"/>
      <c r="AE284" s="161"/>
      <c r="AF284" s="35"/>
      <c r="AG284" s="35"/>
      <c r="AH284" s="35"/>
      <c r="AI284" s="35"/>
      <c r="AJ284" s="78"/>
      <c r="AK284" s="35"/>
      <c r="AL284" s="35"/>
      <c r="AM284" s="35"/>
      <c r="AY284" s="14"/>
      <c r="AZ284" s="14"/>
    </row>
    <row r="285" spans="1:52">
      <c r="B285" s="35"/>
      <c r="C285" s="35"/>
      <c r="D285" s="35"/>
      <c r="E285" s="35"/>
      <c r="F285" s="35"/>
      <c r="G285" s="35"/>
      <c r="H285" s="35"/>
      <c r="I285" s="161"/>
      <c r="J285" s="161"/>
      <c r="K285" s="161"/>
      <c r="L285" s="161"/>
      <c r="M285" s="161"/>
      <c r="N285" s="161"/>
      <c r="O285" s="161"/>
      <c r="P285" s="161"/>
      <c r="Q285" s="161"/>
      <c r="R285" s="35"/>
      <c r="S285" s="35"/>
      <c r="T285" s="35"/>
      <c r="U285" s="35"/>
      <c r="V285" s="161"/>
      <c r="W285" s="161"/>
      <c r="X285" s="78"/>
      <c r="Y285" s="78"/>
      <c r="Z285" s="78"/>
      <c r="AA285" s="35"/>
      <c r="AB285" s="35"/>
      <c r="AC285" s="78"/>
      <c r="AD285" s="78"/>
      <c r="AE285" s="161"/>
      <c r="AF285" s="35"/>
      <c r="AG285" s="35"/>
      <c r="AH285" s="35"/>
      <c r="AI285" s="35"/>
      <c r="AJ285" s="78"/>
      <c r="AK285" s="35"/>
      <c r="AL285" s="35"/>
      <c r="AM285" s="35"/>
      <c r="AY285" s="14"/>
    </row>
    <row r="286" spans="1:52">
      <c r="A286" s="165"/>
      <c r="B286" s="35"/>
      <c r="C286" s="35"/>
      <c r="D286" s="35"/>
      <c r="E286" s="35"/>
      <c r="F286" s="35"/>
      <c r="G286" s="35"/>
      <c r="H286" s="35"/>
      <c r="I286" s="161"/>
      <c r="J286" s="161"/>
      <c r="K286" s="161"/>
      <c r="L286" s="161"/>
      <c r="M286" s="161"/>
      <c r="N286" s="161"/>
      <c r="O286" s="161"/>
      <c r="P286" s="161"/>
      <c r="Q286" s="161"/>
      <c r="R286" s="35"/>
      <c r="S286" s="35"/>
      <c r="T286" s="35"/>
      <c r="U286" s="35"/>
      <c r="V286" s="161"/>
      <c r="W286" s="161"/>
      <c r="X286" s="78"/>
      <c r="Y286" s="78"/>
      <c r="Z286" s="78"/>
      <c r="AA286" s="35"/>
      <c r="AB286" s="35"/>
      <c r="AC286" s="78"/>
      <c r="AD286" s="78"/>
      <c r="AE286" s="161"/>
      <c r="AF286" s="35"/>
      <c r="AG286" s="35"/>
      <c r="AH286" s="35"/>
      <c r="AI286" s="35"/>
      <c r="AJ286" s="78"/>
      <c r="AK286" s="35"/>
      <c r="AL286" s="35"/>
      <c r="AM286" s="35"/>
    </row>
    <row r="287" spans="1:52">
      <c r="A287" s="166"/>
      <c r="B287" s="35"/>
      <c r="C287" s="35"/>
      <c r="D287" s="35"/>
      <c r="E287" s="35"/>
      <c r="F287" s="35"/>
      <c r="G287" s="35"/>
      <c r="H287" s="35"/>
      <c r="I287" s="161"/>
      <c r="J287" s="161"/>
      <c r="K287" s="161"/>
      <c r="L287" s="161"/>
      <c r="M287" s="161"/>
      <c r="N287" s="161"/>
      <c r="O287" s="161"/>
      <c r="P287" s="161"/>
      <c r="Q287" s="161"/>
      <c r="R287" s="35"/>
      <c r="S287" s="35"/>
      <c r="T287" s="35"/>
      <c r="U287" s="35"/>
      <c r="V287" s="161"/>
      <c r="W287" s="161"/>
      <c r="X287" s="78"/>
      <c r="Y287" s="78"/>
      <c r="Z287" s="78"/>
      <c r="AA287" s="35"/>
      <c r="AB287" s="35"/>
      <c r="AC287" s="78"/>
      <c r="AD287" s="78"/>
      <c r="AE287" s="161"/>
      <c r="AF287" s="35"/>
      <c r="AG287" s="35"/>
      <c r="AH287" s="35"/>
      <c r="AI287" s="35"/>
      <c r="AJ287" s="78"/>
      <c r="AK287" s="35"/>
      <c r="AL287" s="35"/>
      <c r="AM287" s="35"/>
    </row>
    <row r="288" spans="1:52">
      <c r="A288" s="166"/>
      <c r="B288" s="35"/>
      <c r="C288" s="35"/>
      <c r="D288" s="35"/>
      <c r="E288" s="35"/>
      <c r="F288" s="35"/>
      <c r="G288" s="35"/>
      <c r="H288" s="35"/>
      <c r="I288" s="161"/>
      <c r="J288" s="161"/>
      <c r="K288" s="161"/>
      <c r="L288" s="161"/>
      <c r="M288" s="161"/>
      <c r="N288" s="161"/>
      <c r="O288" s="161"/>
      <c r="P288" s="161"/>
      <c r="Q288" s="161"/>
      <c r="R288" s="35"/>
      <c r="S288" s="35"/>
      <c r="T288" s="35"/>
      <c r="U288" s="35"/>
      <c r="V288" s="161"/>
      <c r="W288" s="161"/>
      <c r="X288" s="78"/>
      <c r="Y288" s="78"/>
      <c r="Z288" s="78"/>
      <c r="AA288" s="35"/>
      <c r="AB288" s="35"/>
      <c r="AC288" s="78"/>
      <c r="AD288" s="78"/>
      <c r="AE288" s="161"/>
      <c r="AF288" s="35"/>
      <c r="AG288" s="35"/>
      <c r="AH288" s="35"/>
      <c r="AI288" s="35"/>
      <c r="AJ288" s="78"/>
      <c r="AK288" s="35"/>
      <c r="AL288" s="35"/>
      <c r="AM288" s="35"/>
    </row>
    <row r="289" spans="1:39">
      <c r="A289" s="166"/>
      <c r="B289" s="35"/>
      <c r="C289" s="35"/>
      <c r="D289" s="35"/>
      <c r="E289" s="35"/>
      <c r="F289" s="35"/>
      <c r="G289" s="35"/>
      <c r="H289" s="35"/>
      <c r="I289" s="161"/>
      <c r="J289" s="161"/>
      <c r="K289" s="161"/>
      <c r="L289" s="161"/>
      <c r="M289" s="161"/>
      <c r="N289" s="161"/>
      <c r="O289" s="161"/>
      <c r="P289" s="161"/>
      <c r="Q289" s="161"/>
      <c r="R289" s="35"/>
      <c r="S289" s="35"/>
      <c r="T289" s="35"/>
      <c r="U289" s="35"/>
      <c r="V289" s="161"/>
      <c r="W289" s="161"/>
      <c r="X289" s="78"/>
      <c r="Y289" s="78"/>
      <c r="Z289" s="78"/>
      <c r="AA289" s="35"/>
      <c r="AB289" s="35"/>
      <c r="AC289" s="78"/>
      <c r="AD289" s="78"/>
      <c r="AE289" s="161"/>
      <c r="AF289" s="35"/>
      <c r="AG289" s="35"/>
      <c r="AH289" s="35"/>
      <c r="AI289" s="35"/>
      <c r="AJ289" s="78"/>
      <c r="AK289" s="35"/>
      <c r="AL289" s="35"/>
      <c r="AM289" s="35"/>
    </row>
    <row r="290" spans="1:39">
      <c r="A290" s="166"/>
      <c r="B290" s="35"/>
      <c r="C290" s="35"/>
      <c r="D290" s="35"/>
      <c r="E290" s="35"/>
      <c r="F290" s="35"/>
      <c r="G290" s="35"/>
      <c r="H290" s="35"/>
      <c r="I290" s="161"/>
      <c r="J290" s="161"/>
      <c r="K290" s="161"/>
      <c r="L290" s="161"/>
      <c r="M290" s="161"/>
      <c r="N290" s="161"/>
      <c r="O290" s="161"/>
      <c r="P290" s="161"/>
      <c r="Q290" s="161"/>
      <c r="R290" s="35"/>
      <c r="S290" s="35"/>
      <c r="T290" s="35"/>
      <c r="U290" s="35"/>
      <c r="V290" s="161"/>
      <c r="W290" s="161"/>
      <c r="X290" s="78"/>
      <c r="Y290" s="78"/>
      <c r="Z290" s="78"/>
      <c r="AA290" s="35"/>
      <c r="AB290" s="35"/>
      <c r="AC290" s="78"/>
      <c r="AD290" s="78"/>
      <c r="AE290" s="161"/>
      <c r="AF290" s="35"/>
      <c r="AG290" s="35"/>
      <c r="AH290" s="35"/>
      <c r="AI290" s="35"/>
      <c r="AJ290" s="78"/>
      <c r="AK290" s="35"/>
      <c r="AL290" s="35"/>
      <c r="AM290" s="35"/>
    </row>
    <row r="291" spans="1:39">
      <c r="A291" s="166"/>
      <c r="B291" s="35"/>
      <c r="C291" s="35"/>
      <c r="D291" s="35"/>
      <c r="E291" s="35"/>
      <c r="F291" s="35"/>
      <c r="G291" s="35"/>
      <c r="H291" s="35"/>
      <c r="I291" s="161"/>
      <c r="J291" s="161"/>
      <c r="K291" s="161"/>
      <c r="L291" s="161"/>
      <c r="M291" s="161"/>
      <c r="N291" s="161"/>
      <c r="O291" s="161"/>
      <c r="P291" s="161"/>
      <c r="Q291" s="161"/>
      <c r="R291" s="35"/>
      <c r="S291" s="35"/>
      <c r="T291" s="35"/>
      <c r="U291" s="35"/>
      <c r="V291" s="161"/>
      <c r="W291" s="161"/>
      <c r="X291" s="78"/>
      <c r="Y291" s="78"/>
      <c r="Z291" s="78"/>
      <c r="AA291" s="35"/>
      <c r="AB291" s="35"/>
      <c r="AC291" s="78"/>
      <c r="AD291" s="78"/>
      <c r="AE291" s="161"/>
      <c r="AF291" s="35"/>
      <c r="AG291" s="35"/>
      <c r="AH291" s="35"/>
      <c r="AI291" s="35"/>
      <c r="AJ291" s="78"/>
      <c r="AK291" s="35"/>
      <c r="AL291" s="35"/>
      <c r="AM291" s="35"/>
    </row>
    <row r="292" spans="1:39">
      <c r="A292" s="166"/>
      <c r="B292" s="35"/>
      <c r="C292" s="35"/>
      <c r="D292" s="35"/>
      <c r="E292" s="35"/>
      <c r="F292" s="35"/>
      <c r="G292" s="35"/>
      <c r="H292" s="35"/>
      <c r="I292" s="161"/>
      <c r="J292" s="161"/>
      <c r="K292" s="161"/>
      <c r="L292" s="161"/>
      <c r="M292" s="161"/>
      <c r="N292" s="161"/>
      <c r="O292" s="161"/>
      <c r="P292" s="161"/>
      <c r="Q292" s="161"/>
      <c r="R292" s="35"/>
      <c r="S292" s="35"/>
      <c r="T292" s="35"/>
      <c r="U292" s="35"/>
      <c r="V292" s="161"/>
      <c r="W292" s="161"/>
      <c r="X292" s="78"/>
      <c r="Y292" s="78"/>
      <c r="Z292" s="78"/>
      <c r="AA292" s="35"/>
      <c r="AB292" s="35"/>
      <c r="AC292" s="78"/>
      <c r="AD292" s="78"/>
      <c r="AE292" s="161"/>
      <c r="AF292" s="35"/>
      <c r="AG292" s="35"/>
      <c r="AH292" s="35"/>
      <c r="AI292" s="35"/>
      <c r="AJ292" s="78"/>
      <c r="AK292" s="35"/>
      <c r="AL292" s="35"/>
      <c r="AM292" s="35"/>
    </row>
    <row r="293" spans="1:39">
      <c r="A293" s="166"/>
      <c r="B293" s="35"/>
      <c r="C293" s="35"/>
      <c r="D293" s="35"/>
      <c r="E293" s="35"/>
      <c r="F293" s="35"/>
      <c r="G293" s="35"/>
      <c r="H293" s="35"/>
      <c r="I293" s="161"/>
      <c r="J293" s="161"/>
      <c r="K293" s="161"/>
      <c r="L293" s="161"/>
      <c r="M293" s="161"/>
      <c r="N293" s="161"/>
      <c r="O293" s="161"/>
      <c r="P293" s="161"/>
      <c r="Q293" s="161"/>
      <c r="R293" s="35"/>
      <c r="S293" s="35"/>
      <c r="T293" s="35"/>
      <c r="U293" s="35"/>
      <c r="V293" s="161"/>
      <c r="W293" s="161"/>
      <c r="X293" s="78"/>
      <c r="Y293" s="78"/>
      <c r="Z293" s="78"/>
      <c r="AA293" s="35"/>
      <c r="AB293" s="35"/>
      <c r="AC293" s="78"/>
      <c r="AD293" s="78"/>
      <c r="AE293" s="161"/>
      <c r="AF293" s="35"/>
      <c r="AG293" s="35"/>
      <c r="AH293" s="35"/>
      <c r="AI293" s="35"/>
      <c r="AJ293" s="78"/>
      <c r="AK293" s="35"/>
      <c r="AL293" s="35"/>
      <c r="AM293" s="35"/>
    </row>
    <row r="294" spans="1:39">
      <c r="A294" s="166"/>
      <c r="B294" s="35"/>
      <c r="C294" s="35"/>
      <c r="D294" s="35"/>
      <c r="E294" s="35"/>
      <c r="F294" s="35"/>
      <c r="G294" s="35"/>
      <c r="H294" s="35"/>
      <c r="I294" s="161"/>
      <c r="J294" s="161"/>
      <c r="K294" s="161"/>
      <c r="L294" s="161"/>
      <c r="M294" s="161"/>
      <c r="N294" s="161"/>
      <c r="O294" s="161"/>
      <c r="P294" s="161"/>
      <c r="Q294" s="161"/>
      <c r="R294" s="35"/>
      <c r="S294" s="35"/>
      <c r="T294" s="35"/>
      <c r="U294" s="35"/>
      <c r="V294" s="161"/>
      <c r="W294" s="161"/>
      <c r="X294" s="78"/>
      <c r="Y294" s="78"/>
      <c r="Z294" s="78"/>
      <c r="AA294" s="35"/>
      <c r="AB294" s="35"/>
      <c r="AC294" s="78"/>
      <c r="AD294" s="78"/>
      <c r="AE294" s="161"/>
      <c r="AF294" s="35"/>
      <c r="AG294" s="35"/>
      <c r="AH294" s="35"/>
      <c r="AI294" s="35"/>
      <c r="AJ294" s="78"/>
      <c r="AK294" s="35"/>
      <c r="AL294" s="35"/>
      <c r="AM294" s="35"/>
    </row>
    <row r="295" spans="1:39">
      <c r="A295" s="166"/>
      <c r="B295" s="35"/>
      <c r="C295" s="35"/>
      <c r="D295" s="35"/>
      <c r="E295" s="35"/>
      <c r="F295" s="35"/>
      <c r="G295" s="35"/>
      <c r="H295" s="35"/>
      <c r="I295" s="161"/>
      <c r="J295" s="161"/>
      <c r="K295" s="161"/>
      <c r="L295" s="161"/>
      <c r="M295" s="161"/>
      <c r="N295" s="161"/>
      <c r="O295" s="161"/>
      <c r="P295" s="161"/>
      <c r="Q295" s="161"/>
      <c r="R295" s="35"/>
      <c r="S295" s="35"/>
      <c r="T295" s="35"/>
      <c r="U295" s="35"/>
      <c r="V295" s="161"/>
      <c r="W295" s="161"/>
      <c r="X295" s="78"/>
      <c r="Y295" s="78"/>
      <c r="Z295" s="78"/>
      <c r="AA295" s="35"/>
      <c r="AB295" s="35"/>
      <c r="AC295" s="78"/>
      <c r="AD295" s="78"/>
      <c r="AE295" s="161"/>
      <c r="AF295" s="35"/>
      <c r="AG295" s="35"/>
      <c r="AH295" s="35"/>
      <c r="AI295" s="35"/>
      <c r="AJ295" s="78"/>
      <c r="AK295" s="35"/>
      <c r="AL295" s="35"/>
      <c r="AM295" s="35"/>
    </row>
    <row r="296" spans="1:39">
      <c r="A296" s="166"/>
      <c r="B296" s="35"/>
      <c r="C296" s="35"/>
      <c r="D296" s="35"/>
      <c r="E296" s="35"/>
      <c r="F296" s="35"/>
      <c r="G296" s="35"/>
      <c r="H296" s="35"/>
      <c r="I296" s="161"/>
      <c r="J296" s="161"/>
      <c r="K296" s="161"/>
      <c r="L296" s="161"/>
      <c r="M296" s="161"/>
      <c r="N296" s="161"/>
      <c r="O296" s="161"/>
      <c r="P296" s="161"/>
      <c r="Q296" s="161"/>
      <c r="R296" s="35"/>
      <c r="S296" s="35"/>
      <c r="T296" s="35"/>
      <c r="U296" s="35"/>
      <c r="V296" s="161"/>
      <c r="W296" s="161"/>
      <c r="X296" s="78"/>
      <c r="Y296" s="78"/>
      <c r="Z296" s="78"/>
      <c r="AA296" s="35"/>
      <c r="AB296" s="35"/>
      <c r="AC296" s="78"/>
      <c r="AD296" s="78"/>
      <c r="AE296" s="161"/>
      <c r="AF296" s="35"/>
      <c r="AG296" s="35"/>
      <c r="AH296" s="35"/>
      <c r="AI296" s="35"/>
      <c r="AJ296" s="78"/>
      <c r="AK296" s="35"/>
      <c r="AL296" s="35"/>
      <c r="AM296" s="35"/>
    </row>
    <row r="297" spans="1:39">
      <c r="A297" s="166"/>
      <c r="B297" s="35"/>
      <c r="C297" s="35"/>
      <c r="D297" s="35"/>
      <c r="E297" s="35"/>
      <c r="F297" s="35"/>
      <c r="G297" s="35"/>
      <c r="H297" s="35"/>
      <c r="I297" s="161"/>
      <c r="J297" s="161"/>
      <c r="K297" s="161"/>
      <c r="L297" s="161"/>
      <c r="M297" s="161"/>
      <c r="N297" s="161"/>
      <c r="O297" s="161"/>
      <c r="P297" s="161"/>
      <c r="Q297" s="161"/>
      <c r="R297" s="35"/>
      <c r="S297" s="35"/>
      <c r="T297" s="35"/>
      <c r="U297" s="35"/>
      <c r="V297" s="161"/>
      <c r="W297" s="161"/>
      <c r="X297" s="78"/>
      <c r="Y297" s="78"/>
      <c r="Z297" s="78"/>
      <c r="AA297" s="35"/>
      <c r="AB297" s="35"/>
      <c r="AC297" s="78"/>
      <c r="AD297" s="78"/>
      <c r="AE297" s="161"/>
      <c r="AF297" s="35"/>
      <c r="AG297" s="35"/>
      <c r="AH297" s="35"/>
      <c r="AI297" s="35"/>
      <c r="AJ297" s="78"/>
      <c r="AK297" s="35"/>
      <c r="AL297" s="35"/>
      <c r="AM297" s="35"/>
    </row>
    <row r="298" spans="1:39">
      <c r="A298" s="166"/>
      <c r="B298" s="35"/>
      <c r="C298" s="35"/>
      <c r="D298" s="35"/>
      <c r="E298" s="35"/>
      <c r="F298" s="35"/>
      <c r="G298" s="35"/>
      <c r="H298" s="35"/>
      <c r="I298" s="161"/>
      <c r="J298" s="161"/>
      <c r="K298" s="161"/>
      <c r="L298" s="161"/>
      <c r="M298" s="161"/>
      <c r="N298" s="161"/>
      <c r="O298" s="161"/>
      <c r="P298" s="161"/>
      <c r="Q298" s="161"/>
      <c r="R298" s="35"/>
      <c r="S298" s="35"/>
      <c r="T298" s="35"/>
      <c r="U298" s="35"/>
      <c r="V298" s="161"/>
      <c r="W298" s="161"/>
      <c r="X298" s="78"/>
      <c r="Y298" s="78"/>
      <c r="Z298" s="78"/>
      <c r="AA298" s="35"/>
      <c r="AB298" s="35"/>
      <c r="AC298" s="78"/>
      <c r="AD298" s="78"/>
      <c r="AE298" s="161"/>
      <c r="AF298" s="35"/>
      <c r="AG298" s="35"/>
      <c r="AH298" s="35"/>
      <c r="AI298" s="35"/>
      <c r="AJ298" s="78"/>
      <c r="AK298" s="35"/>
      <c r="AL298" s="35"/>
      <c r="AM298" s="35"/>
    </row>
    <row r="299" spans="1:39">
      <c r="A299" s="166"/>
      <c r="B299" s="35"/>
      <c r="C299" s="35"/>
      <c r="D299" s="35"/>
      <c r="E299" s="35"/>
      <c r="F299" s="35"/>
      <c r="G299" s="35"/>
      <c r="H299" s="35"/>
      <c r="I299" s="161"/>
      <c r="J299" s="161"/>
      <c r="K299" s="161"/>
      <c r="L299" s="161"/>
      <c r="M299" s="161"/>
      <c r="N299" s="161"/>
      <c r="O299" s="161"/>
      <c r="P299" s="161"/>
      <c r="Q299" s="161"/>
      <c r="R299" s="35"/>
      <c r="S299" s="35"/>
      <c r="T299" s="35"/>
      <c r="U299" s="35"/>
      <c r="V299" s="161"/>
      <c r="W299" s="161"/>
      <c r="X299" s="78"/>
      <c r="Y299" s="78"/>
      <c r="Z299" s="78"/>
      <c r="AA299" s="35"/>
      <c r="AB299" s="35"/>
      <c r="AC299" s="78"/>
      <c r="AD299" s="78"/>
      <c r="AE299" s="161"/>
      <c r="AF299" s="35"/>
      <c r="AG299" s="35"/>
      <c r="AH299" s="35"/>
      <c r="AK299" s="35"/>
      <c r="AL299" s="35"/>
      <c r="AM299" s="35"/>
    </row>
    <row r="300" spans="1:39">
      <c r="A300" s="166"/>
      <c r="B300" s="35"/>
      <c r="C300" s="35"/>
      <c r="D300" s="35"/>
      <c r="E300" s="35"/>
      <c r="F300" s="35"/>
      <c r="G300" s="35"/>
      <c r="H300" s="35"/>
      <c r="I300" s="161"/>
      <c r="J300" s="161"/>
      <c r="K300" s="161"/>
      <c r="L300" s="161"/>
      <c r="M300" s="161"/>
      <c r="N300" s="161"/>
      <c r="O300" s="161"/>
      <c r="P300" s="161"/>
      <c r="Q300" s="161"/>
      <c r="R300" s="35"/>
      <c r="S300" s="35"/>
      <c r="T300" s="35"/>
      <c r="U300" s="35"/>
      <c r="V300" s="161"/>
      <c r="W300" s="161"/>
      <c r="X300" s="78"/>
      <c r="Y300" s="78"/>
      <c r="Z300" s="78"/>
      <c r="AA300" s="35"/>
      <c r="AB300" s="35"/>
      <c r="AC300" s="78"/>
      <c r="AD300" s="78"/>
      <c r="AE300" s="161"/>
      <c r="AF300" s="35"/>
      <c r="AG300" s="35"/>
      <c r="AH300" s="35"/>
      <c r="AK300" s="35"/>
      <c r="AL300" s="35"/>
      <c r="AM300" s="35"/>
    </row>
    <row r="301" spans="1:39">
      <c r="A301" s="166"/>
      <c r="B301" s="35"/>
      <c r="C301" s="35"/>
      <c r="D301" s="35"/>
      <c r="E301" s="35"/>
      <c r="F301" s="35"/>
      <c r="G301" s="35"/>
      <c r="H301" s="35"/>
      <c r="I301" s="161"/>
      <c r="J301" s="161"/>
      <c r="K301" s="161"/>
      <c r="L301" s="161"/>
      <c r="M301" s="161"/>
      <c r="N301" s="161"/>
      <c r="O301" s="161"/>
      <c r="P301" s="161"/>
      <c r="Q301" s="161"/>
      <c r="R301" s="35"/>
      <c r="S301" s="35"/>
      <c r="T301" s="35"/>
      <c r="U301" s="35"/>
      <c r="V301" s="161"/>
      <c r="W301" s="161"/>
      <c r="X301" s="78"/>
      <c r="Y301" s="78"/>
      <c r="Z301" s="78"/>
      <c r="AA301" s="35"/>
      <c r="AB301" s="35"/>
      <c r="AC301" s="78"/>
      <c r="AD301" s="78"/>
      <c r="AE301" s="161"/>
      <c r="AF301" s="35"/>
      <c r="AG301" s="35"/>
      <c r="AH301" s="35"/>
      <c r="AK301" s="35"/>
      <c r="AL301" s="35"/>
      <c r="AM301" s="35"/>
    </row>
    <row r="302" spans="1:39">
      <c r="A302" s="166"/>
      <c r="B302" s="35"/>
      <c r="C302" s="35"/>
      <c r="D302" s="35"/>
      <c r="E302" s="35"/>
      <c r="F302" s="35"/>
      <c r="G302" s="35"/>
      <c r="H302" s="35"/>
      <c r="I302" s="161"/>
      <c r="J302" s="161"/>
      <c r="K302" s="161"/>
      <c r="L302" s="161"/>
      <c r="M302" s="161"/>
      <c r="N302" s="161"/>
      <c r="O302" s="161"/>
      <c r="P302" s="161"/>
      <c r="Q302" s="161"/>
      <c r="R302" s="35"/>
      <c r="S302" s="35"/>
      <c r="T302" s="35"/>
      <c r="U302" s="35"/>
      <c r="V302" s="161"/>
      <c r="W302" s="161"/>
      <c r="X302" s="78"/>
      <c r="Y302" s="78"/>
      <c r="Z302" s="78"/>
      <c r="AA302" s="35"/>
      <c r="AB302" s="35"/>
      <c r="AC302" s="78"/>
      <c r="AD302" s="78"/>
      <c r="AE302" s="161"/>
      <c r="AF302" s="35"/>
      <c r="AG302" s="35"/>
      <c r="AH302" s="35"/>
      <c r="AK302" s="35"/>
      <c r="AL302" s="35"/>
      <c r="AM302" s="35"/>
    </row>
    <row r="303" spans="1:39">
      <c r="A303" s="166"/>
      <c r="B303" s="35"/>
      <c r="C303" s="35"/>
      <c r="D303" s="35"/>
      <c r="E303" s="35"/>
      <c r="F303" s="35"/>
      <c r="G303" s="35"/>
      <c r="H303" s="35"/>
      <c r="I303" s="161"/>
      <c r="J303" s="161"/>
      <c r="K303" s="161"/>
      <c r="L303" s="161"/>
      <c r="M303" s="161"/>
      <c r="N303" s="161"/>
      <c r="O303" s="161"/>
      <c r="P303" s="161"/>
      <c r="Q303" s="161"/>
      <c r="R303" s="35"/>
      <c r="S303" s="35"/>
      <c r="T303" s="35"/>
      <c r="U303" s="35"/>
      <c r="V303" s="161"/>
      <c r="W303" s="161"/>
      <c r="X303" s="78"/>
      <c r="Y303" s="78"/>
      <c r="Z303" s="78"/>
      <c r="AA303" s="35"/>
      <c r="AB303" s="35"/>
      <c r="AC303" s="78"/>
      <c r="AD303" s="78"/>
      <c r="AE303" s="161"/>
      <c r="AF303" s="35"/>
      <c r="AG303" s="35"/>
      <c r="AH303" s="35"/>
      <c r="AK303" s="35"/>
      <c r="AL303" s="35"/>
      <c r="AM303" s="35"/>
    </row>
    <row r="304" spans="1:39">
      <c r="A304" s="166"/>
      <c r="B304" s="35"/>
      <c r="C304" s="35"/>
      <c r="D304" s="35"/>
      <c r="E304" s="35"/>
      <c r="F304" s="35"/>
      <c r="G304" s="35"/>
      <c r="H304" s="35"/>
      <c r="I304" s="161"/>
      <c r="J304" s="161"/>
      <c r="K304" s="161"/>
      <c r="L304" s="161"/>
      <c r="M304" s="161"/>
      <c r="N304" s="161"/>
      <c r="O304" s="161"/>
      <c r="P304" s="161"/>
      <c r="Q304" s="161"/>
      <c r="R304" s="35"/>
      <c r="S304" s="35"/>
      <c r="T304" s="35"/>
      <c r="U304" s="35"/>
      <c r="V304" s="161"/>
      <c r="W304" s="161"/>
      <c r="X304" s="78"/>
      <c r="Y304" s="78"/>
      <c r="Z304" s="78"/>
      <c r="AA304" s="35"/>
      <c r="AB304" s="35"/>
      <c r="AC304" s="78"/>
      <c r="AD304" s="78"/>
      <c r="AE304" s="161"/>
      <c r="AF304" s="35"/>
      <c r="AG304" s="35"/>
      <c r="AH304" s="35"/>
      <c r="AK304" s="35"/>
      <c r="AL304" s="35"/>
      <c r="AM304" s="35"/>
    </row>
    <row r="305" spans="1:39">
      <c r="A305" s="166"/>
      <c r="B305" s="35"/>
      <c r="C305" s="35"/>
      <c r="D305" s="35"/>
      <c r="E305" s="35"/>
      <c r="F305" s="35"/>
      <c r="G305" s="35"/>
      <c r="H305" s="35"/>
      <c r="I305" s="161"/>
      <c r="J305" s="161"/>
      <c r="K305" s="161"/>
      <c r="L305" s="161"/>
      <c r="M305" s="161"/>
      <c r="N305" s="161"/>
      <c r="O305" s="161"/>
      <c r="P305" s="161"/>
      <c r="Q305" s="161"/>
      <c r="R305" s="35"/>
      <c r="S305" s="35"/>
      <c r="T305" s="35"/>
      <c r="U305" s="35"/>
      <c r="V305" s="161"/>
      <c r="W305" s="161"/>
      <c r="X305" s="78"/>
      <c r="Y305" s="78"/>
      <c r="Z305" s="78"/>
      <c r="AA305" s="35"/>
      <c r="AB305" s="35"/>
      <c r="AC305" s="78"/>
      <c r="AD305" s="78"/>
      <c r="AE305" s="161"/>
      <c r="AF305" s="35"/>
      <c r="AG305" s="35"/>
      <c r="AH305" s="35"/>
      <c r="AK305" s="35"/>
      <c r="AL305" s="35"/>
      <c r="AM305" s="35"/>
    </row>
    <row r="306" spans="1:39">
      <c r="A306" s="166"/>
      <c r="B306" s="35"/>
      <c r="C306" s="35"/>
      <c r="D306" s="35"/>
      <c r="E306" s="35"/>
      <c r="F306" s="35"/>
      <c r="G306" s="35"/>
      <c r="H306" s="35"/>
      <c r="I306" s="161"/>
      <c r="J306" s="161"/>
      <c r="K306" s="161"/>
      <c r="L306" s="161"/>
      <c r="M306" s="161"/>
      <c r="N306" s="161"/>
      <c r="O306" s="161"/>
      <c r="P306" s="161"/>
      <c r="Q306" s="161"/>
      <c r="R306" s="35"/>
      <c r="S306" s="35"/>
      <c r="T306" s="35"/>
      <c r="U306" s="35"/>
      <c r="V306" s="161"/>
      <c r="W306" s="161"/>
      <c r="X306" s="78"/>
      <c r="Y306" s="78"/>
      <c r="Z306" s="78"/>
      <c r="AA306" s="35"/>
      <c r="AB306" s="35"/>
      <c r="AC306" s="78"/>
      <c r="AD306" s="78"/>
      <c r="AE306" s="161"/>
      <c r="AF306" s="35"/>
      <c r="AG306" s="35"/>
      <c r="AH306" s="35"/>
      <c r="AK306" s="35"/>
      <c r="AL306" s="35"/>
      <c r="AM306" s="35"/>
    </row>
    <row r="307" spans="1:39">
      <c r="A307" s="166"/>
      <c r="B307" s="35"/>
      <c r="C307" s="35"/>
      <c r="D307" s="35"/>
      <c r="E307" s="35"/>
      <c r="F307" s="35"/>
      <c r="G307" s="35"/>
      <c r="H307" s="35"/>
      <c r="I307" s="161"/>
      <c r="J307" s="161"/>
      <c r="K307" s="161"/>
      <c r="L307" s="161"/>
      <c r="M307" s="161"/>
      <c r="N307" s="161"/>
      <c r="O307" s="161"/>
      <c r="P307" s="161"/>
      <c r="Q307" s="161"/>
      <c r="R307" s="35"/>
      <c r="S307" s="35"/>
      <c r="T307" s="35"/>
      <c r="U307" s="35"/>
      <c r="V307" s="161"/>
      <c r="W307" s="161"/>
      <c r="X307" s="78"/>
      <c r="Y307" s="78"/>
      <c r="Z307" s="78"/>
      <c r="AA307" s="35"/>
      <c r="AB307" s="35"/>
      <c r="AC307" s="78"/>
      <c r="AD307" s="78"/>
      <c r="AE307" s="161"/>
      <c r="AF307" s="35"/>
      <c r="AG307" s="35"/>
      <c r="AH307" s="35"/>
      <c r="AK307" s="35"/>
      <c r="AL307" s="35"/>
      <c r="AM307" s="35"/>
    </row>
    <row r="308" spans="1:39">
      <c r="A308" s="166"/>
      <c r="B308" s="35"/>
      <c r="C308" s="35"/>
      <c r="D308" s="35"/>
      <c r="E308" s="35"/>
      <c r="F308" s="35"/>
      <c r="G308" s="35"/>
      <c r="H308" s="35"/>
      <c r="I308" s="161"/>
      <c r="J308" s="161"/>
      <c r="K308" s="161"/>
      <c r="L308" s="161"/>
      <c r="M308" s="161"/>
      <c r="N308" s="161"/>
      <c r="O308" s="161"/>
      <c r="P308" s="161"/>
      <c r="Q308" s="161"/>
      <c r="R308" s="35"/>
      <c r="S308" s="35"/>
      <c r="T308" s="35"/>
      <c r="U308" s="35"/>
      <c r="V308" s="161"/>
      <c r="W308" s="161"/>
      <c r="X308" s="78"/>
      <c r="Y308" s="78"/>
      <c r="Z308" s="78"/>
      <c r="AA308" s="35"/>
      <c r="AB308" s="35"/>
      <c r="AC308" s="78"/>
      <c r="AD308" s="78"/>
      <c r="AE308" s="161"/>
      <c r="AF308" s="35"/>
      <c r="AG308" s="35"/>
      <c r="AH308" s="35"/>
      <c r="AK308" s="35"/>
      <c r="AL308" s="35"/>
      <c r="AM308" s="35"/>
    </row>
    <row r="309" spans="1:39">
      <c r="A309" s="166"/>
      <c r="B309" s="35"/>
      <c r="C309" s="35"/>
      <c r="D309" s="35"/>
      <c r="E309" s="35"/>
      <c r="F309" s="35"/>
      <c r="G309" s="35"/>
      <c r="H309" s="35"/>
      <c r="I309" s="161"/>
      <c r="J309" s="161"/>
      <c r="K309" s="161"/>
      <c r="L309" s="161"/>
      <c r="M309" s="161"/>
      <c r="N309" s="161"/>
      <c r="O309" s="161"/>
      <c r="P309" s="161"/>
      <c r="Q309" s="161"/>
      <c r="R309" s="35"/>
      <c r="S309" s="35"/>
      <c r="T309" s="35"/>
      <c r="U309" s="35"/>
      <c r="V309" s="161"/>
      <c r="W309" s="161"/>
      <c r="X309" s="78"/>
      <c r="Y309" s="78"/>
      <c r="Z309" s="78"/>
      <c r="AA309" s="35"/>
      <c r="AB309" s="35"/>
      <c r="AC309" s="78"/>
      <c r="AD309" s="78"/>
      <c r="AE309" s="161"/>
      <c r="AF309" s="35"/>
      <c r="AG309" s="35"/>
      <c r="AH309" s="35"/>
    </row>
    <row r="310" spans="1:39">
      <c r="A310" s="166"/>
      <c r="B310" s="35"/>
      <c r="C310" s="35"/>
      <c r="D310" s="35"/>
      <c r="E310" s="35"/>
      <c r="F310" s="35"/>
      <c r="G310" s="35"/>
      <c r="H310" s="35"/>
      <c r="I310" s="161"/>
      <c r="J310" s="161"/>
      <c r="K310" s="161"/>
      <c r="L310" s="161"/>
      <c r="M310" s="161"/>
      <c r="N310" s="161"/>
      <c r="O310" s="161"/>
      <c r="P310" s="161"/>
      <c r="Q310" s="161"/>
      <c r="R310" s="35"/>
      <c r="S310" s="35"/>
      <c r="T310" s="35"/>
      <c r="U310" s="35"/>
      <c r="V310" s="161"/>
      <c r="W310" s="161"/>
      <c r="X310" s="78"/>
      <c r="Y310" s="78"/>
      <c r="Z310" s="78"/>
      <c r="AA310" s="35"/>
      <c r="AB310" s="35"/>
      <c r="AC310" s="78"/>
      <c r="AD310" s="78"/>
      <c r="AE310" s="161"/>
      <c r="AF310" s="35"/>
      <c r="AG310" s="35"/>
      <c r="AH310" s="35"/>
    </row>
    <row r="311" spans="1:39">
      <c r="A311" s="166"/>
      <c r="M311" s="161"/>
      <c r="N311" s="161"/>
      <c r="O311" s="161"/>
      <c r="P311" s="161"/>
      <c r="Q311" s="161"/>
      <c r="R311" s="35"/>
      <c r="S311" s="35"/>
      <c r="T311" s="35"/>
      <c r="U311" s="35"/>
      <c r="V311" s="161"/>
      <c r="W311" s="161"/>
      <c r="X311" s="78"/>
      <c r="Y311" s="78"/>
      <c r="Z311" s="78"/>
      <c r="AA311" s="35"/>
      <c r="AB311" s="35"/>
      <c r="AC311" s="78"/>
      <c r="AD311" s="78"/>
      <c r="AE311" s="161"/>
      <c r="AF311" s="35"/>
      <c r="AG311" s="35"/>
      <c r="AH311" s="35"/>
    </row>
    <row r="312" spans="1:39">
      <c r="A312" s="166"/>
      <c r="M312" s="161"/>
      <c r="N312" s="161"/>
      <c r="O312" s="161"/>
      <c r="P312" s="161"/>
      <c r="Q312" s="161"/>
      <c r="R312" s="35"/>
      <c r="S312" s="35"/>
      <c r="T312" s="35"/>
      <c r="U312" s="35"/>
      <c r="V312" s="161"/>
      <c r="W312" s="161"/>
      <c r="X312" s="78"/>
      <c r="Y312" s="78"/>
      <c r="Z312" s="78"/>
      <c r="AA312" s="35"/>
      <c r="AB312" s="35"/>
      <c r="AC312" s="78"/>
      <c r="AD312" s="78"/>
      <c r="AE312" s="161"/>
      <c r="AF312" s="35"/>
      <c r="AG312" s="35"/>
      <c r="AH312" s="35"/>
    </row>
    <row r="313" spans="1:39">
      <c r="A313" s="166"/>
      <c r="M313" s="161"/>
      <c r="N313" s="161"/>
      <c r="O313" s="161"/>
      <c r="P313" s="161"/>
      <c r="Q313" s="161"/>
      <c r="R313" s="35"/>
      <c r="S313" s="35"/>
      <c r="T313" s="35"/>
      <c r="U313" s="35"/>
      <c r="V313" s="161"/>
      <c r="W313" s="161"/>
      <c r="X313" s="78"/>
      <c r="Y313" s="78"/>
      <c r="Z313" s="78"/>
      <c r="AA313" s="35"/>
      <c r="AB313" s="35"/>
      <c r="AC313" s="78"/>
      <c r="AD313" s="78"/>
      <c r="AE313" s="161"/>
      <c r="AF313" s="35"/>
      <c r="AG313" s="35"/>
      <c r="AH313" s="35"/>
    </row>
    <row r="314" spans="1:39">
      <c r="A314" s="166"/>
      <c r="M314" s="161"/>
      <c r="N314" s="161"/>
      <c r="O314" s="161"/>
      <c r="P314" s="161"/>
      <c r="Q314" s="161"/>
      <c r="R314" s="35"/>
      <c r="S314" s="35"/>
      <c r="T314" s="35"/>
      <c r="U314" s="35"/>
      <c r="V314" s="161"/>
      <c r="W314" s="161"/>
      <c r="X314" s="78"/>
      <c r="Y314" s="78"/>
      <c r="Z314" s="78"/>
      <c r="AA314" s="35"/>
      <c r="AB314" s="35"/>
      <c r="AC314" s="78"/>
      <c r="AD314" s="78"/>
      <c r="AE314" s="161"/>
      <c r="AF314" s="35"/>
      <c r="AG314" s="35"/>
      <c r="AH314" s="35"/>
    </row>
    <row r="315" spans="1:39">
      <c r="A315" s="166"/>
      <c r="M315" s="161"/>
      <c r="N315" s="161"/>
      <c r="O315" s="161"/>
      <c r="P315" s="161"/>
      <c r="Q315" s="161"/>
      <c r="R315" s="35"/>
      <c r="S315" s="35"/>
      <c r="T315" s="35"/>
      <c r="U315" s="35"/>
      <c r="V315" s="161"/>
      <c r="W315" s="161"/>
      <c r="X315" s="78"/>
      <c r="Y315" s="78"/>
      <c r="Z315" s="78"/>
      <c r="AA315" s="35"/>
      <c r="AB315" s="35"/>
      <c r="AC315" s="78"/>
      <c r="AD315" s="78"/>
      <c r="AE315" s="161"/>
      <c r="AF315" s="35"/>
      <c r="AG315" s="35"/>
      <c r="AH315" s="35"/>
    </row>
    <row r="316" spans="1:39">
      <c r="A316" s="166"/>
      <c r="M316" s="161"/>
      <c r="N316" s="161"/>
      <c r="O316" s="161"/>
      <c r="P316" s="161"/>
      <c r="Q316" s="161"/>
      <c r="R316" s="35"/>
      <c r="S316" s="35"/>
      <c r="T316" s="35"/>
      <c r="U316" s="35"/>
      <c r="V316" s="161"/>
      <c r="W316" s="161"/>
      <c r="X316" s="78"/>
      <c r="Y316" s="78"/>
      <c r="Z316" s="78"/>
      <c r="AA316" s="35"/>
      <c r="AB316" s="35"/>
      <c r="AC316" s="78"/>
      <c r="AD316" s="78"/>
      <c r="AE316" s="161"/>
      <c r="AF316" s="35"/>
      <c r="AG316" s="35"/>
      <c r="AH316" s="35"/>
    </row>
    <row r="317" spans="1:39">
      <c r="A317" s="166"/>
      <c r="M317" s="161"/>
      <c r="N317" s="161"/>
      <c r="O317" s="161"/>
      <c r="P317" s="161"/>
      <c r="Q317" s="161"/>
      <c r="R317" s="35"/>
      <c r="S317" s="35"/>
      <c r="T317" s="35"/>
      <c r="U317" s="35"/>
      <c r="V317" s="161"/>
      <c r="W317" s="161"/>
      <c r="X317" s="78"/>
      <c r="Y317" s="78"/>
      <c r="Z317" s="78"/>
      <c r="AA317" s="35"/>
      <c r="AB317" s="35"/>
      <c r="AC317" s="78"/>
      <c r="AD317" s="78"/>
      <c r="AE317" s="161"/>
      <c r="AF317" s="35"/>
      <c r="AG317" s="35"/>
      <c r="AH317" s="35"/>
    </row>
    <row r="318" spans="1:39">
      <c r="A318" s="166"/>
      <c r="M318" s="161"/>
      <c r="N318" s="161"/>
      <c r="O318" s="161"/>
      <c r="P318" s="161"/>
      <c r="Q318" s="161"/>
      <c r="R318" s="35"/>
      <c r="S318" s="35"/>
      <c r="T318" s="35"/>
      <c r="U318" s="35"/>
      <c r="V318" s="161"/>
      <c r="W318" s="161"/>
      <c r="X318" s="78"/>
      <c r="Y318" s="78"/>
      <c r="Z318" s="78"/>
      <c r="AA318" s="35"/>
      <c r="AB318" s="35"/>
      <c r="AC318" s="78"/>
      <c r="AD318" s="78"/>
      <c r="AE318" s="161"/>
      <c r="AF318" s="35"/>
      <c r="AG318" s="35"/>
      <c r="AH318" s="35"/>
    </row>
    <row r="319" spans="1:39">
      <c r="A319" s="166"/>
      <c r="M319" s="161"/>
      <c r="N319" s="161"/>
      <c r="O319" s="161"/>
      <c r="P319" s="161"/>
      <c r="Q319" s="161"/>
      <c r="R319" s="35"/>
      <c r="S319" s="35"/>
      <c r="T319" s="35"/>
      <c r="U319" s="35"/>
      <c r="V319" s="161"/>
      <c r="W319" s="161"/>
      <c r="X319" s="78"/>
      <c r="Y319" s="78"/>
      <c r="Z319" s="78"/>
      <c r="AA319" s="35"/>
      <c r="AB319" s="35"/>
      <c r="AC319" s="78"/>
      <c r="AD319" s="78"/>
      <c r="AE319" s="161"/>
      <c r="AF319" s="35"/>
      <c r="AG319" s="35"/>
      <c r="AH319" s="35"/>
    </row>
    <row r="320" spans="1:39">
      <c r="A320" s="166"/>
      <c r="M320" s="161"/>
      <c r="N320" s="161"/>
      <c r="O320" s="161"/>
      <c r="P320" s="161"/>
      <c r="Q320" s="161"/>
      <c r="R320" s="35"/>
      <c r="S320" s="35"/>
      <c r="T320" s="35"/>
      <c r="U320" s="35"/>
      <c r="V320" s="161"/>
      <c r="W320" s="161"/>
      <c r="X320" s="78"/>
      <c r="Y320" s="78"/>
      <c r="Z320" s="78"/>
      <c r="AA320" s="35"/>
      <c r="AB320" s="35"/>
      <c r="AC320" s="78"/>
      <c r="AD320" s="78"/>
      <c r="AE320" s="161"/>
      <c r="AF320" s="35"/>
      <c r="AG320" s="35"/>
      <c r="AH320" s="35"/>
    </row>
    <row r="321" spans="13:34">
      <c r="M321" s="161"/>
      <c r="N321" s="161"/>
      <c r="O321" s="161"/>
      <c r="P321" s="161"/>
      <c r="Q321" s="161"/>
      <c r="R321" s="35"/>
      <c r="S321" s="35"/>
      <c r="T321" s="35"/>
      <c r="U321" s="35"/>
      <c r="V321" s="161"/>
      <c r="W321" s="161"/>
      <c r="X321" s="78"/>
      <c r="Y321" s="78"/>
      <c r="Z321" s="78"/>
      <c r="AA321" s="35"/>
      <c r="AB321" s="35"/>
      <c r="AC321" s="78"/>
      <c r="AD321" s="78"/>
      <c r="AE321" s="161"/>
      <c r="AF321" s="35"/>
      <c r="AG321" s="35"/>
      <c r="AH321" s="35"/>
    </row>
    <row r="322" spans="13:34">
      <c r="M322" s="161"/>
      <c r="N322" s="161"/>
      <c r="O322" s="161"/>
      <c r="P322" s="161"/>
      <c r="Q322" s="161"/>
    </row>
  </sheetData>
  <mergeCells count="2">
    <mergeCell ref="K4:M4"/>
    <mergeCell ref="AA4:AE4"/>
  </mergeCells>
  <conditionalFormatting sqref="BB103:BC103">
    <cfRule type="cellIs" dxfId="76" priority="20" stopIfTrue="1" operator="lessThan">
      <formula>0</formula>
    </cfRule>
  </conditionalFormatting>
  <conditionalFormatting sqref="BB80:BC80">
    <cfRule type="cellIs" dxfId="75" priority="21" stopIfTrue="1" operator="greaterThan">
      <formula>0</formula>
    </cfRule>
  </conditionalFormatting>
  <conditionalFormatting sqref="BB80:BC80">
    <cfRule type="cellIs" dxfId="74" priority="19" operator="lessThan">
      <formula>0</formula>
    </cfRule>
  </conditionalFormatting>
  <conditionalFormatting sqref="F10:F34">
    <cfRule type="cellIs" dxfId="73" priority="17" operator="lessThan">
      <formula>0</formula>
    </cfRule>
    <cfRule type="cellIs" dxfId="72" priority="18" operator="greaterThan">
      <formula>0</formula>
    </cfRule>
  </conditionalFormatting>
  <conditionalFormatting sqref="H10:H34">
    <cfRule type="cellIs" dxfId="71" priority="15" operator="lessThan">
      <formula>0</formula>
    </cfRule>
    <cfRule type="cellIs" dxfId="70" priority="16" operator="greaterThan">
      <formula>0</formula>
    </cfRule>
  </conditionalFormatting>
  <conditionalFormatting sqref="J10:J34">
    <cfRule type="cellIs" dxfId="69" priority="13" operator="lessThan">
      <formula>0</formula>
    </cfRule>
    <cfRule type="cellIs" dxfId="68" priority="14" operator="greaterThan">
      <formula>0</formula>
    </cfRule>
  </conditionalFormatting>
  <conditionalFormatting sqref="S10:S34">
    <cfRule type="cellIs" dxfId="67" priority="9" operator="lessThan">
      <formula>0</formula>
    </cfRule>
    <cfRule type="cellIs" dxfId="66" priority="10" operator="greaterThan">
      <formula>0</formula>
    </cfRule>
  </conditionalFormatting>
  <conditionalFormatting sqref="U10:U34">
    <cfRule type="cellIs" dxfId="65" priority="7" operator="lessThan">
      <formula>0</formula>
    </cfRule>
    <cfRule type="cellIs" dxfId="64" priority="8" operator="greaterThan">
      <formula>0</formula>
    </cfRule>
  </conditionalFormatting>
  <conditionalFormatting sqref="W9:W34">
    <cfRule type="cellIs" dxfId="63" priority="5" operator="lessThan">
      <formula>0</formula>
    </cfRule>
    <cfRule type="cellIs" dxfId="62" priority="6" operator="greaterThan">
      <formula>0</formula>
    </cfRule>
  </conditionalFormatting>
  <conditionalFormatting sqref="G10:G34">
    <cfRule type="cellIs" dxfId="61" priority="2" operator="greaterThan">
      <formula>400</formula>
    </cfRule>
  </conditionalFormatting>
  <conditionalFormatting sqref="R10:R34">
    <cfRule type="top10" dxfId="60" priority="62" percent="1" bottom="1" rank="10"/>
    <cfRule type="top10" dxfId="59" priority="63" percent="1" rank="10"/>
  </conditionalFormatting>
  <conditionalFormatting sqref="M36:P60 M10:M34 O10:P34">
    <cfRule type="cellIs" dxfId="58" priority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3EDDD8-B27B-4F03-B2D3-35411FE3FC93}">
  <dimension ref="A1:AS320"/>
  <sheetViews>
    <sheetView zoomScale="94" zoomScaleNormal="94" workbookViewId="0"/>
  </sheetViews>
  <sheetFormatPr baseColWidth="10" defaultRowHeight="15"/>
  <cols>
    <col min="1" max="1" width="2.6328125" style="164" customWidth="1"/>
    <col min="2" max="2" width="5.6328125" customWidth="1"/>
    <col min="3" max="3" width="4" customWidth="1"/>
    <col min="4" max="4" width="10.453125" customWidth="1"/>
    <col min="5" max="5" width="6.54296875" customWidth="1"/>
    <col min="6" max="6" width="5.54296875" customWidth="1"/>
    <col min="7" max="7" width="7.36328125" customWidth="1"/>
    <col min="8" max="8" width="6.453125" customWidth="1"/>
    <col min="9" max="9" width="5.54296875" style="93" customWidth="1"/>
    <col min="10" max="10" width="5.1796875" style="93" customWidth="1"/>
    <col min="11" max="11" width="5.81640625" style="93" customWidth="1"/>
    <col min="12" max="12" width="5.54296875" style="93" customWidth="1"/>
    <col min="13" max="13" width="6.90625" customWidth="1"/>
    <col min="14" max="14" width="5.08984375" customWidth="1"/>
    <col min="15" max="15" width="7.453125" customWidth="1"/>
    <col min="16" max="16" width="5.6328125" customWidth="1"/>
    <col min="17" max="17" width="7" style="93" customWidth="1"/>
    <col min="18" max="18" width="5.6328125" style="93" customWidth="1"/>
    <col min="19" max="19" width="5.1796875" style="11" customWidth="1"/>
    <col min="20" max="20" width="5.453125" style="11" customWidth="1"/>
    <col min="21" max="21" width="4.6328125" customWidth="1"/>
    <col min="22" max="22" width="5" customWidth="1"/>
    <col min="23" max="23" width="4.54296875" style="11" customWidth="1"/>
    <col min="24" max="24" width="6.36328125" customWidth="1"/>
    <col min="25" max="26" width="10.6328125" customWidth="1"/>
    <col min="27" max="27" width="10.54296875" customWidth="1"/>
    <col min="29" max="29" width="9.08984375" customWidth="1"/>
    <col min="30" max="30" width="10.81640625" customWidth="1"/>
    <col min="41" max="41" width="14" customWidth="1"/>
    <col min="42" max="42" width="12.54296875" customWidth="1"/>
    <col min="43" max="43" width="10.90625" customWidth="1"/>
  </cols>
  <sheetData>
    <row r="1" spans="1:45" ht="15.6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5"/>
      <c r="AB1" s="5"/>
    </row>
    <row r="2" spans="1:45" ht="15.6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5"/>
      <c r="AB2" s="5"/>
    </row>
    <row r="3" spans="1:45" ht="18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5"/>
      <c r="AB3" s="5"/>
    </row>
    <row r="4" spans="1:45" ht="15.6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5"/>
      <c r="AB4" s="5"/>
      <c r="AS4" s="5"/>
    </row>
    <row r="5" spans="1:45" ht="13.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5"/>
      <c r="AB5" s="5"/>
    </row>
    <row r="6" spans="1:45" ht="17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5"/>
      <c r="AB6" s="5"/>
    </row>
    <row r="7" spans="1:45" ht="15.6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4"/>
      <c r="AA7" s="4"/>
      <c r="AB7" s="4"/>
      <c r="AC7" s="4"/>
      <c r="AD7" s="4"/>
    </row>
    <row r="8" spans="1:45" ht="15.6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4"/>
      <c r="AA8" s="58"/>
      <c r="AB8" s="58"/>
      <c r="AC8" s="1"/>
      <c r="AD8" s="5"/>
    </row>
    <row r="9" spans="1:45" ht="15.6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4"/>
      <c r="AA9" s="58"/>
      <c r="AB9" s="58"/>
      <c r="AC9" s="1"/>
      <c r="AD9" s="5"/>
    </row>
    <row r="10" spans="1:45" ht="15.6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4"/>
      <c r="AA10" s="58"/>
      <c r="AB10" s="58"/>
      <c r="AC10" s="1"/>
      <c r="AD10" s="5"/>
    </row>
    <row r="11" spans="1:45" ht="15.6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4"/>
      <c r="AA11" s="58"/>
      <c r="AB11" s="58"/>
      <c r="AC11" s="1"/>
      <c r="AD11" s="5"/>
      <c r="AF11" s="2"/>
      <c r="AG11" s="2"/>
      <c r="AH11" s="2"/>
    </row>
    <row r="12" spans="1:45" ht="15.6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4"/>
      <c r="AA12" s="58"/>
      <c r="AB12" s="58"/>
      <c r="AC12" s="13"/>
      <c r="AD12" s="5"/>
      <c r="AF12" s="2"/>
      <c r="AG12" s="2"/>
      <c r="AH12" s="4"/>
      <c r="AI12" s="4"/>
      <c r="AJ12" s="4"/>
    </row>
    <row r="13" spans="1:45" ht="15.6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4"/>
      <c r="AA13" s="58"/>
      <c r="AB13" s="58"/>
      <c r="AC13" s="13"/>
      <c r="AD13" s="5"/>
      <c r="AF13" s="1"/>
      <c r="AG13" s="1"/>
      <c r="AH13" s="11"/>
      <c r="AI13" s="11"/>
      <c r="AJ13" s="11"/>
    </row>
    <row r="14" spans="1:45" ht="15.6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4"/>
      <c r="AA14" s="58"/>
      <c r="AB14" s="58"/>
      <c r="AC14" s="13"/>
      <c r="AD14" s="5"/>
      <c r="AF14" s="1"/>
      <c r="AG14" s="1"/>
      <c r="AH14" s="11"/>
      <c r="AI14" s="11"/>
      <c r="AJ14" s="11"/>
    </row>
    <row r="15" spans="1:45" ht="15.6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4"/>
      <c r="AA15" s="58"/>
      <c r="AB15" s="58"/>
      <c r="AC15" s="13"/>
      <c r="AD15" s="5"/>
      <c r="AF15" s="1"/>
      <c r="AG15" s="1"/>
      <c r="AH15" s="11"/>
      <c r="AI15" s="11"/>
      <c r="AJ15" s="11"/>
    </row>
    <row r="16" spans="1:45" ht="15.6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4"/>
      <c r="AA16" s="58"/>
      <c r="AB16" s="58"/>
      <c r="AC16" s="5"/>
      <c r="AD16" s="5"/>
      <c r="AF16" s="1"/>
      <c r="AG16" s="1"/>
      <c r="AH16" s="11"/>
      <c r="AI16" s="11"/>
      <c r="AJ16" s="11"/>
    </row>
    <row r="17" spans="1:36" ht="15.6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4"/>
      <c r="AA17" s="58"/>
      <c r="AB17" s="58"/>
      <c r="AC17" s="5"/>
      <c r="AD17" s="5"/>
      <c r="AF17" s="1"/>
      <c r="AG17" s="1"/>
      <c r="AH17" s="11"/>
      <c r="AI17" s="11"/>
      <c r="AJ17" s="11"/>
    </row>
    <row r="18" spans="1:36" ht="15.6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4"/>
      <c r="AA18" s="58"/>
      <c r="AB18" s="58"/>
      <c r="AC18" s="5"/>
      <c r="AD18" s="5"/>
      <c r="AF18" s="1"/>
      <c r="AG18" s="1"/>
      <c r="AH18" s="11"/>
      <c r="AI18" s="11"/>
      <c r="AJ18" s="11"/>
    </row>
    <row r="19" spans="1:36" ht="15.6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4"/>
      <c r="AA19" s="58"/>
      <c r="AB19" s="58"/>
      <c r="AC19" s="5"/>
      <c r="AD19" s="5"/>
      <c r="AF19" s="1"/>
      <c r="AG19" s="1"/>
      <c r="AH19" s="11"/>
      <c r="AI19" s="11"/>
      <c r="AJ19" s="11"/>
    </row>
    <row r="20" spans="1:36" ht="15.6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4"/>
      <c r="AA20" s="58"/>
      <c r="AB20" s="58"/>
      <c r="AC20" s="5"/>
      <c r="AD20" s="5"/>
      <c r="AF20" s="1"/>
      <c r="AG20" s="1"/>
      <c r="AH20" s="11"/>
      <c r="AI20" s="11"/>
      <c r="AJ20" s="11"/>
    </row>
    <row r="21" spans="1:36" ht="15.6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4"/>
      <c r="AA21" s="58"/>
      <c r="AB21" s="58"/>
      <c r="AC21" s="5"/>
      <c r="AD21" s="5"/>
      <c r="AF21" s="1"/>
      <c r="AG21" s="1"/>
      <c r="AH21" s="11"/>
      <c r="AI21" s="11"/>
      <c r="AJ21" s="11"/>
    </row>
    <row r="22" spans="1:36" ht="15.6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4"/>
      <c r="AA22" s="58"/>
      <c r="AB22" s="58"/>
      <c r="AC22" s="5"/>
      <c r="AD22" s="5"/>
      <c r="AF22" s="13"/>
      <c r="AG22" s="13"/>
      <c r="AH22" s="11"/>
      <c r="AI22" s="11"/>
      <c r="AJ22" s="11"/>
    </row>
    <row r="23" spans="1:36" ht="16.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4"/>
      <c r="AA23" s="58"/>
      <c r="AB23" s="58"/>
      <c r="AC23" s="5"/>
      <c r="AD23" s="5"/>
      <c r="AF23" s="13"/>
      <c r="AG23" s="13"/>
      <c r="AH23" s="11"/>
      <c r="AI23" s="11"/>
      <c r="AJ23" s="11"/>
    </row>
    <row r="24" spans="1:36" ht="16.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4"/>
      <c r="AA24" s="58"/>
      <c r="AB24" s="58"/>
      <c r="AC24" s="5"/>
      <c r="AD24" s="5"/>
      <c r="AF24" s="13"/>
      <c r="AG24" s="13"/>
      <c r="AH24" s="11"/>
      <c r="AI24" s="11"/>
      <c r="AJ24" s="11"/>
    </row>
    <row r="25" spans="1:36" ht="15.6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58"/>
      <c r="AB25" s="58"/>
      <c r="AF25" s="13"/>
      <c r="AG25" s="13"/>
      <c r="AH25" s="11"/>
      <c r="AI25" s="11"/>
      <c r="AJ25" s="11"/>
    </row>
    <row r="26" spans="1:36" ht="17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58"/>
      <c r="AB26" s="58"/>
      <c r="AD26" s="5"/>
      <c r="AF26" s="13"/>
      <c r="AG26" s="13"/>
      <c r="AH26" s="11"/>
      <c r="AI26" s="11"/>
      <c r="AJ26" s="11"/>
    </row>
    <row r="27" spans="1:36" ht="15.6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14"/>
      <c r="AA27" s="58"/>
      <c r="AB27" s="58"/>
      <c r="AF27" s="13"/>
      <c r="AG27" s="13"/>
      <c r="AH27" s="11"/>
      <c r="AI27" s="11"/>
      <c r="AJ27" s="11"/>
    </row>
    <row r="28" spans="1:36" ht="15.6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58"/>
      <c r="AB28" s="58"/>
      <c r="AF28" s="13"/>
      <c r="AG28" s="13"/>
      <c r="AH28" s="11"/>
      <c r="AI28" s="11"/>
      <c r="AJ28" s="11"/>
    </row>
    <row r="29" spans="1:36" ht="17.399999999999999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4"/>
      <c r="AA29" s="58"/>
      <c r="AB29" s="58"/>
      <c r="AF29" s="56"/>
      <c r="AG29" s="56"/>
      <c r="AH29" s="11"/>
      <c r="AI29" s="11"/>
      <c r="AJ29" s="11"/>
    </row>
    <row r="30" spans="1:36" ht="17.399999999999999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4"/>
      <c r="AA30" s="58"/>
      <c r="AB30" s="58"/>
      <c r="AF30" s="56"/>
      <c r="AG30" s="56"/>
      <c r="AH30" s="11"/>
      <c r="AI30" s="11"/>
      <c r="AJ30" s="11"/>
    </row>
    <row r="31" spans="1:36" ht="15.6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4"/>
      <c r="AA31" s="58"/>
      <c r="AB31" s="58"/>
      <c r="AC31" s="4"/>
      <c r="AD31" s="4"/>
    </row>
    <row r="32" spans="1:36" ht="15.6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4"/>
      <c r="AA32" s="58"/>
      <c r="AB32" s="58"/>
      <c r="AC32" s="1"/>
      <c r="AD32" s="18"/>
      <c r="AF32" s="1"/>
      <c r="AG32" s="5"/>
    </row>
    <row r="33" spans="1:30" ht="15.6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4"/>
      <c r="AA33" s="58"/>
      <c r="AB33" s="58"/>
      <c r="AC33" s="1"/>
      <c r="AD33" s="18"/>
    </row>
    <row r="34" spans="1:30" ht="15.6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4"/>
      <c r="AA34" s="58"/>
      <c r="AB34" s="58"/>
      <c r="AC34" s="1"/>
      <c r="AD34" s="18"/>
    </row>
    <row r="35" spans="1:30" ht="15.6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4"/>
      <c r="AA35" s="58"/>
      <c r="AB35" s="58"/>
      <c r="AC35" s="1"/>
      <c r="AD35" s="18"/>
    </row>
    <row r="36" spans="1:30" ht="15.6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4"/>
      <c r="AA36" s="58"/>
      <c r="AB36" s="58"/>
      <c r="AC36" s="13"/>
      <c r="AD36" s="18"/>
    </row>
    <row r="37" spans="1:30" ht="15.6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4"/>
      <c r="AA37" s="58"/>
      <c r="AB37" s="58"/>
      <c r="AC37" s="13"/>
      <c r="AD37" s="18"/>
    </row>
    <row r="38" spans="1:30" ht="15.6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4"/>
      <c r="AA38" s="58"/>
      <c r="AB38" s="58"/>
      <c r="AC38" s="13"/>
      <c r="AD38" s="18"/>
    </row>
    <row r="39" spans="1:30" ht="15.6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4"/>
      <c r="AA39" s="58"/>
      <c r="AB39" s="58"/>
      <c r="AC39" s="13"/>
      <c r="AD39" s="18"/>
    </row>
    <row r="40" spans="1:30" ht="15.6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4"/>
      <c r="AA40" s="58"/>
      <c r="AB40" s="58"/>
      <c r="AC40" s="5"/>
      <c r="AD40" s="18"/>
    </row>
    <row r="41" spans="1:30" ht="15.6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4"/>
      <c r="AA41" s="58"/>
      <c r="AB41" s="58"/>
      <c r="AC41" s="5"/>
      <c r="AD41" s="18"/>
    </row>
    <row r="42" spans="1:30" ht="15.6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4"/>
      <c r="AA42" s="58"/>
      <c r="AB42" s="58"/>
      <c r="AC42" s="5"/>
      <c r="AD42" s="18"/>
    </row>
    <row r="43" spans="1:30" ht="15.6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4"/>
      <c r="AA43" s="58"/>
      <c r="AB43" s="58"/>
      <c r="AC43" s="5"/>
      <c r="AD43" s="18"/>
    </row>
    <row r="44" spans="1:30" ht="15.6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4"/>
      <c r="AA44" s="58"/>
      <c r="AB44" s="58"/>
      <c r="AC44" s="5"/>
      <c r="AD44" s="18"/>
    </row>
    <row r="45" spans="1:30" ht="15.6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4"/>
      <c r="AA45" s="58"/>
      <c r="AB45" s="58"/>
      <c r="AC45" s="5"/>
      <c r="AD45" s="18"/>
    </row>
    <row r="46" spans="1:30" ht="15.6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4"/>
      <c r="AA46" s="58"/>
      <c r="AB46" s="58"/>
      <c r="AC46" s="5"/>
      <c r="AD46" s="18"/>
    </row>
    <row r="47" spans="1:30" ht="15.6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4"/>
      <c r="AA47" s="58"/>
      <c r="AB47" s="58"/>
      <c r="AC47" s="5"/>
      <c r="AD47" s="18"/>
    </row>
    <row r="48" spans="1:30" ht="15.6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13"/>
      <c r="AA48" s="58"/>
      <c r="AB48" s="58"/>
      <c r="AC48" s="5"/>
      <c r="AD48" s="18"/>
    </row>
    <row r="49" spans="1:30" ht="15.6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5"/>
      <c r="AA49" s="58"/>
      <c r="AB49" s="58"/>
    </row>
    <row r="50" spans="1:30" ht="15.6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13"/>
      <c r="AA50" s="58"/>
      <c r="AB50" s="58"/>
      <c r="AD50" s="18"/>
    </row>
    <row r="51" spans="1:30" ht="15.6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13"/>
      <c r="AA51" s="58"/>
      <c r="AB51" s="58"/>
    </row>
    <row r="52" spans="1:30" ht="15.6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58"/>
      <c r="AB52" s="58"/>
    </row>
    <row r="53" spans="1:30" ht="15.6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4"/>
      <c r="AA53" s="58"/>
      <c r="AB53" s="58"/>
    </row>
    <row r="54" spans="1:30" ht="15.6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4"/>
      <c r="AA54" s="58"/>
      <c r="AB54" s="58"/>
      <c r="AC54" s="4"/>
      <c r="AD54" s="4"/>
    </row>
    <row r="55" spans="1:30" ht="15.6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4"/>
      <c r="AA55" s="58"/>
      <c r="AB55" s="58"/>
      <c r="AC55" s="1"/>
      <c r="AD55" s="5"/>
    </row>
    <row r="56" spans="1:30" ht="15.6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4"/>
      <c r="AA56" s="58"/>
      <c r="AB56" s="58"/>
      <c r="AC56" s="1"/>
      <c r="AD56" s="5"/>
    </row>
    <row r="57" spans="1:30" ht="15.6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4"/>
      <c r="AA57" s="58"/>
      <c r="AB57" s="58"/>
      <c r="AC57" s="1"/>
      <c r="AD57" s="5"/>
    </row>
    <row r="58" spans="1:30" ht="15.6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4"/>
      <c r="AA58" s="58"/>
      <c r="AB58" s="58"/>
      <c r="AC58" s="1"/>
      <c r="AD58" s="5"/>
    </row>
    <row r="59" spans="1:30" ht="15.6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4"/>
      <c r="AA59" s="58"/>
      <c r="AB59" s="58"/>
      <c r="AC59" s="1"/>
      <c r="AD59" s="5"/>
    </row>
    <row r="60" spans="1:30" ht="15.6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4"/>
      <c r="AA60" s="58"/>
      <c r="AB60" s="58"/>
      <c r="AC60" s="1"/>
      <c r="AD60" s="5"/>
    </row>
    <row r="61" spans="1:30" ht="15.6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4"/>
      <c r="AA61" s="58"/>
      <c r="AB61" s="58"/>
      <c r="AC61" s="1"/>
      <c r="AD61" s="5"/>
    </row>
    <row r="62" spans="1:30" ht="15.6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4"/>
      <c r="AA62" s="58"/>
      <c r="AB62" s="58"/>
      <c r="AC62" s="13"/>
      <c r="AD62" s="5"/>
    </row>
    <row r="63" spans="1:30" ht="15.6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4"/>
      <c r="AA63" s="58"/>
      <c r="AB63" s="58"/>
      <c r="AC63" s="13"/>
      <c r="AD63" s="5"/>
    </row>
    <row r="64" spans="1:30" ht="15.6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4"/>
      <c r="AA64" s="58"/>
      <c r="AB64" s="58"/>
      <c r="AC64" s="13"/>
      <c r="AD64" s="5"/>
    </row>
    <row r="65" spans="1:45" ht="15.6">
      <c r="A65"/>
      <c r="O65" s="3"/>
      <c r="P65" s="3"/>
      <c r="Q65" s="58"/>
      <c r="R65" s="58"/>
      <c r="S65" s="16"/>
      <c r="T65" s="16"/>
      <c r="U65" s="3"/>
      <c r="V65" s="3"/>
      <c r="W65" s="16"/>
      <c r="Y65" s="1"/>
      <c r="Z65" s="4"/>
      <c r="AA65" s="58"/>
      <c r="AB65" s="58"/>
      <c r="AC65" s="13"/>
      <c r="AD65" s="5"/>
    </row>
    <row r="66" spans="1:45" ht="15.6">
      <c r="A66"/>
      <c r="O66" s="3"/>
      <c r="P66" s="3"/>
      <c r="Q66" s="58"/>
      <c r="R66" s="58"/>
      <c r="S66" s="16"/>
      <c r="T66" s="16"/>
      <c r="U66" s="3"/>
      <c r="V66" s="3"/>
      <c r="W66" s="16"/>
      <c r="Y66" s="1"/>
      <c r="Z66" s="4"/>
      <c r="AA66" s="58"/>
      <c r="AB66" s="58"/>
      <c r="AC66" s="5"/>
      <c r="AD66" s="5"/>
    </row>
    <row r="67" spans="1:45" ht="15.6">
      <c r="A67"/>
      <c r="O67" s="3"/>
      <c r="P67" s="3"/>
      <c r="Q67" s="58"/>
      <c r="R67" s="58"/>
      <c r="S67" s="16"/>
      <c r="T67" s="16"/>
      <c r="U67" s="3"/>
      <c r="V67" s="3"/>
      <c r="W67" s="16"/>
      <c r="Y67" s="1"/>
      <c r="Z67" s="4"/>
      <c r="AA67" s="58"/>
      <c r="AB67" s="58"/>
      <c r="AC67" s="5"/>
      <c r="AD67" s="5"/>
    </row>
    <row r="68" spans="1:45" ht="15.6">
      <c r="A68"/>
      <c r="O68" s="3"/>
      <c r="P68" s="3"/>
      <c r="Q68" s="58"/>
      <c r="R68" s="58"/>
      <c r="S68" s="16"/>
      <c r="T68" s="16"/>
      <c r="U68" s="3"/>
      <c r="V68" s="3"/>
      <c r="W68" s="16"/>
      <c r="Y68" s="1"/>
      <c r="Z68" s="4"/>
      <c r="AA68" s="58"/>
      <c r="AB68" s="58"/>
      <c r="AC68" s="5"/>
      <c r="AD68" s="5"/>
    </row>
    <row r="69" spans="1:45" ht="15.6">
      <c r="A69"/>
      <c r="O69" s="3"/>
      <c r="P69" s="3"/>
      <c r="Q69" s="58"/>
      <c r="R69" s="58"/>
      <c r="S69" s="16"/>
      <c r="T69" s="16"/>
      <c r="U69" s="3"/>
      <c r="V69" s="3"/>
      <c r="W69" s="16"/>
      <c r="Y69" s="1"/>
      <c r="Z69" s="4"/>
      <c r="AA69" s="58"/>
      <c r="AB69" s="58"/>
      <c r="AC69" s="5"/>
      <c r="AD69" s="5"/>
    </row>
    <row r="70" spans="1:45" ht="15.6">
      <c r="A70"/>
      <c r="O70" s="3"/>
      <c r="P70" s="3"/>
      <c r="Q70" s="58"/>
      <c r="R70" s="58"/>
      <c r="S70" s="16"/>
      <c r="T70" s="16"/>
      <c r="U70" s="3"/>
      <c r="V70" s="3"/>
      <c r="W70" s="16"/>
      <c r="Y70" s="1"/>
      <c r="Z70" s="1"/>
      <c r="AA70" s="58"/>
      <c r="AB70" s="58"/>
      <c r="AC70" s="5"/>
      <c r="AD70" s="5"/>
    </row>
    <row r="71" spans="1:45" ht="15.6">
      <c r="O71" s="3"/>
      <c r="P71" s="3"/>
      <c r="Q71" s="58"/>
      <c r="R71" s="58"/>
      <c r="S71" s="16"/>
      <c r="T71" s="16"/>
      <c r="U71" s="3"/>
      <c r="V71" s="3"/>
      <c r="W71" s="16"/>
      <c r="Y71" s="1"/>
      <c r="Z71" s="1"/>
      <c r="AA71" s="58"/>
      <c r="AB71" s="58"/>
      <c r="AC71" s="1"/>
      <c r="AD71" s="1"/>
      <c r="AE71" s="1"/>
      <c r="AF71" s="1"/>
      <c r="AG71" s="1"/>
      <c r="AH71" s="1"/>
      <c r="AI71" s="1"/>
      <c r="AJ71" s="1"/>
      <c r="AK71" s="1"/>
      <c r="AL71" s="13"/>
      <c r="AM71" s="13"/>
      <c r="AN71" s="13"/>
      <c r="AO71" s="13"/>
      <c r="AP71" s="5"/>
      <c r="AQ71" s="5"/>
    </row>
    <row r="72" spans="1:45" ht="15.6">
      <c r="O72" s="3"/>
      <c r="P72" s="3"/>
      <c r="Q72" s="58"/>
      <c r="R72" s="58"/>
      <c r="S72" s="16"/>
      <c r="T72" s="16"/>
      <c r="U72" s="3"/>
      <c r="V72" s="3"/>
      <c r="W72" s="16"/>
      <c r="Y72" s="1"/>
      <c r="Z72" s="1"/>
      <c r="AA72" s="58"/>
      <c r="AB72" s="58"/>
      <c r="AC72" s="1"/>
      <c r="AD72" s="1"/>
      <c r="AE72" s="1"/>
      <c r="AF72" s="1"/>
      <c r="AG72" s="1"/>
      <c r="AH72" s="1"/>
      <c r="AI72" s="1"/>
      <c r="AJ72" s="1"/>
      <c r="AK72" s="1"/>
      <c r="AL72" s="13"/>
      <c r="AM72" s="13"/>
      <c r="AN72" s="13"/>
      <c r="AO72" s="13"/>
      <c r="AP72" s="5"/>
      <c r="AQ72" s="5"/>
    </row>
    <row r="73" spans="1:45" ht="15.6">
      <c r="O73" s="3"/>
      <c r="P73" s="3"/>
      <c r="Q73" s="58"/>
      <c r="R73" s="58"/>
      <c r="S73" s="16"/>
      <c r="T73" s="16"/>
      <c r="U73" s="3"/>
      <c r="V73" s="3"/>
      <c r="W73" s="16"/>
      <c r="Y73" s="1"/>
      <c r="Z73" s="1"/>
      <c r="AA73" s="58"/>
      <c r="AB73" s="58"/>
      <c r="AC73" s="1"/>
      <c r="AD73" s="1"/>
      <c r="AE73" s="1"/>
      <c r="AF73" s="1"/>
      <c r="AG73" s="1"/>
      <c r="AH73" s="1"/>
      <c r="AI73" s="1"/>
      <c r="AJ73" s="1"/>
      <c r="AK73" s="1"/>
      <c r="AL73" s="13"/>
      <c r="AM73" s="13"/>
      <c r="AN73" s="13"/>
      <c r="AO73" s="13"/>
      <c r="AP73" s="5"/>
      <c r="AQ73" s="5"/>
    </row>
    <row r="74" spans="1:45" ht="15.6">
      <c r="O74" s="3"/>
      <c r="P74" s="3"/>
      <c r="Q74" s="58"/>
      <c r="R74" s="58"/>
      <c r="S74" s="16"/>
      <c r="T74" s="16"/>
      <c r="U74" s="3"/>
      <c r="V74" s="3"/>
      <c r="W74" s="16"/>
      <c r="Y74" s="1"/>
      <c r="Z74" s="1"/>
      <c r="AA74" s="58"/>
      <c r="AB74" s="58"/>
      <c r="AC74" s="1"/>
      <c r="AD74" s="1"/>
      <c r="AE74" s="1"/>
      <c r="AF74" s="1"/>
      <c r="AG74" s="1"/>
      <c r="AH74" s="1"/>
      <c r="AI74" s="1"/>
      <c r="AJ74" s="1"/>
      <c r="AK74" s="1"/>
      <c r="AL74" s="13"/>
      <c r="AM74" s="13"/>
      <c r="AN74" s="13"/>
      <c r="AO74" s="13"/>
      <c r="AP74" s="5"/>
      <c r="AQ74" s="5"/>
    </row>
    <row r="75" spans="1:45" ht="15.6">
      <c r="O75" s="3"/>
      <c r="P75" s="3"/>
      <c r="Q75" s="58"/>
      <c r="R75" s="58"/>
      <c r="S75" s="16"/>
      <c r="T75" s="16"/>
      <c r="U75" s="3"/>
      <c r="V75" s="3"/>
      <c r="W75" s="16"/>
      <c r="Y75" s="1"/>
      <c r="Z75" s="1"/>
      <c r="AA75" s="58"/>
      <c r="AB75" s="58"/>
      <c r="AC75" s="1"/>
      <c r="AD75" s="1"/>
      <c r="AE75" s="1"/>
      <c r="AF75" s="1"/>
      <c r="AG75" s="1"/>
      <c r="AH75" s="1"/>
      <c r="AI75" s="1"/>
      <c r="AJ75" s="1"/>
      <c r="AK75" s="1"/>
      <c r="AL75" s="13"/>
      <c r="AM75" s="13"/>
      <c r="AN75" s="13"/>
      <c r="AO75" s="13"/>
      <c r="AP75" s="5"/>
      <c r="AQ75" s="5"/>
    </row>
    <row r="76" spans="1:45" ht="15.6">
      <c r="O76" s="3"/>
      <c r="P76" s="3"/>
      <c r="Q76" s="58"/>
      <c r="R76" s="58"/>
      <c r="S76" s="16"/>
      <c r="T76" s="16"/>
      <c r="U76" s="3"/>
      <c r="V76" s="3"/>
      <c r="W76" s="16"/>
      <c r="Y76" s="1"/>
      <c r="Z76" s="1"/>
      <c r="AA76" s="58"/>
      <c r="AB76" s="58"/>
      <c r="AC76" s="1"/>
      <c r="AD76" s="1"/>
      <c r="AE76" s="1"/>
      <c r="AF76" s="1"/>
      <c r="AG76" s="1"/>
      <c r="AH76" s="1"/>
      <c r="AI76" s="1"/>
      <c r="AJ76" s="1"/>
      <c r="AK76" s="1"/>
      <c r="AL76" s="5"/>
      <c r="AM76" s="5"/>
      <c r="AN76" s="5"/>
      <c r="AO76" s="5"/>
      <c r="AP76" s="5"/>
      <c r="AQ76" s="5"/>
    </row>
    <row r="77" spans="1:45" ht="15.6">
      <c r="O77" s="3"/>
      <c r="P77" s="3"/>
      <c r="Q77" s="58"/>
      <c r="R77" s="58"/>
      <c r="S77" s="16"/>
      <c r="T77" s="16"/>
      <c r="U77" s="3"/>
      <c r="V77" s="3"/>
      <c r="W77" s="16"/>
      <c r="Y77" s="1"/>
      <c r="Z77" s="1"/>
      <c r="AA77" s="58"/>
      <c r="AB77" s="58"/>
      <c r="AC77" s="1"/>
      <c r="AD77" s="1"/>
      <c r="AE77" s="1"/>
      <c r="AF77" s="1"/>
      <c r="AG77" s="1"/>
      <c r="AH77" s="1"/>
      <c r="AI77" s="1"/>
      <c r="AJ77" s="1"/>
      <c r="AK77" s="1"/>
      <c r="AO77" s="2"/>
      <c r="AP77" s="13"/>
    </row>
    <row r="78" spans="1:45" ht="15.6">
      <c r="O78" s="3"/>
      <c r="P78" s="3"/>
      <c r="Q78" s="58"/>
      <c r="R78" s="58"/>
      <c r="S78" s="16"/>
      <c r="T78" s="16"/>
      <c r="U78" s="3"/>
      <c r="V78" s="3"/>
      <c r="W78" s="16"/>
      <c r="Y78" s="1"/>
      <c r="Z78" s="1"/>
      <c r="AA78" s="58"/>
      <c r="AB78" s="58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O78" s="4"/>
      <c r="AP78" s="5"/>
      <c r="AQ78" s="5"/>
      <c r="AS78" s="5"/>
    </row>
    <row r="79" spans="1:45">
      <c r="O79" s="3"/>
      <c r="P79" s="3"/>
      <c r="Q79" s="58"/>
      <c r="R79" s="58"/>
      <c r="S79" s="16"/>
      <c r="T79" s="16"/>
      <c r="U79" s="3"/>
      <c r="V79" s="3"/>
      <c r="W79" s="16"/>
      <c r="Y79" s="1"/>
      <c r="Z79" s="1"/>
      <c r="AA79" s="58"/>
      <c r="AB79" s="58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O79" s="4"/>
      <c r="AP79" s="13"/>
    </row>
    <row r="80" spans="1:45">
      <c r="O80" s="3"/>
      <c r="P80" s="3"/>
      <c r="Q80" s="58"/>
      <c r="R80" s="58"/>
      <c r="S80" s="16"/>
      <c r="T80" s="16"/>
      <c r="U80" s="3"/>
      <c r="V80" s="3"/>
      <c r="W80" s="16"/>
      <c r="Y80" s="1"/>
      <c r="Z80" s="1"/>
      <c r="AA80" s="58"/>
      <c r="AB80" s="58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O80" s="4"/>
      <c r="AP80" s="13"/>
    </row>
    <row r="81" spans="15:45" ht="15.6">
      <c r="O81" s="3"/>
      <c r="P81" s="3"/>
      <c r="Q81" s="58"/>
      <c r="R81" s="58"/>
      <c r="S81" s="16"/>
      <c r="T81" s="16"/>
      <c r="U81" s="3"/>
      <c r="V81" s="3"/>
      <c r="W81" s="16"/>
      <c r="Y81" s="1"/>
      <c r="Z81" s="1"/>
      <c r="AA81" s="58"/>
      <c r="AB81" s="58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O81" s="4"/>
      <c r="AP81" s="5"/>
      <c r="AQ81" s="5"/>
      <c r="AS81" s="2"/>
    </row>
    <row r="82" spans="15:45">
      <c r="O82" s="3"/>
      <c r="P82" s="3"/>
      <c r="Q82" s="58"/>
      <c r="R82" s="58"/>
      <c r="S82" s="16"/>
      <c r="T82" s="16"/>
      <c r="U82" s="3"/>
      <c r="V82" s="3"/>
      <c r="W82" s="16"/>
      <c r="Y82" s="1"/>
      <c r="Z82" s="1"/>
      <c r="AA82" s="58"/>
      <c r="AB82" s="58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O82" s="4"/>
      <c r="AP82" s="4"/>
      <c r="AQ82" s="4"/>
      <c r="AR82" s="4"/>
      <c r="AS82" s="4"/>
    </row>
    <row r="83" spans="15:45" ht="15.6">
      <c r="O83" s="3"/>
      <c r="P83" s="3"/>
      <c r="Q83" s="58"/>
      <c r="R83" s="58"/>
      <c r="S83" s="16"/>
      <c r="T83" s="16"/>
      <c r="U83" s="3"/>
      <c r="V83" s="3"/>
      <c r="W83" s="16"/>
      <c r="Y83" s="1"/>
      <c r="Z83" s="1"/>
      <c r="AA83" s="58"/>
      <c r="AB83" s="58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O83" s="4"/>
      <c r="AP83" s="13"/>
      <c r="AQ83" s="13"/>
      <c r="AR83" s="1"/>
      <c r="AS83" s="5"/>
    </row>
    <row r="84" spans="15:45" ht="15.6">
      <c r="O84" s="3"/>
      <c r="P84" s="3"/>
      <c r="Q84" s="58"/>
      <c r="R84" s="58"/>
      <c r="S84" s="16"/>
      <c r="T84" s="16"/>
      <c r="U84" s="3"/>
      <c r="V84" s="3"/>
      <c r="W84" s="16"/>
      <c r="Y84" s="1"/>
      <c r="Z84" s="1"/>
      <c r="AA84" s="58"/>
      <c r="AB84" s="58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O84" s="4"/>
      <c r="AP84" s="13"/>
      <c r="AQ84" s="13"/>
      <c r="AR84" s="1"/>
      <c r="AS84" s="5"/>
    </row>
    <row r="85" spans="15:45" ht="15.6">
      <c r="O85" s="3"/>
      <c r="P85" s="3"/>
      <c r="Q85" s="58"/>
      <c r="R85" s="58"/>
      <c r="S85" s="16"/>
      <c r="T85" s="16"/>
      <c r="U85" s="3"/>
      <c r="V85" s="3"/>
      <c r="W85" s="16"/>
      <c r="Y85" s="1"/>
      <c r="Z85" s="1"/>
      <c r="AA85" s="58"/>
      <c r="AB85" s="58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O85" s="4"/>
      <c r="AP85" s="13"/>
      <c r="AQ85" s="13"/>
      <c r="AR85" s="1"/>
      <c r="AS85" s="5"/>
    </row>
    <row r="86" spans="15:45" ht="15.6">
      <c r="O86" s="3"/>
      <c r="P86" s="3"/>
      <c r="Q86" s="58"/>
      <c r="R86" s="58"/>
      <c r="S86" s="16"/>
      <c r="T86" s="16"/>
      <c r="U86" s="3"/>
      <c r="V86" s="3"/>
      <c r="W86" s="16"/>
      <c r="Y86" s="1"/>
      <c r="Z86" s="1"/>
      <c r="AA86" s="58"/>
      <c r="AB86" s="58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O86" s="4"/>
      <c r="AP86" s="13"/>
      <c r="AQ86" s="13"/>
      <c r="AR86" s="1"/>
      <c r="AS86" s="5"/>
    </row>
    <row r="87" spans="15:45" ht="15.6">
      <c r="O87" s="3"/>
      <c r="P87" s="3"/>
      <c r="Q87" s="58"/>
      <c r="R87" s="58"/>
      <c r="S87" s="16"/>
      <c r="T87" s="16"/>
      <c r="U87" s="3"/>
      <c r="V87" s="3"/>
      <c r="W87" s="16"/>
      <c r="Y87" s="1"/>
      <c r="Z87" s="1"/>
      <c r="AA87" s="58"/>
      <c r="AB87" s="58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O87" s="4"/>
      <c r="AP87" s="13"/>
      <c r="AQ87" s="13"/>
      <c r="AR87" s="13"/>
      <c r="AS87" s="5"/>
    </row>
    <row r="88" spans="15:45" ht="15.6">
      <c r="O88" s="3"/>
      <c r="P88" s="3"/>
      <c r="Q88" s="58"/>
      <c r="R88" s="58"/>
      <c r="S88" s="16"/>
      <c r="T88" s="16"/>
      <c r="U88" s="3"/>
      <c r="V88" s="3"/>
      <c r="W88" s="16"/>
      <c r="Y88" s="1"/>
      <c r="Z88" s="1"/>
      <c r="AA88" s="58"/>
      <c r="AB88" s="58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O88" s="4"/>
      <c r="AP88" s="13"/>
      <c r="AQ88" s="13"/>
      <c r="AR88" s="13"/>
      <c r="AS88" s="5"/>
    </row>
    <row r="89" spans="15:45" ht="15.6">
      <c r="O89" s="3"/>
      <c r="P89" s="3"/>
      <c r="Q89" s="58"/>
      <c r="R89" s="58"/>
      <c r="S89" s="16"/>
      <c r="T89" s="16"/>
      <c r="U89" s="3"/>
      <c r="V89" s="3"/>
      <c r="W89" s="16"/>
      <c r="Y89" s="1"/>
      <c r="Z89" s="1"/>
      <c r="AA89" s="58"/>
      <c r="AB89" s="58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O89" s="4"/>
      <c r="AP89" s="13"/>
      <c r="AQ89" s="13"/>
      <c r="AR89" s="13"/>
      <c r="AS89" s="5"/>
    </row>
    <row r="90" spans="15:45" ht="15.6">
      <c r="O90" s="3"/>
      <c r="P90" s="3"/>
      <c r="Q90" s="58"/>
      <c r="R90" s="58"/>
      <c r="S90" s="16"/>
      <c r="T90" s="16"/>
      <c r="U90" s="3"/>
      <c r="V90" s="3"/>
      <c r="W90" s="16"/>
      <c r="Y90" s="1"/>
      <c r="Z90" s="1"/>
      <c r="AA90" s="58"/>
      <c r="AB90" s="58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O90" s="4"/>
      <c r="AP90" s="13"/>
      <c r="AQ90" s="13"/>
      <c r="AR90" s="13"/>
      <c r="AS90" s="5"/>
    </row>
    <row r="91" spans="15:45" ht="15.6">
      <c r="O91" s="3"/>
      <c r="P91" s="3"/>
      <c r="Q91" s="58"/>
      <c r="R91" s="58"/>
      <c r="S91" s="16"/>
      <c r="T91" s="16"/>
      <c r="U91" s="3"/>
      <c r="V91" s="3"/>
      <c r="W91" s="16"/>
      <c r="Y91" s="1"/>
      <c r="Z91" s="1"/>
      <c r="AA91" s="58"/>
      <c r="AB91" s="58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O91" s="4"/>
      <c r="AP91" s="13"/>
      <c r="AQ91" s="13"/>
      <c r="AR91" s="5"/>
      <c r="AS91" s="5"/>
    </row>
    <row r="92" spans="15:45" ht="15.6">
      <c r="O92" s="3"/>
      <c r="P92" s="3"/>
      <c r="Q92" s="58"/>
      <c r="R92" s="58"/>
      <c r="S92" s="16"/>
      <c r="T92" s="16"/>
      <c r="U92" s="3"/>
      <c r="V92" s="3"/>
      <c r="W92" s="16"/>
      <c r="Y92" s="1"/>
      <c r="Z92" s="1"/>
      <c r="AA92" s="58"/>
      <c r="AB92" s="58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O92" s="4"/>
      <c r="AP92" s="13"/>
      <c r="AQ92" s="13"/>
      <c r="AR92" s="5"/>
      <c r="AS92" s="5"/>
    </row>
    <row r="93" spans="15:45" ht="15.6">
      <c r="O93" s="3"/>
      <c r="P93" s="3"/>
      <c r="Q93" s="58"/>
      <c r="R93" s="58"/>
      <c r="S93" s="16"/>
      <c r="T93" s="16"/>
      <c r="U93" s="3"/>
      <c r="V93" s="3"/>
      <c r="W93" s="16"/>
      <c r="Y93" s="1"/>
      <c r="Z93" s="1"/>
      <c r="AA93" s="58"/>
      <c r="AB93" s="58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O93" s="4"/>
      <c r="AP93" s="13"/>
      <c r="AQ93" s="13"/>
      <c r="AR93" s="5"/>
      <c r="AS93" s="5"/>
    </row>
    <row r="94" spans="15:45" ht="15.6">
      <c r="O94" s="3"/>
      <c r="P94" s="3"/>
      <c r="Q94" s="58"/>
      <c r="R94" s="58"/>
      <c r="S94" s="16"/>
      <c r="T94" s="16"/>
      <c r="U94" s="3"/>
      <c r="V94" s="3"/>
      <c r="W94" s="16"/>
      <c r="Y94" s="1"/>
      <c r="Z94" s="1"/>
      <c r="AA94" s="58"/>
      <c r="AB94" s="58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O94" s="4"/>
      <c r="AP94" s="13"/>
      <c r="AQ94" s="13"/>
      <c r="AR94" s="5"/>
      <c r="AS94" s="5"/>
    </row>
    <row r="95" spans="15:45" ht="15.6">
      <c r="Y95" s="1"/>
      <c r="Z95" s="1"/>
      <c r="AA95" s="58"/>
      <c r="AB95" s="58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O95" s="4"/>
      <c r="AP95" s="13"/>
      <c r="AQ95" s="13"/>
      <c r="AR95" s="5"/>
      <c r="AS95" s="5"/>
    </row>
    <row r="96" spans="15:45" ht="15.6">
      <c r="Y96" s="1"/>
      <c r="Z96" s="1"/>
      <c r="AA96" s="58"/>
      <c r="AB96" s="58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O96" s="13"/>
      <c r="AP96" s="13"/>
      <c r="AQ96" s="13"/>
      <c r="AR96" s="5"/>
      <c r="AS96" s="5"/>
    </row>
    <row r="97" spans="15:45" ht="15.6">
      <c r="O97" s="3"/>
      <c r="P97" s="3"/>
      <c r="Q97" s="58"/>
      <c r="R97" s="58"/>
      <c r="S97" s="16"/>
      <c r="T97" s="16"/>
      <c r="U97" s="3"/>
      <c r="V97" s="3"/>
      <c r="W97" s="16"/>
      <c r="Y97" s="1"/>
      <c r="Z97" s="1"/>
      <c r="AA97" s="58"/>
      <c r="AB97" s="58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O97" s="5"/>
      <c r="AP97" s="13"/>
      <c r="AQ97" s="13"/>
      <c r="AR97" s="5"/>
      <c r="AS97" s="5"/>
    </row>
    <row r="98" spans="15:45" ht="15.6">
      <c r="O98" s="3"/>
      <c r="P98" s="3"/>
      <c r="Q98" s="58"/>
      <c r="R98" s="58"/>
      <c r="S98" s="16"/>
      <c r="T98" s="16"/>
      <c r="U98" s="3"/>
      <c r="V98" s="3"/>
      <c r="W98" s="16"/>
      <c r="Y98" s="1"/>
      <c r="Z98" s="1"/>
      <c r="AA98" s="58"/>
      <c r="AB98" s="58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O98" s="13"/>
      <c r="AP98" s="13"/>
      <c r="AQ98" s="13"/>
      <c r="AR98" s="5"/>
      <c r="AS98" s="5"/>
    </row>
    <row r="99" spans="15:45" ht="15.6">
      <c r="O99" s="3"/>
      <c r="P99" s="3"/>
      <c r="Q99" s="58"/>
      <c r="R99" s="58"/>
      <c r="S99" s="16"/>
      <c r="T99" s="16"/>
      <c r="U99" s="3"/>
      <c r="V99" s="3"/>
      <c r="W99" s="16"/>
      <c r="Y99" s="1"/>
      <c r="Z99" s="1"/>
      <c r="AA99" s="58"/>
      <c r="AB99" s="58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O99" s="13"/>
      <c r="AP99" s="5"/>
      <c r="AQ99" s="5"/>
      <c r="AR99" s="5"/>
      <c r="AS99" s="5"/>
    </row>
    <row r="100" spans="15:45">
      <c r="O100" s="3"/>
      <c r="P100" s="3"/>
      <c r="Q100" s="58"/>
      <c r="R100" s="58"/>
      <c r="S100" s="16"/>
      <c r="T100" s="16"/>
      <c r="U100" s="3"/>
      <c r="V100" s="3"/>
      <c r="W100" s="16"/>
      <c r="Y100" s="1"/>
      <c r="Z100" s="1"/>
      <c r="AA100" s="58"/>
      <c r="AB100" s="58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O100" s="13"/>
      <c r="AP100" s="13"/>
    </row>
    <row r="101" spans="15:45" ht="15.6">
      <c r="O101" s="3"/>
      <c r="P101" s="3"/>
      <c r="Q101" s="58"/>
      <c r="R101" s="58"/>
      <c r="S101" s="16"/>
      <c r="T101" s="16"/>
      <c r="U101" s="3"/>
      <c r="V101" s="3"/>
      <c r="W101" s="16"/>
      <c r="Y101" s="1"/>
      <c r="Z101" s="1"/>
      <c r="AA101" s="58"/>
      <c r="AB101" s="58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O101" s="13"/>
      <c r="AP101" s="5"/>
      <c r="AQ101" s="5"/>
      <c r="AS101" s="5"/>
    </row>
    <row r="102" spans="15:45">
      <c r="O102" s="3"/>
      <c r="P102" s="3"/>
      <c r="Q102" s="58"/>
      <c r="R102" s="58"/>
      <c r="S102" s="16"/>
      <c r="T102" s="16"/>
      <c r="U102" s="3"/>
      <c r="V102" s="3"/>
      <c r="W102" s="16"/>
      <c r="Y102" s="1"/>
      <c r="Z102" s="1"/>
      <c r="AA102" s="58"/>
      <c r="AB102" s="58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O102" s="13"/>
      <c r="AP102" s="13"/>
    </row>
    <row r="103" spans="15:45">
      <c r="O103" s="3"/>
      <c r="P103" s="3"/>
      <c r="Q103" s="58"/>
      <c r="R103" s="58"/>
      <c r="S103" s="16"/>
      <c r="T103" s="16"/>
      <c r="U103" s="3"/>
      <c r="V103" s="3"/>
      <c r="W103" s="16"/>
      <c r="Y103" s="1"/>
      <c r="Z103" s="1"/>
      <c r="AA103" s="58"/>
      <c r="AB103" s="58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O103" s="13"/>
      <c r="AP103" s="13"/>
    </row>
    <row r="104" spans="15:45">
      <c r="O104" s="3"/>
      <c r="P104" s="3"/>
      <c r="Q104" s="58"/>
      <c r="R104" s="58"/>
      <c r="S104" s="16"/>
      <c r="T104" s="16"/>
      <c r="U104" s="3"/>
      <c r="V104" s="3"/>
      <c r="W104" s="16"/>
      <c r="Y104" s="1"/>
      <c r="Z104" s="1"/>
      <c r="AA104" s="58"/>
      <c r="AB104" s="58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O104" s="13"/>
      <c r="AP104" s="13"/>
    </row>
    <row r="105" spans="15:45">
      <c r="O105" s="3"/>
      <c r="P105" s="3"/>
      <c r="Q105" s="58"/>
      <c r="R105" s="58"/>
      <c r="S105" s="16"/>
      <c r="T105" s="16"/>
      <c r="U105" s="3"/>
      <c r="V105" s="3"/>
      <c r="W105" s="16"/>
      <c r="AA105" s="58"/>
      <c r="AB105" s="58"/>
      <c r="AK105" s="1"/>
      <c r="AL105" s="1"/>
      <c r="AM105" s="1"/>
      <c r="AO105" s="13"/>
      <c r="AP105" s="13"/>
    </row>
    <row r="106" spans="15:45">
      <c r="O106" s="3"/>
      <c r="P106" s="3"/>
      <c r="Q106" s="58"/>
      <c r="R106" s="58"/>
      <c r="S106" s="16"/>
      <c r="T106" s="16"/>
      <c r="U106" s="3"/>
      <c r="V106" s="3"/>
      <c r="W106" s="16"/>
      <c r="AA106" s="58"/>
      <c r="AB106" s="58"/>
      <c r="AK106" s="1"/>
      <c r="AL106" s="1"/>
      <c r="AM106" s="1"/>
      <c r="AO106" s="13"/>
      <c r="AP106" s="13"/>
    </row>
    <row r="107" spans="15:45">
      <c r="O107" s="3"/>
      <c r="P107" s="3"/>
      <c r="Q107" s="58"/>
      <c r="R107" s="58"/>
      <c r="S107" s="16"/>
      <c r="T107" s="16"/>
      <c r="U107" s="3"/>
      <c r="V107" s="3"/>
      <c r="W107" s="16"/>
      <c r="Y107" s="1"/>
      <c r="Z107" s="1"/>
      <c r="AA107" s="58"/>
      <c r="AB107" s="58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O107" s="13"/>
      <c r="AP107" s="13"/>
    </row>
    <row r="108" spans="15:45">
      <c r="O108" s="3"/>
      <c r="P108" s="3"/>
      <c r="Q108" s="58"/>
      <c r="R108" s="58"/>
      <c r="S108" s="16"/>
      <c r="T108" s="16"/>
      <c r="U108" s="3"/>
      <c r="V108" s="3"/>
      <c r="W108" s="16"/>
      <c r="Y108" s="1"/>
      <c r="Z108" s="1"/>
      <c r="AA108" s="58"/>
      <c r="AB108" s="58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O108" s="13"/>
      <c r="AP108" s="13"/>
    </row>
    <row r="109" spans="15:45">
      <c r="O109" s="3"/>
      <c r="P109" s="3"/>
      <c r="Q109" s="58"/>
      <c r="R109" s="58"/>
      <c r="S109" s="16"/>
      <c r="T109" s="16"/>
      <c r="U109" s="3"/>
      <c r="V109" s="3"/>
      <c r="W109" s="16"/>
      <c r="Y109" s="1"/>
      <c r="Z109" s="1"/>
      <c r="AA109" s="58"/>
      <c r="AB109" s="58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O109" s="13"/>
      <c r="AP109" s="13"/>
    </row>
    <row r="110" spans="15:45">
      <c r="O110" s="3"/>
      <c r="P110" s="3"/>
      <c r="Q110" s="58"/>
      <c r="R110" s="58"/>
      <c r="S110" s="16"/>
      <c r="T110" s="16"/>
      <c r="U110" s="3"/>
      <c r="V110" s="3"/>
      <c r="W110" s="16"/>
      <c r="Y110" s="1"/>
      <c r="Z110" s="1"/>
      <c r="AA110" s="58"/>
      <c r="AB110" s="58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O110" s="13"/>
      <c r="AP110" s="13"/>
    </row>
    <row r="111" spans="15:45">
      <c r="O111" s="3"/>
      <c r="P111" s="3"/>
      <c r="Q111" s="58"/>
      <c r="R111" s="58"/>
      <c r="S111" s="16"/>
      <c r="T111" s="16"/>
      <c r="U111" s="3"/>
      <c r="V111" s="3"/>
      <c r="W111" s="16"/>
      <c r="Y111" s="1"/>
      <c r="Z111" s="1"/>
      <c r="AA111" s="58"/>
      <c r="AB111" s="58"/>
      <c r="AC111" s="1"/>
      <c r="AD111" s="1"/>
      <c r="AE111" s="1"/>
      <c r="AF111" s="1"/>
      <c r="AG111" s="1"/>
      <c r="AH111" s="1"/>
      <c r="AI111" s="1"/>
      <c r="AJ111" s="1"/>
      <c r="AM111" s="1"/>
      <c r="AO111" s="13"/>
      <c r="AP111" s="13"/>
    </row>
    <row r="112" spans="15:45">
      <c r="O112" s="3"/>
      <c r="P112" s="3"/>
      <c r="Q112" s="58"/>
      <c r="R112" s="58"/>
      <c r="S112" s="16"/>
      <c r="T112" s="16"/>
      <c r="U112" s="3"/>
      <c r="V112" s="3"/>
      <c r="W112" s="16"/>
      <c r="Y112" s="1"/>
      <c r="Z112" s="1"/>
      <c r="AA112" s="58"/>
      <c r="AB112" s="58"/>
      <c r="AC112" s="1"/>
      <c r="AD112" s="1"/>
      <c r="AE112" s="1"/>
      <c r="AF112" s="1"/>
      <c r="AG112" s="1"/>
      <c r="AH112" s="1"/>
      <c r="AI112" s="1"/>
      <c r="AJ112" s="1"/>
      <c r="AM112" s="1"/>
      <c r="AO112" s="13"/>
      <c r="AP112" s="13"/>
    </row>
    <row r="113" spans="15:42">
      <c r="O113" s="3"/>
      <c r="P113" s="3"/>
      <c r="Q113" s="58"/>
      <c r="R113" s="58"/>
      <c r="S113" s="16"/>
      <c r="T113" s="16"/>
      <c r="U113" s="3"/>
      <c r="V113" s="3"/>
      <c r="W113" s="16"/>
      <c r="Y113" s="1"/>
      <c r="Z113" s="1"/>
      <c r="AA113" s="58"/>
      <c r="AB113" s="58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O113" s="13"/>
      <c r="AP113" s="13"/>
    </row>
    <row r="114" spans="15:42">
      <c r="O114" s="3"/>
      <c r="P114" s="3"/>
      <c r="Q114" s="58"/>
      <c r="R114" s="58"/>
      <c r="S114" s="16"/>
      <c r="T114" s="16"/>
      <c r="U114" s="3"/>
      <c r="V114" s="3"/>
      <c r="W114" s="16"/>
      <c r="Y114" s="1"/>
      <c r="Z114" s="1"/>
      <c r="AA114" s="58"/>
      <c r="AB114" s="58"/>
      <c r="AC114" s="1"/>
      <c r="AD114" s="1"/>
      <c r="AE114" s="1"/>
      <c r="AF114" s="13" t="s">
        <v>463</v>
      </c>
      <c r="AG114" s="1"/>
      <c r="AH114" s="1"/>
      <c r="AI114" s="1"/>
      <c r="AJ114" s="1"/>
      <c r="AK114" s="1"/>
      <c r="AL114" s="1"/>
      <c r="AM114" s="1"/>
      <c r="AO114" s="13"/>
      <c r="AP114" s="13"/>
    </row>
    <row r="115" spans="15:42">
      <c r="O115" s="3"/>
      <c r="P115" s="3"/>
      <c r="Q115" s="58"/>
      <c r="R115" s="58"/>
      <c r="S115" s="16"/>
      <c r="T115" s="16"/>
      <c r="U115" s="3"/>
      <c r="V115" s="3"/>
      <c r="W115" s="16"/>
      <c r="Y115" s="1"/>
      <c r="Z115" s="1"/>
      <c r="AA115" s="58"/>
      <c r="AB115" s="58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O115" s="13"/>
      <c r="AP115" s="13"/>
    </row>
    <row r="116" spans="15:42">
      <c r="O116" s="3"/>
      <c r="P116" s="3"/>
      <c r="Q116" s="58"/>
      <c r="R116" s="58"/>
      <c r="S116" s="16"/>
      <c r="T116" s="16"/>
      <c r="U116" s="3"/>
      <c r="V116" s="3"/>
      <c r="W116" s="16"/>
      <c r="Y116" s="1"/>
      <c r="Z116" s="1"/>
      <c r="AA116" s="58"/>
      <c r="AB116" s="58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O116" s="13"/>
      <c r="AP116" s="13"/>
    </row>
    <row r="117" spans="15:42">
      <c r="O117" s="3"/>
      <c r="P117" s="3"/>
      <c r="Q117" s="58"/>
      <c r="R117" s="58"/>
      <c r="S117" s="16"/>
      <c r="T117" s="16"/>
      <c r="U117" s="3"/>
      <c r="V117" s="3"/>
      <c r="W117" s="16"/>
      <c r="Y117" s="1"/>
      <c r="Z117" s="1"/>
      <c r="AA117" s="58"/>
      <c r="AB117" s="58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O117" s="13"/>
      <c r="AP117" s="13"/>
    </row>
    <row r="118" spans="15:42">
      <c r="O118" s="3"/>
      <c r="P118" s="3"/>
      <c r="Q118" s="58"/>
      <c r="R118" s="58"/>
      <c r="S118" s="16"/>
      <c r="T118" s="16"/>
      <c r="U118" s="3"/>
      <c r="V118" s="3"/>
      <c r="W118" s="16"/>
      <c r="Y118" s="1"/>
      <c r="Z118" s="1"/>
      <c r="AA118" s="58"/>
      <c r="AB118" s="58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O118" s="13"/>
      <c r="AP118" s="13"/>
    </row>
    <row r="119" spans="15:42">
      <c r="O119" s="3"/>
      <c r="P119" s="3"/>
      <c r="Q119" s="58"/>
      <c r="R119" s="58"/>
      <c r="S119" s="16"/>
      <c r="T119" s="16"/>
      <c r="U119" s="3"/>
      <c r="V119" s="3"/>
      <c r="W119" s="16"/>
      <c r="Y119" s="1"/>
      <c r="Z119" s="1"/>
      <c r="AA119" s="58"/>
      <c r="AB119" s="58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O119" s="13"/>
      <c r="AP119" s="13"/>
    </row>
    <row r="120" spans="15:42">
      <c r="O120" s="3"/>
      <c r="P120" s="3"/>
      <c r="Q120" s="58"/>
      <c r="R120" s="58"/>
      <c r="S120" s="16"/>
      <c r="T120" s="16"/>
      <c r="U120" s="3"/>
      <c r="V120" s="3"/>
      <c r="W120" s="16"/>
      <c r="Y120" s="1"/>
      <c r="Z120" s="1"/>
      <c r="AA120" s="58"/>
      <c r="AB120" s="58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O120" s="13"/>
      <c r="AP120" s="13"/>
    </row>
    <row r="121" spans="15:42">
      <c r="O121" s="3"/>
      <c r="P121" s="3"/>
      <c r="Q121" s="58"/>
      <c r="R121" s="58"/>
      <c r="S121" s="16"/>
      <c r="T121" s="16"/>
      <c r="U121" s="3"/>
      <c r="V121" s="3"/>
      <c r="W121" s="16"/>
      <c r="Y121" s="1"/>
      <c r="Z121" s="1"/>
      <c r="AA121" s="58"/>
      <c r="AB121" s="58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O121" s="13"/>
      <c r="AP121" s="13"/>
    </row>
    <row r="122" spans="15:42">
      <c r="O122" s="3"/>
      <c r="P122" s="3"/>
      <c r="Q122" s="58"/>
      <c r="R122" s="58"/>
      <c r="S122" s="16"/>
      <c r="T122" s="16"/>
      <c r="U122" s="3"/>
      <c r="V122" s="3"/>
      <c r="W122" s="16"/>
      <c r="Y122" s="1"/>
      <c r="Z122" s="1"/>
      <c r="AA122" s="58"/>
      <c r="AB122" s="58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O122" s="13"/>
      <c r="AP122" s="13"/>
    </row>
    <row r="123" spans="15:42">
      <c r="O123" s="3"/>
      <c r="P123" s="3"/>
      <c r="Q123" s="58"/>
      <c r="R123" s="58"/>
      <c r="S123" s="16"/>
      <c r="T123" s="16"/>
      <c r="U123" s="3"/>
      <c r="V123" s="3"/>
      <c r="W123" s="16"/>
      <c r="Y123" s="1"/>
      <c r="Z123" s="1"/>
      <c r="AA123" s="58"/>
      <c r="AB123" s="58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O123" s="13"/>
      <c r="AP123" s="13"/>
    </row>
    <row r="124" spans="15:42">
      <c r="O124" s="3"/>
      <c r="P124" s="3"/>
      <c r="Q124" s="58"/>
      <c r="R124" s="58"/>
      <c r="S124" s="16"/>
      <c r="T124" s="16"/>
      <c r="U124" s="3"/>
      <c r="V124" s="3"/>
      <c r="W124" s="16"/>
      <c r="Y124" s="1"/>
      <c r="Z124" s="1"/>
      <c r="AA124" s="58"/>
      <c r="AB124" s="58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O124" s="13"/>
      <c r="AP124" s="13"/>
    </row>
    <row r="125" spans="15:42">
      <c r="O125" s="3"/>
      <c r="P125" s="3"/>
      <c r="Q125" s="58"/>
      <c r="R125" s="58"/>
      <c r="S125" s="16"/>
      <c r="T125" s="16"/>
      <c r="U125" s="3"/>
      <c r="V125" s="3"/>
      <c r="W125" s="16"/>
      <c r="Y125" s="1"/>
      <c r="Z125" s="1"/>
      <c r="AA125" s="58"/>
      <c r="AB125" s="58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O125" s="13"/>
      <c r="AP125" s="13"/>
    </row>
    <row r="126" spans="15:42">
      <c r="O126" s="3"/>
      <c r="P126" s="3"/>
      <c r="Q126" s="58"/>
      <c r="R126" s="58"/>
      <c r="S126" s="16"/>
      <c r="T126" s="16"/>
      <c r="U126" s="3"/>
      <c r="V126" s="3"/>
      <c r="W126" s="16"/>
      <c r="Y126" s="1"/>
      <c r="Z126" s="1"/>
      <c r="AA126" s="58"/>
      <c r="AB126" s="58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O126" s="13"/>
      <c r="AP126" s="13"/>
    </row>
    <row r="127" spans="15:42">
      <c r="O127" s="3"/>
      <c r="P127" s="3"/>
      <c r="Q127" s="58"/>
      <c r="R127" s="58"/>
      <c r="S127" s="16"/>
      <c r="T127" s="16"/>
      <c r="U127" s="3"/>
      <c r="V127" s="3"/>
      <c r="W127" s="16"/>
      <c r="Y127" s="1"/>
      <c r="Z127" s="1"/>
      <c r="AA127" s="58"/>
      <c r="AB127" s="58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O127" s="13"/>
      <c r="AP127" s="13"/>
    </row>
    <row r="128" spans="15:42">
      <c r="O128" s="3"/>
      <c r="P128" s="3"/>
      <c r="Q128" s="58"/>
      <c r="R128" s="58"/>
      <c r="S128" s="16"/>
      <c r="T128" s="16"/>
      <c r="U128" s="3"/>
      <c r="V128" s="3"/>
      <c r="W128" s="16"/>
      <c r="Y128" s="1"/>
      <c r="Z128" s="1"/>
      <c r="AA128" s="58"/>
      <c r="AB128" s="58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O128" s="13"/>
      <c r="AP128" s="13"/>
    </row>
    <row r="129" spans="15:42">
      <c r="Y129" s="1"/>
      <c r="Z129" s="1"/>
      <c r="AA129" s="58"/>
      <c r="AB129" s="58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O129" s="13"/>
      <c r="AP129" s="13"/>
    </row>
    <row r="130" spans="15:42">
      <c r="Y130" s="1"/>
      <c r="Z130" s="1"/>
      <c r="AA130" s="58"/>
      <c r="AB130" s="58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O130" s="13"/>
      <c r="AP130" s="13"/>
    </row>
    <row r="131" spans="15:42">
      <c r="O131" s="3"/>
      <c r="P131" s="3"/>
      <c r="Q131" s="58"/>
      <c r="R131" s="58"/>
      <c r="S131" s="16"/>
      <c r="T131" s="16"/>
      <c r="U131" s="3"/>
      <c r="V131" s="3"/>
      <c r="W131" s="16"/>
      <c r="Y131" s="1"/>
      <c r="Z131" s="1"/>
      <c r="AA131" s="58"/>
      <c r="AB131" s="58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O131" s="13"/>
      <c r="AP131" s="13"/>
    </row>
    <row r="132" spans="15:42">
      <c r="O132" s="3"/>
      <c r="P132" s="3"/>
      <c r="Q132" s="58"/>
      <c r="R132" s="58"/>
      <c r="S132" s="16"/>
      <c r="T132" s="16"/>
      <c r="U132" s="3"/>
      <c r="V132" s="3"/>
      <c r="W132" s="16"/>
      <c r="Y132" s="1"/>
      <c r="Z132" s="1"/>
      <c r="AA132" s="58"/>
      <c r="AB132" s="58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O132" s="13"/>
      <c r="AP132" s="13"/>
    </row>
    <row r="133" spans="15:42">
      <c r="O133" s="3"/>
      <c r="P133" s="3"/>
      <c r="Q133" s="58"/>
      <c r="R133" s="58"/>
      <c r="S133" s="16"/>
      <c r="T133" s="16"/>
      <c r="U133" s="3"/>
      <c r="V133" s="3"/>
      <c r="W133" s="16"/>
      <c r="Y133" s="1"/>
      <c r="Z133" s="1"/>
      <c r="AA133" s="58"/>
      <c r="AB133" s="58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O133" s="13"/>
      <c r="AP133" s="13"/>
    </row>
    <row r="134" spans="15:42">
      <c r="O134" s="3"/>
      <c r="P134" s="3"/>
      <c r="Q134" s="58"/>
      <c r="R134" s="58"/>
      <c r="S134" s="16"/>
      <c r="T134" s="16"/>
      <c r="U134" s="3"/>
      <c r="V134" s="3"/>
      <c r="W134" s="16"/>
      <c r="Y134" s="1"/>
      <c r="Z134" s="1"/>
      <c r="AA134" s="58"/>
      <c r="AB134" s="58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O134" s="13"/>
      <c r="AP134" s="13"/>
    </row>
    <row r="135" spans="15:42">
      <c r="O135" s="3"/>
      <c r="P135" s="3"/>
      <c r="Q135" s="58"/>
      <c r="R135" s="58"/>
      <c r="S135" s="16"/>
      <c r="T135" s="16"/>
      <c r="U135" s="3"/>
      <c r="V135" s="3"/>
      <c r="W135" s="16"/>
      <c r="Y135" s="1"/>
      <c r="Z135" s="1"/>
      <c r="AA135" s="58"/>
      <c r="AB135" s="58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O135" s="13"/>
      <c r="AP135" s="13"/>
    </row>
    <row r="136" spans="15:42">
      <c r="O136" s="3"/>
      <c r="P136" s="3"/>
      <c r="Q136" s="58"/>
      <c r="R136" s="58"/>
      <c r="S136" s="16"/>
      <c r="T136" s="16"/>
      <c r="U136" s="3"/>
      <c r="V136" s="3"/>
      <c r="W136" s="16"/>
      <c r="Y136" s="1"/>
      <c r="Z136" s="1"/>
      <c r="AA136" s="58"/>
      <c r="AB136" s="58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O136" s="13"/>
      <c r="AP136" s="13"/>
    </row>
    <row r="137" spans="15:42">
      <c r="O137" s="3"/>
      <c r="P137" s="3"/>
      <c r="Q137" s="58"/>
      <c r="R137" s="58"/>
      <c r="S137" s="16"/>
      <c r="T137" s="16"/>
      <c r="U137" s="3"/>
      <c r="V137" s="3"/>
      <c r="W137" s="16"/>
      <c r="Y137" s="1"/>
      <c r="Z137" s="1"/>
      <c r="AA137" s="58"/>
      <c r="AB137" s="58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O137" s="13"/>
      <c r="AP137" s="13"/>
    </row>
    <row r="138" spans="15:42">
      <c r="O138" s="3"/>
      <c r="P138" s="3"/>
      <c r="Q138" s="58"/>
      <c r="R138" s="58"/>
      <c r="S138" s="16"/>
      <c r="T138" s="16"/>
      <c r="U138" s="3"/>
      <c r="V138" s="3"/>
      <c r="W138" s="16"/>
      <c r="Y138" s="1"/>
      <c r="Z138" s="1"/>
      <c r="AA138" s="58"/>
      <c r="AB138" s="58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O138" s="13"/>
      <c r="AP138" s="13"/>
    </row>
    <row r="139" spans="15:42">
      <c r="O139" s="3"/>
      <c r="P139" s="3"/>
      <c r="Q139" s="58"/>
      <c r="R139" s="58"/>
      <c r="S139" s="16"/>
      <c r="T139" s="16"/>
      <c r="U139" s="3"/>
      <c r="V139" s="3"/>
      <c r="W139" s="16"/>
      <c r="AA139" s="58"/>
      <c r="AB139" s="58"/>
      <c r="AK139" s="1"/>
      <c r="AL139" s="1"/>
      <c r="AM139" s="1"/>
      <c r="AO139" s="13"/>
      <c r="AP139" s="13"/>
    </row>
    <row r="140" spans="15:42">
      <c r="O140" s="3"/>
      <c r="P140" s="3"/>
      <c r="Q140" s="58"/>
      <c r="R140" s="58"/>
      <c r="S140" s="16"/>
      <c r="T140" s="16"/>
      <c r="U140" s="3"/>
      <c r="V140" s="3"/>
      <c r="W140" s="16"/>
      <c r="AA140" s="58"/>
      <c r="AB140" s="58"/>
      <c r="AK140" s="1"/>
      <c r="AL140" s="1"/>
      <c r="AM140" s="1"/>
      <c r="AO140" s="13"/>
      <c r="AP140" s="13"/>
    </row>
    <row r="141" spans="15:42">
      <c r="O141" s="3"/>
      <c r="P141" s="3"/>
      <c r="Q141" s="58"/>
      <c r="R141" s="58"/>
      <c r="S141" s="16"/>
      <c r="T141" s="16"/>
      <c r="U141" s="3"/>
      <c r="V141" s="3"/>
      <c r="W141" s="16"/>
      <c r="Y141" s="1"/>
      <c r="Z141" s="1"/>
      <c r="AA141" s="58"/>
      <c r="AB141" s="58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O141" s="13"/>
      <c r="AP141" s="13"/>
    </row>
    <row r="142" spans="15:42">
      <c r="O142" s="3"/>
      <c r="P142" s="3"/>
      <c r="Q142" s="58"/>
      <c r="R142" s="58"/>
      <c r="S142" s="16"/>
      <c r="T142" s="16"/>
      <c r="U142" s="3"/>
      <c r="V142" s="3"/>
      <c r="W142" s="16"/>
      <c r="Y142" s="1"/>
      <c r="Z142" s="1"/>
      <c r="AA142" s="58"/>
      <c r="AB142" s="58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O142" s="13"/>
      <c r="AP142" s="13"/>
    </row>
    <row r="143" spans="15:42">
      <c r="O143" s="3"/>
      <c r="P143" s="3"/>
      <c r="Q143" s="58"/>
      <c r="R143" s="58"/>
      <c r="S143" s="16"/>
      <c r="T143" s="16"/>
      <c r="U143" s="3"/>
      <c r="V143" s="3"/>
      <c r="W143" s="16"/>
      <c r="Y143" s="1"/>
      <c r="Z143" s="1"/>
      <c r="AA143" s="58"/>
      <c r="AB143" s="58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O143" s="13"/>
      <c r="AP143" s="13"/>
    </row>
    <row r="144" spans="15:42">
      <c r="O144" s="3"/>
      <c r="P144" s="3"/>
      <c r="Q144" s="58"/>
      <c r="R144" s="58"/>
      <c r="S144" s="16"/>
      <c r="T144" s="16"/>
      <c r="U144" s="3"/>
      <c r="V144" s="3"/>
      <c r="W144" s="16"/>
      <c r="Y144" s="1"/>
      <c r="Z144" s="1"/>
      <c r="AA144" s="58"/>
      <c r="AB144" s="58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O144" s="13"/>
      <c r="AP144" s="13"/>
    </row>
    <row r="145" spans="12:42">
      <c r="O145" s="3"/>
      <c r="P145" s="3"/>
      <c r="Q145" s="58"/>
      <c r="R145" s="58"/>
      <c r="S145" s="16"/>
      <c r="T145" s="16"/>
      <c r="U145" s="3"/>
      <c r="V145" s="3"/>
      <c r="W145" s="16"/>
      <c r="Y145" s="1"/>
      <c r="Z145" s="1"/>
      <c r="AA145" s="58"/>
      <c r="AB145" s="58"/>
      <c r="AC145" s="1"/>
      <c r="AD145" s="1"/>
      <c r="AE145" s="1"/>
      <c r="AF145" s="1"/>
      <c r="AG145" s="1"/>
      <c r="AH145" s="1"/>
      <c r="AI145" s="1"/>
      <c r="AJ145" s="1"/>
      <c r="AM145" s="1"/>
      <c r="AO145" s="13"/>
      <c r="AP145" s="13"/>
    </row>
    <row r="146" spans="12:42">
      <c r="O146" s="3"/>
      <c r="P146" s="3"/>
      <c r="Q146" s="58"/>
      <c r="R146" s="58"/>
      <c r="S146" s="16"/>
      <c r="T146" s="16"/>
      <c r="U146" s="3"/>
      <c r="V146" s="3"/>
      <c r="W146" s="16"/>
      <c r="Y146" s="1"/>
      <c r="Z146" s="1"/>
      <c r="AA146" s="58"/>
      <c r="AB146" s="58"/>
      <c r="AC146" s="1"/>
      <c r="AD146" s="1"/>
      <c r="AE146" s="1"/>
      <c r="AF146" s="1"/>
      <c r="AG146" s="1"/>
      <c r="AH146" s="1"/>
      <c r="AI146" s="1"/>
      <c r="AJ146" s="1"/>
      <c r="AM146" s="1"/>
      <c r="AO146" s="13"/>
      <c r="AP146" s="13"/>
    </row>
    <row r="147" spans="12:42">
      <c r="O147" s="3"/>
      <c r="P147" s="3"/>
      <c r="Q147" s="58"/>
      <c r="R147" s="58"/>
      <c r="S147" s="16"/>
      <c r="T147" s="16"/>
      <c r="U147" s="3"/>
      <c r="V147" s="3"/>
      <c r="W147" s="16"/>
      <c r="Y147" s="1"/>
      <c r="Z147" s="1"/>
      <c r="AA147" s="58"/>
      <c r="AB147" s="58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O147" s="13"/>
      <c r="AP147" s="13"/>
    </row>
    <row r="148" spans="12:42">
      <c r="O148" s="3"/>
      <c r="P148" s="3"/>
      <c r="Q148" s="58"/>
      <c r="R148" s="58"/>
      <c r="S148" s="16"/>
      <c r="T148" s="16"/>
      <c r="U148" s="3"/>
      <c r="V148" s="3"/>
      <c r="W148" s="16"/>
      <c r="Y148" s="1"/>
      <c r="Z148" s="1"/>
      <c r="AA148" s="58"/>
      <c r="AB148" s="58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O148" s="13"/>
      <c r="AP148" s="13"/>
    </row>
    <row r="149" spans="12:42">
      <c r="O149" s="3"/>
      <c r="P149" s="3"/>
      <c r="Q149" s="58"/>
      <c r="R149" s="58"/>
      <c r="S149" s="16"/>
      <c r="T149" s="16"/>
      <c r="U149" s="3"/>
      <c r="V149" s="3"/>
      <c r="W149" s="16"/>
      <c r="Y149" s="1"/>
      <c r="Z149" s="1"/>
      <c r="AA149" s="58"/>
      <c r="AB149" s="58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O149" s="13"/>
      <c r="AP149" s="13"/>
    </row>
    <row r="150" spans="12:42">
      <c r="O150" s="3"/>
      <c r="P150" s="3"/>
      <c r="Q150" s="58"/>
      <c r="R150" s="58"/>
      <c r="S150" s="16"/>
      <c r="T150" s="16"/>
      <c r="U150" s="3"/>
      <c r="V150" s="3"/>
      <c r="W150" s="16"/>
      <c r="Y150" s="1"/>
      <c r="Z150" s="1"/>
      <c r="AA150" s="58"/>
      <c r="AB150" s="58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O150" s="13"/>
      <c r="AP150" s="13"/>
    </row>
    <row r="151" spans="12:42">
      <c r="O151" s="3"/>
      <c r="P151" s="3"/>
      <c r="Q151" s="58"/>
      <c r="R151" s="58"/>
      <c r="S151" s="16"/>
      <c r="T151" s="16"/>
      <c r="U151" s="3"/>
      <c r="V151" s="3"/>
      <c r="W151" s="16"/>
      <c r="Y151" s="1"/>
      <c r="Z151" s="1"/>
      <c r="AA151" s="58"/>
      <c r="AB151" s="58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O151" s="13"/>
      <c r="AP151" s="13"/>
    </row>
    <row r="152" spans="12:42">
      <c r="O152" s="3"/>
      <c r="P152" s="3"/>
      <c r="Q152" s="58"/>
      <c r="R152" s="58"/>
      <c r="S152" s="16"/>
      <c r="T152" s="16"/>
      <c r="U152" s="3"/>
      <c r="V152" s="3"/>
      <c r="W152" s="16"/>
      <c r="Y152" s="1"/>
      <c r="Z152" s="1"/>
      <c r="AA152" s="58"/>
      <c r="AB152" s="58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O152" s="13"/>
      <c r="AP152" s="13"/>
    </row>
    <row r="153" spans="12:42">
      <c r="O153" s="3"/>
      <c r="P153" s="3"/>
      <c r="Q153" s="58"/>
      <c r="R153" s="58"/>
      <c r="S153" s="16"/>
      <c r="T153" s="16"/>
      <c r="U153" s="3"/>
      <c r="V153" s="3"/>
      <c r="W153" s="16"/>
      <c r="Y153" s="1"/>
      <c r="Z153" s="1"/>
      <c r="AA153" s="58"/>
      <c r="AB153" s="58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P153" s="13"/>
    </row>
    <row r="154" spans="12:42">
      <c r="O154" s="3"/>
      <c r="P154" s="3"/>
      <c r="Q154" s="58"/>
      <c r="R154" s="58"/>
      <c r="S154" s="16"/>
      <c r="T154" s="16"/>
      <c r="U154" s="3"/>
      <c r="V154" s="3"/>
      <c r="W154" s="16"/>
      <c r="Y154" s="1"/>
      <c r="Z154" s="1"/>
      <c r="AA154" s="58"/>
      <c r="AB154" s="58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P154" s="13"/>
    </row>
    <row r="155" spans="12:42">
      <c r="O155" s="3"/>
      <c r="P155" s="3"/>
      <c r="Q155" s="58"/>
      <c r="R155" s="58"/>
      <c r="S155" s="16"/>
      <c r="T155" s="16"/>
      <c r="U155" s="3"/>
      <c r="V155" s="3"/>
      <c r="W155" s="16"/>
      <c r="Y155" s="1"/>
      <c r="Z155" s="1"/>
      <c r="AA155" s="58"/>
      <c r="AB155" s="58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P155" s="13"/>
    </row>
    <row r="156" spans="12:42">
      <c r="O156" s="3"/>
      <c r="P156" s="3"/>
      <c r="Q156" s="58"/>
      <c r="R156" s="58"/>
      <c r="S156" s="16"/>
      <c r="T156" s="16"/>
      <c r="U156" s="3"/>
      <c r="V156" s="3"/>
      <c r="W156" s="16"/>
      <c r="Y156" s="1"/>
      <c r="Z156" s="1"/>
      <c r="AA156" s="58"/>
      <c r="AB156" s="58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P156" s="13"/>
    </row>
    <row r="157" spans="12:42">
      <c r="L157" s="159"/>
      <c r="O157" s="3"/>
      <c r="P157" s="3"/>
      <c r="Q157" s="58"/>
      <c r="R157" s="58"/>
      <c r="S157" s="16"/>
      <c r="T157" s="16"/>
      <c r="U157" s="3"/>
      <c r="V157" s="3"/>
      <c r="W157" s="16"/>
      <c r="Y157" s="1"/>
      <c r="Z157" s="1"/>
      <c r="AA157" s="58"/>
      <c r="AB157" s="58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</row>
    <row r="158" spans="12:42">
      <c r="L158" s="159"/>
      <c r="O158" s="3"/>
      <c r="P158" s="3"/>
      <c r="Q158" s="58"/>
      <c r="R158" s="58"/>
      <c r="S158" s="16"/>
      <c r="T158" s="16"/>
      <c r="U158" s="3"/>
      <c r="V158" s="3"/>
      <c r="W158" s="16"/>
      <c r="Y158" s="1"/>
      <c r="Z158" s="1"/>
      <c r="AA158" s="58"/>
      <c r="AB158" s="58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</row>
    <row r="159" spans="12:42">
      <c r="L159" s="159"/>
      <c r="O159" s="3"/>
      <c r="P159" s="3"/>
      <c r="Q159" s="58"/>
      <c r="R159" s="58"/>
      <c r="S159" s="16"/>
      <c r="T159" s="16"/>
      <c r="U159" s="3"/>
      <c r="V159" s="3"/>
      <c r="W159" s="16"/>
      <c r="Y159" s="1"/>
      <c r="Z159" s="1"/>
      <c r="AA159" s="58"/>
      <c r="AB159" s="58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</row>
    <row r="160" spans="12:42">
      <c r="L160" s="159"/>
      <c r="O160" s="3"/>
      <c r="P160" s="3"/>
      <c r="Q160" s="58"/>
      <c r="R160" s="58"/>
      <c r="S160" s="16"/>
      <c r="T160" s="16"/>
      <c r="U160" s="3"/>
      <c r="V160" s="3"/>
      <c r="W160" s="16"/>
      <c r="Y160" s="1"/>
      <c r="Z160" s="1"/>
      <c r="AA160" s="58"/>
      <c r="AB160" s="58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</row>
    <row r="161" spans="7:39">
      <c r="L161" s="159"/>
      <c r="O161" s="3"/>
      <c r="P161" s="3"/>
      <c r="Q161" s="58"/>
      <c r="R161" s="58"/>
      <c r="S161" s="16"/>
      <c r="T161" s="16"/>
      <c r="U161" s="3"/>
      <c r="V161" s="3"/>
      <c r="W161" s="16"/>
      <c r="Y161" s="1"/>
      <c r="Z161" s="1"/>
      <c r="AA161" s="58"/>
      <c r="AB161" s="58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</row>
    <row r="162" spans="7:39">
      <c r="L162" s="159"/>
      <c r="O162" s="3"/>
      <c r="P162" s="3"/>
      <c r="Q162" s="58"/>
      <c r="R162" s="58"/>
      <c r="S162" s="16"/>
      <c r="T162" s="16"/>
      <c r="U162" s="3"/>
      <c r="V162" s="3"/>
      <c r="W162" s="16"/>
      <c r="Y162" s="1"/>
      <c r="Z162" s="1"/>
      <c r="AA162" s="58"/>
      <c r="AB162" s="58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</row>
    <row r="163" spans="7:39">
      <c r="L163" s="159"/>
      <c r="O163" s="3"/>
      <c r="P163" s="3"/>
      <c r="Q163" s="58"/>
      <c r="R163" s="58"/>
      <c r="S163" s="16"/>
      <c r="T163" s="16"/>
      <c r="U163" s="3"/>
      <c r="V163" s="3"/>
      <c r="W163" s="16"/>
      <c r="Y163" s="1"/>
      <c r="Z163" s="1"/>
      <c r="AA163" s="58"/>
      <c r="AB163" s="58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</row>
    <row r="164" spans="7:39">
      <c r="L164" s="159"/>
      <c r="O164" s="3"/>
      <c r="P164" s="3"/>
      <c r="Q164" s="58"/>
      <c r="R164" s="58"/>
      <c r="S164" s="16"/>
      <c r="T164" s="16"/>
      <c r="U164" s="3"/>
      <c r="V164" s="3"/>
      <c r="W164" s="16"/>
      <c r="Y164" s="1"/>
      <c r="Z164" s="1"/>
      <c r="AA164" s="58"/>
      <c r="AB164" s="58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</row>
    <row r="165" spans="7:39">
      <c r="L165" s="159"/>
      <c r="O165" s="3"/>
      <c r="P165" s="3"/>
      <c r="Q165" s="58"/>
      <c r="R165" s="58"/>
      <c r="S165" s="16"/>
      <c r="T165" s="16"/>
      <c r="U165" s="3"/>
      <c r="V165" s="3"/>
      <c r="W165" s="16"/>
      <c r="Y165" s="1"/>
      <c r="Z165" s="1"/>
      <c r="AA165" s="58"/>
      <c r="AB165" s="58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</row>
    <row r="166" spans="7:39">
      <c r="L166" s="159"/>
      <c r="O166" s="3"/>
      <c r="P166" s="3"/>
      <c r="Q166" s="58"/>
      <c r="R166" s="58"/>
      <c r="S166" s="16"/>
      <c r="T166" s="16"/>
      <c r="U166" s="3"/>
      <c r="V166" s="3"/>
      <c r="W166" s="16"/>
      <c r="Y166" s="1"/>
      <c r="Z166" s="1"/>
      <c r="AA166" s="58"/>
      <c r="AB166" s="58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</row>
    <row r="167" spans="7:39">
      <c r="L167" s="159"/>
      <c r="O167" s="3"/>
      <c r="P167" s="3"/>
      <c r="Q167" s="58"/>
      <c r="R167" s="58"/>
      <c r="S167" s="16"/>
      <c r="T167" s="16"/>
      <c r="U167" s="3"/>
      <c r="V167" s="3"/>
      <c r="W167" s="16"/>
      <c r="Y167" s="1"/>
      <c r="Z167" s="1"/>
      <c r="AA167" s="58"/>
      <c r="AB167" s="58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</row>
    <row r="168" spans="7:39">
      <c r="G168" s="14"/>
      <c r="H168" s="14"/>
      <c r="I168" s="159"/>
      <c r="J168" s="159"/>
      <c r="K168" s="159"/>
      <c r="L168" s="159"/>
      <c r="O168" s="3"/>
      <c r="P168" s="3"/>
      <c r="Q168" s="58"/>
      <c r="R168" s="58"/>
      <c r="S168" s="16"/>
      <c r="T168" s="16"/>
      <c r="U168" s="3"/>
      <c r="V168" s="3"/>
      <c r="W168" s="16"/>
      <c r="Y168" s="1"/>
      <c r="Z168" s="1"/>
      <c r="AA168" s="58"/>
      <c r="AB168" s="58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</row>
    <row r="169" spans="7:39">
      <c r="G169" s="14"/>
      <c r="H169" s="14"/>
      <c r="I169" s="159"/>
      <c r="J169" s="159"/>
      <c r="K169" s="159"/>
      <c r="L169" s="159"/>
      <c r="O169" s="3"/>
      <c r="P169" s="3"/>
      <c r="Q169" s="58"/>
      <c r="R169" s="58"/>
      <c r="S169" s="16"/>
      <c r="T169" s="16"/>
      <c r="U169" s="3"/>
      <c r="V169" s="3"/>
      <c r="W169" s="16"/>
      <c r="Y169" s="1"/>
      <c r="Z169" s="1"/>
      <c r="AA169" s="58"/>
      <c r="AB169" s="58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</row>
    <row r="170" spans="7:39">
      <c r="G170" s="14"/>
      <c r="H170" s="14"/>
      <c r="I170" s="159"/>
      <c r="J170" s="159"/>
      <c r="K170" s="159"/>
      <c r="L170" s="159"/>
      <c r="O170" s="3"/>
      <c r="P170" s="3"/>
      <c r="Q170" s="58"/>
      <c r="R170" s="58"/>
      <c r="S170" s="16"/>
      <c r="T170" s="16"/>
      <c r="U170" s="3"/>
      <c r="V170" s="3"/>
      <c r="W170" s="16"/>
      <c r="Y170" s="1"/>
      <c r="Z170" s="1"/>
      <c r="AA170" s="58"/>
      <c r="AB170" s="58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</row>
    <row r="171" spans="7:39">
      <c r="G171" s="14"/>
      <c r="H171" s="14"/>
      <c r="I171" s="159"/>
      <c r="J171" s="159"/>
      <c r="K171" s="159"/>
      <c r="L171" s="159"/>
      <c r="O171" s="3"/>
      <c r="P171" s="3"/>
      <c r="Q171" s="58"/>
      <c r="R171" s="58"/>
      <c r="S171" s="16"/>
      <c r="T171" s="16"/>
      <c r="U171" s="3"/>
      <c r="V171" s="3"/>
      <c r="W171" s="16"/>
      <c r="Y171" s="1"/>
      <c r="Z171" s="1"/>
      <c r="AA171" s="58"/>
      <c r="AB171" s="58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</row>
    <row r="172" spans="7:39">
      <c r="G172" s="14"/>
      <c r="H172" s="14"/>
      <c r="I172" s="159"/>
      <c r="J172" s="159"/>
      <c r="K172" s="159"/>
      <c r="L172" s="159"/>
      <c r="O172" s="3"/>
      <c r="P172" s="3"/>
      <c r="Q172" s="58"/>
      <c r="R172" s="58"/>
      <c r="S172" s="16"/>
      <c r="T172" s="16"/>
      <c r="U172" s="3"/>
      <c r="V172" s="3"/>
      <c r="W172" s="16"/>
      <c r="Y172" s="1"/>
      <c r="Z172" s="1"/>
      <c r="AA172" s="58"/>
      <c r="AB172" s="58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</row>
    <row r="173" spans="7:39">
      <c r="G173" s="14"/>
      <c r="H173" s="14"/>
      <c r="I173" s="159"/>
      <c r="J173" s="159"/>
      <c r="K173" s="159"/>
      <c r="L173" s="159"/>
      <c r="O173" s="3"/>
      <c r="P173" s="3"/>
      <c r="Q173" s="58"/>
      <c r="R173" s="58"/>
      <c r="S173" s="16"/>
      <c r="T173" s="16"/>
      <c r="U173" s="3"/>
      <c r="V173" s="3"/>
      <c r="W173" s="16"/>
      <c r="Y173" s="1"/>
      <c r="Z173" s="1"/>
      <c r="AA173" s="58"/>
      <c r="AB173" s="58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</row>
    <row r="174" spans="7:39">
      <c r="G174" s="14"/>
      <c r="H174" s="14"/>
      <c r="I174" s="159"/>
      <c r="J174" s="159"/>
      <c r="K174" s="159"/>
      <c r="L174" s="159"/>
      <c r="O174" s="3"/>
      <c r="P174" s="3"/>
      <c r="Q174" s="58"/>
      <c r="R174" s="58"/>
      <c r="S174" s="16"/>
      <c r="T174" s="16"/>
      <c r="U174" s="3"/>
      <c r="V174" s="3"/>
      <c r="W174" s="16"/>
      <c r="Y174" s="1"/>
      <c r="Z174" s="1"/>
      <c r="AA174" s="58"/>
      <c r="AB174" s="58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</row>
    <row r="175" spans="7:39">
      <c r="G175" s="14"/>
      <c r="H175" s="14"/>
      <c r="I175" s="159"/>
      <c r="J175" s="159"/>
      <c r="K175" s="159"/>
      <c r="L175" s="159"/>
      <c r="O175" s="3"/>
      <c r="P175" s="3"/>
      <c r="Q175" s="58"/>
      <c r="R175" s="58"/>
      <c r="S175" s="16"/>
      <c r="T175" s="16"/>
      <c r="U175" s="3"/>
      <c r="V175" s="3"/>
      <c r="W175" s="16"/>
      <c r="Y175" s="1"/>
      <c r="Z175" s="1"/>
      <c r="AA175" s="58"/>
      <c r="AB175" s="58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</row>
    <row r="176" spans="7:39">
      <c r="G176" s="14"/>
      <c r="H176" s="14"/>
      <c r="I176" s="159"/>
      <c r="J176" s="159"/>
      <c r="K176" s="159"/>
      <c r="L176" s="159"/>
      <c r="O176" s="3"/>
      <c r="P176" s="3"/>
      <c r="Q176" s="58"/>
      <c r="R176" s="58"/>
      <c r="S176" s="16"/>
      <c r="T176" s="16"/>
      <c r="U176" s="3"/>
      <c r="V176" s="3"/>
      <c r="W176" s="16"/>
      <c r="Y176" s="1"/>
      <c r="Z176" s="1"/>
      <c r="AA176" s="58"/>
      <c r="AB176" s="58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</row>
    <row r="177" spans="7:40">
      <c r="G177" s="14"/>
      <c r="H177" s="14"/>
      <c r="I177" s="159"/>
      <c r="J177" s="159"/>
      <c r="K177" s="159"/>
      <c r="L177" s="159"/>
      <c r="O177" s="3"/>
      <c r="P177" s="3"/>
      <c r="Q177" s="58"/>
      <c r="R177" s="58"/>
      <c r="S177" s="16"/>
      <c r="T177" s="16"/>
      <c r="U177" s="3"/>
      <c r="V177" s="3"/>
      <c r="W177" s="16"/>
      <c r="Y177" s="1"/>
      <c r="Z177" s="1"/>
      <c r="AA177" s="58"/>
      <c r="AB177" s="58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4"/>
    </row>
    <row r="178" spans="7:40">
      <c r="G178" s="14"/>
      <c r="H178" s="14"/>
      <c r="I178" s="159"/>
      <c r="J178" s="159"/>
      <c r="K178" s="159"/>
      <c r="L178" s="159"/>
      <c r="O178" s="3"/>
      <c r="P178" s="3"/>
      <c r="Q178" s="58"/>
      <c r="R178" s="58"/>
      <c r="S178" s="16"/>
      <c r="T178" s="16"/>
      <c r="U178" s="3"/>
      <c r="V178" s="3"/>
      <c r="W178" s="16"/>
      <c r="Y178" s="1"/>
      <c r="Z178" s="1"/>
      <c r="AA178" s="58"/>
      <c r="AB178" s="58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4"/>
    </row>
    <row r="179" spans="7:40">
      <c r="G179" s="14"/>
      <c r="H179" s="14"/>
      <c r="I179" s="159"/>
      <c r="J179" s="159"/>
      <c r="K179" s="159"/>
      <c r="L179" s="159"/>
      <c r="O179" s="3"/>
      <c r="P179" s="3"/>
      <c r="Q179" s="58"/>
      <c r="R179" s="58"/>
      <c r="S179" s="16"/>
      <c r="T179" s="16"/>
      <c r="U179" s="3"/>
      <c r="V179" s="3"/>
      <c r="W179" s="16"/>
      <c r="Y179" s="1"/>
      <c r="Z179" s="1"/>
      <c r="AA179" s="58"/>
      <c r="AB179" s="58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4"/>
    </row>
    <row r="180" spans="7:40">
      <c r="G180" s="14"/>
      <c r="H180" s="14"/>
      <c r="I180" s="159"/>
      <c r="J180" s="159"/>
      <c r="K180" s="159"/>
      <c r="L180" s="159"/>
      <c r="O180" s="3"/>
      <c r="P180" s="3"/>
      <c r="Q180" s="58"/>
      <c r="R180" s="58"/>
      <c r="S180" s="16"/>
      <c r="T180" s="16"/>
      <c r="U180" s="3"/>
      <c r="V180" s="3"/>
      <c r="W180" s="16"/>
      <c r="Y180" s="1"/>
      <c r="Z180" s="1"/>
      <c r="AA180" s="58"/>
      <c r="AB180" s="58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4"/>
    </row>
    <row r="181" spans="7:40">
      <c r="G181" s="14"/>
      <c r="H181" s="14"/>
      <c r="I181" s="159"/>
      <c r="J181" s="159"/>
      <c r="K181" s="159"/>
      <c r="L181" s="159"/>
      <c r="O181" s="3"/>
      <c r="P181" s="3"/>
      <c r="Q181" s="58"/>
      <c r="R181" s="58"/>
      <c r="S181" s="16"/>
      <c r="T181" s="16"/>
      <c r="U181" s="3"/>
      <c r="V181" s="3"/>
      <c r="W181" s="16"/>
      <c r="Y181" s="1"/>
      <c r="Z181" s="1"/>
      <c r="AA181" s="58"/>
      <c r="AB181" s="58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4"/>
    </row>
    <row r="182" spans="7:40">
      <c r="G182" s="14"/>
      <c r="H182" s="14"/>
      <c r="I182" s="159"/>
      <c r="J182" s="159"/>
      <c r="K182" s="159"/>
      <c r="L182" s="159"/>
      <c r="O182" s="3"/>
      <c r="P182" s="3"/>
      <c r="Q182" s="58"/>
      <c r="R182" s="58"/>
      <c r="S182" s="16"/>
      <c r="T182" s="16"/>
      <c r="U182" s="3"/>
      <c r="V182" s="3"/>
      <c r="W182" s="16"/>
      <c r="Y182" s="1"/>
      <c r="Z182" s="1"/>
      <c r="AA182" s="58"/>
      <c r="AB182" s="58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4"/>
    </row>
    <row r="183" spans="7:40">
      <c r="G183" s="14"/>
      <c r="H183" s="14"/>
      <c r="I183" s="159"/>
      <c r="J183" s="159"/>
      <c r="K183" s="159"/>
      <c r="L183" s="159"/>
      <c r="O183" s="3"/>
      <c r="P183" s="3"/>
      <c r="Q183" s="58"/>
      <c r="R183" s="58"/>
      <c r="S183" s="16"/>
      <c r="T183" s="16"/>
      <c r="U183" s="3"/>
      <c r="V183" s="3"/>
      <c r="W183" s="16"/>
      <c r="Y183" s="1"/>
      <c r="Z183" s="1"/>
      <c r="AA183" s="58"/>
      <c r="AB183" s="58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4"/>
    </row>
    <row r="184" spans="7:40">
      <c r="G184" s="14"/>
      <c r="H184" s="14"/>
      <c r="I184" s="159"/>
      <c r="J184" s="159"/>
      <c r="K184" s="159"/>
      <c r="L184" s="159"/>
      <c r="O184" s="3"/>
      <c r="P184" s="3"/>
      <c r="Q184" s="58"/>
      <c r="R184" s="58"/>
      <c r="S184" s="16"/>
      <c r="T184" s="16"/>
      <c r="U184" s="3"/>
      <c r="V184" s="3"/>
      <c r="W184" s="16"/>
      <c r="Y184" s="1"/>
      <c r="Z184" s="1"/>
      <c r="AA184" s="58"/>
      <c r="AB184" s="58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4"/>
    </row>
    <row r="185" spans="7:40">
      <c r="G185" s="14"/>
      <c r="H185" s="14"/>
      <c r="I185" s="159"/>
      <c r="J185" s="159"/>
      <c r="K185" s="159"/>
      <c r="L185" s="159"/>
      <c r="O185" s="3"/>
      <c r="P185" s="3"/>
      <c r="Q185" s="58"/>
      <c r="R185" s="58"/>
      <c r="S185" s="16"/>
      <c r="T185" s="16"/>
      <c r="U185" s="3"/>
      <c r="V185" s="3"/>
      <c r="W185" s="16"/>
      <c r="Y185" s="1"/>
      <c r="Z185" s="1"/>
      <c r="AA185" s="58"/>
      <c r="AB185" s="58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4"/>
    </row>
    <row r="186" spans="7:40">
      <c r="G186" s="14"/>
      <c r="H186" s="14"/>
      <c r="I186" s="159"/>
      <c r="J186" s="159"/>
      <c r="K186" s="159"/>
      <c r="L186" s="159"/>
      <c r="O186" s="3"/>
      <c r="P186" s="3"/>
      <c r="Q186" s="58"/>
      <c r="R186" s="58"/>
      <c r="S186" s="16"/>
      <c r="T186" s="16"/>
      <c r="U186" s="3"/>
      <c r="V186" s="3"/>
      <c r="W186" s="16"/>
      <c r="Y186" s="1"/>
      <c r="Z186" s="1"/>
      <c r="AA186" s="58"/>
      <c r="AB186" s="58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4"/>
    </row>
    <row r="187" spans="7:40">
      <c r="G187" s="14"/>
      <c r="H187" s="14"/>
      <c r="I187" s="159"/>
      <c r="J187" s="159"/>
      <c r="K187" s="159"/>
      <c r="L187" s="159"/>
      <c r="O187" s="3"/>
      <c r="P187" s="3"/>
      <c r="Q187" s="58"/>
      <c r="R187" s="58"/>
      <c r="S187" s="16"/>
      <c r="T187" s="16"/>
      <c r="U187" s="3"/>
      <c r="V187" s="3"/>
      <c r="W187" s="16"/>
      <c r="Y187" s="1"/>
      <c r="Z187" s="1"/>
      <c r="AA187" s="58"/>
      <c r="AB187" s="58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4"/>
    </row>
    <row r="188" spans="7:40">
      <c r="G188" s="14"/>
      <c r="H188" s="14"/>
      <c r="I188" s="159"/>
      <c r="J188" s="159"/>
      <c r="K188" s="159"/>
      <c r="L188" s="159"/>
      <c r="O188" s="3"/>
      <c r="P188" s="3"/>
      <c r="Q188" s="58"/>
      <c r="R188" s="58"/>
      <c r="S188" s="16"/>
      <c r="T188" s="16"/>
      <c r="U188" s="3"/>
      <c r="V188" s="3"/>
      <c r="W188" s="16"/>
      <c r="Y188" s="1"/>
      <c r="Z188" s="1"/>
      <c r="AA188" s="58"/>
      <c r="AB188" s="58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4"/>
    </row>
    <row r="189" spans="7:40">
      <c r="G189" s="14"/>
      <c r="H189" s="14"/>
      <c r="I189" s="159"/>
      <c r="J189" s="159"/>
      <c r="K189" s="159"/>
      <c r="L189" s="159"/>
      <c r="O189" s="3"/>
      <c r="P189" s="3"/>
      <c r="Q189" s="58"/>
      <c r="R189" s="58"/>
      <c r="S189" s="16"/>
      <c r="T189" s="16"/>
      <c r="U189" s="3"/>
      <c r="V189" s="3"/>
      <c r="W189" s="16"/>
      <c r="Y189" s="1"/>
      <c r="Z189" s="1"/>
      <c r="AA189" s="58"/>
      <c r="AB189" s="58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4"/>
    </row>
    <row r="190" spans="7:40">
      <c r="G190" s="14"/>
      <c r="H190" s="14"/>
      <c r="I190" s="159"/>
      <c r="J190" s="159"/>
      <c r="K190" s="159"/>
      <c r="L190" s="159"/>
      <c r="O190" s="3"/>
      <c r="P190" s="3"/>
      <c r="Q190" s="58"/>
      <c r="R190" s="58"/>
      <c r="S190" s="16"/>
      <c r="T190" s="16"/>
      <c r="U190" s="3"/>
      <c r="V190" s="3"/>
      <c r="W190" s="16"/>
      <c r="Y190" s="1"/>
      <c r="Z190" s="1"/>
      <c r="AA190" s="58"/>
      <c r="AB190" s="58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4"/>
    </row>
    <row r="191" spans="7:40">
      <c r="G191" s="14"/>
      <c r="H191" s="14"/>
      <c r="I191" s="159"/>
      <c r="J191" s="159"/>
      <c r="K191" s="159"/>
      <c r="L191" s="159"/>
      <c r="O191" s="3"/>
      <c r="P191" s="3"/>
      <c r="Q191" s="58"/>
      <c r="R191" s="58"/>
      <c r="S191" s="16"/>
      <c r="T191" s="16"/>
      <c r="U191" s="3"/>
      <c r="V191" s="3"/>
      <c r="W191" s="16"/>
      <c r="Y191" s="1"/>
      <c r="Z191" s="1"/>
      <c r="AA191" s="58"/>
      <c r="AB191" s="58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4"/>
    </row>
    <row r="192" spans="7:40">
      <c r="G192" s="14"/>
      <c r="H192" s="14"/>
      <c r="I192" s="159"/>
      <c r="J192" s="159"/>
      <c r="K192" s="159"/>
      <c r="L192" s="159"/>
      <c r="M192" s="14"/>
      <c r="N192" s="14"/>
      <c r="O192" s="14"/>
      <c r="P192" s="14"/>
      <c r="Q192" s="159"/>
      <c r="R192" s="159"/>
      <c r="S192" s="76"/>
      <c r="T192" s="76"/>
      <c r="U192" s="14"/>
      <c r="V192" s="14"/>
      <c r="W192" s="76"/>
      <c r="X192" s="14"/>
      <c r="Y192" s="1"/>
      <c r="Z192" s="1"/>
      <c r="AA192" s="58"/>
      <c r="AB192" s="58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4"/>
    </row>
    <row r="193" spans="7:40">
      <c r="G193" s="14"/>
      <c r="H193" s="14"/>
      <c r="I193" s="159"/>
      <c r="J193" s="159"/>
      <c r="K193" s="159"/>
      <c r="L193" s="159"/>
      <c r="M193" s="14"/>
      <c r="N193" s="14"/>
      <c r="O193" s="14"/>
      <c r="P193" s="14"/>
      <c r="Q193" s="159"/>
      <c r="R193" s="159"/>
      <c r="S193" s="76"/>
      <c r="T193" s="76"/>
      <c r="U193" s="14"/>
      <c r="V193" s="14"/>
      <c r="W193" s="76"/>
      <c r="X193" s="14"/>
      <c r="Y193" s="1"/>
      <c r="Z193" s="1"/>
      <c r="AA193" s="58"/>
      <c r="AB193" s="58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4"/>
    </row>
    <row r="194" spans="7:40">
      <c r="G194" s="14"/>
      <c r="H194" s="14"/>
      <c r="I194" s="159"/>
      <c r="J194" s="159"/>
      <c r="K194" s="159"/>
      <c r="L194" s="159"/>
      <c r="M194" s="14"/>
      <c r="N194" s="14"/>
      <c r="O194" s="14"/>
      <c r="P194" s="14"/>
      <c r="Q194" s="159"/>
      <c r="R194" s="159"/>
      <c r="S194" s="76"/>
      <c r="T194" s="76"/>
      <c r="U194" s="14"/>
      <c r="V194" s="14"/>
      <c r="W194" s="76"/>
      <c r="X194" s="14"/>
      <c r="Y194" s="1"/>
      <c r="Z194" s="1"/>
      <c r="AA194" s="58"/>
      <c r="AB194" s="58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4"/>
    </row>
    <row r="195" spans="7:40">
      <c r="G195" s="14"/>
      <c r="H195" s="14"/>
      <c r="I195" s="159"/>
      <c r="J195" s="159"/>
      <c r="K195" s="159"/>
      <c r="L195" s="159"/>
      <c r="M195" s="14"/>
      <c r="N195" s="14"/>
      <c r="O195" s="14"/>
      <c r="P195" s="14"/>
      <c r="Q195" s="159"/>
      <c r="R195" s="159"/>
      <c r="S195" s="76"/>
      <c r="T195" s="76"/>
      <c r="U195" s="14"/>
      <c r="V195" s="14"/>
      <c r="W195" s="76"/>
      <c r="X195" s="14"/>
      <c r="Y195" s="1"/>
      <c r="Z195" s="1"/>
      <c r="AA195" s="58"/>
      <c r="AB195" s="58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4"/>
    </row>
    <row r="196" spans="7:40">
      <c r="G196" s="14"/>
      <c r="H196" s="14"/>
      <c r="I196" s="159"/>
      <c r="J196" s="159"/>
      <c r="K196" s="159"/>
      <c r="L196" s="159"/>
      <c r="M196" s="14"/>
      <c r="N196" s="14"/>
      <c r="O196" s="14"/>
      <c r="P196" s="14"/>
      <c r="Q196" s="159"/>
      <c r="R196" s="159"/>
      <c r="S196" s="76"/>
      <c r="T196" s="76"/>
      <c r="U196" s="14"/>
      <c r="V196" s="14"/>
      <c r="W196" s="76"/>
      <c r="X196" s="14"/>
      <c r="Y196" s="1"/>
      <c r="Z196" s="1"/>
      <c r="AA196" s="58"/>
      <c r="AB196" s="58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4"/>
    </row>
    <row r="197" spans="7:40">
      <c r="G197" s="14"/>
      <c r="H197" s="14"/>
      <c r="I197" s="159"/>
      <c r="J197" s="159"/>
      <c r="K197" s="159"/>
      <c r="L197" s="159"/>
      <c r="M197" s="14"/>
      <c r="N197" s="14"/>
      <c r="O197" s="14"/>
      <c r="P197" s="14"/>
      <c r="Q197" s="159"/>
      <c r="R197" s="159"/>
      <c r="S197" s="76"/>
      <c r="T197" s="76"/>
      <c r="U197" s="14"/>
      <c r="V197" s="14"/>
      <c r="W197" s="76"/>
      <c r="X197" s="14"/>
      <c r="Y197" s="1"/>
      <c r="Z197" s="1"/>
      <c r="AA197" s="58"/>
      <c r="AB197" s="58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4"/>
    </row>
    <row r="198" spans="7:40">
      <c r="G198" s="14"/>
      <c r="H198" s="14"/>
      <c r="I198" s="159"/>
      <c r="J198" s="159"/>
      <c r="K198" s="159"/>
      <c r="L198" s="159"/>
      <c r="M198" s="14"/>
      <c r="N198" s="14"/>
      <c r="O198" s="14"/>
      <c r="P198" s="14"/>
      <c r="Q198" s="159"/>
      <c r="R198" s="159"/>
      <c r="S198" s="76"/>
      <c r="T198" s="76"/>
      <c r="U198" s="14"/>
      <c r="V198" s="14"/>
      <c r="W198" s="76"/>
      <c r="X198" s="14"/>
      <c r="Y198" s="1"/>
      <c r="Z198" s="1"/>
      <c r="AA198" s="58"/>
      <c r="AB198" s="58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4"/>
    </row>
    <row r="199" spans="7:40">
      <c r="G199" s="14"/>
      <c r="H199" s="14"/>
      <c r="I199" s="159"/>
      <c r="J199" s="159"/>
      <c r="K199" s="159"/>
      <c r="L199" s="159"/>
      <c r="M199" s="14"/>
      <c r="N199" s="14"/>
      <c r="O199" s="14"/>
      <c r="P199" s="14"/>
      <c r="Q199" s="159"/>
      <c r="R199" s="159"/>
      <c r="S199" s="76"/>
      <c r="T199" s="76"/>
      <c r="U199" s="14"/>
      <c r="V199" s="14"/>
      <c r="W199" s="76"/>
      <c r="X199" s="14"/>
      <c r="Y199" s="1"/>
      <c r="Z199" s="1"/>
      <c r="AA199" s="58"/>
      <c r="AB199" s="58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4"/>
    </row>
    <row r="200" spans="7:40">
      <c r="G200" s="14"/>
      <c r="H200" s="14"/>
      <c r="I200" s="159"/>
      <c r="J200" s="159"/>
      <c r="K200" s="159"/>
      <c r="L200" s="159"/>
      <c r="M200" s="14"/>
      <c r="N200" s="14"/>
      <c r="O200" s="14"/>
      <c r="P200" s="14"/>
      <c r="Q200" s="159"/>
      <c r="R200" s="159"/>
      <c r="S200" s="76"/>
      <c r="T200" s="76"/>
      <c r="U200" s="14"/>
      <c r="V200" s="14"/>
      <c r="W200" s="76"/>
      <c r="X200" s="14"/>
      <c r="Y200" s="1"/>
      <c r="Z200" s="1"/>
      <c r="AA200" s="58"/>
      <c r="AB200" s="58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4"/>
    </row>
    <row r="201" spans="7:40">
      <c r="G201" s="14"/>
      <c r="H201" s="14"/>
      <c r="I201" s="159"/>
      <c r="J201" s="159"/>
      <c r="K201" s="159"/>
      <c r="L201" s="159"/>
      <c r="M201" s="14"/>
      <c r="N201" s="14"/>
      <c r="O201" s="14"/>
      <c r="P201" s="14"/>
      <c r="Q201" s="159"/>
      <c r="R201" s="159"/>
      <c r="S201" s="76"/>
      <c r="T201" s="76"/>
      <c r="U201" s="14"/>
      <c r="V201" s="14"/>
      <c r="W201" s="76"/>
      <c r="X201" s="14"/>
      <c r="Y201" s="1"/>
      <c r="Z201" s="1"/>
      <c r="AA201" s="58"/>
      <c r="AB201" s="58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4"/>
    </row>
    <row r="202" spans="7:40">
      <c r="G202" s="14"/>
      <c r="H202" s="14"/>
      <c r="I202" s="159"/>
      <c r="J202" s="159"/>
      <c r="K202" s="159"/>
      <c r="L202" s="159"/>
      <c r="M202" s="14"/>
      <c r="N202" s="14"/>
      <c r="O202" s="14"/>
      <c r="P202" s="14"/>
      <c r="Q202" s="159"/>
      <c r="R202" s="159"/>
      <c r="S202" s="76"/>
      <c r="T202" s="76"/>
      <c r="U202" s="14"/>
      <c r="V202" s="14"/>
      <c r="W202" s="76"/>
      <c r="X202" s="14"/>
      <c r="Y202" s="14"/>
      <c r="Z202" s="14"/>
      <c r="AA202" s="58"/>
      <c r="AB202" s="58"/>
      <c r="AC202" s="14"/>
      <c r="AD202" s="14"/>
      <c r="AE202" s="14"/>
      <c r="AF202" s="14"/>
      <c r="AG202" s="14"/>
      <c r="AH202" s="14"/>
      <c r="AI202" s="14"/>
      <c r="AJ202" s="14"/>
      <c r="AK202" s="1"/>
      <c r="AL202" s="1"/>
      <c r="AM202" s="1"/>
      <c r="AN202" s="14"/>
    </row>
    <row r="203" spans="7:40">
      <c r="G203" s="14"/>
      <c r="H203" s="14"/>
      <c r="I203" s="159"/>
      <c r="J203" s="159"/>
      <c r="K203" s="159"/>
      <c r="L203" s="159"/>
      <c r="M203" s="14"/>
      <c r="N203" s="14"/>
      <c r="O203" s="14"/>
      <c r="P203" s="14"/>
      <c r="Q203" s="159"/>
      <c r="R203" s="159"/>
      <c r="S203" s="76"/>
      <c r="T203" s="76"/>
      <c r="U203" s="14"/>
      <c r="V203" s="14"/>
      <c r="W203" s="76"/>
      <c r="X203" s="14"/>
      <c r="Y203" s="14"/>
      <c r="Z203" s="14"/>
      <c r="AA203" s="58"/>
      <c r="AB203" s="58"/>
      <c r="AC203" s="14"/>
      <c r="AD203" s="14"/>
      <c r="AE203" s="14"/>
      <c r="AF203" s="14"/>
      <c r="AG203" s="14"/>
      <c r="AH203" s="14"/>
      <c r="AI203" s="14"/>
      <c r="AJ203" s="14"/>
      <c r="AK203" s="1"/>
      <c r="AL203" s="1"/>
      <c r="AM203" s="1"/>
      <c r="AN203" s="14"/>
    </row>
    <row r="204" spans="7:40">
      <c r="G204" s="14"/>
      <c r="H204" s="14"/>
      <c r="I204" s="159"/>
      <c r="J204" s="159"/>
      <c r="K204" s="159"/>
      <c r="L204" s="159"/>
      <c r="M204" s="14"/>
      <c r="N204" s="14"/>
      <c r="O204" s="14"/>
      <c r="P204" s="14"/>
      <c r="Q204" s="159"/>
      <c r="R204" s="159"/>
      <c r="S204" s="76"/>
      <c r="T204" s="76"/>
      <c r="U204" s="14"/>
      <c r="V204" s="14"/>
      <c r="W204" s="76"/>
      <c r="X204" s="14"/>
      <c r="Y204" s="14"/>
      <c r="Z204" s="14"/>
      <c r="AA204" s="58"/>
      <c r="AB204" s="58"/>
      <c r="AC204" s="14"/>
      <c r="AD204" s="14"/>
      <c r="AE204" s="14"/>
      <c r="AF204" s="14"/>
      <c r="AG204" s="14"/>
      <c r="AH204" s="14"/>
      <c r="AI204" s="14"/>
      <c r="AJ204" s="14"/>
      <c r="AK204" s="1"/>
      <c r="AL204" s="1"/>
      <c r="AM204" s="1"/>
      <c r="AN204" s="14"/>
    </row>
    <row r="205" spans="7:40">
      <c r="G205" s="14"/>
      <c r="H205" s="14"/>
      <c r="I205" s="159"/>
      <c r="J205" s="159"/>
      <c r="K205" s="159"/>
      <c r="L205" s="159"/>
      <c r="M205" s="14"/>
      <c r="N205" s="14"/>
      <c r="O205" s="14"/>
      <c r="P205" s="14"/>
      <c r="Q205" s="159"/>
      <c r="R205" s="159"/>
      <c r="S205" s="76"/>
      <c r="T205" s="76"/>
      <c r="U205" s="14"/>
      <c r="V205" s="14"/>
      <c r="W205" s="76"/>
      <c r="X205" s="14"/>
      <c r="Y205" s="14"/>
      <c r="Z205" s="14"/>
      <c r="AA205" s="58"/>
      <c r="AB205" s="58"/>
      <c r="AC205" s="14"/>
      <c r="AD205" s="14"/>
      <c r="AE205" s="14"/>
      <c r="AF205" s="14"/>
      <c r="AG205" s="14"/>
      <c r="AH205" s="14"/>
      <c r="AI205" s="14"/>
      <c r="AJ205" s="14"/>
      <c r="AK205" s="1"/>
      <c r="AL205" s="1"/>
      <c r="AM205" s="1"/>
      <c r="AN205" s="14"/>
    </row>
    <row r="206" spans="7:40">
      <c r="G206" s="14"/>
      <c r="H206" s="14"/>
      <c r="I206" s="159"/>
      <c r="J206" s="159"/>
      <c r="K206" s="159"/>
      <c r="L206" s="159"/>
      <c r="M206" s="14"/>
      <c r="N206" s="14"/>
      <c r="O206" s="14"/>
      <c r="P206" s="14"/>
      <c r="Q206" s="159"/>
      <c r="R206" s="159"/>
      <c r="S206" s="76"/>
      <c r="T206" s="76"/>
      <c r="U206" s="14"/>
      <c r="V206" s="14"/>
      <c r="W206" s="76"/>
      <c r="X206" s="14"/>
      <c r="Y206" s="14"/>
      <c r="Z206" s="14"/>
      <c r="AA206" s="58"/>
      <c r="AB206" s="58"/>
      <c r="AC206" s="14"/>
      <c r="AD206" s="14"/>
      <c r="AE206" s="14"/>
      <c r="AF206" s="14"/>
      <c r="AG206" s="14"/>
      <c r="AH206" s="14"/>
      <c r="AI206" s="14"/>
      <c r="AJ206" s="14"/>
      <c r="AK206" s="1"/>
      <c r="AL206" s="1"/>
      <c r="AM206" s="1"/>
      <c r="AN206" s="14"/>
    </row>
    <row r="207" spans="7:40">
      <c r="G207" s="14"/>
      <c r="H207" s="14"/>
      <c r="I207" s="159"/>
      <c r="J207" s="159"/>
      <c r="K207" s="159"/>
      <c r="L207" s="159"/>
      <c r="M207" s="14"/>
      <c r="N207" s="14"/>
      <c r="O207" s="14"/>
      <c r="P207" s="14"/>
      <c r="Q207" s="159"/>
      <c r="R207" s="159"/>
      <c r="S207" s="76"/>
      <c r="T207" s="76"/>
      <c r="U207" s="14"/>
      <c r="V207" s="14"/>
      <c r="W207" s="76"/>
      <c r="X207" s="14"/>
      <c r="Y207" s="14"/>
      <c r="Z207" s="14"/>
      <c r="AA207" s="58"/>
      <c r="AB207" s="58"/>
      <c r="AC207" s="14"/>
      <c r="AD207" s="14"/>
      <c r="AE207" s="14"/>
      <c r="AF207" s="14"/>
      <c r="AG207" s="14"/>
      <c r="AH207" s="14"/>
      <c r="AI207" s="14"/>
      <c r="AJ207" s="14"/>
      <c r="AK207" s="1"/>
      <c r="AL207" s="1"/>
      <c r="AM207" s="1"/>
      <c r="AN207" s="14"/>
    </row>
    <row r="208" spans="7:40">
      <c r="G208" s="14"/>
      <c r="H208" s="14"/>
      <c r="I208" s="159"/>
      <c r="J208" s="159"/>
      <c r="K208" s="159"/>
      <c r="L208" s="159"/>
      <c r="M208" s="14"/>
      <c r="N208" s="14"/>
      <c r="O208" s="14"/>
      <c r="P208" s="14"/>
      <c r="Q208" s="159"/>
      <c r="R208" s="159"/>
      <c r="S208" s="76"/>
      <c r="T208" s="76"/>
      <c r="U208" s="14"/>
      <c r="V208" s="14"/>
      <c r="W208" s="76"/>
      <c r="X208" s="14"/>
      <c r="Y208" s="14"/>
      <c r="Z208" s="14"/>
      <c r="AA208" s="58"/>
      <c r="AB208" s="58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"/>
      <c r="AN208" s="14"/>
    </row>
    <row r="209" spans="7:40">
      <c r="G209" s="14"/>
      <c r="H209" s="14"/>
      <c r="I209" s="159"/>
      <c r="J209" s="159"/>
      <c r="K209" s="159"/>
      <c r="L209" s="159"/>
      <c r="M209" s="14"/>
      <c r="N209" s="14"/>
      <c r="O209" s="14"/>
      <c r="P209" s="14"/>
      <c r="Q209" s="159"/>
      <c r="R209" s="159"/>
      <c r="S209" s="76"/>
      <c r="T209" s="76"/>
      <c r="U209" s="14"/>
      <c r="V209" s="14"/>
      <c r="W209" s="76"/>
      <c r="X209" s="14"/>
      <c r="Y209" s="14"/>
      <c r="Z209" s="14"/>
      <c r="AA209" s="58"/>
      <c r="AB209" s="58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  <c r="AM209" s="1"/>
      <c r="AN209" s="14"/>
    </row>
    <row r="210" spans="7:40">
      <c r="G210" s="14"/>
      <c r="H210" s="14"/>
      <c r="I210" s="159"/>
      <c r="J210" s="159"/>
      <c r="K210" s="159"/>
      <c r="L210" s="159"/>
      <c r="M210" s="14"/>
      <c r="N210" s="14"/>
      <c r="O210" s="14"/>
      <c r="P210" s="14"/>
      <c r="Q210" s="159"/>
      <c r="R210" s="159"/>
      <c r="S210" s="76"/>
      <c r="T210" s="76"/>
      <c r="U210" s="14"/>
      <c r="V210" s="14"/>
      <c r="W210" s="76"/>
      <c r="X210" s="14"/>
      <c r="Y210" s="14"/>
      <c r="Z210" s="14"/>
      <c r="AA210" s="58"/>
      <c r="AB210" s="58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"/>
      <c r="AN210" s="14"/>
    </row>
    <row r="211" spans="7:40">
      <c r="G211" s="14"/>
      <c r="H211" s="14"/>
      <c r="I211" s="159"/>
      <c r="J211" s="159"/>
      <c r="K211" s="159"/>
      <c r="L211" s="159"/>
      <c r="M211" s="14"/>
      <c r="N211" s="14"/>
      <c r="O211" s="14"/>
      <c r="P211" s="14"/>
      <c r="Q211" s="159"/>
      <c r="R211" s="159"/>
      <c r="S211" s="76"/>
      <c r="T211" s="76"/>
      <c r="U211" s="14"/>
      <c r="V211" s="14"/>
      <c r="W211" s="76"/>
      <c r="X211" s="14"/>
      <c r="Y211" s="14"/>
      <c r="Z211" s="14"/>
      <c r="AA211" s="58"/>
      <c r="AB211" s="58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"/>
      <c r="AN211" s="14"/>
    </row>
    <row r="212" spans="7:40">
      <c r="G212" s="14"/>
      <c r="H212" s="14"/>
      <c r="I212" s="159"/>
      <c r="J212" s="159"/>
      <c r="K212" s="159"/>
      <c r="L212" s="159"/>
      <c r="M212" s="14"/>
      <c r="N212" s="14"/>
      <c r="O212" s="14"/>
      <c r="P212" s="14"/>
      <c r="Q212" s="159"/>
      <c r="R212" s="159"/>
      <c r="S212" s="76"/>
      <c r="T212" s="76"/>
      <c r="U212" s="14"/>
      <c r="V212" s="14"/>
      <c r="W212" s="76"/>
      <c r="X212" s="14"/>
      <c r="Y212" s="14"/>
      <c r="Z212" s="14"/>
      <c r="AA212" s="58"/>
      <c r="AB212" s="58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"/>
      <c r="AN212" s="14"/>
    </row>
    <row r="213" spans="7:40">
      <c r="G213" s="14"/>
      <c r="H213" s="14"/>
      <c r="I213" s="159"/>
      <c r="J213" s="159"/>
      <c r="K213" s="159"/>
      <c r="L213" s="159"/>
      <c r="M213" s="14"/>
      <c r="N213" s="14"/>
      <c r="O213" s="14"/>
      <c r="P213" s="14"/>
      <c r="Q213" s="159"/>
      <c r="R213" s="159"/>
      <c r="S213" s="76"/>
      <c r="T213" s="76"/>
      <c r="U213" s="14"/>
      <c r="V213" s="14"/>
      <c r="W213" s="76"/>
      <c r="X213" s="14"/>
      <c r="Y213" s="14"/>
      <c r="Z213" s="14"/>
      <c r="AA213" s="58"/>
      <c r="AB213" s="58"/>
      <c r="AC213" s="14"/>
      <c r="AD213" s="14"/>
      <c r="AE213" s="14"/>
      <c r="AF213" s="14"/>
      <c r="AG213" s="14"/>
      <c r="AH213" s="14"/>
      <c r="AI213" s="14"/>
      <c r="AJ213" s="14"/>
      <c r="AK213" s="14"/>
      <c r="AL213" s="14"/>
      <c r="AM213" s="1"/>
      <c r="AN213" s="14"/>
    </row>
    <row r="214" spans="7:40">
      <c r="G214" s="14"/>
      <c r="H214" s="14"/>
      <c r="I214" s="159"/>
      <c r="J214" s="159"/>
      <c r="K214" s="159"/>
      <c r="L214" s="159"/>
      <c r="M214" s="14"/>
      <c r="N214" s="14"/>
      <c r="O214" s="14"/>
      <c r="P214" s="14"/>
      <c r="Q214" s="159"/>
      <c r="R214" s="159"/>
      <c r="S214" s="76"/>
      <c r="T214" s="76"/>
      <c r="U214" s="14"/>
      <c r="V214" s="14"/>
      <c r="W214" s="76"/>
      <c r="X214" s="14"/>
      <c r="Y214" s="14"/>
      <c r="Z214" s="14"/>
      <c r="AA214" s="58"/>
      <c r="AB214" s="58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  <c r="AM214" s="14"/>
      <c r="AN214" s="14"/>
    </row>
    <row r="215" spans="7:40">
      <c r="G215" s="14"/>
      <c r="H215" s="14"/>
      <c r="I215" s="159"/>
      <c r="J215" s="159"/>
      <c r="K215" s="159"/>
      <c r="L215" s="159"/>
      <c r="M215" s="14"/>
      <c r="N215" s="14"/>
      <c r="O215" s="14"/>
      <c r="P215" s="14"/>
      <c r="Q215" s="159"/>
      <c r="R215" s="159"/>
      <c r="S215" s="76"/>
      <c r="T215" s="76"/>
      <c r="U215" s="14"/>
      <c r="V215" s="14"/>
      <c r="W215" s="76"/>
      <c r="X215" s="14"/>
      <c r="Y215" s="14"/>
      <c r="Z215" s="14"/>
      <c r="AA215" s="58"/>
      <c r="AB215" s="58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</row>
    <row r="216" spans="7:40">
      <c r="G216" s="14"/>
      <c r="H216" s="14"/>
      <c r="I216" s="159"/>
      <c r="J216" s="159"/>
      <c r="K216" s="159"/>
      <c r="L216" s="159"/>
      <c r="M216" s="14"/>
      <c r="N216" s="14"/>
      <c r="O216" s="14"/>
      <c r="P216" s="14"/>
      <c r="Q216" s="159"/>
      <c r="R216" s="159"/>
      <c r="S216" s="76"/>
      <c r="T216" s="76"/>
      <c r="U216" s="14"/>
      <c r="V216" s="14"/>
      <c r="W216" s="76"/>
      <c r="X216" s="14"/>
      <c r="Y216" s="14"/>
      <c r="Z216" s="14"/>
      <c r="AA216" s="58"/>
      <c r="AB216" s="58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</row>
    <row r="217" spans="7:40">
      <c r="G217" s="14"/>
      <c r="H217" s="14"/>
      <c r="I217" s="159"/>
      <c r="J217" s="159"/>
      <c r="K217" s="159"/>
      <c r="L217" s="159"/>
      <c r="M217" s="14"/>
      <c r="N217" s="14"/>
      <c r="O217" s="14"/>
      <c r="P217" s="14"/>
      <c r="Q217" s="159"/>
      <c r="R217" s="159"/>
      <c r="S217" s="76"/>
      <c r="T217" s="76"/>
      <c r="U217" s="14"/>
      <c r="V217" s="14"/>
      <c r="W217" s="76"/>
      <c r="X217" s="14"/>
      <c r="Y217" s="14"/>
      <c r="Z217" s="14"/>
      <c r="AA217" s="58"/>
      <c r="AB217" s="58"/>
      <c r="AC217" s="14"/>
      <c r="AD217" s="14"/>
      <c r="AE217" s="14"/>
      <c r="AF217" s="14"/>
      <c r="AG217" s="14"/>
      <c r="AH217" s="14"/>
      <c r="AI217" s="14"/>
      <c r="AJ217" s="14"/>
      <c r="AK217" s="14"/>
      <c r="AL217" s="14"/>
      <c r="AM217" s="14"/>
      <c r="AN217" s="14"/>
    </row>
    <row r="218" spans="7:40">
      <c r="G218" s="14"/>
      <c r="H218" s="14"/>
      <c r="I218" s="159"/>
      <c r="J218" s="159"/>
      <c r="K218" s="159"/>
      <c r="L218" s="159"/>
      <c r="M218" s="14"/>
      <c r="N218" s="14"/>
      <c r="O218" s="14"/>
      <c r="P218" s="14"/>
      <c r="Q218" s="159"/>
      <c r="R218" s="159"/>
      <c r="S218" s="76"/>
      <c r="T218" s="76"/>
      <c r="U218" s="14"/>
      <c r="V218" s="14"/>
      <c r="W218" s="76"/>
      <c r="X218" s="14"/>
      <c r="Y218" s="14"/>
      <c r="Z218" s="14"/>
      <c r="AA218" s="58"/>
      <c r="AB218" s="58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  <c r="AM218" s="14"/>
      <c r="AN218" s="14"/>
    </row>
    <row r="219" spans="7:40">
      <c r="G219" s="14"/>
      <c r="H219" s="14"/>
      <c r="I219" s="159"/>
      <c r="J219" s="159"/>
      <c r="K219" s="159"/>
      <c r="L219" s="159"/>
      <c r="M219" s="14"/>
      <c r="N219" s="14"/>
      <c r="O219" s="14"/>
      <c r="P219" s="14"/>
      <c r="Q219" s="159"/>
      <c r="R219" s="159"/>
      <c r="S219" s="76"/>
      <c r="T219" s="76"/>
      <c r="U219" s="14"/>
      <c r="V219" s="14"/>
      <c r="W219" s="76"/>
      <c r="X219" s="14"/>
      <c r="Y219" s="14"/>
      <c r="Z219" s="14"/>
      <c r="AA219" s="58"/>
      <c r="AB219" s="58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</row>
    <row r="220" spans="7:40">
      <c r="G220" s="14"/>
      <c r="H220" s="14"/>
      <c r="I220" s="159"/>
      <c r="J220" s="159"/>
      <c r="K220" s="159"/>
      <c r="L220" s="159"/>
      <c r="M220" s="14"/>
      <c r="N220" s="14"/>
      <c r="O220" s="14"/>
      <c r="P220" s="14"/>
      <c r="Q220" s="159"/>
      <c r="R220" s="159"/>
      <c r="S220" s="76"/>
      <c r="T220" s="76"/>
      <c r="U220" s="14"/>
      <c r="V220" s="14"/>
      <c r="W220" s="76"/>
      <c r="X220" s="14"/>
      <c r="Y220" s="14"/>
      <c r="Z220" s="14"/>
      <c r="AA220" s="58"/>
      <c r="AB220" s="58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</row>
    <row r="221" spans="7:40">
      <c r="G221" s="14"/>
      <c r="H221" s="14"/>
      <c r="I221" s="159"/>
      <c r="J221" s="159"/>
      <c r="K221" s="159"/>
      <c r="L221" s="159"/>
      <c r="M221" s="14"/>
      <c r="N221" s="14"/>
      <c r="O221" s="14"/>
      <c r="P221" s="14"/>
      <c r="Q221" s="159"/>
      <c r="R221" s="159"/>
      <c r="S221" s="76"/>
      <c r="T221" s="76"/>
      <c r="U221" s="14"/>
      <c r="V221" s="14"/>
      <c r="W221" s="76"/>
      <c r="X221" s="14"/>
      <c r="Y221" s="14"/>
      <c r="Z221" s="14"/>
      <c r="AA221" s="58"/>
      <c r="AB221" s="58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  <c r="AM221" s="14"/>
      <c r="AN221" s="14"/>
    </row>
    <row r="222" spans="7:40">
      <c r="G222" s="14"/>
      <c r="H222" s="14"/>
      <c r="I222" s="159"/>
      <c r="J222" s="159"/>
      <c r="K222" s="159"/>
      <c r="L222" s="159"/>
      <c r="M222" s="14"/>
      <c r="N222" s="14"/>
      <c r="O222" s="14"/>
      <c r="P222" s="14"/>
      <c r="Q222" s="159"/>
      <c r="R222" s="159"/>
      <c r="S222" s="76"/>
      <c r="T222" s="76"/>
      <c r="U222" s="14"/>
      <c r="V222" s="14"/>
      <c r="W222" s="76"/>
      <c r="X222" s="14"/>
      <c r="Y222" s="14"/>
      <c r="Z222" s="14"/>
      <c r="AA222" s="58"/>
      <c r="AB222" s="58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  <c r="AM222" s="14"/>
      <c r="AN222" s="14"/>
    </row>
    <row r="223" spans="7:40">
      <c r="G223" s="14"/>
      <c r="H223" s="14"/>
      <c r="I223" s="159"/>
      <c r="J223" s="159"/>
      <c r="K223" s="159"/>
      <c r="L223" s="159"/>
      <c r="M223" s="14"/>
      <c r="N223" s="14"/>
      <c r="O223" s="14"/>
      <c r="P223" s="14"/>
      <c r="Q223" s="159"/>
      <c r="R223" s="159"/>
      <c r="S223" s="76"/>
      <c r="T223" s="76"/>
      <c r="U223" s="14"/>
      <c r="V223" s="14"/>
      <c r="W223" s="76"/>
      <c r="X223" s="14"/>
      <c r="Y223" s="14"/>
      <c r="Z223" s="14"/>
      <c r="AA223" s="58"/>
      <c r="AB223" s="58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</row>
    <row r="224" spans="7:40">
      <c r="G224" s="14"/>
      <c r="H224" s="14"/>
      <c r="I224" s="159"/>
      <c r="J224" s="159"/>
      <c r="K224" s="159"/>
      <c r="L224" s="159"/>
      <c r="M224" s="14"/>
      <c r="N224" s="14"/>
      <c r="O224" s="14"/>
      <c r="P224" s="14"/>
      <c r="Q224" s="159"/>
      <c r="R224" s="159"/>
      <c r="S224" s="76"/>
      <c r="T224" s="76"/>
      <c r="U224" s="14"/>
      <c r="V224" s="14"/>
      <c r="W224" s="76"/>
      <c r="X224" s="14"/>
      <c r="Y224" s="14"/>
      <c r="Z224" s="14"/>
      <c r="AA224" s="58"/>
      <c r="AB224" s="58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</row>
    <row r="225" spans="7:40">
      <c r="G225" s="14"/>
      <c r="H225" s="14"/>
      <c r="I225" s="159"/>
      <c r="J225" s="159"/>
      <c r="K225" s="159"/>
      <c r="L225" s="159"/>
      <c r="M225" s="14"/>
      <c r="N225" s="14"/>
      <c r="O225" s="14"/>
      <c r="P225" s="14"/>
      <c r="Q225" s="159"/>
      <c r="R225" s="159"/>
      <c r="S225" s="76"/>
      <c r="T225" s="76"/>
      <c r="U225" s="14"/>
      <c r="V225" s="14"/>
      <c r="W225" s="76"/>
      <c r="X225" s="14"/>
      <c r="Y225" s="14"/>
      <c r="Z225" s="14"/>
      <c r="AA225" s="58"/>
      <c r="AB225" s="58"/>
      <c r="AC225" s="14"/>
      <c r="AD225" s="14"/>
      <c r="AE225" s="14"/>
      <c r="AF225" s="14"/>
      <c r="AG225" s="14"/>
      <c r="AH225" s="14"/>
      <c r="AI225" s="14"/>
      <c r="AJ225" s="14"/>
      <c r="AK225" s="14"/>
      <c r="AL225" s="14"/>
      <c r="AM225" s="14"/>
      <c r="AN225" s="14"/>
    </row>
    <row r="226" spans="7:40">
      <c r="G226" s="14"/>
      <c r="H226" s="14"/>
      <c r="I226" s="159"/>
      <c r="J226" s="159"/>
      <c r="K226" s="159"/>
      <c r="L226" s="159"/>
      <c r="M226" s="14"/>
      <c r="N226" s="14"/>
      <c r="O226" s="14"/>
      <c r="P226" s="14"/>
      <c r="Q226" s="159"/>
      <c r="R226" s="159"/>
      <c r="S226" s="76"/>
      <c r="T226" s="76"/>
      <c r="U226" s="14"/>
      <c r="V226" s="14"/>
      <c r="W226" s="76"/>
      <c r="X226" s="14"/>
      <c r="Y226" s="14"/>
      <c r="Z226" s="14"/>
      <c r="AA226" s="58"/>
      <c r="AB226" s="58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</row>
    <row r="227" spans="7:40">
      <c r="G227" s="14"/>
      <c r="H227" s="14"/>
      <c r="I227" s="159"/>
      <c r="J227" s="159"/>
      <c r="K227" s="159"/>
      <c r="L227" s="159"/>
      <c r="M227" s="14"/>
      <c r="N227" s="14"/>
      <c r="O227" s="14"/>
      <c r="P227" s="14"/>
      <c r="Q227" s="159"/>
      <c r="R227" s="159"/>
      <c r="S227" s="76"/>
      <c r="T227" s="76"/>
      <c r="U227" s="14"/>
      <c r="V227" s="14"/>
      <c r="W227" s="76"/>
      <c r="X227" s="14"/>
      <c r="Y227" s="14"/>
      <c r="Z227" s="14"/>
      <c r="AA227" s="58"/>
      <c r="AB227" s="58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</row>
    <row r="228" spans="7:40">
      <c r="G228" s="14"/>
      <c r="H228" s="14"/>
      <c r="I228" s="159"/>
      <c r="J228" s="159"/>
      <c r="K228" s="159"/>
      <c r="L228" s="159"/>
      <c r="M228" s="14"/>
      <c r="N228" s="14"/>
      <c r="O228" s="14"/>
      <c r="P228" s="14"/>
      <c r="Q228" s="159"/>
      <c r="R228" s="159"/>
      <c r="S228" s="76"/>
      <c r="T228" s="76"/>
      <c r="U228" s="14"/>
      <c r="V228" s="14"/>
      <c r="W228" s="76"/>
      <c r="X228" s="14"/>
      <c r="Y228" s="14"/>
      <c r="Z228" s="14"/>
      <c r="AA228" s="58"/>
      <c r="AB228" s="58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</row>
    <row r="229" spans="7:40">
      <c r="G229" s="14"/>
      <c r="H229" s="14"/>
      <c r="I229" s="159"/>
      <c r="J229" s="159"/>
      <c r="K229" s="159"/>
      <c r="L229" s="159"/>
      <c r="M229" s="14"/>
      <c r="N229" s="14"/>
      <c r="O229" s="14"/>
      <c r="P229" s="14"/>
      <c r="Q229" s="159"/>
      <c r="R229" s="159"/>
      <c r="S229" s="76"/>
      <c r="T229" s="76"/>
      <c r="U229" s="14"/>
      <c r="V229" s="14"/>
      <c r="W229" s="76"/>
      <c r="X229" s="14"/>
      <c r="Y229" s="14"/>
      <c r="Z229" s="14"/>
      <c r="AA229" s="58"/>
      <c r="AB229" s="58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</row>
    <row r="230" spans="7:40">
      <c r="G230" s="14"/>
      <c r="H230" s="14"/>
      <c r="I230" s="159"/>
      <c r="J230" s="159"/>
      <c r="K230" s="159"/>
      <c r="L230" s="159"/>
      <c r="M230" s="14"/>
      <c r="N230" s="14"/>
      <c r="O230" s="14"/>
      <c r="P230" s="14"/>
      <c r="Q230" s="159"/>
      <c r="R230" s="159"/>
      <c r="S230" s="76"/>
      <c r="T230" s="76"/>
      <c r="U230" s="14"/>
      <c r="V230" s="14"/>
      <c r="W230" s="76"/>
      <c r="X230" s="14"/>
      <c r="Y230" s="14"/>
      <c r="Z230" s="14"/>
      <c r="AA230" s="58"/>
      <c r="AB230" s="58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</row>
    <row r="231" spans="7:40">
      <c r="G231" s="14"/>
      <c r="H231" s="14"/>
      <c r="I231" s="159"/>
      <c r="J231" s="159"/>
      <c r="K231" s="159"/>
      <c r="L231" s="159"/>
      <c r="M231" s="14"/>
      <c r="N231" s="14"/>
      <c r="O231" s="14"/>
      <c r="P231" s="14"/>
      <c r="Q231" s="159"/>
      <c r="R231" s="159"/>
      <c r="S231" s="76"/>
      <c r="T231" s="76"/>
      <c r="U231" s="14"/>
      <c r="V231" s="14"/>
      <c r="W231" s="76"/>
      <c r="X231" s="14"/>
      <c r="Y231" s="14"/>
      <c r="Z231" s="14"/>
      <c r="AA231" s="58"/>
      <c r="AB231" s="58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</row>
    <row r="232" spans="7:40">
      <c r="G232" s="14"/>
      <c r="H232" s="14"/>
      <c r="I232" s="159"/>
      <c r="J232" s="159"/>
      <c r="K232" s="159"/>
      <c r="L232" s="159"/>
      <c r="M232" s="14"/>
      <c r="N232" s="14"/>
      <c r="O232" s="14"/>
      <c r="P232" s="14"/>
      <c r="Q232" s="159"/>
      <c r="R232" s="159"/>
      <c r="S232" s="76"/>
      <c r="T232" s="76"/>
      <c r="U232" s="14"/>
      <c r="V232" s="14"/>
      <c r="W232" s="76"/>
      <c r="X232" s="14"/>
      <c r="Y232" s="14"/>
      <c r="Z232" s="14"/>
      <c r="AA232" s="58"/>
      <c r="AB232" s="58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</row>
    <row r="233" spans="7:40">
      <c r="G233" s="14"/>
      <c r="H233" s="14"/>
      <c r="I233" s="159"/>
      <c r="J233" s="159"/>
      <c r="K233" s="159"/>
      <c r="L233" s="159"/>
      <c r="M233" s="14"/>
      <c r="N233" s="14"/>
      <c r="O233" s="14"/>
      <c r="P233" s="14"/>
      <c r="Q233" s="159"/>
      <c r="R233" s="159"/>
      <c r="S233" s="76"/>
      <c r="T233" s="76"/>
      <c r="U233" s="14"/>
      <c r="V233" s="14"/>
      <c r="W233" s="76"/>
      <c r="X233" s="14"/>
      <c r="Y233" s="14"/>
      <c r="Z233" s="14"/>
      <c r="AA233" s="58"/>
      <c r="AB233" s="58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</row>
    <row r="234" spans="7:40">
      <c r="G234" s="14"/>
      <c r="H234" s="14"/>
      <c r="I234" s="159"/>
      <c r="J234" s="159"/>
      <c r="K234" s="159"/>
      <c r="L234" s="159"/>
      <c r="M234" s="14"/>
      <c r="N234" s="14"/>
      <c r="O234" s="14"/>
      <c r="P234" s="14"/>
      <c r="Q234" s="159"/>
      <c r="R234" s="159"/>
      <c r="S234" s="76"/>
      <c r="T234" s="76"/>
      <c r="U234" s="14"/>
      <c r="V234" s="14"/>
      <c r="W234" s="76"/>
      <c r="X234" s="14"/>
      <c r="Y234" s="14"/>
      <c r="Z234" s="14"/>
      <c r="AA234" s="58"/>
      <c r="AB234" s="58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</row>
    <row r="235" spans="7:40">
      <c r="G235" s="14"/>
      <c r="H235" s="14"/>
      <c r="I235" s="159"/>
      <c r="J235" s="159"/>
      <c r="K235" s="159"/>
      <c r="L235" s="159"/>
      <c r="M235" s="14"/>
      <c r="N235" s="14"/>
      <c r="O235" s="14"/>
      <c r="P235" s="14"/>
      <c r="Q235" s="159"/>
      <c r="R235" s="159"/>
      <c r="S235" s="76"/>
      <c r="T235" s="76"/>
      <c r="U235" s="14"/>
      <c r="V235" s="14"/>
      <c r="W235" s="76"/>
      <c r="X235" s="14"/>
      <c r="Y235" s="14"/>
      <c r="Z235" s="14"/>
      <c r="AA235" s="58"/>
      <c r="AB235" s="58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</row>
    <row r="236" spans="7:40">
      <c r="G236" s="14"/>
      <c r="H236" s="14"/>
      <c r="I236" s="159"/>
      <c r="J236" s="159"/>
      <c r="K236" s="159"/>
      <c r="L236" s="159"/>
      <c r="M236" s="14"/>
      <c r="N236" s="14"/>
      <c r="O236" s="14"/>
      <c r="P236" s="14"/>
      <c r="Q236" s="159"/>
      <c r="R236" s="159"/>
      <c r="S236" s="76"/>
      <c r="T236" s="76"/>
      <c r="U236" s="14"/>
      <c r="V236" s="14"/>
      <c r="W236" s="76"/>
      <c r="X236" s="14"/>
      <c r="Y236" s="14"/>
      <c r="Z236" s="14"/>
      <c r="AA236" s="58"/>
      <c r="AB236" s="58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</row>
    <row r="237" spans="7:40">
      <c r="G237" s="14"/>
      <c r="H237" s="14"/>
      <c r="I237" s="159"/>
      <c r="J237" s="159"/>
      <c r="K237" s="159"/>
      <c r="L237" s="159"/>
      <c r="M237" s="14"/>
      <c r="N237" s="14"/>
      <c r="O237" s="14"/>
      <c r="P237" s="14"/>
      <c r="Q237" s="159"/>
      <c r="R237" s="159"/>
      <c r="S237" s="76"/>
      <c r="T237" s="76"/>
      <c r="U237" s="14"/>
      <c r="V237" s="14"/>
      <c r="W237" s="76"/>
      <c r="X237" s="14"/>
      <c r="Y237" s="14"/>
      <c r="Z237" s="14"/>
      <c r="AA237" s="58"/>
      <c r="AB237" s="58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</row>
    <row r="238" spans="7:40">
      <c r="G238" s="14"/>
      <c r="H238" s="14"/>
      <c r="I238" s="159"/>
      <c r="J238" s="159"/>
      <c r="K238" s="159"/>
      <c r="L238" s="159"/>
      <c r="M238" s="14"/>
      <c r="N238" s="14"/>
      <c r="O238" s="14"/>
      <c r="P238" s="14"/>
      <c r="Q238" s="159"/>
      <c r="R238" s="159"/>
      <c r="S238" s="76"/>
      <c r="T238" s="76"/>
      <c r="U238" s="14"/>
      <c r="V238" s="14"/>
      <c r="W238" s="76"/>
      <c r="X238" s="14"/>
      <c r="Y238" s="14"/>
      <c r="Z238" s="14"/>
      <c r="AA238" s="58"/>
      <c r="AB238" s="58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</row>
    <row r="239" spans="7:40">
      <c r="G239" s="14"/>
      <c r="H239" s="14"/>
      <c r="I239" s="159"/>
      <c r="J239" s="159"/>
      <c r="K239" s="159"/>
      <c r="L239" s="159"/>
      <c r="M239" s="14"/>
      <c r="N239" s="14"/>
      <c r="O239" s="14"/>
      <c r="P239" s="14"/>
      <c r="Q239" s="159"/>
      <c r="R239" s="159"/>
      <c r="S239" s="76"/>
      <c r="T239" s="76"/>
      <c r="U239" s="14"/>
      <c r="V239" s="14"/>
      <c r="W239" s="76"/>
      <c r="X239" s="14"/>
      <c r="Y239" s="14"/>
      <c r="Z239" s="14"/>
      <c r="AA239" s="58"/>
      <c r="AB239" s="58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</row>
    <row r="240" spans="7:40">
      <c r="G240" s="14"/>
      <c r="H240" s="14"/>
      <c r="I240" s="159"/>
      <c r="J240" s="159"/>
      <c r="K240" s="159"/>
      <c r="L240" s="159"/>
      <c r="M240" s="14"/>
      <c r="N240" s="14"/>
      <c r="O240" s="14"/>
      <c r="P240" s="14"/>
      <c r="Q240" s="159"/>
      <c r="R240" s="159"/>
      <c r="S240" s="76"/>
      <c r="T240" s="76"/>
      <c r="U240" s="14"/>
      <c r="V240" s="14"/>
      <c r="W240" s="76"/>
      <c r="X240" s="14"/>
      <c r="Y240" s="14"/>
      <c r="Z240" s="14"/>
      <c r="AA240" s="58"/>
      <c r="AB240" s="58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</row>
    <row r="241" spans="7:40">
      <c r="G241" s="14"/>
      <c r="H241" s="14"/>
      <c r="I241" s="159"/>
      <c r="J241" s="159"/>
      <c r="K241" s="159"/>
      <c r="L241" s="159"/>
      <c r="M241" s="14"/>
      <c r="N241" s="14"/>
      <c r="O241" s="14"/>
      <c r="P241" s="14"/>
      <c r="Q241" s="159"/>
      <c r="R241" s="159"/>
      <c r="S241" s="76"/>
      <c r="T241" s="76"/>
      <c r="U241" s="14"/>
      <c r="V241" s="14"/>
      <c r="W241" s="76"/>
      <c r="X241" s="14"/>
      <c r="Y241" s="14"/>
      <c r="Z241" s="14"/>
      <c r="AA241" s="58"/>
      <c r="AB241" s="58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</row>
    <row r="242" spans="7:40">
      <c r="G242" s="14"/>
      <c r="H242" s="14"/>
      <c r="I242" s="159"/>
      <c r="J242" s="159"/>
      <c r="K242" s="159"/>
      <c r="L242" s="159"/>
      <c r="M242" s="14"/>
      <c r="N242" s="14"/>
      <c r="O242" s="14"/>
      <c r="P242" s="14"/>
      <c r="Q242" s="159"/>
      <c r="R242" s="159"/>
      <c r="S242" s="76"/>
      <c r="T242" s="76"/>
      <c r="U242" s="14"/>
      <c r="V242" s="14"/>
      <c r="W242" s="76"/>
      <c r="X242" s="14"/>
      <c r="Y242" s="14"/>
      <c r="Z242" s="14"/>
      <c r="AA242" s="58"/>
      <c r="AB242" s="58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</row>
    <row r="243" spans="7:40">
      <c r="G243" s="14"/>
      <c r="H243" s="14"/>
      <c r="I243" s="159"/>
      <c r="J243" s="159"/>
      <c r="K243" s="159"/>
      <c r="L243" s="159"/>
      <c r="M243" s="14"/>
      <c r="N243" s="14"/>
      <c r="O243" s="14"/>
      <c r="P243" s="14"/>
      <c r="Q243" s="159"/>
      <c r="R243" s="159"/>
      <c r="S243" s="76"/>
      <c r="T243" s="76"/>
      <c r="U243" s="14"/>
      <c r="V243" s="14"/>
      <c r="W243" s="76"/>
      <c r="X243" s="14"/>
      <c r="Y243" s="14"/>
      <c r="Z243" s="14"/>
      <c r="AA243" s="58"/>
      <c r="AB243" s="58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</row>
    <row r="244" spans="7:40">
      <c r="G244" s="14"/>
      <c r="H244" s="14"/>
      <c r="I244" s="159"/>
      <c r="J244" s="159"/>
      <c r="K244" s="159"/>
      <c r="L244" s="159"/>
      <c r="M244" s="14"/>
      <c r="N244" s="14"/>
      <c r="O244" s="14"/>
      <c r="P244" s="14"/>
      <c r="Q244" s="159"/>
      <c r="R244" s="159"/>
      <c r="S244" s="76"/>
      <c r="T244" s="76"/>
      <c r="U244" s="14"/>
      <c r="V244" s="14"/>
      <c r="W244" s="76"/>
      <c r="X244" s="14"/>
      <c r="Y244" s="14"/>
      <c r="Z244" s="14"/>
      <c r="AA244" s="58"/>
      <c r="AB244" s="58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</row>
    <row r="245" spans="7:40">
      <c r="G245" s="14"/>
      <c r="H245" s="14"/>
      <c r="I245" s="159"/>
      <c r="J245" s="159"/>
      <c r="K245" s="159"/>
      <c r="L245" s="159"/>
      <c r="M245" s="14"/>
      <c r="N245" s="14"/>
      <c r="O245" s="14"/>
      <c r="P245" s="14"/>
      <c r="Q245" s="159"/>
      <c r="R245" s="159"/>
      <c r="S245" s="76"/>
      <c r="T245" s="76"/>
      <c r="U245" s="14"/>
      <c r="V245" s="14"/>
      <c r="W245" s="76"/>
      <c r="X245" s="14"/>
      <c r="Y245" s="14"/>
      <c r="Z245" s="14"/>
      <c r="AA245" s="58"/>
      <c r="AB245" s="58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</row>
    <row r="246" spans="7:40">
      <c r="G246" s="14"/>
      <c r="H246" s="14"/>
      <c r="I246" s="159"/>
      <c r="J246" s="159"/>
      <c r="K246" s="159"/>
      <c r="L246" s="159"/>
      <c r="M246" s="14"/>
      <c r="N246" s="14"/>
      <c r="O246" s="14"/>
      <c r="P246" s="14"/>
      <c r="Q246" s="159"/>
      <c r="R246" s="159"/>
      <c r="S246" s="76"/>
      <c r="T246" s="76"/>
      <c r="U246" s="14"/>
      <c r="V246" s="14"/>
      <c r="W246" s="76"/>
      <c r="X246" s="14"/>
      <c r="Y246" s="14"/>
      <c r="Z246" s="14"/>
      <c r="AA246" s="58"/>
      <c r="AB246" s="58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</row>
    <row r="247" spans="7:40">
      <c r="G247" s="14"/>
      <c r="H247" s="14"/>
      <c r="I247" s="159"/>
      <c r="J247" s="159"/>
      <c r="K247" s="159"/>
      <c r="L247" s="159"/>
      <c r="M247" s="14"/>
      <c r="N247" s="14"/>
      <c r="O247" s="14"/>
      <c r="P247" s="14"/>
      <c r="Q247" s="159"/>
      <c r="R247" s="159"/>
      <c r="S247" s="76"/>
      <c r="T247" s="76"/>
      <c r="U247" s="14"/>
      <c r="V247" s="14"/>
      <c r="W247" s="76"/>
      <c r="X247" s="14"/>
      <c r="Y247" s="14"/>
      <c r="Z247" s="14"/>
      <c r="AA247" s="58"/>
      <c r="AB247" s="58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</row>
    <row r="248" spans="7:40">
      <c r="G248" s="14"/>
      <c r="H248" s="14"/>
      <c r="I248" s="159"/>
      <c r="J248" s="159"/>
      <c r="K248" s="159"/>
      <c r="L248" s="159"/>
      <c r="M248" s="14"/>
      <c r="N248" s="14"/>
      <c r="O248" s="14"/>
      <c r="P248" s="14"/>
      <c r="Q248" s="159"/>
      <c r="R248" s="159"/>
      <c r="S248" s="76"/>
      <c r="T248" s="76"/>
      <c r="U248" s="14"/>
      <c r="V248" s="14"/>
      <c r="W248" s="76"/>
      <c r="X248" s="14"/>
      <c r="Y248" s="14"/>
      <c r="Z248" s="14"/>
      <c r="AA248" s="58"/>
      <c r="AB248" s="58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</row>
    <row r="249" spans="7:40">
      <c r="G249" s="14"/>
      <c r="H249" s="14"/>
      <c r="I249" s="159"/>
      <c r="J249" s="159"/>
      <c r="K249" s="159"/>
      <c r="L249" s="159"/>
      <c r="M249" s="14"/>
      <c r="N249" s="14"/>
      <c r="O249" s="14"/>
      <c r="P249" s="14"/>
      <c r="Q249" s="159"/>
      <c r="R249" s="159"/>
      <c r="S249" s="76"/>
      <c r="T249" s="76"/>
      <c r="U249" s="14"/>
      <c r="V249" s="14"/>
      <c r="W249" s="76"/>
      <c r="X249" s="14"/>
      <c r="Y249" s="14"/>
      <c r="Z249" s="14"/>
      <c r="AA249" s="58"/>
      <c r="AB249" s="58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</row>
    <row r="250" spans="7:40">
      <c r="G250" s="14"/>
      <c r="H250" s="14"/>
      <c r="I250" s="159"/>
      <c r="J250" s="159"/>
      <c r="K250" s="159"/>
      <c r="L250" s="159"/>
      <c r="M250" s="14"/>
      <c r="N250" s="14"/>
      <c r="O250" s="14"/>
      <c r="P250" s="14"/>
      <c r="Q250" s="159"/>
      <c r="R250" s="159"/>
      <c r="S250" s="76"/>
      <c r="T250" s="76"/>
      <c r="U250" s="14"/>
      <c r="V250" s="14"/>
      <c r="W250" s="76"/>
      <c r="X250" s="14"/>
      <c r="Y250" s="14"/>
      <c r="Z250" s="14"/>
      <c r="AA250" s="58"/>
      <c r="AB250" s="58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</row>
    <row r="251" spans="7:40">
      <c r="G251" s="14"/>
      <c r="H251" s="14"/>
      <c r="I251" s="159"/>
      <c r="J251" s="159"/>
      <c r="K251" s="159"/>
      <c r="L251" s="159"/>
      <c r="M251" s="14"/>
      <c r="N251" s="14"/>
      <c r="O251" s="14"/>
      <c r="P251" s="14"/>
      <c r="Q251" s="159"/>
      <c r="R251" s="159"/>
      <c r="S251" s="76"/>
      <c r="T251" s="76"/>
      <c r="U251" s="14"/>
      <c r="V251" s="14"/>
      <c r="W251" s="76"/>
      <c r="X251" s="14"/>
      <c r="Y251" s="14"/>
      <c r="Z251" s="14"/>
      <c r="AA251" s="58"/>
      <c r="AB251" s="58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</row>
    <row r="252" spans="7:40">
      <c r="G252" s="14"/>
      <c r="H252" s="14"/>
      <c r="I252" s="159"/>
      <c r="J252" s="159"/>
      <c r="K252" s="159"/>
      <c r="L252" s="159"/>
      <c r="M252" s="14"/>
      <c r="N252" s="14"/>
      <c r="O252" s="14"/>
      <c r="P252" s="14"/>
      <c r="Q252" s="159"/>
      <c r="R252" s="159"/>
      <c r="S252" s="76"/>
      <c r="T252" s="76"/>
      <c r="U252" s="14"/>
      <c r="V252" s="14"/>
      <c r="W252" s="76"/>
      <c r="X252" s="14"/>
      <c r="Y252" s="14"/>
      <c r="Z252" s="14"/>
      <c r="AA252" s="58"/>
      <c r="AB252" s="58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</row>
    <row r="253" spans="7:40">
      <c r="G253" s="14"/>
      <c r="H253" s="14"/>
      <c r="I253" s="159"/>
      <c r="J253" s="159"/>
      <c r="K253" s="159"/>
      <c r="L253" s="159"/>
      <c r="M253" s="14"/>
      <c r="N253" s="14"/>
      <c r="O253" s="14"/>
      <c r="P253" s="14"/>
      <c r="Q253" s="159"/>
      <c r="R253" s="159"/>
      <c r="S253" s="76"/>
      <c r="T253" s="76"/>
      <c r="U253" s="14"/>
      <c r="V253" s="14"/>
      <c r="W253" s="76"/>
      <c r="X253" s="14"/>
      <c r="Y253" s="14"/>
      <c r="Z253" s="14"/>
      <c r="AA253" s="58"/>
      <c r="AB253" s="58"/>
      <c r="AC253" s="14"/>
      <c r="AD253" s="14"/>
      <c r="AE253" s="14"/>
      <c r="AF253" s="14"/>
      <c r="AG253" s="14"/>
      <c r="AH253" s="14"/>
      <c r="AI253" s="14"/>
      <c r="AJ253" s="14"/>
      <c r="AK253" s="14"/>
      <c r="AL253" s="14"/>
      <c r="AM253" s="14"/>
      <c r="AN253" s="14"/>
    </row>
    <row r="254" spans="7:40">
      <c r="G254" s="14"/>
      <c r="H254" s="14"/>
      <c r="I254" s="159"/>
      <c r="J254" s="159"/>
      <c r="K254" s="159"/>
      <c r="L254" s="159"/>
      <c r="M254" s="14"/>
      <c r="N254" s="14"/>
      <c r="O254" s="14"/>
      <c r="P254" s="14"/>
      <c r="Q254" s="159"/>
      <c r="R254" s="159"/>
      <c r="S254" s="76"/>
      <c r="T254" s="76"/>
      <c r="U254" s="14"/>
      <c r="V254" s="14"/>
      <c r="W254" s="76"/>
      <c r="X254" s="14"/>
      <c r="Y254" s="14"/>
      <c r="Z254" s="14"/>
      <c r="AA254" s="58"/>
      <c r="AB254" s="58"/>
      <c r="AC254" s="14"/>
      <c r="AD254" s="14"/>
      <c r="AE254" s="14"/>
      <c r="AF254" s="14"/>
      <c r="AG254" s="14"/>
      <c r="AH254" s="14"/>
      <c r="AI254" s="14"/>
      <c r="AJ254" s="14"/>
      <c r="AK254" s="14"/>
      <c r="AL254" s="14"/>
      <c r="AM254" s="14"/>
      <c r="AN254" s="14"/>
    </row>
    <row r="255" spans="7:40">
      <c r="G255" s="14"/>
      <c r="H255" s="14"/>
      <c r="I255" s="159"/>
      <c r="J255" s="159"/>
      <c r="K255" s="159"/>
      <c r="L255" s="159"/>
      <c r="M255" s="14"/>
      <c r="N255" s="14"/>
      <c r="O255" s="14"/>
      <c r="P255" s="14"/>
      <c r="Q255" s="159"/>
      <c r="R255" s="159"/>
      <c r="S255" s="76"/>
      <c r="T255" s="76"/>
      <c r="U255" s="14"/>
      <c r="V255" s="14"/>
      <c r="W255" s="76"/>
      <c r="X255" s="14"/>
      <c r="Y255" s="14"/>
      <c r="Z255" s="14"/>
      <c r="AA255" s="58"/>
      <c r="AB255" s="58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</row>
    <row r="256" spans="7:40">
      <c r="G256" s="14"/>
      <c r="H256" s="14"/>
      <c r="I256" s="159"/>
      <c r="J256" s="159"/>
      <c r="K256" s="159"/>
      <c r="L256" s="159"/>
      <c r="M256" s="14"/>
      <c r="N256" s="14"/>
      <c r="O256" s="14"/>
      <c r="P256" s="14"/>
      <c r="Q256" s="159"/>
      <c r="R256" s="159"/>
      <c r="S256" s="76"/>
      <c r="T256" s="76"/>
      <c r="U256" s="14"/>
      <c r="V256" s="14"/>
      <c r="W256" s="76"/>
      <c r="X256" s="14"/>
      <c r="Y256" s="14"/>
      <c r="Z256" s="14"/>
      <c r="AA256" s="58"/>
      <c r="AB256" s="58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</row>
    <row r="257" spans="7:40">
      <c r="G257" s="14"/>
      <c r="H257" s="14"/>
      <c r="I257" s="159"/>
      <c r="J257" s="159"/>
      <c r="K257" s="159"/>
      <c r="L257" s="159"/>
      <c r="M257" s="14"/>
      <c r="N257" s="14"/>
      <c r="O257" s="14"/>
      <c r="P257" s="14"/>
      <c r="Q257" s="159"/>
      <c r="R257" s="159"/>
      <c r="S257" s="76"/>
      <c r="T257" s="76"/>
      <c r="U257" s="14"/>
      <c r="V257" s="14"/>
      <c r="W257" s="76"/>
      <c r="X257" s="14"/>
      <c r="Y257" s="14"/>
      <c r="Z257" s="14"/>
      <c r="AA257" s="58"/>
      <c r="AB257" s="58"/>
      <c r="AC257" s="14"/>
      <c r="AD257" s="14"/>
      <c r="AE257" s="14"/>
      <c r="AF257" s="14"/>
      <c r="AG257" s="14"/>
      <c r="AH257" s="14"/>
      <c r="AI257" s="14"/>
      <c r="AJ257" s="14"/>
      <c r="AK257" s="14"/>
      <c r="AL257" s="14"/>
      <c r="AM257" s="14"/>
      <c r="AN257" s="14"/>
    </row>
    <row r="258" spans="7:40">
      <c r="G258" s="14"/>
      <c r="H258" s="14"/>
      <c r="I258" s="159"/>
      <c r="J258" s="159"/>
      <c r="K258" s="159"/>
      <c r="L258" s="159"/>
      <c r="M258" s="14"/>
      <c r="N258" s="14"/>
      <c r="O258" s="14"/>
      <c r="P258" s="14"/>
      <c r="Q258" s="159"/>
      <c r="R258" s="159"/>
      <c r="S258" s="76"/>
      <c r="T258" s="76"/>
      <c r="U258" s="14"/>
      <c r="V258" s="14"/>
      <c r="W258" s="76"/>
      <c r="X258" s="14"/>
      <c r="Y258" s="14"/>
      <c r="Z258" s="14"/>
      <c r="AA258" s="58"/>
      <c r="AB258" s="58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</row>
    <row r="259" spans="7:40">
      <c r="G259" s="14"/>
      <c r="H259" s="14"/>
      <c r="I259" s="159"/>
      <c r="J259" s="159"/>
      <c r="K259" s="159"/>
      <c r="L259" s="159"/>
      <c r="M259" s="14"/>
      <c r="N259" s="14"/>
      <c r="O259" s="14"/>
      <c r="P259" s="14"/>
      <c r="Q259" s="159"/>
      <c r="R259" s="159"/>
      <c r="S259" s="76"/>
      <c r="T259" s="76"/>
      <c r="U259" s="14"/>
      <c r="V259" s="14"/>
      <c r="W259" s="76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</row>
    <row r="260" spans="7:40">
      <c r="G260" s="14"/>
      <c r="H260" s="14"/>
      <c r="I260" s="159"/>
      <c r="J260" s="159"/>
      <c r="K260" s="159"/>
      <c r="L260" s="159"/>
      <c r="M260" s="14"/>
      <c r="N260" s="14"/>
      <c r="O260" s="14"/>
      <c r="P260" s="14"/>
      <c r="Q260" s="159"/>
      <c r="R260" s="159"/>
      <c r="S260" s="76"/>
      <c r="T260" s="76"/>
      <c r="U260" s="14"/>
      <c r="V260" s="14"/>
      <c r="W260" s="76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</row>
    <row r="261" spans="7:40">
      <c r="G261" s="14"/>
      <c r="H261" s="14"/>
      <c r="I261" s="159"/>
      <c r="J261" s="159"/>
      <c r="K261" s="159"/>
      <c r="L261" s="159"/>
      <c r="M261" s="14"/>
      <c r="N261" s="14"/>
      <c r="O261" s="14"/>
      <c r="P261" s="14"/>
      <c r="Q261" s="159"/>
      <c r="R261" s="159"/>
      <c r="S261" s="76"/>
      <c r="T261" s="76"/>
      <c r="U261" s="14"/>
      <c r="V261" s="14"/>
      <c r="W261" s="76"/>
      <c r="X261" s="14"/>
      <c r="Y261" s="14"/>
      <c r="Z261" s="14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</row>
    <row r="262" spans="7:40">
      <c r="G262" s="14"/>
      <c r="H262" s="14"/>
      <c r="I262" s="159"/>
      <c r="J262" s="159"/>
      <c r="K262" s="159"/>
      <c r="L262" s="159"/>
      <c r="M262" s="31"/>
      <c r="N262" s="31"/>
      <c r="O262" s="31"/>
      <c r="P262" s="31"/>
      <c r="Q262" s="160"/>
      <c r="R262" s="160"/>
      <c r="S262" s="77"/>
      <c r="T262" s="77"/>
      <c r="U262" s="31"/>
      <c r="V262" s="31"/>
      <c r="W262" s="77"/>
      <c r="X262" s="31"/>
      <c r="Y262" s="14"/>
      <c r="Z262" s="14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</row>
    <row r="263" spans="7:40">
      <c r="G263" s="14"/>
      <c r="H263" s="14"/>
      <c r="I263" s="159"/>
      <c r="J263" s="159"/>
      <c r="K263" s="159"/>
      <c r="L263" s="160"/>
      <c r="M263" s="35"/>
      <c r="N263" s="35"/>
      <c r="O263" s="35"/>
      <c r="P263" s="35"/>
      <c r="Q263" s="161"/>
      <c r="R263" s="161"/>
      <c r="S263" s="78"/>
      <c r="T263" s="78"/>
      <c r="U263" s="35"/>
      <c r="V263" s="35"/>
      <c r="W263" s="78"/>
      <c r="X263" s="35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</row>
    <row r="264" spans="7:40">
      <c r="G264" s="14"/>
      <c r="H264" s="14"/>
      <c r="I264" s="159"/>
      <c r="J264" s="159"/>
      <c r="K264" s="159"/>
      <c r="L264" s="161"/>
      <c r="M264" s="35"/>
      <c r="N264" s="35"/>
      <c r="O264" s="35"/>
      <c r="P264" s="35"/>
      <c r="Q264" s="161"/>
      <c r="R264" s="161"/>
      <c r="S264" s="78"/>
      <c r="T264" s="78"/>
      <c r="U264" s="35"/>
      <c r="V264" s="35"/>
      <c r="W264" s="78"/>
      <c r="X264" s="35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</row>
    <row r="265" spans="7:40">
      <c r="G265" s="14"/>
      <c r="H265" s="14"/>
      <c r="I265" s="159"/>
      <c r="J265" s="159"/>
      <c r="K265" s="159"/>
      <c r="L265" s="161"/>
      <c r="M265" s="35"/>
      <c r="N265" s="35"/>
      <c r="O265" s="35"/>
      <c r="P265" s="35"/>
      <c r="Q265" s="161"/>
      <c r="R265" s="161"/>
      <c r="S265" s="78"/>
      <c r="T265" s="78"/>
      <c r="U265" s="35"/>
      <c r="V265" s="35"/>
      <c r="W265" s="78"/>
      <c r="X265" s="35"/>
      <c r="Y265" s="14"/>
      <c r="Z265" s="14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</row>
    <row r="266" spans="7:40">
      <c r="G266" s="14"/>
      <c r="H266" s="14"/>
      <c r="I266" s="159"/>
      <c r="J266" s="159"/>
      <c r="K266" s="159"/>
      <c r="L266" s="161"/>
      <c r="M266" s="35"/>
      <c r="N266" s="35"/>
      <c r="O266" s="35"/>
      <c r="P266" s="35"/>
      <c r="Q266" s="161"/>
      <c r="R266" s="161"/>
      <c r="S266" s="78"/>
      <c r="T266" s="78"/>
      <c r="U266" s="35"/>
      <c r="V266" s="35"/>
      <c r="W266" s="78"/>
      <c r="X266" s="35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</row>
    <row r="267" spans="7:40">
      <c r="G267" s="14"/>
      <c r="H267" s="14"/>
      <c r="I267" s="159"/>
      <c r="J267" s="159"/>
      <c r="K267" s="159"/>
      <c r="L267" s="161"/>
      <c r="M267" s="35"/>
      <c r="N267" s="35"/>
      <c r="O267" s="35"/>
      <c r="P267" s="35"/>
      <c r="Q267" s="161"/>
      <c r="R267" s="161"/>
      <c r="S267" s="78"/>
      <c r="T267" s="78"/>
      <c r="U267" s="35"/>
      <c r="V267" s="35"/>
      <c r="W267" s="78"/>
      <c r="X267" s="35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</row>
    <row r="268" spans="7:40">
      <c r="G268" s="14"/>
      <c r="H268" s="14"/>
      <c r="I268" s="159"/>
      <c r="J268" s="159"/>
      <c r="K268" s="159"/>
      <c r="L268" s="161"/>
      <c r="M268" s="35"/>
      <c r="N268" s="35"/>
      <c r="O268" s="35"/>
      <c r="P268" s="35"/>
      <c r="Q268" s="161"/>
      <c r="R268" s="161"/>
      <c r="S268" s="78"/>
      <c r="T268" s="78"/>
      <c r="U268" s="35"/>
      <c r="V268" s="35"/>
      <c r="W268" s="78"/>
      <c r="X268" s="35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</row>
    <row r="269" spans="7:40">
      <c r="G269" s="14"/>
      <c r="H269" s="14"/>
      <c r="I269" s="159"/>
      <c r="J269" s="159"/>
      <c r="K269" s="159"/>
      <c r="L269" s="161"/>
      <c r="M269" s="35"/>
      <c r="N269" s="35"/>
      <c r="O269" s="35"/>
      <c r="P269" s="35"/>
      <c r="Q269" s="161"/>
      <c r="R269" s="161"/>
      <c r="S269" s="78"/>
      <c r="T269" s="78"/>
      <c r="U269" s="35"/>
      <c r="V269" s="35"/>
      <c r="W269" s="78"/>
      <c r="X269" s="35"/>
      <c r="Y269" s="14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</row>
    <row r="270" spans="7:40">
      <c r="G270" s="14"/>
      <c r="H270" s="14"/>
      <c r="I270" s="159"/>
      <c r="J270" s="159"/>
      <c r="K270" s="159"/>
      <c r="L270" s="161"/>
      <c r="M270" s="35"/>
      <c r="N270" s="35"/>
      <c r="O270" s="35"/>
      <c r="P270" s="35"/>
      <c r="Q270" s="161"/>
      <c r="R270" s="161"/>
      <c r="S270" s="78"/>
      <c r="T270" s="78"/>
      <c r="U270" s="35"/>
      <c r="V270" s="35"/>
      <c r="W270" s="78"/>
      <c r="X270" s="35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</row>
    <row r="271" spans="7:40">
      <c r="G271" s="14"/>
      <c r="H271" s="14"/>
      <c r="I271" s="159"/>
      <c r="J271" s="159"/>
      <c r="K271" s="159"/>
      <c r="L271" s="161"/>
      <c r="M271" s="35"/>
      <c r="N271" s="35"/>
      <c r="O271" s="35"/>
      <c r="P271" s="35"/>
      <c r="Q271" s="161"/>
      <c r="R271" s="161"/>
      <c r="S271" s="78"/>
      <c r="T271" s="78"/>
      <c r="U271" s="35"/>
      <c r="V271" s="35"/>
      <c r="W271" s="78"/>
      <c r="X271" s="35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</row>
    <row r="272" spans="7:40">
      <c r="G272" s="14"/>
      <c r="H272" s="14"/>
      <c r="I272" s="159"/>
      <c r="J272" s="159"/>
      <c r="K272" s="159"/>
      <c r="L272" s="161"/>
      <c r="M272" s="35"/>
      <c r="N272" s="35"/>
      <c r="O272" s="35"/>
      <c r="P272" s="35"/>
      <c r="Q272" s="161"/>
      <c r="R272" s="161"/>
      <c r="S272" s="78"/>
      <c r="T272" s="78"/>
      <c r="U272" s="35"/>
      <c r="V272" s="35"/>
      <c r="W272" s="78"/>
      <c r="X272" s="35"/>
      <c r="Y272" s="31"/>
      <c r="Z272" s="31"/>
      <c r="AA272" s="31"/>
      <c r="AK272" s="14"/>
      <c r="AL272" s="14"/>
      <c r="AM272" s="14"/>
      <c r="AN272" s="14"/>
    </row>
    <row r="273" spans="1:40">
      <c r="G273" s="14"/>
      <c r="H273" s="14"/>
      <c r="I273" s="159"/>
      <c r="J273" s="159"/>
      <c r="K273" s="159"/>
      <c r="L273" s="161"/>
      <c r="M273" s="35"/>
      <c r="N273" s="35"/>
      <c r="O273" s="35"/>
      <c r="P273" s="35"/>
      <c r="Q273" s="161"/>
      <c r="R273" s="161"/>
      <c r="S273" s="78"/>
      <c r="T273" s="78"/>
      <c r="U273" s="35"/>
      <c r="V273" s="35"/>
      <c r="W273" s="78"/>
      <c r="X273" s="35"/>
      <c r="Y273" s="35"/>
      <c r="Z273" s="35"/>
      <c r="AA273" s="35"/>
      <c r="AK273" s="14"/>
      <c r="AL273" s="14"/>
      <c r="AM273" s="14"/>
      <c r="AN273" s="14"/>
    </row>
    <row r="274" spans="1:40">
      <c r="B274" s="31"/>
      <c r="C274" s="31"/>
      <c r="D274" s="31"/>
      <c r="E274" s="31"/>
      <c r="F274" s="31"/>
      <c r="G274" s="31"/>
      <c r="H274" s="31"/>
      <c r="I274" s="160"/>
      <c r="J274" s="160"/>
      <c r="K274" s="160"/>
      <c r="L274" s="161"/>
      <c r="M274" s="35"/>
      <c r="N274" s="35"/>
      <c r="O274" s="35"/>
      <c r="P274" s="35"/>
      <c r="Q274" s="161"/>
      <c r="R274" s="161"/>
      <c r="S274" s="78"/>
      <c r="T274" s="78"/>
      <c r="U274" s="35"/>
      <c r="V274" s="35"/>
      <c r="W274" s="78"/>
      <c r="X274" s="35"/>
      <c r="Y274" s="35"/>
      <c r="Z274" s="35"/>
      <c r="AA274" s="35"/>
      <c r="AK274" s="14"/>
      <c r="AL274" s="14"/>
      <c r="AM274" s="14"/>
      <c r="AN274" s="14"/>
    </row>
    <row r="275" spans="1:40">
      <c r="B275" s="35"/>
      <c r="C275" s="35"/>
      <c r="D275" s="35"/>
      <c r="E275" s="35"/>
      <c r="F275" s="35"/>
      <c r="G275" s="35"/>
      <c r="H275" s="35"/>
      <c r="I275" s="161"/>
      <c r="J275" s="161"/>
      <c r="K275" s="161"/>
      <c r="L275" s="161"/>
      <c r="M275" s="35"/>
      <c r="N275" s="35"/>
      <c r="O275" s="35"/>
      <c r="P275" s="35"/>
      <c r="Q275" s="161"/>
      <c r="R275" s="161"/>
      <c r="S275" s="78"/>
      <c r="T275" s="78"/>
      <c r="U275" s="35"/>
      <c r="V275" s="35"/>
      <c r="W275" s="78"/>
      <c r="X275" s="35"/>
      <c r="Y275" s="35"/>
      <c r="Z275" s="35"/>
      <c r="AA275" s="35"/>
      <c r="AK275" s="14"/>
      <c r="AL275" s="14"/>
      <c r="AM275" s="14"/>
      <c r="AN275" s="14"/>
    </row>
    <row r="276" spans="1:40">
      <c r="B276" s="35"/>
      <c r="C276" s="35"/>
      <c r="D276" s="35"/>
      <c r="E276" s="35"/>
      <c r="F276" s="35"/>
      <c r="G276" s="35"/>
      <c r="H276" s="35"/>
      <c r="I276" s="161"/>
      <c r="J276" s="161"/>
      <c r="K276" s="161"/>
      <c r="L276" s="161"/>
      <c r="M276" s="35"/>
      <c r="N276" s="35"/>
      <c r="O276" s="35"/>
      <c r="P276" s="35"/>
      <c r="Q276" s="161"/>
      <c r="R276" s="161"/>
      <c r="S276" s="78"/>
      <c r="T276" s="78"/>
      <c r="U276" s="35"/>
      <c r="V276" s="35"/>
      <c r="W276" s="78"/>
      <c r="X276" s="35"/>
      <c r="Y276" s="35"/>
      <c r="Z276" s="35"/>
      <c r="AA276" s="35"/>
      <c r="AK276" s="14"/>
      <c r="AL276" s="14"/>
      <c r="AM276" s="14"/>
      <c r="AN276" s="14"/>
    </row>
    <row r="277" spans="1:40">
      <c r="B277" s="35"/>
      <c r="C277" s="35"/>
      <c r="D277" s="35"/>
      <c r="E277" s="35"/>
      <c r="F277" s="35"/>
      <c r="G277" s="35"/>
      <c r="H277" s="35"/>
      <c r="I277" s="161"/>
      <c r="J277" s="161"/>
      <c r="K277" s="161"/>
      <c r="L277" s="161"/>
      <c r="M277" s="35"/>
      <c r="N277" s="35"/>
      <c r="O277" s="35"/>
      <c r="P277" s="35"/>
      <c r="Q277" s="161"/>
      <c r="R277" s="161"/>
      <c r="S277" s="78"/>
      <c r="T277" s="78"/>
      <c r="U277" s="35"/>
      <c r="V277" s="35"/>
      <c r="W277" s="78"/>
      <c r="X277" s="35"/>
      <c r="Y277" s="35"/>
      <c r="Z277" s="35"/>
      <c r="AA277" s="35"/>
      <c r="AK277" s="14"/>
      <c r="AL277" s="14"/>
      <c r="AM277" s="14"/>
      <c r="AN277" s="14"/>
    </row>
    <row r="278" spans="1:40">
      <c r="B278" s="35"/>
      <c r="C278" s="35"/>
      <c r="D278" s="35"/>
      <c r="E278" s="35"/>
      <c r="F278" s="35"/>
      <c r="G278" s="35"/>
      <c r="H278" s="35"/>
      <c r="I278" s="161"/>
      <c r="J278" s="161"/>
      <c r="K278" s="161"/>
      <c r="L278" s="161"/>
      <c r="M278" s="35"/>
      <c r="N278" s="35"/>
      <c r="O278" s="35"/>
      <c r="P278" s="35"/>
      <c r="Q278" s="161"/>
      <c r="R278" s="161"/>
      <c r="S278" s="78"/>
      <c r="T278" s="78"/>
      <c r="U278" s="35"/>
      <c r="V278" s="35"/>
      <c r="W278" s="78"/>
      <c r="X278" s="35"/>
      <c r="Y278" s="35"/>
      <c r="Z278" s="35"/>
      <c r="AA278" s="35"/>
      <c r="AM278" s="14"/>
      <c r="AN278" s="14"/>
    </row>
    <row r="279" spans="1:40">
      <c r="B279" s="35"/>
      <c r="C279" s="35"/>
      <c r="D279" s="35"/>
      <c r="E279" s="35"/>
      <c r="F279" s="35"/>
      <c r="G279" s="35"/>
      <c r="H279" s="35"/>
      <c r="I279" s="161"/>
      <c r="J279" s="161"/>
      <c r="K279" s="161"/>
      <c r="L279" s="161"/>
      <c r="M279" s="35"/>
      <c r="N279" s="35"/>
      <c r="O279" s="35"/>
      <c r="P279" s="35"/>
      <c r="Q279" s="161"/>
      <c r="R279" s="161"/>
      <c r="S279" s="78"/>
      <c r="T279" s="78"/>
      <c r="U279" s="35"/>
      <c r="V279" s="35"/>
      <c r="W279" s="78"/>
      <c r="X279" s="35"/>
      <c r="Y279" s="35"/>
      <c r="Z279" s="35"/>
      <c r="AA279" s="35"/>
      <c r="AM279" s="14"/>
      <c r="AN279" s="14"/>
    </row>
    <row r="280" spans="1:40">
      <c r="B280" s="35"/>
      <c r="C280" s="35"/>
      <c r="D280" s="35"/>
      <c r="E280" s="35"/>
      <c r="F280" s="35"/>
      <c r="G280" s="35"/>
      <c r="H280" s="35"/>
      <c r="I280" s="161"/>
      <c r="J280" s="161"/>
      <c r="K280" s="161"/>
      <c r="L280" s="161"/>
      <c r="M280" s="35"/>
      <c r="N280" s="35"/>
      <c r="O280" s="35"/>
      <c r="P280" s="35"/>
      <c r="Q280" s="161"/>
      <c r="R280" s="161"/>
      <c r="S280" s="78"/>
      <c r="T280" s="78"/>
      <c r="U280" s="35"/>
      <c r="V280" s="35"/>
      <c r="W280" s="78"/>
      <c r="X280" s="35"/>
      <c r="Y280" s="35"/>
      <c r="Z280" s="35"/>
      <c r="AA280" s="35"/>
      <c r="AM280" s="14"/>
      <c r="AN280" s="14"/>
    </row>
    <row r="281" spans="1:40">
      <c r="B281" s="35"/>
      <c r="C281" s="35"/>
      <c r="D281" s="35"/>
      <c r="E281" s="35"/>
      <c r="F281" s="35"/>
      <c r="G281" s="35"/>
      <c r="H281" s="35"/>
      <c r="I281" s="161"/>
      <c r="J281" s="161"/>
      <c r="K281" s="161"/>
      <c r="L281" s="161"/>
      <c r="M281" s="35"/>
      <c r="N281" s="35"/>
      <c r="O281" s="35"/>
      <c r="P281" s="35"/>
      <c r="Q281" s="161"/>
      <c r="R281" s="161"/>
      <c r="S281" s="78"/>
      <c r="T281" s="78"/>
      <c r="U281" s="35"/>
      <c r="V281" s="35"/>
      <c r="W281" s="78"/>
      <c r="X281" s="35"/>
      <c r="Y281" s="35"/>
      <c r="Z281" s="35"/>
      <c r="AA281" s="35"/>
      <c r="AM281" s="14"/>
      <c r="AN281" s="14"/>
    </row>
    <row r="282" spans="1:40">
      <c r="B282" s="35"/>
      <c r="C282" s="35"/>
      <c r="D282" s="35"/>
      <c r="E282" s="35"/>
      <c r="F282" s="35"/>
      <c r="G282" s="35"/>
      <c r="H282" s="35"/>
      <c r="I282" s="161"/>
      <c r="J282" s="161"/>
      <c r="K282" s="161"/>
      <c r="L282" s="161"/>
      <c r="M282" s="35"/>
      <c r="N282" s="35"/>
      <c r="O282" s="35"/>
      <c r="P282" s="35"/>
      <c r="Q282" s="161"/>
      <c r="R282" s="161"/>
      <c r="S282" s="78"/>
      <c r="T282" s="78"/>
      <c r="U282" s="35"/>
      <c r="V282" s="35"/>
      <c r="W282" s="78"/>
      <c r="X282" s="35"/>
      <c r="Y282" s="35"/>
      <c r="Z282" s="35"/>
      <c r="AA282" s="35"/>
      <c r="AM282" s="14"/>
      <c r="AN282" s="14"/>
    </row>
    <row r="283" spans="1:40">
      <c r="B283" s="35"/>
      <c r="C283" s="35"/>
      <c r="D283" s="35"/>
      <c r="E283" s="35"/>
      <c r="F283" s="35"/>
      <c r="G283" s="35"/>
      <c r="H283" s="35"/>
      <c r="I283" s="161"/>
      <c r="J283" s="161"/>
      <c r="K283" s="161"/>
      <c r="L283" s="161"/>
      <c r="M283" s="35"/>
      <c r="N283" s="35"/>
      <c r="O283" s="35"/>
      <c r="P283" s="35"/>
      <c r="Q283" s="161"/>
      <c r="R283" s="161"/>
      <c r="S283" s="78"/>
      <c r="T283" s="78"/>
      <c r="U283" s="35"/>
      <c r="V283" s="35"/>
      <c r="W283" s="78"/>
      <c r="X283" s="35"/>
      <c r="Y283" s="35"/>
      <c r="Z283" s="35"/>
      <c r="AA283" s="35"/>
      <c r="AM283" s="14"/>
    </row>
    <row r="284" spans="1:40">
      <c r="A284" s="165"/>
      <c r="B284" s="35"/>
      <c r="C284" s="35"/>
      <c r="D284" s="35"/>
      <c r="E284" s="35"/>
      <c r="F284" s="35"/>
      <c r="G284" s="35"/>
      <c r="H284" s="35"/>
      <c r="I284" s="161"/>
      <c r="J284" s="161"/>
      <c r="K284" s="161"/>
      <c r="L284" s="161"/>
      <c r="M284" s="35"/>
      <c r="N284" s="35"/>
      <c r="O284" s="35"/>
      <c r="P284" s="35"/>
      <c r="Q284" s="161"/>
      <c r="R284" s="161"/>
      <c r="S284" s="78"/>
      <c r="T284" s="78"/>
      <c r="U284" s="35"/>
      <c r="V284" s="35"/>
      <c r="W284" s="78"/>
      <c r="X284" s="35"/>
      <c r="Y284" s="35"/>
      <c r="Z284" s="35"/>
      <c r="AA284" s="35"/>
    </row>
    <row r="285" spans="1:40">
      <c r="A285" s="166"/>
      <c r="B285" s="35"/>
      <c r="C285" s="35"/>
      <c r="D285" s="35"/>
      <c r="E285" s="35"/>
      <c r="F285" s="35"/>
      <c r="G285" s="35"/>
      <c r="H285" s="35"/>
      <c r="I285" s="161"/>
      <c r="J285" s="161"/>
      <c r="K285" s="161"/>
      <c r="L285" s="161"/>
      <c r="M285" s="35"/>
      <c r="N285" s="35"/>
      <c r="O285" s="35"/>
      <c r="P285" s="35"/>
      <c r="Q285" s="161"/>
      <c r="R285" s="161"/>
      <c r="S285" s="78"/>
      <c r="T285" s="78"/>
      <c r="U285" s="35"/>
      <c r="V285" s="35"/>
      <c r="W285" s="78"/>
      <c r="X285" s="35"/>
      <c r="Y285" s="35"/>
      <c r="Z285" s="35"/>
      <c r="AA285" s="35"/>
    </row>
    <row r="286" spans="1:40">
      <c r="A286" s="166"/>
      <c r="B286" s="35"/>
      <c r="C286" s="35"/>
      <c r="D286" s="35"/>
      <c r="E286" s="35"/>
      <c r="F286" s="35"/>
      <c r="G286" s="35"/>
      <c r="H286" s="35"/>
      <c r="I286" s="161"/>
      <c r="J286" s="161"/>
      <c r="K286" s="161"/>
      <c r="L286" s="161"/>
      <c r="M286" s="35"/>
      <c r="N286" s="35"/>
      <c r="O286" s="35"/>
      <c r="P286" s="35"/>
      <c r="Q286" s="161"/>
      <c r="R286" s="161"/>
      <c r="S286" s="78"/>
      <c r="T286" s="78"/>
      <c r="U286" s="35"/>
      <c r="V286" s="35"/>
      <c r="W286" s="78"/>
      <c r="X286" s="35"/>
      <c r="Y286" s="35"/>
      <c r="Z286" s="35"/>
      <c r="AA286" s="35"/>
    </row>
    <row r="287" spans="1:40">
      <c r="A287" s="166"/>
      <c r="B287" s="35"/>
      <c r="C287" s="35"/>
      <c r="D287" s="35"/>
      <c r="E287" s="35"/>
      <c r="F287" s="35"/>
      <c r="G287" s="35"/>
      <c r="H287" s="35"/>
      <c r="I287" s="161"/>
      <c r="J287" s="161"/>
      <c r="K287" s="161"/>
      <c r="L287" s="161"/>
      <c r="M287" s="35"/>
      <c r="N287" s="35"/>
      <c r="O287" s="35"/>
      <c r="P287" s="35"/>
      <c r="Q287" s="161"/>
      <c r="R287" s="161"/>
      <c r="S287" s="78"/>
      <c r="T287" s="78"/>
      <c r="U287" s="35"/>
      <c r="V287" s="35"/>
      <c r="W287" s="78"/>
      <c r="X287" s="35"/>
      <c r="Y287" s="35"/>
      <c r="Z287" s="35"/>
      <c r="AA287" s="35"/>
    </row>
    <row r="288" spans="1:40">
      <c r="A288" s="166"/>
      <c r="B288" s="35"/>
      <c r="C288" s="35"/>
      <c r="D288" s="35"/>
      <c r="E288" s="35"/>
      <c r="F288" s="35"/>
      <c r="G288" s="35"/>
      <c r="H288" s="35"/>
      <c r="I288" s="161"/>
      <c r="J288" s="161"/>
      <c r="K288" s="161"/>
      <c r="L288" s="161"/>
      <c r="M288" s="35"/>
      <c r="N288" s="35"/>
      <c r="O288" s="35"/>
      <c r="P288" s="35"/>
      <c r="Q288" s="161"/>
      <c r="R288" s="161"/>
      <c r="S288" s="78"/>
      <c r="T288" s="78"/>
      <c r="U288" s="35"/>
      <c r="V288" s="35"/>
      <c r="W288" s="78"/>
      <c r="X288" s="35"/>
      <c r="Y288" s="35"/>
      <c r="Z288" s="35"/>
      <c r="AA288" s="35"/>
    </row>
    <row r="289" spans="1:27">
      <c r="A289" s="166"/>
      <c r="B289" s="35"/>
      <c r="C289" s="35"/>
      <c r="D289" s="35"/>
      <c r="E289" s="35"/>
      <c r="F289" s="35"/>
      <c r="G289" s="35"/>
      <c r="H289" s="35"/>
      <c r="I289" s="161"/>
      <c r="J289" s="161"/>
      <c r="K289" s="161"/>
      <c r="L289" s="161"/>
      <c r="M289" s="35"/>
      <c r="N289" s="35"/>
      <c r="O289" s="35"/>
      <c r="P289" s="35"/>
      <c r="Q289" s="161"/>
      <c r="R289" s="161"/>
      <c r="S289" s="78"/>
      <c r="T289" s="78"/>
      <c r="U289" s="35"/>
      <c r="V289" s="35"/>
      <c r="W289" s="78"/>
      <c r="X289" s="35"/>
      <c r="Y289" s="35"/>
      <c r="Z289" s="35"/>
      <c r="AA289" s="35"/>
    </row>
    <row r="290" spans="1:27">
      <c r="A290" s="166"/>
      <c r="B290" s="35"/>
      <c r="C290" s="35"/>
      <c r="D290" s="35"/>
      <c r="E290" s="35"/>
      <c r="F290" s="35"/>
      <c r="G290" s="35"/>
      <c r="H290" s="35"/>
      <c r="I290" s="161"/>
      <c r="J290" s="161"/>
      <c r="K290" s="161"/>
      <c r="L290" s="161"/>
      <c r="M290" s="35"/>
      <c r="N290" s="35"/>
      <c r="O290" s="35"/>
      <c r="P290" s="35"/>
      <c r="Q290" s="161"/>
      <c r="R290" s="161"/>
      <c r="S290" s="78"/>
      <c r="T290" s="78"/>
      <c r="U290" s="35"/>
      <c r="V290" s="35"/>
      <c r="W290" s="78"/>
      <c r="X290" s="35"/>
      <c r="Y290" s="35"/>
      <c r="Z290" s="35"/>
      <c r="AA290" s="35"/>
    </row>
    <row r="291" spans="1:27">
      <c r="A291" s="166"/>
      <c r="B291" s="35"/>
      <c r="C291" s="35"/>
      <c r="D291" s="35"/>
      <c r="E291" s="35"/>
      <c r="F291" s="35"/>
      <c r="G291" s="35"/>
      <c r="H291" s="35"/>
      <c r="I291" s="161"/>
      <c r="J291" s="161"/>
      <c r="K291" s="161"/>
      <c r="L291" s="161"/>
      <c r="M291" s="35"/>
      <c r="N291" s="35"/>
      <c r="O291" s="35"/>
      <c r="P291" s="35"/>
      <c r="Q291" s="161"/>
      <c r="R291" s="161"/>
      <c r="S291" s="78"/>
      <c r="T291" s="78"/>
      <c r="U291" s="35"/>
      <c r="V291" s="35"/>
      <c r="W291" s="78"/>
      <c r="X291" s="35"/>
      <c r="Y291" s="35"/>
      <c r="Z291" s="35"/>
      <c r="AA291" s="35"/>
    </row>
    <row r="292" spans="1:27">
      <c r="A292" s="166"/>
      <c r="B292" s="35"/>
      <c r="C292" s="35"/>
      <c r="D292" s="35"/>
      <c r="E292" s="35"/>
      <c r="F292" s="35"/>
      <c r="G292" s="35"/>
      <c r="H292" s="35"/>
      <c r="I292" s="161"/>
      <c r="J292" s="161"/>
      <c r="K292" s="161"/>
      <c r="L292" s="161"/>
      <c r="M292" s="35"/>
      <c r="N292" s="35"/>
      <c r="O292" s="35"/>
      <c r="P292" s="35"/>
      <c r="Q292" s="161"/>
      <c r="R292" s="161"/>
      <c r="S292" s="78"/>
      <c r="T292" s="78"/>
      <c r="U292" s="35"/>
      <c r="V292" s="35"/>
      <c r="W292" s="78"/>
      <c r="X292" s="35"/>
      <c r="Y292" s="35"/>
      <c r="Z292" s="35"/>
      <c r="AA292" s="35"/>
    </row>
    <row r="293" spans="1:27">
      <c r="A293" s="166"/>
      <c r="B293" s="35"/>
      <c r="C293" s="35"/>
      <c r="D293" s="35"/>
      <c r="E293" s="35"/>
      <c r="F293" s="35"/>
      <c r="G293" s="35"/>
      <c r="H293" s="35"/>
      <c r="I293" s="161"/>
      <c r="J293" s="161"/>
      <c r="K293" s="161"/>
      <c r="L293" s="161"/>
      <c r="M293" s="35"/>
      <c r="N293" s="35"/>
      <c r="O293" s="35"/>
      <c r="P293" s="35"/>
      <c r="Q293" s="161"/>
      <c r="R293" s="161"/>
      <c r="S293" s="78"/>
      <c r="T293" s="78"/>
      <c r="U293" s="35"/>
      <c r="V293" s="35"/>
      <c r="W293" s="78"/>
      <c r="X293" s="35"/>
      <c r="Y293" s="35"/>
      <c r="Z293" s="35"/>
      <c r="AA293" s="35"/>
    </row>
    <row r="294" spans="1:27">
      <c r="A294" s="166"/>
      <c r="B294" s="35"/>
      <c r="C294" s="35"/>
      <c r="D294" s="35"/>
      <c r="E294" s="35"/>
      <c r="F294" s="35"/>
      <c r="G294" s="35"/>
      <c r="H294" s="35"/>
      <c r="I294" s="161"/>
      <c r="J294" s="161"/>
      <c r="K294" s="161"/>
      <c r="L294" s="161"/>
      <c r="M294" s="35"/>
      <c r="N294" s="35"/>
      <c r="O294" s="35"/>
      <c r="P294" s="35"/>
      <c r="Q294" s="161"/>
      <c r="R294" s="161"/>
      <c r="S294" s="78"/>
      <c r="T294" s="78"/>
      <c r="U294" s="35"/>
      <c r="V294" s="35"/>
      <c r="W294" s="78"/>
      <c r="X294" s="35"/>
      <c r="Y294" s="35"/>
      <c r="Z294" s="35"/>
      <c r="AA294" s="35"/>
    </row>
    <row r="295" spans="1:27">
      <c r="A295" s="166"/>
      <c r="B295" s="35"/>
      <c r="C295" s="35"/>
      <c r="D295" s="35"/>
      <c r="E295" s="35"/>
      <c r="F295" s="35"/>
      <c r="G295" s="35"/>
      <c r="H295" s="35"/>
      <c r="I295" s="161"/>
      <c r="J295" s="161"/>
      <c r="K295" s="161"/>
      <c r="L295" s="161"/>
      <c r="M295" s="35"/>
      <c r="N295" s="35"/>
      <c r="O295" s="35"/>
      <c r="P295" s="35"/>
      <c r="Q295" s="161"/>
      <c r="R295" s="161"/>
      <c r="S295" s="78"/>
      <c r="T295" s="78"/>
      <c r="U295" s="35"/>
      <c r="V295" s="35"/>
      <c r="W295" s="78"/>
      <c r="X295" s="35"/>
      <c r="Y295" s="35"/>
      <c r="Z295" s="35"/>
      <c r="AA295" s="35"/>
    </row>
    <row r="296" spans="1:27">
      <c r="A296" s="166"/>
      <c r="B296" s="35"/>
      <c r="C296" s="35"/>
      <c r="D296" s="35"/>
      <c r="E296" s="35"/>
      <c r="F296" s="35"/>
      <c r="G296" s="35"/>
      <c r="H296" s="35"/>
      <c r="I296" s="161"/>
      <c r="J296" s="161"/>
      <c r="K296" s="161"/>
      <c r="L296" s="161"/>
      <c r="M296" s="35"/>
      <c r="N296" s="35"/>
      <c r="O296" s="35"/>
      <c r="P296" s="35"/>
      <c r="Q296" s="161"/>
      <c r="R296" s="161"/>
      <c r="S296" s="78"/>
      <c r="T296" s="78"/>
      <c r="U296" s="35"/>
      <c r="V296" s="35"/>
      <c r="W296" s="78"/>
      <c r="X296" s="35"/>
      <c r="Y296" s="35"/>
      <c r="Z296" s="35"/>
      <c r="AA296" s="35"/>
    </row>
    <row r="297" spans="1:27">
      <c r="A297" s="166"/>
      <c r="B297" s="35"/>
      <c r="C297" s="35"/>
      <c r="D297" s="35"/>
      <c r="E297" s="35"/>
      <c r="F297" s="35"/>
      <c r="G297" s="35"/>
      <c r="H297" s="35"/>
      <c r="I297" s="161"/>
      <c r="J297" s="161"/>
      <c r="K297" s="161"/>
      <c r="L297" s="161"/>
      <c r="M297" s="35"/>
      <c r="N297" s="35"/>
      <c r="O297" s="35"/>
      <c r="P297" s="35"/>
      <c r="Q297" s="161"/>
      <c r="R297" s="161"/>
      <c r="S297" s="78"/>
      <c r="T297" s="78"/>
      <c r="U297" s="35"/>
      <c r="V297" s="35"/>
      <c r="W297" s="78"/>
      <c r="X297" s="35"/>
      <c r="Y297" s="35"/>
      <c r="Z297" s="35"/>
      <c r="AA297" s="35"/>
    </row>
    <row r="298" spans="1:27">
      <c r="A298" s="166"/>
      <c r="B298" s="35"/>
      <c r="C298" s="35"/>
      <c r="D298" s="35"/>
      <c r="E298" s="35"/>
      <c r="F298" s="35"/>
      <c r="G298" s="35"/>
      <c r="H298" s="35"/>
      <c r="I298" s="161"/>
      <c r="J298" s="161"/>
      <c r="K298" s="161"/>
      <c r="L298" s="161"/>
      <c r="M298" s="35"/>
      <c r="N298" s="35"/>
      <c r="O298" s="35"/>
      <c r="P298" s="35"/>
      <c r="Q298" s="161"/>
      <c r="R298" s="161"/>
      <c r="S298" s="78"/>
      <c r="T298" s="78"/>
      <c r="U298" s="35"/>
      <c r="V298" s="35"/>
      <c r="W298" s="78"/>
      <c r="X298" s="35"/>
      <c r="Y298" s="35"/>
      <c r="Z298" s="35"/>
      <c r="AA298" s="35"/>
    </row>
    <row r="299" spans="1:27">
      <c r="A299" s="166"/>
      <c r="B299" s="35"/>
      <c r="C299" s="35"/>
      <c r="D299" s="35"/>
      <c r="E299" s="35"/>
      <c r="F299" s="35"/>
      <c r="G299" s="35"/>
      <c r="H299" s="35"/>
      <c r="I299" s="161"/>
      <c r="J299" s="161"/>
      <c r="K299" s="161"/>
      <c r="L299" s="161"/>
      <c r="M299" s="35"/>
      <c r="N299" s="35"/>
      <c r="O299" s="35"/>
      <c r="P299" s="35"/>
      <c r="Q299" s="161"/>
      <c r="R299" s="161"/>
      <c r="S299" s="78"/>
      <c r="T299" s="78"/>
      <c r="U299" s="35"/>
      <c r="V299" s="35"/>
      <c r="W299" s="78"/>
      <c r="X299" s="35"/>
      <c r="Y299" s="35"/>
      <c r="Z299" s="35"/>
      <c r="AA299" s="35"/>
    </row>
    <row r="300" spans="1:27">
      <c r="A300" s="166"/>
      <c r="B300" s="35"/>
      <c r="C300" s="35"/>
      <c r="D300" s="35"/>
      <c r="E300" s="35"/>
      <c r="F300" s="35"/>
      <c r="G300" s="35"/>
      <c r="H300" s="35"/>
      <c r="I300" s="161"/>
      <c r="J300" s="161"/>
      <c r="K300" s="161"/>
      <c r="L300" s="161"/>
      <c r="M300" s="35"/>
      <c r="N300" s="35"/>
      <c r="O300" s="35"/>
      <c r="P300" s="35"/>
      <c r="Q300" s="161"/>
      <c r="R300" s="161"/>
      <c r="S300" s="78"/>
      <c r="T300" s="78"/>
      <c r="U300" s="35"/>
      <c r="V300" s="35"/>
      <c r="W300" s="78"/>
      <c r="X300" s="35"/>
      <c r="Y300" s="35"/>
      <c r="Z300" s="35"/>
      <c r="AA300" s="35"/>
    </row>
    <row r="301" spans="1:27">
      <c r="A301" s="166"/>
      <c r="B301" s="35"/>
      <c r="C301" s="35"/>
      <c r="D301" s="35"/>
      <c r="E301" s="35"/>
      <c r="F301" s="35"/>
      <c r="G301" s="35"/>
      <c r="H301" s="35"/>
      <c r="I301" s="161"/>
      <c r="J301" s="161"/>
      <c r="K301" s="161"/>
      <c r="L301" s="161"/>
      <c r="M301" s="35"/>
      <c r="N301" s="35"/>
      <c r="O301" s="35"/>
      <c r="P301" s="35"/>
      <c r="Q301" s="161"/>
      <c r="R301" s="161"/>
      <c r="S301" s="78"/>
      <c r="T301" s="78"/>
      <c r="U301" s="35"/>
      <c r="V301" s="35"/>
      <c r="W301" s="78"/>
      <c r="X301" s="35"/>
      <c r="Y301" s="35"/>
      <c r="Z301" s="35"/>
      <c r="AA301" s="35"/>
    </row>
    <row r="302" spans="1:27">
      <c r="A302" s="166"/>
      <c r="B302" s="35"/>
      <c r="C302" s="35"/>
      <c r="D302" s="35"/>
      <c r="E302" s="35"/>
      <c r="F302" s="35"/>
      <c r="G302" s="35"/>
      <c r="H302" s="35"/>
      <c r="I302" s="161"/>
      <c r="J302" s="161"/>
      <c r="K302" s="161"/>
      <c r="L302" s="161"/>
      <c r="M302" s="35"/>
      <c r="N302" s="35"/>
      <c r="O302" s="35"/>
      <c r="P302" s="35"/>
      <c r="Q302" s="161"/>
      <c r="R302" s="161"/>
      <c r="S302" s="78"/>
      <c r="T302" s="78"/>
      <c r="U302" s="35"/>
      <c r="V302" s="35"/>
      <c r="W302" s="78"/>
      <c r="X302" s="35"/>
      <c r="Y302" s="35"/>
      <c r="Z302" s="35"/>
      <c r="AA302" s="35"/>
    </row>
    <row r="303" spans="1:27">
      <c r="A303" s="166"/>
      <c r="B303" s="35"/>
      <c r="C303" s="35"/>
      <c r="D303" s="35"/>
      <c r="E303" s="35"/>
      <c r="F303" s="35"/>
      <c r="G303" s="35"/>
      <c r="H303" s="35"/>
      <c r="I303" s="161"/>
      <c r="J303" s="161"/>
      <c r="K303" s="161"/>
      <c r="L303" s="161"/>
      <c r="M303" s="35"/>
      <c r="N303" s="35"/>
      <c r="O303" s="35"/>
      <c r="P303" s="35"/>
      <c r="Q303" s="161"/>
      <c r="R303" s="161"/>
      <c r="S303" s="78"/>
      <c r="T303" s="78"/>
      <c r="U303" s="35"/>
      <c r="V303" s="35"/>
      <c r="W303" s="78"/>
      <c r="X303" s="35"/>
      <c r="Y303" s="35"/>
      <c r="Z303" s="35"/>
      <c r="AA303" s="35"/>
    </row>
    <row r="304" spans="1:27">
      <c r="A304" s="166"/>
      <c r="B304" s="35"/>
      <c r="C304" s="35"/>
      <c r="D304" s="35"/>
      <c r="E304" s="35"/>
      <c r="F304" s="35"/>
      <c r="G304" s="35"/>
      <c r="H304" s="35"/>
      <c r="I304" s="161"/>
      <c r="J304" s="161"/>
      <c r="K304" s="161"/>
      <c r="L304" s="161"/>
      <c r="M304" s="35"/>
      <c r="N304" s="35"/>
      <c r="O304" s="35"/>
      <c r="P304" s="35"/>
      <c r="Q304" s="161"/>
      <c r="R304" s="161"/>
      <c r="S304" s="78"/>
      <c r="T304" s="78"/>
      <c r="U304" s="35"/>
      <c r="V304" s="35"/>
      <c r="W304" s="78"/>
      <c r="X304" s="35"/>
      <c r="Y304" s="35"/>
      <c r="Z304" s="35"/>
      <c r="AA304" s="35"/>
    </row>
    <row r="305" spans="1:27">
      <c r="A305" s="166"/>
      <c r="B305" s="35"/>
      <c r="C305" s="35"/>
      <c r="D305" s="35"/>
      <c r="E305" s="35"/>
      <c r="F305" s="35"/>
      <c r="G305" s="35"/>
      <c r="H305" s="35"/>
      <c r="I305" s="161"/>
      <c r="J305" s="161"/>
      <c r="K305" s="161"/>
      <c r="L305" s="161"/>
      <c r="M305" s="35"/>
      <c r="N305" s="35"/>
      <c r="O305" s="35"/>
      <c r="P305" s="35"/>
      <c r="Q305" s="161"/>
      <c r="R305" s="161"/>
      <c r="S305" s="78"/>
      <c r="T305" s="78"/>
      <c r="U305" s="35"/>
      <c r="V305" s="35"/>
      <c r="W305" s="78"/>
      <c r="X305" s="35"/>
      <c r="Y305" s="35"/>
      <c r="Z305" s="35"/>
      <c r="AA305" s="35"/>
    </row>
    <row r="306" spans="1:27">
      <c r="A306" s="166"/>
      <c r="B306" s="35"/>
      <c r="C306" s="35"/>
      <c r="D306" s="35"/>
      <c r="E306" s="35"/>
      <c r="F306" s="35"/>
      <c r="G306" s="35"/>
      <c r="H306" s="35"/>
      <c r="I306" s="161"/>
      <c r="J306" s="161"/>
      <c r="K306" s="161"/>
      <c r="L306" s="161"/>
      <c r="M306" s="35"/>
      <c r="N306" s="35"/>
      <c r="O306" s="35"/>
      <c r="P306" s="35"/>
      <c r="Q306" s="161"/>
      <c r="R306" s="161"/>
      <c r="S306" s="78"/>
      <c r="T306" s="78"/>
      <c r="U306" s="35"/>
      <c r="V306" s="35"/>
      <c r="W306" s="78"/>
      <c r="X306" s="35"/>
      <c r="Y306" s="35"/>
      <c r="Z306" s="35"/>
      <c r="AA306" s="35"/>
    </row>
    <row r="307" spans="1:27">
      <c r="A307" s="166"/>
      <c r="B307" s="35"/>
      <c r="C307" s="35"/>
      <c r="D307" s="35"/>
      <c r="E307" s="35"/>
      <c r="F307" s="35"/>
      <c r="G307" s="35"/>
      <c r="H307" s="35"/>
      <c r="I307" s="161"/>
      <c r="J307" s="161"/>
      <c r="K307" s="161"/>
      <c r="L307" s="161"/>
      <c r="M307" s="35"/>
      <c r="N307" s="35"/>
      <c r="O307" s="35"/>
      <c r="P307" s="35"/>
      <c r="Q307" s="161"/>
      <c r="R307" s="161"/>
      <c r="S307" s="78"/>
      <c r="T307" s="78"/>
      <c r="U307" s="35"/>
      <c r="V307" s="35"/>
      <c r="W307" s="78"/>
      <c r="X307" s="35"/>
    </row>
    <row r="308" spans="1:27">
      <c r="A308" s="166"/>
      <c r="B308" s="35"/>
      <c r="C308" s="35"/>
      <c r="D308" s="35"/>
      <c r="E308" s="35"/>
      <c r="F308" s="35"/>
      <c r="G308" s="35"/>
      <c r="H308" s="35"/>
      <c r="I308" s="161"/>
      <c r="J308" s="161"/>
      <c r="K308" s="161"/>
      <c r="L308" s="161"/>
      <c r="M308" s="35"/>
      <c r="N308" s="35"/>
      <c r="O308" s="35"/>
      <c r="P308" s="35"/>
      <c r="Q308" s="161"/>
      <c r="R308" s="161"/>
      <c r="S308" s="78"/>
      <c r="T308" s="78"/>
      <c r="U308" s="35"/>
      <c r="V308" s="35"/>
      <c r="W308" s="78"/>
      <c r="X308" s="35"/>
    </row>
    <row r="309" spans="1:27">
      <c r="A309" s="166"/>
      <c r="L309" s="161"/>
      <c r="M309" s="35"/>
      <c r="N309" s="35"/>
      <c r="O309" s="35"/>
      <c r="P309" s="35"/>
      <c r="Q309" s="161"/>
      <c r="R309" s="161"/>
      <c r="S309" s="78"/>
      <c r="T309" s="78"/>
      <c r="U309" s="35"/>
      <c r="V309" s="35"/>
      <c r="W309" s="78"/>
      <c r="X309" s="35"/>
    </row>
    <row r="310" spans="1:27">
      <c r="A310" s="166"/>
      <c r="L310" s="161"/>
      <c r="M310" s="35"/>
      <c r="N310" s="35"/>
      <c r="O310" s="35"/>
      <c r="P310" s="35"/>
      <c r="Q310" s="161"/>
      <c r="R310" s="161"/>
      <c r="S310" s="78"/>
      <c r="T310" s="78"/>
      <c r="U310" s="35"/>
      <c r="V310" s="35"/>
      <c r="W310" s="78"/>
      <c r="X310" s="35"/>
    </row>
    <row r="311" spans="1:27">
      <c r="A311" s="166"/>
      <c r="L311" s="161"/>
      <c r="M311" s="35"/>
      <c r="N311" s="35"/>
      <c r="O311" s="35"/>
      <c r="P311" s="35"/>
      <c r="Q311" s="161"/>
      <c r="R311" s="161"/>
      <c r="S311" s="78"/>
      <c r="T311" s="78"/>
      <c r="U311" s="35"/>
      <c r="V311" s="35"/>
      <c r="W311" s="78"/>
      <c r="X311" s="35"/>
    </row>
    <row r="312" spans="1:27">
      <c r="A312" s="166"/>
      <c r="L312" s="161"/>
      <c r="M312" s="35"/>
      <c r="N312" s="35"/>
      <c r="O312" s="35"/>
      <c r="P312" s="35"/>
      <c r="Q312" s="161"/>
      <c r="R312" s="161"/>
      <c r="S312" s="78"/>
      <c r="T312" s="78"/>
      <c r="U312" s="35"/>
      <c r="V312" s="35"/>
      <c r="W312" s="78"/>
      <c r="X312" s="35"/>
    </row>
    <row r="313" spans="1:27">
      <c r="A313" s="166"/>
      <c r="L313" s="161"/>
      <c r="M313" s="35"/>
      <c r="N313" s="35"/>
      <c r="O313" s="35"/>
      <c r="P313" s="35"/>
      <c r="Q313" s="161"/>
      <c r="R313" s="161"/>
      <c r="S313" s="78"/>
      <c r="T313" s="78"/>
      <c r="U313" s="35"/>
      <c r="V313" s="35"/>
      <c r="W313" s="78"/>
      <c r="X313" s="35"/>
    </row>
    <row r="314" spans="1:27">
      <c r="A314" s="166"/>
      <c r="L314" s="161"/>
      <c r="M314" s="35"/>
      <c r="N314" s="35"/>
      <c r="O314" s="35"/>
      <c r="P314" s="35"/>
      <c r="Q314" s="161"/>
      <c r="R314" s="161"/>
      <c r="S314" s="78"/>
      <c r="T314" s="78"/>
      <c r="U314" s="35"/>
      <c r="V314" s="35"/>
      <c r="W314" s="78"/>
      <c r="X314" s="35"/>
    </row>
    <row r="315" spans="1:27">
      <c r="A315" s="166"/>
      <c r="L315" s="161"/>
      <c r="M315" s="35"/>
      <c r="N315" s="35"/>
      <c r="O315" s="35"/>
      <c r="P315" s="35"/>
      <c r="Q315" s="161"/>
      <c r="R315" s="161"/>
      <c r="S315" s="78"/>
      <c r="T315" s="78"/>
      <c r="U315" s="35"/>
      <c r="V315" s="35"/>
      <c r="W315" s="78"/>
      <c r="X315" s="35"/>
    </row>
    <row r="316" spans="1:27">
      <c r="A316" s="166"/>
      <c r="L316" s="161"/>
      <c r="M316" s="35"/>
      <c r="N316" s="35"/>
      <c r="O316" s="35"/>
      <c r="P316" s="35"/>
      <c r="Q316" s="161"/>
      <c r="R316" s="161"/>
      <c r="S316" s="78"/>
      <c r="T316" s="78"/>
      <c r="U316" s="35"/>
      <c r="V316" s="35"/>
      <c r="W316" s="78"/>
      <c r="X316" s="35"/>
    </row>
    <row r="317" spans="1:27">
      <c r="A317" s="166"/>
      <c r="L317" s="161"/>
      <c r="M317" s="35"/>
      <c r="N317" s="35"/>
      <c r="O317" s="35"/>
      <c r="P317" s="35"/>
      <c r="Q317" s="161"/>
      <c r="R317" s="161"/>
      <c r="S317" s="78"/>
      <c r="T317" s="78"/>
      <c r="U317" s="35"/>
      <c r="V317" s="35"/>
      <c r="W317" s="78"/>
      <c r="X317" s="35"/>
    </row>
    <row r="318" spans="1:27">
      <c r="A318" s="166"/>
      <c r="L318" s="161"/>
      <c r="M318" s="35"/>
      <c r="N318" s="35"/>
      <c r="O318" s="35"/>
      <c r="P318" s="35"/>
      <c r="Q318" s="161"/>
      <c r="R318" s="161"/>
      <c r="S318" s="78"/>
      <c r="T318" s="78"/>
      <c r="U318" s="35"/>
      <c r="V318" s="35"/>
      <c r="W318" s="78"/>
      <c r="X318" s="35"/>
    </row>
    <row r="319" spans="1:27">
      <c r="L319" s="161"/>
      <c r="M319" s="35"/>
      <c r="N319" s="35"/>
      <c r="O319" s="35"/>
      <c r="P319" s="35"/>
      <c r="Q319" s="161"/>
      <c r="R319" s="161"/>
      <c r="S319" s="78"/>
      <c r="T319" s="78"/>
      <c r="U319" s="35"/>
      <c r="V319" s="35"/>
      <c r="W319" s="78"/>
      <c r="X319" s="35"/>
    </row>
    <row r="320" spans="1:27">
      <c r="L320" s="161"/>
    </row>
  </sheetData>
  <conditionalFormatting sqref="AP101:AQ101">
    <cfRule type="cellIs" dxfId="57" priority="16" stopIfTrue="1" operator="lessThan">
      <formula>0</formula>
    </cfRule>
  </conditionalFormatting>
  <conditionalFormatting sqref="AP78:AQ78">
    <cfRule type="cellIs" dxfId="56" priority="17" stopIfTrue="1" operator="greaterThan">
      <formula>0</formula>
    </cfRule>
  </conditionalFormatting>
  <conditionalFormatting sqref="AP78:AQ78">
    <cfRule type="cellIs" dxfId="55" priority="15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Y183"/>
  <sheetViews>
    <sheetView zoomScale="96" zoomScaleNormal="96" workbookViewId="0">
      <pane ySplit="9" topLeftCell="A10" activePane="bottomLeft" state="frozen"/>
      <selection pane="bottomLeft" activeCell="AE21" sqref="AE21"/>
    </sheetView>
  </sheetViews>
  <sheetFormatPr baseColWidth="10" defaultRowHeight="15"/>
  <cols>
    <col min="1" max="1" width="3.36328125" customWidth="1"/>
    <col min="2" max="2" width="6.54296875" customWidth="1"/>
    <col min="3" max="3" width="3.1796875" customWidth="1"/>
    <col min="4" max="4" width="5" customWidth="1"/>
    <col min="5" max="5" width="7.36328125" customWidth="1"/>
    <col min="6" max="6" width="7.6328125" customWidth="1"/>
    <col min="7" max="7" width="6.81640625" style="93" customWidth="1"/>
    <col min="8" max="8" width="4.6328125" style="93" customWidth="1"/>
    <col min="9" max="9" width="6.6328125" style="93" customWidth="1"/>
    <col min="10" max="10" width="0.81640625" style="93" customWidth="1"/>
    <col min="11" max="11" width="6.6328125" style="372" customWidth="1"/>
    <col min="12" max="12" width="1.26953125" style="372" customWidth="1"/>
    <col min="13" max="13" width="5.90625" style="372" customWidth="1"/>
    <col min="14" max="14" width="1.81640625" style="372" customWidth="1"/>
    <col min="15" max="15" width="6.36328125" style="93" customWidth="1"/>
    <col min="16" max="16" width="4.6328125" style="93" customWidth="1"/>
    <col min="17" max="17" width="0.81640625" style="93" customWidth="1"/>
    <col min="18" max="18" width="5.90625" style="93" customWidth="1"/>
    <col min="19" max="19" width="1.36328125" style="93" customWidth="1"/>
    <col min="20" max="20" width="6.453125" style="93" customWidth="1"/>
    <col min="21" max="21" width="0.453125" style="93" customWidth="1"/>
    <col min="22" max="22" width="7.453125" customWidth="1"/>
    <col min="23" max="23" width="4.6328125" style="93" customWidth="1"/>
    <col min="24" max="24" width="6.6328125" style="93" customWidth="1"/>
    <col min="25" max="25" width="1.81640625" style="93" customWidth="1"/>
    <col min="26" max="26" width="6" style="11" customWidth="1"/>
    <col min="27" max="27" width="5.453125" style="11" customWidth="1"/>
    <col min="28" max="28" width="5.1796875" style="11" customWidth="1"/>
    <col min="29" max="29" width="1.81640625" style="11" customWidth="1"/>
    <col min="30" max="30" width="7.90625" style="93" customWidth="1"/>
    <col min="31" max="31" width="6.36328125" customWidth="1"/>
    <col min="32" max="33" width="6.08984375" style="11" customWidth="1"/>
    <col min="34" max="34" width="7" style="93" customWidth="1"/>
    <col min="47" max="47" width="14" customWidth="1"/>
    <col min="48" max="48" width="12.54296875" customWidth="1"/>
    <col min="49" max="49" width="10.90625" customWidth="1"/>
  </cols>
  <sheetData>
    <row r="1" spans="1:51" ht="15.6">
      <c r="A1" s="47"/>
      <c r="B1" s="47"/>
      <c r="C1" s="47"/>
      <c r="D1" s="47"/>
      <c r="E1" s="47"/>
      <c r="F1" s="47"/>
      <c r="G1" s="91"/>
      <c r="H1" s="91"/>
      <c r="I1" s="91"/>
      <c r="J1" s="91"/>
      <c r="K1" s="365"/>
      <c r="L1" s="365"/>
      <c r="M1" s="365"/>
      <c r="N1" s="365"/>
      <c r="O1" s="91"/>
      <c r="P1" s="91"/>
      <c r="Q1" s="91"/>
      <c r="R1" s="91"/>
      <c r="S1" s="91"/>
      <c r="T1" s="91"/>
      <c r="U1" s="91"/>
      <c r="V1" s="47"/>
      <c r="W1" s="91"/>
      <c r="X1" s="91"/>
      <c r="Y1" s="91"/>
      <c r="Z1" s="72"/>
      <c r="AA1" s="72"/>
      <c r="AB1" s="72"/>
      <c r="AC1" s="72"/>
      <c r="AD1" s="91"/>
      <c r="AE1" s="47"/>
      <c r="AF1" s="72"/>
      <c r="AG1" s="72"/>
      <c r="AH1" s="91"/>
      <c r="AI1" s="47"/>
      <c r="AJ1" s="2"/>
      <c r="AK1" s="5"/>
      <c r="AL1" s="5"/>
    </row>
    <row r="2" spans="1:51" s="182" customFormat="1" ht="31.8">
      <c r="A2" s="181"/>
      <c r="B2" s="181"/>
      <c r="C2" s="143" t="s">
        <v>27</v>
      </c>
      <c r="D2" s="181"/>
      <c r="E2" s="181"/>
      <c r="F2" s="181"/>
      <c r="G2" s="192"/>
      <c r="H2" s="192"/>
      <c r="I2" s="192"/>
      <c r="J2" s="192"/>
      <c r="K2" s="366"/>
      <c r="L2" s="366"/>
      <c r="M2" s="366"/>
      <c r="N2" s="366"/>
      <c r="O2" s="171" t="str">
        <f>+År!B2</f>
        <v>VOKSEN GEIT</v>
      </c>
      <c r="P2" s="192"/>
      <c r="Q2" s="192"/>
      <c r="R2" s="192"/>
      <c r="S2" s="192"/>
      <c r="T2" s="192"/>
      <c r="U2" s="192"/>
      <c r="V2" s="181"/>
      <c r="W2" s="192"/>
      <c r="X2" s="192"/>
      <c r="Y2" s="192"/>
      <c r="Z2" s="197"/>
      <c r="AA2" s="197"/>
      <c r="AB2" s="197"/>
      <c r="AC2" s="197"/>
      <c r="AD2" s="192"/>
      <c r="AE2" s="181"/>
      <c r="AF2" s="197"/>
      <c r="AG2" s="197"/>
      <c r="AH2" s="192"/>
      <c r="AI2" s="181"/>
      <c r="AJ2" s="2"/>
      <c r="AK2" s="5"/>
      <c r="AL2" s="5"/>
      <c r="AM2"/>
      <c r="AN2"/>
      <c r="AO2"/>
      <c r="AP2"/>
      <c r="AQ2"/>
      <c r="AR2"/>
      <c r="AS2"/>
      <c r="AT2"/>
      <c r="AU2"/>
      <c r="AV2"/>
      <c r="AW2"/>
      <c r="AX2"/>
      <c r="AY2"/>
    </row>
    <row r="3" spans="1:51" ht="15.6">
      <c r="A3" s="47"/>
      <c r="B3" s="47"/>
      <c r="C3" s="47"/>
      <c r="D3" s="47"/>
      <c r="E3" s="47"/>
      <c r="F3" s="47"/>
      <c r="G3" s="91"/>
      <c r="H3" s="91"/>
      <c r="I3" s="91"/>
      <c r="J3" s="91"/>
      <c r="K3" s="365"/>
      <c r="L3" s="365"/>
      <c r="M3" s="365"/>
      <c r="N3" s="365"/>
      <c r="O3" s="91"/>
      <c r="P3" s="91"/>
      <c r="Q3" s="91"/>
      <c r="R3" s="91"/>
      <c r="S3" s="91"/>
      <c r="T3" s="91"/>
      <c r="U3" s="91"/>
      <c r="V3" s="47"/>
      <c r="W3" s="91"/>
      <c r="X3" s="91"/>
      <c r="Y3" s="91"/>
      <c r="Z3" s="72"/>
      <c r="AA3" s="72"/>
      <c r="AB3" s="72"/>
      <c r="AC3" s="72"/>
      <c r="AD3" s="91"/>
      <c r="AE3" s="47"/>
      <c r="AF3" s="72"/>
      <c r="AG3" s="72"/>
      <c r="AH3" s="91"/>
      <c r="AI3" s="47"/>
      <c r="AJ3" s="2"/>
      <c r="AK3" s="5"/>
      <c r="AL3" s="5"/>
    </row>
    <row r="4" spans="1:51" s="186" customFormat="1" ht="19.8">
      <c r="A4" s="47"/>
      <c r="B4" s="184"/>
      <c r="C4" s="180" t="s">
        <v>5</v>
      </c>
      <c r="D4" s="180"/>
      <c r="E4" s="183">
        <f>+År!P2</f>
        <v>52</v>
      </c>
      <c r="F4" s="184"/>
      <c r="G4" s="205"/>
      <c r="H4" s="201"/>
      <c r="I4" s="201"/>
      <c r="J4" s="201"/>
      <c r="K4" s="366"/>
      <c r="L4" s="366"/>
      <c r="M4" s="366"/>
      <c r="N4" s="366"/>
      <c r="O4" s="184"/>
      <c r="P4" s="205" t="s">
        <v>428</v>
      </c>
      <c r="Q4" s="205"/>
      <c r="R4" s="205"/>
      <c r="S4" s="205"/>
      <c r="T4" s="205"/>
      <c r="U4" s="205"/>
      <c r="V4" s="201"/>
      <c r="W4" s="464">
        <f>SUM(F10:F24)</f>
        <v>9201</v>
      </c>
      <c r="X4" s="463"/>
      <c r="Y4" s="91"/>
      <c r="Z4" s="72"/>
      <c r="AA4" s="205"/>
      <c r="AB4" s="203"/>
      <c r="AC4" s="203"/>
      <c r="AD4" s="203"/>
      <c r="AE4" s="184"/>
      <c r="AF4" s="184"/>
      <c r="AG4" s="184"/>
      <c r="AH4" s="184"/>
      <c r="AI4" s="184"/>
      <c r="AJ4"/>
      <c r="AK4"/>
      <c r="AL4"/>
      <c r="AM4"/>
      <c r="AN4"/>
      <c r="AO4"/>
      <c r="AP4"/>
      <c r="AQ4"/>
      <c r="AR4"/>
      <c r="AS4"/>
      <c r="AT4"/>
      <c r="AU4"/>
      <c r="AV4"/>
      <c r="AW4" s="183"/>
      <c r="AX4" s="185"/>
      <c r="AY4" s="185"/>
    </row>
    <row r="5" spans="1:51" ht="15.6">
      <c r="A5" s="51"/>
      <c r="B5" s="51"/>
      <c r="C5" s="51"/>
      <c r="D5" s="51"/>
      <c r="E5" s="51"/>
      <c r="F5" s="51"/>
      <c r="G5" s="96"/>
      <c r="H5" s="96"/>
      <c r="I5" s="96"/>
      <c r="J5" s="96"/>
      <c r="K5" s="367"/>
      <c r="L5" s="367"/>
      <c r="M5" s="367"/>
      <c r="N5" s="367"/>
      <c r="O5" s="96"/>
      <c r="P5" s="96"/>
      <c r="Q5" s="96"/>
      <c r="R5" s="96"/>
      <c r="S5" s="96"/>
      <c r="T5" s="96"/>
      <c r="U5" s="96"/>
      <c r="V5" s="51"/>
      <c r="W5" s="96"/>
      <c r="X5" s="91"/>
      <c r="Y5" s="91"/>
      <c r="Z5" s="72"/>
      <c r="AA5" s="72"/>
      <c r="AB5" s="72"/>
      <c r="AC5" s="72"/>
      <c r="AD5" s="91"/>
      <c r="AE5" s="47"/>
      <c r="AF5" s="72"/>
      <c r="AG5" s="72"/>
      <c r="AH5" s="91"/>
      <c r="AI5" s="47"/>
      <c r="AJ5" s="2"/>
      <c r="AK5" s="5"/>
      <c r="AL5" s="5"/>
    </row>
    <row r="6" spans="1:51" ht="15.6">
      <c r="A6" s="51"/>
      <c r="B6" s="51"/>
      <c r="C6" s="51"/>
      <c r="D6" s="51"/>
      <c r="E6" s="51"/>
      <c r="F6" s="51"/>
      <c r="G6" s="96"/>
      <c r="H6" s="96"/>
      <c r="I6" s="96"/>
      <c r="J6" s="96"/>
      <c r="K6" s="367">
        <f>SUM(K10:K24)</f>
        <v>1483</v>
      </c>
      <c r="L6" s="367"/>
      <c r="M6" s="367"/>
      <c r="N6" s="367"/>
      <c r="O6" s="96"/>
      <c r="P6" s="96"/>
      <c r="Q6" s="96"/>
      <c r="R6" s="96"/>
      <c r="S6" s="96"/>
      <c r="T6" s="96"/>
      <c r="U6" s="96"/>
      <c r="V6" s="51"/>
      <c r="W6" s="96"/>
      <c r="X6" s="91"/>
      <c r="Y6" s="91"/>
      <c r="Z6" s="72"/>
      <c r="AA6" s="72"/>
      <c r="AB6" s="72"/>
      <c r="AC6" s="72"/>
      <c r="AD6" s="91"/>
      <c r="AE6" s="47"/>
      <c r="AF6" s="72"/>
      <c r="AG6" s="72"/>
      <c r="AH6" s="96" t="s">
        <v>2</v>
      </c>
      <c r="AI6" s="47"/>
      <c r="AJ6" s="2"/>
      <c r="AK6" s="5"/>
      <c r="AL6" s="5"/>
    </row>
    <row r="7" spans="1:51" ht="15.75" customHeight="1">
      <c r="A7" s="61"/>
      <c r="B7" s="47"/>
      <c r="C7" s="47"/>
      <c r="D7" s="47"/>
      <c r="E7" s="51" t="s">
        <v>2</v>
      </c>
      <c r="F7" s="47"/>
      <c r="G7" s="91"/>
      <c r="H7" s="91"/>
      <c r="I7" s="91"/>
      <c r="J7" s="91"/>
      <c r="K7" s="365"/>
      <c r="L7" s="365"/>
      <c r="M7" s="365" t="s">
        <v>407</v>
      </c>
      <c r="N7" s="365"/>
      <c r="O7" s="91"/>
      <c r="P7" s="91"/>
      <c r="Q7" s="91"/>
      <c r="R7" s="91"/>
      <c r="S7" s="91"/>
      <c r="T7" s="91"/>
      <c r="U7" s="91"/>
      <c r="V7" s="51" t="s">
        <v>22</v>
      </c>
      <c r="W7" s="91"/>
      <c r="X7" s="150" t="s">
        <v>407</v>
      </c>
      <c r="Y7" s="150"/>
      <c r="Z7" s="73" t="s">
        <v>595</v>
      </c>
      <c r="AA7" s="72"/>
      <c r="AB7" s="72"/>
      <c r="AC7" s="72"/>
      <c r="AD7" s="96" t="s">
        <v>429</v>
      </c>
      <c r="AE7" s="47"/>
      <c r="AF7" s="73" t="s">
        <v>548</v>
      </c>
      <c r="AG7" s="73" t="s">
        <v>658</v>
      </c>
      <c r="AH7" s="96" t="s">
        <v>8</v>
      </c>
      <c r="AI7" s="47"/>
      <c r="AJ7" s="2"/>
      <c r="AK7" s="5"/>
      <c r="AL7" s="5"/>
    </row>
    <row r="8" spans="1:51" ht="15.6">
      <c r="A8" s="47"/>
      <c r="B8" s="47"/>
      <c r="C8" s="47"/>
      <c r="D8" s="47"/>
      <c r="E8" s="51" t="s">
        <v>492</v>
      </c>
      <c r="F8" s="51" t="s">
        <v>2</v>
      </c>
      <c r="G8" s="96" t="s">
        <v>2</v>
      </c>
      <c r="H8" s="211"/>
      <c r="I8" s="96" t="s">
        <v>1</v>
      </c>
      <c r="J8" s="96"/>
      <c r="K8" s="367" t="s">
        <v>2</v>
      </c>
      <c r="L8" s="367"/>
      <c r="M8" s="367" t="s">
        <v>664</v>
      </c>
      <c r="N8" s="367"/>
      <c r="O8" s="96" t="s">
        <v>22</v>
      </c>
      <c r="P8" s="211"/>
      <c r="Q8" s="211"/>
      <c r="R8" s="374" t="s">
        <v>22</v>
      </c>
      <c r="S8" s="374"/>
      <c r="T8" s="374" t="s">
        <v>22</v>
      </c>
      <c r="U8" s="374"/>
      <c r="V8" s="51" t="s">
        <v>494</v>
      </c>
      <c r="W8" s="211"/>
      <c r="X8" s="96" t="s">
        <v>530</v>
      </c>
      <c r="Y8" s="96"/>
      <c r="Z8" s="73" t="s">
        <v>543</v>
      </c>
      <c r="AA8" s="73" t="s">
        <v>543</v>
      </c>
      <c r="AB8" s="73" t="s">
        <v>543</v>
      </c>
      <c r="AC8" s="72"/>
      <c r="AD8" s="96" t="s">
        <v>419</v>
      </c>
      <c r="AE8" s="51" t="s">
        <v>417</v>
      </c>
      <c r="AF8" s="73" t="s">
        <v>1</v>
      </c>
      <c r="AG8" s="73" t="s">
        <v>1</v>
      </c>
      <c r="AH8" s="96" t="s">
        <v>71</v>
      </c>
      <c r="AI8" s="47"/>
      <c r="AJ8" s="4"/>
      <c r="AK8" s="4"/>
      <c r="AL8" s="4"/>
      <c r="AM8" s="4"/>
      <c r="AN8" s="4"/>
    </row>
    <row r="9" spans="1:51" ht="15.6">
      <c r="A9" s="47"/>
      <c r="B9" s="51" t="s">
        <v>91</v>
      </c>
      <c r="C9" s="51" t="s">
        <v>0</v>
      </c>
      <c r="D9" s="48"/>
      <c r="E9" s="52" t="s">
        <v>493</v>
      </c>
      <c r="F9" s="52" t="s">
        <v>8</v>
      </c>
      <c r="G9" s="97" t="s">
        <v>407</v>
      </c>
      <c r="H9" s="211" t="s">
        <v>495</v>
      </c>
      <c r="I9" s="97" t="s">
        <v>407</v>
      </c>
      <c r="J9" s="97"/>
      <c r="K9" s="368" t="s">
        <v>664</v>
      </c>
      <c r="L9" s="368"/>
      <c r="M9" s="368" t="s">
        <v>676</v>
      </c>
      <c r="N9" s="368"/>
      <c r="O9" s="97" t="s">
        <v>44</v>
      </c>
      <c r="P9" s="211" t="s">
        <v>495</v>
      </c>
      <c r="Q9" s="211"/>
      <c r="R9" s="374" t="s">
        <v>668</v>
      </c>
      <c r="S9" s="374"/>
      <c r="T9" s="374" t="s">
        <v>665</v>
      </c>
      <c r="U9" s="374"/>
      <c r="V9" s="52" t="s">
        <v>418</v>
      </c>
      <c r="W9" s="211" t="s">
        <v>495</v>
      </c>
      <c r="X9" s="97" t="s">
        <v>497</v>
      </c>
      <c r="Y9" s="97"/>
      <c r="Z9" s="74" t="s">
        <v>484</v>
      </c>
      <c r="AA9" s="74" t="s">
        <v>74</v>
      </c>
      <c r="AB9" s="74" t="s">
        <v>482</v>
      </c>
      <c r="AC9" s="72"/>
      <c r="AD9" s="97" t="s">
        <v>44</v>
      </c>
      <c r="AE9" s="52" t="s">
        <v>525</v>
      </c>
      <c r="AF9" s="74" t="s">
        <v>517</v>
      </c>
      <c r="AG9" s="74" t="s">
        <v>0</v>
      </c>
      <c r="AH9" s="97" t="s">
        <v>551</v>
      </c>
      <c r="AI9" s="47"/>
      <c r="AJ9" s="4"/>
      <c r="AK9" s="58"/>
      <c r="AL9" s="58"/>
      <c r="AM9" s="1"/>
      <c r="AN9" s="5"/>
    </row>
    <row r="10" spans="1:51" ht="15.6">
      <c r="A10" s="47"/>
      <c r="B10" s="66">
        <f>+'Ark1'!C1017</f>
        <v>2023</v>
      </c>
      <c r="C10" s="66">
        <f>+'Ark1'!L1017</f>
        <v>1</v>
      </c>
      <c r="D10" s="66" t="s">
        <v>28</v>
      </c>
      <c r="E10" s="66">
        <f>+'Ark1'!Q1017</f>
        <v>46</v>
      </c>
      <c r="F10" s="66">
        <f>+'Ark1'!R1017</f>
        <v>80</v>
      </c>
      <c r="G10" s="195">
        <f>+'Ark1'!AF1017</f>
        <v>0.86947070970546692</v>
      </c>
      <c r="H10" s="212">
        <f t="shared" ref="H10:H24" si="0">+G10-G26</f>
        <v>-0.44308543060336036</v>
      </c>
      <c r="I10" s="195">
        <f>+'Ark1'!AG1017</f>
        <v>0.64697331582611184</v>
      </c>
      <c r="J10" s="97"/>
      <c r="K10" s="312">
        <f>+'Ark1'!AI1017</f>
        <v>23</v>
      </c>
      <c r="L10" s="368"/>
      <c r="M10" s="418">
        <f>IF(F10=0,"",100*K10/F10)</f>
        <v>28.75</v>
      </c>
      <c r="N10" s="368"/>
      <c r="O10" s="279">
        <f>+IF(F10=0,"",'Ark1'!U1017)</f>
        <v>15.416250000000003</v>
      </c>
      <c r="P10" s="212">
        <f>+IF(F10=0,"",O10-O26)</f>
        <v>0.27998913043478346</v>
      </c>
      <c r="Q10" s="211"/>
      <c r="R10" s="373">
        <f>+IF(K10=0,"",'Ark1'!AJ1017)</f>
        <v>112.49130434782612</v>
      </c>
      <c r="S10" s="211"/>
      <c r="T10" s="373">
        <f>+IF(K10=0,"",'Ark1'!AK1017)</f>
        <v>12.390623585739853</v>
      </c>
      <c r="U10" s="374"/>
      <c r="V10" s="67">
        <f>+IF(F10=0,"",'Ark1'!T1017)</f>
        <v>2.4249999999999998</v>
      </c>
      <c r="W10" s="113">
        <f>+IF(F10=0,"",V10-V26)</f>
        <v>-0.20108695652173925</v>
      </c>
      <c r="X10" s="141">
        <f>+'Ark1'!W1017</f>
        <v>0</v>
      </c>
      <c r="Y10" s="97"/>
      <c r="Z10" s="142">
        <f>+'Ark1'!X1017</f>
        <v>48.75</v>
      </c>
      <c r="AA10" s="142">
        <f>+'Ark1'!Y1017</f>
        <v>2.5</v>
      </c>
      <c r="AB10" s="142">
        <f>+'Ark1'!Z1017</f>
        <v>3.7834654666720486</v>
      </c>
      <c r="AC10" s="72"/>
      <c r="AD10" s="141">
        <f>+'Ark1'!Z1017</f>
        <v>3.7834654666720486</v>
      </c>
      <c r="AE10" s="67">
        <f>+'Ark1'!AB1017</f>
        <v>0.93240280994857616</v>
      </c>
      <c r="AF10" s="142">
        <f>+IF(F10=0,"",'Ark1'!AD1017)</f>
        <v>20.710119490865875</v>
      </c>
      <c r="AG10" s="141">
        <f>+IF(F10=0,"",O10/C10)</f>
        <v>15.416250000000003</v>
      </c>
      <c r="AH10" s="141">
        <f>+IF(E10=0,"",F10/E10)</f>
        <v>1.7391304347826086</v>
      </c>
      <c r="AI10" s="47"/>
      <c r="AJ10" s="4"/>
      <c r="AK10" s="58"/>
      <c r="AL10" s="58"/>
      <c r="AM10" s="1"/>
      <c r="AN10" s="5"/>
    </row>
    <row r="11" spans="1:51" ht="15.6">
      <c r="A11" s="47"/>
      <c r="B11" s="66">
        <f>+'Ark1'!C1018</f>
        <v>2023</v>
      </c>
      <c r="C11" s="66">
        <f>+'Ark1'!L1018</f>
        <v>2</v>
      </c>
      <c r="D11" s="66" t="s">
        <v>29</v>
      </c>
      <c r="E11" s="66">
        <f>+'Ark1'!Q1018</f>
        <v>172</v>
      </c>
      <c r="F11" s="66">
        <f>+'Ark1'!R1018</f>
        <v>442</v>
      </c>
      <c r="G11" s="195">
        <f>+'Ark1'!AF1018</f>
        <v>4.8038256711227039</v>
      </c>
      <c r="H11" s="212">
        <f t="shared" si="0"/>
        <v>-0.49810218850911969</v>
      </c>
      <c r="I11" s="195">
        <f>+'Ark1'!AG1018</f>
        <v>3.7366866342017135</v>
      </c>
      <c r="J11" s="97"/>
      <c r="K11" s="312">
        <f>+'Ark1'!AI1018</f>
        <v>92</v>
      </c>
      <c r="L11" s="368"/>
      <c r="M11" s="418">
        <f t="shared" ref="M11:M40" si="1">IF(F11=0,"",100*K11/F11)</f>
        <v>20.81447963800905</v>
      </c>
      <c r="N11" s="368"/>
      <c r="O11" s="279">
        <f>+IF(F11=0,"",'Ark1'!U1018)</f>
        <v>16.115610859728495</v>
      </c>
      <c r="P11" s="212">
        <f t="shared" ref="P11:P24" si="2">+IF(F11=0,"",O11-O27)</f>
        <v>-0.68997758450545277</v>
      </c>
      <c r="Q11" s="211"/>
      <c r="R11" s="373">
        <f>+IF(K11=0,"",'Ark1'!AJ1018)</f>
        <v>112.31739130434784</v>
      </c>
      <c r="S11" s="211"/>
      <c r="T11" s="373">
        <f>+IF(K11=0,"",'Ark1'!AK1018)</f>
        <v>12.61121956771454</v>
      </c>
      <c r="U11" s="374"/>
      <c r="V11" s="67">
        <f>+IF(F11=0,"",'Ark1'!T1018)</f>
        <v>3.052036199095022</v>
      </c>
      <c r="W11" s="113">
        <f t="shared" ref="W11:W24" si="3">+IF(F11=0,"",V11-V27)</f>
        <v>-0.146896055011279</v>
      </c>
      <c r="X11" s="141">
        <f>+'Ark1'!W1018</f>
        <v>0</v>
      </c>
      <c r="Y11" s="97"/>
      <c r="Z11" s="142">
        <f>+'Ark1'!X1018</f>
        <v>56.108597285067859</v>
      </c>
      <c r="AA11" s="142">
        <f>+'Ark1'!Y1018</f>
        <v>1.5837104072398187</v>
      </c>
      <c r="AB11" s="142">
        <f>+'Ark1'!Z1018</f>
        <v>3.7602055051991878</v>
      </c>
      <c r="AC11" s="72"/>
      <c r="AD11" s="141">
        <f>+'Ark1'!Z1018</f>
        <v>3.7602055051991878</v>
      </c>
      <c r="AE11" s="67">
        <f>+'Ark1'!AB1018</f>
        <v>1.4267984344136644</v>
      </c>
      <c r="AF11" s="142">
        <f>+IF(F11=0,"",'Ark1'!AD1018)</f>
        <v>30.364121598517976</v>
      </c>
      <c r="AG11" s="141">
        <f t="shared" ref="AG11:AG24" si="4">+IF(F11=0,"",O11/C11)</f>
        <v>8.0578054298642474</v>
      </c>
      <c r="AH11" s="141">
        <f t="shared" ref="AH11:AH24" si="5">+IF(E11=0,"",F11/E11)</f>
        <v>2.5697674418604652</v>
      </c>
      <c r="AI11" s="47"/>
      <c r="AJ11" s="4"/>
      <c r="AK11" s="58"/>
      <c r="AL11" s="58"/>
      <c r="AM11" s="1"/>
      <c r="AN11" s="5"/>
    </row>
    <row r="12" spans="1:51" ht="15.6">
      <c r="A12" s="47"/>
      <c r="B12" s="66">
        <f>+'Ark1'!C1019</f>
        <v>2023</v>
      </c>
      <c r="C12" s="66">
        <f>+'Ark1'!L1019</f>
        <v>3</v>
      </c>
      <c r="D12" s="66" t="s">
        <v>30</v>
      </c>
      <c r="E12" s="66">
        <f>+'Ark1'!Q1019</f>
        <v>232</v>
      </c>
      <c r="F12" s="66">
        <f>+'Ark1'!R1019</f>
        <v>804</v>
      </c>
      <c r="G12" s="195">
        <f>+'Ark1'!AF1019</f>
        <v>8.7381806325399385</v>
      </c>
      <c r="H12" s="212">
        <f t="shared" si="0"/>
        <v>-0.11871993163093641</v>
      </c>
      <c r="I12" s="195">
        <f>+'Ark1'!AG1019</f>
        <v>7.0596838523161392</v>
      </c>
      <c r="J12" s="97"/>
      <c r="K12" s="312">
        <f>+'Ark1'!AI1019</f>
        <v>166</v>
      </c>
      <c r="L12" s="368"/>
      <c r="M12" s="418">
        <f t="shared" si="1"/>
        <v>20.64676616915423</v>
      </c>
      <c r="N12" s="368"/>
      <c r="O12" s="279">
        <f>+IF(F12=0,"",'Ark1'!U1019)</f>
        <v>16.738308457711462</v>
      </c>
      <c r="P12" s="212">
        <f t="shared" si="2"/>
        <v>-1.2369621608452626</v>
      </c>
      <c r="Q12" s="211"/>
      <c r="R12" s="373">
        <f>+IF(K12=0,"",'Ark1'!AJ1019)</f>
        <v>110.47289156626508</v>
      </c>
      <c r="S12" s="211"/>
      <c r="T12" s="373">
        <f>+IF(K12=0,"",'Ark1'!AK1019)</f>
        <v>13.152541603242978</v>
      </c>
      <c r="U12" s="374"/>
      <c r="V12" s="67">
        <f>+IF(F12=0,"",'Ark1'!T1019)</f>
        <v>3.8880597014925375</v>
      </c>
      <c r="W12" s="113">
        <f t="shared" si="3"/>
        <v>-9.3899061394060013E-2</v>
      </c>
      <c r="X12" s="141">
        <f>+'Ark1'!W1019</f>
        <v>0.12437810945273629</v>
      </c>
      <c r="Y12" s="97"/>
      <c r="Z12" s="142">
        <f>+'Ark1'!X1019</f>
        <v>59.825870646766163</v>
      </c>
      <c r="AA12" s="142">
        <f>+'Ark1'!Y1019</f>
        <v>4.6019900497512438</v>
      </c>
      <c r="AB12" s="142">
        <f>+'Ark1'!Z1019</f>
        <v>4.0524116183765848</v>
      </c>
      <c r="AC12" s="72"/>
      <c r="AD12" s="141">
        <f>+'Ark1'!Z1019</f>
        <v>4.0524116183765848</v>
      </c>
      <c r="AE12" s="67">
        <f>+'Ark1'!AB1019</f>
        <v>1.6624045153196427</v>
      </c>
      <c r="AF12" s="142">
        <f>+IF(F12=0,"",'Ark1'!AD1019)</f>
        <v>33.41825158553295</v>
      </c>
      <c r="AG12" s="141">
        <f t="shared" si="4"/>
        <v>5.5794361525704872</v>
      </c>
      <c r="AH12" s="141">
        <f t="shared" si="5"/>
        <v>3.4655172413793105</v>
      </c>
      <c r="AI12" s="47"/>
      <c r="AJ12" s="4"/>
      <c r="AK12" s="58"/>
      <c r="AL12" s="58"/>
      <c r="AM12" s="1"/>
      <c r="AN12" s="5"/>
    </row>
    <row r="13" spans="1:51" ht="15.6">
      <c r="A13" s="47"/>
      <c r="B13" s="66">
        <f>+'Ark1'!C1020</f>
        <v>2023</v>
      </c>
      <c r="C13" s="66">
        <f>+'Ark1'!L1020</f>
        <v>4</v>
      </c>
      <c r="D13" s="66" t="s">
        <v>31</v>
      </c>
      <c r="E13" s="66">
        <f>+'Ark1'!Q1020</f>
        <v>306</v>
      </c>
      <c r="F13" s="66">
        <f>+'Ark1'!R1020</f>
        <v>1250</v>
      </c>
      <c r="G13" s="195">
        <f>+'Ark1'!AF1020</f>
        <v>13.58547983914792</v>
      </c>
      <c r="H13" s="212">
        <f t="shared" si="0"/>
        <v>0.63112141088253892</v>
      </c>
      <c r="I13" s="195">
        <f>+'Ark1'!AG1020</f>
        <v>11.991432442881612</v>
      </c>
      <c r="J13" s="97"/>
      <c r="K13" s="312">
        <f>+'Ark1'!AI1020</f>
        <v>205</v>
      </c>
      <c r="L13" s="368"/>
      <c r="M13" s="418">
        <f t="shared" si="1"/>
        <v>16.399999999999999</v>
      </c>
      <c r="N13" s="368"/>
      <c r="O13" s="279">
        <f>+IF(F13=0,"",'Ark1'!U1020)</f>
        <v>18.287039999999966</v>
      </c>
      <c r="P13" s="212">
        <f t="shared" si="2"/>
        <v>-0.73692475770927146</v>
      </c>
      <c r="Q13" s="211"/>
      <c r="R13" s="373">
        <f>+IF(K13=0,"",'Ark1'!AJ1020)</f>
        <v>109.17317073170727</v>
      </c>
      <c r="S13" s="211"/>
      <c r="T13" s="373">
        <f>+IF(K13=0,"",'Ark1'!AK1020)</f>
        <v>13.865377520969339</v>
      </c>
      <c r="U13" s="374"/>
      <c r="V13" s="67">
        <f>+IF(F13=0,"",'Ark1'!T1020)</f>
        <v>4.524799999999999</v>
      </c>
      <c r="W13" s="113">
        <f t="shared" si="3"/>
        <v>-0.16066255506608051</v>
      </c>
      <c r="X13" s="141">
        <f>+'Ark1'!W1020</f>
        <v>0.24</v>
      </c>
      <c r="Y13" s="97"/>
      <c r="Z13" s="142">
        <f>+'Ark1'!X1020</f>
        <v>71.28</v>
      </c>
      <c r="AA13" s="142">
        <f>+'Ark1'!Y1020</f>
        <v>11.04</v>
      </c>
      <c r="AB13" s="142">
        <f>+'Ark1'!Z1020</f>
        <v>4.5729299183785317</v>
      </c>
      <c r="AC13" s="72"/>
      <c r="AD13" s="141">
        <f>+'Ark1'!Z1020</f>
        <v>4.5729299183785317</v>
      </c>
      <c r="AE13" s="67">
        <f>+'Ark1'!AB1020</f>
        <v>1.6335804112439651</v>
      </c>
      <c r="AF13" s="142">
        <f>+IF(F13=0,"",'Ark1'!AD1020)</f>
        <v>41.773192808003159</v>
      </c>
      <c r="AG13" s="141">
        <f t="shared" si="4"/>
        <v>4.5717599999999914</v>
      </c>
      <c r="AH13" s="141">
        <f t="shared" si="5"/>
        <v>4.0849673202614376</v>
      </c>
      <c r="AI13" s="47"/>
      <c r="AJ13" s="4"/>
      <c r="AK13" s="58"/>
      <c r="AL13" s="58"/>
      <c r="AM13" s="1"/>
      <c r="AN13" s="5"/>
    </row>
    <row r="14" spans="1:51" ht="15.6">
      <c r="A14" s="47"/>
      <c r="B14" s="66">
        <f>+'Ark1'!C1021</f>
        <v>2023</v>
      </c>
      <c r="C14" s="66">
        <f>+'Ark1'!L1021</f>
        <v>5</v>
      </c>
      <c r="D14" s="66" t="s">
        <v>404</v>
      </c>
      <c r="E14" s="66">
        <f>+'Ark1'!Q1021</f>
        <v>439</v>
      </c>
      <c r="F14" s="66">
        <f>+'Ark1'!R1021</f>
        <v>2621</v>
      </c>
      <c r="G14" s="195">
        <f>+'Ark1'!AF1021</f>
        <v>28.486034126725368</v>
      </c>
      <c r="H14" s="212">
        <f t="shared" si="0"/>
        <v>0.42015978742617222</v>
      </c>
      <c r="I14" s="195">
        <f>+'Ark1'!AG1021</f>
        <v>27.488261051346058</v>
      </c>
      <c r="J14" s="97"/>
      <c r="K14" s="312">
        <f>+'Ark1'!AI1021</f>
        <v>395</v>
      </c>
      <c r="L14" s="368"/>
      <c r="M14" s="418">
        <f t="shared" si="1"/>
        <v>15.07058374666158</v>
      </c>
      <c r="N14" s="368"/>
      <c r="O14" s="279">
        <f>+IF(F14=0,"",'Ark1'!U1021)</f>
        <v>19.992293017932081</v>
      </c>
      <c r="P14" s="212">
        <f t="shared" si="2"/>
        <v>-0.43260328137656856</v>
      </c>
      <c r="Q14" s="211"/>
      <c r="R14" s="373">
        <f>+IF(K14=0,"",'Ark1'!AJ1021)</f>
        <v>108.07518987341768</v>
      </c>
      <c r="S14" s="211"/>
      <c r="T14" s="373">
        <f>+IF(K14=0,"",'Ark1'!AK1021)</f>
        <v>14.96943370227287</v>
      </c>
      <c r="U14" s="374"/>
      <c r="V14" s="67">
        <f>+IF(F14=0,"",'Ark1'!T1021)</f>
        <v>5.3330789774895084</v>
      </c>
      <c r="W14" s="113">
        <f t="shared" si="3"/>
        <v>1.0590160897397283E-2</v>
      </c>
      <c r="X14" s="141">
        <f>+'Ark1'!W1021</f>
        <v>0.64860740175505516</v>
      </c>
      <c r="Y14" s="97"/>
      <c r="Z14" s="142">
        <f>+'Ark1'!X1021</f>
        <v>79.091949637542939</v>
      </c>
      <c r="AA14" s="142">
        <f>+'Ark1'!Y1021</f>
        <v>23.006486074017555</v>
      </c>
      <c r="AB14" s="142">
        <f>+'Ark1'!Z1021</f>
        <v>5.1527941368368655</v>
      </c>
      <c r="AC14" s="72"/>
      <c r="AD14" s="141">
        <f>+'Ark1'!Z1021</f>
        <v>5.1527941368368655</v>
      </c>
      <c r="AE14" s="67">
        <f>+'Ark1'!AB1021</f>
        <v>1.5914477237895697</v>
      </c>
      <c r="AF14" s="142">
        <f>+IF(F14=0,"",'Ark1'!AD1021)</f>
        <v>35.370762650597783</v>
      </c>
      <c r="AG14" s="141">
        <f t="shared" si="4"/>
        <v>3.9984586035864162</v>
      </c>
      <c r="AH14" s="141">
        <f t="shared" si="5"/>
        <v>5.9703872437357628</v>
      </c>
      <c r="AI14" s="47"/>
      <c r="AJ14" s="4"/>
      <c r="AK14" s="58"/>
      <c r="AL14" s="58"/>
      <c r="AM14" s="1"/>
      <c r="AN14" s="5"/>
      <c r="AP14" s="2"/>
      <c r="AQ14" s="2"/>
      <c r="AR14" s="2"/>
    </row>
    <row r="15" spans="1:51" ht="15.6">
      <c r="A15" s="47"/>
      <c r="B15" s="66">
        <f>+'Ark1'!C1022</f>
        <v>2023</v>
      </c>
      <c r="C15" s="66">
        <f>+'Ark1'!L1022</f>
        <v>6</v>
      </c>
      <c r="D15" s="66" t="s">
        <v>32</v>
      </c>
      <c r="E15" s="66">
        <f>+'Ark1'!Q1022</f>
        <v>484</v>
      </c>
      <c r="F15" s="66">
        <f>+'Ark1'!R1022</f>
        <v>2642</v>
      </c>
      <c r="G15" s="195">
        <f>+'Ark1'!AF1022</f>
        <v>28.71427018802304</v>
      </c>
      <c r="H15" s="212">
        <f t="shared" si="0"/>
        <v>-0.8810173930273173</v>
      </c>
      <c r="I15" s="195">
        <f>+'Ark1'!AG1022</f>
        <v>30.906838045787072</v>
      </c>
      <c r="J15" s="97"/>
      <c r="K15" s="312">
        <f>+'Ark1'!AI1022</f>
        <v>349</v>
      </c>
      <c r="L15" s="368"/>
      <c r="M15" s="418">
        <f t="shared" si="1"/>
        <v>13.209689629068887</v>
      </c>
      <c r="N15" s="368"/>
      <c r="O15" s="279">
        <f>+IF(F15=0,"",'Ark1'!U1022)</f>
        <v>22.29996214988649</v>
      </c>
      <c r="P15" s="212">
        <f t="shared" si="2"/>
        <v>-0.78734598740620854</v>
      </c>
      <c r="Q15" s="211"/>
      <c r="R15" s="373">
        <f>+IF(K15=0,"",'Ark1'!AJ1022)</f>
        <v>107.33524355300868</v>
      </c>
      <c r="S15" s="211"/>
      <c r="T15" s="373">
        <f>+IF(K15=0,"",'Ark1'!AK1022)</f>
        <v>17.199569986347662</v>
      </c>
      <c r="U15" s="374"/>
      <c r="V15" s="67">
        <f>+IF(F15=0,"",'Ark1'!T1022)</f>
        <v>6.4125662376987114</v>
      </c>
      <c r="W15" s="113">
        <f t="shared" si="3"/>
        <v>0.11252767233041183</v>
      </c>
      <c r="X15" s="141">
        <f>+'Ark1'!W1022</f>
        <v>3.4065102195306598</v>
      </c>
      <c r="Y15" s="97"/>
      <c r="Z15" s="142">
        <f>+'Ark1'!X1022</f>
        <v>87.320211960635916</v>
      </c>
      <c r="AA15" s="142">
        <f>+'Ark1'!Y1022</f>
        <v>41.824375473126409</v>
      </c>
      <c r="AB15" s="142">
        <f>+'Ark1'!Z1022</f>
        <v>5.6329170039001317</v>
      </c>
      <c r="AC15" s="72"/>
      <c r="AD15" s="141">
        <f>+'Ark1'!Z1022</f>
        <v>5.6329170039001317</v>
      </c>
      <c r="AE15" s="67">
        <f>+'Ark1'!AB1022</f>
        <v>1.7953914003455251</v>
      </c>
      <c r="AF15" s="142">
        <f>+IF(F15=0,"",'Ark1'!AD1022)</f>
        <v>39.089855360461243</v>
      </c>
      <c r="AG15" s="141">
        <f t="shared" si="4"/>
        <v>3.7166603583144151</v>
      </c>
      <c r="AH15" s="141">
        <f t="shared" si="5"/>
        <v>5.4586776859504136</v>
      </c>
      <c r="AI15" s="47"/>
      <c r="AJ15" s="4"/>
      <c r="AK15" s="58"/>
      <c r="AL15" s="58"/>
      <c r="AM15" s="13"/>
      <c r="AN15" s="5"/>
      <c r="AP15" s="2"/>
      <c r="AQ15" s="2"/>
      <c r="AR15" s="4"/>
      <c r="AS15" s="4"/>
      <c r="AT15" s="4"/>
    </row>
    <row r="16" spans="1:51" ht="15.6">
      <c r="A16" s="47"/>
      <c r="B16" s="66">
        <f>+'Ark1'!C1023</f>
        <v>2023</v>
      </c>
      <c r="C16" s="66">
        <f>+'Ark1'!L1023</f>
        <v>7</v>
      </c>
      <c r="D16" s="66" t="s">
        <v>33</v>
      </c>
      <c r="E16" s="66">
        <f>+'Ark1'!Q1023</f>
        <v>1</v>
      </c>
      <c r="F16" s="66">
        <f>+'Ark1'!R1023</f>
        <v>2</v>
      </c>
      <c r="G16" s="195">
        <f>+'Ark1'!AF1023</f>
        <v>2.1736767742636671E-2</v>
      </c>
      <c r="H16" s="212">
        <f t="shared" si="0"/>
        <v>2.1736767742636671E-2</v>
      </c>
      <c r="I16" s="195">
        <f>+'Ark1'!AG1023</f>
        <v>2.1612990036516518E-2</v>
      </c>
      <c r="J16" s="97"/>
      <c r="K16" s="312">
        <f>+'Ark1'!AI1023</f>
        <v>0</v>
      </c>
      <c r="L16" s="368"/>
      <c r="M16" s="418">
        <f t="shared" si="1"/>
        <v>0</v>
      </c>
      <c r="N16" s="368"/>
      <c r="O16" s="279">
        <f>+IF(F16=0,"",'Ark1'!U1023)</f>
        <v>20.6</v>
      </c>
      <c r="P16" s="212">
        <f t="shared" si="2"/>
        <v>20.6</v>
      </c>
      <c r="Q16" s="211"/>
      <c r="R16" s="373" t="str">
        <f>+IF(K16=0,"",'Ark1'!AJ1023)</f>
        <v/>
      </c>
      <c r="S16" s="211"/>
      <c r="T16" s="373" t="str">
        <f>+IF(K16=0,"",'Ark1'!AK1023)</f>
        <v/>
      </c>
      <c r="U16" s="374"/>
      <c r="V16" s="67">
        <f>+IF(F16=0,"",'Ark1'!T1023)</f>
        <v>10.5</v>
      </c>
      <c r="W16" s="113">
        <f t="shared" si="3"/>
        <v>10.5</v>
      </c>
      <c r="X16" s="141">
        <f>+'Ark1'!W1023</f>
        <v>100</v>
      </c>
      <c r="Y16" s="97"/>
      <c r="Z16" s="142">
        <f>+'Ark1'!X1023</f>
        <v>100</v>
      </c>
      <c r="AA16" s="142">
        <f>+'Ark1'!Y1023</f>
        <v>0</v>
      </c>
      <c r="AB16" s="142">
        <f>+'Ark1'!Z1023</f>
        <v>9.9999999999670325E-2</v>
      </c>
      <c r="AC16" s="72"/>
      <c r="AD16" s="141">
        <f>+'Ark1'!Z1023</f>
        <v>9.9999999999670325E-2</v>
      </c>
      <c r="AE16" s="67">
        <f>+'Ark1'!AB1023</f>
        <v>1.5</v>
      </c>
      <c r="AF16" s="142">
        <f>+IF(F16=0,"",'Ark1'!AD1023)</f>
        <v>-100.0000000003524</v>
      </c>
      <c r="AG16" s="141">
        <f t="shared" si="4"/>
        <v>2.9428571428571431</v>
      </c>
      <c r="AH16" s="141">
        <f t="shared" si="5"/>
        <v>2</v>
      </c>
      <c r="AI16" s="47"/>
      <c r="AJ16" s="4"/>
      <c r="AK16" s="58"/>
      <c r="AL16" s="58"/>
      <c r="AM16" s="1"/>
      <c r="AN16" s="5"/>
    </row>
    <row r="17" spans="1:46" ht="15.6">
      <c r="A17" s="47"/>
      <c r="B17" s="66">
        <f>+'Ark1'!C1024</f>
        <v>2023</v>
      </c>
      <c r="C17" s="66">
        <f>+'Ark1'!L1024</f>
        <v>8</v>
      </c>
      <c r="D17" s="66" t="s">
        <v>34</v>
      </c>
      <c r="E17" s="66">
        <f>+'Ark1'!Q1024</f>
        <v>334</v>
      </c>
      <c r="F17" s="66">
        <f>+'Ark1'!R1024</f>
        <v>1290</v>
      </c>
      <c r="G17" s="195">
        <f>+'Ark1'!AF1024</f>
        <v>14.020215194000656</v>
      </c>
      <c r="H17" s="212">
        <f t="shared" si="0"/>
        <v>0.67779668947005334</v>
      </c>
      <c r="I17" s="195">
        <f>+'Ark1'!AG1024</f>
        <v>17.170156657456637</v>
      </c>
      <c r="J17" s="97"/>
      <c r="K17" s="312">
        <f>+'Ark1'!AI1024</f>
        <v>240</v>
      </c>
      <c r="L17" s="368"/>
      <c r="M17" s="418">
        <f t="shared" si="1"/>
        <v>18.604651162790699</v>
      </c>
      <c r="N17" s="368"/>
      <c r="O17" s="279">
        <f>+IF(F17=0,"",'Ark1'!U1024)</f>
        <v>25.372713178294529</v>
      </c>
      <c r="P17" s="212">
        <f t="shared" si="2"/>
        <v>-0.97075987559767896</v>
      </c>
      <c r="Q17" s="211"/>
      <c r="R17" s="373">
        <f>+IF(K17=0,"",'Ark1'!AJ1024)</f>
        <v>106.77499999999991</v>
      </c>
      <c r="S17" s="211"/>
      <c r="T17" s="373">
        <f>+IF(K17=0,"",'Ark1'!AK1024)</f>
        <v>19.906921084634202</v>
      </c>
      <c r="U17" s="374"/>
      <c r="V17" s="67">
        <f>+IF(F17=0,"",'Ark1'!T1024)</f>
        <v>7.4418604651162799</v>
      </c>
      <c r="W17" s="113">
        <f t="shared" si="3"/>
        <v>-0.13897785823701447</v>
      </c>
      <c r="X17" s="141">
        <f>+'Ark1'!W1024</f>
        <v>18.217054263565895</v>
      </c>
      <c r="Y17" s="97"/>
      <c r="Z17" s="142">
        <f>+'Ark1'!X1024</f>
        <v>91.937984496124031</v>
      </c>
      <c r="AA17" s="142">
        <f>+'Ark1'!Y1024</f>
        <v>63.643410852713195</v>
      </c>
      <c r="AB17" s="142">
        <f>+'Ark1'!Z1024</f>
        <v>6.874260467843115</v>
      </c>
      <c r="AC17" s="72"/>
      <c r="AD17" s="141">
        <f>+'Ark1'!Z1024</f>
        <v>6.874260467843115</v>
      </c>
      <c r="AE17" s="67">
        <f>+'Ark1'!AB1024</f>
        <v>2.1727950660692019</v>
      </c>
      <c r="AF17" s="142">
        <f>+IF(F17=0,"",'Ark1'!AD1024)</f>
        <v>49.44883358048839</v>
      </c>
      <c r="AG17" s="141">
        <f t="shared" si="4"/>
        <v>3.1715891472868161</v>
      </c>
      <c r="AH17" s="141">
        <f t="shared" si="5"/>
        <v>3.8622754491017965</v>
      </c>
      <c r="AI17" s="47"/>
      <c r="AJ17" s="4"/>
      <c r="AK17" s="58"/>
      <c r="AL17" s="58"/>
      <c r="AM17" s="1"/>
      <c r="AN17" s="5"/>
    </row>
    <row r="18" spans="1:46" ht="15.6">
      <c r="A18" s="47"/>
      <c r="B18" s="66">
        <f>+'Ark1'!C1025</f>
        <v>2023</v>
      </c>
      <c r="C18" s="66">
        <f>+'Ark1'!L1025</f>
        <v>9</v>
      </c>
      <c r="D18" s="66" t="s">
        <v>35</v>
      </c>
      <c r="E18" s="66">
        <f>+'Ark1'!Q1025</f>
        <v>0</v>
      </c>
      <c r="F18" s="66">
        <f>+'Ark1'!R1025</f>
        <v>0</v>
      </c>
      <c r="G18" s="195">
        <f>+'Ark1'!AF1025</f>
        <v>0</v>
      </c>
      <c r="H18" s="212">
        <f t="shared" si="0"/>
        <v>0</v>
      </c>
      <c r="I18" s="195">
        <f>+'Ark1'!AG1025</f>
        <v>0</v>
      </c>
      <c r="J18" s="97"/>
      <c r="K18" s="312">
        <f>+'Ark1'!AI1025</f>
        <v>0</v>
      </c>
      <c r="L18" s="368"/>
      <c r="M18" s="418" t="str">
        <f t="shared" si="1"/>
        <v/>
      </c>
      <c r="N18" s="368"/>
      <c r="O18" s="279" t="str">
        <f>+IF(F18=0,"",'Ark1'!U1025)</f>
        <v/>
      </c>
      <c r="P18" s="212" t="str">
        <f t="shared" si="2"/>
        <v/>
      </c>
      <c r="Q18" s="211"/>
      <c r="R18" s="373" t="str">
        <f>+IF(K18=0,"",'Ark1'!AJ1025)</f>
        <v/>
      </c>
      <c r="S18" s="211"/>
      <c r="T18" s="373" t="str">
        <f>+IF(K18=0,"",'Ark1'!AK1025)</f>
        <v/>
      </c>
      <c r="U18" s="374"/>
      <c r="V18" s="67" t="str">
        <f>+IF(F18=0,"",'Ark1'!T1025)</f>
        <v/>
      </c>
      <c r="W18" s="113" t="str">
        <f t="shared" si="3"/>
        <v/>
      </c>
      <c r="X18" s="141">
        <f>+'Ark1'!W1025</f>
        <v>0</v>
      </c>
      <c r="Y18" s="97"/>
      <c r="Z18" s="142">
        <f>+'Ark1'!X1025</f>
        <v>0</v>
      </c>
      <c r="AA18" s="142">
        <f>+'Ark1'!Y1025</f>
        <v>0</v>
      </c>
      <c r="AB18" s="142">
        <f>+'Ark1'!Z1025</f>
        <v>0</v>
      </c>
      <c r="AC18" s="72"/>
      <c r="AD18" s="141">
        <f>+'Ark1'!Z1025</f>
        <v>0</v>
      </c>
      <c r="AE18" s="67">
        <f>+'Ark1'!AB1025</f>
        <v>0</v>
      </c>
      <c r="AF18" s="142" t="str">
        <f>+IF(F18=0,"",'Ark1'!AD1025)</f>
        <v/>
      </c>
      <c r="AG18" s="141" t="str">
        <f t="shared" si="4"/>
        <v/>
      </c>
      <c r="AH18" s="141" t="str">
        <f t="shared" si="5"/>
        <v/>
      </c>
      <c r="AI18" s="47"/>
      <c r="AJ18" s="4"/>
      <c r="AK18" s="58"/>
      <c r="AL18" s="58"/>
      <c r="AM18" s="1"/>
      <c r="AN18" s="5"/>
      <c r="AP18" s="2"/>
      <c r="AQ18" s="2"/>
      <c r="AR18" s="2"/>
    </row>
    <row r="19" spans="1:46" ht="15.6">
      <c r="A19" s="47"/>
      <c r="B19" s="66">
        <f>+'Ark1'!C1026</f>
        <v>2023</v>
      </c>
      <c r="C19" s="66">
        <f>+'Ark1'!L1026</f>
        <v>10</v>
      </c>
      <c r="D19" s="66" t="s">
        <v>36</v>
      </c>
      <c r="E19" s="66">
        <f>+'Ark1'!Q1026</f>
        <v>0</v>
      </c>
      <c r="F19" s="66">
        <f>+'Ark1'!R1026</f>
        <v>0</v>
      </c>
      <c r="G19" s="195">
        <f>+'Ark1'!AF1026</f>
        <v>0</v>
      </c>
      <c r="H19" s="212">
        <f t="shared" si="0"/>
        <v>0</v>
      </c>
      <c r="I19" s="195">
        <f>+'Ark1'!AG1026</f>
        <v>0</v>
      </c>
      <c r="J19" s="97"/>
      <c r="K19" s="312">
        <f>+'Ark1'!AI1026</f>
        <v>0</v>
      </c>
      <c r="L19" s="368"/>
      <c r="M19" s="418" t="str">
        <f t="shared" si="1"/>
        <v/>
      </c>
      <c r="N19" s="368"/>
      <c r="O19" s="279" t="str">
        <f>+IF(F19=0,"",'Ark1'!U1026)</f>
        <v/>
      </c>
      <c r="P19" s="212" t="str">
        <f t="shared" si="2"/>
        <v/>
      </c>
      <c r="Q19" s="211"/>
      <c r="R19" s="373" t="str">
        <f>+IF(K19=0,"",'Ark1'!AJ1026)</f>
        <v/>
      </c>
      <c r="S19" s="211"/>
      <c r="T19" s="373" t="str">
        <f>+IF(K19=0,"",'Ark1'!AK1026)</f>
        <v/>
      </c>
      <c r="U19" s="374"/>
      <c r="V19" s="67" t="str">
        <f>+IF(F19=0,"",'Ark1'!T1026)</f>
        <v/>
      </c>
      <c r="W19" s="113" t="str">
        <f t="shared" si="3"/>
        <v/>
      </c>
      <c r="X19" s="141">
        <f>+'Ark1'!W1026</f>
        <v>0</v>
      </c>
      <c r="Y19" s="97"/>
      <c r="Z19" s="142">
        <f>+'Ark1'!X1026</f>
        <v>0</v>
      </c>
      <c r="AA19" s="142">
        <f>+'Ark1'!Y1026</f>
        <v>0</v>
      </c>
      <c r="AB19" s="142">
        <f>+'Ark1'!Z1026</f>
        <v>0</v>
      </c>
      <c r="AC19" s="72"/>
      <c r="AD19" s="141">
        <f>+'Ark1'!Z1026</f>
        <v>0</v>
      </c>
      <c r="AE19" s="67">
        <f>+'Ark1'!AB1026</f>
        <v>0</v>
      </c>
      <c r="AF19" s="142" t="str">
        <f>+IF(F19=0,"",'Ark1'!AD1026)</f>
        <v/>
      </c>
      <c r="AG19" s="141" t="str">
        <f t="shared" si="4"/>
        <v/>
      </c>
      <c r="AH19" s="141" t="str">
        <f t="shared" si="5"/>
        <v/>
      </c>
      <c r="AI19" s="47"/>
      <c r="AJ19" s="4"/>
      <c r="AK19" s="58"/>
      <c r="AL19" s="58"/>
      <c r="AM19" s="1"/>
      <c r="AN19" s="5"/>
      <c r="AP19" s="2"/>
      <c r="AQ19" s="2"/>
      <c r="AR19" s="2"/>
    </row>
    <row r="20" spans="1:46" ht="15.6">
      <c r="A20" s="47"/>
      <c r="B20" s="66">
        <f>+'Ark1'!C1027</f>
        <v>2023</v>
      </c>
      <c r="C20" s="66">
        <f>+'Ark1'!L1027</f>
        <v>11</v>
      </c>
      <c r="D20" s="66" t="s">
        <v>37</v>
      </c>
      <c r="E20" s="66">
        <f>+'Ark1'!Q1027</f>
        <v>20</v>
      </c>
      <c r="F20" s="66">
        <f>+'Ark1'!R1027</f>
        <v>70</v>
      </c>
      <c r="G20" s="195">
        <f>+'Ark1'!AF1027</f>
        <v>0.76078687099228315</v>
      </c>
      <c r="H20" s="212">
        <f t="shared" si="0"/>
        <v>0.19011028824931453</v>
      </c>
      <c r="I20" s="195">
        <f>+'Ark1'!AG1027</f>
        <v>0.97835501014813775</v>
      </c>
      <c r="J20" s="97"/>
      <c r="K20" s="312">
        <f>+'Ark1'!AI1027</f>
        <v>13</v>
      </c>
      <c r="L20" s="368"/>
      <c r="M20" s="418">
        <f t="shared" si="1"/>
        <v>18.571428571428573</v>
      </c>
      <c r="N20" s="368"/>
      <c r="O20" s="279">
        <f>+IF(F20=0,"",'Ark1'!U1027)</f>
        <v>26.642857142857153</v>
      </c>
      <c r="P20" s="212">
        <f t="shared" si="2"/>
        <v>-3.2871428571428538</v>
      </c>
      <c r="Q20" s="211"/>
      <c r="R20" s="373">
        <f>+IF(K20=0,"",'Ark1'!AJ1027)</f>
        <v>105.43846153846157</v>
      </c>
      <c r="S20" s="211"/>
      <c r="T20" s="373">
        <f>+IF(K20=0,"",'Ark1'!AK1027)</f>
        <v>21.318077866354688</v>
      </c>
      <c r="U20" s="374"/>
      <c r="V20" s="67">
        <f>+IF(F20=0,"",'Ark1'!T1027)</f>
        <v>7.5285714285714258</v>
      </c>
      <c r="W20" s="113">
        <f t="shared" si="3"/>
        <v>-0.53142857142857647</v>
      </c>
      <c r="X20" s="141">
        <f>+'Ark1'!W1027</f>
        <v>20</v>
      </c>
      <c r="Y20" s="97"/>
      <c r="Z20" s="142">
        <f>+'Ark1'!X1027</f>
        <v>92.857142857142875</v>
      </c>
      <c r="AA20" s="142">
        <f>+'Ark1'!Y1027</f>
        <v>67.14285714285711</v>
      </c>
      <c r="AB20" s="142">
        <f>+'Ark1'!Z1027</f>
        <v>8.1350137664045796</v>
      </c>
      <c r="AC20" s="72"/>
      <c r="AD20" s="141">
        <f>+'Ark1'!Z1027</f>
        <v>8.1350137664045796</v>
      </c>
      <c r="AE20" s="67">
        <f>+'Ark1'!AB1027</f>
        <v>2.3035465114931464</v>
      </c>
      <c r="AF20" s="142">
        <f>+IF(F20=0,"",'Ark1'!AD1027)</f>
        <v>20.507939402808457</v>
      </c>
      <c r="AG20" s="141">
        <f t="shared" si="4"/>
        <v>2.4220779220779232</v>
      </c>
      <c r="AH20" s="141">
        <f t="shared" si="5"/>
        <v>3.5</v>
      </c>
      <c r="AI20" s="47"/>
      <c r="AJ20" s="4"/>
      <c r="AK20" s="58"/>
      <c r="AL20" s="58"/>
      <c r="AM20" s="1"/>
      <c r="AN20" s="5"/>
      <c r="AP20" s="2"/>
      <c r="AQ20" s="2"/>
      <c r="AR20" s="2"/>
    </row>
    <row r="21" spans="1:46" ht="15.6">
      <c r="A21" s="47"/>
      <c r="B21" s="66">
        <f>+'Ark1'!C1028</f>
        <v>2023</v>
      </c>
      <c r="C21" s="66">
        <f>+'Ark1'!L1028</f>
        <v>12</v>
      </c>
      <c r="D21" s="66" t="s">
        <v>38</v>
      </c>
      <c r="E21" s="66">
        <f>+'Ark1'!Q1028</f>
        <v>0</v>
      </c>
      <c r="F21" s="66">
        <f>+'Ark1'!R1028</f>
        <v>0</v>
      </c>
      <c r="G21" s="195">
        <f>+'Ark1'!AF1028</f>
        <v>0</v>
      </c>
      <c r="H21" s="212">
        <f t="shared" si="0"/>
        <v>0</v>
      </c>
      <c r="I21" s="195">
        <f>+'Ark1'!AG1028</f>
        <v>0</v>
      </c>
      <c r="J21" s="97"/>
      <c r="K21" s="312">
        <f>+'Ark1'!AI1028</f>
        <v>0</v>
      </c>
      <c r="L21" s="368"/>
      <c r="M21" s="418" t="str">
        <f t="shared" si="1"/>
        <v/>
      </c>
      <c r="N21" s="368"/>
      <c r="O21" s="279" t="str">
        <f>+IF(F21=0,"",'Ark1'!U1028)</f>
        <v/>
      </c>
      <c r="P21" s="212" t="str">
        <f t="shared" si="2"/>
        <v/>
      </c>
      <c r="Q21" s="211"/>
      <c r="R21" s="373" t="str">
        <f>+IF(K21=0,"",'Ark1'!AJ1028)</f>
        <v/>
      </c>
      <c r="S21" s="211"/>
      <c r="T21" s="373" t="str">
        <f>+IF(K21=0,"",'Ark1'!AK1028)</f>
        <v/>
      </c>
      <c r="U21" s="374"/>
      <c r="V21" s="67" t="str">
        <f>+IF(F21=0,"",'Ark1'!T1028)</f>
        <v/>
      </c>
      <c r="W21" s="113" t="str">
        <f t="shared" si="3"/>
        <v/>
      </c>
      <c r="X21" s="141">
        <f>+'Ark1'!W1028</f>
        <v>0</v>
      </c>
      <c r="Y21" s="97"/>
      <c r="Z21" s="142">
        <f>+'Ark1'!X1028</f>
        <v>0</v>
      </c>
      <c r="AA21" s="142">
        <f>+'Ark1'!Y1028</f>
        <v>0</v>
      </c>
      <c r="AB21" s="142">
        <f>+'Ark1'!Z1028</f>
        <v>0</v>
      </c>
      <c r="AC21" s="72"/>
      <c r="AD21" s="141">
        <f>+'Ark1'!Z1028</f>
        <v>0</v>
      </c>
      <c r="AE21" s="67">
        <f>+'Ark1'!AB1028</f>
        <v>0</v>
      </c>
      <c r="AF21" s="142" t="str">
        <f>+IF(F21=0,"",'Ark1'!AD1028)</f>
        <v/>
      </c>
      <c r="AG21" s="141" t="str">
        <f t="shared" si="4"/>
        <v/>
      </c>
      <c r="AH21" s="141" t="str">
        <f t="shared" si="5"/>
        <v/>
      </c>
      <c r="AI21" s="47"/>
      <c r="AJ21" s="4"/>
      <c r="AK21" s="58"/>
      <c r="AL21" s="58"/>
      <c r="AM21" s="1"/>
      <c r="AN21" s="5"/>
      <c r="AP21" s="2"/>
      <c r="AQ21" s="2"/>
      <c r="AR21" s="2"/>
    </row>
    <row r="22" spans="1:46" ht="15.6">
      <c r="A22" s="47"/>
      <c r="B22" s="66">
        <f>+'Ark1'!C1029</f>
        <v>2023</v>
      </c>
      <c r="C22" s="66">
        <f>+'Ark1'!L1029</f>
        <v>13</v>
      </c>
      <c r="D22" s="66" t="s">
        <v>39</v>
      </c>
      <c r="E22" s="66">
        <f>+'Ark1'!Q1029</f>
        <v>0</v>
      </c>
      <c r="F22" s="66">
        <f>+'Ark1'!R1029</f>
        <v>0</v>
      </c>
      <c r="G22" s="195">
        <f>+'Ark1'!AF1029</f>
        <v>0</v>
      </c>
      <c r="H22" s="212">
        <f t="shared" si="0"/>
        <v>0</v>
      </c>
      <c r="I22" s="195">
        <f>+'Ark1'!AG1029</f>
        <v>0</v>
      </c>
      <c r="J22" s="97"/>
      <c r="K22" s="312">
        <f>+'Ark1'!AI1029</f>
        <v>0</v>
      </c>
      <c r="L22" s="368"/>
      <c r="M22" s="418" t="str">
        <f t="shared" si="1"/>
        <v/>
      </c>
      <c r="N22" s="368"/>
      <c r="O22" s="279" t="str">
        <f>+IF(F22=0,"",'Ark1'!U1029)</f>
        <v/>
      </c>
      <c r="P22" s="212" t="str">
        <f t="shared" si="2"/>
        <v/>
      </c>
      <c r="Q22" s="211"/>
      <c r="R22" s="373" t="str">
        <f>+IF(K22=0,"",'Ark1'!AJ1029)</f>
        <v/>
      </c>
      <c r="S22" s="211"/>
      <c r="T22" s="373" t="str">
        <f>+IF(K22=0,"",'Ark1'!AK1029)</f>
        <v/>
      </c>
      <c r="U22" s="374"/>
      <c r="V22" s="67" t="str">
        <f>+IF(F22=0,"",'Ark1'!T1029)</f>
        <v/>
      </c>
      <c r="W22" s="113" t="str">
        <f t="shared" si="3"/>
        <v/>
      </c>
      <c r="X22" s="141">
        <f>+'Ark1'!W1029</f>
        <v>0</v>
      </c>
      <c r="Y22" s="97"/>
      <c r="Z22" s="142">
        <f>+'Ark1'!X1029</f>
        <v>0</v>
      </c>
      <c r="AA22" s="142">
        <f>+'Ark1'!Y1029</f>
        <v>0</v>
      </c>
      <c r="AB22" s="142">
        <f>+'Ark1'!Z1029</f>
        <v>0</v>
      </c>
      <c r="AC22" s="72"/>
      <c r="AD22" s="141">
        <f>+'Ark1'!Z1029</f>
        <v>0</v>
      </c>
      <c r="AE22" s="67">
        <f>+'Ark1'!AB1029</f>
        <v>0</v>
      </c>
      <c r="AF22" s="142" t="str">
        <f>+IF(F22=0,"",'Ark1'!AD1029)</f>
        <v/>
      </c>
      <c r="AG22" s="141" t="str">
        <f t="shared" si="4"/>
        <v/>
      </c>
      <c r="AH22" s="141" t="str">
        <f t="shared" si="5"/>
        <v/>
      </c>
      <c r="AI22" s="47"/>
      <c r="AJ22" s="4"/>
      <c r="AK22" s="58"/>
      <c r="AL22" s="58"/>
      <c r="AM22" s="13"/>
      <c r="AN22" s="5"/>
      <c r="AP22" s="2"/>
      <c r="AQ22" s="2"/>
      <c r="AR22" s="4"/>
      <c r="AS22" s="4"/>
      <c r="AT22" s="4"/>
    </row>
    <row r="23" spans="1:46" ht="15.6">
      <c r="A23" s="47"/>
      <c r="B23" s="66">
        <f>+'Ark1'!C1030</f>
        <v>2023</v>
      </c>
      <c r="C23" s="66">
        <f>+'Ark1'!L1030</f>
        <v>14</v>
      </c>
      <c r="D23" s="66" t="s">
        <v>405</v>
      </c>
      <c r="E23" s="66">
        <f>+'Ark1'!Q1030</f>
        <v>0</v>
      </c>
      <c r="F23" s="66">
        <f>+'Ark1'!R1030</f>
        <v>0</v>
      </c>
      <c r="G23" s="195">
        <f>+'Ark1'!AF1030</f>
        <v>0</v>
      </c>
      <c r="H23" s="212">
        <f t="shared" si="0"/>
        <v>0</v>
      </c>
      <c r="I23" s="195">
        <f>+'Ark1'!AG1030</f>
        <v>0</v>
      </c>
      <c r="J23" s="97"/>
      <c r="K23" s="312">
        <f>+'Ark1'!AI1030</f>
        <v>0</v>
      </c>
      <c r="L23" s="368"/>
      <c r="M23" s="418" t="str">
        <f t="shared" si="1"/>
        <v/>
      </c>
      <c r="N23" s="368"/>
      <c r="O23" s="279" t="str">
        <f>+IF(F23=0,"",'Ark1'!U1030)</f>
        <v/>
      </c>
      <c r="P23" s="212" t="str">
        <f t="shared" si="2"/>
        <v/>
      </c>
      <c r="Q23" s="211"/>
      <c r="R23" s="373" t="str">
        <f>+IF(K23=0,"",'Ark1'!AJ1030)</f>
        <v/>
      </c>
      <c r="S23" s="211"/>
      <c r="T23" s="373" t="str">
        <f>+IF(K23=0,"",'Ark1'!AK1030)</f>
        <v/>
      </c>
      <c r="U23" s="374"/>
      <c r="V23" s="67" t="str">
        <f>+IF(F23=0,"",'Ark1'!T1030)</f>
        <v/>
      </c>
      <c r="W23" s="113" t="str">
        <f t="shared" si="3"/>
        <v/>
      </c>
      <c r="X23" s="141">
        <f>+'Ark1'!W1030</f>
        <v>0</v>
      </c>
      <c r="Y23" s="97"/>
      <c r="Z23" s="142">
        <f>+'Ark1'!X1030</f>
        <v>0</v>
      </c>
      <c r="AA23" s="142">
        <f>+'Ark1'!Y1030</f>
        <v>0</v>
      </c>
      <c r="AB23" s="142">
        <f>+'Ark1'!Z1030</f>
        <v>0</v>
      </c>
      <c r="AC23" s="72"/>
      <c r="AD23" s="141">
        <f>+'Ark1'!Z1030</f>
        <v>0</v>
      </c>
      <c r="AE23" s="67">
        <f>+'Ark1'!AB1030</f>
        <v>0</v>
      </c>
      <c r="AF23" s="142" t="str">
        <f>+IF(F23=0,"",'Ark1'!AD1030)</f>
        <v/>
      </c>
      <c r="AG23" s="141" t="str">
        <f t="shared" si="4"/>
        <v/>
      </c>
      <c r="AH23" s="141" t="str">
        <f t="shared" si="5"/>
        <v/>
      </c>
      <c r="AI23" s="47"/>
      <c r="AJ23" s="4"/>
      <c r="AK23" s="58"/>
      <c r="AL23" s="58"/>
      <c r="AM23" s="13"/>
      <c r="AN23" s="5"/>
      <c r="AP23" s="1"/>
      <c r="AQ23" s="1"/>
      <c r="AR23" s="11"/>
      <c r="AS23" s="11"/>
      <c r="AT23" s="11"/>
    </row>
    <row r="24" spans="1:46" ht="15.6">
      <c r="A24" s="47"/>
      <c r="B24" s="66">
        <f>+'Ark1'!C1031</f>
        <v>2023</v>
      </c>
      <c r="C24" s="66">
        <f>+'Ark1'!L1031</f>
        <v>15</v>
      </c>
      <c r="D24" s="66" t="s">
        <v>40</v>
      </c>
      <c r="E24" s="66">
        <f>+'Ark1'!Q1031</f>
        <v>0</v>
      </c>
      <c r="F24" s="66">
        <f>+'Ark1'!R1031</f>
        <v>0</v>
      </c>
      <c r="G24" s="195">
        <f>+'Ark1'!AF1031</f>
        <v>0</v>
      </c>
      <c r="H24" s="212">
        <f t="shared" si="0"/>
        <v>0</v>
      </c>
      <c r="I24" s="195">
        <f>+'Ark1'!AG1031</f>
        <v>0</v>
      </c>
      <c r="J24" s="97"/>
      <c r="K24" s="312">
        <f>+'Ark1'!AI1031</f>
        <v>0</v>
      </c>
      <c r="L24" s="368"/>
      <c r="M24" s="418" t="str">
        <f t="shared" si="1"/>
        <v/>
      </c>
      <c r="N24" s="368"/>
      <c r="O24" s="279" t="str">
        <f>+IF(F24=0,"",'Ark1'!U1031)</f>
        <v/>
      </c>
      <c r="P24" s="212" t="str">
        <f t="shared" si="2"/>
        <v/>
      </c>
      <c r="Q24" s="211"/>
      <c r="R24" s="373" t="str">
        <f>+IF(K24=0,"",'Ark1'!AJ1031)</f>
        <v/>
      </c>
      <c r="S24" s="211"/>
      <c r="T24" s="373" t="str">
        <f>+IF(K24=0,"",'Ark1'!AK1031)</f>
        <v/>
      </c>
      <c r="U24" s="374"/>
      <c r="V24" s="67" t="str">
        <f>+IF(F24=0,"",'Ark1'!T1031)</f>
        <v/>
      </c>
      <c r="W24" s="113" t="str">
        <f t="shared" si="3"/>
        <v/>
      </c>
      <c r="X24" s="141">
        <f>+'Ark1'!W1031</f>
        <v>0</v>
      </c>
      <c r="Y24" s="97"/>
      <c r="Z24" s="142">
        <f>+'Ark1'!X1031</f>
        <v>0</v>
      </c>
      <c r="AA24" s="142">
        <f>+'Ark1'!Y1031</f>
        <v>0</v>
      </c>
      <c r="AB24" s="142">
        <f>+'Ark1'!Z1031</f>
        <v>0</v>
      </c>
      <c r="AC24" s="72"/>
      <c r="AD24" s="141">
        <f>+'Ark1'!Z1031</f>
        <v>0</v>
      </c>
      <c r="AE24" s="67">
        <f>+'Ark1'!AB1031</f>
        <v>0</v>
      </c>
      <c r="AF24" s="142" t="str">
        <f>+IF(F24=0,"",'Ark1'!AD1031)</f>
        <v/>
      </c>
      <c r="AG24" s="141" t="str">
        <f t="shared" si="4"/>
        <v/>
      </c>
      <c r="AH24" s="141" t="str">
        <f t="shared" si="5"/>
        <v/>
      </c>
      <c r="AI24" s="47"/>
      <c r="AJ24" s="4"/>
      <c r="AK24" s="58"/>
      <c r="AL24" s="58"/>
      <c r="AM24" s="13"/>
      <c r="AN24" s="5"/>
      <c r="AP24" s="1"/>
      <c r="AQ24" s="1"/>
      <c r="AR24" s="11"/>
      <c r="AS24" s="11"/>
      <c r="AT24" s="11"/>
    </row>
    <row r="25" spans="1:46" ht="15.6">
      <c r="A25" s="47"/>
      <c r="B25" s="47"/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142" t="str">
        <f>+IF(F25=0,"",'Ark1'!AD1032)</f>
        <v/>
      </c>
      <c r="AG25" s="47"/>
      <c r="AH25" s="47"/>
      <c r="AI25" s="47"/>
      <c r="AJ25" s="4"/>
      <c r="AK25" s="58"/>
      <c r="AL25" s="58"/>
      <c r="AM25" s="13"/>
      <c r="AN25" s="5"/>
      <c r="AP25" s="1"/>
      <c r="AQ25" s="1"/>
      <c r="AR25" s="11"/>
      <c r="AS25" s="11"/>
      <c r="AT25" s="11"/>
    </row>
    <row r="26" spans="1:46" ht="15.6">
      <c r="A26" s="47"/>
      <c r="B26">
        <f>+'Ark1'!C1032</f>
        <v>2022</v>
      </c>
      <c r="C26">
        <f>+'Ark1'!L1032</f>
        <v>1</v>
      </c>
      <c r="D26" s="3" t="str">
        <f t="shared" ref="D26:D40" si="6">+D10</f>
        <v>P-</v>
      </c>
      <c r="E26">
        <f>+'Ark1'!Q1032</f>
        <v>57</v>
      </c>
      <c r="F26">
        <f>+'Ark1'!R1032</f>
        <v>115</v>
      </c>
      <c r="G26" s="196">
        <f>+'Ark1'!AF1032</f>
        <v>1.3125561403088273</v>
      </c>
      <c r="H26" s="196">
        <f t="shared" ref="H26:H40" si="7">+G26-G42</f>
        <v>-0.68677369326651072</v>
      </c>
      <c r="I26" s="196">
        <f>+'Ark1'!AG1032</f>
        <v>0.92850287306367685</v>
      </c>
      <c r="J26" s="97"/>
      <c r="K26" s="312">
        <f>+'Ark1'!AI1032</f>
        <v>0</v>
      </c>
      <c r="L26" s="368"/>
      <c r="M26" s="418">
        <f t="shared" si="1"/>
        <v>0</v>
      </c>
      <c r="N26" s="368"/>
      <c r="O26" s="93">
        <f>+'Ark1'!U1032</f>
        <v>15.13626086956522</v>
      </c>
      <c r="P26" s="196">
        <f t="shared" ref="P26:P40" si="8">+O26-O42</f>
        <v>-0.53647656060238091</v>
      </c>
      <c r="Q26" s="211"/>
      <c r="R26" s="373" t="str">
        <f>+IF(K26=0,"",'Ark1'!AJ1032)</f>
        <v/>
      </c>
      <c r="S26" s="211"/>
      <c r="T26" s="373" t="str">
        <f>+IF(K26=0,"",'Ark1'!AK1032)</f>
        <v/>
      </c>
      <c r="U26" s="374"/>
      <c r="V26" s="1">
        <f>+'Ark1'!T1032</f>
        <v>2.6260869565217391</v>
      </c>
      <c r="W26" s="196">
        <f t="shared" ref="W26:W40" si="9">+V26-V42</f>
        <v>0.25737187272285578</v>
      </c>
      <c r="X26" s="93">
        <f>+'Ark1'!W1032</f>
        <v>0</v>
      </c>
      <c r="Y26" s="97"/>
      <c r="Z26" s="11">
        <f>+'Ark1'!X1032</f>
        <v>43.478260869565219</v>
      </c>
      <c r="AA26" s="11">
        <f>+'Ark1'!Y1032</f>
        <v>1.7391304347826086</v>
      </c>
      <c r="AB26" s="11">
        <f>+'Ark1'!Z1032</f>
        <v>3.7163016821588304</v>
      </c>
      <c r="AC26" s="72"/>
      <c r="AD26" s="93">
        <f>+'Ark1'!Z1032</f>
        <v>3.7163016821588304</v>
      </c>
      <c r="AE26" s="1">
        <f>+'Ark1'!AB1032</f>
        <v>1.219129194318044</v>
      </c>
      <c r="AF26" s="142">
        <f>+IF(F26=0,"",'Ark1'!AD1033)</f>
        <v>27.759545616147353</v>
      </c>
      <c r="AH26" s="93">
        <f t="shared" ref="AH26" si="10">+F26/E26</f>
        <v>2.0175438596491229</v>
      </c>
      <c r="AI26" s="47"/>
      <c r="AJ26" s="4"/>
      <c r="AK26" s="58"/>
      <c r="AL26" s="58"/>
      <c r="AM26" s="13"/>
      <c r="AN26" s="5"/>
      <c r="AP26" s="1"/>
      <c r="AQ26" s="1"/>
      <c r="AR26" s="11"/>
      <c r="AS26" s="11"/>
      <c r="AT26" s="11"/>
    </row>
    <row r="27" spans="1:46" ht="15.6">
      <c r="A27" s="47"/>
      <c r="B27">
        <f>+'Ark1'!C1033</f>
        <v>2022</v>
      </c>
      <c r="C27">
        <f>+'Ark1'!L1033</f>
        <v>2</v>
      </c>
      <c r="D27" s="3" t="str">
        <f t="shared" si="6"/>
        <v>P</v>
      </c>
      <c r="E27">
        <f>+'Ark1'!Q1033</f>
        <v>180</v>
      </c>
      <c r="F27">
        <f>+'Ark1'!R1033</f>
        <v>464.52999999999992</v>
      </c>
      <c r="G27" s="196">
        <f>+'Ark1'!AF1033</f>
        <v>5.3019278596318236</v>
      </c>
      <c r="H27" s="196">
        <f t="shared" si="7"/>
        <v>-0.24928402465277166</v>
      </c>
      <c r="I27" s="196">
        <f>+'Ark1'!AG1033</f>
        <v>4.1642260618877804</v>
      </c>
      <c r="J27" s="97"/>
      <c r="K27" s="312">
        <f>+'Ark1'!AI1033</f>
        <v>6</v>
      </c>
      <c r="L27" s="368"/>
      <c r="M27" s="418">
        <f t="shared" si="1"/>
        <v>1.2916280972165417</v>
      </c>
      <c r="N27" s="368"/>
      <c r="O27" s="93">
        <f>+'Ark1'!U1033</f>
        <v>16.805588444233948</v>
      </c>
      <c r="P27" s="196">
        <f t="shared" si="8"/>
        <v>-8.8657028603076782E-2</v>
      </c>
      <c r="Q27" s="211"/>
      <c r="R27" s="373">
        <f>+IF(K27=0,"",'Ark1'!AJ1033)</f>
        <v>109.1</v>
      </c>
      <c r="S27" s="211"/>
      <c r="T27" s="373">
        <f>+IF(K27=0,"",'Ark1'!AK1033)</f>
        <v>11.331005441990801</v>
      </c>
      <c r="U27" s="374"/>
      <c r="V27" s="1">
        <f>+'Ark1'!T1033</f>
        <v>3.198932254106301</v>
      </c>
      <c r="W27" s="196">
        <f t="shared" si="9"/>
        <v>0.28142722392521513</v>
      </c>
      <c r="X27" s="93">
        <f>+'Ark1'!W1033</f>
        <v>0</v>
      </c>
      <c r="Y27" s="97"/>
      <c r="Z27" s="11">
        <f>+'Ark1'!X1033</f>
        <v>59.414892471960918</v>
      </c>
      <c r="AA27" s="11">
        <f>+'Ark1'!Y1033</f>
        <v>4.7359696897939845</v>
      </c>
      <c r="AB27" s="11">
        <f>+'Ark1'!Z1033</f>
        <v>3.7504680723646406</v>
      </c>
      <c r="AC27" s="72"/>
      <c r="AD27" s="93">
        <f>+'Ark1'!Z1033</f>
        <v>3.7504680723646406</v>
      </c>
      <c r="AE27" s="1">
        <f>+'Ark1'!AB1033</f>
        <v>1.4962217790492061</v>
      </c>
      <c r="AF27" s="142">
        <f>+IF(F27=0,"",'Ark1'!AD1034)</f>
        <v>29.168819120672179</v>
      </c>
      <c r="AH27" s="93">
        <f t="shared" ref="AH27:AH91" si="11">+F27/E27</f>
        <v>2.5807222222222217</v>
      </c>
      <c r="AI27" s="47"/>
      <c r="AJ27" s="4"/>
      <c r="AK27" s="58"/>
      <c r="AL27" s="58"/>
      <c r="AM27" s="5"/>
      <c r="AN27" s="5"/>
      <c r="AP27" s="1"/>
      <c r="AQ27" s="1"/>
      <c r="AR27" s="11"/>
      <c r="AS27" s="11"/>
      <c r="AT27" s="11"/>
    </row>
    <row r="28" spans="1:46" ht="15.6">
      <c r="A28" s="47"/>
      <c r="B28">
        <f>+'Ark1'!C1034</f>
        <v>2022</v>
      </c>
      <c r="C28">
        <f>+'Ark1'!L1034</f>
        <v>3</v>
      </c>
      <c r="D28" s="3" t="str">
        <f t="shared" si="6"/>
        <v>P+</v>
      </c>
      <c r="E28">
        <f>+'Ark1'!Q1034</f>
        <v>244</v>
      </c>
      <c r="F28">
        <f>+'Ark1'!R1034</f>
        <v>776</v>
      </c>
      <c r="G28" s="196">
        <f>+'Ark1'!AF1034</f>
        <v>8.8569005641708749</v>
      </c>
      <c r="H28" s="196">
        <f t="shared" si="7"/>
        <v>0.47982025589431743</v>
      </c>
      <c r="I28" s="196">
        <f>+'Ark1'!AG1034</f>
        <v>7.4405316118617311</v>
      </c>
      <c r="J28" s="97"/>
      <c r="K28" s="312">
        <f>+'Ark1'!AI1034</f>
        <v>25</v>
      </c>
      <c r="L28" s="368"/>
      <c r="M28" s="418">
        <f t="shared" si="1"/>
        <v>3.2216494845360826</v>
      </c>
      <c r="N28" s="368"/>
      <c r="O28" s="93">
        <f>+'Ark1'!U1034</f>
        <v>17.975270618556724</v>
      </c>
      <c r="P28" s="196">
        <f t="shared" si="8"/>
        <v>-0.20396938144327237</v>
      </c>
      <c r="Q28" s="211"/>
      <c r="R28" s="373">
        <f>+IF(K28=0,"",'Ark1'!AJ1034)</f>
        <v>108.85600000000002</v>
      </c>
      <c r="S28" s="211"/>
      <c r="T28" s="373">
        <f>+IF(K28=0,"",'Ark1'!AK1034)</f>
        <v>12.477344192448816</v>
      </c>
      <c r="U28" s="374"/>
      <c r="V28" s="1">
        <f>+'Ark1'!T1034</f>
        <v>3.9819587628865976</v>
      </c>
      <c r="W28" s="196">
        <f t="shared" si="9"/>
        <v>-5.004123711340247E-2</v>
      </c>
      <c r="X28" s="93">
        <f>+'Ark1'!W1034</f>
        <v>0</v>
      </c>
      <c r="Y28" s="97"/>
      <c r="Z28" s="11">
        <f>+'Ark1'!X1034</f>
        <v>72.164948453608261</v>
      </c>
      <c r="AA28" s="11">
        <f>+'Ark1'!Y1034</f>
        <v>7.3453608247422686</v>
      </c>
      <c r="AB28" s="11">
        <f>+'Ark1'!Z1034</f>
        <v>3.7619850648023041</v>
      </c>
      <c r="AC28" s="72"/>
      <c r="AD28" s="93">
        <f>+'Ark1'!Z1034</f>
        <v>3.7619850648023041</v>
      </c>
      <c r="AE28" s="1">
        <f>+'Ark1'!AB1034</f>
        <v>1.6806001254922762</v>
      </c>
      <c r="AF28" s="142">
        <f>+IF(F28=0,"",'Ark1'!AD1035)</f>
        <v>31.046450527845273</v>
      </c>
      <c r="AH28" s="93">
        <f t="shared" si="11"/>
        <v>3.180327868852459</v>
      </c>
      <c r="AI28" s="47"/>
      <c r="AJ28" s="4"/>
      <c r="AK28" s="58"/>
      <c r="AL28" s="58"/>
      <c r="AM28" s="5"/>
      <c r="AN28" s="5"/>
      <c r="AP28" s="1"/>
      <c r="AQ28" s="1"/>
      <c r="AR28" s="11"/>
      <c r="AS28" s="11"/>
      <c r="AT28" s="11"/>
    </row>
    <row r="29" spans="1:46" ht="15.6">
      <c r="A29" s="47"/>
      <c r="B29">
        <f>+'Ark1'!C1035</f>
        <v>2022</v>
      </c>
      <c r="C29">
        <f>+'Ark1'!L1035</f>
        <v>4</v>
      </c>
      <c r="D29" s="3" t="str">
        <f t="shared" si="6"/>
        <v>O-</v>
      </c>
      <c r="E29">
        <f>+'Ark1'!Q1035</f>
        <v>301</v>
      </c>
      <c r="F29">
        <f>+'Ark1'!R1035</f>
        <v>1135</v>
      </c>
      <c r="G29" s="196">
        <f>+'Ark1'!AF1035</f>
        <v>12.954358428265381</v>
      </c>
      <c r="H29" s="196">
        <f t="shared" si="7"/>
        <v>1.0700738309237057</v>
      </c>
      <c r="I29" s="196">
        <f>+'Ark1'!AG1035</f>
        <v>11.517645352516844</v>
      </c>
      <c r="J29" s="97"/>
      <c r="K29" s="312">
        <f>+'Ark1'!AI1035</f>
        <v>53</v>
      </c>
      <c r="L29" s="368"/>
      <c r="M29" s="418">
        <f t="shared" si="1"/>
        <v>4.6696035242290748</v>
      </c>
      <c r="N29" s="368"/>
      <c r="O29" s="93">
        <f>+'Ark1'!U1035</f>
        <v>19.023964757709237</v>
      </c>
      <c r="P29" s="196">
        <f t="shared" si="8"/>
        <v>-0.15354464078697916</v>
      </c>
      <c r="Q29" s="211"/>
      <c r="R29" s="373">
        <f>+IF(K29=0,"",'Ark1'!AJ1035)</f>
        <v>107.64905660377362</v>
      </c>
      <c r="S29" s="211"/>
      <c r="T29" s="373">
        <f>+IF(K29=0,"",'Ark1'!AK1035)</f>
        <v>13.50244723065896</v>
      </c>
      <c r="U29" s="374"/>
      <c r="V29" s="1">
        <f>+'Ark1'!T1035</f>
        <v>4.6854625550660796</v>
      </c>
      <c r="W29" s="196">
        <f t="shared" si="9"/>
        <v>5.2003908449536063E-2</v>
      </c>
      <c r="X29" s="93">
        <f>+'Ark1'!W1035</f>
        <v>0</v>
      </c>
      <c r="Y29" s="97"/>
      <c r="Z29" s="11">
        <f>+'Ark1'!X1035</f>
        <v>76.916299559471369</v>
      </c>
      <c r="AA29" s="11">
        <f>+'Ark1'!Y1035</f>
        <v>13.656387665198237</v>
      </c>
      <c r="AB29" s="11">
        <f>+'Ark1'!Z1035</f>
        <v>4.3734282723493161</v>
      </c>
      <c r="AC29" s="72"/>
      <c r="AD29" s="93">
        <f>+'Ark1'!Z1035</f>
        <v>4.3734282723493161</v>
      </c>
      <c r="AE29" s="1">
        <f>+'Ark1'!AB1035</f>
        <v>1.5820329675047493</v>
      </c>
      <c r="AF29" s="142">
        <f>+IF(F29=0,"",'Ark1'!AD1036)</f>
        <v>30.717580437556354</v>
      </c>
      <c r="AH29" s="93">
        <f t="shared" si="11"/>
        <v>3.7707641196013291</v>
      </c>
      <c r="AI29" s="47"/>
      <c r="AJ29" s="4"/>
      <c r="AK29" s="58"/>
      <c r="AL29" s="58"/>
      <c r="AM29" s="5"/>
      <c r="AN29" s="5"/>
      <c r="AP29" s="1"/>
      <c r="AQ29" s="1"/>
      <c r="AR29" s="11"/>
      <c r="AS29" s="11"/>
      <c r="AT29" s="11"/>
    </row>
    <row r="30" spans="1:46" ht="15.6">
      <c r="A30" s="47"/>
      <c r="B30">
        <f>+'Ark1'!C1036</f>
        <v>2022</v>
      </c>
      <c r="C30">
        <f>+'Ark1'!L1036</f>
        <v>5</v>
      </c>
      <c r="D30" s="3" t="str">
        <f t="shared" si="6"/>
        <v>O</v>
      </c>
      <c r="E30">
        <f>+'Ark1'!Q1036</f>
        <v>418</v>
      </c>
      <c r="F30">
        <f>+'Ark1'!R1036</f>
        <v>2459</v>
      </c>
      <c r="G30" s="196">
        <f>+'Ark1'!AF1036</f>
        <v>28.065874339299196</v>
      </c>
      <c r="H30" s="196">
        <f t="shared" si="7"/>
        <v>0.52203428568589061</v>
      </c>
      <c r="I30" s="196">
        <f>+'Ark1'!AG1036</f>
        <v>26.790770030566375</v>
      </c>
      <c r="J30" s="97"/>
      <c r="K30" s="312">
        <f>+'Ark1'!AI1036</f>
        <v>46</v>
      </c>
      <c r="L30" s="368"/>
      <c r="M30" s="418">
        <f t="shared" si="1"/>
        <v>1.8706791378609191</v>
      </c>
      <c r="N30" s="368"/>
      <c r="O30" s="93">
        <f>+'Ark1'!U1036</f>
        <v>20.424896299308649</v>
      </c>
      <c r="P30" s="196">
        <f t="shared" si="8"/>
        <v>-0.38820183532231312</v>
      </c>
      <c r="Q30" s="211"/>
      <c r="R30" s="373">
        <f>+IF(K30=0,"",'Ark1'!AJ1036)</f>
        <v>105.91521739130438</v>
      </c>
      <c r="S30" s="211"/>
      <c r="T30" s="373">
        <f>+IF(K30=0,"",'Ark1'!AK1036)</f>
        <v>14.801342059904384</v>
      </c>
      <c r="U30" s="374"/>
      <c r="V30" s="1">
        <f>+'Ark1'!T1036</f>
        <v>5.3224888165921111</v>
      </c>
      <c r="W30" s="196">
        <f t="shared" si="9"/>
        <v>-4.0041597033193987E-2</v>
      </c>
      <c r="X30" s="93">
        <f>+'Ark1'!W1036</f>
        <v>0.77267181781211858</v>
      </c>
      <c r="Y30" s="97"/>
      <c r="Z30" s="11">
        <f>+'Ark1'!X1036</f>
        <v>84.424562830418878</v>
      </c>
      <c r="AA30" s="11">
        <f>+'Ark1'!Y1036</f>
        <v>24.603497356649044</v>
      </c>
      <c r="AB30" s="11">
        <f>+'Ark1'!Z1036</f>
        <v>4.8597323292271879</v>
      </c>
      <c r="AC30" s="72"/>
      <c r="AD30" s="93">
        <f>+'Ark1'!Z1036</f>
        <v>4.8597323292271879</v>
      </c>
      <c r="AE30" s="1">
        <f>+'Ark1'!AB1036</f>
        <v>1.5834219393453497</v>
      </c>
      <c r="AF30" s="142">
        <f>+IF(F30=0,"",'Ark1'!AD1037)</f>
        <v>38.453278902054045</v>
      </c>
      <c r="AH30" s="93">
        <f t="shared" si="11"/>
        <v>5.8827751196172251</v>
      </c>
      <c r="AI30" s="47"/>
      <c r="AJ30" s="4"/>
      <c r="AK30" s="58"/>
      <c r="AL30" s="58"/>
      <c r="AM30" s="5"/>
      <c r="AN30" s="5"/>
      <c r="AP30" s="1"/>
      <c r="AQ30" s="1"/>
      <c r="AR30" s="11"/>
      <c r="AS30" s="11"/>
      <c r="AT30" s="11"/>
    </row>
    <row r="31" spans="1:46" ht="15.6">
      <c r="A31" s="47"/>
      <c r="B31">
        <f>+'Ark1'!C1037</f>
        <v>2022</v>
      </c>
      <c r="C31">
        <f>+'Ark1'!L1037</f>
        <v>6</v>
      </c>
      <c r="D31" s="3" t="str">
        <f t="shared" si="6"/>
        <v>O+</v>
      </c>
      <c r="E31">
        <f>+'Ark1'!Q1037</f>
        <v>419</v>
      </c>
      <c r="F31">
        <f>+'Ark1'!R1037</f>
        <v>2593</v>
      </c>
      <c r="G31" s="196">
        <f>+'Ark1'!AF1037</f>
        <v>29.595287581050357</v>
      </c>
      <c r="H31" s="196">
        <f t="shared" si="7"/>
        <v>0.27550650208241478</v>
      </c>
      <c r="I31" s="196">
        <f>+'Ark1'!AG1037</f>
        <v>31.933213424760279</v>
      </c>
      <c r="J31" s="97"/>
      <c r="K31" s="312">
        <f>+'Ark1'!AI1037</f>
        <v>30</v>
      </c>
      <c r="L31" s="368"/>
      <c r="M31" s="418">
        <f t="shared" si="1"/>
        <v>1.1569610489780178</v>
      </c>
      <c r="N31" s="368"/>
      <c r="O31" s="93">
        <f>+'Ark1'!U1037</f>
        <v>23.087308137292698</v>
      </c>
      <c r="P31" s="196">
        <f t="shared" si="8"/>
        <v>-0.41812043413591127</v>
      </c>
      <c r="Q31" s="211"/>
      <c r="R31" s="373">
        <f>+IF(K31=0,"",'Ark1'!AJ1037)</f>
        <v>104.7533333333333</v>
      </c>
      <c r="S31" s="211"/>
      <c r="T31" s="373">
        <f>+IF(K31=0,"",'Ark1'!AK1037)</f>
        <v>16.972091155777203</v>
      </c>
      <c r="U31" s="374"/>
      <c r="V31" s="1">
        <f>+'Ark1'!T1037</f>
        <v>6.3000385653682995</v>
      </c>
      <c r="W31" s="196">
        <f t="shared" si="9"/>
        <v>-5.6532863203128336E-2</v>
      </c>
      <c r="X31" s="93">
        <f>+'Ark1'!W1037</f>
        <v>2.8538372541457777</v>
      </c>
      <c r="Y31" s="97"/>
      <c r="Z31" s="11">
        <f>+'Ark1'!X1037</f>
        <v>91.978403393752416</v>
      </c>
      <c r="AA31" s="11">
        <f>+'Ark1'!Y1037</f>
        <v>48.091014269186253</v>
      </c>
      <c r="AB31" s="11">
        <f>+'Ark1'!Z1037</f>
        <v>5.4350929671381207</v>
      </c>
      <c r="AC31" s="72"/>
      <c r="AD31" s="93">
        <f>+'Ark1'!Z1037</f>
        <v>5.4350929671381207</v>
      </c>
      <c r="AE31" s="1">
        <f>+'Ark1'!AB1037</f>
        <v>1.7960588035091525</v>
      </c>
      <c r="AF31" s="142">
        <f>+IF(F31=0,"",'Ark1'!AD1038)</f>
        <v>0</v>
      </c>
      <c r="AH31" s="93">
        <f t="shared" si="11"/>
        <v>6.1885441527446297</v>
      </c>
      <c r="AI31" s="47"/>
      <c r="AJ31" s="4"/>
      <c r="AK31" s="58"/>
      <c r="AL31" s="58"/>
      <c r="AM31" s="5"/>
      <c r="AN31" s="5"/>
      <c r="AP31" s="1"/>
      <c r="AQ31" s="1"/>
      <c r="AR31" s="11"/>
      <c r="AS31" s="11"/>
      <c r="AT31" s="11"/>
    </row>
    <row r="32" spans="1:46" ht="15.6">
      <c r="A32" s="47"/>
      <c r="B32">
        <f>+'Ark1'!C1038</f>
        <v>2022</v>
      </c>
      <c r="C32">
        <f>+'Ark1'!L1038</f>
        <v>7</v>
      </c>
      <c r="D32" s="3" t="str">
        <f t="shared" si="6"/>
        <v>R-</v>
      </c>
      <c r="E32">
        <f>+'Ark1'!Q1038</f>
        <v>0</v>
      </c>
      <c r="F32">
        <f>+'Ark1'!R1038</f>
        <v>0</v>
      </c>
      <c r="G32" s="196">
        <f>+'Ark1'!AF1038</f>
        <v>0</v>
      </c>
      <c r="H32" s="196">
        <f t="shared" si="7"/>
        <v>0</v>
      </c>
      <c r="I32" s="196">
        <f>+'Ark1'!AG1038</f>
        <v>0</v>
      </c>
      <c r="J32" s="97"/>
      <c r="K32" s="312">
        <f>+'Ark1'!AI1038</f>
        <v>0</v>
      </c>
      <c r="L32" s="368"/>
      <c r="M32" s="418" t="str">
        <f t="shared" si="1"/>
        <v/>
      </c>
      <c r="N32" s="368"/>
      <c r="O32" s="93">
        <f>+'Ark1'!U1038</f>
        <v>0</v>
      </c>
      <c r="P32" s="196">
        <f t="shared" si="8"/>
        <v>0</v>
      </c>
      <c r="Q32" s="211"/>
      <c r="R32" s="373" t="str">
        <f>+IF(K32=0,"",'Ark1'!AJ1038)</f>
        <v/>
      </c>
      <c r="S32" s="211"/>
      <c r="T32" s="373" t="str">
        <f>+IF(K32=0,"",'Ark1'!AK1038)</f>
        <v/>
      </c>
      <c r="U32" s="374"/>
      <c r="V32" s="1">
        <f>+'Ark1'!T1038</f>
        <v>0</v>
      </c>
      <c r="W32" s="196">
        <f t="shared" si="9"/>
        <v>0</v>
      </c>
      <c r="X32" s="93">
        <f>+'Ark1'!W1038</f>
        <v>0</v>
      </c>
      <c r="Y32" s="97"/>
      <c r="Z32" s="11">
        <f>+'Ark1'!X1038</f>
        <v>0</v>
      </c>
      <c r="AA32" s="11">
        <f>+'Ark1'!Y1038</f>
        <v>0</v>
      </c>
      <c r="AB32" s="11">
        <f>+'Ark1'!Z1038</f>
        <v>0</v>
      </c>
      <c r="AC32" s="72"/>
      <c r="AD32" s="93">
        <f>+'Ark1'!Z1038</f>
        <v>0</v>
      </c>
      <c r="AE32" s="1">
        <f>+'Ark1'!AB1038</f>
        <v>0</v>
      </c>
      <c r="AF32" s="142" t="str">
        <f>+IF(F32=0,"",'Ark1'!AD1039)</f>
        <v/>
      </c>
      <c r="AH32" s="93" t="e">
        <f t="shared" si="11"/>
        <v>#DIV/0!</v>
      </c>
      <c r="AI32" s="47"/>
      <c r="AJ32" s="4"/>
      <c r="AK32" s="58"/>
      <c r="AL32" s="58"/>
      <c r="AM32" s="5"/>
      <c r="AN32" s="5"/>
      <c r="AP32" s="1"/>
      <c r="AQ32" s="1"/>
      <c r="AR32" s="11"/>
      <c r="AS32" s="11"/>
      <c r="AT32" s="11"/>
    </row>
    <row r="33" spans="1:46" ht="15.6">
      <c r="A33" s="47"/>
      <c r="B33">
        <f>+'Ark1'!C1039</f>
        <v>2022</v>
      </c>
      <c r="C33">
        <f>+'Ark1'!L1039</f>
        <v>8</v>
      </c>
      <c r="D33" s="3" t="str">
        <f t="shared" si="6"/>
        <v>R</v>
      </c>
      <c r="E33">
        <f>+'Ark1'!Q1039</f>
        <v>302</v>
      </c>
      <c r="F33">
        <f>+'Ark1'!R1039</f>
        <v>1169</v>
      </c>
      <c r="G33" s="196">
        <f>+'Ark1'!AF1039</f>
        <v>13.342418504530603</v>
      </c>
      <c r="H33" s="196">
        <f t="shared" si="7"/>
        <v>-1.0661596257050743</v>
      </c>
      <c r="I33" s="196">
        <f>+'Ark1'!AG1039</f>
        <v>16.42685218765758</v>
      </c>
      <c r="J33" s="97"/>
      <c r="K33" s="312">
        <f>+'Ark1'!AI1039</f>
        <v>8</v>
      </c>
      <c r="L33" s="368"/>
      <c r="M33" s="418">
        <f t="shared" si="1"/>
        <v>0.68434559452523525</v>
      </c>
      <c r="N33" s="368"/>
      <c r="O33" s="93">
        <f>+'Ark1'!U1039</f>
        <v>26.343473053892208</v>
      </c>
      <c r="P33" s="196">
        <f t="shared" si="8"/>
        <v>-0.64600756626283484</v>
      </c>
      <c r="Q33" s="211"/>
      <c r="R33" s="373">
        <f>+IF(K33=0,"",'Ark1'!AJ1039)</f>
        <v>111.91249999999999</v>
      </c>
      <c r="S33" s="211"/>
      <c r="T33" s="373">
        <f>+IF(K33=0,"",'Ark1'!AK1039)</f>
        <v>20.824828985158419</v>
      </c>
      <c r="U33" s="374"/>
      <c r="V33" s="1">
        <f>+'Ark1'!T1039</f>
        <v>7.5808383233532943</v>
      </c>
      <c r="W33" s="196">
        <f t="shared" si="9"/>
        <v>2.5024369864920182E-2</v>
      </c>
      <c r="X33" s="93">
        <f>+'Ark1'!W1039</f>
        <v>17.450812660393499</v>
      </c>
      <c r="Y33" s="97"/>
      <c r="Z33" s="11">
        <f>+'Ark1'!X1039</f>
        <v>94.69632164242941</v>
      </c>
      <c r="AA33" s="11">
        <f>+'Ark1'!Y1039</f>
        <v>69.803250641573996</v>
      </c>
      <c r="AB33" s="11">
        <f>+'Ark1'!Z1039</f>
        <v>6.3293210235238195</v>
      </c>
      <c r="AC33" s="72"/>
      <c r="AD33" s="93">
        <f>+'Ark1'!Z1039</f>
        <v>6.3293210235238195</v>
      </c>
      <c r="AE33" s="1">
        <f>+'Ark1'!AB1039</f>
        <v>2.1358103536905277</v>
      </c>
      <c r="AF33" s="142">
        <f>+IF(F33=0,"",'Ark1'!AD1040)</f>
        <v>0</v>
      </c>
      <c r="AH33" s="93">
        <f t="shared" si="11"/>
        <v>3.870860927152318</v>
      </c>
      <c r="AI33" s="47"/>
      <c r="AJ33" s="4"/>
      <c r="AK33" s="58"/>
      <c r="AL33" s="58"/>
      <c r="AM33" s="5"/>
      <c r="AN33" s="5"/>
      <c r="AP33" s="13"/>
      <c r="AQ33" s="13"/>
      <c r="AR33" s="11"/>
      <c r="AS33" s="11"/>
      <c r="AT33" s="11"/>
    </row>
    <row r="34" spans="1:46" ht="16.5" customHeight="1">
      <c r="A34" s="47"/>
      <c r="B34">
        <f>+'Ark1'!C1040</f>
        <v>2022</v>
      </c>
      <c r="C34">
        <f>+'Ark1'!L1040</f>
        <v>9</v>
      </c>
      <c r="D34" s="3" t="str">
        <f t="shared" si="6"/>
        <v>R+</v>
      </c>
      <c r="E34">
        <f>+'Ark1'!Q1040</f>
        <v>0</v>
      </c>
      <c r="F34">
        <f>+'Ark1'!R1040</f>
        <v>0</v>
      </c>
      <c r="G34" s="196">
        <f>+'Ark1'!AF1040</f>
        <v>0</v>
      </c>
      <c r="H34" s="196">
        <f t="shared" si="7"/>
        <v>0</v>
      </c>
      <c r="I34" s="196">
        <f>+'Ark1'!AG1040</f>
        <v>0</v>
      </c>
      <c r="J34" s="97"/>
      <c r="K34" s="312">
        <f>+'Ark1'!AI1040</f>
        <v>0</v>
      </c>
      <c r="L34" s="368"/>
      <c r="M34" s="418" t="str">
        <f t="shared" si="1"/>
        <v/>
      </c>
      <c r="N34" s="368"/>
      <c r="O34" s="93">
        <f>+'Ark1'!U1040</f>
        <v>0</v>
      </c>
      <c r="P34" s="196">
        <f t="shared" si="8"/>
        <v>0</v>
      </c>
      <c r="Q34" s="211"/>
      <c r="R34" s="373" t="str">
        <f>+IF(K34=0,"",'Ark1'!AJ1040)</f>
        <v/>
      </c>
      <c r="S34" s="211"/>
      <c r="T34" s="373" t="str">
        <f>+IF(K34=0,"",'Ark1'!AK1040)</f>
        <v/>
      </c>
      <c r="U34" s="374"/>
      <c r="V34" s="1">
        <f>+'Ark1'!T1040</f>
        <v>0</v>
      </c>
      <c r="W34" s="196">
        <f t="shared" si="9"/>
        <v>0</v>
      </c>
      <c r="X34" s="93">
        <f>+'Ark1'!W1040</f>
        <v>0</v>
      </c>
      <c r="Y34" s="97"/>
      <c r="Z34" s="11">
        <f>+'Ark1'!X1040</f>
        <v>0</v>
      </c>
      <c r="AA34" s="11">
        <f>+'Ark1'!Y1040</f>
        <v>0</v>
      </c>
      <c r="AB34" s="11">
        <f>+'Ark1'!Z1040</f>
        <v>0</v>
      </c>
      <c r="AC34" s="72"/>
      <c r="AD34" s="93">
        <f>+'Ark1'!Z1040</f>
        <v>0</v>
      </c>
      <c r="AE34" s="1">
        <f>+'Ark1'!AB1040</f>
        <v>0</v>
      </c>
      <c r="AF34" s="142" t="str">
        <f>+IF(F34=0,"",'Ark1'!AD1041)</f>
        <v/>
      </c>
      <c r="AH34" s="93" t="e">
        <f t="shared" si="11"/>
        <v>#DIV/0!</v>
      </c>
      <c r="AI34" s="47"/>
      <c r="AJ34" s="4"/>
      <c r="AK34" s="58"/>
      <c r="AL34" s="58"/>
      <c r="AM34" s="5"/>
      <c r="AN34" s="5"/>
      <c r="AP34" s="13"/>
      <c r="AQ34" s="13"/>
      <c r="AR34" s="11"/>
      <c r="AS34" s="11"/>
      <c r="AT34" s="11"/>
    </row>
    <row r="35" spans="1:46" ht="16.5" customHeight="1">
      <c r="A35" s="47"/>
      <c r="B35">
        <f>+'Ark1'!C1041</f>
        <v>2022</v>
      </c>
      <c r="C35">
        <f>+'Ark1'!L1041</f>
        <v>10</v>
      </c>
      <c r="D35" s="3" t="str">
        <f t="shared" si="6"/>
        <v>U-</v>
      </c>
      <c r="E35">
        <f>+'Ark1'!Q1041</f>
        <v>0</v>
      </c>
      <c r="F35">
        <f>+'Ark1'!R1041</f>
        <v>0</v>
      </c>
      <c r="G35" s="196">
        <f>+'Ark1'!AF1041</f>
        <v>0</v>
      </c>
      <c r="H35" s="196">
        <f t="shared" si="7"/>
        <v>0</v>
      </c>
      <c r="I35" s="196">
        <f>+'Ark1'!AG1041</f>
        <v>0</v>
      </c>
      <c r="J35" s="97"/>
      <c r="K35" s="312">
        <f>+'Ark1'!AI1041</f>
        <v>0</v>
      </c>
      <c r="L35" s="368"/>
      <c r="M35" s="418" t="str">
        <f t="shared" si="1"/>
        <v/>
      </c>
      <c r="N35" s="368"/>
      <c r="O35" s="93">
        <f>+'Ark1'!U1041</f>
        <v>0</v>
      </c>
      <c r="P35" s="196">
        <f t="shared" si="8"/>
        <v>0</v>
      </c>
      <c r="Q35" s="211"/>
      <c r="R35" s="373" t="str">
        <f>+IF(K35=0,"",'Ark1'!AJ1041)</f>
        <v/>
      </c>
      <c r="S35" s="211"/>
      <c r="T35" s="373" t="str">
        <f>+IF(K35=0,"",'Ark1'!AK1041)</f>
        <v/>
      </c>
      <c r="U35" s="374"/>
      <c r="V35" s="1">
        <f>+'Ark1'!T1041</f>
        <v>0</v>
      </c>
      <c r="W35" s="196">
        <f t="shared" si="9"/>
        <v>0</v>
      </c>
      <c r="X35" s="93">
        <f>+'Ark1'!W1041</f>
        <v>0</v>
      </c>
      <c r="Y35" s="97"/>
      <c r="Z35" s="11">
        <f>+'Ark1'!X1041</f>
        <v>0</v>
      </c>
      <c r="AA35" s="11">
        <f>+'Ark1'!Y1041</f>
        <v>0</v>
      </c>
      <c r="AB35" s="11">
        <f>+'Ark1'!Z1041</f>
        <v>0</v>
      </c>
      <c r="AC35" s="72"/>
      <c r="AD35" s="93">
        <f>+'Ark1'!Z1041</f>
        <v>0</v>
      </c>
      <c r="AE35" s="1">
        <f>+'Ark1'!AB1041</f>
        <v>0</v>
      </c>
      <c r="AF35" s="142" t="str">
        <f>+IF(F35=0,"",'Ark1'!AD1042)</f>
        <v/>
      </c>
      <c r="AH35" s="93" t="e">
        <f t="shared" si="11"/>
        <v>#DIV/0!</v>
      </c>
      <c r="AI35" s="47"/>
      <c r="AJ35" s="4"/>
      <c r="AK35" s="58"/>
      <c r="AL35" s="57"/>
      <c r="AM35" s="5"/>
      <c r="AN35" s="5"/>
      <c r="AP35" s="13"/>
      <c r="AQ35" s="13"/>
      <c r="AR35" s="11"/>
      <c r="AS35" s="11"/>
      <c r="AT35" s="11"/>
    </row>
    <row r="36" spans="1:46" ht="15.6">
      <c r="A36" s="47"/>
      <c r="B36">
        <f>+'Ark1'!C1042</f>
        <v>2022</v>
      </c>
      <c r="C36">
        <f>+'Ark1'!L1042</f>
        <v>11</v>
      </c>
      <c r="D36" s="3" t="str">
        <f t="shared" si="6"/>
        <v>U</v>
      </c>
      <c r="E36">
        <f>+'Ark1'!Q1042</f>
        <v>16</v>
      </c>
      <c r="F36">
        <f>+'Ark1'!R1042</f>
        <v>50</v>
      </c>
      <c r="G36" s="196">
        <f>+'Ark1'!AF1042</f>
        <v>0.57067658274296862</v>
      </c>
      <c r="H36" s="196">
        <f t="shared" si="7"/>
        <v>-0.34521753096193508</v>
      </c>
      <c r="I36" s="196">
        <f>+'Ark1'!AG1042</f>
        <v>0.79825845768571491</v>
      </c>
      <c r="J36" s="97"/>
      <c r="K36" s="312">
        <f>+'Ark1'!AI1042</f>
        <v>0</v>
      </c>
      <c r="L36" s="368"/>
      <c r="M36" s="418">
        <f t="shared" si="1"/>
        <v>0</v>
      </c>
      <c r="N36" s="368"/>
      <c r="O36" s="93">
        <f>+'Ark1'!U1042</f>
        <v>29.930000000000007</v>
      </c>
      <c r="P36" s="196">
        <f t="shared" si="8"/>
        <v>5.1778048780487858</v>
      </c>
      <c r="Q36" s="211"/>
      <c r="R36" s="373" t="str">
        <f>+IF(K36=0,"",'Ark1'!AJ1042)</f>
        <v/>
      </c>
      <c r="S36" s="211"/>
      <c r="T36" s="373" t="str">
        <f>+IF(K36=0,"",'Ark1'!AK1042)</f>
        <v/>
      </c>
      <c r="U36" s="374"/>
      <c r="V36" s="1">
        <f>+'Ark1'!T1042</f>
        <v>8.0600000000000023</v>
      </c>
      <c r="W36" s="196">
        <f t="shared" si="9"/>
        <v>1.8160975609756118</v>
      </c>
      <c r="X36" s="93">
        <f>+'Ark1'!W1042</f>
        <v>28</v>
      </c>
      <c r="Y36" s="97"/>
      <c r="Z36" s="11">
        <f>+'Ark1'!X1042</f>
        <v>98</v>
      </c>
      <c r="AA36" s="11">
        <f>+'Ark1'!Y1042</f>
        <v>84</v>
      </c>
      <c r="AB36" s="11">
        <f>+'Ark1'!Z1042</f>
        <v>7.9636486612607156</v>
      </c>
      <c r="AC36" s="72"/>
      <c r="AD36" s="93">
        <f>+'Ark1'!Z1042</f>
        <v>7.9636486612607156</v>
      </c>
      <c r="AE36" s="1">
        <f>+'Ark1'!AB1042</f>
        <v>2.5799999999999961</v>
      </c>
      <c r="AF36" s="142">
        <f>+IF(F36=0,"",'Ark1'!AD1043)</f>
        <v>0</v>
      </c>
      <c r="AH36" s="93">
        <f t="shared" si="11"/>
        <v>3.125</v>
      </c>
      <c r="AI36" s="47"/>
      <c r="AK36" s="58"/>
      <c r="AP36" s="13"/>
      <c r="AQ36" s="13"/>
      <c r="AR36" s="11"/>
      <c r="AS36" s="11"/>
      <c r="AT36" s="11"/>
    </row>
    <row r="37" spans="1:46" ht="17.25" customHeight="1">
      <c r="A37" s="47"/>
      <c r="B37">
        <f>+'Ark1'!C1043</f>
        <v>2022</v>
      </c>
      <c r="C37">
        <f>+'Ark1'!L1043</f>
        <v>12</v>
      </c>
      <c r="D37" s="3" t="str">
        <f t="shared" si="6"/>
        <v>U+</v>
      </c>
      <c r="E37">
        <f>+'Ark1'!Q1043</f>
        <v>0</v>
      </c>
      <c r="F37">
        <f>+'Ark1'!R1043</f>
        <v>0</v>
      </c>
      <c r="G37" s="196">
        <f>+'Ark1'!AF1043</f>
        <v>0</v>
      </c>
      <c r="H37" s="196">
        <f t="shared" si="7"/>
        <v>0</v>
      </c>
      <c r="I37" s="196">
        <f>+'Ark1'!AG1043</f>
        <v>0</v>
      </c>
      <c r="J37" s="97"/>
      <c r="K37" s="312">
        <f>+'Ark1'!AI1043</f>
        <v>0</v>
      </c>
      <c r="L37" s="368"/>
      <c r="M37" s="418" t="str">
        <f t="shared" si="1"/>
        <v/>
      </c>
      <c r="N37" s="368"/>
      <c r="O37" s="93">
        <f>+'Ark1'!U1043</f>
        <v>0</v>
      </c>
      <c r="P37" s="196">
        <f t="shared" si="8"/>
        <v>0</v>
      </c>
      <c r="Q37" s="211"/>
      <c r="R37" s="373" t="str">
        <f>+IF(K37=0,"",'Ark1'!AJ1043)</f>
        <v/>
      </c>
      <c r="S37" s="211"/>
      <c r="T37" s="373" t="str">
        <f>+IF(K37=0,"",'Ark1'!AK1043)</f>
        <v/>
      </c>
      <c r="U37" s="374"/>
      <c r="V37" s="1">
        <f>+'Ark1'!T1043</f>
        <v>0</v>
      </c>
      <c r="W37" s="196">
        <f t="shared" si="9"/>
        <v>0</v>
      </c>
      <c r="X37" s="93">
        <f>+'Ark1'!W1043</f>
        <v>0</v>
      </c>
      <c r="Y37" s="97"/>
      <c r="Z37" s="11">
        <f>+'Ark1'!X1043</f>
        <v>0</v>
      </c>
      <c r="AA37" s="11">
        <f>+'Ark1'!Y1043</f>
        <v>0</v>
      </c>
      <c r="AB37" s="11">
        <f>+'Ark1'!Z1043</f>
        <v>0</v>
      </c>
      <c r="AC37" s="72"/>
      <c r="AD37" s="93">
        <f>+'Ark1'!Z1043</f>
        <v>0</v>
      </c>
      <c r="AE37" s="1">
        <f>+'Ark1'!AB1043</f>
        <v>0</v>
      </c>
      <c r="AF37" s="142" t="str">
        <f>+IF(F37=0,"",'Ark1'!AD1044)</f>
        <v/>
      </c>
      <c r="AH37" s="93" t="e">
        <f t="shared" si="11"/>
        <v>#DIV/0!</v>
      </c>
      <c r="AI37" s="47"/>
      <c r="AJ37" s="2"/>
      <c r="AK37" s="58"/>
      <c r="AL37" s="57"/>
      <c r="AN37" s="5"/>
      <c r="AP37" s="13"/>
      <c r="AQ37" s="13"/>
      <c r="AR37" s="11"/>
      <c r="AS37" s="11"/>
      <c r="AT37" s="11"/>
    </row>
    <row r="38" spans="1:46" ht="15.6">
      <c r="A38" s="47"/>
      <c r="B38">
        <f>+'Ark1'!C1044</f>
        <v>2022</v>
      </c>
      <c r="C38">
        <f>+'Ark1'!L1044</f>
        <v>13</v>
      </c>
      <c r="D38" s="3" t="str">
        <f t="shared" si="6"/>
        <v>E-</v>
      </c>
      <c r="E38">
        <f>+'Ark1'!Q1044</f>
        <v>0</v>
      </c>
      <c r="F38">
        <f>+'Ark1'!R1044</f>
        <v>0</v>
      </c>
      <c r="G38" s="196">
        <f>+'Ark1'!AF1044</f>
        <v>0</v>
      </c>
      <c r="H38" s="196">
        <f t="shared" si="7"/>
        <v>0</v>
      </c>
      <c r="I38" s="196">
        <f>+'Ark1'!AG1044</f>
        <v>0</v>
      </c>
      <c r="J38" s="97"/>
      <c r="K38" s="312">
        <f>+'Ark1'!AI1044</f>
        <v>0</v>
      </c>
      <c r="L38" s="368"/>
      <c r="M38" s="418" t="str">
        <f t="shared" si="1"/>
        <v/>
      </c>
      <c r="N38" s="368"/>
      <c r="O38" s="93">
        <f>+'Ark1'!U1044</f>
        <v>0</v>
      </c>
      <c r="P38" s="196">
        <f t="shared" si="8"/>
        <v>0</v>
      </c>
      <c r="Q38" s="211"/>
      <c r="R38" s="373" t="str">
        <f>+IF(K38=0,"",'Ark1'!AJ1044)</f>
        <v/>
      </c>
      <c r="S38" s="211"/>
      <c r="T38" s="373" t="str">
        <f>+IF(K38=0,"",'Ark1'!AK1044)</f>
        <v/>
      </c>
      <c r="U38" s="374"/>
      <c r="V38" s="1">
        <f>+'Ark1'!T1044</f>
        <v>0</v>
      </c>
      <c r="W38" s="196">
        <f t="shared" si="9"/>
        <v>0</v>
      </c>
      <c r="X38" s="93">
        <f>+'Ark1'!W1044</f>
        <v>0</v>
      </c>
      <c r="Y38" s="97"/>
      <c r="Z38" s="11">
        <f>+'Ark1'!X1044</f>
        <v>0</v>
      </c>
      <c r="AA38" s="11">
        <f>+'Ark1'!Y1044</f>
        <v>0</v>
      </c>
      <c r="AB38" s="11">
        <f>+'Ark1'!Z1044</f>
        <v>0</v>
      </c>
      <c r="AC38" s="72"/>
      <c r="AD38" s="93">
        <f>+'Ark1'!Z1044</f>
        <v>0</v>
      </c>
      <c r="AE38" s="1">
        <f>+'Ark1'!AB1044</f>
        <v>0</v>
      </c>
      <c r="AF38" s="142" t="str">
        <f>+IF(F38=0,"",'Ark1'!AD1045)</f>
        <v/>
      </c>
      <c r="AH38" s="93" t="e">
        <f t="shared" si="11"/>
        <v>#DIV/0!</v>
      </c>
      <c r="AI38" s="47"/>
      <c r="AJ38" s="2"/>
      <c r="AK38" s="58"/>
      <c r="AL38" s="57"/>
      <c r="AP38" s="13"/>
      <c r="AQ38" s="13"/>
      <c r="AR38" s="11"/>
      <c r="AS38" s="11"/>
      <c r="AT38" s="11"/>
    </row>
    <row r="39" spans="1:46" ht="15.6">
      <c r="A39" s="47"/>
      <c r="B39">
        <f>+'Ark1'!C1045</f>
        <v>2022</v>
      </c>
      <c r="C39">
        <f>+'Ark1'!L1045</f>
        <v>14</v>
      </c>
      <c r="D39" s="3" t="str">
        <f t="shared" si="6"/>
        <v>E</v>
      </c>
      <c r="E39">
        <f>+'Ark1'!Q1045</f>
        <v>0</v>
      </c>
      <c r="F39">
        <f>+'Ark1'!R1045</f>
        <v>0</v>
      </c>
      <c r="G39" s="196">
        <f>+'Ark1'!AF1045</f>
        <v>0</v>
      </c>
      <c r="H39" s="196">
        <f t="shared" si="7"/>
        <v>0</v>
      </c>
      <c r="I39" s="196">
        <f>+'Ark1'!AG1045</f>
        <v>0</v>
      </c>
      <c r="J39" s="97"/>
      <c r="K39" s="312">
        <f>+'Ark1'!AI1045</f>
        <v>0</v>
      </c>
      <c r="L39" s="368"/>
      <c r="M39" s="418" t="str">
        <f t="shared" si="1"/>
        <v/>
      </c>
      <c r="N39" s="368"/>
      <c r="O39" s="93">
        <f>+'Ark1'!U1045</f>
        <v>0</v>
      </c>
      <c r="P39" s="196">
        <f t="shared" si="8"/>
        <v>0</v>
      </c>
      <c r="Q39" s="211"/>
      <c r="R39" s="373" t="str">
        <f>+IF(K39=0,"",'Ark1'!AJ1045)</f>
        <v/>
      </c>
      <c r="S39" s="211"/>
      <c r="T39" s="373" t="str">
        <f>+IF(K39=0,"",'Ark1'!AK1045)</f>
        <v/>
      </c>
      <c r="U39" s="374"/>
      <c r="V39" s="1">
        <f>+'Ark1'!T1045</f>
        <v>0</v>
      </c>
      <c r="W39" s="196">
        <f t="shared" si="9"/>
        <v>0</v>
      </c>
      <c r="X39" s="93">
        <f>+'Ark1'!W1045</f>
        <v>0</v>
      </c>
      <c r="Y39" s="97"/>
      <c r="Z39" s="11">
        <f>+'Ark1'!X1045</f>
        <v>0</v>
      </c>
      <c r="AA39" s="11">
        <f>+'Ark1'!Y1045</f>
        <v>0</v>
      </c>
      <c r="AB39" s="11">
        <f>+'Ark1'!Z1045</f>
        <v>0</v>
      </c>
      <c r="AC39" s="72"/>
      <c r="AD39" s="93">
        <f>+'Ark1'!Z1045</f>
        <v>0</v>
      </c>
      <c r="AE39" s="1">
        <f>+'Ark1'!AB1045</f>
        <v>0</v>
      </c>
      <c r="AF39" s="142" t="str">
        <f>+IF(F39=0,"",'Ark1'!AD1046)</f>
        <v/>
      </c>
      <c r="AH39" s="93" t="e">
        <f t="shared" si="11"/>
        <v>#DIV/0!</v>
      </c>
      <c r="AI39" s="47"/>
      <c r="AJ39" s="14"/>
      <c r="AK39" s="58"/>
      <c r="AL39" s="13"/>
      <c r="AP39" s="13"/>
      <c r="AQ39" s="13"/>
      <c r="AR39" s="11"/>
      <c r="AS39" s="11"/>
      <c r="AT39" s="11"/>
    </row>
    <row r="40" spans="1:46" ht="21">
      <c r="A40" s="47"/>
      <c r="B40">
        <f>+'Ark1'!C1046</f>
        <v>2022</v>
      </c>
      <c r="C40">
        <f>+'Ark1'!L1046</f>
        <v>15</v>
      </c>
      <c r="D40" s="3" t="str">
        <f t="shared" si="6"/>
        <v>E+</v>
      </c>
      <c r="E40">
        <f>+'Ark1'!Q1046</f>
        <v>0</v>
      </c>
      <c r="F40">
        <f>+'Ark1'!R1046</f>
        <v>0</v>
      </c>
      <c r="G40" s="196">
        <f>+'Ark1'!AF1046</f>
        <v>0</v>
      </c>
      <c r="H40" s="196">
        <f t="shared" si="7"/>
        <v>0</v>
      </c>
      <c r="I40" s="196">
        <f>+'Ark1'!AG1046</f>
        <v>0</v>
      </c>
      <c r="J40" s="97"/>
      <c r="K40" s="312">
        <f>+'Ark1'!AI1046</f>
        <v>0</v>
      </c>
      <c r="L40" s="368"/>
      <c r="M40" s="418" t="str">
        <f t="shared" si="1"/>
        <v/>
      </c>
      <c r="N40" s="368"/>
      <c r="O40" s="93">
        <f>+'Ark1'!U1046</f>
        <v>0</v>
      </c>
      <c r="P40" s="196">
        <f t="shared" si="8"/>
        <v>0</v>
      </c>
      <c r="Q40" s="211"/>
      <c r="R40" s="373" t="str">
        <f>+IF(K40=0,"",'Ark1'!AJ1046)</f>
        <v/>
      </c>
      <c r="S40" s="211"/>
      <c r="T40" s="373" t="str">
        <f>+IF(K40=0,"",'Ark1'!AK1046)</f>
        <v/>
      </c>
      <c r="U40" s="374"/>
      <c r="V40" s="1">
        <f>+'Ark1'!T1046</f>
        <v>0</v>
      </c>
      <c r="W40" s="196">
        <f t="shared" si="9"/>
        <v>0</v>
      </c>
      <c r="X40" s="93">
        <f>+'Ark1'!W1046</f>
        <v>0</v>
      </c>
      <c r="Y40" s="97"/>
      <c r="Z40" s="11">
        <f>+'Ark1'!X1046</f>
        <v>0</v>
      </c>
      <c r="AA40" s="11">
        <f>+'Ark1'!Y1046</f>
        <v>0</v>
      </c>
      <c r="AB40" s="11">
        <f>+'Ark1'!Z1046</f>
        <v>0</v>
      </c>
      <c r="AC40" s="72"/>
      <c r="AD40" s="93">
        <f>+'Ark1'!Z1046</f>
        <v>0</v>
      </c>
      <c r="AE40" s="1">
        <f>+'Ark1'!AB1046</f>
        <v>0</v>
      </c>
      <c r="AF40" s="142" t="str">
        <f>+IF(F40=0,"",'Ark1'!AD1047)</f>
        <v/>
      </c>
      <c r="AH40" s="93" t="e">
        <f t="shared" si="11"/>
        <v>#DIV/0!</v>
      </c>
      <c r="AI40" s="47"/>
      <c r="AJ40" s="2"/>
      <c r="AK40" s="58"/>
      <c r="AL40" s="5"/>
      <c r="AP40" s="56"/>
      <c r="AQ40" s="56"/>
      <c r="AR40" s="11"/>
      <c r="AS40" s="11"/>
      <c r="AT40" s="11"/>
    </row>
    <row r="41" spans="1:46" ht="18.600000000000001" customHeight="1">
      <c r="A41" s="47"/>
      <c r="B41" s="47"/>
      <c r="C41" s="47"/>
      <c r="D41" s="47"/>
      <c r="E41" s="47"/>
      <c r="F41" s="47"/>
      <c r="G41" s="47"/>
      <c r="H41" s="47"/>
      <c r="I41" s="47"/>
      <c r="J41" s="47"/>
      <c r="K41" s="365"/>
      <c r="L41" s="365"/>
      <c r="M41" s="365"/>
      <c r="N41" s="365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97"/>
      <c r="Z41" s="47"/>
      <c r="AA41" s="47"/>
      <c r="AB41" s="47"/>
      <c r="AC41" s="72"/>
      <c r="AD41" s="47"/>
      <c r="AE41" s="47"/>
      <c r="AF41" s="142" t="str">
        <f>+IF(F41=0,"",'Ark1'!AD1048)</f>
        <v/>
      </c>
      <c r="AG41" s="47"/>
      <c r="AH41" s="47"/>
      <c r="AI41" s="47"/>
      <c r="AJ41" s="2"/>
      <c r="AK41" s="58"/>
      <c r="AL41" s="5"/>
      <c r="AP41" s="56"/>
      <c r="AQ41" s="56"/>
      <c r="AR41" s="11"/>
      <c r="AS41" s="11"/>
      <c r="AT41" s="11"/>
    </row>
    <row r="42" spans="1:46" ht="15.6">
      <c r="A42" s="47"/>
      <c r="B42" s="53">
        <f>+'Ark1'!C1047</f>
        <v>2021</v>
      </c>
      <c r="C42" s="53">
        <f>+'Ark1'!L1047</f>
        <v>1</v>
      </c>
      <c r="D42" s="66" t="s">
        <v>28</v>
      </c>
      <c r="E42" s="53">
        <f>+'Ark1'!Q1047</f>
        <v>63</v>
      </c>
      <c r="F42" s="53">
        <f>+'Ark1'!R1047</f>
        <v>179</v>
      </c>
      <c r="G42" s="178">
        <f>+'Ark1'!AF1047</f>
        <v>1.999329833575338</v>
      </c>
      <c r="H42" s="178">
        <f t="shared" ref="H42:H76" si="12">+G42-G57</f>
        <v>0.74463814456729494</v>
      </c>
      <c r="I42" s="178">
        <f>+'Ark1'!AG1047</f>
        <v>1.4378354575260879</v>
      </c>
      <c r="J42" s="178"/>
      <c r="K42" s="370"/>
      <c r="L42" s="370"/>
      <c r="M42" s="370"/>
      <c r="N42" s="370"/>
      <c r="O42" s="157">
        <f>+'Ark1'!U1047</f>
        <v>15.672737430167601</v>
      </c>
      <c r="P42" s="178">
        <f t="shared" ref="P42:P76" si="13">+O42-O57</f>
        <v>0.1508570882872533</v>
      </c>
      <c r="Q42" s="178"/>
      <c r="R42" s="178"/>
      <c r="S42" s="178"/>
      <c r="T42" s="178"/>
      <c r="U42" s="178"/>
      <c r="V42" s="55">
        <f>+'Ark1'!T1047</f>
        <v>2.3687150837988833</v>
      </c>
      <c r="W42" s="178">
        <f t="shared" ref="W42:W76" si="14">+V42-V57</f>
        <v>-0.22102850594470658</v>
      </c>
      <c r="X42" s="157">
        <f>+'Ark1'!W1047</f>
        <v>0</v>
      </c>
      <c r="Y42" s="97"/>
      <c r="Z42" s="75">
        <f>+'Ark1'!X1047</f>
        <v>44.692737430167611</v>
      </c>
      <c r="AA42" s="75">
        <f>+'Ark1'!Y1047</f>
        <v>1.1173184357541901</v>
      </c>
      <c r="AB42" s="75">
        <f>+'Ark1'!Z1047</f>
        <v>3.6173476800439937</v>
      </c>
      <c r="AC42" s="72"/>
      <c r="AD42" s="157">
        <f>+'Ark1'!Z1047</f>
        <v>3.6173476800439937</v>
      </c>
      <c r="AE42" s="55">
        <f>+'Ark1'!AB1047</f>
        <v>1.0822715725785212</v>
      </c>
      <c r="AF42" s="142">
        <f>+IF(F42=0,"",'Ark1'!AD1049)</f>
        <v>35.716659904432952</v>
      </c>
      <c r="AG42" s="75"/>
      <c r="AH42" s="157">
        <f t="shared" si="11"/>
        <v>2.8412698412698414</v>
      </c>
      <c r="AI42" s="47"/>
      <c r="AJ42" s="4"/>
      <c r="AK42" s="58"/>
      <c r="AL42" s="4"/>
      <c r="AM42" s="4"/>
      <c r="AN42" s="4"/>
    </row>
    <row r="43" spans="1:46" ht="15.6">
      <c r="A43" s="47"/>
      <c r="B43" s="53">
        <f>+'Ark1'!C1048</f>
        <v>2021</v>
      </c>
      <c r="C43" s="53">
        <f>+'Ark1'!L1048</f>
        <v>2</v>
      </c>
      <c r="D43" s="66" t="s">
        <v>29</v>
      </c>
      <c r="E43" s="53">
        <f>+'Ark1'!Q1048</f>
        <v>168</v>
      </c>
      <c r="F43" s="53">
        <f>+'Ark1'!R1048</f>
        <v>497</v>
      </c>
      <c r="G43" s="178">
        <f>+'Ark1'!AF1048</f>
        <v>5.5512118842845952</v>
      </c>
      <c r="H43" s="178">
        <f t="shared" si="12"/>
        <v>-1.2906111720156748</v>
      </c>
      <c r="I43" s="178">
        <f>+'Ark1'!AG1048</f>
        <v>4.3033482148806046</v>
      </c>
      <c r="J43" s="178"/>
      <c r="K43" s="370"/>
      <c r="L43" s="370"/>
      <c r="M43" s="370"/>
      <c r="N43" s="370"/>
      <c r="O43" s="157">
        <f>+'Ark1'!U1048</f>
        <v>16.894245472837024</v>
      </c>
      <c r="P43" s="178">
        <f t="shared" si="13"/>
        <v>-0.20846612590904812</v>
      </c>
      <c r="Q43" s="178"/>
      <c r="R43" s="178"/>
      <c r="S43" s="178"/>
      <c r="T43" s="178"/>
      <c r="U43" s="178"/>
      <c r="V43" s="55">
        <f>+'Ark1'!T1048</f>
        <v>2.9175050301810859</v>
      </c>
      <c r="W43" s="178">
        <f t="shared" si="14"/>
        <v>-0.4038115842389769</v>
      </c>
      <c r="X43" s="157">
        <f>+'Ark1'!W1048</f>
        <v>0.20120724346076463</v>
      </c>
      <c r="Y43" s="97"/>
      <c r="Z43" s="75">
        <f>+'Ark1'!X1048</f>
        <v>60.160965794768643</v>
      </c>
      <c r="AA43" s="75">
        <f>+'Ark1'!Y1048</f>
        <v>4.4265593561368224</v>
      </c>
      <c r="AB43" s="75">
        <f>+'Ark1'!Z1048</f>
        <v>3.5730401029893066</v>
      </c>
      <c r="AC43" s="72"/>
      <c r="AD43" s="157">
        <f>+'Ark1'!Z1048</f>
        <v>3.5730401029893066</v>
      </c>
      <c r="AE43" s="55">
        <f>+'Ark1'!AB1048</f>
        <v>1.5432188956314179</v>
      </c>
      <c r="AF43" s="142">
        <f>+IF(F43=0,"",'Ark1'!AD1050)</f>
        <v>23.970387161940081</v>
      </c>
      <c r="AG43" s="75"/>
      <c r="AH43" s="157">
        <f t="shared" si="11"/>
        <v>2.9583333333333335</v>
      </c>
      <c r="AI43" s="47"/>
      <c r="AJ43" s="4"/>
      <c r="AK43" s="58"/>
      <c r="AL43" s="16"/>
      <c r="AM43" s="1"/>
      <c r="AN43" s="18"/>
      <c r="AP43" s="1"/>
      <c r="AQ43" s="5"/>
    </row>
    <row r="44" spans="1:46" ht="15.6">
      <c r="A44" s="47"/>
      <c r="B44" s="53">
        <f>+'Ark1'!C1049</f>
        <v>2021</v>
      </c>
      <c r="C44" s="53">
        <f>+'Ark1'!L1049</f>
        <v>3</v>
      </c>
      <c r="D44" s="66" t="s">
        <v>30</v>
      </c>
      <c r="E44" s="53">
        <f>+'Ark1'!Q1049</f>
        <v>235</v>
      </c>
      <c r="F44" s="53">
        <f>+'Ark1'!R1049</f>
        <v>750</v>
      </c>
      <c r="G44" s="178">
        <f>+'Ark1'!AF1049</f>
        <v>8.3770803082765575</v>
      </c>
      <c r="H44" s="178">
        <f t="shared" si="12"/>
        <v>-1.0384692895786678</v>
      </c>
      <c r="I44" s="178">
        <f>+'Ark1'!AG1049</f>
        <v>6.9879258354034048</v>
      </c>
      <c r="J44" s="178"/>
      <c r="K44" s="370"/>
      <c r="L44" s="370"/>
      <c r="M44" s="370"/>
      <c r="N44" s="370"/>
      <c r="O44" s="157">
        <f>+'Ark1'!U1049</f>
        <v>18.179239999999997</v>
      </c>
      <c r="P44" s="178">
        <f t="shared" si="13"/>
        <v>-7.9809567198161346E-3</v>
      </c>
      <c r="Q44" s="178"/>
      <c r="R44" s="178"/>
      <c r="S44" s="178"/>
      <c r="T44" s="178"/>
      <c r="U44" s="178"/>
      <c r="V44" s="55">
        <f>+'Ark1'!T1049</f>
        <v>4.032</v>
      </c>
      <c r="W44" s="178">
        <f t="shared" si="14"/>
        <v>-0.11720273348519239</v>
      </c>
      <c r="X44" s="157">
        <f>+'Ark1'!W1049</f>
        <v>0.26666666666666661</v>
      </c>
      <c r="Y44" s="97"/>
      <c r="Z44" s="75">
        <f>+'Ark1'!X1049</f>
        <v>71.866666666666646</v>
      </c>
      <c r="AA44" s="75">
        <f>+'Ark1'!Y1049</f>
        <v>8.5333333333333314</v>
      </c>
      <c r="AB44" s="75">
        <f>+'Ark1'!Z1049</f>
        <v>3.7745132077836967</v>
      </c>
      <c r="AC44" s="72"/>
      <c r="AD44" s="157">
        <f>+'Ark1'!Z1049</f>
        <v>3.7745132077836967</v>
      </c>
      <c r="AE44" s="55">
        <f>+'Ark1'!AB1049</f>
        <v>1.7728440427742089</v>
      </c>
      <c r="AF44" s="142">
        <f>+IF(F44=0,"",'Ark1'!AD1051)</f>
        <v>28.282885980372797</v>
      </c>
      <c r="AG44" s="75"/>
      <c r="AH44" s="157">
        <f t="shared" si="11"/>
        <v>3.1914893617021276</v>
      </c>
      <c r="AI44" s="47"/>
      <c r="AJ44" s="4"/>
      <c r="AK44" s="58"/>
      <c r="AL44" s="16"/>
      <c r="AM44" s="1"/>
      <c r="AN44" s="18"/>
    </row>
    <row r="45" spans="1:46" ht="15.6">
      <c r="A45" s="47"/>
      <c r="B45" s="53">
        <f>+'Ark1'!C1050</f>
        <v>2021</v>
      </c>
      <c r="C45" s="53">
        <f>+'Ark1'!L1050</f>
        <v>4</v>
      </c>
      <c r="D45" s="66" t="s">
        <v>31</v>
      </c>
      <c r="E45" s="53">
        <f>+'Ark1'!Q1050</f>
        <v>294</v>
      </c>
      <c r="F45" s="53">
        <f>+'Ark1'!R1050</f>
        <v>1064</v>
      </c>
      <c r="G45" s="178">
        <f>+'Ark1'!AF1050</f>
        <v>11.884284597341676</v>
      </c>
      <c r="H45" s="178">
        <f t="shared" si="12"/>
        <v>-3.5044553490390236</v>
      </c>
      <c r="I45" s="178">
        <f>+'Ark1'!AG1050</f>
        <v>10.457915603442732</v>
      </c>
      <c r="J45" s="178"/>
      <c r="K45" s="370"/>
      <c r="L45" s="370"/>
      <c r="M45" s="370"/>
      <c r="N45" s="370"/>
      <c r="O45" s="157">
        <f>+'Ark1'!U1050</f>
        <v>19.177509398496216</v>
      </c>
      <c r="P45" s="178">
        <f t="shared" si="13"/>
        <v>-0.18082509627726751</v>
      </c>
      <c r="Q45" s="178"/>
      <c r="R45" s="178"/>
      <c r="S45" s="178"/>
      <c r="T45" s="178"/>
      <c r="U45" s="178"/>
      <c r="V45" s="55">
        <f>+'Ark1'!T1050</f>
        <v>4.6334586466165435</v>
      </c>
      <c r="W45" s="178">
        <f t="shared" si="14"/>
        <v>-0.21810929763432707</v>
      </c>
      <c r="X45" s="157">
        <f>+'Ark1'!W1050</f>
        <v>0.18796992481203004</v>
      </c>
      <c r="Y45" s="97"/>
      <c r="Z45" s="75">
        <f>+'Ark1'!X1050</f>
        <v>79.793233082706749</v>
      </c>
      <c r="AA45" s="75">
        <f>+'Ark1'!Y1050</f>
        <v>14.943609022556389</v>
      </c>
      <c r="AB45" s="75">
        <f>+'Ark1'!Z1050</f>
        <v>4.0736882085172699</v>
      </c>
      <c r="AC45" s="72"/>
      <c r="AD45" s="157">
        <f>+'Ark1'!Z1050</f>
        <v>4.0736882085172699</v>
      </c>
      <c r="AE45" s="55">
        <f>+'Ark1'!AB1050</f>
        <v>1.7307069897530662</v>
      </c>
      <c r="AF45" s="142">
        <f>+IF(F45=0,"",'Ark1'!AD1052)</f>
        <v>34.049145870680555</v>
      </c>
      <c r="AG45" s="75"/>
      <c r="AH45" s="157">
        <f t="shared" si="11"/>
        <v>3.6190476190476191</v>
      </c>
      <c r="AI45" s="47"/>
      <c r="AJ45" s="4"/>
      <c r="AK45" s="58"/>
      <c r="AL45" s="16"/>
      <c r="AM45" s="1"/>
      <c r="AN45" s="18"/>
    </row>
    <row r="46" spans="1:46" ht="15.6">
      <c r="A46" s="47"/>
      <c r="B46" s="53">
        <f>+'Ark1'!C1051</f>
        <v>2021</v>
      </c>
      <c r="C46" s="53">
        <f>+'Ark1'!L1051</f>
        <v>5</v>
      </c>
      <c r="D46" s="66" t="s">
        <v>404</v>
      </c>
      <c r="E46" s="53">
        <f>+'Ark1'!Q1051</f>
        <v>419</v>
      </c>
      <c r="F46" s="53">
        <f>+'Ark1'!R1051</f>
        <v>2466</v>
      </c>
      <c r="G46" s="178">
        <f>+'Ark1'!AF1051</f>
        <v>27.543840053613305</v>
      </c>
      <c r="H46" s="178">
        <f t="shared" si="12"/>
        <v>-1.7644709383438055</v>
      </c>
      <c r="I46" s="178">
        <f>+'Ark1'!AG1051</f>
        <v>26.305169507978167</v>
      </c>
      <c r="J46" s="178"/>
      <c r="K46" s="370"/>
      <c r="L46" s="370"/>
      <c r="M46" s="370"/>
      <c r="N46" s="370"/>
      <c r="O46" s="157">
        <f>+'Ark1'!U1051</f>
        <v>20.813098134630962</v>
      </c>
      <c r="P46" s="178">
        <f t="shared" si="13"/>
        <v>-0.30386125065992431</v>
      </c>
      <c r="Q46" s="178"/>
      <c r="R46" s="178"/>
      <c r="S46" s="178"/>
      <c r="T46" s="178"/>
      <c r="U46" s="178"/>
      <c r="V46" s="55">
        <f>+'Ark1'!T1051</f>
        <v>5.3625304136253051</v>
      </c>
      <c r="W46" s="178">
        <f t="shared" si="14"/>
        <v>-0.2269317159026869</v>
      </c>
      <c r="X46" s="157">
        <f>+'Ark1'!W1051</f>
        <v>0.52716950527169493</v>
      </c>
      <c r="Y46" s="97"/>
      <c r="Z46" s="75">
        <f>+'Ark1'!X1051</f>
        <v>85.40145985401459</v>
      </c>
      <c r="AA46" s="75">
        <f>+'Ark1'!Y1051</f>
        <v>27.575020275750195</v>
      </c>
      <c r="AB46" s="75">
        <f>+'Ark1'!Z1051</f>
        <v>5.0166349527437042</v>
      </c>
      <c r="AC46" s="72"/>
      <c r="AD46" s="157">
        <f>+'Ark1'!Z1051</f>
        <v>5.0166349527437042</v>
      </c>
      <c r="AE46" s="55">
        <f>+'Ark1'!AB1051</f>
        <v>1.676358415916096</v>
      </c>
      <c r="AF46" s="142">
        <f>+IF(F46=0,"",'Ark1'!AD1053)</f>
        <v>0</v>
      </c>
      <c r="AG46" s="75"/>
      <c r="AH46" s="157">
        <f t="shared" si="11"/>
        <v>5.885441527446301</v>
      </c>
      <c r="AI46" s="47"/>
      <c r="AJ46" s="4"/>
      <c r="AK46" s="58"/>
      <c r="AL46" s="16"/>
      <c r="AM46" s="1"/>
      <c r="AN46" s="18"/>
    </row>
    <row r="47" spans="1:46" ht="15.6">
      <c r="A47" s="47"/>
      <c r="B47" s="53">
        <f>+'Ark1'!C1052</f>
        <v>2021</v>
      </c>
      <c r="C47" s="53">
        <f>+'Ark1'!L1052</f>
        <v>6</v>
      </c>
      <c r="D47" s="66" t="s">
        <v>32</v>
      </c>
      <c r="E47" s="53">
        <f>+'Ark1'!Q1052</f>
        <v>426</v>
      </c>
      <c r="F47" s="53">
        <f>+'Ark1'!R1052</f>
        <v>2625</v>
      </c>
      <c r="G47" s="178">
        <f>+'Ark1'!AF1052</f>
        <v>29.319781078967942</v>
      </c>
      <c r="H47" s="178">
        <f t="shared" si="12"/>
        <v>3.8827837599330941</v>
      </c>
      <c r="I47" s="178">
        <f>+'Ark1'!AG1052</f>
        <v>31.623416080804461</v>
      </c>
      <c r="J47" s="178"/>
      <c r="K47" s="370"/>
      <c r="L47" s="370"/>
      <c r="M47" s="370"/>
      <c r="N47" s="370"/>
      <c r="O47" s="157">
        <f>+'Ark1'!U1052</f>
        <v>23.50542857142861</v>
      </c>
      <c r="P47" s="178">
        <f t="shared" si="13"/>
        <v>-0.3219154420621102</v>
      </c>
      <c r="Q47" s="178"/>
      <c r="R47" s="178"/>
      <c r="S47" s="178"/>
      <c r="T47" s="178"/>
      <c r="U47" s="178"/>
      <c r="V47" s="55">
        <f>+'Ark1'!T1052</f>
        <v>6.3565714285714279</v>
      </c>
      <c r="W47" s="178">
        <f t="shared" si="14"/>
        <v>-0.24418742471693733</v>
      </c>
      <c r="X47" s="157">
        <f>+'Ark1'!W1052</f>
        <v>3.3523809523809525</v>
      </c>
      <c r="Y47" s="97"/>
      <c r="Z47" s="75">
        <f>+'Ark1'!X1052</f>
        <v>92.419047619047618</v>
      </c>
      <c r="AA47" s="75">
        <f>+'Ark1'!Y1052</f>
        <v>52.419047619047618</v>
      </c>
      <c r="AB47" s="75">
        <f>+'Ark1'!Z1052</f>
        <v>5.418113667279731</v>
      </c>
      <c r="AC47" s="72"/>
      <c r="AD47" s="157">
        <f>+'Ark1'!Z1052</f>
        <v>5.418113667279731</v>
      </c>
      <c r="AE47" s="55">
        <f>+'Ark1'!AB1052</f>
        <v>1.859262438798388</v>
      </c>
      <c r="AF47" s="142">
        <f>+IF(F47=0,"",'Ark1'!AD1054)</f>
        <v>54.387055660338319</v>
      </c>
      <c r="AG47" s="75"/>
      <c r="AH47" s="157">
        <f t="shared" si="11"/>
        <v>6.1619718309859151</v>
      </c>
      <c r="AI47" s="47"/>
      <c r="AJ47" s="4"/>
      <c r="AK47" s="58"/>
      <c r="AL47" s="16"/>
      <c r="AM47" s="13"/>
      <c r="AN47" s="18"/>
    </row>
    <row r="48" spans="1:46" ht="15.6">
      <c r="A48" s="47"/>
      <c r="B48" s="53">
        <f>+'Ark1'!C1053</f>
        <v>2021</v>
      </c>
      <c r="C48" s="53">
        <f>+'Ark1'!L1053</f>
        <v>7</v>
      </c>
      <c r="D48" s="66" t="s">
        <v>33</v>
      </c>
      <c r="E48" s="53">
        <f>+'Ark1'!Q1053</f>
        <v>0</v>
      </c>
      <c r="F48" s="53">
        <f>+'Ark1'!R1053</f>
        <v>0</v>
      </c>
      <c r="G48" s="178">
        <f>+'Ark1'!AF1053</f>
        <v>0</v>
      </c>
      <c r="H48" s="178">
        <f t="shared" si="12"/>
        <v>0</v>
      </c>
      <c r="I48" s="178">
        <f>+'Ark1'!AG1053</f>
        <v>0</v>
      </c>
      <c r="J48" s="178"/>
      <c r="K48" s="370"/>
      <c r="L48" s="370"/>
      <c r="M48" s="370"/>
      <c r="N48" s="370"/>
      <c r="O48" s="157">
        <f>+'Ark1'!U1053</f>
        <v>0</v>
      </c>
      <c r="P48" s="178">
        <f t="shared" si="13"/>
        <v>0</v>
      </c>
      <c r="Q48" s="178"/>
      <c r="R48" s="178"/>
      <c r="S48" s="178"/>
      <c r="T48" s="178"/>
      <c r="U48" s="178"/>
      <c r="V48" s="55">
        <f>+'Ark1'!T1053</f>
        <v>0</v>
      </c>
      <c r="W48" s="178">
        <f t="shared" si="14"/>
        <v>0</v>
      </c>
      <c r="X48" s="157">
        <f>+'Ark1'!W1053</f>
        <v>0</v>
      </c>
      <c r="Y48" s="97"/>
      <c r="Z48" s="75">
        <f>+'Ark1'!X1053</f>
        <v>0</v>
      </c>
      <c r="AA48" s="75">
        <f>+'Ark1'!Y1053</f>
        <v>0</v>
      </c>
      <c r="AB48" s="75">
        <f>+'Ark1'!Z1053</f>
        <v>0</v>
      </c>
      <c r="AC48" s="72"/>
      <c r="AD48" s="157">
        <f>+'Ark1'!Z1053</f>
        <v>0</v>
      </c>
      <c r="AE48" s="55">
        <f>+'Ark1'!AB1053</f>
        <v>0</v>
      </c>
      <c r="AF48" s="142" t="str">
        <f>+IF(F48=0,"",'Ark1'!AD1055)</f>
        <v/>
      </c>
      <c r="AG48" s="75"/>
      <c r="AH48" s="157" t="e">
        <f t="shared" si="11"/>
        <v>#DIV/0!</v>
      </c>
      <c r="AI48" s="47"/>
      <c r="AJ48" s="4"/>
      <c r="AK48" s="58"/>
      <c r="AL48" s="16"/>
      <c r="AM48" s="13"/>
      <c r="AN48" s="18"/>
    </row>
    <row r="49" spans="1:40" ht="15.6">
      <c r="A49" s="47"/>
      <c r="B49" s="53">
        <f>+'Ark1'!C1054</f>
        <v>2021</v>
      </c>
      <c r="C49" s="53">
        <f>+'Ark1'!L1054</f>
        <v>8</v>
      </c>
      <c r="D49" s="66" t="s">
        <v>34</v>
      </c>
      <c r="E49" s="53">
        <f>+'Ark1'!Q1054</f>
        <v>320</v>
      </c>
      <c r="F49" s="53">
        <f>+'Ark1'!R1054</f>
        <v>1290</v>
      </c>
      <c r="G49" s="178">
        <f>+'Ark1'!AF1054</f>
        <v>14.408578130235677</v>
      </c>
      <c r="H49" s="178">
        <f t="shared" si="12"/>
        <v>2.9876666020855414</v>
      </c>
      <c r="I49" s="178">
        <f>+'Ark1'!AG1054</f>
        <v>17.844136549420412</v>
      </c>
      <c r="J49" s="178"/>
      <c r="K49" s="370"/>
      <c r="L49" s="370"/>
      <c r="M49" s="370"/>
      <c r="N49" s="370"/>
      <c r="O49" s="157">
        <f>+'Ark1'!U1054</f>
        <v>26.989480620155042</v>
      </c>
      <c r="P49" s="178">
        <f t="shared" si="13"/>
        <v>0.54645714597663897</v>
      </c>
      <c r="Q49" s="178"/>
      <c r="R49" s="178"/>
      <c r="S49" s="178"/>
      <c r="T49" s="178"/>
      <c r="U49" s="178"/>
      <c r="V49" s="55">
        <f>+'Ark1'!T1054</f>
        <v>7.5558139534883741</v>
      </c>
      <c r="W49" s="178">
        <f t="shared" si="14"/>
        <v>-1.0383229610217981E-2</v>
      </c>
      <c r="X49" s="157">
        <f>+'Ark1'!W1054</f>
        <v>19.689922480620151</v>
      </c>
      <c r="Y49" s="97"/>
      <c r="Z49" s="75">
        <f>+'Ark1'!X1054</f>
        <v>95.116279069767486</v>
      </c>
      <c r="AA49" s="75">
        <f>+'Ark1'!Y1054</f>
        <v>71.240310077519382</v>
      </c>
      <c r="AB49" s="75">
        <f>+'Ark1'!Z1054</f>
        <v>6.83592635347184</v>
      </c>
      <c r="AC49" s="72"/>
      <c r="AD49" s="157">
        <f>+'Ark1'!Z1054</f>
        <v>6.83592635347184</v>
      </c>
      <c r="AE49" s="55">
        <f>+'Ark1'!AB1054</f>
        <v>2.4844448470321958</v>
      </c>
      <c r="AF49" s="142">
        <f>+IF(F49=0,"",'Ark1'!AD1056)</f>
        <v>0</v>
      </c>
      <c r="AG49" s="75"/>
      <c r="AH49" s="157">
        <f t="shared" si="11"/>
        <v>4.03125</v>
      </c>
      <c r="AI49" s="47"/>
      <c r="AJ49" s="4"/>
      <c r="AK49" s="58"/>
      <c r="AL49" s="16"/>
      <c r="AM49" s="13"/>
      <c r="AN49" s="18"/>
    </row>
    <row r="50" spans="1:40" ht="15.6">
      <c r="A50" s="47"/>
      <c r="B50" s="53">
        <f>+'Ark1'!C1055</f>
        <v>2021</v>
      </c>
      <c r="C50" s="53">
        <f>+'Ark1'!L1055</f>
        <v>9</v>
      </c>
      <c r="D50" s="66" t="s">
        <v>35</v>
      </c>
      <c r="E50" s="53">
        <f>+'Ark1'!Q1055</f>
        <v>0</v>
      </c>
      <c r="F50" s="53">
        <f>+'Ark1'!R1055</f>
        <v>0</v>
      </c>
      <c r="G50" s="178">
        <f>+'Ark1'!AF1055</f>
        <v>0</v>
      </c>
      <c r="H50" s="178">
        <f t="shared" si="12"/>
        <v>0</v>
      </c>
      <c r="I50" s="178">
        <f>+'Ark1'!AG1055</f>
        <v>0</v>
      </c>
      <c r="J50" s="178"/>
      <c r="K50" s="370"/>
      <c r="L50" s="370"/>
      <c r="M50" s="370"/>
      <c r="N50" s="370"/>
      <c r="O50" s="157">
        <f>+'Ark1'!U1055</f>
        <v>0</v>
      </c>
      <c r="P50" s="178">
        <f t="shared" si="13"/>
        <v>0</v>
      </c>
      <c r="Q50" s="178"/>
      <c r="R50" s="178"/>
      <c r="S50" s="178"/>
      <c r="T50" s="178"/>
      <c r="U50" s="178"/>
      <c r="V50" s="55">
        <f>+'Ark1'!T1055</f>
        <v>0</v>
      </c>
      <c r="W50" s="178">
        <f t="shared" si="14"/>
        <v>0</v>
      </c>
      <c r="X50" s="157">
        <f>+'Ark1'!W1055</f>
        <v>0</v>
      </c>
      <c r="Y50" s="97"/>
      <c r="Z50" s="75">
        <f>+'Ark1'!X1055</f>
        <v>0</v>
      </c>
      <c r="AA50" s="75">
        <f>+'Ark1'!Y1055</f>
        <v>0</v>
      </c>
      <c r="AB50" s="75">
        <f>+'Ark1'!Z1055</f>
        <v>0</v>
      </c>
      <c r="AC50" s="72"/>
      <c r="AD50" s="157">
        <f>+'Ark1'!Z1055</f>
        <v>0</v>
      </c>
      <c r="AE50" s="55">
        <f>+'Ark1'!AB1055</f>
        <v>0</v>
      </c>
      <c r="AF50" s="142" t="str">
        <f>+IF(F50=0,"",'Ark1'!AD1057)</f>
        <v/>
      </c>
      <c r="AG50" s="75"/>
      <c r="AH50" s="157" t="e">
        <f t="shared" si="11"/>
        <v>#DIV/0!</v>
      </c>
      <c r="AI50" s="47"/>
      <c r="AJ50" s="4"/>
      <c r="AK50" s="58"/>
      <c r="AL50" s="16"/>
      <c r="AM50" s="13"/>
      <c r="AN50" s="18"/>
    </row>
    <row r="51" spans="1:40" ht="15.6">
      <c r="A51" s="47"/>
      <c r="B51" s="53">
        <f>+'Ark1'!C1056</f>
        <v>2021</v>
      </c>
      <c r="C51" s="53">
        <f>+'Ark1'!L1056</f>
        <v>10</v>
      </c>
      <c r="D51" s="66" t="s">
        <v>36</v>
      </c>
      <c r="E51" s="53">
        <f>+'Ark1'!Q1056</f>
        <v>0</v>
      </c>
      <c r="F51" s="53">
        <f>+'Ark1'!R1056</f>
        <v>0</v>
      </c>
      <c r="G51" s="178">
        <f>+'Ark1'!AF1056</f>
        <v>0</v>
      </c>
      <c r="H51" s="178">
        <f t="shared" si="12"/>
        <v>0</v>
      </c>
      <c r="I51" s="178">
        <f>+'Ark1'!AG1056</f>
        <v>0</v>
      </c>
      <c r="J51" s="178"/>
      <c r="K51" s="370"/>
      <c r="L51" s="370"/>
      <c r="M51" s="370"/>
      <c r="N51" s="370"/>
      <c r="O51" s="157">
        <f>+'Ark1'!U1056</f>
        <v>0</v>
      </c>
      <c r="P51" s="178">
        <f t="shared" si="13"/>
        <v>0</v>
      </c>
      <c r="Q51" s="178"/>
      <c r="R51" s="178"/>
      <c r="S51" s="178"/>
      <c r="T51" s="178"/>
      <c r="U51" s="178"/>
      <c r="V51" s="55">
        <f>+'Ark1'!T1056</f>
        <v>0</v>
      </c>
      <c r="W51" s="178">
        <f t="shared" si="14"/>
        <v>0</v>
      </c>
      <c r="X51" s="157">
        <f>+'Ark1'!W1056</f>
        <v>0</v>
      </c>
      <c r="Y51" s="97"/>
      <c r="Z51" s="75">
        <f>+'Ark1'!X1056</f>
        <v>0</v>
      </c>
      <c r="AA51" s="75">
        <f>+'Ark1'!Y1056</f>
        <v>0</v>
      </c>
      <c r="AB51" s="75">
        <f>+'Ark1'!Z1056</f>
        <v>0</v>
      </c>
      <c r="AC51" s="72"/>
      <c r="AD51" s="157">
        <f>+'Ark1'!Z1056</f>
        <v>0</v>
      </c>
      <c r="AE51" s="55">
        <f>+'Ark1'!AB1056</f>
        <v>0</v>
      </c>
      <c r="AF51" s="142" t="str">
        <f>+IF(F51=0,"",'Ark1'!AD1058)</f>
        <v/>
      </c>
      <c r="AG51" s="75"/>
      <c r="AH51" s="157" t="e">
        <f t="shared" si="11"/>
        <v>#DIV/0!</v>
      </c>
      <c r="AI51" s="47"/>
      <c r="AJ51" s="4"/>
      <c r="AK51" s="58"/>
      <c r="AL51" s="16"/>
      <c r="AM51" s="5"/>
      <c r="AN51" s="18"/>
    </row>
    <row r="52" spans="1:40" ht="15.6">
      <c r="A52" s="47"/>
      <c r="B52" s="53">
        <f>+'Ark1'!C1057</f>
        <v>2021</v>
      </c>
      <c r="C52" s="53">
        <f>+'Ark1'!L1057</f>
        <v>11</v>
      </c>
      <c r="D52" s="66" t="s">
        <v>37</v>
      </c>
      <c r="E52" s="53">
        <f>+'Ark1'!Q1057</f>
        <v>19</v>
      </c>
      <c r="F52" s="53">
        <f>+'Ark1'!R1057</f>
        <v>82</v>
      </c>
      <c r="G52" s="178">
        <f>+'Ark1'!AF1057</f>
        <v>0.9158941137049037</v>
      </c>
      <c r="H52" s="178">
        <f t="shared" si="12"/>
        <v>-1.7081757608768955E-2</v>
      </c>
      <c r="I52" s="178">
        <f>+'Ark1'!AG1057</f>
        <v>1.040252750544143</v>
      </c>
      <c r="J52" s="178"/>
      <c r="K52" s="370"/>
      <c r="L52" s="370"/>
      <c r="M52" s="370"/>
      <c r="N52" s="370"/>
      <c r="O52" s="157">
        <f>+'Ark1'!U1057</f>
        <v>24.752195121951221</v>
      </c>
      <c r="P52" s="178">
        <f t="shared" si="13"/>
        <v>0.65093075413514612</v>
      </c>
      <c r="Q52" s="178"/>
      <c r="R52" s="178"/>
      <c r="S52" s="178"/>
      <c r="T52" s="178"/>
      <c r="U52" s="178"/>
      <c r="V52" s="55">
        <f>+'Ark1'!T1057</f>
        <v>6.2439024390243905</v>
      </c>
      <c r="W52" s="178">
        <f t="shared" si="14"/>
        <v>-0.61816652649284975</v>
      </c>
      <c r="X52" s="157">
        <f>+'Ark1'!W1057</f>
        <v>8.5365853658536608</v>
      </c>
      <c r="Y52" s="97"/>
      <c r="Z52" s="75">
        <f>+'Ark1'!X1057</f>
        <v>95.121951219512169</v>
      </c>
      <c r="AA52" s="75">
        <f>+'Ark1'!Y1057</f>
        <v>52.439024390243915</v>
      </c>
      <c r="AB52" s="75">
        <f>+'Ark1'!Z1057</f>
        <v>6.8273729948427455</v>
      </c>
      <c r="AC52" s="72"/>
      <c r="AD52" s="157">
        <f>+'Ark1'!Z1057</f>
        <v>6.8273729948427455</v>
      </c>
      <c r="AE52" s="55">
        <f>+'Ark1'!AB1057</f>
        <v>2.1951219512195124</v>
      </c>
      <c r="AF52" s="142">
        <f>+IF(F52=0,"",'Ark1'!AD1059)</f>
        <v>0</v>
      </c>
      <c r="AG52" s="75"/>
      <c r="AH52" s="157">
        <f t="shared" si="11"/>
        <v>4.3157894736842106</v>
      </c>
      <c r="AI52" s="47"/>
      <c r="AJ52" s="4"/>
      <c r="AK52" s="58"/>
      <c r="AL52" s="16"/>
      <c r="AM52" s="5"/>
      <c r="AN52" s="18"/>
    </row>
    <row r="53" spans="1:40" ht="15.6">
      <c r="A53" s="47"/>
      <c r="B53" s="53">
        <f>+'Ark1'!C1058</f>
        <v>2021</v>
      </c>
      <c r="C53" s="53">
        <f>+'Ark1'!L1058</f>
        <v>12</v>
      </c>
      <c r="D53" s="66" t="s">
        <v>38</v>
      </c>
      <c r="E53" s="53">
        <f>+'Ark1'!Q1058</f>
        <v>0</v>
      </c>
      <c r="F53" s="53">
        <f>+'Ark1'!R1058</f>
        <v>0</v>
      </c>
      <c r="G53" s="178">
        <f>+'Ark1'!AF1058</f>
        <v>0</v>
      </c>
      <c r="H53" s="178">
        <f t="shared" si="12"/>
        <v>0</v>
      </c>
      <c r="I53" s="178">
        <f>+'Ark1'!AG1058</f>
        <v>0</v>
      </c>
      <c r="J53" s="178"/>
      <c r="K53" s="370"/>
      <c r="L53" s="370"/>
      <c r="M53" s="370"/>
      <c r="N53" s="370"/>
      <c r="O53" s="157">
        <f>+'Ark1'!U1058</f>
        <v>0</v>
      </c>
      <c r="P53" s="178">
        <f t="shared" si="13"/>
        <v>0</v>
      </c>
      <c r="Q53" s="178"/>
      <c r="R53" s="178"/>
      <c r="S53" s="178"/>
      <c r="T53" s="178"/>
      <c r="U53" s="178"/>
      <c r="V53" s="55">
        <f>+'Ark1'!T1058</f>
        <v>0</v>
      </c>
      <c r="W53" s="178">
        <f t="shared" si="14"/>
        <v>0</v>
      </c>
      <c r="X53" s="157">
        <f>+'Ark1'!W1058</f>
        <v>0</v>
      </c>
      <c r="Y53" s="97"/>
      <c r="Z53" s="75">
        <f>+'Ark1'!X1058</f>
        <v>0</v>
      </c>
      <c r="AA53" s="75">
        <f>+'Ark1'!Y1058</f>
        <v>0</v>
      </c>
      <c r="AB53" s="75">
        <f>+'Ark1'!Z1058</f>
        <v>0</v>
      </c>
      <c r="AC53" s="72"/>
      <c r="AD53" s="157">
        <f>+'Ark1'!Z1058</f>
        <v>0</v>
      </c>
      <c r="AE53" s="55">
        <f>+'Ark1'!AB1058</f>
        <v>0</v>
      </c>
      <c r="AF53" s="142" t="str">
        <f>+IF(F53=0,"",'Ark1'!AD1060)</f>
        <v/>
      </c>
      <c r="AG53" s="75"/>
      <c r="AH53" s="157" t="e">
        <f t="shared" si="11"/>
        <v>#DIV/0!</v>
      </c>
      <c r="AI53" s="47"/>
      <c r="AJ53" s="4"/>
      <c r="AK53" s="58"/>
      <c r="AL53" s="16"/>
      <c r="AM53" s="5"/>
      <c r="AN53" s="18"/>
    </row>
    <row r="54" spans="1:40" ht="15.6">
      <c r="A54" s="47"/>
      <c r="B54" s="53">
        <f>+'Ark1'!C1059</f>
        <v>2021</v>
      </c>
      <c r="C54" s="53">
        <f>+'Ark1'!L1059</f>
        <v>13</v>
      </c>
      <c r="D54" s="66" t="s">
        <v>39</v>
      </c>
      <c r="E54" s="53">
        <f>+'Ark1'!Q1059</f>
        <v>0</v>
      </c>
      <c r="F54" s="53">
        <f>+'Ark1'!R1059</f>
        <v>0</v>
      </c>
      <c r="G54" s="178">
        <f>+'Ark1'!AF1059</f>
        <v>0</v>
      </c>
      <c r="H54" s="178">
        <f t="shared" si="12"/>
        <v>0</v>
      </c>
      <c r="I54" s="178">
        <f>+'Ark1'!AG1059</f>
        <v>0</v>
      </c>
      <c r="J54" s="178"/>
      <c r="K54" s="370"/>
      <c r="L54" s="370"/>
      <c r="M54" s="370"/>
      <c r="N54" s="370"/>
      <c r="O54" s="157">
        <f>+'Ark1'!U1059</f>
        <v>0</v>
      </c>
      <c r="P54" s="178">
        <f t="shared" si="13"/>
        <v>0</v>
      </c>
      <c r="Q54" s="178"/>
      <c r="R54" s="178"/>
      <c r="S54" s="178"/>
      <c r="T54" s="178"/>
      <c r="U54" s="178"/>
      <c r="V54" s="55">
        <f>+'Ark1'!T1059</f>
        <v>0</v>
      </c>
      <c r="W54" s="178">
        <f t="shared" si="14"/>
        <v>0</v>
      </c>
      <c r="X54" s="157">
        <f>+'Ark1'!W1059</f>
        <v>0</v>
      </c>
      <c r="Y54" s="97"/>
      <c r="Z54" s="75">
        <f>+'Ark1'!X1059</f>
        <v>0</v>
      </c>
      <c r="AA54" s="75">
        <f>+'Ark1'!Y1059</f>
        <v>0</v>
      </c>
      <c r="AB54" s="75">
        <f>+'Ark1'!Z1059</f>
        <v>0</v>
      </c>
      <c r="AC54" s="72"/>
      <c r="AD54" s="157">
        <f>+'Ark1'!Z1059</f>
        <v>0</v>
      </c>
      <c r="AE54" s="55">
        <f>+'Ark1'!AB1059</f>
        <v>0</v>
      </c>
      <c r="AF54" s="142" t="str">
        <f>+IF(F54=0,"",'Ark1'!AD1061)</f>
        <v/>
      </c>
      <c r="AG54" s="75"/>
      <c r="AH54" s="157" t="e">
        <f t="shared" si="11"/>
        <v>#DIV/0!</v>
      </c>
      <c r="AI54" s="47"/>
      <c r="AJ54" s="4"/>
      <c r="AK54" s="58"/>
      <c r="AL54" s="16"/>
      <c r="AM54" s="5"/>
      <c r="AN54" s="18"/>
    </row>
    <row r="55" spans="1:40" ht="15.6">
      <c r="A55" s="47"/>
      <c r="B55" s="53">
        <f>+'Ark1'!C1060</f>
        <v>2021</v>
      </c>
      <c r="C55" s="53">
        <f>+'Ark1'!L1060</f>
        <v>14</v>
      </c>
      <c r="D55" s="66" t="s">
        <v>405</v>
      </c>
      <c r="E55" s="53">
        <f>+'Ark1'!Q1060</f>
        <v>0</v>
      </c>
      <c r="F55" s="53">
        <f>+'Ark1'!R1060</f>
        <v>0</v>
      </c>
      <c r="G55" s="178">
        <f>+'Ark1'!AF1060</f>
        <v>0</v>
      </c>
      <c r="H55" s="178">
        <f t="shared" si="12"/>
        <v>0</v>
      </c>
      <c r="I55" s="178">
        <f>+'Ark1'!AG1060</f>
        <v>0</v>
      </c>
      <c r="J55" s="178"/>
      <c r="K55" s="370"/>
      <c r="L55" s="370"/>
      <c r="M55" s="370"/>
      <c r="N55" s="370"/>
      <c r="O55" s="157">
        <f>+'Ark1'!U1060</f>
        <v>0</v>
      </c>
      <c r="P55" s="178">
        <f t="shared" si="13"/>
        <v>0</v>
      </c>
      <c r="Q55" s="178"/>
      <c r="R55" s="178"/>
      <c r="S55" s="178"/>
      <c r="T55" s="178"/>
      <c r="U55" s="178"/>
      <c r="V55" s="55">
        <f>+'Ark1'!T1060</f>
        <v>0</v>
      </c>
      <c r="W55" s="178">
        <f t="shared" si="14"/>
        <v>0</v>
      </c>
      <c r="X55" s="157">
        <f>+'Ark1'!W1060</f>
        <v>0</v>
      </c>
      <c r="Y55" s="97"/>
      <c r="Z55" s="75">
        <f>+'Ark1'!X1060</f>
        <v>0</v>
      </c>
      <c r="AA55" s="75">
        <f>+'Ark1'!Y1060</f>
        <v>0</v>
      </c>
      <c r="AB55" s="75">
        <f>+'Ark1'!Z1060</f>
        <v>0</v>
      </c>
      <c r="AC55" s="72"/>
      <c r="AD55" s="157">
        <f>+'Ark1'!Z1060</f>
        <v>0</v>
      </c>
      <c r="AE55" s="55">
        <f>+'Ark1'!AB1060</f>
        <v>0</v>
      </c>
      <c r="AF55" s="142" t="str">
        <f>+IF(F55=0,"",'Ark1'!AD1062)</f>
        <v/>
      </c>
      <c r="AG55" s="75"/>
      <c r="AH55" s="157" t="e">
        <f t="shared" si="11"/>
        <v>#DIV/0!</v>
      </c>
      <c r="AI55" s="47"/>
      <c r="AJ55" s="4"/>
      <c r="AK55" s="58"/>
      <c r="AL55" s="16"/>
      <c r="AM55" s="5"/>
      <c r="AN55" s="18"/>
    </row>
    <row r="56" spans="1:40" ht="15.6">
      <c r="A56" s="47"/>
      <c r="B56" s="53">
        <f>+'Ark1'!C1061</f>
        <v>2021</v>
      </c>
      <c r="C56" s="53">
        <f>+'Ark1'!L1061</f>
        <v>15</v>
      </c>
      <c r="D56" s="66" t="s">
        <v>40</v>
      </c>
      <c r="E56" s="53">
        <f>+'Ark1'!Q1061</f>
        <v>0</v>
      </c>
      <c r="F56" s="53">
        <f>+'Ark1'!R1061</f>
        <v>0</v>
      </c>
      <c r="G56" s="178">
        <f>+'Ark1'!AF1061</f>
        <v>0</v>
      </c>
      <c r="H56" s="178">
        <f t="shared" si="12"/>
        <v>0</v>
      </c>
      <c r="I56" s="178">
        <f>+'Ark1'!AG1061</f>
        <v>0</v>
      </c>
      <c r="J56" s="178"/>
      <c r="K56" s="370"/>
      <c r="L56" s="370"/>
      <c r="M56" s="370"/>
      <c r="N56" s="370"/>
      <c r="O56" s="157">
        <f>+'Ark1'!U1061</f>
        <v>0</v>
      </c>
      <c r="P56" s="178">
        <f t="shared" si="13"/>
        <v>0</v>
      </c>
      <c r="Q56" s="178"/>
      <c r="R56" s="178"/>
      <c r="S56" s="178"/>
      <c r="T56" s="178"/>
      <c r="U56" s="178"/>
      <c r="V56" s="55">
        <f>+'Ark1'!T1061</f>
        <v>0</v>
      </c>
      <c r="W56" s="178">
        <f t="shared" si="14"/>
        <v>0</v>
      </c>
      <c r="X56" s="157">
        <f>+'Ark1'!W1061</f>
        <v>0</v>
      </c>
      <c r="Y56" s="97"/>
      <c r="Z56" s="75">
        <f>+'Ark1'!X1061</f>
        <v>0</v>
      </c>
      <c r="AA56" s="75">
        <f>+'Ark1'!Y1061</f>
        <v>0</v>
      </c>
      <c r="AB56" s="75">
        <f>+'Ark1'!Z1061</f>
        <v>0</v>
      </c>
      <c r="AC56" s="72"/>
      <c r="AD56" s="157">
        <f>+'Ark1'!Z1061</f>
        <v>0</v>
      </c>
      <c r="AE56" s="55">
        <f>+'Ark1'!AB1061</f>
        <v>0</v>
      </c>
      <c r="AF56" s="142" t="str">
        <f>+IF(F56=0,"",'Ark1'!AD1063)</f>
        <v/>
      </c>
      <c r="AG56" s="75"/>
      <c r="AH56" s="157" t="e">
        <f t="shared" si="11"/>
        <v>#DIV/0!</v>
      </c>
      <c r="AI56" s="47"/>
      <c r="AJ56" s="4"/>
      <c r="AK56" s="58"/>
      <c r="AL56" s="16"/>
      <c r="AM56" s="5"/>
      <c r="AN56" s="18"/>
    </row>
    <row r="57" spans="1:40" ht="15.6">
      <c r="A57" s="47"/>
      <c r="B57">
        <f>+'Ark1'!C1062</f>
        <v>2020</v>
      </c>
      <c r="C57">
        <f>+'Ark1'!L1062</f>
        <v>1</v>
      </c>
      <c r="D57" s="3" t="str">
        <f t="shared" ref="D57:D120" si="15">+D42</f>
        <v>P-</v>
      </c>
      <c r="E57">
        <f>+'Ark1'!Q1062</f>
        <v>54</v>
      </c>
      <c r="F57">
        <f>+'Ark1'!R1062</f>
        <v>117</v>
      </c>
      <c r="G57" s="196">
        <f>+'Ark1'!AF1062</f>
        <v>1.2546916890080431</v>
      </c>
      <c r="H57" s="196">
        <f t="shared" si="12"/>
        <v>-0.34458750909985203</v>
      </c>
      <c r="I57" s="196">
        <f>+'Ark1'!AG1062</f>
        <v>0.90367015297993358</v>
      </c>
      <c r="J57" s="196"/>
      <c r="K57" s="369"/>
      <c r="L57" s="369"/>
      <c r="M57" s="369"/>
      <c r="N57" s="369"/>
      <c r="O57" s="93">
        <f>+'Ark1'!U1062</f>
        <v>15.521880341880347</v>
      </c>
      <c r="P57" s="196">
        <f t="shared" si="13"/>
        <v>-0.68319008065486742</v>
      </c>
      <c r="Q57" s="196"/>
      <c r="R57" s="196"/>
      <c r="S57" s="196"/>
      <c r="T57" s="196"/>
      <c r="U57" s="196"/>
      <c r="V57" s="1">
        <f>+'Ark1'!T1062</f>
        <v>2.5897435897435899</v>
      </c>
      <c r="W57" s="196">
        <f t="shared" si="14"/>
        <v>-4.4059227157819514E-2</v>
      </c>
      <c r="X57" s="93">
        <f>+'Ark1'!W1062</f>
        <v>0</v>
      </c>
      <c r="Y57" s="97"/>
      <c r="Z57" s="11">
        <f>+'Ark1'!X1062</f>
        <v>44.44444444444445</v>
      </c>
      <c r="AA57" s="11">
        <f>+'Ark1'!Y1062</f>
        <v>0.85470085470085477</v>
      </c>
      <c r="AB57" s="11">
        <f>+'Ark1'!Z1062</f>
        <v>3.6801298127475377</v>
      </c>
      <c r="AC57" s="72"/>
      <c r="AD57" s="93">
        <f>+'Ark1'!Z1062</f>
        <v>3.6801298127475377</v>
      </c>
      <c r="AE57" s="1">
        <f>+'Ark1'!AB1062</f>
        <v>1.2551013590277349</v>
      </c>
      <c r="AF57" s="142">
        <f>+IF(F57=0,"",'Ark1'!AD1064)</f>
        <v>31.439397705059847</v>
      </c>
      <c r="AH57" s="93">
        <f t="shared" si="11"/>
        <v>2.1666666666666665</v>
      </c>
      <c r="AI57" s="47"/>
      <c r="AJ57" s="4"/>
      <c r="AK57" s="58"/>
      <c r="AL57" s="16"/>
      <c r="AM57" s="5"/>
      <c r="AN57" s="18"/>
    </row>
    <row r="58" spans="1:40" ht="15.6">
      <c r="A58" s="47"/>
      <c r="B58">
        <f>+'Ark1'!C1063</f>
        <v>2020</v>
      </c>
      <c r="C58">
        <f>+'Ark1'!L1063</f>
        <v>2</v>
      </c>
      <c r="D58" s="3" t="str">
        <f t="shared" si="15"/>
        <v>P</v>
      </c>
      <c r="E58">
        <f>+'Ark1'!Q1063</f>
        <v>206</v>
      </c>
      <c r="F58">
        <f>+'Ark1'!R1063</f>
        <v>638</v>
      </c>
      <c r="G58" s="196">
        <f>+'Ark1'!AF1063</f>
        <v>6.84182305630027</v>
      </c>
      <c r="H58" s="196">
        <f t="shared" si="12"/>
        <v>-0.86174716557156028</v>
      </c>
      <c r="I58" s="196">
        <f>+'Ark1'!AG1063</f>
        <v>5.4295694989951482</v>
      </c>
      <c r="J58" s="196"/>
      <c r="K58" s="369"/>
      <c r="L58" s="369"/>
      <c r="M58" s="369"/>
      <c r="N58" s="369"/>
      <c r="O58" s="93">
        <f>+'Ark1'!U1063</f>
        <v>17.102711598746072</v>
      </c>
      <c r="P58" s="196">
        <f t="shared" si="13"/>
        <v>-4.3790445287825719E-3</v>
      </c>
      <c r="Q58" s="196"/>
      <c r="R58" s="196"/>
      <c r="S58" s="196"/>
      <c r="T58" s="196"/>
      <c r="U58" s="196"/>
      <c r="V58" s="1">
        <f>+'Ark1'!T1063</f>
        <v>3.3213166144200628</v>
      </c>
      <c r="W58" s="196">
        <f t="shared" si="14"/>
        <v>5.815871968322206E-2</v>
      </c>
      <c r="X58" s="93">
        <f>+'Ark1'!W1063</f>
        <v>0</v>
      </c>
      <c r="Y58" s="97"/>
      <c r="Z58" s="11">
        <f>+'Ark1'!X1063</f>
        <v>66.144200626959218</v>
      </c>
      <c r="AA58" s="11">
        <f>+'Ark1'!Y1063</f>
        <v>4.231974921630095</v>
      </c>
      <c r="AB58" s="11">
        <f>+'Ark1'!Z1063</f>
        <v>3.714104314690009</v>
      </c>
      <c r="AC58" s="72"/>
      <c r="AD58" s="93">
        <f>+'Ark1'!Z1063</f>
        <v>3.714104314690009</v>
      </c>
      <c r="AE58" s="1">
        <f>+'Ark1'!AB1063</f>
        <v>1.6680334440896869</v>
      </c>
      <c r="AF58" s="142">
        <f>+IF(F58=0,"",'Ark1'!AD1065)</f>
        <v>33.103699016007319</v>
      </c>
      <c r="AH58" s="93">
        <f t="shared" si="11"/>
        <v>3.0970873786407767</v>
      </c>
      <c r="AI58" s="47"/>
      <c r="AJ58" s="4"/>
      <c r="AK58" s="58"/>
      <c r="AL58" s="16"/>
      <c r="AM58" s="5"/>
      <c r="AN58" s="18"/>
    </row>
    <row r="59" spans="1:40" ht="15.6">
      <c r="A59" s="47"/>
      <c r="B59">
        <f>+'Ark1'!C1064</f>
        <v>2020</v>
      </c>
      <c r="C59">
        <f>+'Ark1'!L1064</f>
        <v>3</v>
      </c>
      <c r="D59" s="3" t="str">
        <f t="shared" si="15"/>
        <v>P+</v>
      </c>
      <c r="E59">
        <f>+'Ark1'!Q1064</f>
        <v>243</v>
      </c>
      <c r="F59">
        <f>+'Ark1'!R1064</f>
        <v>878</v>
      </c>
      <c r="G59" s="196">
        <f>+'Ark1'!AF1064</f>
        <v>9.4155495978552253</v>
      </c>
      <c r="H59" s="196">
        <f t="shared" si="12"/>
        <v>-1.5541541976172386</v>
      </c>
      <c r="I59" s="196">
        <f>+'Ark1'!AG1064</f>
        <v>7.9458544307135757</v>
      </c>
      <c r="J59" s="196"/>
      <c r="K59" s="369"/>
      <c r="L59" s="369"/>
      <c r="M59" s="369"/>
      <c r="N59" s="369"/>
      <c r="O59" s="93">
        <f>+'Ark1'!U1064</f>
        <v>18.187220956719813</v>
      </c>
      <c r="P59" s="196">
        <f t="shared" si="13"/>
        <v>7.7682969040129279E-2</v>
      </c>
      <c r="Q59" s="196"/>
      <c r="R59" s="196"/>
      <c r="S59" s="196"/>
      <c r="T59" s="196"/>
      <c r="U59" s="196"/>
      <c r="V59" s="1">
        <f>+'Ark1'!T1064</f>
        <v>4.1492027334851924</v>
      </c>
      <c r="W59" s="196">
        <f t="shared" si="14"/>
        <v>2.1892671883551706E-2</v>
      </c>
      <c r="X59" s="93">
        <f>+'Ark1'!W1064</f>
        <v>0</v>
      </c>
      <c r="Y59" s="97"/>
      <c r="Z59" s="11">
        <f>+'Ark1'!X1064</f>
        <v>75.284738041002257</v>
      </c>
      <c r="AA59" s="11">
        <f>+'Ark1'!Y1064</f>
        <v>7.2892938496583124</v>
      </c>
      <c r="AB59" s="11">
        <f>+'Ark1'!Z1064</f>
        <v>3.716638207602819</v>
      </c>
      <c r="AC59" s="72"/>
      <c r="AD59" s="93">
        <f>+'Ark1'!Z1064</f>
        <v>3.716638207602819</v>
      </c>
      <c r="AE59" s="1">
        <f>+'Ark1'!AB1064</f>
        <v>1.7837070896529443</v>
      </c>
      <c r="AF59" s="142">
        <f>+IF(F59=0,"",'Ark1'!AD1066)</f>
        <v>33.236922810623639</v>
      </c>
      <c r="AH59" s="93">
        <f t="shared" si="11"/>
        <v>3.6131687242798356</v>
      </c>
      <c r="AI59" s="47"/>
      <c r="AJ59" s="4"/>
      <c r="AK59" s="58"/>
      <c r="AL59" s="18"/>
      <c r="AM59" s="5"/>
      <c r="AN59" s="18"/>
    </row>
    <row r="60" spans="1:40" ht="15.6">
      <c r="A60" s="47"/>
      <c r="B60">
        <f>+'Ark1'!C1065</f>
        <v>2020</v>
      </c>
      <c r="C60">
        <f>+'Ark1'!L1065</f>
        <v>4</v>
      </c>
      <c r="D60" s="3" t="str">
        <f t="shared" si="15"/>
        <v>O-</v>
      </c>
      <c r="E60">
        <f>+'Ark1'!Q1065</f>
        <v>304</v>
      </c>
      <c r="F60">
        <f>+'Ark1'!R1065</f>
        <v>1435</v>
      </c>
      <c r="G60" s="196">
        <f>+'Ark1'!AF1065</f>
        <v>15.388739946380699</v>
      </c>
      <c r="H60" s="196">
        <f t="shared" si="12"/>
        <v>3.7912150457735549E-2</v>
      </c>
      <c r="I60" s="196">
        <f>+'Ark1'!AG1065</f>
        <v>13.82291496446244</v>
      </c>
      <c r="J60" s="196"/>
      <c r="K60" s="369"/>
      <c r="L60" s="369"/>
      <c r="M60" s="369"/>
      <c r="N60" s="369"/>
      <c r="O60" s="93">
        <f>+'Ark1'!U1065</f>
        <v>19.358334494773484</v>
      </c>
      <c r="P60" s="196">
        <f t="shared" si="13"/>
        <v>0.12951571267516471</v>
      </c>
      <c r="Q60" s="196"/>
      <c r="R60" s="196"/>
      <c r="S60" s="196"/>
      <c r="T60" s="196"/>
      <c r="U60" s="196"/>
      <c r="V60" s="1">
        <f>+'Ark1'!T1065</f>
        <v>4.8515679442508706</v>
      </c>
      <c r="W60" s="196">
        <f t="shared" si="14"/>
        <v>-7.7999187077081977E-2</v>
      </c>
      <c r="X60" s="93">
        <f>+'Ark1'!W1065</f>
        <v>0.13937282229965153</v>
      </c>
      <c r="Y60" s="97"/>
      <c r="Z60" s="11">
        <f>+'Ark1'!X1065</f>
        <v>83.20557491289199</v>
      </c>
      <c r="AA60" s="11">
        <f>+'Ark1'!Y1065</f>
        <v>13.86759581881533</v>
      </c>
      <c r="AB60" s="11">
        <f>+'Ark1'!Z1065</f>
        <v>4.2470834033666192</v>
      </c>
      <c r="AC60" s="72"/>
      <c r="AD60" s="93">
        <f>+'Ark1'!Z1065</f>
        <v>4.2470834033666192</v>
      </c>
      <c r="AE60" s="1">
        <f>+'Ark1'!AB1065</f>
        <v>1.7521284163964281</v>
      </c>
      <c r="AF60" s="142">
        <f>+IF(F60=0,"",'Ark1'!AD1067)</f>
        <v>37.787775642856808</v>
      </c>
      <c r="AH60" s="93">
        <f t="shared" si="11"/>
        <v>4.7203947368421053</v>
      </c>
      <c r="AI60" s="47"/>
      <c r="AJ60" s="13"/>
      <c r="AK60" s="58"/>
    </row>
    <row r="61" spans="1:40" ht="15.6">
      <c r="A61" s="47"/>
      <c r="B61">
        <f>+'Ark1'!C1066</f>
        <v>2020</v>
      </c>
      <c r="C61">
        <f>+'Ark1'!L1066</f>
        <v>5</v>
      </c>
      <c r="D61" s="3" t="str">
        <f t="shared" si="15"/>
        <v>O</v>
      </c>
      <c r="E61">
        <f>+'Ark1'!Q1066</f>
        <v>423</v>
      </c>
      <c r="F61">
        <f>+'Ark1'!R1066</f>
        <v>2733</v>
      </c>
      <c r="G61" s="196">
        <f>+'Ark1'!AF1066</f>
        <v>29.308310991957111</v>
      </c>
      <c r="H61" s="196">
        <f t="shared" si="12"/>
        <v>1.4110252615820684</v>
      </c>
      <c r="I61" s="196">
        <f>+'Ark1'!AG1066</f>
        <v>28.717773231268421</v>
      </c>
      <c r="J61" s="196"/>
      <c r="K61" s="369"/>
      <c r="L61" s="369"/>
      <c r="M61" s="369"/>
      <c r="N61" s="369"/>
      <c r="O61" s="93">
        <f>+'Ark1'!U1066</f>
        <v>21.116959385290887</v>
      </c>
      <c r="P61" s="196">
        <f t="shared" si="13"/>
        <v>9.7468065145605465E-2</v>
      </c>
      <c r="Q61" s="196"/>
      <c r="R61" s="196"/>
      <c r="S61" s="196"/>
      <c r="T61" s="196"/>
      <c r="U61" s="196"/>
      <c r="V61" s="1">
        <f>+'Ark1'!T1066</f>
        <v>5.589462129527992</v>
      </c>
      <c r="W61" s="196">
        <f t="shared" si="14"/>
        <v>-4.4772832119162942E-2</v>
      </c>
      <c r="X61" s="93">
        <f>+'Ark1'!W1066</f>
        <v>1.3172338090010978</v>
      </c>
      <c r="Y61" s="97"/>
      <c r="Z61" s="11">
        <f>+'Ark1'!X1066</f>
        <v>85.876326381265997</v>
      </c>
      <c r="AA61" s="11">
        <f>+'Ark1'!Y1066</f>
        <v>30.296377607025239</v>
      </c>
      <c r="AB61" s="11">
        <f>+'Ark1'!Z1066</f>
        <v>5.1725517171817774</v>
      </c>
      <c r="AC61" s="72"/>
      <c r="AD61" s="93">
        <f>+'Ark1'!Z1066</f>
        <v>5.1725517171817774</v>
      </c>
      <c r="AE61" s="1">
        <f>+'Ark1'!AB1066</f>
        <v>1.7738368234501563</v>
      </c>
      <c r="AF61" s="142">
        <f>+IF(F61=0,"",'Ark1'!AD1068)</f>
        <v>0</v>
      </c>
      <c r="AH61" s="93">
        <f t="shared" si="11"/>
        <v>6.4609929078014181</v>
      </c>
      <c r="AI61" s="47"/>
      <c r="AJ61" s="5"/>
      <c r="AK61" s="58"/>
      <c r="AL61" s="18"/>
      <c r="AN61" s="18"/>
    </row>
    <row r="62" spans="1:40" ht="15.6">
      <c r="A62" s="47"/>
      <c r="B62">
        <f>+'Ark1'!C1067</f>
        <v>2020</v>
      </c>
      <c r="C62">
        <f>+'Ark1'!L1067</f>
        <v>6</v>
      </c>
      <c r="D62" s="3" t="str">
        <f t="shared" si="15"/>
        <v>O+</v>
      </c>
      <c r="E62">
        <f>+'Ark1'!Q1067</f>
        <v>414</v>
      </c>
      <c r="F62">
        <f>+'Ark1'!R1067</f>
        <v>2372</v>
      </c>
      <c r="G62" s="196">
        <f>+'Ark1'!AF1067</f>
        <v>25.436997319034848</v>
      </c>
      <c r="H62" s="196">
        <f t="shared" si="12"/>
        <v>2.8781506020622238</v>
      </c>
      <c r="I62" s="196">
        <f>+'Ark1'!AG1067</f>
        <v>28.123545144097804</v>
      </c>
      <c r="J62" s="196"/>
      <c r="K62" s="369"/>
      <c r="L62" s="369"/>
      <c r="M62" s="369"/>
      <c r="N62" s="369"/>
      <c r="O62" s="93">
        <f>+'Ark1'!U1067</f>
        <v>23.82734401349072</v>
      </c>
      <c r="P62" s="196">
        <f t="shared" si="13"/>
        <v>-0.16241135345887159</v>
      </c>
      <c r="Q62" s="196"/>
      <c r="R62" s="196"/>
      <c r="S62" s="196"/>
      <c r="T62" s="196"/>
      <c r="U62" s="196"/>
      <c r="V62" s="1">
        <f>+'Ark1'!T1067</f>
        <v>6.6007588532883652</v>
      </c>
      <c r="W62" s="196">
        <f t="shared" si="14"/>
        <v>-6.7738400830457124E-2</v>
      </c>
      <c r="X62" s="93">
        <f>+'Ark1'!W1067</f>
        <v>6.0286677908937598</v>
      </c>
      <c r="Y62" s="97"/>
      <c r="Z62" s="11">
        <f>+'Ark1'!X1067</f>
        <v>91.652613827993264</v>
      </c>
      <c r="AA62" s="11">
        <f>+'Ark1'!Y1067</f>
        <v>54.637436762225995</v>
      </c>
      <c r="AB62" s="11">
        <f>+'Ark1'!Z1067</f>
        <v>5.8996197203341678</v>
      </c>
      <c r="AC62" s="72"/>
      <c r="AD62" s="93">
        <f>+'Ark1'!Z1067</f>
        <v>5.8996197203341678</v>
      </c>
      <c r="AE62" s="1">
        <f>+'Ark1'!AB1067</f>
        <v>2.0147975592891214</v>
      </c>
      <c r="AF62" s="142">
        <f>+IF(F62=0,"",'Ark1'!AD1069)</f>
        <v>45.484131511555475</v>
      </c>
      <c r="AH62" s="93">
        <f t="shared" si="11"/>
        <v>5.7294685990338161</v>
      </c>
      <c r="AI62" s="47"/>
      <c r="AJ62" s="13"/>
      <c r="AK62" s="58"/>
    </row>
    <row r="63" spans="1:40" ht="15.6">
      <c r="A63" s="47"/>
      <c r="B63">
        <f>+'Ark1'!C1068</f>
        <v>2020</v>
      </c>
      <c r="C63">
        <f>+'Ark1'!L1068</f>
        <v>7</v>
      </c>
      <c r="D63" s="3" t="str">
        <f t="shared" si="15"/>
        <v>R-</v>
      </c>
      <c r="E63">
        <f>+'Ark1'!Q1068</f>
        <v>0</v>
      </c>
      <c r="F63">
        <f>+'Ark1'!R1068</f>
        <v>0</v>
      </c>
      <c r="G63" s="196">
        <f>+'Ark1'!AF1068</f>
        <v>0</v>
      </c>
      <c r="H63" s="196">
        <f t="shared" si="12"/>
        <v>0</v>
      </c>
      <c r="I63" s="196">
        <f>+'Ark1'!AG1068</f>
        <v>0</v>
      </c>
      <c r="J63" s="196"/>
      <c r="K63" s="369"/>
      <c r="L63" s="369"/>
      <c r="M63" s="369"/>
      <c r="N63" s="369"/>
      <c r="O63" s="93">
        <f>+'Ark1'!U1068</f>
        <v>0</v>
      </c>
      <c r="P63" s="196">
        <f t="shared" si="13"/>
        <v>0</v>
      </c>
      <c r="Q63" s="196"/>
      <c r="R63" s="196"/>
      <c r="S63" s="196"/>
      <c r="T63" s="196"/>
      <c r="U63" s="196"/>
      <c r="V63" s="1">
        <f>+'Ark1'!T1068</f>
        <v>0</v>
      </c>
      <c r="W63" s="196">
        <f t="shared" si="14"/>
        <v>0</v>
      </c>
      <c r="X63" s="93">
        <f>+'Ark1'!W1068</f>
        <v>0</v>
      </c>
      <c r="Y63" s="97"/>
      <c r="Z63" s="11">
        <f>+'Ark1'!X1068</f>
        <v>0</v>
      </c>
      <c r="AA63" s="11">
        <f>+'Ark1'!Y1068</f>
        <v>0</v>
      </c>
      <c r="AB63" s="11">
        <f>+'Ark1'!Z1068</f>
        <v>0</v>
      </c>
      <c r="AC63" s="72"/>
      <c r="AD63" s="93">
        <f>+'Ark1'!Z1068</f>
        <v>0</v>
      </c>
      <c r="AE63" s="1">
        <f>+'Ark1'!AB1068</f>
        <v>0</v>
      </c>
      <c r="AF63" s="142" t="str">
        <f>+IF(F63=0,"",'Ark1'!AD1070)</f>
        <v/>
      </c>
      <c r="AH63" s="93" t="e">
        <f t="shared" si="11"/>
        <v>#DIV/0!</v>
      </c>
      <c r="AI63" s="47"/>
      <c r="AJ63" s="13"/>
      <c r="AK63" s="58"/>
    </row>
    <row r="64" spans="1:40" ht="15.6">
      <c r="A64" s="47"/>
      <c r="B64">
        <f>+'Ark1'!C1069</f>
        <v>2020</v>
      </c>
      <c r="C64">
        <f>+'Ark1'!L1069</f>
        <v>8</v>
      </c>
      <c r="D64" s="3" t="str">
        <f t="shared" si="15"/>
        <v>R</v>
      </c>
      <c r="E64">
        <f>+'Ark1'!Q1069</f>
        <v>285</v>
      </c>
      <c r="F64">
        <f>+'Ark1'!R1069</f>
        <v>1065</v>
      </c>
      <c r="G64" s="196">
        <f>+'Ark1'!AF1069</f>
        <v>11.420911528150135</v>
      </c>
      <c r="H64" s="196">
        <f t="shared" si="12"/>
        <v>-1.4296347045337239</v>
      </c>
      <c r="I64" s="196">
        <f>+'Ark1'!AG1069</f>
        <v>14.013301425940419</v>
      </c>
      <c r="J64" s="196"/>
      <c r="K64" s="369"/>
      <c r="L64" s="369"/>
      <c r="M64" s="369"/>
      <c r="N64" s="369"/>
      <c r="O64" s="93">
        <f>+'Ark1'!U1069</f>
        <v>26.443023474178403</v>
      </c>
      <c r="P64" s="196">
        <f t="shared" si="13"/>
        <v>-0.19095549164106984</v>
      </c>
      <c r="Q64" s="196"/>
      <c r="R64" s="196"/>
      <c r="S64" s="196"/>
      <c r="T64" s="196"/>
      <c r="U64" s="196"/>
      <c r="V64" s="1">
        <f>+'Ark1'!T1069</f>
        <v>7.5661971830985921</v>
      </c>
      <c r="W64" s="196">
        <f t="shared" si="14"/>
        <v>8.416387897939881E-2</v>
      </c>
      <c r="X64" s="93">
        <f>+'Ark1'!W1069</f>
        <v>18.4037558685446</v>
      </c>
      <c r="Y64" s="97"/>
      <c r="Z64" s="11">
        <f>+'Ark1'!X1069</f>
        <v>94.553990610328626</v>
      </c>
      <c r="AA64" s="11">
        <f>+'Ark1'!Y1069</f>
        <v>69.859154929577457</v>
      </c>
      <c r="AB64" s="11">
        <f>+'Ark1'!Z1069</f>
        <v>6.7436411685911564</v>
      </c>
      <c r="AC64" s="72"/>
      <c r="AD64" s="93">
        <f>+'Ark1'!Z1069</f>
        <v>6.7436411685911564</v>
      </c>
      <c r="AE64" s="1">
        <f>+'Ark1'!AB1069</f>
        <v>2.299537226068884</v>
      </c>
      <c r="AF64" s="142">
        <f>+IF(F64=0,"",'Ark1'!AD1071)</f>
        <v>0</v>
      </c>
      <c r="AH64" s="93">
        <f t="shared" si="11"/>
        <v>3.736842105263158</v>
      </c>
      <c r="AI64" s="47"/>
      <c r="AJ64" s="2"/>
      <c r="AK64" s="58"/>
      <c r="AL64" s="5"/>
    </row>
    <row r="65" spans="1:40" ht="15.6">
      <c r="A65" s="47"/>
      <c r="B65">
        <f>+'Ark1'!C1070</f>
        <v>2020</v>
      </c>
      <c r="C65">
        <f>+'Ark1'!L1070</f>
        <v>9</v>
      </c>
      <c r="D65" s="3" t="str">
        <f t="shared" si="15"/>
        <v>R+</v>
      </c>
      <c r="E65">
        <f>+'Ark1'!Q1070</f>
        <v>0</v>
      </c>
      <c r="F65">
        <f>+'Ark1'!R1070</f>
        <v>0</v>
      </c>
      <c r="G65" s="196">
        <f>+'Ark1'!AF1070</f>
        <v>0</v>
      </c>
      <c r="H65" s="196">
        <f t="shared" si="12"/>
        <v>0</v>
      </c>
      <c r="I65" s="196">
        <f>+'Ark1'!AG1070</f>
        <v>0</v>
      </c>
      <c r="J65" s="196"/>
      <c r="K65" s="369"/>
      <c r="L65" s="369"/>
      <c r="M65" s="369"/>
      <c r="N65" s="369"/>
      <c r="O65" s="93">
        <f>+'Ark1'!U1070</f>
        <v>0</v>
      </c>
      <c r="P65" s="196">
        <f t="shared" si="13"/>
        <v>0</v>
      </c>
      <c r="Q65" s="196"/>
      <c r="R65" s="196"/>
      <c r="S65" s="196"/>
      <c r="T65" s="196"/>
      <c r="U65" s="196"/>
      <c r="V65" s="1">
        <f>+'Ark1'!T1070</f>
        <v>0</v>
      </c>
      <c r="W65" s="196">
        <f t="shared" si="14"/>
        <v>0</v>
      </c>
      <c r="X65" s="93">
        <f>+'Ark1'!W1070</f>
        <v>0</v>
      </c>
      <c r="Y65" s="97"/>
      <c r="Z65" s="11">
        <f>+'Ark1'!X1070</f>
        <v>0</v>
      </c>
      <c r="AA65" s="11">
        <f>+'Ark1'!Y1070</f>
        <v>0</v>
      </c>
      <c r="AB65" s="11">
        <f>+'Ark1'!Z1070</f>
        <v>0</v>
      </c>
      <c r="AC65" s="72"/>
      <c r="AD65" s="93">
        <f>+'Ark1'!Z1070</f>
        <v>0</v>
      </c>
      <c r="AE65" s="1">
        <f>+'Ark1'!AB1070</f>
        <v>0</v>
      </c>
      <c r="AF65" s="142" t="str">
        <f>+IF(F65=0,"",'Ark1'!AD1072)</f>
        <v/>
      </c>
      <c r="AH65" s="93" t="e">
        <f t="shared" si="11"/>
        <v>#DIV/0!</v>
      </c>
      <c r="AI65" s="47"/>
      <c r="AJ65" s="4"/>
      <c r="AK65" s="58"/>
      <c r="AL65" s="4"/>
      <c r="AM65" s="4"/>
      <c r="AN65" s="4"/>
    </row>
    <row r="66" spans="1:40" ht="15.6">
      <c r="A66" s="47"/>
      <c r="B66">
        <f>+'Ark1'!C1071</f>
        <v>2020</v>
      </c>
      <c r="C66">
        <f>+'Ark1'!L1071</f>
        <v>10</v>
      </c>
      <c r="D66" s="3" t="str">
        <f t="shared" si="15"/>
        <v>U-</v>
      </c>
      <c r="E66">
        <f>+'Ark1'!Q1071</f>
        <v>0</v>
      </c>
      <c r="F66">
        <f>+'Ark1'!R1071</f>
        <v>0</v>
      </c>
      <c r="G66" s="196">
        <f>+'Ark1'!AF1071</f>
        <v>0</v>
      </c>
      <c r="H66" s="196">
        <f t="shared" si="12"/>
        <v>0</v>
      </c>
      <c r="I66" s="196">
        <f>+'Ark1'!AG1071</f>
        <v>0</v>
      </c>
      <c r="J66" s="196"/>
      <c r="K66" s="369"/>
      <c r="L66" s="369"/>
      <c r="M66" s="369"/>
      <c r="N66" s="369"/>
      <c r="O66" s="93">
        <f>+'Ark1'!U1071</f>
        <v>0</v>
      </c>
      <c r="P66" s="196">
        <f t="shared" si="13"/>
        <v>0</v>
      </c>
      <c r="Q66" s="196"/>
      <c r="R66" s="196"/>
      <c r="S66" s="196"/>
      <c r="T66" s="196"/>
      <c r="U66" s="196"/>
      <c r="V66" s="1">
        <f>+'Ark1'!T1071</f>
        <v>0</v>
      </c>
      <c r="W66" s="196">
        <f t="shared" si="14"/>
        <v>0</v>
      </c>
      <c r="X66" s="93">
        <f>+'Ark1'!W1071</f>
        <v>0</v>
      </c>
      <c r="Y66" s="97"/>
      <c r="Z66" s="11">
        <f>+'Ark1'!X1071</f>
        <v>0</v>
      </c>
      <c r="AA66" s="11">
        <f>+'Ark1'!Y1071</f>
        <v>0</v>
      </c>
      <c r="AB66" s="11">
        <f>+'Ark1'!Z1071</f>
        <v>0</v>
      </c>
      <c r="AC66" s="72"/>
      <c r="AD66" s="93">
        <f>+'Ark1'!Z1071</f>
        <v>0</v>
      </c>
      <c r="AE66" s="1">
        <f>+'Ark1'!AB1071</f>
        <v>0</v>
      </c>
      <c r="AF66" s="142" t="str">
        <f>+IF(F66=0,"",'Ark1'!AD1073)</f>
        <v/>
      </c>
      <c r="AH66" s="93" t="e">
        <f t="shared" si="11"/>
        <v>#DIV/0!</v>
      </c>
      <c r="AI66" s="47"/>
      <c r="AJ66" s="4"/>
      <c r="AK66" s="58"/>
      <c r="AL66" s="13"/>
      <c r="AM66" s="1"/>
      <c r="AN66" s="5"/>
    </row>
    <row r="67" spans="1:40" ht="15.6">
      <c r="A67" s="47"/>
      <c r="B67">
        <f>+'Ark1'!C1072</f>
        <v>2020</v>
      </c>
      <c r="C67">
        <f>+'Ark1'!L1072</f>
        <v>11</v>
      </c>
      <c r="D67" s="3" t="str">
        <f t="shared" si="15"/>
        <v>U</v>
      </c>
      <c r="E67">
        <f>+'Ark1'!Q1072</f>
        <v>20</v>
      </c>
      <c r="F67">
        <f>+'Ark1'!R1072</f>
        <v>87</v>
      </c>
      <c r="G67" s="196">
        <f>+'Ark1'!AF1072</f>
        <v>0.93297587131367266</v>
      </c>
      <c r="H67" s="196">
        <f t="shared" si="12"/>
        <v>-0.1031768485872171</v>
      </c>
      <c r="I67" s="196">
        <f>+'Ark1'!AG1072</f>
        <v>1.043371151542269</v>
      </c>
      <c r="J67" s="196"/>
      <c r="K67" s="369"/>
      <c r="L67" s="369"/>
      <c r="M67" s="369"/>
      <c r="N67" s="369"/>
      <c r="O67" s="93">
        <f>+'Ark1'!U1072</f>
        <v>24.101264367816075</v>
      </c>
      <c r="P67" s="196">
        <f t="shared" si="13"/>
        <v>-3.0335182408795731</v>
      </c>
      <c r="Q67" s="196"/>
      <c r="R67" s="196"/>
      <c r="S67" s="196"/>
      <c r="T67" s="196"/>
      <c r="U67" s="196"/>
      <c r="V67" s="1">
        <f>+'Ark1'!T1072</f>
        <v>6.8620689655172402</v>
      </c>
      <c r="W67" s="196">
        <f t="shared" si="14"/>
        <v>-0.12706146926536732</v>
      </c>
      <c r="X67" s="93">
        <f>+'Ark1'!W1072</f>
        <v>16.091954022988507</v>
      </c>
      <c r="Y67" s="97"/>
      <c r="Z67" s="11">
        <f>+'Ark1'!X1072</f>
        <v>90.804597701149405</v>
      </c>
      <c r="AA67" s="11">
        <f>+'Ark1'!Y1072</f>
        <v>51.724137931034491</v>
      </c>
      <c r="AB67" s="11">
        <f>+'Ark1'!Z1072</f>
        <v>6.6166381720799103</v>
      </c>
      <c r="AC67" s="72"/>
      <c r="AD67" s="93">
        <f>+'Ark1'!Z1072</f>
        <v>6.6166381720799103</v>
      </c>
      <c r="AE67" s="1">
        <f>+'Ark1'!AB1072</f>
        <v>2.5827563187688289</v>
      </c>
      <c r="AF67" s="142">
        <f>+IF(F67=0,"",'Ark1'!AD1074)</f>
        <v>0</v>
      </c>
      <c r="AH67" s="93">
        <f t="shared" si="11"/>
        <v>4.3499999999999996</v>
      </c>
      <c r="AI67" s="47"/>
      <c r="AJ67" s="4"/>
      <c r="AK67" s="58"/>
      <c r="AL67" s="13"/>
      <c r="AM67" s="1"/>
      <c r="AN67" s="5"/>
    </row>
    <row r="68" spans="1:40" ht="15.6">
      <c r="A68" s="47"/>
      <c r="B68">
        <f>+'Ark1'!C1073</f>
        <v>2020</v>
      </c>
      <c r="C68">
        <f>+'Ark1'!L1073</f>
        <v>12</v>
      </c>
      <c r="D68" s="3" t="str">
        <f t="shared" si="15"/>
        <v>U+</v>
      </c>
      <c r="E68">
        <f>+'Ark1'!Q1073</f>
        <v>0</v>
      </c>
      <c r="F68">
        <f>+'Ark1'!R1073</f>
        <v>0</v>
      </c>
      <c r="G68" s="196">
        <f>+'Ark1'!AF1073</f>
        <v>0</v>
      </c>
      <c r="H68" s="196">
        <f t="shared" si="12"/>
        <v>0</v>
      </c>
      <c r="I68" s="196">
        <f>+'Ark1'!AG1073</f>
        <v>0</v>
      </c>
      <c r="J68" s="196"/>
      <c r="K68" s="369"/>
      <c r="L68" s="369"/>
      <c r="M68" s="369"/>
      <c r="N68" s="369"/>
      <c r="O68" s="93">
        <f>+'Ark1'!U1073</f>
        <v>0</v>
      </c>
      <c r="P68" s="196">
        <f t="shared" si="13"/>
        <v>0</v>
      </c>
      <c r="Q68" s="196"/>
      <c r="R68" s="196"/>
      <c r="S68" s="196"/>
      <c r="T68" s="196"/>
      <c r="U68" s="196"/>
      <c r="V68" s="1">
        <f>+'Ark1'!T1073</f>
        <v>0</v>
      </c>
      <c r="W68" s="196">
        <f t="shared" si="14"/>
        <v>0</v>
      </c>
      <c r="X68" s="93">
        <f>+'Ark1'!W1073</f>
        <v>0</v>
      </c>
      <c r="Y68" s="97"/>
      <c r="Z68" s="11">
        <f>+'Ark1'!X1073</f>
        <v>0</v>
      </c>
      <c r="AA68" s="11">
        <f>+'Ark1'!Y1073</f>
        <v>0</v>
      </c>
      <c r="AB68" s="11">
        <f>+'Ark1'!Z1073</f>
        <v>0</v>
      </c>
      <c r="AC68" s="72"/>
      <c r="AD68" s="93">
        <f>+'Ark1'!Z1073</f>
        <v>0</v>
      </c>
      <c r="AE68" s="1">
        <f>+'Ark1'!AB1073</f>
        <v>0</v>
      </c>
      <c r="AF68" s="142" t="str">
        <f>+IF(F68=0,"",'Ark1'!AD1075)</f>
        <v/>
      </c>
      <c r="AH68" s="93" t="e">
        <f t="shared" si="11"/>
        <v>#DIV/0!</v>
      </c>
      <c r="AI68" s="47"/>
      <c r="AJ68" s="4"/>
      <c r="AK68" s="58"/>
      <c r="AL68" s="13"/>
      <c r="AM68" s="1"/>
      <c r="AN68" s="5"/>
    </row>
    <row r="69" spans="1:40" ht="15.6">
      <c r="A69" s="47"/>
      <c r="B69">
        <f>+'Ark1'!C1074</f>
        <v>2020</v>
      </c>
      <c r="C69">
        <f>+'Ark1'!L1074</f>
        <v>13</v>
      </c>
      <c r="D69" s="3" t="str">
        <f t="shared" si="15"/>
        <v>E-</v>
      </c>
      <c r="E69">
        <f>+'Ark1'!Q1074</f>
        <v>0</v>
      </c>
      <c r="F69">
        <f>+'Ark1'!R1074</f>
        <v>0</v>
      </c>
      <c r="G69" s="196">
        <f>+'Ark1'!AF1074</f>
        <v>0</v>
      </c>
      <c r="H69" s="196">
        <f t="shared" si="12"/>
        <v>0</v>
      </c>
      <c r="I69" s="196">
        <f>+'Ark1'!AG1074</f>
        <v>0</v>
      </c>
      <c r="J69" s="196"/>
      <c r="K69" s="369"/>
      <c r="L69" s="369"/>
      <c r="M69" s="369"/>
      <c r="N69" s="369"/>
      <c r="O69" s="93">
        <f>+'Ark1'!U1074</f>
        <v>0</v>
      </c>
      <c r="P69" s="196">
        <f t="shared" si="13"/>
        <v>0</v>
      </c>
      <c r="Q69" s="196"/>
      <c r="R69" s="196"/>
      <c r="S69" s="196"/>
      <c r="T69" s="196"/>
      <c r="U69" s="196"/>
      <c r="V69" s="1">
        <f>+'Ark1'!T1074</f>
        <v>0</v>
      </c>
      <c r="W69" s="196">
        <f t="shared" si="14"/>
        <v>0</v>
      </c>
      <c r="X69" s="93">
        <f>+'Ark1'!W1074</f>
        <v>0</v>
      </c>
      <c r="Y69" s="97"/>
      <c r="Z69" s="11">
        <f>+'Ark1'!X1074</f>
        <v>0</v>
      </c>
      <c r="AA69" s="11">
        <f>+'Ark1'!Y1074</f>
        <v>0</v>
      </c>
      <c r="AB69" s="11">
        <f>+'Ark1'!Z1074</f>
        <v>0</v>
      </c>
      <c r="AC69" s="72"/>
      <c r="AD69" s="93">
        <f>+'Ark1'!Z1074</f>
        <v>0</v>
      </c>
      <c r="AE69" s="1">
        <f>+'Ark1'!AB1074</f>
        <v>0</v>
      </c>
      <c r="AF69" s="142" t="str">
        <f>+IF(F69=0,"",'Ark1'!AD1076)</f>
        <v/>
      </c>
      <c r="AH69" s="93" t="e">
        <f t="shared" si="11"/>
        <v>#DIV/0!</v>
      </c>
      <c r="AI69" s="47"/>
      <c r="AJ69" s="4"/>
      <c r="AK69" s="58"/>
      <c r="AL69" s="13"/>
      <c r="AM69" s="1"/>
      <c r="AN69" s="5"/>
    </row>
    <row r="70" spans="1:40" ht="15.6">
      <c r="A70" s="47"/>
      <c r="B70">
        <f>+'Ark1'!C1075</f>
        <v>2020</v>
      </c>
      <c r="C70">
        <f>+'Ark1'!L1075</f>
        <v>14</v>
      </c>
      <c r="D70" s="3" t="str">
        <f t="shared" si="15"/>
        <v>E</v>
      </c>
      <c r="E70">
        <f>+'Ark1'!Q1075</f>
        <v>0</v>
      </c>
      <c r="F70">
        <f>+'Ark1'!R1075</f>
        <v>0</v>
      </c>
      <c r="G70" s="196">
        <f>+'Ark1'!AF1075</f>
        <v>0</v>
      </c>
      <c r="H70" s="196">
        <f t="shared" si="12"/>
        <v>-3.3787588692420309E-2</v>
      </c>
      <c r="I70" s="196">
        <f>+'Ark1'!AG1075</f>
        <v>0</v>
      </c>
      <c r="J70" s="196"/>
      <c r="K70" s="369"/>
      <c r="L70" s="369"/>
      <c r="M70" s="369"/>
      <c r="N70" s="369"/>
      <c r="O70" s="93">
        <f>+'Ark1'!U1075</f>
        <v>0</v>
      </c>
      <c r="P70" s="196">
        <f t="shared" si="13"/>
        <v>-27.5</v>
      </c>
      <c r="Q70" s="196"/>
      <c r="R70" s="196"/>
      <c r="S70" s="196"/>
      <c r="T70" s="196"/>
      <c r="U70" s="196"/>
      <c r="V70" s="1">
        <f>+'Ark1'!T1075</f>
        <v>0</v>
      </c>
      <c r="W70" s="196">
        <f t="shared" si="14"/>
        <v>-10</v>
      </c>
      <c r="X70" s="93">
        <f>+'Ark1'!W1075</f>
        <v>0</v>
      </c>
      <c r="Y70" s="97"/>
      <c r="Z70" s="11">
        <f>+'Ark1'!X1075</f>
        <v>0</v>
      </c>
      <c r="AA70" s="11">
        <f>+'Ark1'!Y1075</f>
        <v>0</v>
      </c>
      <c r="AB70" s="11">
        <f>+'Ark1'!Z1075</f>
        <v>0</v>
      </c>
      <c r="AC70" s="72"/>
      <c r="AD70" s="93">
        <f>+'Ark1'!Z1075</f>
        <v>0</v>
      </c>
      <c r="AE70" s="1">
        <f>+'Ark1'!AB1075</f>
        <v>0</v>
      </c>
      <c r="AF70" s="142" t="str">
        <f>+IF(F70=0,"",'Ark1'!AD1077)</f>
        <v/>
      </c>
      <c r="AH70" s="93" t="e">
        <f t="shared" si="11"/>
        <v>#DIV/0!</v>
      </c>
      <c r="AI70" s="47"/>
      <c r="AJ70" s="4"/>
      <c r="AK70" s="58"/>
      <c r="AL70" s="13"/>
      <c r="AM70" s="13"/>
      <c r="AN70" s="5"/>
    </row>
    <row r="71" spans="1:40" ht="15.6">
      <c r="A71" s="47"/>
      <c r="B71">
        <f>+'Ark1'!C1076</f>
        <v>2020</v>
      </c>
      <c r="C71">
        <f>+'Ark1'!L1076</f>
        <v>15</v>
      </c>
      <c r="D71" s="3" t="str">
        <f t="shared" si="15"/>
        <v>E+</v>
      </c>
      <c r="E71">
        <f>+'Ark1'!Q1076</f>
        <v>0</v>
      </c>
      <c r="F71">
        <f>+'Ark1'!R1076</f>
        <v>0</v>
      </c>
      <c r="G71" s="196">
        <f>+'Ark1'!AF1076</f>
        <v>0</v>
      </c>
      <c r="H71" s="196">
        <f t="shared" si="12"/>
        <v>0</v>
      </c>
      <c r="I71" s="196">
        <f>+'Ark1'!AG1076</f>
        <v>0</v>
      </c>
      <c r="J71" s="196"/>
      <c r="K71" s="369"/>
      <c r="L71" s="369"/>
      <c r="M71" s="369"/>
      <c r="N71" s="369"/>
      <c r="O71" s="93">
        <f>+'Ark1'!U1076</f>
        <v>0</v>
      </c>
      <c r="P71" s="196">
        <f t="shared" si="13"/>
        <v>0</v>
      </c>
      <c r="Q71" s="196"/>
      <c r="R71" s="196"/>
      <c r="S71" s="196"/>
      <c r="T71" s="196"/>
      <c r="U71" s="196"/>
      <c r="V71" s="1">
        <f>+'Ark1'!T1076</f>
        <v>0</v>
      </c>
      <c r="W71" s="196">
        <f t="shared" si="14"/>
        <v>0</v>
      </c>
      <c r="X71" s="93">
        <f>+'Ark1'!W1076</f>
        <v>0</v>
      </c>
      <c r="Y71" s="97"/>
      <c r="Z71" s="11">
        <f>+'Ark1'!X1076</f>
        <v>0</v>
      </c>
      <c r="AA71" s="11">
        <f>+'Ark1'!Y1076</f>
        <v>0</v>
      </c>
      <c r="AB71" s="11">
        <f>+'Ark1'!Z1076</f>
        <v>0</v>
      </c>
      <c r="AC71" s="72"/>
      <c r="AD71" s="93">
        <f>+'Ark1'!Z1076</f>
        <v>0</v>
      </c>
      <c r="AE71" s="1">
        <f>+'Ark1'!AB1076</f>
        <v>0</v>
      </c>
      <c r="AF71" s="142" t="str">
        <f>+IF(F71=0,"",'Ark1'!AD1078)</f>
        <v/>
      </c>
      <c r="AH71" s="93" t="e">
        <f t="shared" si="11"/>
        <v>#DIV/0!</v>
      </c>
      <c r="AI71" s="47"/>
      <c r="AJ71" s="4"/>
      <c r="AK71" s="58"/>
      <c r="AL71" s="13"/>
      <c r="AM71" s="13"/>
      <c r="AN71" s="5"/>
    </row>
    <row r="72" spans="1:40" ht="15.6">
      <c r="A72" s="47"/>
      <c r="B72" s="53">
        <f>+'Ark1'!C1077</f>
        <v>2019</v>
      </c>
      <c r="C72" s="53">
        <f>+'Ark1'!L1077</f>
        <v>1</v>
      </c>
      <c r="D72" s="66" t="s">
        <v>28</v>
      </c>
      <c r="E72" s="53">
        <f>+'Ark1'!Q1077</f>
        <v>69</v>
      </c>
      <c r="F72" s="53">
        <f>+'Ark1'!R1077</f>
        <v>142</v>
      </c>
      <c r="G72" s="178">
        <f>+'Ark1'!AF1077</f>
        <v>1.5992791981078951</v>
      </c>
      <c r="H72" s="178">
        <f t="shared" si="12"/>
        <v>-8.6630682345767207E-2</v>
      </c>
      <c r="I72" s="178">
        <f>+'Ark1'!AG1077</f>
        <v>1.2051851999662511</v>
      </c>
      <c r="J72" s="178"/>
      <c r="K72" s="370"/>
      <c r="L72" s="370"/>
      <c r="M72" s="370"/>
      <c r="N72" s="370"/>
      <c r="O72" s="157">
        <f>+'Ark1'!U1077</f>
        <v>16.205070422535215</v>
      </c>
      <c r="P72" s="178">
        <f t="shared" si="13"/>
        <v>0.70397951344430965</v>
      </c>
      <c r="Q72" s="178"/>
      <c r="R72" s="178"/>
      <c r="S72" s="178"/>
      <c r="T72" s="178"/>
      <c r="U72" s="178"/>
      <c r="V72" s="55">
        <f>+'Ark1'!T1077</f>
        <v>2.6338028169014094</v>
      </c>
      <c r="W72" s="178">
        <f t="shared" si="14"/>
        <v>0.20956039265898507</v>
      </c>
      <c r="X72" s="157">
        <f>+'Ark1'!W1077</f>
        <v>0</v>
      </c>
      <c r="Y72" s="97"/>
      <c r="Z72" s="75">
        <f>+'Ark1'!X1077</f>
        <v>54.929577464788736</v>
      </c>
      <c r="AA72" s="75">
        <f>+'Ark1'!Y1077</f>
        <v>2.1126760563380276</v>
      </c>
      <c r="AB72" s="75">
        <f>+'Ark1'!Z1077</f>
        <v>3.5345184636224927</v>
      </c>
      <c r="AC72" s="72"/>
      <c r="AD72" s="157">
        <f>+'Ark1'!Z1077</f>
        <v>3.5345184636224927</v>
      </c>
      <c r="AE72" s="55">
        <f>+'Ark1'!AB1077</f>
        <v>1.2246233870019243</v>
      </c>
      <c r="AF72" s="142">
        <f>+IF(F72=0,"",'Ark1'!AD1079)</f>
        <v>31.692962845554632</v>
      </c>
      <c r="AG72" s="75"/>
      <c r="AH72" s="157">
        <f t="shared" si="11"/>
        <v>2.0579710144927534</v>
      </c>
      <c r="AI72" s="47"/>
      <c r="AJ72" s="4"/>
      <c r="AK72" s="58"/>
      <c r="AL72" s="13"/>
      <c r="AM72" s="13"/>
      <c r="AN72" s="5"/>
    </row>
    <row r="73" spans="1:40" ht="15.6">
      <c r="A73" s="47"/>
      <c r="B73" s="53">
        <f>+'Ark1'!C1078</f>
        <v>2019</v>
      </c>
      <c r="C73" s="53">
        <f>+'Ark1'!L1078</f>
        <v>2</v>
      </c>
      <c r="D73" s="66" t="s">
        <v>29</v>
      </c>
      <c r="E73" s="53">
        <f>+'Ark1'!Q1078</f>
        <v>218</v>
      </c>
      <c r="F73" s="53">
        <f>+'Ark1'!R1078</f>
        <v>684</v>
      </c>
      <c r="G73" s="178">
        <f>+'Ark1'!AF1078</f>
        <v>7.7035702218718303</v>
      </c>
      <c r="H73" s="178">
        <f t="shared" si="12"/>
        <v>5.0561128176111581E-2</v>
      </c>
      <c r="I73" s="178">
        <f>+'Ark1'!AG1078</f>
        <v>6.1283954426996816</v>
      </c>
      <c r="J73" s="178"/>
      <c r="K73" s="370"/>
      <c r="L73" s="370"/>
      <c r="M73" s="370"/>
      <c r="N73" s="370"/>
      <c r="O73" s="157">
        <f>+'Ark1'!U1078</f>
        <v>17.107090643274855</v>
      </c>
      <c r="P73" s="178">
        <f t="shared" si="13"/>
        <v>0.53590239227352399</v>
      </c>
      <c r="Q73" s="178"/>
      <c r="R73" s="178"/>
      <c r="S73" s="178"/>
      <c r="T73" s="178"/>
      <c r="U73" s="178"/>
      <c r="V73" s="55">
        <f>+'Ark1'!T1078</f>
        <v>3.2631578947368407</v>
      </c>
      <c r="W73" s="178">
        <f t="shared" si="14"/>
        <v>0.13899234066474531</v>
      </c>
      <c r="X73" s="157">
        <f>+'Ark1'!W1078</f>
        <v>0.14619883040935674</v>
      </c>
      <c r="Y73" s="97"/>
      <c r="Z73" s="75">
        <f>+'Ark1'!X1078</f>
        <v>63.888888888888879</v>
      </c>
      <c r="AA73" s="75">
        <f>+'Ark1'!Y1078</f>
        <v>3.9473684210526319</v>
      </c>
      <c r="AB73" s="75">
        <f>+'Ark1'!Z1078</f>
        <v>3.6419486442640192</v>
      </c>
      <c r="AC73" s="72"/>
      <c r="AD73" s="157">
        <f>+'Ark1'!Z1078</f>
        <v>3.6419486442640192</v>
      </c>
      <c r="AE73" s="55">
        <f>+'Ark1'!AB1078</f>
        <v>1.665188633637513</v>
      </c>
      <c r="AF73" s="142">
        <f>+IF(F73=0,"",'Ark1'!AD1080)</f>
        <v>32.9505546772101</v>
      </c>
      <c r="AG73" s="75"/>
      <c r="AH73" s="157">
        <f t="shared" si="11"/>
        <v>3.1376146788990824</v>
      </c>
      <c r="AI73" s="47"/>
      <c r="AJ73" s="4"/>
      <c r="AK73" s="58"/>
      <c r="AL73" s="13"/>
      <c r="AM73" s="13"/>
      <c r="AN73" s="5"/>
    </row>
    <row r="74" spans="1:40" ht="15.6">
      <c r="A74" s="47"/>
      <c r="B74" s="53">
        <f>+'Ark1'!C1079</f>
        <v>2019</v>
      </c>
      <c r="C74" s="53">
        <f>+'Ark1'!L1079</f>
        <v>3</v>
      </c>
      <c r="D74" s="66" t="s">
        <v>30</v>
      </c>
      <c r="E74" s="53">
        <f>+'Ark1'!Q1079</f>
        <v>272</v>
      </c>
      <c r="F74" s="53">
        <f>+'Ark1'!R1079</f>
        <v>974</v>
      </c>
      <c r="G74" s="178">
        <f>+'Ark1'!AF1079</f>
        <v>10.969703795472464</v>
      </c>
      <c r="H74" s="178">
        <f t="shared" si="12"/>
        <v>-2.997804123195154</v>
      </c>
      <c r="I74" s="178">
        <f>+'Ark1'!AG1079</f>
        <v>9.2380615242980451</v>
      </c>
      <c r="J74" s="178"/>
      <c r="K74" s="370"/>
      <c r="L74" s="370"/>
      <c r="M74" s="370"/>
      <c r="N74" s="370"/>
      <c r="O74" s="157">
        <f>+'Ark1'!U1079</f>
        <v>18.109537987679683</v>
      </c>
      <c r="P74" s="178">
        <f t="shared" si="13"/>
        <v>0.53299080406596744</v>
      </c>
      <c r="Q74" s="178"/>
      <c r="R74" s="178"/>
      <c r="S74" s="178"/>
      <c r="T74" s="178"/>
      <c r="U74" s="178"/>
      <c r="V74" s="55">
        <f>+'Ark1'!T1079</f>
        <v>4.1273100616016407</v>
      </c>
      <c r="W74" s="178">
        <f t="shared" si="14"/>
        <v>0.20046295114077761</v>
      </c>
      <c r="X74" s="157">
        <f>+'Ark1'!W1079</f>
        <v>0</v>
      </c>
      <c r="Y74" s="97"/>
      <c r="Z74" s="75">
        <f>+'Ark1'!X1079</f>
        <v>74.229979466119076</v>
      </c>
      <c r="AA74" s="75">
        <f>+'Ark1'!Y1079</f>
        <v>6.7761806981519488</v>
      </c>
      <c r="AB74" s="75">
        <f>+'Ark1'!Z1079</f>
        <v>3.8732252201293975</v>
      </c>
      <c r="AC74" s="72"/>
      <c r="AD74" s="157">
        <f>+'Ark1'!Z1079</f>
        <v>3.8732252201293975</v>
      </c>
      <c r="AE74" s="55">
        <f>+'Ark1'!AB1079</f>
        <v>1.7736994692880097</v>
      </c>
      <c r="AF74" s="142">
        <f>+IF(F74=0,"",'Ark1'!AD1081)</f>
        <v>34.81184523970979</v>
      </c>
      <c r="AG74" s="75"/>
      <c r="AH74" s="157">
        <f t="shared" si="11"/>
        <v>3.5808823529411766</v>
      </c>
      <c r="AI74" s="47"/>
      <c r="AJ74" s="4"/>
      <c r="AK74" s="58"/>
      <c r="AL74" s="13"/>
      <c r="AM74" s="5"/>
      <c r="AN74" s="5"/>
    </row>
    <row r="75" spans="1:40" ht="15.6">
      <c r="A75" s="47"/>
      <c r="B75" s="53">
        <f>+'Ark1'!C1080</f>
        <v>2019</v>
      </c>
      <c r="C75" s="53">
        <f>+'Ark1'!L1080</f>
        <v>4</v>
      </c>
      <c r="D75" s="66" t="s">
        <v>31</v>
      </c>
      <c r="E75" s="53">
        <f>+'Ark1'!Q1080</f>
        <v>311</v>
      </c>
      <c r="F75" s="53">
        <f>+'Ark1'!R1080</f>
        <v>1363</v>
      </c>
      <c r="G75" s="178">
        <f>+'Ark1'!AF1080</f>
        <v>15.350827795922964</v>
      </c>
      <c r="H75" s="178">
        <f t="shared" si="12"/>
        <v>-0.80325414951485641</v>
      </c>
      <c r="I75" s="178">
        <f>+'Ark1'!AG1080</f>
        <v>13.726600213674852</v>
      </c>
      <c r="J75" s="178"/>
      <c r="K75" s="370"/>
      <c r="L75" s="370"/>
      <c r="M75" s="370"/>
      <c r="N75" s="370"/>
      <c r="O75" s="157">
        <f>+'Ark1'!U1080</f>
        <v>19.228818782098319</v>
      </c>
      <c r="P75" s="178">
        <f t="shared" si="13"/>
        <v>0.54030518311032338</v>
      </c>
      <c r="Q75" s="178"/>
      <c r="R75" s="178"/>
      <c r="S75" s="178"/>
      <c r="T75" s="178"/>
      <c r="U75" s="178"/>
      <c r="V75" s="55">
        <f>+'Ark1'!T1080</f>
        <v>4.9295671313279525</v>
      </c>
      <c r="W75" s="178">
        <f t="shared" si="14"/>
        <v>0.24013006617931243</v>
      </c>
      <c r="X75" s="157">
        <f>+'Ark1'!W1080</f>
        <v>0.14673514306676455</v>
      </c>
      <c r="Y75" s="97"/>
      <c r="Z75" s="75">
        <f>+'Ark1'!X1080</f>
        <v>79.090242112986076</v>
      </c>
      <c r="AA75" s="75">
        <f>+'Ark1'!Y1080</f>
        <v>15.627292736610412</v>
      </c>
      <c r="AB75" s="75">
        <f>+'Ark1'!Z1080</f>
        <v>4.3918455751047878</v>
      </c>
      <c r="AC75" s="72"/>
      <c r="AD75" s="157">
        <f>+'Ark1'!Z1080</f>
        <v>4.3918455751047878</v>
      </c>
      <c r="AE75" s="55">
        <f>+'Ark1'!AB1080</f>
        <v>1.7527336252610299</v>
      </c>
      <c r="AF75" s="142">
        <f>+IF(F75=0,"",'Ark1'!AD1082)</f>
        <v>36.350929496976711</v>
      </c>
      <c r="AG75" s="75"/>
      <c r="AH75" s="157">
        <f t="shared" si="11"/>
        <v>4.382636655948553</v>
      </c>
      <c r="AI75" s="47"/>
      <c r="AJ75" s="4"/>
      <c r="AK75" s="58"/>
      <c r="AL75" s="13"/>
      <c r="AM75" s="5"/>
      <c r="AN75" s="5"/>
    </row>
    <row r="76" spans="1:40" ht="15.6">
      <c r="A76" s="47"/>
      <c r="B76" s="53">
        <f>+'Ark1'!C1081</f>
        <v>2019</v>
      </c>
      <c r="C76" s="53">
        <f>+'Ark1'!L1081</f>
        <v>5</v>
      </c>
      <c r="D76" s="66" t="s">
        <v>404</v>
      </c>
      <c r="E76" s="53">
        <f>+'Ark1'!Q1081</f>
        <v>409</v>
      </c>
      <c r="F76" s="53">
        <f>+'Ark1'!R1081</f>
        <v>2477</v>
      </c>
      <c r="G76" s="178">
        <f>+'Ark1'!AF1081</f>
        <v>27.897285730375042</v>
      </c>
      <c r="H76" s="178">
        <f t="shared" si="12"/>
        <v>1.6686150447716912</v>
      </c>
      <c r="I76" s="178">
        <f>+'Ark1'!AG1081</f>
        <v>27.268593071242993</v>
      </c>
      <c r="J76" s="178"/>
      <c r="K76" s="370"/>
      <c r="L76" s="370"/>
      <c r="M76" s="370"/>
      <c r="N76" s="370"/>
      <c r="O76" s="157">
        <f>+'Ark1'!U1081</f>
        <v>21.019491320145281</v>
      </c>
      <c r="P76" s="178">
        <f t="shared" si="13"/>
        <v>0.84498411328906542</v>
      </c>
      <c r="Q76" s="178"/>
      <c r="R76" s="178"/>
      <c r="S76" s="178"/>
      <c r="T76" s="178"/>
      <c r="U76" s="178"/>
      <c r="V76" s="55">
        <f>+'Ark1'!T1081</f>
        <v>5.634234961647155</v>
      </c>
      <c r="W76" s="178">
        <f t="shared" si="14"/>
        <v>0.21818509799308394</v>
      </c>
      <c r="X76" s="157">
        <f>+'Ark1'!W1081</f>
        <v>1.3322567622123531</v>
      </c>
      <c r="Y76" s="97"/>
      <c r="Z76" s="75">
        <f>+'Ark1'!X1081</f>
        <v>86.273718207509091</v>
      </c>
      <c r="AA76" s="75">
        <f>+'Ark1'!Y1081</f>
        <v>29.18853451756156</v>
      </c>
      <c r="AB76" s="75">
        <f>+'Ark1'!Z1081</f>
        <v>5.1150052815916363</v>
      </c>
      <c r="AC76" s="72"/>
      <c r="AD76" s="157">
        <f>+'Ark1'!Z1081</f>
        <v>5.1150052815916363</v>
      </c>
      <c r="AE76" s="55">
        <f>+'Ark1'!AB1081</f>
        <v>1.8356599650171777</v>
      </c>
      <c r="AF76" s="142">
        <f>+IF(F76=0,"",'Ark1'!AD1083)</f>
        <v>0</v>
      </c>
      <c r="AG76" s="75"/>
      <c r="AH76" s="157">
        <f t="shared" si="11"/>
        <v>6.0562347188264063</v>
      </c>
      <c r="AI76" s="47"/>
      <c r="AJ76" s="4"/>
      <c r="AK76" s="58"/>
      <c r="AL76" s="13"/>
      <c r="AM76" s="5"/>
      <c r="AN76" s="5"/>
    </row>
    <row r="77" spans="1:40" ht="15.6">
      <c r="A77" s="47"/>
      <c r="B77" s="53">
        <f>+'Ark1'!C1082</f>
        <v>2019</v>
      </c>
      <c r="C77" s="53">
        <f>+'Ark1'!L1082</f>
        <v>6</v>
      </c>
      <c r="D77" s="66" t="s">
        <v>32</v>
      </c>
      <c r="E77" s="53">
        <f>+'Ark1'!Q1082</f>
        <v>404</v>
      </c>
      <c r="F77" s="53">
        <f>+'Ark1'!R1082</f>
        <v>2003</v>
      </c>
      <c r="G77" s="178">
        <f>+'Ark1'!AF1082</f>
        <v>22.558846716972624</v>
      </c>
      <c r="H77" s="178">
        <f t="shared" ref="H77:H131" si="16">+G77-G92</f>
        <v>0.39679501573629494</v>
      </c>
      <c r="I77" s="178">
        <f>+'Ark1'!AG1082</f>
        <v>25.166411370321558</v>
      </c>
      <c r="J77" s="178"/>
      <c r="K77" s="370"/>
      <c r="L77" s="370"/>
      <c r="M77" s="370"/>
      <c r="N77" s="370"/>
      <c r="O77" s="157">
        <f>+'Ark1'!U1082</f>
        <v>23.989755366949591</v>
      </c>
      <c r="P77" s="178">
        <f t="shared" ref="P77:P131" si="17">+O77-O92</f>
        <v>1.0233100004212687</v>
      </c>
      <c r="Q77" s="178"/>
      <c r="R77" s="178"/>
      <c r="S77" s="178"/>
      <c r="T77" s="178"/>
      <c r="U77" s="178"/>
      <c r="V77" s="55">
        <f>+'Ark1'!T1082</f>
        <v>6.6684972541188223</v>
      </c>
      <c r="W77" s="178">
        <f t="shared" ref="W77:W131" si="18">+V77-V92</f>
        <v>0.19131883088230861</v>
      </c>
      <c r="X77" s="157">
        <f>+'Ark1'!W1082</f>
        <v>6.6899650524213676</v>
      </c>
      <c r="Y77" s="97"/>
      <c r="Z77" s="75">
        <f>+'Ark1'!X1082</f>
        <v>93.060409385921105</v>
      </c>
      <c r="AA77" s="75">
        <f>+'Ark1'!Y1082</f>
        <v>53.819271093359951</v>
      </c>
      <c r="AB77" s="75">
        <f>+'Ark1'!Z1082</f>
        <v>5.7701939726790483</v>
      </c>
      <c r="AC77" s="72"/>
      <c r="AD77" s="157">
        <f>+'Ark1'!Z1082</f>
        <v>5.7701939726790483</v>
      </c>
      <c r="AE77" s="55">
        <f>+'Ark1'!AB1082</f>
        <v>1.9934844163399339</v>
      </c>
      <c r="AF77" s="142">
        <f>+IF(F77=0,"",'Ark1'!AD1084)</f>
        <v>46.346161704311086</v>
      </c>
      <c r="AG77" s="75"/>
      <c r="AH77" s="157">
        <f t="shared" si="11"/>
        <v>4.9579207920792081</v>
      </c>
      <c r="AI77" s="47"/>
      <c r="AJ77" s="4"/>
      <c r="AK77" s="58"/>
      <c r="AL77" s="13"/>
      <c r="AM77" s="5"/>
      <c r="AN77" s="5"/>
    </row>
    <row r="78" spans="1:40" ht="15.6">
      <c r="A78" s="47"/>
      <c r="B78" s="53">
        <f>+'Ark1'!C1083</f>
        <v>2019</v>
      </c>
      <c r="C78" s="53">
        <f>+'Ark1'!L1083</f>
        <v>7</v>
      </c>
      <c r="D78" s="66" t="s">
        <v>33</v>
      </c>
      <c r="E78" s="53">
        <f>+'Ark1'!Q1083</f>
        <v>0</v>
      </c>
      <c r="F78" s="53">
        <f>+'Ark1'!R1083</f>
        <v>0</v>
      </c>
      <c r="G78" s="178">
        <f>+'Ark1'!AF1083</f>
        <v>0</v>
      </c>
      <c r="H78" s="178">
        <f t="shared" si="16"/>
        <v>0</v>
      </c>
      <c r="I78" s="178">
        <f>+'Ark1'!AG1083</f>
        <v>0</v>
      </c>
      <c r="J78" s="178"/>
      <c r="K78" s="370"/>
      <c r="L78" s="370"/>
      <c r="M78" s="370"/>
      <c r="N78" s="370"/>
      <c r="O78" s="157">
        <f>+'Ark1'!U1083</f>
        <v>0</v>
      </c>
      <c r="P78" s="178">
        <f t="shared" si="17"/>
        <v>0</v>
      </c>
      <c r="Q78" s="178"/>
      <c r="R78" s="178"/>
      <c r="S78" s="178"/>
      <c r="T78" s="178"/>
      <c r="U78" s="178"/>
      <c r="V78" s="55">
        <f>+'Ark1'!T1083</f>
        <v>0</v>
      </c>
      <c r="W78" s="178">
        <f t="shared" si="18"/>
        <v>0</v>
      </c>
      <c r="X78" s="157">
        <f>+'Ark1'!W1083</f>
        <v>0</v>
      </c>
      <c r="Y78" s="97"/>
      <c r="Z78" s="75">
        <f>+'Ark1'!X1083</f>
        <v>0</v>
      </c>
      <c r="AA78" s="75">
        <f>+'Ark1'!Y1083</f>
        <v>0</v>
      </c>
      <c r="AB78" s="75">
        <f>+'Ark1'!Z1083</f>
        <v>0</v>
      </c>
      <c r="AC78" s="72"/>
      <c r="AD78" s="157">
        <f>+'Ark1'!Z1083</f>
        <v>0</v>
      </c>
      <c r="AE78" s="55">
        <f>+'Ark1'!AB1083</f>
        <v>0</v>
      </c>
      <c r="AF78" s="142" t="str">
        <f>+IF(F78=0,"",'Ark1'!AD1085)</f>
        <v/>
      </c>
      <c r="AG78" s="75"/>
      <c r="AH78" s="157" t="e">
        <f t="shared" si="11"/>
        <v>#DIV/0!</v>
      </c>
      <c r="AI78" s="47"/>
      <c r="AJ78" s="4"/>
      <c r="AK78" s="58"/>
      <c r="AL78" s="13"/>
      <c r="AM78" s="5"/>
      <c r="AN78" s="5"/>
    </row>
    <row r="79" spans="1:40" ht="15.6">
      <c r="A79" s="47"/>
      <c r="B79" s="53">
        <f>+'Ark1'!C1084</f>
        <v>2019</v>
      </c>
      <c r="C79" s="53">
        <f>+'Ark1'!L1084</f>
        <v>8</v>
      </c>
      <c r="D79" s="66" t="s">
        <v>34</v>
      </c>
      <c r="E79" s="53">
        <f>+'Ark1'!Q1084</f>
        <v>266</v>
      </c>
      <c r="F79" s="53">
        <f>+'Ark1'!R1084</f>
        <v>1141</v>
      </c>
      <c r="G79" s="178">
        <f>+'Ark1'!AF1084</f>
        <v>12.850546232683859</v>
      </c>
      <c r="H79" s="178">
        <f t="shared" si="16"/>
        <v>1.3046179604860431</v>
      </c>
      <c r="I79" s="178">
        <f>+'Ark1'!AG1084</f>
        <v>15.916083889713878</v>
      </c>
      <c r="J79" s="178"/>
      <c r="K79" s="370"/>
      <c r="L79" s="370"/>
      <c r="M79" s="370"/>
      <c r="N79" s="370"/>
      <c r="O79" s="157">
        <f>+'Ark1'!U1084</f>
        <v>26.633978965819473</v>
      </c>
      <c r="P79" s="178">
        <f t="shared" si="17"/>
        <v>0.25656303661595814</v>
      </c>
      <c r="Q79" s="178"/>
      <c r="R79" s="178"/>
      <c r="S79" s="178"/>
      <c r="T79" s="178"/>
      <c r="U79" s="178"/>
      <c r="V79" s="55">
        <f>+'Ark1'!T1084</f>
        <v>7.4820333041191933</v>
      </c>
      <c r="W79" s="178">
        <f t="shared" si="18"/>
        <v>-0.13920563393390406</v>
      </c>
      <c r="X79" s="157">
        <f>+'Ark1'!W1084</f>
        <v>18.229623137598598</v>
      </c>
      <c r="Y79" s="97"/>
      <c r="Z79" s="75">
        <f>+'Ark1'!X1084</f>
        <v>96.143733567046425</v>
      </c>
      <c r="AA79" s="75">
        <f>+'Ark1'!Y1084</f>
        <v>69.412795793163895</v>
      </c>
      <c r="AB79" s="75">
        <f>+'Ark1'!Z1084</f>
        <v>6.5778818250007296</v>
      </c>
      <c r="AC79" s="72"/>
      <c r="AD79" s="157">
        <f>+'Ark1'!Z1084</f>
        <v>6.5778818250007296</v>
      </c>
      <c r="AE79" s="55">
        <f>+'Ark1'!AB1084</f>
        <v>2.3614790747433858</v>
      </c>
      <c r="AF79" s="142">
        <f>+IF(F79=0,"",'Ark1'!AD1086)</f>
        <v>0</v>
      </c>
      <c r="AG79" s="75"/>
      <c r="AH79" s="157">
        <f t="shared" si="11"/>
        <v>4.2894736842105265</v>
      </c>
      <c r="AI79" s="47"/>
      <c r="AJ79" s="4"/>
      <c r="AK79" s="58"/>
      <c r="AL79" s="13"/>
      <c r="AM79" s="5"/>
      <c r="AN79" s="5"/>
    </row>
    <row r="80" spans="1:40" ht="15.6">
      <c r="A80" s="47"/>
      <c r="B80" s="53">
        <f>+'Ark1'!C1085</f>
        <v>2019</v>
      </c>
      <c r="C80" s="53">
        <f>+'Ark1'!L1085</f>
        <v>9</v>
      </c>
      <c r="D80" s="66" t="s">
        <v>35</v>
      </c>
      <c r="E80" s="53">
        <f>+'Ark1'!Q1085</f>
        <v>0</v>
      </c>
      <c r="F80" s="53">
        <f>+'Ark1'!R1085</f>
        <v>0</v>
      </c>
      <c r="G80" s="178">
        <f>+'Ark1'!AF1085</f>
        <v>0</v>
      </c>
      <c r="H80" s="178">
        <f t="shared" si="16"/>
        <v>0</v>
      </c>
      <c r="I80" s="178">
        <f>+'Ark1'!AG1085</f>
        <v>0</v>
      </c>
      <c r="J80" s="178"/>
      <c r="K80" s="370"/>
      <c r="L80" s="370"/>
      <c r="M80" s="370"/>
      <c r="N80" s="370"/>
      <c r="O80" s="157">
        <f>+'Ark1'!U1085</f>
        <v>0</v>
      </c>
      <c r="P80" s="178">
        <f t="shared" si="17"/>
        <v>0</v>
      </c>
      <c r="Q80" s="178"/>
      <c r="R80" s="178"/>
      <c r="S80" s="178"/>
      <c r="T80" s="178"/>
      <c r="U80" s="178"/>
      <c r="V80" s="55">
        <f>+'Ark1'!T1085</f>
        <v>0</v>
      </c>
      <c r="W80" s="178">
        <f t="shared" si="18"/>
        <v>0</v>
      </c>
      <c r="X80" s="157">
        <f>+'Ark1'!W1085</f>
        <v>0</v>
      </c>
      <c r="Y80" s="97"/>
      <c r="Z80" s="75">
        <f>+'Ark1'!X1085</f>
        <v>0</v>
      </c>
      <c r="AA80" s="75">
        <f>+'Ark1'!Y1085</f>
        <v>0</v>
      </c>
      <c r="AB80" s="75">
        <f>+'Ark1'!Z1085</f>
        <v>0</v>
      </c>
      <c r="AC80" s="72"/>
      <c r="AD80" s="157">
        <f>+'Ark1'!Z1085</f>
        <v>0</v>
      </c>
      <c r="AE80" s="55">
        <f>+'Ark1'!AB1085</f>
        <v>0</v>
      </c>
      <c r="AF80" s="142" t="str">
        <f>+IF(F80=0,"",'Ark1'!AD1087)</f>
        <v/>
      </c>
      <c r="AG80" s="75"/>
      <c r="AH80" s="157" t="e">
        <f t="shared" si="11"/>
        <v>#DIV/0!</v>
      </c>
      <c r="AI80" s="47"/>
      <c r="AJ80" s="4"/>
      <c r="AK80" s="58"/>
      <c r="AL80" s="13"/>
      <c r="AM80" s="5"/>
      <c r="AN80" s="5"/>
    </row>
    <row r="81" spans="1:40" ht="15.6">
      <c r="A81" s="47"/>
      <c r="B81" s="53">
        <f>+'Ark1'!C1086</f>
        <v>2019</v>
      </c>
      <c r="C81" s="53">
        <f>+'Ark1'!L1086</f>
        <v>10</v>
      </c>
      <c r="D81" s="66" t="s">
        <v>36</v>
      </c>
      <c r="E81" s="53">
        <f>+'Ark1'!Q1086</f>
        <v>0</v>
      </c>
      <c r="F81" s="53">
        <f>+'Ark1'!R1086</f>
        <v>0</v>
      </c>
      <c r="G81" s="178">
        <f>+'Ark1'!AF1086</f>
        <v>0</v>
      </c>
      <c r="H81" s="178">
        <f t="shared" si="16"/>
        <v>0</v>
      </c>
      <c r="I81" s="178">
        <f>+'Ark1'!AG1086</f>
        <v>0</v>
      </c>
      <c r="J81" s="178"/>
      <c r="K81" s="370"/>
      <c r="L81" s="370"/>
      <c r="M81" s="370"/>
      <c r="N81" s="370"/>
      <c r="O81" s="157">
        <f>+'Ark1'!U1086</f>
        <v>0</v>
      </c>
      <c r="P81" s="178">
        <f t="shared" si="17"/>
        <v>0</v>
      </c>
      <c r="Q81" s="178"/>
      <c r="R81" s="178"/>
      <c r="S81" s="178"/>
      <c r="T81" s="178"/>
      <c r="U81" s="178"/>
      <c r="V81" s="55">
        <f>+'Ark1'!T1086</f>
        <v>0</v>
      </c>
      <c r="W81" s="178">
        <f t="shared" si="18"/>
        <v>0</v>
      </c>
      <c r="X81" s="157">
        <f>+'Ark1'!W1086</f>
        <v>0</v>
      </c>
      <c r="Y81" s="97"/>
      <c r="Z81" s="75">
        <f>+'Ark1'!X1086</f>
        <v>0</v>
      </c>
      <c r="AA81" s="75">
        <f>+'Ark1'!Y1086</f>
        <v>0</v>
      </c>
      <c r="AB81" s="75">
        <f>+'Ark1'!Z1086</f>
        <v>0</v>
      </c>
      <c r="AC81" s="72"/>
      <c r="AD81" s="157">
        <f>+'Ark1'!Z1086</f>
        <v>0</v>
      </c>
      <c r="AE81" s="55">
        <f>+'Ark1'!AB1086</f>
        <v>0</v>
      </c>
      <c r="AF81" s="142" t="str">
        <f>+IF(F81=0,"",'Ark1'!AD1088)</f>
        <v/>
      </c>
      <c r="AG81" s="75"/>
      <c r="AH81" s="157" t="e">
        <f t="shared" si="11"/>
        <v>#DIV/0!</v>
      </c>
      <c r="AI81" s="47"/>
      <c r="AJ81" s="4"/>
      <c r="AK81" s="58"/>
      <c r="AL81" s="13"/>
      <c r="AM81" s="5"/>
      <c r="AN81" s="5"/>
    </row>
    <row r="82" spans="1:40" ht="15.6">
      <c r="A82" s="47"/>
      <c r="B82" s="53">
        <f>+'Ark1'!C1087</f>
        <v>2019</v>
      </c>
      <c r="C82" s="53">
        <f>+'Ark1'!L1087</f>
        <v>11</v>
      </c>
      <c r="D82" s="66" t="s">
        <v>37</v>
      </c>
      <c r="E82" s="53">
        <f>+'Ark1'!Q1087</f>
        <v>22</v>
      </c>
      <c r="F82" s="53">
        <f>+'Ark1'!R1087</f>
        <v>92</v>
      </c>
      <c r="G82" s="178">
        <f>+'Ark1'!AF1087</f>
        <v>1.0361527199008898</v>
      </c>
      <c r="H82" s="178">
        <f t="shared" si="16"/>
        <v>0.43331221719321655</v>
      </c>
      <c r="I82" s="178">
        <f>+'Ark1'!AG1087</f>
        <v>1.3074608595795731</v>
      </c>
      <c r="J82" s="178"/>
      <c r="K82" s="370"/>
      <c r="L82" s="370"/>
      <c r="M82" s="370"/>
      <c r="N82" s="370"/>
      <c r="O82" s="157">
        <f>+'Ark1'!U1087</f>
        <v>27.134782608695648</v>
      </c>
      <c r="P82" s="178">
        <f t="shared" si="17"/>
        <v>-3.2165733235077525</v>
      </c>
      <c r="Q82" s="178"/>
      <c r="R82" s="178"/>
      <c r="S82" s="178"/>
      <c r="T82" s="178"/>
      <c r="U82" s="178"/>
      <c r="V82" s="55">
        <f>+'Ark1'!T1087</f>
        <v>6.9891304347826075</v>
      </c>
      <c r="W82" s="178">
        <f t="shared" si="18"/>
        <v>-1.4176492262343423</v>
      </c>
      <c r="X82" s="157">
        <f>+'Ark1'!W1087</f>
        <v>5.4347826086956523</v>
      </c>
      <c r="Y82" s="97"/>
      <c r="Z82" s="75">
        <f>+'Ark1'!X1087</f>
        <v>97.826086956521749</v>
      </c>
      <c r="AA82" s="75">
        <f>+'Ark1'!Y1087</f>
        <v>72.826086956521749</v>
      </c>
      <c r="AB82" s="75">
        <f>+'Ark1'!Z1087</f>
        <v>6.8104243113456189</v>
      </c>
      <c r="AC82" s="72"/>
      <c r="AD82" s="157">
        <f>+'Ark1'!Z1087</f>
        <v>6.8104243113456189</v>
      </c>
      <c r="AE82" s="55">
        <f>+'Ark1'!AB1087</f>
        <v>1.7288760184971621</v>
      </c>
      <c r="AF82" s="142">
        <f>+IF(F82=0,"",'Ark1'!AD1089)</f>
        <v>0</v>
      </c>
      <c r="AG82" s="75"/>
      <c r="AH82" s="157">
        <f t="shared" si="11"/>
        <v>4.1818181818181817</v>
      </c>
      <c r="AI82" s="47"/>
      <c r="AJ82" s="4"/>
      <c r="AK82" s="58"/>
      <c r="AL82" s="5"/>
      <c r="AM82" s="5"/>
      <c r="AN82" s="5"/>
    </row>
    <row r="83" spans="1:40" ht="15.6">
      <c r="A83" s="47"/>
      <c r="B83" s="53">
        <f>+'Ark1'!C1088</f>
        <v>2019</v>
      </c>
      <c r="C83" s="53">
        <f>+'Ark1'!L1088</f>
        <v>12</v>
      </c>
      <c r="D83" s="66" t="s">
        <v>38</v>
      </c>
      <c r="E83" s="53">
        <f>+'Ark1'!Q1088</f>
        <v>0</v>
      </c>
      <c r="F83" s="53">
        <f>+'Ark1'!R1088</f>
        <v>0</v>
      </c>
      <c r="G83" s="178">
        <f>+'Ark1'!AF1088</f>
        <v>0</v>
      </c>
      <c r="H83" s="178">
        <f t="shared" si="16"/>
        <v>0</v>
      </c>
      <c r="I83" s="178">
        <f>+'Ark1'!AG1088</f>
        <v>0</v>
      </c>
      <c r="J83" s="178"/>
      <c r="K83" s="370"/>
      <c r="L83" s="370"/>
      <c r="M83" s="370"/>
      <c r="N83" s="370"/>
      <c r="O83" s="157">
        <f>+'Ark1'!U1088</f>
        <v>0</v>
      </c>
      <c r="P83" s="178">
        <f t="shared" si="17"/>
        <v>0</v>
      </c>
      <c r="Q83" s="178"/>
      <c r="R83" s="178"/>
      <c r="S83" s="178"/>
      <c r="T83" s="178"/>
      <c r="U83" s="178"/>
      <c r="V83" s="55">
        <f>+'Ark1'!T1088</f>
        <v>0</v>
      </c>
      <c r="W83" s="178">
        <f t="shared" si="18"/>
        <v>0</v>
      </c>
      <c r="X83" s="157">
        <f>+'Ark1'!W1088</f>
        <v>0</v>
      </c>
      <c r="Y83" s="97"/>
      <c r="Z83" s="75">
        <f>+'Ark1'!X1088</f>
        <v>0</v>
      </c>
      <c r="AA83" s="75">
        <f>+'Ark1'!Y1088</f>
        <v>0</v>
      </c>
      <c r="AB83" s="75">
        <f>+'Ark1'!Z1088</f>
        <v>0</v>
      </c>
      <c r="AC83" s="72"/>
      <c r="AD83" s="157">
        <f>+'Ark1'!Z1088</f>
        <v>0</v>
      </c>
      <c r="AE83" s="55">
        <f>+'Ark1'!AB1088</f>
        <v>0</v>
      </c>
      <c r="AF83" s="142" t="str">
        <f>+IF(F83=0,"",'Ark1'!AD1090)</f>
        <v/>
      </c>
      <c r="AG83" s="75"/>
      <c r="AH83" s="157" t="e">
        <f t="shared" si="11"/>
        <v>#DIV/0!</v>
      </c>
      <c r="AI83" s="47"/>
      <c r="AJ83" s="13"/>
      <c r="AK83" s="58"/>
    </row>
    <row r="84" spans="1:40" ht="15.6">
      <c r="A84" s="47"/>
      <c r="B84" s="53">
        <f>+'Ark1'!C1089</f>
        <v>2019</v>
      </c>
      <c r="C84" s="53">
        <f>+'Ark1'!L1089</f>
        <v>13</v>
      </c>
      <c r="D84" s="66" t="s">
        <v>39</v>
      </c>
      <c r="E84" s="53">
        <f>+'Ark1'!Q1089</f>
        <v>0</v>
      </c>
      <c r="F84" s="53">
        <f>+'Ark1'!R1089</f>
        <v>0</v>
      </c>
      <c r="G84" s="178">
        <f>+'Ark1'!AF1089</f>
        <v>0</v>
      </c>
      <c r="H84" s="178">
        <f t="shared" si="16"/>
        <v>0</v>
      </c>
      <c r="I84" s="178">
        <f>+'Ark1'!AG1089</f>
        <v>0</v>
      </c>
      <c r="J84" s="178"/>
      <c r="K84" s="370"/>
      <c r="L84" s="370"/>
      <c r="M84" s="370"/>
      <c r="N84" s="370"/>
      <c r="O84" s="157">
        <f>+'Ark1'!U1089</f>
        <v>0</v>
      </c>
      <c r="P84" s="178">
        <f t="shared" si="17"/>
        <v>0</v>
      </c>
      <c r="Q84" s="178"/>
      <c r="R84" s="178"/>
      <c r="S84" s="178"/>
      <c r="T84" s="178"/>
      <c r="U84" s="178"/>
      <c r="V84" s="55">
        <f>+'Ark1'!T1089</f>
        <v>0</v>
      </c>
      <c r="W84" s="178">
        <f t="shared" si="18"/>
        <v>0</v>
      </c>
      <c r="X84" s="157">
        <f>+'Ark1'!W1089</f>
        <v>0</v>
      </c>
      <c r="Y84" s="97"/>
      <c r="Z84" s="75">
        <f>+'Ark1'!X1089</f>
        <v>0</v>
      </c>
      <c r="AA84" s="75">
        <f>+'Ark1'!Y1089</f>
        <v>0</v>
      </c>
      <c r="AB84" s="75">
        <f>+'Ark1'!Z1089</f>
        <v>0</v>
      </c>
      <c r="AC84" s="72"/>
      <c r="AD84" s="157">
        <f>+'Ark1'!Z1089</f>
        <v>0</v>
      </c>
      <c r="AE84" s="55">
        <f>+'Ark1'!AB1089</f>
        <v>0</v>
      </c>
      <c r="AF84" s="142" t="str">
        <f>+IF(F84=0,"",'Ark1'!AD1091)</f>
        <v/>
      </c>
      <c r="AG84" s="75"/>
      <c r="AH84" s="157" t="e">
        <f t="shared" si="11"/>
        <v>#DIV/0!</v>
      </c>
      <c r="AI84" s="47"/>
      <c r="AJ84" s="5"/>
      <c r="AK84" s="58"/>
      <c r="AL84" s="5"/>
      <c r="AN84" s="5"/>
    </row>
    <row r="85" spans="1:40" ht="15.6">
      <c r="A85" s="47"/>
      <c r="B85" s="53">
        <f>+'Ark1'!C1090</f>
        <v>2019</v>
      </c>
      <c r="C85" s="53">
        <f>+'Ark1'!L1090</f>
        <v>14</v>
      </c>
      <c r="D85" s="66" t="s">
        <v>405</v>
      </c>
      <c r="E85" s="53">
        <f>+'Ark1'!Q1090</f>
        <v>2</v>
      </c>
      <c r="F85" s="53">
        <f>+'Ark1'!R1090</f>
        <v>3</v>
      </c>
      <c r="G85" s="178">
        <f>+'Ark1'!AF1090</f>
        <v>3.3787588692420309E-2</v>
      </c>
      <c r="H85" s="178">
        <f t="shared" si="16"/>
        <v>3.3787588692420309E-2</v>
      </c>
      <c r="I85" s="178">
        <f>+'Ark1'!AG1090</f>
        <v>4.3208428503170498E-2</v>
      </c>
      <c r="J85" s="178"/>
      <c r="K85" s="370"/>
      <c r="L85" s="370"/>
      <c r="M85" s="370"/>
      <c r="N85" s="370"/>
      <c r="O85" s="157">
        <f>+'Ark1'!U1090</f>
        <v>27.5</v>
      </c>
      <c r="P85" s="178">
        <f t="shared" si="17"/>
        <v>27.5</v>
      </c>
      <c r="Q85" s="178"/>
      <c r="R85" s="178"/>
      <c r="S85" s="178"/>
      <c r="T85" s="178"/>
      <c r="U85" s="178"/>
      <c r="V85" s="55">
        <f>+'Ark1'!T1090</f>
        <v>10</v>
      </c>
      <c r="W85" s="178">
        <f t="shared" si="18"/>
        <v>10</v>
      </c>
      <c r="X85" s="157">
        <f>+'Ark1'!W1090</f>
        <v>66.666666666666686</v>
      </c>
      <c r="Y85" s="97"/>
      <c r="Z85" s="75">
        <f>+'Ark1'!X1090</f>
        <v>100</v>
      </c>
      <c r="AA85" s="75">
        <f>+'Ark1'!Y1090</f>
        <v>100</v>
      </c>
      <c r="AB85" s="75">
        <f>+'Ark1'!Z1090</f>
        <v>1.7568911937472784</v>
      </c>
      <c r="AC85" s="72"/>
      <c r="AD85" s="157">
        <f>+'Ark1'!Z1090</f>
        <v>1.7568911937472784</v>
      </c>
      <c r="AE85" s="55">
        <f>+'Ark1'!AB1090</f>
        <v>1.4142135623730951</v>
      </c>
      <c r="AF85" s="142">
        <f>+IF(F85=0,"",'Ark1'!AD1092)</f>
        <v>18.812332669181153</v>
      </c>
      <c r="AG85" s="75"/>
      <c r="AH85" s="157">
        <f t="shared" si="11"/>
        <v>1.5</v>
      </c>
      <c r="AI85" s="47"/>
      <c r="AJ85" s="13"/>
      <c r="AK85" s="58"/>
    </row>
    <row r="86" spans="1:40" ht="15.6">
      <c r="A86" s="47"/>
      <c r="B86" s="53">
        <f>+'Ark1'!C1091</f>
        <v>2019</v>
      </c>
      <c r="C86" s="53">
        <f>+'Ark1'!L1091</f>
        <v>15</v>
      </c>
      <c r="D86" s="66" t="s">
        <v>40</v>
      </c>
      <c r="E86" s="53">
        <f>+'Ark1'!Q1091</f>
        <v>0</v>
      </c>
      <c r="F86" s="53">
        <f>+'Ark1'!R1091</f>
        <v>0</v>
      </c>
      <c r="G86" s="178">
        <f>+'Ark1'!AF1091</f>
        <v>0</v>
      </c>
      <c r="H86" s="178">
        <f t="shared" si="16"/>
        <v>0</v>
      </c>
      <c r="I86" s="178">
        <f>+'Ark1'!AG1091</f>
        <v>0</v>
      </c>
      <c r="J86" s="178"/>
      <c r="K86" s="370"/>
      <c r="L86" s="370"/>
      <c r="M86" s="370"/>
      <c r="N86" s="370"/>
      <c r="O86" s="157">
        <f>+'Ark1'!U1091</f>
        <v>0</v>
      </c>
      <c r="P86" s="178">
        <f t="shared" si="17"/>
        <v>0</v>
      </c>
      <c r="Q86" s="178"/>
      <c r="R86" s="178"/>
      <c r="S86" s="178"/>
      <c r="T86" s="178"/>
      <c r="U86" s="178"/>
      <c r="V86" s="55">
        <f>+'Ark1'!T1091</f>
        <v>0</v>
      </c>
      <c r="W86" s="178">
        <f t="shared" si="18"/>
        <v>0</v>
      </c>
      <c r="X86" s="157">
        <f>+'Ark1'!W1091</f>
        <v>0</v>
      </c>
      <c r="Y86" s="97"/>
      <c r="Z86" s="75">
        <f>+'Ark1'!X1091</f>
        <v>0</v>
      </c>
      <c r="AA86" s="75">
        <f>+'Ark1'!Y1091</f>
        <v>0</v>
      </c>
      <c r="AB86" s="75">
        <f>+'Ark1'!Z1091</f>
        <v>0</v>
      </c>
      <c r="AC86" s="72"/>
      <c r="AD86" s="157">
        <f>+'Ark1'!Z1091</f>
        <v>0</v>
      </c>
      <c r="AE86" s="55">
        <f>+'Ark1'!AB1091</f>
        <v>0</v>
      </c>
      <c r="AF86" s="142" t="str">
        <f>+IF(F86=0,"",'Ark1'!AD1093)</f>
        <v/>
      </c>
      <c r="AG86" s="75"/>
      <c r="AH86" s="157" t="e">
        <f t="shared" si="11"/>
        <v>#DIV/0!</v>
      </c>
      <c r="AI86" s="47"/>
      <c r="AJ86" s="13"/>
      <c r="AK86" s="58"/>
    </row>
    <row r="87" spans="1:40" ht="15.6">
      <c r="A87" s="47"/>
      <c r="B87">
        <f>+'Ark1'!C1092</f>
        <v>2018</v>
      </c>
      <c r="C87">
        <f>+'Ark1'!L1092</f>
        <v>1</v>
      </c>
      <c r="D87" s="3" t="str">
        <f t="shared" ref="D87" si="19">+D72</f>
        <v>P-</v>
      </c>
      <c r="E87">
        <f>+'Ark1'!Q1092</f>
        <v>89</v>
      </c>
      <c r="F87">
        <f>+'Ark1'!R1092</f>
        <v>165</v>
      </c>
      <c r="G87" s="196">
        <f>+'Ark1'!AF1092</f>
        <v>1.6859098804536623</v>
      </c>
      <c r="H87" s="196">
        <f t="shared" si="16"/>
        <v>-0.34653286763794067</v>
      </c>
      <c r="I87" s="196">
        <f>+'Ark1'!AG1092</f>
        <v>1.2677939019018161</v>
      </c>
      <c r="J87" s="196"/>
      <c r="K87" s="369"/>
      <c r="L87" s="369"/>
      <c r="M87" s="369"/>
      <c r="N87" s="369"/>
      <c r="O87" s="93">
        <f>+'Ark1'!U1092</f>
        <v>15.501090909090905</v>
      </c>
      <c r="P87" s="196">
        <f t="shared" si="17"/>
        <v>0.34240546308150854</v>
      </c>
      <c r="Q87" s="196"/>
      <c r="R87" s="196"/>
      <c r="S87" s="196"/>
      <c r="T87" s="196"/>
      <c r="U87" s="196"/>
      <c r="V87" s="1">
        <f>+'Ark1'!T1092</f>
        <v>2.4242424242424243</v>
      </c>
      <c r="W87" s="196">
        <f t="shared" si="18"/>
        <v>7.2129748186086307E-2</v>
      </c>
      <c r="X87" s="93">
        <f>+'Ark1'!W1092</f>
        <v>0</v>
      </c>
      <c r="Y87" s="97"/>
      <c r="Z87" s="11">
        <f>+'Ark1'!X1092</f>
        <v>43.636363636363633</v>
      </c>
      <c r="AA87" s="11">
        <f>+'Ark1'!Y1092</f>
        <v>1.8181818181818179</v>
      </c>
      <c r="AB87" s="11">
        <f>+'Ark1'!Z1092</f>
        <v>3.744448985345751</v>
      </c>
      <c r="AC87" s="72"/>
      <c r="AD87" s="93">
        <f>+'Ark1'!Z1092</f>
        <v>3.744448985345751</v>
      </c>
      <c r="AE87" s="1">
        <f>+'Ark1'!AB1092</f>
        <v>1.0395308682665327</v>
      </c>
      <c r="AF87" s="142">
        <f>+IF(F87=0,"",'Ark1'!AD1094)</f>
        <v>31.302930471173887</v>
      </c>
      <c r="AH87" s="93">
        <f t="shared" si="11"/>
        <v>1.853932584269663</v>
      </c>
      <c r="AI87" s="47"/>
      <c r="AJ87" s="2"/>
      <c r="AK87" s="58"/>
      <c r="AL87" s="5"/>
      <c r="AN87" s="2"/>
    </row>
    <row r="88" spans="1:40" ht="15.6">
      <c r="A88" s="47"/>
      <c r="B88">
        <f>+'Ark1'!C1093</f>
        <v>2018</v>
      </c>
      <c r="C88">
        <f>+'Ark1'!L1093</f>
        <v>2</v>
      </c>
      <c r="D88" s="3" t="str">
        <f t="shared" si="15"/>
        <v>P</v>
      </c>
      <c r="E88">
        <f>+'Ark1'!Q1093</f>
        <v>236</v>
      </c>
      <c r="F88">
        <f>+'Ark1'!R1093</f>
        <v>749</v>
      </c>
      <c r="G88" s="196">
        <f>+'Ark1'!AF1093</f>
        <v>7.6530090936957187</v>
      </c>
      <c r="H88" s="196">
        <f t="shared" si="16"/>
        <v>-1.2210367078309989</v>
      </c>
      <c r="I88" s="196">
        <f>+'Ark1'!AG1093</f>
        <v>6.1523058816986449</v>
      </c>
      <c r="J88" s="196"/>
      <c r="K88" s="369"/>
      <c r="L88" s="369"/>
      <c r="M88" s="369"/>
      <c r="N88" s="369"/>
      <c r="O88" s="93">
        <f>+'Ark1'!U1093</f>
        <v>16.571188251001331</v>
      </c>
      <c r="P88" s="196">
        <f t="shared" si="17"/>
        <v>0.22505921874327584</v>
      </c>
      <c r="Q88" s="196"/>
      <c r="R88" s="196"/>
      <c r="S88" s="196"/>
      <c r="T88" s="196"/>
      <c r="U88" s="196"/>
      <c r="V88" s="1">
        <f>+'Ark1'!T1093</f>
        <v>3.1241655540720954</v>
      </c>
      <c r="W88" s="196">
        <f t="shared" si="18"/>
        <v>0.10803652181403134</v>
      </c>
      <c r="X88" s="93">
        <f>+'Ark1'!W1093</f>
        <v>0</v>
      </c>
      <c r="Y88" s="97"/>
      <c r="Z88" s="11">
        <f>+'Ark1'!X1093</f>
        <v>61.01468624833111</v>
      </c>
      <c r="AA88" s="11">
        <f>+'Ark1'!Y1093</f>
        <v>3.2042723631508681</v>
      </c>
      <c r="AB88" s="11">
        <f>+'Ark1'!Z1093</f>
        <v>3.6631763454493527</v>
      </c>
      <c r="AC88" s="72"/>
      <c r="AD88" s="93">
        <f>+'Ark1'!Z1093</f>
        <v>3.6631763454493527</v>
      </c>
      <c r="AE88" s="1">
        <f>+'Ark1'!AB1093</f>
        <v>1.4893716040649669</v>
      </c>
      <c r="AF88" s="142">
        <f>+IF(F88=0,"",'Ark1'!AD1095)</f>
        <v>30.072625408433677</v>
      </c>
      <c r="AH88" s="93">
        <f t="shared" si="11"/>
        <v>3.1737288135593222</v>
      </c>
      <c r="AI88" s="47"/>
      <c r="AJ88" s="4"/>
      <c r="AK88" s="58"/>
      <c r="AL88" s="4"/>
      <c r="AM88" s="4"/>
      <c r="AN88" s="4"/>
    </row>
    <row r="89" spans="1:40" ht="15.6">
      <c r="A89" s="47"/>
      <c r="B89">
        <f>+'Ark1'!C1094</f>
        <v>2018</v>
      </c>
      <c r="C89">
        <f>+'Ark1'!L1094</f>
        <v>3</v>
      </c>
      <c r="D89" s="3" t="str">
        <f t="shared" si="15"/>
        <v>P+</v>
      </c>
      <c r="E89">
        <f>+'Ark1'!Q1094</f>
        <v>334</v>
      </c>
      <c r="F89">
        <f>+'Ark1'!R1094</f>
        <v>1367</v>
      </c>
      <c r="G89" s="196">
        <f>+'Ark1'!AF1094</f>
        <v>13.967507918667618</v>
      </c>
      <c r="H89" s="196">
        <f t="shared" si="16"/>
        <v>1.9446071553088462</v>
      </c>
      <c r="I89" s="196">
        <f>+'Ark1'!AG1094</f>
        <v>11.909801684394113</v>
      </c>
      <c r="J89" s="196"/>
      <c r="K89" s="369"/>
      <c r="L89" s="369"/>
      <c r="M89" s="369"/>
      <c r="N89" s="369"/>
      <c r="O89" s="93">
        <f>+'Ark1'!U1094</f>
        <v>17.576547183613716</v>
      </c>
      <c r="P89" s="196">
        <f t="shared" si="17"/>
        <v>0.11797575504228064</v>
      </c>
      <c r="Q89" s="196"/>
      <c r="R89" s="196"/>
      <c r="S89" s="196"/>
      <c r="T89" s="196"/>
      <c r="U89" s="196"/>
      <c r="V89" s="1">
        <f>+'Ark1'!T1094</f>
        <v>3.9268471104608631</v>
      </c>
      <c r="W89" s="196">
        <f t="shared" si="18"/>
        <v>9.5894729508480658E-2</v>
      </c>
      <c r="X89" s="93">
        <f>+'Ark1'!W1094</f>
        <v>0.14630577907827361</v>
      </c>
      <c r="Y89" s="97"/>
      <c r="Z89" s="11">
        <f>+'Ark1'!X1094</f>
        <v>67.154352596927566</v>
      </c>
      <c r="AA89" s="11">
        <f>+'Ark1'!Y1094</f>
        <v>6.5837600585223122</v>
      </c>
      <c r="AB89" s="11">
        <f>+'Ark1'!Z1094</f>
        <v>3.941537683993936</v>
      </c>
      <c r="AC89" s="72"/>
      <c r="AD89" s="93">
        <f>+'Ark1'!Z1094</f>
        <v>3.941537683993936</v>
      </c>
      <c r="AE89" s="1">
        <f>+'Ark1'!AB1094</f>
        <v>1.6011802320059301</v>
      </c>
      <c r="AF89" s="142">
        <f>+IF(F89=0,"",'Ark1'!AD1096)</f>
        <v>30.350404601607309</v>
      </c>
      <c r="AH89" s="93">
        <f t="shared" si="11"/>
        <v>4.0928143712574849</v>
      </c>
      <c r="AI89" s="47"/>
      <c r="AJ89" s="4"/>
      <c r="AK89" s="58"/>
      <c r="AL89" s="13"/>
      <c r="AM89" s="1"/>
      <c r="AN89" s="5"/>
    </row>
    <row r="90" spans="1:40" ht="15.6">
      <c r="A90" s="47"/>
      <c r="B90">
        <f>+'Ark1'!C1095</f>
        <v>2018</v>
      </c>
      <c r="C90">
        <f>+'Ark1'!L1095</f>
        <v>4</v>
      </c>
      <c r="D90" s="3" t="str">
        <f t="shared" si="15"/>
        <v>O-</v>
      </c>
      <c r="E90">
        <f>+'Ark1'!Q1095</f>
        <v>362</v>
      </c>
      <c r="F90">
        <f>+'Ark1'!R1095</f>
        <v>1581</v>
      </c>
      <c r="G90" s="196">
        <f>+'Ark1'!AF1095</f>
        <v>16.15408194543782</v>
      </c>
      <c r="H90" s="196">
        <f t="shared" si="16"/>
        <v>-1.0040191966758982E-2</v>
      </c>
      <c r="I90" s="196">
        <f>+'Ark1'!AG1095</f>
        <v>14.64566452187065</v>
      </c>
      <c r="J90" s="196"/>
      <c r="K90" s="369"/>
      <c r="L90" s="369"/>
      <c r="M90" s="369"/>
      <c r="N90" s="369"/>
      <c r="O90" s="93">
        <f>+'Ark1'!U1095</f>
        <v>18.688513598987996</v>
      </c>
      <c r="P90" s="196">
        <f t="shared" si="17"/>
        <v>5.3035440782590371E-2</v>
      </c>
      <c r="Q90" s="196"/>
      <c r="R90" s="196"/>
      <c r="S90" s="196"/>
      <c r="T90" s="196"/>
      <c r="U90" s="196"/>
      <c r="V90" s="1">
        <f>+'Ark1'!T1095</f>
        <v>4.6894370651486401</v>
      </c>
      <c r="W90" s="196">
        <f t="shared" si="18"/>
        <v>8.258936739185252E-2</v>
      </c>
      <c r="X90" s="93">
        <f>+'Ark1'!W1095</f>
        <v>0.31625553447185323</v>
      </c>
      <c r="Y90" s="97"/>
      <c r="Z90" s="11">
        <f>+'Ark1'!X1095</f>
        <v>76.027830487033498</v>
      </c>
      <c r="AA90" s="11">
        <f>+'Ark1'!Y1095</f>
        <v>12.65022137887413</v>
      </c>
      <c r="AB90" s="11">
        <f>+'Ark1'!Z1095</f>
        <v>4.3183682383770874</v>
      </c>
      <c r="AC90" s="72"/>
      <c r="AD90" s="93">
        <f>+'Ark1'!Z1095</f>
        <v>4.3183682383770874</v>
      </c>
      <c r="AE90" s="1">
        <f>+'Ark1'!AB1095</f>
        <v>1.719500390604138</v>
      </c>
      <c r="AF90" s="142">
        <f>+IF(F90=0,"",'Ark1'!AD1097)</f>
        <v>37.621507875429963</v>
      </c>
      <c r="AH90" s="93">
        <f t="shared" si="11"/>
        <v>4.3674033149171274</v>
      </c>
      <c r="AI90" s="47"/>
      <c r="AJ90" s="4"/>
      <c r="AK90" s="58"/>
      <c r="AL90" s="13"/>
      <c r="AM90" s="1"/>
      <c r="AN90" s="5"/>
    </row>
    <row r="91" spans="1:40" ht="15.6">
      <c r="A91" s="47"/>
      <c r="B91">
        <f>+'Ark1'!C1096</f>
        <v>2018</v>
      </c>
      <c r="C91">
        <f>+'Ark1'!L1096</f>
        <v>5</v>
      </c>
      <c r="D91" s="3" t="str">
        <f t="shared" si="15"/>
        <v>O</v>
      </c>
      <c r="E91">
        <f>+'Ark1'!Q1096</f>
        <v>473</v>
      </c>
      <c r="F91">
        <f>+'Ark1'!R1096</f>
        <v>2567</v>
      </c>
      <c r="G91" s="196">
        <f>+'Ark1'!AF1096</f>
        <v>26.228670685603351</v>
      </c>
      <c r="H91" s="196">
        <f t="shared" si="16"/>
        <v>-2.4068254976027497</v>
      </c>
      <c r="I91" s="196">
        <f>+'Ark1'!AG1096</f>
        <v>25.67031836661938</v>
      </c>
      <c r="J91" s="196"/>
      <c r="K91" s="369"/>
      <c r="L91" s="369"/>
      <c r="M91" s="369"/>
      <c r="N91" s="369"/>
      <c r="O91" s="93">
        <f>+'Ark1'!U1096</f>
        <v>20.174507206856216</v>
      </c>
      <c r="P91" s="196">
        <f t="shared" si="17"/>
        <v>-0.23882168351367383</v>
      </c>
      <c r="Q91" s="196"/>
      <c r="R91" s="196"/>
      <c r="S91" s="196"/>
      <c r="T91" s="196"/>
      <c r="U91" s="196"/>
      <c r="V91" s="1">
        <f>+'Ark1'!T1096</f>
        <v>5.416049863654071</v>
      </c>
      <c r="W91" s="196">
        <f t="shared" si="18"/>
        <v>-3.0467963736799497E-2</v>
      </c>
      <c r="X91" s="93">
        <f>+'Ark1'!W1096</f>
        <v>1.2076353720296065</v>
      </c>
      <c r="Y91" s="97"/>
      <c r="Z91" s="11">
        <f>+'Ark1'!X1096</f>
        <v>80.794701986754987</v>
      </c>
      <c r="AA91" s="11">
        <f>+'Ark1'!Y1096</f>
        <v>24.152707440592128</v>
      </c>
      <c r="AB91" s="11">
        <f>+'Ark1'!Z1096</f>
        <v>5.2950244247404568</v>
      </c>
      <c r="AC91" s="72"/>
      <c r="AD91" s="93">
        <f>+'Ark1'!Z1096</f>
        <v>5.2950244247404568</v>
      </c>
      <c r="AE91" s="1">
        <f>+'Ark1'!AB1096</f>
        <v>1.7639928352671841</v>
      </c>
      <c r="AF91" s="142">
        <f>+IF(F91=0,"",'Ark1'!AD1098)</f>
        <v>0</v>
      </c>
      <c r="AH91" s="93">
        <f t="shared" si="11"/>
        <v>5.427061310782241</v>
      </c>
      <c r="AI91" s="47"/>
      <c r="AJ91" s="4"/>
      <c r="AK91" s="58"/>
      <c r="AL91" s="13"/>
      <c r="AM91" s="1"/>
      <c r="AN91" s="5"/>
    </row>
    <row r="92" spans="1:40" ht="15.6">
      <c r="A92" s="47"/>
      <c r="B92">
        <f>+'Ark1'!C1097</f>
        <v>2018</v>
      </c>
      <c r="C92">
        <f>+'Ark1'!L1097</f>
        <v>6</v>
      </c>
      <c r="D92" s="3" t="str">
        <f t="shared" si="15"/>
        <v>O+</v>
      </c>
      <c r="E92">
        <f>+'Ark1'!Q1097</f>
        <v>440</v>
      </c>
      <c r="F92">
        <f>+'Ark1'!R1097</f>
        <v>2169</v>
      </c>
      <c r="G92" s="196">
        <f>+'Ark1'!AF1097</f>
        <v>22.162051701236329</v>
      </c>
      <c r="H92" s="196">
        <f t="shared" si="16"/>
        <v>1.2078532279538763</v>
      </c>
      <c r="I92" s="196">
        <f>+'Ark1'!AG1097</f>
        <v>24.691972546993924</v>
      </c>
      <c r="J92" s="196"/>
      <c r="K92" s="369"/>
      <c r="L92" s="369"/>
      <c r="M92" s="369"/>
      <c r="N92" s="369"/>
      <c r="O92" s="93">
        <f>+'Ark1'!U1097</f>
        <v>22.966445366528323</v>
      </c>
      <c r="P92" s="196">
        <f t="shared" si="17"/>
        <v>-0.44616847682319616</v>
      </c>
      <c r="Q92" s="196"/>
      <c r="R92" s="196"/>
      <c r="S92" s="196"/>
      <c r="T92" s="196"/>
      <c r="U92" s="196"/>
      <c r="V92" s="1">
        <f>+'Ark1'!T1097</f>
        <v>6.4771784232365137</v>
      </c>
      <c r="W92" s="196">
        <f t="shared" si="18"/>
        <v>-5.5153088603196565E-2</v>
      </c>
      <c r="X92" s="93">
        <f>+'Ark1'!W1097</f>
        <v>5.4402950668510819</v>
      </c>
      <c r="Y92" s="97"/>
      <c r="Z92" s="11">
        <f>+'Ark1'!X1097</f>
        <v>89.396035039188561</v>
      </c>
      <c r="AA92" s="11">
        <f>+'Ark1'!Y1097</f>
        <v>48.501613646841882</v>
      </c>
      <c r="AB92" s="11">
        <f>+'Ark1'!Z1097</f>
        <v>5.7603211313336864</v>
      </c>
      <c r="AC92" s="72"/>
      <c r="AD92" s="93">
        <f>+'Ark1'!Z1097</f>
        <v>5.7603211313336864</v>
      </c>
      <c r="AE92" s="1">
        <f>+'Ark1'!AB1097</f>
        <v>2.0097870644018663</v>
      </c>
      <c r="AF92" s="142">
        <f>+IF(F92=0,"",'Ark1'!AD1099)</f>
        <v>49.666440001841472</v>
      </c>
      <c r="AH92" s="93">
        <f t="shared" ref="AH92:AH146" si="20">+F92/E92</f>
        <v>4.9295454545454547</v>
      </c>
      <c r="AI92" s="47"/>
      <c r="AJ92" s="4"/>
      <c r="AK92" s="58"/>
      <c r="AL92" s="13"/>
      <c r="AM92" s="1"/>
      <c r="AN92" s="5"/>
    </row>
    <row r="93" spans="1:40" ht="15.6">
      <c r="A93" s="47"/>
      <c r="B93">
        <f>+'Ark1'!C1098</f>
        <v>2018</v>
      </c>
      <c r="C93">
        <f>+'Ark1'!L1098</f>
        <v>7</v>
      </c>
      <c r="D93" s="3" t="str">
        <f t="shared" si="15"/>
        <v>R-</v>
      </c>
      <c r="E93">
        <f>+'Ark1'!Q1098</f>
        <v>0</v>
      </c>
      <c r="F93">
        <f>+'Ark1'!R1098</f>
        <v>0</v>
      </c>
      <c r="G93" s="196">
        <f>+'Ark1'!AF1098</f>
        <v>0</v>
      </c>
      <c r="H93" s="196">
        <f t="shared" si="16"/>
        <v>0</v>
      </c>
      <c r="I93" s="196">
        <f>+'Ark1'!AG1098</f>
        <v>0</v>
      </c>
      <c r="J93" s="196"/>
      <c r="K93" s="369"/>
      <c r="L93" s="369"/>
      <c r="M93" s="369"/>
      <c r="N93" s="369"/>
      <c r="O93" s="93">
        <f>+'Ark1'!U1098</f>
        <v>0</v>
      </c>
      <c r="P93" s="196">
        <f t="shared" si="17"/>
        <v>0</v>
      </c>
      <c r="Q93" s="196"/>
      <c r="R93" s="196"/>
      <c r="S93" s="196"/>
      <c r="T93" s="196"/>
      <c r="U93" s="196"/>
      <c r="V93" s="1">
        <f>+'Ark1'!T1098</f>
        <v>0</v>
      </c>
      <c r="W93" s="196">
        <f t="shared" si="18"/>
        <v>0</v>
      </c>
      <c r="X93" s="93">
        <f>+'Ark1'!W1098</f>
        <v>0</v>
      </c>
      <c r="Y93" s="97"/>
      <c r="Z93" s="11">
        <f>+'Ark1'!X1098</f>
        <v>0</v>
      </c>
      <c r="AA93" s="11">
        <f>+'Ark1'!Y1098</f>
        <v>0</v>
      </c>
      <c r="AB93" s="11">
        <f>+'Ark1'!Z1098</f>
        <v>0</v>
      </c>
      <c r="AC93" s="72"/>
      <c r="AD93" s="93">
        <f>+'Ark1'!Z1098</f>
        <v>0</v>
      </c>
      <c r="AE93" s="1">
        <f>+'Ark1'!AB1098</f>
        <v>0</v>
      </c>
      <c r="AF93" s="142" t="str">
        <f>+IF(F93=0,"",'Ark1'!AD1100)</f>
        <v/>
      </c>
      <c r="AH93" s="93" t="e">
        <f t="shared" si="20"/>
        <v>#DIV/0!</v>
      </c>
      <c r="AI93" s="47"/>
      <c r="AJ93" s="4"/>
      <c r="AK93" s="58"/>
      <c r="AL93" s="13"/>
      <c r="AM93" s="13"/>
      <c r="AN93" s="5"/>
    </row>
    <row r="94" spans="1:40" ht="15.6">
      <c r="A94" s="47"/>
      <c r="B94">
        <f>+'Ark1'!C1099</f>
        <v>2018</v>
      </c>
      <c r="C94">
        <f>+'Ark1'!L1099</f>
        <v>8</v>
      </c>
      <c r="D94" s="3" t="str">
        <f t="shared" si="15"/>
        <v>R</v>
      </c>
      <c r="E94">
        <f>+'Ark1'!Q1099</f>
        <v>320</v>
      </c>
      <c r="F94">
        <f>+'Ark1'!R1099</f>
        <v>1130</v>
      </c>
      <c r="G94" s="196">
        <f>+'Ark1'!AF1099</f>
        <v>11.545928272197816</v>
      </c>
      <c r="H94" s="196">
        <f t="shared" si="16"/>
        <v>0.63943972257949611</v>
      </c>
      <c r="I94" s="196">
        <f>+'Ark1'!AG1099</f>
        <v>14.774511894043981</v>
      </c>
      <c r="J94" s="196"/>
      <c r="K94" s="369"/>
      <c r="L94" s="369"/>
      <c r="M94" s="369"/>
      <c r="N94" s="369"/>
      <c r="O94" s="93">
        <f>+'Ark1'!U1099</f>
        <v>26.377415929203515</v>
      </c>
      <c r="P94" s="196">
        <f t="shared" si="17"/>
        <v>5.9655649238511188E-2</v>
      </c>
      <c r="Q94" s="196"/>
      <c r="R94" s="196"/>
      <c r="S94" s="196"/>
      <c r="T94" s="196"/>
      <c r="U94" s="196"/>
      <c r="V94" s="1">
        <f>+'Ark1'!T1099</f>
        <v>7.6212389380530974</v>
      </c>
      <c r="W94" s="196">
        <f t="shared" si="18"/>
        <v>-0.12154321417787184</v>
      </c>
      <c r="X94" s="93">
        <f>+'Ark1'!W1099</f>
        <v>19.292035398230087</v>
      </c>
      <c r="Y94" s="97"/>
      <c r="Z94" s="11">
        <f>+'Ark1'!X1099</f>
        <v>92.920353982300881</v>
      </c>
      <c r="AA94" s="11">
        <f>+'Ark1'!Y1099</f>
        <v>69.823008849557525</v>
      </c>
      <c r="AB94" s="11">
        <f>+'Ark1'!Z1099</f>
        <v>6.8886136174391694</v>
      </c>
      <c r="AC94" s="72"/>
      <c r="AD94" s="93">
        <f>+'Ark1'!Z1099</f>
        <v>6.8886136174391694</v>
      </c>
      <c r="AE94" s="1">
        <f>+'Ark1'!AB1099</f>
        <v>2.3675330249701982</v>
      </c>
      <c r="AF94" s="142">
        <f>+IF(F94=0,"",'Ark1'!AD1101)</f>
        <v>0</v>
      </c>
      <c r="AH94" s="93">
        <f t="shared" si="20"/>
        <v>3.53125</v>
      </c>
      <c r="AI94" s="47"/>
      <c r="AJ94" s="4"/>
      <c r="AK94" s="58"/>
      <c r="AL94" s="13"/>
      <c r="AM94" s="13"/>
      <c r="AN94" s="5"/>
    </row>
    <row r="95" spans="1:40" ht="15.6">
      <c r="A95" s="47"/>
      <c r="B95">
        <f>+'Ark1'!C1100</f>
        <v>2018</v>
      </c>
      <c r="C95">
        <f>+'Ark1'!L1100</f>
        <v>9</v>
      </c>
      <c r="D95" s="3" t="str">
        <f t="shared" si="15"/>
        <v>R+</v>
      </c>
      <c r="E95">
        <f>+'Ark1'!Q1100</f>
        <v>0</v>
      </c>
      <c r="F95">
        <f>+'Ark1'!R1100</f>
        <v>0</v>
      </c>
      <c r="G95" s="196">
        <f>+'Ark1'!AF1100</f>
        <v>0</v>
      </c>
      <c r="H95" s="196">
        <f t="shared" si="16"/>
        <v>0</v>
      </c>
      <c r="I95" s="196">
        <f>+'Ark1'!AG1100</f>
        <v>0</v>
      </c>
      <c r="J95" s="196"/>
      <c r="K95" s="369"/>
      <c r="L95" s="369"/>
      <c r="M95" s="369"/>
      <c r="N95" s="369"/>
      <c r="O95" s="93">
        <f>+'Ark1'!U1100</f>
        <v>0</v>
      </c>
      <c r="P95" s="196">
        <f t="shared" si="17"/>
        <v>0</v>
      </c>
      <c r="Q95" s="196"/>
      <c r="R95" s="196"/>
      <c r="S95" s="196"/>
      <c r="T95" s="196"/>
      <c r="U95" s="196"/>
      <c r="V95" s="1">
        <f>+'Ark1'!T1100</f>
        <v>0</v>
      </c>
      <c r="W95" s="196">
        <f t="shared" si="18"/>
        <v>0</v>
      </c>
      <c r="X95" s="93">
        <f>+'Ark1'!W1100</f>
        <v>0</v>
      </c>
      <c r="Y95" s="97"/>
      <c r="Z95" s="11">
        <f>+'Ark1'!X1100</f>
        <v>0</v>
      </c>
      <c r="AA95" s="11">
        <f>+'Ark1'!Y1100</f>
        <v>0</v>
      </c>
      <c r="AB95" s="11">
        <f>+'Ark1'!Z1100</f>
        <v>0</v>
      </c>
      <c r="AC95" s="72"/>
      <c r="AD95" s="93">
        <f>+'Ark1'!Z1100</f>
        <v>0</v>
      </c>
      <c r="AE95" s="1">
        <f>+'Ark1'!AB1100</f>
        <v>0</v>
      </c>
      <c r="AF95" s="142" t="str">
        <f>+IF(F95=0,"",'Ark1'!AD1102)</f>
        <v/>
      </c>
      <c r="AH95" s="93" t="e">
        <f t="shared" si="20"/>
        <v>#DIV/0!</v>
      </c>
      <c r="AI95" s="47"/>
      <c r="AJ95" s="4"/>
      <c r="AK95" s="58"/>
      <c r="AL95" s="13"/>
      <c r="AM95" s="13"/>
      <c r="AN95" s="5"/>
    </row>
    <row r="96" spans="1:40" ht="15.6">
      <c r="A96" s="47"/>
      <c r="B96">
        <f>+'Ark1'!C1101</f>
        <v>2018</v>
      </c>
      <c r="C96">
        <f>+'Ark1'!L1101</f>
        <v>10</v>
      </c>
      <c r="D96" s="3" t="str">
        <f t="shared" si="15"/>
        <v>U-</v>
      </c>
      <c r="E96">
        <f>+'Ark1'!Q1101</f>
        <v>0</v>
      </c>
      <c r="F96">
        <f>+'Ark1'!R1101</f>
        <v>0</v>
      </c>
      <c r="G96" s="196">
        <f>+'Ark1'!AF1101</f>
        <v>0</v>
      </c>
      <c r="H96" s="196">
        <f t="shared" si="16"/>
        <v>0</v>
      </c>
      <c r="I96" s="196">
        <f>+'Ark1'!AG1101</f>
        <v>0</v>
      </c>
      <c r="J96" s="196"/>
      <c r="K96" s="369"/>
      <c r="L96" s="369"/>
      <c r="M96" s="369"/>
      <c r="N96" s="369"/>
      <c r="O96" s="93">
        <f>+'Ark1'!U1101</f>
        <v>0</v>
      </c>
      <c r="P96" s="196">
        <f t="shared" si="17"/>
        <v>0</v>
      </c>
      <c r="Q96" s="196"/>
      <c r="R96" s="196"/>
      <c r="S96" s="196"/>
      <c r="T96" s="196"/>
      <c r="U96" s="196"/>
      <c r="V96" s="1">
        <f>+'Ark1'!T1101</f>
        <v>0</v>
      </c>
      <c r="W96" s="196">
        <f t="shared" si="18"/>
        <v>0</v>
      </c>
      <c r="X96" s="93">
        <f>+'Ark1'!W1101</f>
        <v>0</v>
      </c>
      <c r="Y96" s="97"/>
      <c r="Z96" s="11">
        <f>+'Ark1'!X1101</f>
        <v>0</v>
      </c>
      <c r="AA96" s="11">
        <f>+'Ark1'!Y1101</f>
        <v>0</v>
      </c>
      <c r="AB96" s="11">
        <f>+'Ark1'!Z1101</f>
        <v>0</v>
      </c>
      <c r="AC96" s="72"/>
      <c r="AD96" s="93">
        <f>+'Ark1'!Z1101</f>
        <v>0</v>
      </c>
      <c r="AE96" s="1">
        <f>+'Ark1'!AB1101</f>
        <v>0</v>
      </c>
      <c r="AF96" s="142" t="str">
        <f>+IF(F96=0,"",'Ark1'!AD1103)</f>
        <v/>
      </c>
      <c r="AH96" s="93" t="e">
        <f t="shared" si="20"/>
        <v>#DIV/0!</v>
      </c>
      <c r="AI96" s="47"/>
      <c r="AJ96" s="4"/>
      <c r="AK96" s="58"/>
      <c r="AL96" s="13"/>
      <c r="AM96" s="13"/>
      <c r="AN96" s="5"/>
    </row>
    <row r="97" spans="1:40" ht="15.6">
      <c r="A97" s="47"/>
      <c r="B97">
        <f>+'Ark1'!C1102</f>
        <v>2018</v>
      </c>
      <c r="C97">
        <f>+'Ark1'!L1102</f>
        <v>11</v>
      </c>
      <c r="D97" s="3" t="str">
        <f t="shared" si="15"/>
        <v>U</v>
      </c>
      <c r="E97">
        <f>+'Ark1'!Q1102</f>
        <v>24</v>
      </c>
      <c r="F97">
        <f>+'Ark1'!R1102</f>
        <v>59</v>
      </c>
      <c r="G97" s="196">
        <f>+'Ark1'!AF1102</f>
        <v>0.6028405027076732</v>
      </c>
      <c r="H97" s="196">
        <f t="shared" si="16"/>
        <v>0.19253515919622288</v>
      </c>
      <c r="I97" s="196">
        <f>+'Ark1'!AG1102</f>
        <v>0.88763120247749505</v>
      </c>
      <c r="J97" s="196"/>
      <c r="K97" s="369"/>
      <c r="L97" s="369"/>
      <c r="M97" s="369"/>
      <c r="N97" s="369"/>
      <c r="O97" s="93">
        <f>+'Ark1'!U1102</f>
        <v>30.351355932203401</v>
      </c>
      <c r="P97" s="196">
        <f t="shared" si="17"/>
        <v>4.1001931415057413</v>
      </c>
      <c r="Q97" s="196"/>
      <c r="R97" s="196"/>
      <c r="S97" s="196"/>
      <c r="T97" s="196"/>
      <c r="U97" s="196"/>
      <c r="V97" s="1">
        <f>+'Ark1'!T1102</f>
        <v>8.4067796610169498</v>
      </c>
      <c r="W97" s="196">
        <f t="shared" si="18"/>
        <v>1.2207331493890381</v>
      </c>
      <c r="X97" s="93">
        <f>+'Ark1'!W1102</f>
        <v>23.728813559322031</v>
      </c>
      <c r="Y97" s="97"/>
      <c r="Z97" s="11">
        <f>+'Ark1'!X1102</f>
        <v>96.61016949152544</v>
      </c>
      <c r="AA97" s="11">
        <f>+'Ark1'!Y1102</f>
        <v>83.050847457627114</v>
      </c>
      <c r="AB97" s="11">
        <f>+'Ark1'!Z1102</f>
        <v>7.7445931839687985</v>
      </c>
      <c r="AC97" s="72"/>
      <c r="AD97" s="93">
        <f>+'Ark1'!Z1102</f>
        <v>7.7445931839687985</v>
      </c>
      <c r="AE97" s="1">
        <f>+'Ark1'!AB1102</f>
        <v>2.4364369933649326</v>
      </c>
      <c r="AF97" s="142">
        <f>+IF(F97=0,"",'Ark1'!AD1104)</f>
        <v>0</v>
      </c>
      <c r="AH97" s="93">
        <f t="shared" si="20"/>
        <v>2.4583333333333335</v>
      </c>
      <c r="AI97" s="47"/>
      <c r="AJ97" s="4"/>
      <c r="AK97" s="58"/>
      <c r="AL97" s="13"/>
      <c r="AM97" s="5"/>
      <c r="AN97" s="5"/>
    </row>
    <row r="98" spans="1:40" ht="15.6">
      <c r="A98" s="47"/>
      <c r="B98">
        <f>+'Ark1'!C1103</f>
        <v>2018</v>
      </c>
      <c r="C98">
        <f>+'Ark1'!L1103</f>
        <v>12</v>
      </c>
      <c r="D98" s="3" t="str">
        <f t="shared" si="15"/>
        <v>U+</v>
      </c>
      <c r="E98">
        <f>+'Ark1'!Q1103</f>
        <v>0</v>
      </c>
      <c r="F98">
        <f>+'Ark1'!R1103</f>
        <v>0</v>
      </c>
      <c r="G98" s="196">
        <f>+'Ark1'!AF1103</f>
        <v>0</v>
      </c>
      <c r="H98" s="196">
        <f t="shared" si="16"/>
        <v>0</v>
      </c>
      <c r="I98" s="196">
        <f>+'Ark1'!AG1103</f>
        <v>0</v>
      </c>
      <c r="J98" s="196"/>
      <c r="K98" s="369"/>
      <c r="L98" s="369"/>
      <c r="M98" s="369"/>
      <c r="N98" s="369"/>
      <c r="O98" s="93">
        <f>+'Ark1'!U1103</f>
        <v>0</v>
      </c>
      <c r="P98" s="196">
        <f t="shared" si="17"/>
        <v>0</v>
      </c>
      <c r="Q98" s="196"/>
      <c r="R98" s="196"/>
      <c r="S98" s="196"/>
      <c r="T98" s="196"/>
      <c r="U98" s="196"/>
      <c r="V98" s="1">
        <f>+'Ark1'!T1103</f>
        <v>0</v>
      </c>
      <c r="W98" s="196">
        <f t="shared" si="18"/>
        <v>0</v>
      </c>
      <c r="X98" s="93">
        <f>+'Ark1'!W1103</f>
        <v>0</v>
      </c>
      <c r="Y98" s="97"/>
      <c r="Z98" s="11">
        <f>+'Ark1'!X1103</f>
        <v>0</v>
      </c>
      <c r="AA98" s="11">
        <f>+'Ark1'!Y1103</f>
        <v>0</v>
      </c>
      <c r="AB98" s="11">
        <f>+'Ark1'!Z1103</f>
        <v>0</v>
      </c>
      <c r="AC98" s="72"/>
      <c r="AD98" s="93">
        <f>+'Ark1'!Z1103</f>
        <v>0</v>
      </c>
      <c r="AE98" s="1">
        <f>+'Ark1'!AB1103</f>
        <v>0</v>
      </c>
      <c r="AF98" s="142" t="str">
        <f>+IF(F98=0,"",'Ark1'!AD1105)</f>
        <v/>
      </c>
      <c r="AH98" s="93" t="e">
        <f t="shared" si="20"/>
        <v>#DIV/0!</v>
      </c>
      <c r="AI98" s="47"/>
      <c r="AJ98" s="4"/>
      <c r="AK98" s="58"/>
      <c r="AL98" s="13"/>
      <c r="AM98" s="5"/>
      <c r="AN98" s="5"/>
    </row>
    <row r="99" spans="1:40" ht="15.6">
      <c r="A99" s="47"/>
      <c r="B99">
        <f>+'Ark1'!C1104</f>
        <v>2018</v>
      </c>
      <c r="C99">
        <f>+'Ark1'!L1104</f>
        <v>13</v>
      </c>
      <c r="D99" s="3" t="str">
        <f t="shared" si="15"/>
        <v>E-</v>
      </c>
      <c r="E99">
        <f>+'Ark1'!Q1104</f>
        <v>0</v>
      </c>
      <c r="F99">
        <f>+'Ark1'!R1104</f>
        <v>0</v>
      </c>
      <c r="G99" s="196">
        <f>+'Ark1'!AF1104</f>
        <v>0</v>
      </c>
      <c r="H99" s="196">
        <f t="shared" si="16"/>
        <v>0</v>
      </c>
      <c r="I99" s="196">
        <f>+'Ark1'!AG1104</f>
        <v>0</v>
      </c>
      <c r="J99" s="196"/>
      <c r="K99" s="369"/>
      <c r="L99" s="369"/>
      <c r="M99" s="369"/>
      <c r="N99" s="369"/>
      <c r="O99" s="93">
        <f>+'Ark1'!U1104</f>
        <v>0</v>
      </c>
      <c r="P99" s="196">
        <f t="shared" si="17"/>
        <v>0</v>
      </c>
      <c r="Q99" s="196"/>
      <c r="R99" s="196"/>
      <c r="S99" s="196"/>
      <c r="T99" s="196"/>
      <c r="U99" s="196"/>
      <c r="V99" s="1">
        <f>+'Ark1'!T1104</f>
        <v>0</v>
      </c>
      <c r="W99" s="196">
        <f t="shared" si="18"/>
        <v>0</v>
      </c>
      <c r="X99" s="93">
        <f>+'Ark1'!W1104</f>
        <v>0</v>
      </c>
      <c r="Y99" s="97"/>
      <c r="Z99" s="11">
        <f>+'Ark1'!X1104</f>
        <v>0</v>
      </c>
      <c r="AA99" s="11">
        <f>+'Ark1'!Y1104</f>
        <v>0</v>
      </c>
      <c r="AB99" s="11">
        <f>+'Ark1'!Z1104</f>
        <v>0</v>
      </c>
      <c r="AC99" s="72"/>
      <c r="AD99" s="93">
        <f>+'Ark1'!Z1104</f>
        <v>0</v>
      </c>
      <c r="AE99" s="1">
        <f>+'Ark1'!AB1104</f>
        <v>0</v>
      </c>
      <c r="AF99" s="142" t="str">
        <f>+IF(F99=0,"",'Ark1'!AD1106)</f>
        <v/>
      </c>
      <c r="AH99" s="93" t="e">
        <f t="shared" si="20"/>
        <v>#DIV/0!</v>
      </c>
      <c r="AI99" s="47"/>
      <c r="AJ99" s="4"/>
      <c r="AK99" s="58"/>
      <c r="AL99" s="13"/>
      <c r="AM99" s="5"/>
      <c r="AN99" s="5"/>
    </row>
    <row r="100" spans="1:40" ht="15.6">
      <c r="A100" s="47"/>
      <c r="B100">
        <f>+'Ark1'!C1105</f>
        <v>2018</v>
      </c>
      <c r="C100">
        <f>+'Ark1'!L1105</f>
        <v>14</v>
      </c>
      <c r="D100" s="3" t="str">
        <f t="shared" si="15"/>
        <v>E</v>
      </c>
      <c r="E100">
        <f>+'Ark1'!Q1105</f>
        <v>0</v>
      </c>
      <c r="F100">
        <f>+'Ark1'!R1105</f>
        <v>0</v>
      </c>
      <c r="G100" s="196">
        <f>+'Ark1'!AF1105</f>
        <v>0</v>
      </c>
      <c r="H100" s="196">
        <f t="shared" si="16"/>
        <v>0</v>
      </c>
      <c r="I100" s="196">
        <f>+'Ark1'!AG1105</f>
        <v>0</v>
      </c>
      <c r="J100" s="196"/>
      <c r="K100" s="369"/>
      <c r="L100" s="369"/>
      <c r="M100" s="369"/>
      <c r="N100" s="369"/>
      <c r="O100" s="93">
        <f>+'Ark1'!U1105</f>
        <v>0</v>
      </c>
      <c r="P100" s="196">
        <f t="shared" si="17"/>
        <v>0</v>
      </c>
      <c r="Q100" s="196"/>
      <c r="R100" s="196"/>
      <c r="S100" s="196"/>
      <c r="T100" s="196"/>
      <c r="U100" s="196"/>
      <c r="V100" s="1">
        <f>+'Ark1'!T1105</f>
        <v>0</v>
      </c>
      <c r="W100" s="196">
        <f t="shared" si="18"/>
        <v>0</v>
      </c>
      <c r="X100" s="93">
        <f>+'Ark1'!W1105</f>
        <v>0</v>
      </c>
      <c r="Y100" s="97"/>
      <c r="Z100" s="11">
        <f>+'Ark1'!X1105</f>
        <v>0</v>
      </c>
      <c r="AA100" s="11">
        <f>+'Ark1'!Y1105</f>
        <v>0</v>
      </c>
      <c r="AB100" s="11">
        <f>+'Ark1'!Z1105</f>
        <v>0</v>
      </c>
      <c r="AC100" s="72"/>
      <c r="AD100" s="93">
        <f>+'Ark1'!Z1105</f>
        <v>0</v>
      </c>
      <c r="AE100" s="1">
        <f>+'Ark1'!AB1105</f>
        <v>0</v>
      </c>
      <c r="AF100" s="142" t="str">
        <f>+IF(F100=0,"",'Ark1'!AD1107)</f>
        <v/>
      </c>
      <c r="AH100" s="93" t="e">
        <f t="shared" si="20"/>
        <v>#DIV/0!</v>
      </c>
      <c r="AI100" s="47"/>
      <c r="AJ100" s="4"/>
      <c r="AK100" s="58"/>
      <c r="AL100" s="13"/>
      <c r="AM100" s="5"/>
      <c r="AN100" s="5"/>
    </row>
    <row r="101" spans="1:40" ht="15.6">
      <c r="A101" s="47"/>
      <c r="B101">
        <f>+'Ark1'!C1106</f>
        <v>2018</v>
      </c>
      <c r="C101">
        <f>+'Ark1'!L1106</f>
        <v>15</v>
      </c>
      <c r="D101" s="3" t="str">
        <f t="shared" si="15"/>
        <v>E+</v>
      </c>
      <c r="E101">
        <f>+'Ark1'!Q1106</f>
        <v>0</v>
      </c>
      <c r="F101">
        <f>+'Ark1'!R1106</f>
        <v>0</v>
      </c>
      <c r="G101" s="196">
        <f>+'Ark1'!AF1106</f>
        <v>0</v>
      </c>
      <c r="H101" s="196">
        <f t="shared" si="16"/>
        <v>0</v>
      </c>
      <c r="I101" s="196">
        <f>+'Ark1'!AG1106</f>
        <v>0</v>
      </c>
      <c r="J101" s="196"/>
      <c r="K101" s="369"/>
      <c r="L101" s="369"/>
      <c r="M101" s="369"/>
      <c r="N101" s="369"/>
      <c r="O101" s="93">
        <f>+'Ark1'!U1106</f>
        <v>0</v>
      </c>
      <c r="P101" s="196">
        <f t="shared" si="17"/>
        <v>0</v>
      </c>
      <c r="Q101" s="196"/>
      <c r="R101" s="196"/>
      <c r="S101" s="196"/>
      <c r="T101" s="196"/>
      <c r="U101" s="196"/>
      <c r="V101" s="1">
        <f>+'Ark1'!T1106</f>
        <v>0</v>
      </c>
      <c r="W101" s="196">
        <f t="shared" si="18"/>
        <v>0</v>
      </c>
      <c r="X101" s="93">
        <f>+'Ark1'!W1106</f>
        <v>0</v>
      </c>
      <c r="Y101" s="97"/>
      <c r="Z101" s="11">
        <f>+'Ark1'!X1106</f>
        <v>0</v>
      </c>
      <c r="AA101" s="11">
        <f>+'Ark1'!Y1106</f>
        <v>0</v>
      </c>
      <c r="AB101" s="11">
        <f>+'Ark1'!Z1106</f>
        <v>0</v>
      </c>
      <c r="AC101" s="72"/>
      <c r="AD101" s="93">
        <f>+'Ark1'!Z1106</f>
        <v>0</v>
      </c>
      <c r="AE101" s="1">
        <f>+'Ark1'!AB1106</f>
        <v>0</v>
      </c>
      <c r="AF101" s="142" t="str">
        <f>+IF(F101=0,"",'Ark1'!AD1108)</f>
        <v/>
      </c>
      <c r="AH101" s="93" t="e">
        <f t="shared" si="20"/>
        <v>#DIV/0!</v>
      </c>
      <c r="AI101" s="47"/>
      <c r="AJ101" s="4"/>
      <c r="AK101" s="58"/>
      <c r="AL101" s="13"/>
      <c r="AM101" s="5"/>
      <c r="AN101" s="5"/>
    </row>
    <row r="102" spans="1:40" ht="15.6">
      <c r="A102" s="47"/>
      <c r="B102" s="53">
        <f>+'Ark1'!C1107</f>
        <v>2017</v>
      </c>
      <c r="C102" s="53">
        <f>+'Ark1'!L1107</f>
        <v>1</v>
      </c>
      <c r="D102" s="66" t="s">
        <v>28</v>
      </c>
      <c r="E102" s="53">
        <f>+'Ark1'!Q1107</f>
        <v>83</v>
      </c>
      <c r="F102" s="53">
        <f>+'Ark1'!R1107</f>
        <v>213</v>
      </c>
      <c r="G102" s="178">
        <f>+'Ark1'!AF1107</f>
        <v>2.032442748091603</v>
      </c>
      <c r="H102" s="178">
        <f t="shared" si="16"/>
        <v>0.42389513743057194</v>
      </c>
      <c r="I102" s="178">
        <f>+'Ark1'!AG1107</f>
        <v>1.4956353369788524</v>
      </c>
      <c r="J102" s="178"/>
      <c r="K102" s="370"/>
      <c r="L102" s="370"/>
      <c r="M102" s="370"/>
      <c r="N102" s="370"/>
      <c r="O102" s="157">
        <f>+'Ark1'!U1107</f>
        <v>15.158685446009397</v>
      </c>
      <c r="P102" s="178">
        <f t="shared" si="17"/>
        <v>-0.48802988245776469</v>
      </c>
      <c r="Q102" s="178"/>
      <c r="R102" s="178"/>
      <c r="S102" s="178"/>
      <c r="T102" s="178"/>
      <c r="U102" s="178"/>
      <c r="V102" s="55">
        <f>+'Ark1'!T1107</f>
        <v>2.352112676056338</v>
      </c>
      <c r="W102" s="178">
        <f t="shared" si="18"/>
        <v>-8.584352832322395E-2</v>
      </c>
      <c r="X102" s="157">
        <f>+'Ark1'!W1107</f>
        <v>0</v>
      </c>
      <c r="Y102" s="97"/>
      <c r="Z102" s="75">
        <f>+'Ark1'!X1107</f>
        <v>36.150234741784047</v>
      </c>
      <c r="AA102" s="75">
        <f>+'Ark1'!Y1107</f>
        <v>0.93896713615023508</v>
      </c>
      <c r="AB102" s="75">
        <f>+'Ark1'!Z1107</f>
        <v>3.3285480430308843</v>
      </c>
      <c r="AC102" s="72"/>
      <c r="AD102" s="157">
        <f>+'Ark1'!Z1107</f>
        <v>3.3285480430308843</v>
      </c>
      <c r="AE102" s="55">
        <f>+'Ark1'!AB1107</f>
        <v>0.96558515498606257</v>
      </c>
      <c r="AF102" s="142">
        <f>+IF(F102=0,"",'Ark1'!AD1109)</f>
        <v>33.215748794063579</v>
      </c>
      <c r="AG102" s="75"/>
      <c r="AH102" s="157">
        <f t="shared" si="20"/>
        <v>2.5662650602409638</v>
      </c>
      <c r="AI102" s="47"/>
      <c r="AJ102" s="4"/>
      <c r="AK102" s="58"/>
      <c r="AL102" s="13"/>
      <c r="AM102" s="5"/>
      <c r="AN102" s="5"/>
    </row>
    <row r="103" spans="1:40" ht="15.6">
      <c r="A103" s="47"/>
      <c r="B103" s="53">
        <f>+'Ark1'!C1108</f>
        <v>2017</v>
      </c>
      <c r="C103" s="53">
        <f>+'Ark1'!L1108</f>
        <v>2</v>
      </c>
      <c r="D103" s="66" t="s">
        <v>29</v>
      </c>
      <c r="E103" s="53">
        <f>+'Ark1'!Q1108</f>
        <v>249</v>
      </c>
      <c r="F103" s="53">
        <f>+'Ark1'!R1108</f>
        <v>930</v>
      </c>
      <c r="G103" s="178">
        <f>+'Ark1'!AF1108</f>
        <v>8.8740458015267176</v>
      </c>
      <c r="H103" s="178">
        <f t="shared" si="16"/>
        <v>1.571004824656927</v>
      </c>
      <c r="I103" s="178">
        <f>+'Ark1'!AG1108</f>
        <v>7.0417798653427948</v>
      </c>
      <c r="J103" s="178"/>
      <c r="K103" s="370"/>
      <c r="L103" s="370"/>
      <c r="M103" s="370"/>
      <c r="N103" s="370"/>
      <c r="O103" s="157">
        <f>+'Ark1'!U1108</f>
        <v>16.346129032258055</v>
      </c>
      <c r="P103" s="178">
        <f t="shared" si="17"/>
        <v>-5.5317913079566239E-2</v>
      </c>
      <c r="Q103" s="178"/>
      <c r="R103" s="178"/>
      <c r="S103" s="178"/>
      <c r="T103" s="178"/>
      <c r="U103" s="178"/>
      <c r="V103" s="55">
        <f>+'Ark1'!T1108</f>
        <v>3.0161290322580641</v>
      </c>
      <c r="W103" s="178">
        <f t="shared" si="18"/>
        <v>0.20905507727414063</v>
      </c>
      <c r="X103" s="157">
        <f>+'Ark1'!W1108</f>
        <v>0</v>
      </c>
      <c r="Y103" s="97"/>
      <c r="Z103" s="75">
        <f>+'Ark1'!X1108</f>
        <v>55.053763440860223</v>
      </c>
      <c r="AA103" s="75">
        <f>+'Ark1'!Y1108</f>
        <v>3.2258064516129026</v>
      </c>
      <c r="AB103" s="75">
        <f>+'Ark1'!Z1108</f>
        <v>3.5623978671670158</v>
      </c>
      <c r="AC103" s="72"/>
      <c r="AD103" s="157">
        <f>+'Ark1'!Z1108</f>
        <v>3.5623978671670158</v>
      </c>
      <c r="AE103" s="55">
        <f>+'Ark1'!AB1108</f>
        <v>1.505815988028514</v>
      </c>
      <c r="AF103" s="142">
        <f>+IF(F103=0,"",'Ark1'!AD1110)</f>
        <v>30.440374870636127</v>
      </c>
      <c r="AG103" s="75"/>
      <c r="AH103" s="157">
        <f t="shared" si="20"/>
        <v>3.7349397590361444</v>
      </c>
      <c r="AI103" s="47"/>
      <c r="AJ103" s="4"/>
      <c r="AK103" s="58"/>
      <c r="AL103" s="13"/>
      <c r="AM103" s="5"/>
      <c r="AN103" s="5"/>
    </row>
    <row r="104" spans="1:40" ht="15.6">
      <c r="A104" s="47"/>
      <c r="B104" s="53">
        <f>+'Ark1'!C1109</f>
        <v>2017</v>
      </c>
      <c r="C104" s="53">
        <f>+'Ark1'!L1109</f>
        <v>3</v>
      </c>
      <c r="D104" s="66" t="s">
        <v>30</v>
      </c>
      <c r="E104" s="53">
        <f>+'Ark1'!Q1109</f>
        <v>297</v>
      </c>
      <c r="F104" s="53">
        <f>+'Ark1'!R1109</f>
        <v>1260</v>
      </c>
      <c r="G104" s="178">
        <f>+'Ark1'!AF1109</f>
        <v>12.022900763358772</v>
      </c>
      <c r="H104" s="178">
        <f t="shared" si="16"/>
        <v>0.657396477812215</v>
      </c>
      <c r="I104" s="178">
        <f>+'Ark1'!AG1109</f>
        <v>10.189756880510842</v>
      </c>
      <c r="J104" s="178"/>
      <c r="K104" s="370"/>
      <c r="L104" s="370"/>
      <c r="M104" s="370"/>
      <c r="N104" s="370"/>
      <c r="O104" s="157">
        <f>+'Ark1'!U1109</f>
        <v>17.458571428571435</v>
      </c>
      <c r="P104" s="178">
        <f t="shared" si="17"/>
        <v>-0.30981700118060118</v>
      </c>
      <c r="Q104" s="178"/>
      <c r="R104" s="178"/>
      <c r="S104" s="178"/>
      <c r="T104" s="178"/>
      <c r="U104" s="178"/>
      <c r="V104" s="55">
        <f>+'Ark1'!T1109</f>
        <v>3.8309523809523824</v>
      </c>
      <c r="W104" s="178">
        <f t="shared" si="18"/>
        <v>-2.132034632034463E-2</v>
      </c>
      <c r="X104" s="157">
        <f>+'Ark1'!W1109</f>
        <v>7.9365079365079347E-2</v>
      </c>
      <c r="Y104" s="97"/>
      <c r="Z104" s="75">
        <f>+'Ark1'!X1109</f>
        <v>65.555555555555557</v>
      </c>
      <c r="AA104" s="75">
        <f>+'Ark1'!Y1109</f>
        <v>5.7936507936507953</v>
      </c>
      <c r="AB104" s="75">
        <f>+'Ark1'!Z1109</f>
        <v>3.9614569057767799</v>
      </c>
      <c r="AC104" s="72"/>
      <c r="AD104" s="157">
        <f>+'Ark1'!Z1109</f>
        <v>3.9614569057767799</v>
      </c>
      <c r="AE104" s="55">
        <f>+'Ark1'!AB1109</f>
        <v>1.6820699778638331</v>
      </c>
      <c r="AF104" s="142">
        <f>+IF(F104=0,"",'Ark1'!AD1111)</f>
        <v>39.20605498865001</v>
      </c>
      <c r="AG104" s="75"/>
      <c r="AH104" s="157">
        <f t="shared" si="20"/>
        <v>4.2424242424242422</v>
      </c>
      <c r="AI104" s="47"/>
      <c r="AJ104" s="4"/>
      <c r="AK104" s="58"/>
      <c r="AL104" s="13"/>
      <c r="AM104" s="5"/>
      <c r="AN104" s="5"/>
    </row>
    <row r="105" spans="1:40" ht="15.6">
      <c r="A105" s="47"/>
      <c r="B105" s="53">
        <f>+'Ark1'!C1110</f>
        <v>2017</v>
      </c>
      <c r="C105" s="53">
        <f>+'Ark1'!L1110</f>
        <v>4</v>
      </c>
      <c r="D105" s="66" t="s">
        <v>31</v>
      </c>
      <c r="E105" s="53">
        <f>+'Ark1'!Q1110</f>
        <v>356</v>
      </c>
      <c r="F105" s="53">
        <f>+'Ark1'!R1110</f>
        <v>1694</v>
      </c>
      <c r="G105" s="178">
        <f>+'Ark1'!AF1110</f>
        <v>16.164122137404579</v>
      </c>
      <c r="H105" s="178">
        <f t="shared" si="16"/>
        <v>0.86530800097156657</v>
      </c>
      <c r="I105" s="178">
        <f>+'Ark1'!AG1110</f>
        <v>14.623068674249517</v>
      </c>
      <c r="J105" s="178"/>
      <c r="K105" s="370"/>
      <c r="L105" s="370"/>
      <c r="M105" s="370"/>
      <c r="N105" s="370"/>
      <c r="O105" s="157">
        <f>+'Ark1'!U1110</f>
        <v>18.635478158205405</v>
      </c>
      <c r="P105" s="178">
        <f t="shared" si="17"/>
        <v>-0.19545046804172017</v>
      </c>
      <c r="Q105" s="178"/>
      <c r="R105" s="178"/>
      <c r="S105" s="178"/>
      <c r="T105" s="178"/>
      <c r="U105" s="178"/>
      <c r="V105" s="55">
        <f>+'Ark1'!T1110</f>
        <v>4.6068476977567876</v>
      </c>
      <c r="W105" s="178">
        <f t="shared" si="18"/>
        <v>6.5788603359243858E-2</v>
      </c>
      <c r="X105" s="157">
        <f>+'Ark1'!W1110</f>
        <v>0.23612750885478159</v>
      </c>
      <c r="Y105" s="97"/>
      <c r="Z105" s="75">
        <f>+'Ark1'!X1110</f>
        <v>75.796930342384883</v>
      </c>
      <c r="AA105" s="75">
        <f>+'Ark1'!Y1110</f>
        <v>11.334120425029516</v>
      </c>
      <c r="AB105" s="75">
        <f>+'Ark1'!Z1110</f>
        <v>4.1493714238332124</v>
      </c>
      <c r="AC105" s="72"/>
      <c r="AD105" s="157">
        <f>+'Ark1'!Z1110</f>
        <v>4.1493714238332124</v>
      </c>
      <c r="AE105" s="55">
        <f>+'Ark1'!AB1110</f>
        <v>1.6642927820570923</v>
      </c>
      <c r="AF105" s="142">
        <f>+IF(F105=0,"",'Ark1'!AD1112)</f>
        <v>37.211160969520861</v>
      </c>
      <c r="AG105" s="75"/>
      <c r="AH105" s="157">
        <f t="shared" si="20"/>
        <v>4.7584269662921352</v>
      </c>
      <c r="AI105" s="47"/>
      <c r="AJ105" s="4"/>
      <c r="AK105" s="58"/>
      <c r="AL105" s="5"/>
      <c r="AM105" s="5"/>
      <c r="AN105" s="5"/>
    </row>
    <row r="106" spans="1:40" ht="15.6">
      <c r="A106" s="47"/>
      <c r="B106" s="53">
        <f>+'Ark1'!C1111</f>
        <v>2017</v>
      </c>
      <c r="C106" s="53">
        <f>+'Ark1'!L1111</f>
        <v>5</v>
      </c>
      <c r="D106" s="66" t="s">
        <v>404</v>
      </c>
      <c r="E106" s="53">
        <f>+'Ark1'!Q1111</f>
        <v>460</v>
      </c>
      <c r="F106" s="53">
        <f>+'Ark1'!R1111</f>
        <v>3001</v>
      </c>
      <c r="G106" s="178">
        <f>+'Ark1'!AF1111</f>
        <v>28.635496183206101</v>
      </c>
      <c r="H106" s="178">
        <f t="shared" si="16"/>
        <v>0.36263015056550074</v>
      </c>
      <c r="I106" s="178">
        <f>+'Ark1'!AG1111</f>
        <v>28.3768641592726</v>
      </c>
      <c r="J106" s="178"/>
      <c r="K106" s="370"/>
      <c r="L106" s="370"/>
      <c r="M106" s="370"/>
      <c r="N106" s="370"/>
      <c r="O106" s="157">
        <f>+'Ark1'!U1111</f>
        <v>20.41332889036989</v>
      </c>
      <c r="P106" s="178">
        <f t="shared" si="17"/>
        <v>-0.37774253820149895</v>
      </c>
      <c r="Q106" s="178"/>
      <c r="R106" s="178"/>
      <c r="S106" s="178"/>
      <c r="T106" s="178"/>
      <c r="U106" s="178"/>
      <c r="V106" s="55">
        <f>+'Ark1'!T1111</f>
        <v>5.4465178273908705</v>
      </c>
      <c r="W106" s="178">
        <f t="shared" si="18"/>
        <v>9.6407509789093737E-3</v>
      </c>
      <c r="X106" s="157">
        <f>+'Ark1'!W1111</f>
        <v>1.1329556814395201</v>
      </c>
      <c r="Y106" s="97"/>
      <c r="Z106" s="75">
        <f>+'Ark1'!X1111</f>
        <v>82.039320226591116</v>
      </c>
      <c r="AA106" s="75">
        <f>+'Ark1'!Y1111</f>
        <v>26.224591802732423</v>
      </c>
      <c r="AB106" s="75">
        <f>+'Ark1'!Z1111</f>
        <v>5.191407520520138</v>
      </c>
      <c r="AC106" s="72"/>
      <c r="AD106" s="157">
        <f>+'Ark1'!Z1111</f>
        <v>5.191407520520138</v>
      </c>
      <c r="AE106" s="55">
        <f>+'Ark1'!AB1111</f>
        <v>1.8522270708684876</v>
      </c>
      <c r="AF106" s="142">
        <f>+IF(F106=0,"",'Ark1'!AD1113)</f>
        <v>0</v>
      </c>
      <c r="AG106" s="75"/>
      <c r="AH106" s="157">
        <f t="shared" si="20"/>
        <v>6.5239130434782613</v>
      </c>
      <c r="AI106" s="47"/>
      <c r="AJ106" s="13"/>
      <c r="AK106" s="58"/>
    </row>
    <row r="107" spans="1:40" ht="15.6">
      <c r="A107" s="47"/>
      <c r="B107" s="53">
        <f>+'Ark1'!C1112</f>
        <v>2017</v>
      </c>
      <c r="C107" s="53">
        <f>+'Ark1'!L1112</f>
        <v>6</v>
      </c>
      <c r="D107" s="66" t="s">
        <v>32</v>
      </c>
      <c r="E107" s="53">
        <f>+'Ark1'!Q1112</f>
        <v>417</v>
      </c>
      <c r="F107" s="53">
        <f>+'Ark1'!R1112</f>
        <v>2196</v>
      </c>
      <c r="G107" s="178">
        <f>+'Ark1'!AF1112</f>
        <v>20.954198473282453</v>
      </c>
      <c r="H107" s="178">
        <f t="shared" si="16"/>
        <v>-1.4245733947461865</v>
      </c>
      <c r="I107" s="178">
        <f>+'Ark1'!AG1112</f>
        <v>23.815889735804102</v>
      </c>
      <c r="J107" s="178"/>
      <c r="K107" s="370"/>
      <c r="L107" s="370"/>
      <c r="M107" s="370"/>
      <c r="N107" s="370"/>
      <c r="O107" s="157">
        <f>+'Ark1'!U1112</f>
        <v>23.412613843351519</v>
      </c>
      <c r="P107" s="178">
        <f t="shared" si="17"/>
        <v>-0.2056967547597246</v>
      </c>
      <c r="Q107" s="178"/>
      <c r="R107" s="178"/>
      <c r="S107" s="178"/>
      <c r="T107" s="178"/>
      <c r="U107" s="178"/>
      <c r="V107" s="55">
        <f>+'Ark1'!T1112</f>
        <v>6.5323315118397103</v>
      </c>
      <c r="W107" s="178">
        <f t="shared" si="18"/>
        <v>0.11522762936331965</v>
      </c>
      <c r="X107" s="157">
        <f>+'Ark1'!W1112</f>
        <v>5.373406193078325</v>
      </c>
      <c r="Y107" s="97"/>
      <c r="Z107" s="75">
        <f>+'Ark1'!X1112</f>
        <v>90.755919854280492</v>
      </c>
      <c r="AA107" s="75">
        <f>+'Ark1'!Y1112</f>
        <v>50.136612021857921</v>
      </c>
      <c r="AB107" s="75">
        <f>+'Ark1'!Z1112</f>
        <v>5.886708214697201</v>
      </c>
      <c r="AC107" s="72"/>
      <c r="AD107" s="157">
        <f>+'Ark1'!Z1112</f>
        <v>5.886708214697201</v>
      </c>
      <c r="AE107" s="55">
        <f>+'Ark1'!AB1112</f>
        <v>2.008486600806445</v>
      </c>
      <c r="AF107" s="142">
        <f>+IF(F107=0,"",'Ark1'!AD1114)</f>
        <v>52.358299256688838</v>
      </c>
      <c r="AG107" s="75"/>
      <c r="AH107" s="157">
        <f t="shared" si="20"/>
        <v>5.2661870503597124</v>
      </c>
      <c r="AI107" s="47"/>
      <c r="AJ107" s="5"/>
      <c r="AK107" s="58"/>
      <c r="AL107" s="5"/>
      <c r="AN107" s="5"/>
    </row>
    <row r="108" spans="1:40" ht="15.6">
      <c r="A108" s="47"/>
      <c r="B108" s="53">
        <f>+'Ark1'!C1113</f>
        <v>2017</v>
      </c>
      <c r="C108" s="53">
        <f>+'Ark1'!L1113</f>
        <v>7</v>
      </c>
      <c r="D108" s="66" t="s">
        <v>33</v>
      </c>
      <c r="E108" s="53">
        <f>+'Ark1'!Q1113</f>
        <v>0</v>
      </c>
      <c r="F108" s="53">
        <f>+'Ark1'!R1113</f>
        <v>0</v>
      </c>
      <c r="G108" s="178">
        <f>+'Ark1'!AF1113</f>
        <v>0</v>
      </c>
      <c r="H108" s="178">
        <f t="shared" si="16"/>
        <v>0</v>
      </c>
      <c r="I108" s="178">
        <f>+'Ark1'!AG1113</f>
        <v>0</v>
      </c>
      <c r="J108" s="178"/>
      <c r="K108" s="370"/>
      <c r="L108" s="370"/>
      <c r="M108" s="370"/>
      <c r="N108" s="370"/>
      <c r="O108" s="157">
        <f>+'Ark1'!U1113</f>
        <v>0</v>
      </c>
      <c r="P108" s="178">
        <f t="shared" si="17"/>
        <v>0</v>
      </c>
      <c r="Q108" s="178"/>
      <c r="R108" s="178"/>
      <c r="S108" s="178"/>
      <c r="T108" s="178"/>
      <c r="U108" s="178"/>
      <c r="V108" s="55">
        <f>+'Ark1'!T1113</f>
        <v>0</v>
      </c>
      <c r="W108" s="178">
        <f t="shared" si="18"/>
        <v>0</v>
      </c>
      <c r="X108" s="157">
        <f>+'Ark1'!W1113</f>
        <v>0</v>
      </c>
      <c r="Y108" s="97"/>
      <c r="Z108" s="75">
        <f>+'Ark1'!X1113</f>
        <v>0</v>
      </c>
      <c r="AA108" s="75">
        <f>+'Ark1'!Y1113</f>
        <v>0</v>
      </c>
      <c r="AB108" s="75">
        <f>+'Ark1'!Z1113</f>
        <v>0</v>
      </c>
      <c r="AC108" s="72"/>
      <c r="AD108" s="157">
        <f>+'Ark1'!Z1113</f>
        <v>0</v>
      </c>
      <c r="AE108" s="55">
        <f>+'Ark1'!AB1113</f>
        <v>0</v>
      </c>
      <c r="AF108" s="142" t="str">
        <f>+IF(F108=0,"",'Ark1'!AD1115)</f>
        <v/>
      </c>
      <c r="AG108" s="75"/>
      <c r="AH108" s="157" t="e">
        <f t="shared" si="20"/>
        <v>#DIV/0!</v>
      </c>
      <c r="AI108" s="47"/>
      <c r="AJ108" s="13"/>
      <c r="AK108" s="58"/>
    </row>
    <row r="109" spans="1:40" ht="15.6">
      <c r="A109" s="47"/>
      <c r="B109" s="53">
        <f>+'Ark1'!C1114</f>
        <v>2017</v>
      </c>
      <c r="C109" s="53">
        <f>+'Ark1'!L1114</f>
        <v>8</v>
      </c>
      <c r="D109" s="66" t="s">
        <v>34</v>
      </c>
      <c r="E109" s="53">
        <f>+'Ark1'!Q1114</f>
        <v>320</v>
      </c>
      <c r="F109" s="53">
        <f>+'Ark1'!R1114</f>
        <v>1143</v>
      </c>
      <c r="G109" s="178">
        <f>+'Ark1'!AF1114</f>
        <v>10.90648854961832</v>
      </c>
      <c r="H109" s="178">
        <f t="shared" si="16"/>
        <v>-2.3845763793472781</v>
      </c>
      <c r="I109" s="178">
        <f>+'Ark1'!AG1114</f>
        <v>13.934125897772628</v>
      </c>
      <c r="J109" s="178"/>
      <c r="K109" s="370"/>
      <c r="L109" s="370"/>
      <c r="M109" s="370"/>
      <c r="N109" s="370"/>
      <c r="O109" s="157">
        <f>+'Ark1'!U1114</f>
        <v>26.317760279965004</v>
      </c>
      <c r="P109" s="178">
        <f t="shared" si="17"/>
        <v>-0.64328212286185504</v>
      </c>
      <c r="Q109" s="178"/>
      <c r="R109" s="178"/>
      <c r="S109" s="178"/>
      <c r="T109" s="178"/>
      <c r="U109" s="178"/>
      <c r="V109" s="55">
        <f>+'Ark1'!T1114</f>
        <v>7.7427821522309692</v>
      </c>
      <c r="W109" s="178">
        <f t="shared" si="18"/>
        <v>-1.6935162256661584E-2</v>
      </c>
      <c r="X109" s="157">
        <f>+'Ark1'!W1114</f>
        <v>22.659667541557297</v>
      </c>
      <c r="Y109" s="97"/>
      <c r="Z109" s="75">
        <f>+'Ark1'!X1114</f>
        <v>92.125984251968518</v>
      </c>
      <c r="AA109" s="75">
        <f>+'Ark1'!Y1114</f>
        <v>68.153980752405943</v>
      </c>
      <c r="AB109" s="75">
        <f>+'Ark1'!Z1114</f>
        <v>6.7923951007084016</v>
      </c>
      <c r="AC109" s="72"/>
      <c r="AD109" s="157">
        <f>+'Ark1'!Z1114</f>
        <v>6.7923951007084016</v>
      </c>
      <c r="AE109" s="55">
        <f>+'Ark1'!AB1114</f>
        <v>2.5158079313548538</v>
      </c>
      <c r="AF109" s="142">
        <f>+IF(F109=0,"",'Ark1'!AD1116)</f>
        <v>0</v>
      </c>
      <c r="AG109" s="75"/>
      <c r="AH109" s="157">
        <f t="shared" si="20"/>
        <v>3.5718749999999999</v>
      </c>
      <c r="AI109" s="47"/>
      <c r="AJ109" s="13"/>
      <c r="AK109" s="58"/>
    </row>
    <row r="110" spans="1:40" ht="15.6">
      <c r="A110" s="47"/>
      <c r="B110" s="53">
        <f>+'Ark1'!C1115</f>
        <v>2017</v>
      </c>
      <c r="C110" s="53">
        <f>+'Ark1'!L1115</f>
        <v>9</v>
      </c>
      <c r="D110" s="66" t="s">
        <v>35</v>
      </c>
      <c r="E110" s="53">
        <f>+'Ark1'!Q1115</f>
        <v>0</v>
      </c>
      <c r="F110" s="53">
        <f>+'Ark1'!R1115</f>
        <v>0</v>
      </c>
      <c r="G110" s="178">
        <f>+'Ark1'!AF1115</f>
        <v>0</v>
      </c>
      <c r="H110" s="178">
        <f t="shared" si="16"/>
        <v>0</v>
      </c>
      <c r="I110" s="178">
        <f>+'Ark1'!AG1115</f>
        <v>0</v>
      </c>
      <c r="J110" s="178"/>
      <c r="K110" s="370"/>
      <c r="L110" s="370"/>
      <c r="M110" s="370"/>
      <c r="N110" s="370"/>
      <c r="O110" s="157">
        <f>+'Ark1'!U1115</f>
        <v>0</v>
      </c>
      <c r="P110" s="178">
        <f t="shared" si="17"/>
        <v>0</v>
      </c>
      <c r="Q110" s="178"/>
      <c r="R110" s="178"/>
      <c r="S110" s="178"/>
      <c r="T110" s="178"/>
      <c r="U110" s="178"/>
      <c r="V110" s="55">
        <f>+'Ark1'!T1115</f>
        <v>0</v>
      </c>
      <c r="W110" s="178">
        <f t="shared" si="18"/>
        <v>0</v>
      </c>
      <c r="X110" s="157">
        <f>+'Ark1'!W1115</f>
        <v>0</v>
      </c>
      <c r="Y110" s="97"/>
      <c r="Z110" s="75">
        <f>+'Ark1'!X1115</f>
        <v>0</v>
      </c>
      <c r="AA110" s="75">
        <f>+'Ark1'!Y1115</f>
        <v>0</v>
      </c>
      <c r="AB110" s="75">
        <f>+'Ark1'!Z1115</f>
        <v>0</v>
      </c>
      <c r="AC110" s="72"/>
      <c r="AD110" s="157">
        <f>+'Ark1'!Z1115</f>
        <v>0</v>
      </c>
      <c r="AE110" s="55">
        <f>+'Ark1'!AB1115</f>
        <v>0</v>
      </c>
      <c r="AF110" s="142" t="str">
        <f>+IF(F110=0,"",'Ark1'!AD1117)</f>
        <v/>
      </c>
      <c r="AG110" s="75"/>
      <c r="AH110" s="157" t="e">
        <f t="shared" si="20"/>
        <v>#DIV/0!</v>
      </c>
      <c r="AI110" s="47"/>
      <c r="AJ110" s="13"/>
      <c r="AK110" s="58"/>
    </row>
    <row r="111" spans="1:40" ht="15.6">
      <c r="A111" s="47"/>
      <c r="B111" s="53">
        <f>+'Ark1'!C1116</f>
        <v>2017</v>
      </c>
      <c r="C111" s="53">
        <f>+'Ark1'!L1116</f>
        <v>10</v>
      </c>
      <c r="D111" s="66" t="s">
        <v>36</v>
      </c>
      <c r="E111" s="53">
        <f>+'Ark1'!Q1116</f>
        <v>0</v>
      </c>
      <c r="F111" s="53">
        <f>+'Ark1'!R1116</f>
        <v>0</v>
      </c>
      <c r="G111" s="178">
        <f>+'Ark1'!AF1116</f>
        <v>0</v>
      </c>
      <c r="H111" s="178">
        <f t="shared" si="16"/>
        <v>0</v>
      </c>
      <c r="I111" s="178">
        <f>+'Ark1'!AG1116</f>
        <v>0</v>
      </c>
      <c r="J111" s="178"/>
      <c r="K111" s="370"/>
      <c r="L111" s="370"/>
      <c r="M111" s="370"/>
      <c r="N111" s="370"/>
      <c r="O111" s="157">
        <f>+'Ark1'!U1116</f>
        <v>0</v>
      </c>
      <c r="P111" s="178">
        <f t="shared" si="17"/>
        <v>0</v>
      </c>
      <c r="Q111" s="178"/>
      <c r="R111" s="178"/>
      <c r="S111" s="178"/>
      <c r="T111" s="178"/>
      <c r="U111" s="178"/>
      <c r="V111" s="55">
        <f>+'Ark1'!T1116</f>
        <v>0</v>
      </c>
      <c r="W111" s="178">
        <f t="shared" si="18"/>
        <v>0</v>
      </c>
      <c r="X111" s="157">
        <f>+'Ark1'!W1116</f>
        <v>0</v>
      </c>
      <c r="Y111" s="97"/>
      <c r="Z111" s="75">
        <f>+'Ark1'!X1116</f>
        <v>0</v>
      </c>
      <c r="AA111" s="75">
        <f>+'Ark1'!Y1116</f>
        <v>0</v>
      </c>
      <c r="AB111" s="75">
        <f>+'Ark1'!Z1116</f>
        <v>0</v>
      </c>
      <c r="AC111" s="72"/>
      <c r="AD111" s="157">
        <f>+'Ark1'!Z1116</f>
        <v>0</v>
      </c>
      <c r="AE111" s="55">
        <f>+'Ark1'!AB1116</f>
        <v>0</v>
      </c>
      <c r="AF111" s="142" t="str">
        <f>+IF(F111=0,"",'Ark1'!AD1118)</f>
        <v/>
      </c>
      <c r="AG111" s="75"/>
      <c r="AH111" s="157" t="e">
        <f t="shared" si="20"/>
        <v>#DIV/0!</v>
      </c>
      <c r="AI111" s="47"/>
      <c r="AJ111" s="13"/>
      <c r="AK111" s="58"/>
    </row>
    <row r="112" spans="1:40" ht="15.6">
      <c r="A112" s="47"/>
      <c r="B112" s="53">
        <f>+'Ark1'!C1117</f>
        <v>2017</v>
      </c>
      <c r="C112" s="53">
        <f>+'Ark1'!L1117</f>
        <v>11</v>
      </c>
      <c r="D112" s="66" t="s">
        <v>37</v>
      </c>
      <c r="E112" s="53">
        <f>+'Ark1'!Q1117</f>
        <v>17</v>
      </c>
      <c r="F112" s="53">
        <f>+'Ark1'!R1117</f>
        <v>43</v>
      </c>
      <c r="G112" s="178">
        <f>+'Ark1'!AF1117</f>
        <v>0.41030534351145032</v>
      </c>
      <c r="H112" s="178">
        <f t="shared" si="16"/>
        <v>-7.1084817343310625E-2</v>
      </c>
      <c r="I112" s="178">
        <f>+'Ark1'!AG1117</f>
        <v>0.5228794500686722</v>
      </c>
      <c r="J112" s="178"/>
      <c r="K112" s="370"/>
      <c r="L112" s="370"/>
      <c r="M112" s="370"/>
      <c r="N112" s="370"/>
      <c r="O112" s="157">
        <f>+'Ark1'!U1117</f>
        <v>26.251162790697659</v>
      </c>
      <c r="P112" s="178">
        <f t="shared" si="17"/>
        <v>-2.9878615995462319</v>
      </c>
      <c r="Q112" s="178"/>
      <c r="R112" s="178"/>
      <c r="S112" s="178"/>
      <c r="T112" s="178"/>
      <c r="U112" s="178"/>
      <c r="V112" s="55">
        <f>+'Ark1'!T1117</f>
        <v>7.1860465116279117</v>
      </c>
      <c r="W112" s="178">
        <f t="shared" si="18"/>
        <v>-0.91151446398184266</v>
      </c>
      <c r="X112" s="157">
        <f>+'Ark1'!W1117</f>
        <v>16.279069767441861</v>
      </c>
      <c r="Y112" s="97"/>
      <c r="Z112" s="75">
        <f>+'Ark1'!X1117</f>
        <v>93.023255813953469</v>
      </c>
      <c r="AA112" s="75">
        <f>+'Ark1'!Y1117</f>
        <v>62.790697674418638</v>
      </c>
      <c r="AB112" s="75">
        <f>+'Ark1'!Z1117</f>
        <v>7.3019708105199364</v>
      </c>
      <c r="AC112" s="72"/>
      <c r="AD112" s="157">
        <f>+'Ark1'!Z1117</f>
        <v>7.3019708105199364</v>
      </c>
      <c r="AE112" s="55">
        <f>+'Ark1'!AB1117</f>
        <v>2.3748274253432076</v>
      </c>
      <c r="AF112" s="142">
        <f>+IF(F112=0,"",'Ark1'!AD1119)</f>
        <v>0</v>
      </c>
      <c r="AG112" s="75"/>
      <c r="AH112" s="157">
        <f t="shared" si="20"/>
        <v>2.5294117647058822</v>
      </c>
      <c r="AI112" s="47"/>
      <c r="AJ112" s="13"/>
      <c r="AK112" s="58"/>
    </row>
    <row r="113" spans="1:37" ht="15.6">
      <c r="A113" s="47"/>
      <c r="B113" s="53">
        <f>+'Ark1'!C1118</f>
        <v>2017</v>
      </c>
      <c r="C113" s="53">
        <f>+'Ark1'!L1118</f>
        <v>12</v>
      </c>
      <c r="D113" s="66" t="s">
        <v>38</v>
      </c>
      <c r="E113" s="53">
        <f>+'Ark1'!Q1118</f>
        <v>0</v>
      </c>
      <c r="F113" s="53">
        <f>+'Ark1'!R1118</f>
        <v>0</v>
      </c>
      <c r="G113" s="178">
        <f>+'Ark1'!AF1118</f>
        <v>0</v>
      </c>
      <c r="H113" s="178">
        <f t="shared" si="16"/>
        <v>0</v>
      </c>
      <c r="I113" s="178">
        <f>+'Ark1'!AG1118</f>
        <v>0</v>
      </c>
      <c r="J113" s="178"/>
      <c r="K113" s="370"/>
      <c r="L113" s="370"/>
      <c r="M113" s="370"/>
      <c r="N113" s="370"/>
      <c r="O113" s="157">
        <f>+'Ark1'!U1118</f>
        <v>0</v>
      </c>
      <c r="P113" s="178">
        <f t="shared" si="17"/>
        <v>0</v>
      </c>
      <c r="Q113" s="178"/>
      <c r="R113" s="178"/>
      <c r="S113" s="178"/>
      <c r="T113" s="178"/>
      <c r="U113" s="178"/>
      <c r="V113" s="55">
        <f>+'Ark1'!T1118</f>
        <v>0</v>
      </c>
      <c r="W113" s="178">
        <f t="shared" si="18"/>
        <v>0</v>
      </c>
      <c r="X113" s="157">
        <f>+'Ark1'!W1118</f>
        <v>0</v>
      </c>
      <c r="Y113" s="97"/>
      <c r="Z113" s="75">
        <f>+'Ark1'!X1118</f>
        <v>0</v>
      </c>
      <c r="AA113" s="75">
        <f>+'Ark1'!Y1118</f>
        <v>0</v>
      </c>
      <c r="AB113" s="75">
        <f>+'Ark1'!Z1118</f>
        <v>0</v>
      </c>
      <c r="AC113" s="72"/>
      <c r="AD113" s="157">
        <f>+'Ark1'!Z1118</f>
        <v>0</v>
      </c>
      <c r="AE113" s="55">
        <f>+'Ark1'!AB1118</f>
        <v>0</v>
      </c>
      <c r="AF113" s="142" t="str">
        <f>+IF(F113=0,"",'Ark1'!AD1120)</f>
        <v/>
      </c>
      <c r="AG113" s="75"/>
      <c r="AH113" s="157" t="e">
        <f t="shared" si="20"/>
        <v>#DIV/0!</v>
      </c>
      <c r="AI113" s="47"/>
      <c r="AJ113" s="13"/>
      <c r="AK113" s="58"/>
    </row>
    <row r="114" spans="1:37" ht="15.6">
      <c r="A114" s="47"/>
      <c r="B114" s="53">
        <f>+'Ark1'!C1119</f>
        <v>2017</v>
      </c>
      <c r="C114" s="53">
        <f>+'Ark1'!L1119</f>
        <v>13</v>
      </c>
      <c r="D114" s="66" t="s">
        <v>39</v>
      </c>
      <c r="E114" s="53">
        <f>+'Ark1'!Q1119</f>
        <v>0</v>
      </c>
      <c r="F114" s="53">
        <f>+'Ark1'!R1119</f>
        <v>0</v>
      </c>
      <c r="G114" s="178">
        <f>+'Ark1'!AF1119</f>
        <v>0</v>
      </c>
      <c r="H114" s="178">
        <f t="shared" si="16"/>
        <v>0</v>
      </c>
      <c r="I114" s="178">
        <f>+'Ark1'!AG1119</f>
        <v>0</v>
      </c>
      <c r="J114" s="178"/>
      <c r="K114" s="370"/>
      <c r="L114" s="370"/>
      <c r="M114" s="370"/>
      <c r="N114" s="370"/>
      <c r="O114" s="157">
        <f>+'Ark1'!U1119</f>
        <v>0</v>
      </c>
      <c r="P114" s="178">
        <f t="shared" si="17"/>
        <v>0</v>
      </c>
      <c r="Q114" s="178"/>
      <c r="R114" s="178"/>
      <c r="S114" s="178"/>
      <c r="T114" s="178"/>
      <c r="U114" s="178"/>
      <c r="V114" s="55">
        <f>+'Ark1'!T1119</f>
        <v>0</v>
      </c>
      <c r="W114" s="178">
        <f t="shared" si="18"/>
        <v>0</v>
      </c>
      <c r="X114" s="157">
        <f>+'Ark1'!W1119</f>
        <v>0</v>
      </c>
      <c r="Y114" s="97"/>
      <c r="Z114" s="75">
        <f>+'Ark1'!X1119</f>
        <v>0</v>
      </c>
      <c r="AA114" s="75">
        <f>+'Ark1'!Y1119</f>
        <v>0</v>
      </c>
      <c r="AB114" s="75">
        <f>+'Ark1'!Z1119</f>
        <v>0</v>
      </c>
      <c r="AC114" s="72"/>
      <c r="AD114" s="157">
        <f>+'Ark1'!Z1119</f>
        <v>0</v>
      </c>
      <c r="AE114" s="55">
        <f>+'Ark1'!AB1119</f>
        <v>0</v>
      </c>
      <c r="AF114" s="142" t="str">
        <f>+IF(F114=0,"",'Ark1'!AD1121)</f>
        <v/>
      </c>
      <c r="AG114" s="75"/>
      <c r="AH114" s="157" t="e">
        <f t="shared" si="20"/>
        <v>#DIV/0!</v>
      </c>
      <c r="AI114" s="47"/>
      <c r="AJ114" s="13"/>
      <c r="AK114" s="58"/>
    </row>
    <row r="115" spans="1:37" ht="15.6">
      <c r="A115" s="47"/>
      <c r="B115" s="53">
        <f>+'Ark1'!C1120</f>
        <v>2017</v>
      </c>
      <c r="C115" s="53">
        <f>+'Ark1'!L1120</f>
        <v>14</v>
      </c>
      <c r="D115" s="66" t="s">
        <v>405</v>
      </c>
      <c r="E115" s="53">
        <f>+'Ark1'!Q1120</f>
        <v>0</v>
      </c>
      <c r="F115" s="53">
        <f>+'Ark1'!R1120</f>
        <v>0</v>
      </c>
      <c r="G115" s="178">
        <f>+'Ark1'!AF1120</f>
        <v>0</v>
      </c>
      <c r="H115" s="178">
        <f t="shared" si="16"/>
        <v>0</v>
      </c>
      <c r="I115" s="178">
        <f>+'Ark1'!AG1120</f>
        <v>0</v>
      </c>
      <c r="J115" s="178"/>
      <c r="K115" s="370"/>
      <c r="L115" s="370"/>
      <c r="M115" s="370"/>
      <c r="N115" s="370"/>
      <c r="O115" s="157">
        <f>+'Ark1'!U1120</f>
        <v>0</v>
      </c>
      <c r="P115" s="178">
        <f t="shared" si="17"/>
        <v>0</v>
      </c>
      <c r="Q115" s="178"/>
      <c r="R115" s="178"/>
      <c r="S115" s="178"/>
      <c r="T115" s="178"/>
      <c r="U115" s="178"/>
      <c r="V115" s="55">
        <f>+'Ark1'!T1120</f>
        <v>0</v>
      </c>
      <c r="W115" s="178">
        <f t="shared" si="18"/>
        <v>0</v>
      </c>
      <c r="X115" s="157">
        <f>+'Ark1'!W1120</f>
        <v>0</v>
      </c>
      <c r="Y115" s="97"/>
      <c r="Z115" s="75">
        <f>+'Ark1'!X1120</f>
        <v>0</v>
      </c>
      <c r="AA115" s="75">
        <f>+'Ark1'!Y1120</f>
        <v>0</v>
      </c>
      <c r="AB115" s="75">
        <f>+'Ark1'!Z1120</f>
        <v>0</v>
      </c>
      <c r="AC115" s="72"/>
      <c r="AD115" s="157">
        <f>+'Ark1'!Z1120</f>
        <v>0</v>
      </c>
      <c r="AE115" s="55">
        <f>+'Ark1'!AB1120</f>
        <v>0</v>
      </c>
      <c r="AF115" s="142" t="str">
        <f>+IF(F115=0,"",'Ark1'!AD1122)</f>
        <v/>
      </c>
      <c r="AG115" s="75"/>
      <c r="AH115" s="157" t="e">
        <f t="shared" si="20"/>
        <v>#DIV/0!</v>
      </c>
      <c r="AI115" s="47"/>
      <c r="AJ115" s="13"/>
      <c r="AK115" s="58"/>
    </row>
    <row r="116" spans="1:37" ht="15.6">
      <c r="A116" s="47"/>
      <c r="B116" s="53">
        <f>+'Ark1'!C1121</f>
        <v>2017</v>
      </c>
      <c r="C116" s="53">
        <f>+'Ark1'!L1121</f>
        <v>15</v>
      </c>
      <c r="D116" s="66" t="s">
        <v>40</v>
      </c>
      <c r="E116" s="53">
        <f>+'Ark1'!Q1121</f>
        <v>0</v>
      </c>
      <c r="F116" s="53">
        <f>+'Ark1'!R1121</f>
        <v>0</v>
      </c>
      <c r="G116" s="178">
        <f>+'Ark1'!AF1121</f>
        <v>0</v>
      </c>
      <c r="H116" s="178">
        <f t="shared" si="16"/>
        <v>0</v>
      </c>
      <c r="I116" s="178">
        <f>+'Ark1'!AG1121</f>
        <v>0</v>
      </c>
      <c r="J116" s="178"/>
      <c r="K116" s="370"/>
      <c r="L116" s="370"/>
      <c r="M116" s="370"/>
      <c r="N116" s="370"/>
      <c r="O116" s="157">
        <f>+'Ark1'!U1121</f>
        <v>0</v>
      </c>
      <c r="P116" s="178">
        <f t="shared" si="17"/>
        <v>0</v>
      </c>
      <c r="Q116" s="178"/>
      <c r="R116" s="178"/>
      <c r="S116" s="178"/>
      <c r="T116" s="178"/>
      <c r="U116" s="178"/>
      <c r="V116" s="55">
        <f>+'Ark1'!T1121</f>
        <v>0</v>
      </c>
      <c r="W116" s="178">
        <f t="shared" si="18"/>
        <v>0</v>
      </c>
      <c r="X116" s="157">
        <f>+'Ark1'!W1121</f>
        <v>0</v>
      </c>
      <c r="Y116" s="97"/>
      <c r="Z116" s="75">
        <f>+'Ark1'!X1121</f>
        <v>0</v>
      </c>
      <c r="AA116" s="75">
        <f>+'Ark1'!Y1121</f>
        <v>0</v>
      </c>
      <c r="AB116" s="75">
        <f>+'Ark1'!Z1121</f>
        <v>0</v>
      </c>
      <c r="AC116" s="72"/>
      <c r="AD116" s="157">
        <f>+'Ark1'!Z1121</f>
        <v>0</v>
      </c>
      <c r="AE116" s="55">
        <f>+'Ark1'!AB1121</f>
        <v>0</v>
      </c>
      <c r="AF116" s="142" t="str">
        <f>+IF(F116=0,"",'Ark1'!AD1123)</f>
        <v/>
      </c>
      <c r="AG116" s="75"/>
      <c r="AH116" s="157" t="e">
        <f t="shared" si="20"/>
        <v>#DIV/0!</v>
      </c>
      <c r="AI116" s="47"/>
      <c r="AJ116" s="13"/>
      <c r="AK116" s="58"/>
    </row>
    <row r="117" spans="1:37" ht="15.6">
      <c r="A117" s="47"/>
      <c r="B117">
        <f>+'Ark1'!C1122</f>
        <v>2016</v>
      </c>
      <c r="C117">
        <f>+'Ark1'!L1122</f>
        <v>1</v>
      </c>
      <c r="D117" s="3" t="str">
        <f t="shared" ref="D117" si="21">+D102</f>
        <v>P-</v>
      </c>
      <c r="E117">
        <f>+'Ark1'!Q1122</f>
        <v>69</v>
      </c>
      <c r="F117">
        <f>+'Ark1'!R1122</f>
        <v>137</v>
      </c>
      <c r="G117" s="196">
        <f>+'Ark1'!AF1122</f>
        <v>1.608547610661031</v>
      </c>
      <c r="H117" s="196">
        <f t="shared" si="16"/>
        <v>-0.78203716315287219</v>
      </c>
      <c r="I117" s="196">
        <f>+'Ark1'!AG1122</f>
        <v>1.1850826423207641</v>
      </c>
      <c r="J117" s="196"/>
      <c r="K117" s="369"/>
      <c r="L117" s="369"/>
      <c r="M117" s="369"/>
      <c r="N117" s="369"/>
      <c r="O117" s="93">
        <f>+'Ark1'!U1122</f>
        <v>15.646715328467161</v>
      </c>
      <c r="P117" s="196">
        <f t="shared" si="17"/>
        <v>0.58261276436460108</v>
      </c>
      <c r="Q117" s="196"/>
      <c r="R117" s="196"/>
      <c r="S117" s="196"/>
      <c r="T117" s="196"/>
      <c r="U117" s="196"/>
      <c r="V117" s="1">
        <f>+'Ark1'!T1122</f>
        <v>2.437956204379562</v>
      </c>
      <c r="W117" s="196">
        <f t="shared" si="18"/>
        <v>0.23282799925135711</v>
      </c>
      <c r="X117" s="93">
        <f>+'Ark1'!W1122</f>
        <v>0</v>
      </c>
      <c r="Y117" s="97"/>
      <c r="Z117" s="11">
        <f>+'Ark1'!X1122</f>
        <v>46.715328467153313</v>
      </c>
      <c r="AA117" s="11">
        <f>+'Ark1'!Y1122</f>
        <v>1.4598540145985412</v>
      </c>
      <c r="AB117" s="11">
        <f>+'Ark1'!Z1122</f>
        <v>3.4352838808924746</v>
      </c>
      <c r="AC117" s="72"/>
      <c r="AD117" s="93">
        <f>+'Ark1'!Z1122</f>
        <v>3.4352838808924746</v>
      </c>
      <c r="AE117" s="1">
        <f>+'Ark1'!AB1122</f>
        <v>1.1767908475221378</v>
      </c>
      <c r="AF117" s="142">
        <f>+IF(F117=0,"",'Ark1'!AD1124)</f>
        <v>34.571017405626179</v>
      </c>
      <c r="AH117" s="93">
        <f t="shared" si="20"/>
        <v>1.9855072463768115</v>
      </c>
      <c r="AI117" s="47"/>
      <c r="AJ117" s="13"/>
      <c r="AK117" s="58"/>
    </row>
    <row r="118" spans="1:37" ht="15.6">
      <c r="A118" s="47"/>
      <c r="B118">
        <f>+'Ark1'!C1123</f>
        <v>2016</v>
      </c>
      <c r="C118">
        <f>+'Ark1'!L1123</f>
        <v>2</v>
      </c>
      <c r="D118" s="3" t="str">
        <f t="shared" si="15"/>
        <v>P</v>
      </c>
      <c r="E118">
        <f>+'Ark1'!Q1123</f>
        <v>207</v>
      </c>
      <c r="F118">
        <f>+'Ark1'!R1123</f>
        <v>622</v>
      </c>
      <c r="G118" s="196">
        <f>+'Ark1'!AF1123</f>
        <v>7.3030409768697906</v>
      </c>
      <c r="H118" s="196">
        <f t="shared" si="16"/>
        <v>-0.65331552674673432</v>
      </c>
      <c r="I118" s="196">
        <f>+'Ark1'!AG1123</f>
        <v>5.6399783505148946</v>
      </c>
      <c r="J118" s="196"/>
      <c r="K118" s="369"/>
      <c r="L118" s="369"/>
      <c r="M118" s="369"/>
      <c r="N118" s="369"/>
      <c r="O118" s="93">
        <f>+'Ark1'!U1123</f>
        <v>16.401446945337621</v>
      </c>
      <c r="P118" s="196">
        <f t="shared" si="17"/>
        <v>0.21377360173206483</v>
      </c>
      <c r="Q118" s="196"/>
      <c r="R118" s="196"/>
      <c r="S118" s="196"/>
      <c r="T118" s="196"/>
      <c r="U118" s="196"/>
      <c r="V118" s="1">
        <f>+'Ark1'!T1123</f>
        <v>2.8070739549839234</v>
      </c>
      <c r="W118" s="196">
        <f t="shared" si="18"/>
        <v>-0.23915100649527599</v>
      </c>
      <c r="X118" s="93">
        <f>+'Ark1'!W1123</f>
        <v>0</v>
      </c>
      <c r="Y118" s="97"/>
      <c r="Z118" s="11">
        <f>+'Ark1'!X1123</f>
        <v>53.697749196141487</v>
      </c>
      <c r="AA118" s="11">
        <f>+'Ark1'!Y1123</f>
        <v>2.8938906752411571</v>
      </c>
      <c r="AB118" s="11">
        <f>+'Ark1'!Z1123</f>
        <v>3.6114788185495423</v>
      </c>
      <c r="AC118" s="72"/>
      <c r="AD118" s="93">
        <f>+'Ark1'!Z1123</f>
        <v>3.6114788185495423</v>
      </c>
      <c r="AE118" s="1">
        <f>+'Ark1'!AB1123</f>
        <v>1.4101429054614516</v>
      </c>
      <c r="AF118" s="142">
        <f>+IF(F118=0,"",'Ark1'!AD1125)</f>
        <v>27.737160101183505</v>
      </c>
      <c r="AH118" s="93">
        <f t="shared" si="20"/>
        <v>3.0048309178743962</v>
      </c>
      <c r="AI118" s="47"/>
      <c r="AJ118" s="13"/>
      <c r="AK118" s="58"/>
    </row>
    <row r="119" spans="1:37" ht="15.6">
      <c r="A119" s="47"/>
      <c r="B119">
        <f>+'Ark1'!C1124</f>
        <v>2016</v>
      </c>
      <c r="C119">
        <f>+'Ark1'!L1124</f>
        <v>3</v>
      </c>
      <c r="D119" s="3" t="str">
        <f t="shared" si="15"/>
        <v>P+</v>
      </c>
      <c r="E119">
        <f>+'Ark1'!Q1124</f>
        <v>278</v>
      </c>
      <c r="F119">
        <f>+'Ark1'!R1124</f>
        <v>968</v>
      </c>
      <c r="G119" s="196">
        <f>+'Ark1'!AF1124</f>
        <v>11.365504285546557</v>
      </c>
      <c r="H119" s="196">
        <f t="shared" si="16"/>
        <v>-1.2862059020224041</v>
      </c>
      <c r="I119" s="196">
        <f>+'Ark1'!AG1124</f>
        <v>9.5088563311199028</v>
      </c>
      <c r="J119" s="196"/>
      <c r="K119" s="369"/>
      <c r="L119" s="369"/>
      <c r="M119" s="369"/>
      <c r="N119" s="369"/>
      <c r="O119" s="93">
        <f>+'Ark1'!U1124</f>
        <v>17.768388429752036</v>
      </c>
      <c r="P119" s="196">
        <f t="shared" si="17"/>
        <v>5.2400057659017563E-2</v>
      </c>
      <c r="Q119" s="196"/>
      <c r="R119" s="196"/>
      <c r="S119" s="196"/>
      <c r="T119" s="196"/>
      <c r="U119" s="196"/>
      <c r="V119" s="1">
        <f>+'Ark1'!T1124</f>
        <v>3.8522727272727271</v>
      </c>
      <c r="W119" s="196">
        <f t="shared" si="18"/>
        <v>-0.14578928823114889</v>
      </c>
      <c r="X119" s="93">
        <f>+'Ark1'!W1124</f>
        <v>0</v>
      </c>
      <c r="Y119" s="97"/>
      <c r="Z119" s="11">
        <f>+'Ark1'!X1124</f>
        <v>70.351239669421489</v>
      </c>
      <c r="AA119" s="11">
        <f>+'Ark1'!Y1124</f>
        <v>7.5413223140495855</v>
      </c>
      <c r="AB119" s="11">
        <f>+'Ark1'!Z1124</f>
        <v>3.6991864034501409</v>
      </c>
      <c r="AC119" s="72"/>
      <c r="AD119" s="93">
        <f>+'Ark1'!Z1124</f>
        <v>3.6991864034501409</v>
      </c>
      <c r="AE119" s="1">
        <f>+'Ark1'!AB1124</f>
        <v>1.6050910094945805</v>
      </c>
      <c r="AF119" s="142">
        <f>+IF(F119=0,"",'Ark1'!AD1126)</f>
        <v>30.257971560608279</v>
      </c>
      <c r="AH119" s="93">
        <f t="shared" si="20"/>
        <v>3.4820143884892087</v>
      </c>
      <c r="AI119" s="47"/>
      <c r="AJ119" s="13"/>
      <c r="AK119" s="58"/>
    </row>
    <row r="120" spans="1:37" ht="15.6">
      <c r="A120" s="47"/>
      <c r="B120">
        <f>+'Ark1'!C1125</f>
        <v>2016</v>
      </c>
      <c r="C120">
        <f>+'Ark1'!L1125</f>
        <v>4</v>
      </c>
      <c r="D120" s="3" t="str">
        <f t="shared" si="15"/>
        <v>O-</v>
      </c>
      <c r="E120">
        <f>+'Ark1'!Q1125</f>
        <v>337</v>
      </c>
      <c r="F120">
        <f>+'Ark1'!R1125</f>
        <v>1303</v>
      </c>
      <c r="G120" s="196">
        <f>+'Ark1'!AF1125</f>
        <v>15.298814136433013</v>
      </c>
      <c r="H120" s="196">
        <f t="shared" si="16"/>
        <v>-1.6314298258080058</v>
      </c>
      <c r="I120" s="196">
        <f>+'Ark1'!AG1125</f>
        <v>13.565038845788342</v>
      </c>
      <c r="J120" s="196"/>
      <c r="K120" s="369"/>
      <c r="L120" s="369"/>
      <c r="M120" s="369"/>
      <c r="N120" s="369"/>
      <c r="O120" s="93">
        <f>+'Ark1'!U1125</f>
        <v>18.830928626247125</v>
      </c>
      <c r="P120" s="196">
        <f t="shared" si="17"/>
        <v>5.866215267725039E-2</v>
      </c>
      <c r="Q120" s="196"/>
      <c r="R120" s="196"/>
      <c r="S120" s="196"/>
      <c r="T120" s="196"/>
      <c r="U120" s="196"/>
      <c r="V120" s="1">
        <f>+'Ark1'!T1125</f>
        <v>4.5410590943975437</v>
      </c>
      <c r="W120" s="196">
        <f t="shared" si="18"/>
        <v>-0.16929572095365142</v>
      </c>
      <c r="X120" s="93">
        <f>+'Ark1'!W1125</f>
        <v>7.6745970836531077E-2</v>
      </c>
      <c r="Y120" s="97"/>
      <c r="Z120" s="11">
        <f>+'Ark1'!X1125</f>
        <v>74.980813507290847</v>
      </c>
      <c r="AA120" s="11">
        <f>+'Ark1'!Y1125</f>
        <v>12.893323100537224</v>
      </c>
      <c r="AB120" s="11">
        <f>+'Ark1'!Z1125</f>
        <v>4.3286303087973677</v>
      </c>
      <c r="AC120" s="72"/>
      <c r="AD120" s="93">
        <f>+'Ark1'!Z1125</f>
        <v>4.3286303087973677</v>
      </c>
      <c r="AE120" s="1">
        <f>+'Ark1'!AB1125</f>
        <v>1.5482898094963125</v>
      </c>
      <c r="AF120" s="142">
        <f>+IF(F120=0,"",'Ark1'!AD1127)</f>
        <v>33.43181449776116</v>
      </c>
      <c r="AH120" s="93">
        <f t="shared" si="20"/>
        <v>3.8664688427299705</v>
      </c>
      <c r="AI120" s="47"/>
      <c r="AJ120" s="13"/>
      <c r="AK120" s="58"/>
    </row>
    <row r="121" spans="1:37" ht="15.6">
      <c r="A121" s="47"/>
      <c r="B121">
        <f>+'Ark1'!C1126</f>
        <v>2016</v>
      </c>
      <c r="C121">
        <f>+'Ark1'!L1126</f>
        <v>5</v>
      </c>
      <c r="D121" s="3" t="str">
        <f t="shared" ref="D121:D131" si="22">+D106</f>
        <v>O</v>
      </c>
      <c r="E121">
        <f>+'Ark1'!Q1126</f>
        <v>447</v>
      </c>
      <c r="F121">
        <f>+'Ark1'!R1126</f>
        <v>2408</v>
      </c>
      <c r="G121" s="196">
        <f>+'Ark1'!AF1126</f>
        <v>28.2728660326406</v>
      </c>
      <c r="H121" s="196">
        <f t="shared" si="16"/>
        <v>1.5963918386967535</v>
      </c>
      <c r="I121" s="196">
        <f>+'Ark1'!AG1126</f>
        <v>27.678225405637555</v>
      </c>
      <c r="J121" s="196"/>
      <c r="K121" s="369"/>
      <c r="L121" s="369"/>
      <c r="M121" s="369"/>
      <c r="N121" s="369"/>
      <c r="O121" s="93">
        <f>+'Ark1'!U1126</f>
        <v>20.791071428571389</v>
      </c>
      <c r="P121" s="196">
        <f t="shared" si="17"/>
        <v>0.10485819327731605</v>
      </c>
      <c r="Q121" s="196"/>
      <c r="R121" s="196"/>
      <c r="S121" s="196"/>
      <c r="T121" s="196"/>
      <c r="U121" s="196"/>
      <c r="V121" s="1">
        <f>+'Ark1'!T1126</f>
        <v>5.4368770764119612</v>
      </c>
      <c r="W121" s="196">
        <f t="shared" si="18"/>
        <v>-4.2902335352744458E-2</v>
      </c>
      <c r="X121" s="93">
        <f>+'Ark1'!W1126</f>
        <v>0.62292358803986714</v>
      </c>
      <c r="Y121" s="97"/>
      <c r="Z121" s="11">
        <f>+'Ark1'!X1126</f>
        <v>84.925249169435247</v>
      </c>
      <c r="AA121" s="11">
        <f>+'Ark1'!Y1126</f>
        <v>27.823920265780721</v>
      </c>
      <c r="AB121" s="11">
        <f>+'Ark1'!Z1126</f>
        <v>4.9530460624979211</v>
      </c>
      <c r="AC121" s="72"/>
      <c r="AD121" s="93">
        <f>+'Ark1'!Z1126</f>
        <v>4.9530460624979211</v>
      </c>
      <c r="AE121" s="1">
        <f>+'Ark1'!AB1126</f>
        <v>1.7292199232686756</v>
      </c>
      <c r="AF121" s="142">
        <f>+IF(F121=0,"",'Ark1'!AD1128)</f>
        <v>0</v>
      </c>
      <c r="AH121" s="93">
        <f t="shared" si="20"/>
        <v>5.3870246085011182</v>
      </c>
      <c r="AI121" s="47"/>
      <c r="AJ121" s="13"/>
      <c r="AK121" s="58"/>
    </row>
    <row r="122" spans="1:37" ht="15.6">
      <c r="A122" s="47"/>
      <c r="B122">
        <f>+'Ark1'!C1127</f>
        <v>2016</v>
      </c>
      <c r="C122">
        <f>+'Ark1'!L1127</f>
        <v>6</v>
      </c>
      <c r="D122" s="3" t="str">
        <f t="shared" si="22"/>
        <v>O+</v>
      </c>
      <c r="E122">
        <f>+'Ark1'!Q1127</f>
        <v>423</v>
      </c>
      <c r="F122">
        <f>+'Ark1'!R1127</f>
        <v>1906</v>
      </c>
      <c r="G122" s="196">
        <f>+'Ark1'!AF1127</f>
        <v>22.37877186802864</v>
      </c>
      <c r="H122" s="196">
        <f t="shared" si="16"/>
        <v>1.4519605403346354</v>
      </c>
      <c r="I122" s="196">
        <f>+'Ark1'!AG1127</f>
        <v>24.88723305095759</v>
      </c>
      <c r="J122" s="196"/>
      <c r="K122" s="369"/>
      <c r="L122" s="369"/>
      <c r="M122" s="369"/>
      <c r="N122" s="369"/>
      <c r="O122" s="93">
        <f>+'Ark1'!U1127</f>
        <v>23.618310598111243</v>
      </c>
      <c r="P122" s="196">
        <f t="shared" si="17"/>
        <v>-0.26598934330644397</v>
      </c>
      <c r="Q122" s="196"/>
      <c r="R122" s="196"/>
      <c r="S122" s="196"/>
      <c r="T122" s="196"/>
      <c r="U122" s="196"/>
      <c r="V122" s="1">
        <f>+'Ark1'!T1127</f>
        <v>6.4171038824763906</v>
      </c>
      <c r="W122" s="196">
        <f t="shared" si="18"/>
        <v>2.4602417918687003E-2</v>
      </c>
      <c r="X122" s="93">
        <f>+'Ark1'!W1127</f>
        <v>4.6169989506820563</v>
      </c>
      <c r="Y122" s="97"/>
      <c r="Z122" s="11">
        <f>+'Ark1'!X1127</f>
        <v>92.602308499475356</v>
      </c>
      <c r="AA122" s="11">
        <f>+'Ark1'!Y1127</f>
        <v>52.623294858342085</v>
      </c>
      <c r="AB122" s="11">
        <f>+'Ark1'!Z1127</f>
        <v>5.6540215404911089</v>
      </c>
      <c r="AC122" s="72"/>
      <c r="AD122" s="93">
        <f>+'Ark1'!Z1127</f>
        <v>5.6540215404911089</v>
      </c>
      <c r="AE122" s="1">
        <f>+'Ark1'!AB1127</f>
        <v>2.0085601716093748</v>
      </c>
      <c r="AF122" s="142">
        <f>+IF(F122=0,"",'Ark1'!AD1129)</f>
        <v>40.357628421701286</v>
      </c>
      <c r="AH122" s="93">
        <f t="shared" si="20"/>
        <v>4.5059101654846332</v>
      </c>
      <c r="AI122" s="47"/>
      <c r="AJ122" s="13"/>
      <c r="AK122" s="58"/>
    </row>
    <row r="123" spans="1:37" ht="15.6">
      <c r="A123" s="47"/>
      <c r="B123">
        <f>+'Ark1'!C1128</f>
        <v>2016</v>
      </c>
      <c r="C123">
        <f>+'Ark1'!L1128</f>
        <v>7</v>
      </c>
      <c r="D123" s="3" t="str">
        <f t="shared" si="22"/>
        <v>R-</v>
      </c>
      <c r="E123">
        <f>+'Ark1'!Q1128</f>
        <v>0</v>
      </c>
      <c r="F123">
        <f>+'Ark1'!R1128</f>
        <v>0</v>
      </c>
      <c r="G123" s="196">
        <f>+'Ark1'!AF1128</f>
        <v>0</v>
      </c>
      <c r="H123" s="196">
        <f t="shared" si="16"/>
        <v>0</v>
      </c>
      <c r="I123" s="196">
        <f>+'Ark1'!AG1128</f>
        <v>0</v>
      </c>
      <c r="J123" s="196"/>
      <c r="K123" s="369"/>
      <c r="L123" s="369"/>
      <c r="M123" s="369"/>
      <c r="N123" s="369"/>
      <c r="O123" s="93">
        <f>+'Ark1'!U1128</f>
        <v>0</v>
      </c>
      <c r="P123" s="196">
        <f t="shared" si="17"/>
        <v>0</v>
      </c>
      <c r="Q123" s="196"/>
      <c r="R123" s="196"/>
      <c r="S123" s="196"/>
      <c r="T123" s="196"/>
      <c r="U123" s="196"/>
      <c r="V123" s="1">
        <f>+'Ark1'!T1128</f>
        <v>0</v>
      </c>
      <c r="W123" s="196">
        <f t="shared" si="18"/>
        <v>0</v>
      </c>
      <c r="X123" s="93">
        <f>+'Ark1'!W1128</f>
        <v>0</v>
      </c>
      <c r="Y123" s="97"/>
      <c r="Z123" s="11">
        <f>+'Ark1'!X1128</f>
        <v>0</v>
      </c>
      <c r="AA123" s="11">
        <f>+'Ark1'!Y1128</f>
        <v>0</v>
      </c>
      <c r="AB123" s="11">
        <f>+'Ark1'!Z1128</f>
        <v>0</v>
      </c>
      <c r="AC123" s="72"/>
      <c r="AD123" s="93">
        <f>+'Ark1'!Z1128</f>
        <v>0</v>
      </c>
      <c r="AE123" s="1">
        <f>+'Ark1'!AB1128</f>
        <v>0</v>
      </c>
      <c r="AF123" s="142" t="str">
        <f>+IF(F123=0,"",'Ark1'!AD1130)</f>
        <v/>
      </c>
      <c r="AH123" s="93" t="e">
        <f t="shared" si="20"/>
        <v>#DIV/0!</v>
      </c>
      <c r="AI123" s="47"/>
      <c r="AJ123" s="13"/>
      <c r="AK123" s="58"/>
    </row>
    <row r="124" spans="1:37" ht="15.6">
      <c r="A124" s="47"/>
      <c r="B124">
        <f>+'Ark1'!C1129</f>
        <v>2016</v>
      </c>
      <c r="C124">
        <f>+'Ark1'!L1129</f>
        <v>8</v>
      </c>
      <c r="D124" s="3" t="str">
        <f t="shared" si="22"/>
        <v>R</v>
      </c>
      <c r="E124">
        <f>+'Ark1'!Q1129</f>
        <v>320</v>
      </c>
      <c r="F124">
        <f>+'Ark1'!R1129</f>
        <v>1132</v>
      </c>
      <c r="G124" s="196">
        <f>+'Ark1'!AF1129</f>
        <v>13.291064928965598</v>
      </c>
      <c r="H124" s="196">
        <f t="shared" si="16"/>
        <v>1.1910281507383029</v>
      </c>
      <c r="I124" s="196">
        <f>+'Ark1'!AG1129</f>
        <v>16.872832494572442</v>
      </c>
      <c r="J124" s="196"/>
      <c r="K124" s="369"/>
      <c r="L124" s="369"/>
      <c r="M124" s="369"/>
      <c r="N124" s="369"/>
      <c r="O124" s="93">
        <f>+'Ark1'!U1129</f>
        <v>26.961042402826859</v>
      </c>
      <c r="P124" s="196">
        <f t="shared" si="17"/>
        <v>0.31828657709232999</v>
      </c>
      <c r="Q124" s="196"/>
      <c r="R124" s="196"/>
      <c r="S124" s="196"/>
      <c r="T124" s="196"/>
      <c r="U124" s="196"/>
      <c r="V124" s="1">
        <f>+'Ark1'!T1129</f>
        <v>7.7597173144876308</v>
      </c>
      <c r="W124" s="196">
        <f t="shared" si="18"/>
        <v>0.46792400141772017</v>
      </c>
      <c r="X124" s="93">
        <f>+'Ark1'!W1129</f>
        <v>21.46643109540636</v>
      </c>
      <c r="Y124" s="97"/>
      <c r="Z124" s="11">
        <f>+'Ark1'!X1129</f>
        <v>94.611307420494683</v>
      </c>
      <c r="AA124" s="11">
        <f>+'Ark1'!Y1129</f>
        <v>72.791519434628995</v>
      </c>
      <c r="AB124" s="11">
        <f>+'Ark1'!Z1129</f>
        <v>6.6761171806304151</v>
      </c>
      <c r="AC124" s="72"/>
      <c r="AD124" s="93">
        <f>+'Ark1'!Z1129</f>
        <v>6.6761171806304151</v>
      </c>
      <c r="AE124" s="1">
        <f>+'Ark1'!AB1129</f>
        <v>2.3856615096900935</v>
      </c>
      <c r="AF124" s="142">
        <f>+IF(F124=0,"",'Ark1'!AD1131)</f>
        <v>0</v>
      </c>
      <c r="AH124" s="93">
        <f t="shared" si="20"/>
        <v>3.5375000000000001</v>
      </c>
      <c r="AI124" s="47"/>
      <c r="AJ124" s="13"/>
      <c r="AK124" s="58"/>
    </row>
    <row r="125" spans="1:37" ht="15.6">
      <c r="A125" s="47"/>
      <c r="B125">
        <f>+'Ark1'!C1130</f>
        <v>2016</v>
      </c>
      <c r="C125">
        <f>+'Ark1'!L1130</f>
        <v>9</v>
      </c>
      <c r="D125" s="3" t="str">
        <f t="shared" si="22"/>
        <v>R+</v>
      </c>
      <c r="E125">
        <f>+'Ark1'!Q1130</f>
        <v>0</v>
      </c>
      <c r="F125">
        <f>+'Ark1'!R1130</f>
        <v>0</v>
      </c>
      <c r="G125" s="196">
        <f>+'Ark1'!AF1130</f>
        <v>0</v>
      </c>
      <c r="H125" s="196">
        <f t="shared" si="16"/>
        <v>0</v>
      </c>
      <c r="I125" s="196">
        <f>+'Ark1'!AG1130</f>
        <v>0</v>
      </c>
      <c r="J125" s="196"/>
      <c r="K125" s="369"/>
      <c r="L125" s="369"/>
      <c r="M125" s="369"/>
      <c r="N125" s="369"/>
      <c r="O125" s="93">
        <f>+'Ark1'!U1130</f>
        <v>0</v>
      </c>
      <c r="P125" s="196">
        <f t="shared" si="17"/>
        <v>0</v>
      </c>
      <c r="Q125" s="196"/>
      <c r="R125" s="196"/>
      <c r="S125" s="196"/>
      <c r="T125" s="196"/>
      <c r="U125" s="196"/>
      <c r="V125" s="1">
        <f>+'Ark1'!T1130</f>
        <v>0</v>
      </c>
      <c r="W125" s="196">
        <f t="shared" si="18"/>
        <v>0</v>
      </c>
      <c r="X125" s="93">
        <f>+'Ark1'!W1130</f>
        <v>0</v>
      </c>
      <c r="Y125" s="97"/>
      <c r="Z125" s="11">
        <f>+'Ark1'!X1130</f>
        <v>0</v>
      </c>
      <c r="AA125" s="11">
        <f>+'Ark1'!Y1130</f>
        <v>0</v>
      </c>
      <c r="AB125" s="11">
        <f>+'Ark1'!Z1130</f>
        <v>0</v>
      </c>
      <c r="AC125" s="72"/>
      <c r="AD125" s="93">
        <f>+'Ark1'!Z1130</f>
        <v>0</v>
      </c>
      <c r="AE125" s="1">
        <f>+'Ark1'!AB1130</f>
        <v>0</v>
      </c>
      <c r="AF125" s="142" t="str">
        <f>+IF(F125=0,"",'Ark1'!AD1132)</f>
        <v/>
      </c>
      <c r="AH125" s="93" t="e">
        <f t="shared" si="20"/>
        <v>#DIV/0!</v>
      </c>
      <c r="AI125" s="47"/>
      <c r="AJ125" s="13"/>
      <c r="AK125" s="58"/>
    </row>
    <row r="126" spans="1:37" ht="15.6">
      <c r="A126" s="47"/>
      <c r="B126">
        <f>+'Ark1'!C1131</f>
        <v>2016</v>
      </c>
      <c r="C126">
        <f>+'Ark1'!L1131</f>
        <v>10</v>
      </c>
      <c r="D126" s="3" t="str">
        <f t="shared" si="22"/>
        <v>U-</v>
      </c>
      <c r="E126">
        <f>+'Ark1'!Q1131</f>
        <v>0</v>
      </c>
      <c r="F126">
        <f>+'Ark1'!R1131</f>
        <v>0</v>
      </c>
      <c r="G126" s="196">
        <f>+'Ark1'!AF1131</f>
        <v>0</v>
      </c>
      <c r="H126" s="196">
        <f t="shared" si="16"/>
        <v>0</v>
      </c>
      <c r="I126" s="196">
        <f>+'Ark1'!AG1131</f>
        <v>0</v>
      </c>
      <c r="J126" s="196"/>
      <c r="K126" s="369"/>
      <c r="L126" s="369"/>
      <c r="M126" s="369"/>
      <c r="N126" s="369"/>
      <c r="O126" s="93">
        <f>+'Ark1'!U1131</f>
        <v>0</v>
      </c>
      <c r="P126" s="196">
        <f t="shared" si="17"/>
        <v>0</v>
      </c>
      <c r="Q126" s="196"/>
      <c r="R126" s="196"/>
      <c r="S126" s="196"/>
      <c r="T126" s="196"/>
      <c r="U126" s="196"/>
      <c r="V126" s="1">
        <f>+'Ark1'!T1131</f>
        <v>0</v>
      </c>
      <c r="W126" s="196">
        <f t="shared" si="18"/>
        <v>0</v>
      </c>
      <c r="X126" s="93">
        <f>+'Ark1'!W1131</f>
        <v>0</v>
      </c>
      <c r="Y126" s="97"/>
      <c r="Z126" s="11">
        <f>+'Ark1'!X1131</f>
        <v>0</v>
      </c>
      <c r="AA126" s="11">
        <f>+'Ark1'!Y1131</f>
        <v>0</v>
      </c>
      <c r="AB126" s="11">
        <f>+'Ark1'!Z1131</f>
        <v>0</v>
      </c>
      <c r="AC126" s="72"/>
      <c r="AD126" s="93">
        <f>+'Ark1'!Z1131</f>
        <v>0</v>
      </c>
      <c r="AE126" s="1">
        <f>+'Ark1'!AB1131</f>
        <v>0</v>
      </c>
      <c r="AF126" s="142" t="str">
        <f>+IF(F126=0,"",'Ark1'!AD1133)</f>
        <v/>
      </c>
      <c r="AH126" s="93" t="e">
        <f t="shared" si="20"/>
        <v>#DIV/0!</v>
      </c>
      <c r="AI126" s="47"/>
      <c r="AJ126" s="13"/>
      <c r="AK126" s="58"/>
    </row>
    <row r="127" spans="1:37" ht="15.6">
      <c r="A127" s="47"/>
      <c r="B127">
        <f>+'Ark1'!C1132</f>
        <v>2016</v>
      </c>
      <c r="C127">
        <f>+'Ark1'!L1132</f>
        <v>11</v>
      </c>
      <c r="D127" s="3" t="str">
        <f t="shared" si="22"/>
        <v>U</v>
      </c>
      <c r="E127">
        <f>+'Ark1'!Q1132</f>
        <v>19</v>
      </c>
      <c r="F127">
        <f>+'Ark1'!R1132</f>
        <v>41</v>
      </c>
      <c r="G127" s="196">
        <f>+'Ark1'!AF1132</f>
        <v>0.48139016085476094</v>
      </c>
      <c r="H127" s="196">
        <f t="shared" si="16"/>
        <v>0.125867297056796</v>
      </c>
      <c r="I127" s="196">
        <f>+'Ark1'!AG1132</f>
        <v>0.66275287908851044</v>
      </c>
      <c r="J127" s="196"/>
      <c r="K127" s="369"/>
      <c r="L127" s="369"/>
      <c r="M127" s="369"/>
      <c r="N127" s="369"/>
      <c r="O127" s="93">
        <f>+'Ark1'!U1132</f>
        <v>29.239024390243891</v>
      </c>
      <c r="P127" s="196">
        <f t="shared" si="17"/>
        <v>3.8045416316232057</v>
      </c>
      <c r="Q127" s="196"/>
      <c r="R127" s="196"/>
      <c r="S127" s="196"/>
      <c r="T127" s="196"/>
      <c r="U127" s="196"/>
      <c r="V127" s="1">
        <f>+'Ark1'!T1132</f>
        <v>8.0975609756097544</v>
      </c>
      <c r="W127" s="196">
        <f t="shared" si="18"/>
        <v>0.718250630782169</v>
      </c>
      <c r="X127" s="93">
        <f>+'Ark1'!W1132</f>
        <v>29.268292682926838</v>
      </c>
      <c r="Y127" s="97"/>
      <c r="Z127" s="11">
        <f>+'Ark1'!X1132</f>
        <v>97.560975609756099</v>
      </c>
      <c r="AA127" s="11">
        <f>+'Ark1'!Y1132</f>
        <v>78.048780487804876</v>
      </c>
      <c r="AB127" s="11">
        <f>+'Ark1'!Z1132</f>
        <v>7.4063215598693981</v>
      </c>
      <c r="AC127" s="72"/>
      <c r="AD127" s="93">
        <f>+'Ark1'!Z1132</f>
        <v>7.4063215598693981</v>
      </c>
      <c r="AE127" s="1">
        <f>+'Ark1'!AB1132</f>
        <v>2.8525117562339162</v>
      </c>
      <c r="AF127" s="142">
        <f>+IF(F127=0,"",'Ark1'!AD1134)</f>
        <v>0</v>
      </c>
      <c r="AH127" s="93">
        <f t="shared" si="20"/>
        <v>2.1578947368421053</v>
      </c>
      <c r="AI127" s="47"/>
      <c r="AJ127" s="13"/>
      <c r="AK127" s="58"/>
    </row>
    <row r="128" spans="1:37" ht="15.6">
      <c r="A128" s="47"/>
      <c r="B128">
        <f>+'Ark1'!C1133</f>
        <v>2016</v>
      </c>
      <c r="C128">
        <f>+'Ark1'!L1133</f>
        <v>12</v>
      </c>
      <c r="D128" s="3" t="str">
        <f t="shared" si="22"/>
        <v>U+</v>
      </c>
      <c r="E128">
        <f>+'Ark1'!Q1133</f>
        <v>0</v>
      </c>
      <c r="F128">
        <f>+'Ark1'!R1133</f>
        <v>0</v>
      </c>
      <c r="G128" s="196">
        <f>+'Ark1'!AF1133</f>
        <v>0</v>
      </c>
      <c r="H128" s="196">
        <f t="shared" si="16"/>
        <v>0</v>
      </c>
      <c r="I128" s="196">
        <f>+'Ark1'!AG1133</f>
        <v>0</v>
      </c>
      <c r="J128" s="196"/>
      <c r="K128" s="369"/>
      <c r="L128" s="369"/>
      <c r="M128" s="369"/>
      <c r="N128" s="369"/>
      <c r="O128" s="93">
        <f>+'Ark1'!U1133</f>
        <v>0</v>
      </c>
      <c r="P128" s="196">
        <f t="shared" si="17"/>
        <v>0</v>
      </c>
      <c r="Q128" s="196"/>
      <c r="R128" s="196"/>
      <c r="S128" s="196"/>
      <c r="T128" s="196"/>
      <c r="U128" s="196"/>
      <c r="V128" s="1">
        <f>+'Ark1'!T1133</f>
        <v>0</v>
      </c>
      <c r="W128" s="196">
        <f t="shared" si="18"/>
        <v>0</v>
      </c>
      <c r="X128" s="93">
        <f>+'Ark1'!W1133</f>
        <v>0</v>
      </c>
      <c r="Y128" s="97"/>
      <c r="Z128" s="11">
        <f>+'Ark1'!X1133</f>
        <v>0</v>
      </c>
      <c r="AA128" s="11">
        <f>+'Ark1'!Y1133</f>
        <v>0</v>
      </c>
      <c r="AB128" s="11">
        <f>+'Ark1'!Z1133</f>
        <v>0</v>
      </c>
      <c r="AC128" s="72"/>
      <c r="AD128" s="93">
        <f>+'Ark1'!Z1133</f>
        <v>0</v>
      </c>
      <c r="AE128" s="1">
        <f>+'Ark1'!AB1133</f>
        <v>0</v>
      </c>
      <c r="AF128" s="142" t="str">
        <f>+IF(F128=0,"",'Ark1'!AD1135)</f>
        <v/>
      </c>
      <c r="AH128" s="93" t="e">
        <f t="shared" si="20"/>
        <v>#DIV/0!</v>
      </c>
      <c r="AI128" s="47"/>
      <c r="AJ128" s="13"/>
      <c r="AK128" s="58"/>
    </row>
    <row r="129" spans="1:37" ht="15.6">
      <c r="A129" s="47"/>
      <c r="B129">
        <f>+'Ark1'!C1134</f>
        <v>2016</v>
      </c>
      <c r="C129">
        <f>+'Ark1'!L1134</f>
        <v>13</v>
      </c>
      <c r="D129" s="3" t="str">
        <f t="shared" si="22"/>
        <v>E-</v>
      </c>
      <c r="E129">
        <f>+'Ark1'!Q1134</f>
        <v>0</v>
      </c>
      <c r="F129">
        <f>+'Ark1'!R1134</f>
        <v>0</v>
      </c>
      <c r="G129" s="196">
        <f>+'Ark1'!AF1134</f>
        <v>0</v>
      </c>
      <c r="H129" s="196">
        <f t="shared" si="16"/>
        <v>0</v>
      </c>
      <c r="I129" s="196">
        <f>+'Ark1'!AG1134</f>
        <v>0</v>
      </c>
      <c r="J129" s="196"/>
      <c r="K129" s="369"/>
      <c r="L129" s="369"/>
      <c r="M129" s="369"/>
      <c r="N129" s="369"/>
      <c r="O129" s="93">
        <f>+'Ark1'!U1134</f>
        <v>0</v>
      </c>
      <c r="P129" s="196">
        <f t="shared" si="17"/>
        <v>0</v>
      </c>
      <c r="Q129" s="196"/>
      <c r="R129" s="196"/>
      <c r="S129" s="196"/>
      <c r="T129" s="196"/>
      <c r="U129" s="196"/>
      <c r="V129" s="1">
        <f>+'Ark1'!T1134</f>
        <v>0</v>
      </c>
      <c r="W129" s="196">
        <f t="shared" si="18"/>
        <v>0</v>
      </c>
      <c r="X129" s="93">
        <f>+'Ark1'!W1134</f>
        <v>0</v>
      </c>
      <c r="Y129" s="97"/>
      <c r="Z129" s="11">
        <f>+'Ark1'!X1134</f>
        <v>0</v>
      </c>
      <c r="AA129" s="11">
        <f>+'Ark1'!Y1134</f>
        <v>0</v>
      </c>
      <c r="AB129" s="11">
        <f>+'Ark1'!Z1134</f>
        <v>0</v>
      </c>
      <c r="AC129" s="72"/>
      <c r="AD129" s="93">
        <f>+'Ark1'!Z1134</f>
        <v>0</v>
      </c>
      <c r="AE129" s="1">
        <f>+'Ark1'!AB1134</f>
        <v>0</v>
      </c>
      <c r="AF129" s="142" t="str">
        <f>+IF(F129=0,"",'Ark1'!AD1136)</f>
        <v/>
      </c>
      <c r="AH129" s="93" t="e">
        <f t="shared" si="20"/>
        <v>#DIV/0!</v>
      </c>
      <c r="AI129" s="47"/>
      <c r="AJ129" s="13"/>
      <c r="AK129" s="58"/>
    </row>
    <row r="130" spans="1:37" ht="15.6">
      <c r="A130" s="47"/>
      <c r="B130">
        <f>+'Ark1'!C1135</f>
        <v>2016</v>
      </c>
      <c r="C130">
        <f>+'Ark1'!L1135</f>
        <v>14</v>
      </c>
      <c r="D130" s="3" t="str">
        <f t="shared" si="22"/>
        <v>E</v>
      </c>
      <c r="E130">
        <f>+'Ark1'!Q1135</f>
        <v>0</v>
      </c>
      <c r="F130">
        <f>+'Ark1'!R1135</f>
        <v>0</v>
      </c>
      <c r="G130" s="196">
        <f>+'Ark1'!AF1135</f>
        <v>0</v>
      </c>
      <c r="H130" s="196">
        <f t="shared" si="16"/>
        <v>-1.2259409096481547E-2</v>
      </c>
      <c r="I130" s="196">
        <f>+'Ark1'!AG1135</f>
        <v>0</v>
      </c>
      <c r="J130" s="196"/>
      <c r="K130" s="369"/>
      <c r="L130" s="369"/>
      <c r="M130" s="369"/>
      <c r="N130" s="369"/>
      <c r="O130" s="93">
        <f>+'Ark1'!U1135</f>
        <v>0</v>
      </c>
      <c r="P130" s="196">
        <f t="shared" si="17"/>
        <v>-36.200000000000003</v>
      </c>
      <c r="Q130" s="196"/>
      <c r="R130" s="196"/>
      <c r="S130" s="196"/>
      <c r="T130" s="196"/>
      <c r="U130" s="196"/>
      <c r="V130" s="1">
        <f>+'Ark1'!T1135</f>
        <v>0</v>
      </c>
      <c r="W130" s="196">
        <f t="shared" si="18"/>
        <v>-8</v>
      </c>
      <c r="X130" s="93">
        <f>+'Ark1'!W1135</f>
        <v>0</v>
      </c>
      <c r="Y130" s="97"/>
      <c r="Z130" s="11">
        <f>+'Ark1'!X1135</f>
        <v>0</v>
      </c>
      <c r="AA130" s="11">
        <f>+'Ark1'!Y1135</f>
        <v>0</v>
      </c>
      <c r="AB130" s="11">
        <f>+'Ark1'!Z1135</f>
        <v>0</v>
      </c>
      <c r="AC130" s="72"/>
      <c r="AD130" s="93">
        <f>+'Ark1'!Z1135</f>
        <v>0</v>
      </c>
      <c r="AE130" s="1">
        <f>+'Ark1'!AB1135</f>
        <v>0</v>
      </c>
      <c r="AF130" s="142" t="str">
        <f>+IF(F130=0,"",'Ark1'!AD1137)</f>
        <v/>
      </c>
      <c r="AH130" s="93" t="e">
        <f t="shared" si="20"/>
        <v>#DIV/0!</v>
      </c>
      <c r="AI130" s="47"/>
      <c r="AJ130" s="13"/>
      <c r="AK130" s="58"/>
    </row>
    <row r="131" spans="1:37" ht="15.6">
      <c r="A131" s="47"/>
      <c r="B131">
        <f>+'Ark1'!C1136</f>
        <v>2016</v>
      </c>
      <c r="C131">
        <f>+'Ark1'!L1136</f>
        <v>15</v>
      </c>
      <c r="D131" s="3" t="str">
        <f t="shared" si="22"/>
        <v>E+</v>
      </c>
      <c r="E131">
        <f>+'Ark1'!Q1136</f>
        <v>0</v>
      </c>
      <c r="F131">
        <f>+'Ark1'!R1136</f>
        <v>0</v>
      </c>
      <c r="G131" s="196">
        <f>+'Ark1'!AF1136</f>
        <v>0</v>
      </c>
      <c r="H131" s="196">
        <f t="shared" si="16"/>
        <v>0</v>
      </c>
      <c r="I131" s="196">
        <f>+'Ark1'!AG1136</f>
        <v>0</v>
      </c>
      <c r="J131" s="196"/>
      <c r="K131" s="369"/>
      <c r="L131" s="369"/>
      <c r="M131" s="369"/>
      <c r="N131" s="369"/>
      <c r="O131" s="93">
        <f>+'Ark1'!U1136</f>
        <v>0</v>
      </c>
      <c r="P131" s="196">
        <f t="shared" si="17"/>
        <v>0</v>
      </c>
      <c r="Q131" s="196"/>
      <c r="R131" s="196"/>
      <c r="S131" s="196"/>
      <c r="T131" s="196"/>
      <c r="U131" s="196"/>
      <c r="V131" s="1">
        <f>+'Ark1'!T1136</f>
        <v>0</v>
      </c>
      <c r="W131" s="196">
        <f t="shared" si="18"/>
        <v>0</v>
      </c>
      <c r="X131" s="93">
        <f>+'Ark1'!W1136</f>
        <v>0</v>
      </c>
      <c r="Y131" s="97"/>
      <c r="Z131" s="11">
        <f>+'Ark1'!X1136</f>
        <v>0</v>
      </c>
      <c r="AA131" s="11">
        <f>+'Ark1'!Y1136</f>
        <v>0</v>
      </c>
      <c r="AB131" s="11">
        <f>+'Ark1'!Z1136</f>
        <v>0</v>
      </c>
      <c r="AC131" s="72"/>
      <c r="AD131" s="93">
        <f>+'Ark1'!Z1136</f>
        <v>0</v>
      </c>
      <c r="AE131" s="1">
        <f>+'Ark1'!AB1136</f>
        <v>0</v>
      </c>
      <c r="AF131" s="142" t="str">
        <f>+IF(F131=0,"",'Ark1'!AD1138)</f>
        <v/>
      </c>
      <c r="AH131" s="93" t="e">
        <f t="shared" si="20"/>
        <v>#DIV/0!</v>
      </c>
      <c r="AI131" s="47"/>
      <c r="AJ131" s="13"/>
      <c r="AK131" s="58"/>
    </row>
    <row r="132" spans="1:37" ht="15.6">
      <c r="A132" s="47"/>
      <c r="B132" s="53">
        <f>+'Ark1'!C1137</f>
        <v>2015</v>
      </c>
      <c r="C132" s="53">
        <f>+'Ark1'!L1137</f>
        <v>1</v>
      </c>
      <c r="D132" s="66" t="s">
        <v>28</v>
      </c>
      <c r="E132" s="53">
        <f>+'Ark1'!Q1137</f>
        <v>82</v>
      </c>
      <c r="F132" s="53">
        <f>+'Ark1'!R1137</f>
        <v>195</v>
      </c>
      <c r="G132" s="178">
        <f>+'Ark1'!AF1137</f>
        <v>2.3905847738139032</v>
      </c>
      <c r="H132" s="178" t="e">
        <f>+G132-#REF!</f>
        <v>#REF!</v>
      </c>
      <c r="I132" s="178">
        <f>+'Ark1'!AG1137</f>
        <v>1.7228274193188928</v>
      </c>
      <c r="J132" s="178"/>
      <c r="K132" s="370"/>
      <c r="L132" s="370"/>
      <c r="M132" s="370"/>
      <c r="N132" s="370"/>
      <c r="O132" s="157">
        <f>+'Ark1'!U1137</f>
        <v>15.06410256410256</v>
      </c>
      <c r="P132" s="178" t="e">
        <f>+O132-#REF!</f>
        <v>#REF!</v>
      </c>
      <c r="Q132" s="178"/>
      <c r="R132" s="178"/>
      <c r="S132" s="178"/>
      <c r="T132" s="178"/>
      <c r="U132" s="178"/>
      <c r="V132" s="55">
        <f>+'Ark1'!T1137</f>
        <v>2.2051282051282048</v>
      </c>
      <c r="W132" s="178" t="e">
        <f>+V132-#REF!</f>
        <v>#REF!</v>
      </c>
      <c r="X132" s="157">
        <f>+'Ark1'!W1137</f>
        <v>0</v>
      </c>
      <c r="Y132" s="97"/>
      <c r="Z132" s="75">
        <f>+'Ark1'!X1137</f>
        <v>39.487179487179503</v>
      </c>
      <c r="AA132" s="75">
        <f>+'Ark1'!Y1137</f>
        <v>0.51282051282051277</v>
      </c>
      <c r="AB132" s="75">
        <f>+'Ark1'!Z1137</f>
        <v>2.8041258228735546</v>
      </c>
      <c r="AC132" s="72"/>
      <c r="AD132" s="157">
        <f>+'Ark1'!Z1137</f>
        <v>2.8041258228735546</v>
      </c>
      <c r="AE132" s="55">
        <f>+'Ark1'!AB1137</f>
        <v>0.79030948756012498</v>
      </c>
      <c r="AF132" s="142">
        <f>+IF(F132=0,"",'Ark1'!AD1139)</f>
        <v>34.665803393992313</v>
      </c>
      <c r="AG132" s="75"/>
      <c r="AH132" s="157">
        <f t="shared" si="20"/>
        <v>2.3780487804878048</v>
      </c>
      <c r="AI132" s="47"/>
      <c r="AJ132" s="13"/>
      <c r="AK132" s="58"/>
    </row>
    <row r="133" spans="1:37" ht="15.6">
      <c r="A133" s="47"/>
      <c r="B133" s="53">
        <f>+'Ark1'!C1138</f>
        <v>2015</v>
      </c>
      <c r="C133" s="53">
        <f>+'Ark1'!L1138</f>
        <v>2</v>
      </c>
      <c r="D133" s="66" t="s">
        <v>29</v>
      </c>
      <c r="E133" s="53">
        <f>+'Ark1'!Q1138</f>
        <v>223</v>
      </c>
      <c r="F133" s="53">
        <f>+'Ark1'!R1138</f>
        <v>649</v>
      </c>
      <c r="G133" s="178">
        <f>+'Ark1'!AF1138</f>
        <v>7.9563565036165249</v>
      </c>
      <c r="H133" s="178" t="e">
        <f>+G133-#REF!</f>
        <v>#REF!</v>
      </c>
      <c r="I133" s="178">
        <f>+'Ark1'!AG1138</f>
        <v>6.1615932942571732</v>
      </c>
      <c r="J133" s="178"/>
      <c r="K133" s="370"/>
      <c r="L133" s="370"/>
      <c r="M133" s="370"/>
      <c r="N133" s="370"/>
      <c r="O133" s="157">
        <f>+'Ark1'!U1138</f>
        <v>16.187673343605557</v>
      </c>
      <c r="P133" s="178" t="e">
        <f>+O133-#REF!</f>
        <v>#REF!</v>
      </c>
      <c r="Q133" s="178"/>
      <c r="R133" s="178"/>
      <c r="S133" s="178"/>
      <c r="T133" s="178"/>
      <c r="U133" s="178"/>
      <c r="V133" s="55">
        <f>+'Ark1'!T1138</f>
        <v>3.0462249614791994</v>
      </c>
      <c r="W133" s="178" t="e">
        <f>+V133-#REF!</f>
        <v>#REF!</v>
      </c>
      <c r="X133" s="157">
        <f>+'Ark1'!W1138</f>
        <v>0</v>
      </c>
      <c r="Y133" s="97"/>
      <c r="Z133" s="75">
        <f>+'Ark1'!X1138</f>
        <v>53.158705701078595</v>
      </c>
      <c r="AA133" s="75">
        <f>+'Ark1'!Y1138</f>
        <v>2.773497688751926</v>
      </c>
      <c r="AB133" s="75">
        <f>+'Ark1'!Z1138</f>
        <v>3.2634506270189241</v>
      </c>
      <c r="AC133" s="72"/>
      <c r="AD133" s="157">
        <f>+'Ark1'!Z1138</f>
        <v>3.2634506270189241</v>
      </c>
      <c r="AE133" s="55">
        <f>+'Ark1'!AB1138</f>
        <v>1.5195760352467349</v>
      </c>
      <c r="AF133" s="142">
        <f>+IF(F133=0,"",'Ark1'!AD1140)</f>
        <v>30.216727956443073</v>
      </c>
      <c r="AG133" s="75"/>
      <c r="AH133" s="157">
        <f t="shared" si="20"/>
        <v>2.9103139013452917</v>
      </c>
      <c r="AI133" s="47"/>
      <c r="AJ133" s="13"/>
      <c r="AK133" s="58"/>
    </row>
    <row r="134" spans="1:37" ht="15.6">
      <c r="A134" s="47"/>
      <c r="B134" s="53">
        <f>+'Ark1'!C1139</f>
        <v>2015</v>
      </c>
      <c r="C134" s="53">
        <f>+'Ark1'!L1139</f>
        <v>3</v>
      </c>
      <c r="D134" s="66" t="s">
        <v>30</v>
      </c>
      <c r="E134" s="53">
        <f>+'Ark1'!Q1139</f>
        <v>301</v>
      </c>
      <c r="F134" s="53">
        <f>+'Ark1'!R1139</f>
        <v>1032</v>
      </c>
      <c r="G134" s="178">
        <f>+'Ark1'!AF1139</f>
        <v>12.651710187568961</v>
      </c>
      <c r="H134" s="178" t="e">
        <f>+G134-#REF!</f>
        <v>#REF!</v>
      </c>
      <c r="I134" s="178">
        <f>+'Ark1'!AG1139</f>
        <v>10.722819208396732</v>
      </c>
      <c r="J134" s="178"/>
      <c r="K134" s="370"/>
      <c r="L134" s="370"/>
      <c r="M134" s="370"/>
      <c r="N134" s="370"/>
      <c r="O134" s="157">
        <f>+'Ark1'!U1139</f>
        <v>17.715988372093019</v>
      </c>
      <c r="P134" s="178" t="e">
        <f>+O134-#REF!</f>
        <v>#REF!</v>
      </c>
      <c r="Q134" s="178"/>
      <c r="R134" s="178"/>
      <c r="S134" s="178"/>
      <c r="T134" s="178"/>
      <c r="U134" s="178"/>
      <c r="V134" s="55">
        <f>+'Ark1'!T1139</f>
        <v>3.998062015503876</v>
      </c>
      <c r="W134" s="178" t="e">
        <f>+V134-#REF!</f>
        <v>#REF!</v>
      </c>
      <c r="X134" s="157">
        <f>+'Ark1'!W1139</f>
        <v>0</v>
      </c>
      <c r="Y134" s="97"/>
      <c r="Z134" s="75">
        <f>+'Ark1'!X1139</f>
        <v>68.701550387596882</v>
      </c>
      <c r="AA134" s="75">
        <f>+'Ark1'!Y1139</f>
        <v>6.879844961240309</v>
      </c>
      <c r="AB134" s="75">
        <f>+'Ark1'!Z1139</f>
        <v>4.0676458097987238</v>
      </c>
      <c r="AC134" s="72"/>
      <c r="AD134" s="157">
        <f>+'Ark1'!Z1139</f>
        <v>4.0676458097987238</v>
      </c>
      <c r="AE134" s="55">
        <f>+'Ark1'!AB1139</f>
        <v>1.660063311354258</v>
      </c>
      <c r="AF134" s="142">
        <f>+IF(F134=0,"",'Ark1'!AD1141)</f>
        <v>38.060929362937138</v>
      </c>
      <c r="AG134" s="75"/>
      <c r="AH134" s="157">
        <f t="shared" si="20"/>
        <v>3.4285714285714284</v>
      </c>
      <c r="AI134" s="47"/>
      <c r="AJ134" s="13"/>
      <c r="AK134" s="58"/>
    </row>
    <row r="135" spans="1:37" ht="15.6">
      <c r="A135" s="47"/>
      <c r="B135" s="53">
        <f>+'Ark1'!C1140</f>
        <v>2015</v>
      </c>
      <c r="C135" s="53">
        <f>+'Ark1'!L1140</f>
        <v>4</v>
      </c>
      <c r="D135" s="66" t="s">
        <v>31</v>
      </c>
      <c r="E135" s="53">
        <f>+'Ark1'!Q1140</f>
        <v>350</v>
      </c>
      <c r="F135" s="53">
        <f>+'Ark1'!R1140</f>
        <v>1381</v>
      </c>
      <c r="G135" s="178">
        <f>+'Ark1'!AF1140</f>
        <v>16.930243962241018</v>
      </c>
      <c r="H135" s="178" t="e">
        <f>+G135-#REF!</f>
        <v>#REF!</v>
      </c>
      <c r="I135" s="178">
        <f>+'Ark1'!AG1140</f>
        <v>15.204575125832395</v>
      </c>
      <c r="J135" s="178"/>
      <c r="K135" s="370"/>
      <c r="L135" s="370"/>
      <c r="M135" s="370"/>
      <c r="N135" s="370"/>
      <c r="O135" s="157">
        <f>+'Ark1'!U1140</f>
        <v>18.772266473569875</v>
      </c>
      <c r="P135" s="178" t="e">
        <f>+O135-#REF!</f>
        <v>#REF!</v>
      </c>
      <c r="Q135" s="178"/>
      <c r="R135" s="178"/>
      <c r="S135" s="178"/>
      <c r="T135" s="178"/>
      <c r="U135" s="178"/>
      <c r="V135" s="55">
        <f>+'Ark1'!T1140</f>
        <v>4.7103548153511952</v>
      </c>
      <c r="W135" s="178" t="e">
        <f>+V135-#REF!</f>
        <v>#REF!</v>
      </c>
      <c r="X135" s="157">
        <f>+'Ark1'!W1140</f>
        <v>0.14482259232440262</v>
      </c>
      <c r="Y135" s="97"/>
      <c r="Z135" s="75">
        <f>+'Ark1'!X1140</f>
        <v>77.335264301231007</v>
      </c>
      <c r="AA135" s="75">
        <f>+'Ark1'!Y1140</f>
        <v>11.875452570601016</v>
      </c>
      <c r="AB135" s="75">
        <f>+'Ark1'!Z1140</f>
        <v>4.3631602227709667</v>
      </c>
      <c r="AC135" s="72"/>
      <c r="AD135" s="157">
        <f>+'Ark1'!Z1140</f>
        <v>4.3631602227709667</v>
      </c>
      <c r="AE135" s="55">
        <f>+'Ark1'!AB1140</f>
        <v>1.5874557874166182</v>
      </c>
      <c r="AF135" s="142">
        <f>+IF(F135=0,"",'Ark1'!AD1142)</f>
        <v>31.105216846565344</v>
      </c>
      <c r="AG135" s="75"/>
      <c r="AH135" s="157">
        <f t="shared" si="20"/>
        <v>3.9457142857142857</v>
      </c>
      <c r="AI135" s="47"/>
      <c r="AJ135" s="13"/>
      <c r="AK135" s="58"/>
    </row>
    <row r="136" spans="1:37" ht="15.6">
      <c r="A136" s="47"/>
      <c r="B136" s="53">
        <f>+'Ark1'!C1141</f>
        <v>2015</v>
      </c>
      <c r="C136" s="53">
        <f>+'Ark1'!L1141</f>
        <v>5</v>
      </c>
      <c r="D136" s="66" t="s">
        <v>404</v>
      </c>
      <c r="E136" s="53">
        <f>+'Ark1'!Q1141</f>
        <v>406</v>
      </c>
      <c r="F136" s="53">
        <f>+'Ark1'!R1141</f>
        <v>2176</v>
      </c>
      <c r="G136" s="178">
        <f>+'Ark1'!AF1141</f>
        <v>26.676474193943847</v>
      </c>
      <c r="H136" s="178" t="e">
        <f>+G136-#REF!</f>
        <v>#REF!</v>
      </c>
      <c r="I136" s="178">
        <f>+'Ark1'!AG1141</f>
        <v>26.399991554480021</v>
      </c>
      <c r="J136" s="178"/>
      <c r="K136" s="370"/>
      <c r="L136" s="370"/>
      <c r="M136" s="370"/>
      <c r="N136" s="370"/>
      <c r="O136" s="157">
        <f>+'Ark1'!U1141</f>
        <v>20.686213235294073</v>
      </c>
      <c r="P136" s="178" t="e">
        <f>+O136-#REF!</f>
        <v>#REF!</v>
      </c>
      <c r="Q136" s="178"/>
      <c r="R136" s="178"/>
      <c r="S136" s="178"/>
      <c r="T136" s="178"/>
      <c r="U136" s="178"/>
      <c r="V136" s="55">
        <f>+'Ark1'!T1141</f>
        <v>5.4797794117647056</v>
      </c>
      <c r="W136" s="178" t="e">
        <f>+V136-#REF!</f>
        <v>#REF!</v>
      </c>
      <c r="X136" s="157">
        <f>+'Ark1'!W1141</f>
        <v>0.68933823529411764</v>
      </c>
      <c r="Y136" s="97"/>
      <c r="Z136" s="75">
        <f>+'Ark1'!X1141</f>
        <v>84.650735294117652</v>
      </c>
      <c r="AA136" s="75">
        <f>+'Ark1'!Y1141</f>
        <v>27.941176470588243</v>
      </c>
      <c r="AB136" s="75">
        <f>+'Ark1'!Z1141</f>
        <v>4.940254555402916</v>
      </c>
      <c r="AC136" s="72"/>
      <c r="AD136" s="157">
        <f>+'Ark1'!Z1141</f>
        <v>4.940254555402916</v>
      </c>
      <c r="AE136" s="55">
        <f>+'Ark1'!AB1141</f>
        <v>1.7746569539722341</v>
      </c>
      <c r="AF136" s="142">
        <f>+IF(F136=0,"",'Ark1'!AD1143)</f>
        <v>0</v>
      </c>
      <c r="AG136" s="75"/>
      <c r="AH136" s="157">
        <f t="shared" si="20"/>
        <v>5.3596059113300489</v>
      </c>
      <c r="AI136" s="47"/>
      <c r="AJ136" s="13"/>
      <c r="AK136" s="58"/>
    </row>
    <row r="137" spans="1:37" ht="15.6">
      <c r="A137" s="47"/>
      <c r="B137" s="53">
        <f>+'Ark1'!C1142</f>
        <v>2015</v>
      </c>
      <c r="C137" s="53">
        <f>+'Ark1'!L1142</f>
        <v>6</v>
      </c>
      <c r="D137" s="66" t="s">
        <v>32</v>
      </c>
      <c r="E137" s="53">
        <f>+'Ark1'!Q1142</f>
        <v>388</v>
      </c>
      <c r="F137" s="53">
        <f>+'Ark1'!R1142</f>
        <v>1707</v>
      </c>
      <c r="G137" s="178">
        <f>+'Ark1'!AF1142</f>
        <v>20.926811327694004</v>
      </c>
      <c r="H137" s="178" t="e">
        <f>+G137-#REF!</f>
        <v>#REF!</v>
      </c>
      <c r="I137" s="178">
        <f>+'Ark1'!AG1142</f>
        <v>23.911671591264994</v>
      </c>
      <c r="J137" s="178"/>
      <c r="K137" s="370"/>
      <c r="L137" s="370"/>
      <c r="M137" s="370"/>
      <c r="N137" s="370"/>
      <c r="O137" s="157">
        <f>+'Ark1'!U1142</f>
        <v>23.884299941417687</v>
      </c>
      <c r="P137" s="178" t="e">
        <f>+O137-#REF!</f>
        <v>#REF!</v>
      </c>
      <c r="Q137" s="178"/>
      <c r="R137" s="178"/>
      <c r="S137" s="178"/>
      <c r="T137" s="178"/>
      <c r="U137" s="178"/>
      <c r="V137" s="55">
        <f>+'Ark1'!T1142</f>
        <v>6.3925014645577036</v>
      </c>
      <c r="W137" s="178" t="e">
        <f>+V137-#REF!</f>
        <v>#REF!</v>
      </c>
      <c r="X137" s="157">
        <f>+'Ark1'!W1142</f>
        <v>2.8119507908611601</v>
      </c>
      <c r="Y137" s="97"/>
      <c r="Z137" s="75">
        <f>+'Ark1'!X1142</f>
        <v>93.380199179847679</v>
      </c>
      <c r="AA137" s="75">
        <f>+'Ark1'!Y1142</f>
        <v>56.121851200937314</v>
      </c>
      <c r="AB137" s="75">
        <f>+'Ark1'!Z1142</f>
        <v>5.4551534374950714</v>
      </c>
      <c r="AC137" s="72"/>
      <c r="AD137" s="157">
        <f>+'Ark1'!Z1142</f>
        <v>5.4551534374950714</v>
      </c>
      <c r="AE137" s="55">
        <f>+'Ark1'!AB1142</f>
        <v>1.9551239543985128</v>
      </c>
      <c r="AF137" s="142">
        <f>+IF(F137=0,"",'Ark1'!AD1144)</f>
        <v>39.777766363979282</v>
      </c>
      <c r="AG137" s="75"/>
      <c r="AH137" s="157">
        <f t="shared" si="20"/>
        <v>4.3994845360824746</v>
      </c>
      <c r="AI137" s="47"/>
      <c r="AJ137" s="13"/>
      <c r="AK137" s="58"/>
    </row>
    <row r="138" spans="1:37" ht="15.6">
      <c r="A138" s="47"/>
      <c r="B138" s="53">
        <f>+'Ark1'!C1143</f>
        <v>2015</v>
      </c>
      <c r="C138" s="53">
        <f>+'Ark1'!L1143</f>
        <v>7</v>
      </c>
      <c r="D138" s="66" t="s">
        <v>33</v>
      </c>
      <c r="E138" s="53">
        <f>+'Ark1'!Q1143</f>
        <v>0</v>
      </c>
      <c r="F138" s="53">
        <f>+'Ark1'!R1143</f>
        <v>0</v>
      </c>
      <c r="G138" s="178">
        <f>+'Ark1'!AF1143</f>
        <v>0</v>
      </c>
      <c r="H138" s="178" t="e">
        <f>+G138-#REF!</f>
        <v>#REF!</v>
      </c>
      <c r="I138" s="178">
        <f>+'Ark1'!AG1143</f>
        <v>0</v>
      </c>
      <c r="J138" s="178"/>
      <c r="K138" s="370"/>
      <c r="L138" s="370"/>
      <c r="M138" s="370"/>
      <c r="N138" s="370"/>
      <c r="O138" s="157">
        <f>+'Ark1'!U1143</f>
        <v>0</v>
      </c>
      <c r="P138" s="178" t="e">
        <f>+O138-#REF!</f>
        <v>#REF!</v>
      </c>
      <c r="Q138" s="178"/>
      <c r="R138" s="178"/>
      <c r="S138" s="178"/>
      <c r="T138" s="178"/>
      <c r="U138" s="178"/>
      <c r="V138" s="55">
        <f>+'Ark1'!T1143</f>
        <v>0</v>
      </c>
      <c r="W138" s="178" t="e">
        <f>+V138-#REF!</f>
        <v>#REF!</v>
      </c>
      <c r="X138" s="157">
        <f>+'Ark1'!W1143</f>
        <v>0</v>
      </c>
      <c r="Y138" s="97"/>
      <c r="Z138" s="75">
        <f>+'Ark1'!X1143</f>
        <v>0</v>
      </c>
      <c r="AA138" s="75">
        <f>+'Ark1'!Y1143</f>
        <v>0</v>
      </c>
      <c r="AB138" s="75">
        <f>+'Ark1'!Z1143</f>
        <v>0</v>
      </c>
      <c r="AC138" s="72"/>
      <c r="AD138" s="157">
        <f>+'Ark1'!Z1143</f>
        <v>0</v>
      </c>
      <c r="AE138" s="55">
        <f>+'Ark1'!AB1143</f>
        <v>0</v>
      </c>
      <c r="AF138" s="142" t="str">
        <f>+IF(F138=0,"",'Ark1'!AD1145)</f>
        <v/>
      </c>
      <c r="AG138" s="75"/>
      <c r="AH138" s="157" t="e">
        <f t="shared" si="20"/>
        <v>#DIV/0!</v>
      </c>
      <c r="AI138" s="47"/>
      <c r="AJ138" s="13"/>
      <c r="AK138" s="58"/>
    </row>
    <row r="139" spans="1:37" ht="15.6">
      <c r="A139" s="47"/>
      <c r="B139" s="53">
        <f>+'Ark1'!C1144</f>
        <v>2015</v>
      </c>
      <c r="C139" s="53">
        <f>+'Ark1'!L1144</f>
        <v>8</v>
      </c>
      <c r="D139" s="66" t="s">
        <v>34</v>
      </c>
      <c r="E139" s="53">
        <f>+'Ark1'!Q1144</f>
        <v>316</v>
      </c>
      <c r="F139" s="53">
        <f>+'Ark1'!R1144</f>
        <v>987</v>
      </c>
      <c r="G139" s="178">
        <f>+'Ark1'!AF1144</f>
        <v>12.100036778227295</v>
      </c>
      <c r="H139" s="178" t="e">
        <f>+G139-#REF!</f>
        <v>#REF!</v>
      </c>
      <c r="I139" s="178">
        <f>+'Ark1'!AG1144</f>
        <v>15.422692408298662</v>
      </c>
      <c r="J139" s="178"/>
      <c r="K139" s="370"/>
      <c r="L139" s="370"/>
      <c r="M139" s="370"/>
      <c r="N139" s="370"/>
      <c r="O139" s="157">
        <f>+'Ark1'!U1144</f>
        <v>26.642755825734529</v>
      </c>
      <c r="P139" s="178" t="e">
        <f>+O139-#REF!</f>
        <v>#REF!</v>
      </c>
      <c r="Q139" s="178"/>
      <c r="R139" s="178"/>
      <c r="S139" s="178"/>
      <c r="T139" s="178"/>
      <c r="U139" s="178"/>
      <c r="V139" s="55">
        <f>+'Ark1'!T1144</f>
        <v>7.2917933130699106</v>
      </c>
      <c r="W139" s="178" t="e">
        <f>+V139-#REF!</f>
        <v>#REF!</v>
      </c>
      <c r="X139" s="157">
        <f>+'Ark1'!W1144</f>
        <v>13.981762917933128</v>
      </c>
      <c r="Y139" s="97"/>
      <c r="Z139" s="75">
        <f>+'Ark1'!X1144</f>
        <v>94.832826747720347</v>
      </c>
      <c r="AA139" s="75">
        <f>+'Ark1'!Y1144</f>
        <v>70.516717325227987</v>
      </c>
      <c r="AB139" s="75">
        <f>+'Ark1'!Z1144</f>
        <v>6.6937748533537107</v>
      </c>
      <c r="AC139" s="72"/>
      <c r="AD139" s="157">
        <f>+'Ark1'!Z1144</f>
        <v>6.6937748533537107</v>
      </c>
      <c r="AE139" s="55">
        <f>+'Ark1'!AB1144</f>
        <v>2.3260045984328941</v>
      </c>
      <c r="AF139" s="142">
        <f>+IF(F139=0,"",'Ark1'!AD1146)</f>
        <v>0</v>
      </c>
      <c r="AG139" s="75"/>
      <c r="AH139" s="157">
        <f t="shared" si="20"/>
        <v>3.1234177215189876</v>
      </c>
      <c r="AI139" s="47"/>
      <c r="AJ139" s="13"/>
      <c r="AK139" s="58"/>
    </row>
    <row r="140" spans="1:37" ht="15.6">
      <c r="A140" s="47"/>
      <c r="B140" s="53">
        <f>+'Ark1'!C1145</f>
        <v>2015</v>
      </c>
      <c r="C140" s="53">
        <f>+'Ark1'!L1145</f>
        <v>9</v>
      </c>
      <c r="D140" s="66" t="s">
        <v>35</v>
      </c>
      <c r="E140" s="53">
        <f>+'Ark1'!Q1145</f>
        <v>0</v>
      </c>
      <c r="F140" s="53">
        <f>+'Ark1'!R1145</f>
        <v>0</v>
      </c>
      <c r="G140" s="178">
        <f>+'Ark1'!AF1145</f>
        <v>0</v>
      </c>
      <c r="H140" s="178" t="e">
        <f>+G140-#REF!</f>
        <v>#REF!</v>
      </c>
      <c r="I140" s="178">
        <f>+'Ark1'!AG1145</f>
        <v>0</v>
      </c>
      <c r="J140" s="178"/>
      <c r="K140" s="370"/>
      <c r="L140" s="370"/>
      <c r="M140" s="370"/>
      <c r="N140" s="370"/>
      <c r="O140" s="157">
        <f>+'Ark1'!U1145</f>
        <v>0</v>
      </c>
      <c r="P140" s="178" t="e">
        <f>+O140-#REF!</f>
        <v>#REF!</v>
      </c>
      <c r="Q140" s="178"/>
      <c r="R140" s="178"/>
      <c r="S140" s="178"/>
      <c r="T140" s="178"/>
      <c r="U140" s="178"/>
      <c r="V140" s="55">
        <f>+'Ark1'!T1145</f>
        <v>0</v>
      </c>
      <c r="W140" s="178" t="e">
        <f>+V140-#REF!</f>
        <v>#REF!</v>
      </c>
      <c r="X140" s="157">
        <f>+'Ark1'!W1145</f>
        <v>0</v>
      </c>
      <c r="Y140" s="97"/>
      <c r="Z140" s="75">
        <f>+'Ark1'!X1145</f>
        <v>0</v>
      </c>
      <c r="AA140" s="75">
        <f>+'Ark1'!Y1145</f>
        <v>0</v>
      </c>
      <c r="AB140" s="75">
        <f>+'Ark1'!Z1145</f>
        <v>0</v>
      </c>
      <c r="AC140" s="72"/>
      <c r="AD140" s="157">
        <f>+'Ark1'!Z1145</f>
        <v>0</v>
      </c>
      <c r="AE140" s="55">
        <f>+'Ark1'!AB1145</f>
        <v>0</v>
      </c>
      <c r="AF140" s="142" t="str">
        <f>+IF(F140=0,"",'Ark1'!AD1147)</f>
        <v/>
      </c>
      <c r="AG140" s="75"/>
      <c r="AH140" s="157" t="e">
        <f t="shared" si="20"/>
        <v>#DIV/0!</v>
      </c>
      <c r="AI140" s="47"/>
      <c r="AJ140" s="13"/>
      <c r="AK140" s="58"/>
    </row>
    <row r="141" spans="1:37" ht="15.6">
      <c r="A141" s="47"/>
      <c r="B141" s="53">
        <f>+'Ark1'!C1146</f>
        <v>2015</v>
      </c>
      <c r="C141" s="53">
        <f>+'Ark1'!L1146</f>
        <v>10</v>
      </c>
      <c r="D141" s="66" t="s">
        <v>36</v>
      </c>
      <c r="E141" s="53">
        <f>+'Ark1'!Q1146</f>
        <v>0</v>
      </c>
      <c r="F141" s="53">
        <f>+'Ark1'!R1146</f>
        <v>0</v>
      </c>
      <c r="G141" s="178">
        <f>+'Ark1'!AF1146</f>
        <v>0</v>
      </c>
      <c r="H141" s="178" t="e">
        <f>+G141-#REF!</f>
        <v>#REF!</v>
      </c>
      <c r="I141" s="178">
        <f>+'Ark1'!AG1146</f>
        <v>0</v>
      </c>
      <c r="J141" s="178"/>
      <c r="K141" s="370"/>
      <c r="L141" s="370"/>
      <c r="M141" s="370"/>
      <c r="N141" s="370"/>
      <c r="O141" s="157">
        <f>+'Ark1'!U1146</f>
        <v>0</v>
      </c>
      <c r="P141" s="178" t="e">
        <f>+O141-#REF!</f>
        <v>#REF!</v>
      </c>
      <c r="Q141" s="178"/>
      <c r="R141" s="178"/>
      <c r="S141" s="178"/>
      <c r="T141" s="178"/>
      <c r="U141" s="178"/>
      <c r="V141" s="55">
        <f>+'Ark1'!T1146</f>
        <v>0</v>
      </c>
      <c r="W141" s="178" t="e">
        <f>+V141-#REF!</f>
        <v>#REF!</v>
      </c>
      <c r="X141" s="157">
        <f>+'Ark1'!W1146</f>
        <v>0</v>
      </c>
      <c r="Y141" s="97"/>
      <c r="Z141" s="75">
        <f>+'Ark1'!X1146</f>
        <v>0</v>
      </c>
      <c r="AA141" s="75">
        <f>+'Ark1'!Y1146</f>
        <v>0</v>
      </c>
      <c r="AB141" s="75">
        <f>+'Ark1'!Z1146</f>
        <v>0</v>
      </c>
      <c r="AC141" s="72"/>
      <c r="AD141" s="157">
        <f>+'Ark1'!Z1146</f>
        <v>0</v>
      </c>
      <c r="AE141" s="55">
        <f>+'Ark1'!AB1146</f>
        <v>0</v>
      </c>
      <c r="AF141" s="142" t="str">
        <f>+IF(F141=0,"",'Ark1'!AD1148)</f>
        <v/>
      </c>
      <c r="AG141" s="75"/>
      <c r="AH141" s="157" t="e">
        <f t="shared" si="20"/>
        <v>#DIV/0!</v>
      </c>
      <c r="AI141" s="47"/>
      <c r="AJ141" s="13"/>
      <c r="AK141" s="58"/>
    </row>
    <row r="142" spans="1:37" ht="15.6">
      <c r="A142" s="47"/>
      <c r="B142" s="53">
        <f>+'Ark1'!C1147</f>
        <v>2015</v>
      </c>
      <c r="C142" s="53">
        <f>+'Ark1'!L1147</f>
        <v>11</v>
      </c>
      <c r="D142" s="66" t="s">
        <v>37</v>
      </c>
      <c r="E142" s="53">
        <f>+'Ark1'!Q1147</f>
        <v>16</v>
      </c>
      <c r="F142" s="53">
        <f>+'Ark1'!R1147</f>
        <v>29</v>
      </c>
      <c r="G142" s="178">
        <f>+'Ark1'!AF1147</f>
        <v>0.35552286379796494</v>
      </c>
      <c r="H142" s="178" t="e">
        <f>+G142-#REF!</f>
        <v>#REF!</v>
      </c>
      <c r="I142" s="178">
        <f>+'Ark1'!AG1147</f>
        <v>0.43259829940072009</v>
      </c>
      <c r="J142" s="178"/>
      <c r="K142" s="370"/>
      <c r="L142" s="370"/>
      <c r="M142" s="370"/>
      <c r="N142" s="370"/>
      <c r="O142" s="157">
        <f>+'Ark1'!U1147</f>
        <v>25.434482758620685</v>
      </c>
      <c r="P142" s="178" t="e">
        <f>+O142-#REF!</f>
        <v>#REF!</v>
      </c>
      <c r="Q142" s="178"/>
      <c r="R142" s="178"/>
      <c r="S142" s="178"/>
      <c r="T142" s="178"/>
      <c r="U142" s="178"/>
      <c r="V142" s="55">
        <f>+'Ark1'!T1147</f>
        <v>7.3793103448275854</v>
      </c>
      <c r="W142" s="178" t="e">
        <f>+V142-#REF!</f>
        <v>#REF!</v>
      </c>
      <c r="X142" s="157">
        <f>+'Ark1'!W1147</f>
        <v>27.586206896551719</v>
      </c>
      <c r="Y142" s="97"/>
      <c r="Z142" s="75">
        <f>+'Ark1'!X1147</f>
        <v>93.10344827586205</v>
      </c>
      <c r="AA142" s="75">
        <f>+'Ark1'!Y1147</f>
        <v>58.620689655172413</v>
      </c>
      <c r="AB142" s="75">
        <f>+'Ark1'!Z1147</f>
        <v>7.5557366131267694</v>
      </c>
      <c r="AC142" s="72"/>
      <c r="AD142" s="157">
        <f>+'Ark1'!Z1147</f>
        <v>7.5557366131267694</v>
      </c>
      <c r="AE142" s="55">
        <f>+'Ark1'!AB1147</f>
        <v>2.6576343266203719</v>
      </c>
      <c r="AF142" s="142">
        <f>+IF(F142=0,"",'Ark1'!AD1149)</f>
        <v>0</v>
      </c>
      <c r="AG142" s="75"/>
      <c r="AH142" s="157">
        <f t="shared" si="20"/>
        <v>1.8125</v>
      </c>
      <c r="AI142" s="47"/>
      <c r="AJ142" s="13"/>
      <c r="AK142" s="58"/>
    </row>
    <row r="143" spans="1:37" ht="15.6">
      <c r="A143" s="47"/>
      <c r="B143" s="53">
        <f>+'Ark1'!C1148</f>
        <v>2015</v>
      </c>
      <c r="C143" s="53">
        <f>+'Ark1'!L1148</f>
        <v>12</v>
      </c>
      <c r="D143" s="66" t="s">
        <v>38</v>
      </c>
      <c r="E143" s="53">
        <f>+'Ark1'!Q1148</f>
        <v>0</v>
      </c>
      <c r="F143" s="53">
        <f>+'Ark1'!R1148</f>
        <v>0</v>
      </c>
      <c r="G143" s="178">
        <f>+'Ark1'!AF1148</f>
        <v>0</v>
      </c>
      <c r="H143" s="178" t="e">
        <f>+G143-#REF!</f>
        <v>#REF!</v>
      </c>
      <c r="I143" s="178">
        <f>+'Ark1'!AG1148</f>
        <v>0</v>
      </c>
      <c r="J143" s="178"/>
      <c r="K143" s="370"/>
      <c r="L143" s="370"/>
      <c r="M143" s="370"/>
      <c r="N143" s="370"/>
      <c r="O143" s="157">
        <f>+'Ark1'!U1148</f>
        <v>0</v>
      </c>
      <c r="P143" s="178" t="e">
        <f>+O143-#REF!</f>
        <v>#REF!</v>
      </c>
      <c r="Q143" s="178"/>
      <c r="R143" s="178"/>
      <c r="S143" s="178"/>
      <c r="T143" s="178"/>
      <c r="U143" s="178"/>
      <c r="V143" s="55">
        <f>+'Ark1'!T1148</f>
        <v>0</v>
      </c>
      <c r="W143" s="178" t="e">
        <f>+V143-#REF!</f>
        <v>#REF!</v>
      </c>
      <c r="X143" s="157">
        <f>+'Ark1'!W1148</f>
        <v>0</v>
      </c>
      <c r="Y143" s="97"/>
      <c r="Z143" s="75">
        <f>+'Ark1'!X1148</f>
        <v>0</v>
      </c>
      <c r="AA143" s="75">
        <f>+'Ark1'!Y1148</f>
        <v>0</v>
      </c>
      <c r="AB143" s="75">
        <f>+'Ark1'!Z1148</f>
        <v>0</v>
      </c>
      <c r="AC143" s="72"/>
      <c r="AD143" s="157">
        <f>+'Ark1'!Z1148</f>
        <v>0</v>
      </c>
      <c r="AE143" s="55">
        <f>+'Ark1'!AB1148</f>
        <v>0</v>
      </c>
      <c r="AF143" s="142" t="str">
        <f>+IF(F143=0,"",'Ark1'!AD1150)</f>
        <v/>
      </c>
      <c r="AG143" s="75"/>
      <c r="AH143" s="157" t="e">
        <f t="shared" si="20"/>
        <v>#DIV/0!</v>
      </c>
      <c r="AI143" s="47"/>
      <c r="AJ143" s="13"/>
      <c r="AK143" s="58"/>
    </row>
    <row r="144" spans="1:37" ht="15.6">
      <c r="A144" s="47"/>
      <c r="B144" s="53">
        <f>+'Ark1'!C1149</f>
        <v>2015</v>
      </c>
      <c r="C144" s="53">
        <f>+'Ark1'!L1149</f>
        <v>13</v>
      </c>
      <c r="D144" s="66" t="s">
        <v>39</v>
      </c>
      <c r="E144" s="53">
        <f>+'Ark1'!Q1149</f>
        <v>0</v>
      </c>
      <c r="F144" s="53">
        <f>+'Ark1'!R1149</f>
        <v>0</v>
      </c>
      <c r="G144" s="178">
        <f>+'Ark1'!AF1149</f>
        <v>0</v>
      </c>
      <c r="H144" s="178" t="e">
        <f>+G144-#REF!</f>
        <v>#REF!</v>
      </c>
      <c r="I144" s="178">
        <f>+'Ark1'!AG1149</f>
        <v>0</v>
      </c>
      <c r="J144" s="178"/>
      <c r="K144" s="370"/>
      <c r="L144" s="370"/>
      <c r="M144" s="370"/>
      <c r="N144" s="370"/>
      <c r="O144" s="157">
        <f>+'Ark1'!U1149</f>
        <v>0</v>
      </c>
      <c r="P144" s="178" t="e">
        <f>+O144-#REF!</f>
        <v>#REF!</v>
      </c>
      <c r="Q144" s="178"/>
      <c r="R144" s="178"/>
      <c r="S144" s="178"/>
      <c r="T144" s="178"/>
      <c r="U144" s="178"/>
      <c r="V144" s="55">
        <f>+'Ark1'!T1149</f>
        <v>0</v>
      </c>
      <c r="W144" s="178" t="e">
        <f>+V144-#REF!</f>
        <v>#REF!</v>
      </c>
      <c r="X144" s="157">
        <f>+'Ark1'!W1149</f>
        <v>0</v>
      </c>
      <c r="Y144" s="97"/>
      <c r="Z144" s="75">
        <f>+'Ark1'!X1149</f>
        <v>0</v>
      </c>
      <c r="AA144" s="75">
        <f>+'Ark1'!Y1149</f>
        <v>0</v>
      </c>
      <c r="AB144" s="75">
        <f>+'Ark1'!Z1149</f>
        <v>0</v>
      </c>
      <c r="AC144" s="72"/>
      <c r="AD144" s="157">
        <f>+'Ark1'!Z1149</f>
        <v>0</v>
      </c>
      <c r="AE144" s="55">
        <f>+'Ark1'!AB1149</f>
        <v>0</v>
      </c>
      <c r="AF144" s="142" t="str">
        <f>+IF(F144=0,"",'Ark1'!AD1151)</f>
        <v/>
      </c>
      <c r="AG144" s="75"/>
      <c r="AH144" s="157" t="e">
        <f t="shared" si="20"/>
        <v>#DIV/0!</v>
      </c>
      <c r="AI144" s="47"/>
      <c r="AJ144" s="13"/>
      <c r="AK144" s="58"/>
    </row>
    <row r="145" spans="1:37" ht="15.6">
      <c r="A145" s="47"/>
      <c r="B145" s="53">
        <f>+'Ark1'!C1150</f>
        <v>2015</v>
      </c>
      <c r="C145" s="53">
        <f>+'Ark1'!L1150</f>
        <v>14</v>
      </c>
      <c r="D145" s="66" t="s">
        <v>405</v>
      </c>
      <c r="E145" s="53">
        <f>+'Ark1'!Q1150</f>
        <v>1</v>
      </c>
      <c r="F145" s="53">
        <f>+'Ark1'!R1150</f>
        <v>1</v>
      </c>
      <c r="G145" s="178">
        <f>+'Ark1'!AF1150</f>
        <v>1.2259409096481547E-2</v>
      </c>
      <c r="H145" s="178" t="e">
        <f>+G145-#REF!</f>
        <v>#REF!</v>
      </c>
      <c r="I145" s="178">
        <f>+'Ark1'!AG1150</f>
        <v>2.1231098750414963E-2</v>
      </c>
      <c r="J145" s="178"/>
      <c r="K145" s="370"/>
      <c r="L145" s="370"/>
      <c r="M145" s="370"/>
      <c r="N145" s="370"/>
      <c r="O145" s="157">
        <f>+'Ark1'!U1150</f>
        <v>36.200000000000003</v>
      </c>
      <c r="P145" s="178" t="e">
        <f>+O145-#REF!</f>
        <v>#REF!</v>
      </c>
      <c r="Q145" s="178"/>
      <c r="R145" s="178"/>
      <c r="S145" s="178"/>
      <c r="T145" s="178"/>
      <c r="U145" s="178"/>
      <c r="V145" s="55">
        <f>+'Ark1'!T1150</f>
        <v>8</v>
      </c>
      <c r="W145" s="178" t="e">
        <f>+V145-#REF!</f>
        <v>#REF!</v>
      </c>
      <c r="X145" s="157">
        <f>+'Ark1'!W1150</f>
        <v>0</v>
      </c>
      <c r="Y145" s="97"/>
      <c r="Z145" s="75">
        <f>+'Ark1'!X1150</f>
        <v>100</v>
      </c>
      <c r="AA145" s="75">
        <f>+'Ark1'!Y1150</f>
        <v>100</v>
      </c>
      <c r="AB145" s="75">
        <f>+'Ark1'!Z1150</f>
        <v>0</v>
      </c>
      <c r="AC145" s="72"/>
      <c r="AD145" s="157">
        <f>+'Ark1'!Z1150</f>
        <v>0</v>
      </c>
      <c r="AE145" s="55">
        <f>+'Ark1'!AB1150</f>
        <v>0</v>
      </c>
      <c r="AF145" s="142">
        <f>+IF(F145=0,"",'Ark1'!AD1152)</f>
        <v>0</v>
      </c>
      <c r="AG145" s="75"/>
      <c r="AH145" s="157">
        <f t="shared" si="20"/>
        <v>1</v>
      </c>
      <c r="AI145" s="47"/>
      <c r="AJ145" s="13"/>
      <c r="AK145" s="58"/>
    </row>
    <row r="146" spans="1:37" ht="15.6">
      <c r="A146" s="47"/>
      <c r="B146" s="53">
        <f>+'Ark1'!C1151</f>
        <v>2015</v>
      </c>
      <c r="C146" s="53">
        <f>+'Ark1'!L1151</f>
        <v>15</v>
      </c>
      <c r="D146" s="66" t="s">
        <v>40</v>
      </c>
      <c r="E146" s="53">
        <f>+'Ark1'!Q1151</f>
        <v>0</v>
      </c>
      <c r="F146" s="53">
        <f>+'Ark1'!R1151</f>
        <v>0</v>
      </c>
      <c r="G146" s="178">
        <f>+'Ark1'!AF1151</f>
        <v>0</v>
      </c>
      <c r="H146" s="178" t="e">
        <f>+G146-#REF!</f>
        <v>#REF!</v>
      </c>
      <c r="I146" s="178">
        <f>+'Ark1'!AG1151</f>
        <v>0</v>
      </c>
      <c r="J146" s="178"/>
      <c r="K146" s="370"/>
      <c r="L146" s="370"/>
      <c r="M146" s="370"/>
      <c r="N146" s="370"/>
      <c r="O146" s="157">
        <f>+'Ark1'!U1151</f>
        <v>0</v>
      </c>
      <c r="P146" s="178" t="e">
        <f>+O146-#REF!</f>
        <v>#REF!</v>
      </c>
      <c r="Q146" s="178"/>
      <c r="R146" s="178"/>
      <c r="S146" s="178"/>
      <c r="T146" s="178"/>
      <c r="U146" s="178"/>
      <c r="V146" s="55">
        <f>+'Ark1'!T1151</f>
        <v>0</v>
      </c>
      <c r="W146" s="178" t="e">
        <f>+V146-#REF!</f>
        <v>#REF!</v>
      </c>
      <c r="X146" s="157">
        <f>+'Ark1'!W1151</f>
        <v>0</v>
      </c>
      <c r="Y146" s="97"/>
      <c r="Z146" s="75">
        <f>+'Ark1'!X1151</f>
        <v>0</v>
      </c>
      <c r="AA146" s="75">
        <f>+'Ark1'!Y1151</f>
        <v>0</v>
      </c>
      <c r="AB146" s="75">
        <f>+'Ark1'!Z1151</f>
        <v>0</v>
      </c>
      <c r="AC146" s="72"/>
      <c r="AD146" s="157">
        <f>+'Ark1'!Z1151</f>
        <v>0</v>
      </c>
      <c r="AE146" s="55">
        <f>+'Ark1'!AB1151</f>
        <v>0</v>
      </c>
      <c r="AF146" s="142" t="str">
        <f>+IF(F146=0,"",'Ark1'!AD1153)</f>
        <v/>
      </c>
      <c r="AG146" s="75"/>
      <c r="AH146" s="157" t="e">
        <f t="shared" si="20"/>
        <v>#DIV/0!</v>
      </c>
      <c r="AI146" s="47"/>
      <c r="AJ146" s="13"/>
      <c r="AK146" s="58"/>
    </row>
    <row r="147" spans="1:37">
      <c r="A147" s="47"/>
      <c r="B147" s="47"/>
      <c r="C147" s="47"/>
      <c r="D147" s="47"/>
      <c r="E147" s="47"/>
      <c r="F147" s="47"/>
      <c r="G147" s="91"/>
      <c r="H147" s="91"/>
      <c r="I147" s="91"/>
      <c r="J147" s="91"/>
      <c r="K147" s="365"/>
      <c r="L147" s="365"/>
      <c r="M147" s="365"/>
      <c r="N147" s="365"/>
      <c r="O147" s="91"/>
      <c r="P147" s="91"/>
      <c r="Q147" s="91"/>
      <c r="R147" s="91"/>
      <c r="S147" s="91"/>
      <c r="T147" s="91"/>
      <c r="U147" s="91"/>
      <c r="V147" s="47"/>
      <c r="W147" s="91"/>
      <c r="X147" s="91"/>
      <c r="Y147" s="91"/>
      <c r="Z147" s="72"/>
      <c r="AA147" s="72"/>
      <c r="AB147" s="72"/>
      <c r="AC147" s="72"/>
      <c r="AD147" s="91"/>
      <c r="AE147" s="47"/>
      <c r="AF147" s="72"/>
      <c r="AG147" s="72"/>
      <c r="AH147" s="91"/>
      <c r="AI147" s="47"/>
      <c r="AK147" s="58"/>
    </row>
    <row r="148" spans="1:37">
      <c r="A148" s="47"/>
      <c r="B148" s="47"/>
      <c r="C148" s="47"/>
      <c r="D148" s="47"/>
      <c r="E148" s="47"/>
      <c r="F148" s="47"/>
      <c r="G148" s="91"/>
      <c r="H148" s="91"/>
      <c r="I148" s="91"/>
      <c r="J148" s="91"/>
      <c r="K148" s="365"/>
      <c r="L148" s="365"/>
      <c r="M148" s="365"/>
      <c r="N148" s="365"/>
      <c r="O148" s="91"/>
      <c r="P148" s="91"/>
      <c r="Q148" s="91"/>
      <c r="R148" s="91"/>
      <c r="S148" s="91"/>
      <c r="T148" s="91"/>
      <c r="U148" s="91"/>
      <c r="V148" s="47"/>
      <c r="W148" s="91"/>
      <c r="X148" s="91"/>
      <c r="Y148" s="91"/>
      <c r="Z148" s="72"/>
      <c r="AA148" s="72"/>
      <c r="AB148" s="72"/>
      <c r="AC148" s="72"/>
      <c r="AD148" s="91"/>
      <c r="AE148" s="47"/>
      <c r="AF148" s="72"/>
      <c r="AG148" s="72"/>
      <c r="AH148" s="91"/>
      <c r="AI148" s="47"/>
      <c r="AK148" s="58"/>
    </row>
    <row r="149" spans="1:37">
      <c r="A149" s="35"/>
      <c r="B149" s="35"/>
      <c r="C149" s="35"/>
      <c r="D149" s="35"/>
      <c r="E149" s="35"/>
      <c r="F149" s="35"/>
      <c r="G149" s="161"/>
      <c r="H149" s="161"/>
      <c r="I149" s="161"/>
      <c r="J149" s="161"/>
      <c r="K149" s="371"/>
      <c r="L149" s="371"/>
      <c r="M149" s="371"/>
      <c r="N149" s="371"/>
      <c r="O149" s="161"/>
      <c r="P149" s="161"/>
      <c r="Q149" s="161"/>
      <c r="R149" s="161"/>
      <c r="S149" s="161"/>
      <c r="T149" s="161"/>
      <c r="U149" s="161"/>
      <c r="V149" s="35"/>
      <c r="W149" s="161"/>
      <c r="AK149" s="58"/>
    </row>
    <row r="150" spans="1:37">
      <c r="A150" s="35"/>
      <c r="B150" s="35"/>
      <c r="C150" s="35"/>
      <c r="D150" s="35"/>
      <c r="E150" s="35"/>
      <c r="F150" s="35"/>
      <c r="G150" s="161"/>
      <c r="H150" s="161"/>
      <c r="I150" s="161"/>
      <c r="J150" s="161"/>
      <c r="K150" s="371"/>
      <c r="L150" s="371"/>
      <c r="M150" s="371"/>
      <c r="N150" s="371"/>
      <c r="O150" s="161"/>
      <c r="P150" s="161"/>
      <c r="Q150" s="161"/>
      <c r="R150" s="161"/>
      <c r="S150" s="161"/>
      <c r="T150" s="161"/>
      <c r="U150" s="161"/>
      <c r="V150" s="35"/>
      <c r="W150" s="161"/>
      <c r="AK150" s="58"/>
    </row>
    <row r="151" spans="1:37">
      <c r="A151" s="35"/>
      <c r="B151" s="35"/>
      <c r="C151" s="35"/>
      <c r="D151" s="35"/>
      <c r="E151" s="35"/>
      <c r="F151" s="35"/>
      <c r="G151" s="161"/>
      <c r="H151" s="161"/>
      <c r="I151" s="161"/>
      <c r="J151" s="161"/>
      <c r="K151" s="371"/>
      <c r="L151" s="371"/>
      <c r="M151" s="371"/>
      <c r="N151" s="371"/>
      <c r="O151" s="161"/>
      <c r="P151" s="161"/>
      <c r="Q151" s="161"/>
      <c r="R151" s="161"/>
      <c r="S151" s="161"/>
      <c r="T151" s="161"/>
      <c r="U151" s="161"/>
      <c r="V151" s="35"/>
      <c r="W151" s="161"/>
      <c r="AK151" s="58"/>
    </row>
    <row r="152" spans="1:37">
      <c r="A152" s="35"/>
      <c r="B152" s="35"/>
      <c r="C152" s="35"/>
      <c r="D152" s="35"/>
      <c r="E152" s="35"/>
      <c r="F152" s="35"/>
      <c r="G152" s="161"/>
      <c r="H152" s="161"/>
      <c r="I152" s="161"/>
      <c r="J152" s="161"/>
      <c r="K152" s="371"/>
      <c r="L152" s="371"/>
      <c r="M152" s="371"/>
      <c r="N152" s="371"/>
      <c r="O152" s="161"/>
      <c r="P152" s="161"/>
      <c r="Q152" s="161"/>
      <c r="R152" s="161"/>
      <c r="S152" s="161"/>
      <c r="T152" s="161"/>
      <c r="U152" s="161"/>
      <c r="V152" s="35"/>
      <c r="W152" s="161"/>
      <c r="AK152" s="58"/>
    </row>
    <row r="153" spans="1:37">
      <c r="A153" s="35"/>
      <c r="B153" s="35"/>
      <c r="C153" s="35"/>
      <c r="D153" s="35"/>
      <c r="E153" s="35"/>
      <c r="F153" s="35"/>
      <c r="G153" s="161"/>
      <c r="H153" s="161"/>
      <c r="I153" s="161"/>
      <c r="J153" s="161"/>
      <c r="K153" s="371"/>
      <c r="L153" s="371"/>
      <c r="M153" s="371"/>
      <c r="N153" s="371"/>
      <c r="O153" s="161"/>
      <c r="P153" s="161"/>
      <c r="Q153" s="161"/>
      <c r="R153" s="161"/>
      <c r="S153" s="161"/>
      <c r="T153" s="161"/>
      <c r="U153" s="161"/>
      <c r="V153" s="35"/>
      <c r="W153" s="161"/>
      <c r="AK153" s="58"/>
    </row>
    <row r="154" spans="1:37">
      <c r="A154" s="35"/>
      <c r="B154" s="35"/>
      <c r="C154" s="35"/>
      <c r="D154" s="35"/>
      <c r="E154" s="35"/>
      <c r="F154" s="35"/>
      <c r="G154" s="161"/>
      <c r="H154" s="161"/>
      <c r="I154" s="161"/>
      <c r="J154" s="161"/>
      <c r="K154" s="371"/>
      <c r="L154" s="371"/>
      <c r="M154" s="371"/>
      <c r="N154" s="371"/>
      <c r="O154" s="161"/>
      <c r="P154" s="161"/>
      <c r="Q154" s="161"/>
      <c r="R154" s="161"/>
      <c r="S154" s="161"/>
      <c r="T154" s="161"/>
      <c r="U154" s="161"/>
      <c r="V154" s="35"/>
      <c r="W154" s="161"/>
      <c r="AK154" s="58"/>
    </row>
    <row r="155" spans="1:37">
      <c r="A155" s="35"/>
      <c r="B155" s="35"/>
      <c r="C155" s="35"/>
      <c r="D155" s="35"/>
      <c r="E155" s="35"/>
      <c r="F155" s="35"/>
      <c r="G155" s="161"/>
      <c r="H155" s="161"/>
      <c r="I155" s="161"/>
      <c r="J155" s="161"/>
      <c r="K155" s="371"/>
      <c r="L155" s="371"/>
      <c r="M155" s="371"/>
      <c r="N155" s="371"/>
      <c r="O155" s="161"/>
      <c r="P155" s="161"/>
      <c r="Q155" s="161"/>
      <c r="R155" s="161"/>
      <c r="S155" s="161"/>
      <c r="T155" s="161"/>
      <c r="U155" s="161"/>
      <c r="V155" s="35"/>
      <c r="W155" s="161"/>
      <c r="AK155" s="58"/>
    </row>
    <row r="156" spans="1:37">
      <c r="A156" s="35"/>
      <c r="B156" s="35"/>
      <c r="C156" s="35"/>
      <c r="D156" s="35"/>
      <c r="E156" s="35"/>
      <c r="F156" s="35"/>
      <c r="G156" s="161"/>
      <c r="H156" s="161"/>
      <c r="I156" s="161"/>
      <c r="J156" s="161"/>
      <c r="K156" s="371"/>
      <c r="L156" s="371"/>
      <c r="M156" s="371"/>
      <c r="N156" s="371"/>
      <c r="O156" s="161"/>
      <c r="P156" s="161"/>
      <c r="Q156" s="161"/>
      <c r="R156" s="161"/>
      <c r="S156" s="161"/>
      <c r="T156" s="161"/>
      <c r="U156" s="161"/>
      <c r="V156" s="35"/>
      <c r="W156" s="161"/>
      <c r="AK156" s="58"/>
    </row>
    <row r="157" spans="1:37">
      <c r="A157" s="35"/>
      <c r="B157" s="35"/>
      <c r="C157" s="35"/>
      <c r="D157" s="35"/>
      <c r="E157" s="35"/>
      <c r="F157" s="35"/>
      <c r="G157" s="161"/>
      <c r="H157" s="161"/>
      <c r="I157" s="161"/>
      <c r="J157" s="161"/>
      <c r="K157" s="371"/>
      <c r="L157" s="371"/>
      <c r="M157" s="371"/>
      <c r="N157" s="371"/>
      <c r="O157" s="161"/>
      <c r="P157" s="161"/>
      <c r="Q157" s="161"/>
      <c r="R157" s="161"/>
      <c r="S157" s="161"/>
      <c r="T157" s="161"/>
      <c r="U157" s="161"/>
      <c r="V157" s="35"/>
      <c r="W157" s="161"/>
      <c r="AK157" s="58"/>
    </row>
    <row r="158" spans="1:37">
      <c r="A158" s="35"/>
      <c r="B158" s="35"/>
      <c r="C158" s="35"/>
      <c r="D158" s="35"/>
      <c r="E158" s="35"/>
      <c r="F158" s="35"/>
      <c r="G158" s="161"/>
      <c r="H158" s="161"/>
      <c r="I158" s="161"/>
      <c r="J158" s="161"/>
      <c r="K158" s="371"/>
      <c r="L158" s="371"/>
      <c r="M158" s="371"/>
      <c r="N158" s="371"/>
      <c r="O158" s="161"/>
      <c r="P158" s="161"/>
      <c r="Q158" s="161"/>
      <c r="R158" s="161"/>
      <c r="S158" s="161"/>
      <c r="T158" s="161"/>
      <c r="U158" s="161"/>
      <c r="V158" s="35"/>
      <c r="W158" s="161"/>
      <c r="AK158" s="58"/>
    </row>
    <row r="159" spans="1:37">
      <c r="A159" s="35"/>
      <c r="B159" s="35"/>
      <c r="C159" s="35"/>
      <c r="D159" s="35"/>
      <c r="E159" s="35"/>
      <c r="F159" s="35"/>
      <c r="G159" s="161"/>
      <c r="H159" s="161"/>
      <c r="I159" s="161"/>
      <c r="J159" s="161"/>
      <c r="K159" s="371"/>
      <c r="L159" s="371"/>
      <c r="M159" s="371"/>
      <c r="N159" s="371"/>
      <c r="O159" s="161"/>
      <c r="P159" s="161"/>
      <c r="Q159" s="161"/>
      <c r="R159" s="161"/>
      <c r="S159" s="161"/>
      <c r="T159" s="161"/>
      <c r="U159" s="161"/>
      <c r="V159" s="35"/>
      <c r="W159" s="161"/>
      <c r="AK159" s="58"/>
    </row>
    <row r="160" spans="1:37">
      <c r="A160" s="35"/>
      <c r="B160" s="35"/>
      <c r="C160" s="35"/>
      <c r="D160" s="35"/>
      <c r="E160" s="35"/>
      <c r="F160" s="35"/>
      <c r="G160" s="161"/>
      <c r="H160" s="161"/>
      <c r="I160" s="161"/>
      <c r="J160" s="161"/>
      <c r="K160" s="371"/>
      <c r="L160" s="371"/>
      <c r="M160" s="371"/>
      <c r="N160" s="371"/>
      <c r="O160" s="161"/>
      <c r="P160" s="161"/>
      <c r="Q160" s="161"/>
      <c r="R160" s="161"/>
      <c r="S160" s="161"/>
      <c r="T160" s="161"/>
      <c r="U160" s="161"/>
      <c r="V160" s="35"/>
      <c r="W160" s="161"/>
      <c r="AK160" s="58"/>
    </row>
    <row r="176" spans="27:45">
      <c r="AA176" s="16"/>
      <c r="AE176" s="60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</row>
    <row r="177" spans="24:45">
      <c r="AA177" s="16"/>
      <c r="AE177" s="60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</row>
    <row r="178" spans="24:45">
      <c r="AA178" s="16"/>
      <c r="AE178" s="60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</row>
    <row r="179" spans="24:45">
      <c r="AA179" s="16"/>
      <c r="AE179" s="60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</row>
    <row r="180" spans="24:45">
      <c r="AA180" s="16"/>
      <c r="AE180" s="60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</row>
    <row r="181" spans="24:45">
      <c r="AA181" s="16"/>
      <c r="AE181" s="60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</row>
    <row r="182" spans="24:45">
      <c r="X182" s="161"/>
      <c r="Y182" s="161"/>
      <c r="Z182" s="78"/>
      <c r="AA182" s="78"/>
      <c r="AB182" s="78"/>
      <c r="AC182" s="78"/>
      <c r="AD182" s="161"/>
    </row>
    <row r="183" spans="24:45">
      <c r="X183" s="161"/>
      <c r="Y183" s="161"/>
      <c r="Z183" s="78"/>
      <c r="AA183" s="78"/>
      <c r="AB183" s="78"/>
      <c r="AC183" s="78"/>
      <c r="AD183" s="161"/>
    </row>
  </sheetData>
  <mergeCells count="1">
    <mergeCell ref="W4:X4"/>
  </mergeCells>
  <conditionalFormatting sqref="AL37:AL38 AL107">
    <cfRule type="cellIs" dxfId="54" priority="10" stopIfTrue="1" operator="lessThan">
      <formula>0</formula>
    </cfRule>
  </conditionalFormatting>
  <conditionalFormatting sqref="AL84">
    <cfRule type="cellIs" dxfId="53" priority="11" stopIfTrue="1" operator="greaterThan">
      <formula>0</formula>
    </cfRule>
  </conditionalFormatting>
  <conditionalFormatting sqref="AL61">
    <cfRule type="cellIs" dxfId="52" priority="12" stopIfTrue="1" operator="greaterThan">
      <formula>0</formula>
    </cfRule>
    <cfRule type="cellIs" dxfId="51" priority="13" stopIfTrue="1" operator="lessThan">
      <formula>0</formula>
    </cfRule>
  </conditionalFormatting>
  <conditionalFormatting sqref="AL84">
    <cfRule type="cellIs" dxfId="50" priority="9" operator="lessThan">
      <formula>0</formula>
    </cfRule>
  </conditionalFormatting>
  <conditionalFormatting sqref="H10:H24">
    <cfRule type="cellIs" dxfId="49" priority="7" operator="lessThan">
      <formula>0</formula>
    </cfRule>
    <cfRule type="cellIs" dxfId="48" priority="8" operator="greaterThan">
      <formula>0</formula>
    </cfRule>
  </conditionalFormatting>
  <conditionalFormatting sqref="P10:P24">
    <cfRule type="cellIs" dxfId="47" priority="5" operator="lessThan">
      <formula>0</formula>
    </cfRule>
    <cfRule type="cellIs" dxfId="46" priority="6" operator="greaterThan">
      <formula>0</formula>
    </cfRule>
  </conditionalFormatting>
  <conditionalFormatting sqref="W10:W24">
    <cfRule type="cellIs" dxfId="45" priority="3" operator="lessThan">
      <formula>0</formula>
    </cfRule>
    <cfRule type="cellIs" dxfId="44" priority="4" operator="greaterThan">
      <formula>0</formula>
    </cfRule>
  </conditionalFormatting>
  <conditionalFormatting sqref="G10:G24">
    <cfRule type="top10" dxfId="43" priority="2" percent="1" rank="14"/>
  </conditionalFormatting>
  <conditionalFormatting sqref="K10:K24 K26:K40">
    <cfRule type="cellIs" dxfId="42" priority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48E66-9C7C-40B4-AC33-5692F277E645}">
  <dimension ref="M1:BB347"/>
  <sheetViews>
    <sheetView zoomScale="94" zoomScaleNormal="94" workbookViewId="0">
      <selection activeCell="O20" sqref="O20"/>
    </sheetView>
  </sheetViews>
  <sheetFormatPr baseColWidth="10" defaultRowHeight="15"/>
  <cols>
    <col min="24" max="24" width="6.54296875" customWidth="1"/>
    <col min="25" max="25" width="3.1796875" customWidth="1"/>
    <col min="26" max="26" width="5" customWidth="1"/>
    <col min="27" max="27" width="7.36328125" customWidth="1"/>
    <col min="28" max="28" width="9.1796875" customWidth="1"/>
    <col min="29" max="29" width="6.81640625" customWidth="1"/>
    <col min="30" max="30" width="7.453125" style="93" customWidth="1"/>
    <col min="31" max="31" width="7.453125" customWidth="1"/>
    <col min="32" max="32" width="7.1796875" customWidth="1"/>
    <col min="33" max="33" width="7.453125" style="11" customWidth="1"/>
    <col min="34" max="34" width="6.453125" style="11" customWidth="1"/>
    <col min="35" max="35" width="6.6328125" style="11" customWidth="1"/>
    <col min="36" max="36" width="7" style="93" customWidth="1"/>
    <col min="47" max="47" width="14" customWidth="1"/>
    <col min="48" max="48" width="12.54296875" customWidth="1"/>
    <col min="49" max="49" width="10.90625" customWidth="1"/>
  </cols>
  <sheetData>
    <row r="1" spans="22:54">
      <c r="X1" s="35"/>
      <c r="Y1" s="35"/>
      <c r="Z1" s="35"/>
      <c r="AA1" s="35"/>
      <c r="AB1" s="35"/>
      <c r="AC1" s="35"/>
      <c r="AD1" s="161"/>
      <c r="AE1" s="35"/>
    </row>
    <row r="2" spans="22:54" s="182" customFormat="1" ht="31.8">
      <c r="V2"/>
      <c r="W2"/>
      <c r="X2" s="35"/>
      <c r="Y2" s="35"/>
      <c r="Z2" s="35"/>
      <c r="AA2" s="35"/>
      <c r="AB2" s="35"/>
      <c r="AC2" s="35"/>
      <c r="AD2" s="161"/>
      <c r="AE2" s="35"/>
      <c r="AF2"/>
      <c r="AG2" s="11"/>
      <c r="AH2" s="11"/>
      <c r="AI2" s="11"/>
      <c r="AJ2" s="93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</row>
    <row r="3" spans="22:54">
      <c r="X3" s="35"/>
      <c r="Y3" s="35"/>
      <c r="Z3" s="35"/>
      <c r="AA3" s="35"/>
      <c r="AB3" s="35"/>
      <c r="AC3" s="35"/>
      <c r="AD3" s="161"/>
      <c r="AE3" s="35"/>
    </row>
    <row r="4" spans="22:54">
      <c r="X4" s="35"/>
      <c r="Y4" s="35"/>
      <c r="Z4" s="35"/>
      <c r="AA4" s="35"/>
      <c r="AB4" s="35"/>
      <c r="AC4" s="35"/>
      <c r="AD4" s="161"/>
      <c r="AE4" s="35"/>
    </row>
    <row r="5" spans="22:54" s="186" customFormat="1" ht="19.8">
      <c r="V5"/>
      <c r="W5"/>
      <c r="X5" s="35"/>
      <c r="Y5" s="35"/>
      <c r="Z5" s="35"/>
      <c r="AA5" s="35"/>
      <c r="AB5" s="35"/>
      <c r="AC5" s="35"/>
      <c r="AD5" s="161"/>
      <c r="AE5" s="35"/>
      <c r="AF5"/>
      <c r="AG5" s="11"/>
      <c r="AH5" s="11"/>
      <c r="AI5" s="11"/>
      <c r="AJ5" s="93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 s="183"/>
      <c r="BA5" s="185"/>
      <c r="BB5" s="185"/>
    </row>
    <row r="6" spans="22:54">
      <c r="X6" s="35"/>
      <c r="Y6" s="35"/>
      <c r="Z6" s="35"/>
      <c r="AA6" s="35"/>
      <c r="AB6" s="35"/>
      <c r="AC6" s="35"/>
      <c r="AD6" s="161"/>
      <c r="AE6" s="35"/>
    </row>
    <row r="7" spans="22:54">
      <c r="X7" s="35"/>
      <c r="Y7" s="35"/>
      <c r="Z7" s="35"/>
      <c r="AA7" s="35"/>
      <c r="AB7" s="35"/>
      <c r="AC7" s="35"/>
      <c r="AD7" s="161"/>
      <c r="AE7" s="35"/>
    </row>
    <row r="8" spans="22:54" ht="15.75" customHeight="1">
      <c r="X8" s="35"/>
      <c r="Y8" s="35"/>
      <c r="Z8" s="35"/>
      <c r="AA8" s="35"/>
      <c r="AB8" s="35"/>
      <c r="AC8" s="35"/>
      <c r="AD8" s="161"/>
      <c r="AE8" s="35"/>
    </row>
    <row r="9" spans="22:54">
      <c r="X9" s="35"/>
      <c r="Y9" s="35"/>
      <c r="Z9" s="35"/>
      <c r="AA9" s="35"/>
      <c r="AB9" s="35"/>
      <c r="AC9" s="35"/>
      <c r="AD9" s="161"/>
      <c r="AE9" s="35"/>
      <c r="AN9" s="4"/>
    </row>
    <row r="10" spans="22:54" ht="15.6">
      <c r="X10" s="35"/>
      <c r="Y10" s="35"/>
      <c r="Z10" s="35"/>
      <c r="AA10" s="35"/>
      <c r="AB10" s="35"/>
      <c r="AC10" s="35"/>
      <c r="AD10" s="161"/>
      <c r="AE10" s="35"/>
      <c r="AN10" s="5"/>
    </row>
    <row r="11" spans="22:54" ht="15.6">
      <c r="X11" s="35"/>
      <c r="Y11" s="35"/>
      <c r="Z11" s="35"/>
      <c r="AA11" s="35"/>
      <c r="AB11" s="35"/>
      <c r="AC11" s="35"/>
      <c r="AD11" s="161"/>
      <c r="AE11" s="35"/>
      <c r="AN11" s="5"/>
    </row>
    <row r="12" spans="22:54" ht="15.6">
      <c r="X12" s="35"/>
      <c r="Y12" s="35"/>
      <c r="Z12" s="35"/>
      <c r="AA12" s="35"/>
      <c r="AB12" s="35"/>
      <c r="AC12" s="35"/>
      <c r="AD12" s="161"/>
      <c r="AE12" s="35"/>
      <c r="AN12" s="5"/>
    </row>
    <row r="13" spans="22:54" ht="15.6">
      <c r="X13" s="35"/>
      <c r="Y13" s="35"/>
      <c r="Z13" s="35"/>
      <c r="AA13" s="35"/>
      <c r="AB13" s="35"/>
      <c r="AC13" s="35"/>
      <c r="AD13" s="161"/>
      <c r="AE13" s="35"/>
      <c r="AN13" s="5"/>
    </row>
    <row r="14" spans="22:54" ht="15.6">
      <c r="X14" s="35"/>
      <c r="Y14" s="35"/>
      <c r="Z14" s="35"/>
      <c r="AA14" s="35"/>
      <c r="AB14" s="35"/>
      <c r="AC14" s="35"/>
      <c r="AD14" s="161"/>
      <c r="AE14" s="35"/>
      <c r="AN14" s="5"/>
    </row>
    <row r="15" spans="22:54" ht="15.6">
      <c r="X15" s="35"/>
      <c r="Y15" s="35"/>
      <c r="Z15" s="35"/>
      <c r="AA15" s="35"/>
      <c r="AB15" s="35"/>
      <c r="AC15" s="35"/>
      <c r="AD15" s="161"/>
      <c r="AE15" s="35"/>
      <c r="AN15" s="5"/>
      <c r="AP15" s="2"/>
      <c r="AQ15" s="2"/>
      <c r="AR15" s="2"/>
    </row>
    <row r="16" spans="22:54" ht="15.6">
      <c r="X16" s="35"/>
      <c r="Y16" s="35"/>
      <c r="Z16" s="35"/>
      <c r="AA16" s="35"/>
      <c r="AB16" s="35"/>
      <c r="AC16" s="35"/>
      <c r="AD16" s="161"/>
      <c r="AE16" s="35"/>
      <c r="AN16" s="5"/>
      <c r="AP16" s="2"/>
      <c r="AQ16" s="2"/>
      <c r="AR16" s="4"/>
      <c r="AS16" s="4"/>
      <c r="AT16" s="4"/>
    </row>
    <row r="17" spans="24:46" ht="15.6">
      <c r="X17" s="35"/>
      <c r="Y17" s="35"/>
      <c r="Z17" s="35"/>
      <c r="AA17" s="35"/>
      <c r="AB17" s="35"/>
      <c r="AC17" s="35"/>
      <c r="AD17" s="161"/>
      <c r="AE17" s="35"/>
      <c r="AN17" s="5"/>
    </row>
    <row r="18" spans="24:46" ht="15.6">
      <c r="X18" s="35"/>
      <c r="Y18" s="35"/>
      <c r="Z18" s="35"/>
      <c r="AA18" s="35"/>
      <c r="AB18" s="35"/>
      <c r="AC18" s="35"/>
      <c r="AD18" s="161"/>
      <c r="AE18" s="35"/>
      <c r="AN18" s="5"/>
    </row>
    <row r="19" spans="24:46" ht="15.6">
      <c r="X19" s="35"/>
      <c r="Y19" s="35"/>
      <c r="Z19" s="35"/>
      <c r="AA19" s="35"/>
      <c r="AB19" s="35"/>
      <c r="AC19" s="35"/>
      <c r="AD19" s="161"/>
      <c r="AE19" s="35"/>
      <c r="AN19" s="5"/>
      <c r="AP19" s="2"/>
      <c r="AQ19" s="2"/>
      <c r="AR19" s="2"/>
    </row>
    <row r="20" spans="24:46" ht="15.6">
      <c r="X20" s="35"/>
      <c r="Y20" s="35"/>
      <c r="Z20" s="35"/>
      <c r="AA20" s="35"/>
      <c r="AB20" s="35"/>
      <c r="AC20" s="35"/>
      <c r="AD20" s="161"/>
      <c r="AE20" s="35"/>
      <c r="AN20" s="5"/>
      <c r="AP20" s="2"/>
      <c r="AQ20" s="2"/>
      <c r="AR20" s="2"/>
    </row>
    <row r="21" spans="24:46" ht="15.6">
      <c r="X21" s="35"/>
      <c r="Y21" s="35"/>
      <c r="Z21" s="35"/>
      <c r="AA21" s="35"/>
      <c r="AB21" s="35"/>
      <c r="AC21" s="35"/>
      <c r="AD21" s="161"/>
      <c r="AE21" s="35"/>
      <c r="AN21" s="5"/>
      <c r="AP21" s="2"/>
      <c r="AQ21" s="2"/>
      <c r="AR21" s="2"/>
    </row>
    <row r="22" spans="24:46" ht="15.6">
      <c r="X22" s="35"/>
      <c r="Y22" s="35"/>
      <c r="Z22" s="35"/>
      <c r="AA22" s="35"/>
      <c r="AB22" s="35"/>
      <c r="AC22" s="35"/>
      <c r="AD22" s="161"/>
      <c r="AE22" s="35"/>
      <c r="AN22" s="5"/>
      <c r="AP22" s="2"/>
      <c r="AQ22" s="2"/>
      <c r="AR22" s="2"/>
    </row>
    <row r="23" spans="24:46" ht="15.6">
      <c r="X23" s="35"/>
      <c r="Y23" s="35"/>
      <c r="Z23" s="35"/>
      <c r="AA23" s="35"/>
      <c r="AB23" s="35"/>
      <c r="AC23" s="35"/>
      <c r="AD23" s="161"/>
      <c r="AE23" s="35"/>
      <c r="AN23" s="5"/>
      <c r="AP23" s="2"/>
      <c r="AQ23" s="2"/>
      <c r="AR23" s="4"/>
      <c r="AS23" s="4"/>
      <c r="AT23" s="4"/>
    </row>
    <row r="24" spans="24:46" ht="15.6">
      <c r="X24" s="35"/>
      <c r="Y24" s="35"/>
      <c r="Z24" s="35"/>
      <c r="AA24" s="35"/>
      <c r="AB24" s="35"/>
      <c r="AC24" s="35"/>
      <c r="AD24" s="161"/>
      <c r="AE24" s="35"/>
      <c r="AN24" s="5"/>
      <c r="AP24" s="1"/>
      <c r="AQ24" s="1"/>
      <c r="AR24" s="11"/>
      <c r="AS24" s="11"/>
      <c r="AT24" s="11"/>
    </row>
    <row r="25" spans="24:46" ht="15.6">
      <c r="X25" s="35"/>
      <c r="Y25" s="35"/>
      <c r="Z25" s="35"/>
      <c r="AA25" s="35"/>
      <c r="AB25" s="35"/>
      <c r="AC25" s="35"/>
      <c r="AD25" s="161"/>
      <c r="AE25" s="35"/>
      <c r="AN25" s="5"/>
      <c r="AP25" s="1"/>
      <c r="AQ25" s="1"/>
      <c r="AR25" s="11"/>
      <c r="AS25" s="11"/>
      <c r="AT25" s="11"/>
    </row>
    <row r="26" spans="24:46" ht="15.6">
      <c r="X26" s="35"/>
      <c r="Y26" s="35"/>
      <c r="Z26" s="35"/>
      <c r="AA26" s="35"/>
      <c r="AB26" s="35"/>
      <c r="AC26" s="35"/>
      <c r="AD26" s="161"/>
      <c r="AE26" s="35"/>
      <c r="AN26" s="5"/>
      <c r="AP26" s="1"/>
      <c r="AQ26" s="1"/>
      <c r="AR26" s="11"/>
      <c r="AS26" s="11"/>
      <c r="AT26" s="11"/>
    </row>
    <row r="27" spans="24:46" ht="15.6">
      <c r="X27" s="35"/>
      <c r="Y27" s="35"/>
      <c r="Z27" s="35"/>
      <c r="AA27" s="35"/>
      <c r="AB27" s="35"/>
      <c r="AC27" s="35"/>
      <c r="AD27" s="161"/>
      <c r="AE27" s="35"/>
      <c r="AN27" s="5"/>
      <c r="AP27" s="1"/>
      <c r="AQ27" s="1"/>
      <c r="AR27" s="11"/>
      <c r="AS27" s="11"/>
      <c r="AT27" s="11"/>
    </row>
    <row r="28" spans="24:46" ht="15.6">
      <c r="X28" s="35"/>
      <c r="Y28" s="35"/>
      <c r="Z28" s="35"/>
      <c r="AA28" s="35"/>
      <c r="AB28" s="35"/>
      <c r="AC28" s="35"/>
      <c r="AD28" s="161"/>
      <c r="AE28" s="35"/>
      <c r="AN28" s="5"/>
      <c r="AP28" s="1"/>
      <c r="AQ28" s="1"/>
      <c r="AR28" s="11"/>
      <c r="AS28" s="11"/>
      <c r="AT28" s="11"/>
    </row>
    <row r="29" spans="24:46" ht="15.6">
      <c r="X29" s="35"/>
      <c r="Y29" s="35"/>
      <c r="Z29" s="35"/>
      <c r="AA29" s="35"/>
      <c r="AB29" s="35"/>
      <c r="AC29" s="35"/>
      <c r="AD29" s="161"/>
      <c r="AE29" s="35"/>
      <c r="AN29" s="5"/>
      <c r="AP29" s="1"/>
      <c r="AQ29" s="1"/>
      <c r="AR29" s="11"/>
      <c r="AS29" s="11"/>
      <c r="AT29" s="11"/>
    </row>
    <row r="30" spans="24:46" ht="15.6">
      <c r="X30" s="35"/>
      <c r="Y30" s="35"/>
      <c r="Z30" s="35"/>
      <c r="AA30" s="35"/>
      <c r="AB30" s="35"/>
      <c r="AC30" s="35"/>
      <c r="AD30" s="161"/>
      <c r="AE30" s="35"/>
      <c r="AN30" s="5"/>
      <c r="AP30" s="1"/>
      <c r="AQ30" s="1"/>
      <c r="AR30" s="11"/>
      <c r="AS30" s="11"/>
      <c r="AT30" s="11"/>
    </row>
    <row r="31" spans="24:46" ht="15.6">
      <c r="X31" s="35"/>
      <c r="Y31" s="35"/>
      <c r="Z31" s="35"/>
      <c r="AA31" s="35"/>
      <c r="AB31" s="35"/>
      <c r="AC31" s="35"/>
      <c r="AD31" s="161"/>
      <c r="AE31" s="35"/>
      <c r="AN31" s="5"/>
      <c r="AP31" s="1"/>
      <c r="AQ31" s="1"/>
      <c r="AR31" s="11"/>
      <c r="AS31" s="11"/>
      <c r="AT31" s="11"/>
    </row>
    <row r="32" spans="24:46" ht="15.6">
      <c r="X32" s="35"/>
      <c r="Y32" s="35"/>
      <c r="Z32" s="35"/>
      <c r="AA32" s="35"/>
      <c r="AB32" s="35"/>
      <c r="AC32" s="35"/>
      <c r="AD32" s="161"/>
      <c r="AE32" s="35"/>
      <c r="AN32" s="5"/>
      <c r="AP32" s="1"/>
      <c r="AQ32" s="1"/>
      <c r="AR32" s="11"/>
      <c r="AS32" s="11"/>
      <c r="AT32" s="11"/>
    </row>
    <row r="33" spans="24:46" ht="15.6">
      <c r="X33" s="35"/>
      <c r="Y33" s="35"/>
      <c r="Z33" s="35"/>
      <c r="AA33" s="35"/>
      <c r="AB33" s="35"/>
      <c r="AC33" s="35"/>
      <c r="AD33" s="161"/>
      <c r="AE33" s="35"/>
      <c r="AN33" s="5"/>
      <c r="AP33" s="13"/>
      <c r="AQ33" s="13"/>
      <c r="AR33" s="11"/>
      <c r="AS33" s="11"/>
      <c r="AT33" s="11"/>
    </row>
    <row r="34" spans="24:46" ht="16.5" customHeight="1">
      <c r="X34" s="35"/>
      <c r="Y34" s="35"/>
      <c r="Z34" s="35"/>
      <c r="AA34" s="35"/>
      <c r="AB34" s="35"/>
      <c r="AC34" s="35"/>
      <c r="AD34" s="161"/>
      <c r="AE34" s="35"/>
      <c r="AN34" s="5"/>
      <c r="AP34" s="13"/>
      <c r="AQ34" s="13"/>
      <c r="AR34" s="11"/>
      <c r="AS34" s="11"/>
      <c r="AT34" s="11"/>
    </row>
    <row r="35" spans="24:46" ht="16.5" customHeight="1">
      <c r="X35" s="35"/>
      <c r="Y35" s="35"/>
      <c r="Z35" s="35"/>
      <c r="AA35" s="35"/>
      <c r="AB35" s="35"/>
      <c r="AC35" s="35"/>
      <c r="AD35" s="161"/>
      <c r="AE35" s="35"/>
      <c r="AN35" s="5"/>
      <c r="AP35" s="13"/>
      <c r="AQ35" s="13"/>
      <c r="AR35" s="11"/>
      <c r="AS35" s="11"/>
      <c r="AT35" s="11"/>
    </row>
    <row r="36" spans="24:46">
      <c r="X36" s="35"/>
      <c r="Y36" s="35"/>
      <c r="Z36" s="35"/>
      <c r="AA36" s="35"/>
      <c r="AB36" s="35"/>
      <c r="AC36" s="35"/>
      <c r="AD36" s="161"/>
      <c r="AE36" s="35"/>
      <c r="AP36" s="13"/>
      <c r="AQ36" s="13"/>
      <c r="AR36" s="11"/>
      <c r="AS36" s="11"/>
      <c r="AT36" s="11"/>
    </row>
    <row r="37" spans="24:46" ht="17.25" customHeight="1">
      <c r="X37" s="35"/>
      <c r="Y37" s="35"/>
      <c r="Z37" s="35"/>
      <c r="AA37" s="35"/>
      <c r="AB37" s="35"/>
      <c r="AC37" s="35"/>
      <c r="AD37" s="161"/>
      <c r="AE37" s="35"/>
      <c r="AN37" s="5"/>
      <c r="AP37" s="13"/>
      <c r="AQ37" s="13"/>
      <c r="AR37" s="11"/>
      <c r="AS37" s="11"/>
      <c r="AT37" s="11"/>
    </row>
    <row r="38" spans="24:46">
      <c r="X38" s="35"/>
      <c r="Y38" s="35"/>
      <c r="Z38" s="35"/>
      <c r="AA38" s="35"/>
      <c r="AB38" s="35"/>
      <c r="AC38" s="35"/>
      <c r="AD38" s="161"/>
      <c r="AE38" s="35"/>
      <c r="AP38" s="13"/>
      <c r="AQ38" s="13"/>
      <c r="AR38" s="11"/>
      <c r="AS38" s="11"/>
      <c r="AT38" s="11"/>
    </row>
    <row r="39" spans="24:46">
      <c r="X39" s="35"/>
      <c r="Y39" s="35"/>
      <c r="Z39" s="35"/>
      <c r="AA39" s="35"/>
      <c r="AB39" s="35"/>
      <c r="AC39" s="35"/>
      <c r="AD39" s="161"/>
      <c r="AE39" s="35"/>
      <c r="AP39" s="13"/>
      <c r="AQ39" s="13"/>
      <c r="AR39" s="11"/>
      <c r="AS39" s="11"/>
      <c r="AT39" s="11"/>
    </row>
    <row r="40" spans="24:46" ht="21">
      <c r="X40" s="35"/>
      <c r="Y40" s="35"/>
      <c r="Z40" s="35"/>
      <c r="AA40" s="35"/>
      <c r="AB40" s="35"/>
      <c r="AC40" s="35"/>
      <c r="AD40" s="161"/>
      <c r="AE40" s="35"/>
      <c r="AP40" s="56"/>
      <c r="AQ40" s="56"/>
      <c r="AR40" s="11"/>
      <c r="AS40" s="11"/>
      <c r="AT40" s="11"/>
    </row>
    <row r="41" spans="24:46">
      <c r="X41" s="35"/>
      <c r="Y41" s="35"/>
      <c r="Z41" s="35"/>
      <c r="AA41" s="35"/>
      <c r="AB41" s="35"/>
      <c r="AC41" s="35"/>
      <c r="AD41" s="161"/>
      <c r="AE41" s="35"/>
      <c r="AN41" s="4"/>
    </row>
    <row r="42" spans="24:46" ht="15.6">
      <c r="X42" s="35"/>
      <c r="Y42" s="35"/>
      <c r="Z42" s="35"/>
      <c r="AA42" s="35"/>
      <c r="AB42" s="35"/>
      <c r="AC42" s="35"/>
      <c r="AD42" s="161"/>
      <c r="AE42" s="35"/>
      <c r="AN42" s="18"/>
      <c r="AP42" s="1"/>
      <c r="AQ42" s="5"/>
    </row>
    <row r="43" spans="24:46" ht="15.6">
      <c r="X43" s="35"/>
      <c r="Y43" s="35"/>
      <c r="Z43" s="35"/>
      <c r="AA43" s="35"/>
      <c r="AB43" s="35"/>
      <c r="AC43" s="35"/>
      <c r="AD43" s="161"/>
      <c r="AE43" s="35"/>
      <c r="AN43" s="18"/>
    </row>
    <row r="44" spans="24:46" ht="15.6">
      <c r="X44" s="35"/>
      <c r="Y44" s="35"/>
      <c r="Z44" s="35"/>
      <c r="AA44" s="35"/>
      <c r="AB44" s="35"/>
      <c r="AC44" s="35"/>
      <c r="AD44" s="161"/>
      <c r="AE44" s="35"/>
      <c r="AN44" s="18"/>
    </row>
    <row r="45" spans="24:46" ht="15.6">
      <c r="X45" s="35"/>
      <c r="Y45" s="35"/>
      <c r="Z45" s="35"/>
      <c r="AA45" s="35"/>
      <c r="AB45" s="35"/>
      <c r="AC45" s="35"/>
      <c r="AD45" s="161"/>
      <c r="AE45" s="35"/>
      <c r="AN45" s="18"/>
    </row>
    <row r="46" spans="24:46" ht="15.6">
      <c r="X46" s="35"/>
      <c r="Y46" s="35"/>
      <c r="Z46" s="35"/>
      <c r="AA46" s="35"/>
      <c r="AB46" s="35"/>
      <c r="AC46" s="35"/>
      <c r="AD46" s="161"/>
      <c r="AE46" s="35"/>
      <c r="AN46" s="18"/>
    </row>
    <row r="47" spans="24:46" ht="15.6">
      <c r="X47" s="35"/>
      <c r="Y47" s="35"/>
      <c r="Z47" s="35"/>
      <c r="AA47" s="35"/>
      <c r="AB47" s="35"/>
      <c r="AC47" s="35"/>
      <c r="AD47" s="161"/>
      <c r="AE47" s="35"/>
      <c r="AN47" s="18"/>
    </row>
    <row r="48" spans="24:46" ht="15.6">
      <c r="X48" s="35"/>
      <c r="Y48" s="35"/>
      <c r="Z48" s="35"/>
      <c r="AA48" s="35"/>
      <c r="AB48" s="35"/>
      <c r="AC48" s="35"/>
      <c r="AD48" s="161"/>
      <c r="AE48" s="35"/>
      <c r="AN48" s="18"/>
    </row>
    <row r="49" spans="24:40" ht="15.6">
      <c r="X49" s="35"/>
      <c r="Y49" s="35"/>
      <c r="Z49" s="35"/>
      <c r="AA49" s="35"/>
      <c r="AB49" s="35"/>
      <c r="AC49" s="35"/>
      <c r="AD49" s="161"/>
      <c r="AE49" s="35"/>
      <c r="AN49" s="18"/>
    </row>
    <row r="50" spans="24:40" ht="15.6">
      <c r="X50" s="35"/>
      <c r="Y50" s="35"/>
      <c r="Z50" s="35"/>
      <c r="AA50" s="35"/>
      <c r="AB50" s="35"/>
      <c r="AC50" s="35"/>
      <c r="AD50" s="161"/>
      <c r="AE50" s="35"/>
      <c r="AN50" s="18"/>
    </row>
    <row r="51" spans="24:40" ht="15.6">
      <c r="X51" s="35"/>
      <c r="Y51" s="35"/>
      <c r="Z51" s="35"/>
      <c r="AA51" s="35"/>
      <c r="AB51" s="35"/>
      <c r="AC51" s="35"/>
      <c r="AD51" s="161"/>
      <c r="AE51" s="35"/>
      <c r="AN51" s="18"/>
    </row>
    <row r="52" spans="24:40" ht="15.6">
      <c r="X52" s="35"/>
      <c r="Y52" s="35"/>
      <c r="Z52" s="35"/>
      <c r="AA52" s="35"/>
      <c r="AB52" s="35"/>
      <c r="AC52" s="35"/>
      <c r="AD52" s="161"/>
      <c r="AE52" s="35"/>
      <c r="AN52" s="18"/>
    </row>
    <row r="53" spans="24:40" ht="15.6">
      <c r="X53" s="35"/>
      <c r="Y53" s="35"/>
      <c r="Z53" s="35"/>
      <c r="AA53" s="35"/>
      <c r="AB53" s="35"/>
      <c r="AC53" s="35"/>
      <c r="AD53" s="161"/>
      <c r="AE53" s="35"/>
      <c r="AN53" s="18"/>
    </row>
    <row r="54" spans="24:40" ht="15.6">
      <c r="X54" s="35"/>
      <c r="Y54" s="35"/>
      <c r="Z54" s="35"/>
      <c r="AA54" s="35"/>
      <c r="AB54" s="35"/>
      <c r="AC54" s="35"/>
      <c r="AD54" s="161"/>
      <c r="AE54" s="35"/>
      <c r="AN54" s="18"/>
    </row>
    <row r="55" spans="24:40" ht="15.6">
      <c r="X55" s="35"/>
      <c r="Y55" s="35"/>
      <c r="Z55" s="35"/>
      <c r="AA55" s="35"/>
      <c r="AB55" s="35"/>
      <c r="AC55" s="35"/>
      <c r="AD55" s="161"/>
      <c r="AE55" s="35"/>
      <c r="AN55" s="18"/>
    </row>
    <row r="56" spans="24:40" ht="15.6">
      <c r="X56" s="35"/>
      <c r="Y56" s="35"/>
      <c r="Z56" s="35"/>
      <c r="AA56" s="35"/>
      <c r="AB56" s="35"/>
      <c r="AC56" s="35"/>
      <c r="AD56" s="161"/>
      <c r="AE56" s="35"/>
      <c r="AN56" s="18"/>
    </row>
    <row r="57" spans="24:40" ht="15.6">
      <c r="X57" s="35"/>
      <c r="Y57" s="35"/>
      <c r="Z57" s="35"/>
      <c r="AA57" s="35"/>
      <c r="AB57" s="35"/>
      <c r="AC57" s="35"/>
      <c r="AD57" s="161"/>
      <c r="AE57" s="35"/>
      <c r="AN57" s="18"/>
    </row>
    <row r="58" spans="24:40" ht="15.6">
      <c r="X58" s="35"/>
      <c r="Y58" s="35"/>
      <c r="Z58" s="35"/>
      <c r="AA58" s="35"/>
      <c r="AB58" s="35"/>
      <c r="AC58" s="35"/>
      <c r="AD58" s="161"/>
      <c r="AE58" s="35"/>
      <c r="AN58" s="18"/>
    </row>
    <row r="59" spans="24:40">
      <c r="X59" s="35"/>
      <c r="Y59" s="35"/>
      <c r="Z59" s="35"/>
      <c r="AA59" s="35"/>
      <c r="AB59" s="35"/>
      <c r="AC59" s="35"/>
      <c r="AD59" s="161"/>
      <c r="AE59" s="35"/>
    </row>
    <row r="60" spans="24:40" ht="15.6">
      <c r="X60" s="35"/>
      <c r="Y60" s="35"/>
      <c r="Z60" s="35"/>
      <c r="AA60" s="35"/>
      <c r="AB60" s="35"/>
      <c r="AC60" s="35"/>
      <c r="AD60" s="161"/>
      <c r="AE60" s="35"/>
      <c r="AN60" s="18"/>
    </row>
    <row r="61" spans="24:40">
      <c r="X61" s="35"/>
      <c r="Y61" s="35"/>
      <c r="Z61" s="35"/>
      <c r="AA61" s="35"/>
      <c r="AB61" s="35"/>
      <c r="AC61" s="35"/>
      <c r="AD61" s="161"/>
      <c r="AE61" s="35"/>
    </row>
    <row r="62" spans="24:40">
      <c r="X62" s="35"/>
      <c r="Y62" s="35"/>
      <c r="Z62" s="35"/>
      <c r="AA62" s="35"/>
      <c r="AB62" s="35"/>
      <c r="AC62" s="35"/>
      <c r="AD62" s="161"/>
      <c r="AE62" s="35"/>
    </row>
    <row r="63" spans="24:40">
      <c r="X63" s="35"/>
      <c r="Y63" s="35"/>
      <c r="Z63" s="35"/>
      <c r="AA63" s="35"/>
      <c r="AB63" s="35"/>
      <c r="AC63" s="35"/>
      <c r="AD63" s="161"/>
      <c r="AE63" s="35"/>
    </row>
    <row r="64" spans="24:40">
      <c r="X64" s="35"/>
      <c r="Y64" s="35"/>
      <c r="Z64" s="35"/>
      <c r="AA64" s="35"/>
      <c r="AB64" s="35"/>
      <c r="AC64" s="35"/>
      <c r="AD64" s="161"/>
      <c r="AE64" s="35"/>
      <c r="AN64" s="4"/>
    </row>
    <row r="65" spans="24:40" ht="15.6">
      <c r="X65" s="35"/>
      <c r="Y65" s="35"/>
      <c r="Z65" s="35"/>
      <c r="AA65" s="35"/>
      <c r="AB65" s="35"/>
      <c r="AC65" s="35"/>
      <c r="AD65" s="161"/>
      <c r="AE65" s="35"/>
      <c r="AN65" s="5"/>
    </row>
    <row r="66" spans="24:40" ht="15.6">
      <c r="X66" s="35"/>
      <c r="Y66" s="35"/>
      <c r="Z66" s="35"/>
      <c r="AA66" s="35"/>
      <c r="AB66" s="35"/>
      <c r="AC66" s="35"/>
      <c r="AD66" s="161"/>
      <c r="AE66" s="35"/>
      <c r="AN66" s="5"/>
    </row>
    <row r="67" spans="24:40" ht="15.6">
      <c r="X67" s="35"/>
      <c r="Y67" s="35"/>
      <c r="Z67" s="35"/>
      <c r="AA67" s="35"/>
      <c r="AB67" s="35"/>
      <c r="AC67" s="35"/>
      <c r="AD67" s="161"/>
      <c r="AE67" s="35"/>
      <c r="AN67" s="5"/>
    </row>
    <row r="68" spans="24:40" ht="15.6">
      <c r="X68" s="35"/>
      <c r="Y68" s="35"/>
      <c r="Z68" s="35"/>
      <c r="AA68" s="35"/>
      <c r="AB68" s="35"/>
      <c r="AC68" s="35"/>
      <c r="AD68" s="161"/>
      <c r="AE68" s="35"/>
      <c r="AN68" s="5"/>
    </row>
    <row r="69" spans="24:40" ht="15.6">
      <c r="X69" s="35"/>
      <c r="Y69" s="35"/>
      <c r="Z69" s="35"/>
      <c r="AA69" s="35"/>
      <c r="AB69" s="35"/>
      <c r="AC69" s="35"/>
      <c r="AD69" s="161"/>
      <c r="AE69" s="35"/>
      <c r="AN69" s="5"/>
    </row>
    <row r="70" spans="24:40" ht="15.6">
      <c r="X70" s="35"/>
      <c r="Y70" s="35"/>
      <c r="Z70" s="35"/>
      <c r="AA70" s="35"/>
      <c r="AB70" s="35"/>
      <c r="AC70" s="35"/>
      <c r="AD70" s="161"/>
      <c r="AE70" s="35"/>
      <c r="AN70" s="5"/>
    </row>
    <row r="71" spans="24:40" ht="15.6">
      <c r="X71" s="35"/>
      <c r="Y71" s="35"/>
      <c r="Z71" s="35"/>
      <c r="AA71" s="35"/>
      <c r="AB71" s="35"/>
      <c r="AC71" s="35"/>
      <c r="AD71" s="161"/>
      <c r="AE71" s="35"/>
      <c r="AN71" s="5"/>
    </row>
    <row r="72" spans="24:40" ht="15.6">
      <c r="X72" s="35"/>
      <c r="Y72" s="35"/>
      <c r="Z72" s="35"/>
      <c r="AA72" s="35"/>
      <c r="AB72" s="35"/>
      <c r="AC72" s="35"/>
      <c r="AD72" s="161"/>
      <c r="AE72" s="35"/>
      <c r="AN72" s="5"/>
    </row>
    <row r="73" spans="24:40" ht="15.6">
      <c r="X73" s="35"/>
      <c r="Y73" s="35"/>
      <c r="Z73" s="35"/>
      <c r="AA73" s="35"/>
      <c r="AB73" s="35"/>
      <c r="AC73" s="35"/>
      <c r="AD73" s="161"/>
      <c r="AE73" s="35"/>
      <c r="AN73" s="5"/>
    </row>
    <row r="74" spans="24:40" ht="15.6">
      <c r="X74" s="35"/>
      <c r="Y74" s="35"/>
      <c r="Z74" s="35"/>
      <c r="AA74" s="35"/>
      <c r="AB74" s="35"/>
      <c r="AC74" s="35"/>
      <c r="AD74" s="161"/>
      <c r="AE74" s="35"/>
      <c r="AN74" s="5"/>
    </row>
    <row r="75" spans="24:40" ht="15.6">
      <c r="X75" s="35"/>
      <c r="Y75" s="35"/>
      <c r="Z75" s="35"/>
      <c r="AA75" s="35"/>
      <c r="AB75" s="35"/>
      <c r="AC75" s="35"/>
      <c r="AD75" s="161"/>
      <c r="AE75" s="35"/>
      <c r="AN75" s="5"/>
    </row>
    <row r="76" spans="24:40" ht="15.6">
      <c r="X76" s="35"/>
      <c r="Y76" s="35"/>
      <c r="Z76" s="35"/>
      <c r="AA76" s="35"/>
      <c r="AB76" s="35"/>
      <c r="AC76" s="35"/>
      <c r="AD76" s="161"/>
      <c r="AE76" s="35"/>
      <c r="AN76" s="5"/>
    </row>
    <row r="77" spans="24:40" ht="15.6">
      <c r="X77" s="35"/>
      <c r="Y77" s="35"/>
      <c r="Z77" s="35"/>
      <c r="AA77" s="35"/>
      <c r="AB77" s="35"/>
      <c r="AC77" s="35"/>
      <c r="AD77" s="161"/>
      <c r="AE77" s="35"/>
      <c r="AN77" s="5"/>
    </row>
    <row r="78" spans="24:40" ht="15.6">
      <c r="X78" s="35"/>
      <c r="Y78" s="35"/>
      <c r="Z78" s="35"/>
      <c r="AA78" s="35"/>
      <c r="AB78" s="35"/>
      <c r="AC78" s="35"/>
      <c r="AD78" s="161"/>
      <c r="AE78" s="35"/>
      <c r="AN78" s="5"/>
    </row>
    <row r="79" spans="24:40" ht="15.6">
      <c r="X79" s="35"/>
      <c r="Y79" s="35"/>
      <c r="Z79" s="35"/>
      <c r="AA79" s="35"/>
      <c r="AB79" s="35"/>
      <c r="AC79" s="35"/>
      <c r="AD79" s="161"/>
      <c r="AE79" s="35"/>
      <c r="AN79" s="5"/>
    </row>
    <row r="80" spans="24:40" ht="15.6">
      <c r="X80" s="35"/>
      <c r="Y80" s="35"/>
      <c r="Z80" s="35"/>
      <c r="AA80" s="35"/>
      <c r="AB80" s="35"/>
      <c r="AC80" s="35"/>
      <c r="AD80" s="161"/>
      <c r="AE80" s="35"/>
      <c r="AN80" s="5"/>
    </row>
    <row r="81" spans="24:40" ht="15.6">
      <c r="X81" s="35"/>
      <c r="Y81" s="35"/>
      <c r="Z81" s="35"/>
      <c r="AA81" s="35"/>
      <c r="AB81" s="35"/>
      <c r="AC81" s="35"/>
      <c r="AD81" s="161"/>
      <c r="AE81" s="35"/>
      <c r="AN81" s="5"/>
    </row>
    <row r="82" spans="24:40">
      <c r="X82" s="35"/>
      <c r="Y82" s="35"/>
      <c r="Z82" s="35"/>
      <c r="AA82" s="35"/>
      <c r="AB82" s="35"/>
      <c r="AC82" s="35"/>
      <c r="AD82" s="161"/>
      <c r="AE82" s="35"/>
    </row>
    <row r="83" spans="24:40" ht="15.6">
      <c r="X83" s="35"/>
      <c r="Y83" s="35"/>
      <c r="Z83" s="35"/>
      <c r="AA83" s="35"/>
      <c r="AB83" s="35"/>
      <c r="AC83" s="35"/>
      <c r="AD83" s="161"/>
      <c r="AE83" s="35"/>
      <c r="AN83" s="5"/>
    </row>
    <row r="84" spans="24:40">
      <c r="X84" s="35"/>
      <c r="Y84" s="35"/>
      <c r="Z84" s="35"/>
      <c r="AA84" s="35"/>
      <c r="AB84" s="35"/>
      <c r="AC84" s="35"/>
      <c r="AD84" s="161"/>
      <c r="AE84" s="35"/>
    </row>
    <row r="85" spans="24:40">
      <c r="X85" s="35"/>
      <c r="Y85" s="35"/>
      <c r="Z85" s="35"/>
      <c r="AA85" s="35"/>
      <c r="AB85" s="35"/>
      <c r="AC85" s="35"/>
      <c r="AD85" s="161"/>
      <c r="AE85" s="35"/>
    </row>
    <row r="86" spans="24:40" ht="15.6">
      <c r="X86" s="35"/>
      <c r="Y86" s="35"/>
      <c r="Z86" s="35"/>
      <c r="AA86" s="35"/>
      <c r="AB86" s="35"/>
      <c r="AC86" s="35"/>
      <c r="AD86" s="161"/>
      <c r="AE86" s="35"/>
      <c r="AN86" s="2"/>
    </row>
    <row r="87" spans="24:40">
      <c r="X87" s="35"/>
      <c r="Y87" s="35"/>
      <c r="Z87" s="35"/>
      <c r="AA87" s="35"/>
      <c r="AB87" s="35"/>
      <c r="AC87" s="35"/>
      <c r="AD87" s="161"/>
      <c r="AE87" s="35"/>
      <c r="AN87" s="4"/>
    </row>
    <row r="88" spans="24:40" ht="15.6">
      <c r="X88" s="35"/>
      <c r="Y88" s="35"/>
      <c r="Z88" s="35"/>
      <c r="AA88" s="35"/>
      <c r="AB88" s="35"/>
      <c r="AC88" s="35"/>
      <c r="AD88" s="161"/>
      <c r="AE88" s="35"/>
      <c r="AN88" s="5"/>
    </row>
    <row r="89" spans="24:40" ht="15.6">
      <c r="X89" s="35"/>
      <c r="Y89" s="35"/>
      <c r="Z89" s="35"/>
      <c r="AA89" s="35"/>
      <c r="AB89" s="35"/>
      <c r="AC89" s="35"/>
      <c r="AD89" s="161"/>
      <c r="AE89" s="35"/>
      <c r="AN89" s="5"/>
    </row>
    <row r="90" spans="24:40" ht="15.6">
      <c r="X90" s="35"/>
      <c r="Y90" s="35"/>
      <c r="Z90" s="35"/>
      <c r="AA90" s="35"/>
      <c r="AB90" s="35"/>
      <c r="AC90" s="35"/>
      <c r="AD90" s="161"/>
      <c r="AE90" s="35"/>
      <c r="AN90" s="5"/>
    </row>
    <row r="91" spans="24:40" ht="15.6">
      <c r="X91" s="35"/>
      <c r="Y91" s="35"/>
      <c r="Z91" s="35"/>
      <c r="AA91" s="35"/>
      <c r="AB91" s="35"/>
      <c r="AC91" s="35"/>
      <c r="AD91" s="161"/>
      <c r="AE91" s="35"/>
      <c r="AN91" s="5"/>
    </row>
    <row r="92" spans="24:40" ht="15.6">
      <c r="X92" s="35"/>
      <c r="Y92" s="35"/>
      <c r="Z92" s="35"/>
      <c r="AA92" s="35"/>
      <c r="AB92" s="35"/>
      <c r="AC92" s="35"/>
      <c r="AD92" s="161"/>
      <c r="AE92" s="35"/>
      <c r="AN92" s="5"/>
    </row>
    <row r="93" spans="24:40" ht="15.6">
      <c r="X93" s="35"/>
      <c r="Y93" s="35"/>
      <c r="Z93" s="35"/>
      <c r="AA93" s="35"/>
      <c r="AB93" s="35"/>
      <c r="AC93" s="35"/>
      <c r="AD93" s="161"/>
      <c r="AE93" s="35"/>
      <c r="AN93" s="5"/>
    </row>
    <row r="94" spans="24:40" ht="15.6">
      <c r="X94" s="35"/>
      <c r="Y94" s="35"/>
      <c r="Z94" s="35"/>
      <c r="AA94" s="35"/>
      <c r="AB94" s="35"/>
      <c r="AC94" s="35"/>
      <c r="AD94" s="161"/>
      <c r="AE94" s="35"/>
      <c r="AN94" s="5"/>
    </row>
    <row r="95" spans="24:40" ht="15.6">
      <c r="X95" s="35"/>
      <c r="Y95" s="35"/>
      <c r="Z95" s="35"/>
      <c r="AA95" s="35"/>
      <c r="AB95" s="35"/>
      <c r="AC95" s="35"/>
      <c r="AD95" s="161"/>
      <c r="AE95" s="35"/>
      <c r="AN95" s="5"/>
    </row>
    <row r="96" spans="24:40" ht="15.6">
      <c r="X96" s="35"/>
      <c r="Y96" s="35"/>
      <c r="Z96" s="35"/>
      <c r="AA96" s="35"/>
      <c r="AB96" s="35"/>
      <c r="AC96" s="35"/>
      <c r="AD96" s="161"/>
      <c r="AE96" s="35"/>
      <c r="AN96" s="5"/>
    </row>
    <row r="97" spans="24:40" ht="15.6">
      <c r="X97" s="35"/>
      <c r="Y97" s="35"/>
      <c r="Z97" s="35"/>
      <c r="AA97" s="35"/>
      <c r="AB97" s="35"/>
      <c r="AC97" s="35"/>
      <c r="AD97" s="161"/>
      <c r="AE97" s="35"/>
      <c r="AN97" s="5"/>
    </row>
    <row r="98" spans="24:40" ht="15.6">
      <c r="X98" s="35"/>
      <c r="Y98" s="35"/>
      <c r="Z98" s="35"/>
      <c r="AA98" s="35"/>
      <c r="AB98" s="35"/>
      <c r="AC98" s="35"/>
      <c r="AD98" s="161"/>
      <c r="AE98" s="35"/>
      <c r="AN98" s="5"/>
    </row>
    <row r="99" spans="24:40" ht="15.6">
      <c r="X99" s="35"/>
      <c r="Y99" s="35"/>
      <c r="Z99" s="35"/>
      <c r="AA99" s="35"/>
      <c r="AB99" s="35"/>
      <c r="AC99" s="35"/>
      <c r="AD99" s="161"/>
      <c r="AE99" s="35"/>
      <c r="AN99" s="5"/>
    </row>
    <row r="100" spans="24:40" ht="15.6">
      <c r="X100" s="35"/>
      <c r="Y100" s="35"/>
      <c r="Z100" s="35"/>
      <c r="AA100" s="35"/>
      <c r="AB100" s="35"/>
      <c r="AC100" s="35"/>
      <c r="AD100" s="161"/>
      <c r="AE100" s="35"/>
      <c r="AN100" s="5"/>
    </row>
    <row r="101" spans="24:40" ht="15.6">
      <c r="X101" s="35"/>
      <c r="Y101" s="35"/>
      <c r="Z101" s="35"/>
      <c r="AA101" s="35"/>
      <c r="AB101" s="35"/>
      <c r="AC101" s="35"/>
      <c r="AD101" s="161"/>
      <c r="AE101" s="35"/>
      <c r="AN101" s="5"/>
    </row>
    <row r="102" spans="24:40" ht="15.6">
      <c r="X102" s="35"/>
      <c r="Y102" s="35"/>
      <c r="Z102" s="35"/>
      <c r="AA102" s="35"/>
      <c r="AB102" s="35"/>
      <c r="AC102" s="35"/>
      <c r="AD102" s="161"/>
      <c r="AE102" s="35"/>
      <c r="AN102" s="5"/>
    </row>
    <row r="103" spans="24:40" ht="15.6">
      <c r="X103" s="35"/>
      <c r="Y103" s="35"/>
      <c r="Z103" s="35"/>
      <c r="AA103" s="35"/>
      <c r="AB103" s="35"/>
      <c r="AC103" s="35"/>
      <c r="AD103" s="161"/>
      <c r="AE103" s="35"/>
      <c r="AN103" s="5"/>
    </row>
    <row r="104" spans="24:40" ht="15.6">
      <c r="X104" s="35"/>
      <c r="Y104" s="35"/>
      <c r="Z104" s="35"/>
      <c r="AA104" s="35"/>
      <c r="AB104" s="35"/>
      <c r="AC104" s="35"/>
      <c r="AD104" s="161"/>
      <c r="AE104" s="35"/>
      <c r="AN104" s="5"/>
    </row>
    <row r="105" spans="24:40">
      <c r="X105" s="35"/>
      <c r="Y105" s="35"/>
      <c r="Z105" s="35"/>
      <c r="AA105" s="35"/>
      <c r="AB105" s="35"/>
      <c r="AC105" s="35"/>
      <c r="AD105" s="161"/>
      <c r="AE105" s="35"/>
    </row>
    <row r="106" spans="24:40" ht="15.6">
      <c r="X106" s="35"/>
      <c r="Y106" s="35"/>
      <c r="Z106" s="35"/>
      <c r="AA106" s="35"/>
      <c r="AB106" s="35"/>
      <c r="AC106" s="35"/>
      <c r="AD106" s="161"/>
      <c r="AE106" s="35"/>
      <c r="AN106" s="5"/>
    </row>
    <row r="107" spans="24:40">
      <c r="X107" s="35"/>
      <c r="Y107" s="35"/>
      <c r="Z107" s="35"/>
      <c r="AA107" s="35"/>
      <c r="AB107" s="35"/>
      <c r="AC107" s="35"/>
      <c r="AD107" s="161"/>
      <c r="AE107" s="35"/>
    </row>
    <row r="108" spans="24:40">
      <c r="X108" s="35"/>
      <c r="Y108" s="35"/>
      <c r="Z108" s="35"/>
      <c r="AA108" s="35"/>
      <c r="AB108" s="35"/>
      <c r="AC108" s="35"/>
      <c r="AD108" s="161"/>
      <c r="AE108" s="35"/>
    </row>
    <row r="109" spans="24:40">
      <c r="X109" s="35"/>
      <c r="Y109" s="35"/>
      <c r="Z109" s="35"/>
      <c r="AA109" s="35"/>
      <c r="AB109" s="35"/>
      <c r="AC109" s="35"/>
      <c r="AD109" s="161"/>
      <c r="AE109" s="35"/>
    </row>
    <row r="110" spans="24:40">
      <c r="X110" s="35"/>
      <c r="Y110" s="35"/>
      <c r="Z110" s="35"/>
      <c r="AA110" s="35"/>
      <c r="AB110" s="35"/>
      <c r="AC110" s="35"/>
      <c r="AD110" s="161"/>
      <c r="AE110" s="35"/>
    </row>
    <row r="111" spans="24:40">
      <c r="X111" s="35"/>
      <c r="Y111" s="35"/>
      <c r="Z111" s="35"/>
      <c r="AA111" s="35"/>
      <c r="AB111" s="35"/>
      <c r="AC111" s="35"/>
      <c r="AD111" s="161"/>
      <c r="AE111" s="35"/>
    </row>
    <row r="112" spans="24:40">
      <c r="X112" s="35"/>
      <c r="Y112" s="35"/>
      <c r="Z112" s="35"/>
      <c r="AA112" s="35"/>
      <c r="AB112" s="35"/>
      <c r="AC112" s="35"/>
      <c r="AD112" s="161"/>
      <c r="AE112" s="35"/>
    </row>
    <row r="113" spans="24:31">
      <c r="X113" s="35"/>
      <c r="Y113" s="35"/>
      <c r="Z113" s="35"/>
      <c r="AA113" s="35"/>
      <c r="AB113" s="35"/>
      <c r="AC113" s="35"/>
      <c r="AD113" s="161"/>
      <c r="AE113" s="35"/>
    </row>
    <row r="114" spans="24:31">
      <c r="X114" s="35"/>
      <c r="Y114" s="35"/>
      <c r="Z114" s="35"/>
      <c r="AA114" s="35"/>
      <c r="AB114" s="35"/>
      <c r="AC114" s="35"/>
      <c r="AD114" s="161"/>
      <c r="AE114" s="35"/>
    </row>
    <row r="115" spans="24:31">
      <c r="X115" s="35"/>
      <c r="Y115" s="35"/>
      <c r="Z115" s="35"/>
      <c r="AA115" s="35"/>
      <c r="AB115" s="35"/>
      <c r="AC115" s="35"/>
      <c r="AD115" s="161"/>
      <c r="AE115" s="35"/>
    </row>
    <row r="116" spans="24:31">
      <c r="X116" s="35"/>
      <c r="Y116" s="35"/>
      <c r="Z116" s="35"/>
      <c r="AA116" s="35"/>
      <c r="AB116" s="35"/>
      <c r="AC116" s="35"/>
      <c r="AD116" s="161"/>
      <c r="AE116" s="35"/>
    </row>
    <row r="117" spans="24:31">
      <c r="X117" s="35"/>
      <c r="Y117" s="35"/>
      <c r="Z117" s="35"/>
      <c r="AA117" s="35"/>
      <c r="AB117" s="35"/>
      <c r="AC117" s="35"/>
      <c r="AD117" s="161"/>
      <c r="AE117" s="35"/>
    </row>
    <row r="118" spans="24:31">
      <c r="X118" s="35"/>
      <c r="Y118" s="35"/>
      <c r="Z118" s="35"/>
      <c r="AA118" s="35"/>
      <c r="AB118" s="35"/>
      <c r="AC118" s="35"/>
      <c r="AD118" s="161"/>
      <c r="AE118" s="35"/>
    </row>
    <row r="119" spans="24:31">
      <c r="X119" s="35"/>
      <c r="Y119" s="35"/>
      <c r="Z119" s="35"/>
      <c r="AA119" s="35"/>
      <c r="AB119" s="35"/>
      <c r="AC119" s="35"/>
      <c r="AD119" s="161"/>
      <c r="AE119" s="35"/>
    </row>
    <row r="120" spans="24:31">
      <c r="X120" s="35"/>
      <c r="Y120" s="35"/>
      <c r="Z120" s="35"/>
      <c r="AA120" s="35"/>
      <c r="AB120" s="35"/>
      <c r="AC120" s="35"/>
      <c r="AD120" s="161"/>
      <c r="AE120" s="35"/>
    </row>
    <row r="121" spans="24:31">
      <c r="X121" s="35"/>
      <c r="Y121" s="35"/>
      <c r="Z121" s="35"/>
      <c r="AA121" s="35"/>
      <c r="AB121" s="35"/>
      <c r="AC121" s="35"/>
      <c r="AD121" s="161"/>
      <c r="AE121" s="35"/>
    </row>
    <row r="122" spans="24:31">
      <c r="X122" s="35"/>
      <c r="Y122" s="35"/>
      <c r="Z122" s="35"/>
      <c r="AA122" s="35"/>
      <c r="AB122" s="35"/>
      <c r="AC122" s="35"/>
      <c r="AD122" s="161"/>
      <c r="AE122" s="35"/>
    </row>
    <row r="123" spans="24:31">
      <c r="X123" s="35"/>
      <c r="Y123" s="35"/>
      <c r="Z123" s="35"/>
      <c r="AA123" s="35"/>
      <c r="AB123" s="35"/>
      <c r="AC123" s="35"/>
      <c r="AD123" s="161"/>
      <c r="AE123" s="35"/>
    </row>
    <row r="124" spans="24:31">
      <c r="X124" s="35"/>
      <c r="Y124" s="35"/>
      <c r="Z124" s="35"/>
      <c r="AA124" s="35"/>
      <c r="AB124" s="35"/>
      <c r="AC124" s="35"/>
      <c r="AD124" s="161"/>
      <c r="AE124" s="35"/>
    </row>
    <row r="125" spans="24:31">
      <c r="X125" s="35"/>
      <c r="Y125" s="35"/>
      <c r="Z125" s="35"/>
      <c r="AA125" s="35"/>
      <c r="AB125" s="35"/>
      <c r="AC125" s="35"/>
      <c r="AD125" s="161"/>
      <c r="AE125" s="35"/>
    </row>
    <row r="126" spans="24:31">
      <c r="X126" s="35"/>
      <c r="Y126" s="35"/>
      <c r="Z126" s="35"/>
      <c r="AA126" s="35"/>
      <c r="AB126" s="35"/>
      <c r="AC126" s="35"/>
      <c r="AD126" s="161"/>
      <c r="AE126" s="35"/>
    </row>
    <row r="127" spans="24:31">
      <c r="X127" s="35"/>
      <c r="Y127" s="35"/>
      <c r="Z127" s="35"/>
      <c r="AA127" s="35"/>
      <c r="AB127" s="35"/>
      <c r="AC127" s="35"/>
      <c r="AD127" s="161"/>
      <c r="AE127" s="35"/>
    </row>
    <row r="128" spans="24:31">
      <c r="X128" s="35"/>
      <c r="Y128" s="35"/>
      <c r="Z128" s="35"/>
      <c r="AA128" s="35"/>
      <c r="AB128" s="35"/>
      <c r="AC128" s="35"/>
      <c r="AD128" s="161"/>
      <c r="AE128" s="35"/>
    </row>
    <row r="129" spans="24:31">
      <c r="X129" s="35"/>
      <c r="Y129" s="35"/>
      <c r="Z129" s="35"/>
      <c r="AA129" s="35"/>
      <c r="AB129" s="35"/>
      <c r="AC129" s="35"/>
      <c r="AD129" s="161"/>
      <c r="AE129" s="35"/>
    </row>
    <row r="130" spans="24:31">
      <c r="X130" s="35"/>
      <c r="Y130" s="35"/>
      <c r="Z130" s="35"/>
      <c r="AA130" s="35"/>
      <c r="AB130" s="35"/>
      <c r="AC130" s="35"/>
      <c r="AD130" s="161"/>
      <c r="AE130" s="35"/>
    </row>
    <row r="131" spans="24:31">
      <c r="X131" s="35"/>
      <c r="Y131" s="35"/>
      <c r="Z131" s="35"/>
      <c r="AA131" s="35"/>
      <c r="AB131" s="35"/>
      <c r="AC131" s="35"/>
      <c r="AD131" s="161"/>
      <c r="AE131" s="35"/>
    </row>
    <row r="132" spans="24:31">
      <c r="X132" s="35"/>
      <c r="Y132" s="35"/>
      <c r="Z132" s="35"/>
      <c r="AA132" s="35"/>
      <c r="AB132" s="35"/>
      <c r="AC132" s="35"/>
      <c r="AD132" s="161"/>
      <c r="AE132" s="35"/>
    </row>
    <row r="133" spans="24:31">
      <c r="X133" s="35"/>
      <c r="Y133" s="35"/>
      <c r="Z133" s="35"/>
      <c r="AA133" s="35"/>
      <c r="AB133" s="35"/>
      <c r="AC133" s="35"/>
      <c r="AD133" s="161"/>
      <c r="AE133" s="35"/>
    </row>
    <row r="134" spans="24:31">
      <c r="X134" s="35"/>
      <c r="Y134" s="35"/>
      <c r="Z134" s="35"/>
      <c r="AA134" s="35"/>
      <c r="AB134" s="35"/>
      <c r="AC134" s="35"/>
      <c r="AD134" s="161"/>
      <c r="AE134" s="35"/>
    </row>
    <row r="135" spans="24:31">
      <c r="X135" s="35"/>
      <c r="Y135" s="35"/>
      <c r="Z135" s="35"/>
      <c r="AA135" s="35"/>
      <c r="AB135" s="35"/>
      <c r="AC135" s="35"/>
      <c r="AD135" s="161"/>
      <c r="AE135" s="35"/>
    </row>
    <row r="136" spans="24:31">
      <c r="X136" s="35"/>
      <c r="Y136" s="35"/>
      <c r="Z136" s="35"/>
      <c r="AA136" s="35"/>
      <c r="AB136" s="35"/>
      <c r="AC136" s="35"/>
      <c r="AD136" s="161"/>
      <c r="AE136" s="35"/>
    </row>
    <row r="137" spans="24:31">
      <c r="X137" s="35"/>
      <c r="Y137" s="35"/>
      <c r="Z137" s="35"/>
      <c r="AA137" s="35"/>
      <c r="AB137" s="35"/>
      <c r="AC137" s="35"/>
      <c r="AD137" s="161"/>
      <c r="AE137" s="35"/>
    </row>
    <row r="138" spans="24:31">
      <c r="X138" s="35"/>
      <c r="Y138" s="35"/>
      <c r="Z138" s="35"/>
      <c r="AA138" s="35"/>
      <c r="AB138" s="35"/>
      <c r="AC138" s="35"/>
      <c r="AD138" s="161"/>
      <c r="AE138" s="35"/>
    </row>
    <row r="139" spans="24:31">
      <c r="X139" s="35"/>
      <c r="Y139" s="35"/>
      <c r="Z139" s="35"/>
      <c r="AA139" s="35"/>
      <c r="AB139" s="35"/>
      <c r="AC139" s="35"/>
      <c r="AD139" s="161"/>
      <c r="AE139" s="35"/>
    </row>
    <row r="140" spans="24:31">
      <c r="X140" s="35"/>
      <c r="Y140" s="35"/>
      <c r="Z140" s="35"/>
      <c r="AA140" s="35"/>
      <c r="AB140" s="35"/>
      <c r="AC140" s="35"/>
      <c r="AD140" s="161"/>
      <c r="AE140" s="35"/>
    </row>
    <row r="141" spans="24:31">
      <c r="X141" s="35"/>
      <c r="Y141" s="35"/>
      <c r="Z141" s="35"/>
      <c r="AA141" s="35"/>
      <c r="AB141" s="35"/>
      <c r="AC141" s="35"/>
      <c r="AD141" s="161"/>
      <c r="AE141" s="35"/>
    </row>
    <row r="142" spans="24:31">
      <c r="X142" s="35"/>
      <c r="Y142" s="35"/>
      <c r="Z142" s="35"/>
      <c r="AA142" s="35"/>
      <c r="AB142" s="35"/>
      <c r="AC142" s="35"/>
      <c r="AD142" s="161"/>
      <c r="AE142" s="35"/>
    </row>
    <row r="143" spans="24:31">
      <c r="X143" s="35"/>
      <c r="Y143" s="35"/>
      <c r="Z143" s="35"/>
      <c r="AA143" s="35"/>
      <c r="AB143" s="35"/>
      <c r="AC143" s="35"/>
      <c r="AD143" s="161"/>
      <c r="AE143" s="35"/>
    </row>
    <row r="144" spans="24:31">
      <c r="X144" s="35"/>
      <c r="Y144" s="35"/>
      <c r="Z144" s="35"/>
      <c r="AA144" s="35"/>
      <c r="AB144" s="35"/>
      <c r="AC144" s="35"/>
      <c r="AD144" s="161"/>
      <c r="AE144" s="35"/>
    </row>
    <row r="145" spans="24:31">
      <c r="X145" s="35"/>
      <c r="Y145" s="35"/>
      <c r="Z145" s="35"/>
      <c r="AA145" s="35"/>
      <c r="AB145" s="35"/>
      <c r="AC145" s="35"/>
      <c r="AD145" s="161"/>
      <c r="AE145" s="35"/>
    </row>
    <row r="146" spans="24:31">
      <c r="X146" s="35"/>
      <c r="Y146" s="35"/>
      <c r="Z146" s="35"/>
      <c r="AA146" s="35"/>
      <c r="AB146" s="35"/>
      <c r="AC146" s="35"/>
      <c r="AD146" s="161"/>
      <c r="AE146" s="35"/>
    </row>
    <row r="147" spans="24:31">
      <c r="X147" s="35"/>
      <c r="Y147" s="35"/>
      <c r="Z147" s="35"/>
      <c r="AA147" s="35"/>
      <c r="AB147" s="35"/>
      <c r="AC147" s="35"/>
      <c r="AD147" s="161"/>
      <c r="AE147" s="35"/>
    </row>
    <row r="148" spans="24:31">
      <c r="X148" s="35"/>
      <c r="Y148" s="35"/>
      <c r="Z148" s="35"/>
      <c r="AA148" s="35"/>
      <c r="AB148" s="35"/>
      <c r="AC148" s="35"/>
      <c r="AD148" s="161"/>
      <c r="AE148" s="35"/>
    </row>
    <row r="149" spans="24:31">
      <c r="X149" s="35"/>
      <c r="Y149" s="35"/>
      <c r="Z149" s="35"/>
      <c r="AA149" s="35"/>
      <c r="AB149" s="35"/>
      <c r="AC149" s="35"/>
      <c r="AD149" s="161"/>
      <c r="AE149" s="35"/>
    </row>
    <row r="150" spans="24:31">
      <c r="X150" s="35"/>
      <c r="Y150" s="35"/>
      <c r="Z150" s="35"/>
      <c r="AA150" s="35"/>
      <c r="AB150" s="35"/>
      <c r="AC150" s="35"/>
      <c r="AD150" s="161"/>
      <c r="AE150" s="35"/>
    </row>
    <row r="151" spans="24:31">
      <c r="X151" s="35"/>
      <c r="Y151" s="35"/>
      <c r="Z151" s="35"/>
      <c r="AA151" s="35"/>
      <c r="AB151" s="35"/>
      <c r="AC151" s="35"/>
      <c r="AD151" s="161"/>
      <c r="AE151" s="35"/>
    </row>
    <row r="152" spans="24:31">
      <c r="X152" s="35"/>
      <c r="Y152" s="35"/>
      <c r="Z152" s="35"/>
      <c r="AA152" s="35"/>
      <c r="AB152" s="35"/>
      <c r="AC152" s="35"/>
      <c r="AD152" s="161"/>
      <c r="AE152" s="35"/>
    </row>
    <row r="153" spans="24:31">
      <c r="X153" s="35"/>
      <c r="Y153" s="35"/>
      <c r="Z153" s="35"/>
      <c r="AA153" s="35"/>
      <c r="AB153" s="35"/>
      <c r="AC153" s="35"/>
      <c r="AD153" s="161"/>
      <c r="AE153" s="35"/>
    </row>
    <row r="154" spans="24:31">
      <c r="X154" s="35"/>
      <c r="Y154" s="35"/>
      <c r="Z154" s="35"/>
      <c r="AA154" s="35"/>
      <c r="AB154" s="35"/>
      <c r="AC154" s="35"/>
      <c r="AD154" s="161"/>
      <c r="AE154" s="35"/>
    </row>
    <row r="155" spans="24:31">
      <c r="X155" s="35"/>
      <c r="Y155" s="35"/>
      <c r="Z155" s="35"/>
      <c r="AA155" s="35"/>
      <c r="AB155" s="35"/>
      <c r="AC155" s="35"/>
      <c r="AD155" s="161"/>
      <c r="AE155" s="35"/>
    </row>
    <row r="156" spans="24:31">
      <c r="X156" s="35"/>
      <c r="Y156" s="35"/>
      <c r="Z156" s="35"/>
      <c r="AA156" s="35"/>
      <c r="AB156" s="35"/>
      <c r="AC156" s="35"/>
      <c r="AD156" s="161"/>
      <c r="AE156" s="35"/>
    </row>
    <row r="157" spans="24:31">
      <c r="X157" s="35"/>
      <c r="Y157" s="35"/>
      <c r="Z157" s="35"/>
      <c r="AA157" s="35"/>
      <c r="AB157" s="35"/>
      <c r="AC157" s="35"/>
      <c r="AD157" s="161"/>
      <c r="AE157" s="35"/>
    </row>
    <row r="158" spans="24:31">
      <c r="X158" s="35"/>
      <c r="Y158" s="35"/>
      <c r="Z158" s="35"/>
      <c r="AA158" s="35"/>
      <c r="AB158" s="35"/>
      <c r="AC158" s="35"/>
      <c r="AD158" s="161"/>
      <c r="AE158" s="35"/>
    </row>
    <row r="159" spans="24:31">
      <c r="X159" s="35"/>
      <c r="Y159" s="35"/>
      <c r="Z159" s="35"/>
      <c r="AA159" s="35"/>
      <c r="AB159" s="35"/>
      <c r="AC159" s="35"/>
      <c r="AD159" s="161"/>
      <c r="AE159" s="35"/>
    </row>
    <row r="160" spans="24:31">
      <c r="X160" s="35"/>
      <c r="Y160" s="35"/>
      <c r="Z160" s="35"/>
      <c r="AA160" s="35"/>
      <c r="AB160" s="35"/>
      <c r="AC160" s="35"/>
      <c r="AD160" s="161"/>
      <c r="AE160" s="35"/>
    </row>
    <row r="161" spans="24:31">
      <c r="X161" s="35"/>
      <c r="Y161" s="35"/>
      <c r="Z161" s="35"/>
      <c r="AA161" s="35"/>
      <c r="AB161" s="35"/>
      <c r="AC161" s="35"/>
      <c r="AD161" s="161"/>
      <c r="AE161" s="35"/>
    </row>
    <row r="162" spans="24:31">
      <c r="X162" s="35"/>
      <c r="Y162" s="35"/>
      <c r="Z162" s="35"/>
      <c r="AA162" s="35"/>
      <c r="AB162" s="35"/>
      <c r="AC162" s="35"/>
      <c r="AD162" s="161"/>
      <c r="AE162" s="35"/>
    </row>
    <row r="163" spans="24:31">
      <c r="X163" s="35"/>
      <c r="Y163" s="35"/>
      <c r="Z163" s="35"/>
      <c r="AA163" s="35"/>
      <c r="AB163" s="35"/>
      <c r="AC163" s="35"/>
      <c r="AD163" s="161"/>
      <c r="AE163" s="35"/>
    </row>
    <row r="164" spans="24:31">
      <c r="X164" s="35"/>
      <c r="Y164" s="35"/>
      <c r="Z164" s="35"/>
      <c r="AA164" s="35"/>
      <c r="AB164" s="35"/>
      <c r="AC164" s="35"/>
      <c r="AD164" s="161"/>
      <c r="AE164" s="35"/>
    </row>
    <row r="165" spans="24:31">
      <c r="X165" s="35"/>
      <c r="Y165" s="35"/>
      <c r="Z165" s="35"/>
      <c r="AA165" s="35"/>
      <c r="AB165" s="35"/>
      <c r="AC165" s="35"/>
      <c r="AD165" s="161"/>
      <c r="AE165" s="35"/>
    </row>
    <row r="166" spans="24:31">
      <c r="X166" s="35"/>
      <c r="Y166" s="35"/>
      <c r="Z166" s="35"/>
      <c r="AA166" s="35"/>
      <c r="AB166" s="35"/>
      <c r="AC166" s="35"/>
      <c r="AD166" s="161"/>
      <c r="AE166" s="35"/>
    </row>
    <row r="167" spans="24:31">
      <c r="X167" s="35"/>
      <c r="Y167" s="35"/>
      <c r="Z167" s="35"/>
      <c r="AA167" s="35"/>
      <c r="AB167" s="35"/>
      <c r="AC167" s="35"/>
      <c r="AD167" s="161"/>
      <c r="AE167" s="35"/>
    </row>
    <row r="168" spans="24:31">
      <c r="X168" s="35"/>
      <c r="Y168" s="35"/>
      <c r="Z168" s="35"/>
      <c r="AA168" s="35"/>
      <c r="AB168" s="35"/>
      <c r="AC168" s="35"/>
      <c r="AD168" s="161"/>
      <c r="AE168" s="35"/>
    </row>
    <row r="169" spans="24:31">
      <c r="X169" s="35"/>
      <c r="Y169" s="35"/>
      <c r="Z169" s="35"/>
      <c r="AA169" s="35"/>
      <c r="AB169" s="35"/>
      <c r="AC169" s="35"/>
      <c r="AD169" s="161"/>
      <c r="AE169" s="35"/>
    </row>
    <row r="170" spans="24:31">
      <c r="X170" s="35"/>
      <c r="Y170" s="35"/>
      <c r="Z170" s="35"/>
      <c r="AA170" s="35"/>
      <c r="AB170" s="35"/>
      <c r="AC170" s="35"/>
      <c r="AD170" s="161"/>
      <c r="AE170" s="35"/>
    </row>
    <row r="171" spans="24:31">
      <c r="X171" s="35"/>
      <c r="Y171" s="35"/>
      <c r="Z171" s="35"/>
      <c r="AA171" s="35"/>
      <c r="AB171" s="35"/>
      <c r="AC171" s="35"/>
      <c r="AD171" s="161"/>
      <c r="AE171" s="35"/>
    </row>
    <row r="172" spans="24:31">
      <c r="X172" s="35"/>
      <c r="Y172" s="35"/>
      <c r="Z172" s="35"/>
      <c r="AA172" s="35"/>
      <c r="AB172" s="35"/>
      <c r="AC172" s="35"/>
      <c r="AD172" s="161"/>
      <c r="AE172" s="35"/>
    </row>
    <row r="173" spans="24:31">
      <c r="X173" s="35"/>
      <c r="Y173" s="35"/>
      <c r="Z173" s="35"/>
      <c r="AA173" s="35"/>
      <c r="AB173" s="35"/>
      <c r="AC173" s="35"/>
      <c r="AD173" s="161"/>
      <c r="AE173" s="35"/>
    </row>
    <row r="174" spans="24:31">
      <c r="X174" s="35"/>
      <c r="Y174" s="35"/>
      <c r="Z174" s="35"/>
      <c r="AA174" s="35"/>
      <c r="AB174" s="35"/>
      <c r="AC174" s="35"/>
      <c r="AD174" s="161"/>
      <c r="AE174" s="35"/>
    </row>
    <row r="175" spans="24:31">
      <c r="X175" s="35"/>
      <c r="Y175" s="35"/>
      <c r="Z175" s="35"/>
      <c r="AA175" s="35"/>
      <c r="AB175" s="35"/>
      <c r="AC175" s="35"/>
      <c r="AD175" s="161"/>
      <c r="AE175" s="35"/>
    </row>
    <row r="176" spans="24:31">
      <c r="X176" s="35"/>
      <c r="Y176" s="35"/>
      <c r="Z176" s="35"/>
      <c r="AA176" s="35"/>
      <c r="AB176" s="35"/>
      <c r="AC176" s="35"/>
      <c r="AD176" s="161"/>
      <c r="AE176" s="35"/>
    </row>
    <row r="177" spans="24:31">
      <c r="X177" s="35"/>
      <c r="Y177" s="35"/>
      <c r="Z177" s="35"/>
      <c r="AA177" s="35"/>
      <c r="AB177" s="35"/>
      <c r="AC177" s="35"/>
      <c r="AD177" s="161"/>
      <c r="AE177" s="35"/>
    </row>
    <row r="178" spans="24:31">
      <c r="X178" s="35"/>
      <c r="Y178" s="35"/>
      <c r="Z178" s="35"/>
      <c r="AA178" s="35"/>
      <c r="AB178" s="35"/>
      <c r="AC178" s="35"/>
      <c r="AD178" s="161"/>
      <c r="AE178" s="35"/>
    </row>
    <row r="179" spans="24:31">
      <c r="X179" s="35"/>
      <c r="Y179" s="35"/>
      <c r="Z179" s="35"/>
      <c r="AA179" s="35"/>
      <c r="AB179" s="35"/>
      <c r="AC179" s="35"/>
      <c r="AD179" s="161"/>
      <c r="AE179" s="35"/>
    </row>
    <row r="180" spans="24:31">
      <c r="X180" s="35"/>
      <c r="Y180" s="35"/>
      <c r="Z180" s="35"/>
      <c r="AA180" s="35"/>
      <c r="AB180" s="35"/>
      <c r="AC180" s="35"/>
      <c r="AD180" s="161"/>
      <c r="AE180" s="35"/>
    </row>
    <row r="181" spans="24:31">
      <c r="X181" s="35"/>
      <c r="Y181" s="35"/>
      <c r="Z181" s="35"/>
      <c r="AA181" s="35"/>
      <c r="AB181" s="35"/>
      <c r="AC181" s="35"/>
      <c r="AD181" s="161"/>
      <c r="AE181" s="35"/>
    </row>
    <row r="182" spans="24:31">
      <c r="X182" s="35"/>
      <c r="Y182" s="35"/>
      <c r="Z182" s="35"/>
      <c r="AA182" s="35"/>
      <c r="AB182" s="35"/>
      <c r="AC182" s="35"/>
      <c r="AD182" s="161"/>
      <c r="AE182" s="35"/>
    </row>
    <row r="183" spans="24:31">
      <c r="X183" s="35"/>
      <c r="Y183" s="35"/>
      <c r="Z183" s="35"/>
      <c r="AA183" s="35"/>
      <c r="AB183" s="35"/>
      <c r="AC183" s="35"/>
      <c r="AD183" s="161"/>
      <c r="AE183" s="35"/>
    </row>
    <row r="184" spans="24:31">
      <c r="X184" s="35"/>
      <c r="Y184" s="35"/>
      <c r="Z184" s="35"/>
      <c r="AA184" s="35"/>
      <c r="AB184" s="35"/>
      <c r="AC184" s="35"/>
      <c r="AD184" s="161"/>
      <c r="AE184" s="35"/>
    </row>
    <row r="185" spans="24:31">
      <c r="X185" s="35"/>
      <c r="Y185" s="35"/>
      <c r="Z185" s="35"/>
      <c r="AA185" s="35"/>
      <c r="AB185" s="35"/>
      <c r="AC185" s="35"/>
      <c r="AD185" s="161"/>
      <c r="AE185" s="35"/>
    </row>
    <row r="186" spans="24:31">
      <c r="X186" s="35"/>
      <c r="Y186" s="35"/>
      <c r="Z186" s="35"/>
      <c r="AA186" s="35"/>
      <c r="AB186" s="35"/>
      <c r="AC186" s="35"/>
      <c r="AD186" s="161"/>
      <c r="AE186" s="35"/>
    </row>
    <row r="187" spans="24:31">
      <c r="X187" s="35"/>
      <c r="Y187" s="35"/>
      <c r="Z187" s="35"/>
      <c r="AA187" s="35"/>
      <c r="AB187" s="35"/>
      <c r="AC187" s="35"/>
      <c r="AD187" s="161"/>
      <c r="AE187" s="35"/>
    </row>
    <row r="188" spans="24:31">
      <c r="X188" s="35"/>
      <c r="Y188" s="35"/>
      <c r="Z188" s="35"/>
      <c r="AA188" s="35"/>
      <c r="AB188" s="35"/>
      <c r="AC188" s="35"/>
      <c r="AD188" s="161"/>
      <c r="AE188" s="35"/>
    </row>
    <row r="189" spans="24:31">
      <c r="X189" s="35"/>
      <c r="Y189" s="35"/>
      <c r="Z189" s="35"/>
      <c r="AA189" s="35"/>
      <c r="AB189" s="35"/>
      <c r="AC189" s="35"/>
      <c r="AD189" s="161"/>
      <c r="AE189" s="35"/>
    </row>
    <row r="190" spans="24:31">
      <c r="X190" s="35"/>
      <c r="Y190" s="35"/>
      <c r="Z190" s="35"/>
      <c r="AA190" s="35"/>
      <c r="AB190" s="35"/>
      <c r="AC190" s="35"/>
      <c r="AD190" s="161"/>
      <c r="AE190" s="35"/>
    </row>
    <row r="191" spans="24:31">
      <c r="X191" s="35"/>
      <c r="Y191" s="35"/>
      <c r="Z191" s="35"/>
      <c r="AA191" s="35"/>
      <c r="AB191" s="35"/>
      <c r="AC191" s="35"/>
      <c r="AD191" s="161"/>
      <c r="AE191" s="35"/>
    </row>
    <row r="192" spans="24:31">
      <c r="X192" s="35"/>
      <c r="Y192" s="35"/>
      <c r="Z192" s="35"/>
      <c r="AA192" s="35"/>
      <c r="AB192" s="35"/>
      <c r="AC192" s="35"/>
      <c r="AD192" s="161"/>
      <c r="AE192" s="35"/>
    </row>
    <row r="193" spans="24:31">
      <c r="X193" s="35"/>
      <c r="Y193" s="35"/>
      <c r="Z193" s="35"/>
      <c r="AA193" s="35"/>
      <c r="AB193" s="35"/>
      <c r="AC193" s="35"/>
      <c r="AD193" s="161"/>
      <c r="AE193" s="35"/>
    </row>
    <row r="194" spans="24:31">
      <c r="X194" s="35"/>
      <c r="Y194" s="35"/>
      <c r="Z194" s="35"/>
      <c r="AA194" s="35"/>
      <c r="AB194" s="35"/>
      <c r="AC194" s="35"/>
      <c r="AD194" s="161"/>
      <c r="AE194" s="35"/>
    </row>
    <row r="195" spans="24:31">
      <c r="X195" s="35"/>
      <c r="Y195" s="35"/>
      <c r="Z195" s="35"/>
      <c r="AA195" s="35"/>
      <c r="AB195" s="35"/>
      <c r="AC195" s="35"/>
      <c r="AD195" s="161"/>
      <c r="AE195" s="35"/>
    </row>
    <row r="196" spans="24:31">
      <c r="X196" s="35"/>
      <c r="Y196" s="35"/>
      <c r="Z196" s="35"/>
      <c r="AA196" s="35"/>
      <c r="AB196" s="35"/>
      <c r="AC196" s="35"/>
      <c r="AD196" s="161"/>
      <c r="AE196" s="35"/>
    </row>
    <row r="197" spans="24:31">
      <c r="X197" s="35"/>
      <c r="Y197" s="35"/>
      <c r="Z197" s="35"/>
      <c r="AA197" s="35"/>
      <c r="AB197" s="35"/>
      <c r="AC197" s="35"/>
      <c r="AD197" s="161"/>
      <c r="AE197" s="35"/>
    </row>
    <row r="198" spans="24:31">
      <c r="X198" s="35"/>
      <c r="Y198" s="35"/>
      <c r="Z198" s="35"/>
      <c r="AA198" s="35"/>
      <c r="AB198" s="35"/>
      <c r="AC198" s="35"/>
      <c r="AD198" s="161"/>
      <c r="AE198" s="35"/>
    </row>
    <row r="199" spans="24:31">
      <c r="X199" s="35"/>
      <c r="Y199" s="35"/>
      <c r="Z199" s="35"/>
      <c r="AA199" s="35"/>
      <c r="AB199" s="35"/>
      <c r="AC199" s="35"/>
      <c r="AD199" s="161"/>
      <c r="AE199" s="35"/>
    </row>
    <row r="200" spans="24:31">
      <c r="X200" s="35"/>
      <c r="Y200" s="35"/>
      <c r="Z200" s="35"/>
      <c r="AA200" s="35"/>
      <c r="AB200" s="35"/>
      <c r="AC200" s="35"/>
      <c r="AD200" s="161"/>
      <c r="AE200" s="35"/>
    </row>
    <row r="201" spans="24:31">
      <c r="X201" s="35"/>
      <c r="Y201" s="35"/>
      <c r="Z201" s="35"/>
      <c r="AA201" s="35"/>
      <c r="AB201" s="35"/>
      <c r="AC201" s="35"/>
      <c r="AD201" s="161"/>
      <c r="AE201" s="35"/>
    </row>
    <row r="202" spans="24:31">
      <c r="X202" s="35"/>
      <c r="Y202" s="35"/>
      <c r="Z202" s="35"/>
      <c r="AA202" s="35"/>
      <c r="AB202" s="35"/>
      <c r="AC202" s="35"/>
      <c r="AD202" s="161"/>
      <c r="AE202" s="35"/>
    </row>
    <row r="203" spans="24:31">
      <c r="X203" s="35"/>
      <c r="Y203" s="35"/>
      <c r="Z203" s="35"/>
      <c r="AA203" s="35"/>
      <c r="AB203" s="35"/>
      <c r="AC203" s="35"/>
      <c r="AD203" s="161"/>
      <c r="AE203" s="35"/>
    </row>
    <row r="204" spans="24:31">
      <c r="X204" s="35"/>
      <c r="Y204" s="35"/>
      <c r="Z204" s="35"/>
      <c r="AA204" s="35"/>
      <c r="AB204" s="35"/>
      <c r="AC204" s="35"/>
      <c r="AD204" s="161"/>
      <c r="AE204" s="35"/>
    </row>
    <row r="205" spans="24:31">
      <c r="X205" s="35"/>
      <c r="Y205" s="35"/>
      <c r="Z205" s="35"/>
      <c r="AA205" s="35"/>
      <c r="AB205" s="35"/>
      <c r="AC205" s="35"/>
      <c r="AD205" s="161"/>
      <c r="AE205" s="35"/>
    </row>
    <row r="206" spans="24:31">
      <c r="X206" s="35"/>
      <c r="Y206" s="35"/>
      <c r="Z206" s="35"/>
      <c r="AA206" s="35"/>
      <c r="AB206" s="35"/>
      <c r="AC206" s="35"/>
      <c r="AD206" s="161"/>
      <c r="AE206" s="35"/>
    </row>
    <row r="207" spans="24:31">
      <c r="X207" s="35"/>
      <c r="Y207" s="35"/>
      <c r="Z207" s="35"/>
      <c r="AA207" s="35"/>
      <c r="AB207" s="35"/>
      <c r="AC207" s="35"/>
      <c r="AD207" s="161"/>
      <c r="AE207" s="35"/>
    </row>
    <row r="208" spans="24:31">
      <c r="X208" s="35"/>
      <c r="Y208" s="35"/>
      <c r="Z208" s="35"/>
      <c r="AA208" s="35"/>
      <c r="AB208" s="35"/>
      <c r="AC208" s="35"/>
      <c r="AD208" s="161"/>
      <c r="AE208" s="35"/>
    </row>
    <row r="209" spans="24:31">
      <c r="X209" s="35"/>
      <c r="Y209" s="35"/>
      <c r="Z209" s="35"/>
      <c r="AA209" s="35"/>
      <c r="AB209" s="35"/>
      <c r="AC209" s="35"/>
      <c r="AD209" s="161"/>
      <c r="AE209" s="35"/>
    </row>
    <row r="210" spans="24:31">
      <c r="X210" s="35"/>
      <c r="Y210" s="35"/>
      <c r="Z210" s="35"/>
      <c r="AA210" s="35"/>
      <c r="AB210" s="35"/>
      <c r="AC210" s="35"/>
      <c r="AD210" s="161"/>
      <c r="AE210" s="35"/>
    </row>
    <row r="211" spans="24:31">
      <c r="X211" s="35"/>
      <c r="Y211" s="35"/>
      <c r="Z211" s="35"/>
      <c r="AA211" s="35"/>
      <c r="AB211" s="35"/>
      <c r="AC211" s="35"/>
      <c r="AD211" s="161"/>
      <c r="AE211" s="35"/>
    </row>
    <row r="212" spans="24:31">
      <c r="X212" s="35"/>
      <c r="Y212" s="35"/>
      <c r="Z212" s="35"/>
      <c r="AA212" s="35"/>
      <c r="AB212" s="35"/>
      <c r="AC212" s="35"/>
      <c r="AD212" s="161"/>
      <c r="AE212" s="35"/>
    </row>
    <row r="213" spans="24:31">
      <c r="X213" s="35"/>
      <c r="Y213" s="35"/>
      <c r="Z213" s="35"/>
      <c r="AA213" s="35"/>
      <c r="AB213" s="35"/>
      <c r="AC213" s="35"/>
      <c r="AD213" s="161"/>
      <c r="AE213" s="35"/>
    </row>
    <row r="214" spans="24:31">
      <c r="X214" s="35"/>
      <c r="Y214" s="35"/>
      <c r="Z214" s="35"/>
      <c r="AA214" s="35"/>
      <c r="AB214" s="35"/>
      <c r="AC214" s="35"/>
      <c r="AD214" s="161"/>
      <c r="AE214" s="35"/>
    </row>
    <row r="215" spans="24:31">
      <c r="X215" s="35"/>
      <c r="Y215" s="35"/>
      <c r="Z215" s="35"/>
      <c r="AA215" s="35"/>
      <c r="AB215" s="35"/>
      <c r="AC215" s="35"/>
      <c r="AD215" s="161"/>
      <c r="AE215" s="35"/>
    </row>
    <row r="216" spans="24:31">
      <c r="X216" s="35"/>
      <c r="Y216" s="35"/>
      <c r="Z216" s="35"/>
      <c r="AA216" s="35"/>
      <c r="AB216" s="35"/>
      <c r="AC216" s="35"/>
      <c r="AD216" s="161"/>
      <c r="AE216" s="35"/>
    </row>
    <row r="217" spans="24:31">
      <c r="X217" s="35"/>
      <c r="Y217" s="35"/>
      <c r="Z217" s="35"/>
      <c r="AA217" s="35"/>
      <c r="AB217" s="35"/>
      <c r="AC217" s="35"/>
      <c r="AD217" s="161"/>
      <c r="AE217" s="35"/>
    </row>
    <row r="218" spans="24:31">
      <c r="X218" s="35"/>
      <c r="Y218" s="35"/>
      <c r="Z218" s="35"/>
      <c r="AA218" s="35"/>
      <c r="AB218" s="35"/>
      <c r="AC218" s="35"/>
      <c r="AD218" s="161"/>
      <c r="AE218" s="35"/>
    </row>
    <row r="219" spans="24:31">
      <c r="X219" s="35"/>
      <c r="Y219" s="35"/>
      <c r="Z219" s="35"/>
      <c r="AA219" s="35"/>
      <c r="AB219" s="35"/>
      <c r="AC219" s="35"/>
      <c r="AD219" s="161"/>
      <c r="AE219" s="35"/>
    </row>
    <row r="220" spans="24:31">
      <c r="X220" s="35"/>
      <c r="Y220" s="35"/>
      <c r="Z220" s="35"/>
      <c r="AA220" s="35"/>
      <c r="AB220" s="35"/>
      <c r="AC220" s="35"/>
      <c r="AD220" s="161"/>
      <c r="AE220" s="35"/>
    </row>
    <row r="221" spans="24:31">
      <c r="X221" s="35"/>
      <c r="Y221" s="35"/>
      <c r="Z221" s="35"/>
      <c r="AA221" s="35"/>
      <c r="AB221" s="35"/>
      <c r="AC221" s="35"/>
      <c r="AD221" s="161"/>
      <c r="AE221" s="35"/>
    </row>
    <row r="222" spans="24:31">
      <c r="X222" s="35"/>
      <c r="Y222" s="35"/>
      <c r="Z222" s="35"/>
      <c r="AA222" s="35"/>
      <c r="AB222" s="35"/>
      <c r="AC222" s="35"/>
      <c r="AD222" s="161"/>
      <c r="AE222" s="35"/>
    </row>
    <row r="223" spans="24:31">
      <c r="X223" s="35"/>
      <c r="Y223" s="35"/>
      <c r="Z223" s="35"/>
      <c r="AA223" s="35"/>
      <c r="AB223" s="35"/>
      <c r="AC223" s="35"/>
      <c r="AD223" s="161"/>
      <c r="AE223" s="35"/>
    </row>
    <row r="224" spans="24:31">
      <c r="X224" s="35"/>
      <c r="Y224" s="35"/>
      <c r="Z224" s="35"/>
      <c r="AA224" s="35"/>
      <c r="AB224" s="35"/>
      <c r="AC224" s="35"/>
      <c r="AD224" s="161"/>
      <c r="AE224" s="35"/>
    </row>
    <row r="225" spans="24:31">
      <c r="X225" s="35"/>
      <c r="Y225" s="35"/>
      <c r="Z225" s="35"/>
      <c r="AA225" s="35"/>
      <c r="AB225" s="35"/>
      <c r="AC225" s="35"/>
      <c r="AD225" s="161"/>
      <c r="AE225" s="35"/>
    </row>
    <row r="226" spans="24:31">
      <c r="X226" s="35"/>
      <c r="Y226" s="35"/>
      <c r="Z226" s="35"/>
      <c r="AA226" s="35"/>
      <c r="AB226" s="35"/>
      <c r="AC226" s="35"/>
      <c r="AD226" s="161"/>
      <c r="AE226" s="35"/>
    </row>
    <row r="227" spans="24:31">
      <c r="X227" s="35"/>
      <c r="Y227" s="35"/>
      <c r="Z227" s="35"/>
      <c r="AA227" s="35"/>
      <c r="AB227" s="35"/>
      <c r="AC227" s="35"/>
      <c r="AD227" s="161"/>
      <c r="AE227" s="35"/>
    </row>
    <row r="228" spans="24:31">
      <c r="X228" s="35"/>
      <c r="Y228" s="35"/>
      <c r="Z228" s="35"/>
      <c r="AA228" s="35"/>
      <c r="AB228" s="35"/>
      <c r="AC228" s="35"/>
      <c r="AD228" s="161"/>
      <c r="AE228" s="35"/>
    </row>
    <row r="229" spans="24:31">
      <c r="X229" s="35"/>
      <c r="Y229" s="35"/>
      <c r="Z229" s="35"/>
      <c r="AA229" s="35"/>
      <c r="AB229" s="35"/>
      <c r="AC229" s="35"/>
      <c r="AD229" s="161"/>
      <c r="AE229" s="35"/>
    </row>
    <row r="230" spans="24:31">
      <c r="X230" s="35"/>
      <c r="Y230" s="35"/>
      <c r="Z230" s="35"/>
      <c r="AA230" s="35"/>
      <c r="AB230" s="35"/>
      <c r="AC230" s="35"/>
      <c r="AD230" s="161"/>
      <c r="AE230" s="35"/>
    </row>
    <row r="231" spans="24:31">
      <c r="X231" s="35"/>
      <c r="Y231" s="35"/>
      <c r="Z231" s="35"/>
      <c r="AA231" s="35"/>
      <c r="AB231" s="35"/>
      <c r="AC231" s="35"/>
      <c r="AD231" s="161"/>
      <c r="AE231" s="35"/>
    </row>
    <row r="232" spans="24:31">
      <c r="X232" s="35"/>
      <c r="Y232" s="35"/>
      <c r="Z232" s="35"/>
      <c r="AA232" s="35"/>
      <c r="AB232" s="35"/>
      <c r="AC232" s="35"/>
      <c r="AD232" s="161"/>
      <c r="AE232" s="35"/>
    </row>
    <row r="233" spans="24:31">
      <c r="X233" s="35"/>
      <c r="Y233" s="35"/>
      <c r="Z233" s="35"/>
      <c r="AA233" s="35"/>
      <c r="AB233" s="35"/>
      <c r="AC233" s="35"/>
      <c r="AD233" s="161"/>
      <c r="AE233" s="35"/>
    </row>
    <row r="234" spans="24:31">
      <c r="X234" s="35"/>
      <c r="Y234" s="35"/>
      <c r="Z234" s="35"/>
      <c r="AA234" s="35"/>
      <c r="AB234" s="35"/>
      <c r="AC234" s="35"/>
      <c r="AD234" s="161"/>
      <c r="AE234" s="35"/>
    </row>
    <row r="235" spans="24:31">
      <c r="X235" s="35"/>
      <c r="Y235" s="35"/>
      <c r="Z235" s="35"/>
      <c r="AA235" s="35"/>
      <c r="AB235" s="35"/>
      <c r="AC235" s="35"/>
      <c r="AD235" s="161"/>
      <c r="AE235" s="35"/>
    </row>
    <row r="236" spans="24:31">
      <c r="X236" s="35"/>
      <c r="Y236" s="35"/>
      <c r="Z236" s="35"/>
      <c r="AA236" s="35"/>
      <c r="AB236" s="35"/>
      <c r="AC236" s="35"/>
      <c r="AD236" s="161"/>
      <c r="AE236" s="35"/>
    </row>
    <row r="237" spans="24:31">
      <c r="X237" s="35"/>
      <c r="Y237" s="35"/>
      <c r="Z237" s="35"/>
      <c r="AA237" s="35"/>
      <c r="AB237" s="35"/>
      <c r="AC237" s="35"/>
      <c r="AD237" s="161"/>
      <c r="AE237" s="35"/>
    </row>
    <row r="238" spans="24:31">
      <c r="X238" s="35"/>
      <c r="Y238" s="35"/>
      <c r="Z238" s="35"/>
      <c r="AA238" s="35"/>
      <c r="AB238" s="35"/>
      <c r="AC238" s="35"/>
      <c r="AD238" s="161"/>
      <c r="AE238" s="35"/>
    </row>
    <row r="239" spans="24:31">
      <c r="X239" s="35"/>
      <c r="Y239" s="35"/>
      <c r="Z239" s="35"/>
      <c r="AA239" s="35"/>
      <c r="AB239" s="35"/>
      <c r="AC239" s="35"/>
      <c r="AD239" s="161"/>
      <c r="AE239" s="35"/>
    </row>
    <row r="240" spans="24:31">
      <c r="X240" s="35"/>
      <c r="Y240" s="35"/>
      <c r="Z240" s="35"/>
      <c r="AA240" s="35"/>
      <c r="AB240" s="35"/>
      <c r="AC240" s="35"/>
      <c r="AD240" s="161"/>
      <c r="AE240" s="35"/>
    </row>
    <row r="241" spans="13:31">
      <c r="X241" s="35"/>
      <c r="Y241" s="35"/>
      <c r="Z241" s="35"/>
      <c r="AA241" s="35"/>
      <c r="AB241" s="35"/>
      <c r="AC241" s="35"/>
      <c r="AD241" s="161"/>
      <c r="AE241" s="35"/>
    </row>
    <row r="242" spans="13:31">
      <c r="X242" s="35"/>
      <c r="Y242" s="35"/>
      <c r="Z242" s="35"/>
      <c r="AA242" s="35"/>
      <c r="AB242" s="35"/>
      <c r="AC242" s="35"/>
      <c r="AD242" s="161"/>
      <c r="AE242" s="35"/>
    </row>
    <row r="243" spans="13:31">
      <c r="X243" s="35"/>
      <c r="Y243" s="35"/>
      <c r="Z243" s="35"/>
      <c r="AA243" s="35"/>
      <c r="AB243" s="35"/>
      <c r="AC243" s="35"/>
      <c r="AD243" s="161"/>
      <c r="AE243" s="35"/>
    </row>
    <row r="244" spans="13:31">
      <c r="X244" s="35"/>
      <c r="Y244" s="35"/>
      <c r="Z244" s="35"/>
      <c r="AA244" s="35"/>
      <c r="AB244" s="35"/>
      <c r="AC244" s="35"/>
      <c r="AD244" s="161"/>
      <c r="AE244" s="35"/>
    </row>
    <row r="245" spans="13:31">
      <c r="M245" s="3" t="s">
        <v>651</v>
      </c>
      <c r="X245" s="35"/>
      <c r="Y245" s="35"/>
      <c r="Z245" s="35"/>
      <c r="AA245" s="35"/>
      <c r="AB245" s="35"/>
      <c r="AC245" s="35"/>
      <c r="AD245" s="161"/>
      <c r="AE245" s="35"/>
    </row>
    <row r="246" spans="13:31">
      <c r="X246" s="35"/>
      <c r="Y246" s="35"/>
      <c r="Z246" s="35"/>
      <c r="AA246" s="35"/>
      <c r="AB246" s="35"/>
      <c r="AC246" s="35"/>
      <c r="AD246" s="161"/>
      <c r="AE246" s="35"/>
    </row>
    <row r="247" spans="13:31">
      <c r="X247" s="35"/>
      <c r="Y247" s="35"/>
      <c r="Z247" s="35"/>
      <c r="AA247" s="35"/>
      <c r="AB247" s="35"/>
      <c r="AC247" s="35"/>
      <c r="AD247" s="161"/>
      <c r="AE247" s="35"/>
    </row>
    <row r="248" spans="13:31">
      <c r="X248" s="35"/>
      <c r="Y248" s="35"/>
      <c r="Z248" s="35"/>
      <c r="AA248" s="35"/>
      <c r="AB248" s="35"/>
      <c r="AC248" s="35"/>
      <c r="AD248" s="161"/>
      <c r="AE248" s="35"/>
    </row>
    <row r="249" spans="13:31">
      <c r="X249" s="35"/>
      <c r="Y249" s="35"/>
      <c r="Z249" s="35"/>
      <c r="AA249" s="35"/>
      <c r="AB249" s="35"/>
      <c r="AC249" s="35"/>
      <c r="AD249" s="161"/>
      <c r="AE249" s="35"/>
    </row>
    <row r="250" spans="13:31">
      <c r="X250" s="35"/>
      <c r="Y250" s="35"/>
      <c r="Z250" s="35"/>
      <c r="AA250" s="35"/>
      <c r="AB250" s="35"/>
      <c r="AC250" s="35"/>
      <c r="AD250" s="161"/>
      <c r="AE250" s="35"/>
    </row>
    <row r="251" spans="13:31">
      <c r="X251" s="35"/>
      <c r="Y251" s="35"/>
      <c r="Z251" s="35"/>
      <c r="AA251" s="35"/>
      <c r="AB251" s="35"/>
      <c r="AC251" s="35"/>
      <c r="AD251" s="161"/>
      <c r="AE251" s="35"/>
    </row>
    <row r="252" spans="13:31">
      <c r="X252" s="35"/>
      <c r="Y252" s="35"/>
      <c r="Z252" s="35"/>
      <c r="AA252" s="35"/>
      <c r="AB252" s="35"/>
      <c r="AC252" s="35"/>
      <c r="AD252" s="161"/>
      <c r="AE252" s="35"/>
    </row>
    <row r="253" spans="13:31">
      <c r="X253" s="35"/>
      <c r="Y253" s="35"/>
      <c r="Z253" s="35"/>
      <c r="AA253" s="35"/>
      <c r="AB253" s="35"/>
      <c r="AC253" s="35"/>
      <c r="AD253" s="161"/>
      <c r="AE253" s="35"/>
    </row>
    <row r="254" spans="13:31">
      <c r="X254" s="35"/>
      <c r="Y254" s="35"/>
      <c r="Z254" s="35"/>
      <c r="AA254" s="35"/>
      <c r="AB254" s="35"/>
      <c r="AC254" s="35"/>
      <c r="AD254" s="161"/>
      <c r="AE254" s="35"/>
    </row>
    <row r="255" spans="13:31">
      <c r="X255" s="35"/>
      <c r="Y255" s="35"/>
      <c r="Z255" s="35"/>
      <c r="AA255" s="35"/>
      <c r="AB255" s="35"/>
      <c r="AC255" s="35"/>
      <c r="AD255" s="161"/>
      <c r="AE255" s="35"/>
    </row>
    <row r="256" spans="13:31">
      <c r="X256" s="35"/>
      <c r="Y256" s="35"/>
      <c r="Z256" s="35"/>
      <c r="AA256" s="35"/>
      <c r="AB256" s="35"/>
      <c r="AC256" s="35"/>
      <c r="AD256" s="161"/>
      <c r="AE256" s="35"/>
    </row>
    <row r="257" spans="24:31">
      <c r="X257" s="35"/>
      <c r="Y257" s="35"/>
      <c r="Z257" s="35"/>
      <c r="AA257" s="35"/>
      <c r="AB257" s="35"/>
      <c r="AC257" s="35"/>
      <c r="AD257" s="161"/>
      <c r="AE257" s="35"/>
    </row>
    <row r="258" spans="24:31">
      <c r="X258" s="35"/>
      <c r="Y258" s="35"/>
      <c r="Z258" s="35"/>
      <c r="AA258" s="35"/>
      <c r="AB258" s="35"/>
      <c r="AC258" s="35"/>
      <c r="AD258" s="161"/>
      <c r="AE258" s="35"/>
    </row>
    <row r="259" spans="24:31">
      <c r="X259" s="35"/>
      <c r="Y259" s="35"/>
      <c r="Z259" s="35"/>
      <c r="AA259" s="35"/>
      <c r="AB259" s="35"/>
      <c r="AC259" s="35"/>
      <c r="AD259" s="161"/>
      <c r="AE259" s="35"/>
    </row>
    <row r="260" spans="24:31">
      <c r="X260" s="35"/>
      <c r="Y260" s="35"/>
      <c r="Z260" s="35"/>
      <c r="AA260" s="35"/>
      <c r="AB260" s="35"/>
      <c r="AC260" s="35"/>
      <c r="AD260" s="161"/>
      <c r="AE260" s="35"/>
    </row>
    <row r="261" spans="24:31">
      <c r="X261" s="35"/>
      <c r="Y261" s="35"/>
      <c r="Z261" s="35"/>
      <c r="AA261" s="35"/>
      <c r="AB261" s="35"/>
      <c r="AC261" s="35"/>
      <c r="AD261" s="161"/>
      <c r="AE261" s="35"/>
    </row>
    <row r="262" spans="24:31">
      <c r="X262" s="35"/>
      <c r="Y262" s="35"/>
      <c r="Z262" s="35"/>
      <c r="AA262" s="35"/>
      <c r="AB262" s="35"/>
      <c r="AC262" s="35"/>
      <c r="AD262" s="161"/>
      <c r="AE262" s="35"/>
    </row>
    <row r="263" spans="24:31">
      <c r="X263" s="35"/>
      <c r="Y263" s="35"/>
      <c r="Z263" s="35"/>
      <c r="AA263" s="35"/>
      <c r="AB263" s="35"/>
      <c r="AC263" s="35"/>
      <c r="AD263" s="161"/>
      <c r="AE263" s="35"/>
    </row>
    <row r="264" spans="24:31">
      <c r="X264" s="35"/>
      <c r="Y264" s="35"/>
      <c r="Z264" s="35"/>
      <c r="AA264" s="35"/>
      <c r="AB264" s="35"/>
      <c r="AC264" s="35"/>
      <c r="AD264" s="161"/>
      <c r="AE264" s="35"/>
    </row>
    <row r="265" spans="24:31">
      <c r="X265" s="35"/>
      <c r="Y265" s="35"/>
      <c r="Z265" s="35"/>
      <c r="AA265" s="35"/>
      <c r="AB265" s="35"/>
      <c r="AC265" s="35"/>
      <c r="AD265" s="161"/>
      <c r="AE265" s="35"/>
    </row>
    <row r="266" spans="24:31">
      <c r="X266" s="35"/>
      <c r="Y266" s="35"/>
      <c r="Z266" s="35"/>
      <c r="AA266" s="35"/>
      <c r="AB266" s="35"/>
      <c r="AC266" s="35"/>
      <c r="AD266" s="161"/>
      <c r="AE266" s="35"/>
    </row>
    <row r="267" spans="24:31">
      <c r="X267" s="35"/>
      <c r="Y267" s="35"/>
      <c r="Z267" s="35"/>
      <c r="AA267" s="35"/>
      <c r="AB267" s="35"/>
      <c r="AC267" s="35"/>
      <c r="AD267" s="161"/>
      <c r="AE267" s="35"/>
    </row>
    <row r="268" spans="24:31">
      <c r="X268" s="35"/>
      <c r="Y268" s="35"/>
      <c r="Z268" s="35"/>
      <c r="AA268" s="35"/>
      <c r="AB268" s="35"/>
      <c r="AC268" s="35"/>
      <c r="AD268" s="161"/>
      <c r="AE268" s="35"/>
    </row>
    <row r="269" spans="24:31">
      <c r="X269" s="35"/>
      <c r="Y269" s="35"/>
      <c r="Z269" s="35"/>
      <c r="AA269" s="35"/>
      <c r="AB269" s="35"/>
      <c r="AC269" s="35"/>
      <c r="AD269" s="161"/>
      <c r="AE269" s="35"/>
    </row>
    <row r="270" spans="24:31">
      <c r="X270" s="35"/>
      <c r="Y270" s="35"/>
      <c r="Z270" s="35"/>
      <c r="AA270" s="35"/>
      <c r="AB270" s="35"/>
      <c r="AC270" s="35"/>
      <c r="AD270" s="161"/>
      <c r="AE270" s="35"/>
    </row>
    <row r="271" spans="24:31">
      <c r="X271" s="35"/>
      <c r="Y271" s="35"/>
      <c r="Z271" s="35"/>
      <c r="AA271" s="35"/>
      <c r="AB271" s="35"/>
      <c r="AC271" s="35"/>
      <c r="AD271" s="161"/>
      <c r="AE271" s="35"/>
    </row>
    <row r="272" spans="24:31">
      <c r="X272" s="35"/>
      <c r="Y272" s="35"/>
      <c r="Z272" s="35"/>
      <c r="AA272" s="35"/>
      <c r="AB272" s="35"/>
      <c r="AC272" s="35"/>
      <c r="AD272" s="161"/>
      <c r="AE272" s="35"/>
    </row>
    <row r="273" spans="24:31">
      <c r="X273" s="35"/>
      <c r="Y273" s="35"/>
      <c r="Z273" s="35"/>
      <c r="AA273" s="35"/>
      <c r="AB273" s="35"/>
      <c r="AC273" s="35"/>
      <c r="AD273" s="161"/>
      <c r="AE273" s="35"/>
    </row>
    <row r="274" spans="24:31">
      <c r="X274" s="35"/>
      <c r="Y274" s="35"/>
      <c r="Z274" s="35"/>
      <c r="AA274" s="35"/>
      <c r="AB274" s="35"/>
      <c r="AC274" s="35"/>
      <c r="AD274" s="161"/>
      <c r="AE274" s="35"/>
    </row>
    <row r="275" spans="24:31">
      <c r="X275" s="35"/>
      <c r="Y275" s="35"/>
      <c r="Z275" s="35"/>
      <c r="AA275" s="35"/>
      <c r="AB275" s="35"/>
      <c r="AC275" s="35"/>
      <c r="AD275" s="161"/>
      <c r="AE275" s="35"/>
    </row>
    <row r="276" spans="24:31">
      <c r="X276" s="35"/>
      <c r="Y276" s="35"/>
      <c r="Z276" s="35"/>
      <c r="AA276" s="35"/>
      <c r="AB276" s="35"/>
      <c r="AC276" s="35"/>
      <c r="AD276" s="161"/>
      <c r="AE276" s="35"/>
    </row>
    <row r="277" spans="24:31">
      <c r="X277" s="35"/>
      <c r="Y277" s="35"/>
      <c r="Z277" s="35"/>
      <c r="AA277" s="35"/>
      <c r="AB277" s="35"/>
      <c r="AC277" s="35"/>
      <c r="AD277" s="161"/>
      <c r="AE277" s="35"/>
    </row>
    <row r="278" spans="24:31">
      <c r="X278" s="35"/>
      <c r="Y278" s="35"/>
      <c r="Z278" s="35"/>
      <c r="AA278" s="35"/>
      <c r="AB278" s="35"/>
      <c r="AC278" s="35"/>
      <c r="AD278" s="161"/>
      <c r="AE278" s="35"/>
    </row>
    <row r="279" spans="24:31">
      <c r="X279" s="35"/>
      <c r="Y279" s="35"/>
      <c r="Z279" s="35"/>
      <c r="AA279" s="35"/>
      <c r="AB279" s="35"/>
      <c r="AC279" s="35"/>
      <c r="AD279" s="161"/>
      <c r="AE279" s="35"/>
    </row>
    <row r="280" spans="24:31">
      <c r="X280" s="35"/>
      <c r="Y280" s="35"/>
      <c r="Z280" s="35"/>
      <c r="AA280" s="35"/>
      <c r="AB280" s="35"/>
      <c r="AC280" s="35"/>
      <c r="AD280" s="161"/>
      <c r="AE280" s="35"/>
    </row>
    <row r="281" spans="24:31">
      <c r="X281" s="35"/>
      <c r="Y281" s="35"/>
      <c r="Z281" s="35"/>
      <c r="AA281" s="35"/>
      <c r="AB281" s="35"/>
      <c r="AC281" s="35"/>
      <c r="AD281" s="161"/>
      <c r="AE281" s="35"/>
    </row>
    <row r="282" spans="24:31">
      <c r="X282" s="35"/>
      <c r="Y282" s="35"/>
      <c r="Z282" s="35"/>
      <c r="AA282" s="35"/>
      <c r="AB282" s="35"/>
      <c r="AC282" s="35"/>
      <c r="AD282" s="161"/>
      <c r="AE282" s="35"/>
    </row>
    <row r="283" spans="24:31">
      <c r="X283" s="35"/>
      <c r="Y283" s="35"/>
      <c r="Z283" s="35"/>
      <c r="AA283" s="35"/>
      <c r="AB283" s="35"/>
      <c r="AC283" s="35"/>
      <c r="AD283" s="161"/>
      <c r="AE283" s="35"/>
    </row>
    <row r="284" spans="24:31">
      <c r="X284" s="35"/>
      <c r="Y284" s="35"/>
      <c r="Z284" s="35"/>
      <c r="AA284" s="35"/>
      <c r="AB284" s="35"/>
      <c r="AC284" s="35"/>
      <c r="AD284" s="161"/>
      <c r="AE284" s="35"/>
    </row>
    <row r="285" spans="24:31">
      <c r="X285" s="35"/>
      <c r="Y285" s="35"/>
      <c r="Z285" s="35"/>
      <c r="AA285" s="35"/>
      <c r="AB285" s="35"/>
      <c r="AC285" s="35"/>
      <c r="AD285" s="161"/>
      <c r="AE285" s="35"/>
    </row>
    <row r="286" spans="24:31">
      <c r="X286" s="35"/>
      <c r="Y286" s="35"/>
      <c r="Z286" s="35"/>
      <c r="AA286" s="35"/>
      <c r="AB286" s="35"/>
      <c r="AC286" s="35"/>
      <c r="AD286" s="161"/>
      <c r="AE286" s="35"/>
    </row>
    <row r="287" spans="24:31">
      <c r="X287" s="35"/>
      <c r="Y287" s="35"/>
      <c r="Z287" s="35"/>
      <c r="AA287" s="35"/>
      <c r="AB287" s="35"/>
      <c r="AC287" s="35"/>
      <c r="AD287" s="161"/>
      <c r="AE287" s="35"/>
    </row>
    <row r="288" spans="24:31">
      <c r="X288" s="35"/>
      <c r="Y288" s="35"/>
      <c r="Z288" s="35"/>
      <c r="AA288" s="35"/>
      <c r="AB288" s="35"/>
      <c r="AC288" s="35"/>
      <c r="AD288" s="161"/>
      <c r="AE288" s="35"/>
    </row>
    <row r="289" spans="24:31">
      <c r="X289" s="35"/>
      <c r="Y289" s="35"/>
      <c r="Z289" s="35"/>
      <c r="AA289" s="35"/>
      <c r="AB289" s="35"/>
      <c r="AC289" s="35"/>
      <c r="AD289" s="161"/>
      <c r="AE289" s="35"/>
    </row>
    <row r="290" spans="24:31">
      <c r="X290" s="35"/>
      <c r="Y290" s="35"/>
      <c r="Z290" s="35"/>
      <c r="AA290" s="35"/>
      <c r="AB290" s="35"/>
      <c r="AC290" s="35"/>
      <c r="AD290" s="161"/>
      <c r="AE290" s="35"/>
    </row>
    <row r="291" spans="24:31">
      <c r="X291" s="35"/>
      <c r="Y291" s="35"/>
      <c r="Z291" s="35"/>
      <c r="AA291" s="35"/>
      <c r="AB291" s="35"/>
      <c r="AC291" s="35"/>
      <c r="AD291" s="161"/>
      <c r="AE291" s="35"/>
    </row>
    <row r="292" spans="24:31">
      <c r="X292" s="35"/>
      <c r="Y292" s="35"/>
      <c r="Z292" s="35"/>
      <c r="AA292" s="35"/>
      <c r="AB292" s="35"/>
      <c r="AC292" s="35"/>
      <c r="AD292" s="161"/>
      <c r="AE292" s="35"/>
    </row>
    <row r="293" spans="24:31">
      <c r="X293" s="35"/>
      <c r="Y293" s="35"/>
      <c r="Z293" s="35"/>
      <c r="AA293" s="35"/>
      <c r="AB293" s="35"/>
      <c r="AC293" s="35"/>
      <c r="AD293" s="161"/>
      <c r="AE293" s="35"/>
    </row>
    <row r="294" spans="24:31">
      <c r="X294" s="35"/>
      <c r="Y294" s="35"/>
      <c r="Z294" s="35"/>
      <c r="AA294" s="35"/>
      <c r="AB294" s="35"/>
      <c r="AC294" s="35"/>
      <c r="AD294" s="161"/>
      <c r="AE294" s="35"/>
    </row>
    <row r="295" spans="24:31">
      <c r="X295" s="35"/>
      <c r="Y295" s="35"/>
      <c r="Z295" s="35"/>
      <c r="AA295" s="35"/>
      <c r="AB295" s="35"/>
      <c r="AC295" s="35"/>
      <c r="AD295" s="161"/>
      <c r="AE295" s="35"/>
    </row>
    <row r="296" spans="24:31">
      <c r="X296" s="35"/>
      <c r="Y296" s="35"/>
      <c r="Z296" s="35"/>
      <c r="AA296" s="35"/>
      <c r="AB296" s="35"/>
      <c r="AC296" s="35"/>
      <c r="AD296" s="161"/>
      <c r="AE296" s="35"/>
    </row>
    <row r="297" spans="24:31">
      <c r="X297" s="35"/>
      <c r="Y297" s="35"/>
      <c r="Z297" s="35"/>
      <c r="AA297" s="35"/>
      <c r="AB297" s="35"/>
      <c r="AC297" s="35"/>
      <c r="AD297" s="161"/>
      <c r="AE297" s="35"/>
    </row>
    <row r="298" spans="24:31">
      <c r="X298" s="35"/>
      <c r="Y298" s="35"/>
      <c r="Z298" s="35"/>
      <c r="AA298" s="35"/>
      <c r="AB298" s="35"/>
      <c r="AC298" s="35"/>
      <c r="AD298" s="161"/>
      <c r="AE298" s="35"/>
    </row>
    <row r="299" spans="24:31">
      <c r="X299" s="35"/>
      <c r="Y299" s="35"/>
      <c r="Z299" s="35"/>
      <c r="AA299" s="35"/>
      <c r="AB299" s="35"/>
      <c r="AC299" s="35"/>
      <c r="AD299" s="161"/>
      <c r="AE299" s="35"/>
    </row>
    <row r="300" spans="24:31">
      <c r="X300" s="35"/>
      <c r="Y300" s="35"/>
      <c r="Z300" s="35"/>
      <c r="AA300" s="35"/>
      <c r="AB300" s="35"/>
      <c r="AC300" s="35"/>
      <c r="AD300" s="161"/>
      <c r="AE300" s="35"/>
    </row>
    <row r="301" spans="24:31">
      <c r="X301" s="35"/>
      <c r="Y301" s="35"/>
      <c r="Z301" s="35"/>
      <c r="AA301" s="35"/>
      <c r="AB301" s="35"/>
      <c r="AC301" s="35"/>
      <c r="AD301" s="161"/>
      <c r="AE301" s="35"/>
    </row>
    <row r="302" spans="24:31">
      <c r="X302" s="35"/>
      <c r="Y302" s="35"/>
      <c r="Z302" s="35"/>
      <c r="AA302" s="35"/>
      <c r="AB302" s="35"/>
      <c r="AC302" s="35"/>
      <c r="AD302" s="161"/>
      <c r="AE302" s="35"/>
    </row>
    <row r="303" spans="24:31">
      <c r="X303" s="35"/>
      <c r="Y303" s="35"/>
      <c r="Z303" s="35"/>
      <c r="AA303" s="35"/>
      <c r="AB303" s="35"/>
      <c r="AC303" s="35"/>
      <c r="AD303" s="161"/>
      <c r="AE303" s="35"/>
    </row>
    <row r="304" spans="24:31">
      <c r="X304" s="35"/>
      <c r="Y304" s="35"/>
      <c r="Z304" s="35"/>
      <c r="AA304" s="35"/>
      <c r="AB304" s="35"/>
      <c r="AC304" s="35"/>
      <c r="AD304" s="161"/>
      <c r="AE304" s="35"/>
    </row>
    <row r="305" spans="24:31">
      <c r="X305" s="35"/>
      <c r="Y305" s="35"/>
      <c r="Z305" s="35"/>
      <c r="AA305" s="35"/>
      <c r="AB305" s="35"/>
      <c r="AC305" s="35"/>
      <c r="AD305" s="161"/>
      <c r="AE305" s="35"/>
    </row>
    <row r="306" spans="24:31">
      <c r="X306" s="35"/>
      <c r="Y306" s="35"/>
      <c r="Z306" s="35"/>
      <c r="AA306" s="35"/>
      <c r="AB306" s="35"/>
      <c r="AC306" s="35"/>
      <c r="AD306" s="161"/>
      <c r="AE306" s="35"/>
    </row>
    <row r="307" spans="24:31">
      <c r="X307" s="35"/>
      <c r="Y307" s="35"/>
      <c r="Z307" s="35"/>
      <c r="AA307" s="35"/>
      <c r="AB307" s="35"/>
      <c r="AC307" s="35"/>
      <c r="AD307" s="161"/>
      <c r="AE307" s="35"/>
    </row>
    <row r="308" spans="24:31">
      <c r="X308" s="35"/>
      <c r="Y308" s="35"/>
      <c r="Z308" s="35"/>
      <c r="AA308" s="35"/>
      <c r="AB308" s="35"/>
      <c r="AC308" s="35"/>
      <c r="AD308" s="161"/>
      <c r="AE308" s="35"/>
    </row>
    <row r="309" spans="24:31">
      <c r="X309" s="35"/>
      <c r="Y309" s="35"/>
      <c r="Z309" s="35"/>
      <c r="AA309" s="35"/>
      <c r="AB309" s="35"/>
      <c r="AC309" s="35"/>
      <c r="AD309" s="161"/>
      <c r="AE309" s="35"/>
    </row>
    <row r="310" spans="24:31">
      <c r="X310" s="35"/>
      <c r="Y310" s="35"/>
      <c r="Z310" s="35"/>
      <c r="AA310" s="35"/>
      <c r="AB310" s="35"/>
      <c r="AC310" s="35"/>
      <c r="AD310" s="161"/>
      <c r="AE310" s="35"/>
    </row>
    <row r="311" spans="24:31">
      <c r="X311" s="35"/>
      <c r="Y311" s="35"/>
      <c r="Z311" s="35"/>
      <c r="AA311" s="35"/>
      <c r="AB311" s="35"/>
      <c r="AC311" s="35"/>
      <c r="AD311" s="161"/>
      <c r="AE311" s="35"/>
    </row>
    <row r="312" spans="24:31">
      <c r="X312" s="35"/>
      <c r="Y312" s="35"/>
      <c r="Z312" s="35"/>
      <c r="AA312" s="35"/>
      <c r="AB312" s="35"/>
      <c r="AC312" s="35"/>
      <c r="AD312" s="161"/>
      <c r="AE312" s="35"/>
    </row>
    <row r="313" spans="24:31">
      <c r="X313" s="35"/>
      <c r="Y313" s="35"/>
      <c r="Z313" s="35"/>
      <c r="AA313" s="35"/>
      <c r="AB313" s="35"/>
      <c r="AC313" s="35"/>
      <c r="AD313" s="161"/>
      <c r="AE313" s="35"/>
    </row>
    <row r="314" spans="24:31">
      <c r="X314" s="35"/>
      <c r="Y314" s="35"/>
      <c r="Z314" s="35"/>
      <c r="AA314" s="35"/>
      <c r="AB314" s="35"/>
      <c r="AC314" s="35"/>
      <c r="AD314" s="161"/>
      <c r="AE314" s="35"/>
    </row>
    <row r="315" spans="24:31">
      <c r="X315" s="35"/>
      <c r="Y315" s="35"/>
      <c r="Z315" s="35"/>
      <c r="AA315" s="35"/>
      <c r="AB315" s="35"/>
      <c r="AC315" s="35"/>
      <c r="AD315" s="161"/>
      <c r="AE315" s="35"/>
    </row>
    <row r="316" spans="24:31">
      <c r="X316" s="35"/>
      <c r="Y316" s="35"/>
      <c r="Z316" s="35"/>
      <c r="AA316" s="35"/>
      <c r="AB316" s="35"/>
      <c r="AC316" s="35"/>
      <c r="AD316" s="161"/>
      <c r="AE316" s="35"/>
    </row>
    <row r="317" spans="24:31">
      <c r="X317" s="35"/>
      <c r="Y317" s="35"/>
      <c r="Z317" s="35"/>
      <c r="AA317" s="35"/>
      <c r="AB317" s="35"/>
      <c r="AC317" s="35"/>
      <c r="AD317" s="161"/>
      <c r="AE317" s="35"/>
    </row>
    <row r="318" spans="24:31">
      <c r="X318" s="35"/>
      <c r="Y318" s="35"/>
      <c r="Z318" s="35"/>
      <c r="AA318" s="35"/>
      <c r="AB318" s="35"/>
      <c r="AC318" s="35"/>
      <c r="AD318" s="161"/>
      <c r="AE318" s="35"/>
    </row>
    <row r="319" spans="24:31">
      <c r="X319" s="35"/>
      <c r="Y319" s="35"/>
      <c r="Z319" s="35"/>
      <c r="AA319" s="35"/>
      <c r="AB319" s="35"/>
      <c r="AC319" s="35"/>
      <c r="AD319" s="161"/>
      <c r="AE319" s="35"/>
    </row>
    <row r="320" spans="24:31">
      <c r="X320" s="35"/>
      <c r="Y320" s="35"/>
      <c r="Z320" s="35"/>
      <c r="AA320" s="35"/>
      <c r="AB320" s="35"/>
      <c r="AC320" s="35"/>
      <c r="AD320" s="161"/>
      <c r="AE320" s="35"/>
    </row>
    <row r="321" spans="24:31">
      <c r="X321" s="35"/>
      <c r="Y321" s="35"/>
      <c r="Z321" s="35"/>
      <c r="AA321" s="35"/>
      <c r="AB321" s="35"/>
      <c r="AC321" s="35"/>
      <c r="AD321" s="161"/>
      <c r="AE321" s="35"/>
    </row>
    <row r="322" spans="24:31">
      <c r="X322" s="35"/>
      <c r="Y322" s="35"/>
      <c r="Z322" s="35"/>
      <c r="AA322" s="35"/>
      <c r="AB322" s="35"/>
      <c r="AC322" s="35"/>
      <c r="AD322" s="161"/>
      <c r="AE322" s="35"/>
    </row>
    <row r="323" spans="24:31">
      <c r="X323" s="35"/>
      <c r="Y323" s="35"/>
      <c r="Z323" s="35"/>
      <c r="AA323" s="35"/>
      <c r="AB323" s="35"/>
      <c r="AC323" s="35"/>
      <c r="AD323" s="161"/>
      <c r="AE323" s="35"/>
    </row>
    <row r="324" spans="24:31">
      <c r="X324" s="35"/>
      <c r="Y324" s="35"/>
      <c r="Z324" s="35"/>
      <c r="AA324" s="35"/>
      <c r="AB324" s="35"/>
      <c r="AC324" s="35"/>
      <c r="AD324" s="161"/>
      <c r="AE324" s="35"/>
    </row>
    <row r="340" spans="32:45">
      <c r="AH340" s="16"/>
      <c r="AK340" s="1"/>
      <c r="AL340" s="1"/>
      <c r="AM340" s="1"/>
      <c r="AN340" s="1"/>
      <c r="AO340" s="1"/>
      <c r="AP340" s="1"/>
      <c r="AQ340" s="1"/>
      <c r="AR340" s="1"/>
      <c r="AS340" s="1"/>
    </row>
    <row r="341" spans="32:45">
      <c r="AH341" s="16"/>
      <c r="AK341" s="1"/>
      <c r="AL341" s="1"/>
      <c r="AM341" s="1"/>
      <c r="AN341" s="1"/>
      <c r="AO341" s="1"/>
      <c r="AP341" s="1"/>
      <c r="AQ341" s="1"/>
      <c r="AR341" s="1"/>
      <c r="AS341" s="1"/>
    </row>
    <row r="342" spans="32:45">
      <c r="AH342" s="16"/>
      <c r="AK342" s="1"/>
      <c r="AL342" s="1"/>
      <c r="AM342" s="1"/>
      <c r="AN342" s="1"/>
      <c r="AO342" s="1"/>
      <c r="AP342" s="1"/>
      <c r="AQ342" s="1"/>
      <c r="AR342" s="1"/>
      <c r="AS342" s="1"/>
    </row>
    <row r="343" spans="32:45">
      <c r="AH343" s="16"/>
      <c r="AK343" s="1"/>
      <c r="AL343" s="1"/>
      <c r="AM343" s="1"/>
      <c r="AN343" s="1"/>
      <c r="AO343" s="1"/>
      <c r="AP343" s="1"/>
      <c r="AQ343" s="1"/>
      <c r="AR343" s="1"/>
      <c r="AS343" s="1"/>
    </row>
    <row r="344" spans="32:45">
      <c r="AH344" s="16"/>
      <c r="AK344" s="1"/>
      <c r="AL344" s="1"/>
      <c r="AM344" s="1"/>
      <c r="AN344" s="1"/>
      <c r="AO344" s="1"/>
      <c r="AP344" s="1"/>
      <c r="AQ344" s="1"/>
      <c r="AR344" s="1"/>
      <c r="AS344" s="1"/>
    </row>
    <row r="345" spans="32:45">
      <c r="AH345" s="16"/>
      <c r="AK345" s="1"/>
      <c r="AL345" s="1"/>
      <c r="AM345" s="1"/>
      <c r="AN345" s="1"/>
      <c r="AO345" s="1"/>
      <c r="AP345" s="1"/>
      <c r="AQ345" s="1"/>
      <c r="AR345" s="1"/>
      <c r="AS345" s="1"/>
    </row>
    <row r="346" spans="32:45">
      <c r="AF346" s="35"/>
      <c r="AG346" s="78"/>
      <c r="AH346" s="78"/>
      <c r="AI346" s="78"/>
    </row>
    <row r="347" spans="32:45">
      <c r="AF347" s="35"/>
      <c r="AG347" s="78"/>
      <c r="AH347" s="78"/>
      <c r="AI347" s="78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A142"/>
  <sheetViews>
    <sheetView tabSelected="1" zoomScale="99" zoomScaleNormal="99" workbookViewId="0">
      <pane xSplit="2" ySplit="7" topLeftCell="C20" activePane="bottomRight" state="frozen"/>
      <selection pane="topRight" activeCell="C1" sqref="C1"/>
      <selection pane="bottomLeft" activeCell="A8" sqref="A8"/>
      <selection pane="bottomRight"/>
    </sheetView>
  </sheetViews>
  <sheetFormatPr baseColWidth="10" defaultRowHeight="15"/>
  <cols>
    <col min="1" max="1" width="5" customWidth="1"/>
    <col min="2" max="2" width="8.54296875" customWidth="1"/>
    <col min="3" max="3" width="6.1796875" customWidth="1"/>
    <col min="4" max="4" width="1.1796875" customWidth="1"/>
    <col min="5" max="5" width="5.453125" customWidth="1"/>
    <col min="6" max="6" width="0.90625" customWidth="1"/>
    <col min="7" max="7" width="6.6328125" style="444" customWidth="1"/>
    <col min="8" max="8" width="0.90625" customWidth="1"/>
    <col min="9" max="9" width="6.1796875" customWidth="1"/>
    <col min="10" max="10" width="5.54296875" customWidth="1"/>
    <col min="11" max="11" width="6.36328125" customWidth="1"/>
    <col min="12" max="12" width="5.453125" customWidth="1"/>
    <col min="13" max="13" width="0.7265625" customWidth="1"/>
    <col min="14" max="14" width="5.453125" style="93" customWidth="1"/>
    <col min="15" max="15" width="2.08984375" style="93" customWidth="1"/>
    <col min="16" max="16" width="5.54296875" customWidth="1"/>
    <col min="17" max="17" width="1.08984375" customWidth="1"/>
    <col min="18" max="18" width="6.54296875" customWidth="1"/>
    <col min="19" max="19" width="5.08984375" customWidth="1"/>
    <col min="20" max="20" width="5" customWidth="1"/>
    <col min="21" max="21" width="1.36328125" customWidth="1"/>
    <col min="22" max="22" width="5.453125" customWidth="1"/>
    <col min="23" max="23" width="1.36328125" customWidth="1"/>
    <col min="24" max="24" width="6.08984375" customWidth="1"/>
    <col min="25" max="25" width="5.54296875" customWidth="1"/>
    <col min="26" max="26" width="5.81640625" customWidth="1"/>
    <col min="27" max="27" width="7.54296875" customWidth="1"/>
    <col min="28" max="28" width="5.81640625" customWidth="1"/>
    <col min="29" max="29" width="6" style="11" customWidth="1"/>
    <col min="30" max="30" width="7.6328125" customWidth="1"/>
    <col min="31" max="31" width="8.08984375" customWidth="1"/>
    <col min="32" max="32" width="6.36328125" customWidth="1"/>
    <col min="33" max="33" width="4.90625" customWidth="1"/>
    <col min="34" max="34" width="1" customWidth="1"/>
    <col min="35" max="35" width="4.36328125" customWidth="1"/>
    <col min="36" max="36" width="7" customWidth="1"/>
    <col min="37" max="38" width="8.08984375" customWidth="1"/>
    <col min="39" max="39" width="8.453125" customWidth="1"/>
    <col min="40" max="40" width="11.08984375" customWidth="1"/>
    <col min="41" max="41" width="9.90625" style="11" customWidth="1"/>
    <col min="42" max="42" width="10.36328125" customWidth="1"/>
    <col min="43" max="43" width="9" customWidth="1"/>
    <col min="44" max="44" width="7.36328125" customWidth="1"/>
    <col min="45" max="45" width="1.6328125" customWidth="1"/>
    <col min="46" max="46" width="9" customWidth="1"/>
    <col min="47" max="47" width="7.6328125" customWidth="1"/>
    <col min="48" max="48" width="10.08984375" customWidth="1"/>
    <col min="49" max="49" width="10.6328125" customWidth="1"/>
    <col min="50" max="50" width="8.54296875" customWidth="1"/>
    <col min="51" max="51" width="8.36328125" customWidth="1"/>
    <col min="52" max="52" width="9" customWidth="1"/>
    <col min="53" max="53" width="8.90625" customWidth="1"/>
    <col min="54" max="54" width="9.08984375" customWidth="1"/>
    <col min="55" max="55" width="8.453125" customWidth="1"/>
    <col min="56" max="56" width="9.08984375" customWidth="1"/>
    <col min="57" max="57" width="10" customWidth="1"/>
    <col min="58" max="58" width="10.54296875" customWidth="1"/>
    <col min="59" max="59" width="8.08984375" customWidth="1"/>
    <col min="60" max="60" width="8.36328125" customWidth="1"/>
    <col min="61" max="61" width="7.54296875" customWidth="1"/>
    <col min="62" max="62" width="8.08984375" customWidth="1"/>
  </cols>
  <sheetData>
    <row r="1" spans="1:53" ht="16.5" customHeight="1">
      <c r="A1" s="24"/>
      <c r="B1" s="24"/>
      <c r="C1" s="24"/>
      <c r="D1" s="24"/>
      <c r="E1" s="24"/>
      <c r="F1" s="24"/>
      <c r="G1" s="446"/>
      <c r="H1" s="24"/>
      <c r="I1" s="24"/>
      <c r="J1" s="24"/>
      <c r="K1" s="24"/>
      <c r="L1" s="24"/>
      <c r="M1" s="24"/>
      <c r="N1" s="356"/>
      <c r="O1" s="356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71"/>
      <c r="AD1" s="24"/>
      <c r="AE1" s="24"/>
      <c r="AF1" s="24"/>
      <c r="AG1" s="24"/>
      <c r="AH1" s="24"/>
      <c r="AI1" s="24"/>
    </row>
    <row r="2" spans="1:53" ht="24.6">
      <c r="A2" s="24"/>
      <c r="B2" s="121" t="s">
        <v>649</v>
      </c>
      <c r="C2" s="24"/>
      <c r="D2" s="24"/>
      <c r="E2" s="24"/>
      <c r="F2" s="24"/>
      <c r="G2" s="446"/>
      <c r="H2" s="24"/>
      <c r="I2" s="457">
        <v>2023</v>
      </c>
      <c r="J2" s="458"/>
      <c r="K2" s="167"/>
      <c r="L2" s="167" t="s">
        <v>92</v>
      </c>
      <c r="M2" s="167"/>
      <c r="N2" s="357"/>
      <c r="O2" s="357"/>
      <c r="P2" s="462">
        <v>52</v>
      </c>
      <c r="Q2" s="463"/>
      <c r="R2" s="24"/>
      <c r="S2" s="24"/>
      <c r="T2" s="167" t="s">
        <v>573</v>
      </c>
      <c r="U2" s="168"/>
      <c r="V2" s="168"/>
      <c r="W2" s="168"/>
      <c r="X2" s="168"/>
      <c r="Y2" s="168"/>
      <c r="Z2" s="168"/>
      <c r="AA2" s="459">
        <v>45314</v>
      </c>
      <c r="AB2" s="460"/>
      <c r="AC2" s="461"/>
      <c r="AD2" s="461"/>
      <c r="AE2" s="25"/>
      <c r="AF2" s="25"/>
      <c r="AG2" s="25"/>
      <c r="AH2" s="25"/>
      <c r="AI2" s="25"/>
      <c r="AM2" s="11"/>
      <c r="AO2"/>
    </row>
    <row r="3" spans="1:53" ht="16.5" customHeight="1">
      <c r="A3" s="68"/>
      <c r="B3" s="24"/>
      <c r="C3" s="24"/>
      <c r="D3" s="24"/>
      <c r="E3" s="24"/>
      <c r="F3" s="24"/>
      <c r="G3" s="446"/>
      <c r="H3" s="24"/>
      <c r="I3" s="24"/>
      <c r="J3" s="24"/>
      <c r="K3" s="24"/>
      <c r="L3" s="24"/>
      <c r="M3" s="24"/>
      <c r="N3" s="356"/>
      <c r="O3" s="356"/>
      <c r="P3" s="24"/>
      <c r="Q3" s="24"/>
      <c r="R3" s="12"/>
      <c r="S3" s="24"/>
      <c r="T3" s="12"/>
      <c r="U3" s="12"/>
      <c r="V3" s="12"/>
      <c r="W3" s="12"/>
      <c r="X3" s="12"/>
      <c r="Y3" s="12"/>
      <c r="Z3" s="12"/>
      <c r="AA3" s="12"/>
      <c r="AB3" s="12"/>
      <c r="AC3" s="272"/>
      <c r="AD3" s="12"/>
      <c r="AE3" s="25"/>
      <c r="AF3" s="25"/>
      <c r="AG3" s="25"/>
      <c r="AH3" s="25"/>
      <c r="AI3" s="25"/>
    </row>
    <row r="4" spans="1:53" ht="15" customHeight="1">
      <c r="A4" s="12"/>
      <c r="B4" s="12"/>
      <c r="C4" s="12"/>
      <c r="D4" s="12"/>
      <c r="E4" s="12"/>
      <c r="F4" s="12"/>
      <c r="G4" s="447"/>
      <c r="H4" s="12"/>
      <c r="I4" s="12"/>
      <c r="J4" s="12"/>
      <c r="K4" s="24"/>
      <c r="L4" s="12"/>
      <c r="M4" s="12"/>
      <c r="N4" s="358"/>
      <c r="O4" s="358"/>
      <c r="P4" s="12"/>
      <c r="Q4" s="6"/>
      <c r="R4" s="6"/>
      <c r="S4" s="12"/>
      <c r="T4" s="6"/>
      <c r="U4" s="6"/>
      <c r="V4" s="6"/>
      <c r="W4" s="6"/>
      <c r="X4" s="6"/>
      <c r="Y4" s="6"/>
      <c r="Z4" s="6"/>
      <c r="AA4" s="6"/>
      <c r="AB4" s="6"/>
      <c r="AC4" s="273" t="s">
        <v>2</v>
      </c>
      <c r="AD4" s="8" t="s">
        <v>83</v>
      </c>
      <c r="AE4" s="6"/>
      <c r="AF4" s="6"/>
      <c r="AG4" s="6"/>
      <c r="AH4" s="6"/>
      <c r="AI4" s="6"/>
      <c r="AJ4" s="4"/>
      <c r="AK4" s="4"/>
      <c r="AL4" s="4"/>
      <c r="AM4" s="4"/>
      <c r="AN4" s="4"/>
      <c r="AO4" s="325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</row>
    <row r="5" spans="1:53" ht="15" customHeight="1">
      <c r="A5" s="12"/>
      <c r="B5" s="12"/>
      <c r="C5" s="12"/>
      <c r="D5" s="12"/>
      <c r="E5" s="12"/>
      <c r="F5" s="12"/>
      <c r="G5" s="447"/>
      <c r="H5" s="12"/>
      <c r="I5" s="7"/>
      <c r="J5" s="7"/>
      <c r="K5" s="6"/>
      <c r="L5" s="7"/>
      <c r="M5" s="7"/>
      <c r="N5" s="359"/>
      <c r="O5" s="361"/>
      <c r="P5" s="7"/>
      <c r="Q5" s="6"/>
      <c r="R5" s="8" t="s">
        <v>22</v>
      </c>
      <c r="S5" s="7"/>
      <c r="T5" s="291" t="s">
        <v>407</v>
      </c>
      <c r="U5" s="6"/>
      <c r="V5" s="291" t="s">
        <v>407</v>
      </c>
      <c r="W5" s="6"/>
      <c r="X5" s="8" t="s">
        <v>595</v>
      </c>
      <c r="Y5" s="8"/>
      <c r="Z5" s="8"/>
      <c r="AA5" s="8" t="s">
        <v>2</v>
      </c>
      <c r="AB5" s="8"/>
      <c r="AC5" s="273" t="s">
        <v>8</v>
      </c>
      <c r="AD5" s="8" t="s">
        <v>44</v>
      </c>
      <c r="AE5" s="8" t="s">
        <v>78</v>
      </c>
      <c r="AF5" s="8"/>
      <c r="AG5" s="8"/>
      <c r="AH5" s="8"/>
      <c r="AI5" s="6"/>
      <c r="AJ5" s="4"/>
      <c r="AK5" s="4"/>
      <c r="AL5" s="4"/>
      <c r="AM5" s="4"/>
      <c r="AN5" s="4"/>
      <c r="AO5" s="325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21"/>
    </row>
    <row r="6" spans="1:53" ht="15" customHeight="1">
      <c r="A6" s="6"/>
      <c r="B6" s="8" t="s">
        <v>2</v>
      </c>
      <c r="C6" s="114" t="s">
        <v>495</v>
      </c>
      <c r="D6" s="114"/>
      <c r="E6" s="114" t="s">
        <v>495</v>
      </c>
      <c r="F6" s="114"/>
      <c r="G6" s="448" t="s">
        <v>2</v>
      </c>
      <c r="H6" s="114"/>
      <c r="I6" s="8" t="s">
        <v>22</v>
      </c>
      <c r="J6" s="114"/>
      <c r="K6" s="8" t="s">
        <v>22</v>
      </c>
      <c r="L6" s="114"/>
      <c r="M6" s="114"/>
      <c r="N6" s="360" t="s">
        <v>22</v>
      </c>
      <c r="O6" s="361"/>
      <c r="P6" s="114" t="s">
        <v>22</v>
      </c>
      <c r="Q6" s="6"/>
      <c r="R6" s="8" t="s">
        <v>494</v>
      </c>
      <c r="S6" s="114"/>
      <c r="T6" s="8" t="s">
        <v>530</v>
      </c>
      <c r="U6" s="8"/>
      <c r="V6" s="8" t="s">
        <v>586</v>
      </c>
      <c r="W6" s="8"/>
      <c r="X6" s="8" t="s">
        <v>543</v>
      </c>
      <c r="Y6" s="8" t="s">
        <v>543</v>
      </c>
      <c r="Z6" s="8" t="s">
        <v>543</v>
      </c>
      <c r="AA6" s="8" t="s">
        <v>73</v>
      </c>
      <c r="AB6" s="8"/>
      <c r="AC6" s="273" t="s">
        <v>71</v>
      </c>
      <c r="AD6" s="8" t="s">
        <v>406</v>
      </c>
      <c r="AE6" s="8" t="s">
        <v>44</v>
      </c>
      <c r="AF6" s="108" t="s">
        <v>666</v>
      </c>
      <c r="AG6" s="108" t="s">
        <v>495</v>
      </c>
      <c r="AH6" s="108"/>
      <c r="AI6" s="6"/>
      <c r="AJ6" s="4"/>
      <c r="AK6" s="4"/>
      <c r="AL6" s="4"/>
      <c r="AM6" s="4"/>
      <c r="AN6" s="4"/>
      <c r="AO6" s="325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</row>
    <row r="7" spans="1:53" ht="15" customHeight="1">
      <c r="A7" s="6"/>
      <c r="B7" s="8" t="s">
        <v>8</v>
      </c>
      <c r="C7" s="117" t="s">
        <v>2</v>
      </c>
      <c r="D7" s="117"/>
      <c r="E7" s="117" t="s">
        <v>512</v>
      </c>
      <c r="F7" s="117"/>
      <c r="G7" s="449" t="s">
        <v>663</v>
      </c>
      <c r="H7" s="117"/>
      <c r="I7" s="8" t="s">
        <v>1</v>
      </c>
      <c r="J7" s="114" t="s">
        <v>495</v>
      </c>
      <c r="K7" s="8" t="s">
        <v>0</v>
      </c>
      <c r="L7" s="114" t="s">
        <v>495</v>
      </c>
      <c r="M7" s="114"/>
      <c r="N7" s="360" t="s">
        <v>664</v>
      </c>
      <c r="O7" s="361"/>
      <c r="P7" s="114" t="s">
        <v>665</v>
      </c>
      <c r="Q7" s="6"/>
      <c r="R7" s="8" t="s">
        <v>418</v>
      </c>
      <c r="S7" s="114" t="s">
        <v>495</v>
      </c>
      <c r="T7" s="8" t="s">
        <v>497</v>
      </c>
      <c r="U7" s="8"/>
      <c r="V7" s="8" t="s">
        <v>587</v>
      </c>
      <c r="W7" s="8"/>
      <c r="X7" s="8" t="s">
        <v>484</v>
      </c>
      <c r="Y7" s="8" t="s">
        <v>74</v>
      </c>
      <c r="Z7" s="8" t="s">
        <v>482</v>
      </c>
      <c r="AA7" s="8" t="s">
        <v>72</v>
      </c>
      <c r="AB7" s="114" t="s">
        <v>495</v>
      </c>
      <c r="AC7" s="273" t="s">
        <v>551</v>
      </c>
      <c r="AD7" s="8" t="s">
        <v>43</v>
      </c>
      <c r="AE7" s="8" t="s">
        <v>0</v>
      </c>
      <c r="AF7" s="8" t="s">
        <v>667</v>
      </c>
      <c r="AG7" s="8" t="s">
        <v>578</v>
      </c>
      <c r="AH7" s="8"/>
      <c r="AI7" s="6"/>
      <c r="AJ7" s="4"/>
      <c r="AK7" s="4"/>
      <c r="AL7" s="4"/>
      <c r="AM7" s="4"/>
      <c r="AN7" s="4"/>
      <c r="AO7" s="325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</row>
    <row r="8" spans="1:53">
      <c r="A8" s="8">
        <v>1996</v>
      </c>
      <c r="B8" s="324">
        <f>+'Ark1'!R2</f>
        <v>15387.25</v>
      </c>
      <c r="C8" s="213"/>
      <c r="D8" s="214"/>
      <c r="E8" s="213"/>
      <c r="F8" s="117"/>
      <c r="G8" s="450"/>
      <c r="H8" s="117"/>
      <c r="I8" s="69">
        <f>+'Ark1'!U2</f>
        <v>16.778157240572504</v>
      </c>
      <c r="J8" s="250"/>
      <c r="K8" s="10">
        <f>+'Ark1'!S2</f>
        <v>4.8254236462005853</v>
      </c>
      <c r="L8" s="115"/>
      <c r="M8" s="114"/>
      <c r="N8" s="115"/>
      <c r="O8" s="361"/>
      <c r="P8" s="115"/>
      <c r="Q8" s="6"/>
      <c r="R8" s="9">
        <f>+'Ark1'!T2</f>
        <v>3.7281515540463679</v>
      </c>
      <c r="S8" s="115"/>
      <c r="T8" s="94">
        <f>+'Ark1'!W2</f>
        <v>1.0788152528879431</v>
      </c>
      <c r="U8" s="8"/>
      <c r="V8" s="8"/>
      <c r="W8" s="8"/>
      <c r="X8" s="122">
        <f>+'Ark1'!X2</f>
        <v>53.271377276641367</v>
      </c>
      <c r="Y8" s="85">
        <f>+'Ark1'!Y2</f>
        <v>11.178085752814832</v>
      </c>
      <c r="Z8" s="122">
        <f>+'Ark1'!Z2</f>
        <v>5.315054847556226</v>
      </c>
      <c r="AA8" s="85">
        <f>+'Ark1'!Q2</f>
        <v>1594</v>
      </c>
      <c r="AB8" s="85"/>
      <c r="AC8" s="122">
        <f t="shared" ref="AC8:AC27" si="0">+B8/AA8</f>
        <v>9.6532308657465489</v>
      </c>
      <c r="AD8" s="84">
        <f t="shared" ref="AD8:AD27" si="1">+I8/K8</f>
        <v>3.4770329966329889</v>
      </c>
      <c r="AE8" s="86">
        <f>+'Ark1'!AD2</f>
        <v>51.331170934811411</v>
      </c>
      <c r="AF8" s="85">
        <f t="shared" ref="AF8:AF27" si="2">+(I8*B8)/1000</f>
        <v>258.16969999999924</v>
      </c>
      <c r="AG8" s="8"/>
      <c r="AH8" s="109"/>
      <c r="AI8" s="6"/>
      <c r="AJ8" s="22"/>
      <c r="AK8" s="22"/>
      <c r="AL8" s="22"/>
      <c r="AM8" s="22"/>
      <c r="AN8" s="22"/>
      <c r="AO8" s="325">
        <f>+B35</f>
        <v>9201</v>
      </c>
      <c r="AP8" s="22">
        <f>+I35</f>
        <v>20.717976306923219</v>
      </c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</row>
    <row r="9" spans="1:53">
      <c r="A9" s="8">
        <v>1997</v>
      </c>
      <c r="B9" s="324">
        <f>+'Ark1'!R3</f>
        <v>16491.75</v>
      </c>
      <c r="C9" s="213">
        <f t="shared" ref="C9:C26" si="3">+B9-B8</f>
        <v>1104.5</v>
      </c>
      <c r="D9" s="214"/>
      <c r="E9" s="213">
        <f t="shared" ref="E9:E26" si="4">100*B9/B8</f>
        <v>107.17802076394418</v>
      </c>
      <c r="F9" s="117"/>
      <c r="G9" s="450"/>
      <c r="H9" s="117"/>
      <c r="I9" s="69">
        <f>+'Ark1'!U3</f>
        <v>16.857847105370897</v>
      </c>
      <c r="J9" s="250">
        <f t="shared" ref="J9:S26" si="5">+I9-I8</f>
        <v>7.9689864798393018E-2</v>
      </c>
      <c r="K9" s="10">
        <f>+'Ark1'!S3</f>
        <v>5.0257249837039719</v>
      </c>
      <c r="L9" s="116">
        <f t="shared" si="5"/>
        <v>0.20030133750338663</v>
      </c>
      <c r="M9" s="114"/>
      <c r="N9" s="115"/>
      <c r="O9" s="361"/>
      <c r="P9" s="116"/>
      <c r="Q9" s="6"/>
      <c r="R9" s="9">
        <f>+'Ark1'!T3</f>
        <v>3.8510164172995598</v>
      </c>
      <c r="S9" s="116">
        <f t="shared" si="5"/>
        <v>0.1228648632531919</v>
      </c>
      <c r="T9" s="94">
        <f>+'Ark1'!W3</f>
        <v>0.95199114708869614</v>
      </c>
      <c r="U9" s="8"/>
      <c r="V9" s="8"/>
      <c r="W9" s="8"/>
      <c r="X9" s="122">
        <f>+'Ark1'!X3</f>
        <v>53.560113390028334</v>
      </c>
      <c r="Y9" s="85">
        <f>+'Ark1'!Y3</f>
        <v>10.859975442266586</v>
      </c>
      <c r="Z9" s="122">
        <f>+'Ark1'!Z3</f>
        <v>5.2533857069447079</v>
      </c>
      <c r="AA9" s="85">
        <f>+'Ark1'!Q3</f>
        <v>1485</v>
      </c>
      <c r="AB9" s="85">
        <f t="shared" ref="AB9:AB26" si="6">+AA9-AA8</f>
        <v>-109</v>
      </c>
      <c r="AC9" s="122">
        <f t="shared" si="0"/>
        <v>11.105555555555556</v>
      </c>
      <c r="AD9" s="84">
        <f t="shared" si="1"/>
        <v>3.3543114993424537</v>
      </c>
      <c r="AE9" s="86">
        <f>+'Ark1'!AD3</f>
        <v>50.646777008443664</v>
      </c>
      <c r="AF9" s="85">
        <f t="shared" si="2"/>
        <v>278.01540000000051</v>
      </c>
      <c r="AG9" s="40">
        <f t="shared" ref="AG9:AG26" si="7">100*AF9/AF8</f>
        <v>107.68707559407682</v>
      </c>
      <c r="AH9" s="85"/>
      <c r="AI9" s="6"/>
      <c r="AJ9" s="22"/>
      <c r="AK9" s="22"/>
      <c r="AL9" s="22"/>
      <c r="AM9" s="22"/>
      <c r="AN9" s="22"/>
      <c r="AO9" s="325">
        <f>+AO8</f>
        <v>9201</v>
      </c>
      <c r="AP9" s="22">
        <f>+AP8</f>
        <v>20.717976306923219</v>
      </c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</row>
    <row r="10" spans="1:53">
      <c r="A10" s="8">
        <v>1998</v>
      </c>
      <c r="B10" s="324">
        <f>+'Ark1'!R4</f>
        <v>14891.25</v>
      </c>
      <c r="C10" s="213">
        <f t="shared" si="3"/>
        <v>-1600.5</v>
      </c>
      <c r="D10" s="214"/>
      <c r="E10" s="213">
        <f t="shared" si="4"/>
        <v>90.295147573786892</v>
      </c>
      <c r="F10" s="117"/>
      <c r="G10" s="450"/>
      <c r="H10" s="117"/>
      <c r="I10" s="69">
        <f>+'Ark1'!U4</f>
        <v>16.978903718626778</v>
      </c>
      <c r="J10" s="250">
        <f t="shared" si="5"/>
        <v>0.12105661325588102</v>
      </c>
      <c r="K10" s="10">
        <f>+'Ark1'!S4</f>
        <v>4.9815159909342732</v>
      </c>
      <c r="L10" s="116">
        <f t="shared" si="5"/>
        <v>-4.4208992769698696E-2</v>
      </c>
      <c r="M10" s="114"/>
      <c r="N10" s="115"/>
      <c r="O10" s="361"/>
      <c r="P10" s="116"/>
      <c r="Q10" s="6"/>
      <c r="R10" s="9">
        <f>+'Ark1'!T4</f>
        <v>4.2255015529253752</v>
      </c>
      <c r="S10" s="116">
        <f t="shared" si="5"/>
        <v>0.37448513562581542</v>
      </c>
      <c r="T10" s="94">
        <f>+'Ark1'!W4</f>
        <v>1.7325610677411227</v>
      </c>
      <c r="U10" s="8"/>
      <c r="V10" s="323">
        <f>+'Ark1'!AI4</f>
        <v>0</v>
      </c>
      <c r="W10" s="8"/>
      <c r="X10" s="122">
        <f>+'Ark1'!X4</f>
        <v>54.31377486779148</v>
      </c>
      <c r="Y10" s="85">
        <f>+'Ark1'!Y4</f>
        <v>11.174347351632669</v>
      </c>
      <c r="Z10" s="122">
        <f>+'Ark1'!Z4</f>
        <v>5.2375760594450815</v>
      </c>
      <c r="AA10" s="85">
        <f>+'Ark1'!Q4</f>
        <v>1317</v>
      </c>
      <c r="AB10" s="85">
        <f t="shared" si="6"/>
        <v>-168</v>
      </c>
      <c r="AC10" s="122">
        <f t="shared" si="0"/>
        <v>11.306947608200456</v>
      </c>
      <c r="AD10" s="84">
        <f t="shared" si="1"/>
        <v>3.4083808522398056</v>
      </c>
      <c r="AE10" s="86">
        <f>+'Ark1'!AD4</f>
        <v>51.864594838055559</v>
      </c>
      <c r="AF10" s="85">
        <f t="shared" si="2"/>
        <v>252.83710000000102</v>
      </c>
      <c r="AG10" s="40">
        <f t="shared" si="7"/>
        <v>90.943559241682493</v>
      </c>
      <c r="AH10" s="85"/>
      <c r="AI10" s="6"/>
      <c r="AJ10" s="22"/>
      <c r="AK10" s="22"/>
      <c r="AL10" s="22"/>
      <c r="AM10" s="22"/>
      <c r="AN10" s="22"/>
      <c r="AO10" s="325">
        <f t="shared" ref="AO10:AP32" si="8">+AO9</f>
        <v>9201</v>
      </c>
      <c r="AP10" s="22">
        <f t="shared" si="8"/>
        <v>20.717976306923219</v>
      </c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</row>
    <row r="11" spans="1:53">
      <c r="A11" s="8">
        <v>1999</v>
      </c>
      <c r="B11" s="324">
        <f>+'Ark1'!R5</f>
        <v>13680</v>
      </c>
      <c r="C11" s="213">
        <f t="shared" si="3"/>
        <v>-1211.25</v>
      </c>
      <c r="D11" s="214"/>
      <c r="E11" s="213">
        <f t="shared" si="4"/>
        <v>91.866028708133967</v>
      </c>
      <c r="F11" s="117"/>
      <c r="G11" s="450"/>
      <c r="H11" s="117"/>
      <c r="I11" s="69">
        <f>+'Ark1'!U5</f>
        <v>16.810599415204702</v>
      </c>
      <c r="J11" s="250">
        <f t="shared" si="5"/>
        <v>-0.16830430342207592</v>
      </c>
      <c r="K11" s="10">
        <f>+'Ark1'!S5</f>
        <v>3.3895467836257311</v>
      </c>
      <c r="L11" s="116">
        <f t="shared" si="5"/>
        <v>-1.5919692073085421</v>
      </c>
      <c r="M11" s="114"/>
      <c r="N11" s="115"/>
      <c r="O11" s="361"/>
      <c r="P11" s="116"/>
      <c r="Q11" s="6"/>
      <c r="R11" s="9">
        <f>+'Ark1'!T5</f>
        <v>4.2555555555555555</v>
      </c>
      <c r="S11" s="116">
        <f t="shared" si="5"/>
        <v>3.0054002630180321E-2</v>
      </c>
      <c r="T11" s="94">
        <f>+'Ark1'!W5</f>
        <v>1.3669590643274856</v>
      </c>
      <c r="U11" s="8"/>
      <c r="V11" s="323">
        <f>+'Ark1'!AI5</f>
        <v>0</v>
      </c>
      <c r="W11" s="8"/>
      <c r="X11" s="122">
        <f>+'Ark1'!X5</f>
        <v>53.421052631578945</v>
      </c>
      <c r="Y11" s="85">
        <f>+'Ark1'!Y5</f>
        <v>10.453216374269006</v>
      </c>
      <c r="Z11" s="122">
        <f>+'Ark1'!Z5</f>
        <v>5.1520750594763918</v>
      </c>
      <c r="AA11" s="85">
        <f>+'Ark1'!Q5</f>
        <v>1257</v>
      </c>
      <c r="AB11" s="85">
        <f t="shared" si="6"/>
        <v>-60</v>
      </c>
      <c r="AC11" s="122">
        <f t="shared" si="0"/>
        <v>10.883054892601432</v>
      </c>
      <c r="AD11" s="84">
        <f t="shared" si="1"/>
        <v>4.9595419353447419</v>
      </c>
      <c r="AE11" s="86">
        <f>+'Ark1'!AD5</f>
        <v>51.714880129287344</v>
      </c>
      <c r="AF11" s="85">
        <f t="shared" si="2"/>
        <v>229.96900000000031</v>
      </c>
      <c r="AG11" s="40">
        <f t="shared" si="7"/>
        <v>90.955401719130379</v>
      </c>
      <c r="AH11" s="85"/>
      <c r="AI11" s="6"/>
      <c r="AJ11" s="22"/>
      <c r="AK11" s="22"/>
      <c r="AL11" s="22"/>
      <c r="AM11" s="22"/>
      <c r="AN11" s="22"/>
      <c r="AO11" s="325">
        <f t="shared" si="8"/>
        <v>9201</v>
      </c>
      <c r="AP11" s="22">
        <f t="shared" si="8"/>
        <v>20.717976306923219</v>
      </c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</row>
    <row r="12" spans="1:53">
      <c r="A12" s="8">
        <v>2000</v>
      </c>
      <c r="B12" s="324">
        <f>+'Ark1'!R6</f>
        <v>12452</v>
      </c>
      <c r="C12" s="213">
        <f t="shared" si="3"/>
        <v>-1228</v>
      </c>
      <c r="D12" s="214"/>
      <c r="E12" s="213">
        <f t="shared" si="4"/>
        <v>91.023391812865498</v>
      </c>
      <c r="F12" s="117"/>
      <c r="G12" s="450"/>
      <c r="H12" s="117"/>
      <c r="I12" s="69">
        <f>+'Ark1'!U6</f>
        <v>16.878413106328267</v>
      </c>
      <c r="J12" s="250">
        <f t="shared" si="5"/>
        <v>6.7813691123564723E-2</v>
      </c>
      <c r="K12" s="10">
        <f>+'Ark1'!S6</f>
        <v>3.3377770639254738</v>
      </c>
      <c r="L12" s="116">
        <f t="shared" si="5"/>
        <v>-5.1769719700257344E-2</v>
      </c>
      <c r="M12" s="114"/>
      <c r="N12" s="115"/>
      <c r="O12" s="361"/>
      <c r="P12" s="116"/>
      <c r="Q12" s="6"/>
      <c r="R12" s="9">
        <f>+'Ark1'!T6</f>
        <v>4.3091069707677487</v>
      </c>
      <c r="S12" s="116">
        <f t="shared" si="5"/>
        <v>5.3551415212193199E-2</v>
      </c>
      <c r="T12" s="94">
        <f>+'Ark1'!W6</f>
        <v>1.3090266623835527</v>
      </c>
      <c r="U12" s="8"/>
      <c r="V12" s="323">
        <f>+'Ark1'!AI6</f>
        <v>0</v>
      </c>
      <c r="W12" s="8"/>
      <c r="X12" s="122">
        <f>+'Ark1'!X6</f>
        <v>53.911018310311597</v>
      </c>
      <c r="Y12" s="85">
        <f>+'Ark1'!Y6</f>
        <v>10.544490844844201</v>
      </c>
      <c r="Z12" s="122">
        <f>+'Ark1'!Z6</f>
        <v>5.0954868563113394</v>
      </c>
      <c r="AA12" s="85">
        <f>+'Ark1'!Q6</f>
        <v>1155</v>
      </c>
      <c r="AB12" s="85">
        <f t="shared" si="6"/>
        <v>-102</v>
      </c>
      <c r="AC12" s="122">
        <f t="shared" si="0"/>
        <v>10.780952380952382</v>
      </c>
      <c r="AD12" s="84">
        <f t="shared" si="1"/>
        <v>5.0567826379866121</v>
      </c>
      <c r="AE12" s="86">
        <f>+'Ark1'!AD6</f>
        <v>51.255759699913696</v>
      </c>
      <c r="AF12" s="85">
        <f t="shared" si="2"/>
        <v>210.16999999999959</v>
      </c>
      <c r="AG12" s="40">
        <f t="shared" si="7"/>
        <v>91.390578730176387</v>
      </c>
      <c r="AH12" s="85"/>
      <c r="AI12" s="6"/>
      <c r="AJ12" s="22"/>
      <c r="AK12" s="22"/>
      <c r="AL12" s="22"/>
      <c r="AM12" s="22"/>
      <c r="AN12" s="22"/>
      <c r="AO12" s="325">
        <f t="shared" si="8"/>
        <v>9201</v>
      </c>
      <c r="AP12" s="22">
        <f t="shared" si="8"/>
        <v>20.717976306923219</v>
      </c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</row>
    <row r="13" spans="1:53">
      <c r="A13" s="8">
        <v>2001</v>
      </c>
      <c r="B13" s="324">
        <f>+'Ark1'!R7</f>
        <v>11627</v>
      </c>
      <c r="C13" s="213">
        <f t="shared" si="3"/>
        <v>-825</v>
      </c>
      <c r="D13" s="214"/>
      <c r="E13" s="213">
        <f t="shared" si="4"/>
        <v>93.374558303886928</v>
      </c>
      <c r="F13" s="117"/>
      <c r="G13" s="450"/>
      <c r="H13" s="117"/>
      <c r="I13" s="69">
        <f>+'Ark1'!U7</f>
        <v>17.008110432613798</v>
      </c>
      <c r="J13" s="250">
        <f t="shared" si="5"/>
        <v>0.12969732628553032</v>
      </c>
      <c r="K13" s="10">
        <f>+'Ark1'!S7</f>
        <v>3.3774834437086101</v>
      </c>
      <c r="L13" s="116">
        <f t="shared" si="5"/>
        <v>3.9706379783136292E-2</v>
      </c>
      <c r="M13" s="114"/>
      <c r="N13" s="115"/>
      <c r="O13" s="361"/>
      <c r="P13" s="116"/>
      <c r="Q13" s="6"/>
      <c r="R13" s="9">
        <f>+'Ark1'!T7</f>
        <v>4.2232734153263953</v>
      </c>
      <c r="S13" s="116">
        <f t="shared" si="5"/>
        <v>-8.5833555441353404E-2</v>
      </c>
      <c r="T13" s="94">
        <f>+'Ark1'!W7</f>
        <v>0.86006708523264819</v>
      </c>
      <c r="U13" s="8"/>
      <c r="V13" s="323">
        <f>+'Ark1'!AI7</f>
        <v>0</v>
      </c>
      <c r="W13" s="8"/>
      <c r="X13" s="122">
        <f>+'Ark1'!X7</f>
        <v>55.76674980648491</v>
      </c>
      <c r="Y13" s="85">
        <f>+'Ark1'!Y7</f>
        <v>10.811043261374389</v>
      </c>
      <c r="Z13" s="122">
        <f>+'Ark1'!Z7</f>
        <v>5.2153512477420589</v>
      </c>
      <c r="AA13" s="85">
        <f>+'Ark1'!Q7</f>
        <v>1008</v>
      </c>
      <c r="AB13" s="85">
        <f t="shared" si="6"/>
        <v>-147</v>
      </c>
      <c r="AC13" s="122">
        <f t="shared" si="0"/>
        <v>11.534722222222221</v>
      </c>
      <c r="AD13" s="84">
        <f t="shared" si="1"/>
        <v>5.0357346574993782</v>
      </c>
      <c r="AE13" s="86">
        <f>+'Ark1'!AD7</f>
        <v>49.651699800848576</v>
      </c>
      <c r="AF13" s="85">
        <f t="shared" si="2"/>
        <v>197.75330000000062</v>
      </c>
      <c r="AG13" s="40">
        <f t="shared" si="7"/>
        <v>94.092068325641634</v>
      </c>
      <c r="AH13" s="85"/>
      <c r="AI13" s="6"/>
      <c r="AJ13" s="22"/>
      <c r="AK13" s="22"/>
      <c r="AL13" s="22"/>
      <c r="AM13" s="22"/>
      <c r="AN13" s="22"/>
      <c r="AO13" s="325">
        <f t="shared" si="8"/>
        <v>9201</v>
      </c>
      <c r="AP13" s="22">
        <f t="shared" si="8"/>
        <v>20.717976306923219</v>
      </c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</row>
    <row r="14" spans="1:53">
      <c r="A14" s="8">
        <f>1+A13</f>
        <v>2002</v>
      </c>
      <c r="B14" s="324">
        <f>+'Ark1'!R8</f>
        <v>13135</v>
      </c>
      <c r="C14" s="213">
        <f t="shared" si="3"/>
        <v>1508</v>
      </c>
      <c r="D14" s="214"/>
      <c r="E14" s="213">
        <f t="shared" si="4"/>
        <v>112.96981164530834</v>
      </c>
      <c r="F14" s="117"/>
      <c r="G14" s="450"/>
      <c r="H14" s="117"/>
      <c r="I14" s="69">
        <f>+'Ark1'!U8</f>
        <v>17.068130947849319</v>
      </c>
      <c r="J14" s="250">
        <f t="shared" si="5"/>
        <v>6.0020515235521543E-2</v>
      </c>
      <c r="K14" s="10">
        <f>+'Ark1'!S8</f>
        <v>3.229691663494481</v>
      </c>
      <c r="L14" s="116">
        <f t="shared" si="5"/>
        <v>-0.14779178021412909</v>
      </c>
      <c r="M14" s="114"/>
      <c r="N14" s="115"/>
      <c r="O14" s="361"/>
      <c r="P14" s="116"/>
      <c r="Q14" s="6"/>
      <c r="R14" s="9">
        <f>+'Ark1'!T8</f>
        <v>4.2092120289303372</v>
      </c>
      <c r="S14" s="116">
        <f t="shared" si="5"/>
        <v>-1.406138639605814E-2</v>
      </c>
      <c r="T14" s="94">
        <f>+'Ark1'!W8</f>
        <v>1.0049486105824137</v>
      </c>
      <c r="U14" s="8"/>
      <c r="V14" s="323">
        <f>+'Ark1'!AI8</f>
        <v>0</v>
      </c>
      <c r="W14" s="8"/>
      <c r="X14" s="122">
        <f>+'Ark1'!X8</f>
        <v>55.866006851922336</v>
      </c>
      <c r="Y14" s="85">
        <f>+'Ark1'!Y8</f>
        <v>10.925009516558815</v>
      </c>
      <c r="Z14" s="122">
        <f>+'Ark1'!Z8</f>
        <v>5.0981040208235848</v>
      </c>
      <c r="AA14" s="85">
        <f>+'Ark1'!Q8</f>
        <v>990</v>
      </c>
      <c r="AB14" s="85">
        <f t="shared" si="6"/>
        <v>-18</v>
      </c>
      <c r="AC14" s="122">
        <f t="shared" si="0"/>
        <v>13.267676767676768</v>
      </c>
      <c r="AD14" s="84">
        <f t="shared" si="1"/>
        <v>5.2847555513648761</v>
      </c>
      <c r="AE14" s="86">
        <f>+'Ark1'!AD8</f>
        <v>49.43028548199969</v>
      </c>
      <c r="AF14" s="85">
        <f t="shared" si="2"/>
        <v>224.18990000000082</v>
      </c>
      <c r="AG14" s="40">
        <f t="shared" si="7"/>
        <v>113.36847476123033</v>
      </c>
      <c r="AH14" s="85"/>
      <c r="AI14" s="6"/>
      <c r="AJ14" s="22"/>
      <c r="AK14" s="22"/>
      <c r="AL14" s="22"/>
      <c r="AM14" s="22"/>
      <c r="AN14" s="22"/>
      <c r="AO14" s="325">
        <f t="shared" si="8"/>
        <v>9201</v>
      </c>
      <c r="AP14" s="22">
        <f t="shared" si="8"/>
        <v>20.717976306923219</v>
      </c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</row>
    <row r="15" spans="1:53">
      <c r="A15" s="8">
        <f t="shared" ref="A15:A35" si="9">1+A14</f>
        <v>2003</v>
      </c>
      <c r="B15" s="324">
        <f>+'Ark1'!R9</f>
        <v>11848</v>
      </c>
      <c r="C15" s="213">
        <f t="shared" si="3"/>
        <v>-1287</v>
      </c>
      <c r="D15" s="214"/>
      <c r="E15" s="213">
        <f t="shared" si="4"/>
        <v>90.201751046821471</v>
      </c>
      <c r="F15" s="117"/>
      <c r="G15" s="450"/>
      <c r="H15" s="117"/>
      <c r="I15" s="69">
        <f>+'Ark1'!U9</f>
        <v>17.561453409858245</v>
      </c>
      <c r="J15" s="250">
        <f t="shared" si="5"/>
        <v>0.49332246200892627</v>
      </c>
      <c r="K15" s="10">
        <f>+'Ark1'!S9</f>
        <v>3.6744598244429447</v>
      </c>
      <c r="L15" s="116">
        <f t="shared" si="5"/>
        <v>0.44476816094846372</v>
      </c>
      <c r="M15" s="114"/>
      <c r="N15" s="115"/>
      <c r="O15" s="361"/>
      <c r="P15" s="116"/>
      <c r="Q15" s="6"/>
      <c r="R15" s="9">
        <f>+'Ark1'!T9</f>
        <v>4.5142640108035117</v>
      </c>
      <c r="S15" s="116">
        <f t="shared" si="5"/>
        <v>0.3050519818731745</v>
      </c>
      <c r="T15" s="94">
        <f>+'Ark1'!W9</f>
        <v>1.7386900742741389</v>
      </c>
      <c r="U15" s="8"/>
      <c r="V15" s="323">
        <f>+'Ark1'!AI9</f>
        <v>0</v>
      </c>
      <c r="W15" s="8"/>
      <c r="X15" s="122">
        <f>+'Ark1'!X9</f>
        <v>59.368669817690737</v>
      </c>
      <c r="Y15" s="85">
        <f>+'Ark1'!Y9</f>
        <v>13.090817015530048</v>
      </c>
      <c r="Z15" s="122">
        <f>+'Ark1'!Z9</f>
        <v>5.3325923221034408</v>
      </c>
      <c r="AA15" s="85">
        <f>+'Ark1'!Q9</f>
        <v>928</v>
      </c>
      <c r="AB15" s="85">
        <f t="shared" si="6"/>
        <v>-62</v>
      </c>
      <c r="AC15" s="122">
        <f t="shared" si="0"/>
        <v>12.767241379310345</v>
      </c>
      <c r="AD15" s="84">
        <f t="shared" si="1"/>
        <v>4.7793292752957495</v>
      </c>
      <c r="AE15" s="86">
        <f>+'Ark1'!AD9</f>
        <v>54.544896921256147</v>
      </c>
      <c r="AF15" s="85">
        <f t="shared" si="2"/>
        <v>208.0681000000005</v>
      </c>
      <c r="AG15" s="40">
        <f t="shared" si="7"/>
        <v>92.808864270870245</v>
      </c>
      <c r="AH15" s="85"/>
      <c r="AI15" s="6"/>
      <c r="AJ15" s="22"/>
      <c r="AK15" s="22"/>
      <c r="AL15" s="22"/>
      <c r="AM15" s="22"/>
      <c r="AN15" s="22"/>
      <c r="AO15" s="325">
        <f t="shared" si="8"/>
        <v>9201</v>
      </c>
      <c r="AP15" s="22">
        <f t="shared" si="8"/>
        <v>20.717976306923219</v>
      </c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</row>
    <row r="16" spans="1:53">
      <c r="A16" s="8">
        <f t="shared" si="9"/>
        <v>2004</v>
      </c>
      <c r="B16" s="324">
        <f>+'Ark1'!R10</f>
        <v>10456</v>
      </c>
      <c r="C16" s="213">
        <f t="shared" si="3"/>
        <v>-1392</v>
      </c>
      <c r="D16" s="214"/>
      <c r="E16" s="213">
        <f t="shared" si="4"/>
        <v>88.251181634031056</v>
      </c>
      <c r="F16" s="117"/>
      <c r="G16" s="450"/>
      <c r="H16" s="117"/>
      <c r="I16" s="69">
        <f>+'Ark1'!U10</f>
        <v>17.81770275439942</v>
      </c>
      <c r="J16" s="250">
        <f t="shared" si="5"/>
        <v>0.25624934454117465</v>
      </c>
      <c r="K16" s="10">
        <f>+'Ark1'!S10</f>
        <v>3.7398622800306049</v>
      </c>
      <c r="L16" s="116">
        <f t="shared" si="5"/>
        <v>6.5402455587660224E-2</v>
      </c>
      <c r="M16" s="114"/>
      <c r="N16" s="115"/>
      <c r="O16" s="361"/>
      <c r="P16" s="116"/>
      <c r="Q16" s="6"/>
      <c r="R16" s="9">
        <f>+'Ark1'!T10</f>
        <v>4.2750573833205809</v>
      </c>
      <c r="S16" s="116">
        <f t="shared" si="5"/>
        <v>-0.23920662748293076</v>
      </c>
      <c r="T16" s="94">
        <f>+'Ark1'!W10</f>
        <v>1.6162968630451413</v>
      </c>
      <c r="U16" s="8"/>
      <c r="V16" s="323">
        <f>+'Ark1'!AI10</f>
        <v>0</v>
      </c>
      <c r="W16" s="8"/>
      <c r="X16" s="122">
        <f>+'Ark1'!X10</f>
        <v>60.721117061973999</v>
      </c>
      <c r="Y16" s="85">
        <f>+'Ark1'!Y10</f>
        <v>13.724177505738336</v>
      </c>
      <c r="Z16" s="122">
        <f>+'Ark1'!Z10</f>
        <v>5.2150123296066448</v>
      </c>
      <c r="AA16" s="85">
        <f>+'Ark1'!Q10</f>
        <v>843</v>
      </c>
      <c r="AB16" s="85">
        <f t="shared" si="6"/>
        <v>-85</v>
      </c>
      <c r="AC16" s="122">
        <f t="shared" si="0"/>
        <v>12.403321470937129</v>
      </c>
      <c r="AD16" s="84">
        <f t="shared" si="1"/>
        <v>4.7642670826513989</v>
      </c>
      <c r="AE16" s="86">
        <f>+'Ark1'!AD10</f>
        <v>51.432595318300159</v>
      </c>
      <c r="AF16" s="85">
        <f t="shared" si="2"/>
        <v>186.30190000000033</v>
      </c>
      <c r="AG16" s="40">
        <f t="shared" si="7"/>
        <v>89.538905771716017</v>
      </c>
      <c r="AH16" s="85"/>
      <c r="AI16" s="6"/>
      <c r="AJ16" s="22"/>
      <c r="AK16" s="22"/>
      <c r="AL16" s="22"/>
      <c r="AM16" s="22"/>
      <c r="AN16" s="22"/>
      <c r="AO16" s="325">
        <f t="shared" si="8"/>
        <v>9201</v>
      </c>
      <c r="AP16" s="22">
        <f t="shared" si="8"/>
        <v>20.717976306923219</v>
      </c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</row>
    <row r="17" spans="1:53">
      <c r="A17" s="8">
        <f t="shared" si="9"/>
        <v>2005</v>
      </c>
      <c r="B17" s="324">
        <f>+'Ark1'!R11</f>
        <v>12096</v>
      </c>
      <c r="C17" s="213">
        <f t="shared" si="3"/>
        <v>1640</v>
      </c>
      <c r="D17" s="214"/>
      <c r="E17" s="213">
        <f t="shared" si="4"/>
        <v>115.68477429227238</v>
      </c>
      <c r="F17" s="117"/>
      <c r="G17" s="450"/>
      <c r="H17" s="117"/>
      <c r="I17" s="69">
        <f>+'Ark1'!U11</f>
        <v>17.992162698412724</v>
      </c>
      <c r="J17" s="250">
        <f t="shared" si="5"/>
        <v>0.17445994401330367</v>
      </c>
      <c r="K17" s="10">
        <f>+'Ark1'!S11</f>
        <v>3.6666666666666656</v>
      </c>
      <c r="L17" s="116">
        <f t="shared" si="5"/>
        <v>-7.3195613363939316E-2</v>
      </c>
      <c r="M17" s="114"/>
      <c r="N17" s="115"/>
      <c r="O17" s="361"/>
      <c r="P17" s="116"/>
      <c r="Q17" s="6"/>
      <c r="R17" s="9">
        <f>+'Ark1'!T11</f>
        <v>4.4036871693121684</v>
      </c>
      <c r="S17" s="116">
        <f t="shared" si="5"/>
        <v>0.12862978599158748</v>
      </c>
      <c r="T17" s="94">
        <f>+'Ark1'!W11</f>
        <v>2.1494708994708986</v>
      </c>
      <c r="U17" s="8"/>
      <c r="V17" s="323">
        <f>+'Ark1'!AI11</f>
        <v>0</v>
      </c>
      <c r="W17" s="8"/>
      <c r="X17" s="122">
        <f>+'Ark1'!X11</f>
        <v>62.185846560846571</v>
      </c>
      <c r="Y17" s="85">
        <f>+'Ark1'!Y11</f>
        <v>14.401455026455023</v>
      </c>
      <c r="Z17" s="122">
        <f>+'Ark1'!Z11</f>
        <v>5.1970455223482528</v>
      </c>
      <c r="AA17" s="85">
        <f>+'Ark1'!Q11</f>
        <v>804</v>
      </c>
      <c r="AB17" s="85">
        <f t="shared" si="6"/>
        <v>-39</v>
      </c>
      <c r="AC17" s="122">
        <f t="shared" si="0"/>
        <v>15.044776119402986</v>
      </c>
      <c r="AD17" s="84">
        <f t="shared" si="1"/>
        <v>4.9069534632034717</v>
      </c>
      <c r="AE17" s="86">
        <f>+'Ark1'!AD11</f>
        <v>51.874942978822645</v>
      </c>
      <c r="AF17" s="85">
        <f t="shared" si="2"/>
        <v>217.6332000000003</v>
      </c>
      <c r="AG17" s="40">
        <f t="shared" si="7"/>
        <v>116.81748817376521</v>
      </c>
      <c r="AH17" s="85"/>
      <c r="AI17" s="6"/>
      <c r="AJ17" s="22"/>
      <c r="AK17" s="22"/>
      <c r="AL17" s="22"/>
      <c r="AM17" s="22"/>
      <c r="AN17" s="22"/>
      <c r="AO17" s="325">
        <f t="shared" si="8"/>
        <v>9201</v>
      </c>
      <c r="AP17" s="22">
        <f t="shared" si="8"/>
        <v>20.717976306923219</v>
      </c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</row>
    <row r="18" spans="1:53">
      <c r="A18" s="8">
        <f t="shared" si="9"/>
        <v>2006</v>
      </c>
      <c r="B18" s="324">
        <f>+'Ark1'!R12</f>
        <v>13415</v>
      </c>
      <c r="C18" s="213">
        <f t="shared" si="3"/>
        <v>1319</v>
      </c>
      <c r="D18" s="214"/>
      <c r="E18" s="213">
        <f t="shared" si="4"/>
        <v>110.90443121693121</v>
      </c>
      <c r="F18" s="117"/>
      <c r="G18" s="450"/>
      <c r="H18" s="117"/>
      <c r="I18" s="69">
        <f>+'Ark1'!U12</f>
        <v>17.792955646664165</v>
      </c>
      <c r="J18" s="250">
        <f t="shared" si="5"/>
        <v>-0.19920705174855868</v>
      </c>
      <c r="K18" s="10">
        <f>+'Ark1'!S12</f>
        <v>3.5567648155050318</v>
      </c>
      <c r="L18" s="116">
        <f t="shared" si="5"/>
        <v>-0.10990185116163387</v>
      </c>
      <c r="M18" s="114"/>
      <c r="N18" s="115"/>
      <c r="O18" s="361"/>
      <c r="P18" s="116"/>
      <c r="Q18" s="6"/>
      <c r="R18" s="9">
        <f>+'Ark1'!T12</f>
        <v>4.3126351099515476</v>
      </c>
      <c r="S18" s="116">
        <f t="shared" si="5"/>
        <v>-9.1052059360620774E-2</v>
      </c>
      <c r="T18" s="94">
        <f>+'Ark1'!W12</f>
        <v>2.4599329109206112</v>
      </c>
      <c r="U18" s="8"/>
      <c r="V18" s="323">
        <f>+'Ark1'!AI12</f>
        <v>0</v>
      </c>
      <c r="W18" s="8"/>
      <c r="X18" s="122">
        <f>+'Ark1'!X12</f>
        <v>60.19381289601192</v>
      </c>
      <c r="Y18" s="85">
        <f>+'Ark1'!Y12</f>
        <v>13.395452851285878</v>
      </c>
      <c r="Z18" s="122">
        <f>+'Ark1'!Z12</f>
        <v>5.1193544621102571</v>
      </c>
      <c r="AA18" s="85">
        <f>+'Ark1'!Q12</f>
        <v>809</v>
      </c>
      <c r="AB18" s="85">
        <f t="shared" si="6"/>
        <v>5</v>
      </c>
      <c r="AC18" s="122">
        <f t="shared" si="0"/>
        <v>16.58220024721879</v>
      </c>
      <c r="AD18" s="84">
        <f t="shared" si="1"/>
        <v>5.0025673806429927</v>
      </c>
      <c r="AE18" s="86">
        <f>+'Ark1'!AD12</f>
        <v>54.040733131644529</v>
      </c>
      <c r="AF18" s="85">
        <f t="shared" si="2"/>
        <v>238.69249999999977</v>
      </c>
      <c r="AG18" s="40">
        <f t="shared" si="7"/>
        <v>109.67651075295473</v>
      </c>
      <c r="AH18" s="85"/>
      <c r="AI18" s="6"/>
      <c r="AJ18" s="22"/>
      <c r="AK18" s="22"/>
      <c r="AL18" s="22"/>
      <c r="AM18" s="22"/>
      <c r="AN18" s="22"/>
      <c r="AO18" s="325">
        <f t="shared" si="8"/>
        <v>9201</v>
      </c>
      <c r="AP18" s="22">
        <f t="shared" si="8"/>
        <v>20.717976306923219</v>
      </c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</row>
    <row r="19" spans="1:53">
      <c r="A19" s="8">
        <f t="shared" si="9"/>
        <v>2007</v>
      </c>
      <c r="B19" s="324">
        <f>+'Ark1'!R13</f>
        <v>11992</v>
      </c>
      <c r="C19" s="213">
        <f t="shared" si="3"/>
        <v>-1423</v>
      </c>
      <c r="D19" s="214"/>
      <c r="E19" s="213">
        <f t="shared" si="4"/>
        <v>89.392471114424154</v>
      </c>
      <c r="F19" s="117"/>
      <c r="G19" s="450"/>
      <c r="H19" s="117"/>
      <c r="I19" s="69">
        <f>+'Ark1'!U13</f>
        <v>17.950016677785221</v>
      </c>
      <c r="J19" s="250">
        <f t="shared" si="5"/>
        <v>0.15706103112105652</v>
      </c>
      <c r="K19" s="10">
        <f>+'Ark1'!S13</f>
        <v>3.856154102735156</v>
      </c>
      <c r="L19" s="116">
        <f t="shared" si="5"/>
        <v>0.29938928723012426</v>
      </c>
      <c r="M19" s="114"/>
      <c r="N19" s="115"/>
      <c r="O19" s="361"/>
      <c r="P19" s="116"/>
      <c r="Q19" s="6"/>
      <c r="R19" s="9">
        <f>+'Ark1'!T13</f>
        <v>4.4232821881254152</v>
      </c>
      <c r="S19" s="116">
        <f t="shared" si="5"/>
        <v>0.11064707817386754</v>
      </c>
      <c r="T19" s="94">
        <f>+'Ark1'!W13</f>
        <v>2.5600400266844558</v>
      </c>
      <c r="U19" s="8"/>
      <c r="V19" s="323">
        <f>+'Ark1'!AI13</f>
        <v>0</v>
      </c>
      <c r="W19" s="8"/>
      <c r="X19" s="122">
        <f>+'Ark1'!X13</f>
        <v>61.174116077384944</v>
      </c>
      <c r="Y19" s="85">
        <f>+'Ark1'!Y13</f>
        <v>14.801534356237491</v>
      </c>
      <c r="Z19" s="122">
        <f>+'Ark1'!Z13</f>
        <v>5.2866589173181859</v>
      </c>
      <c r="AA19" s="85">
        <f>+'Ark1'!Q13</f>
        <v>766</v>
      </c>
      <c r="AB19" s="85">
        <f t="shared" si="6"/>
        <v>-43</v>
      </c>
      <c r="AC19" s="122">
        <f t="shared" si="0"/>
        <v>15.655352480417754</v>
      </c>
      <c r="AD19" s="84">
        <f t="shared" si="1"/>
        <v>4.6549012823562572</v>
      </c>
      <c r="AE19" s="86">
        <f>+'Ark1'!AD13</f>
        <v>52.894652124688491</v>
      </c>
      <c r="AF19" s="85">
        <f t="shared" si="2"/>
        <v>215.25660000000039</v>
      </c>
      <c r="AG19" s="40">
        <f t="shared" si="7"/>
        <v>90.181551577867182</v>
      </c>
      <c r="AH19" s="85"/>
      <c r="AI19" s="6"/>
      <c r="AJ19" s="22"/>
      <c r="AK19" s="22"/>
      <c r="AL19" s="22"/>
      <c r="AM19" s="22"/>
      <c r="AN19" s="22"/>
      <c r="AO19" s="325">
        <f t="shared" si="8"/>
        <v>9201</v>
      </c>
      <c r="AP19" s="22">
        <f t="shared" si="8"/>
        <v>20.717976306923219</v>
      </c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22"/>
    </row>
    <row r="20" spans="1:53">
      <c r="A20" s="8">
        <f t="shared" si="9"/>
        <v>2008</v>
      </c>
      <c r="B20" s="324">
        <f>+'Ark1'!R14</f>
        <v>12756</v>
      </c>
      <c r="C20" s="213">
        <f t="shared" si="3"/>
        <v>764</v>
      </c>
      <c r="D20" s="214"/>
      <c r="E20" s="213">
        <f t="shared" si="4"/>
        <v>106.37091394262842</v>
      </c>
      <c r="F20" s="117"/>
      <c r="G20" s="450"/>
      <c r="H20" s="117"/>
      <c r="I20" s="69">
        <f>+'Ark1'!U14</f>
        <v>18.561100658513769</v>
      </c>
      <c r="J20" s="250">
        <f t="shared" si="5"/>
        <v>0.61108398072854797</v>
      </c>
      <c r="K20" s="10">
        <f>+'Ark1'!S14</f>
        <v>4.0333960489181564</v>
      </c>
      <c r="L20" s="116">
        <f t="shared" si="5"/>
        <v>0.17724194618300038</v>
      </c>
      <c r="M20" s="114"/>
      <c r="N20" s="115"/>
      <c r="O20" s="361"/>
      <c r="P20" s="116"/>
      <c r="Q20" s="6"/>
      <c r="R20" s="9">
        <f>+'Ark1'!T14</f>
        <v>4.6060677328316091</v>
      </c>
      <c r="S20" s="116">
        <f t="shared" si="5"/>
        <v>0.1827855447061939</v>
      </c>
      <c r="T20" s="94">
        <f>+'Ark1'!W14</f>
        <v>2.3204766384446529</v>
      </c>
      <c r="U20" s="8"/>
      <c r="V20" s="323">
        <f>+'Ark1'!AI14</f>
        <v>0</v>
      </c>
      <c r="W20" s="8"/>
      <c r="X20" s="122">
        <f>+'Ark1'!X14</f>
        <v>66.306052053935403</v>
      </c>
      <c r="Y20" s="85">
        <f>+'Ark1'!Y14</f>
        <v>17.544684854186269</v>
      </c>
      <c r="Z20" s="122">
        <f>+'Ark1'!Z14</f>
        <v>5.389840521934584</v>
      </c>
      <c r="AA20" s="85">
        <f>+'Ark1'!Q14</f>
        <v>764</v>
      </c>
      <c r="AB20" s="85">
        <f t="shared" si="6"/>
        <v>-2</v>
      </c>
      <c r="AC20" s="122">
        <f t="shared" si="0"/>
        <v>16.69633507853403</v>
      </c>
      <c r="AD20" s="84">
        <f t="shared" si="1"/>
        <v>4.6018542274052798</v>
      </c>
      <c r="AE20" s="86">
        <f>+'Ark1'!AD14</f>
        <v>55.88495712808205</v>
      </c>
      <c r="AF20" s="85">
        <f t="shared" si="2"/>
        <v>236.76540000000165</v>
      </c>
      <c r="AG20" s="40">
        <f t="shared" si="7"/>
        <v>109.99216748754799</v>
      </c>
      <c r="AH20" s="85"/>
      <c r="AI20" s="6"/>
      <c r="AJ20" s="22"/>
      <c r="AK20" s="22"/>
      <c r="AL20" s="22"/>
      <c r="AM20" s="22"/>
      <c r="AN20" s="22"/>
      <c r="AO20" s="325">
        <f t="shared" si="8"/>
        <v>9201</v>
      </c>
      <c r="AP20" s="22">
        <f t="shared" si="8"/>
        <v>20.717976306923219</v>
      </c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</row>
    <row r="21" spans="1:53">
      <c r="A21" s="8">
        <f t="shared" si="9"/>
        <v>2009</v>
      </c>
      <c r="B21" s="324">
        <f>+'Ark1'!R15</f>
        <v>11478</v>
      </c>
      <c r="C21" s="213">
        <f t="shared" si="3"/>
        <v>-1278</v>
      </c>
      <c r="D21" s="214"/>
      <c r="E21" s="213">
        <f t="shared" si="4"/>
        <v>89.981185324553152</v>
      </c>
      <c r="F21" s="117"/>
      <c r="G21" s="450"/>
      <c r="H21" s="117"/>
      <c r="I21" s="69">
        <f>+'Ark1'!U15</f>
        <v>19.021066387872587</v>
      </c>
      <c r="J21" s="250">
        <f t="shared" si="5"/>
        <v>0.4599657293588173</v>
      </c>
      <c r="K21" s="10">
        <f>+'Ark1'!S15</f>
        <v>4.1962885520125459</v>
      </c>
      <c r="L21" s="116">
        <f t="shared" si="5"/>
        <v>0.16289250309438952</v>
      </c>
      <c r="M21" s="114"/>
      <c r="N21" s="115"/>
      <c r="O21" s="361"/>
      <c r="P21" s="116"/>
      <c r="Q21" s="6"/>
      <c r="R21" s="9">
        <f>+'Ark1'!T15</f>
        <v>4.7820177731312068</v>
      </c>
      <c r="S21" s="116">
        <f t="shared" si="5"/>
        <v>0.17595004029959771</v>
      </c>
      <c r="T21" s="94">
        <f>+'Ark1'!W15</f>
        <v>2.2303537201603056</v>
      </c>
      <c r="U21" s="8"/>
      <c r="V21" s="323">
        <f>+'Ark1'!AI15</f>
        <v>0</v>
      </c>
      <c r="W21" s="8"/>
      <c r="X21" s="122">
        <f>+'Ark1'!X15</f>
        <v>68.295870360690003</v>
      </c>
      <c r="Y21" s="85">
        <f>+'Ark1'!Y15</f>
        <v>20.813730615089735</v>
      </c>
      <c r="Z21" s="122">
        <f>+'Ark1'!Z15</f>
        <v>5.7159138865452785</v>
      </c>
      <c r="AA21" s="85">
        <f>+'Ark1'!Q15</f>
        <v>729</v>
      </c>
      <c r="AB21" s="85">
        <f t="shared" si="6"/>
        <v>-35</v>
      </c>
      <c r="AC21" s="122">
        <f t="shared" si="0"/>
        <v>15.744855967078189</v>
      </c>
      <c r="AD21" s="84">
        <f t="shared" si="1"/>
        <v>4.5328308938025854</v>
      </c>
      <c r="AE21" s="86">
        <f>+'Ark1'!AD15</f>
        <v>53.123928061664031</v>
      </c>
      <c r="AF21" s="85">
        <f t="shared" si="2"/>
        <v>218.32380000000157</v>
      </c>
      <c r="AG21" s="40">
        <f t="shared" si="7"/>
        <v>92.211024076997759</v>
      </c>
      <c r="AH21" s="85"/>
      <c r="AI21" s="6"/>
      <c r="AJ21" s="22"/>
      <c r="AK21" s="22"/>
      <c r="AL21" s="22"/>
      <c r="AM21" s="22"/>
      <c r="AN21" s="22"/>
      <c r="AO21" s="325">
        <f t="shared" si="8"/>
        <v>9201</v>
      </c>
      <c r="AP21" s="22">
        <f t="shared" si="8"/>
        <v>20.717976306923219</v>
      </c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</row>
    <row r="22" spans="1:53">
      <c r="A22" s="8">
        <f t="shared" si="9"/>
        <v>2010</v>
      </c>
      <c r="B22" s="324">
        <f>+'Ark1'!R16</f>
        <v>11858.63</v>
      </c>
      <c r="C22" s="213">
        <f t="shared" si="3"/>
        <v>380.6299999999992</v>
      </c>
      <c r="D22" s="214"/>
      <c r="E22" s="213">
        <f t="shared" si="4"/>
        <v>103.31617006447117</v>
      </c>
      <c r="F22" s="117"/>
      <c r="G22" s="450"/>
      <c r="H22" s="117"/>
      <c r="I22" s="69">
        <f>+'Ark1'!U16</f>
        <v>19.135785499674071</v>
      </c>
      <c r="J22" s="250">
        <f t="shared" si="5"/>
        <v>0.11471911180148453</v>
      </c>
      <c r="K22" s="10">
        <f>+'Ark1'!S16</f>
        <v>4.3796172070466808</v>
      </c>
      <c r="L22" s="116">
        <f t="shared" si="5"/>
        <v>0.18332865503413487</v>
      </c>
      <c r="M22" s="114"/>
      <c r="N22" s="115"/>
      <c r="O22" s="361"/>
      <c r="P22" s="116"/>
      <c r="Q22" s="6"/>
      <c r="R22" s="9">
        <f>+'Ark1'!T16</f>
        <v>4.6594977666054191</v>
      </c>
      <c r="S22" s="116">
        <f t="shared" si="5"/>
        <v>-0.12252000652578765</v>
      </c>
      <c r="T22" s="94">
        <f>+'Ark1'!W16</f>
        <v>1.8804870377100888</v>
      </c>
      <c r="U22" s="8"/>
      <c r="V22" s="323">
        <f>+'Ark1'!AI16</f>
        <v>0</v>
      </c>
      <c r="W22" s="8"/>
      <c r="X22" s="122">
        <f>+'Ark1'!X16</f>
        <v>70.320095997598386</v>
      </c>
      <c r="Y22" s="85">
        <f>+'Ark1'!Y16</f>
        <v>20.474540482332277</v>
      </c>
      <c r="Z22" s="122">
        <f>+'Ark1'!Z16</f>
        <v>5.5439868704786193</v>
      </c>
      <c r="AA22" s="85">
        <f>+'Ark1'!Q16</f>
        <v>726</v>
      </c>
      <c r="AB22" s="85">
        <f t="shared" si="6"/>
        <v>-3</v>
      </c>
      <c r="AC22" s="122">
        <f t="shared" si="0"/>
        <v>16.334201101928375</v>
      </c>
      <c r="AD22" s="84">
        <f t="shared" si="1"/>
        <v>4.3692826553163435</v>
      </c>
      <c r="AE22" s="86">
        <f>+'Ark1'!AD16</f>
        <v>55.96648586669005</v>
      </c>
      <c r="AF22" s="85">
        <f t="shared" si="2"/>
        <v>226.92419999999993</v>
      </c>
      <c r="AG22" s="40">
        <f t="shared" si="7"/>
        <v>103.93928650930329</v>
      </c>
      <c r="AH22" s="85"/>
      <c r="AI22" s="6"/>
      <c r="AJ22" s="22"/>
      <c r="AK22" s="22"/>
      <c r="AL22" s="22"/>
      <c r="AM22" s="22"/>
      <c r="AN22" s="22"/>
      <c r="AO22" s="325">
        <f t="shared" si="8"/>
        <v>9201</v>
      </c>
      <c r="AP22" s="22">
        <f t="shared" si="8"/>
        <v>20.717976306923219</v>
      </c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</row>
    <row r="23" spans="1:53">
      <c r="A23" s="8">
        <f t="shared" si="9"/>
        <v>2011</v>
      </c>
      <c r="B23" s="324">
        <f>+'Ark1'!R17</f>
        <v>9966</v>
      </c>
      <c r="C23" s="213">
        <f t="shared" si="3"/>
        <v>-1892.6299999999992</v>
      </c>
      <c r="D23" s="214"/>
      <c r="E23" s="213">
        <f t="shared" si="4"/>
        <v>84.040061963312795</v>
      </c>
      <c r="F23" s="117"/>
      <c r="G23" s="450"/>
      <c r="H23" s="117"/>
      <c r="I23" s="69">
        <f>+'Ark1'!U17</f>
        <v>19.081587397150354</v>
      </c>
      <c r="J23" s="250">
        <f t="shared" si="5"/>
        <v>-5.419810252371704E-2</v>
      </c>
      <c r="K23" s="10">
        <f>+'Ark1'!S17</f>
        <v>4.459963877182421</v>
      </c>
      <c r="L23" s="116">
        <f t="shared" si="5"/>
        <v>8.0346670135740261E-2</v>
      </c>
      <c r="M23" s="114"/>
      <c r="N23" s="115"/>
      <c r="O23" s="361"/>
      <c r="P23" s="116"/>
      <c r="Q23" s="6"/>
      <c r="R23" s="9">
        <f>+'Ark1'!T17</f>
        <v>4.7346979731085694</v>
      </c>
      <c r="S23" s="116">
        <f t="shared" si="5"/>
        <v>7.5200206503150291E-2</v>
      </c>
      <c r="T23" s="94">
        <f>+'Ark1'!W17</f>
        <v>1.6154926750953245</v>
      </c>
      <c r="U23" s="8"/>
      <c r="V23" s="8">
        <f>+'Ark1'!AI17</f>
        <v>0</v>
      </c>
      <c r="W23" s="8"/>
      <c r="X23" s="122">
        <f>+'Ark1'!X17</f>
        <v>69.185229781256297</v>
      </c>
      <c r="Y23" s="85">
        <f>+'Ark1'!Y17</f>
        <v>20.720449528396546</v>
      </c>
      <c r="Z23" s="122">
        <f>+'Ark1'!Z17</f>
        <v>5.6820449034925691</v>
      </c>
      <c r="AA23" s="85">
        <f>+'Ark1'!Q17</f>
        <v>661</v>
      </c>
      <c r="AB23" s="85">
        <f t="shared" si="6"/>
        <v>-65</v>
      </c>
      <c r="AC23" s="122">
        <f t="shared" si="0"/>
        <v>15.077155824508321</v>
      </c>
      <c r="AD23" s="84">
        <f t="shared" si="1"/>
        <v>4.2784174766018808</v>
      </c>
      <c r="AE23" s="86">
        <f>+'Ark1'!AD17</f>
        <v>54.128592475986018</v>
      </c>
      <c r="AF23" s="85">
        <f t="shared" si="2"/>
        <v>190.16710000000043</v>
      </c>
      <c r="AG23" s="40">
        <f t="shared" si="7"/>
        <v>83.802036098397835</v>
      </c>
      <c r="AH23" s="85"/>
      <c r="AI23" s="6"/>
      <c r="AJ23" s="22"/>
      <c r="AK23" s="22"/>
      <c r="AL23" s="22"/>
      <c r="AM23" s="22"/>
      <c r="AN23" s="22"/>
      <c r="AO23" s="325">
        <f t="shared" si="8"/>
        <v>9201</v>
      </c>
      <c r="AP23" s="22">
        <f t="shared" si="8"/>
        <v>20.717976306923219</v>
      </c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</row>
    <row r="24" spans="1:53">
      <c r="A24" s="8">
        <f t="shared" si="9"/>
        <v>2012</v>
      </c>
      <c r="B24" s="324">
        <f>+'Ark1'!R18</f>
        <v>11542</v>
      </c>
      <c r="C24" s="213">
        <f t="shared" si="3"/>
        <v>1576</v>
      </c>
      <c r="D24" s="214"/>
      <c r="E24" s="213">
        <f t="shared" si="4"/>
        <v>115.81376680714429</v>
      </c>
      <c r="F24" s="117"/>
      <c r="G24" s="450"/>
      <c r="H24" s="117"/>
      <c r="I24" s="69">
        <f>+'Ark1'!U18</f>
        <v>19.217986484144824</v>
      </c>
      <c r="J24" s="250">
        <f t="shared" si="5"/>
        <v>0.13639908699446934</v>
      </c>
      <c r="K24" s="10">
        <f>+'Ark1'!S18</f>
        <v>4.7222318488996704</v>
      </c>
      <c r="L24" s="116">
        <f t="shared" si="5"/>
        <v>0.26226797171724936</v>
      </c>
      <c r="M24" s="114"/>
      <c r="N24" s="115"/>
      <c r="O24" s="361"/>
      <c r="P24" s="116"/>
      <c r="Q24" s="6"/>
      <c r="R24" s="9">
        <f>+'Ark1'!T18</f>
        <v>5.0243458672673711</v>
      </c>
      <c r="S24" s="116">
        <f t="shared" si="5"/>
        <v>0.28964789415880166</v>
      </c>
      <c r="T24" s="94">
        <f>+'Ark1'!W18</f>
        <v>1.6981459019234102</v>
      </c>
      <c r="U24" s="8"/>
      <c r="V24" s="8">
        <f>+'Ark1'!AI18</f>
        <v>0</v>
      </c>
      <c r="W24" s="8"/>
      <c r="X24" s="122">
        <f>+'Ark1'!X18</f>
        <v>70.473054929821501</v>
      </c>
      <c r="Y24" s="85">
        <f>+'Ark1'!Y18</f>
        <v>21.13151966730203</v>
      </c>
      <c r="Z24" s="122">
        <f>+'Ark1'!Z18</f>
        <v>5.577356052618299</v>
      </c>
      <c r="AA24" s="85">
        <f>+'Ark1'!Q18</f>
        <v>657</v>
      </c>
      <c r="AB24" s="85">
        <f t="shared" si="6"/>
        <v>-4</v>
      </c>
      <c r="AC24" s="122">
        <f t="shared" si="0"/>
        <v>17.56773211567732</v>
      </c>
      <c r="AD24" s="84">
        <f t="shared" si="1"/>
        <v>4.069682959048869</v>
      </c>
      <c r="AE24" s="86">
        <f>+'Ark1'!AD18</f>
        <v>54.193681700313299</v>
      </c>
      <c r="AF24" s="85">
        <f t="shared" si="2"/>
        <v>221.81399999999957</v>
      </c>
      <c r="AG24" s="40">
        <f t="shared" si="7"/>
        <v>116.64162728463498</v>
      </c>
      <c r="AH24" s="85"/>
      <c r="AI24" s="6"/>
      <c r="AJ24" s="22"/>
      <c r="AK24" s="22"/>
      <c r="AL24" s="22"/>
      <c r="AM24" s="22"/>
      <c r="AN24" s="22"/>
      <c r="AO24" s="325">
        <f t="shared" si="8"/>
        <v>9201</v>
      </c>
      <c r="AP24" s="22">
        <f t="shared" si="8"/>
        <v>20.717976306923219</v>
      </c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</row>
    <row r="25" spans="1:53">
      <c r="A25" s="8">
        <f t="shared" si="9"/>
        <v>2013</v>
      </c>
      <c r="B25" s="324">
        <f>+'Ark1'!R19</f>
        <v>14148</v>
      </c>
      <c r="C25" s="213">
        <f t="shared" si="3"/>
        <v>2606</v>
      </c>
      <c r="D25" s="214"/>
      <c r="E25" s="213">
        <f t="shared" si="4"/>
        <v>122.5784092878184</v>
      </c>
      <c r="F25" s="117"/>
      <c r="G25" s="450"/>
      <c r="H25" s="117"/>
      <c r="I25" s="69">
        <f>+'Ark1'!U19</f>
        <v>19.252912072377843</v>
      </c>
      <c r="J25" s="250">
        <f t="shared" si="5"/>
        <v>3.4925588233019056E-2</v>
      </c>
      <c r="K25" s="10">
        <f>+'Ark1'!S19</f>
        <v>4.5978230138535485</v>
      </c>
      <c r="L25" s="116">
        <f t="shared" si="5"/>
        <v>-0.12440883504612188</v>
      </c>
      <c r="M25" s="114"/>
      <c r="N25" s="115"/>
      <c r="O25" s="361"/>
      <c r="P25" s="116"/>
      <c r="Q25" s="6"/>
      <c r="R25" s="9">
        <f>+'Ark1'!T19</f>
        <v>5.0518801243992071</v>
      </c>
      <c r="S25" s="116">
        <f t="shared" si="5"/>
        <v>2.7534257131835993E-2</v>
      </c>
      <c r="T25" s="94">
        <f>+'Ark1'!W19</f>
        <v>2.4385072094995759</v>
      </c>
      <c r="U25" s="8"/>
      <c r="V25" s="8">
        <f>+'Ark1'!AI19</f>
        <v>0</v>
      </c>
      <c r="W25" s="8"/>
      <c r="X25" s="122">
        <f>+'Ark1'!X19</f>
        <v>72.533220243143901</v>
      </c>
      <c r="Y25" s="85">
        <f>+'Ark1'!Y19</f>
        <v>20.130053717839981</v>
      </c>
      <c r="Z25" s="122">
        <f>+'Ark1'!Z19</f>
        <v>5.3240335189439314</v>
      </c>
      <c r="AA25" s="85">
        <f>+'Ark1'!Q19</f>
        <v>651</v>
      </c>
      <c r="AB25" s="85">
        <f t="shared" si="6"/>
        <v>-6</v>
      </c>
      <c r="AC25" s="122">
        <f t="shared" si="0"/>
        <v>21.732718894009217</v>
      </c>
      <c r="AD25" s="84">
        <f t="shared" si="1"/>
        <v>4.1873973866256984</v>
      </c>
      <c r="AE25" s="86">
        <f>+'Ark1'!AD19</f>
        <v>57.954042793391984</v>
      </c>
      <c r="AF25" s="85">
        <f t="shared" si="2"/>
        <v>272.3902000000017</v>
      </c>
      <c r="AG25" s="40">
        <f t="shared" si="7"/>
        <v>122.8011757598719</v>
      </c>
      <c r="AH25" s="85"/>
      <c r="AI25" s="6"/>
      <c r="AJ25" s="22"/>
      <c r="AK25" s="22"/>
      <c r="AL25" s="22"/>
      <c r="AM25" s="22"/>
      <c r="AN25" s="22"/>
      <c r="AO25" s="325">
        <f t="shared" si="8"/>
        <v>9201</v>
      </c>
      <c r="AP25" s="22">
        <f t="shared" si="8"/>
        <v>20.717976306923219</v>
      </c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</row>
    <row r="26" spans="1:53">
      <c r="A26" s="8">
        <f t="shared" si="9"/>
        <v>2014</v>
      </c>
      <c r="B26" s="324">
        <f>+'Ark1'!R20</f>
        <v>10014</v>
      </c>
      <c r="C26" s="213">
        <f t="shared" si="3"/>
        <v>-4134</v>
      </c>
      <c r="D26" s="214"/>
      <c r="E26" s="213">
        <f t="shared" si="4"/>
        <v>70.780322307039867</v>
      </c>
      <c r="F26" s="117"/>
      <c r="G26" s="450"/>
      <c r="H26" s="117"/>
      <c r="I26" s="69">
        <f>+'Ark1'!U20</f>
        <v>20.252516476932303</v>
      </c>
      <c r="J26" s="250">
        <f t="shared" si="5"/>
        <v>0.99960440455446076</v>
      </c>
      <c r="K26" s="10">
        <f>+'Ark1'!S20</f>
        <v>4.8308368284401837</v>
      </c>
      <c r="L26" s="116">
        <f t="shared" si="5"/>
        <v>0.23301381458663517</v>
      </c>
      <c r="M26" s="114"/>
      <c r="N26" s="115"/>
      <c r="O26" s="361"/>
      <c r="P26" s="116"/>
      <c r="Q26" s="6"/>
      <c r="R26" s="9">
        <f>+'Ark1'!T20</f>
        <v>5.4104254044337932</v>
      </c>
      <c r="S26" s="116">
        <f t="shared" si="5"/>
        <v>0.35854528003458608</v>
      </c>
      <c r="T26" s="94">
        <f>+'Ark1'!W20</f>
        <v>2.9658478130617141</v>
      </c>
      <c r="U26" s="8"/>
      <c r="V26" s="8">
        <f>+'Ark1'!AI20</f>
        <v>0</v>
      </c>
      <c r="W26" s="8"/>
      <c r="X26" s="122">
        <f>+'Ark1'!X20</f>
        <v>79.288995406431013</v>
      </c>
      <c r="Y26" s="85">
        <f>+'Ark1'!Y20</f>
        <v>25.843818653884565</v>
      </c>
      <c r="Z26" s="122">
        <f>+'Ark1'!Z20</f>
        <v>5.5309853227413219</v>
      </c>
      <c r="AA26" s="85">
        <f>+'Ark1'!Q20</f>
        <v>614</v>
      </c>
      <c r="AB26" s="85">
        <f t="shared" si="6"/>
        <v>-37</v>
      </c>
      <c r="AC26" s="122">
        <f t="shared" si="0"/>
        <v>16.309446254071663</v>
      </c>
      <c r="AD26" s="84">
        <f t="shared" si="1"/>
        <v>4.1923412435918657</v>
      </c>
      <c r="AE26" s="86">
        <f>+'Ark1'!AD20</f>
        <v>52.635660964589199</v>
      </c>
      <c r="AF26" s="85">
        <f t="shared" si="2"/>
        <v>202.8087000000001</v>
      </c>
      <c r="AG26" s="40">
        <f t="shared" si="7"/>
        <v>74.455211677952747</v>
      </c>
      <c r="AH26" s="85"/>
      <c r="AI26" s="6"/>
      <c r="AO26" s="325">
        <f t="shared" si="8"/>
        <v>9201</v>
      </c>
      <c r="AP26" s="22">
        <f t="shared" si="8"/>
        <v>20.717976306923219</v>
      </c>
    </row>
    <row r="27" spans="1:53">
      <c r="A27" s="8">
        <f t="shared" si="9"/>
        <v>2015</v>
      </c>
      <c r="B27" s="324">
        <f>+'Ark1'!R21</f>
        <v>8157</v>
      </c>
      <c r="C27" s="213">
        <f t="shared" ref="C27" si="10">+B27-B26</f>
        <v>-1857</v>
      </c>
      <c r="D27" s="214"/>
      <c r="E27" s="213">
        <f t="shared" ref="E27" si="11">100*B27/B26</f>
        <v>81.455961653684838</v>
      </c>
      <c r="F27" s="117"/>
      <c r="G27" s="450"/>
      <c r="H27" s="117"/>
      <c r="I27" s="69">
        <f>+'Ark1'!U21</f>
        <v>20.902856442319528</v>
      </c>
      <c r="J27" s="250">
        <f t="shared" ref="J27" si="12">+I27-I26</f>
        <v>0.65033996538722505</v>
      </c>
      <c r="K27" s="10">
        <f>+'Ark1'!S21</f>
        <v>4.8380532058354788</v>
      </c>
      <c r="L27" s="116">
        <f t="shared" ref="L27" si="13">+K27-K26</f>
        <v>7.216377395295126E-3</v>
      </c>
      <c r="M27" s="114"/>
      <c r="N27" s="115"/>
      <c r="O27" s="361"/>
      <c r="P27" s="116"/>
      <c r="Q27" s="6"/>
      <c r="R27" s="9">
        <f>+'Ark1'!T21</f>
        <v>5.3074659801397566</v>
      </c>
      <c r="S27" s="116">
        <f t="shared" ref="S27" si="14">+R27-R26</f>
        <v>-0.10295942429403659</v>
      </c>
      <c r="T27" s="94">
        <f>+'Ark1'!W21</f>
        <v>2.586735319357607</v>
      </c>
      <c r="U27" s="8"/>
      <c r="V27" s="8">
        <f>+'Ark1'!AI21</f>
        <v>0</v>
      </c>
      <c r="W27" s="8"/>
      <c r="X27" s="122">
        <f>+'Ark1'!X21</f>
        <v>80.899840627681741</v>
      </c>
      <c r="Y27" s="85">
        <f>+'Ark1'!Y21</f>
        <v>31.065342650484236</v>
      </c>
      <c r="Z27" s="122">
        <f>+'Ark1'!Z21</f>
        <v>5.9424585784596049</v>
      </c>
      <c r="AA27" s="85">
        <f>+'Ark1'!Q21</f>
        <v>581</v>
      </c>
      <c r="AB27" s="85">
        <f>+AA27-AA26</f>
        <v>-33</v>
      </c>
      <c r="AC27" s="122">
        <f t="shared" si="0"/>
        <v>14.039586919104991</v>
      </c>
      <c r="AD27" s="84">
        <f t="shared" si="1"/>
        <v>4.3205098317453983</v>
      </c>
      <c r="AE27" s="86">
        <f>+'Ark1'!AD21</f>
        <v>54.892604469121991</v>
      </c>
      <c r="AF27" s="85">
        <f t="shared" si="2"/>
        <v>170.50460000000038</v>
      </c>
      <c r="AG27" s="40">
        <f t="shared" ref="AG27" si="15">100*AF27/AF26</f>
        <v>84.071639924717388</v>
      </c>
      <c r="AH27" s="85"/>
      <c r="AI27" s="6"/>
      <c r="AO27" s="325">
        <f t="shared" si="8"/>
        <v>9201</v>
      </c>
      <c r="AP27" s="22">
        <f t="shared" si="8"/>
        <v>20.717976306923219</v>
      </c>
    </row>
    <row r="28" spans="1:53">
      <c r="A28" s="8">
        <f t="shared" si="9"/>
        <v>2016</v>
      </c>
      <c r="B28" s="324">
        <f>+'Ark1'!R22</f>
        <v>8517</v>
      </c>
      <c r="C28" s="213">
        <f t="shared" ref="C28:C31" si="16">+B28-B27</f>
        <v>360</v>
      </c>
      <c r="D28" s="214"/>
      <c r="E28" s="213">
        <f t="shared" ref="E28:E31" si="17">100*B28/B27</f>
        <v>104.41338727473335</v>
      </c>
      <c r="F28" s="117"/>
      <c r="G28" s="450"/>
      <c r="H28" s="117"/>
      <c r="I28" s="69">
        <f>+'Ark1'!U22</f>
        <v>21.237748033345078</v>
      </c>
      <c r="J28" s="250">
        <f t="shared" ref="J28:J31" si="18">+I28-I27</f>
        <v>0.33489159102554922</v>
      </c>
      <c r="K28" s="10">
        <f>+'Ark1'!S22</f>
        <v>4.9876717153927439</v>
      </c>
      <c r="L28" s="116">
        <f t="shared" ref="L28:L31" si="19">+K28-K27</f>
        <v>0.14961850955726508</v>
      </c>
      <c r="M28" s="114"/>
      <c r="N28" s="115"/>
      <c r="O28" s="361"/>
      <c r="P28" s="116"/>
      <c r="Q28" s="6"/>
      <c r="R28" s="9">
        <f>+'Ark1'!T22</f>
        <v>5.4203357989902559</v>
      </c>
      <c r="S28" s="116">
        <f t="shared" ref="S28:S31" si="20">+R28-R27</f>
        <v>0.11286981885049929</v>
      </c>
      <c r="T28" s="94">
        <f>+'Ark1'!W22</f>
        <v>4.2150992133380303</v>
      </c>
      <c r="U28" s="8"/>
      <c r="V28" s="8">
        <f>+'Ark1'!AI22</f>
        <v>0</v>
      </c>
      <c r="W28" s="8"/>
      <c r="X28" s="122">
        <f>+'Ark1'!X22</f>
        <v>81.918515909357765</v>
      </c>
      <c r="Y28" s="85">
        <f>+'Ark1'!Y22</f>
        <v>32.758013384994726</v>
      </c>
      <c r="Z28" s="122">
        <f>+'Ark1'!Z22</f>
        <v>6.0244425426477157</v>
      </c>
      <c r="AA28" s="85">
        <f>+'Ark1'!Q22</f>
        <v>611</v>
      </c>
      <c r="AB28" s="85">
        <f t="shared" ref="AB28:AB31" si="21">+AA28-AA27</f>
        <v>30</v>
      </c>
      <c r="AC28" s="122">
        <f t="shared" ref="AC28:AC31" si="22">+B28/AA28</f>
        <v>13.939443535188216</v>
      </c>
      <c r="AD28" s="84">
        <f t="shared" ref="AD28:AD31" si="23">+I28/K28</f>
        <v>4.2580484934086638</v>
      </c>
      <c r="AE28" s="86">
        <f>+'Ark1'!AD22</f>
        <v>54.707681757357904</v>
      </c>
      <c r="AF28" s="85">
        <f t="shared" ref="AF28:AF31" si="24">+(I28*B28)/1000</f>
        <v>180.88190000000003</v>
      </c>
      <c r="AG28" s="40">
        <f t="shared" ref="AG28:AG31" si="25">100*AF28/AF27</f>
        <v>106.08622875863738</v>
      </c>
      <c r="AH28" s="85"/>
      <c r="AI28" s="6"/>
      <c r="AO28" s="325">
        <f t="shared" si="8"/>
        <v>9201</v>
      </c>
      <c r="AP28" s="22">
        <f t="shared" si="8"/>
        <v>20.717976306923219</v>
      </c>
    </row>
    <row r="29" spans="1:53">
      <c r="A29" s="8">
        <f t="shared" si="9"/>
        <v>2017</v>
      </c>
      <c r="B29" s="324">
        <f>+'Ark1'!R23</f>
        <v>10480</v>
      </c>
      <c r="C29" s="213">
        <f t="shared" si="16"/>
        <v>1963</v>
      </c>
      <c r="D29" s="214"/>
      <c r="E29" s="213">
        <f t="shared" si="17"/>
        <v>123.04802160385113</v>
      </c>
      <c r="F29" s="117"/>
      <c r="G29" s="450"/>
      <c r="H29" s="117"/>
      <c r="I29" s="69">
        <f>+'Ark1'!U23</f>
        <v>20.599379770992421</v>
      </c>
      <c r="J29" s="250">
        <f t="shared" si="18"/>
        <v>-0.63836826235265676</v>
      </c>
      <c r="K29" s="10">
        <f>+'Ark1'!S23</f>
        <v>4.8117366412213753</v>
      </c>
      <c r="L29" s="116">
        <f t="shared" si="19"/>
        <v>-0.17593507417136856</v>
      </c>
      <c r="M29" s="114"/>
      <c r="N29" s="115"/>
      <c r="O29" s="361"/>
      <c r="P29" s="116"/>
      <c r="Q29" s="6"/>
      <c r="R29" s="9">
        <f>+'Ark1'!T23</f>
        <v>5.3230916030534363</v>
      </c>
      <c r="S29" s="116">
        <f t="shared" si="20"/>
        <v>-9.7244195936819544E-2</v>
      </c>
      <c r="T29" s="94">
        <f>+'Ark1'!W23</f>
        <v>4.0362595419847347</v>
      </c>
      <c r="U29" s="8"/>
      <c r="V29" s="8">
        <f>+'Ark1'!AI23</f>
        <v>0</v>
      </c>
      <c r="W29" s="8"/>
      <c r="X29" s="122">
        <f>+'Ark1'!X23</f>
        <v>78.69274809160305</v>
      </c>
      <c r="Y29" s="85">
        <f>+'Ark1'!Y23</f>
        <v>28.540076335877878</v>
      </c>
      <c r="Z29" s="122">
        <f>+'Ark1'!Z23</f>
        <v>5.9693191874684146</v>
      </c>
      <c r="AA29" s="85">
        <f>+'Ark1'!Q23</f>
        <v>599</v>
      </c>
      <c r="AB29" s="85">
        <f t="shared" si="21"/>
        <v>-12</v>
      </c>
      <c r="AC29" s="122">
        <f t="shared" si="22"/>
        <v>17.495826377295494</v>
      </c>
      <c r="AD29" s="84">
        <f t="shared" si="23"/>
        <v>4.2810696650603948</v>
      </c>
      <c r="AE29" s="86">
        <f>+'Ark1'!AD23</f>
        <v>57.219427606117101</v>
      </c>
      <c r="AF29" s="85">
        <f t="shared" si="24"/>
        <v>215.88150000000059</v>
      </c>
      <c r="AG29" s="40">
        <f t="shared" si="25"/>
        <v>119.3494208099321</v>
      </c>
      <c r="AH29" s="85"/>
      <c r="AI29" s="6"/>
      <c r="AO29" s="325">
        <f t="shared" si="8"/>
        <v>9201</v>
      </c>
      <c r="AP29" s="22">
        <f t="shared" si="8"/>
        <v>20.717976306923219</v>
      </c>
    </row>
    <row r="30" spans="1:53">
      <c r="A30" s="8">
        <f t="shared" si="9"/>
        <v>2018</v>
      </c>
      <c r="B30" s="324">
        <f>+'Ark1'!R24</f>
        <v>9787</v>
      </c>
      <c r="C30" s="213">
        <f t="shared" si="16"/>
        <v>-693</v>
      </c>
      <c r="D30" s="214"/>
      <c r="E30" s="213">
        <f t="shared" si="17"/>
        <v>93.387404580152676</v>
      </c>
      <c r="F30" s="117"/>
      <c r="G30" s="450"/>
      <c r="H30" s="117"/>
      <c r="I30" s="69">
        <f>+'Ark1'!U24</f>
        <v>20.613320731582775</v>
      </c>
      <c r="J30" s="250">
        <f t="shared" si="18"/>
        <v>1.3940960590353768E-2</v>
      </c>
      <c r="K30" s="10">
        <f>+'Ark1'!S24</f>
        <v>4.8662511494840084</v>
      </c>
      <c r="L30" s="116">
        <f t="shared" si="19"/>
        <v>5.4514508262633044E-2</v>
      </c>
      <c r="M30" s="114"/>
      <c r="N30" s="115"/>
      <c r="O30" s="361"/>
      <c r="P30" s="116"/>
      <c r="Q30" s="6"/>
      <c r="R30" s="9">
        <f>+'Ark1'!T24</f>
        <v>5.3726371717584556</v>
      </c>
      <c r="S30" s="116">
        <f t="shared" si="20"/>
        <v>4.9545568705019249E-2</v>
      </c>
      <c r="T30" s="94">
        <f>+'Ark1'!W24</f>
        <v>3.9644426279758864</v>
      </c>
      <c r="U30" s="8"/>
      <c r="V30" s="8">
        <f>+'Ark1'!AI24</f>
        <v>0</v>
      </c>
      <c r="W30" s="8"/>
      <c r="X30" s="122">
        <f>+'Ark1'!X24</f>
        <v>79.380811280269739</v>
      </c>
      <c r="Y30" s="85">
        <f>+'Ark1'!Y24</f>
        <v>28.885255951772756</v>
      </c>
      <c r="Z30" s="122">
        <f>+'Ark1'!Z24</f>
        <v>6.021354307933124</v>
      </c>
      <c r="AA30" s="85">
        <f>+'Ark1'!Q24</f>
        <v>635</v>
      </c>
      <c r="AB30" s="85">
        <f t="shared" si="21"/>
        <v>36</v>
      </c>
      <c r="AC30" s="122">
        <f t="shared" si="22"/>
        <v>15.412598425196851</v>
      </c>
      <c r="AD30" s="84">
        <f t="shared" si="23"/>
        <v>4.235975517574448</v>
      </c>
      <c r="AE30" s="86">
        <f>+'Ark1'!AD24</f>
        <v>54.307648634554383</v>
      </c>
      <c r="AF30" s="85">
        <f t="shared" si="24"/>
        <v>201.74257000000063</v>
      </c>
      <c r="AG30" s="40">
        <f t="shared" si="25"/>
        <v>93.450606003756732</v>
      </c>
      <c r="AH30" s="85"/>
      <c r="AI30" s="6"/>
      <c r="AO30" s="325">
        <f t="shared" si="8"/>
        <v>9201</v>
      </c>
      <c r="AP30" s="22">
        <f t="shared" si="8"/>
        <v>20.717976306923219</v>
      </c>
    </row>
    <row r="31" spans="1:53">
      <c r="A31" s="8">
        <f t="shared" si="9"/>
        <v>2019</v>
      </c>
      <c r="B31" s="324">
        <f>+'Ark1'!R25</f>
        <v>8879</v>
      </c>
      <c r="C31" s="213">
        <f t="shared" si="16"/>
        <v>-908</v>
      </c>
      <c r="D31" s="214"/>
      <c r="E31" s="213">
        <f t="shared" si="17"/>
        <v>90.722386839685299</v>
      </c>
      <c r="F31" s="117"/>
      <c r="G31" s="450"/>
      <c r="H31" s="117"/>
      <c r="I31" s="69">
        <f>+'Ark1'!U25</f>
        <v>21.50410744453206</v>
      </c>
      <c r="J31" s="250">
        <f t="shared" si="18"/>
        <v>0.89078671294928569</v>
      </c>
      <c r="K31" s="10">
        <f>+'Ark1'!S25</f>
        <v>5.008334271877465</v>
      </c>
      <c r="L31" s="116">
        <f t="shared" si="19"/>
        <v>0.14208312239345666</v>
      </c>
      <c r="M31" s="114"/>
      <c r="N31" s="115"/>
      <c r="O31" s="361"/>
      <c r="P31" s="116"/>
      <c r="Q31" s="6"/>
      <c r="R31" s="9">
        <f>+'Ark1'!T25</f>
        <v>5.6163982430453885</v>
      </c>
      <c r="S31" s="116">
        <f t="shared" si="20"/>
        <v>0.24376107128693292</v>
      </c>
      <c r="T31" s="94">
        <f>+'Ark1'!W25</f>
        <v>4.3360738821939391</v>
      </c>
      <c r="U31" s="8"/>
      <c r="V31" s="8">
        <f>+'Ark1'!AI25</f>
        <v>0</v>
      </c>
      <c r="W31" s="8"/>
      <c r="X31" s="122">
        <f>+'Ark1'!X25</f>
        <v>84.547809437999746</v>
      </c>
      <c r="Y31" s="85">
        <f>+'Ark1'!Y25</f>
        <v>33.472237864624397</v>
      </c>
      <c r="Z31" s="122">
        <f>+'Ark1'!Z25</f>
        <v>5.9882170322857116</v>
      </c>
      <c r="AA31" s="85">
        <f>+'Ark1'!Q25</f>
        <v>558</v>
      </c>
      <c r="AB31" s="85">
        <f t="shared" si="21"/>
        <v>-77</v>
      </c>
      <c r="AC31" s="122">
        <f t="shared" si="22"/>
        <v>15.912186379928315</v>
      </c>
      <c r="AD31" s="84">
        <f t="shared" si="23"/>
        <v>4.2936645753221372</v>
      </c>
      <c r="AE31" s="86">
        <f>+'Ark1'!AD25</f>
        <v>53.714501231735476</v>
      </c>
      <c r="AF31" s="85">
        <f t="shared" si="24"/>
        <v>190.93497000000016</v>
      </c>
      <c r="AG31" s="40">
        <f t="shared" si="25"/>
        <v>94.642875819416588</v>
      </c>
      <c r="AH31" s="85"/>
      <c r="AI31" s="6"/>
      <c r="AO31" s="325">
        <f t="shared" si="8"/>
        <v>9201</v>
      </c>
      <c r="AP31" s="22">
        <f t="shared" si="8"/>
        <v>20.717976306923219</v>
      </c>
    </row>
    <row r="32" spans="1:53">
      <c r="A32" s="8">
        <f t="shared" si="9"/>
        <v>2020</v>
      </c>
      <c r="B32" s="324">
        <f>+'Ark1'!R26</f>
        <v>9325</v>
      </c>
      <c r="C32" s="213">
        <f t="shared" ref="C32" si="26">+B32-B31</f>
        <v>446</v>
      </c>
      <c r="D32" s="214"/>
      <c r="E32" s="213">
        <f t="shared" ref="E32" si="27">100*B32/B31</f>
        <v>105.02308818560648</v>
      </c>
      <c r="F32" s="117"/>
      <c r="G32" s="450"/>
      <c r="H32" s="117"/>
      <c r="I32" s="69">
        <f>+'Ark1'!U26</f>
        <v>21.551197855227809</v>
      </c>
      <c r="J32" s="250">
        <f t="shared" ref="J32" si="28">+I32-I31</f>
        <v>4.7090410695748375E-2</v>
      </c>
      <c r="K32" s="10">
        <f>+'Ark1'!S26</f>
        <v>5.0553351206434316</v>
      </c>
      <c r="L32" s="116">
        <f t="shared" ref="L32" si="29">+K32-K31</f>
        <v>4.7000848765966552E-2</v>
      </c>
      <c r="M32" s="114"/>
      <c r="N32" s="115"/>
      <c r="O32" s="361"/>
      <c r="P32" s="116"/>
      <c r="Q32" s="6"/>
      <c r="R32" s="9">
        <f>+'Ark1'!T26</f>
        <v>5.6423592493297585</v>
      </c>
      <c r="S32" s="116">
        <f t="shared" ref="S32" si="30">+R32-R31</f>
        <v>2.5961006284370036E-2</v>
      </c>
      <c r="T32" s="94">
        <f>+'Ark1'!W26</f>
        <v>4.1930294906166239</v>
      </c>
      <c r="U32" s="8"/>
      <c r="V32" s="8">
        <f>+'Ark1'!AI26</f>
        <v>0</v>
      </c>
      <c r="W32" s="8"/>
      <c r="X32" s="122">
        <f>+'Ark1'!X26</f>
        <v>85.104557640750684</v>
      </c>
      <c r="Y32" s="85">
        <f>+'Ark1'!Y26</f>
        <v>34.359249329758711</v>
      </c>
      <c r="Z32" s="122">
        <f>+'Ark1'!Z26</f>
        <v>5.9388347212771109</v>
      </c>
      <c r="AA32" s="85">
        <f>+'Ark1'!Q26</f>
        <v>577</v>
      </c>
      <c r="AB32" s="85">
        <f t="shared" ref="AB32" si="31">+AA32-AA31</f>
        <v>19</v>
      </c>
      <c r="AC32" s="122">
        <f t="shared" ref="AC32" si="32">+B32/AA32</f>
        <v>16.161178509532064</v>
      </c>
      <c r="AD32" s="84">
        <f t="shared" ref="AD32" si="33">+I32/K32</f>
        <v>4.2630601811586368</v>
      </c>
      <c r="AE32" s="86">
        <f>+'Ark1'!AD26</f>
        <v>52.420978587456759</v>
      </c>
      <c r="AF32" s="85">
        <f t="shared" ref="AF32" si="34">+(I32*B32)/1000</f>
        <v>200.96491999999932</v>
      </c>
      <c r="AG32" s="40">
        <f t="shared" ref="AG32" si="35">100*AF32/AF31</f>
        <v>105.2530712420041</v>
      </c>
      <c r="AH32" s="85"/>
      <c r="AI32" s="6"/>
      <c r="AO32" s="325">
        <f t="shared" si="8"/>
        <v>9201</v>
      </c>
      <c r="AP32" s="22">
        <f t="shared" si="8"/>
        <v>20.717976306923219</v>
      </c>
    </row>
    <row r="33" spans="1:42">
      <c r="A33" s="8">
        <f t="shared" si="9"/>
        <v>2021</v>
      </c>
      <c r="B33" s="324">
        <f>+'Ark1'!R27</f>
        <v>8953</v>
      </c>
      <c r="C33" s="213">
        <f t="shared" ref="C33" si="36">+B33-B32</f>
        <v>-372</v>
      </c>
      <c r="D33" s="214"/>
      <c r="E33" s="213">
        <f t="shared" ref="E33" si="37">100*B33/B32</f>
        <v>96.010723860589806</v>
      </c>
      <c r="F33" s="117"/>
      <c r="G33" s="450"/>
      <c r="H33" s="117"/>
      <c r="I33" s="69">
        <f>+'Ark1'!U27</f>
        <v>21.793155366916203</v>
      </c>
      <c r="J33" s="250">
        <f t="shared" ref="J33" si="38">+I33-I32</f>
        <v>0.24195751168839408</v>
      </c>
      <c r="K33" s="10">
        <f>+'Ark1'!S27</f>
        <v>5.2475147995085445</v>
      </c>
      <c r="L33" s="116">
        <f t="shared" ref="L33" si="39">+K33-K32</f>
        <v>0.19217967886511289</v>
      </c>
      <c r="M33" s="114"/>
      <c r="N33" s="115"/>
      <c r="O33" s="361"/>
      <c r="P33" s="116"/>
      <c r="Q33" s="6"/>
      <c r="R33" s="9">
        <f>+'Ark1'!T27</f>
        <v>5.5843851223053695</v>
      </c>
      <c r="S33" s="116">
        <f t="shared" ref="S33" si="40">+R33-R32</f>
        <v>-5.7974127024388977E-2</v>
      </c>
      <c r="T33" s="94">
        <f>+'Ark1'!W27</f>
        <v>4.0991846308499946</v>
      </c>
      <c r="U33" s="8"/>
      <c r="V33" s="8">
        <f>+'Ark1'!AI27</f>
        <v>0</v>
      </c>
      <c r="W33" s="8"/>
      <c r="X33" s="122">
        <f>+'Ark1'!X27</f>
        <v>84.932424885513242</v>
      </c>
      <c r="Y33" s="85">
        <f>+'Ark1'!Y27</f>
        <v>36.468222942030607</v>
      </c>
      <c r="Z33" s="122">
        <f>+'Ark1'!Z27</f>
        <v>5.9931862196518004</v>
      </c>
      <c r="AA33" s="85">
        <f>+'Ark1'!Q27</f>
        <v>581</v>
      </c>
      <c r="AB33" s="85">
        <f t="shared" ref="AB33" si="41">+AA33-AA32</f>
        <v>4</v>
      </c>
      <c r="AC33" s="122">
        <f t="shared" ref="AC33" si="42">+B33/AA33</f>
        <v>15.409638554216867</v>
      </c>
      <c r="AD33" s="84">
        <f t="shared" ref="AD33" si="43">+I33/K33</f>
        <v>4.1530431451012273</v>
      </c>
      <c r="AE33" s="86">
        <f>+'Ark1'!AD27</f>
        <v>54.535865977197219</v>
      </c>
      <c r="AF33" s="85">
        <f t="shared" ref="AF33" si="44">+(I33*B33)/1000</f>
        <v>195.11412000000075</v>
      </c>
      <c r="AG33" s="40">
        <f t="shared" ref="AG33" si="45">100*AF33/AF32</f>
        <v>97.088646117940101</v>
      </c>
      <c r="AH33" s="85"/>
      <c r="AI33" s="6"/>
      <c r="AO33" s="325">
        <f t="shared" ref="AO33:AP33" si="46">+AO32</f>
        <v>9201</v>
      </c>
      <c r="AP33" s="22">
        <f t="shared" si="46"/>
        <v>20.717976306923219</v>
      </c>
    </row>
    <row r="34" spans="1:42">
      <c r="A34" s="8">
        <f t="shared" si="9"/>
        <v>2022</v>
      </c>
      <c r="B34" s="324">
        <f>+'Ark1'!R28</f>
        <v>8761.5300000000007</v>
      </c>
      <c r="C34" s="213">
        <f t="shared" ref="C34:C35" si="47">+B34-B33</f>
        <v>-191.46999999999935</v>
      </c>
      <c r="D34" s="214"/>
      <c r="E34" s="213">
        <f t="shared" ref="E34:E35" si="48">100*B34/B33</f>
        <v>97.86138724449907</v>
      </c>
      <c r="F34" s="117"/>
      <c r="G34" s="451">
        <f>+'Ark1'!AI28</f>
        <v>168</v>
      </c>
      <c r="H34" s="117"/>
      <c r="I34" s="69">
        <f>+'Ark1'!U28</f>
        <v>21.397017415907985</v>
      </c>
      <c r="J34" s="250">
        <f t="shared" ref="J34:J35" si="49">+I34-I33</f>
        <v>-0.39613795100821747</v>
      </c>
      <c r="K34" s="10">
        <f>+'Ark1'!S28</f>
        <v>5.2122243489436189</v>
      </c>
      <c r="L34" s="116">
        <f t="shared" ref="L34:L35" si="50">+K34-K33</f>
        <v>-3.5290450564925635E-2</v>
      </c>
      <c r="M34" s="114"/>
      <c r="N34" s="364">
        <f>+IF(G34=0,"",'Ark1'!AJ28)</f>
        <v>107.09166666666664</v>
      </c>
      <c r="O34" s="361"/>
      <c r="P34" s="364">
        <f>+IF(G34=0,"",'Ark1'!AK28)</f>
        <v>14.596264535704012</v>
      </c>
      <c r="Q34" s="6"/>
      <c r="R34" s="9">
        <f>+'Ark1'!T28</f>
        <v>5.5795049494780011</v>
      </c>
      <c r="S34" s="116">
        <f t="shared" ref="S34:S35" si="51">+R34-R33</f>
        <v>-4.880172827368412E-3</v>
      </c>
      <c r="T34" s="94">
        <f>+'Ark1'!W28</f>
        <v>3.5496083446612618</v>
      </c>
      <c r="U34" s="8"/>
      <c r="V34" s="8">
        <f>+'Ark1'!AI28</f>
        <v>168</v>
      </c>
      <c r="W34" s="8"/>
      <c r="X34" s="122">
        <f>+'Ark1'!X28</f>
        <v>84.186209486242689</v>
      </c>
      <c r="Y34" s="85">
        <f>+'Ark1'!Y28</f>
        <v>33.624264255215699</v>
      </c>
      <c r="Z34" s="122">
        <f>+'Ark1'!Z28</f>
        <v>5.8245696066613677</v>
      </c>
      <c r="AA34" s="85">
        <f>+'Ark1'!Q28</f>
        <v>580</v>
      </c>
      <c r="AB34" s="85">
        <f t="shared" ref="AB34:AB35" si="52">+AA34-AA33</f>
        <v>-1</v>
      </c>
      <c r="AC34" s="122">
        <f t="shared" ref="AC34:AC35" si="53">+B34/AA34</f>
        <v>15.106086206896553</v>
      </c>
      <c r="AD34" s="84">
        <f t="shared" ref="AD34:AD35" si="54">+I34/K34</f>
        <v>4.1051604810995137</v>
      </c>
      <c r="AE34" s="86">
        <f>+'Ark1'!AD28</f>
        <v>54.054049210408067</v>
      </c>
      <c r="AF34" s="85">
        <f t="shared" ref="AF34:AF35" si="55">+(I34*B34)/1000</f>
        <v>187.47061000000031</v>
      </c>
      <c r="AG34" s="40">
        <f t="shared" ref="AG34:AG35" si="56">100*AF34/AF33</f>
        <v>96.082543897899129</v>
      </c>
      <c r="AH34" s="85"/>
      <c r="AI34" s="6"/>
      <c r="AO34" s="325">
        <f t="shared" ref="AO34:AP34" si="57">+AO33</f>
        <v>9201</v>
      </c>
      <c r="AP34" s="22">
        <f t="shared" si="57"/>
        <v>20.717976306923219</v>
      </c>
    </row>
    <row r="35" spans="1:42">
      <c r="A35" s="8">
        <f t="shared" si="9"/>
        <v>2023</v>
      </c>
      <c r="B35" s="324">
        <f>+'Ark1'!R29</f>
        <v>9201</v>
      </c>
      <c r="C35" s="213">
        <f t="shared" si="47"/>
        <v>439.46999999999935</v>
      </c>
      <c r="D35" s="214"/>
      <c r="E35" s="213">
        <f t="shared" si="48"/>
        <v>105.01590475636104</v>
      </c>
      <c r="F35" s="117"/>
      <c r="G35" s="451">
        <f>+'Ark1'!AI29</f>
        <v>1483</v>
      </c>
      <c r="H35" s="117"/>
      <c r="I35" s="69">
        <f>+'Ark1'!U29</f>
        <v>20.717976306923219</v>
      </c>
      <c r="J35" s="250">
        <f t="shared" si="49"/>
        <v>-0.67904110898476588</v>
      </c>
      <c r="K35" s="10">
        <f>+'Ark1'!S29</f>
        <v>5.2643190957504622</v>
      </c>
      <c r="L35" s="116">
        <f t="shared" si="50"/>
        <v>5.2094746806843339E-2</v>
      </c>
      <c r="M35" s="114"/>
      <c r="N35" s="364">
        <f>+IF(G35=0,"",'Ark1'!AJ29)</f>
        <v>108.41935266351997</v>
      </c>
      <c r="O35" s="361"/>
      <c r="P35" s="364">
        <f>+IF(G35=0,"",'Ark1'!AK29)</f>
        <v>15.806684525183243</v>
      </c>
      <c r="Q35" s="6"/>
      <c r="R35" s="9">
        <f>+'Ark1'!T29</f>
        <v>5.5855885229866322</v>
      </c>
      <c r="S35" s="116">
        <f t="shared" si="51"/>
        <v>6.0835735086310905E-3</v>
      </c>
      <c r="T35" s="94">
        <f>+'Ark1'!W29</f>
        <v>3.9343549614172368</v>
      </c>
      <c r="U35" s="8"/>
      <c r="V35" s="8">
        <f>+'Ark1'!AI29</f>
        <v>1483</v>
      </c>
      <c r="W35" s="8"/>
      <c r="X35" s="122">
        <f>+'Ark1'!X29</f>
        <v>79.252255189653312</v>
      </c>
      <c r="Y35" s="85">
        <f>+'Ark1'!Y29</f>
        <v>29.996739484838599</v>
      </c>
      <c r="Z35" s="122">
        <f>+'Ark1'!Z29</f>
        <v>6.041927796901386</v>
      </c>
      <c r="AA35" s="85">
        <f>+'Ark1'!Q29</f>
        <v>648</v>
      </c>
      <c r="AB35" s="85">
        <f t="shared" si="52"/>
        <v>68</v>
      </c>
      <c r="AC35" s="122">
        <f t="shared" si="53"/>
        <v>14.199074074074074</v>
      </c>
      <c r="AD35" s="84">
        <f t="shared" si="54"/>
        <v>3.9355472056485854</v>
      </c>
      <c r="AE35" s="86">
        <f>+'Ark1'!AD29</f>
        <v>54.881466109574006</v>
      </c>
      <c r="AF35" s="85">
        <f t="shared" si="55"/>
        <v>190.62610000000052</v>
      </c>
      <c r="AG35" s="40">
        <f t="shared" si="56"/>
        <v>101.68319183470956</v>
      </c>
      <c r="AH35" s="85"/>
      <c r="AI35" s="6"/>
      <c r="AO35" s="325">
        <f t="shared" ref="AO35:AP35" si="58">+AO34</f>
        <v>9201</v>
      </c>
      <c r="AP35" s="22">
        <f t="shared" si="58"/>
        <v>20.717976306923219</v>
      </c>
    </row>
    <row r="36" spans="1:42">
      <c r="A36" s="6"/>
      <c r="B36" s="6"/>
      <c r="C36" s="6"/>
      <c r="D36" s="6"/>
      <c r="E36" s="6"/>
      <c r="F36" s="6"/>
      <c r="G36" s="452"/>
      <c r="H36" s="117"/>
      <c r="I36" s="6"/>
      <c r="J36" s="6"/>
      <c r="K36" s="6"/>
      <c r="L36" s="6"/>
      <c r="M36" s="114"/>
      <c r="N36" s="361"/>
      <c r="O36" s="361"/>
      <c r="P36" s="6"/>
      <c r="Q36" s="6"/>
      <c r="R36" s="6"/>
      <c r="S36" s="6"/>
      <c r="T36" s="6"/>
      <c r="U36" s="8"/>
      <c r="V36" s="8"/>
      <c r="W36" s="8"/>
      <c r="X36" s="6"/>
      <c r="Y36" s="6"/>
      <c r="Z36" s="6"/>
      <c r="AA36" s="6"/>
      <c r="AB36" s="6"/>
      <c r="AC36" s="274"/>
      <c r="AD36" s="6"/>
      <c r="AE36" s="6"/>
      <c r="AF36" s="6"/>
      <c r="AG36" s="6"/>
      <c r="AH36" s="6"/>
      <c r="AI36" s="6"/>
    </row>
    <row r="39" spans="1:42" ht="15.6">
      <c r="B39" s="2">
        <v>2022</v>
      </c>
      <c r="C39" s="5">
        <f>100*G34/B34</f>
        <v>1.9174733180163737</v>
      </c>
      <c r="E39" s="3" t="s">
        <v>674</v>
      </c>
    </row>
    <row r="40" spans="1:42" ht="15.6">
      <c r="B40" s="2">
        <v>2023</v>
      </c>
      <c r="C40" s="5">
        <f>100*G35/B35</f>
        <v>16.117813281165091</v>
      </c>
      <c r="E40" s="3" t="s">
        <v>674</v>
      </c>
    </row>
    <row r="61" spans="29:48" ht="15.6">
      <c r="AC61"/>
      <c r="AT61" s="99" t="s">
        <v>576</v>
      </c>
      <c r="AU61" s="99" t="s">
        <v>0</v>
      </c>
      <c r="AV61" s="99" t="s">
        <v>574</v>
      </c>
    </row>
    <row r="62" spans="29:48" ht="15.6">
      <c r="AC62"/>
      <c r="AT62" s="259">
        <v>1</v>
      </c>
      <c r="AU62" s="99" t="s">
        <v>28</v>
      </c>
      <c r="AV62" s="99" t="s">
        <v>94</v>
      </c>
    </row>
    <row r="63" spans="29:48" ht="15.6">
      <c r="AC63"/>
      <c r="AT63" s="259">
        <v>2</v>
      </c>
      <c r="AU63" s="99" t="s">
        <v>29</v>
      </c>
      <c r="AV63" s="260" t="s">
        <v>95</v>
      </c>
    </row>
    <row r="64" spans="29:48" ht="15.6">
      <c r="AC64"/>
      <c r="AT64" s="259">
        <v>3</v>
      </c>
      <c r="AU64" s="99" t="s">
        <v>30</v>
      </c>
      <c r="AV64" s="99" t="s">
        <v>96</v>
      </c>
    </row>
    <row r="65" spans="29:48" ht="15.6">
      <c r="AC65"/>
      <c r="AT65" s="261">
        <v>4</v>
      </c>
      <c r="AU65" s="262" t="s">
        <v>31</v>
      </c>
      <c r="AV65" s="262" t="s">
        <v>97</v>
      </c>
    </row>
    <row r="66" spans="29:48" ht="15.6">
      <c r="AC66"/>
      <c r="AT66" s="261">
        <v>5</v>
      </c>
      <c r="AU66" s="262" t="s">
        <v>404</v>
      </c>
      <c r="AV66" s="262" t="s">
        <v>575</v>
      </c>
    </row>
    <row r="67" spans="29:48" ht="15.6">
      <c r="AC67"/>
      <c r="AT67" s="261">
        <v>6</v>
      </c>
      <c r="AU67" s="262" t="s">
        <v>32</v>
      </c>
      <c r="AV67" s="262" t="s">
        <v>99</v>
      </c>
    </row>
    <row r="68" spans="29:48" ht="15.6">
      <c r="AC68"/>
      <c r="AT68" s="259">
        <v>7</v>
      </c>
      <c r="AU68" s="99" t="s">
        <v>33</v>
      </c>
      <c r="AV68" s="99" t="s">
        <v>100</v>
      </c>
    </row>
    <row r="69" spans="29:48" ht="15.6">
      <c r="AC69"/>
      <c r="AT69" s="259">
        <v>8</v>
      </c>
      <c r="AU69" s="99" t="s">
        <v>34</v>
      </c>
      <c r="AV69" s="260" t="s">
        <v>101</v>
      </c>
    </row>
    <row r="70" spans="29:48" ht="15.6">
      <c r="AC70"/>
      <c r="AT70" s="259">
        <v>9</v>
      </c>
      <c r="AU70" s="99" t="s">
        <v>35</v>
      </c>
      <c r="AV70" s="99" t="s">
        <v>102</v>
      </c>
    </row>
    <row r="71" spans="29:48" ht="15.6">
      <c r="AC71"/>
      <c r="AT71" s="261">
        <v>10</v>
      </c>
      <c r="AU71" s="262" t="s">
        <v>36</v>
      </c>
      <c r="AV71" s="262" t="s">
        <v>103</v>
      </c>
    </row>
    <row r="72" spans="29:48" ht="15.6">
      <c r="AC72"/>
      <c r="AT72" s="261">
        <v>11</v>
      </c>
      <c r="AU72" s="262" t="s">
        <v>37</v>
      </c>
      <c r="AV72" s="263" t="s">
        <v>104</v>
      </c>
    </row>
    <row r="73" spans="29:48" ht="15.6">
      <c r="AC73"/>
      <c r="AT73" s="261">
        <v>12</v>
      </c>
      <c r="AU73" s="262" t="s">
        <v>38</v>
      </c>
      <c r="AV73" s="262" t="s">
        <v>105</v>
      </c>
    </row>
    <row r="74" spans="29:48" ht="15.6">
      <c r="AC74"/>
      <c r="AT74" s="259">
        <v>13</v>
      </c>
      <c r="AU74" s="99" t="s">
        <v>39</v>
      </c>
      <c r="AV74" s="99" t="s">
        <v>106</v>
      </c>
    </row>
    <row r="75" spans="29:48" ht="15.6">
      <c r="AC75"/>
      <c r="AT75" s="259">
        <v>14</v>
      </c>
      <c r="AU75" s="99" t="s">
        <v>405</v>
      </c>
      <c r="AV75" s="260" t="s">
        <v>107</v>
      </c>
    </row>
    <row r="76" spans="29:48" ht="15.6">
      <c r="AC76"/>
      <c r="AT76" s="259">
        <v>15</v>
      </c>
      <c r="AU76" s="99" t="s">
        <v>40</v>
      </c>
      <c r="AV76" s="99" t="s">
        <v>108</v>
      </c>
    </row>
    <row r="124" spans="1:37">
      <c r="A124" s="30"/>
      <c r="B124" s="30"/>
      <c r="C124" s="30"/>
      <c r="D124" s="30"/>
      <c r="E124" s="30"/>
      <c r="F124" s="30"/>
      <c r="G124" s="453"/>
      <c r="H124" s="30"/>
      <c r="I124" s="30"/>
      <c r="J124" s="30"/>
      <c r="K124" s="30"/>
      <c r="L124" s="30"/>
      <c r="M124" s="30"/>
      <c r="N124" s="362"/>
      <c r="O124" s="362"/>
      <c r="P124" s="30"/>
      <c r="Q124" s="30"/>
      <c r="R124" s="30"/>
      <c r="S124" s="30"/>
    </row>
    <row r="125" spans="1:37">
      <c r="A125" s="38"/>
      <c r="B125" s="38"/>
      <c r="C125" s="38"/>
      <c r="D125" s="38"/>
      <c r="E125" s="38"/>
      <c r="F125" s="38"/>
      <c r="G125" s="454"/>
      <c r="H125" s="38"/>
      <c r="I125" s="38"/>
      <c r="J125" s="38"/>
      <c r="K125" s="38"/>
      <c r="L125" s="38"/>
      <c r="M125" s="38"/>
      <c r="N125" s="363"/>
      <c r="O125" s="363"/>
      <c r="P125" s="38"/>
      <c r="Q125" s="38"/>
      <c r="R125" s="38"/>
      <c r="S125" s="38"/>
      <c r="T125" s="30"/>
      <c r="U125" s="30"/>
      <c r="V125" s="30"/>
      <c r="W125" s="30"/>
      <c r="X125" s="30"/>
      <c r="Y125" s="30"/>
      <c r="Z125" s="30"/>
      <c r="AA125" s="30"/>
      <c r="AB125" s="30"/>
      <c r="AC125" s="275"/>
      <c r="AD125" s="30"/>
      <c r="AE125" s="30"/>
      <c r="AF125" s="30"/>
      <c r="AG125" s="30"/>
      <c r="AH125" s="30"/>
      <c r="AI125" s="30"/>
      <c r="AJ125" s="30"/>
      <c r="AK125" s="30"/>
    </row>
    <row r="126" spans="1:37">
      <c r="A126" s="38"/>
      <c r="B126" s="38"/>
      <c r="C126" s="38"/>
      <c r="D126" s="38"/>
      <c r="E126" s="38"/>
      <c r="F126" s="38"/>
      <c r="G126" s="454"/>
      <c r="H126" s="38"/>
      <c r="I126" s="38"/>
      <c r="J126" s="38"/>
      <c r="K126" s="38"/>
      <c r="L126" s="38"/>
      <c r="M126" s="38"/>
      <c r="N126" s="363"/>
      <c r="O126" s="363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276"/>
      <c r="AD126" s="38"/>
      <c r="AE126" s="38"/>
      <c r="AF126" s="38"/>
      <c r="AG126" s="38"/>
      <c r="AH126" s="38"/>
      <c r="AI126" s="38"/>
      <c r="AJ126" s="38"/>
      <c r="AK126" s="38"/>
    </row>
    <row r="127" spans="1:37">
      <c r="A127" s="38"/>
      <c r="B127" s="38"/>
      <c r="C127" s="38"/>
      <c r="D127" s="38"/>
      <c r="E127" s="38"/>
      <c r="F127" s="38"/>
      <c r="G127" s="454"/>
      <c r="H127" s="38"/>
      <c r="I127" s="38"/>
      <c r="J127" s="38"/>
      <c r="K127" s="38"/>
      <c r="L127" s="38"/>
      <c r="M127" s="38"/>
      <c r="N127" s="363"/>
      <c r="O127" s="363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276"/>
      <c r="AD127" s="38"/>
      <c r="AE127" s="38"/>
      <c r="AF127" s="38"/>
      <c r="AG127" s="38"/>
      <c r="AH127" s="38"/>
      <c r="AI127" s="38"/>
      <c r="AJ127" s="38"/>
      <c r="AK127" s="38"/>
    </row>
    <row r="128" spans="1:37">
      <c r="A128" s="38"/>
      <c r="B128" s="38"/>
      <c r="C128" s="38"/>
      <c r="D128" s="38"/>
      <c r="E128" s="38"/>
      <c r="F128" s="38"/>
      <c r="G128" s="454"/>
      <c r="H128" s="38"/>
      <c r="I128" s="38"/>
      <c r="J128" s="38"/>
      <c r="K128" s="38"/>
      <c r="L128" s="38"/>
      <c r="M128" s="38"/>
      <c r="N128" s="363"/>
      <c r="O128" s="363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276"/>
      <c r="AD128" s="38"/>
      <c r="AE128" s="38"/>
      <c r="AF128" s="38"/>
      <c r="AG128" s="38"/>
      <c r="AH128" s="38"/>
      <c r="AI128" s="38"/>
      <c r="AJ128" s="38"/>
      <c r="AK128" s="38"/>
    </row>
    <row r="129" spans="1:37">
      <c r="A129" s="38"/>
      <c r="B129" s="38"/>
      <c r="C129" s="38"/>
      <c r="D129" s="38"/>
      <c r="E129" s="38"/>
      <c r="F129" s="38"/>
      <c r="G129" s="454"/>
      <c r="H129" s="38"/>
      <c r="I129" s="38"/>
      <c r="J129" s="38"/>
      <c r="K129" s="38"/>
      <c r="L129" s="38"/>
      <c r="M129" s="38"/>
      <c r="N129" s="363"/>
      <c r="O129" s="363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276"/>
      <c r="AD129" s="38"/>
      <c r="AE129" s="38"/>
      <c r="AF129" s="38"/>
      <c r="AG129" s="38"/>
      <c r="AH129" s="38"/>
      <c r="AI129" s="38"/>
      <c r="AJ129" s="38"/>
      <c r="AK129" s="38"/>
    </row>
    <row r="130" spans="1:37">
      <c r="A130" s="38"/>
      <c r="B130" s="38"/>
      <c r="C130" s="38"/>
      <c r="D130" s="38"/>
      <c r="E130" s="38"/>
      <c r="F130" s="38"/>
      <c r="G130" s="454"/>
      <c r="H130" s="38"/>
      <c r="I130" s="38"/>
      <c r="J130" s="38"/>
      <c r="K130" s="38"/>
      <c r="L130" s="38"/>
      <c r="M130" s="38"/>
      <c r="N130" s="363"/>
      <c r="O130" s="363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276"/>
      <c r="AD130" s="38"/>
      <c r="AE130" s="38"/>
      <c r="AF130" s="38"/>
      <c r="AG130" s="38"/>
      <c r="AH130" s="38"/>
      <c r="AI130" s="38"/>
      <c r="AJ130" s="38"/>
      <c r="AK130" s="38"/>
    </row>
    <row r="131" spans="1:37">
      <c r="A131" s="38"/>
      <c r="B131" s="38"/>
      <c r="C131" s="38"/>
      <c r="D131" s="38"/>
      <c r="E131" s="38"/>
      <c r="F131" s="38"/>
      <c r="G131" s="454"/>
      <c r="H131" s="38"/>
      <c r="I131" s="38"/>
      <c r="J131" s="38"/>
      <c r="K131" s="38"/>
      <c r="L131" s="38"/>
      <c r="M131" s="38"/>
      <c r="N131" s="363"/>
      <c r="O131" s="363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276"/>
      <c r="AD131" s="38"/>
      <c r="AE131" s="38"/>
      <c r="AF131" s="38"/>
      <c r="AG131" s="38"/>
      <c r="AH131" s="38"/>
      <c r="AI131" s="38"/>
      <c r="AJ131" s="38"/>
      <c r="AK131" s="38"/>
    </row>
    <row r="132" spans="1:37">
      <c r="A132" s="38"/>
      <c r="B132" s="38"/>
      <c r="C132" s="38"/>
      <c r="D132" s="38"/>
      <c r="E132" s="38"/>
      <c r="F132" s="38"/>
      <c r="G132" s="454"/>
      <c r="H132" s="38"/>
      <c r="I132" s="38"/>
      <c r="J132" s="38"/>
      <c r="K132" s="38"/>
      <c r="L132" s="38"/>
      <c r="M132" s="38"/>
      <c r="N132" s="363"/>
      <c r="O132" s="363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276"/>
      <c r="AD132" s="38"/>
      <c r="AE132" s="38"/>
      <c r="AF132" s="38"/>
      <c r="AG132" s="38"/>
      <c r="AH132" s="38"/>
      <c r="AI132" s="38"/>
      <c r="AJ132" s="38"/>
      <c r="AK132" s="38"/>
    </row>
    <row r="133" spans="1:37">
      <c r="A133" s="38"/>
      <c r="B133" s="38"/>
      <c r="C133" s="38"/>
      <c r="D133" s="38"/>
      <c r="E133" s="38"/>
      <c r="F133" s="38"/>
      <c r="G133" s="454"/>
      <c r="H133" s="38"/>
      <c r="I133" s="38"/>
      <c r="J133" s="38"/>
      <c r="K133" s="38"/>
      <c r="L133" s="38"/>
      <c r="M133" s="38"/>
      <c r="N133" s="363"/>
      <c r="O133" s="363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276"/>
      <c r="AD133" s="38"/>
      <c r="AE133" s="38"/>
      <c r="AF133" s="38"/>
      <c r="AG133" s="38"/>
      <c r="AH133" s="38"/>
      <c r="AI133" s="38"/>
      <c r="AJ133" s="38"/>
      <c r="AK133" s="38"/>
    </row>
    <row r="134" spans="1:37">
      <c r="A134" s="38"/>
      <c r="B134" s="38"/>
      <c r="C134" s="38"/>
      <c r="D134" s="38"/>
      <c r="E134" s="38"/>
      <c r="F134" s="38"/>
      <c r="G134" s="454"/>
      <c r="H134" s="38"/>
      <c r="I134" s="38"/>
      <c r="J134" s="38"/>
      <c r="K134" s="38"/>
      <c r="L134" s="38"/>
      <c r="M134" s="38"/>
      <c r="N134" s="363"/>
      <c r="O134" s="363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276"/>
      <c r="AD134" s="38"/>
      <c r="AE134" s="38"/>
      <c r="AF134" s="38"/>
      <c r="AG134" s="38"/>
      <c r="AH134" s="38"/>
      <c r="AI134" s="38"/>
      <c r="AJ134" s="38"/>
      <c r="AK134" s="38"/>
    </row>
    <row r="135" spans="1:37">
      <c r="A135" s="38"/>
      <c r="B135" s="38"/>
      <c r="C135" s="38"/>
      <c r="D135" s="38"/>
      <c r="E135" s="38"/>
      <c r="F135" s="38"/>
      <c r="G135" s="454"/>
      <c r="H135" s="38"/>
      <c r="I135" s="38"/>
      <c r="J135" s="38"/>
      <c r="K135" s="38"/>
      <c r="L135" s="38"/>
      <c r="M135" s="38"/>
      <c r="N135" s="363"/>
      <c r="O135" s="363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276"/>
      <c r="AD135" s="38"/>
      <c r="AE135" s="38"/>
      <c r="AF135" s="38"/>
      <c r="AG135" s="38"/>
      <c r="AH135" s="38"/>
      <c r="AI135" s="38"/>
      <c r="AJ135" s="38"/>
      <c r="AK135" s="38"/>
    </row>
    <row r="136" spans="1:37">
      <c r="A136" s="38"/>
      <c r="B136" s="38"/>
      <c r="C136" s="38"/>
      <c r="D136" s="38"/>
      <c r="E136" s="38"/>
      <c r="F136" s="38"/>
      <c r="G136" s="454"/>
      <c r="H136" s="38"/>
      <c r="I136" s="38"/>
      <c r="J136" s="38"/>
      <c r="K136" s="38"/>
      <c r="L136" s="38"/>
      <c r="M136" s="38"/>
      <c r="N136" s="363"/>
      <c r="O136" s="363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276"/>
      <c r="AD136" s="38"/>
      <c r="AE136" s="38"/>
      <c r="AF136" s="38"/>
      <c r="AG136" s="38"/>
      <c r="AH136" s="38"/>
      <c r="AI136" s="38"/>
      <c r="AJ136" s="38"/>
      <c r="AK136" s="38"/>
    </row>
    <row r="137" spans="1:37">
      <c r="A137" s="38"/>
      <c r="B137" s="38"/>
      <c r="C137" s="38"/>
      <c r="D137" s="38"/>
      <c r="E137" s="38"/>
      <c r="F137" s="38"/>
      <c r="G137" s="454"/>
      <c r="H137" s="38"/>
      <c r="I137" s="38"/>
      <c r="J137" s="38"/>
      <c r="K137" s="38"/>
      <c r="L137" s="38"/>
      <c r="M137" s="38"/>
      <c r="N137" s="363"/>
      <c r="O137" s="363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276"/>
      <c r="AD137" s="38"/>
      <c r="AE137" s="38"/>
      <c r="AF137" s="38"/>
      <c r="AG137" s="38"/>
      <c r="AH137" s="38"/>
      <c r="AI137" s="38"/>
      <c r="AJ137" s="38"/>
      <c r="AK137" s="38"/>
    </row>
    <row r="138" spans="1:37">
      <c r="A138" s="38"/>
      <c r="B138" s="38"/>
      <c r="C138" s="38"/>
      <c r="D138" s="38"/>
      <c r="E138" s="38"/>
      <c r="F138" s="38"/>
      <c r="G138" s="454"/>
      <c r="H138" s="38"/>
      <c r="I138" s="38"/>
      <c r="J138" s="38"/>
      <c r="K138" s="38"/>
      <c r="L138" s="38"/>
      <c r="M138" s="38"/>
      <c r="N138" s="363"/>
      <c r="O138" s="363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276"/>
      <c r="AD138" s="38"/>
      <c r="AE138" s="38"/>
      <c r="AF138" s="38"/>
      <c r="AG138" s="38"/>
      <c r="AH138" s="38"/>
      <c r="AI138" s="38"/>
      <c r="AJ138" s="38"/>
      <c r="AK138" s="38"/>
    </row>
    <row r="139" spans="1:37">
      <c r="A139" s="38"/>
      <c r="B139" s="38"/>
      <c r="C139" s="38"/>
      <c r="D139" s="38"/>
      <c r="E139" s="38"/>
      <c r="F139" s="38"/>
      <c r="G139" s="454"/>
      <c r="H139" s="38"/>
      <c r="I139" s="38"/>
      <c r="J139" s="38"/>
      <c r="K139" s="38"/>
      <c r="L139" s="38"/>
      <c r="M139" s="38"/>
      <c r="N139" s="363"/>
      <c r="O139" s="363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276"/>
      <c r="AD139" s="38"/>
      <c r="AE139" s="38"/>
      <c r="AF139" s="38"/>
      <c r="AG139" s="38"/>
      <c r="AH139" s="38"/>
      <c r="AI139" s="38"/>
      <c r="AJ139" s="38"/>
      <c r="AK139" s="38"/>
    </row>
    <row r="140" spans="1:37">
      <c r="A140" s="38"/>
      <c r="B140" s="38"/>
      <c r="C140" s="38"/>
      <c r="D140" s="38"/>
      <c r="E140" s="38"/>
      <c r="F140" s="38"/>
      <c r="G140" s="454"/>
      <c r="H140" s="38"/>
      <c r="I140" s="38"/>
      <c r="J140" s="38"/>
      <c r="K140" s="38"/>
      <c r="L140" s="38"/>
      <c r="M140" s="38"/>
      <c r="N140" s="363"/>
      <c r="O140" s="363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276"/>
      <c r="AD140" s="38"/>
      <c r="AE140" s="38"/>
      <c r="AF140" s="38"/>
      <c r="AG140" s="38"/>
      <c r="AH140" s="38"/>
      <c r="AI140" s="38"/>
      <c r="AJ140" s="38"/>
      <c r="AK140" s="38"/>
    </row>
    <row r="141" spans="1:37">
      <c r="A141" s="38"/>
      <c r="B141" s="38"/>
      <c r="C141" s="38"/>
      <c r="D141" s="38"/>
      <c r="E141" s="38"/>
      <c r="F141" s="38"/>
      <c r="G141" s="454"/>
      <c r="H141" s="38"/>
      <c r="I141" s="38"/>
      <c r="J141" s="38"/>
      <c r="K141" s="38"/>
      <c r="L141" s="38"/>
      <c r="M141" s="38"/>
      <c r="N141" s="363"/>
      <c r="O141" s="363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276"/>
      <c r="AD141" s="38"/>
      <c r="AE141" s="38"/>
      <c r="AF141" s="38"/>
      <c r="AG141" s="38"/>
      <c r="AH141" s="38"/>
      <c r="AI141" s="38"/>
      <c r="AJ141" s="38"/>
      <c r="AK141" s="38"/>
    </row>
    <row r="142" spans="1:37">
      <c r="T142" s="38"/>
      <c r="U142" s="38"/>
      <c r="V142" s="38"/>
      <c r="W142" s="38"/>
      <c r="X142" s="38"/>
      <c r="Y142" s="38"/>
      <c r="Z142" s="38"/>
      <c r="AA142" s="38"/>
      <c r="AB142" s="38"/>
      <c r="AC142" s="276"/>
      <c r="AD142" s="38"/>
      <c r="AE142" s="38"/>
      <c r="AF142" s="38"/>
      <c r="AG142" s="38"/>
      <c r="AH142" s="38"/>
      <c r="AI142" s="38"/>
      <c r="AJ142" s="38"/>
      <c r="AK142" s="38"/>
    </row>
  </sheetData>
  <mergeCells count="3">
    <mergeCell ref="I2:J2"/>
    <mergeCell ref="AA2:AD2"/>
    <mergeCell ref="P2:Q2"/>
  </mergeCells>
  <phoneticPr fontId="11" type="noConversion"/>
  <conditionalFormatting sqref="AG9:AG35">
    <cfRule type="cellIs" dxfId="211" priority="13" operator="lessThan">
      <formula>100</formula>
    </cfRule>
    <cfRule type="cellIs" dxfId="210" priority="14" operator="greaterThan">
      <formula>100</formula>
    </cfRule>
  </conditionalFormatting>
  <conditionalFormatting sqref="J9:J35">
    <cfRule type="cellIs" dxfId="209" priority="11" operator="lessThan">
      <formula>0</formula>
    </cfRule>
    <cfRule type="cellIs" dxfId="208" priority="12" operator="greaterThan">
      <formula>0</formula>
    </cfRule>
  </conditionalFormatting>
  <conditionalFormatting sqref="S9:S35">
    <cfRule type="cellIs" dxfId="207" priority="7" operator="lessThan">
      <formula>0</formula>
    </cfRule>
    <cfRule type="cellIs" dxfId="206" priority="8" operator="greaterThan">
      <formula>0</formula>
    </cfRule>
  </conditionalFormatting>
  <conditionalFormatting sqref="C8:C35">
    <cfRule type="cellIs" dxfId="205" priority="5" operator="lessThan">
      <formula>0</formula>
    </cfRule>
    <cfRule type="cellIs" dxfId="204" priority="6" operator="greaterThan">
      <formula>0</formula>
    </cfRule>
  </conditionalFormatting>
  <conditionalFormatting sqref="AB9:AB35">
    <cfRule type="cellIs" dxfId="203" priority="3" operator="lessThan">
      <formula>0</formula>
    </cfRule>
    <cfRule type="cellIs" dxfId="202" priority="4" operator="greaterThan">
      <formula>0</formula>
    </cfRule>
  </conditionalFormatting>
  <conditionalFormatting sqref="L8:L35">
    <cfRule type="cellIs" dxfId="201" priority="1" operator="greaterThan">
      <formula>0</formula>
    </cfRule>
    <cfRule type="cellIs" dxfId="200" priority="2" operator="lessThan">
      <formula>0</formula>
    </cfRule>
  </conditionalFormatting>
  <pageMargins left="0.75" right="0.75" top="1" bottom="1" header="0.5" footer="0.5"/>
  <pageSetup paperSize="9" orientation="landscape" r:id="rId1"/>
  <headerFooter alignWithMargins="0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R497"/>
  <sheetViews>
    <sheetView zoomScale="91" zoomScaleNormal="91" workbookViewId="0">
      <pane xSplit="1" ySplit="9" topLeftCell="B79" activePane="bottomRight" state="frozen"/>
      <selection pane="topRight" activeCell="B1" sqref="B1"/>
      <selection pane="bottomLeft" activeCell="A13" sqref="A13"/>
      <selection pane="bottomRight" activeCell="L86" sqref="L86"/>
    </sheetView>
  </sheetViews>
  <sheetFormatPr baseColWidth="10" defaultColWidth="11.54296875" defaultRowHeight="15"/>
  <cols>
    <col min="1" max="1" width="3.36328125" style="28" customWidth="1"/>
    <col min="2" max="2" width="5.36328125" style="28" customWidth="1"/>
    <col min="3" max="3" width="3.453125" style="28" customWidth="1"/>
    <col min="4" max="4" width="3.54296875" style="28" customWidth="1"/>
    <col min="5" max="5" width="3.1796875" style="28" customWidth="1"/>
    <col min="6" max="6" width="4.90625" style="28" customWidth="1"/>
    <col min="7" max="7" width="6.453125" style="28" customWidth="1"/>
    <col min="8" max="8" width="7" style="28" customWidth="1"/>
    <col min="9" max="10" width="6.36328125" style="29" customWidth="1"/>
    <col min="11" max="11" width="2" style="29" customWidth="1"/>
    <col min="12" max="12" width="6.36328125" style="29" customWidth="1"/>
    <col min="13" max="13" width="1.453125" style="29" customWidth="1"/>
    <col min="14" max="14" width="6.26953125" style="29" customWidth="1"/>
    <col min="15" max="15" width="1.54296875" style="29" customWidth="1"/>
    <col min="16" max="16" width="5.54296875" style="29" customWidth="1"/>
    <col min="17" max="17" width="1.6328125" style="29" customWidth="1"/>
    <col min="18" max="18" width="7.54296875" style="28" customWidth="1"/>
    <col min="19" max="19" width="6.54296875" style="28" customWidth="1"/>
    <col min="20" max="20" width="3.54296875" style="28" customWidth="1"/>
    <col min="21" max="21" width="6.54296875" style="34" customWidth="1"/>
    <col min="22" max="22" width="5" style="34" customWidth="1"/>
    <col min="23" max="23" width="4.1796875" style="34" customWidth="1"/>
    <col min="24" max="24" width="4.54296875" style="34" customWidth="1"/>
    <col min="25" max="25" width="6.6328125" style="34" customWidth="1"/>
    <col min="26" max="26" width="7" style="27" customWidth="1"/>
    <col min="27" max="27" width="5.81640625" style="34" customWidth="1"/>
    <col min="28" max="28" width="7.1796875" style="34" customWidth="1"/>
    <col min="29" max="29" width="5.90625" style="29" customWidth="1"/>
    <col min="30" max="30" width="9.453125" style="29" customWidth="1"/>
    <col min="31" max="31" width="8.90625" style="29" customWidth="1"/>
    <col min="32" max="32" width="11.54296875" style="29"/>
    <col min="33" max="33" width="9.81640625" style="34" customWidth="1"/>
    <col min="34" max="34" width="9.1796875" style="29" customWidth="1"/>
    <col min="35" max="35" width="6.81640625" style="29" customWidth="1"/>
    <col min="36" max="36" width="9.90625" style="29" customWidth="1"/>
    <col min="37" max="37" width="10" style="28" customWidth="1"/>
    <col min="38" max="38" width="13.08984375" style="28" customWidth="1"/>
    <col min="39" max="39" width="9.36328125" style="28" customWidth="1"/>
    <col min="40" max="40" width="9.81640625" style="29" customWidth="1"/>
    <col min="41" max="41" width="9.81640625" style="28" customWidth="1"/>
    <col min="42" max="42" width="11.54296875" style="28"/>
    <col min="43" max="43" width="14" style="28" customWidth="1"/>
    <col min="44" max="44" width="12.54296875" style="28" customWidth="1"/>
    <col min="45" max="45" width="10.90625" style="28" customWidth="1"/>
    <col min="46" max="16384" width="11.54296875" style="28"/>
  </cols>
  <sheetData>
    <row r="1" spans="1:70" ht="15.6">
      <c r="A1" s="215"/>
      <c r="B1" s="215"/>
      <c r="C1" s="215"/>
      <c r="D1" s="215"/>
      <c r="E1" s="215"/>
      <c r="F1" s="215"/>
      <c r="G1" s="215"/>
      <c r="H1" s="215"/>
      <c r="I1" s="216"/>
      <c r="J1" s="216"/>
      <c r="K1" s="216"/>
      <c r="L1" s="216"/>
      <c r="M1" s="216"/>
      <c r="N1" s="216"/>
      <c r="O1" s="216"/>
      <c r="P1" s="216"/>
      <c r="Q1" s="216"/>
      <c r="R1" s="215"/>
      <c r="S1" s="215"/>
      <c r="T1" s="215"/>
      <c r="U1" s="217"/>
      <c r="V1" s="217"/>
      <c r="W1" s="217"/>
      <c r="X1" s="217"/>
      <c r="Y1" s="217"/>
      <c r="Z1" s="215"/>
      <c r="AA1" s="217"/>
      <c r="AB1" s="217"/>
      <c r="AC1" s="216"/>
      <c r="AD1" s="215"/>
      <c r="AE1" s="218"/>
      <c r="AG1" s="29"/>
      <c r="AH1" s="27"/>
      <c r="AI1" s="219"/>
      <c r="AJ1" s="28"/>
      <c r="AN1" s="28"/>
    </row>
    <row r="2" spans="1:70" s="224" customFormat="1" ht="31.8">
      <c r="A2" s="220"/>
      <c r="B2" s="220"/>
      <c r="C2" s="220"/>
      <c r="D2" s="221" t="s">
        <v>456</v>
      </c>
      <c r="E2" s="220"/>
      <c r="F2" s="220"/>
      <c r="G2" s="220"/>
      <c r="H2" s="220"/>
      <c r="I2" s="222"/>
      <c r="J2" s="222"/>
      <c r="K2" s="222"/>
      <c r="L2" s="222"/>
      <c r="M2" s="222"/>
      <c r="N2" s="222"/>
      <c r="O2" s="222"/>
      <c r="P2" s="222"/>
      <c r="Q2" s="222"/>
      <c r="R2" s="220"/>
      <c r="S2" s="220"/>
      <c r="T2" s="220"/>
      <c r="U2" s="223"/>
      <c r="V2" s="223"/>
      <c r="W2" s="351" t="str">
        <f>+År!B2</f>
        <v>VOKSEN GEIT</v>
      </c>
      <c r="X2" s="223"/>
      <c r="Y2" s="223"/>
      <c r="Z2" s="220"/>
      <c r="AA2" s="223"/>
      <c r="AB2" s="223"/>
      <c r="AC2" s="222"/>
      <c r="AD2" s="220"/>
      <c r="AE2" s="218"/>
      <c r="AF2" s="29"/>
      <c r="AG2" s="29"/>
      <c r="AH2" s="27"/>
      <c r="AI2" s="219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</row>
    <row r="3" spans="1:70" ht="15.6">
      <c r="A3" s="215"/>
      <c r="B3" s="215"/>
      <c r="C3" s="215"/>
      <c r="D3" s="215"/>
      <c r="E3" s="215"/>
      <c r="F3" s="215"/>
      <c r="G3" s="215"/>
      <c r="H3" s="215"/>
      <c r="I3" s="216"/>
      <c r="J3" s="216"/>
      <c r="K3" s="216"/>
      <c r="L3" s="216"/>
      <c r="M3" s="216"/>
      <c r="N3" s="216"/>
      <c r="O3" s="216"/>
      <c r="P3" s="216"/>
      <c r="Q3" s="216"/>
      <c r="R3" s="215"/>
      <c r="S3" s="215"/>
      <c r="T3" s="215"/>
      <c r="U3" s="217"/>
      <c r="V3" s="217"/>
      <c r="W3" s="217"/>
      <c r="X3" s="217"/>
      <c r="Y3" s="217"/>
      <c r="Z3" s="215"/>
      <c r="AA3" s="217"/>
      <c r="AB3" s="217"/>
      <c r="AC3" s="216"/>
      <c r="AD3" s="215"/>
      <c r="AE3" s="218"/>
      <c r="AG3" s="29"/>
      <c r="AH3" s="27"/>
      <c r="AI3" s="219"/>
      <c r="AJ3" s="28"/>
      <c r="AN3" s="28"/>
      <c r="BG3" s="28">
        <v>1</v>
      </c>
      <c r="BH3" s="28">
        <f t="shared" ref="BH3:BR3" si="0">1+BG3</f>
        <v>2</v>
      </c>
      <c r="BI3" s="28">
        <f t="shared" si="0"/>
        <v>3</v>
      </c>
      <c r="BJ3" s="28">
        <f t="shared" si="0"/>
        <v>4</v>
      </c>
      <c r="BK3" s="28">
        <f t="shared" si="0"/>
        <v>5</v>
      </c>
      <c r="BL3" s="28">
        <f t="shared" si="0"/>
        <v>6</v>
      </c>
      <c r="BM3" s="28">
        <f t="shared" si="0"/>
        <v>7</v>
      </c>
      <c r="BN3" s="28">
        <f t="shared" si="0"/>
        <v>8</v>
      </c>
      <c r="BO3" s="28">
        <f t="shared" si="0"/>
        <v>9</v>
      </c>
      <c r="BP3" s="28">
        <f t="shared" si="0"/>
        <v>10</v>
      </c>
      <c r="BQ3" s="28">
        <f t="shared" si="0"/>
        <v>11</v>
      </c>
      <c r="BR3" s="28">
        <f t="shared" si="0"/>
        <v>12</v>
      </c>
    </row>
    <row r="4" spans="1:70" s="231" customFormat="1" ht="19.8">
      <c r="A4" s="225"/>
      <c r="B4" s="225"/>
      <c r="C4" s="225"/>
      <c r="D4" s="225"/>
      <c r="E4" s="225"/>
      <c r="F4" s="226" t="s">
        <v>5</v>
      </c>
      <c r="G4" s="226"/>
      <c r="H4" s="227">
        <f>+År!P2</f>
        <v>52</v>
      </c>
      <c r="I4" s="228"/>
      <c r="J4" s="228"/>
      <c r="K4" s="228"/>
      <c r="L4" s="228"/>
      <c r="M4" s="228"/>
      <c r="N4" s="228"/>
      <c r="O4" s="228"/>
      <c r="P4" s="228"/>
      <c r="Q4" s="228"/>
      <c r="R4" s="226" t="s">
        <v>428</v>
      </c>
      <c r="S4" s="225"/>
      <c r="T4" s="225"/>
      <c r="U4" s="229"/>
      <c r="V4" s="229"/>
      <c r="W4" s="473">
        <f>+H11+H26+H41+H56+H71+H86+H116+H161</f>
        <v>9199</v>
      </c>
      <c r="X4" s="474"/>
      <c r="Y4" s="474"/>
      <c r="Z4" s="229"/>
      <c r="AA4" s="229"/>
      <c r="AB4" s="225"/>
      <c r="AC4" s="229"/>
      <c r="AD4" s="229"/>
      <c r="AE4" s="218"/>
      <c r="AF4" s="29"/>
      <c r="AG4" s="27"/>
      <c r="AH4" s="218"/>
      <c r="AI4" s="29"/>
      <c r="AJ4" s="29"/>
      <c r="AK4" s="27"/>
      <c r="AL4" s="219"/>
      <c r="AM4" s="28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30"/>
      <c r="BB4" s="230"/>
      <c r="BF4" s="231" t="e">
        <f>1+#REF!</f>
        <v>#REF!</v>
      </c>
      <c r="BG4" s="28">
        <v>15.985227272727276</v>
      </c>
      <c r="BH4" s="28">
        <f t="shared" ref="BH4:BR18" si="1">+BG4</f>
        <v>15.985227272727276</v>
      </c>
      <c r="BI4" s="28">
        <f t="shared" si="1"/>
        <v>15.985227272727276</v>
      </c>
      <c r="BJ4" s="28">
        <f t="shared" si="1"/>
        <v>15.985227272727276</v>
      </c>
      <c r="BK4" s="28">
        <f t="shared" si="1"/>
        <v>15.985227272727276</v>
      </c>
      <c r="BL4" s="28">
        <f t="shared" si="1"/>
        <v>15.985227272727276</v>
      </c>
      <c r="BM4" s="28">
        <f t="shared" si="1"/>
        <v>15.985227272727276</v>
      </c>
      <c r="BN4" s="28">
        <f t="shared" si="1"/>
        <v>15.985227272727276</v>
      </c>
      <c r="BO4" s="28">
        <f t="shared" si="1"/>
        <v>15.985227272727276</v>
      </c>
      <c r="BP4" s="28">
        <f t="shared" si="1"/>
        <v>15.985227272727276</v>
      </c>
      <c r="BQ4" s="28">
        <f t="shared" si="1"/>
        <v>15.985227272727276</v>
      </c>
      <c r="BR4" s="28">
        <f t="shared" si="1"/>
        <v>15.985227272727276</v>
      </c>
    </row>
    <row r="5" spans="1:70" ht="19.8">
      <c r="A5" s="215"/>
      <c r="B5" s="215"/>
      <c r="C5" s="215"/>
      <c r="D5" s="215"/>
      <c r="E5" s="215"/>
      <c r="F5" s="215"/>
      <c r="G5" s="215"/>
      <c r="H5" s="215"/>
      <c r="I5" s="216" t="s">
        <v>462</v>
      </c>
      <c r="J5" s="216"/>
      <c r="K5" s="216"/>
      <c r="L5" s="216"/>
      <c r="M5" s="216"/>
      <c r="N5" s="216"/>
      <c r="O5" s="216"/>
      <c r="P5" s="216"/>
      <c r="Q5" s="216"/>
      <c r="R5" s="215"/>
      <c r="S5" s="215"/>
      <c r="T5" s="215"/>
      <c r="U5" s="217"/>
      <c r="V5" s="217"/>
      <c r="W5" s="217"/>
      <c r="X5" s="217"/>
      <c r="Y5" s="217"/>
      <c r="Z5" s="215"/>
      <c r="AA5" s="217"/>
      <c r="AB5" s="217"/>
      <c r="AC5" s="216"/>
      <c r="AD5" s="215"/>
      <c r="AE5" s="218"/>
      <c r="AG5" s="29"/>
      <c r="AH5" s="27"/>
      <c r="AI5" s="219"/>
      <c r="AJ5" s="28"/>
      <c r="AN5" s="28"/>
      <c r="BF5" s="231" t="e">
        <f t="shared" ref="BF5:BF18" si="2">1+BF4</f>
        <v>#REF!</v>
      </c>
      <c r="BG5" s="28">
        <v>17.290000000000003</v>
      </c>
      <c r="BH5" s="28">
        <f t="shared" si="1"/>
        <v>17.290000000000003</v>
      </c>
      <c r="BI5" s="28">
        <f t="shared" si="1"/>
        <v>17.290000000000003</v>
      </c>
      <c r="BJ5" s="28">
        <f t="shared" si="1"/>
        <v>17.290000000000003</v>
      </c>
      <c r="BK5" s="28">
        <f t="shared" si="1"/>
        <v>17.290000000000003</v>
      </c>
      <c r="BL5" s="28">
        <f t="shared" si="1"/>
        <v>17.290000000000003</v>
      </c>
      <c r="BM5" s="28">
        <f t="shared" si="1"/>
        <v>17.290000000000003</v>
      </c>
      <c r="BN5" s="28">
        <f t="shared" si="1"/>
        <v>17.290000000000003</v>
      </c>
      <c r="BO5" s="28">
        <f t="shared" si="1"/>
        <v>17.290000000000003</v>
      </c>
      <c r="BP5" s="28">
        <f t="shared" si="1"/>
        <v>17.290000000000003</v>
      </c>
      <c r="BQ5" s="28">
        <f t="shared" si="1"/>
        <v>17.290000000000003</v>
      </c>
      <c r="BR5" s="28">
        <f t="shared" si="1"/>
        <v>17.290000000000003</v>
      </c>
    </row>
    <row r="6" spans="1:70" ht="19.8">
      <c r="A6" s="215"/>
      <c r="B6" s="215"/>
      <c r="C6" s="215"/>
      <c r="D6" s="215"/>
      <c r="E6" s="215"/>
      <c r="F6" s="215"/>
      <c r="G6" s="215"/>
      <c r="H6" s="215"/>
      <c r="I6" s="216"/>
      <c r="J6" s="216"/>
      <c r="K6" s="216"/>
      <c r="L6" s="216"/>
      <c r="M6" s="216"/>
      <c r="N6" s="216"/>
      <c r="O6" s="216"/>
      <c r="P6" s="216"/>
      <c r="Q6" s="216"/>
      <c r="R6" s="215"/>
      <c r="S6" s="215"/>
      <c r="T6" s="215"/>
      <c r="U6" s="217"/>
      <c r="V6" s="217"/>
      <c r="W6" s="217"/>
      <c r="X6" s="217"/>
      <c r="Y6" s="217"/>
      <c r="Z6" s="215"/>
      <c r="AA6" s="217"/>
      <c r="AB6" s="234" t="s">
        <v>83</v>
      </c>
      <c r="AC6" s="232" t="s">
        <v>2</v>
      </c>
      <c r="AD6" s="215"/>
      <c r="AE6" s="218"/>
      <c r="AG6" s="29"/>
      <c r="AH6" s="27"/>
      <c r="AI6" s="219"/>
      <c r="AJ6" s="28"/>
      <c r="AN6" s="28"/>
      <c r="BF6" s="231" t="e">
        <f>1+#REF!</f>
        <v>#REF!</v>
      </c>
      <c r="BG6" s="28">
        <v>20.659867330016564</v>
      </c>
      <c r="BH6" s="28">
        <f t="shared" si="1"/>
        <v>20.659867330016564</v>
      </c>
      <c r="BI6" s="28">
        <f t="shared" si="1"/>
        <v>20.659867330016564</v>
      </c>
      <c r="BJ6" s="28">
        <f t="shared" si="1"/>
        <v>20.659867330016564</v>
      </c>
      <c r="BK6" s="28">
        <f t="shared" si="1"/>
        <v>20.659867330016564</v>
      </c>
      <c r="BL6" s="28">
        <f t="shared" si="1"/>
        <v>20.659867330016564</v>
      </c>
      <c r="BM6" s="28">
        <f t="shared" si="1"/>
        <v>20.659867330016564</v>
      </c>
      <c r="BN6" s="28">
        <f t="shared" si="1"/>
        <v>20.659867330016564</v>
      </c>
      <c r="BO6" s="28">
        <f t="shared" si="1"/>
        <v>20.659867330016564</v>
      </c>
      <c r="BP6" s="28">
        <f t="shared" si="1"/>
        <v>20.659867330016564</v>
      </c>
      <c r="BQ6" s="28">
        <f t="shared" si="1"/>
        <v>20.659867330016564</v>
      </c>
      <c r="BR6" s="28">
        <f t="shared" si="1"/>
        <v>20.659867330016564</v>
      </c>
    </row>
    <row r="7" spans="1:70" ht="19.8">
      <c r="A7" s="215"/>
      <c r="B7" s="215"/>
      <c r="C7" s="215"/>
      <c r="D7" s="215"/>
      <c r="E7" s="215"/>
      <c r="F7" s="215"/>
      <c r="G7" s="233" t="s">
        <v>2</v>
      </c>
      <c r="H7" s="215"/>
      <c r="I7" s="216"/>
      <c r="J7" s="216"/>
      <c r="K7" s="216"/>
      <c r="L7" s="216"/>
      <c r="M7" s="216"/>
      <c r="N7" s="216"/>
      <c r="O7" s="216"/>
      <c r="P7" s="216"/>
      <c r="Q7" s="216"/>
      <c r="R7" s="233" t="s">
        <v>22</v>
      </c>
      <c r="S7" s="216"/>
      <c r="T7" s="216"/>
      <c r="U7" s="217" t="s">
        <v>407</v>
      </c>
      <c r="V7" s="234" t="s">
        <v>552</v>
      </c>
      <c r="W7" s="36"/>
      <c r="X7" s="26"/>
      <c r="Y7" s="234" t="s">
        <v>429</v>
      </c>
      <c r="Z7" s="215"/>
      <c r="AA7" s="234" t="s">
        <v>549</v>
      </c>
      <c r="AB7" s="234" t="s">
        <v>43</v>
      </c>
      <c r="AC7" s="232" t="s">
        <v>8</v>
      </c>
      <c r="AD7" s="215"/>
      <c r="AE7" s="218"/>
      <c r="AG7" s="29"/>
      <c r="AH7" s="27"/>
      <c r="AI7" s="219"/>
      <c r="AJ7" s="28"/>
      <c r="AN7" s="28"/>
      <c r="BF7" s="231" t="e">
        <f t="shared" si="2"/>
        <v>#REF!</v>
      </c>
      <c r="BG7" s="28">
        <v>23.875837563451761</v>
      </c>
      <c r="BH7" s="28">
        <f t="shared" si="1"/>
        <v>23.875837563451761</v>
      </c>
      <c r="BI7" s="28">
        <f t="shared" si="1"/>
        <v>23.875837563451761</v>
      </c>
      <c r="BJ7" s="28">
        <f t="shared" si="1"/>
        <v>23.875837563451761</v>
      </c>
      <c r="BK7" s="28">
        <f t="shared" si="1"/>
        <v>23.875837563451761</v>
      </c>
      <c r="BL7" s="28">
        <f t="shared" si="1"/>
        <v>23.875837563451761</v>
      </c>
      <c r="BM7" s="28">
        <f t="shared" si="1"/>
        <v>23.875837563451761</v>
      </c>
      <c r="BN7" s="28">
        <f t="shared" si="1"/>
        <v>23.875837563451761</v>
      </c>
      <c r="BO7" s="28">
        <f t="shared" si="1"/>
        <v>23.875837563451761</v>
      </c>
      <c r="BP7" s="28">
        <f t="shared" si="1"/>
        <v>23.875837563451761</v>
      </c>
      <c r="BQ7" s="28">
        <f t="shared" si="1"/>
        <v>23.875837563451761</v>
      </c>
      <c r="BR7" s="28">
        <f t="shared" si="1"/>
        <v>23.875837563451761</v>
      </c>
    </row>
    <row r="8" spans="1:70" ht="19.8">
      <c r="A8" s="215"/>
      <c r="B8" s="215"/>
      <c r="C8" s="215"/>
      <c r="D8" s="215"/>
      <c r="E8" s="233"/>
      <c r="F8" s="233"/>
      <c r="G8" s="233" t="s">
        <v>492</v>
      </c>
      <c r="H8" s="233" t="s">
        <v>2</v>
      </c>
      <c r="I8" s="440" t="s">
        <v>2</v>
      </c>
      <c r="J8" s="440" t="s">
        <v>1</v>
      </c>
      <c r="K8" s="440"/>
      <c r="L8" s="440" t="s">
        <v>2</v>
      </c>
      <c r="M8" s="440"/>
      <c r="N8" s="440" t="s">
        <v>22</v>
      </c>
      <c r="O8" s="440"/>
      <c r="P8" s="440" t="s">
        <v>22</v>
      </c>
      <c r="Q8" s="440"/>
      <c r="R8" s="233" t="s">
        <v>494</v>
      </c>
      <c r="S8" s="232" t="s">
        <v>22</v>
      </c>
      <c r="T8" s="216"/>
      <c r="U8" s="234" t="s">
        <v>496</v>
      </c>
      <c r="V8" s="234" t="s">
        <v>553</v>
      </c>
      <c r="W8" s="36"/>
      <c r="X8" s="26"/>
      <c r="Y8" s="234"/>
      <c r="Z8" s="233" t="s">
        <v>417</v>
      </c>
      <c r="AA8" s="234" t="s">
        <v>1</v>
      </c>
      <c r="AB8" s="234" t="s">
        <v>569</v>
      </c>
      <c r="AC8" s="232" t="s">
        <v>71</v>
      </c>
      <c r="AD8" s="215"/>
      <c r="AE8" s="218"/>
      <c r="AG8" s="29"/>
      <c r="AH8" s="27"/>
      <c r="AI8" s="219"/>
      <c r="AJ8" s="28"/>
      <c r="AN8" s="28"/>
      <c r="BF8" s="231" t="e">
        <f t="shared" si="2"/>
        <v>#REF!</v>
      </c>
      <c r="BG8" s="28">
        <v>26.688850174216036</v>
      </c>
      <c r="BH8" s="28">
        <f t="shared" si="1"/>
        <v>26.688850174216036</v>
      </c>
      <c r="BI8" s="28">
        <f t="shared" si="1"/>
        <v>26.688850174216036</v>
      </c>
      <c r="BJ8" s="28">
        <f t="shared" si="1"/>
        <v>26.688850174216036</v>
      </c>
      <c r="BK8" s="28">
        <f t="shared" si="1"/>
        <v>26.688850174216036</v>
      </c>
      <c r="BL8" s="28">
        <f t="shared" si="1"/>
        <v>26.688850174216036</v>
      </c>
      <c r="BM8" s="28">
        <f t="shared" si="1"/>
        <v>26.688850174216036</v>
      </c>
      <c r="BN8" s="28">
        <f t="shared" si="1"/>
        <v>26.688850174216036</v>
      </c>
      <c r="BO8" s="28">
        <f t="shared" si="1"/>
        <v>26.688850174216036</v>
      </c>
      <c r="BP8" s="28">
        <f t="shared" si="1"/>
        <v>26.688850174216036</v>
      </c>
      <c r="BQ8" s="28">
        <f t="shared" si="1"/>
        <v>26.688850174216036</v>
      </c>
      <c r="BR8" s="28">
        <f t="shared" si="1"/>
        <v>26.688850174216036</v>
      </c>
    </row>
    <row r="9" spans="1:70" ht="19.8">
      <c r="A9" s="215"/>
      <c r="B9" s="215"/>
      <c r="C9" s="233" t="s">
        <v>0</v>
      </c>
      <c r="D9" s="233"/>
      <c r="E9" s="233" t="s">
        <v>89</v>
      </c>
      <c r="F9" s="233"/>
      <c r="G9" s="52" t="s">
        <v>493</v>
      </c>
      <c r="H9" s="52" t="s">
        <v>8</v>
      </c>
      <c r="I9" s="441" t="s">
        <v>407</v>
      </c>
      <c r="J9" s="441" t="s">
        <v>407</v>
      </c>
      <c r="K9" s="441"/>
      <c r="L9" s="441" t="s">
        <v>664</v>
      </c>
      <c r="M9" s="441"/>
      <c r="N9" s="441" t="s">
        <v>664</v>
      </c>
      <c r="O9" s="441"/>
      <c r="P9" s="441" t="s">
        <v>665</v>
      </c>
      <c r="Q9" s="441"/>
      <c r="R9" s="52" t="s">
        <v>418</v>
      </c>
      <c r="S9" s="97" t="s">
        <v>44</v>
      </c>
      <c r="T9" s="216"/>
      <c r="U9" s="74" t="s">
        <v>497</v>
      </c>
      <c r="V9" s="74" t="s">
        <v>554</v>
      </c>
      <c r="W9" s="74" t="s">
        <v>535</v>
      </c>
      <c r="X9" s="97" t="s">
        <v>567</v>
      </c>
      <c r="Y9" s="74" t="s">
        <v>1</v>
      </c>
      <c r="Z9" s="52" t="s">
        <v>418</v>
      </c>
      <c r="AA9" s="74" t="s">
        <v>517</v>
      </c>
      <c r="AB9" s="74" t="s">
        <v>44</v>
      </c>
      <c r="AC9" s="97" t="s">
        <v>551</v>
      </c>
      <c r="AD9" s="215"/>
      <c r="AE9" s="218"/>
      <c r="AG9" s="29"/>
      <c r="AH9" s="27"/>
      <c r="AI9" s="219"/>
      <c r="AJ9" s="28"/>
      <c r="AN9" s="28"/>
      <c r="BF9" s="231" t="e">
        <f t="shared" si="2"/>
        <v>#REF!</v>
      </c>
      <c r="BG9" s="28">
        <v>29.852938824470282</v>
      </c>
      <c r="BH9" s="28">
        <f t="shared" si="1"/>
        <v>29.852938824470282</v>
      </c>
      <c r="BI9" s="28">
        <f t="shared" si="1"/>
        <v>29.852938824470282</v>
      </c>
      <c r="BJ9" s="28">
        <f t="shared" si="1"/>
        <v>29.852938824470282</v>
      </c>
      <c r="BK9" s="28">
        <f t="shared" si="1"/>
        <v>29.852938824470282</v>
      </c>
      <c r="BL9" s="28">
        <f t="shared" si="1"/>
        <v>29.852938824470282</v>
      </c>
      <c r="BM9" s="28">
        <f t="shared" si="1"/>
        <v>29.852938824470282</v>
      </c>
      <c r="BN9" s="28">
        <f t="shared" si="1"/>
        <v>29.852938824470282</v>
      </c>
      <c r="BO9" s="28">
        <f t="shared" si="1"/>
        <v>29.852938824470282</v>
      </c>
      <c r="BP9" s="28">
        <f t="shared" si="1"/>
        <v>29.852938824470282</v>
      </c>
      <c r="BQ9" s="28">
        <f t="shared" si="1"/>
        <v>29.852938824470282</v>
      </c>
      <c r="BR9" s="28">
        <f t="shared" si="1"/>
        <v>29.852938824470282</v>
      </c>
    </row>
    <row r="10" spans="1:70" ht="15" customHeight="1">
      <c r="A10" s="215"/>
      <c r="B10" s="215"/>
      <c r="C10" s="233"/>
      <c r="D10" s="233"/>
      <c r="E10" s="233"/>
      <c r="F10" s="233"/>
      <c r="G10" s="52"/>
      <c r="H10" s="52"/>
      <c r="I10" s="97"/>
      <c r="J10" s="97"/>
      <c r="K10" s="97"/>
      <c r="L10" s="97"/>
      <c r="M10" s="97"/>
      <c r="N10" s="97"/>
      <c r="O10" s="97"/>
      <c r="P10" s="97"/>
      <c r="Q10" s="97"/>
      <c r="R10" s="52"/>
      <c r="S10" s="97"/>
      <c r="T10" s="216"/>
      <c r="U10" s="74"/>
      <c r="V10" s="74"/>
      <c r="W10" s="74"/>
      <c r="X10" s="97"/>
      <c r="Y10" s="74"/>
      <c r="Z10" s="52"/>
      <c r="AA10" s="74"/>
      <c r="AB10" s="74"/>
      <c r="AC10" s="97"/>
      <c r="AD10" s="215"/>
      <c r="AE10" s="218"/>
      <c r="AG10" s="29"/>
      <c r="AH10" s="27"/>
      <c r="AI10" s="219"/>
      <c r="AJ10" s="28"/>
      <c r="AN10" s="28"/>
      <c r="BF10" s="231"/>
    </row>
    <row r="11" spans="1:70" ht="15" customHeight="1">
      <c r="A11" s="215"/>
      <c r="B11" s="215"/>
      <c r="C11" s="233" t="s">
        <v>0</v>
      </c>
      <c r="D11" s="215"/>
      <c r="E11" s="233" t="str">
        <f>+D13</f>
        <v>P-</v>
      </c>
      <c r="F11" s="233" t="s">
        <v>582</v>
      </c>
      <c r="G11" s="215"/>
      <c r="H11" s="239">
        <f>+Klasse!F10</f>
        <v>80</v>
      </c>
      <c r="I11" s="216"/>
      <c r="J11" s="216"/>
      <c r="K11" s="216"/>
      <c r="L11" s="242">
        <f>SUM(L13:L24)</f>
        <v>23</v>
      </c>
      <c r="M11" s="242"/>
      <c r="N11" s="242"/>
      <c r="O11" s="242"/>
      <c r="P11" s="242"/>
      <c r="Q11" s="242"/>
      <c r="R11" s="215"/>
      <c r="S11" s="270">
        <f>+Klasse!O10</f>
        <v>15.416250000000003</v>
      </c>
      <c r="T11" s="216"/>
      <c r="U11" s="217"/>
      <c r="V11" s="217"/>
      <c r="W11" s="217"/>
      <c r="X11" s="217"/>
      <c r="Y11" s="217"/>
      <c r="Z11" s="215"/>
      <c r="AA11" s="217"/>
      <c r="AB11" s="270">
        <f>+Klasse!O10/Klasse!C10</f>
        <v>15.416250000000003</v>
      </c>
      <c r="AC11" s="216"/>
      <c r="AD11" s="215"/>
      <c r="AE11" s="218"/>
      <c r="AG11" s="29"/>
      <c r="AH11" s="27"/>
      <c r="AI11" s="219"/>
      <c r="AJ11" s="28"/>
      <c r="AN11" s="28"/>
      <c r="BF11" s="231"/>
    </row>
    <row r="12" spans="1:70" ht="15" customHeight="1">
      <c r="A12" s="215"/>
      <c r="B12" s="215"/>
      <c r="C12" s="233"/>
      <c r="D12" s="215"/>
      <c r="E12" s="233"/>
      <c r="F12" s="233"/>
      <c r="G12" s="215"/>
      <c r="H12" s="215"/>
      <c r="I12" s="215"/>
      <c r="J12" s="215"/>
      <c r="K12" s="442"/>
      <c r="L12" s="215"/>
      <c r="M12" s="442"/>
      <c r="N12" s="442"/>
      <c r="O12" s="442"/>
      <c r="P12" s="442"/>
      <c r="Q12" s="442"/>
      <c r="R12" s="215"/>
      <c r="S12" s="215"/>
      <c r="T12" s="216"/>
      <c r="U12" s="215"/>
      <c r="V12" s="215"/>
      <c r="W12" s="215"/>
      <c r="X12" s="215"/>
      <c r="Y12" s="215"/>
      <c r="Z12" s="215"/>
      <c r="AA12" s="215"/>
      <c r="AB12" s="215"/>
      <c r="AC12" s="215"/>
      <c r="AD12" s="215"/>
      <c r="AE12" s="218"/>
      <c r="AG12" s="29"/>
      <c r="AH12" s="27"/>
      <c r="AI12" s="219"/>
      <c r="AJ12" s="28"/>
      <c r="AN12" s="28"/>
      <c r="BF12" s="231"/>
    </row>
    <row r="13" spans="1:70" ht="15" customHeight="1">
      <c r="A13" s="215"/>
      <c r="B13" s="239">
        <f>+'Ark1'!C1521</f>
        <v>2023</v>
      </c>
      <c r="C13" s="235">
        <f>+'Ark1'!L1521</f>
        <v>1</v>
      </c>
      <c r="D13" s="235" t="s">
        <v>28</v>
      </c>
      <c r="E13" s="235">
        <f>+'Ark1'!D1521</f>
        <v>1</v>
      </c>
      <c r="F13" s="235" t="str">
        <f>VLOOKUP(E13,RNR!$D$1:$E$12,2)</f>
        <v>Jan</v>
      </c>
      <c r="G13" s="235">
        <f>+'Ark1'!Q1521</f>
        <v>2</v>
      </c>
      <c r="H13" s="235">
        <f>+'Ark1'!R1521</f>
        <v>2</v>
      </c>
      <c r="I13" s="236">
        <f>+IF(H13=0,"",'Ark1'!AG1521)</f>
        <v>0.29126537697584742</v>
      </c>
      <c r="J13" s="236">
        <f>+IF(H13=0,"",'Ark1'!AH1521)</f>
        <v>0</v>
      </c>
      <c r="K13" s="236"/>
      <c r="L13" s="242">
        <f>+'Ark1'!AI1521</f>
        <v>0</v>
      </c>
      <c r="M13" s="242"/>
      <c r="N13" s="242"/>
      <c r="O13" s="242"/>
      <c r="P13" s="242"/>
      <c r="Q13" s="242"/>
      <c r="R13" s="237">
        <f>+IF(H13=0,"",'Ark1'!T1521)</f>
        <v>5</v>
      </c>
      <c r="S13" s="32">
        <f>+IF(H13=0,"",'Ark1'!U1521)</f>
        <v>17.450000000000003</v>
      </c>
      <c r="T13" s="216"/>
      <c r="U13" s="238">
        <f>+IF(H13=0,"",'Ark1'!W1521)</f>
        <v>0</v>
      </c>
      <c r="V13" s="238">
        <f>+IF(H13=0,"",'Ark1'!X1521)</f>
        <v>100</v>
      </c>
      <c r="W13" s="238">
        <f>+IF(H13=0,"",'Ark1'!Y1521)</f>
        <v>0</v>
      </c>
      <c r="X13" s="236">
        <f>+IF(H13=0,"",'Ark1'!Z1521)</f>
        <v>1.3499999999999757</v>
      </c>
      <c r="Y13" s="236">
        <f>+IF(H13=0,"",'Ark1'!Z1521)</f>
        <v>1.3499999999999757</v>
      </c>
      <c r="Z13" s="236">
        <f>+IF(H13=0,"",'Ark1'!AB1521)</f>
        <v>0</v>
      </c>
      <c r="AA13" s="238">
        <f>+IF(H13=0,"",'Ark1'!AE1521)</f>
        <v>0</v>
      </c>
      <c r="AB13" s="37">
        <f t="shared" ref="AB13:AB90" si="3">+IF(H13=0,"",+S13/C13)</f>
        <v>17.450000000000003</v>
      </c>
      <c r="AC13" s="236">
        <f t="shared" ref="AC13:AC90" si="4">+IF(H13=0,"",G13/H13)</f>
        <v>1</v>
      </c>
      <c r="AD13" s="215"/>
      <c r="AE13" s="218"/>
      <c r="AG13" s="29"/>
      <c r="AH13" s="27"/>
      <c r="AI13" s="219"/>
      <c r="AJ13" s="28"/>
      <c r="AN13" s="28"/>
      <c r="BF13" s="231" t="e">
        <f>1+#REF!</f>
        <v>#REF!</v>
      </c>
      <c r="BG13" s="28">
        <v>36.800403768506008</v>
      </c>
      <c r="BH13" s="28">
        <f t="shared" si="1"/>
        <v>36.800403768506008</v>
      </c>
      <c r="BI13" s="28">
        <f t="shared" si="1"/>
        <v>36.800403768506008</v>
      </c>
      <c r="BJ13" s="28">
        <f t="shared" si="1"/>
        <v>36.800403768506008</v>
      </c>
      <c r="BK13" s="28">
        <f t="shared" si="1"/>
        <v>36.800403768506008</v>
      </c>
      <c r="BL13" s="28">
        <f t="shared" si="1"/>
        <v>36.800403768506008</v>
      </c>
      <c r="BM13" s="28">
        <f t="shared" si="1"/>
        <v>36.800403768506008</v>
      </c>
      <c r="BN13" s="28">
        <f t="shared" si="1"/>
        <v>36.800403768506008</v>
      </c>
      <c r="BO13" s="28">
        <f t="shared" si="1"/>
        <v>36.800403768506008</v>
      </c>
      <c r="BP13" s="28">
        <f t="shared" si="1"/>
        <v>36.800403768506008</v>
      </c>
      <c r="BQ13" s="28">
        <f t="shared" si="1"/>
        <v>36.800403768506008</v>
      </c>
      <c r="BR13" s="28">
        <f t="shared" si="1"/>
        <v>36.800403768506008</v>
      </c>
    </row>
    <row r="14" spans="1:70" ht="15" customHeight="1">
      <c r="A14" s="215"/>
      <c r="B14" s="239">
        <f>+'Ark1'!C1522</f>
        <v>2023</v>
      </c>
      <c r="C14" s="235">
        <f>+'Ark1'!L1522</f>
        <v>1</v>
      </c>
      <c r="D14" s="235" t="s">
        <v>28</v>
      </c>
      <c r="E14" s="235">
        <f>+'Ark1'!D1522</f>
        <v>2</v>
      </c>
      <c r="F14" s="235" t="str">
        <f>VLOOKUP(E14,RNR!$D$1:$E$12,2)</f>
        <v>Feb</v>
      </c>
      <c r="G14" s="235">
        <f>+'Ark1'!Q1522</f>
        <v>1</v>
      </c>
      <c r="H14" s="235">
        <f>+'Ark1'!R1522</f>
        <v>1</v>
      </c>
      <c r="I14" s="236">
        <f>+IF(H14=0,"",'Ark1'!AG1522)</f>
        <v>0.1643020759627262</v>
      </c>
      <c r="J14" s="236">
        <f>+IF(H14=0,"",'Ark1'!AH1522)</f>
        <v>0</v>
      </c>
      <c r="K14" s="236"/>
      <c r="L14" s="242">
        <f>+'Ark1'!AI1522</f>
        <v>0</v>
      </c>
      <c r="M14" s="242"/>
      <c r="N14" s="242"/>
      <c r="O14" s="242"/>
      <c r="P14" s="242"/>
      <c r="Q14" s="242"/>
      <c r="R14" s="237">
        <f>+IF(H14=0,"",'Ark1'!T1522)</f>
        <v>2</v>
      </c>
      <c r="S14" s="32">
        <f>+IF(H14=0,"",'Ark1'!U1522)</f>
        <v>13.7</v>
      </c>
      <c r="T14" s="216"/>
      <c r="U14" s="238">
        <f>+IF(H14=0,"",'Ark1'!W1522)</f>
        <v>0</v>
      </c>
      <c r="V14" s="238">
        <f>+IF(H14=0,"",'Ark1'!X1522)</f>
        <v>0</v>
      </c>
      <c r="W14" s="238">
        <f>+IF(H14=0,"",'Ark1'!Y1522)</f>
        <v>0</v>
      </c>
      <c r="X14" s="236">
        <f>+IF(H14=0,"",'Ark1'!Z1522)</f>
        <v>0</v>
      </c>
      <c r="Y14" s="236">
        <f>+IF(H14=0,"",'Ark1'!Z1522)</f>
        <v>0</v>
      </c>
      <c r="Z14" s="236">
        <f>+IF(H14=0,"",'Ark1'!AB1522)</f>
        <v>0</v>
      </c>
      <c r="AA14" s="238">
        <f>+IF(H14=0,"",'Ark1'!AE1522)</f>
        <v>0</v>
      </c>
      <c r="AB14" s="37">
        <f t="shared" si="3"/>
        <v>13.7</v>
      </c>
      <c r="AC14" s="236">
        <f t="shared" si="4"/>
        <v>1</v>
      </c>
      <c r="AD14" s="215"/>
      <c r="AE14" s="218"/>
      <c r="AG14" s="29"/>
      <c r="AH14" s="27"/>
      <c r="AI14" s="219"/>
      <c r="AJ14" s="28"/>
      <c r="AN14" s="28"/>
      <c r="BF14" s="231" t="e">
        <f t="shared" si="2"/>
        <v>#REF!</v>
      </c>
      <c r="BG14" s="28">
        <v>39.739449541284394</v>
      </c>
      <c r="BH14" s="28">
        <f t="shared" si="1"/>
        <v>39.739449541284394</v>
      </c>
      <c r="BI14" s="28">
        <f t="shared" si="1"/>
        <v>39.739449541284394</v>
      </c>
      <c r="BJ14" s="28">
        <f t="shared" si="1"/>
        <v>39.739449541284394</v>
      </c>
      <c r="BK14" s="28">
        <f t="shared" si="1"/>
        <v>39.739449541284394</v>
      </c>
      <c r="BL14" s="28">
        <f t="shared" si="1"/>
        <v>39.739449541284394</v>
      </c>
      <c r="BM14" s="28">
        <f t="shared" si="1"/>
        <v>39.739449541284394</v>
      </c>
      <c r="BN14" s="28">
        <f t="shared" si="1"/>
        <v>39.739449541284394</v>
      </c>
      <c r="BO14" s="28">
        <f t="shared" si="1"/>
        <v>39.739449541284394</v>
      </c>
      <c r="BP14" s="28">
        <f t="shared" si="1"/>
        <v>39.739449541284394</v>
      </c>
      <c r="BQ14" s="28">
        <f t="shared" si="1"/>
        <v>39.739449541284394</v>
      </c>
      <c r="BR14" s="28">
        <f t="shared" si="1"/>
        <v>39.739449541284394</v>
      </c>
    </row>
    <row r="15" spans="1:70" ht="15" customHeight="1">
      <c r="A15" s="215"/>
      <c r="B15" s="239">
        <f>+'Ark1'!C1523</f>
        <v>2023</v>
      </c>
      <c r="C15" s="235">
        <f>+'Ark1'!L1523</f>
        <v>1</v>
      </c>
      <c r="D15" s="235" t="s">
        <v>28</v>
      </c>
      <c r="E15" s="235">
        <f>+'Ark1'!D1523</f>
        <v>3</v>
      </c>
      <c r="F15" s="235" t="str">
        <f>VLOOKUP(E15,RNR!$D$1:$E$12,2)</f>
        <v>Mar</v>
      </c>
      <c r="G15" s="235">
        <f>+'Ark1'!Q1523</f>
        <v>3</v>
      </c>
      <c r="H15" s="235">
        <f>+'Ark1'!R1523</f>
        <v>3</v>
      </c>
      <c r="I15" s="236">
        <f>+IF(H15=0,"",'Ark1'!AG1523)</f>
        <v>0.22152223596980816</v>
      </c>
      <c r="J15" s="236">
        <f>+IF(H15=0,"",'Ark1'!AH1523)</f>
        <v>0</v>
      </c>
      <c r="K15" s="236"/>
      <c r="L15" s="242">
        <f>+'Ark1'!AI1523</f>
        <v>0</v>
      </c>
      <c r="M15" s="242"/>
      <c r="N15" s="242"/>
      <c r="O15" s="242"/>
      <c r="P15" s="242"/>
      <c r="Q15" s="242"/>
      <c r="R15" s="237">
        <f>+IF(H15=0,"",'Ark1'!T1523)</f>
        <v>3</v>
      </c>
      <c r="S15" s="32">
        <f>+IF(H15=0,"",'Ark1'!U1523)</f>
        <v>13.666666666666663</v>
      </c>
      <c r="T15" s="216"/>
      <c r="U15" s="238">
        <f>+IF(H15=0,"",'Ark1'!W1523)</f>
        <v>0</v>
      </c>
      <c r="V15" s="238">
        <f>+IF(H15=0,"",'Ark1'!X1523)</f>
        <v>33.333333333333343</v>
      </c>
      <c r="W15" s="238">
        <f>+IF(H15=0,"",'Ark1'!Y1523)</f>
        <v>0</v>
      </c>
      <c r="X15" s="236">
        <f>+IF(H15=0,"",'Ark1'!Z1523)</f>
        <v>2.7776888874666272</v>
      </c>
      <c r="Y15" s="236">
        <f>+IF(H15=0,"",'Ark1'!Z1523)</f>
        <v>2.7776888874666272</v>
      </c>
      <c r="Z15" s="236">
        <f>+IF(H15=0,"",'Ark1'!AB1523)</f>
        <v>1.4142135623730951</v>
      </c>
      <c r="AA15" s="238">
        <f>+IF(H15=0,"",'Ark1'!AE1523)</f>
        <v>0</v>
      </c>
      <c r="AB15" s="37">
        <f t="shared" si="3"/>
        <v>13.666666666666663</v>
      </c>
      <c r="AC15" s="236">
        <f t="shared" si="4"/>
        <v>1</v>
      </c>
      <c r="AD15" s="215"/>
      <c r="AE15" s="218"/>
      <c r="AG15" s="29"/>
      <c r="AH15" s="27"/>
      <c r="AI15" s="219"/>
      <c r="AJ15" s="28"/>
      <c r="AN15" s="28"/>
      <c r="BF15" s="231" t="e">
        <f t="shared" si="2"/>
        <v>#REF!</v>
      </c>
      <c r="BG15" s="28">
        <v>41.835593220338978</v>
      </c>
      <c r="BH15" s="28">
        <f t="shared" si="1"/>
        <v>41.835593220338978</v>
      </c>
      <c r="BI15" s="28">
        <f t="shared" si="1"/>
        <v>41.835593220338978</v>
      </c>
      <c r="BJ15" s="28">
        <f t="shared" si="1"/>
        <v>41.835593220338978</v>
      </c>
      <c r="BK15" s="28">
        <f t="shared" si="1"/>
        <v>41.835593220338978</v>
      </c>
      <c r="BL15" s="28">
        <f t="shared" si="1"/>
        <v>41.835593220338978</v>
      </c>
      <c r="BM15" s="28">
        <f t="shared" si="1"/>
        <v>41.835593220338978</v>
      </c>
      <c r="BN15" s="28">
        <f t="shared" si="1"/>
        <v>41.835593220338978</v>
      </c>
      <c r="BO15" s="28">
        <f t="shared" si="1"/>
        <v>41.835593220338978</v>
      </c>
      <c r="BP15" s="28">
        <f t="shared" si="1"/>
        <v>41.835593220338978</v>
      </c>
      <c r="BQ15" s="28">
        <f t="shared" si="1"/>
        <v>41.835593220338978</v>
      </c>
      <c r="BR15" s="28">
        <f t="shared" si="1"/>
        <v>41.835593220338978</v>
      </c>
    </row>
    <row r="16" spans="1:70" ht="15" customHeight="1">
      <c r="A16" s="215"/>
      <c r="B16" s="239">
        <f>+'Ark1'!C1524</f>
        <v>2023</v>
      </c>
      <c r="C16" s="235">
        <f>+'Ark1'!L1524</f>
        <v>1</v>
      </c>
      <c r="D16" s="235" t="s">
        <v>28</v>
      </c>
      <c r="E16" s="235">
        <f>+'Ark1'!D1524</f>
        <v>4</v>
      </c>
      <c r="F16" s="235" t="str">
        <f>VLOOKUP(E16,RNR!$D$1:$E$12,2)</f>
        <v>Apr</v>
      </c>
      <c r="G16" s="235">
        <f>+'Ark1'!Q1524</f>
        <v>6</v>
      </c>
      <c r="H16" s="235">
        <f>+'Ark1'!R1524</f>
        <v>7</v>
      </c>
      <c r="I16" s="236">
        <f>+IF(H16=0,"",'Ark1'!AG1524)</f>
        <v>1.1247915020630324</v>
      </c>
      <c r="J16" s="236">
        <f>+IF(H16=0,"",'Ark1'!AH1524)</f>
        <v>0</v>
      </c>
      <c r="K16" s="236"/>
      <c r="L16" s="242">
        <f>+'Ark1'!AI1524</f>
        <v>1</v>
      </c>
      <c r="M16" s="242"/>
      <c r="N16" s="242"/>
      <c r="O16" s="242"/>
      <c r="P16" s="242"/>
      <c r="Q16" s="242"/>
      <c r="R16" s="237">
        <f>+IF(H16=0,"",'Ark1'!T1524)</f>
        <v>3.4285714285714279</v>
      </c>
      <c r="S16" s="32">
        <f>+IF(H16=0,"",'Ark1'!U1524)</f>
        <v>14.642857142857148</v>
      </c>
      <c r="T16" s="216"/>
      <c r="U16" s="238">
        <f>+IF(H16=0,"",'Ark1'!W1524)</f>
        <v>0</v>
      </c>
      <c r="V16" s="238">
        <f>+IF(H16=0,"",'Ark1'!X1524)</f>
        <v>42.857142857142847</v>
      </c>
      <c r="W16" s="238">
        <f>+IF(H16=0,"",'Ark1'!Y1524)</f>
        <v>0</v>
      </c>
      <c r="X16" s="236">
        <f>+IF(H16=0,"",'Ark1'!Z1524)</f>
        <v>3.5672547038933065</v>
      </c>
      <c r="Y16" s="236">
        <f>+IF(H16=0,"",'Ark1'!Z1524)</f>
        <v>3.5672547038933065</v>
      </c>
      <c r="Z16" s="236">
        <f>+IF(H16=0,"",'Ark1'!AB1524)</f>
        <v>1.3997084244475311</v>
      </c>
      <c r="AA16" s="238">
        <f>+IF(H16=0,"",'Ark1'!AE1524)</f>
        <v>0</v>
      </c>
      <c r="AB16" s="37">
        <f t="shared" si="3"/>
        <v>14.642857142857148</v>
      </c>
      <c r="AC16" s="236">
        <f t="shared" si="4"/>
        <v>0.8571428571428571</v>
      </c>
      <c r="AD16" s="215"/>
      <c r="AE16" s="218"/>
      <c r="AG16" s="29"/>
      <c r="AH16" s="27"/>
      <c r="AI16" s="219"/>
      <c r="AJ16" s="28"/>
      <c r="AN16" s="28"/>
      <c r="BF16" s="231" t="e">
        <f t="shared" si="2"/>
        <v>#REF!</v>
      </c>
      <c r="BG16" s="28">
        <v>46.533333333333317</v>
      </c>
      <c r="BH16" s="28">
        <f t="shared" si="1"/>
        <v>46.533333333333317</v>
      </c>
      <c r="BI16" s="28">
        <f t="shared" si="1"/>
        <v>46.533333333333317</v>
      </c>
      <c r="BJ16" s="28">
        <f t="shared" si="1"/>
        <v>46.533333333333317</v>
      </c>
      <c r="BK16" s="28">
        <f t="shared" si="1"/>
        <v>46.533333333333317</v>
      </c>
      <c r="BL16" s="28">
        <f t="shared" si="1"/>
        <v>46.533333333333317</v>
      </c>
      <c r="BM16" s="28">
        <f t="shared" si="1"/>
        <v>46.533333333333317</v>
      </c>
      <c r="BN16" s="28">
        <f t="shared" si="1"/>
        <v>46.533333333333317</v>
      </c>
      <c r="BO16" s="28">
        <f t="shared" si="1"/>
        <v>46.533333333333317</v>
      </c>
      <c r="BP16" s="28">
        <f t="shared" si="1"/>
        <v>46.533333333333317</v>
      </c>
      <c r="BQ16" s="28">
        <f t="shared" si="1"/>
        <v>46.533333333333317</v>
      </c>
      <c r="BR16" s="28">
        <f t="shared" si="1"/>
        <v>46.533333333333317</v>
      </c>
    </row>
    <row r="17" spans="1:70" ht="15" customHeight="1">
      <c r="A17" s="215"/>
      <c r="B17" s="239">
        <f>+'Ark1'!C1525</f>
        <v>2023</v>
      </c>
      <c r="C17" s="235">
        <f>+'Ark1'!L1525</f>
        <v>1</v>
      </c>
      <c r="D17" s="235" t="s">
        <v>28</v>
      </c>
      <c r="E17" s="235">
        <f>+'Ark1'!D1525</f>
        <v>5</v>
      </c>
      <c r="F17" s="235" t="str">
        <f>VLOOKUP(E17,RNR!$D$1:$E$12,2)</f>
        <v>Mai</v>
      </c>
      <c r="G17" s="235">
        <f>+'Ark1'!Q1525</f>
        <v>2</v>
      </c>
      <c r="H17" s="235">
        <f>+'Ark1'!R1525</f>
        <v>2</v>
      </c>
      <c r="I17" s="236">
        <f>+IF(H17=0,"",'Ark1'!AG1525)</f>
        <v>0.27687073985324606</v>
      </c>
      <c r="J17" s="236">
        <f>+IF(H17=0,"",'Ark1'!AH1525)</f>
        <v>0</v>
      </c>
      <c r="K17" s="236"/>
      <c r="L17" s="242">
        <f>+'Ark1'!AI1525</f>
        <v>0</v>
      </c>
      <c r="M17" s="242"/>
      <c r="N17" s="242"/>
      <c r="O17" s="242"/>
      <c r="P17" s="242"/>
      <c r="Q17" s="242"/>
      <c r="R17" s="237">
        <f>+IF(H17=0,"",'Ark1'!T1525)</f>
        <v>2</v>
      </c>
      <c r="S17" s="32">
        <f>+IF(H17=0,"",'Ark1'!U1525)</f>
        <v>11.15</v>
      </c>
      <c r="T17" s="216"/>
      <c r="U17" s="238">
        <f>+IF(H17=0,"",'Ark1'!W1525)</f>
        <v>0</v>
      </c>
      <c r="V17" s="238">
        <f>+IF(H17=0,"",'Ark1'!X1525)</f>
        <v>0</v>
      </c>
      <c r="W17" s="238">
        <f>+IF(H17=0,"",'Ark1'!Y1525)</f>
        <v>0</v>
      </c>
      <c r="X17" s="236">
        <f>+IF(H17=0,"",'Ark1'!Z1525)</f>
        <v>1.1500000000000021</v>
      </c>
      <c r="Y17" s="236">
        <f>+IF(H17=0,"",'Ark1'!Z1525)</f>
        <v>1.1500000000000021</v>
      </c>
      <c r="Z17" s="236">
        <f>+IF(H17=0,"",'Ark1'!AB1525)</f>
        <v>0</v>
      </c>
      <c r="AA17" s="238">
        <f>+IF(H17=0,"",'Ark1'!AE1525)</f>
        <v>0</v>
      </c>
      <c r="AB17" s="37">
        <f t="shared" si="3"/>
        <v>11.15</v>
      </c>
      <c r="AC17" s="236">
        <f t="shared" si="4"/>
        <v>1</v>
      </c>
      <c r="AD17" s="215"/>
      <c r="AE17" s="218"/>
      <c r="AG17" s="29"/>
      <c r="AH17" s="27"/>
      <c r="AI17" s="219"/>
      <c r="AJ17" s="28"/>
      <c r="AK17" s="239"/>
      <c r="AL17" s="239"/>
      <c r="AM17" s="239"/>
      <c r="AN17" s="28"/>
      <c r="BF17" s="231" t="e">
        <f t="shared" si="2"/>
        <v>#REF!</v>
      </c>
      <c r="BG17" s="28">
        <v>57.45</v>
      </c>
      <c r="BH17" s="28">
        <f t="shared" si="1"/>
        <v>57.45</v>
      </c>
      <c r="BI17" s="28">
        <f t="shared" si="1"/>
        <v>57.45</v>
      </c>
      <c r="BJ17" s="28">
        <f t="shared" si="1"/>
        <v>57.45</v>
      </c>
      <c r="BK17" s="28">
        <f t="shared" si="1"/>
        <v>57.45</v>
      </c>
      <c r="BL17" s="28">
        <f t="shared" si="1"/>
        <v>57.45</v>
      </c>
      <c r="BM17" s="28">
        <f t="shared" si="1"/>
        <v>57.45</v>
      </c>
      <c r="BN17" s="28">
        <f t="shared" si="1"/>
        <v>57.45</v>
      </c>
      <c r="BO17" s="28">
        <f t="shared" si="1"/>
        <v>57.45</v>
      </c>
      <c r="BP17" s="28">
        <f t="shared" si="1"/>
        <v>57.45</v>
      </c>
      <c r="BQ17" s="28">
        <f t="shared" si="1"/>
        <v>57.45</v>
      </c>
      <c r="BR17" s="28">
        <f t="shared" si="1"/>
        <v>57.45</v>
      </c>
    </row>
    <row r="18" spans="1:70" ht="15" customHeight="1">
      <c r="A18" s="215"/>
      <c r="B18" s="239">
        <f>+'Ark1'!C1526</f>
        <v>2023</v>
      </c>
      <c r="C18" s="235">
        <f>+'Ark1'!L1526</f>
        <v>1</v>
      </c>
      <c r="D18" s="235" t="s">
        <v>28</v>
      </c>
      <c r="E18" s="235">
        <f>+'Ark1'!D1526</f>
        <v>6</v>
      </c>
      <c r="F18" s="235" t="str">
        <f>VLOOKUP(E18,RNR!$D$1:$E$12,2)</f>
        <v>Jun</v>
      </c>
      <c r="G18" s="235">
        <f>+'Ark1'!Q1526</f>
        <v>8</v>
      </c>
      <c r="H18" s="235">
        <f>+'Ark1'!R1526</f>
        <v>11</v>
      </c>
      <c r="I18" s="236">
        <f>+IF(H18=0,"",'Ark1'!AG1526)</f>
        <v>0.8406962049346155</v>
      </c>
      <c r="J18" s="236">
        <f>+IF(H18=0,"",'Ark1'!AH1526)</f>
        <v>0</v>
      </c>
      <c r="K18" s="236"/>
      <c r="L18" s="242">
        <f>+'Ark1'!AI1526</f>
        <v>4</v>
      </c>
      <c r="M18" s="242"/>
      <c r="N18" s="242"/>
      <c r="O18" s="242"/>
      <c r="P18" s="242"/>
      <c r="Q18" s="242"/>
      <c r="R18" s="237">
        <f>+IF(H18=0,"",'Ark1'!T1526)</f>
        <v>2.0909090909090904</v>
      </c>
      <c r="S18" s="32">
        <f>+IF(H18=0,"",'Ark1'!U1526)</f>
        <v>14.09090909090909</v>
      </c>
      <c r="T18" s="216"/>
      <c r="U18" s="238">
        <f>+IF(H18=0,"",'Ark1'!W1526)</f>
        <v>0</v>
      </c>
      <c r="V18" s="238">
        <f>+IF(H18=0,"",'Ark1'!X1526)</f>
        <v>36.363636363636367</v>
      </c>
      <c r="W18" s="238">
        <f>+IF(H18=0,"",'Ark1'!Y1526)</f>
        <v>0</v>
      </c>
      <c r="X18" s="236">
        <f>+IF(H18=0,"",'Ark1'!Z1526)</f>
        <v>3.1867494254846003</v>
      </c>
      <c r="Y18" s="236">
        <f>+IF(H18=0,"",'Ark1'!Z1526)</f>
        <v>3.1867494254846003</v>
      </c>
      <c r="Z18" s="236">
        <f>+IF(H18=0,"",'Ark1'!AB1526)</f>
        <v>0.28747978728803519</v>
      </c>
      <c r="AA18" s="238">
        <f>+IF(H18=0,"",'Ark1'!AE1526)</f>
        <v>0</v>
      </c>
      <c r="AB18" s="37">
        <f t="shared" si="3"/>
        <v>14.09090909090909</v>
      </c>
      <c r="AC18" s="236">
        <f t="shared" si="4"/>
        <v>0.72727272727272729</v>
      </c>
      <c r="AD18" s="215"/>
      <c r="AE18" s="218"/>
      <c r="AG18" s="29"/>
      <c r="AH18" s="27"/>
      <c r="AI18" s="219"/>
      <c r="AJ18" s="28"/>
      <c r="AK18" s="239"/>
      <c r="AL18" s="239"/>
      <c r="AM18" s="239"/>
      <c r="AN18" s="28"/>
      <c r="BF18" s="231" t="e">
        <f t="shared" si="2"/>
        <v>#REF!</v>
      </c>
      <c r="BG18" s="28">
        <v>0</v>
      </c>
      <c r="BH18" s="28">
        <f t="shared" si="1"/>
        <v>0</v>
      </c>
      <c r="BI18" s="28">
        <f t="shared" si="1"/>
        <v>0</v>
      </c>
      <c r="BJ18" s="28">
        <f t="shared" si="1"/>
        <v>0</v>
      </c>
      <c r="BK18" s="28">
        <f t="shared" si="1"/>
        <v>0</v>
      </c>
      <c r="BL18" s="28">
        <f t="shared" si="1"/>
        <v>0</v>
      </c>
      <c r="BM18" s="28">
        <f t="shared" si="1"/>
        <v>0</v>
      </c>
      <c r="BN18" s="28">
        <f t="shared" si="1"/>
        <v>0</v>
      </c>
      <c r="BO18" s="28">
        <f t="shared" si="1"/>
        <v>0</v>
      </c>
      <c r="BP18" s="28">
        <f t="shared" si="1"/>
        <v>0</v>
      </c>
      <c r="BQ18" s="28">
        <f t="shared" si="1"/>
        <v>0</v>
      </c>
      <c r="BR18" s="28">
        <f t="shared" si="1"/>
        <v>0</v>
      </c>
    </row>
    <row r="19" spans="1:70" ht="15" customHeight="1">
      <c r="A19" s="215"/>
      <c r="B19" s="239">
        <f>+'Ark1'!C1527</f>
        <v>2023</v>
      </c>
      <c r="C19" s="235">
        <f>+'Ark1'!L1527</f>
        <v>1</v>
      </c>
      <c r="D19" s="235" t="s">
        <v>28</v>
      </c>
      <c r="E19" s="235">
        <f>+'Ark1'!D1527</f>
        <v>7</v>
      </c>
      <c r="F19" s="235" t="str">
        <f>VLOOKUP(E19,RNR!$D$1:$E$12,2)</f>
        <v>Jul</v>
      </c>
      <c r="G19" s="235">
        <f>+'Ark1'!Q1527</f>
        <v>1</v>
      </c>
      <c r="H19" s="235">
        <f>+'Ark1'!R1527</f>
        <v>2</v>
      </c>
      <c r="I19" s="236">
        <f>+IF(H19=0,"",'Ark1'!AG1527)</f>
        <v>1.0947182059604601</v>
      </c>
      <c r="J19" s="236">
        <f>+IF(H19=0,"",'Ark1'!AH1527)</f>
        <v>0</v>
      </c>
      <c r="K19" s="236"/>
      <c r="L19" s="242">
        <f>+'Ark1'!AI1527</f>
        <v>2</v>
      </c>
      <c r="M19" s="242"/>
      <c r="N19" s="242"/>
      <c r="O19" s="242"/>
      <c r="P19" s="242"/>
      <c r="Q19" s="242"/>
      <c r="R19" s="237">
        <f>+IF(H19=0,"",'Ark1'!T1527)</f>
        <v>3</v>
      </c>
      <c r="S19" s="32">
        <f>+IF(H19=0,"",'Ark1'!U1527)</f>
        <v>18.55</v>
      </c>
      <c r="T19" s="216"/>
      <c r="U19" s="238">
        <f>+IF(H19=0,"",'Ark1'!W1527)</f>
        <v>0</v>
      </c>
      <c r="V19" s="238">
        <f>+IF(H19=0,"",'Ark1'!X1527)</f>
        <v>100</v>
      </c>
      <c r="W19" s="238">
        <f>+IF(H19=0,"",'Ark1'!Y1527)</f>
        <v>0</v>
      </c>
      <c r="X19" s="236">
        <f>+IF(H19=0,"",'Ark1'!Z1527)</f>
        <v>1.3500000000000176</v>
      </c>
      <c r="Y19" s="236">
        <f>+IF(H19=0,"",'Ark1'!Z1527)</f>
        <v>1.3500000000000176</v>
      </c>
      <c r="Z19" s="236">
        <f>+IF(H19=0,"",'Ark1'!AB1527)</f>
        <v>1</v>
      </c>
      <c r="AA19" s="238">
        <f>+IF(H19=0,"",'Ark1'!AE1527)</f>
        <v>0</v>
      </c>
      <c r="AB19" s="37">
        <f t="shared" si="3"/>
        <v>18.55</v>
      </c>
      <c r="AC19" s="236">
        <f t="shared" si="4"/>
        <v>0.5</v>
      </c>
      <c r="AD19" s="215"/>
      <c r="AE19" s="218"/>
      <c r="AG19" s="29"/>
      <c r="AH19" s="27"/>
      <c r="AI19" s="219"/>
      <c r="AJ19" s="28"/>
      <c r="AK19" s="239"/>
      <c r="AL19" s="239"/>
      <c r="AM19" s="239"/>
      <c r="AN19" s="28"/>
      <c r="BF19" s="231"/>
    </row>
    <row r="20" spans="1:70" ht="15" customHeight="1">
      <c r="A20" s="215"/>
      <c r="B20" s="239">
        <f>+'Ark1'!C1528</f>
        <v>2023</v>
      </c>
      <c r="C20" s="235">
        <f>+'Ark1'!L1528</f>
        <v>1</v>
      </c>
      <c r="D20" s="235" t="s">
        <v>28</v>
      </c>
      <c r="E20" s="235">
        <f>+'Ark1'!D1528</f>
        <v>8</v>
      </c>
      <c r="F20" s="235" t="str">
        <f>VLOOKUP(E20,RNR!$D$1:$E$12,2)</f>
        <v>Aug</v>
      </c>
      <c r="G20" s="235">
        <f>+'Ark1'!Q1528</f>
        <v>4</v>
      </c>
      <c r="H20" s="235">
        <f>+'Ark1'!R1528</f>
        <v>5</v>
      </c>
      <c r="I20" s="236">
        <f>+IF(H20=0,"",'Ark1'!AG1528)</f>
        <v>0.86650935018142172</v>
      </c>
      <c r="J20" s="236">
        <f>+IF(H20=0,"",'Ark1'!AH1528)</f>
        <v>0</v>
      </c>
      <c r="K20" s="236"/>
      <c r="L20" s="242">
        <f>+'Ark1'!AI1528</f>
        <v>1</v>
      </c>
      <c r="M20" s="242"/>
      <c r="N20" s="242"/>
      <c r="O20" s="242"/>
      <c r="P20" s="242"/>
      <c r="Q20" s="242"/>
      <c r="R20" s="237">
        <f>+IF(H20=0,"",'Ark1'!T1528)</f>
        <v>2.6</v>
      </c>
      <c r="S20" s="32">
        <f>+IF(H20=0,"",'Ark1'!U1528)</f>
        <v>13.66</v>
      </c>
      <c r="T20" s="216"/>
      <c r="U20" s="238">
        <f>+IF(H20=0,"",'Ark1'!W1528)</f>
        <v>0</v>
      </c>
      <c r="V20" s="238">
        <f>+IF(H20=0,"",'Ark1'!X1528)</f>
        <v>20</v>
      </c>
      <c r="W20" s="238">
        <f>+IF(H20=0,"",'Ark1'!Y1528)</f>
        <v>0</v>
      </c>
      <c r="X20" s="236">
        <f>+IF(H20=0,"",'Ark1'!Z1528)</f>
        <v>3.5347418576184628</v>
      </c>
      <c r="Y20" s="236">
        <f>+IF(H20=0,"",'Ark1'!Z1528)</f>
        <v>3.5347418576184628</v>
      </c>
      <c r="Z20" s="236">
        <f>+IF(H20=0,"",'Ark1'!AB1528)</f>
        <v>0.79999999999999938</v>
      </c>
      <c r="AA20" s="238">
        <f>+IF(H20=0,"",'Ark1'!AE1528)</f>
        <v>0</v>
      </c>
      <c r="AB20" s="37">
        <f t="shared" si="3"/>
        <v>13.66</v>
      </c>
      <c r="AC20" s="236">
        <f t="shared" si="4"/>
        <v>0.8</v>
      </c>
      <c r="AD20" s="215"/>
      <c r="AE20" s="218"/>
      <c r="AG20" s="29"/>
      <c r="AH20" s="27"/>
      <c r="AI20" s="219"/>
      <c r="AJ20" s="28"/>
      <c r="AK20" s="239"/>
      <c r="AL20" s="239"/>
      <c r="AM20" s="239"/>
      <c r="AN20" s="28"/>
      <c r="BF20" s="231"/>
    </row>
    <row r="21" spans="1:70" ht="15" customHeight="1">
      <c r="A21" s="215"/>
      <c r="B21" s="239">
        <f>+'Ark1'!C1529</f>
        <v>2023</v>
      </c>
      <c r="C21" s="235">
        <f>+'Ark1'!L1529</f>
        <v>1</v>
      </c>
      <c r="D21" s="235" t="s">
        <v>28</v>
      </c>
      <c r="E21" s="235">
        <f>+'Ark1'!D1529</f>
        <v>9</v>
      </c>
      <c r="F21" s="235" t="str">
        <f>VLOOKUP(E21,RNR!$D$1:$E$12,2)</f>
        <v>Sep</v>
      </c>
      <c r="G21" s="235">
        <f>+'Ark1'!Q1529</f>
        <v>7</v>
      </c>
      <c r="H21" s="235">
        <f>+'Ark1'!R1529</f>
        <v>7</v>
      </c>
      <c r="I21" s="236">
        <f>+IF(H21=0,"",'Ark1'!AG1529)</f>
        <v>0.79784670879627695</v>
      </c>
      <c r="J21" s="236">
        <f>+IF(H21=0,"",'Ark1'!AH1529)</f>
        <v>0</v>
      </c>
      <c r="K21" s="236"/>
      <c r="L21" s="242">
        <f>+'Ark1'!AI1529</f>
        <v>2</v>
      </c>
      <c r="M21" s="242"/>
      <c r="N21" s="242"/>
      <c r="O21" s="242"/>
      <c r="P21" s="242"/>
      <c r="Q21" s="242"/>
      <c r="R21" s="237">
        <f>+IF(H21=0,"",'Ark1'!T1529)</f>
        <v>2.4285714285714279</v>
      </c>
      <c r="S21" s="32">
        <f>+IF(H21=0,"",'Ark1'!U1529)</f>
        <v>16.557142857142853</v>
      </c>
      <c r="T21" s="216"/>
      <c r="U21" s="238">
        <f>+IF(H21=0,"",'Ark1'!W1529)</f>
        <v>0</v>
      </c>
      <c r="V21" s="238">
        <f>+IF(H21=0,"",'Ark1'!X1529)</f>
        <v>42.857142857142847</v>
      </c>
      <c r="W21" s="238">
        <f>+IF(H21=0,"",'Ark1'!Y1529)</f>
        <v>0</v>
      </c>
      <c r="X21" s="236">
        <f>+IF(H21=0,"",'Ark1'!Z1529)</f>
        <v>2.541010565479322</v>
      </c>
      <c r="Y21" s="236">
        <f>+IF(H21=0,"",'Ark1'!Z1529)</f>
        <v>2.541010565479322</v>
      </c>
      <c r="Z21" s="236">
        <f>+IF(H21=0,"",'Ark1'!AB1529)</f>
        <v>1.0497813183356484</v>
      </c>
      <c r="AA21" s="238">
        <f>+IF(H21=0,"",'Ark1'!AE1529)</f>
        <v>0</v>
      </c>
      <c r="AB21" s="37">
        <f t="shared" si="3"/>
        <v>16.557142857142853</v>
      </c>
      <c r="AC21" s="236">
        <f t="shared" si="4"/>
        <v>1</v>
      </c>
      <c r="AD21" s="215"/>
      <c r="AE21" s="218"/>
      <c r="AG21" s="29"/>
      <c r="AH21" s="27"/>
      <c r="AI21" s="219"/>
      <c r="AJ21" s="28"/>
      <c r="AK21" s="239"/>
      <c r="AL21" s="239"/>
      <c r="AM21" s="239"/>
      <c r="AN21" s="28"/>
      <c r="BF21" s="231"/>
    </row>
    <row r="22" spans="1:70" ht="15" customHeight="1">
      <c r="A22" s="215"/>
      <c r="B22" s="239">
        <f>+'Ark1'!C1530</f>
        <v>2023</v>
      </c>
      <c r="C22" s="235">
        <f>+'Ark1'!L1530</f>
        <v>1</v>
      </c>
      <c r="D22" s="235" t="s">
        <v>28</v>
      </c>
      <c r="E22" s="235">
        <f>+'Ark1'!D1530</f>
        <v>10</v>
      </c>
      <c r="F22" s="235" t="str">
        <f>VLOOKUP(E22,RNR!$D$1:$E$12,2)</f>
        <v>Okt</v>
      </c>
      <c r="G22" s="235">
        <f>+'Ark1'!Q1530</f>
        <v>20</v>
      </c>
      <c r="H22" s="235">
        <f>+'Ark1'!R1530</f>
        <v>37</v>
      </c>
      <c r="I22" s="236">
        <f>+IF(H22=0,"",'Ark1'!AG1530)</f>
        <v>1.1263574149148956</v>
      </c>
      <c r="J22" s="236">
        <f>+IF(H22=0,"",'Ark1'!AH1530)</f>
        <v>0</v>
      </c>
      <c r="K22" s="236"/>
      <c r="L22" s="242">
        <f>+'Ark1'!AI1530</f>
        <v>12</v>
      </c>
      <c r="M22" s="242"/>
      <c r="N22" s="242"/>
      <c r="O22" s="242"/>
      <c r="P22" s="242"/>
      <c r="Q22" s="242"/>
      <c r="R22" s="237">
        <f>+IF(H22=0,"",'Ark1'!T1530)</f>
        <v>2.1351351351351346</v>
      </c>
      <c r="S22" s="32">
        <f>+IF(H22=0,"",'Ark1'!U1530)</f>
        <v>15.889189189189183</v>
      </c>
      <c r="T22" s="216"/>
      <c r="U22" s="238">
        <f>+IF(H22=0,"",'Ark1'!W1530)</f>
        <v>0</v>
      </c>
      <c r="V22" s="238">
        <f>+IF(H22=0,"",'Ark1'!X1530)</f>
        <v>56.756756756756758</v>
      </c>
      <c r="W22" s="238">
        <f>+IF(H22=0,"",'Ark1'!Y1530)</f>
        <v>2.7027027027027031</v>
      </c>
      <c r="X22" s="236">
        <f>+IF(H22=0,"",'Ark1'!Z1530)</f>
        <v>3.8653543443584448</v>
      </c>
      <c r="Y22" s="236">
        <f>+IF(H22=0,"",'Ark1'!Z1530)</f>
        <v>3.8653543443584448</v>
      </c>
      <c r="Z22" s="236">
        <f>+IF(H22=0,"",'Ark1'!AB1530)</f>
        <v>0.47432239931849374</v>
      </c>
      <c r="AA22" s="238">
        <f>+IF(H22=0,"",'Ark1'!AE1530)</f>
        <v>0</v>
      </c>
      <c r="AB22" s="37">
        <f t="shared" si="3"/>
        <v>15.889189189189183</v>
      </c>
      <c r="AC22" s="236">
        <f t="shared" si="4"/>
        <v>0.54054054054054057</v>
      </c>
      <c r="AD22" s="215"/>
      <c r="AE22" s="218"/>
      <c r="AG22" s="29"/>
      <c r="AH22" s="27"/>
      <c r="AI22" s="219"/>
      <c r="AJ22" s="28"/>
      <c r="AK22" s="239"/>
      <c r="AL22" s="239"/>
      <c r="AM22" s="239"/>
      <c r="AN22" s="28"/>
    </row>
    <row r="23" spans="1:70" ht="15" customHeight="1">
      <c r="A23" s="215"/>
      <c r="B23" s="239">
        <f>+'Ark1'!C1531</f>
        <v>2023</v>
      </c>
      <c r="C23" s="235">
        <f>+'Ark1'!L1531</f>
        <v>1</v>
      </c>
      <c r="D23" s="235" t="s">
        <v>28</v>
      </c>
      <c r="E23" s="235">
        <f>+'Ark1'!D1531</f>
        <v>11</v>
      </c>
      <c r="F23" s="235" t="str">
        <f>VLOOKUP(E23,RNR!$D$1:$E$12,2)</f>
        <v>Nov</v>
      </c>
      <c r="G23" s="235">
        <f>+'Ark1'!Q1531</f>
        <v>2</v>
      </c>
      <c r="H23" s="235">
        <f>+'Ark1'!R1531</f>
        <v>2</v>
      </c>
      <c r="I23" s="236">
        <f>+IF(H23=0,"",'Ark1'!AG1531)</f>
        <v>0.13672171705115138</v>
      </c>
      <c r="J23" s="236">
        <f>+IF(H23=0,"",'Ark1'!AH1531)</f>
        <v>0</v>
      </c>
      <c r="K23" s="236"/>
      <c r="L23" s="242">
        <f>+'Ark1'!AI1531</f>
        <v>1</v>
      </c>
      <c r="M23" s="242"/>
      <c r="N23" s="242"/>
      <c r="O23" s="242"/>
      <c r="P23" s="242"/>
      <c r="Q23" s="242"/>
      <c r="R23" s="237">
        <f>+IF(H23=0,"",'Ark1'!T1531)</f>
        <v>2.5</v>
      </c>
      <c r="S23" s="32">
        <f>+IF(H23=0,"",'Ark1'!U1531)</f>
        <v>22.05</v>
      </c>
      <c r="T23" s="216"/>
      <c r="U23" s="238">
        <f>+IF(H23=0,"",'Ark1'!W1531)</f>
        <v>0</v>
      </c>
      <c r="V23" s="238">
        <f>+IF(H23=0,"",'Ark1'!X1531)</f>
        <v>100</v>
      </c>
      <c r="W23" s="238">
        <f>+IF(H23=0,"",'Ark1'!Y1531)</f>
        <v>50</v>
      </c>
      <c r="X23" s="236">
        <f>+IF(H23=0,"",'Ark1'!Z1531)</f>
        <v>1.8500000000000036</v>
      </c>
      <c r="Y23" s="236">
        <f>+IF(H23=0,"",'Ark1'!Z1531)</f>
        <v>1.8500000000000036</v>
      </c>
      <c r="Z23" s="236">
        <f>+IF(H23=0,"",'Ark1'!AB1531)</f>
        <v>0.5</v>
      </c>
      <c r="AA23" s="238">
        <f>+IF(H23=0,"",'Ark1'!AE1531)</f>
        <v>0</v>
      </c>
      <c r="AB23" s="37">
        <f t="shared" ref="AB23:AB24" si="5">+IF(H23=0,"",+S23/C23)</f>
        <v>22.05</v>
      </c>
      <c r="AC23" s="236">
        <f t="shared" ref="AC23:AC24" si="6">+IF(H23=0,"",G23/H23)</f>
        <v>1</v>
      </c>
      <c r="AD23" s="215"/>
      <c r="AE23" s="218"/>
      <c r="AG23" s="29"/>
      <c r="AH23" s="27"/>
      <c r="AI23" s="219"/>
      <c r="AJ23" s="28"/>
      <c r="AK23" s="239"/>
      <c r="AL23" s="239"/>
      <c r="AM23" s="239"/>
      <c r="AN23" s="28"/>
    </row>
    <row r="24" spans="1:70" ht="15" customHeight="1">
      <c r="A24" s="215"/>
      <c r="B24" s="239">
        <f>+'Ark1'!C1532</f>
        <v>2023</v>
      </c>
      <c r="C24" s="235">
        <f>+'Ark1'!L1532</f>
        <v>1</v>
      </c>
      <c r="D24" s="235" t="s">
        <v>28</v>
      </c>
      <c r="E24" s="235">
        <f>+'Ark1'!D1532</f>
        <v>12</v>
      </c>
      <c r="F24" s="235" t="str">
        <f>VLOOKUP(E24,RNR!$D$1:$E$12,2)</f>
        <v>Des</v>
      </c>
      <c r="G24" s="235">
        <f>+'Ark1'!Q1532</f>
        <v>1</v>
      </c>
      <c r="H24" s="235">
        <f>+'Ark1'!R1532</f>
        <v>1</v>
      </c>
      <c r="I24" s="236">
        <f>+IF(H24=0,"",'Ark1'!AG1532)</f>
        <v>0.17829509520285275</v>
      </c>
      <c r="J24" s="236">
        <f>+IF(H24=0,"",'Ark1'!AH1532)</f>
        <v>0</v>
      </c>
      <c r="K24" s="236"/>
      <c r="L24" s="242">
        <f>+'Ark1'!AI1532</f>
        <v>0</v>
      </c>
      <c r="M24" s="242"/>
      <c r="N24" s="242"/>
      <c r="O24" s="242"/>
      <c r="P24" s="242"/>
      <c r="Q24" s="242"/>
      <c r="R24" s="237">
        <f>+IF(H24=0,"",'Ark1'!T1532)</f>
        <v>2</v>
      </c>
      <c r="S24" s="32">
        <f>+IF(H24=0,"",'Ark1'!U1532)</f>
        <v>10.6</v>
      </c>
      <c r="T24" s="216"/>
      <c r="U24" s="238">
        <f>+IF(H24=0,"",'Ark1'!W1532)</f>
        <v>0</v>
      </c>
      <c r="V24" s="238">
        <f>+IF(H24=0,"",'Ark1'!X1532)</f>
        <v>0</v>
      </c>
      <c r="W24" s="238">
        <f>+IF(H24=0,"",'Ark1'!Y1532)</f>
        <v>0</v>
      </c>
      <c r="X24" s="236">
        <f>+IF(H24=0,"",'Ark1'!Z1532)</f>
        <v>0</v>
      </c>
      <c r="Y24" s="236">
        <f>+IF(H24=0,"",'Ark1'!Z1532)</f>
        <v>0</v>
      </c>
      <c r="Z24" s="236">
        <f>+IF(H24=0,"",'Ark1'!AB1532)</f>
        <v>0</v>
      </c>
      <c r="AA24" s="238">
        <f>+IF(H24=0,"",'Ark1'!AE1532)</f>
        <v>0</v>
      </c>
      <c r="AB24" s="37">
        <f t="shared" si="5"/>
        <v>10.6</v>
      </c>
      <c r="AC24" s="236">
        <f t="shared" si="6"/>
        <v>1</v>
      </c>
      <c r="AD24" s="215"/>
      <c r="AE24" s="218"/>
      <c r="AG24" s="29"/>
      <c r="AH24" s="27"/>
      <c r="AI24" s="219"/>
      <c r="AJ24" s="28"/>
      <c r="AK24" s="239"/>
      <c r="AL24" s="239"/>
      <c r="AM24" s="218"/>
      <c r="AN24" s="218"/>
      <c r="AO24" s="218"/>
    </row>
    <row r="25" spans="1:70" ht="15" customHeight="1">
      <c r="A25" s="215"/>
      <c r="B25" s="215"/>
      <c r="C25" s="215"/>
      <c r="D25" s="215"/>
      <c r="E25" s="215"/>
      <c r="F25" s="215"/>
      <c r="G25" s="215"/>
      <c r="H25" s="215"/>
      <c r="I25" s="216"/>
      <c r="J25" s="216"/>
      <c r="K25" s="216"/>
      <c r="L25" s="216"/>
      <c r="M25" s="216"/>
      <c r="N25" s="216"/>
      <c r="O25" s="216"/>
      <c r="P25" s="216"/>
      <c r="Q25" s="216"/>
      <c r="R25" s="215"/>
      <c r="S25" s="215"/>
      <c r="T25" s="216"/>
      <c r="U25" s="217"/>
      <c r="V25" s="217"/>
      <c r="W25" s="217"/>
      <c r="X25" s="217"/>
      <c r="Y25" s="217"/>
      <c r="Z25" s="215"/>
      <c r="AA25" s="217"/>
      <c r="AB25" s="217"/>
      <c r="AC25" s="216"/>
      <c r="AD25" s="215"/>
      <c r="AE25" s="218"/>
      <c r="AG25" s="29"/>
      <c r="AH25" s="27"/>
      <c r="AI25" s="219"/>
      <c r="AJ25" s="28"/>
      <c r="AN25" s="28"/>
      <c r="BF25" s="231"/>
    </row>
    <row r="26" spans="1:70" ht="15" customHeight="1">
      <c r="A26" s="215"/>
      <c r="B26" s="215"/>
      <c r="C26" s="233" t="s">
        <v>0</v>
      </c>
      <c r="D26" s="215"/>
      <c r="E26" s="277" t="str">
        <f>+D28</f>
        <v>P</v>
      </c>
      <c r="F26" s="233" t="s">
        <v>582</v>
      </c>
      <c r="G26" s="215"/>
      <c r="H26" s="239">
        <f>SUM(Klasse!F11)</f>
        <v>442</v>
      </c>
      <c r="I26" s="216"/>
      <c r="J26" s="216"/>
      <c r="K26" s="216"/>
      <c r="L26" s="242">
        <f>SUM(L28:L39)</f>
        <v>92</v>
      </c>
      <c r="M26" s="242"/>
      <c r="N26" s="242"/>
      <c r="O26" s="242"/>
      <c r="P26" s="242"/>
      <c r="Q26" s="242"/>
      <c r="R26" s="215"/>
      <c r="S26" s="270">
        <f>+Klasse!O11</f>
        <v>16.115610859728495</v>
      </c>
      <c r="T26" s="216"/>
      <c r="U26" s="217"/>
      <c r="V26" s="217"/>
      <c r="W26" s="217"/>
      <c r="X26" s="217"/>
      <c r="Y26" s="217"/>
      <c r="Z26" s="215"/>
      <c r="AA26" s="217"/>
      <c r="AB26" s="270" t="e">
        <f>+S26/#REF!</f>
        <v>#REF!</v>
      </c>
      <c r="AC26" s="216"/>
      <c r="AD26" s="215"/>
      <c r="AE26" s="218"/>
      <c r="AG26" s="29"/>
      <c r="AH26" s="27"/>
      <c r="AI26" s="219"/>
      <c r="AJ26" s="28"/>
      <c r="AN26" s="28"/>
      <c r="BF26" s="231"/>
    </row>
    <row r="27" spans="1:70" ht="15" customHeight="1">
      <c r="A27" s="215"/>
      <c r="B27" s="215"/>
      <c r="C27" s="215"/>
      <c r="D27" s="215"/>
      <c r="E27" s="215"/>
      <c r="F27" s="215"/>
      <c r="G27" s="215"/>
      <c r="H27" s="215"/>
      <c r="I27" s="216"/>
      <c r="J27" s="216"/>
      <c r="K27" s="216"/>
      <c r="L27" s="215"/>
      <c r="M27" s="442"/>
      <c r="N27" s="442"/>
      <c r="O27" s="442"/>
      <c r="P27" s="442"/>
      <c r="Q27" s="442"/>
      <c r="R27" s="215"/>
      <c r="S27" s="215"/>
      <c r="T27" s="216"/>
      <c r="U27" s="217"/>
      <c r="V27" s="217"/>
      <c r="W27" s="217"/>
      <c r="X27" s="217"/>
      <c r="Y27" s="217"/>
      <c r="Z27" s="215"/>
      <c r="AA27" s="217"/>
      <c r="AB27" s="217"/>
      <c r="AC27" s="217"/>
      <c r="AD27" s="217"/>
      <c r="AE27" s="218"/>
      <c r="AG27" s="29"/>
      <c r="AH27" s="27"/>
      <c r="AI27" s="219"/>
      <c r="AJ27" s="28"/>
      <c r="AN27" s="28"/>
      <c r="BF27" s="231">
        <f>1+BF24</f>
        <v>1</v>
      </c>
      <c r="BG27" s="28">
        <v>20.659867330016564</v>
      </c>
      <c r="BH27" s="28">
        <f t="shared" ref="BH27" si="7">+BG27</f>
        <v>20.659867330016564</v>
      </c>
      <c r="BI27" s="28">
        <f t="shared" ref="BI27" si="8">+BH27</f>
        <v>20.659867330016564</v>
      </c>
      <c r="BJ27" s="28">
        <f t="shared" ref="BJ27" si="9">+BI27</f>
        <v>20.659867330016564</v>
      </c>
      <c r="BK27" s="28">
        <f t="shared" ref="BK27" si="10">+BJ27</f>
        <v>20.659867330016564</v>
      </c>
      <c r="BL27" s="28">
        <f t="shared" ref="BL27" si="11">+BK27</f>
        <v>20.659867330016564</v>
      </c>
      <c r="BM27" s="28">
        <f t="shared" ref="BM27" si="12">+BL27</f>
        <v>20.659867330016564</v>
      </c>
      <c r="BN27" s="28">
        <f t="shared" ref="BN27" si="13">+BM27</f>
        <v>20.659867330016564</v>
      </c>
      <c r="BO27" s="28">
        <f t="shared" ref="BO27" si="14">+BN27</f>
        <v>20.659867330016564</v>
      </c>
      <c r="BP27" s="28">
        <f t="shared" ref="BP27" si="15">+BO27</f>
        <v>20.659867330016564</v>
      </c>
      <c r="BQ27" s="28">
        <f t="shared" ref="BQ27" si="16">+BP27</f>
        <v>20.659867330016564</v>
      </c>
      <c r="BR27" s="28">
        <f t="shared" ref="BR27" si="17">+BQ27</f>
        <v>20.659867330016564</v>
      </c>
    </row>
    <row r="28" spans="1:70" ht="15.6">
      <c r="A28" s="215"/>
      <c r="B28" s="239">
        <f>+'Ark1'!C1533</f>
        <v>2023</v>
      </c>
      <c r="C28" s="28">
        <f>+'Ark1'!L1533</f>
        <v>2</v>
      </c>
      <c r="D28" s="248" t="s">
        <v>29</v>
      </c>
      <c r="E28" s="28">
        <f>+'Ark1'!D1533</f>
        <v>1</v>
      </c>
      <c r="F28" s="28" t="str">
        <f>+F13</f>
        <v>Jan</v>
      </c>
      <c r="G28" s="28">
        <f>+'Ark1'!Q1533</f>
        <v>4</v>
      </c>
      <c r="H28" s="28">
        <f>+'Ark1'!R1533</f>
        <v>8</v>
      </c>
      <c r="I28" s="29">
        <f>+IF(H28=0,"",'Ark1'!AG1533)</f>
        <v>1.256029777503296</v>
      </c>
      <c r="J28" s="29">
        <f>+IF(H28=0,"",'Ark1'!AH1533)</f>
        <v>0</v>
      </c>
      <c r="L28" s="242">
        <f>+'Ark1'!AI1533</f>
        <v>0</v>
      </c>
      <c r="M28" s="242"/>
      <c r="N28" s="242"/>
      <c r="O28" s="242"/>
      <c r="P28" s="242"/>
      <c r="Q28" s="242"/>
      <c r="R28" s="27">
        <f>+IF(H28=0,"",'Ark1'!T1533)</f>
        <v>3.875</v>
      </c>
      <c r="S28" s="32">
        <f>+IF(H28=0,"",'Ark1'!U1533)</f>
        <v>18.8125</v>
      </c>
      <c r="T28" s="216"/>
      <c r="U28" s="34">
        <f>+IF(H28=0,"",'Ark1'!W1533)</f>
        <v>0</v>
      </c>
      <c r="V28" s="34">
        <f>+IF(H28=0,"",'Ark1'!X1533)</f>
        <v>100</v>
      </c>
      <c r="W28" s="34">
        <f>+IF(H28=0,"",'Ark1'!Y1533)</f>
        <v>0</v>
      </c>
      <c r="X28" s="34">
        <f>+IF(H28=0,"",'Ark1'!Z1533)</f>
        <v>1.4836083546542811</v>
      </c>
      <c r="Y28" s="34">
        <f>+IF(H28=0,"",'Ark1'!Z1533)</f>
        <v>1.4836083546542811</v>
      </c>
      <c r="Z28" s="27">
        <f>+IF(H28=0,"",'Ark1'!AB1533)</f>
        <v>1.4523687548277817</v>
      </c>
      <c r="AA28" s="34">
        <f>+IF(H28=0,"",'Ark1'!AE1533)</f>
        <v>0</v>
      </c>
      <c r="AB28" s="34">
        <f t="shared" si="3"/>
        <v>9.40625</v>
      </c>
      <c r="AC28" s="29">
        <f t="shared" si="4"/>
        <v>0.5</v>
      </c>
      <c r="AD28" s="215"/>
      <c r="AE28" s="218"/>
      <c r="AG28" s="29"/>
      <c r="AH28" s="27"/>
      <c r="AI28" s="219"/>
      <c r="AJ28" s="28"/>
      <c r="AN28" s="28"/>
    </row>
    <row r="29" spans="1:70" ht="15.6">
      <c r="A29" s="215"/>
      <c r="B29" s="239">
        <f>+'Ark1'!C1534</f>
        <v>2023</v>
      </c>
      <c r="C29" s="28">
        <f>+'Ark1'!L1534</f>
        <v>2</v>
      </c>
      <c r="D29" s="248" t="s">
        <v>29</v>
      </c>
      <c r="E29" s="28">
        <f>+'Ark1'!D1534</f>
        <v>2</v>
      </c>
      <c r="F29" s="28" t="str">
        <f t="shared" ref="F29:F39" si="18">+F14</f>
        <v>Feb</v>
      </c>
      <c r="G29" s="28">
        <f>+'Ark1'!Q1534</f>
        <v>13</v>
      </c>
      <c r="H29" s="28">
        <f>+'Ark1'!R1534</f>
        <v>17</v>
      </c>
      <c r="I29" s="29">
        <f>+IF(H29=0,"",'Ark1'!AG1534)</f>
        <v>3.439550028183203</v>
      </c>
      <c r="J29" s="29">
        <f>+IF(H29=0,"",'Ark1'!AH1534)</f>
        <v>0</v>
      </c>
      <c r="L29" s="242">
        <f>+'Ark1'!AI1534</f>
        <v>1</v>
      </c>
      <c r="M29" s="242"/>
      <c r="N29" s="242"/>
      <c r="O29" s="242"/>
      <c r="P29" s="242"/>
      <c r="Q29" s="242"/>
      <c r="R29" s="27">
        <f>+IF(H29=0,"",'Ark1'!T1534)</f>
        <v>3.2352941176470593</v>
      </c>
      <c r="S29" s="32">
        <f>+IF(H29=0,"",'Ark1'!U1534)</f>
        <v>16.870588235294118</v>
      </c>
      <c r="T29" s="216"/>
      <c r="U29" s="34">
        <f>+IF(H29=0,"",'Ark1'!W1534)</f>
        <v>0</v>
      </c>
      <c r="V29" s="34">
        <f>+IF(H29=0,"",'Ark1'!X1534)</f>
        <v>52.941176470588239</v>
      </c>
      <c r="W29" s="34">
        <f>+IF(H29=0,"",'Ark1'!Y1534)</f>
        <v>0</v>
      </c>
      <c r="X29" s="34">
        <f>+IF(H29=0,"",'Ark1'!Z1534)</f>
        <v>3.2133480260208711</v>
      </c>
      <c r="Y29" s="34">
        <f>+IF(H29=0,"",'Ark1'!Z1534)</f>
        <v>3.2133480260208711</v>
      </c>
      <c r="Z29" s="27">
        <f>+IF(H29=0,"",'Ark1'!AB1534)</f>
        <v>1.4764588703542503</v>
      </c>
      <c r="AA29" s="34">
        <f>+IF(H29=0,"",'Ark1'!AE1534)</f>
        <v>0</v>
      </c>
      <c r="AB29" s="34">
        <f t="shared" ref="AB29:AB39" si="19">+IF(H29=0,"",+S29/C29)</f>
        <v>8.4352941176470591</v>
      </c>
      <c r="AC29" s="29">
        <f t="shared" ref="AC29:AC39" si="20">+IF(H29=0,"",G29/H29)</f>
        <v>0.76470588235294112</v>
      </c>
      <c r="AD29" s="215"/>
      <c r="AE29" s="218"/>
      <c r="AG29" s="29"/>
      <c r="AH29" s="27"/>
      <c r="AI29" s="219"/>
      <c r="AJ29" s="28"/>
      <c r="AK29" s="239"/>
      <c r="AL29" s="239"/>
      <c r="AM29" s="239"/>
      <c r="AN29" s="28"/>
    </row>
    <row r="30" spans="1:70" ht="15.6">
      <c r="A30" s="215"/>
      <c r="B30" s="239">
        <f>+'Ark1'!C1535</f>
        <v>2023</v>
      </c>
      <c r="C30" s="28">
        <f>+'Ark1'!L1535</f>
        <v>2</v>
      </c>
      <c r="D30" s="248" t="s">
        <v>29</v>
      </c>
      <c r="E30" s="28">
        <f>+'Ark1'!D1535</f>
        <v>3</v>
      </c>
      <c r="F30" s="28" t="str">
        <f t="shared" si="18"/>
        <v>Mar</v>
      </c>
      <c r="G30" s="28">
        <f>+'Ark1'!Q1535</f>
        <v>24</v>
      </c>
      <c r="H30" s="28">
        <f>+'Ark1'!R1535</f>
        <v>32</v>
      </c>
      <c r="I30" s="29">
        <f>+IF(H30=0,"",'Ark1'!AG1535)</f>
        <v>2.744174235343062</v>
      </c>
      <c r="J30" s="29">
        <f>+IF(H30=0,"",'Ark1'!AH1535)</f>
        <v>0</v>
      </c>
      <c r="L30" s="242">
        <f>+'Ark1'!AI1535</f>
        <v>0</v>
      </c>
      <c r="M30" s="242"/>
      <c r="N30" s="242"/>
      <c r="O30" s="242"/>
      <c r="P30" s="242"/>
      <c r="Q30" s="242"/>
      <c r="R30" s="27">
        <f>+IF(H30=0,"",'Ark1'!T1535)</f>
        <v>3.96875</v>
      </c>
      <c r="S30" s="32">
        <f>+IF(H30=0,"",'Ark1'!U1535)</f>
        <v>15.871874999999996</v>
      </c>
      <c r="T30" s="216"/>
      <c r="U30" s="34">
        <f>+IF(H30=0,"",'Ark1'!W1535)</f>
        <v>0</v>
      </c>
      <c r="V30" s="34">
        <f>+IF(H30=0,"",'Ark1'!X1535)</f>
        <v>50</v>
      </c>
      <c r="W30" s="34">
        <f>+IF(H30=0,"",'Ark1'!Y1535)</f>
        <v>3.125</v>
      </c>
      <c r="X30" s="34">
        <f>+IF(H30=0,"",'Ark1'!Z1535)</f>
        <v>3.7378331268764642</v>
      </c>
      <c r="Y30" s="34">
        <f>+IF(H30=0,"",'Ark1'!Z1535)</f>
        <v>3.7378331268764642</v>
      </c>
      <c r="Z30" s="27">
        <f>+IF(H30=0,"",'Ark1'!AB1535)</f>
        <v>1.7763089363902895</v>
      </c>
      <c r="AA30" s="34">
        <f>+IF(H30=0,"",'Ark1'!AE1535)</f>
        <v>0</v>
      </c>
      <c r="AB30" s="34">
        <f t="shared" si="19"/>
        <v>7.9359374999999979</v>
      </c>
      <c r="AC30" s="29">
        <f t="shared" si="20"/>
        <v>0.75</v>
      </c>
      <c r="AD30" s="215"/>
      <c r="AE30" s="218"/>
      <c r="AG30" s="29"/>
      <c r="AH30" s="27"/>
      <c r="AI30" s="219"/>
      <c r="AJ30" s="28"/>
      <c r="AK30" s="239"/>
      <c r="AL30" s="239"/>
      <c r="AM30" s="239"/>
      <c r="AN30" s="28"/>
    </row>
    <row r="31" spans="1:70" ht="15.6">
      <c r="A31" s="215"/>
      <c r="B31" s="239">
        <f>+'Ark1'!C1536</f>
        <v>2023</v>
      </c>
      <c r="C31" s="28">
        <f>+'Ark1'!L1536</f>
        <v>2</v>
      </c>
      <c r="D31" s="248" t="s">
        <v>29</v>
      </c>
      <c r="E31" s="28">
        <f>+'Ark1'!D1536</f>
        <v>4</v>
      </c>
      <c r="F31" s="28" t="str">
        <f t="shared" si="18"/>
        <v>Apr</v>
      </c>
      <c r="G31" s="28">
        <f>+'Ark1'!Q1536</f>
        <v>9</v>
      </c>
      <c r="H31" s="28">
        <f>+'Ark1'!R1536</f>
        <v>26</v>
      </c>
      <c r="I31" s="29">
        <f>+IF(H31=0,"",'Ark1'!AG1536)</f>
        <v>4.0777807040646126</v>
      </c>
      <c r="J31" s="29">
        <f>+IF(H31=0,"",'Ark1'!AH1536)</f>
        <v>0</v>
      </c>
      <c r="L31" s="242">
        <f>+'Ark1'!AI1536</f>
        <v>0</v>
      </c>
      <c r="M31" s="242"/>
      <c r="N31" s="242"/>
      <c r="O31" s="242"/>
      <c r="P31" s="242"/>
      <c r="Q31" s="242"/>
      <c r="R31" s="27">
        <f>+IF(H31=0,"",'Ark1'!T1536)</f>
        <v>3.6153846153846145</v>
      </c>
      <c r="S31" s="32">
        <f>+IF(H31=0,"",'Ark1'!U1536)</f>
        <v>14.292307692307689</v>
      </c>
      <c r="T31" s="216"/>
      <c r="U31" s="34">
        <f>+IF(H31=0,"",'Ark1'!W1536)</f>
        <v>0</v>
      </c>
      <c r="V31" s="34">
        <f>+IF(H31=0,"",'Ark1'!X1536)</f>
        <v>42.307692307692314</v>
      </c>
      <c r="W31" s="34">
        <f>+IF(H31=0,"",'Ark1'!Y1536)</f>
        <v>0</v>
      </c>
      <c r="X31" s="34">
        <f>+IF(H31=0,"",'Ark1'!Z1536)</f>
        <v>3.9323043818452512</v>
      </c>
      <c r="Y31" s="34">
        <f>+IF(H31=0,"",'Ark1'!Z1536)</f>
        <v>3.9323043818452512</v>
      </c>
      <c r="Z31" s="27">
        <f>+IF(H31=0,"",'Ark1'!AB1536)</f>
        <v>1.7114304200989996</v>
      </c>
      <c r="AA31" s="34">
        <f>+IF(H31=0,"",'Ark1'!AE1536)</f>
        <v>0</v>
      </c>
      <c r="AB31" s="34">
        <f t="shared" si="19"/>
        <v>7.1461538461538447</v>
      </c>
      <c r="AC31" s="29">
        <f t="shared" si="20"/>
        <v>0.34615384615384615</v>
      </c>
      <c r="AD31" s="215"/>
      <c r="AE31" s="218"/>
      <c r="AG31" s="29"/>
      <c r="AH31" s="27"/>
      <c r="AI31" s="219"/>
      <c r="AJ31" s="28"/>
      <c r="AK31" s="239"/>
      <c r="AL31" s="239"/>
      <c r="AM31" s="239"/>
      <c r="AN31" s="28"/>
    </row>
    <row r="32" spans="1:70" ht="15.6">
      <c r="A32" s="215"/>
      <c r="B32" s="239">
        <f>+'Ark1'!C1537</f>
        <v>2023</v>
      </c>
      <c r="C32" s="28">
        <f>+'Ark1'!L1537</f>
        <v>2</v>
      </c>
      <c r="D32" s="248" t="s">
        <v>29</v>
      </c>
      <c r="E32" s="28">
        <f>+'Ark1'!D1537</f>
        <v>5</v>
      </c>
      <c r="F32" s="28" t="str">
        <f t="shared" si="18"/>
        <v>Mai</v>
      </c>
      <c r="G32" s="28">
        <f>+'Ark1'!Q1537</f>
        <v>17</v>
      </c>
      <c r="H32" s="28">
        <f>+'Ark1'!R1537</f>
        <v>21</v>
      </c>
      <c r="I32" s="29">
        <f>+IF(H32=0,"",'Ark1'!AG1537)</f>
        <v>3.8327353090895553</v>
      </c>
      <c r="J32" s="29">
        <f>+IF(H32=0,"",'Ark1'!AH1537)</f>
        <v>0</v>
      </c>
      <c r="L32" s="242">
        <f>+'Ark1'!AI1537</f>
        <v>0</v>
      </c>
      <c r="M32" s="242"/>
      <c r="N32" s="242"/>
      <c r="O32" s="242"/>
      <c r="P32" s="242"/>
      <c r="Q32" s="242"/>
      <c r="R32" s="27">
        <f>+IF(H32=0,"",'Ark1'!T1537)</f>
        <v>3</v>
      </c>
      <c r="S32" s="32">
        <f>+IF(H32=0,"",'Ark1'!U1537)</f>
        <v>14.7</v>
      </c>
      <c r="T32" s="216"/>
      <c r="U32" s="34">
        <f>+IF(H32=0,"",'Ark1'!W1537)</f>
        <v>0</v>
      </c>
      <c r="V32" s="34">
        <f>+IF(H32=0,"",'Ark1'!X1537)</f>
        <v>42.857142857142847</v>
      </c>
      <c r="W32" s="34">
        <f>+IF(H32=0,"",'Ark1'!Y1537)</f>
        <v>0</v>
      </c>
      <c r="X32" s="34">
        <f>+IF(H32=0,"",'Ark1'!Z1537)</f>
        <v>3.3946736991660296</v>
      </c>
      <c r="Y32" s="34">
        <f>+IF(H32=0,"",'Ark1'!Z1537)</f>
        <v>3.3946736991660296</v>
      </c>
      <c r="Z32" s="27">
        <f>+IF(H32=0,"",'Ark1'!AB1537)</f>
        <v>1.4142135623730951</v>
      </c>
      <c r="AA32" s="34">
        <f>+IF(H32=0,"",'Ark1'!AE1537)</f>
        <v>0</v>
      </c>
      <c r="AB32" s="34">
        <f t="shared" si="19"/>
        <v>7.35</v>
      </c>
      <c r="AC32" s="29">
        <f t="shared" si="20"/>
        <v>0.80952380952380953</v>
      </c>
      <c r="AD32" s="215"/>
      <c r="AE32" s="218"/>
      <c r="AG32" s="29"/>
      <c r="AH32" s="27"/>
      <c r="AI32" s="219"/>
      <c r="AJ32" s="28"/>
      <c r="AK32" s="239"/>
      <c r="AL32" s="239"/>
      <c r="AM32" s="239"/>
      <c r="AN32" s="28"/>
    </row>
    <row r="33" spans="1:70" ht="15.6">
      <c r="A33" s="215"/>
      <c r="B33" s="239">
        <f>+'Ark1'!C1538</f>
        <v>2023</v>
      </c>
      <c r="C33" s="28">
        <f>+'Ark1'!L1538</f>
        <v>2</v>
      </c>
      <c r="D33" s="248" t="s">
        <v>29</v>
      </c>
      <c r="E33" s="28">
        <f>+'Ark1'!D1538</f>
        <v>6</v>
      </c>
      <c r="F33" s="28" t="str">
        <f t="shared" si="18"/>
        <v>Jun</v>
      </c>
      <c r="G33" s="28">
        <f>+'Ark1'!Q1538</f>
        <v>31</v>
      </c>
      <c r="H33" s="28">
        <f>+'Ark1'!R1538</f>
        <v>63</v>
      </c>
      <c r="I33" s="29">
        <f>+IF(H33=0,"",'Ark1'!AG1538)</f>
        <v>5.3235053235053238</v>
      </c>
      <c r="J33" s="29">
        <f>+IF(H33=0,"",'Ark1'!AH1538)</f>
        <v>0</v>
      </c>
      <c r="L33" s="242">
        <f>+'Ark1'!AI1538</f>
        <v>14</v>
      </c>
      <c r="M33" s="242"/>
      <c r="N33" s="242"/>
      <c r="O33" s="242"/>
      <c r="P33" s="242"/>
      <c r="Q33" s="242"/>
      <c r="R33" s="27">
        <f>+IF(H33=0,"",'Ark1'!T1538)</f>
        <v>2.6666666666666661</v>
      </c>
      <c r="S33" s="32">
        <f>+IF(H33=0,"",'Ark1'!U1538)</f>
        <v>15.579365079365077</v>
      </c>
      <c r="T33" s="216"/>
      <c r="U33" s="34">
        <f>+IF(H33=0,"",'Ark1'!W1538)</f>
        <v>0</v>
      </c>
      <c r="V33" s="34">
        <f>+IF(H33=0,"",'Ark1'!X1538)</f>
        <v>46.031746031746032</v>
      </c>
      <c r="W33" s="34">
        <f>+IF(H33=0,"",'Ark1'!Y1538)</f>
        <v>4.7619047619047636</v>
      </c>
      <c r="X33" s="34">
        <f>+IF(H33=0,"",'Ark1'!Z1538)</f>
        <v>3.9668130717343177</v>
      </c>
      <c r="Y33" s="34">
        <f>+IF(H33=0,"",'Ark1'!Z1538)</f>
        <v>3.9668130717343177</v>
      </c>
      <c r="Z33" s="27">
        <f>+IF(H33=0,"",'Ark1'!AB1538)</f>
        <v>1.2084359562332876</v>
      </c>
      <c r="AA33" s="34">
        <f>+IF(H33=0,"",'Ark1'!AE1538)</f>
        <v>0</v>
      </c>
      <c r="AB33" s="34">
        <f t="shared" si="19"/>
        <v>7.7896825396825387</v>
      </c>
      <c r="AC33" s="29">
        <f t="shared" si="20"/>
        <v>0.49206349206349204</v>
      </c>
      <c r="AD33" s="215"/>
      <c r="AE33" s="218"/>
      <c r="AG33" s="29"/>
      <c r="AH33" s="27"/>
      <c r="AI33" s="219"/>
      <c r="AJ33" s="28"/>
      <c r="AK33" s="239"/>
      <c r="AL33" s="239"/>
      <c r="AM33" s="239"/>
      <c r="AN33" s="28"/>
    </row>
    <row r="34" spans="1:70" ht="15.6">
      <c r="A34" s="215"/>
      <c r="B34" s="239">
        <f>+'Ark1'!C1539</f>
        <v>2023</v>
      </c>
      <c r="C34" s="28">
        <f>+'Ark1'!L1539</f>
        <v>2</v>
      </c>
      <c r="D34" s="248" t="s">
        <v>29</v>
      </c>
      <c r="E34" s="28">
        <f>+'Ark1'!D1539</f>
        <v>7</v>
      </c>
      <c r="F34" s="28" t="str">
        <f t="shared" si="18"/>
        <v>Jul</v>
      </c>
      <c r="G34" s="28">
        <f>+'Ark1'!Q1539</f>
        <v>7</v>
      </c>
      <c r="H34" s="28">
        <f>+'Ark1'!R1539</f>
        <v>12</v>
      </c>
      <c r="I34" s="29">
        <f>+IF(H34=0,"",'Ark1'!AG1539)</f>
        <v>5.4824431985836508</v>
      </c>
      <c r="J34" s="29">
        <f>+IF(H34=0,"",'Ark1'!AH1539)</f>
        <v>0</v>
      </c>
      <c r="L34" s="242">
        <f>+'Ark1'!AI1539</f>
        <v>10</v>
      </c>
      <c r="M34" s="242"/>
      <c r="N34" s="242"/>
      <c r="O34" s="242"/>
      <c r="P34" s="242"/>
      <c r="Q34" s="242"/>
      <c r="R34" s="27">
        <f>+IF(H34=0,"",'Ark1'!T1539)</f>
        <v>3.5</v>
      </c>
      <c r="S34" s="32">
        <f>+IF(H34=0,"",'Ark1'!U1539)</f>
        <v>15.483333333333338</v>
      </c>
      <c r="T34" s="216"/>
      <c r="U34" s="34">
        <f>+IF(H34=0,"",'Ark1'!W1539)</f>
        <v>0</v>
      </c>
      <c r="V34" s="34">
        <f>+IF(H34=0,"",'Ark1'!X1539)</f>
        <v>50</v>
      </c>
      <c r="W34" s="34">
        <f>+IF(H34=0,"",'Ark1'!Y1539)</f>
        <v>0</v>
      </c>
      <c r="X34" s="34">
        <f>+IF(H34=0,"",'Ark1'!Z1539)</f>
        <v>3.3143207784133049</v>
      </c>
      <c r="Y34" s="34">
        <f>+IF(H34=0,"",'Ark1'!Z1539)</f>
        <v>3.3143207784133049</v>
      </c>
      <c r="Z34" s="27">
        <f>+IF(H34=0,"",'Ark1'!AB1539)</f>
        <v>1.3844373104863461</v>
      </c>
      <c r="AA34" s="34">
        <f>+IF(H34=0,"",'Ark1'!AE1539)</f>
        <v>0</v>
      </c>
      <c r="AB34" s="34">
        <f t="shared" si="19"/>
        <v>7.7416666666666689</v>
      </c>
      <c r="AC34" s="29">
        <f t="shared" si="20"/>
        <v>0.58333333333333337</v>
      </c>
      <c r="AD34" s="215"/>
      <c r="AE34" s="218"/>
      <c r="AG34" s="29"/>
      <c r="AH34" s="27"/>
      <c r="AI34" s="219"/>
      <c r="AJ34" s="28"/>
      <c r="AK34" s="239"/>
      <c r="AL34" s="239"/>
      <c r="AM34" s="218"/>
      <c r="AN34" s="218"/>
      <c r="AO34" s="218"/>
    </row>
    <row r="35" spans="1:70" ht="15.6">
      <c r="A35" s="215"/>
      <c r="B35" s="239">
        <f>+'Ark1'!C1540</f>
        <v>2023</v>
      </c>
      <c r="C35" s="28">
        <f>+'Ark1'!L1540</f>
        <v>2</v>
      </c>
      <c r="D35" s="248" t="s">
        <v>29</v>
      </c>
      <c r="E35" s="28">
        <f>+'Ark1'!D1540</f>
        <v>8</v>
      </c>
      <c r="F35" s="28" t="str">
        <f t="shared" si="18"/>
        <v>Aug</v>
      </c>
      <c r="G35" s="28">
        <f>+'Ark1'!Q1540</f>
        <v>9</v>
      </c>
      <c r="H35" s="28">
        <f>+'Ark1'!R1540</f>
        <v>19</v>
      </c>
      <c r="I35" s="29">
        <f>+IF(H35=0,"",'Ark1'!AG1540)</f>
        <v>3.3531247621222504</v>
      </c>
      <c r="J35" s="29">
        <f>+IF(H35=0,"",'Ark1'!AH1540)</f>
        <v>0</v>
      </c>
      <c r="L35" s="242">
        <f>+'Ark1'!AI1540</f>
        <v>1</v>
      </c>
      <c r="M35" s="242"/>
      <c r="N35" s="242"/>
      <c r="O35" s="242"/>
      <c r="P35" s="242"/>
      <c r="Q35" s="242"/>
      <c r="R35" s="27">
        <f>+IF(H35=0,"",'Ark1'!T1540)</f>
        <v>2.3157894736842111</v>
      </c>
      <c r="S35" s="32">
        <f>+IF(H35=0,"",'Ark1'!U1540)</f>
        <v>13.910526315789472</v>
      </c>
      <c r="T35" s="216"/>
      <c r="U35" s="34">
        <f>+IF(H35=0,"",'Ark1'!W1540)</f>
        <v>0</v>
      </c>
      <c r="V35" s="34">
        <f>+IF(H35=0,"",'Ark1'!X1540)</f>
        <v>31.578947368421055</v>
      </c>
      <c r="W35" s="34">
        <f>+IF(H35=0,"",'Ark1'!Y1540)</f>
        <v>0</v>
      </c>
      <c r="X35" s="34">
        <f>+IF(H35=0,"",'Ark1'!Z1540)</f>
        <v>4.2933111668761281</v>
      </c>
      <c r="Y35" s="34">
        <f>+IF(H35=0,"",'Ark1'!Z1540)</f>
        <v>4.2933111668761281</v>
      </c>
      <c r="Z35" s="27">
        <f>+IF(H35=0,"",'Ark1'!AB1540)</f>
        <v>0.92067661497557363</v>
      </c>
      <c r="AA35" s="34">
        <f>+IF(H35=0,"",'Ark1'!AE1540)</f>
        <v>0</v>
      </c>
      <c r="AB35" s="34">
        <f t="shared" si="19"/>
        <v>6.9552631578947359</v>
      </c>
      <c r="AC35" s="29">
        <f t="shared" si="20"/>
        <v>0.47368421052631576</v>
      </c>
      <c r="AD35" s="215"/>
      <c r="AE35" s="218"/>
      <c r="AG35" s="29"/>
      <c r="AH35" s="27"/>
      <c r="AI35" s="219"/>
      <c r="AJ35" s="28"/>
      <c r="AK35" s="27"/>
      <c r="AL35" s="27"/>
      <c r="AM35" s="34"/>
      <c r="AN35" s="34"/>
      <c r="AO35" s="34"/>
    </row>
    <row r="36" spans="1:70" ht="15.6">
      <c r="A36" s="215"/>
      <c r="B36" s="239">
        <f>+'Ark1'!C1541</f>
        <v>2023</v>
      </c>
      <c r="C36" s="28">
        <f>+'Ark1'!L1541</f>
        <v>2</v>
      </c>
      <c r="D36" s="248" t="s">
        <v>29</v>
      </c>
      <c r="E36" s="28">
        <f>+'Ark1'!D1541</f>
        <v>9</v>
      </c>
      <c r="F36" s="28" t="str">
        <f t="shared" si="18"/>
        <v>Sep</v>
      </c>
      <c r="G36" s="28">
        <f>+'Ark1'!Q1541</f>
        <v>19</v>
      </c>
      <c r="H36" s="28">
        <f>+'Ark1'!R1541</f>
        <v>30</v>
      </c>
      <c r="I36" s="29">
        <f>+IF(H36=0,"",'Ark1'!AG1541)</f>
        <v>2.9965718062037894</v>
      </c>
      <c r="J36" s="29">
        <f>+IF(H36=0,"",'Ark1'!AH1541)</f>
        <v>0</v>
      </c>
      <c r="L36" s="242">
        <f>+'Ark1'!AI1541</f>
        <v>4</v>
      </c>
      <c r="M36" s="242"/>
      <c r="N36" s="242"/>
      <c r="O36" s="242"/>
      <c r="P36" s="242"/>
      <c r="Q36" s="242"/>
      <c r="R36" s="27">
        <f>+IF(H36=0,"",'Ark1'!T1541)</f>
        <v>2.4666666666666672</v>
      </c>
      <c r="S36" s="32">
        <f>+IF(H36=0,"",'Ark1'!U1541)</f>
        <v>14.509999999999996</v>
      </c>
      <c r="T36" s="216"/>
      <c r="U36" s="34">
        <f>+IF(H36=0,"",'Ark1'!W1541)</f>
        <v>0</v>
      </c>
      <c r="V36" s="34">
        <f>+IF(H36=0,"",'Ark1'!X1541)</f>
        <v>46.666666666666657</v>
      </c>
      <c r="W36" s="34">
        <f>+IF(H36=0,"",'Ark1'!Y1541)</f>
        <v>0</v>
      </c>
      <c r="X36" s="34">
        <f>+IF(H36=0,"",'Ark1'!Z1541)</f>
        <v>4.3331551245407116</v>
      </c>
      <c r="Y36" s="34">
        <f>+IF(H36=0,"",'Ark1'!Z1541)</f>
        <v>4.3331551245407116</v>
      </c>
      <c r="Z36" s="27">
        <f>+IF(H36=0,"",'Ark1'!AB1541)</f>
        <v>0.99107124982123362</v>
      </c>
      <c r="AA36" s="34">
        <f>+IF(H36=0,"",'Ark1'!AE1541)</f>
        <v>0</v>
      </c>
      <c r="AB36" s="34">
        <f t="shared" si="19"/>
        <v>7.2549999999999981</v>
      </c>
      <c r="AC36" s="29">
        <f t="shared" si="20"/>
        <v>0.6333333333333333</v>
      </c>
      <c r="AD36" s="215"/>
      <c r="AE36" s="218"/>
      <c r="AG36" s="29"/>
      <c r="AH36" s="27"/>
      <c r="AI36" s="219"/>
      <c r="AJ36" s="28"/>
      <c r="AK36" s="27"/>
      <c r="AL36" s="27"/>
      <c r="AM36" s="34"/>
      <c r="AN36" s="34"/>
      <c r="AO36" s="34"/>
    </row>
    <row r="37" spans="1:70" ht="15.6">
      <c r="A37" s="215"/>
      <c r="B37" s="239">
        <f>+'Ark1'!C1542</f>
        <v>2023</v>
      </c>
      <c r="C37" s="28">
        <f>+'Ark1'!L1542</f>
        <v>2</v>
      </c>
      <c r="D37" s="248" t="s">
        <v>29</v>
      </c>
      <c r="E37" s="28">
        <f>+'Ark1'!D1542</f>
        <v>10</v>
      </c>
      <c r="F37" s="28" t="str">
        <f t="shared" si="18"/>
        <v>Okt</v>
      </c>
      <c r="G37" s="28">
        <f>+'Ark1'!Q1542</f>
        <v>63</v>
      </c>
      <c r="H37" s="28">
        <f>+'Ark1'!R1542</f>
        <v>166</v>
      </c>
      <c r="I37" s="29">
        <f>+IF(H37=0,"",'Ark1'!AG1542)</f>
        <v>5.4120333826358191</v>
      </c>
      <c r="J37" s="29">
        <f>+IF(H37=0,"",'Ark1'!AH1542)</f>
        <v>0.60240963855421681</v>
      </c>
      <c r="L37" s="242">
        <f>+'Ark1'!AI1542</f>
        <v>45</v>
      </c>
      <c r="M37" s="242"/>
      <c r="N37" s="242"/>
      <c r="O37" s="242"/>
      <c r="P37" s="242"/>
      <c r="Q37" s="242"/>
      <c r="R37" s="27">
        <f>+IF(H37=0,"",'Ark1'!T1542)</f>
        <v>2.9939759036144578</v>
      </c>
      <c r="S37" s="32">
        <f>+IF(H37=0,"",'Ark1'!U1542)</f>
        <v>17.016867469879514</v>
      </c>
      <c r="T37" s="216"/>
      <c r="U37" s="34">
        <f>+IF(H37=0,"",'Ark1'!W1542)</f>
        <v>0</v>
      </c>
      <c r="V37" s="34">
        <f>+IF(H37=0,"",'Ark1'!X1542)</f>
        <v>65.060240963855449</v>
      </c>
      <c r="W37" s="34">
        <f>+IF(H37=0,"",'Ark1'!Y1542)</f>
        <v>1.2048192771084336</v>
      </c>
      <c r="X37" s="34">
        <f>+IF(H37=0,"",'Ark1'!Z1542)</f>
        <v>3.4282427012363623</v>
      </c>
      <c r="Y37" s="34">
        <f>+IF(H37=0,"",'Ark1'!Z1542)</f>
        <v>3.4282427012363623</v>
      </c>
      <c r="Z37" s="27">
        <f>+IF(H37=0,"",'Ark1'!AB1542)</f>
        <v>1.3285420396911023</v>
      </c>
      <c r="AA37" s="34">
        <f>+IF(H37=0,"",'Ark1'!AE1542)</f>
        <v>0</v>
      </c>
      <c r="AB37" s="34">
        <f t="shared" si="19"/>
        <v>8.5084337349397572</v>
      </c>
      <c r="AC37" s="29">
        <f t="shared" si="20"/>
        <v>0.37951807228915663</v>
      </c>
      <c r="AD37" s="215"/>
      <c r="AE37" s="218"/>
      <c r="AG37" s="29"/>
      <c r="AH37" s="27"/>
      <c r="AI37" s="219"/>
      <c r="AJ37" s="28"/>
      <c r="AK37" s="27"/>
      <c r="AL37" s="27"/>
      <c r="AM37" s="34"/>
      <c r="AN37" s="34"/>
      <c r="AO37" s="34"/>
    </row>
    <row r="38" spans="1:70" ht="15.6">
      <c r="A38" s="215"/>
      <c r="B38" s="239">
        <f>+'Ark1'!C1543</f>
        <v>2023</v>
      </c>
      <c r="C38" s="28">
        <f>+'Ark1'!L1543</f>
        <v>2</v>
      </c>
      <c r="D38" s="248" t="s">
        <v>29</v>
      </c>
      <c r="E38" s="28">
        <f>+'Ark1'!D1543</f>
        <v>11</v>
      </c>
      <c r="F38" s="28" t="str">
        <f t="shared" si="18"/>
        <v>Nov</v>
      </c>
      <c r="G38" s="28">
        <f>+'Ark1'!Q1543</f>
        <v>26</v>
      </c>
      <c r="H38" s="28">
        <f>+'Ark1'!R1543</f>
        <v>42</v>
      </c>
      <c r="I38" s="29">
        <f>+IF(H38=0,"",'Ark1'!AG1543)</f>
        <v>2.2331213785021391</v>
      </c>
      <c r="J38" s="29">
        <f>+IF(H38=0,"",'Ark1'!AH1543)</f>
        <v>0</v>
      </c>
      <c r="L38" s="242">
        <f>+'Ark1'!AI1543</f>
        <v>16</v>
      </c>
      <c r="M38" s="242"/>
      <c r="N38" s="242"/>
      <c r="O38" s="242"/>
      <c r="P38" s="242"/>
      <c r="Q38" s="242"/>
      <c r="R38" s="27">
        <f>+IF(H38=0,"",'Ark1'!T1543)</f>
        <v>3.3571428571428554</v>
      </c>
      <c r="S38" s="32">
        <f>+IF(H38=0,"",'Ark1'!U1543)</f>
        <v>17.150000000000006</v>
      </c>
      <c r="T38" s="216"/>
      <c r="U38" s="34">
        <f>+IF(H38=0,"",'Ark1'!W1543)</f>
        <v>0</v>
      </c>
      <c r="V38" s="34">
        <f>+IF(H38=0,"",'Ark1'!X1543)</f>
        <v>73.809523809523782</v>
      </c>
      <c r="W38" s="34">
        <f>+IF(H38=0,"",'Ark1'!Y1543)</f>
        <v>2.3809523809523818</v>
      </c>
      <c r="X38" s="34">
        <f>+IF(H38=0,"",'Ark1'!Z1543)</f>
        <v>2.9228370105902362</v>
      </c>
      <c r="Y38" s="34">
        <f>+IF(H38=0,"",'Ark1'!Z1543)</f>
        <v>2.9228370105902362</v>
      </c>
      <c r="Z38" s="27">
        <f>+IF(H38=0,"",'Ark1'!AB1543)</f>
        <v>1.4609427577754703</v>
      </c>
      <c r="AA38" s="34">
        <f>+IF(H38=0,"",'Ark1'!AE1543)</f>
        <v>0</v>
      </c>
      <c r="AB38" s="34">
        <f t="shared" si="19"/>
        <v>8.5750000000000028</v>
      </c>
      <c r="AC38" s="29">
        <f t="shared" si="20"/>
        <v>0.61904761904761907</v>
      </c>
      <c r="AD38" s="215"/>
      <c r="AE38" s="218"/>
      <c r="AG38" s="29"/>
      <c r="AH38" s="27"/>
      <c r="AI38" s="219"/>
      <c r="AJ38" s="28"/>
      <c r="AK38" s="27"/>
      <c r="AL38" s="27"/>
      <c r="AM38" s="34"/>
      <c r="AN38" s="34"/>
      <c r="AO38" s="34"/>
    </row>
    <row r="39" spans="1:70" ht="15.6">
      <c r="A39" s="215"/>
      <c r="B39" s="239">
        <f>+'Ark1'!C1544</f>
        <v>2023</v>
      </c>
      <c r="C39" s="28">
        <f>+'Ark1'!L1544</f>
        <v>2</v>
      </c>
      <c r="D39" s="248" t="s">
        <v>29</v>
      </c>
      <c r="E39" s="28">
        <f>+'Ark1'!D1544</f>
        <v>12</v>
      </c>
      <c r="F39" s="28" t="str">
        <f t="shared" si="18"/>
        <v>Des</v>
      </c>
      <c r="G39" s="28">
        <f>+'Ark1'!Q1544</f>
        <v>2</v>
      </c>
      <c r="H39" s="28">
        <f>+'Ark1'!R1544</f>
        <v>6</v>
      </c>
      <c r="I39" s="29">
        <f>+IF(H39=0,"",'Ark1'!AG1544)</f>
        <v>1.4398169952230371</v>
      </c>
      <c r="J39" s="29">
        <f>+IF(H39=0,"",'Ark1'!AH1544)</f>
        <v>0</v>
      </c>
      <c r="L39" s="242">
        <f>+'Ark1'!AI1544</f>
        <v>1</v>
      </c>
      <c r="M39" s="242"/>
      <c r="N39" s="242"/>
      <c r="O39" s="242"/>
      <c r="P39" s="242"/>
      <c r="Q39" s="242"/>
      <c r="R39" s="27">
        <f>+IF(H39=0,"",'Ark1'!T1544)</f>
        <v>2.1666666666666661</v>
      </c>
      <c r="S39" s="32">
        <f>+IF(H39=0,"",'Ark1'!U1544)</f>
        <v>14.266666666666669</v>
      </c>
      <c r="T39" s="216"/>
      <c r="U39" s="34">
        <f>+IF(H39=0,"",'Ark1'!W1544)</f>
        <v>0</v>
      </c>
      <c r="V39" s="34">
        <f>+IF(H39=0,"",'Ark1'!X1544)</f>
        <v>16.666666666666671</v>
      </c>
      <c r="W39" s="34">
        <f>+IF(H39=0,"",'Ark1'!Y1544)</f>
        <v>0</v>
      </c>
      <c r="X39" s="34">
        <f>+IF(H39=0,"",'Ark1'!Z1544)</f>
        <v>2.1437246921084765</v>
      </c>
      <c r="Y39" s="34">
        <f>+IF(H39=0,"",'Ark1'!Z1544)</f>
        <v>2.1437246921084765</v>
      </c>
      <c r="Z39" s="27">
        <f>+IF(H39=0,"",'Ark1'!AB1544)</f>
        <v>0.3726779962499655</v>
      </c>
      <c r="AA39" s="34">
        <f>+IF(H39=0,"",'Ark1'!AE1544)</f>
        <v>0</v>
      </c>
      <c r="AB39" s="34">
        <f t="shared" si="19"/>
        <v>7.1333333333333346</v>
      </c>
      <c r="AC39" s="29">
        <f t="shared" si="20"/>
        <v>0.33333333333333331</v>
      </c>
      <c r="AD39" s="215"/>
      <c r="AE39" s="218"/>
      <c r="AG39" s="29"/>
      <c r="AH39" s="27"/>
      <c r="AI39" s="219"/>
      <c r="AJ39" s="28"/>
      <c r="AK39" s="27"/>
      <c r="AL39" s="27"/>
      <c r="AM39" s="34"/>
      <c r="AN39" s="34"/>
      <c r="AO39" s="34"/>
    </row>
    <row r="40" spans="1:70" ht="15" customHeight="1">
      <c r="A40" s="215"/>
      <c r="B40" s="215"/>
      <c r="C40" s="215"/>
      <c r="D40" s="215"/>
      <c r="E40" s="215"/>
      <c r="F40" s="215"/>
      <c r="G40" s="215"/>
      <c r="H40" s="215"/>
      <c r="I40" s="216"/>
      <c r="J40" s="216"/>
      <c r="K40" s="216"/>
      <c r="L40" s="216"/>
      <c r="M40" s="216"/>
      <c r="N40" s="216"/>
      <c r="O40" s="216"/>
      <c r="P40" s="216"/>
      <c r="Q40" s="216"/>
      <c r="R40" s="215"/>
      <c r="S40" s="215"/>
      <c r="T40" s="216"/>
      <c r="U40" s="217"/>
      <c r="V40" s="217"/>
      <c r="W40" s="217"/>
      <c r="X40" s="217"/>
      <c r="Y40" s="217"/>
      <c r="Z40" s="215"/>
      <c r="AA40" s="217"/>
      <c r="AB40" s="217"/>
      <c r="AC40" s="216"/>
      <c r="AD40" s="215"/>
      <c r="AE40" s="218"/>
      <c r="AG40" s="29"/>
      <c r="AH40" s="27"/>
      <c r="AI40" s="219"/>
      <c r="AJ40" s="28"/>
      <c r="AN40" s="28"/>
      <c r="BF40" s="231"/>
    </row>
    <row r="41" spans="1:70" ht="15" customHeight="1">
      <c r="A41" s="215"/>
      <c r="B41" s="215"/>
      <c r="C41" s="233" t="s">
        <v>0</v>
      </c>
      <c r="D41" s="215"/>
      <c r="E41" s="277" t="str">
        <f>+D43</f>
        <v>P+</v>
      </c>
      <c r="F41" s="233" t="s">
        <v>582</v>
      </c>
      <c r="G41" s="215"/>
      <c r="H41" s="239">
        <f>+Klasse!F12</f>
        <v>804</v>
      </c>
      <c r="I41" s="216"/>
      <c r="J41" s="216"/>
      <c r="K41" s="216"/>
      <c r="L41" s="242">
        <f>SUM(L43:L54)</f>
        <v>166</v>
      </c>
      <c r="M41" s="242"/>
      <c r="N41" s="242"/>
      <c r="O41" s="242"/>
      <c r="P41" s="242"/>
      <c r="Q41" s="242"/>
      <c r="R41" s="215"/>
      <c r="S41" s="270">
        <f>+Klasse!O12</f>
        <v>16.738308457711462</v>
      </c>
      <c r="T41" s="216"/>
      <c r="U41" s="217"/>
      <c r="V41" s="217"/>
      <c r="W41" s="217"/>
      <c r="X41" s="217"/>
      <c r="Y41" s="217"/>
      <c r="Z41" s="215"/>
      <c r="AA41" s="217"/>
      <c r="AB41" s="270" t="e">
        <f>+S41/#REF!</f>
        <v>#REF!</v>
      </c>
      <c r="AC41" s="216"/>
      <c r="AD41" s="215"/>
      <c r="AE41" s="218"/>
      <c r="AG41" s="29"/>
      <c r="AH41" s="27"/>
      <c r="AI41" s="219"/>
      <c r="AJ41" s="28"/>
      <c r="AN41" s="28"/>
      <c r="BF41" s="231"/>
    </row>
    <row r="42" spans="1:70" ht="15" customHeight="1">
      <c r="A42" s="215"/>
      <c r="B42" s="215"/>
      <c r="C42" s="215"/>
      <c r="D42" s="215"/>
      <c r="E42" s="215"/>
      <c r="F42" s="215"/>
      <c r="G42" s="215"/>
      <c r="H42" s="215"/>
      <c r="I42" s="216"/>
      <c r="J42" s="216"/>
      <c r="K42" s="216"/>
      <c r="L42" s="215"/>
      <c r="M42" s="442"/>
      <c r="N42" s="442"/>
      <c r="O42" s="442"/>
      <c r="P42" s="442"/>
      <c r="Q42" s="442"/>
      <c r="R42" s="215"/>
      <c r="S42" s="215"/>
      <c r="T42" s="216"/>
      <c r="U42" s="217"/>
      <c r="V42" s="217"/>
      <c r="W42" s="217"/>
      <c r="X42" s="217"/>
      <c r="Y42" s="217"/>
      <c r="Z42" s="215"/>
      <c r="AA42" s="217"/>
      <c r="AB42" s="217"/>
      <c r="AC42" s="217"/>
      <c r="AD42" s="217"/>
      <c r="AE42" s="218"/>
      <c r="AG42" s="29"/>
      <c r="AH42" s="27"/>
      <c r="AI42" s="219"/>
      <c r="AJ42" s="28"/>
      <c r="AN42" s="28"/>
      <c r="BF42" s="231">
        <f>1+BF39</f>
        <v>1</v>
      </c>
      <c r="BG42" s="28">
        <v>20.659867330016564</v>
      </c>
      <c r="BH42" s="28">
        <f t="shared" ref="BH42" si="21">+BG42</f>
        <v>20.659867330016564</v>
      </c>
      <c r="BI42" s="28">
        <f t="shared" ref="BI42" si="22">+BH42</f>
        <v>20.659867330016564</v>
      </c>
      <c r="BJ42" s="28">
        <f t="shared" ref="BJ42" si="23">+BI42</f>
        <v>20.659867330016564</v>
      </c>
      <c r="BK42" s="28">
        <f t="shared" ref="BK42" si="24">+BJ42</f>
        <v>20.659867330016564</v>
      </c>
      <c r="BL42" s="28">
        <f t="shared" ref="BL42" si="25">+BK42</f>
        <v>20.659867330016564</v>
      </c>
      <c r="BM42" s="28">
        <f t="shared" ref="BM42" si="26">+BL42</f>
        <v>20.659867330016564</v>
      </c>
      <c r="BN42" s="28">
        <f t="shared" ref="BN42" si="27">+BM42</f>
        <v>20.659867330016564</v>
      </c>
      <c r="BO42" s="28">
        <f t="shared" ref="BO42" si="28">+BN42</f>
        <v>20.659867330016564</v>
      </c>
      <c r="BP42" s="28">
        <f t="shared" ref="BP42" si="29">+BO42</f>
        <v>20.659867330016564</v>
      </c>
      <c r="BQ42" s="28">
        <f t="shared" ref="BQ42" si="30">+BP42</f>
        <v>20.659867330016564</v>
      </c>
      <c r="BR42" s="28">
        <f t="shared" ref="BR42" si="31">+BQ42</f>
        <v>20.659867330016564</v>
      </c>
    </row>
    <row r="43" spans="1:70" ht="15.6">
      <c r="A43" s="215"/>
      <c r="B43" s="239">
        <f>+'Ark1'!C1545</f>
        <v>2023</v>
      </c>
      <c r="C43" s="235">
        <f>+'Ark1'!L1545</f>
        <v>3</v>
      </c>
      <c r="D43" s="235" t="s">
        <v>30</v>
      </c>
      <c r="E43" s="235">
        <f>+'Ark1'!D1545</f>
        <v>1</v>
      </c>
      <c r="F43" s="235" t="str">
        <f>+F28</f>
        <v>Jan</v>
      </c>
      <c r="G43" s="235">
        <f>+'Ark1'!Q1545</f>
        <v>13</v>
      </c>
      <c r="H43" s="235">
        <f>+'Ark1'!R1545</f>
        <v>24</v>
      </c>
      <c r="I43" s="236">
        <f>+IF(H43=0,"",'Ark1'!AG1545)</f>
        <v>3.6195356445393991</v>
      </c>
      <c r="J43" s="236">
        <f>+IF(H43=0,"",'Ark1'!AH1545)</f>
        <v>0</v>
      </c>
      <c r="K43" s="236"/>
      <c r="L43" s="242">
        <f>+'Ark1'!AI1545</f>
        <v>0</v>
      </c>
      <c r="M43" s="242"/>
      <c r="N43" s="242"/>
      <c r="O43" s="242"/>
      <c r="P43" s="242"/>
      <c r="Q43" s="242"/>
      <c r="R43" s="237">
        <f>+IF(H43=0,"",'Ark1'!T1545)</f>
        <v>4.5</v>
      </c>
      <c r="S43" s="236">
        <f>+IF(H43=0,"",'Ark1'!U1545)</f>
        <v>18.070833333333329</v>
      </c>
      <c r="T43" s="216"/>
      <c r="U43" s="238">
        <f>+IF(H43=0,"",'Ark1'!W1545)</f>
        <v>0</v>
      </c>
      <c r="V43" s="238">
        <f>+IF(H43=0,"",'Ark1'!X1545)</f>
        <v>70.833333333333314</v>
      </c>
      <c r="W43" s="238">
        <f>+IF(H43=0,"",'Ark1'!Y1545)</f>
        <v>4.1666666666666679</v>
      </c>
      <c r="X43" s="236">
        <f>+IF(H43=0,"",'Ark1'!Z1545)</f>
        <v>4.1191098519245903</v>
      </c>
      <c r="Y43" s="236">
        <f>+IF(H43=0,"",'Ark1'!Z1545)</f>
        <v>4.1191098519245903</v>
      </c>
      <c r="Z43" s="236">
        <f>+IF(H43=0,"",'Ark1'!AB1545)</f>
        <v>1.6583123951777001</v>
      </c>
      <c r="AA43" s="238">
        <f>+IF(H43=0,"",'Ark1'!AE1545)</f>
        <v>0</v>
      </c>
      <c r="AB43" s="238">
        <f t="shared" si="3"/>
        <v>6.0236111111111095</v>
      </c>
      <c r="AC43" s="236">
        <f t="shared" si="4"/>
        <v>0.54166666666666663</v>
      </c>
      <c r="AD43" s="215"/>
      <c r="AE43" s="218"/>
      <c r="AG43" s="29"/>
      <c r="AH43" s="27"/>
      <c r="AI43" s="219"/>
      <c r="AJ43" s="28"/>
      <c r="AK43" s="27"/>
      <c r="AL43" s="27"/>
      <c r="AM43" s="34"/>
      <c r="AN43" s="34"/>
      <c r="AO43" s="34"/>
    </row>
    <row r="44" spans="1:70" ht="15.6">
      <c r="A44" s="215"/>
      <c r="B44" s="239">
        <f>+'Ark1'!C1546</f>
        <v>2023</v>
      </c>
      <c r="C44" s="235">
        <f>+'Ark1'!L1546</f>
        <v>3</v>
      </c>
      <c r="D44" s="235" t="s">
        <v>30</v>
      </c>
      <c r="E44" s="235">
        <f>+'Ark1'!D1546</f>
        <v>2</v>
      </c>
      <c r="F44" s="235" t="str">
        <f t="shared" ref="F44:F54" si="32">+F29</f>
        <v>Feb</v>
      </c>
      <c r="G44" s="235">
        <f>+'Ark1'!Q1546</f>
        <v>16</v>
      </c>
      <c r="H44" s="235">
        <f>+'Ark1'!R1546</f>
        <v>27</v>
      </c>
      <c r="I44" s="236">
        <f>+IF(H44=0,"",'Ark1'!AG1546)</f>
        <v>5.7709605075375077</v>
      </c>
      <c r="J44" s="236">
        <f>+IF(H44=0,"",'Ark1'!AH1546)</f>
        <v>0</v>
      </c>
      <c r="K44" s="236"/>
      <c r="L44" s="242">
        <f>+'Ark1'!AI1546</f>
        <v>0</v>
      </c>
      <c r="M44" s="242"/>
      <c r="N44" s="242"/>
      <c r="O44" s="242"/>
      <c r="P44" s="242"/>
      <c r="Q44" s="242"/>
      <c r="R44" s="237">
        <f>+IF(H44=0,"",'Ark1'!T1546)</f>
        <v>5.1111111111111116</v>
      </c>
      <c r="S44" s="236">
        <f>+IF(H44=0,"",'Ark1'!U1546)</f>
        <v>17.822222222222219</v>
      </c>
      <c r="T44" s="216"/>
      <c r="U44" s="238">
        <f>+IF(H44=0,"",'Ark1'!W1546)</f>
        <v>0</v>
      </c>
      <c r="V44" s="238">
        <f>+IF(H44=0,"",'Ark1'!X1546)</f>
        <v>70.370370370370352</v>
      </c>
      <c r="W44" s="238">
        <f>+IF(H44=0,"",'Ark1'!Y1546)</f>
        <v>7.4074074074074083</v>
      </c>
      <c r="X44" s="236">
        <f>+IF(H44=0,"",'Ark1'!Z1546)</f>
        <v>3.4955350709295896</v>
      </c>
      <c r="Y44" s="236">
        <f>+IF(H44=0,"",'Ark1'!Z1546)</f>
        <v>3.4955350709295896</v>
      </c>
      <c r="Z44" s="236">
        <f>+IF(H44=0,"",'Ark1'!AB1546)</f>
        <v>2.0786985482077465</v>
      </c>
      <c r="AA44" s="238">
        <f>+IF(H44=0,"",'Ark1'!AE1546)</f>
        <v>0</v>
      </c>
      <c r="AB44" s="238">
        <f t="shared" ref="AB44:AB54" si="33">+IF(H44=0,"",+S44/C44)</f>
        <v>5.9407407407407398</v>
      </c>
      <c r="AC44" s="236">
        <f t="shared" ref="AC44:AC54" si="34">+IF(H44=0,"",G44/H44)</f>
        <v>0.59259259259259256</v>
      </c>
      <c r="AD44" s="215"/>
      <c r="AE44" s="218"/>
      <c r="AG44" s="29"/>
      <c r="AH44" s="27"/>
      <c r="AI44" s="219"/>
      <c r="AJ44" s="28"/>
      <c r="AK44" s="27"/>
      <c r="AL44" s="27"/>
      <c r="AM44" s="34"/>
      <c r="AN44" s="34"/>
      <c r="AO44" s="34"/>
    </row>
    <row r="45" spans="1:70" ht="15.6">
      <c r="A45" s="215"/>
      <c r="B45" s="239">
        <f>+'Ark1'!C1547</f>
        <v>2023</v>
      </c>
      <c r="C45" s="235">
        <f>+'Ark1'!L1547</f>
        <v>3</v>
      </c>
      <c r="D45" s="235" t="s">
        <v>30</v>
      </c>
      <c r="E45" s="235">
        <f>+'Ark1'!D1547</f>
        <v>3</v>
      </c>
      <c r="F45" s="235" t="str">
        <f t="shared" si="32"/>
        <v>Mar</v>
      </c>
      <c r="G45" s="235">
        <f>+'Ark1'!Q1547</f>
        <v>41</v>
      </c>
      <c r="H45" s="235">
        <f>+'Ark1'!R1547</f>
        <v>65</v>
      </c>
      <c r="I45" s="236">
        <f>+IF(H45=0,"",'Ark1'!AG1547)</f>
        <v>5.4256738868507668</v>
      </c>
      <c r="J45" s="236">
        <f>+IF(H45=0,"",'Ark1'!AH1547)</f>
        <v>0</v>
      </c>
      <c r="K45" s="236"/>
      <c r="L45" s="242">
        <f>+'Ark1'!AI1547</f>
        <v>0</v>
      </c>
      <c r="M45" s="242"/>
      <c r="N45" s="242"/>
      <c r="O45" s="242"/>
      <c r="P45" s="242"/>
      <c r="Q45" s="242"/>
      <c r="R45" s="237">
        <f>+IF(H45=0,"",'Ark1'!T1547)</f>
        <v>4.0153846153846144</v>
      </c>
      <c r="S45" s="236">
        <f>+IF(H45=0,"",'Ark1'!U1547)</f>
        <v>15.449230769230772</v>
      </c>
      <c r="T45" s="216"/>
      <c r="U45" s="238">
        <f>+IF(H45=0,"",'Ark1'!W1547)</f>
        <v>0</v>
      </c>
      <c r="V45" s="238">
        <f>+IF(H45=0,"",'Ark1'!X1547)</f>
        <v>49.230769230769219</v>
      </c>
      <c r="W45" s="238">
        <f>+IF(H45=0,"",'Ark1'!Y1547)</f>
        <v>3.0769230769230762</v>
      </c>
      <c r="X45" s="236">
        <f>+IF(H45=0,"",'Ark1'!Z1547)</f>
        <v>6.0835243600279281</v>
      </c>
      <c r="Y45" s="236">
        <f>+IF(H45=0,"",'Ark1'!Z1547)</f>
        <v>6.0835243600279281</v>
      </c>
      <c r="Z45" s="236">
        <f>+IF(H45=0,"",'Ark1'!AB1547)</f>
        <v>2.0493324068119025</v>
      </c>
      <c r="AA45" s="238">
        <f>+IF(H45=0,"",'Ark1'!AE1547)</f>
        <v>0</v>
      </c>
      <c r="AB45" s="238">
        <f t="shared" si="33"/>
        <v>5.1497435897435908</v>
      </c>
      <c r="AC45" s="236">
        <f t="shared" si="34"/>
        <v>0.63076923076923075</v>
      </c>
      <c r="AD45" s="215"/>
      <c r="AE45" s="218"/>
      <c r="AG45" s="29"/>
      <c r="AH45" s="27"/>
      <c r="AI45" s="219"/>
      <c r="AJ45" s="28"/>
      <c r="AK45" s="27"/>
      <c r="AL45" s="27"/>
      <c r="AM45" s="34"/>
      <c r="AN45" s="34"/>
      <c r="AO45" s="34"/>
    </row>
    <row r="46" spans="1:70" ht="15.6">
      <c r="A46" s="215"/>
      <c r="B46" s="239">
        <f>+'Ark1'!C1548</f>
        <v>2023</v>
      </c>
      <c r="C46" s="235">
        <f>+'Ark1'!L1548</f>
        <v>3</v>
      </c>
      <c r="D46" s="235" t="s">
        <v>30</v>
      </c>
      <c r="E46" s="235">
        <f>+'Ark1'!D1548</f>
        <v>4</v>
      </c>
      <c r="F46" s="235" t="str">
        <f t="shared" si="32"/>
        <v>Apr</v>
      </c>
      <c r="G46" s="235">
        <f>+'Ark1'!Q1548</f>
        <v>13</v>
      </c>
      <c r="H46" s="235">
        <f>+'Ark1'!R1548</f>
        <v>35</v>
      </c>
      <c r="I46" s="236">
        <f>+IF(H46=0,"",'Ark1'!AG1548)</f>
        <v>5.5230006145202335</v>
      </c>
      <c r="J46" s="236">
        <f>+IF(H46=0,"",'Ark1'!AH1548)</f>
        <v>0</v>
      </c>
      <c r="K46" s="236"/>
      <c r="L46" s="242">
        <f>+'Ark1'!AI1548</f>
        <v>0</v>
      </c>
      <c r="M46" s="242"/>
      <c r="N46" s="242"/>
      <c r="O46" s="242"/>
      <c r="P46" s="242"/>
      <c r="Q46" s="242"/>
      <c r="R46" s="237">
        <f>+IF(H46=0,"",'Ark1'!T1548)</f>
        <v>3.5428571428571445</v>
      </c>
      <c r="S46" s="236">
        <f>+IF(H46=0,"",'Ark1'!U1548)</f>
        <v>14.379999999999997</v>
      </c>
      <c r="T46" s="216"/>
      <c r="U46" s="238">
        <f>+IF(H46=0,"",'Ark1'!W1548)</f>
        <v>0</v>
      </c>
      <c r="V46" s="238">
        <f>+IF(H46=0,"",'Ark1'!X1548)</f>
        <v>31.428571428571423</v>
      </c>
      <c r="W46" s="238">
        <f>+IF(H46=0,"",'Ark1'!Y1548)</f>
        <v>2.8571428571428577</v>
      </c>
      <c r="X46" s="236">
        <f>+IF(H46=0,"",'Ark1'!Z1548)</f>
        <v>3.9734691571543945</v>
      </c>
      <c r="Y46" s="236">
        <f>+IF(H46=0,"",'Ark1'!Z1548)</f>
        <v>3.9734691571543945</v>
      </c>
      <c r="Z46" s="236">
        <f>+IF(H46=0,"",'Ark1'!AB1548)</f>
        <v>1.499387630103078</v>
      </c>
      <c r="AA46" s="238">
        <f>+IF(H46=0,"",'Ark1'!AE1548)</f>
        <v>0</v>
      </c>
      <c r="AB46" s="238">
        <f t="shared" si="33"/>
        <v>4.7933333333333321</v>
      </c>
      <c r="AC46" s="236">
        <f t="shared" si="34"/>
        <v>0.37142857142857144</v>
      </c>
      <c r="AD46" s="215"/>
      <c r="AE46" s="218"/>
      <c r="AG46" s="29"/>
      <c r="AH46" s="27"/>
      <c r="AI46" s="219"/>
      <c r="AJ46" s="28"/>
      <c r="AK46" s="27"/>
      <c r="AL46" s="27"/>
      <c r="AM46" s="34"/>
      <c r="AN46" s="34"/>
      <c r="AO46" s="34"/>
    </row>
    <row r="47" spans="1:70" ht="15.6">
      <c r="A47" s="215"/>
      <c r="B47" s="239">
        <f>+'Ark1'!C1549</f>
        <v>2023</v>
      </c>
      <c r="C47" s="235">
        <f>+'Ark1'!L1549</f>
        <v>3</v>
      </c>
      <c r="D47" s="235" t="s">
        <v>30</v>
      </c>
      <c r="E47" s="235">
        <f>+'Ark1'!D1549</f>
        <v>5</v>
      </c>
      <c r="F47" s="235" t="str">
        <f t="shared" si="32"/>
        <v>Mai</v>
      </c>
      <c r="G47" s="235">
        <f>+'Ark1'!Q1549</f>
        <v>26</v>
      </c>
      <c r="H47" s="235">
        <f>+'Ark1'!R1549</f>
        <v>37</v>
      </c>
      <c r="I47" s="236">
        <f>+IF(H47=0,"",'Ark1'!AG1549)</f>
        <v>7.484200985808819</v>
      </c>
      <c r="J47" s="236">
        <f>+IF(H47=0,"",'Ark1'!AH1549)</f>
        <v>0</v>
      </c>
      <c r="K47" s="236"/>
      <c r="L47" s="242">
        <f>+'Ark1'!AI1549</f>
        <v>3</v>
      </c>
      <c r="M47" s="242"/>
      <c r="N47" s="242"/>
      <c r="O47" s="242"/>
      <c r="P47" s="242"/>
      <c r="Q47" s="242"/>
      <c r="R47" s="237">
        <f>+IF(H47=0,"",'Ark1'!T1549)</f>
        <v>3.7297297297297289</v>
      </c>
      <c r="S47" s="236">
        <f>+IF(H47=0,"",'Ark1'!U1549)</f>
        <v>16.291891891891893</v>
      </c>
      <c r="T47" s="216"/>
      <c r="U47" s="238">
        <f>+IF(H47=0,"",'Ark1'!W1549)</f>
        <v>0</v>
      </c>
      <c r="V47" s="238">
        <f>+IF(H47=0,"",'Ark1'!X1549)</f>
        <v>48.648648648648653</v>
      </c>
      <c r="W47" s="238">
        <f>+IF(H47=0,"",'Ark1'!Y1549)</f>
        <v>0</v>
      </c>
      <c r="X47" s="236">
        <f>+IF(H47=0,"",'Ark1'!Z1549)</f>
        <v>2.9395144274852298</v>
      </c>
      <c r="Y47" s="236">
        <f>+IF(H47=0,"",'Ark1'!Z1549)</f>
        <v>2.9395144274852298</v>
      </c>
      <c r="Z47" s="236">
        <f>+IF(H47=0,"",'Ark1'!AB1549)</f>
        <v>1.4639570339406309</v>
      </c>
      <c r="AA47" s="238">
        <f>+IF(H47=0,"",'Ark1'!AE1549)</f>
        <v>0</v>
      </c>
      <c r="AB47" s="238">
        <f t="shared" si="33"/>
        <v>5.4306306306306311</v>
      </c>
      <c r="AC47" s="236">
        <f t="shared" si="34"/>
        <v>0.70270270270270274</v>
      </c>
      <c r="AD47" s="215"/>
      <c r="AE47" s="218"/>
      <c r="AG47" s="29"/>
      <c r="AH47" s="27"/>
      <c r="AI47" s="219"/>
      <c r="AJ47" s="28"/>
      <c r="AK47" s="27"/>
      <c r="AL47" s="27"/>
      <c r="AM47" s="34"/>
      <c r="AN47" s="34"/>
      <c r="AO47" s="34"/>
    </row>
    <row r="48" spans="1:70" ht="15.6">
      <c r="A48" s="215"/>
      <c r="B48" s="239">
        <f>+'Ark1'!C1550</f>
        <v>2023</v>
      </c>
      <c r="C48" s="235">
        <f>+'Ark1'!L1550</f>
        <v>3</v>
      </c>
      <c r="D48" s="235" t="s">
        <v>30</v>
      </c>
      <c r="E48" s="235">
        <f>+'Ark1'!D1550</f>
        <v>6</v>
      </c>
      <c r="F48" s="235" t="str">
        <f t="shared" si="32"/>
        <v>Jun</v>
      </c>
      <c r="G48" s="235">
        <f>+'Ark1'!Q1550</f>
        <v>45</v>
      </c>
      <c r="H48" s="235">
        <f>+'Ark1'!R1550</f>
        <v>106</v>
      </c>
      <c r="I48" s="236">
        <f>+IF(H48=0,"",'Ark1'!AG1550)</f>
        <v>9.6468533554626248</v>
      </c>
      <c r="J48" s="236">
        <f>+IF(H48=0,"",'Ark1'!AH1550)</f>
        <v>0</v>
      </c>
      <c r="K48" s="236"/>
      <c r="L48" s="242">
        <f>+'Ark1'!AI1550</f>
        <v>30</v>
      </c>
      <c r="M48" s="242"/>
      <c r="N48" s="242"/>
      <c r="O48" s="242"/>
      <c r="P48" s="242"/>
      <c r="Q48" s="242"/>
      <c r="R48" s="237">
        <f>+IF(H48=0,"",'Ark1'!T1550)</f>
        <v>3.6792452830188682</v>
      </c>
      <c r="S48" s="236">
        <f>+IF(H48=0,"",'Ark1'!U1550)</f>
        <v>16.779245283018874</v>
      </c>
      <c r="T48" s="216"/>
      <c r="U48" s="238">
        <f>+IF(H48=0,"",'Ark1'!W1550)</f>
        <v>0</v>
      </c>
      <c r="V48" s="238">
        <f>+IF(H48=0,"",'Ark1'!X1550)</f>
        <v>55.660377358490592</v>
      </c>
      <c r="W48" s="238">
        <f>+IF(H48=0,"",'Ark1'!Y1550)</f>
        <v>6.603773584905662</v>
      </c>
      <c r="X48" s="236">
        <f>+IF(H48=0,"",'Ark1'!Z1550)</f>
        <v>3.7650757836751927</v>
      </c>
      <c r="Y48" s="236">
        <f>+IF(H48=0,"",'Ark1'!Z1550)</f>
        <v>3.7650757836751927</v>
      </c>
      <c r="Z48" s="236">
        <f>+IF(H48=0,"",'Ark1'!AB1550)</f>
        <v>1.6457330179137002</v>
      </c>
      <c r="AA48" s="238">
        <f>+IF(H48=0,"",'Ark1'!AE1550)</f>
        <v>0</v>
      </c>
      <c r="AB48" s="238">
        <f t="shared" si="33"/>
        <v>5.5930817610062915</v>
      </c>
      <c r="AC48" s="236">
        <f t="shared" si="34"/>
        <v>0.42452830188679247</v>
      </c>
      <c r="AD48" s="215"/>
      <c r="AE48" s="218"/>
      <c r="AG48" s="29"/>
      <c r="AH48" s="27"/>
      <c r="AI48" s="219"/>
      <c r="AJ48" s="28"/>
      <c r="AK48" s="27"/>
      <c r="AL48" s="27"/>
      <c r="AM48" s="34"/>
      <c r="AN48" s="34"/>
      <c r="AO48" s="34"/>
    </row>
    <row r="49" spans="1:70" ht="15.6">
      <c r="A49" s="215"/>
      <c r="B49" s="239">
        <f>+'Ark1'!C1551</f>
        <v>2023</v>
      </c>
      <c r="C49" s="235">
        <f>+'Ark1'!L1551</f>
        <v>3</v>
      </c>
      <c r="D49" s="235" t="s">
        <v>30</v>
      </c>
      <c r="E49" s="235">
        <f>+'Ark1'!D1551</f>
        <v>7</v>
      </c>
      <c r="F49" s="235" t="str">
        <f t="shared" si="32"/>
        <v>Jul</v>
      </c>
      <c r="G49" s="235">
        <f>+'Ark1'!Q1551</f>
        <v>7</v>
      </c>
      <c r="H49" s="235">
        <f>+'Ark1'!R1551</f>
        <v>20</v>
      </c>
      <c r="I49" s="236">
        <f>+IF(H49=0,"",'Ark1'!AG1551)</f>
        <v>9.3419887872528768</v>
      </c>
      <c r="J49" s="236">
        <f>+IF(H49=0,"",'Ark1'!AH1551)</f>
        <v>0</v>
      </c>
      <c r="K49" s="236"/>
      <c r="L49" s="242">
        <f>+'Ark1'!AI1551</f>
        <v>12</v>
      </c>
      <c r="M49" s="242"/>
      <c r="N49" s="242"/>
      <c r="O49" s="242"/>
      <c r="P49" s="242"/>
      <c r="Q49" s="242"/>
      <c r="R49" s="237">
        <f>+IF(H49=0,"",'Ark1'!T1551)</f>
        <v>4.05</v>
      </c>
      <c r="S49" s="236">
        <f>+IF(H49=0,"",'Ark1'!U1551)</f>
        <v>15.829999999999997</v>
      </c>
      <c r="T49" s="216"/>
      <c r="U49" s="238">
        <f>+IF(H49=0,"",'Ark1'!W1551)</f>
        <v>0</v>
      </c>
      <c r="V49" s="238">
        <f>+IF(H49=0,"",'Ark1'!X1551)</f>
        <v>45</v>
      </c>
      <c r="W49" s="238">
        <f>+IF(H49=0,"",'Ark1'!Y1551)</f>
        <v>5</v>
      </c>
      <c r="X49" s="236">
        <f>+IF(H49=0,"",'Ark1'!Z1551)</f>
        <v>4.5844410782559057</v>
      </c>
      <c r="Y49" s="236">
        <f>+IF(H49=0,"",'Ark1'!Z1551)</f>
        <v>4.5844410782559057</v>
      </c>
      <c r="Z49" s="236">
        <f>+IF(H49=0,"",'Ark1'!AB1551)</f>
        <v>1.203120941551596</v>
      </c>
      <c r="AA49" s="238">
        <f>+IF(H49=0,"",'Ark1'!AE1551)</f>
        <v>0</v>
      </c>
      <c r="AB49" s="238">
        <f t="shared" si="33"/>
        <v>5.2766666666666655</v>
      </c>
      <c r="AC49" s="236">
        <f t="shared" si="34"/>
        <v>0.35</v>
      </c>
      <c r="AD49" s="215"/>
      <c r="AE49" s="218"/>
      <c r="AG49" s="29"/>
      <c r="AH49" s="27"/>
      <c r="AI49" s="219"/>
      <c r="AJ49" s="28"/>
      <c r="AK49" s="27"/>
      <c r="AL49" s="27"/>
      <c r="AM49" s="34"/>
      <c r="AN49" s="34"/>
      <c r="AO49" s="34"/>
    </row>
    <row r="50" spans="1:70" ht="15.6">
      <c r="A50" s="215"/>
      <c r="B50" s="239">
        <f>+'Ark1'!C1552</f>
        <v>2023</v>
      </c>
      <c r="C50" s="235">
        <f>+'Ark1'!L1552</f>
        <v>3</v>
      </c>
      <c r="D50" s="235" t="s">
        <v>30</v>
      </c>
      <c r="E50" s="235">
        <f>+'Ark1'!D1552</f>
        <v>8</v>
      </c>
      <c r="F50" s="235" t="str">
        <f t="shared" si="32"/>
        <v>Aug</v>
      </c>
      <c r="G50" s="235">
        <f>+'Ark1'!Q1552</f>
        <v>15</v>
      </c>
      <c r="H50" s="235">
        <f>+'Ark1'!R1552</f>
        <v>48</v>
      </c>
      <c r="I50" s="236">
        <f>+IF(H50=0,"",'Ark1'!AG1552)</f>
        <v>8.9518154829869854</v>
      </c>
      <c r="J50" s="236">
        <f>+IF(H50=0,"",'Ark1'!AH1552)</f>
        <v>0</v>
      </c>
      <c r="K50" s="236"/>
      <c r="L50" s="242">
        <f>+'Ark1'!AI1552</f>
        <v>3</v>
      </c>
      <c r="M50" s="242"/>
      <c r="N50" s="242"/>
      <c r="O50" s="242"/>
      <c r="P50" s="242"/>
      <c r="Q50" s="242"/>
      <c r="R50" s="237">
        <f>+IF(H50=0,"",'Ark1'!T1552)</f>
        <v>3.4166666666666656</v>
      </c>
      <c r="S50" s="236">
        <f>+IF(H50=0,"",'Ark1'!U1552)</f>
        <v>14.7</v>
      </c>
      <c r="T50" s="216"/>
      <c r="U50" s="238">
        <f>+IF(H50=0,"",'Ark1'!W1552)</f>
        <v>0</v>
      </c>
      <c r="V50" s="238">
        <f>+IF(H50=0,"",'Ark1'!X1552)</f>
        <v>41.666666666666657</v>
      </c>
      <c r="W50" s="238">
        <f>+IF(H50=0,"",'Ark1'!Y1552)</f>
        <v>4.1666666666666679</v>
      </c>
      <c r="X50" s="236">
        <f>+IF(H50=0,"",'Ark1'!Z1552)</f>
        <v>4.2264543847847964</v>
      </c>
      <c r="Y50" s="236">
        <f>+IF(H50=0,"",'Ark1'!Z1552)</f>
        <v>4.2264543847847964</v>
      </c>
      <c r="Z50" s="236">
        <f>+IF(H50=0,"",'Ark1'!AB1552)</f>
        <v>1.4409680388158823</v>
      </c>
      <c r="AA50" s="238">
        <f>+IF(H50=0,"",'Ark1'!AE1552)</f>
        <v>0</v>
      </c>
      <c r="AB50" s="238">
        <f t="shared" si="33"/>
        <v>4.8999999999999995</v>
      </c>
      <c r="AC50" s="236">
        <f t="shared" si="34"/>
        <v>0.3125</v>
      </c>
      <c r="AD50" s="215"/>
      <c r="AE50" s="218"/>
      <c r="AG50" s="29"/>
      <c r="AH50" s="27"/>
      <c r="AI50" s="219"/>
      <c r="AJ50" s="28"/>
      <c r="AK50" s="27"/>
      <c r="AL50" s="27"/>
      <c r="AM50" s="34"/>
      <c r="AN50" s="34"/>
      <c r="AO50" s="34"/>
    </row>
    <row r="51" spans="1:70" ht="15.6">
      <c r="A51" s="215"/>
      <c r="B51" s="239">
        <f>+'Ark1'!C1553</f>
        <v>2023</v>
      </c>
      <c r="C51" s="235">
        <f>+'Ark1'!L1553</f>
        <v>3</v>
      </c>
      <c r="D51" s="235" t="s">
        <v>30</v>
      </c>
      <c r="E51" s="235">
        <f>+'Ark1'!D1553</f>
        <v>9</v>
      </c>
      <c r="F51" s="235" t="str">
        <f t="shared" si="32"/>
        <v>Sep</v>
      </c>
      <c r="G51" s="235">
        <f>+'Ark1'!Q1553</f>
        <v>33</v>
      </c>
      <c r="H51" s="235">
        <f>+'Ark1'!R1553</f>
        <v>61</v>
      </c>
      <c r="I51" s="236">
        <f>+IF(H51=0,"",'Ark1'!AG1553)</f>
        <v>6.8439965305026638</v>
      </c>
      <c r="J51" s="236">
        <f>+IF(H51=0,"",'Ark1'!AH1553)</f>
        <v>0</v>
      </c>
      <c r="K51" s="236"/>
      <c r="L51" s="242">
        <f>+'Ark1'!AI1553</f>
        <v>10</v>
      </c>
      <c r="M51" s="242"/>
      <c r="N51" s="242"/>
      <c r="O51" s="242"/>
      <c r="P51" s="242"/>
      <c r="Q51" s="242"/>
      <c r="R51" s="237">
        <f>+IF(H51=0,"",'Ark1'!T1553)</f>
        <v>3.8196721311475401</v>
      </c>
      <c r="S51" s="236">
        <f>+IF(H51=0,"",'Ark1'!U1553)</f>
        <v>16.298360655737703</v>
      </c>
      <c r="T51" s="216"/>
      <c r="U51" s="238">
        <f>+IF(H51=0,"",'Ark1'!W1553)</f>
        <v>1.6393442622950822</v>
      </c>
      <c r="V51" s="238">
        <f>+IF(H51=0,"",'Ark1'!X1553)</f>
        <v>55.737704918032797</v>
      </c>
      <c r="W51" s="238">
        <f>+IF(H51=0,"",'Ark1'!Y1553)</f>
        <v>6.5573770491803289</v>
      </c>
      <c r="X51" s="236">
        <f>+IF(H51=0,"",'Ark1'!Z1553)</f>
        <v>3.8529738058564447</v>
      </c>
      <c r="Y51" s="236">
        <f>+IF(H51=0,"",'Ark1'!Z1553)</f>
        <v>3.8529738058564447</v>
      </c>
      <c r="Z51" s="236">
        <f>+IF(H51=0,"",'Ark1'!AB1553)</f>
        <v>1.8422028574269045</v>
      </c>
      <c r="AA51" s="238">
        <f>+IF(H51=0,"",'Ark1'!AE1553)</f>
        <v>0</v>
      </c>
      <c r="AB51" s="238">
        <f t="shared" si="33"/>
        <v>5.4327868852459007</v>
      </c>
      <c r="AC51" s="236">
        <f t="shared" si="34"/>
        <v>0.54098360655737709</v>
      </c>
      <c r="AD51" s="215"/>
      <c r="AE51" s="218"/>
      <c r="AG51" s="29"/>
      <c r="AH51" s="27"/>
      <c r="AI51" s="219"/>
      <c r="AJ51" s="28"/>
      <c r="AK51" s="27"/>
      <c r="AL51" s="27"/>
      <c r="AM51" s="34"/>
      <c r="AN51" s="34"/>
      <c r="AO51" s="34"/>
    </row>
    <row r="52" spans="1:70" ht="15.6">
      <c r="A52" s="215"/>
      <c r="B52" s="239">
        <f>+'Ark1'!C1554</f>
        <v>2023</v>
      </c>
      <c r="C52" s="235">
        <f>+'Ark1'!L1554</f>
        <v>3</v>
      </c>
      <c r="D52" s="235" t="s">
        <v>30</v>
      </c>
      <c r="E52" s="235">
        <f>+'Ark1'!D1554</f>
        <v>10</v>
      </c>
      <c r="F52" s="235" t="str">
        <f t="shared" si="32"/>
        <v>Okt</v>
      </c>
      <c r="G52" s="235">
        <f>+'Ark1'!Q1554</f>
        <v>101</v>
      </c>
      <c r="H52" s="235">
        <f>+'Ark1'!R1554</f>
        <v>297</v>
      </c>
      <c r="I52" s="236">
        <f>+IF(H52=0,"",'Ark1'!AG1554)</f>
        <v>9.8504065539095826</v>
      </c>
      <c r="J52" s="236">
        <f>+IF(H52=0,"",'Ark1'!AH1554)</f>
        <v>1.3468013468013469</v>
      </c>
      <c r="K52" s="236"/>
      <c r="L52" s="242">
        <f>+'Ark1'!AI1554</f>
        <v>88</v>
      </c>
      <c r="M52" s="242"/>
      <c r="N52" s="242"/>
      <c r="O52" s="242"/>
      <c r="P52" s="242"/>
      <c r="Q52" s="242"/>
      <c r="R52" s="237">
        <f>+IF(H52=0,"",'Ark1'!T1554)</f>
        <v>3.8821548821548815</v>
      </c>
      <c r="S52" s="236">
        <f>+IF(H52=0,"",'Ark1'!U1554)</f>
        <v>17.31111111111111</v>
      </c>
      <c r="T52" s="216"/>
      <c r="U52" s="238">
        <f>+IF(H52=0,"",'Ark1'!W1554)</f>
        <v>0</v>
      </c>
      <c r="V52" s="238">
        <f>+IF(H52=0,"",'Ark1'!X1554)</f>
        <v>68.35016835016836</v>
      </c>
      <c r="W52" s="238">
        <f>+IF(H52=0,"",'Ark1'!Y1554)</f>
        <v>3.7037037037037042</v>
      </c>
      <c r="X52" s="236">
        <f>+IF(H52=0,"",'Ark1'!Z1554)</f>
        <v>3.3717749690926824</v>
      </c>
      <c r="Y52" s="236">
        <f>+IF(H52=0,"",'Ark1'!Z1554)</f>
        <v>3.3717749690926824</v>
      </c>
      <c r="Z52" s="236">
        <f>+IF(H52=0,"",'Ark1'!AB1554)</f>
        <v>1.5427416900244395</v>
      </c>
      <c r="AA52" s="238">
        <f>+IF(H52=0,"",'Ark1'!AE1554)</f>
        <v>0</v>
      </c>
      <c r="AB52" s="238">
        <f t="shared" si="33"/>
        <v>5.7703703703703697</v>
      </c>
      <c r="AC52" s="236">
        <f t="shared" si="34"/>
        <v>0.34006734006734007</v>
      </c>
      <c r="AD52" s="215"/>
      <c r="AE52" s="218"/>
      <c r="AG52" s="29"/>
      <c r="AH52" s="27"/>
      <c r="AI52" s="219"/>
      <c r="AJ52" s="28"/>
      <c r="AK52" s="27"/>
      <c r="AL52" s="27"/>
      <c r="AM52" s="34"/>
      <c r="AN52" s="34"/>
      <c r="AO52" s="34"/>
    </row>
    <row r="53" spans="1:70" ht="15.6">
      <c r="A53" s="215"/>
      <c r="B53" s="239">
        <f>+'Ark1'!C1555</f>
        <v>2023</v>
      </c>
      <c r="C53" s="235">
        <f>+'Ark1'!L1555</f>
        <v>3</v>
      </c>
      <c r="D53" s="235" t="s">
        <v>30</v>
      </c>
      <c r="E53" s="235">
        <f>+'Ark1'!D1555</f>
        <v>11</v>
      </c>
      <c r="F53" s="235" t="str">
        <f t="shared" si="32"/>
        <v>Nov</v>
      </c>
      <c r="G53" s="235">
        <f>+'Ark1'!Q1555</f>
        <v>36</v>
      </c>
      <c r="H53" s="235">
        <f>+'Ark1'!R1555</f>
        <v>72</v>
      </c>
      <c r="I53" s="236">
        <f>+IF(H53=0,"",'Ark1'!AG1555)</f>
        <v>4.0570076855586548</v>
      </c>
      <c r="J53" s="236">
        <f>+IF(H53=0,"",'Ark1'!AH1555)</f>
        <v>1.3888888888888891</v>
      </c>
      <c r="K53" s="236"/>
      <c r="L53" s="242">
        <f>+'Ark1'!AI1555</f>
        <v>20</v>
      </c>
      <c r="M53" s="242"/>
      <c r="N53" s="242"/>
      <c r="O53" s="242"/>
      <c r="P53" s="242"/>
      <c r="Q53" s="242"/>
      <c r="R53" s="237">
        <f>+IF(H53=0,"",'Ark1'!T1555)</f>
        <v>4</v>
      </c>
      <c r="S53" s="236">
        <f>+IF(H53=0,"",'Ark1'!U1555)</f>
        <v>18.175000000000001</v>
      </c>
      <c r="T53" s="216"/>
      <c r="U53" s="238">
        <f>+IF(H53=0,"",'Ark1'!W1555)</f>
        <v>0</v>
      </c>
      <c r="V53" s="238">
        <f>+IF(H53=0,"",'Ark1'!X1555)</f>
        <v>75</v>
      </c>
      <c r="W53" s="238">
        <f>+IF(H53=0,"",'Ark1'!Y1555)</f>
        <v>8.3333333333333357</v>
      </c>
      <c r="X53" s="236">
        <f>+IF(H53=0,"",'Ark1'!Z1555)</f>
        <v>3.8386104980260201</v>
      </c>
      <c r="Y53" s="236">
        <f>+IF(H53=0,"",'Ark1'!Z1555)</f>
        <v>3.8386104980260201</v>
      </c>
      <c r="Z53" s="236">
        <f>+IF(H53=0,"",'Ark1'!AB1555)</f>
        <v>1.5898986690282426</v>
      </c>
      <c r="AA53" s="238">
        <f>+IF(H53=0,"",'Ark1'!AE1555)</f>
        <v>0</v>
      </c>
      <c r="AB53" s="238">
        <f t="shared" si="33"/>
        <v>6.0583333333333336</v>
      </c>
      <c r="AC53" s="236">
        <f t="shared" si="34"/>
        <v>0.5</v>
      </c>
      <c r="AD53" s="215"/>
      <c r="AE53" s="218"/>
      <c r="AG53" s="29"/>
      <c r="AH53" s="27"/>
      <c r="AI53" s="219"/>
      <c r="AJ53" s="28"/>
      <c r="AK53" s="27"/>
      <c r="AL53" s="27"/>
      <c r="AM53" s="34"/>
      <c r="AN53" s="34"/>
      <c r="AO53" s="34"/>
    </row>
    <row r="54" spans="1:70" ht="16.5" customHeight="1">
      <c r="A54" s="215"/>
      <c r="B54" s="239">
        <f>+'Ark1'!C1556</f>
        <v>2023</v>
      </c>
      <c r="C54" s="235">
        <f>+'Ark1'!L1556</f>
        <v>3</v>
      </c>
      <c r="D54" s="235" t="s">
        <v>30</v>
      </c>
      <c r="E54" s="235">
        <f>+'Ark1'!D1556</f>
        <v>12</v>
      </c>
      <c r="F54" s="235" t="str">
        <f t="shared" si="32"/>
        <v>Des</v>
      </c>
      <c r="G54" s="235">
        <f>+'Ark1'!Q1556</f>
        <v>5</v>
      </c>
      <c r="H54" s="235">
        <f>+'Ark1'!R1556</f>
        <v>12</v>
      </c>
      <c r="I54" s="236">
        <f>+IF(H54=0,"",'Ark1'!AG1556)</f>
        <v>3.1521227208504339</v>
      </c>
      <c r="J54" s="236">
        <f>+IF(H54=0,"",'Ark1'!AH1556)</f>
        <v>0</v>
      </c>
      <c r="K54" s="236"/>
      <c r="L54" s="242">
        <f>+'Ark1'!AI1556</f>
        <v>0</v>
      </c>
      <c r="M54" s="242"/>
      <c r="N54" s="242"/>
      <c r="O54" s="242"/>
      <c r="P54" s="242"/>
      <c r="Q54" s="242"/>
      <c r="R54" s="237">
        <f>+IF(H54=0,"",'Ark1'!T1556)</f>
        <v>4</v>
      </c>
      <c r="S54" s="236">
        <f>+IF(H54=0,"",'Ark1'!U1556)</f>
        <v>15.616666666666667</v>
      </c>
      <c r="T54" s="216"/>
      <c r="U54" s="238">
        <f>+IF(H54=0,"",'Ark1'!W1556)</f>
        <v>0</v>
      </c>
      <c r="V54" s="238">
        <f>+IF(H54=0,"",'Ark1'!X1556)</f>
        <v>41.666666666666657</v>
      </c>
      <c r="W54" s="238">
        <f>+IF(H54=0,"",'Ark1'!Y1556)</f>
        <v>0</v>
      </c>
      <c r="X54" s="236">
        <f>+IF(H54=0,"",'Ark1'!Z1556)</f>
        <v>3.9939189887739071</v>
      </c>
      <c r="Y54" s="236">
        <f>+IF(H54=0,"",'Ark1'!Z1556)</f>
        <v>3.9939189887739071</v>
      </c>
      <c r="Z54" s="236">
        <f>+IF(H54=0,"",'Ark1'!AB1556)</f>
        <v>1.4142135623730951</v>
      </c>
      <c r="AA54" s="238">
        <f>+IF(H54=0,"",'Ark1'!AE1556)</f>
        <v>0</v>
      </c>
      <c r="AB54" s="238">
        <f t="shared" si="33"/>
        <v>5.2055555555555557</v>
      </c>
      <c r="AC54" s="236">
        <f t="shared" si="34"/>
        <v>0.41666666666666669</v>
      </c>
      <c r="AD54" s="215"/>
      <c r="AE54" s="218"/>
      <c r="AG54" s="29"/>
      <c r="AH54" s="27"/>
      <c r="AI54" s="219"/>
      <c r="AJ54" s="28"/>
      <c r="AK54" s="27"/>
      <c r="AL54" s="27"/>
      <c r="AM54" s="34"/>
      <c r="AN54" s="34"/>
      <c r="AO54" s="34"/>
    </row>
    <row r="55" spans="1:70" ht="15" customHeight="1">
      <c r="A55" s="215"/>
      <c r="B55" s="215"/>
      <c r="C55" s="215"/>
      <c r="D55" s="215"/>
      <c r="E55" s="215"/>
      <c r="F55" s="215"/>
      <c r="G55" s="215"/>
      <c r="H55" s="215"/>
      <c r="I55" s="216"/>
      <c r="J55" s="216"/>
      <c r="K55" s="216"/>
      <c r="L55" s="216"/>
      <c r="M55" s="216"/>
      <c r="N55" s="216"/>
      <c r="O55" s="216"/>
      <c r="P55" s="216"/>
      <c r="Q55" s="216"/>
      <c r="R55" s="215"/>
      <c r="S55" s="215"/>
      <c r="T55" s="216"/>
      <c r="U55" s="217"/>
      <c r="V55" s="217"/>
      <c r="W55" s="217"/>
      <c r="X55" s="217"/>
      <c r="Y55" s="217"/>
      <c r="Z55" s="215"/>
      <c r="AA55" s="217"/>
      <c r="AB55" s="217"/>
      <c r="AC55" s="216"/>
      <c r="AD55" s="215"/>
      <c r="AE55" s="218"/>
      <c r="AG55" s="29"/>
      <c r="AH55" s="27"/>
      <c r="AI55" s="219"/>
      <c r="AJ55" s="28"/>
      <c r="AN55" s="28"/>
      <c r="BF55" s="231"/>
    </row>
    <row r="56" spans="1:70" ht="15" customHeight="1">
      <c r="A56" s="215"/>
      <c r="B56" s="215"/>
      <c r="C56" s="233" t="s">
        <v>0</v>
      </c>
      <c r="D56" s="215"/>
      <c r="E56" s="277" t="str">
        <f>+D58</f>
        <v>O-</v>
      </c>
      <c r="F56" s="233" t="s">
        <v>582</v>
      </c>
      <c r="G56" s="215"/>
      <c r="H56" s="239">
        <f>SUM(H58:H69)</f>
        <v>1250</v>
      </c>
      <c r="I56" s="216"/>
      <c r="J56" s="216"/>
      <c r="K56" s="216"/>
      <c r="L56" s="216"/>
      <c r="M56" s="216"/>
      <c r="N56" s="216"/>
      <c r="O56" s="216"/>
      <c r="P56" s="216"/>
      <c r="Q56" s="216"/>
      <c r="R56" s="215"/>
      <c r="S56" s="270">
        <f>+Klasse!O31</f>
        <v>23.087308137292698</v>
      </c>
      <c r="T56" s="216"/>
      <c r="U56" s="217"/>
      <c r="V56" s="217"/>
      <c r="W56" s="217"/>
      <c r="X56" s="217"/>
      <c r="Y56" s="217"/>
      <c r="Z56" s="215"/>
      <c r="AA56" s="217"/>
      <c r="AB56" s="270" t="e">
        <f>+S56/#REF!</f>
        <v>#REF!</v>
      </c>
      <c r="AC56" s="216"/>
      <c r="AD56" s="215"/>
      <c r="AE56" s="218"/>
      <c r="AG56" s="29"/>
      <c r="AH56" s="27"/>
      <c r="AI56" s="219"/>
      <c r="AJ56" s="28"/>
      <c r="AN56" s="28"/>
      <c r="BF56" s="231"/>
    </row>
    <row r="57" spans="1:70" ht="15" customHeight="1">
      <c r="A57" s="215"/>
      <c r="B57" s="215"/>
      <c r="C57" s="215"/>
      <c r="D57" s="215"/>
      <c r="E57" s="215"/>
      <c r="F57" s="215"/>
      <c r="G57" s="215"/>
      <c r="H57" s="215"/>
      <c r="I57" s="216"/>
      <c r="J57" s="216"/>
      <c r="K57" s="216"/>
      <c r="L57" s="216"/>
      <c r="M57" s="216"/>
      <c r="N57" s="216"/>
      <c r="O57" s="216"/>
      <c r="P57" s="216"/>
      <c r="Q57" s="216"/>
      <c r="R57" s="215"/>
      <c r="S57" s="215"/>
      <c r="T57" s="216"/>
      <c r="U57" s="217"/>
      <c r="V57" s="217"/>
      <c r="W57" s="217"/>
      <c r="X57" s="217"/>
      <c r="Y57" s="217"/>
      <c r="Z57" s="215"/>
      <c r="AA57" s="217"/>
      <c r="AB57" s="217"/>
      <c r="AC57" s="217"/>
      <c r="AD57" s="217"/>
      <c r="AE57" s="218"/>
      <c r="AG57" s="29"/>
      <c r="AH57" s="27"/>
      <c r="AI57" s="219"/>
      <c r="AJ57" s="28"/>
      <c r="AN57" s="28"/>
      <c r="BF57" s="231">
        <f>1+BF54</f>
        <v>1</v>
      </c>
      <c r="BG57" s="28">
        <v>20.659867330016564</v>
      </c>
      <c r="BH57" s="28">
        <f t="shared" ref="BH57" si="35">+BG57</f>
        <v>20.659867330016564</v>
      </c>
      <c r="BI57" s="28">
        <f t="shared" ref="BI57" si="36">+BH57</f>
        <v>20.659867330016564</v>
      </c>
      <c r="BJ57" s="28">
        <f t="shared" ref="BJ57" si="37">+BI57</f>
        <v>20.659867330016564</v>
      </c>
      <c r="BK57" s="28">
        <f t="shared" ref="BK57" si="38">+BJ57</f>
        <v>20.659867330016564</v>
      </c>
      <c r="BL57" s="28">
        <f t="shared" ref="BL57" si="39">+BK57</f>
        <v>20.659867330016564</v>
      </c>
      <c r="BM57" s="28">
        <f t="shared" ref="BM57" si="40">+BL57</f>
        <v>20.659867330016564</v>
      </c>
      <c r="BN57" s="28">
        <f t="shared" ref="BN57" si="41">+BM57</f>
        <v>20.659867330016564</v>
      </c>
      <c r="BO57" s="28">
        <f t="shared" ref="BO57" si="42">+BN57</f>
        <v>20.659867330016564</v>
      </c>
      <c r="BP57" s="28">
        <f t="shared" ref="BP57" si="43">+BO57</f>
        <v>20.659867330016564</v>
      </c>
      <c r="BQ57" s="28">
        <f t="shared" ref="BQ57" si="44">+BP57</f>
        <v>20.659867330016564</v>
      </c>
      <c r="BR57" s="28">
        <f t="shared" ref="BR57" si="45">+BQ57</f>
        <v>20.659867330016564</v>
      </c>
    </row>
    <row r="58" spans="1:70" ht="15.6">
      <c r="A58" s="215"/>
      <c r="B58" s="239">
        <f>+'Ark1'!C1557</f>
        <v>2023</v>
      </c>
      <c r="C58" s="28">
        <f>+'Ark1'!L1557</f>
        <v>4</v>
      </c>
      <c r="D58" s="248" t="s">
        <v>31</v>
      </c>
      <c r="E58" s="28">
        <f>+'Ark1'!D1557</f>
        <v>1</v>
      </c>
      <c r="F58" s="28" t="str">
        <f>+F43</f>
        <v>Jan</v>
      </c>
      <c r="G58" s="28">
        <f>+'Ark1'!Q1557</f>
        <v>15</v>
      </c>
      <c r="H58" s="28">
        <f>+'Ark1'!R1557</f>
        <v>44</v>
      </c>
      <c r="I58" s="29">
        <f>+IF(H58=0,"",'Ark1'!AG1557)</f>
        <v>7.9317654520872622</v>
      </c>
      <c r="J58" s="29">
        <f>+IF(H58=0,"",'Ark1'!AH1557)</f>
        <v>2.2727272727272729</v>
      </c>
      <c r="R58" s="27">
        <f>+IF(H58=0,"",'Ark1'!T1557)</f>
        <v>5.4772727272727284</v>
      </c>
      <c r="S58" s="29">
        <f>+IF(H58=0,"",'Ark1'!U1557)</f>
        <v>21.6</v>
      </c>
      <c r="T58" s="216"/>
      <c r="U58" s="34">
        <f>+IF(H58=0,"",'Ark1'!W1557)</f>
        <v>0</v>
      </c>
      <c r="V58" s="34">
        <f>+IF(H58=0,"",'Ark1'!X1557)</f>
        <v>93.181818181818173</v>
      </c>
      <c r="W58" s="34">
        <f>+IF(H58=0,"",'Ark1'!Y1557)</f>
        <v>20.454545454545453</v>
      </c>
      <c r="X58" s="34">
        <f>+IF(H58=0,"",'Ark1'!Z1557)</f>
        <v>4.7457636611269036</v>
      </c>
      <c r="Y58" s="34">
        <f>+IF(H58=0,"",'Ark1'!Z1557)</f>
        <v>4.7457636611269036</v>
      </c>
      <c r="Z58" s="27">
        <f>+IF(H58=0,"",'Ark1'!AB1557)</f>
        <v>1.5592631762767175</v>
      </c>
      <c r="AA58" s="34">
        <f>+IF(H58=0,"",'Ark1'!AE1557)</f>
        <v>0</v>
      </c>
      <c r="AB58" s="34">
        <f t="shared" si="3"/>
        <v>5.4</v>
      </c>
      <c r="AC58" s="29">
        <f t="shared" si="4"/>
        <v>0.34090909090909088</v>
      </c>
      <c r="AD58" s="215"/>
      <c r="AE58" s="28"/>
      <c r="AG58" s="29"/>
      <c r="AH58" s="27"/>
      <c r="AI58" s="28"/>
      <c r="AJ58" s="28"/>
      <c r="AK58" s="27"/>
      <c r="AL58" s="27"/>
      <c r="AM58" s="34"/>
      <c r="AN58" s="34"/>
      <c r="AO58" s="34"/>
    </row>
    <row r="59" spans="1:70" ht="17.25" customHeight="1">
      <c r="A59" s="215"/>
      <c r="B59" s="239">
        <f>+'Ark1'!C1558</f>
        <v>2023</v>
      </c>
      <c r="C59" s="28">
        <f>+'Ark1'!L1558</f>
        <v>4</v>
      </c>
      <c r="D59" s="248" t="s">
        <v>31</v>
      </c>
      <c r="E59" s="28">
        <f>+'Ark1'!D1558</f>
        <v>2</v>
      </c>
      <c r="F59" s="28" t="str">
        <f t="shared" ref="F59:F69" si="46">+F44</f>
        <v>Feb</v>
      </c>
      <c r="G59" s="28">
        <f>+'Ark1'!Q1558</f>
        <v>25</v>
      </c>
      <c r="H59" s="28">
        <f>+'Ark1'!R1558</f>
        <v>51</v>
      </c>
      <c r="I59" s="29">
        <f>+IF(H59=0,"",'Ark1'!AG1558)</f>
        <v>11.203722581341518</v>
      </c>
      <c r="J59" s="29">
        <f>+IF(H59=0,"",'Ark1'!AH1558)</f>
        <v>0</v>
      </c>
      <c r="R59" s="27">
        <f>+IF(H59=0,"",'Ark1'!T1558)</f>
        <v>5.0588235294117645</v>
      </c>
      <c r="S59" s="29">
        <f>+IF(H59=0,"",'Ark1'!U1558)</f>
        <v>18.317647058823528</v>
      </c>
      <c r="T59" s="216"/>
      <c r="U59" s="34">
        <f>+IF(H59=0,"",'Ark1'!W1558)</f>
        <v>0</v>
      </c>
      <c r="V59" s="34">
        <f>+IF(H59=0,"",'Ark1'!X1558)</f>
        <v>68.627450980392183</v>
      </c>
      <c r="W59" s="34">
        <f>+IF(H59=0,"",'Ark1'!Y1558)</f>
        <v>15.686274509803919</v>
      </c>
      <c r="X59" s="34">
        <f>+IF(H59=0,"",'Ark1'!Z1558)</f>
        <v>4.9074056035532179</v>
      </c>
      <c r="Y59" s="34">
        <f>+IF(H59=0,"",'Ark1'!Z1558)</f>
        <v>4.9074056035532179</v>
      </c>
      <c r="Z59" s="27">
        <f>+IF(H59=0,"",'Ark1'!AB1558)</f>
        <v>1.9241679098583688</v>
      </c>
      <c r="AA59" s="34">
        <f>+IF(H59=0,"",'Ark1'!AE1558)</f>
        <v>0</v>
      </c>
      <c r="AB59" s="34">
        <f t="shared" ref="AB59:AB69" si="47">+IF(H59=0,"",+S59/C59)</f>
        <v>4.5794117647058821</v>
      </c>
      <c r="AC59" s="29">
        <f t="shared" ref="AC59:AC69" si="48">+IF(H59=0,"",G59/H59)</f>
        <v>0.49019607843137253</v>
      </c>
      <c r="AD59" s="215"/>
      <c r="AE59" s="239"/>
      <c r="AG59" s="29"/>
      <c r="AH59" s="27"/>
      <c r="AI59" s="219"/>
      <c r="AJ59" s="28"/>
      <c r="AK59" s="27"/>
      <c r="AL59" s="27"/>
      <c r="AM59" s="34"/>
      <c r="AN59" s="34"/>
      <c r="AO59" s="34"/>
    </row>
    <row r="60" spans="1:70" ht="15.6">
      <c r="A60" s="215"/>
      <c r="B60" s="239">
        <f>+'Ark1'!C1559</f>
        <v>2023</v>
      </c>
      <c r="C60" s="28">
        <f>+'Ark1'!L1559</f>
        <v>4</v>
      </c>
      <c r="D60" s="248" t="s">
        <v>31</v>
      </c>
      <c r="E60" s="28">
        <f>+'Ark1'!D1559</f>
        <v>3</v>
      </c>
      <c r="F60" s="28" t="str">
        <f t="shared" si="46"/>
        <v>Mar</v>
      </c>
      <c r="G60" s="28">
        <f>+'Ark1'!Q1559</f>
        <v>53</v>
      </c>
      <c r="H60" s="28">
        <f>+'Ark1'!R1559</f>
        <v>101</v>
      </c>
      <c r="I60" s="29">
        <f>+IF(H60=0,"",'Ark1'!AG1559)</f>
        <v>9.7507604696271422</v>
      </c>
      <c r="J60" s="29">
        <f>+IF(H60=0,"",'Ark1'!AH1559)</f>
        <v>0</v>
      </c>
      <c r="R60" s="27">
        <f>+IF(H60=0,"",'Ark1'!T1559)</f>
        <v>4.6534653465346523</v>
      </c>
      <c r="S60" s="29">
        <f>+IF(H60=0,"",'Ark1'!U1559)</f>
        <v>17.86831683168317</v>
      </c>
      <c r="T60" s="216"/>
      <c r="U60" s="34">
        <f>+IF(H60=0,"",'Ark1'!W1559)</f>
        <v>0.99009900990099009</v>
      </c>
      <c r="V60" s="34">
        <f>+IF(H60=0,"",'Ark1'!X1559)</f>
        <v>75.247524752475243</v>
      </c>
      <c r="W60" s="34">
        <f>+IF(H60=0,"",'Ark1'!Y1559)</f>
        <v>9.9009900990099009</v>
      </c>
      <c r="X60" s="34">
        <f>+IF(H60=0,"",'Ark1'!Z1559)</f>
        <v>6.0447494718015697</v>
      </c>
      <c r="Y60" s="34">
        <f>+IF(H60=0,"",'Ark1'!Z1559)</f>
        <v>6.0447494718015697</v>
      </c>
      <c r="Z60" s="27">
        <f>+IF(H60=0,"",'Ark1'!AB1559)</f>
        <v>2.1819949250077402</v>
      </c>
      <c r="AA60" s="34">
        <f>+IF(H60=0,"",'Ark1'!AE1559)</f>
        <v>0</v>
      </c>
      <c r="AB60" s="34">
        <f t="shared" si="47"/>
        <v>4.4670792079207926</v>
      </c>
      <c r="AC60" s="29">
        <f t="shared" si="48"/>
        <v>0.52475247524752477</v>
      </c>
      <c r="AD60" s="215"/>
      <c r="AE60" s="239"/>
      <c r="AG60" s="29"/>
      <c r="AH60" s="27"/>
      <c r="AI60" s="28"/>
      <c r="AJ60" s="28"/>
      <c r="AK60" s="27"/>
      <c r="AL60" s="27"/>
      <c r="AM60" s="34"/>
      <c r="AN60" s="34"/>
      <c r="AO60" s="34"/>
    </row>
    <row r="61" spans="1:70" ht="15.6">
      <c r="A61" s="215"/>
      <c r="B61" s="239">
        <f>+'Ark1'!C1560</f>
        <v>2023</v>
      </c>
      <c r="C61" s="28">
        <f>+'Ark1'!L1560</f>
        <v>4</v>
      </c>
      <c r="D61" s="248" t="s">
        <v>31</v>
      </c>
      <c r="E61" s="28">
        <f>+'Ark1'!D1560</f>
        <v>4</v>
      </c>
      <c r="F61" s="28" t="str">
        <f t="shared" si="46"/>
        <v>Apr</v>
      </c>
      <c r="G61" s="28">
        <f>+'Ark1'!Q1560</f>
        <v>24</v>
      </c>
      <c r="H61" s="28">
        <f>+'Ark1'!R1560</f>
        <v>69</v>
      </c>
      <c r="I61" s="29">
        <f>+IF(H61=0,"",'Ark1'!AG1560)</f>
        <v>12.441840049161621</v>
      </c>
      <c r="J61" s="29">
        <f>+IF(H61=0,"",'Ark1'!AH1560)</f>
        <v>0</v>
      </c>
      <c r="R61" s="27">
        <f>+IF(H61=0,"",'Ark1'!T1560)</f>
        <v>4</v>
      </c>
      <c r="S61" s="29">
        <f>+IF(H61=0,"",'Ark1'!U1560)</f>
        <v>16.431884057971015</v>
      </c>
      <c r="T61" s="216"/>
      <c r="U61" s="34">
        <f>+IF(H61=0,"",'Ark1'!W1560)</f>
        <v>0</v>
      </c>
      <c r="V61" s="34">
        <f>+IF(H61=0,"",'Ark1'!X1560)</f>
        <v>50.724637681159422</v>
      </c>
      <c r="W61" s="34">
        <f>+IF(H61=0,"",'Ark1'!Y1560)</f>
        <v>7.2463768115942013</v>
      </c>
      <c r="X61" s="34">
        <f>+IF(H61=0,"",'Ark1'!Z1560)</f>
        <v>4.0922865850040129</v>
      </c>
      <c r="Y61" s="34">
        <f>+IF(H61=0,"",'Ark1'!Z1560)</f>
        <v>4.0922865850040129</v>
      </c>
      <c r="Z61" s="27">
        <f>+IF(H61=0,"",'Ark1'!AB1560)</f>
        <v>1.7445567519772944</v>
      </c>
      <c r="AA61" s="34">
        <f>+IF(H61=0,"",'Ark1'!AE1560)</f>
        <v>0</v>
      </c>
      <c r="AB61" s="34">
        <f t="shared" si="47"/>
        <v>4.1079710144927537</v>
      </c>
      <c r="AC61" s="29">
        <f t="shared" si="48"/>
        <v>0.34782608695652173</v>
      </c>
      <c r="AD61" s="215"/>
      <c r="AE61" s="240"/>
      <c r="AG61" s="29"/>
      <c r="AH61" s="27"/>
      <c r="AI61" s="28"/>
      <c r="AJ61" s="28"/>
      <c r="AK61" s="27"/>
      <c r="AL61" s="27"/>
      <c r="AM61" s="34"/>
      <c r="AN61" s="34"/>
      <c r="AO61" s="34"/>
    </row>
    <row r="62" spans="1:70" ht="16.5" customHeight="1">
      <c r="A62" s="215"/>
      <c r="B62" s="239">
        <f>+'Ark1'!C1561</f>
        <v>2023</v>
      </c>
      <c r="C62" s="28">
        <f>+'Ark1'!L1561</f>
        <v>4</v>
      </c>
      <c r="D62" s="248" t="s">
        <v>31</v>
      </c>
      <c r="E62" s="28">
        <f>+'Ark1'!D1561</f>
        <v>5</v>
      </c>
      <c r="F62" s="28" t="str">
        <f t="shared" si="46"/>
        <v>Mai</v>
      </c>
      <c r="G62" s="28">
        <f>+'Ark1'!Q1561</f>
        <v>42</v>
      </c>
      <c r="H62" s="28">
        <f>+'Ark1'!R1561</f>
        <v>65</v>
      </c>
      <c r="I62" s="29">
        <f>+IF(H62=0,"",'Ark1'!AG1561)</f>
        <v>14.548750356952189</v>
      </c>
      <c r="J62" s="29">
        <f>+IF(H62=0,"",'Ark1'!AH1561)</f>
        <v>0</v>
      </c>
      <c r="R62" s="27">
        <f>+IF(H62=0,"",'Ark1'!T1561)</f>
        <v>4.4307692307692328</v>
      </c>
      <c r="S62" s="29">
        <f>+IF(H62=0,"",'Ark1'!U1561)</f>
        <v>18.027692307692305</v>
      </c>
      <c r="T62" s="216"/>
      <c r="U62" s="34">
        <f>+IF(H62=0,"",'Ark1'!W1561)</f>
        <v>0</v>
      </c>
      <c r="V62" s="34">
        <f>+IF(H62=0,"",'Ark1'!X1561)</f>
        <v>67.692307692307693</v>
      </c>
      <c r="W62" s="34">
        <f>+IF(H62=0,"",'Ark1'!Y1561)</f>
        <v>10.769230769230772</v>
      </c>
      <c r="X62" s="34">
        <f>+IF(H62=0,"",'Ark1'!Z1561)</f>
        <v>4.7764327755315312</v>
      </c>
      <c r="Y62" s="34">
        <f>+IF(H62=0,"",'Ark1'!Z1561)</f>
        <v>4.7764327755315312</v>
      </c>
      <c r="Z62" s="27">
        <f>+IF(H62=0,"",'Ark1'!AB1561)</f>
        <v>1.5881215877617141</v>
      </c>
      <c r="AA62" s="34">
        <f>+IF(H62=0,"",'Ark1'!AE1561)</f>
        <v>0</v>
      </c>
      <c r="AB62" s="34">
        <f t="shared" si="47"/>
        <v>4.5069230769230764</v>
      </c>
      <c r="AC62" s="29">
        <f t="shared" si="48"/>
        <v>0.64615384615384619</v>
      </c>
      <c r="AD62" s="215"/>
      <c r="AE62" s="239"/>
      <c r="AG62" s="29"/>
      <c r="AH62" s="27"/>
      <c r="AI62" s="28"/>
      <c r="AJ62" s="28"/>
      <c r="AK62" s="241"/>
      <c r="AL62" s="241"/>
      <c r="AM62" s="34"/>
      <c r="AN62" s="34"/>
      <c r="AO62" s="34"/>
    </row>
    <row r="63" spans="1:70" ht="15.6">
      <c r="A63" s="215"/>
      <c r="B63" s="239">
        <f>+'Ark1'!C1562</f>
        <v>2023</v>
      </c>
      <c r="C63" s="28">
        <f>+'Ark1'!L1562</f>
        <v>4</v>
      </c>
      <c r="D63" s="248" t="s">
        <v>31</v>
      </c>
      <c r="E63" s="28">
        <f>+'Ark1'!D1562</f>
        <v>6</v>
      </c>
      <c r="F63" s="28" t="str">
        <f t="shared" si="46"/>
        <v>Jun</v>
      </c>
      <c r="G63" s="28">
        <f>+'Ark1'!Q1562</f>
        <v>53</v>
      </c>
      <c r="H63" s="28">
        <f>+'Ark1'!R1562</f>
        <v>101</v>
      </c>
      <c r="I63" s="29">
        <f>+IF(H63=0,"",'Ark1'!AG1562)</f>
        <v>9.6002082757049632</v>
      </c>
      <c r="J63" s="29">
        <f>+IF(H63=0,"",'Ark1'!AH1562)</f>
        <v>0</v>
      </c>
      <c r="R63" s="27">
        <f>+IF(H63=0,"",'Ark1'!T1562)</f>
        <v>4.1881188118811874</v>
      </c>
      <c r="S63" s="29">
        <f>+IF(H63=0,"",'Ark1'!U1562)</f>
        <v>17.524752475247524</v>
      </c>
      <c r="T63" s="216"/>
      <c r="U63" s="34">
        <f>+IF(H63=0,"",'Ark1'!W1562)</f>
        <v>0</v>
      </c>
      <c r="V63" s="34">
        <f>+IF(H63=0,"",'Ark1'!X1562)</f>
        <v>67.326732673267315</v>
      </c>
      <c r="W63" s="34">
        <f>+IF(H63=0,"",'Ark1'!Y1562)</f>
        <v>7.9207920792079198</v>
      </c>
      <c r="X63" s="34">
        <f>+IF(H63=0,"",'Ark1'!Z1562)</f>
        <v>4.1867165220207001</v>
      </c>
      <c r="Y63" s="34">
        <f>+IF(H63=0,"",'Ark1'!Z1562)</f>
        <v>4.1867165220207001</v>
      </c>
      <c r="Z63" s="27">
        <f>+IF(H63=0,"",'Ark1'!AB1562)</f>
        <v>1.7446544739312955</v>
      </c>
      <c r="AA63" s="34">
        <f>+IF(H63=0,"",'Ark1'!AE1562)</f>
        <v>0</v>
      </c>
      <c r="AB63" s="34">
        <f t="shared" si="47"/>
        <v>4.3811881188118811</v>
      </c>
      <c r="AC63" s="29">
        <f t="shared" si="48"/>
        <v>0.52475247524752477</v>
      </c>
      <c r="AD63" s="215"/>
      <c r="AE63" s="218"/>
      <c r="AG63" s="29"/>
      <c r="AH63" s="27"/>
      <c r="AI63" s="218"/>
      <c r="AJ63" s="28"/>
      <c r="AN63" s="28"/>
    </row>
    <row r="64" spans="1:70" ht="15.6">
      <c r="A64" s="215"/>
      <c r="B64" s="239">
        <f>+'Ark1'!C1563</f>
        <v>2023</v>
      </c>
      <c r="C64" s="28">
        <f>+'Ark1'!L1563</f>
        <v>4</v>
      </c>
      <c r="D64" s="248" t="s">
        <v>31</v>
      </c>
      <c r="E64" s="28">
        <f>+'Ark1'!D1563</f>
        <v>7</v>
      </c>
      <c r="F64" s="28" t="str">
        <f t="shared" si="46"/>
        <v>Jul</v>
      </c>
      <c r="G64" s="28">
        <f>+'Ark1'!Q1563</f>
        <v>12</v>
      </c>
      <c r="H64" s="28">
        <f>+'Ark1'!R1563</f>
        <v>25</v>
      </c>
      <c r="I64" s="29">
        <f>+IF(H64=0,"",'Ark1'!AG1563)</f>
        <v>12.782531720271464</v>
      </c>
      <c r="J64" s="29">
        <f>+IF(H64=0,"",'Ark1'!AH1563)</f>
        <v>0</v>
      </c>
      <c r="R64" s="27">
        <f>+IF(H64=0,"",'Ark1'!T1563)</f>
        <v>5.64</v>
      </c>
      <c r="S64" s="29">
        <f>+IF(H64=0,"",'Ark1'!U1563)</f>
        <v>17.327999999999999</v>
      </c>
      <c r="T64" s="216"/>
      <c r="U64" s="34">
        <f>+IF(H64=0,"",'Ark1'!W1563)</f>
        <v>4</v>
      </c>
      <c r="V64" s="34">
        <f>+IF(H64=0,"",'Ark1'!X1563)</f>
        <v>56</v>
      </c>
      <c r="W64" s="34">
        <f>+IF(H64=0,"",'Ark1'!Y1563)</f>
        <v>8</v>
      </c>
      <c r="X64" s="34">
        <f>+IF(H64=0,"",'Ark1'!Z1563)</f>
        <v>4.7001719117496013</v>
      </c>
      <c r="Y64" s="34">
        <f>+IF(H64=0,"",'Ark1'!Z1563)</f>
        <v>4.7001719117496013</v>
      </c>
      <c r="Z64" s="27">
        <f>+IF(H64=0,"",'Ark1'!AB1563)</f>
        <v>1.5460918472070164</v>
      </c>
      <c r="AA64" s="34">
        <f>+IF(H64=0,"",'Ark1'!AE1563)</f>
        <v>0</v>
      </c>
      <c r="AB64" s="34">
        <f t="shared" si="47"/>
        <v>4.3319999999999999</v>
      </c>
      <c r="AC64" s="29">
        <f t="shared" si="48"/>
        <v>0.48</v>
      </c>
      <c r="AD64" s="215"/>
      <c r="AE64" s="218"/>
      <c r="AG64" s="29"/>
      <c r="AH64" s="27"/>
      <c r="AI64" s="242"/>
      <c r="AJ64" s="28"/>
      <c r="AK64" s="27"/>
      <c r="AL64" s="219"/>
      <c r="AN64" s="28"/>
    </row>
    <row r="65" spans="1:70" ht="15.6">
      <c r="A65" s="215"/>
      <c r="B65" s="239">
        <f>+'Ark1'!C1564</f>
        <v>2023</v>
      </c>
      <c r="C65" s="28">
        <f>+'Ark1'!L1564</f>
        <v>4</v>
      </c>
      <c r="D65" s="248" t="s">
        <v>31</v>
      </c>
      <c r="E65" s="28">
        <f>+'Ark1'!D1564</f>
        <v>8</v>
      </c>
      <c r="F65" s="28" t="str">
        <f t="shared" si="46"/>
        <v>Aug</v>
      </c>
      <c r="G65" s="28">
        <f>+'Ark1'!Q1564</f>
        <v>19</v>
      </c>
      <c r="H65" s="28">
        <f>+'Ark1'!R1564</f>
        <v>64</v>
      </c>
      <c r="I65" s="29">
        <f>+IF(H65=0,"",'Ark1'!AG1564)</f>
        <v>13.630712237700132</v>
      </c>
      <c r="J65" s="29">
        <f>+IF(H65=0,"",'Ark1'!AH1564)</f>
        <v>0</v>
      </c>
      <c r="R65" s="27">
        <f>+IF(H65=0,"",'Ark1'!T1564)</f>
        <v>4.65625</v>
      </c>
      <c r="S65" s="29">
        <f>+IF(H65=0,"",'Ark1'!U1564)</f>
        <v>16.787499999999994</v>
      </c>
      <c r="T65" s="216"/>
      <c r="U65" s="34">
        <f>+IF(H65=0,"",'Ark1'!W1564)</f>
        <v>0</v>
      </c>
      <c r="V65" s="34">
        <f>+IF(H65=0,"",'Ark1'!X1564)</f>
        <v>48.4375</v>
      </c>
      <c r="W65" s="34">
        <f>+IF(H65=0,"",'Ark1'!Y1564)</f>
        <v>10.9375</v>
      </c>
      <c r="X65" s="34">
        <f>+IF(H65=0,"",'Ark1'!Z1564)</f>
        <v>4.9278386489413393</v>
      </c>
      <c r="Y65" s="34">
        <f>+IF(H65=0,"",'Ark1'!Z1564)</f>
        <v>4.9278386489413393</v>
      </c>
      <c r="Z65" s="27">
        <f>+IF(H65=0,"",'Ark1'!AB1564)</f>
        <v>1.2147369828485508</v>
      </c>
      <c r="AA65" s="34">
        <f>+IF(H65=0,"",'Ark1'!AE1564)</f>
        <v>0</v>
      </c>
      <c r="AB65" s="34">
        <f t="shared" si="47"/>
        <v>4.1968749999999986</v>
      </c>
      <c r="AC65" s="29">
        <f t="shared" si="48"/>
        <v>0.296875</v>
      </c>
      <c r="AD65" s="215"/>
      <c r="AE65" s="218"/>
      <c r="AG65" s="29"/>
      <c r="AH65" s="27"/>
      <c r="AI65" s="242"/>
      <c r="AJ65" s="28"/>
      <c r="AN65" s="28"/>
    </row>
    <row r="66" spans="1:70" ht="15.6">
      <c r="A66" s="215"/>
      <c r="B66" s="239">
        <f>+'Ark1'!C1565</f>
        <v>2023</v>
      </c>
      <c r="C66" s="28">
        <f>+'Ark1'!L1565</f>
        <v>4</v>
      </c>
      <c r="D66" s="248" t="s">
        <v>31</v>
      </c>
      <c r="E66" s="28">
        <f>+'Ark1'!D1565</f>
        <v>9</v>
      </c>
      <c r="F66" s="28" t="str">
        <f t="shared" si="46"/>
        <v>Sep</v>
      </c>
      <c r="G66" s="28">
        <f>+'Ark1'!Q1565</f>
        <v>40</v>
      </c>
      <c r="H66" s="28">
        <f>+'Ark1'!R1565</f>
        <v>80</v>
      </c>
      <c r="I66" s="29">
        <f>+IF(H66=0,"",'Ark1'!AG1565)</f>
        <v>10.111794914157471</v>
      </c>
      <c r="J66" s="29">
        <f>+IF(H66=0,"",'Ark1'!AH1565)</f>
        <v>0</v>
      </c>
      <c r="R66" s="27">
        <f>+IF(H66=0,"",'Ark1'!T1565)</f>
        <v>5.05</v>
      </c>
      <c r="S66" s="29">
        <f>+IF(H66=0,"",'Ark1'!U1565)</f>
        <v>18.361249999999998</v>
      </c>
      <c r="T66" s="216"/>
      <c r="U66" s="34">
        <f>+IF(H66=0,"",'Ark1'!W1565)</f>
        <v>0</v>
      </c>
      <c r="V66" s="34">
        <f>+IF(H66=0,"",'Ark1'!X1565)</f>
        <v>70</v>
      </c>
      <c r="W66" s="34">
        <f>+IF(H66=0,"",'Ark1'!Y1565)</f>
        <v>8.75</v>
      </c>
      <c r="X66" s="34">
        <f>+IF(H66=0,"",'Ark1'!Z1565)</f>
        <v>4.4731838144100324</v>
      </c>
      <c r="Y66" s="34">
        <f>+IF(H66=0,"",'Ark1'!Z1565)</f>
        <v>4.4731838144100324</v>
      </c>
      <c r="Z66" s="27">
        <f>+IF(H66=0,"",'Ark1'!AB1565)</f>
        <v>1.5239750654128179</v>
      </c>
      <c r="AA66" s="34">
        <f>+IF(H66=0,"",'Ark1'!AE1565)</f>
        <v>0</v>
      </c>
      <c r="AB66" s="34">
        <f t="shared" si="47"/>
        <v>4.5903124999999996</v>
      </c>
      <c r="AC66" s="29">
        <f t="shared" si="48"/>
        <v>0.5</v>
      </c>
      <c r="AD66" s="215"/>
      <c r="AE66" s="218"/>
      <c r="AG66" s="29"/>
      <c r="AH66" s="27"/>
      <c r="AI66" s="242"/>
      <c r="AJ66" s="28"/>
      <c r="AN66" s="28"/>
    </row>
    <row r="67" spans="1:70" ht="15.6">
      <c r="A67" s="215"/>
      <c r="B67" s="239">
        <f>+'Ark1'!C1566</f>
        <v>2023</v>
      </c>
      <c r="C67" s="28">
        <f>+'Ark1'!L1566</f>
        <v>4</v>
      </c>
      <c r="D67" s="248" t="s">
        <v>31</v>
      </c>
      <c r="E67" s="28">
        <f>+'Ark1'!D1566</f>
        <v>10</v>
      </c>
      <c r="F67" s="28" t="str">
        <f t="shared" si="46"/>
        <v>Okt</v>
      </c>
      <c r="G67" s="28">
        <f>+'Ark1'!Q1566</f>
        <v>131</v>
      </c>
      <c r="H67" s="28">
        <f>+'Ark1'!R1566</f>
        <v>460</v>
      </c>
      <c r="I67" s="29">
        <f>+IF(H67=0,"",'Ark1'!AG1566)</f>
        <v>16.2134925318231</v>
      </c>
      <c r="J67" s="29">
        <f>+IF(H67=0,"",'Ark1'!AH1566)</f>
        <v>0.65217391304347827</v>
      </c>
      <c r="R67" s="27">
        <f>+IF(H67=0,"",'Ark1'!T1566)</f>
        <v>4.3565217391304358</v>
      </c>
      <c r="S67" s="29">
        <f>+IF(H67=0,"",'Ark1'!U1566)</f>
        <v>18.396956521739135</v>
      </c>
      <c r="T67" s="216"/>
      <c r="U67" s="34">
        <f>+IF(H67=0,"",'Ark1'!W1566)</f>
        <v>0.21739130434782608</v>
      </c>
      <c r="V67" s="34">
        <f>+IF(H67=0,"",'Ark1'!X1566)</f>
        <v>75</v>
      </c>
      <c r="W67" s="34">
        <f>+IF(H67=0,"",'Ark1'!Y1566)</f>
        <v>9.5652173913043494</v>
      </c>
      <c r="X67" s="34">
        <f>+IF(H67=0,"",'Ark1'!Z1566)</f>
        <v>3.7494277068032842</v>
      </c>
      <c r="Y67" s="34">
        <f>+IF(H67=0,"",'Ark1'!Z1566)</f>
        <v>3.7494277068032842</v>
      </c>
      <c r="Z67" s="27">
        <f>+IF(H67=0,"",'Ark1'!AB1566)</f>
        <v>1.4945774703055039</v>
      </c>
      <c r="AA67" s="34">
        <f>+IF(H67=0,"",'Ark1'!AE1566)</f>
        <v>0</v>
      </c>
      <c r="AB67" s="34">
        <f t="shared" si="47"/>
        <v>4.5992391304347837</v>
      </c>
      <c r="AC67" s="29">
        <f t="shared" si="48"/>
        <v>0.2847826086956522</v>
      </c>
      <c r="AD67" s="215"/>
      <c r="AE67" s="218"/>
      <c r="AG67" s="29"/>
      <c r="AH67" s="27"/>
      <c r="AI67" s="242"/>
      <c r="AJ67" s="28"/>
      <c r="AN67" s="28"/>
    </row>
    <row r="68" spans="1:70" ht="15.6">
      <c r="A68" s="215"/>
      <c r="B68" s="239">
        <f>+'Ark1'!C1567</f>
        <v>2023</v>
      </c>
      <c r="C68" s="28">
        <f>+'Ark1'!L1567</f>
        <v>4</v>
      </c>
      <c r="D68" s="248" t="s">
        <v>31</v>
      </c>
      <c r="E68" s="28">
        <f>+'Ark1'!D1567</f>
        <v>11</v>
      </c>
      <c r="F68" s="28" t="str">
        <f t="shared" si="46"/>
        <v>Nov</v>
      </c>
      <c r="G68" s="28">
        <f>+'Ark1'!Q1567</f>
        <v>72</v>
      </c>
      <c r="H68" s="28">
        <f>+'Ark1'!R1567</f>
        <v>151</v>
      </c>
      <c r="I68" s="29">
        <f>+IF(H68=0,"",'Ark1'!AG1567)</f>
        <v>9.0146425548669562</v>
      </c>
      <c r="J68" s="29">
        <f>+IF(H68=0,"",'Ark1'!AH1567)</f>
        <v>1.3245033112582778</v>
      </c>
      <c r="R68" s="27">
        <f>+IF(H68=0,"",'Ark1'!T1567)</f>
        <v>4.6887417218543055</v>
      </c>
      <c r="S68" s="29">
        <f>+IF(H68=0,"",'Ark1'!U1567)</f>
        <v>19.256291390728482</v>
      </c>
      <c r="T68" s="216"/>
      <c r="U68" s="34">
        <f>+IF(H68=0,"",'Ark1'!W1567)</f>
        <v>0</v>
      </c>
      <c r="V68" s="34">
        <f>+IF(H68=0,"",'Ark1'!X1567)</f>
        <v>80.132450331125824</v>
      </c>
      <c r="W68" s="34">
        <f>+IF(H68=0,"",'Ark1'!Y1567)</f>
        <v>17.880794701986751</v>
      </c>
      <c r="X68" s="34">
        <f>+IF(H68=0,"",'Ark1'!Z1567)</f>
        <v>4.6849707026435068</v>
      </c>
      <c r="Y68" s="34">
        <f>+IF(H68=0,"",'Ark1'!Z1567)</f>
        <v>4.6849707026435068</v>
      </c>
      <c r="Z68" s="27">
        <f>+IF(H68=0,"",'Ark1'!AB1567)</f>
        <v>1.2243956772024325</v>
      </c>
      <c r="AA68" s="34">
        <f>+IF(H68=0,"",'Ark1'!AE1567)</f>
        <v>0</v>
      </c>
      <c r="AB68" s="34">
        <f t="shared" si="47"/>
        <v>4.8140728476821204</v>
      </c>
      <c r="AC68" s="29">
        <f t="shared" si="48"/>
        <v>0.47682119205298013</v>
      </c>
      <c r="AD68" s="215"/>
      <c r="AE68" s="218"/>
      <c r="AG68" s="29"/>
      <c r="AH68" s="27"/>
      <c r="AI68" s="242"/>
      <c r="AJ68" s="28"/>
      <c r="AN68" s="28"/>
    </row>
    <row r="69" spans="1:70" ht="15.6">
      <c r="A69" s="215"/>
      <c r="B69" s="239">
        <f>+'Ark1'!C1568</f>
        <v>2023</v>
      </c>
      <c r="C69" s="28">
        <f>+'Ark1'!L1568</f>
        <v>4</v>
      </c>
      <c r="D69" s="248" t="s">
        <v>31</v>
      </c>
      <c r="E69" s="28">
        <f>+'Ark1'!D1568</f>
        <v>12</v>
      </c>
      <c r="F69" s="28" t="str">
        <f t="shared" si="46"/>
        <v>Des</v>
      </c>
      <c r="G69" s="28">
        <f>+'Ark1'!Q1568</f>
        <v>15</v>
      </c>
      <c r="H69" s="28">
        <f>+'Ark1'!R1568</f>
        <v>39</v>
      </c>
      <c r="I69" s="29">
        <f>+IF(H69=0,"",'Ark1'!AG1568)</f>
        <v>12.566440153401063</v>
      </c>
      <c r="J69" s="29">
        <f>+IF(H69=0,"",'Ark1'!AH1568)</f>
        <v>0</v>
      </c>
      <c r="R69" s="27">
        <f>+IF(H69=0,"",'Ark1'!T1568)</f>
        <v>3.7179487179487185</v>
      </c>
      <c r="S69" s="29">
        <f>+IF(H69=0,"",'Ark1'!U1568)</f>
        <v>19.156410256410251</v>
      </c>
      <c r="T69" s="216"/>
      <c r="U69" s="34">
        <f>+IF(H69=0,"",'Ark1'!W1568)</f>
        <v>0</v>
      </c>
      <c r="V69" s="34">
        <f>+IF(H69=0,"",'Ark1'!X1568)</f>
        <v>64.102564102564102</v>
      </c>
      <c r="W69" s="34">
        <f>+IF(H69=0,"",'Ark1'!Y1568)</f>
        <v>10.256410256410255</v>
      </c>
      <c r="X69" s="34">
        <f>+IF(H69=0,"",'Ark1'!Z1568)</f>
        <v>5.517840290613278</v>
      </c>
      <c r="Y69" s="34">
        <f>+IF(H69=0,"",'Ark1'!Z1568)</f>
        <v>5.517840290613278</v>
      </c>
      <c r="Z69" s="27">
        <f>+IF(H69=0,"",'Ark1'!AB1568)</f>
        <v>1.6004601573668955</v>
      </c>
      <c r="AA69" s="34">
        <f>+IF(H69=0,"",'Ark1'!AE1568)</f>
        <v>0</v>
      </c>
      <c r="AB69" s="34">
        <f t="shared" si="47"/>
        <v>4.7891025641025626</v>
      </c>
      <c r="AC69" s="29">
        <f t="shared" si="48"/>
        <v>0.38461538461538464</v>
      </c>
      <c r="AD69" s="215"/>
      <c r="AE69" s="218"/>
      <c r="AG69" s="29"/>
      <c r="AH69" s="27"/>
      <c r="AI69" s="242"/>
      <c r="AJ69" s="28"/>
      <c r="AN69" s="28"/>
    </row>
    <row r="70" spans="1:70" ht="15" customHeight="1">
      <c r="A70" s="215"/>
      <c r="B70" s="215"/>
      <c r="C70" s="215"/>
      <c r="D70" s="215"/>
      <c r="E70" s="215"/>
      <c r="F70" s="215"/>
      <c r="G70" s="215"/>
      <c r="H70" s="215"/>
      <c r="I70" s="216"/>
      <c r="J70" s="216"/>
      <c r="K70" s="216"/>
      <c r="L70" s="216"/>
      <c r="M70" s="216"/>
      <c r="N70" s="216"/>
      <c r="O70" s="216"/>
      <c r="P70" s="216"/>
      <c r="Q70" s="216"/>
      <c r="R70" s="215"/>
      <c r="S70" s="215"/>
      <c r="T70" s="216"/>
      <c r="U70" s="217"/>
      <c r="V70" s="217"/>
      <c r="W70" s="217"/>
      <c r="X70" s="217"/>
      <c r="Y70" s="217"/>
      <c r="Z70" s="215"/>
      <c r="AA70" s="217"/>
      <c r="AB70" s="217"/>
      <c r="AC70" s="216"/>
      <c r="AD70" s="215"/>
      <c r="AE70" s="218"/>
      <c r="AG70" s="29"/>
      <c r="AH70" s="27"/>
      <c r="AI70" s="219"/>
      <c r="AJ70" s="28"/>
      <c r="AN70" s="28"/>
      <c r="BF70" s="231"/>
    </row>
    <row r="71" spans="1:70" ht="15" customHeight="1">
      <c r="A71" s="215"/>
      <c r="B71" s="215"/>
      <c r="C71" s="233" t="s">
        <v>0</v>
      </c>
      <c r="D71" s="215"/>
      <c r="E71" s="277" t="str">
        <f>+D73</f>
        <v>O</v>
      </c>
      <c r="F71" s="233" t="s">
        <v>582</v>
      </c>
      <c r="G71" s="215"/>
      <c r="H71" s="239">
        <f>SUM(H73:H84)</f>
        <v>2621</v>
      </c>
      <c r="I71" s="216"/>
      <c r="J71" s="216"/>
      <c r="K71" s="216"/>
      <c r="L71" s="216"/>
      <c r="M71" s="216"/>
      <c r="N71" s="443">
        <f>+Klasse!R14</f>
        <v>108.07518987341768</v>
      </c>
      <c r="O71" s="232"/>
      <c r="P71" s="443">
        <f>+Klasse!T14</f>
        <v>14.96943370227287</v>
      </c>
      <c r="Q71" s="216"/>
      <c r="R71" s="215"/>
      <c r="S71" s="270">
        <f>+Klasse!O49</f>
        <v>26.989480620155042</v>
      </c>
      <c r="T71" s="216"/>
      <c r="U71" s="217"/>
      <c r="V71" s="217"/>
      <c r="W71" s="217"/>
      <c r="X71" s="217"/>
      <c r="Y71" s="217"/>
      <c r="Z71" s="215"/>
      <c r="AA71" s="217"/>
      <c r="AB71" s="270">
        <f>+Klasse!AG14</f>
        <v>3.9984586035864162</v>
      </c>
      <c r="AC71" s="216"/>
      <c r="AD71" s="215"/>
      <c r="AE71" s="218"/>
      <c r="AG71" s="29"/>
      <c r="AH71" s="27"/>
      <c r="AI71" s="219"/>
      <c r="AJ71" s="28"/>
      <c r="AN71" s="28"/>
      <c r="BF71" s="231"/>
    </row>
    <row r="72" spans="1:70" ht="15" customHeight="1">
      <c r="A72" s="215"/>
      <c r="B72" s="215"/>
      <c r="C72" s="215"/>
      <c r="D72" s="215"/>
      <c r="E72" s="215"/>
      <c r="F72" s="215"/>
      <c r="G72" s="215"/>
      <c r="H72" s="215"/>
      <c r="I72" s="216"/>
      <c r="J72" s="216"/>
      <c r="K72" s="216"/>
      <c r="L72" s="216"/>
      <c r="M72" s="216"/>
      <c r="N72" s="216"/>
      <c r="O72" s="216"/>
      <c r="P72" s="216"/>
      <c r="Q72" s="216"/>
      <c r="R72" s="215"/>
      <c r="S72" s="215"/>
      <c r="T72" s="215"/>
      <c r="U72" s="217"/>
      <c r="V72" s="217"/>
      <c r="W72" s="217"/>
      <c r="X72" s="217"/>
      <c r="Y72" s="217"/>
      <c r="Z72" s="215"/>
      <c r="AA72" s="217"/>
      <c r="AB72" s="217"/>
      <c r="AC72" s="217"/>
      <c r="AD72" s="217"/>
      <c r="AE72" s="218"/>
      <c r="AG72" s="29"/>
      <c r="AH72" s="27"/>
      <c r="AI72" s="219"/>
      <c r="AJ72" s="28"/>
      <c r="AN72" s="28"/>
      <c r="BF72" s="231">
        <f>1+BF69</f>
        <v>1</v>
      </c>
      <c r="BG72" s="28">
        <v>20.659867330016564</v>
      </c>
      <c r="BH72" s="28">
        <f t="shared" ref="BH72" si="49">+BG72</f>
        <v>20.659867330016564</v>
      </c>
      <c r="BI72" s="28">
        <f t="shared" ref="BI72" si="50">+BH72</f>
        <v>20.659867330016564</v>
      </c>
      <c r="BJ72" s="28">
        <f t="shared" ref="BJ72" si="51">+BI72</f>
        <v>20.659867330016564</v>
      </c>
      <c r="BK72" s="28">
        <f t="shared" ref="BK72" si="52">+BJ72</f>
        <v>20.659867330016564</v>
      </c>
      <c r="BL72" s="28">
        <f t="shared" ref="BL72" si="53">+BK72</f>
        <v>20.659867330016564</v>
      </c>
      <c r="BM72" s="28">
        <f t="shared" ref="BM72" si="54">+BL72</f>
        <v>20.659867330016564</v>
      </c>
      <c r="BN72" s="28">
        <f t="shared" ref="BN72" si="55">+BM72</f>
        <v>20.659867330016564</v>
      </c>
      <c r="BO72" s="28">
        <f t="shared" ref="BO72" si="56">+BN72</f>
        <v>20.659867330016564</v>
      </c>
      <c r="BP72" s="28">
        <f t="shared" ref="BP72" si="57">+BO72</f>
        <v>20.659867330016564</v>
      </c>
      <c r="BQ72" s="28">
        <f t="shared" ref="BQ72" si="58">+BP72</f>
        <v>20.659867330016564</v>
      </c>
      <c r="BR72" s="28">
        <f t="shared" ref="BR72" si="59">+BQ72</f>
        <v>20.659867330016564</v>
      </c>
    </row>
    <row r="73" spans="1:70" ht="15.6">
      <c r="A73" s="215"/>
      <c r="B73" s="239">
        <f>+'Ark1'!C1569</f>
        <v>2023</v>
      </c>
      <c r="C73" s="235">
        <f>+'Ark1'!L1569</f>
        <v>5</v>
      </c>
      <c r="D73" s="249" t="s">
        <v>404</v>
      </c>
      <c r="E73" s="235">
        <f>+'Ark1'!D1569</f>
        <v>1</v>
      </c>
      <c r="F73" s="235" t="str">
        <f>+F58</f>
        <v>Jan</v>
      </c>
      <c r="G73" s="235">
        <f>+'Ark1'!Q1569</f>
        <v>34</v>
      </c>
      <c r="H73" s="235">
        <f>+'Ark1'!R1569</f>
        <v>152</v>
      </c>
      <c r="I73" s="236">
        <f>+IF(H73=0,"",'Ark1'!AG1569)</f>
        <v>27.490777987347904</v>
      </c>
      <c r="J73" s="236">
        <f>+IF(H73=0,"",'Ark1'!AH1569)</f>
        <v>1.3157894736842111</v>
      </c>
      <c r="K73" s="216"/>
      <c r="L73" s="242">
        <f>+IF(H73=0,"",'Ark1'!AI1569)</f>
        <v>0</v>
      </c>
      <c r="M73" s="216"/>
      <c r="N73" s="29" t="str">
        <f>+IF(L73&lt;=0,"",'Ark1'!AJ1569)</f>
        <v/>
      </c>
      <c r="O73" s="216"/>
      <c r="P73" s="29" t="str">
        <f>+IF(L73=0,"",'Ark1'!AK1569)</f>
        <v/>
      </c>
      <c r="Q73" s="216"/>
      <c r="R73" s="237">
        <f>+IF(H73=0,"",'Ark1'!T1569)</f>
        <v>5.3552631578947372</v>
      </c>
      <c r="S73" s="236">
        <f>+IF(H73=0,"",'Ark1'!U1569)</f>
        <v>21.671052631578963</v>
      </c>
      <c r="T73" s="215"/>
      <c r="U73" s="238">
        <f>+IF(H73=0,"",'Ark1'!W1569)</f>
        <v>0</v>
      </c>
      <c r="V73" s="238">
        <f>+IF(H73=0,"",'Ark1'!X1569)</f>
        <v>91.44736842105263</v>
      </c>
      <c r="W73" s="238">
        <f>+IF(H73=0,"",'Ark1'!Y1569)</f>
        <v>31.578947368421055</v>
      </c>
      <c r="X73" s="238">
        <f>+IF(H73=0,"",'Ark1'!Z1569)</f>
        <v>5.0450944331434489</v>
      </c>
      <c r="Y73" s="238">
        <f>+IF(H73=0,"",'Ark1'!Z1569)</f>
        <v>5.0450944331434489</v>
      </c>
      <c r="Z73" s="237">
        <f>+IF(H73=0,"",'Ark1'!AB1569)</f>
        <v>1.5364342465285712</v>
      </c>
      <c r="AA73" s="238">
        <f>+IF(H73=0,"",'Ark1'!AE1569)</f>
        <v>0</v>
      </c>
      <c r="AB73" s="238">
        <f t="shared" si="3"/>
        <v>4.3342105263157924</v>
      </c>
      <c r="AC73" s="236">
        <f t="shared" si="4"/>
        <v>0.22368421052631579</v>
      </c>
      <c r="AD73" s="215"/>
      <c r="AE73" s="218"/>
      <c r="AG73" s="29"/>
      <c r="AH73" s="27"/>
      <c r="AI73" s="242"/>
      <c r="AJ73" s="28"/>
      <c r="AN73" s="28"/>
    </row>
    <row r="74" spans="1:70" ht="15.6">
      <c r="A74" s="215"/>
      <c r="B74" s="239">
        <f>+'Ark1'!C1570</f>
        <v>2023</v>
      </c>
      <c r="C74" s="235">
        <f>+'Ark1'!L1570</f>
        <v>5</v>
      </c>
      <c r="D74" s="249" t="s">
        <v>404</v>
      </c>
      <c r="E74" s="235">
        <f>+'Ark1'!D1570</f>
        <v>2</v>
      </c>
      <c r="F74" s="235" t="str">
        <f t="shared" ref="F74:F84" si="60">+F59</f>
        <v>Feb</v>
      </c>
      <c r="G74" s="235">
        <f>+'Ark1'!Q1570</f>
        <v>35</v>
      </c>
      <c r="H74" s="235">
        <f>+'Ark1'!R1570</f>
        <v>132</v>
      </c>
      <c r="I74" s="236">
        <f>+IF(H74=0,"",'Ark1'!AG1570)</f>
        <v>33.651943441708745</v>
      </c>
      <c r="J74" s="236">
        <f>+IF(H74=0,"",'Ark1'!AH1570)</f>
        <v>2.2727272727272729</v>
      </c>
      <c r="K74" s="216"/>
      <c r="L74" s="242">
        <f>+IF(H74=0,"",'Ark1'!AI1570)</f>
        <v>12</v>
      </c>
      <c r="M74" s="216"/>
      <c r="N74" s="29">
        <f>+IF(L74&lt;=0,"",'Ark1'!AJ1570)</f>
        <v>103.94166666666663</v>
      </c>
      <c r="O74" s="216"/>
      <c r="P74" s="29">
        <f>+IF(L74=0,"",'Ark1'!AK1570)</f>
        <v>13.942303283895852</v>
      </c>
      <c r="Q74" s="216"/>
      <c r="R74" s="237">
        <f>+IF(H74=0,"",'Ark1'!T1570)</f>
        <v>5.4242424242424239</v>
      </c>
      <c r="S74" s="236">
        <f>+IF(H74=0,"",'Ark1'!U1570)</f>
        <v>21.257575757575765</v>
      </c>
      <c r="T74" s="215"/>
      <c r="U74" s="238">
        <f>+IF(H74=0,"",'Ark1'!W1570)</f>
        <v>2.2727272727272729</v>
      </c>
      <c r="V74" s="238">
        <f>+IF(H74=0,"",'Ark1'!X1570)</f>
        <v>86.363636363636346</v>
      </c>
      <c r="W74" s="238">
        <f>+IF(H74=0,"",'Ark1'!Y1570)</f>
        <v>35.606060606060609</v>
      </c>
      <c r="X74" s="238">
        <f>+IF(H74=0,"",'Ark1'!Z1570)</f>
        <v>5.2627064303011712</v>
      </c>
      <c r="Y74" s="238">
        <f>+IF(H74=0,"",'Ark1'!Z1570)</f>
        <v>5.2627064303011712</v>
      </c>
      <c r="Z74" s="237">
        <f>+IF(H74=0,"",'Ark1'!AB1570)</f>
        <v>1.9034307627290312</v>
      </c>
      <c r="AA74" s="238">
        <f>+IF(H74=0,"",'Ark1'!AE1570)</f>
        <v>0</v>
      </c>
      <c r="AB74" s="238">
        <f t="shared" ref="AB74:AB84" si="61">+IF(H74=0,"",+S74/C74)</f>
        <v>4.2515151515151528</v>
      </c>
      <c r="AC74" s="236">
        <f t="shared" ref="AC74:AC84" si="62">+IF(H74=0,"",G74/H74)</f>
        <v>0.26515151515151514</v>
      </c>
      <c r="AD74" s="215"/>
      <c r="AE74" s="218"/>
      <c r="AG74" s="29"/>
      <c r="AH74" s="27"/>
      <c r="AI74" s="242"/>
      <c r="AJ74" s="28"/>
      <c r="AN74" s="28"/>
    </row>
    <row r="75" spans="1:70" ht="15.6">
      <c r="A75" s="215"/>
      <c r="B75" s="239">
        <f>+'Ark1'!C1571</f>
        <v>2023</v>
      </c>
      <c r="C75" s="235">
        <f>+'Ark1'!L1571</f>
        <v>5</v>
      </c>
      <c r="D75" s="249" t="s">
        <v>404</v>
      </c>
      <c r="E75" s="235">
        <f>+'Ark1'!D1571</f>
        <v>3</v>
      </c>
      <c r="F75" s="235" t="str">
        <f t="shared" si="60"/>
        <v>Mar</v>
      </c>
      <c r="G75" s="235">
        <f>+'Ark1'!Q1571</f>
        <v>93</v>
      </c>
      <c r="H75" s="235">
        <f>+'Ark1'!R1571</f>
        <v>248</v>
      </c>
      <c r="I75" s="236">
        <f>+IF(H75=0,"",'Ark1'!AG1571)</f>
        <v>26.705856291501657</v>
      </c>
      <c r="J75" s="236">
        <f>+IF(H75=0,"",'Ark1'!AH1571)</f>
        <v>0</v>
      </c>
      <c r="K75" s="216"/>
      <c r="L75" s="242">
        <f>+IF(H75=0,"",'Ark1'!AI1571)</f>
        <v>1</v>
      </c>
      <c r="M75" s="216"/>
      <c r="N75" s="29">
        <f>+IF(L75&lt;=0,"",'Ark1'!AJ1571)</f>
        <v>98</v>
      </c>
      <c r="O75" s="216"/>
      <c r="P75" s="29">
        <f>+IF(L75=0,"",'Ark1'!AK1571)</f>
        <v>11.58105891252794</v>
      </c>
      <c r="Q75" s="216"/>
      <c r="R75" s="237">
        <f>+IF(H75=0,"",'Ark1'!T1571)</f>
        <v>5.6532258064516112</v>
      </c>
      <c r="S75" s="236">
        <f>+IF(H75=0,"",'Ark1'!U1571)</f>
        <v>19.930645161290322</v>
      </c>
      <c r="T75" s="215"/>
      <c r="U75" s="238">
        <f>+IF(H75=0,"",'Ark1'!W1571)</f>
        <v>0.80645161290322565</v>
      </c>
      <c r="V75" s="238">
        <f>+IF(H75=0,"",'Ark1'!X1571)</f>
        <v>80.645161290322562</v>
      </c>
      <c r="W75" s="238">
        <f>+IF(H75=0,"",'Ark1'!Y1571)</f>
        <v>22.983870967741939</v>
      </c>
      <c r="X75" s="238">
        <f>+IF(H75=0,"",'Ark1'!Z1571)</f>
        <v>4.4164497751049847</v>
      </c>
      <c r="Y75" s="238">
        <f>+IF(H75=0,"",'Ark1'!Z1571)</f>
        <v>4.4164497751049847</v>
      </c>
      <c r="Z75" s="237">
        <f>+IF(H75=0,"",'Ark1'!AB1571)</f>
        <v>1.5215884889340516</v>
      </c>
      <c r="AA75" s="238">
        <f>+IF(H75=0,"",'Ark1'!AE1571)</f>
        <v>0</v>
      </c>
      <c r="AB75" s="238">
        <f t="shared" si="61"/>
        <v>3.9861290322580643</v>
      </c>
      <c r="AC75" s="236">
        <f t="shared" si="62"/>
        <v>0.375</v>
      </c>
      <c r="AD75" s="215"/>
      <c r="AE75" s="218"/>
      <c r="AG75" s="29"/>
      <c r="AH75" s="27"/>
      <c r="AI75" s="242"/>
      <c r="AJ75" s="28"/>
      <c r="AN75" s="28"/>
    </row>
    <row r="76" spans="1:70" ht="15.6">
      <c r="A76" s="215"/>
      <c r="B76" s="239">
        <f>+'Ark1'!C1572</f>
        <v>2023</v>
      </c>
      <c r="C76" s="235">
        <f>+'Ark1'!L1572</f>
        <v>5</v>
      </c>
      <c r="D76" s="249" t="s">
        <v>404</v>
      </c>
      <c r="E76" s="235">
        <f>+'Ark1'!D1572</f>
        <v>4</v>
      </c>
      <c r="F76" s="235" t="str">
        <f t="shared" si="60"/>
        <v>Apr</v>
      </c>
      <c r="G76" s="235">
        <f>+'Ark1'!Q1572</f>
        <v>35</v>
      </c>
      <c r="H76" s="235">
        <f>+'Ark1'!R1572</f>
        <v>105</v>
      </c>
      <c r="I76" s="236">
        <f>+IF(H76=0,"",'Ark1'!AG1572)</f>
        <v>19.705249758581346</v>
      </c>
      <c r="J76" s="236">
        <f>+IF(H76=0,"",'Ark1'!AH1572)</f>
        <v>0</v>
      </c>
      <c r="K76" s="216"/>
      <c r="L76" s="242">
        <f>+IF(H76=0,"",'Ark1'!AI1572)</f>
        <v>0</v>
      </c>
      <c r="M76" s="216"/>
      <c r="N76" s="29" t="str">
        <f>+IF(L76&lt;=0,"",'Ark1'!AJ1572)</f>
        <v/>
      </c>
      <c r="O76" s="216"/>
      <c r="P76" s="29" t="str">
        <f>+IF(L76=0,"",'Ark1'!AK1572)</f>
        <v/>
      </c>
      <c r="Q76" s="216"/>
      <c r="R76" s="237">
        <f>+IF(H76=0,"",'Ark1'!T1572)</f>
        <v>5.1714285714285699</v>
      </c>
      <c r="S76" s="236">
        <f>+IF(H76=0,"",'Ark1'!U1572)</f>
        <v>17.101904761904773</v>
      </c>
      <c r="T76" s="215"/>
      <c r="U76" s="238">
        <f>+IF(H76=0,"",'Ark1'!W1572)</f>
        <v>0</v>
      </c>
      <c r="V76" s="238">
        <f>+IF(H76=0,"",'Ark1'!X1572)</f>
        <v>56.190476190476176</v>
      </c>
      <c r="W76" s="238">
        <f>+IF(H76=0,"",'Ark1'!Y1572)</f>
        <v>14.285714285714288</v>
      </c>
      <c r="X76" s="238">
        <f>+IF(H76=0,"",'Ark1'!Z1572)</f>
        <v>5.8724535466528875</v>
      </c>
      <c r="Y76" s="238">
        <f>+IF(H76=0,"",'Ark1'!Z1572)</f>
        <v>5.8724535466528875</v>
      </c>
      <c r="Z76" s="237">
        <f>+IF(H76=0,"",'Ark1'!AB1572)</f>
        <v>1.74823526180324</v>
      </c>
      <c r="AA76" s="238">
        <f>+IF(H76=0,"",'Ark1'!AE1572)</f>
        <v>0</v>
      </c>
      <c r="AB76" s="238">
        <f t="shared" si="61"/>
        <v>3.4203809523809547</v>
      </c>
      <c r="AC76" s="236">
        <f t="shared" si="62"/>
        <v>0.33333333333333331</v>
      </c>
      <c r="AD76" s="215"/>
      <c r="AE76" s="218"/>
      <c r="AG76" s="29"/>
      <c r="AH76" s="27"/>
      <c r="AI76" s="242"/>
      <c r="AJ76" s="28"/>
      <c r="AN76" s="28"/>
    </row>
    <row r="77" spans="1:70" ht="15.6">
      <c r="A77" s="215"/>
      <c r="B77" s="239">
        <f>+'Ark1'!C1573</f>
        <v>2023</v>
      </c>
      <c r="C77" s="235">
        <f>+'Ark1'!L1573</f>
        <v>5</v>
      </c>
      <c r="D77" s="249" t="s">
        <v>404</v>
      </c>
      <c r="E77" s="235">
        <f>+'Ark1'!D1573</f>
        <v>5</v>
      </c>
      <c r="F77" s="235" t="str">
        <f t="shared" si="60"/>
        <v>Mai</v>
      </c>
      <c r="G77" s="235">
        <f>+'Ark1'!Q1573</f>
        <v>48</v>
      </c>
      <c r="H77" s="235">
        <f>+'Ark1'!R1573</f>
        <v>132</v>
      </c>
      <c r="I77" s="236">
        <f>+IF(H77=0,"",'Ark1'!AG1573)</f>
        <v>33.640415678581618</v>
      </c>
      <c r="J77" s="236">
        <f>+IF(H77=0,"",'Ark1'!AH1573)</f>
        <v>0</v>
      </c>
      <c r="K77" s="216"/>
      <c r="L77" s="242">
        <f>+IF(H77=0,"",'Ark1'!AI1573)</f>
        <v>17</v>
      </c>
      <c r="M77" s="216"/>
      <c r="N77" s="29">
        <f>+IF(L77&lt;=0,"",'Ark1'!AJ1573)</f>
        <v>108.32352941176468</v>
      </c>
      <c r="O77" s="216"/>
      <c r="P77" s="29">
        <f>+IF(L77=0,"",'Ark1'!AK1573)</f>
        <v>15.726921560334571</v>
      </c>
      <c r="Q77" s="216"/>
      <c r="R77" s="237">
        <f>+IF(H77=0,"",'Ark1'!T1573)</f>
        <v>5.5227272727272716</v>
      </c>
      <c r="S77" s="236">
        <f>+IF(H77=0,"",'Ark1'!U1573)</f>
        <v>20.526515151515152</v>
      </c>
      <c r="T77" s="215"/>
      <c r="U77" s="238">
        <f>+IF(H77=0,"",'Ark1'!W1573)</f>
        <v>0</v>
      </c>
      <c r="V77" s="238">
        <f>+IF(H77=0,"",'Ark1'!X1573)</f>
        <v>80.303030303030297</v>
      </c>
      <c r="W77" s="238">
        <f>+IF(H77=0,"",'Ark1'!Y1573)</f>
        <v>23.484848484848481</v>
      </c>
      <c r="X77" s="238">
        <f>+IF(H77=0,"",'Ark1'!Z1573)</f>
        <v>5.1298422778117594</v>
      </c>
      <c r="Y77" s="238">
        <f>+IF(H77=0,"",'Ark1'!Z1573)</f>
        <v>5.1298422778117594</v>
      </c>
      <c r="Z77" s="237">
        <f>+IF(H77=0,"",'Ark1'!AB1573)</f>
        <v>1.5446187579587471</v>
      </c>
      <c r="AA77" s="238">
        <f>+IF(H77=0,"",'Ark1'!AE1573)</f>
        <v>0</v>
      </c>
      <c r="AB77" s="238">
        <f t="shared" si="61"/>
        <v>4.1053030303030305</v>
      </c>
      <c r="AC77" s="236">
        <f t="shared" si="62"/>
        <v>0.36363636363636365</v>
      </c>
      <c r="AD77" s="215"/>
      <c r="AE77" s="218"/>
      <c r="AG77" s="29"/>
      <c r="AH77" s="27"/>
      <c r="AI77" s="242"/>
      <c r="AJ77" s="28"/>
      <c r="AN77" s="28"/>
    </row>
    <row r="78" spans="1:70" ht="15.6">
      <c r="A78" s="215"/>
      <c r="B78" s="239">
        <f>+'Ark1'!C1574</f>
        <v>2023</v>
      </c>
      <c r="C78" s="235">
        <f>+'Ark1'!L1574</f>
        <v>5</v>
      </c>
      <c r="D78" s="249" t="s">
        <v>404</v>
      </c>
      <c r="E78" s="235">
        <f>+'Ark1'!D1574</f>
        <v>6</v>
      </c>
      <c r="F78" s="235" t="str">
        <f t="shared" si="60"/>
        <v>Jun</v>
      </c>
      <c r="G78" s="235">
        <f>+'Ark1'!Q1574</f>
        <v>66</v>
      </c>
      <c r="H78" s="235">
        <f>+'Ark1'!R1574</f>
        <v>222</v>
      </c>
      <c r="I78" s="236">
        <f>+IF(H78=0,"",'Ark1'!AG1574)</f>
        <v>25.786593336262221</v>
      </c>
      <c r="J78" s="236">
        <f>+IF(H78=0,"",'Ark1'!AH1574)</f>
        <v>0.45045045045045035</v>
      </c>
      <c r="K78" s="216"/>
      <c r="L78" s="242">
        <f>+IF(H78=0,"",'Ark1'!AI1574)</f>
        <v>39</v>
      </c>
      <c r="M78" s="216"/>
      <c r="N78" s="29">
        <f>+IF(L78&lt;=0,"",'Ark1'!AJ1574)</f>
        <v>112.8</v>
      </c>
      <c r="O78" s="216"/>
      <c r="P78" s="29">
        <f>+IF(L78=0,"",'Ark1'!AK1574)</f>
        <v>15.773616810030427</v>
      </c>
      <c r="Q78" s="216"/>
      <c r="R78" s="237">
        <f>+IF(H78=0,"",'Ark1'!T1574)</f>
        <v>5.7027027027027009</v>
      </c>
      <c r="S78" s="236">
        <f>+IF(H78=0,"",'Ark1'!U1574)</f>
        <v>21.415765765765777</v>
      </c>
      <c r="T78" s="215"/>
      <c r="U78" s="238">
        <f>+IF(H78=0,"",'Ark1'!W1574)</f>
        <v>1.8018018018018012</v>
      </c>
      <c r="V78" s="238">
        <f>+IF(H78=0,"",'Ark1'!X1574)</f>
        <v>82.432432432432421</v>
      </c>
      <c r="W78" s="238">
        <f>+IF(H78=0,"",'Ark1'!Y1574)</f>
        <v>35.585585585585591</v>
      </c>
      <c r="X78" s="238">
        <f>+IF(H78=0,"",'Ark1'!Z1574)</f>
        <v>5.9836394134187927</v>
      </c>
      <c r="Y78" s="238">
        <f>+IF(H78=0,"",'Ark1'!Z1574)</f>
        <v>5.9836394134187927</v>
      </c>
      <c r="Z78" s="237">
        <f>+IF(H78=0,"",'Ark1'!AB1574)</f>
        <v>1.6417667619986416</v>
      </c>
      <c r="AA78" s="238">
        <f>+IF(H78=0,"",'Ark1'!AE1574)</f>
        <v>0</v>
      </c>
      <c r="AB78" s="238">
        <f t="shared" si="61"/>
        <v>4.2831531531531555</v>
      </c>
      <c r="AC78" s="236">
        <f t="shared" si="62"/>
        <v>0.29729729729729731</v>
      </c>
      <c r="AD78" s="215"/>
      <c r="AE78" s="218"/>
      <c r="AG78" s="29"/>
      <c r="AH78" s="27"/>
      <c r="AI78" s="242"/>
      <c r="AJ78" s="28"/>
      <c r="AN78" s="28"/>
    </row>
    <row r="79" spans="1:70" ht="15.6">
      <c r="A79" s="215"/>
      <c r="B79" s="239">
        <f>+'Ark1'!C1575</f>
        <v>2023</v>
      </c>
      <c r="C79" s="235">
        <f>+'Ark1'!L1575</f>
        <v>5</v>
      </c>
      <c r="D79" s="249" t="s">
        <v>404</v>
      </c>
      <c r="E79" s="235">
        <f>+'Ark1'!D1575</f>
        <v>7</v>
      </c>
      <c r="F79" s="235" t="str">
        <f t="shared" si="60"/>
        <v>Jul</v>
      </c>
      <c r="G79" s="235">
        <f>+'Ark1'!Q1575</f>
        <v>18</v>
      </c>
      <c r="H79" s="235">
        <f>+'Ark1'!R1575</f>
        <v>56</v>
      </c>
      <c r="I79" s="236">
        <f>+IF(H79=0,"",'Ark1'!AG1575)</f>
        <v>31.068161699616397</v>
      </c>
      <c r="J79" s="236">
        <f>+IF(H79=0,"",'Ark1'!AH1575)</f>
        <v>0</v>
      </c>
      <c r="K79" s="216"/>
      <c r="L79" s="242">
        <f>+IF(H79=0,"",'Ark1'!AI1575)</f>
        <v>22</v>
      </c>
      <c r="M79" s="216"/>
      <c r="N79" s="29">
        <f>+IF(L79&lt;=0,"",'Ark1'!AJ1575)</f>
        <v>110.7318181818182</v>
      </c>
      <c r="O79" s="216"/>
      <c r="P79" s="29">
        <f>+IF(L79=0,"",'Ark1'!AK1575)</f>
        <v>15.702642044142095</v>
      </c>
      <c r="Q79" s="216"/>
      <c r="R79" s="237">
        <f>+IF(H79=0,"",'Ark1'!T1575)</f>
        <v>5.5357142857142847</v>
      </c>
      <c r="S79" s="236">
        <f>+IF(H79=0,"",'Ark1'!U1575)</f>
        <v>18.801785714285721</v>
      </c>
      <c r="T79" s="215"/>
      <c r="U79" s="238">
        <f>+IF(H79=0,"",'Ark1'!W1575)</f>
        <v>5.3571428571428559</v>
      </c>
      <c r="V79" s="238">
        <f>+IF(H79=0,"",'Ark1'!X1575)</f>
        <v>64.285714285714306</v>
      </c>
      <c r="W79" s="238">
        <f>+IF(H79=0,"",'Ark1'!Y1575)</f>
        <v>23.214285714285719</v>
      </c>
      <c r="X79" s="238">
        <f>+IF(H79=0,"",'Ark1'!Z1575)</f>
        <v>6.4268546814860077</v>
      </c>
      <c r="Y79" s="238">
        <f>+IF(H79=0,"",'Ark1'!Z1575)</f>
        <v>6.4268546814860077</v>
      </c>
      <c r="Z79" s="237">
        <f>+IF(H79=0,"",'Ark1'!AB1575)</f>
        <v>1.7724507419539379</v>
      </c>
      <c r="AA79" s="238">
        <f>+IF(H79=0,"",'Ark1'!AE1575)</f>
        <v>0</v>
      </c>
      <c r="AB79" s="238">
        <f t="shared" si="61"/>
        <v>3.7603571428571443</v>
      </c>
      <c r="AC79" s="236">
        <f t="shared" si="62"/>
        <v>0.32142857142857145</v>
      </c>
      <c r="AD79" s="215"/>
      <c r="AE79" s="218"/>
      <c r="AG79" s="29"/>
      <c r="AH79" s="27"/>
      <c r="AI79" s="242"/>
      <c r="AJ79" s="28"/>
      <c r="AN79" s="28"/>
    </row>
    <row r="80" spans="1:70" ht="15.6">
      <c r="A80" s="215"/>
      <c r="B80" s="239">
        <f>+'Ark1'!C1576</f>
        <v>2023</v>
      </c>
      <c r="C80" s="235">
        <f>+'Ark1'!L1576</f>
        <v>5</v>
      </c>
      <c r="D80" s="249" t="s">
        <v>404</v>
      </c>
      <c r="E80" s="235">
        <f>+'Ark1'!D1576</f>
        <v>8</v>
      </c>
      <c r="F80" s="235" t="str">
        <f t="shared" si="60"/>
        <v>Aug</v>
      </c>
      <c r="G80" s="235">
        <f>+'Ark1'!Q1576</f>
        <v>29</v>
      </c>
      <c r="H80" s="235">
        <f>+'Ark1'!R1576</f>
        <v>82</v>
      </c>
      <c r="I80" s="236">
        <f>+IF(H80=0,"",'Ark1'!AG1576)</f>
        <v>19.136789221283404</v>
      </c>
      <c r="J80" s="236">
        <f>+IF(H80=0,"",'Ark1'!AH1576)</f>
        <v>0</v>
      </c>
      <c r="K80" s="216"/>
      <c r="L80" s="242">
        <f>+IF(H80=0,"",'Ark1'!AI1576)</f>
        <v>15</v>
      </c>
      <c r="M80" s="216"/>
      <c r="N80" s="29">
        <f>+IF(L80&lt;=0,"",'Ark1'!AJ1576)</f>
        <v>104.49333333333333</v>
      </c>
      <c r="O80" s="216"/>
      <c r="P80" s="29">
        <f>+IF(L80=0,"",'Ark1'!AK1576)</f>
        <v>16.432906721371019</v>
      </c>
      <c r="Q80" s="216"/>
      <c r="R80" s="237">
        <f>+IF(H80=0,"",'Ark1'!T1576)</f>
        <v>5.4024390243902429</v>
      </c>
      <c r="S80" s="236">
        <f>+IF(H80=0,"",'Ark1'!U1576)</f>
        <v>18.395121951219512</v>
      </c>
      <c r="T80" s="215"/>
      <c r="U80" s="238">
        <f>+IF(H80=0,"",'Ark1'!W1576)</f>
        <v>2.4390243902439024</v>
      </c>
      <c r="V80" s="238">
        <f>+IF(H80=0,"",'Ark1'!X1576)</f>
        <v>60.975609756097562</v>
      </c>
      <c r="W80" s="238">
        <f>+IF(H80=0,"",'Ark1'!Y1576)</f>
        <v>21.951219512195124</v>
      </c>
      <c r="X80" s="238">
        <f>+IF(H80=0,"",'Ark1'!Z1576)</f>
        <v>5.2587882875640277</v>
      </c>
      <c r="Y80" s="238">
        <f>+IF(H80=0,"",'Ark1'!Z1576)</f>
        <v>5.2587882875640277</v>
      </c>
      <c r="Z80" s="237">
        <f>+IF(H80=0,"",'Ark1'!AB1576)</f>
        <v>1.8403323937410625</v>
      </c>
      <c r="AA80" s="238">
        <f>+IF(H80=0,"",'Ark1'!AE1576)</f>
        <v>0</v>
      </c>
      <c r="AB80" s="238">
        <f t="shared" si="61"/>
        <v>3.6790243902439022</v>
      </c>
      <c r="AC80" s="236">
        <f t="shared" si="62"/>
        <v>0.35365853658536583</v>
      </c>
      <c r="AD80" s="215"/>
      <c r="AE80" s="218"/>
      <c r="AG80" s="29"/>
      <c r="AH80" s="27"/>
      <c r="AI80" s="242"/>
      <c r="AJ80" s="28"/>
      <c r="AN80" s="28"/>
    </row>
    <row r="81" spans="1:70" ht="15.6">
      <c r="A81" s="215"/>
      <c r="B81" s="239">
        <f>+'Ark1'!C1577</f>
        <v>2023</v>
      </c>
      <c r="C81" s="235">
        <f>+'Ark1'!L1577</f>
        <v>5</v>
      </c>
      <c r="D81" s="249" t="s">
        <v>404</v>
      </c>
      <c r="E81" s="235">
        <f>+'Ark1'!D1577</f>
        <v>9</v>
      </c>
      <c r="F81" s="235" t="str">
        <f t="shared" si="60"/>
        <v>Sep</v>
      </c>
      <c r="G81" s="235">
        <f>+'Ark1'!Q1577</f>
        <v>63</v>
      </c>
      <c r="H81" s="235">
        <f>+'Ark1'!R1577</f>
        <v>206</v>
      </c>
      <c r="I81" s="236">
        <f>+IF(H81=0,"",'Ark1'!AG1577)</f>
        <v>26.725455371525328</v>
      </c>
      <c r="J81" s="236">
        <f>+IF(H81=0,"",'Ark1'!AH1577)</f>
        <v>0</v>
      </c>
      <c r="K81" s="216"/>
      <c r="L81" s="242">
        <f>+IF(H81=0,"",'Ark1'!AI1577)</f>
        <v>15</v>
      </c>
      <c r="M81" s="216"/>
      <c r="N81" s="29">
        <f>+IF(L81&lt;=0,"",'Ark1'!AJ1577)</f>
        <v>101.63333333333335</v>
      </c>
      <c r="O81" s="216"/>
      <c r="P81" s="29">
        <f>+IF(L81=0,"",'Ark1'!AK1577)</f>
        <v>15.291699578109252</v>
      </c>
      <c r="Q81" s="216"/>
      <c r="R81" s="237">
        <f>+IF(H81=0,"",'Ark1'!T1577)</f>
        <v>5.1941747572815515</v>
      </c>
      <c r="S81" s="236">
        <f>+IF(H81=0,"",'Ark1'!U1577)</f>
        <v>18.846116504854368</v>
      </c>
      <c r="T81" s="215"/>
      <c r="U81" s="238">
        <f>+IF(H81=0,"",'Ark1'!W1577)</f>
        <v>0</v>
      </c>
      <c r="V81" s="238">
        <f>+IF(H81=0,"",'Ark1'!X1577)</f>
        <v>71.844660194174779</v>
      </c>
      <c r="W81" s="238">
        <f>+IF(H81=0,"",'Ark1'!Y1577)</f>
        <v>16.990291262135923</v>
      </c>
      <c r="X81" s="238">
        <f>+IF(H81=0,"",'Ark1'!Z1577)</f>
        <v>5.0225471689270051</v>
      </c>
      <c r="Y81" s="238">
        <f>+IF(H81=0,"",'Ark1'!Z1577)</f>
        <v>5.0225471689270051</v>
      </c>
      <c r="Z81" s="237">
        <f>+IF(H81=0,"",'Ark1'!AB1577)</f>
        <v>1.4849291600061572</v>
      </c>
      <c r="AA81" s="238">
        <f>+IF(H81=0,"",'Ark1'!AE1577)</f>
        <v>0</v>
      </c>
      <c r="AB81" s="238">
        <f t="shared" si="61"/>
        <v>3.7692233009708738</v>
      </c>
      <c r="AC81" s="236">
        <f t="shared" si="62"/>
        <v>0.30582524271844658</v>
      </c>
      <c r="AD81" s="215"/>
      <c r="AE81" s="218"/>
      <c r="AG81" s="29"/>
      <c r="AH81" s="27"/>
      <c r="AI81" s="242"/>
      <c r="AJ81" s="28"/>
      <c r="AN81" s="28"/>
    </row>
    <row r="82" spans="1:70" ht="15.6">
      <c r="A82" s="215"/>
      <c r="B82" s="239">
        <f>+'Ark1'!C1578</f>
        <v>2023</v>
      </c>
      <c r="C82" s="235">
        <f>+'Ark1'!L1578</f>
        <v>5</v>
      </c>
      <c r="D82" s="249" t="s">
        <v>404</v>
      </c>
      <c r="E82" s="235">
        <f>+'Ark1'!D1578</f>
        <v>10</v>
      </c>
      <c r="F82" s="235" t="str">
        <f t="shared" si="60"/>
        <v>Okt</v>
      </c>
      <c r="G82" s="235">
        <f>+'Ark1'!Q1578</f>
        <v>174</v>
      </c>
      <c r="H82" s="235">
        <f>+'Ark1'!R1578</f>
        <v>747</v>
      </c>
      <c r="I82" s="236">
        <f>+IF(H82=0,"",'Ark1'!AG1578)</f>
        <v>28.149355874531562</v>
      </c>
      <c r="J82" s="236">
        <f>+IF(H82=0,"",'Ark1'!AH1578)</f>
        <v>1.0709504685408298</v>
      </c>
      <c r="K82" s="216"/>
      <c r="L82" s="242">
        <f>+IF(H82=0,"",'Ark1'!AI1578)</f>
        <v>170</v>
      </c>
      <c r="M82" s="216"/>
      <c r="N82" s="29">
        <f>+IF(L82&lt;=0,"",'Ark1'!AJ1578)</f>
        <v>107.81823529411764</v>
      </c>
      <c r="O82" s="216"/>
      <c r="P82" s="29">
        <f>+IF(L82=0,"",'Ark1'!AK1578)</f>
        <v>14.67041253125023</v>
      </c>
      <c r="Q82" s="216"/>
      <c r="R82" s="237">
        <f>+IF(H82=0,"",'Ark1'!T1578)</f>
        <v>5.1352074966532797</v>
      </c>
      <c r="S82" s="236">
        <f>+IF(H82=0,"",'Ark1'!U1578)</f>
        <v>19.668674698795193</v>
      </c>
      <c r="T82" s="215"/>
      <c r="U82" s="238">
        <f>+IF(H82=0,"",'Ark1'!W1578)</f>
        <v>0.26773761713520744</v>
      </c>
      <c r="V82" s="238">
        <f>+IF(H82=0,"",'Ark1'!X1578)</f>
        <v>79.116465863453811</v>
      </c>
      <c r="W82" s="238">
        <f>+IF(H82=0,"",'Ark1'!Y1578)</f>
        <v>17.938420348058902</v>
      </c>
      <c r="X82" s="238">
        <f>+IF(H82=0,"",'Ark1'!Z1578)</f>
        <v>4.8159161305656246</v>
      </c>
      <c r="Y82" s="238">
        <f>+IF(H82=0,"",'Ark1'!Z1578)</f>
        <v>4.8159161305656246</v>
      </c>
      <c r="Z82" s="237">
        <f>+IF(H82=0,"",'Ark1'!AB1578)</f>
        <v>1.5903591920978901</v>
      </c>
      <c r="AA82" s="238">
        <f>+IF(H82=0,"",'Ark1'!AE1578)</f>
        <v>0</v>
      </c>
      <c r="AB82" s="238">
        <f t="shared" si="61"/>
        <v>3.9337349397590389</v>
      </c>
      <c r="AC82" s="236">
        <f t="shared" si="62"/>
        <v>0.23293172690763053</v>
      </c>
      <c r="AD82" s="215"/>
      <c r="AE82" s="218"/>
      <c r="AG82" s="29"/>
      <c r="AH82" s="27"/>
      <c r="AI82" s="242"/>
      <c r="AJ82" s="28"/>
      <c r="AN82" s="28"/>
    </row>
    <row r="83" spans="1:70" ht="15.6">
      <c r="A83" s="215"/>
      <c r="B83" s="239">
        <f>+'Ark1'!C1579</f>
        <v>2023</v>
      </c>
      <c r="C83" s="235">
        <f>+'Ark1'!L1579</f>
        <v>5</v>
      </c>
      <c r="D83" s="249" t="s">
        <v>404</v>
      </c>
      <c r="E83" s="235">
        <f>+'Ark1'!D1579</f>
        <v>11</v>
      </c>
      <c r="F83" s="235" t="str">
        <f t="shared" si="60"/>
        <v>Nov</v>
      </c>
      <c r="G83" s="235">
        <f>+'Ark1'!Q1579</f>
        <v>108</v>
      </c>
      <c r="H83" s="235">
        <f>+'Ark1'!R1579</f>
        <v>444</v>
      </c>
      <c r="I83" s="236">
        <f>+IF(H83=0,"",'Ark1'!AG1579)</f>
        <v>28.320307050314209</v>
      </c>
      <c r="J83" s="236">
        <f>+IF(H83=0,"",'Ark1'!AH1579)</f>
        <v>0.22522522522522517</v>
      </c>
      <c r="K83" s="216"/>
      <c r="L83" s="242">
        <f>+IF(H83=0,"",'Ark1'!AI1579)</f>
        <v>93</v>
      </c>
      <c r="M83" s="216"/>
      <c r="N83" s="29">
        <f>+IF(L83&lt;=0,"",'Ark1'!AJ1579)</f>
        <v>108.80860215053764</v>
      </c>
      <c r="O83" s="216"/>
      <c r="P83" s="29">
        <f>+IF(L83=0,"",'Ark1'!AK1579)</f>
        <v>14.754311993771003</v>
      </c>
      <c r="Q83" s="216"/>
      <c r="R83" s="237">
        <f>+IF(H83=0,"",'Ark1'!T1579)</f>
        <v>5.3355855855855854</v>
      </c>
      <c r="S83" s="236">
        <f>+IF(H83=0,"",'Ark1'!U1579)</f>
        <v>20.573873873873861</v>
      </c>
      <c r="T83" s="215"/>
      <c r="U83" s="238">
        <f>+IF(H83=0,"",'Ark1'!W1579)</f>
        <v>0</v>
      </c>
      <c r="V83" s="238">
        <f>+IF(H83=0,"",'Ark1'!X1579)</f>
        <v>84.909909909909942</v>
      </c>
      <c r="W83" s="238">
        <f>+IF(H83=0,"",'Ark1'!Y1579)</f>
        <v>24.549549549549557</v>
      </c>
      <c r="X83" s="238">
        <f>+IF(H83=0,"",'Ark1'!Z1579)</f>
        <v>4.8476884379361644</v>
      </c>
      <c r="Y83" s="238">
        <f>+IF(H83=0,"",'Ark1'!Z1579)</f>
        <v>4.8476884379361644</v>
      </c>
      <c r="Z83" s="237">
        <f>+IF(H83=0,"",'Ark1'!AB1579)</f>
        <v>1.3762772509577921</v>
      </c>
      <c r="AA83" s="238">
        <f>+IF(H83=0,"",'Ark1'!AE1579)</f>
        <v>0</v>
      </c>
      <c r="AB83" s="238">
        <f t="shared" si="61"/>
        <v>4.114774774774772</v>
      </c>
      <c r="AC83" s="236">
        <f t="shared" si="62"/>
        <v>0.24324324324324326</v>
      </c>
      <c r="AD83" s="215"/>
      <c r="AE83" s="218"/>
      <c r="AG83" s="29"/>
      <c r="AH83" s="27"/>
      <c r="AI83" s="242"/>
      <c r="AJ83" s="28"/>
      <c r="AN83" s="28"/>
    </row>
    <row r="84" spans="1:70" ht="15.6">
      <c r="A84" s="215"/>
      <c r="B84" s="239">
        <f>+'Ark1'!C1580</f>
        <v>2023</v>
      </c>
      <c r="C84" s="235">
        <f>+'Ark1'!L1580</f>
        <v>5</v>
      </c>
      <c r="D84" s="249" t="s">
        <v>404</v>
      </c>
      <c r="E84" s="235">
        <f>+'Ark1'!D1580</f>
        <v>12</v>
      </c>
      <c r="F84" s="235" t="str">
        <f t="shared" si="60"/>
        <v>Des</v>
      </c>
      <c r="G84" s="235">
        <f>+'Ark1'!Q1580</f>
        <v>28</v>
      </c>
      <c r="H84" s="235">
        <f>+'Ark1'!R1580</f>
        <v>95</v>
      </c>
      <c r="I84" s="236">
        <f>+IF(H84=0,"",'Ark1'!AG1580)</f>
        <v>30.723945367691574</v>
      </c>
      <c r="J84" s="236">
        <f>+IF(H84=0,"",'Ark1'!AH1580)</f>
        <v>1.0526315789473681</v>
      </c>
      <c r="K84" s="216"/>
      <c r="L84" s="242">
        <f>+IF(H84=0,"",'Ark1'!AI1580)</f>
        <v>11</v>
      </c>
      <c r="M84" s="216"/>
      <c r="N84" s="29">
        <f>+IF(L84&lt;=0,"",'Ark1'!AJ1580)</f>
        <v>102.4909090909091</v>
      </c>
      <c r="O84" s="216"/>
      <c r="P84" s="29">
        <f>+IF(L84=0,"",'Ark1'!AK1580)</f>
        <v>14.914593342277337</v>
      </c>
      <c r="Q84" s="216"/>
      <c r="R84" s="237">
        <f>+IF(H84=0,"",'Ark1'!T1580)</f>
        <v>5.052631578947369</v>
      </c>
      <c r="S84" s="236">
        <f>+IF(H84=0,"",'Ark1'!U1580)</f>
        <v>19.227368421052624</v>
      </c>
      <c r="T84" s="215"/>
      <c r="U84" s="238">
        <f>+IF(H84=0,"",'Ark1'!W1580)</f>
        <v>1.0526315789473681</v>
      </c>
      <c r="V84" s="238">
        <f>+IF(H84=0,"",'Ark1'!X1580)</f>
        <v>73.68421052631578</v>
      </c>
      <c r="W84" s="238">
        <f>+IF(H84=0,"",'Ark1'!Y1580)</f>
        <v>17.89473684210526</v>
      </c>
      <c r="X84" s="238">
        <f>+IF(H84=0,"",'Ark1'!Z1580)</f>
        <v>4.3538112065362702</v>
      </c>
      <c r="Y84" s="238">
        <f>+IF(H84=0,"",'Ark1'!Z1580)</f>
        <v>4.3538112065362702</v>
      </c>
      <c r="Z84" s="237">
        <f>+IF(H84=0,"",'Ark1'!AB1580)</f>
        <v>1.6115923544424964</v>
      </c>
      <c r="AA84" s="238">
        <f>+IF(H84=0,"",'Ark1'!AE1580)</f>
        <v>0</v>
      </c>
      <c r="AB84" s="238">
        <f t="shared" si="61"/>
        <v>3.8454736842105248</v>
      </c>
      <c r="AC84" s="236">
        <f t="shared" si="62"/>
        <v>0.29473684210526313</v>
      </c>
      <c r="AD84" s="215"/>
      <c r="AE84" s="218"/>
      <c r="AG84" s="29"/>
      <c r="AH84" s="27"/>
      <c r="AI84" s="242"/>
      <c r="AJ84" s="28"/>
      <c r="AN84" s="28"/>
    </row>
    <row r="85" spans="1:70" ht="15" customHeight="1">
      <c r="A85" s="215"/>
      <c r="B85" s="215"/>
      <c r="C85" s="215"/>
      <c r="D85" s="215"/>
      <c r="E85" s="215"/>
      <c r="F85" s="215"/>
      <c r="G85" s="215"/>
      <c r="H85" s="215"/>
      <c r="I85" s="216"/>
      <c r="J85" s="216"/>
      <c r="K85" s="216"/>
      <c r="L85" s="216"/>
      <c r="M85" s="216"/>
      <c r="N85" s="216"/>
      <c r="O85" s="216"/>
      <c r="P85" s="216"/>
      <c r="Q85" s="216"/>
      <c r="R85" s="215"/>
      <c r="S85" s="215"/>
      <c r="T85" s="215"/>
      <c r="U85" s="217"/>
      <c r="V85" s="217"/>
      <c r="W85" s="217"/>
      <c r="X85" s="217"/>
      <c r="Y85" s="217"/>
      <c r="Z85" s="215"/>
      <c r="AA85" s="217"/>
      <c r="AB85" s="217"/>
      <c r="AC85" s="216"/>
      <c r="AD85" s="215"/>
      <c r="AE85" s="218"/>
      <c r="AG85" s="29"/>
      <c r="AH85" s="27"/>
      <c r="AI85" s="219"/>
      <c r="AJ85" s="28"/>
      <c r="AN85" s="28"/>
      <c r="BF85" s="231"/>
    </row>
    <row r="86" spans="1:70" ht="15" customHeight="1">
      <c r="A86" s="215"/>
      <c r="B86" s="215"/>
      <c r="C86" s="233" t="s">
        <v>0</v>
      </c>
      <c r="D86" s="215"/>
      <c r="E86" s="277" t="str">
        <f>+D88</f>
        <v>O+</v>
      </c>
      <c r="F86" s="233" t="s">
        <v>582</v>
      </c>
      <c r="G86" s="215"/>
      <c r="H86" s="239">
        <f>SUM(H88:H99)</f>
        <v>2642</v>
      </c>
      <c r="I86" s="216"/>
      <c r="J86" s="216"/>
      <c r="K86" s="216"/>
      <c r="L86" s="216"/>
      <c r="M86" s="216"/>
      <c r="N86" s="443">
        <f>+Klasse!R15</f>
        <v>107.33524355300868</v>
      </c>
      <c r="O86" s="232"/>
      <c r="P86" s="443">
        <f>+Klasse!T15</f>
        <v>17.199569986347662</v>
      </c>
      <c r="Q86" s="216"/>
      <c r="R86" s="215"/>
      <c r="S86" s="270">
        <f>+Klasse!O15</f>
        <v>22.29996214988649</v>
      </c>
      <c r="T86" s="215"/>
      <c r="U86" s="217"/>
      <c r="V86" s="217"/>
      <c r="W86" s="217"/>
      <c r="X86" s="217"/>
      <c r="Y86" s="217"/>
      <c r="Z86" s="215"/>
      <c r="AA86" s="217"/>
      <c r="AB86" s="270">
        <f>+Klasse!AG15</f>
        <v>3.7166603583144151</v>
      </c>
      <c r="AC86" s="216"/>
      <c r="AD86" s="215"/>
      <c r="AE86" s="218"/>
      <c r="AG86" s="29"/>
      <c r="AH86" s="27"/>
      <c r="AI86" s="219"/>
      <c r="AJ86" s="28"/>
      <c r="AN86" s="28"/>
      <c r="BF86" s="231"/>
    </row>
    <row r="87" spans="1:70" ht="15" customHeight="1">
      <c r="A87" s="215"/>
      <c r="B87" s="215"/>
      <c r="C87" s="215"/>
      <c r="D87" s="215"/>
      <c r="E87" s="215"/>
      <c r="F87" s="215"/>
      <c r="G87" s="215"/>
      <c r="H87" s="215"/>
      <c r="I87" s="216"/>
      <c r="J87" s="216"/>
      <c r="K87" s="216"/>
      <c r="L87" s="216"/>
      <c r="M87" s="216"/>
      <c r="N87" s="216"/>
      <c r="O87" s="216"/>
      <c r="P87" s="216"/>
      <c r="Q87" s="216"/>
      <c r="R87" s="215"/>
      <c r="S87" s="215"/>
      <c r="T87" s="215"/>
      <c r="U87" s="217"/>
      <c r="V87" s="217"/>
      <c r="W87" s="217"/>
      <c r="X87" s="217"/>
      <c r="Y87" s="217"/>
      <c r="Z87" s="215"/>
      <c r="AA87" s="217"/>
      <c r="AB87" s="217"/>
      <c r="AC87" s="217"/>
      <c r="AD87" s="217"/>
      <c r="AE87" s="218"/>
      <c r="AG87" s="29"/>
      <c r="AH87" s="27"/>
      <c r="AI87" s="219"/>
      <c r="AJ87" s="28"/>
      <c r="AN87" s="28"/>
      <c r="BF87" s="231">
        <f>1+BF84</f>
        <v>1</v>
      </c>
      <c r="BG87" s="28">
        <v>20.659867330016564</v>
      </c>
      <c r="BH87" s="28">
        <f t="shared" ref="BH87" si="63">+BG87</f>
        <v>20.659867330016564</v>
      </c>
      <c r="BI87" s="28">
        <f t="shared" ref="BI87" si="64">+BH87</f>
        <v>20.659867330016564</v>
      </c>
      <c r="BJ87" s="28">
        <f t="shared" ref="BJ87" si="65">+BI87</f>
        <v>20.659867330016564</v>
      </c>
      <c r="BK87" s="28">
        <f t="shared" ref="BK87" si="66">+BJ87</f>
        <v>20.659867330016564</v>
      </c>
      <c r="BL87" s="28">
        <f t="shared" ref="BL87" si="67">+BK87</f>
        <v>20.659867330016564</v>
      </c>
      <c r="BM87" s="28">
        <f t="shared" ref="BM87" si="68">+BL87</f>
        <v>20.659867330016564</v>
      </c>
      <c r="BN87" s="28">
        <f t="shared" ref="BN87" si="69">+BM87</f>
        <v>20.659867330016564</v>
      </c>
      <c r="BO87" s="28">
        <f t="shared" ref="BO87" si="70">+BN87</f>
        <v>20.659867330016564</v>
      </c>
      <c r="BP87" s="28">
        <f t="shared" ref="BP87" si="71">+BO87</f>
        <v>20.659867330016564</v>
      </c>
      <c r="BQ87" s="28">
        <f t="shared" ref="BQ87" si="72">+BP87</f>
        <v>20.659867330016564</v>
      </c>
      <c r="BR87" s="28">
        <f t="shared" ref="BR87" si="73">+BQ87</f>
        <v>20.659867330016564</v>
      </c>
    </row>
    <row r="88" spans="1:70" ht="15.6">
      <c r="A88" s="215"/>
      <c r="B88" s="239">
        <f>+'Ark1'!C1581</f>
        <v>2023</v>
      </c>
      <c r="C88" s="28">
        <f>+'Ark1'!L1581</f>
        <v>6</v>
      </c>
      <c r="D88" s="28" t="s">
        <v>32</v>
      </c>
      <c r="E88" s="28">
        <f>+'Ark1'!D1581</f>
        <v>1</v>
      </c>
      <c r="F88" s="28" t="str">
        <f t="shared" ref="F88:F97" si="74">+F73</f>
        <v>Jan</v>
      </c>
      <c r="G88" s="28">
        <f>+'Ark1'!Q1581</f>
        <v>34</v>
      </c>
      <c r="H88" s="28">
        <f>+'Ark1'!R1581</f>
        <v>189</v>
      </c>
      <c r="I88" s="29">
        <f>+IF(H88=0,"",'Ark1'!AG1581)</f>
        <v>35.907429353541097</v>
      </c>
      <c r="J88" s="29">
        <f>+IF(H88=0,"",'Ark1'!AH1581)</f>
        <v>3.7037037037037042</v>
      </c>
      <c r="K88" s="216"/>
      <c r="L88" s="242">
        <f>+IF(H88=0,"",'Ark1'!AI1581)</f>
        <v>1</v>
      </c>
      <c r="M88" s="216"/>
      <c r="N88" s="29">
        <f>+IF(L88&lt;=0,"",'Ark1'!AJ1581)</f>
        <v>115.7</v>
      </c>
      <c r="P88" s="29">
        <f>+IF(L88=0,"",'Ark1'!AK1581)</f>
        <v>17.174399453041094</v>
      </c>
      <c r="Q88" s="216"/>
      <c r="R88" s="27">
        <f>+IF(H88=0,"",'Ark1'!T1581)</f>
        <v>6.4867724867724847</v>
      </c>
      <c r="S88" s="32">
        <f>+IF(H88=0,"",'Ark1'!U1581)</f>
        <v>22.76455026455028</v>
      </c>
      <c r="T88" s="215"/>
      <c r="U88" s="34">
        <f>+IF(H88=0,"",'Ark1'!W1581)</f>
        <v>3.1746031746031735</v>
      </c>
      <c r="V88" s="34">
        <f>+IF(H88=0,"",'Ark1'!X1581)</f>
        <v>88.8888888888889</v>
      </c>
      <c r="W88" s="34">
        <f>+IF(H88=0,"",'Ark1'!Y1581)</f>
        <v>50.793650793650784</v>
      </c>
      <c r="X88" s="34">
        <f>+IF(H88=0,"",'Ark1'!Z1581)</f>
        <v>4.7640144062907277</v>
      </c>
      <c r="Y88" s="34">
        <f>+IF(H88=0,"",'Ark1'!Z1581)</f>
        <v>4.7640144062907277</v>
      </c>
      <c r="Z88" s="27">
        <f>+IF(H88=0,"",'Ark1'!AB1581)</f>
        <v>1.7415205470974491</v>
      </c>
      <c r="AA88" s="34">
        <f>+IF(H88=0,"",'Ark1'!AE1581)</f>
        <v>0</v>
      </c>
      <c r="AB88" s="34">
        <f t="shared" si="3"/>
        <v>3.79409171075838</v>
      </c>
      <c r="AC88" s="29">
        <f t="shared" si="4"/>
        <v>0.17989417989417988</v>
      </c>
      <c r="AD88" s="215"/>
      <c r="AE88" s="218"/>
      <c r="AG88" s="29"/>
      <c r="AH88" s="27"/>
      <c r="AI88" s="242"/>
      <c r="AJ88" s="28"/>
      <c r="AN88" s="28"/>
    </row>
    <row r="89" spans="1:70" ht="15.6">
      <c r="A89" s="215"/>
      <c r="B89" s="239">
        <f>+'Ark1'!C1582</f>
        <v>2023</v>
      </c>
      <c r="C89" s="28">
        <f>+'Ark1'!L1582</f>
        <v>6</v>
      </c>
      <c r="D89" s="28" t="s">
        <v>32</v>
      </c>
      <c r="E89" s="28">
        <f>+'Ark1'!D1582</f>
        <v>2</v>
      </c>
      <c r="F89" s="28" t="str">
        <f t="shared" si="74"/>
        <v>Feb</v>
      </c>
      <c r="G89" s="28">
        <f>+'Ark1'!Q1582</f>
        <v>29</v>
      </c>
      <c r="H89" s="28">
        <f>+'Ark1'!R1582</f>
        <v>125</v>
      </c>
      <c r="I89" s="29">
        <f>+IF(H89=0,"",'Ark1'!AG1582)</f>
        <v>34.099276831008716</v>
      </c>
      <c r="J89" s="29">
        <f>+IF(H89=0,"",'Ark1'!AH1582)</f>
        <v>1.6</v>
      </c>
      <c r="K89" s="216"/>
      <c r="L89" s="242">
        <f>+IF(H89=0,"",'Ark1'!AI1582)</f>
        <v>0</v>
      </c>
      <c r="M89" s="216"/>
      <c r="N89" s="29" t="str">
        <f>+IF(L89&lt;=0,"",'Ark1'!AJ1582)</f>
        <v/>
      </c>
      <c r="P89" s="29" t="str">
        <f>+IF(L89=0,"",'Ark1'!AK1582)</f>
        <v/>
      </c>
      <c r="Q89" s="216"/>
      <c r="R89" s="27">
        <f>+IF(H89=0,"",'Ark1'!T1582)</f>
        <v>6.0960000000000001</v>
      </c>
      <c r="S89" s="32">
        <f>+IF(H89=0,"",'Ark1'!U1582)</f>
        <v>22.746399999999998</v>
      </c>
      <c r="T89" s="215"/>
      <c r="U89" s="34">
        <f>+IF(H89=0,"",'Ark1'!W1582)</f>
        <v>1.6</v>
      </c>
      <c r="V89" s="34">
        <f>+IF(H89=0,"",'Ark1'!X1582)</f>
        <v>90.4</v>
      </c>
      <c r="W89" s="34">
        <f>+IF(H89=0,"",'Ark1'!Y1582)</f>
        <v>48</v>
      </c>
      <c r="X89" s="34">
        <f>+IF(H89=0,"",'Ark1'!Z1582)</f>
        <v>4.9730882799323011</v>
      </c>
      <c r="Y89" s="34">
        <f>+IF(H89=0,"",'Ark1'!Z1582)</f>
        <v>4.9730882799323011</v>
      </c>
      <c r="Z89" s="27">
        <f>+IF(H89=0,"",'Ark1'!AB1582)</f>
        <v>1.670563976625858</v>
      </c>
      <c r="AA89" s="34">
        <f>+IF(H89=0,"",'Ark1'!AE1582)</f>
        <v>0</v>
      </c>
      <c r="AB89" s="34">
        <f t="shared" si="3"/>
        <v>3.7910666666666661</v>
      </c>
      <c r="AC89" s="29">
        <f t="shared" si="4"/>
        <v>0.23200000000000001</v>
      </c>
      <c r="AD89" s="215"/>
      <c r="AE89" s="218"/>
      <c r="AG89" s="29"/>
      <c r="AH89" s="27"/>
      <c r="AI89" s="242"/>
      <c r="AJ89" s="28"/>
      <c r="AN89" s="28"/>
    </row>
    <row r="90" spans="1:70" ht="15.6">
      <c r="A90" s="215"/>
      <c r="B90" s="239">
        <f>+'Ark1'!C1583</f>
        <v>2023</v>
      </c>
      <c r="C90" s="28">
        <f>+'Ark1'!L1583</f>
        <v>6</v>
      </c>
      <c r="D90" s="28" t="s">
        <v>32</v>
      </c>
      <c r="E90" s="28">
        <f>+'Ark1'!D1583</f>
        <v>3</v>
      </c>
      <c r="F90" s="28" t="str">
        <f t="shared" si="74"/>
        <v>Mar</v>
      </c>
      <c r="G90" s="28">
        <f>+'Ark1'!Q1583</f>
        <v>94</v>
      </c>
      <c r="H90" s="28">
        <f>+'Ark1'!R1583</f>
        <v>294</v>
      </c>
      <c r="I90" s="29">
        <f>+IF(H90=0,"",'Ark1'!AG1583)</f>
        <v>37.583678673892237</v>
      </c>
      <c r="J90" s="29">
        <f>+IF(H90=0,"",'Ark1'!AH1583)</f>
        <v>0</v>
      </c>
      <c r="K90" s="216"/>
      <c r="L90" s="242">
        <f>+IF(H90=0,"",'Ark1'!AI1583)</f>
        <v>2</v>
      </c>
      <c r="M90" s="216"/>
      <c r="N90" s="29">
        <f>+IF(L90&lt;=0,"",'Ark1'!AJ1583)</f>
        <v>87.449999999999989</v>
      </c>
      <c r="P90" s="29">
        <f>+IF(L90=0,"",'Ark1'!AK1583)</f>
        <v>20.56288075298588</v>
      </c>
      <c r="Q90" s="216"/>
      <c r="R90" s="27">
        <f>+IF(H90=0,"",'Ark1'!T1583)</f>
        <v>6.5272108843537406</v>
      </c>
      <c r="S90" s="32">
        <f>+IF(H90=0,"",'Ark1'!U1583)</f>
        <v>23.660204081632649</v>
      </c>
      <c r="T90" s="215"/>
      <c r="U90" s="34">
        <f>+IF(H90=0,"",'Ark1'!W1583)</f>
        <v>2.3809523809523818</v>
      </c>
      <c r="V90" s="34">
        <f>+IF(H90=0,"",'Ark1'!X1583)</f>
        <v>94.217687074829925</v>
      </c>
      <c r="W90" s="34">
        <f>+IF(H90=0,"",'Ark1'!Y1583)</f>
        <v>54.081632653061213</v>
      </c>
      <c r="X90" s="34">
        <f>+IF(H90=0,"",'Ark1'!Z1583)</f>
        <v>4.7070161800121006</v>
      </c>
      <c r="Y90" s="34">
        <f>+IF(H90=0,"",'Ark1'!Z1583)</f>
        <v>4.7070161800121006</v>
      </c>
      <c r="Z90" s="27">
        <f>+IF(H90=0,"",'Ark1'!AB1583)</f>
        <v>1.7489377854276282</v>
      </c>
      <c r="AA90" s="34">
        <f>+IF(H90=0,"",'Ark1'!AE1583)</f>
        <v>0</v>
      </c>
      <c r="AB90" s="34">
        <f t="shared" si="3"/>
        <v>3.9433673469387749</v>
      </c>
      <c r="AC90" s="29">
        <f t="shared" si="4"/>
        <v>0.31972789115646261</v>
      </c>
      <c r="AD90" s="215"/>
      <c r="AE90" s="218"/>
      <c r="AG90" s="29"/>
      <c r="AH90" s="27"/>
      <c r="AI90" s="242"/>
      <c r="AJ90" s="28"/>
      <c r="AN90" s="28"/>
    </row>
    <row r="91" spans="1:70" ht="15.6">
      <c r="A91" s="215"/>
      <c r="B91" s="239">
        <f>+'Ark1'!C1584</f>
        <v>2023</v>
      </c>
      <c r="C91" s="28">
        <f>+'Ark1'!L1584</f>
        <v>6</v>
      </c>
      <c r="D91" s="28" t="s">
        <v>32</v>
      </c>
      <c r="E91" s="28">
        <f>+'Ark1'!D1584</f>
        <v>4</v>
      </c>
      <c r="F91" s="28" t="str">
        <f t="shared" si="74"/>
        <v>Apr</v>
      </c>
      <c r="G91" s="28">
        <f>+'Ark1'!Q1584</f>
        <v>41</v>
      </c>
      <c r="H91" s="28">
        <f>+'Ark1'!R1584</f>
        <v>152</v>
      </c>
      <c r="I91" s="29">
        <f>+IF(H91=0,"",'Ark1'!AG1584)</f>
        <v>35.659731366868598</v>
      </c>
      <c r="J91" s="29">
        <f>+IF(H91=0,"",'Ark1'!AH1584)</f>
        <v>0</v>
      </c>
      <c r="K91" s="216"/>
      <c r="L91" s="242">
        <f>+IF(H91=0,"",'Ark1'!AI1584)</f>
        <v>1</v>
      </c>
      <c r="M91" s="216"/>
      <c r="N91" s="29">
        <f>+IF(L91&lt;=0,"",'Ark1'!AJ1584)</f>
        <v>124.5</v>
      </c>
      <c r="P91" s="29">
        <f>+IF(L91=0,"",'Ark1'!AK1584)</f>
        <v>16.530372064863055</v>
      </c>
      <c r="Q91" s="216"/>
      <c r="R91" s="27">
        <f>+IF(H91=0,"",'Ark1'!T1584)</f>
        <v>6.8355263157894761</v>
      </c>
      <c r="S91" s="32">
        <f>+IF(H91=0,"",'Ark1'!U1584)</f>
        <v>21.378947368421048</v>
      </c>
      <c r="T91" s="215"/>
      <c r="U91" s="34">
        <f>+IF(H91=0,"",'Ark1'!W1584)</f>
        <v>3.2894736842105257</v>
      </c>
      <c r="V91" s="34">
        <f>+IF(H91=0,"",'Ark1'!X1584)</f>
        <v>84.868421052631547</v>
      </c>
      <c r="W91" s="34">
        <f>+IF(H91=0,"",'Ark1'!Y1584)</f>
        <v>36.84210526315789</v>
      </c>
      <c r="X91" s="34">
        <f>+IF(H91=0,"",'Ark1'!Z1584)</f>
        <v>5.9470429580252846</v>
      </c>
      <c r="Y91" s="34">
        <f>+IF(H91=0,"",'Ark1'!Z1584)</f>
        <v>5.9470429580252846</v>
      </c>
      <c r="Z91" s="27">
        <f>+IF(H91=0,"",'Ark1'!AB1584)</f>
        <v>1.7563571710974339</v>
      </c>
      <c r="AA91" s="34">
        <f>+IF(H91=0,"",'Ark1'!AE1584)</f>
        <v>0</v>
      </c>
      <c r="AB91" s="34">
        <f t="shared" ref="AB91:AB163" si="75">+IF(H91=0,"",+S91/C91)</f>
        <v>3.5631578947368414</v>
      </c>
      <c r="AC91" s="29">
        <f t="shared" ref="AC91:AC163" si="76">+IF(H91=0,"",G91/H91)</f>
        <v>0.26973684210526316</v>
      </c>
      <c r="AD91" s="215"/>
      <c r="AE91" s="218"/>
      <c r="AG91" s="29"/>
      <c r="AH91" s="27"/>
      <c r="AI91" s="242"/>
      <c r="AJ91" s="28"/>
      <c r="AN91" s="28"/>
    </row>
    <row r="92" spans="1:70" ht="15.6">
      <c r="A92" s="215"/>
      <c r="B92" s="239">
        <f>+'Ark1'!C1585</f>
        <v>2023</v>
      </c>
      <c r="C92" s="28">
        <f>+'Ark1'!L1585</f>
        <v>6</v>
      </c>
      <c r="D92" s="28" t="s">
        <v>32</v>
      </c>
      <c r="E92" s="28">
        <f>+'Ark1'!D1585</f>
        <v>5</v>
      </c>
      <c r="F92" s="28" t="str">
        <f t="shared" si="74"/>
        <v>Mai</v>
      </c>
      <c r="G92" s="28">
        <f>+'Ark1'!Q1585</f>
        <v>38</v>
      </c>
      <c r="H92" s="28">
        <f>+'Ark1'!R1585</f>
        <v>81</v>
      </c>
      <c r="I92" s="29">
        <f>+IF(H92=0,"",'Ark1'!AG1585)</f>
        <v>23.098220826142555</v>
      </c>
      <c r="J92" s="29">
        <f>+IF(H92=0,"",'Ark1'!AH1585)</f>
        <v>0</v>
      </c>
      <c r="K92" s="216"/>
      <c r="L92" s="242">
        <f>+IF(H92=0,"",'Ark1'!AI1585)</f>
        <v>9</v>
      </c>
      <c r="M92" s="216"/>
      <c r="N92" s="29">
        <f>+IF(L92&lt;=0,"",'Ark1'!AJ1585)</f>
        <v>106.9</v>
      </c>
      <c r="P92" s="29">
        <f>+IF(L92=0,"",'Ark1'!AK1585)</f>
        <v>18.327448623475803</v>
      </c>
      <c r="Q92" s="216"/>
      <c r="R92" s="27">
        <f>+IF(H92=0,"",'Ark1'!T1585)</f>
        <v>6.839506172839509</v>
      </c>
      <c r="S92" s="32">
        <f>+IF(H92=0,"",'Ark1'!U1585)</f>
        <v>22.967901234567904</v>
      </c>
      <c r="T92" s="215"/>
      <c r="U92" s="34">
        <f>+IF(H92=0,"",'Ark1'!W1585)</f>
        <v>4.9382716049382722</v>
      </c>
      <c r="V92" s="34">
        <f>+IF(H92=0,"",'Ark1'!X1585)</f>
        <v>87.654320987654302</v>
      </c>
      <c r="W92" s="34">
        <f>+IF(H92=0,"",'Ark1'!Y1585)</f>
        <v>45.679012345679006</v>
      </c>
      <c r="X92" s="34">
        <f>+IF(H92=0,"",'Ark1'!Z1585)</f>
        <v>6.4107515239133033</v>
      </c>
      <c r="Y92" s="34">
        <f>+IF(H92=0,"",'Ark1'!Z1585)</f>
        <v>6.4107515239133033</v>
      </c>
      <c r="Z92" s="27">
        <f>+IF(H92=0,"",'Ark1'!AB1585)</f>
        <v>1.7174255073856</v>
      </c>
      <c r="AA92" s="34">
        <f>+IF(H92=0,"",'Ark1'!AE1585)</f>
        <v>0</v>
      </c>
      <c r="AB92" s="34">
        <f t="shared" si="75"/>
        <v>3.8279835390946508</v>
      </c>
      <c r="AC92" s="29">
        <f t="shared" si="76"/>
        <v>0.46913580246913578</v>
      </c>
      <c r="AD92" s="215"/>
      <c r="AE92" s="218"/>
      <c r="AG92" s="29"/>
      <c r="AH92" s="27"/>
      <c r="AI92" s="242"/>
      <c r="AJ92" s="28"/>
      <c r="AN92" s="28"/>
    </row>
    <row r="93" spans="1:70" ht="15.6">
      <c r="A93" s="215"/>
      <c r="B93" s="239">
        <f>+'Ark1'!C1586</f>
        <v>2023</v>
      </c>
      <c r="C93" s="28">
        <f>+'Ark1'!L1586</f>
        <v>6</v>
      </c>
      <c r="D93" s="28" t="s">
        <v>32</v>
      </c>
      <c r="E93" s="28">
        <f>+'Ark1'!D1586</f>
        <v>6</v>
      </c>
      <c r="F93" s="28" t="str">
        <f t="shared" si="74"/>
        <v>Jun</v>
      </c>
      <c r="G93" s="28">
        <f>+'Ark1'!Q1586</f>
        <v>76</v>
      </c>
      <c r="H93" s="28">
        <f>+'Ark1'!R1586</f>
        <v>215</v>
      </c>
      <c r="I93" s="29">
        <f>+IF(H93=0,"",'Ark1'!AG1586)</f>
        <v>28.242511023967975</v>
      </c>
      <c r="J93" s="29">
        <f>+IF(H93=0,"",'Ark1'!AH1586)</f>
        <v>2.3255813953488378</v>
      </c>
      <c r="K93" s="216"/>
      <c r="L93" s="242">
        <f>+IF(H93=0,"",'Ark1'!AI1586)</f>
        <v>40</v>
      </c>
      <c r="M93" s="216"/>
      <c r="N93" s="29">
        <f>+IF(L93&lt;=0,"",'Ark1'!AJ1586)</f>
        <v>106.41500000000001</v>
      </c>
      <c r="P93" s="29">
        <f>+IF(L93=0,"",'Ark1'!AK1586)</f>
        <v>18.835365919032665</v>
      </c>
      <c r="Q93" s="216"/>
      <c r="R93" s="27">
        <f>+IF(H93=0,"",'Ark1'!T1586)</f>
        <v>7.17674418604651</v>
      </c>
      <c r="S93" s="32">
        <f>+IF(H93=0,"",'Ark1'!U1586)</f>
        <v>24.219069767441873</v>
      </c>
      <c r="T93" s="215"/>
      <c r="U93" s="34">
        <f>+IF(H93=0,"",'Ark1'!W1586)</f>
        <v>6.9767441860465107</v>
      </c>
      <c r="V93" s="34">
        <f>+IF(H93=0,"",'Ark1'!X1586)</f>
        <v>93.023255813953469</v>
      </c>
      <c r="W93" s="34">
        <f>+IF(H93=0,"",'Ark1'!Y1586)</f>
        <v>58.604651162790681</v>
      </c>
      <c r="X93" s="34">
        <f>+IF(H93=0,"",'Ark1'!Z1586)</f>
        <v>5.6974461083825352</v>
      </c>
      <c r="Y93" s="34">
        <f>+IF(H93=0,"",'Ark1'!Z1586)</f>
        <v>5.6974461083825352</v>
      </c>
      <c r="Z93" s="27">
        <f>+IF(H93=0,"",'Ark1'!AB1586)</f>
        <v>1.5983766778599671</v>
      </c>
      <c r="AA93" s="34">
        <f>+IF(H93=0,"",'Ark1'!AE1586)</f>
        <v>0</v>
      </c>
      <c r="AB93" s="34">
        <f t="shared" si="75"/>
        <v>4.0365116279069788</v>
      </c>
      <c r="AC93" s="29">
        <f t="shared" si="76"/>
        <v>0.35348837209302325</v>
      </c>
      <c r="AD93" s="215"/>
      <c r="AE93" s="218"/>
      <c r="AG93" s="29"/>
      <c r="AH93" s="27"/>
      <c r="AI93" s="242"/>
      <c r="AJ93" s="28"/>
      <c r="AN93" s="28"/>
    </row>
    <row r="94" spans="1:70" ht="15.6">
      <c r="A94" s="215"/>
      <c r="B94" s="239">
        <f>+'Ark1'!C1587</f>
        <v>2023</v>
      </c>
      <c r="C94" s="28">
        <f>+'Ark1'!L1587</f>
        <v>6</v>
      </c>
      <c r="D94" s="28" t="s">
        <v>32</v>
      </c>
      <c r="E94" s="28">
        <f>+'Ark1'!D1587</f>
        <v>7</v>
      </c>
      <c r="F94" s="28" t="str">
        <f t="shared" si="74"/>
        <v>Jul</v>
      </c>
      <c r="G94" s="28">
        <f>+'Ark1'!Q1587</f>
        <v>16</v>
      </c>
      <c r="H94" s="28">
        <f>+'Ark1'!R1587</f>
        <v>41</v>
      </c>
      <c r="I94" s="29">
        <f>+IF(H94=0,"",'Ark1'!AG1587)</f>
        <v>27.961050457362056</v>
      </c>
      <c r="J94" s="29">
        <f>+IF(H94=0,"",'Ark1'!AH1587)</f>
        <v>0</v>
      </c>
      <c r="K94" s="216"/>
      <c r="L94" s="242">
        <f>+IF(H94=0,"",'Ark1'!AI1587)</f>
        <v>14</v>
      </c>
      <c r="M94" s="216"/>
      <c r="N94" s="29">
        <f>+IF(L94&lt;=0,"",'Ark1'!AJ1587)</f>
        <v>111.90714285714289</v>
      </c>
      <c r="P94" s="29">
        <f>+IF(L94=0,"",'Ark1'!AK1587)</f>
        <v>18.660318210097049</v>
      </c>
      <c r="Q94" s="216"/>
      <c r="R94" s="27">
        <f>+IF(H94=0,"",'Ark1'!T1587)</f>
        <v>6.4146341463414638</v>
      </c>
      <c r="S94" s="32">
        <f>+IF(H94=0,"",'Ark1'!U1587)</f>
        <v>23.112195121951221</v>
      </c>
      <c r="T94" s="215"/>
      <c r="U94" s="34">
        <f>+IF(H94=0,"",'Ark1'!W1587)</f>
        <v>7.3170731707317085</v>
      </c>
      <c r="V94" s="34">
        <f>+IF(H94=0,"",'Ark1'!X1587)</f>
        <v>85.365853658536579</v>
      </c>
      <c r="W94" s="34">
        <f>+IF(H94=0,"",'Ark1'!Y1587)</f>
        <v>41.463414634146339</v>
      </c>
      <c r="X94" s="34">
        <f>+IF(H94=0,"",'Ark1'!Z1587)</f>
        <v>6.9984038292348645</v>
      </c>
      <c r="Y94" s="34">
        <f>+IF(H94=0,"",'Ark1'!Z1587)</f>
        <v>6.9984038292348645</v>
      </c>
      <c r="Z94" s="27">
        <f>+IF(H94=0,"",'Ark1'!AB1587)</f>
        <v>1.8737676894311033</v>
      </c>
      <c r="AA94" s="34">
        <f>+IF(H94=0,"",'Ark1'!AE1587)</f>
        <v>0</v>
      </c>
      <c r="AB94" s="34">
        <f t="shared" si="75"/>
        <v>3.8520325203252033</v>
      </c>
      <c r="AC94" s="29">
        <f t="shared" si="76"/>
        <v>0.3902439024390244</v>
      </c>
      <c r="AD94" s="215"/>
      <c r="AE94" s="218"/>
      <c r="AG94" s="29"/>
      <c r="AH94" s="27"/>
      <c r="AI94" s="242"/>
      <c r="AJ94" s="28"/>
      <c r="AN94" s="28"/>
    </row>
    <row r="95" spans="1:70" ht="15.6">
      <c r="A95" s="215"/>
      <c r="B95" s="239">
        <f>+'Ark1'!C1588</f>
        <v>2023</v>
      </c>
      <c r="C95" s="28">
        <f>+'Ark1'!L1588</f>
        <v>6</v>
      </c>
      <c r="D95" s="28" t="s">
        <v>32</v>
      </c>
      <c r="E95" s="28">
        <f>+'Ark1'!D1588</f>
        <v>8</v>
      </c>
      <c r="F95" s="28" t="str">
        <f t="shared" si="74"/>
        <v>Aug</v>
      </c>
      <c r="G95" s="28">
        <f>+'Ark1'!Q1588</f>
        <v>42</v>
      </c>
      <c r="H95" s="28">
        <f>+'Ark1'!R1588</f>
        <v>127</v>
      </c>
      <c r="I95" s="29">
        <f>+IF(H95=0,"",'Ark1'!AG1588)</f>
        <v>34.595671259293091</v>
      </c>
      <c r="J95" s="29">
        <f>+IF(H95=0,"",'Ark1'!AH1588)</f>
        <v>0</v>
      </c>
      <c r="K95" s="216"/>
      <c r="L95" s="242">
        <f>+IF(H95=0,"",'Ark1'!AI1588)</f>
        <v>26</v>
      </c>
      <c r="M95" s="216"/>
      <c r="N95" s="29">
        <f>+IF(L95&lt;=0,"",'Ark1'!AJ1588)</f>
        <v>113.39615384615388</v>
      </c>
      <c r="P95" s="29">
        <f>+IF(L95=0,"",'Ark1'!AK1588)</f>
        <v>14.966613610166599</v>
      </c>
      <c r="Q95" s="216"/>
      <c r="R95" s="27">
        <f>+IF(H95=0,"",'Ark1'!T1588)</f>
        <v>6.622047244094488</v>
      </c>
      <c r="S95" s="32">
        <f>+IF(H95=0,"",'Ark1'!U1588)</f>
        <v>21.471653543307095</v>
      </c>
      <c r="T95" s="215"/>
      <c r="U95" s="34">
        <f>+IF(H95=0,"",'Ark1'!W1588)</f>
        <v>7.0866141732283436</v>
      </c>
      <c r="V95" s="34">
        <f>+IF(H95=0,"",'Ark1'!X1588)</f>
        <v>77.165354330708695</v>
      </c>
      <c r="W95" s="34">
        <f>+IF(H95=0,"",'Ark1'!Y1588)</f>
        <v>36.220472440944881</v>
      </c>
      <c r="X95" s="34">
        <f>+IF(H95=0,"",'Ark1'!Z1588)</f>
        <v>7.9174271813074606</v>
      </c>
      <c r="Y95" s="34">
        <f>+IF(H95=0,"",'Ark1'!Z1588)</f>
        <v>7.9174271813074606</v>
      </c>
      <c r="Z95" s="27">
        <f>+IF(H95=0,"",'Ark1'!AB1588)</f>
        <v>2.1256926017507984</v>
      </c>
      <c r="AA95" s="34">
        <f>+IF(H95=0,"",'Ark1'!AE1588)</f>
        <v>0</v>
      </c>
      <c r="AB95" s="34">
        <f t="shared" si="75"/>
        <v>3.578608923884516</v>
      </c>
      <c r="AC95" s="29">
        <f t="shared" si="76"/>
        <v>0.33070866141732286</v>
      </c>
      <c r="AD95" s="215"/>
      <c r="AE95" s="218"/>
      <c r="AG95" s="29"/>
      <c r="AH95" s="27"/>
      <c r="AI95" s="242"/>
      <c r="AJ95" s="28"/>
      <c r="AN95" s="28"/>
    </row>
    <row r="96" spans="1:70" ht="15.6">
      <c r="A96" s="215"/>
      <c r="B96" s="239">
        <f>+'Ark1'!C1589</f>
        <v>2023</v>
      </c>
      <c r="C96" s="28">
        <f>+'Ark1'!L1589</f>
        <v>6</v>
      </c>
      <c r="D96" s="28" t="s">
        <v>32</v>
      </c>
      <c r="E96" s="28">
        <f>+'Ark1'!D1589</f>
        <v>9</v>
      </c>
      <c r="F96" s="28" t="str">
        <f t="shared" si="74"/>
        <v>Sep</v>
      </c>
      <c r="G96" s="28">
        <f>+'Ark1'!Q1589</f>
        <v>68</v>
      </c>
      <c r="H96" s="28">
        <f>+'Ark1'!R1589</f>
        <v>241</v>
      </c>
      <c r="I96" s="29">
        <f>+IF(H96=0,"",'Ark1'!AG1589)</f>
        <v>35.181666735505914</v>
      </c>
      <c r="J96" s="29">
        <f>+IF(H96=0,"",'Ark1'!AH1589)</f>
        <v>0</v>
      </c>
      <c r="K96" s="216"/>
      <c r="L96" s="242">
        <f>+IF(H96=0,"",'Ark1'!AI1589)</f>
        <v>26</v>
      </c>
      <c r="M96" s="216"/>
      <c r="N96" s="29">
        <f>+IF(L96&lt;=0,"",'Ark1'!AJ1589)</f>
        <v>105.71538461538459</v>
      </c>
      <c r="P96" s="29">
        <f>+IF(L96=0,"",'Ark1'!AK1589)</f>
        <v>19.048937188577099</v>
      </c>
      <c r="Q96" s="216"/>
      <c r="R96" s="27">
        <f>+IF(H96=0,"",'Ark1'!T1589)</f>
        <v>6.3278008298755184</v>
      </c>
      <c r="S96" s="32">
        <f>+IF(H96=0,"",'Ark1'!U1589)</f>
        <v>21.206224066390064</v>
      </c>
      <c r="T96" s="215"/>
      <c r="U96" s="34">
        <f>+IF(H96=0,"",'Ark1'!W1589)</f>
        <v>4.5643153526970943</v>
      </c>
      <c r="V96" s="34">
        <f>+IF(H96=0,"",'Ark1'!X1589)</f>
        <v>82.572614107883808</v>
      </c>
      <c r="W96" s="34">
        <f>+IF(H96=0,"",'Ark1'!Y1589)</f>
        <v>29.045643153526974</v>
      </c>
      <c r="X96" s="34">
        <f>+IF(H96=0,"",'Ark1'!Z1589)</f>
        <v>5.9429586858310612</v>
      </c>
      <c r="Y96" s="34">
        <f>+IF(H96=0,"",'Ark1'!Z1589)</f>
        <v>5.9429586858310612</v>
      </c>
      <c r="Z96" s="27">
        <f>+IF(H96=0,"",'Ark1'!AB1589)</f>
        <v>1.9164106040942237</v>
      </c>
      <c r="AA96" s="34">
        <f>+IF(H96=0,"",'Ark1'!AE1589)</f>
        <v>0</v>
      </c>
      <c r="AB96" s="34">
        <f t="shared" si="75"/>
        <v>3.5343706777316775</v>
      </c>
      <c r="AC96" s="29">
        <f t="shared" si="76"/>
        <v>0.28215767634854771</v>
      </c>
      <c r="AD96" s="215"/>
      <c r="AE96" s="218"/>
      <c r="AG96" s="29"/>
      <c r="AH96" s="27"/>
      <c r="AI96" s="242"/>
      <c r="AJ96" s="28"/>
      <c r="AN96" s="28"/>
    </row>
    <row r="97" spans="1:70" ht="15.6">
      <c r="A97" s="215"/>
      <c r="B97" s="239">
        <f>+'Ark1'!C1590</f>
        <v>2023</v>
      </c>
      <c r="C97" s="28">
        <f>+'Ark1'!L1590</f>
        <v>6</v>
      </c>
      <c r="D97" s="28" t="s">
        <v>32</v>
      </c>
      <c r="E97" s="28">
        <f>+'Ark1'!D1590</f>
        <v>10</v>
      </c>
      <c r="F97" s="28" t="str">
        <f t="shared" si="74"/>
        <v>Okt</v>
      </c>
      <c r="G97" s="28">
        <f>+'Ark1'!Q1590</f>
        <v>168</v>
      </c>
      <c r="H97" s="28">
        <f>+'Ark1'!R1590</f>
        <v>561</v>
      </c>
      <c r="I97" s="29">
        <f>+IF(H97=0,"",'Ark1'!AG1590)</f>
        <v>22.74441132066794</v>
      </c>
      <c r="J97" s="29">
        <f>+IF(H97=0,"",'Ark1'!AH1590)</f>
        <v>1.9607843137254899</v>
      </c>
      <c r="K97" s="216"/>
      <c r="L97" s="242">
        <f>+IF(H97=0,"",'Ark1'!AI1590)</f>
        <v>115</v>
      </c>
      <c r="M97" s="216"/>
      <c r="N97" s="29">
        <f>+IF(L97&lt;=0,"",'Ark1'!AJ1590)</f>
        <v>106.81478260869564</v>
      </c>
      <c r="P97" s="29">
        <f>+IF(L97=0,"",'Ark1'!AK1590)</f>
        <v>16.876830137472137</v>
      </c>
      <c r="Q97" s="216"/>
      <c r="R97" s="27">
        <f>+IF(H97=0,"",'Ark1'!T1590)</f>
        <v>6.2959001782531203</v>
      </c>
      <c r="S97" s="32">
        <f>+IF(H97=0,"",'Ark1'!U1590)</f>
        <v>21.161140819964327</v>
      </c>
      <c r="T97" s="215"/>
      <c r="U97" s="34">
        <f>+IF(H97=0,"",'Ark1'!W1590)</f>
        <v>3.3868092691622111</v>
      </c>
      <c r="V97" s="34">
        <f>+IF(H97=0,"",'Ark1'!X1590)</f>
        <v>83.065953654188945</v>
      </c>
      <c r="W97" s="34">
        <f>+IF(H97=0,"",'Ark1'!Y1590)</f>
        <v>34.759358288770045</v>
      </c>
      <c r="X97" s="34">
        <f>+IF(H97=0,"",'Ark1'!Z1590)</f>
        <v>5.0686258179597692</v>
      </c>
      <c r="Y97" s="34">
        <f>+IF(H97=0,"",'Ark1'!Z1590)</f>
        <v>5.0686258179597692</v>
      </c>
      <c r="Z97" s="27">
        <f>+IF(H97=0,"",'Ark1'!AB1590)</f>
        <v>1.7746886299717843</v>
      </c>
      <c r="AA97" s="34">
        <f>+IF(H97=0,"",'Ark1'!AE1590)</f>
        <v>0</v>
      </c>
      <c r="AB97" s="34">
        <f t="shared" si="75"/>
        <v>3.5268568033273877</v>
      </c>
      <c r="AC97" s="29">
        <f t="shared" si="76"/>
        <v>0.29946524064171121</v>
      </c>
      <c r="AD97" s="215"/>
      <c r="AE97" s="218"/>
      <c r="AG97" s="29"/>
      <c r="AH97" s="27"/>
      <c r="AI97" s="242"/>
      <c r="AJ97" s="28"/>
      <c r="AN97" s="28"/>
    </row>
    <row r="98" spans="1:70" ht="15.6">
      <c r="A98" s="215"/>
      <c r="B98" s="239">
        <f>+'Ark1'!C1591</f>
        <v>2023</v>
      </c>
      <c r="C98" s="28">
        <f>+'Ark1'!L1591</f>
        <v>6</v>
      </c>
      <c r="D98" s="28" t="s">
        <v>32</v>
      </c>
      <c r="E98" s="28">
        <f>+'Ark1'!D1591</f>
        <v>11</v>
      </c>
      <c r="F98" s="28" t="str">
        <f t="shared" ref="F98:F99" si="77">+F83</f>
        <v>Nov</v>
      </c>
      <c r="G98" s="28">
        <f>+'Ark1'!Q1591</f>
        <v>124</v>
      </c>
      <c r="H98" s="28">
        <f>+'Ark1'!R1591</f>
        <v>516</v>
      </c>
      <c r="I98" s="29">
        <f>+IF(H98=0,"",'Ark1'!AG1591)</f>
        <v>35.874414437317256</v>
      </c>
      <c r="J98" s="29">
        <f>+IF(H98=0,"",'Ark1'!AH1591)</f>
        <v>0.58139534883720945</v>
      </c>
      <c r="K98" s="216"/>
      <c r="L98" s="242">
        <f>+IF(H98=0,"",'Ark1'!AI1591)</f>
        <v>102</v>
      </c>
      <c r="M98" s="216"/>
      <c r="N98" s="29">
        <f>+IF(L98&lt;=0,"",'Ark1'!AJ1591)</f>
        <v>107.21568627450978</v>
      </c>
      <c r="P98" s="29">
        <f>+IF(L98=0,"",'Ark1'!AK1591)</f>
        <v>16.793378714731308</v>
      </c>
      <c r="Q98" s="216"/>
      <c r="R98" s="27">
        <f>+IF(H98=0,"",'Ark1'!T1591)</f>
        <v>6.0949612403100781</v>
      </c>
      <c r="S98" s="32">
        <f>+IF(H98=0,"",'Ark1'!U1591)</f>
        <v>22.425193798449587</v>
      </c>
      <c r="T98" s="215"/>
      <c r="U98" s="34">
        <f>+IF(H98=0,"",'Ark1'!W1591)</f>
        <v>1.7441860465116277</v>
      </c>
      <c r="V98" s="34">
        <f>+IF(H98=0,"",'Ark1'!X1591)</f>
        <v>89.341085271317851</v>
      </c>
      <c r="W98" s="34">
        <f>+IF(H98=0,"",'Ark1'!Y1591)</f>
        <v>40.310077519379846</v>
      </c>
      <c r="X98" s="34">
        <f>+IF(H98=0,"",'Ark1'!Z1591)</f>
        <v>5.3386031039943758</v>
      </c>
      <c r="Y98" s="34">
        <f>+IF(H98=0,"",'Ark1'!Z1591)</f>
        <v>5.3386031039943758</v>
      </c>
      <c r="Z98" s="27">
        <f>+IF(H98=0,"",'Ark1'!AB1591)</f>
        <v>1.7198943648970628</v>
      </c>
      <c r="AA98" s="34">
        <f>+IF(H98=0,"",'Ark1'!AE1591)</f>
        <v>0</v>
      </c>
      <c r="AB98" s="34">
        <f t="shared" ref="AB98:AB99" si="78">+IF(H98=0,"",+S98/C98)</f>
        <v>3.7375322997415981</v>
      </c>
      <c r="AC98" s="29">
        <f t="shared" ref="AC98:AC99" si="79">+IF(H98=0,"",G98/H98)</f>
        <v>0.24031007751937986</v>
      </c>
      <c r="AD98" s="215"/>
      <c r="AE98" s="218"/>
      <c r="AG98" s="29"/>
      <c r="AH98" s="27"/>
      <c r="AI98" s="242"/>
      <c r="AJ98" s="28"/>
      <c r="AN98" s="28"/>
    </row>
    <row r="99" spans="1:70" ht="15.6">
      <c r="A99" s="215"/>
      <c r="B99" s="239">
        <f>+'Ark1'!C1592</f>
        <v>2023</v>
      </c>
      <c r="C99" s="28">
        <f>+'Ark1'!L1592</f>
        <v>6</v>
      </c>
      <c r="D99" s="28" t="s">
        <v>32</v>
      </c>
      <c r="E99" s="28">
        <f>+'Ark1'!D1592</f>
        <v>12</v>
      </c>
      <c r="F99" s="28" t="str">
        <f t="shared" si="77"/>
        <v>Des</v>
      </c>
      <c r="G99" s="28">
        <f>+'Ark1'!Q1592</f>
        <v>29</v>
      </c>
      <c r="H99" s="28">
        <f>+'Ark1'!R1592</f>
        <v>100</v>
      </c>
      <c r="I99" s="29">
        <f>+IF(H99=0,"",'Ark1'!AG1592)</f>
        <v>38.173652694610794</v>
      </c>
      <c r="J99" s="29">
        <f>+IF(H99=0,"",'Ark1'!AH1592)</f>
        <v>5</v>
      </c>
      <c r="K99" s="216"/>
      <c r="L99" s="242">
        <f>+IF(H99=0,"",'Ark1'!AI1592)</f>
        <v>13</v>
      </c>
      <c r="M99" s="216"/>
      <c r="N99" s="29">
        <f>+IF(L99&lt;=0,"",'Ark1'!AJ1592)</f>
        <v>103.29999999999998</v>
      </c>
      <c r="P99" s="29">
        <f>+IF(L99=0,"",'Ark1'!AK1592)</f>
        <v>16.1576036475604</v>
      </c>
      <c r="Q99" s="216"/>
      <c r="R99" s="27">
        <f>+IF(H99=0,"",'Ark1'!T1592)</f>
        <v>5.93</v>
      </c>
      <c r="S99" s="32">
        <f>+IF(H99=0,"",'Ark1'!U1592)</f>
        <v>22.695000000000004</v>
      </c>
      <c r="T99" s="215"/>
      <c r="U99" s="34">
        <f>+IF(H99=0,"",'Ark1'!W1592)</f>
        <v>0</v>
      </c>
      <c r="V99" s="34">
        <f>+IF(H99=0,"",'Ark1'!X1592)</f>
        <v>90</v>
      </c>
      <c r="W99" s="34">
        <f>+IF(H99=0,"",'Ark1'!Y1592)</f>
        <v>35</v>
      </c>
      <c r="X99" s="34">
        <f>+IF(H99=0,"",'Ark1'!Z1592)</f>
        <v>6.2697906663619696</v>
      </c>
      <c r="Y99" s="34">
        <f>+IF(H99=0,"",'Ark1'!Z1592)</f>
        <v>6.2697906663619696</v>
      </c>
      <c r="Z99" s="27">
        <f>+IF(H99=0,"",'Ark1'!AB1592)</f>
        <v>1.6325133996387295</v>
      </c>
      <c r="AA99" s="34">
        <f>+IF(H99=0,"",'Ark1'!AE1592)</f>
        <v>0</v>
      </c>
      <c r="AB99" s="34">
        <f t="shared" si="78"/>
        <v>3.7825000000000006</v>
      </c>
      <c r="AC99" s="29">
        <f t="shared" si="79"/>
        <v>0.28999999999999998</v>
      </c>
      <c r="AD99" s="215"/>
      <c r="AE99" s="218"/>
      <c r="AG99" s="29"/>
      <c r="AH99" s="27"/>
      <c r="AI99" s="242"/>
      <c r="AJ99" s="28"/>
      <c r="AN99" s="28"/>
    </row>
    <row r="100" spans="1:70" ht="19.8">
      <c r="A100" s="215"/>
      <c r="B100" s="215"/>
      <c r="C100" s="215"/>
      <c r="D100" s="215"/>
      <c r="E100" s="215"/>
      <c r="F100" s="215"/>
      <c r="G100" s="215"/>
      <c r="H100" s="215"/>
      <c r="I100" s="216"/>
      <c r="J100" s="216"/>
      <c r="K100" s="216"/>
      <c r="L100" s="216"/>
      <c r="M100" s="216"/>
      <c r="N100" s="216"/>
      <c r="O100" s="216"/>
      <c r="P100" s="216"/>
      <c r="Q100" s="216"/>
      <c r="R100" s="215"/>
      <c r="S100" s="215"/>
      <c r="T100" s="215"/>
      <c r="U100" s="217"/>
      <c r="V100" s="217"/>
      <c r="W100" s="217"/>
      <c r="X100" s="217"/>
      <c r="Y100" s="217"/>
      <c r="Z100" s="215"/>
      <c r="AA100" s="217"/>
      <c r="AB100" s="217"/>
      <c r="AC100" s="216"/>
      <c r="AD100" s="215"/>
      <c r="AE100" s="218"/>
      <c r="AG100" s="29"/>
      <c r="AH100" s="27"/>
      <c r="AI100" s="219"/>
      <c r="AJ100" s="28"/>
      <c r="AN100" s="28"/>
      <c r="BF100" s="231"/>
    </row>
    <row r="101" spans="1:70" ht="19.8">
      <c r="A101" s="215"/>
      <c r="B101" s="215"/>
      <c r="C101" s="233" t="s">
        <v>0</v>
      </c>
      <c r="D101" s="215"/>
      <c r="E101" s="277" t="str">
        <f>+D103</f>
        <v>R-</v>
      </c>
      <c r="F101" s="233" t="s">
        <v>582</v>
      </c>
      <c r="G101" s="215"/>
      <c r="H101" s="239">
        <f>SUM(H103:H114)</f>
        <v>2</v>
      </c>
      <c r="I101" s="216"/>
      <c r="J101" s="216"/>
      <c r="K101" s="216"/>
      <c r="L101" s="216"/>
      <c r="M101" s="216"/>
      <c r="N101" s="216"/>
      <c r="O101" s="216"/>
      <c r="P101" s="216"/>
      <c r="Q101" s="216"/>
      <c r="R101" s="215"/>
      <c r="S101" s="215"/>
      <c r="T101" s="215"/>
      <c r="U101" s="217"/>
      <c r="V101" s="217"/>
      <c r="W101" s="217"/>
      <c r="X101" s="217"/>
      <c r="Y101" s="217"/>
      <c r="Z101" s="215"/>
      <c r="AA101" s="217"/>
      <c r="AB101" s="270">
        <v>0</v>
      </c>
      <c r="AC101" s="216"/>
      <c r="AD101" s="215"/>
      <c r="AE101" s="218"/>
      <c r="AG101" s="29"/>
      <c r="AH101" s="27"/>
      <c r="AI101" s="219"/>
      <c r="AJ101" s="28"/>
      <c r="AN101" s="28"/>
      <c r="BF101" s="231"/>
    </row>
    <row r="102" spans="1:70" ht="19.8">
      <c r="A102" s="215"/>
      <c r="B102" s="215"/>
      <c r="C102" s="215"/>
      <c r="D102" s="215"/>
      <c r="E102" s="215"/>
      <c r="F102" s="215"/>
      <c r="G102" s="215"/>
      <c r="H102" s="215"/>
      <c r="I102" s="216"/>
      <c r="J102" s="216"/>
      <c r="K102" s="216"/>
      <c r="L102" s="216"/>
      <c r="M102" s="216"/>
      <c r="N102" s="216"/>
      <c r="O102" s="216"/>
      <c r="P102" s="216"/>
      <c r="Q102" s="216"/>
      <c r="R102" s="215"/>
      <c r="S102" s="215"/>
      <c r="T102" s="215"/>
      <c r="U102" s="217"/>
      <c r="V102" s="217"/>
      <c r="W102" s="217"/>
      <c r="X102" s="217"/>
      <c r="Y102" s="217"/>
      <c r="Z102" s="215"/>
      <c r="AA102" s="217"/>
      <c r="AB102" s="234" t="s">
        <v>83</v>
      </c>
      <c r="AC102" s="232" t="s">
        <v>2</v>
      </c>
      <c r="AD102" s="215"/>
      <c r="AE102" s="218"/>
      <c r="AG102" s="29"/>
      <c r="AH102" s="27"/>
      <c r="AI102" s="219"/>
      <c r="AJ102" s="28"/>
      <c r="AN102" s="28"/>
      <c r="BF102" s="231">
        <f>1+BF99</f>
        <v>1</v>
      </c>
      <c r="BG102" s="28">
        <v>20.659867330016564</v>
      </c>
      <c r="BH102" s="28">
        <f t="shared" ref="BH102" si="80">+BG102</f>
        <v>20.659867330016564</v>
      </c>
      <c r="BI102" s="28">
        <f t="shared" ref="BI102" si="81">+BH102</f>
        <v>20.659867330016564</v>
      </c>
      <c r="BJ102" s="28">
        <f t="shared" ref="BJ102" si="82">+BI102</f>
        <v>20.659867330016564</v>
      </c>
      <c r="BK102" s="28">
        <f t="shared" ref="BK102" si="83">+BJ102</f>
        <v>20.659867330016564</v>
      </c>
      <c r="BL102" s="28">
        <f t="shared" ref="BL102" si="84">+BK102</f>
        <v>20.659867330016564</v>
      </c>
      <c r="BM102" s="28">
        <f t="shared" ref="BM102" si="85">+BL102</f>
        <v>20.659867330016564</v>
      </c>
      <c r="BN102" s="28">
        <f t="shared" ref="BN102" si="86">+BM102</f>
        <v>20.659867330016564</v>
      </c>
      <c r="BO102" s="28">
        <f t="shared" ref="BO102" si="87">+BN102</f>
        <v>20.659867330016564</v>
      </c>
      <c r="BP102" s="28">
        <f t="shared" ref="BP102" si="88">+BO102</f>
        <v>20.659867330016564</v>
      </c>
      <c r="BQ102" s="28">
        <f t="shared" ref="BQ102" si="89">+BP102</f>
        <v>20.659867330016564</v>
      </c>
      <c r="BR102" s="28">
        <f t="shared" ref="BR102" si="90">+BQ102</f>
        <v>20.659867330016564</v>
      </c>
    </row>
    <row r="103" spans="1:70" ht="15.6">
      <c r="A103" s="215"/>
      <c r="B103" s="239">
        <f>+'Ark1'!C1593</f>
        <v>2023</v>
      </c>
      <c r="C103" s="235">
        <f>+'Ark1'!L1593</f>
        <v>7</v>
      </c>
      <c r="D103" s="235" t="s">
        <v>33</v>
      </c>
      <c r="E103" s="235">
        <f>+'Ark1'!D1593</f>
        <v>1</v>
      </c>
      <c r="F103" s="235" t="str">
        <f>+F88</f>
        <v>Jan</v>
      </c>
      <c r="G103" s="235">
        <f>+'Ark1'!Q1593</f>
        <v>0</v>
      </c>
      <c r="H103" s="235">
        <f>+'Ark1'!R1593</f>
        <v>0</v>
      </c>
      <c r="I103" s="236" t="str">
        <f>+IF(H103=0,"",'Ark1'!AG1593)</f>
        <v/>
      </c>
      <c r="J103" s="236" t="str">
        <f>+IF(H103=0,"",'Ark1'!AH1593)</f>
        <v/>
      </c>
      <c r="K103" s="236"/>
      <c r="L103" s="236"/>
      <c r="M103" s="236"/>
      <c r="N103" s="236"/>
      <c r="O103" s="236"/>
      <c r="P103" s="236"/>
      <c r="Q103" s="236"/>
      <c r="R103" s="237" t="str">
        <f>+IF(H103=0,"",'Ark1'!T1593)</f>
        <v/>
      </c>
      <c r="S103" s="236" t="str">
        <f>+IF(H103=0,"",'Ark1'!U1593)</f>
        <v/>
      </c>
      <c r="T103" s="215"/>
      <c r="U103" s="238" t="str">
        <f>+IF(H103=0,"",'Ark1'!W1593)</f>
        <v/>
      </c>
      <c r="V103" s="238" t="str">
        <f>+IF(H103=0,"",'Ark1'!X1593)</f>
        <v/>
      </c>
      <c r="W103" s="238" t="str">
        <f>+IF(H103=0,"",'Ark1'!Y1593)</f>
        <v/>
      </c>
      <c r="X103" s="238" t="str">
        <f>+IF(H103=0,"",'Ark1'!Z1593)</f>
        <v/>
      </c>
      <c r="Y103" s="238" t="str">
        <f>+IF(H103=0,"",'Ark1'!Z1593)</f>
        <v/>
      </c>
      <c r="Z103" s="237" t="str">
        <f>+IF(H103=0,"",'Ark1'!AB1593)</f>
        <v/>
      </c>
      <c r="AA103" s="238" t="str">
        <f>+IF(H103=0,"",'Ark1'!AE1593)</f>
        <v/>
      </c>
      <c r="AB103" s="238" t="str">
        <f t="shared" si="75"/>
        <v/>
      </c>
      <c r="AC103" s="236" t="str">
        <f t="shared" si="76"/>
        <v/>
      </c>
      <c r="AD103" s="215"/>
      <c r="AE103" s="218"/>
      <c r="AG103" s="29"/>
      <c r="AH103" s="27"/>
      <c r="AI103" s="242"/>
      <c r="AJ103" s="28"/>
      <c r="AN103" s="28"/>
    </row>
    <row r="104" spans="1:70" ht="15.6">
      <c r="A104" s="215"/>
      <c r="B104" s="239">
        <f>+'Ark1'!C1594</f>
        <v>2023</v>
      </c>
      <c r="C104" s="235">
        <f>+'Ark1'!L1594</f>
        <v>7</v>
      </c>
      <c r="D104" s="235" t="s">
        <v>33</v>
      </c>
      <c r="E104" s="235">
        <f>+'Ark1'!D1594</f>
        <v>2</v>
      </c>
      <c r="F104" s="235" t="str">
        <f t="shared" ref="F104:F114" si="91">+F89</f>
        <v>Feb</v>
      </c>
      <c r="G104" s="235">
        <f>+'Ark1'!Q1594</f>
        <v>0</v>
      </c>
      <c r="H104" s="235">
        <f>+'Ark1'!R1594</f>
        <v>0</v>
      </c>
      <c r="I104" s="236" t="str">
        <f>+IF(H104=0,"",'Ark1'!AG1594)</f>
        <v/>
      </c>
      <c r="J104" s="236" t="str">
        <f>+IF(H104=0,"",'Ark1'!AH1594)</f>
        <v/>
      </c>
      <c r="K104" s="236"/>
      <c r="L104" s="236"/>
      <c r="M104" s="236"/>
      <c r="N104" s="236"/>
      <c r="O104" s="236"/>
      <c r="P104" s="236"/>
      <c r="Q104" s="236"/>
      <c r="R104" s="237" t="str">
        <f>+IF(H104=0,"",'Ark1'!T1594)</f>
        <v/>
      </c>
      <c r="S104" s="236" t="str">
        <f>+IF(H104=0,"",'Ark1'!U1594)</f>
        <v/>
      </c>
      <c r="T104" s="215"/>
      <c r="U104" s="238" t="str">
        <f>+IF(H104=0,"",'Ark1'!W1594)</f>
        <v/>
      </c>
      <c r="V104" s="238" t="str">
        <f>+IF(H104=0,"",'Ark1'!X1594)</f>
        <v/>
      </c>
      <c r="W104" s="238" t="str">
        <f>+IF(H104=0,"",'Ark1'!Y1594)</f>
        <v/>
      </c>
      <c r="X104" s="238" t="str">
        <f>+IF(H104=0,"",'Ark1'!Z1594)</f>
        <v/>
      </c>
      <c r="Y104" s="238" t="str">
        <f>+IF(H104=0,"",'Ark1'!Z1594)</f>
        <v/>
      </c>
      <c r="Z104" s="237" t="str">
        <f>+IF(H104=0,"",'Ark1'!AB1594)</f>
        <v/>
      </c>
      <c r="AA104" s="238" t="str">
        <f>+IF(H104=0,"",'Ark1'!AE1594)</f>
        <v/>
      </c>
      <c r="AB104" s="238" t="str">
        <f t="shared" ref="AB104:AB114" si="92">+IF(H104=0,"",+S104/C104)</f>
        <v/>
      </c>
      <c r="AC104" s="236" t="str">
        <f t="shared" ref="AC104:AC114" si="93">+IF(H104=0,"",G104/H104)</f>
        <v/>
      </c>
      <c r="AD104" s="215"/>
      <c r="AE104" s="218"/>
      <c r="AG104" s="29"/>
      <c r="AH104" s="27"/>
      <c r="AI104" s="242"/>
      <c r="AJ104" s="28"/>
      <c r="AN104" s="28"/>
    </row>
    <row r="105" spans="1:70" ht="15.6">
      <c r="A105" s="215"/>
      <c r="B105" s="239">
        <f>+'Ark1'!C1595</f>
        <v>2023</v>
      </c>
      <c r="C105" s="235">
        <f>+'Ark1'!L1595</f>
        <v>7</v>
      </c>
      <c r="D105" s="235" t="s">
        <v>33</v>
      </c>
      <c r="E105" s="235">
        <f>+'Ark1'!D1595</f>
        <v>3</v>
      </c>
      <c r="F105" s="235" t="str">
        <f t="shared" si="91"/>
        <v>Mar</v>
      </c>
      <c r="G105" s="235">
        <f>+'Ark1'!Q1595</f>
        <v>0</v>
      </c>
      <c r="H105" s="235">
        <f>+'Ark1'!R1595</f>
        <v>0</v>
      </c>
      <c r="I105" s="236" t="str">
        <f>+IF(H105=0,"",'Ark1'!AG1595)</f>
        <v/>
      </c>
      <c r="J105" s="236" t="str">
        <f>+IF(H105=0,"",'Ark1'!AH1595)</f>
        <v/>
      </c>
      <c r="K105" s="236"/>
      <c r="L105" s="236"/>
      <c r="M105" s="236"/>
      <c r="N105" s="236"/>
      <c r="O105" s="236"/>
      <c r="P105" s="236"/>
      <c r="Q105" s="236"/>
      <c r="R105" s="237" t="str">
        <f>+IF(H105=0,"",'Ark1'!T1595)</f>
        <v/>
      </c>
      <c r="S105" s="236" t="str">
        <f>+IF(H105=0,"",'Ark1'!U1595)</f>
        <v/>
      </c>
      <c r="T105" s="215"/>
      <c r="U105" s="238" t="str">
        <f>+IF(H105=0,"",'Ark1'!W1595)</f>
        <v/>
      </c>
      <c r="V105" s="238" t="str">
        <f>+IF(H105=0,"",'Ark1'!X1595)</f>
        <v/>
      </c>
      <c r="W105" s="238" t="str">
        <f>+IF(H105=0,"",'Ark1'!Y1595)</f>
        <v/>
      </c>
      <c r="X105" s="238" t="str">
        <f>+IF(H105=0,"",'Ark1'!Z1595)</f>
        <v/>
      </c>
      <c r="Y105" s="238" t="str">
        <f>+IF(H105=0,"",'Ark1'!Z1595)</f>
        <v/>
      </c>
      <c r="Z105" s="237" t="str">
        <f>+IF(H105=0,"",'Ark1'!AB1595)</f>
        <v/>
      </c>
      <c r="AA105" s="238" t="str">
        <f>+IF(H105=0,"",'Ark1'!AE1595)</f>
        <v/>
      </c>
      <c r="AB105" s="238" t="str">
        <f t="shared" si="92"/>
        <v/>
      </c>
      <c r="AC105" s="236" t="str">
        <f t="shared" si="93"/>
        <v/>
      </c>
      <c r="AD105" s="215"/>
      <c r="AE105" s="27"/>
      <c r="AG105" s="29"/>
      <c r="AH105" s="27"/>
      <c r="AI105" s="28"/>
      <c r="AJ105" s="28"/>
      <c r="AN105" s="28"/>
    </row>
    <row r="106" spans="1:70" ht="15.6">
      <c r="A106" s="215"/>
      <c r="B106" s="239">
        <f>+'Ark1'!C1596</f>
        <v>2023</v>
      </c>
      <c r="C106" s="235">
        <f>+'Ark1'!L1596</f>
        <v>7</v>
      </c>
      <c r="D106" s="235" t="s">
        <v>33</v>
      </c>
      <c r="E106" s="235">
        <f>+'Ark1'!D1596</f>
        <v>4</v>
      </c>
      <c r="F106" s="235" t="str">
        <f t="shared" si="91"/>
        <v>Apr</v>
      </c>
      <c r="G106" s="235">
        <f>+'Ark1'!Q1596</f>
        <v>0</v>
      </c>
      <c r="H106" s="235">
        <f>+'Ark1'!R1596</f>
        <v>0</v>
      </c>
      <c r="I106" s="236" t="str">
        <f>+IF(H106=0,"",'Ark1'!AG1596)</f>
        <v/>
      </c>
      <c r="J106" s="236" t="str">
        <f>+IF(H106=0,"",'Ark1'!AH1596)</f>
        <v/>
      </c>
      <c r="K106" s="236"/>
      <c r="L106" s="236"/>
      <c r="M106" s="236"/>
      <c r="N106" s="236"/>
      <c r="O106" s="236"/>
      <c r="P106" s="236"/>
      <c r="Q106" s="236"/>
      <c r="R106" s="237" t="str">
        <f>+IF(H106=0,"",'Ark1'!T1596)</f>
        <v/>
      </c>
      <c r="S106" s="236" t="str">
        <f>+IF(H106=0,"",'Ark1'!U1596)</f>
        <v/>
      </c>
      <c r="T106" s="215"/>
      <c r="U106" s="238" t="str">
        <f>+IF(H106=0,"",'Ark1'!W1596)</f>
        <v/>
      </c>
      <c r="V106" s="238" t="str">
        <f>+IF(H106=0,"",'Ark1'!X1596)</f>
        <v/>
      </c>
      <c r="W106" s="238" t="str">
        <f>+IF(H106=0,"",'Ark1'!Y1596)</f>
        <v/>
      </c>
      <c r="X106" s="238" t="str">
        <f>+IF(H106=0,"",'Ark1'!Z1596)</f>
        <v/>
      </c>
      <c r="Y106" s="238" t="str">
        <f>+IF(H106=0,"",'Ark1'!Z1596)</f>
        <v/>
      </c>
      <c r="Z106" s="237" t="str">
        <f>+IF(H106=0,"",'Ark1'!AB1596)</f>
        <v/>
      </c>
      <c r="AA106" s="238" t="str">
        <f>+IF(H106=0,"",'Ark1'!AE1596)</f>
        <v/>
      </c>
      <c r="AB106" s="238" t="str">
        <f t="shared" si="92"/>
        <v/>
      </c>
      <c r="AC106" s="236" t="str">
        <f t="shared" si="93"/>
        <v/>
      </c>
      <c r="AD106" s="215"/>
      <c r="AE106" s="219"/>
      <c r="AG106" s="29"/>
      <c r="AH106" s="27"/>
      <c r="AI106" s="242"/>
      <c r="AJ106" s="28"/>
      <c r="AN106" s="28"/>
    </row>
    <row r="107" spans="1:70" ht="15.6">
      <c r="A107" s="215"/>
      <c r="B107" s="239">
        <f>+'Ark1'!C1597</f>
        <v>2023</v>
      </c>
      <c r="C107" s="235">
        <f>+'Ark1'!L1597</f>
        <v>7</v>
      </c>
      <c r="D107" s="235" t="s">
        <v>33</v>
      </c>
      <c r="E107" s="235">
        <f>+'Ark1'!D1597</f>
        <v>5</v>
      </c>
      <c r="F107" s="235" t="str">
        <f t="shared" si="91"/>
        <v>Mai</v>
      </c>
      <c r="G107" s="235">
        <f>+'Ark1'!Q1597</f>
        <v>0</v>
      </c>
      <c r="H107" s="235">
        <f>+'Ark1'!R1597</f>
        <v>0</v>
      </c>
      <c r="I107" s="236" t="str">
        <f>+IF(H107=0,"",'Ark1'!AG1597)</f>
        <v/>
      </c>
      <c r="J107" s="236" t="str">
        <f>+IF(H107=0,"",'Ark1'!AH1597)</f>
        <v/>
      </c>
      <c r="K107" s="236"/>
      <c r="L107" s="236"/>
      <c r="M107" s="236"/>
      <c r="N107" s="236"/>
      <c r="O107" s="236"/>
      <c r="P107" s="236"/>
      <c r="Q107" s="236"/>
      <c r="R107" s="237" t="str">
        <f>+IF(H107=0,"",'Ark1'!T1597)</f>
        <v/>
      </c>
      <c r="S107" s="236" t="str">
        <f>+IF(H107=0,"",'Ark1'!U1597)</f>
        <v/>
      </c>
      <c r="T107" s="215"/>
      <c r="U107" s="238" t="str">
        <f>+IF(H107=0,"",'Ark1'!W1597)</f>
        <v/>
      </c>
      <c r="V107" s="238" t="str">
        <f>+IF(H107=0,"",'Ark1'!X1597)</f>
        <v/>
      </c>
      <c r="W107" s="238" t="str">
        <f>+IF(H107=0,"",'Ark1'!Y1597)</f>
        <v/>
      </c>
      <c r="X107" s="238" t="str">
        <f>+IF(H107=0,"",'Ark1'!Z1597)</f>
        <v/>
      </c>
      <c r="Y107" s="238" t="str">
        <f>+IF(H107=0,"",'Ark1'!Z1597)</f>
        <v/>
      </c>
      <c r="Z107" s="237" t="str">
        <f>+IF(H107=0,"",'Ark1'!AB1597)</f>
        <v/>
      </c>
      <c r="AA107" s="238" t="str">
        <f>+IF(H107=0,"",'Ark1'!AE1597)</f>
        <v/>
      </c>
      <c r="AB107" s="238" t="str">
        <f t="shared" si="92"/>
        <v/>
      </c>
      <c r="AC107" s="236" t="str">
        <f t="shared" si="93"/>
        <v/>
      </c>
      <c r="AD107" s="215"/>
      <c r="AE107" s="27"/>
      <c r="AG107" s="29"/>
      <c r="AH107" s="27"/>
      <c r="AI107" s="28"/>
      <c r="AJ107" s="28"/>
      <c r="AN107" s="28"/>
    </row>
    <row r="108" spans="1:70" ht="15.6">
      <c r="A108" s="215"/>
      <c r="B108" s="239">
        <f>+'Ark1'!C1598</f>
        <v>2023</v>
      </c>
      <c r="C108" s="235">
        <f>+'Ark1'!L1598</f>
        <v>7</v>
      </c>
      <c r="D108" s="235" t="s">
        <v>33</v>
      </c>
      <c r="E108" s="235">
        <f>+'Ark1'!D1598</f>
        <v>6</v>
      </c>
      <c r="F108" s="235" t="str">
        <f t="shared" si="91"/>
        <v>Jun</v>
      </c>
      <c r="G108" s="235">
        <f>+'Ark1'!Q1598</f>
        <v>0</v>
      </c>
      <c r="H108" s="235">
        <f>+'Ark1'!R1598</f>
        <v>0</v>
      </c>
      <c r="I108" s="236" t="str">
        <f>+IF(H108=0,"",'Ark1'!AG1598)</f>
        <v/>
      </c>
      <c r="J108" s="236" t="str">
        <f>+IF(H108=0,"",'Ark1'!AH1598)</f>
        <v/>
      </c>
      <c r="K108" s="236"/>
      <c r="L108" s="236"/>
      <c r="M108" s="236"/>
      <c r="N108" s="236"/>
      <c r="O108" s="236"/>
      <c r="P108" s="236"/>
      <c r="Q108" s="236"/>
      <c r="R108" s="237" t="str">
        <f>+IF(H108=0,"",'Ark1'!T1598)</f>
        <v/>
      </c>
      <c r="S108" s="236" t="str">
        <f>+IF(H108=0,"",'Ark1'!U1598)</f>
        <v/>
      </c>
      <c r="T108" s="215"/>
      <c r="U108" s="238" t="str">
        <f>+IF(H108=0,"",'Ark1'!W1598)</f>
        <v/>
      </c>
      <c r="V108" s="238" t="str">
        <f>+IF(H108=0,"",'Ark1'!X1598)</f>
        <v/>
      </c>
      <c r="W108" s="238" t="str">
        <f>+IF(H108=0,"",'Ark1'!Y1598)</f>
        <v/>
      </c>
      <c r="X108" s="238" t="str">
        <f>+IF(H108=0,"",'Ark1'!Z1598)</f>
        <v/>
      </c>
      <c r="Y108" s="238" t="str">
        <f>+IF(H108=0,"",'Ark1'!Z1598)</f>
        <v/>
      </c>
      <c r="Z108" s="237" t="str">
        <f>+IF(H108=0,"",'Ark1'!AB1598)</f>
        <v/>
      </c>
      <c r="AA108" s="238" t="str">
        <f>+IF(H108=0,"",'Ark1'!AE1598)</f>
        <v/>
      </c>
      <c r="AB108" s="238" t="str">
        <f t="shared" si="92"/>
        <v/>
      </c>
      <c r="AC108" s="236" t="str">
        <f t="shared" si="93"/>
        <v/>
      </c>
      <c r="AD108" s="215"/>
      <c r="AE108" s="27"/>
      <c r="AG108" s="29"/>
      <c r="AH108" s="27"/>
      <c r="AI108" s="28"/>
      <c r="AJ108" s="28"/>
      <c r="AN108" s="28"/>
    </row>
    <row r="109" spans="1:70" ht="15.6">
      <c r="A109" s="215"/>
      <c r="B109" s="239">
        <f>+'Ark1'!C1599</f>
        <v>2023</v>
      </c>
      <c r="C109" s="235">
        <f>+'Ark1'!L1599</f>
        <v>7</v>
      </c>
      <c r="D109" s="235" t="s">
        <v>33</v>
      </c>
      <c r="E109" s="235">
        <f>+'Ark1'!D1599</f>
        <v>7</v>
      </c>
      <c r="F109" s="235" t="str">
        <f t="shared" si="91"/>
        <v>Jul</v>
      </c>
      <c r="G109" s="235">
        <f>+'Ark1'!Q1599</f>
        <v>0</v>
      </c>
      <c r="H109" s="235">
        <f>+'Ark1'!R1599</f>
        <v>0</v>
      </c>
      <c r="I109" s="236" t="str">
        <f>+IF(H109=0,"",'Ark1'!AG1599)</f>
        <v/>
      </c>
      <c r="J109" s="236" t="str">
        <f>+IF(H109=0,"",'Ark1'!AH1599)</f>
        <v/>
      </c>
      <c r="K109" s="236"/>
      <c r="L109" s="236"/>
      <c r="M109" s="236"/>
      <c r="N109" s="236"/>
      <c r="O109" s="236"/>
      <c r="P109" s="236"/>
      <c r="Q109" s="236"/>
      <c r="R109" s="237" t="str">
        <f>+IF(H109=0,"",'Ark1'!T1599)</f>
        <v/>
      </c>
      <c r="S109" s="236" t="str">
        <f>+IF(H109=0,"",'Ark1'!U1599)</f>
        <v/>
      </c>
      <c r="T109" s="215"/>
      <c r="U109" s="238" t="str">
        <f>+IF(H109=0,"",'Ark1'!W1599)</f>
        <v/>
      </c>
      <c r="V109" s="238" t="str">
        <f>+IF(H109=0,"",'Ark1'!X1599)</f>
        <v/>
      </c>
      <c r="W109" s="238" t="str">
        <f>+IF(H109=0,"",'Ark1'!Y1599)</f>
        <v/>
      </c>
      <c r="X109" s="238" t="str">
        <f>+IF(H109=0,"",'Ark1'!Z1599)</f>
        <v/>
      </c>
      <c r="Y109" s="238" t="str">
        <f>+IF(H109=0,"",'Ark1'!Z1599)</f>
        <v/>
      </c>
      <c r="Z109" s="237" t="str">
        <f>+IF(H109=0,"",'Ark1'!AB1599)</f>
        <v/>
      </c>
      <c r="AA109" s="238" t="str">
        <f>+IF(H109=0,"",'Ark1'!AE1599)</f>
        <v/>
      </c>
      <c r="AB109" s="238" t="str">
        <f t="shared" si="92"/>
        <v/>
      </c>
      <c r="AC109" s="236" t="str">
        <f t="shared" si="93"/>
        <v/>
      </c>
      <c r="AD109" s="215"/>
      <c r="AE109" s="27"/>
      <c r="AG109" s="29"/>
      <c r="AH109" s="27"/>
      <c r="AI109" s="28"/>
      <c r="AJ109" s="28"/>
      <c r="AN109" s="28"/>
    </row>
    <row r="110" spans="1:70" ht="15.6">
      <c r="A110" s="215"/>
      <c r="B110" s="239">
        <f>+'Ark1'!C1600</f>
        <v>2023</v>
      </c>
      <c r="C110" s="235">
        <f>+'Ark1'!L1600</f>
        <v>7</v>
      </c>
      <c r="D110" s="235" t="s">
        <v>33</v>
      </c>
      <c r="E110" s="235">
        <f>+'Ark1'!D1600</f>
        <v>8</v>
      </c>
      <c r="F110" s="235" t="str">
        <f t="shared" si="91"/>
        <v>Aug</v>
      </c>
      <c r="G110" s="235">
        <f>+'Ark1'!Q1600</f>
        <v>0</v>
      </c>
      <c r="H110" s="235">
        <f>+'Ark1'!R1600</f>
        <v>0</v>
      </c>
      <c r="I110" s="236" t="str">
        <f>+IF(H110=0,"",'Ark1'!AG1600)</f>
        <v/>
      </c>
      <c r="J110" s="236" t="str">
        <f>+IF(H110=0,"",'Ark1'!AH1600)</f>
        <v/>
      </c>
      <c r="K110" s="236"/>
      <c r="L110" s="236"/>
      <c r="M110" s="236"/>
      <c r="N110" s="236"/>
      <c r="O110" s="236"/>
      <c r="P110" s="236"/>
      <c r="Q110" s="236"/>
      <c r="R110" s="237" t="str">
        <f>+IF(H110=0,"",'Ark1'!T1600)</f>
        <v/>
      </c>
      <c r="S110" s="236" t="str">
        <f>+IF(H110=0,"",'Ark1'!U1600)</f>
        <v/>
      </c>
      <c r="T110" s="215"/>
      <c r="U110" s="238" t="str">
        <f>+IF(H110=0,"",'Ark1'!W1600)</f>
        <v/>
      </c>
      <c r="V110" s="238" t="str">
        <f>+IF(H110=0,"",'Ark1'!X1600)</f>
        <v/>
      </c>
      <c r="W110" s="238" t="str">
        <f>+IF(H110=0,"",'Ark1'!Y1600)</f>
        <v/>
      </c>
      <c r="X110" s="238" t="str">
        <f>+IF(H110=0,"",'Ark1'!Z1600)</f>
        <v/>
      </c>
      <c r="Y110" s="238" t="str">
        <f>+IF(H110=0,"",'Ark1'!Z1600)</f>
        <v/>
      </c>
      <c r="Z110" s="237" t="str">
        <f>+IF(H110=0,"",'Ark1'!AB1600)</f>
        <v/>
      </c>
      <c r="AA110" s="238" t="str">
        <f>+IF(H110=0,"",'Ark1'!AE1600)</f>
        <v/>
      </c>
      <c r="AB110" s="238" t="str">
        <f t="shared" si="92"/>
        <v/>
      </c>
      <c r="AC110" s="236" t="str">
        <f t="shared" si="93"/>
        <v/>
      </c>
      <c r="AD110" s="215"/>
      <c r="AE110" s="27"/>
      <c r="AG110" s="29"/>
      <c r="AH110" s="27"/>
      <c r="AI110" s="28"/>
      <c r="AJ110" s="28"/>
      <c r="AN110" s="28"/>
    </row>
    <row r="111" spans="1:70" ht="15.6">
      <c r="A111" s="215"/>
      <c r="B111" s="239">
        <f>+'Ark1'!C1601</f>
        <v>2023</v>
      </c>
      <c r="C111" s="235">
        <f>+'Ark1'!L1601</f>
        <v>7</v>
      </c>
      <c r="D111" s="235" t="s">
        <v>33</v>
      </c>
      <c r="E111" s="235">
        <f>+'Ark1'!D1601</f>
        <v>9</v>
      </c>
      <c r="F111" s="235" t="str">
        <f t="shared" si="91"/>
        <v>Sep</v>
      </c>
      <c r="G111" s="235">
        <f>+'Ark1'!Q1601</f>
        <v>1</v>
      </c>
      <c r="H111" s="235">
        <f>+'Ark1'!R1601</f>
        <v>2</v>
      </c>
      <c r="I111" s="236">
        <f>+IF(H111=0,"",'Ark1'!AG1601)</f>
        <v>0.28361763936502682</v>
      </c>
      <c r="J111" s="236">
        <f>+IF(H111=0,"",'Ark1'!AH1601)</f>
        <v>0</v>
      </c>
      <c r="K111" s="236"/>
      <c r="L111" s="236"/>
      <c r="M111" s="236"/>
      <c r="N111" s="236"/>
      <c r="O111" s="236"/>
      <c r="P111" s="236"/>
      <c r="Q111" s="236"/>
      <c r="R111" s="237">
        <f>+IF(H111=0,"",'Ark1'!T1601)</f>
        <v>10.5</v>
      </c>
      <c r="S111" s="236">
        <f>+IF(H111=0,"",'Ark1'!U1601)</f>
        <v>20.6</v>
      </c>
      <c r="T111" s="215"/>
      <c r="U111" s="238">
        <f>+IF(H111=0,"",'Ark1'!W1601)</f>
        <v>100</v>
      </c>
      <c r="V111" s="238">
        <f>+IF(H111=0,"",'Ark1'!X1601)</f>
        <v>100</v>
      </c>
      <c r="W111" s="238">
        <f>+IF(H111=0,"",'Ark1'!Y1601)</f>
        <v>0</v>
      </c>
      <c r="X111" s="238">
        <f>+IF(H111=0,"",'Ark1'!Z1601)</f>
        <v>9.9999999999670325E-2</v>
      </c>
      <c r="Y111" s="238">
        <f>+IF(H111=0,"",'Ark1'!Z1601)</f>
        <v>9.9999999999670325E-2</v>
      </c>
      <c r="Z111" s="237">
        <f>+IF(H111=0,"",'Ark1'!AB1601)</f>
        <v>1.5</v>
      </c>
      <c r="AA111" s="238">
        <f>+IF(H111=0,"",'Ark1'!AE1601)</f>
        <v>0</v>
      </c>
      <c r="AB111" s="238">
        <f t="shared" si="92"/>
        <v>2.9428571428571431</v>
      </c>
      <c r="AC111" s="236">
        <f t="shared" si="93"/>
        <v>0.5</v>
      </c>
      <c r="AD111" s="215"/>
      <c r="AE111" s="27"/>
      <c r="AG111" s="29"/>
      <c r="AH111" s="27"/>
      <c r="AI111" s="28"/>
      <c r="AJ111" s="28"/>
      <c r="AN111" s="28"/>
    </row>
    <row r="112" spans="1:70" ht="15.6">
      <c r="A112" s="215"/>
      <c r="B112" s="239">
        <f>+'Ark1'!C1602</f>
        <v>2023</v>
      </c>
      <c r="C112" s="235">
        <f>+'Ark1'!L1602</f>
        <v>7</v>
      </c>
      <c r="D112" s="235" t="s">
        <v>33</v>
      </c>
      <c r="E112" s="235">
        <f>+'Ark1'!D1602</f>
        <v>10</v>
      </c>
      <c r="F112" s="235" t="str">
        <f t="shared" si="91"/>
        <v>Okt</v>
      </c>
      <c r="G112" s="235">
        <f>+'Ark1'!Q1602</f>
        <v>0</v>
      </c>
      <c r="H112" s="235">
        <f>+'Ark1'!R1602</f>
        <v>0</v>
      </c>
      <c r="I112" s="236" t="str">
        <f>+IF(H112=0,"",'Ark1'!AG1602)</f>
        <v/>
      </c>
      <c r="J112" s="236" t="str">
        <f>+IF(H112=0,"",'Ark1'!AH1602)</f>
        <v/>
      </c>
      <c r="K112" s="236"/>
      <c r="L112" s="236"/>
      <c r="M112" s="236"/>
      <c r="N112" s="236"/>
      <c r="O112" s="236"/>
      <c r="P112" s="236"/>
      <c r="Q112" s="236"/>
      <c r="R112" s="237" t="str">
        <f>+IF(H112=0,"",'Ark1'!T1602)</f>
        <v/>
      </c>
      <c r="S112" s="236" t="str">
        <f>+IF(H112=0,"",'Ark1'!U1602)</f>
        <v/>
      </c>
      <c r="T112" s="215"/>
      <c r="U112" s="238" t="str">
        <f>+IF(H112=0,"",'Ark1'!W1602)</f>
        <v/>
      </c>
      <c r="V112" s="238" t="str">
        <f>+IF(H112=0,"",'Ark1'!X1602)</f>
        <v/>
      </c>
      <c r="W112" s="238" t="str">
        <f>+IF(H112=0,"",'Ark1'!Y1602)</f>
        <v/>
      </c>
      <c r="X112" s="238" t="str">
        <f>+IF(H112=0,"",'Ark1'!Z1602)</f>
        <v/>
      </c>
      <c r="Y112" s="238" t="str">
        <f>+IF(H112=0,"",'Ark1'!Z1602)</f>
        <v/>
      </c>
      <c r="Z112" s="237" t="str">
        <f>+IF(H112=0,"",'Ark1'!AB1602)</f>
        <v/>
      </c>
      <c r="AA112" s="238" t="str">
        <f>+IF(H112=0,"",'Ark1'!AE1602)</f>
        <v/>
      </c>
      <c r="AB112" s="238" t="str">
        <f t="shared" si="92"/>
        <v/>
      </c>
      <c r="AC112" s="236" t="str">
        <f t="shared" si="93"/>
        <v/>
      </c>
      <c r="AD112" s="215"/>
      <c r="AE112" s="239"/>
      <c r="AG112" s="29"/>
      <c r="AH112" s="27"/>
      <c r="AI112" s="28"/>
      <c r="AJ112" s="28"/>
      <c r="AN112" s="28"/>
    </row>
    <row r="113" spans="1:70" ht="15.6">
      <c r="A113" s="215"/>
      <c r="B113" s="239">
        <f>+'Ark1'!C1603</f>
        <v>2023</v>
      </c>
      <c r="C113" s="235">
        <f>+'Ark1'!L1603</f>
        <v>7</v>
      </c>
      <c r="D113" s="235" t="s">
        <v>33</v>
      </c>
      <c r="E113" s="235">
        <f>+'Ark1'!D1603</f>
        <v>11</v>
      </c>
      <c r="F113" s="235" t="str">
        <f t="shared" si="91"/>
        <v>Nov</v>
      </c>
      <c r="G113" s="235">
        <f>+'Ark1'!Q1603</f>
        <v>0</v>
      </c>
      <c r="H113" s="235">
        <f>+'Ark1'!R1603</f>
        <v>0</v>
      </c>
      <c r="I113" s="236" t="str">
        <f>+IF(H113=0,"",'Ark1'!AG1603)</f>
        <v/>
      </c>
      <c r="J113" s="236" t="str">
        <f>+IF(H113=0,"",'Ark1'!AH1603)</f>
        <v/>
      </c>
      <c r="K113" s="236"/>
      <c r="L113" s="236"/>
      <c r="M113" s="236"/>
      <c r="N113" s="236"/>
      <c r="O113" s="236"/>
      <c r="P113" s="236"/>
      <c r="Q113" s="236"/>
      <c r="R113" s="237" t="str">
        <f>+IF(H113=0,"",'Ark1'!T1603)</f>
        <v/>
      </c>
      <c r="S113" s="236" t="str">
        <f>+IF(H113=0,"",'Ark1'!U1603)</f>
        <v/>
      </c>
      <c r="T113" s="215"/>
      <c r="U113" s="238" t="str">
        <f>+IF(H113=0,"",'Ark1'!W1603)</f>
        <v/>
      </c>
      <c r="V113" s="238" t="str">
        <f>+IF(H113=0,"",'Ark1'!X1603)</f>
        <v/>
      </c>
      <c r="W113" s="238" t="str">
        <f>+IF(H113=0,"",'Ark1'!Y1603)</f>
        <v/>
      </c>
      <c r="X113" s="238" t="str">
        <f>+IF(H113=0,"",'Ark1'!Z1603)</f>
        <v/>
      </c>
      <c r="Y113" s="238" t="str">
        <f>+IF(H113=0,"",'Ark1'!Z1603)</f>
        <v/>
      </c>
      <c r="Z113" s="237" t="str">
        <f>+IF(H113=0,"",'Ark1'!AB1603)</f>
        <v/>
      </c>
      <c r="AA113" s="238" t="str">
        <f>+IF(H113=0,"",'Ark1'!AE1603)</f>
        <v/>
      </c>
      <c r="AB113" s="238" t="str">
        <f t="shared" si="92"/>
        <v/>
      </c>
      <c r="AC113" s="236" t="str">
        <f t="shared" si="93"/>
        <v/>
      </c>
      <c r="AD113" s="215"/>
      <c r="AE113" s="239"/>
      <c r="AG113" s="29"/>
      <c r="AH113" s="27"/>
      <c r="AI113" s="28"/>
      <c r="AJ113" s="28"/>
      <c r="AN113" s="28"/>
    </row>
    <row r="114" spans="1:70" ht="15.6">
      <c r="A114" s="215"/>
      <c r="B114" s="239">
        <f>+'Ark1'!C1604</f>
        <v>2023</v>
      </c>
      <c r="C114" s="235">
        <f>+'Ark1'!L1604</f>
        <v>7</v>
      </c>
      <c r="D114" s="235" t="s">
        <v>33</v>
      </c>
      <c r="E114" s="235">
        <f>+'Ark1'!D1604</f>
        <v>12</v>
      </c>
      <c r="F114" s="235" t="str">
        <f t="shared" si="91"/>
        <v>Des</v>
      </c>
      <c r="G114" s="235">
        <f>+'Ark1'!Q1604</f>
        <v>0</v>
      </c>
      <c r="H114" s="235">
        <f>+'Ark1'!R1604</f>
        <v>0</v>
      </c>
      <c r="I114" s="236" t="str">
        <f>+IF(H114=0,"",'Ark1'!AG1604)</f>
        <v/>
      </c>
      <c r="J114" s="236" t="str">
        <f>+IF(H114=0,"",'Ark1'!AH1604)</f>
        <v/>
      </c>
      <c r="K114" s="236"/>
      <c r="L114" s="236"/>
      <c r="M114" s="236"/>
      <c r="N114" s="236"/>
      <c r="O114" s="236"/>
      <c r="P114" s="236"/>
      <c r="Q114" s="236"/>
      <c r="R114" s="237" t="str">
        <f>+IF(H114=0,"",'Ark1'!T1604)</f>
        <v/>
      </c>
      <c r="S114" s="236" t="str">
        <f>+IF(H114=0,"",'Ark1'!U1604)</f>
        <v/>
      </c>
      <c r="T114" s="215"/>
      <c r="U114" s="238" t="str">
        <f>+IF(H114=0,"",'Ark1'!W1604)</f>
        <v/>
      </c>
      <c r="V114" s="238" t="str">
        <f>+IF(H114=0,"",'Ark1'!X1604)</f>
        <v/>
      </c>
      <c r="W114" s="238" t="str">
        <f>+IF(H114=0,"",'Ark1'!Y1604)</f>
        <v/>
      </c>
      <c r="X114" s="238" t="str">
        <f>+IF(H114=0,"",'Ark1'!Z1604)</f>
        <v/>
      </c>
      <c r="Y114" s="238" t="str">
        <f>+IF(H114=0,"",'Ark1'!Z1604)</f>
        <v/>
      </c>
      <c r="Z114" s="237" t="str">
        <f>+IF(H114=0,"",'Ark1'!AB1604)</f>
        <v/>
      </c>
      <c r="AA114" s="238" t="str">
        <f>+IF(H114=0,"",'Ark1'!AE1604)</f>
        <v/>
      </c>
      <c r="AB114" s="238" t="str">
        <f t="shared" si="92"/>
        <v/>
      </c>
      <c r="AC114" s="236" t="str">
        <f t="shared" si="93"/>
        <v/>
      </c>
      <c r="AD114" s="215"/>
      <c r="AE114" s="218"/>
      <c r="AG114" s="29"/>
      <c r="AH114" s="27"/>
      <c r="AI114" s="218"/>
      <c r="AJ114" s="28"/>
      <c r="AN114" s="28"/>
    </row>
    <row r="115" spans="1:70" ht="15" customHeight="1">
      <c r="A115" s="215"/>
      <c r="B115" s="215"/>
      <c r="C115" s="215"/>
      <c r="D115" s="215"/>
      <c r="E115" s="215"/>
      <c r="F115" s="215"/>
      <c r="G115" s="215"/>
      <c r="H115" s="215"/>
      <c r="I115" s="216"/>
      <c r="J115" s="216"/>
      <c r="K115" s="216"/>
      <c r="L115" s="216"/>
      <c r="M115" s="216"/>
      <c r="N115" s="216"/>
      <c r="O115" s="216"/>
      <c r="P115" s="216"/>
      <c r="Q115" s="216"/>
      <c r="R115" s="215"/>
      <c r="S115" s="215"/>
      <c r="T115" s="215"/>
      <c r="U115" s="217"/>
      <c r="V115" s="217"/>
      <c r="W115" s="217"/>
      <c r="X115" s="217"/>
      <c r="Y115" s="217"/>
      <c r="Z115" s="215"/>
      <c r="AA115" s="217"/>
      <c r="AB115" s="217"/>
      <c r="AC115" s="216"/>
      <c r="AD115" s="215"/>
      <c r="AE115" s="218"/>
      <c r="AG115" s="29"/>
      <c r="AH115" s="27"/>
      <c r="AI115" s="219"/>
      <c r="AJ115" s="28"/>
      <c r="AN115" s="28"/>
      <c r="BF115" s="231"/>
    </row>
    <row r="116" spans="1:70" ht="15" customHeight="1">
      <c r="A116" s="215"/>
      <c r="B116" s="215"/>
      <c r="C116" s="233" t="s">
        <v>0</v>
      </c>
      <c r="D116" s="215"/>
      <c r="E116" s="277" t="str">
        <f>+D118</f>
        <v>R</v>
      </c>
      <c r="F116" s="233" t="s">
        <v>582</v>
      </c>
      <c r="G116" s="215"/>
      <c r="H116" s="239">
        <f>SUM(H118:H129)</f>
        <v>1290</v>
      </c>
      <c r="I116" s="216"/>
      <c r="J116" s="216"/>
      <c r="K116" s="216"/>
      <c r="L116" s="216"/>
      <c r="M116" s="216"/>
      <c r="N116" s="216"/>
      <c r="O116" s="216"/>
      <c r="P116" s="216"/>
      <c r="Q116" s="216"/>
      <c r="R116" s="215"/>
      <c r="S116" s="270">
        <f>+Klasse!O103</f>
        <v>16.346129032258055</v>
      </c>
      <c r="T116" s="215"/>
      <c r="U116" s="217"/>
      <c r="V116" s="217"/>
      <c r="W116" s="217"/>
      <c r="X116" s="217"/>
      <c r="Y116" s="217"/>
      <c r="Z116" s="215"/>
      <c r="AA116" s="217"/>
      <c r="AB116" s="270">
        <f>+Klasse!AG17</f>
        <v>3.1715891472868161</v>
      </c>
      <c r="AC116" s="216"/>
      <c r="AD116" s="215"/>
      <c r="AE116" s="218"/>
      <c r="AG116" s="29"/>
      <c r="AH116" s="27"/>
      <c r="AI116" s="219"/>
      <c r="AJ116" s="28"/>
      <c r="AN116" s="28"/>
      <c r="BF116" s="231"/>
    </row>
    <row r="117" spans="1:70" ht="15" customHeight="1">
      <c r="A117" s="215"/>
      <c r="B117" s="215"/>
      <c r="C117" s="215"/>
      <c r="D117" s="215"/>
      <c r="E117" s="215"/>
      <c r="F117" s="215"/>
      <c r="G117" s="215"/>
      <c r="H117" s="215"/>
      <c r="I117" s="216"/>
      <c r="J117" s="216"/>
      <c r="K117" s="216"/>
      <c r="L117" s="216"/>
      <c r="M117" s="216"/>
      <c r="N117" s="216"/>
      <c r="O117" s="216"/>
      <c r="P117" s="216"/>
      <c r="Q117" s="216"/>
      <c r="R117" s="215"/>
      <c r="S117" s="215"/>
      <c r="T117" s="215"/>
      <c r="U117" s="217"/>
      <c r="V117" s="217"/>
      <c r="W117" s="217"/>
      <c r="X117" s="217"/>
      <c r="Y117" s="217"/>
      <c r="Z117" s="215"/>
      <c r="AA117" s="217"/>
      <c r="AB117" s="217"/>
      <c r="AC117" s="217"/>
      <c r="AD117" s="215"/>
      <c r="AE117" s="218"/>
      <c r="AG117" s="29"/>
      <c r="AH117" s="27"/>
      <c r="AI117" s="219"/>
      <c r="AJ117" s="28"/>
      <c r="AN117" s="28"/>
      <c r="BF117" s="231">
        <f>1+BF114</f>
        <v>1</v>
      </c>
      <c r="BG117" s="28">
        <v>20.659867330016564</v>
      </c>
      <c r="BH117" s="28">
        <f t="shared" ref="BH117" si="94">+BG117</f>
        <v>20.659867330016564</v>
      </c>
      <c r="BI117" s="28">
        <f t="shared" ref="BI117" si="95">+BH117</f>
        <v>20.659867330016564</v>
      </c>
      <c r="BJ117" s="28">
        <f t="shared" ref="BJ117" si="96">+BI117</f>
        <v>20.659867330016564</v>
      </c>
      <c r="BK117" s="28">
        <f t="shared" ref="BK117" si="97">+BJ117</f>
        <v>20.659867330016564</v>
      </c>
      <c r="BL117" s="28">
        <f t="shared" ref="BL117" si="98">+BK117</f>
        <v>20.659867330016564</v>
      </c>
      <c r="BM117" s="28">
        <f t="shared" ref="BM117" si="99">+BL117</f>
        <v>20.659867330016564</v>
      </c>
      <c r="BN117" s="28">
        <f t="shared" ref="BN117" si="100">+BM117</f>
        <v>20.659867330016564</v>
      </c>
      <c r="BO117" s="28">
        <f t="shared" ref="BO117" si="101">+BN117</f>
        <v>20.659867330016564</v>
      </c>
      <c r="BP117" s="28">
        <f t="shared" ref="BP117" si="102">+BO117</f>
        <v>20.659867330016564</v>
      </c>
      <c r="BQ117" s="28">
        <f t="shared" ref="BQ117" si="103">+BP117</f>
        <v>20.659867330016564</v>
      </c>
      <c r="BR117" s="28">
        <f t="shared" ref="BR117" si="104">+BQ117</f>
        <v>20.659867330016564</v>
      </c>
    </row>
    <row r="118" spans="1:70" ht="15.6">
      <c r="A118" s="215"/>
      <c r="B118" s="239">
        <f>+'Ark1'!C1605</f>
        <v>2023</v>
      </c>
      <c r="C118" s="28">
        <f>+'Ark1'!L1605</f>
        <v>8</v>
      </c>
      <c r="D118" s="28" t="s">
        <v>34</v>
      </c>
      <c r="E118" s="28">
        <f>+'Ark1'!D1605</f>
        <v>1</v>
      </c>
      <c r="F118" s="28" t="str">
        <f t="shared" ref="F118:F125" si="105">+F103</f>
        <v>Jan</v>
      </c>
      <c r="G118" s="28">
        <f>+'Ark1'!Q1605</f>
        <v>23</v>
      </c>
      <c r="H118" s="28">
        <f>+'Ark1'!R1605</f>
        <v>83</v>
      </c>
      <c r="I118" s="29">
        <f>+IF(H118=0,"",'Ark1'!AG1605)</f>
        <v>17.279798367578564</v>
      </c>
      <c r="J118" s="29">
        <f>+IF(H118=0,"",'Ark1'!AH1605)</f>
        <v>1.2048192771084336</v>
      </c>
      <c r="R118" s="27">
        <f>+IF(H118=0,"",'Ark1'!T1605)</f>
        <v>7.7710843373493983</v>
      </c>
      <c r="S118" s="29">
        <f>+IF(H118=0,"",'Ark1'!U1605)</f>
        <v>24.945783132530121</v>
      </c>
      <c r="T118" s="215"/>
      <c r="U118" s="34">
        <f>+IF(H118=0,"",'Ark1'!W1605)</f>
        <v>24.096385542168672</v>
      </c>
      <c r="V118" s="34">
        <f>+IF(H118=0,"",'Ark1'!X1605)</f>
        <v>81.927710843373475</v>
      </c>
      <c r="W118" s="34">
        <f>+IF(H118=0,"",'Ark1'!Y1605)</f>
        <v>59.036144578313262</v>
      </c>
      <c r="X118" s="34">
        <f>+IF(H118=0,"",'Ark1'!Z1605)</f>
        <v>7.8194120693051454</v>
      </c>
      <c r="Y118" s="34">
        <f>+IF(H118=0,"",'Ark1'!Z1605)</f>
        <v>7.8194120693051454</v>
      </c>
      <c r="Z118" s="27">
        <f>+IF(H118=0,"",'Ark1'!AB1605)</f>
        <v>2.2405103829305819</v>
      </c>
      <c r="AA118" s="34">
        <f>+IF(H118=0,"",'Ark1'!AE1605)</f>
        <v>0</v>
      </c>
      <c r="AB118" s="34">
        <f t="shared" si="75"/>
        <v>3.1182228915662651</v>
      </c>
      <c r="AC118" s="29">
        <f t="shared" si="76"/>
        <v>0.27710843373493976</v>
      </c>
      <c r="AD118" s="215"/>
      <c r="AE118" s="218"/>
      <c r="AG118" s="29"/>
      <c r="AH118" s="27"/>
      <c r="AI118" s="219"/>
      <c r="AJ118" s="28"/>
      <c r="AN118" s="28"/>
    </row>
    <row r="119" spans="1:70" ht="15.6">
      <c r="A119" s="215"/>
      <c r="B119" s="239">
        <f>+'Ark1'!C1606</f>
        <v>2023</v>
      </c>
      <c r="C119" s="28">
        <f>+'Ark1'!L1606</f>
        <v>8</v>
      </c>
      <c r="D119" s="28" t="s">
        <v>34</v>
      </c>
      <c r="E119" s="28">
        <f>+'Ark1'!D1606</f>
        <v>2</v>
      </c>
      <c r="F119" s="28" t="str">
        <f t="shared" si="105"/>
        <v>Feb</v>
      </c>
      <c r="G119" s="28">
        <f>+'Ark1'!Q1606</f>
        <v>22</v>
      </c>
      <c r="H119" s="28">
        <f>+'Ark1'!R1606</f>
        <v>35</v>
      </c>
      <c r="I119" s="29">
        <f>+IF(H119=0,"",'Ark1'!AG1606)</f>
        <v>10.835542016957888</v>
      </c>
      <c r="J119" s="29">
        <f>+IF(H119=0,"",'Ark1'!AH1606)</f>
        <v>5.7142857142857153</v>
      </c>
      <c r="R119" s="27">
        <f>+IF(H119=0,"",'Ark1'!T1606)</f>
        <v>7.1428571428571441</v>
      </c>
      <c r="S119" s="29">
        <f>+IF(H119=0,"",'Ark1'!U1606)</f>
        <v>25.814285714285703</v>
      </c>
      <c r="T119" s="215"/>
      <c r="U119" s="34">
        <f>+IF(H119=0,"",'Ark1'!W1606)</f>
        <v>17.142857142857139</v>
      </c>
      <c r="V119" s="34">
        <f>+IF(H119=0,"",'Ark1'!X1606)</f>
        <v>91.428571428571445</v>
      </c>
      <c r="W119" s="34">
        <f>+IF(H119=0,"",'Ark1'!Y1606)</f>
        <v>68.571428571428555</v>
      </c>
      <c r="X119" s="34">
        <f>+IF(H119=0,"",'Ark1'!Z1606)</f>
        <v>6.6837176505783988</v>
      </c>
      <c r="Y119" s="34">
        <f>+IF(H119=0,"",'Ark1'!Z1606)</f>
        <v>6.6837176505783988</v>
      </c>
      <c r="Z119" s="27">
        <f>+IF(H119=0,"",'Ark1'!AB1606)</f>
        <v>2.3316806586403609</v>
      </c>
      <c r="AA119" s="34">
        <f>+IF(H119=0,"",'Ark1'!AE1606)</f>
        <v>0</v>
      </c>
      <c r="AB119" s="34">
        <f t="shared" si="75"/>
        <v>3.2267857142857128</v>
      </c>
      <c r="AC119" s="29">
        <f t="shared" si="76"/>
        <v>0.62857142857142856</v>
      </c>
      <c r="AD119" s="215"/>
      <c r="AE119" s="218"/>
      <c r="AG119" s="29"/>
      <c r="AH119" s="27"/>
      <c r="AI119" s="219"/>
      <c r="AJ119" s="28"/>
      <c r="AN119" s="28"/>
    </row>
    <row r="120" spans="1:70" ht="15.6">
      <c r="A120" s="215"/>
      <c r="B120" s="239">
        <f>+'Ark1'!C1607</f>
        <v>2023</v>
      </c>
      <c r="C120" s="28">
        <f>+'Ark1'!L1607</f>
        <v>8</v>
      </c>
      <c r="D120" s="28" t="s">
        <v>34</v>
      </c>
      <c r="E120" s="28">
        <f>+'Ark1'!D1607</f>
        <v>3</v>
      </c>
      <c r="F120" s="28" t="str">
        <f t="shared" si="105"/>
        <v>Mar</v>
      </c>
      <c r="G120" s="28">
        <f>+'Ark1'!Q1607</f>
        <v>50</v>
      </c>
      <c r="H120" s="28">
        <f>+'Ark1'!R1607</f>
        <v>119</v>
      </c>
      <c r="I120" s="29">
        <f>+IF(H120=0,"",'Ark1'!AG1607)</f>
        <v>17.131233014377333</v>
      </c>
      <c r="J120" s="29">
        <f>+IF(H120=0,"",'Ark1'!AH1607)</f>
        <v>0</v>
      </c>
      <c r="R120" s="27">
        <f>+IF(H120=0,"",'Ark1'!T1607)</f>
        <v>7.4621848739495809</v>
      </c>
      <c r="S120" s="29">
        <f>+IF(H120=0,"",'Ark1'!U1607)</f>
        <v>26.644537815126061</v>
      </c>
      <c r="T120" s="215"/>
      <c r="U120" s="34">
        <f>+IF(H120=0,"",'Ark1'!W1607)</f>
        <v>12.605042016806721</v>
      </c>
      <c r="V120" s="34">
        <f>+IF(H120=0,"",'Ark1'!X1607)</f>
        <v>97.478991596638636</v>
      </c>
      <c r="W120" s="34">
        <f>+IF(H120=0,"",'Ark1'!Y1607)</f>
        <v>72.268907563025195</v>
      </c>
      <c r="X120" s="34">
        <f>+IF(H120=0,"",'Ark1'!Z1607)</f>
        <v>5.871662434470152</v>
      </c>
      <c r="Y120" s="34">
        <f>+IF(H120=0,"",'Ark1'!Z1607)</f>
        <v>5.871662434470152</v>
      </c>
      <c r="Z120" s="27">
        <f>+IF(H120=0,"",'Ark1'!AB1607)</f>
        <v>1.9306894138831443</v>
      </c>
      <c r="AA120" s="34">
        <f>+IF(H120=0,"",'Ark1'!AE1607)</f>
        <v>0</v>
      </c>
      <c r="AB120" s="34">
        <f t="shared" si="75"/>
        <v>3.3305672268907576</v>
      </c>
      <c r="AC120" s="29">
        <f t="shared" si="76"/>
        <v>0.42016806722689076</v>
      </c>
      <c r="AD120" s="215"/>
      <c r="AE120" s="218"/>
      <c r="AG120" s="29"/>
      <c r="AH120" s="27"/>
      <c r="AI120" s="219"/>
      <c r="AJ120" s="28"/>
      <c r="AN120" s="28"/>
    </row>
    <row r="121" spans="1:70" ht="15.6">
      <c r="A121" s="215"/>
      <c r="B121" s="239">
        <f>+'Ark1'!C1608</f>
        <v>2023</v>
      </c>
      <c r="C121" s="28">
        <f>+'Ark1'!L1608</f>
        <v>8</v>
      </c>
      <c r="D121" s="28" t="s">
        <v>34</v>
      </c>
      <c r="E121" s="28">
        <f>+'Ark1'!D1608</f>
        <v>4</v>
      </c>
      <c r="F121" s="28" t="str">
        <f t="shared" si="105"/>
        <v>Apr</v>
      </c>
      <c r="G121" s="28">
        <f>+'Ark1'!Q1608</f>
        <v>35</v>
      </c>
      <c r="H121" s="28">
        <f>+'Ark1'!R1608</f>
        <v>76</v>
      </c>
      <c r="I121" s="29">
        <f>+IF(H121=0,"",'Ark1'!AG1608)</f>
        <v>21.467606004740595</v>
      </c>
      <c r="J121" s="29">
        <f>+IF(H121=0,"",'Ark1'!AH1608)</f>
        <v>0</v>
      </c>
      <c r="R121" s="27">
        <f>+IF(H121=0,"",'Ark1'!T1608)</f>
        <v>7.6184210526315779</v>
      </c>
      <c r="S121" s="29">
        <f>+IF(H121=0,"",'Ark1'!U1608)</f>
        <v>25.74078947368422</v>
      </c>
      <c r="T121" s="215"/>
      <c r="U121" s="34">
        <f>+IF(H121=0,"",'Ark1'!W1608)</f>
        <v>9.2105263157894726</v>
      </c>
      <c r="V121" s="34">
        <f>+IF(H121=0,"",'Ark1'!X1608)</f>
        <v>96.05263157894737</v>
      </c>
      <c r="W121" s="34">
        <f>+IF(H121=0,"",'Ark1'!Y1608)</f>
        <v>65.789473684210506</v>
      </c>
      <c r="X121" s="34">
        <f>+IF(H121=0,"",'Ark1'!Z1608)</f>
        <v>5.941052042923979</v>
      </c>
      <c r="Y121" s="34">
        <f>+IF(H121=0,"",'Ark1'!Z1608)</f>
        <v>5.941052042923979</v>
      </c>
      <c r="Z121" s="27">
        <f>+IF(H121=0,"",'Ark1'!AB1608)</f>
        <v>1.6699125825147247</v>
      </c>
      <c r="AA121" s="34">
        <f>+IF(H121=0,"",'Ark1'!AE1608)</f>
        <v>0</v>
      </c>
      <c r="AB121" s="34">
        <f t="shared" si="75"/>
        <v>3.2175986842105275</v>
      </c>
      <c r="AC121" s="29">
        <f t="shared" si="76"/>
        <v>0.46052631578947367</v>
      </c>
      <c r="AD121" s="215"/>
      <c r="AE121" s="218"/>
      <c r="AG121" s="29"/>
      <c r="AH121" s="27"/>
      <c r="AI121" s="219"/>
      <c r="AJ121" s="28"/>
      <c r="AN121" s="28"/>
    </row>
    <row r="122" spans="1:70" ht="15.6">
      <c r="A122" s="215"/>
      <c r="B122" s="239">
        <f>+'Ark1'!C1609</f>
        <v>2023</v>
      </c>
      <c r="C122" s="28">
        <f>+'Ark1'!L1609</f>
        <v>8</v>
      </c>
      <c r="D122" s="28" t="s">
        <v>34</v>
      </c>
      <c r="E122" s="28">
        <f>+'Ark1'!D1609</f>
        <v>5</v>
      </c>
      <c r="F122" s="28" t="str">
        <f t="shared" si="105"/>
        <v>Mai</v>
      </c>
      <c r="G122" s="28">
        <f>+'Ark1'!Q1609</f>
        <v>21</v>
      </c>
      <c r="H122" s="28">
        <f>+'Ark1'!R1609</f>
        <v>55</v>
      </c>
      <c r="I122" s="29">
        <f>+IF(H122=0,"",'Ark1'!AG1609)</f>
        <v>17.118806103572016</v>
      </c>
      <c r="J122" s="29">
        <f>+IF(H122=0,"",'Ark1'!AH1609)</f>
        <v>0</v>
      </c>
      <c r="R122" s="27">
        <f>+IF(H122=0,"",'Ark1'!T1609)</f>
        <v>7.5636363636363644</v>
      </c>
      <c r="S122" s="29">
        <f>+IF(H122=0,"",'Ark1'!U1609)</f>
        <v>25.069090909090921</v>
      </c>
      <c r="T122" s="215"/>
      <c r="U122" s="34">
        <f>+IF(H122=0,"",'Ark1'!W1609)</f>
        <v>16.363636363636363</v>
      </c>
      <c r="V122" s="34">
        <f>+IF(H122=0,"",'Ark1'!X1609)</f>
        <v>94.545454545454561</v>
      </c>
      <c r="W122" s="34">
        <f>+IF(H122=0,"",'Ark1'!Y1609)</f>
        <v>69.090909090909108</v>
      </c>
      <c r="X122" s="34">
        <f>+IF(H122=0,"",'Ark1'!Z1609)</f>
        <v>5.8688351864983117</v>
      </c>
      <c r="Y122" s="34">
        <f>+IF(H122=0,"",'Ark1'!Z1609)</f>
        <v>5.8688351864983117</v>
      </c>
      <c r="Z122" s="27">
        <f>+IF(H122=0,"",'Ark1'!AB1609)</f>
        <v>1.9978500841348648</v>
      </c>
      <c r="AA122" s="34">
        <f>+IF(H122=0,"",'Ark1'!AE1609)</f>
        <v>0</v>
      </c>
      <c r="AB122" s="34">
        <f t="shared" si="75"/>
        <v>3.1336363636363651</v>
      </c>
      <c r="AC122" s="29">
        <f t="shared" si="76"/>
        <v>0.38181818181818183</v>
      </c>
      <c r="AD122" s="215"/>
      <c r="AE122" s="218"/>
      <c r="AG122" s="29"/>
      <c r="AH122" s="27"/>
      <c r="AI122" s="219"/>
      <c r="AJ122" s="28"/>
      <c r="AN122" s="28"/>
    </row>
    <row r="123" spans="1:70" ht="15.6">
      <c r="A123" s="215"/>
      <c r="B123" s="239">
        <f>+'Ark1'!C1610</f>
        <v>2023</v>
      </c>
      <c r="C123" s="28">
        <f>+'Ark1'!L1610</f>
        <v>8</v>
      </c>
      <c r="D123" s="28" t="s">
        <v>34</v>
      </c>
      <c r="E123" s="28">
        <f>+'Ark1'!D1610</f>
        <v>6</v>
      </c>
      <c r="F123" s="28" t="str">
        <f t="shared" si="105"/>
        <v>Jun</v>
      </c>
      <c r="G123" s="28">
        <f>+'Ark1'!Q1610</f>
        <v>40</v>
      </c>
      <c r="H123" s="28">
        <f>+'Ark1'!R1610</f>
        <v>118</v>
      </c>
      <c r="I123" s="29">
        <f>+IF(H123=0,"",'Ark1'!AG1610)</f>
        <v>19.933178211323906</v>
      </c>
      <c r="J123" s="29">
        <f>+IF(H123=0,"",'Ark1'!AH1610)</f>
        <v>31.355932203389823</v>
      </c>
      <c r="R123" s="27">
        <f>+IF(H123=0,"",'Ark1'!T1610)</f>
        <v>9.1355932203389827</v>
      </c>
      <c r="S123" s="29">
        <f>+IF(H123=0,"",'Ark1'!U1610)</f>
        <v>31.144915254237279</v>
      </c>
      <c r="T123" s="215"/>
      <c r="U123" s="34">
        <f>+IF(H123=0,"",'Ark1'!W1610)</f>
        <v>58.47457627118645</v>
      </c>
      <c r="V123" s="34">
        <f>+IF(H123=0,"",'Ark1'!X1610)</f>
        <v>99.152542372881356</v>
      </c>
      <c r="W123" s="34">
        <f>+IF(H123=0,"",'Ark1'!Y1610)</f>
        <v>88.983050847457633</v>
      </c>
      <c r="X123" s="34">
        <f>+IF(H123=0,"",'Ark1'!Z1610)</f>
        <v>6.7500106397609114</v>
      </c>
      <c r="Y123" s="34">
        <f>+IF(H123=0,"",'Ark1'!Z1610)</f>
        <v>6.7500106397609114</v>
      </c>
      <c r="Z123" s="27">
        <f>+IF(H123=0,"",'Ark1'!AB1610)</f>
        <v>1.7413965476666224</v>
      </c>
      <c r="AA123" s="34">
        <f>+IF(H123=0,"",'Ark1'!AE1610)</f>
        <v>0</v>
      </c>
      <c r="AB123" s="34">
        <f t="shared" si="75"/>
        <v>3.8931144067796599</v>
      </c>
      <c r="AC123" s="29">
        <f t="shared" si="76"/>
        <v>0.33898305084745761</v>
      </c>
      <c r="AD123" s="215"/>
      <c r="AE123" s="218"/>
      <c r="AG123" s="29"/>
      <c r="AH123" s="27"/>
      <c r="AI123" s="219"/>
      <c r="AJ123" s="28"/>
      <c r="AN123" s="28"/>
    </row>
    <row r="124" spans="1:70" ht="15.6">
      <c r="A124" s="215"/>
      <c r="B124" s="239">
        <f>+'Ark1'!C1611</f>
        <v>2023</v>
      </c>
      <c r="C124" s="28">
        <f>+'Ark1'!L1611</f>
        <v>8</v>
      </c>
      <c r="D124" s="28" t="s">
        <v>34</v>
      </c>
      <c r="E124" s="28">
        <f>+'Ark1'!D1611</f>
        <v>7</v>
      </c>
      <c r="F124" s="28" t="str">
        <f t="shared" si="105"/>
        <v>Jul</v>
      </c>
      <c r="G124" s="28">
        <f>+'Ark1'!Q1611</f>
        <v>8</v>
      </c>
      <c r="H124" s="28">
        <f>+'Ark1'!R1611</f>
        <v>14</v>
      </c>
      <c r="I124" s="29">
        <f>+IF(H124=0,"",'Ark1'!AG1611)</f>
        <v>12.26910593095308</v>
      </c>
      <c r="J124" s="29">
        <f>+IF(H124=0,"",'Ark1'!AH1611)</f>
        <v>0</v>
      </c>
      <c r="R124" s="27">
        <f>+IF(H124=0,"",'Ark1'!T1611)</f>
        <v>8.2857142857142883</v>
      </c>
      <c r="S124" s="29">
        <f>+IF(H124=0,"",'Ark1'!U1611)</f>
        <v>29.7</v>
      </c>
      <c r="T124" s="215"/>
      <c r="U124" s="34">
        <f>+IF(H124=0,"",'Ark1'!W1611)</f>
        <v>21.428571428571423</v>
      </c>
      <c r="V124" s="34">
        <f>+IF(H124=0,"",'Ark1'!X1611)</f>
        <v>100</v>
      </c>
      <c r="W124" s="34">
        <f>+IF(H124=0,"",'Ark1'!Y1611)</f>
        <v>85.714285714285694</v>
      </c>
      <c r="X124" s="34">
        <f>+IF(H124=0,"",'Ark1'!Z1611)</f>
        <v>5.3544374120910527</v>
      </c>
      <c r="Y124" s="34">
        <f>+IF(H124=0,"",'Ark1'!Z1611)</f>
        <v>5.3544374120910527</v>
      </c>
      <c r="Z124" s="27">
        <f>+IF(H124=0,"",'Ark1'!AB1611)</f>
        <v>0.58901508937394675</v>
      </c>
      <c r="AA124" s="34">
        <f>+IF(H124=0,"",'Ark1'!AE1611)</f>
        <v>0</v>
      </c>
      <c r="AB124" s="34">
        <f t="shared" si="75"/>
        <v>3.7124999999999999</v>
      </c>
      <c r="AC124" s="29">
        <f t="shared" si="76"/>
        <v>0.5714285714285714</v>
      </c>
      <c r="AD124" s="215"/>
      <c r="AE124" s="218"/>
      <c r="AG124" s="29"/>
      <c r="AH124" s="27"/>
      <c r="AI124" s="219"/>
      <c r="AJ124" s="28"/>
      <c r="AN124" s="28"/>
    </row>
    <row r="125" spans="1:70" ht="15.6">
      <c r="A125" s="215"/>
      <c r="B125" s="239">
        <f>+'Ark1'!C1612</f>
        <v>2023</v>
      </c>
      <c r="C125" s="28">
        <f>+'Ark1'!L1612</f>
        <v>8</v>
      </c>
      <c r="D125" s="28" t="s">
        <v>34</v>
      </c>
      <c r="E125" s="28">
        <f>+'Ark1'!D1612</f>
        <v>8</v>
      </c>
      <c r="F125" s="28" t="str">
        <f t="shared" si="105"/>
        <v>Aug</v>
      </c>
      <c r="G125" s="28">
        <f>+'Ark1'!Q1612</f>
        <v>26</v>
      </c>
      <c r="H125" s="28">
        <f>+'Ark1'!R1612</f>
        <v>68</v>
      </c>
      <c r="I125" s="29">
        <f>+IF(H125=0,"",'Ark1'!AG1612)</f>
        <v>19.140595265281263</v>
      </c>
      <c r="J125" s="29">
        <f>+IF(H125=0,"",'Ark1'!AH1612)</f>
        <v>4.4117647058823524</v>
      </c>
      <c r="R125" s="27">
        <f>+IF(H125=0,"",'Ark1'!T1612)</f>
        <v>6.9117647058823524</v>
      </c>
      <c r="S125" s="29">
        <f>+IF(H125=0,"",'Ark1'!U1612)</f>
        <v>22.186764705882354</v>
      </c>
      <c r="T125" s="215"/>
      <c r="U125" s="34">
        <f>+IF(H125=0,"",'Ark1'!W1612)</f>
        <v>8.8235294117647047</v>
      </c>
      <c r="V125" s="34">
        <f>+IF(H125=0,"",'Ark1'!X1612)</f>
        <v>82.352941176470608</v>
      </c>
      <c r="W125" s="34">
        <f>+IF(H125=0,"",'Ark1'!Y1612)</f>
        <v>44.117647058823529</v>
      </c>
      <c r="X125" s="34">
        <f>+IF(H125=0,"",'Ark1'!Z1612)</f>
        <v>7.2693535680676451</v>
      </c>
      <c r="Y125" s="34">
        <f>+IF(H125=0,"",'Ark1'!Z1612)</f>
        <v>7.2693535680676451</v>
      </c>
      <c r="Z125" s="27">
        <f>+IF(H125=0,"",'Ark1'!AB1612)</f>
        <v>2.1470588235294104</v>
      </c>
      <c r="AA125" s="34">
        <f>+IF(H125=0,"",'Ark1'!AE1612)</f>
        <v>0</v>
      </c>
      <c r="AB125" s="34">
        <f t="shared" si="75"/>
        <v>2.7733455882352942</v>
      </c>
      <c r="AC125" s="29">
        <f t="shared" si="76"/>
        <v>0.38235294117647056</v>
      </c>
      <c r="AD125" s="215"/>
      <c r="AE125" s="218"/>
      <c r="AG125" s="29"/>
      <c r="AH125" s="27"/>
      <c r="AI125" s="219"/>
      <c r="AJ125" s="28"/>
      <c r="AN125" s="28"/>
    </row>
    <row r="126" spans="1:70" ht="15.6">
      <c r="A126" s="215"/>
      <c r="B126" s="239">
        <f>+'Ark1'!C1613</f>
        <v>2023</v>
      </c>
      <c r="C126" s="28">
        <f>+'Ark1'!L1613</f>
        <v>8</v>
      </c>
      <c r="D126" s="28" t="s">
        <v>34</v>
      </c>
      <c r="E126" s="28">
        <f>+'Ark1'!D1613</f>
        <v>9</v>
      </c>
      <c r="F126" s="28" t="str">
        <f t="shared" ref="F126:F129" si="106">+F111</f>
        <v>Sep</v>
      </c>
      <c r="G126" s="28">
        <f>+'Ark1'!Q1613</f>
        <v>42</v>
      </c>
      <c r="H126" s="28">
        <f>+'Ark1'!R1613</f>
        <v>99</v>
      </c>
      <c r="I126" s="29">
        <f>+IF(H126=0,"",'Ark1'!AG1613)</f>
        <v>16.654963997081211</v>
      </c>
      <c r="J126" s="29">
        <f>+IF(H126=0,"",'Ark1'!AH1613)</f>
        <v>0</v>
      </c>
      <c r="R126" s="27">
        <f>+IF(H126=0,"",'Ark1'!T1613)</f>
        <v>7.2929292929292924</v>
      </c>
      <c r="S126" s="29">
        <f>+IF(H126=0,"",'Ark1'!U1613)</f>
        <v>24.438383838383832</v>
      </c>
      <c r="T126" s="215"/>
      <c r="U126" s="34">
        <f>+IF(H126=0,"",'Ark1'!W1613)</f>
        <v>21.212121212121215</v>
      </c>
      <c r="V126" s="34">
        <f>+IF(H126=0,"",'Ark1'!X1613)</f>
        <v>89.898989898989882</v>
      </c>
      <c r="W126" s="34">
        <f>+IF(H126=0,"",'Ark1'!Y1613)</f>
        <v>52.525252525252526</v>
      </c>
      <c r="X126" s="34">
        <f>+IF(H126=0,"",'Ark1'!Z1613)</f>
        <v>7.0844645381328624</v>
      </c>
      <c r="Y126" s="34">
        <f>+IF(H126=0,"",'Ark1'!Z1613)</f>
        <v>7.0844645381328624</v>
      </c>
      <c r="Z126" s="27">
        <f>+IF(H126=0,"",'Ark1'!AB1613)</f>
        <v>2.7825303695785193</v>
      </c>
      <c r="AA126" s="34">
        <f>+IF(H126=0,"",'Ark1'!AE1613)</f>
        <v>0</v>
      </c>
      <c r="AB126" s="34">
        <f t="shared" ref="AB126:AB129" si="107">+IF(H126=0,"",+S126/C126)</f>
        <v>3.054797979797979</v>
      </c>
      <c r="AC126" s="29">
        <f t="shared" ref="AC126:AC129" si="108">+IF(H126=0,"",G126/H126)</f>
        <v>0.42424242424242425</v>
      </c>
      <c r="AD126" s="215"/>
      <c r="AE126" s="218"/>
      <c r="AG126" s="29"/>
      <c r="AH126" s="27"/>
      <c r="AI126" s="219"/>
      <c r="AJ126" s="28"/>
      <c r="AN126" s="28"/>
    </row>
    <row r="127" spans="1:70" ht="15.6">
      <c r="A127" s="215"/>
      <c r="B127" s="239">
        <f>+'Ark1'!C1614</f>
        <v>2023</v>
      </c>
      <c r="C127" s="28">
        <f>+'Ark1'!L1614</f>
        <v>8</v>
      </c>
      <c r="D127" s="28" t="s">
        <v>34</v>
      </c>
      <c r="E127" s="28">
        <f>+'Ark1'!D1614</f>
        <v>10</v>
      </c>
      <c r="F127" s="28" t="str">
        <f t="shared" si="106"/>
        <v>Okt</v>
      </c>
      <c r="G127" s="28">
        <f>+'Ark1'!Q1614</f>
        <v>103</v>
      </c>
      <c r="H127" s="28">
        <f>+'Ark1'!R1614</f>
        <v>352</v>
      </c>
      <c r="I127" s="29">
        <f>+IF(H127=0,"",'Ark1'!AG1614)</f>
        <v>15.983967751576801</v>
      </c>
      <c r="J127" s="29">
        <f>+IF(H127=0,"",'Ark1'!AH1614)</f>
        <v>0.8522727272727274</v>
      </c>
      <c r="R127" s="27">
        <f>+IF(H127=0,"",'Ark1'!T1614)</f>
        <v>6.9829545454545459</v>
      </c>
      <c r="S127" s="29">
        <f>+IF(H127=0,"",'Ark1'!U1614)</f>
        <v>23.70113636363639</v>
      </c>
      <c r="T127" s="215"/>
      <c r="U127" s="34">
        <f>+IF(H127=0,"",'Ark1'!W1614)</f>
        <v>11.93181818181818</v>
      </c>
      <c r="V127" s="34">
        <f>+IF(H127=0,"",'Ark1'!X1614)</f>
        <v>90.340909090909108</v>
      </c>
      <c r="W127" s="34">
        <f>+IF(H127=0,"",'Ark1'!Y1614)</f>
        <v>51.704545454545446</v>
      </c>
      <c r="X127" s="34">
        <f>+IF(H127=0,"",'Ark1'!Z1614)</f>
        <v>6.7204740484543892</v>
      </c>
      <c r="Y127" s="34">
        <f>+IF(H127=0,"",'Ark1'!Z1614)</f>
        <v>6.7204740484543892</v>
      </c>
      <c r="Z127" s="27">
        <f>+IF(H127=0,"",'Ark1'!AB1614)</f>
        <v>2.1452231072203323</v>
      </c>
      <c r="AA127" s="34">
        <f>+IF(H127=0,"",'Ark1'!AE1614)</f>
        <v>0</v>
      </c>
      <c r="AB127" s="34">
        <f t="shared" si="107"/>
        <v>2.9626420454545488</v>
      </c>
      <c r="AC127" s="29">
        <f t="shared" si="108"/>
        <v>0.29261363636363635</v>
      </c>
      <c r="AD127" s="215"/>
      <c r="AE127" s="218"/>
      <c r="AG127" s="29"/>
      <c r="AH127" s="27"/>
      <c r="AI127" s="219"/>
      <c r="AJ127" s="28"/>
      <c r="AN127" s="28"/>
    </row>
    <row r="128" spans="1:70" ht="15.6">
      <c r="A128" s="215"/>
      <c r="B128" s="239">
        <f>+'Ark1'!C1615</f>
        <v>2023</v>
      </c>
      <c r="C128" s="28">
        <f>+'Ark1'!L1615</f>
        <v>8</v>
      </c>
      <c r="D128" s="28" t="s">
        <v>34</v>
      </c>
      <c r="E128" s="28">
        <f>+'Ark1'!D1615</f>
        <v>11</v>
      </c>
      <c r="F128" s="28" t="str">
        <f t="shared" si="106"/>
        <v>Nov</v>
      </c>
      <c r="G128" s="28">
        <f>+'Ark1'!Q1615</f>
        <v>74</v>
      </c>
      <c r="H128" s="28">
        <f>+'Ark1'!R1615</f>
        <v>241</v>
      </c>
      <c r="I128" s="29">
        <f>+IF(H128=0,"",'Ark1'!AG1615)</f>
        <v>18.903250008525745</v>
      </c>
      <c r="J128" s="29">
        <f>+IF(H128=0,"",'Ark1'!AH1615)</f>
        <v>0.4149377593360995</v>
      </c>
      <c r="R128" s="27">
        <f>+IF(H128=0,"",'Ark1'!T1615)</f>
        <v>7.2946058091286305</v>
      </c>
      <c r="S128" s="29">
        <f>+IF(H128=0,"",'Ark1'!U1615)</f>
        <v>25.3</v>
      </c>
      <c r="T128" s="215"/>
      <c r="U128" s="34">
        <f>+IF(H128=0,"",'Ark1'!W1615)</f>
        <v>14.522821576763487</v>
      </c>
      <c r="V128" s="34">
        <f>+IF(H128=0,"",'Ark1'!X1615)</f>
        <v>91.701244813278009</v>
      </c>
      <c r="W128" s="34">
        <f>+IF(H128=0,"",'Ark1'!Y1615)</f>
        <v>72.199170124481341</v>
      </c>
      <c r="X128" s="34">
        <f>+IF(H128=0,"",'Ark1'!Z1615)</f>
        <v>5.8497792276673364</v>
      </c>
      <c r="Y128" s="34">
        <f>+IF(H128=0,"",'Ark1'!Z1615)</f>
        <v>5.8497792276673364</v>
      </c>
      <c r="Z128" s="27">
        <f>+IF(H128=0,"",'Ark1'!AB1615)</f>
        <v>2.0309666847314567</v>
      </c>
      <c r="AA128" s="34">
        <f>+IF(H128=0,"",'Ark1'!AE1615)</f>
        <v>0</v>
      </c>
      <c r="AB128" s="34">
        <f t="shared" si="107"/>
        <v>3.1625000000000001</v>
      </c>
      <c r="AC128" s="29">
        <f t="shared" si="108"/>
        <v>0.30705394190871371</v>
      </c>
      <c r="AD128" s="215"/>
      <c r="AE128" s="218"/>
      <c r="AG128" s="29"/>
      <c r="AH128" s="27"/>
      <c r="AI128" s="219"/>
      <c r="AJ128" s="28"/>
      <c r="AN128" s="28"/>
    </row>
    <row r="129" spans="1:70" ht="15.6">
      <c r="A129" s="215"/>
      <c r="B129" s="239">
        <f>+'Ark1'!C1616</f>
        <v>2023</v>
      </c>
      <c r="C129" s="28">
        <f>+'Ark1'!L1616</f>
        <v>8</v>
      </c>
      <c r="D129" s="28" t="s">
        <v>34</v>
      </c>
      <c r="E129" s="28">
        <f>+'Ark1'!D1616</f>
        <v>12</v>
      </c>
      <c r="F129" s="28" t="str">
        <f t="shared" si="106"/>
        <v>Des</v>
      </c>
      <c r="G129" s="28">
        <f>+'Ark1'!Q1616</f>
        <v>13</v>
      </c>
      <c r="H129" s="28">
        <f>+'Ark1'!R1616</f>
        <v>30</v>
      </c>
      <c r="I129" s="29">
        <f>+IF(H129=0,"",'Ark1'!AG1616)</f>
        <v>13.319989235013121</v>
      </c>
      <c r="J129" s="29">
        <f>+IF(H129=0,"",'Ark1'!AH1616)</f>
        <v>13.333333333333337</v>
      </c>
      <c r="R129" s="27">
        <f>+IF(H129=0,"",'Ark1'!T1616)</f>
        <v>7.3333333333333313</v>
      </c>
      <c r="S129" s="29">
        <f>+IF(H129=0,"",'Ark1'!U1616)</f>
        <v>26.396666666666661</v>
      </c>
      <c r="T129" s="215"/>
      <c r="U129" s="34">
        <f>+IF(H129=0,"",'Ark1'!W1616)</f>
        <v>6.6666666666666687</v>
      </c>
      <c r="V129" s="34">
        <f>+IF(H129=0,"",'Ark1'!X1616)</f>
        <v>100</v>
      </c>
      <c r="W129" s="34">
        <f>+IF(H129=0,"",'Ark1'!Y1616)</f>
        <v>63.33333333333335</v>
      </c>
      <c r="X129" s="34">
        <f>+IF(H129=0,"",'Ark1'!Z1616)</f>
        <v>5.5982427798571246</v>
      </c>
      <c r="Y129" s="34">
        <f>+IF(H129=0,"",'Ark1'!Z1616)</f>
        <v>5.5982427798571246</v>
      </c>
      <c r="Z129" s="27">
        <f>+IF(H129=0,"",'Ark1'!AB1616)</f>
        <v>1.6996731711975988</v>
      </c>
      <c r="AA129" s="34">
        <f>+IF(H129=0,"",'Ark1'!AE1616)</f>
        <v>0</v>
      </c>
      <c r="AB129" s="34">
        <f t="shared" si="107"/>
        <v>3.2995833333333326</v>
      </c>
      <c r="AC129" s="29">
        <f t="shared" si="108"/>
        <v>0.43333333333333335</v>
      </c>
      <c r="AD129" s="215"/>
      <c r="AE129" s="218"/>
      <c r="AG129" s="29"/>
      <c r="AH129" s="27"/>
      <c r="AI129" s="219"/>
      <c r="AJ129" s="28"/>
      <c r="AN129" s="28"/>
    </row>
    <row r="130" spans="1:70" ht="15" customHeight="1">
      <c r="A130" s="215"/>
      <c r="B130" s="215"/>
      <c r="C130" s="215"/>
      <c r="D130" s="215"/>
      <c r="E130" s="215"/>
      <c r="F130" s="215"/>
      <c r="G130" s="215"/>
      <c r="H130" s="215"/>
      <c r="I130" s="216"/>
      <c r="J130" s="216"/>
      <c r="K130" s="216"/>
      <c r="L130" s="216"/>
      <c r="M130" s="216"/>
      <c r="N130" s="216"/>
      <c r="O130" s="216"/>
      <c r="P130" s="216"/>
      <c r="Q130" s="216"/>
      <c r="R130" s="215"/>
      <c r="S130" s="215"/>
      <c r="T130" s="215"/>
      <c r="U130" s="217"/>
      <c r="V130" s="217"/>
      <c r="W130" s="217"/>
      <c r="X130" s="217"/>
      <c r="Y130" s="217"/>
      <c r="Z130" s="215"/>
      <c r="AA130" s="217"/>
      <c r="AB130" s="217"/>
      <c r="AC130" s="216"/>
      <c r="AD130" s="215"/>
      <c r="AE130" s="218"/>
      <c r="AG130" s="29"/>
      <c r="AH130" s="27"/>
      <c r="AI130" s="219"/>
      <c r="AJ130" s="28"/>
      <c r="AN130" s="28"/>
      <c r="BF130" s="231"/>
    </row>
    <row r="131" spans="1:70" ht="15" customHeight="1">
      <c r="A131" s="215"/>
      <c r="B131" s="215"/>
      <c r="C131" s="233" t="s">
        <v>0</v>
      </c>
      <c r="D131" s="215"/>
      <c r="E131" s="277" t="str">
        <f>+D133</f>
        <v>R+</v>
      </c>
      <c r="F131" s="233" t="s">
        <v>582</v>
      </c>
      <c r="G131" s="215"/>
      <c r="H131" s="239">
        <f>SUM(H133:H144)</f>
        <v>0</v>
      </c>
      <c r="I131" s="216"/>
      <c r="J131" s="216"/>
      <c r="K131" s="216"/>
      <c r="L131" s="216"/>
      <c r="M131" s="216"/>
      <c r="N131" s="216"/>
      <c r="O131" s="216"/>
      <c r="P131" s="216"/>
      <c r="Q131" s="216"/>
      <c r="R131" s="215"/>
      <c r="S131" s="270">
        <f>+Klasse!O121</f>
        <v>20.791071428571389</v>
      </c>
      <c r="T131" s="215"/>
      <c r="U131" s="217"/>
      <c r="V131" s="217"/>
      <c r="W131" s="217"/>
      <c r="X131" s="217"/>
      <c r="Y131" s="217"/>
      <c r="Z131" s="215"/>
      <c r="AA131" s="217"/>
      <c r="AB131" s="270">
        <v>0</v>
      </c>
      <c r="AC131" s="216"/>
      <c r="AD131" s="215"/>
      <c r="AE131" s="218"/>
      <c r="AG131" s="29"/>
      <c r="AH131" s="27"/>
      <c r="AI131" s="219"/>
      <c r="AJ131" s="28"/>
      <c r="AN131" s="28"/>
      <c r="BF131" s="231"/>
    </row>
    <row r="132" spans="1:70" ht="15" customHeight="1">
      <c r="A132" s="215"/>
      <c r="B132" s="215"/>
      <c r="C132" s="215"/>
      <c r="D132" s="215"/>
      <c r="E132" s="215"/>
      <c r="F132" s="215"/>
      <c r="G132" s="215"/>
      <c r="H132" s="215"/>
      <c r="I132" s="216"/>
      <c r="J132" s="216"/>
      <c r="K132" s="216"/>
      <c r="L132" s="216"/>
      <c r="M132" s="216"/>
      <c r="N132" s="216"/>
      <c r="O132" s="216"/>
      <c r="P132" s="216"/>
      <c r="Q132" s="216"/>
      <c r="R132" s="215"/>
      <c r="S132" s="215"/>
      <c r="T132" s="215"/>
      <c r="U132" s="217"/>
      <c r="V132" s="217"/>
      <c r="W132" s="217"/>
      <c r="X132" s="217"/>
      <c r="Y132" s="217"/>
      <c r="Z132" s="215"/>
      <c r="AA132" s="217"/>
      <c r="AB132" s="217"/>
      <c r="AC132" s="217"/>
      <c r="AD132" s="217"/>
      <c r="AE132" s="218"/>
      <c r="AG132" s="29"/>
      <c r="AH132" s="27"/>
      <c r="AI132" s="219"/>
      <c r="AJ132" s="28"/>
      <c r="AN132" s="28"/>
      <c r="BF132" s="231">
        <f>1+BF129</f>
        <v>1</v>
      </c>
      <c r="BG132" s="28">
        <v>20.659867330016564</v>
      </c>
      <c r="BH132" s="28">
        <f t="shared" ref="BH132" si="109">+BG132</f>
        <v>20.659867330016564</v>
      </c>
      <c r="BI132" s="28">
        <f t="shared" ref="BI132" si="110">+BH132</f>
        <v>20.659867330016564</v>
      </c>
      <c r="BJ132" s="28">
        <f t="shared" ref="BJ132" si="111">+BI132</f>
        <v>20.659867330016564</v>
      </c>
      <c r="BK132" s="28">
        <f t="shared" ref="BK132" si="112">+BJ132</f>
        <v>20.659867330016564</v>
      </c>
      <c r="BL132" s="28">
        <f t="shared" ref="BL132" si="113">+BK132</f>
        <v>20.659867330016564</v>
      </c>
      <c r="BM132" s="28">
        <f t="shared" ref="BM132" si="114">+BL132</f>
        <v>20.659867330016564</v>
      </c>
      <c r="BN132" s="28">
        <f t="shared" ref="BN132" si="115">+BM132</f>
        <v>20.659867330016564</v>
      </c>
      <c r="BO132" s="28">
        <f t="shared" ref="BO132" si="116">+BN132</f>
        <v>20.659867330016564</v>
      </c>
      <c r="BP132" s="28">
        <f t="shared" ref="BP132" si="117">+BO132</f>
        <v>20.659867330016564</v>
      </c>
      <c r="BQ132" s="28">
        <f t="shared" ref="BQ132" si="118">+BP132</f>
        <v>20.659867330016564</v>
      </c>
      <c r="BR132" s="28">
        <f t="shared" ref="BR132" si="119">+BQ132</f>
        <v>20.659867330016564</v>
      </c>
    </row>
    <row r="133" spans="1:70" ht="15.6">
      <c r="A133" s="215"/>
      <c r="B133" s="239">
        <f>+'Ark1'!C1617</f>
        <v>2023</v>
      </c>
      <c r="C133" s="235">
        <f>+'Ark1'!L1617</f>
        <v>9</v>
      </c>
      <c r="D133" s="235" t="s">
        <v>35</v>
      </c>
      <c r="E133" s="235">
        <f>+'Ark1'!D1617</f>
        <v>1</v>
      </c>
      <c r="F133" s="235" t="str">
        <f>+F118</f>
        <v>Jan</v>
      </c>
      <c r="G133" s="235">
        <f>+'Ark1'!Q1617</f>
        <v>0</v>
      </c>
      <c r="H133" s="235">
        <f>+'Ark1'!R1617</f>
        <v>0</v>
      </c>
      <c r="I133" s="236" t="str">
        <f>+IF(H133=0,"",'Ark1'!AG1617)</f>
        <v/>
      </c>
      <c r="J133" s="236" t="str">
        <f>+IF(H133=0,"",'Ark1'!AH1617)</f>
        <v/>
      </c>
      <c r="K133" s="236"/>
      <c r="L133" s="236"/>
      <c r="M133" s="236"/>
      <c r="N133" s="236"/>
      <c r="O133" s="236"/>
      <c r="P133" s="236"/>
      <c r="Q133" s="236"/>
      <c r="R133" s="237" t="str">
        <f>+IF(H133=0,"",'Ark1'!T1617)</f>
        <v/>
      </c>
      <c r="S133" s="236" t="str">
        <f>+IF(H133=0,"",'Ark1'!U1617)</f>
        <v/>
      </c>
      <c r="T133" s="215"/>
      <c r="U133" s="238" t="str">
        <f>+IF(H133=0,"",'Ark1'!W1617)</f>
        <v/>
      </c>
      <c r="V133" s="238" t="str">
        <f>+IF(H133=0,"",'Ark1'!X1617)</f>
        <v/>
      </c>
      <c r="W133" s="238" t="str">
        <f>+IF(H133=0,"",'Ark1'!Y1617)</f>
        <v/>
      </c>
      <c r="X133" s="238" t="str">
        <f>+IF(H133=0,"",'Ark1'!Z1617)</f>
        <v/>
      </c>
      <c r="Y133" s="238" t="str">
        <f>+IF(H133=0,"",'Ark1'!Z1617)</f>
        <v/>
      </c>
      <c r="Z133" s="237" t="str">
        <f>+IF(H133=0,"",'Ark1'!AB1617)</f>
        <v/>
      </c>
      <c r="AA133" s="238" t="str">
        <f>+IF(H133=0,"",'Ark1'!AE1617)</f>
        <v/>
      </c>
      <c r="AB133" s="238" t="str">
        <f t="shared" si="75"/>
        <v/>
      </c>
      <c r="AC133" s="236" t="str">
        <f t="shared" si="76"/>
        <v/>
      </c>
      <c r="AD133" s="215"/>
      <c r="AE133" s="218"/>
      <c r="AG133" s="29"/>
      <c r="AH133" s="27"/>
      <c r="AI133" s="219"/>
      <c r="AJ133" s="28"/>
      <c r="AN133" s="28"/>
    </row>
    <row r="134" spans="1:70" ht="15.6">
      <c r="A134" s="215"/>
      <c r="B134" s="239">
        <f>+'Ark1'!C1618</f>
        <v>2023</v>
      </c>
      <c r="C134" s="235">
        <f>+'Ark1'!L1618</f>
        <v>9</v>
      </c>
      <c r="D134" s="235" t="s">
        <v>35</v>
      </c>
      <c r="E134" s="235">
        <f>+'Ark1'!D1618</f>
        <v>2</v>
      </c>
      <c r="F134" s="235" t="str">
        <f t="shared" ref="F134:F144" si="120">+F119</f>
        <v>Feb</v>
      </c>
      <c r="G134" s="235">
        <f>+'Ark1'!Q1618</f>
        <v>0</v>
      </c>
      <c r="H134" s="235">
        <f>+'Ark1'!R1618</f>
        <v>0</v>
      </c>
      <c r="I134" s="236" t="str">
        <f>+IF(H134=0,"",'Ark1'!AG1618)</f>
        <v/>
      </c>
      <c r="J134" s="236" t="str">
        <f>+IF(H134=0,"",'Ark1'!AH1618)</f>
        <v/>
      </c>
      <c r="K134" s="236"/>
      <c r="L134" s="236"/>
      <c r="M134" s="236"/>
      <c r="N134" s="236"/>
      <c r="O134" s="236"/>
      <c r="P134" s="236"/>
      <c r="Q134" s="236"/>
      <c r="R134" s="237" t="str">
        <f>+IF(H134=0,"",'Ark1'!T1618)</f>
        <v/>
      </c>
      <c r="S134" s="236" t="str">
        <f>+IF(H134=0,"",'Ark1'!U1618)</f>
        <v/>
      </c>
      <c r="T134" s="215"/>
      <c r="U134" s="238" t="str">
        <f>+IF(H134=0,"",'Ark1'!W1618)</f>
        <v/>
      </c>
      <c r="V134" s="238" t="str">
        <f>+IF(H134=0,"",'Ark1'!X1618)</f>
        <v/>
      </c>
      <c r="W134" s="238" t="str">
        <f>+IF(H134=0,"",'Ark1'!Y1618)</f>
        <v/>
      </c>
      <c r="X134" s="238" t="str">
        <f>+IF(H134=0,"",'Ark1'!Z1618)</f>
        <v/>
      </c>
      <c r="Y134" s="238" t="str">
        <f>+IF(H134=0,"",'Ark1'!Z1618)</f>
        <v/>
      </c>
      <c r="Z134" s="237" t="str">
        <f>+IF(H134=0,"",'Ark1'!AB1618)</f>
        <v/>
      </c>
      <c r="AA134" s="238" t="str">
        <f>+IF(H134=0,"",'Ark1'!AE1618)</f>
        <v/>
      </c>
      <c r="AB134" s="238" t="str">
        <f t="shared" si="75"/>
        <v/>
      </c>
      <c r="AC134" s="236" t="str">
        <f t="shared" si="76"/>
        <v/>
      </c>
      <c r="AD134" s="215"/>
      <c r="AE134" s="218"/>
      <c r="AG134" s="29"/>
      <c r="AH134" s="27"/>
      <c r="AI134" s="219"/>
      <c r="AJ134" s="28"/>
      <c r="AN134" s="28"/>
    </row>
    <row r="135" spans="1:70" ht="15.6">
      <c r="A135" s="215"/>
      <c r="B135" s="239">
        <f>+'Ark1'!C1619</f>
        <v>2023</v>
      </c>
      <c r="C135" s="235">
        <f>+'Ark1'!L1619</f>
        <v>9</v>
      </c>
      <c r="D135" s="235" t="s">
        <v>35</v>
      </c>
      <c r="E135" s="235">
        <f>+'Ark1'!D1619</f>
        <v>3</v>
      </c>
      <c r="F135" s="235" t="str">
        <f t="shared" si="120"/>
        <v>Mar</v>
      </c>
      <c r="G135" s="235">
        <f>+'Ark1'!Q1619</f>
        <v>0</v>
      </c>
      <c r="H135" s="235">
        <f>+'Ark1'!R1619</f>
        <v>0</v>
      </c>
      <c r="I135" s="236" t="str">
        <f>+IF(H135=0,"",'Ark1'!AG1619)</f>
        <v/>
      </c>
      <c r="J135" s="236" t="str">
        <f>+IF(H135=0,"",'Ark1'!AH1619)</f>
        <v/>
      </c>
      <c r="K135" s="236"/>
      <c r="L135" s="236"/>
      <c r="M135" s="236"/>
      <c r="N135" s="236"/>
      <c r="O135" s="236"/>
      <c r="P135" s="236"/>
      <c r="Q135" s="236"/>
      <c r="R135" s="237" t="str">
        <f>+IF(H135=0,"",'Ark1'!T1619)</f>
        <v/>
      </c>
      <c r="S135" s="236" t="str">
        <f>+IF(H135=0,"",'Ark1'!U1619)</f>
        <v/>
      </c>
      <c r="T135" s="215"/>
      <c r="U135" s="238" t="str">
        <f>+IF(H135=0,"",'Ark1'!W1619)</f>
        <v/>
      </c>
      <c r="V135" s="238" t="str">
        <f>+IF(H135=0,"",'Ark1'!X1619)</f>
        <v/>
      </c>
      <c r="W135" s="238" t="str">
        <f>+IF(H135=0,"",'Ark1'!Y1619)</f>
        <v/>
      </c>
      <c r="X135" s="238" t="str">
        <f>+IF(H135=0,"",'Ark1'!Z1619)</f>
        <v/>
      </c>
      <c r="Y135" s="238" t="str">
        <f>+IF(H135=0,"",'Ark1'!Z1619)</f>
        <v/>
      </c>
      <c r="Z135" s="237" t="str">
        <f>+IF(H135=0,"",'Ark1'!AB1619)</f>
        <v/>
      </c>
      <c r="AA135" s="238" t="str">
        <f>+IF(H135=0,"",'Ark1'!AE1619)</f>
        <v/>
      </c>
      <c r="AB135" s="238" t="str">
        <f t="shared" si="75"/>
        <v/>
      </c>
      <c r="AC135" s="236" t="str">
        <f t="shared" si="76"/>
        <v/>
      </c>
      <c r="AD135" s="215"/>
      <c r="AE135" s="218"/>
      <c r="AG135" s="29"/>
      <c r="AH135" s="27"/>
      <c r="AI135" s="219"/>
      <c r="AJ135" s="28"/>
      <c r="AN135" s="28"/>
    </row>
    <row r="136" spans="1:70" ht="15.6">
      <c r="A136" s="215"/>
      <c r="B136" s="239">
        <f>+'Ark1'!C1620</f>
        <v>2023</v>
      </c>
      <c r="C136" s="235">
        <f>+'Ark1'!L1620</f>
        <v>9</v>
      </c>
      <c r="D136" s="235" t="s">
        <v>35</v>
      </c>
      <c r="E136" s="235">
        <f>+'Ark1'!D1620</f>
        <v>4</v>
      </c>
      <c r="F136" s="235" t="str">
        <f t="shared" si="120"/>
        <v>Apr</v>
      </c>
      <c r="G136" s="235">
        <f>+'Ark1'!Q1620</f>
        <v>0</v>
      </c>
      <c r="H136" s="235">
        <f>+'Ark1'!R1620</f>
        <v>0</v>
      </c>
      <c r="I136" s="236" t="str">
        <f>+IF(H136=0,"",'Ark1'!AG1620)</f>
        <v/>
      </c>
      <c r="J136" s="236" t="str">
        <f>+IF(H136=0,"",'Ark1'!AH1620)</f>
        <v/>
      </c>
      <c r="K136" s="236"/>
      <c r="L136" s="236"/>
      <c r="M136" s="236"/>
      <c r="N136" s="236"/>
      <c r="O136" s="236"/>
      <c r="P136" s="236"/>
      <c r="Q136" s="236"/>
      <c r="R136" s="237" t="str">
        <f>+IF(H136=0,"",'Ark1'!T1620)</f>
        <v/>
      </c>
      <c r="S136" s="236" t="str">
        <f>+IF(H136=0,"",'Ark1'!U1620)</f>
        <v/>
      </c>
      <c r="T136" s="215"/>
      <c r="U136" s="238" t="str">
        <f>+IF(H136=0,"",'Ark1'!W1620)</f>
        <v/>
      </c>
      <c r="V136" s="238" t="str">
        <f>+IF(H136=0,"",'Ark1'!X1620)</f>
        <v/>
      </c>
      <c r="W136" s="238" t="str">
        <f>+IF(H136=0,"",'Ark1'!Y1620)</f>
        <v/>
      </c>
      <c r="X136" s="238" t="str">
        <f>+IF(H136=0,"",'Ark1'!Z1620)</f>
        <v/>
      </c>
      <c r="Y136" s="238" t="str">
        <f>+IF(H136=0,"",'Ark1'!Z1620)</f>
        <v/>
      </c>
      <c r="Z136" s="237" t="str">
        <f>+IF(H136=0,"",'Ark1'!AB1620)</f>
        <v/>
      </c>
      <c r="AA136" s="238" t="str">
        <f>+IF(H136=0,"",'Ark1'!AE1620)</f>
        <v/>
      </c>
      <c r="AB136" s="238" t="str">
        <f t="shared" si="75"/>
        <v/>
      </c>
      <c r="AC136" s="236" t="str">
        <f t="shared" si="76"/>
        <v/>
      </c>
      <c r="AD136" s="215"/>
      <c r="AE136" s="218"/>
      <c r="AG136" s="29"/>
      <c r="AH136" s="27"/>
      <c r="AI136" s="219"/>
      <c r="AJ136" s="28"/>
      <c r="AN136" s="28"/>
    </row>
    <row r="137" spans="1:70" ht="15.6">
      <c r="A137" s="215"/>
      <c r="B137" s="239">
        <f>+'Ark1'!C1621</f>
        <v>2023</v>
      </c>
      <c r="C137" s="235">
        <f>+'Ark1'!L1621</f>
        <v>9</v>
      </c>
      <c r="D137" s="235" t="s">
        <v>35</v>
      </c>
      <c r="E137" s="235">
        <f>+'Ark1'!D1621</f>
        <v>5</v>
      </c>
      <c r="F137" s="235" t="str">
        <f t="shared" si="120"/>
        <v>Mai</v>
      </c>
      <c r="G137" s="235">
        <f>+'Ark1'!Q1621</f>
        <v>0</v>
      </c>
      <c r="H137" s="235">
        <f>+'Ark1'!R1621</f>
        <v>0</v>
      </c>
      <c r="I137" s="236" t="str">
        <f>+IF(H137=0,"",'Ark1'!AG1621)</f>
        <v/>
      </c>
      <c r="J137" s="236" t="str">
        <f>+IF(H137=0,"",'Ark1'!AH1621)</f>
        <v/>
      </c>
      <c r="K137" s="236"/>
      <c r="L137" s="236"/>
      <c r="M137" s="236"/>
      <c r="N137" s="236"/>
      <c r="O137" s="236"/>
      <c r="P137" s="236"/>
      <c r="Q137" s="236"/>
      <c r="R137" s="237" t="str">
        <f>+IF(H137=0,"",'Ark1'!T1621)</f>
        <v/>
      </c>
      <c r="S137" s="236" t="str">
        <f>+IF(H137=0,"",'Ark1'!U1621)</f>
        <v/>
      </c>
      <c r="T137" s="215"/>
      <c r="U137" s="238" t="str">
        <f>+IF(H137=0,"",'Ark1'!W1621)</f>
        <v/>
      </c>
      <c r="V137" s="238" t="str">
        <f>+IF(H137=0,"",'Ark1'!X1621)</f>
        <v/>
      </c>
      <c r="W137" s="238" t="str">
        <f>+IF(H137=0,"",'Ark1'!Y1621)</f>
        <v/>
      </c>
      <c r="X137" s="238" t="str">
        <f>+IF(H137=0,"",'Ark1'!Z1621)</f>
        <v/>
      </c>
      <c r="Y137" s="238" t="str">
        <f>+IF(H137=0,"",'Ark1'!Z1621)</f>
        <v/>
      </c>
      <c r="Z137" s="237" t="str">
        <f>+IF(H137=0,"",'Ark1'!AB1621)</f>
        <v/>
      </c>
      <c r="AA137" s="238" t="str">
        <f>+IF(H137=0,"",'Ark1'!AE1621)</f>
        <v/>
      </c>
      <c r="AB137" s="238" t="str">
        <f t="shared" si="75"/>
        <v/>
      </c>
      <c r="AC137" s="236" t="str">
        <f t="shared" si="76"/>
        <v/>
      </c>
      <c r="AD137" s="215"/>
      <c r="AE137" s="218"/>
      <c r="AG137" s="29"/>
      <c r="AH137" s="27"/>
      <c r="AI137" s="219"/>
      <c r="AJ137" s="28"/>
      <c r="AN137" s="28"/>
    </row>
    <row r="138" spans="1:70" ht="15.6">
      <c r="A138" s="215"/>
      <c r="B138" s="239">
        <f>+'Ark1'!C1622</f>
        <v>2023</v>
      </c>
      <c r="C138" s="235">
        <f>+'Ark1'!L1622</f>
        <v>9</v>
      </c>
      <c r="D138" s="235" t="s">
        <v>35</v>
      </c>
      <c r="E138" s="235">
        <f>+'Ark1'!D1622</f>
        <v>6</v>
      </c>
      <c r="F138" s="235" t="str">
        <f t="shared" si="120"/>
        <v>Jun</v>
      </c>
      <c r="G138" s="235">
        <f>+'Ark1'!Q1622</f>
        <v>0</v>
      </c>
      <c r="H138" s="235">
        <f>+'Ark1'!R1622</f>
        <v>0</v>
      </c>
      <c r="I138" s="236" t="str">
        <f>+IF(H138=0,"",'Ark1'!AG1622)</f>
        <v/>
      </c>
      <c r="J138" s="236" t="str">
        <f>+IF(H138=0,"",'Ark1'!AH1622)</f>
        <v/>
      </c>
      <c r="K138" s="236"/>
      <c r="L138" s="236"/>
      <c r="M138" s="236"/>
      <c r="N138" s="236"/>
      <c r="O138" s="236"/>
      <c r="P138" s="236"/>
      <c r="Q138" s="236"/>
      <c r="R138" s="237" t="str">
        <f>+IF(H138=0,"",'Ark1'!T1622)</f>
        <v/>
      </c>
      <c r="S138" s="236" t="str">
        <f>+IF(H138=0,"",'Ark1'!U1622)</f>
        <v/>
      </c>
      <c r="T138" s="215"/>
      <c r="U138" s="238" t="str">
        <f>+IF(H138=0,"",'Ark1'!W1622)</f>
        <v/>
      </c>
      <c r="V138" s="238" t="str">
        <f>+IF(H138=0,"",'Ark1'!X1622)</f>
        <v/>
      </c>
      <c r="W138" s="238" t="str">
        <f>+IF(H138=0,"",'Ark1'!Y1622)</f>
        <v/>
      </c>
      <c r="X138" s="238" t="str">
        <f>+IF(H138=0,"",'Ark1'!Z1622)</f>
        <v/>
      </c>
      <c r="Y138" s="238" t="str">
        <f>+IF(H138=0,"",'Ark1'!Z1622)</f>
        <v/>
      </c>
      <c r="Z138" s="237" t="str">
        <f>+IF(H138=0,"",'Ark1'!AB1622)</f>
        <v/>
      </c>
      <c r="AA138" s="238" t="str">
        <f>+IF(H138=0,"",'Ark1'!AE1622)</f>
        <v/>
      </c>
      <c r="AB138" s="238" t="str">
        <f t="shared" si="75"/>
        <v/>
      </c>
      <c r="AC138" s="236" t="str">
        <f t="shared" si="76"/>
        <v/>
      </c>
      <c r="AD138" s="215"/>
      <c r="AE138" s="218"/>
      <c r="AG138" s="29"/>
      <c r="AH138" s="27"/>
      <c r="AI138" s="219"/>
      <c r="AJ138" s="28"/>
      <c r="AN138" s="28"/>
    </row>
    <row r="139" spans="1:70" ht="15.6">
      <c r="A139" s="215"/>
      <c r="B139" s="239">
        <f>+'Ark1'!C1623</f>
        <v>2023</v>
      </c>
      <c r="C139" s="235">
        <f>+'Ark1'!L1623</f>
        <v>9</v>
      </c>
      <c r="D139" s="235" t="s">
        <v>35</v>
      </c>
      <c r="E139" s="235">
        <f>+'Ark1'!D1623</f>
        <v>7</v>
      </c>
      <c r="F139" s="235" t="str">
        <f t="shared" si="120"/>
        <v>Jul</v>
      </c>
      <c r="G139" s="235">
        <f>+'Ark1'!Q1623</f>
        <v>0</v>
      </c>
      <c r="H139" s="235">
        <f>+'Ark1'!R1623</f>
        <v>0</v>
      </c>
      <c r="I139" s="236" t="str">
        <f>+IF(H139=0,"",'Ark1'!AG1623)</f>
        <v/>
      </c>
      <c r="J139" s="236" t="str">
        <f>+IF(H139=0,"",'Ark1'!AH1623)</f>
        <v/>
      </c>
      <c r="K139" s="236"/>
      <c r="L139" s="236"/>
      <c r="M139" s="236"/>
      <c r="N139" s="236"/>
      <c r="O139" s="236"/>
      <c r="P139" s="236"/>
      <c r="Q139" s="236"/>
      <c r="R139" s="237" t="str">
        <f>+IF(H139=0,"",'Ark1'!T1623)</f>
        <v/>
      </c>
      <c r="S139" s="236" t="str">
        <f>+IF(H139=0,"",'Ark1'!U1623)</f>
        <v/>
      </c>
      <c r="T139" s="215"/>
      <c r="U139" s="238" t="str">
        <f>+IF(H139=0,"",'Ark1'!W1623)</f>
        <v/>
      </c>
      <c r="V139" s="238" t="str">
        <f>+IF(H139=0,"",'Ark1'!X1623)</f>
        <v/>
      </c>
      <c r="W139" s="238" t="str">
        <f>+IF(H139=0,"",'Ark1'!Y1623)</f>
        <v/>
      </c>
      <c r="X139" s="238" t="str">
        <f>+IF(H139=0,"",'Ark1'!Z1623)</f>
        <v/>
      </c>
      <c r="Y139" s="238" t="str">
        <f>+IF(H139=0,"",'Ark1'!Z1623)</f>
        <v/>
      </c>
      <c r="Z139" s="237" t="str">
        <f>+IF(H139=0,"",'Ark1'!AB1623)</f>
        <v/>
      </c>
      <c r="AA139" s="238" t="str">
        <f>+IF(H139=0,"",'Ark1'!AE1623)</f>
        <v/>
      </c>
      <c r="AB139" s="238" t="str">
        <f t="shared" si="75"/>
        <v/>
      </c>
      <c r="AC139" s="236" t="str">
        <f t="shared" si="76"/>
        <v/>
      </c>
      <c r="AD139" s="215"/>
      <c r="AE139" s="218"/>
      <c r="AG139" s="29"/>
      <c r="AH139" s="27"/>
      <c r="AI139" s="219"/>
      <c r="AJ139" s="28"/>
      <c r="AN139" s="28"/>
    </row>
    <row r="140" spans="1:70" ht="15.6">
      <c r="A140" s="215"/>
      <c r="B140" s="239">
        <f>+'Ark1'!C1624</f>
        <v>2023</v>
      </c>
      <c r="C140" s="235">
        <f>+'Ark1'!L1624</f>
        <v>9</v>
      </c>
      <c r="D140" s="235" t="s">
        <v>35</v>
      </c>
      <c r="E140" s="235">
        <f>+'Ark1'!D1624</f>
        <v>8</v>
      </c>
      <c r="F140" s="235" t="str">
        <f t="shared" si="120"/>
        <v>Aug</v>
      </c>
      <c r="G140" s="235">
        <f>+'Ark1'!Q1624</f>
        <v>0</v>
      </c>
      <c r="H140" s="235">
        <f>+'Ark1'!R1624</f>
        <v>0</v>
      </c>
      <c r="I140" s="236" t="str">
        <f>+IF(H140=0,"",'Ark1'!AG1624)</f>
        <v/>
      </c>
      <c r="J140" s="236" t="str">
        <f>+IF(H140=0,"",'Ark1'!AH1624)</f>
        <v/>
      </c>
      <c r="K140" s="236"/>
      <c r="L140" s="236"/>
      <c r="M140" s="236"/>
      <c r="N140" s="236"/>
      <c r="O140" s="236"/>
      <c r="P140" s="236"/>
      <c r="Q140" s="236"/>
      <c r="R140" s="237" t="str">
        <f>+IF(H140=0,"",'Ark1'!T1624)</f>
        <v/>
      </c>
      <c r="S140" s="236" t="str">
        <f>+IF(H140=0,"",'Ark1'!U1624)</f>
        <v/>
      </c>
      <c r="T140" s="215"/>
      <c r="U140" s="238" t="str">
        <f>+IF(H140=0,"",'Ark1'!W1624)</f>
        <v/>
      </c>
      <c r="V140" s="238" t="str">
        <f>+IF(H140=0,"",'Ark1'!X1624)</f>
        <v/>
      </c>
      <c r="W140" s="238" t="str">
        <f>+IF(H140=0,"",'Ark1'!Y1624)</f>
        <v/>
      </c>
      <c r="X140" s="238" t="str">
        <f>+IF(H140=0,"",'Ark1'!Z1624)</f>
        <v/>
      </c>
      <c r="Y140" s="238" t="str">
        <f>+IF(H140=0,"",'Ark1'!Z1624)</f>
        <v/>
      </c>
      <c r="Z140" s="237" t="str">
        <f>+IF(H140=0,"",'Ark1'!AB1624)</f>
        <v/>
      </c>
      <c r="AA140" s="238" t="str">
        <f>+IF(H140=0,"",'Ark1'!AE1624)</f>
        <v/>
      </c>
      <c r="AB140" s="238" t="str">
        <f t="shared" si="75"/>
        <v/>
      </c>
      <c r="AC140" s="236" t="str">
        <f t="shared" si="76"/>
        <v/>
      </c>
      <c r="AD140" s="215"/>
      <c r="AE140" s="218"/>
      <c r="AG140" s="29"/>
      <c r="AH140" s="27"/>
      <c r="AI140" s="219"/>
      <c r="AJ140" s="28"/>
      <c r="AN140" s="28"/>
    </row>
    <row r="141" spans="1:70" ht="15.6">
      <c r="A141" s="215"/>
      <c r="B141" s="239">
        <f>+'Ark1'!C1625</f>
        <v>2023</v>
      </c>
      <c r="C141" s="235">
        <f>+'Ark1'!L1625</f>
        <v>9</v>
      </c>
      <c r="D141" s="235" t="s">
        <v>35</v>
      </c>
      <c r="E141" s="235">
        <f>+'Ark1'!D1625</f>
        <v>9</v>
      </c>
      <c r="F141" s="235" t="str">
        <f t="shared" si="120"/>
        <v>Sep</v>
      </c>
      <c r="G141" s="235">
        <f>+'Ark1'!Q1625</f>
        <v>0</v>
      </c>
      <c r="H141" s="235">
        <f>+'Ark1'!R1625</f>
        <v>0</v>
      </c>
      <c r="I141" s="236" t="str">
        <f>+IF(H141=0,"",'Ark1'!AG1625)</f>
        <v/>
      </c>
      <c r="J141" s="236" t="str">
        <f>+IF(H141=0,"",'Ark1'!AH1625)</f>
        <v/>
      </c>
      <c r="K141" s="236"/>
      <c r="L141" s="236"/>
      <c r="M141" s="236"/>
      <c r="N141" s="236"/>
      <c r="O141" s="236"/>
      <c r="P141" s="236"/>
      <c r="Q141" s="236"/>
      <c r="R141" s="237" t="str">
        <f>+IF(H141=0,"",'Ark1'!T1625)</f>
        <v/>
      </c>
      <c r="S141" s="236" t="str">
        <f>+IF(H141=0,"",'Ark1'!U1625)</f>
        <v/>
      </c>
      <c r="T141" s="215"/>
      <c r="U141" s="238" t="str">
        <f>+IF(H141=0,"",'Ark1'!W1625)</f>
        <v/>
      </c>
      <c r="V141" s="238" t="str">
        <f>+IF(H141=0,"",'Ark1'!X1625)</f>
        <v/>
      </c>
      <c r="W141" s="238" t="str">
        <f>+IF(H141=0,"",'Ark1'!Y1625)</f>
        <v/>
      </c>
      <c r="X141" s="238" t="str">
        <f>+IF(H141=0,"",'Ark1'!Z1625)</f>
        <v/>
      </c>
      <c r="Y141" s="238" t="str">
        <f>+IF(H141=0,"",'Ark1'!Z1625)</f>
        <v/>
      </c>
      <c r="Z141" s="237" t="str">
        <f>+IF(H141=0,"",'Ark1'!AB1625)</f>
        <v/>
      </c>
      <c r="AA141" s="238" t="str">
        <f>+IF(H141=0,"",'Ark1'!AE1625)</f>
        <v/>
      </c>
      <c r="AB141" s="238" t="str">
        <f t="shared" si="75"/>
        <v/>
      </c>
      <c r="AC141" s="236" t="str">
        <f t="shared" si="76"/>
        <v/>
      </c>
      <c r="AD141" s="215"/>
      <c r="AE141" s="218"/>
      <c r="AG141" s="29"/>
      <c r="AH141" s="27"/>
      <c r="AI141" s="219"/>
      <c r="AJ141" s="28"/>
      <c r="AN141" s="28"/>
    </row>
    <row r="142" spans="1:70" ht="15.6">
      <c r="A142" s="215"/>
      <c r="B142" s="239">
        <f>+'Ark1'!C1626</f>
        <v>2023</v>
      </c>
      <c r="C142" s="235">
        <f>+'Ark1'!L1626</f>
        <v>9</v>
      </c>
      <c r="D142" s="235" t="s">
        <v>35</v>
      </c>
      <c r="E142" s="235">
        <f>+'Ark1'!D1626</f>
        <v>10</v>
      </c>
      <c r="F142" s="235" t="str">
        <f t="shared" si="120"/>
        <v>Okt</v>
      </c>
      <c r="G142" s="235">
        <f>+'Ark1'!Q1626</f>
        <v>0</v>
      </c>
      <c r="H142" s="235">
        <f>+'Ark1'!R1626</f>
        <v>0</v>
      </c>
      <c r="I142" s="236" t="str">
        <f>+IF(H142=0,"",'Ark1'!AG1626)</f>
        <v/>
      </c>
      <c r="J142" s="236" t="str">
        <f>+IF(H142=0,"",'Ark1'!AH1626)</f>
        <v/>
      </c>
      <c r="K142" s="236"/>
      <c r="L142" s="236"/>
      <c r="M142" s="236"/>
      <c r="N142" s="236"/>
      <c r="O142" s="236"/>
      <c r="P142" s="236"/>
      <c r="Q142" s="236"/>
      <c r="R142" s="237" t="str">
        <f>+IF(H142=0,"",'Ark1'!T1626)</f>
        <v/>
      </c>
      <c r="S142" s="236" t="str">
        <f>+IF(H142=0,"",'Ark1'!U1626)</f>
        <v/>
      </c>
      <c r="T142" s="215"/>
      <c r="U142" s="238" t="str">
        <f>+IF(H142=0,"",'Ark1'!W1626)</f>
        <v/>
      </c>
      <c r="V142" s="238" t="str">
        <f>+IF(H142=0,"",'Ark1'!X1626)</f>
        <v/>
      </c>
      <c r="W142" s="238" t="str">
        <f>+IF(H142=0,"",'Ark1'!Y1626)</f>
        <v/>
      </c>
      <c r="X142" s="238" t="str">
        <f>+IF(H142=0,"",'Ark1'!Z1626)</f>
        <v/>
      </c>
      <c r="Y142" s="238" t="str">
        <f>+IF(H142=0,"",'Ark1'!Z1626)</f>
        <v/>
      </c>
      <c r="Z142" s="237" t="str">
        <f>+IF(H142=0,"",'Ark1'!AB1626)</f>
        <v/>
      </c>
      <c r="AA142" s="238" t="str">
        <f>+IF(H142=0,"",'Ark1'!AE1626)</f>
        <v/>
      </c>
      <c r="AB142" s="238" t="str">
        <f t="shared" si="75"/>
        <v/>
      </c>
      <c r="AC142" s="236" t="str">
        <f t="shared" si="76"/>
        <v/>
      </c>
      <c r="AD142" s="215"/>
      <c r="AE142" s="218"/>
      <c r="AG142" s="29"/>
      <c r="AH142" s="27"/>
      <c r="AI142" s="219"/>
      <c r="AJ142" s="28"/>
      <c r="AN142" s="28"/>
    </row>
    <row r="143" spans="1:70" ht="15.6">
      <c r="A143" s="215"/>
      <c r="B143" s="239">
        <f>+'Ark1'!C1627</f>
        <v>2023</v>
      </c>
      <c r="C143" s="235">
        <f>+'Ark1'!L1627</f>
        <v>9</v>
      </c>
      <c r="D143" s="235" t="s">
        <v>35</v>
      </c>
      <c r="E143" s="235">
        <f>+'Ark1'!D1627</f>
        <v>11</v>
      </c>
      <c r="F143" s="235" t="str">
        <f t="shared" si="120"/>
        <v>Nov</v>
      </c>
      <c r="G143" s="235">
        <f>+'Ark1'!Q1627</f>
        <v>0</v>
      </c>
      <c r="H143" s="235">
        <f>+'Ark1'!R1627</f>
        <v>0</v>
      </c>
      <c r="I143" s="236" t="str">
        <f>+IF(H143=0,"",'Ark1'!AG1627)</f>
        <v/>
      </c>
      <c r="J143" s="236" t="str">
        <f>+IF(H143=0,"",'Ark1'!AH1627)</f>
        <v/>
      </c>
      <c r="K143" s="236"/>
      <c r="L143" s="236"/>
      <c r="M143" s="236"/>
      <c r="N143" s="236"/>
      <c r="O143" s="236"/>
      <c r="P143" s="236"/>
      <c r="Q143" s="236"/>
      <c r="R143" s="237" t="str">
        <f>+IF(H143=0,"",'Ark1'!T1627)</f>
        <v/>
      </c>
      <c r="S143" s="236" t="str">
        <f>+IF(H143=0,"",'Ark1'!U1627)</f>
        <v/>
      </c>
      <c r="T143" s="215"/>
      <c r="U143" s="238" t="str">
        <f>+IF(H143=0,"",'Ark1'!W1627)</f>
        <v/>
      </c>
      <c r="V143" s="238" t="str">
        <f>+IF(H143=0,"",'Ark1'!X1627)</f>
        <v/>
      </c>
      <c r="W143" s="238" t="str">
        <f>+IF(H143=0,"",'Ark1'!Y1627)</f>
        <v/>
      </c>
      <c r="X143" s="238" t="str">
        <f>+IF(H143=0,"",'Ark1'!Z1627)</f>
        <v/>
      </c>
      <c r="Y143" s="238" t="str">
        <f>+IF(H143=0,"",'Ark1'!Z1627)</f>
        <v/>
      </c>
      <c r="Z143" s="237" t="str">
        <f>+IF(H143=0,"",'Ark1'!AB1627)</f>
        <v/>
      </c>
      <c r="AA143" s="238" t="str">
        <f>+IF(H143=0,"",'Ark1'!AE1627)</f>
        <v/>
      </c>
      <c r="AB143" s="238" t="str">
        <f t="shared" ref="AB143:AB144" si="121">+IF(H143=0,"",+S143/C143)</f>
        <v/>
      </c>
      <c r="AC143" s="236" t="str">
        <f t="shared" ref="AC143:AC144" si="122">+IF(H143=0,"",G143/H143)</f>
        <v/>
      </c>
      <c r="AD143" s="215"/>
      <c r="AE143" s="218"/>
      <c r="AG143" s="29"/>
      <c r="AH143" s="27"/>
      <c r="AI143" s="219"/>
      <c r="AJ143" s="28"/>
      <c r="AN143" s="28"/>
    </row>
    <row r="144" spans="1:70" ht="15.6">
      <c r="A144" s="215"/>
      <c r="B144" s="239">
        <f>+'Ark1'!C1628</f>
        <v>2023</v>
      </c>
      <c r="C144" s="235">
        <f>+'Ark1'!L1628</f>
        <v>9</v>
      </c>
      <c r="D144" s="235" t="s">
        <v>35</v>
      </c>
      <c r="E144" s="235">
        <f>+'Ark1'!D1628</f>
        <v>12</v>
      </c>
      <c r="F144" s="235" t="str">
        <f t="shared" si="120"/>
        <v>Des</v>
      </c>
      <c r="G144" s="235">
        <f>+'Ark1'!Q1628</f>
        <v>0</v>
      </c>
      <c r="H144" s="235">
        <f>+'Ark1'!R1628</f>
        <v>0</v>
      </c>
      <c r="I144" s="236" t="str">
        <f>+IF(H144=0,"",'Ark1'!AG1628)</f>
        <v/>
      </c>
      <c r="J144" s="236" t="str">
        <f>+IF(H144=0,"",'Ark1'!AH1628)</f>
        <v/>
      </c>
      <c r="K144" s="236"/>
      <c r="L144" s="236"/>
      <c r="M144" s="236"/>
      <c r="N144" s="236"/>
      <c r="O144" s="236"/>
      <c r="P144" s="236"/>
      <c r="Q144" s="236"/>
      <c r="R144" s="237" t="str">
        <f>+IF(H144=0,"",'Ark1'!T1628)</f>
        <v/>
      </c>
      <c r="S144" s="236" t="str">
        <f>+IF(H144=0,"",'Ark1'!U1628)</f>
        <v/>
      </c>
      <c r="T144" s="215"/>
      <c r="U144" s="238" t="str">
        <f>+IF(H144=0,"",'Ark1'!W1628)</f>
        <v/>
      </c>
      <c r="V144" s="238" t="str">
        <f>+IF(H144=0,"",'Ark1'!X1628)</f>
        <v/>
      </c>
      <c r="W144" s="238" t="str">
        <f>+IF(H144=0,"",'Ark1'!Y1628)</f>
        <v/>
      </c>
      <c r="X144" s="238" t="str">
        <f>+IF(H144=0,"",'Ark1'!Z1628)</f>
        <v/>
      </c>
      <c r="Y144" s="238" t="str">
        <f>+IF(H144=0,"",'Ark1'!Z1628)</f>
        <v/>
      </c>
      <c r="Z144" s="237" t="str">
        <f>+IF(H144=0,"",'Ark1'!AB1628)</f>
        <v/>
      </c>
      <c r="AA144" s="238" t="str">
        <f>+IF(H144=0,"",'Ark1'!AE1628)</f>
        <v/>
      </c>
      <c r="AB144" s="238" t="str">
        <f t="shared" si="121"/>
        <v/>
      </c>
      <c r="AC144" s="236" t="str">
        <f t="shared" si="122"/>
        <v/>
      </c>
      <c r="AD144" s="215"/>
      <c r="AE144" s="218"/>
      <c r="AG144" s="29"/>
      <c r="AH144" s="27"/>
      <c r="AI144" s="219"/>
      <c r="AJ144" s="28"/>
      <c r="AN144" s="28"/>
    </row>
    <row r="145" spans="1:70" ht="15" customHeight="1">
      <c r="A145" s="215"/>
      <c r="B145" s="215"/>
      <c r="C145" s="215"/>
      <c r="D145" s="215"/>
      <c r="E145" s="215"/>
      <c r="F145" s="215"/>
      <c r="G145" s="215"/>
      <c r="H145" s="215"/>
      <c r="I145" s="216"/>
      <c r="J145" s="216"/>
      <c r="K145" s="216"/>
      <c r="L145" s="216"/>
      <c r="M145" s="216"/>
      <c r="N145" s="216"/>
      <c r="O145" s="216"/>
      <c r="P145" s="216"/>
      <c r="Q145" s="216"/>
      <c r="R145" s="215"/>
      <c r="S145" s="215"/>
      <c r="T145" s="215"/>
      <c r="U145" s="217"/>
      <c r="V145" s="217"/>
      <c r="W145" s="217"/>
      <c r="X145" s="217"/>
      <c r="Y145" s="217"/>
      <c r="Z145" s="215"/>
      <c r="AA145" s="217"/>
      <c r="AB145" s="217"/>
      <c r="AC145" s="216"/>
      <c r="AD145" s="215"/>
      <c r="AE145" s="218"/>
      <c r="AG145" s="29"/>
      <c r="AH145" s="27"/>
      <c r="AI145" s="219"/>
      <c r="AJ145" s="28"/>
      <c r="AN145" s="28"/>
      <c r="BF145" s="231"/>
    </row>
    <row r="146" spans="1:70" ht="15" customHeight="1">
      <c r="A146" s="215"/>
      <c r="B146" s="215"/>
      <c r="C146" s="233" t="s">
        <v>0</v>
      </c>
      <c r="D146" s="215"/>
      <c r="E146" s="277" t="str">
        <f>+D148</f>
        <v>U-</v>
      </c>
      <c r="F146" s="233" t="s">
        <v>582</v>
      </c>
      <c r="G146" s="215"/>
      <c r="H146" s="239">
        <f>SUM(H148:H159)</f>
        <v>0</v>
      </c>
      <c r="I146" s="216"/>
      <c r="J146" s="216"/>
      <c r="K146" s="216"/>
      <c r="L146" s="216"/>
      <c r="M146" s="216"/>
      <c r="N146" s="216"/>
      <c r="O146" s="216"/>
      <c r="P146" s="216"/>
      <c r="Q146" s="216"/>
      <c r="R146" s="215"/>
      <c r="S146" s="270">
        <f>+Klasse!O139</f>
        <v>26.642755825734529</v>
      </c>
      <c r="T146" s="215"/>
      <c r="U146" s="217"/>
      <c r="V146" s="217"/>
      <c r="W146" s="217"/>
      <c r="X146" s="217"/>
      <c r="Y146" s="217"/>
      <c r="Z146" s="215"/>
      <c r="AA146" s="217"/>
      <c r="AB146" s="270">
        <v>0</v>
      </c>
      <c r="AC146" s="216"/>
      <c r="AD146" s="215"/>
      <c r="AE146" s="218"/>
      <c r="AG146" s="29"/>
      <c r="AH146" s="27"/>
      <c r="AI146" s="219"/>
      <c r="AJ146" s="28"/>
      <c r="AN146" s="28"/>
      <c r="BF146" s="231"/>
    </row>
    <row r="147" spans="1:70" ht="15" customHeight="1">
      <c r="A147" s="215"/>
      <c r="B147" s="215"/>
      <c r="C147" s="215"/>
      <c r="D147" s="215"/>
      <c r="E147" s="215"/>
      <c r="F147" s="215"/>
      <c r="G147" s="215"/>
      <c r="H147" s="215"/>
      <c r="I147" s="216"/>
      <c r="J147" s="216"/>
      <c r="K147" s="216"/>
      <c r="L147" s="216"/>
      <c r="M147" s="216"/>
      <c r="N147" s="216"/>
      <c r="O147" s="216"/>
      <c r="P147" s="216"/>
      <c r="Q147" s="216"/>
      <c r="R147" s="215"/>
      <c r="S147" s="215"/>
      <c r="T147" s="215"/>
      <c r="U147" s="217"/>
      <c r="V147" s="217"/>
      <c r="W147" s="217"/>
      <c r="X147" s="217"/>
      <c r="Y147" s="217"/>
      <c r="Z147" s="215"/>
      <c r="AA147" s="217"/>
      <c r="AB147" s="217"/>
      <c r="AC147" s="217"/>
      <c r="AD147" s="217"/>
      <c r="AE147" s="218"/>
      <c r="AG147" s="29"/>
      <c r="AH147" s="27"/>
      <c r="AI147" s="219"/>
      <c r="AJ147" s="28"/>
      <c r="AN147" s="28"/>
      <c r="BF147" s="231">
        <f>1+BF144</f>
        <v>1</v>
      </c>
      <c r="BG147" s="28">
        <v>20.659867330016564</v>
      </c>
      <c r="BH147" s="28">
        <f t="shared" ref="BH147" si="123">+BG147</f>
        <v>20.659867330016564</v>
      </c>
      <c r="BI147" s="28">
        <f t="shared" ref="BI147" si="124">+BH147</f>
        <v>20.659867330016564</v>
      </c>
      <c r="BJ147" s="28">
        <f t="shared" ref="BJ147" si="125">+BI147</f>
        <v>20.659867330016564</v>
      </c>
      <c r="BK147" s="28">
        <f t="shared" ref="BK147" si="126">+BJ147</f>
        <v>20.659867330016564</v>
      </c>
      <c r="BL147" s="28">
        <f t="shared" ref="BL147" si="127">+BK147</f>
        <v>20.659867330016564</v>
      </c>
      <c r="BM147" s="28">
        <f t="shared" ref="BM147" si="128">+BL147</f>
        <v>20.659867330016564</v>
      </c>
      <c r="BN147" s="28">
        <f t="shared" ref="BN147" si="129">+BM147</f>
        <v>20.659867330016564</v>
      </c>
      <c r="BO147" s="28">
        <f t="shared" ref="BO147" si="130">+BN147</f>
        <v>20.659867330016564</v>
      </c>
      <c r="BP147" s="28">
        <f t="shared" ref="BP147" si="131">+BO147</f>
        <v>20.659867330016564</v>
      </c>
      <c r="BQ147" s="28">
        <f t="shared" ref="BQ147" si="132">+BP147</f>
        <v>20.659867330016564</v>
      </c>
      <c r="BR147" s="28">
        <f t="shared" ref="BR147" si="133">+BQ147</f>
        <v>20.659867330016564</v>
      </c>
    </row>
    <row r="148" spans="1:70" ht="15.6">
      <c r="A148" s="215"/>
      <c r="B148" s="239">
        <f>+'Ark1'!C1629</f>
        <v>2023</v>
      </c>
      <c r="C148" s="28">
        <f>+'Ark1'!L1629</f>
        <v>10</v>
      </c>
      <c r="D148" s="28" t="s">
        <v>36</v>
      </c>
      <c r="E148" s="28">
        <f>+'Ark1'!D1629</f>
        <v>1</v>
      </c>
      <c r="F148" s="28" t="str">
        <f>+F133</f>
        <v>Jan</v>
      </c>
      <c r="G148" s="28">
        <f>+'Ark1'!Q1629</f>
        <v>0</v>
      </c>
      <c r="H148" s="28">
        <f>+'Ark1'!R1629</f>
        <v>0</v>
      </c>
      <c r="I148" s="29" t="str">
        <f>+IF(H148=0,"",'Ark1'!AG1629)</f>
        <v/>
      </c>
      <c r="J148" s="29" t="str">
        <f>+IF(H148=0,"",'Ark1'!AH1629)</f>
        <v/>
      </c>
      <c r="R148" s="27" t="str">
        <f>+IF(H148=0,"",'Ark1'!T1629)</f>
        <v/>
      </c>
      <c r="S148" s="29" t="str">
        <f>+IF(H148=0,"",'Ark1'!U1629)</f>
        <v/>
      </c>
      <c r="T148" s="215"/>
      <c r="U148" s="34" t="str">
        <f>+IF(H148=0,"",'Ark1'!W1629)</f>
        <v/>
      </c>
      <c r="V148" s="34" t="str">
        <f>+IF(H148=0,"",'Ark1'!X1629)</f>
        <v/>
      </c>
      <c r="W148" s="34" t="str">
        <f>+IF(H148=0,"",'Ark1'!Y1629)</f>
        <v/>
      </c>
      <c r="X148" s="34" t="str">
        <f>+IF(H148=0,"",'Ark1'!Z1629)</f>
        <v/>
      </c>
      <c r="Y148" s="34" t="str">
        <f>+IF(H148=0,"",'Ark1'!Z1629)</f>
        <v/>
      </c>
      <c r="Z148" s="27" t="str">
        <f>+IF(H148=0,"",'Ark1'!AB1629)</f>
        <v/>
      </c>
      <c r="AA148" s="34" t="str">
        <f>+IF(H148=0,"",'Ark1'!AE1629)</f>
        <v/>
      </c>
      <c r="AB148" s="34" t="str">
        <f t="shared" si="75"/>
        <v/>
      </c>
      <c r="AC148" s="29" t="str">
        <f t="shared" si="76"/>
        <v/>
      </c>
      <c r="AD148" s="215"/>
      <c r="AE148" s="27"/>
      <c r="AG148" s="29"/>
      <c r="AH148" s="27"/>
      <c r="AI148" s="28"/>
      <c r="AJ148" s="28"/>
      <c r="AN148" s="28"/>
    </row>
    <row r="149" spans="1:70" ht="15.6">
      <c r="A149" s="215"/>
      <c r="B149" s="239">
        <f>+'Ark1'!C1630</f>
        <v>2023</v>
      </c>
      <c r="C149" s="28">
        <f>+'Ark1'!L1630</f>
        <v>10</v>
      </c>
      <c r="D149" s="28" t="s">
        <v>36</v>
      </c>
      <c r="E149" s="28">
        <f>+'Ark1'!D1630</f>
        <v>2</v>
      </c>
      <c r="F149" s="28" t="str">
        <f t="shared" ref="F149:F159" si="134">+F134</f>
        <v>Feb</v>
      </c>
      <c r="G149" s="28">
        <f>+'Ark1'!Q1630</f>
        <v>0</v>
      </c>
      <c r="H149" s="28">
        <f>+'Ark1'!R1630</f>
        <v>0</v>
      </c>
      <c r="I149" s="29" t="str">
        <f>+IF(H149=0,"",'Ark1'!AG1630)</f>
        <v/>
      </c>
      <c r="J149" s="29" t="str">
        <f>+IF(H149=0,"",'Ark1'!AH1630)</f>
        <v/>
      </c>
      <c r="R149" s="27" t="str">
        <f>+IF(H149=0,"",'Ark1'!T1630)</f>
        <v/>
      </c>
      <c r="S149" s="29" t="str">
        <f>+IF(H149=0,"",'Ark1'!U1630)</f>
        <v/>
      </c>
      <c r="T149" s="215"/>
      <c r="U149" s="34" t="str">
        <f>+IF(H149=0,"",'Ark1'!W1630)</f>
        <v/>
      </c>
      <c r="V149" s="34" t="str">
        <f>+IF(H149=0,"",'Ark1'!X1630)</f>
        <v/>
      </c>
      <c r="W149" s="34" t="str">
        <f>+IF(H149=0,"",'Ark1'!Y1630)</f>
        <v/>
      </c>
      <c r="X149" s="34" t="str">
        <f>+IF(H149=0,"",'Ark1'!Z1630)</f>
        <v/>
      </c>
      <c r="Y149" s="34" t="str">
        <f>+IF(H149=0,"",'Ark1'!Z1630)</f>
        <v/>
      </c>
      <c r="Z149" s="27" t="str">
        <f>+IF(H149=0,"",'Ark1'!AB1630)</f>
        <v/>
      </c>
      <c r="AA149" s="34" t="str">
        <f>+IF(H149=0,"",'Ark1'!AE1630)</f>
        <v/>
      </c>
      <c r="AB149" s="34" t="str">
        <f t="shared" ref="AB149:AB159" si="135">+IF(H149=0,"",+S149/C149)</f>
        <v/>
      </c>
      <c r="AC149" s="29" t="str">
        <f t="shared" ref="AC149:AC159" si="136">+IF(H149=0,"",G149/H149)</f>
        <v/>
      </c>
      <c r="AD149" s="215"/>
      <c r="AE149" s="219"/>
      <c r="AG149" s="29"/>
      <c r="AH149" s="27"/>
      <c r="AI149" s="219"/>
      <c r="AJ149" s="28"/>
      <c r="AN149" s="28"/>
    </row>
    <row r="150" spans="1:70" ht="15.6">
      <c r="A150" s="215"/>
      <c r="B150" s="239">
        <f>+'Ark1'!C1631</f>
        <v>2023</v>
      </c>
      <c r="C150" s="28">
        <f>+'Ark1'!L1631</f>
        <v>10</v>
      </c>
      <c r="D150" s="28" t="s">
        <v>36</v>
      </c>
      <c r="E150" s="28">
        <f>+'Ark1'!D1631</f>
        <v>3</v>
      </c>
      <c r="F150" s="28" t="str">
        <f t="shared" si="134"/>
        <v>Mar</v>
      </c>
      <c r="G150" s="28">
        <f>+'Ark1'!Q1631</f>
        <v>0</v>
      </c>
      <c r="H150" s="28">
        <f>+'Ark1'!R1631</f>
        <v>0</v>
      </c>
      <c r="I150" s="29" t="str">
        <f>+IF(H150=0,"",'Ark1'!AG1631)</f>
        <v/>
      </c>
      <c r="J150" s="29" t="str">
        <f>+IF(H150=0,"",'Ark1'!AH1631)</f>
        <v/>
      </c>
      <c r="R150" s="27" t="str">
        <f>+IF(H150=0,"",'Ark1'!T1631)</f>
        <v/>
      </c>
      <c r="S150" s="29" t="str">
        <f>+IF(H150=0,"",'Ark1'!U1631)</f>
        <v/>
      </c>
      <c r="T150" s="215"/>
      <c r="U150" s="34" t="str">
        <f>+IF(H150=0,"",'Ark1'!W1631)</f>
        <v/>
      </c>
      <c r="V150" s="34" t="str">
        <f>+IF(H150=0,"",'Ark1'!X1631)</f>
        <v/>
      </c>
      <c r="W150" s="34" t="str">
        <f>+IF(H150=0,"",'Ark1'!Y1631)</f>
        <v/>
      </c>
      <c r="X150" s="34" t="str">
        <f>+IF(H150=0,"",'Ark1'!Z1631)</f>
        <v/>
      </c>
      <c r="Y150" s="34" t="str">
        <f>+IF(H150=0,"",'Ark1'!Z1631)</f>
        <v/>
      </c>
      <c r="Z150" s="27" t="str">
        <f>+IF(H150=0,"",'Ark1'!AB1631)</f>
        <v/>
      </c>
      <c r="AA150" s="34" t="str">
        <f>+IF(H150=0,"",'Ark1'!AE1631)</f>
        <v/>
      </c>
      <c r="AB150" s="34" t="str">
        <f t="shared" si="135"/>
        <v/>
      </c>
      <c r="AC150" s="29" t="str">
        <f t="shared" si="136"/>
        <v/>
      </c>
      <c r="AD150" s="215"/>
      <c r="AE150" s="27"/>
      <c r="AG150" s="29"/>
      <c r="AH150" s="27"/>
      <c r="AI150" s="28"/>
      <c r="AJ150" s="28"/>
      <c r="AN150" s="28"/>
    </row>
    <row r="151" spans="1:70" ht="15.6">
      <c r="A151" s="215"/>
      <c r="B151" s="239">
        <f>+'Ark1'!C1632</f>
        <v>2023</v>
      </c>
      <c r="C151" s="28">
        <f>+'Ark1'!L1632</f>
        <v>10</v>
      </c>
      <c r="D151" s="28" t="s">
        <v>36</v>
      </c>
      <c r="E151" s="28">
        <f>+'Ark1'!D1632</f>
        <v>4</v>
      </c>
      <c r="F151" s="28" t="str">
        <f t="shared" si="134"/>
        <v>Apr</v>
      </c>
      <c r="G151" s="28">
        <f>+'Ark1'!Q1632</f>
        <v>0</v>
      </c>
      <c r="H151" s="28">
        <f>+'Ark1'!R1632</f>
        <v>0</v>
      </c>
      <c r="I151" s="29" t="str">
        <f>+IF(H151=0,"",'Ark1'!AG1632)</f>
        <v/>
      </c>
      <c r="J151" s="29" t="str">
        <f>+IF(H151=0,"",'Ark1'!AH1632)</f>
        <v/>
      </c>
      <c r="R151" s="27" t="str">
        <f>+IF(H151=0,"",'Ark1'!T1632)</f>
        <v/>
      </c>
      <c r="S151" s="29" t="str">
        <f>+IF(H151=0,"",'Ark1'!U1632)</f>
        <v/>
      </c>
      <c r="T151" s="215"/>
      <c r="U151" s="34" t="str">
        <f>+IF(H151=0,"",'Ark1'!W1632)</f>
        <v/>
      </c>
      <c r="V151" s="34" t="str">
        <f>+IF(H151=0,"",'Ark1'!X1632)</f>
        <v/>
      </c>
      <c r="W151" s="34" t="str">
        <f>+IF(H151=0,"",'Ark1'!Y1632)</f>
        <v/>
      </c>
      <c r="X151" s="34" t="str">
        <f>+IF(H151=0,"",'Ark1'!Z1632)</f>
        <v/>
      </c>
      <c r="Y151" s="34" t="str">
        <f>+IF(H151=0,"",'Ark1'!Z1632)</f>
        <v/>
      </c>
      <c r="Z151" s="27" t="str">
        <f>+IF(H151=0,"",'Ark1'!AB1632)</f>
        <v/>
      </c>
      <c r="AA151" s="34" t="str">
        <f>+IF(H151=0,"",'Ark1'!AE1632)</f>
        <v/>
      </c>
      <c r="AB151" s="34" t="str">
        <f t="shared" si="135"/>
        <v/>
      </c>
      <c r="AC151" s="29" t="str">
        <f t="shared" si="136"/>
        <v/>
      </c>
      <c r="AD151" s="215"/>
      <c r="AE151" s="27"/>
      <c r="AG151" s="29"/>
      <c r="AH151" s="27"/>
      <c r="AI151" s="28"/>
      <c r="AJ151" s="28"/>
      <c r="AN151" s="28"/>
    </row>
    <row r="152" spans="1:70" ht="15.6">
      <c r="A152" s="215"/>
      <c r="B152" s="239">
        <f>+'Ark1'!C1633</f>
        <v>2023</v>
      </c>
      <c r="C152" s="28">
        <f>+'Ark1'!L1633</f>
        <v>10</v>
      </c>
      <c r="D152" s="28" t="s">
        <v>36</v>
      </c>
      <c r="E152" s="28">
        <f>+'Ark1'!D1633</f>
        <v>5</v>
      </c>
      <c r="F152" s="28" t="str">
        <f t="shared" si="134"/>
        <v>Mai</v>
      </c>
      <c r="G152" s="28">
        <f>+'Ark1'!Q1633</f>
        <v>0</v>
      </c>
      <c r="H152" s="28">
        <f>+'Ark1'!R1633</f>
        <v>0</v>
      </c>
      <c r="I152" s="29" t="str">
        <f>+IF(H152=0,"",'Ark1'!AG1633)</f>
        <v/>
      </c>
      <c r="J152" s="29" t="str">
        <f>+IF(H152=0,"",'Ark1'!AH1633)</f>
        <v/>
      </c>
      <c r="R152" s="27" t="str">
        <f>+IF(H152=0,"",'Ark1'!T1633)</f>
        <v/>
      </c>
      <c r="S152" s="29" t="str">
        <f>+IF(H152=0,"",'Ark1'!U1633)</f>
        <v/>
      </c>
      <c r="T152" s="215"/>
      <c r="U152" s="34" t="str">
        <f>+IF(H152=0,"",'Ark1'!W1633)</f>
        <v/>
      </c>
      <c r="V152" s="34" t="str">
        <f>+IF(H152=0,"",'Ark1'!X1633)</f>
        <v/>
      </c>
      <c r="W152" s="34" t="str">
        <f>+IF(H152=0,"",'Ark1'!Y1633)</f>
        <v/>
      </c>
      <c r="X152" s="34" t="str">
        <f>+IF(H152=0,"",'Ark1'!Z1633)</f>
        <v/>
      </c>
      <c r="Y152" s="34" t="str">
        <f>+IF(H152=0,"",'Ark1'!Z1633)</f>
        <v/>
      </c>
      <c r="Z152" s="27" t="str">
        <f>+IF(H152=0,"",'Ark1'!AB1633)</f>
        <v/>
      </c>
      <c r="AA152" s="34" t="str">
        <f>+IF(H152=0,"",'Ark1'!AE1633)</f>
        <v/>
      </c>
      <c r="AB152" s="34" t="str">
        <f t="shared" si="135"/>
        <v/>
      </c>
      <c r="AC152" s="29" t="str">
        <f t="shared" si="136"/>
        <v/>
      </c>
      <c r="AD152" s="215"/>
      <c r="AE152" s="239"/>
      <c r="AG152" s="29"/>
      <c r="AH152" s="27"/>
      <c r="AI152" s="239"/>
      <c r="AJ152" s="28"/>
      <c r="AN152" s="28"/>
    </row>
    <row r="153" spans="1:70" ht="15.6">
      <c r="A153" s="215"/>
      <c r="B153" s="239">
        <f>+'Ark1'!C1634</f>
        <v>2023</v>
      </c>
      <c r="C153" s="28">
        <f>+'Ark1'!L1634</f>
        <v>10</v>
      </c>
      <c r="D153" s="28" t="s">
        <v>36</v>
      </c>
      <c r="E153" s="28">
        <f>+'Ark1'!D1634</f>
        <v>6</v>
      </c>
      <c r="F153" s="28" t="str">
        <f t="shared" si="134"/>
        <v>Jun</v>
      </c>
      <c r="G153" s="28">
        <f>+'Ark1'!Q1634</f>
        <v>0</v>
      </c>
      <c r="H153" s="28">
        <f>+'Ark1'!R1634</f>
        <v>0</v>
      </c>
      <c r="I153" s="29" t="str">
        <f>+IF(H153=0,"",'Ark1'!AG1634)</f>
        <v/>
      </c>
      <c r="J153" s="29" t="str">
        <f>+IF(H153=0,"",'Ark1'!AH1634)</f>
        <v/>
      </c>
      <c r="R153" s="27" t="str">
        <f>+IF(H153=0,"",'Ark1'!T1634)</f>
        <v/>
      </c>
      <c r="S153" s="29" t="str">
        <f>+IF(H153=0,"",'Ark1'!U1634)</f>
        <v/>
      </c>
      <c r="T153" s="215"/>
      <c r="U153" s="34" t="str">
        <f>+IF(H153=0,"",'Ark1'!W1634)</f>
        <v/>
      </c>
      <c r="V153" s="34" t="str">
        <f>+IF(H153=0,"",'Ark1'!X1634)</f>
        <v/>
      </c>
      <c r="W153" s="34" t="str">
        <f>+IF(H153=0,"",'Ark1'!Y1634)</f>
        <v/>
      </c>
      <c r="X153" s="34" t="str">
        <f>+IF(H153=0,"",'Ark1'!Z1634)</f>
        <v/>
      </c>
      <c r="Y153" s="34" t="str">
        <f>+IF(H153=0,"",'Ark1'!Z1634)</f>
        <v/>
      </c>
      <c r="Z153" s="27" t="str">
        <f>+IF(H153=0,"",'Ark1'!AB1634)</f>
        <v/>
      </c>
      <c r="AA153" s="34" t="str">
        <f>+IF(H153=0,"",'Ark1'!AE1634)</f>
        <v/>
      </c>
      <c r="AB153" s="34" t="str">
        <f t="shared" si="135"/>
        <v/>
      </c>
      <c r="AC153" s="29" t="str">
        <f t="shared" si="136"/>
        <v/>
      </c>
      <c r="AD153" s="215"/>
      <c r="AE153" s="218"/>
      <c r="AG153" s="29"/>
      <c r="AH153" s="27"/>
      <c r="AI153" s="218"/>
      <c r="AJ153" s="28"/>
      <c r="AN153" s="28"/>
    </row>
    <row r="154" spans="1:70" ht="15.6">
      <c r="A154" s="215"/>
      <c r="B154" s="239">
        <f>+'Ark1'!C1635</f>
        <v>2023</v>
      </c>
      <c r="C154" s="28">
        <f>+'Ark1'!L1635</f>
        <v>10</v>
      </c>
      <c r="D154" s="28" t="s">
        <v>36</v>
      </c>
      <c r="E154" s="28">
        <f>+'Ark1'!D1635</f>
        <v>7</v>
      </c>
      <c r="F154" s="28" t="str">
        <f t="shared" si="134"/>
        <v>Jul</v>
      </c>
      <c r="G154" s="28">
        <f>+'Ark1'!Q1635</f>
        <v>0</v>
      </c>
      <c r="H154" s="28">
        <f>+'Ark1'!R1635</f>
        <v>0</v>
      </c>
      <c r="I154" s="29" t="str">
        <f>+IF(H154=0,"",'Ark1'!AG1635)</f>
        <v/>
      </c>
      <c r="J154" s="29" t="str">
        <f>+IF(H154=0,"",'Ark1'!AH1635)</f>
        <v/>
      </c>
      <c r="R154" s="27" t="str">
        <f>+IF(H154=0,"",'Ark1'!T1635)</f>
        <v/>
      </c>
      <c r="S154" s="29" t="str">
        <f>+IF(H154=0,"",'Ark1'!U1635)</f>
        <v/>
      </c>
      <c r="T154" s="215"/>
      <c r="U154" s="34" t="str">
        <f>+IF(H154=0,"",'Ark1'!W1635)</f>
        <v/>
      </c>
      <c r="V154" s="34" t="str">
        <f>+IF(H154=0,"",'Ark1'!X1635)</f>
        <v/>
      </c>
      <c r="W154" s="34" t="str">
        <f>+IF(H154=0,"",'Ark1'!Y1635)</f>
        <v/>
      </c>
      <c r="X154" s="34" t="str">
        <f>+IF(H154=0,"",'Ark1'!Z1635)</f>
        <v/>
      </c>
      <c r="Y154" s="34" t="str">
        <f>+IF(H154=0,"",'Ark1'!Z1635)</f>
        <v/>
      </c>
      <c r="Z154" s="27" t="str">
        <f>+IF(H154=0,"",'Ark1'!AB1635)</f>
        <v/>
      </c>
      <c r="AA154" s="34" t="str">
        <f>+IF(H154=0,"",'Ark1'!AE1635)</f>
        <v/>
      </c>
      <c r="AB154" s="34" t="str">
        <f t="shared" si="135"/>
        <v/>
      </c>
      <c r="AC154" s="29" t="str">
        <f t="shared" si="136"/>
        <v/>
      </c>
      <c r="AD154" s="215"/>
      <c r="AE154" s="218"/>
      <c r="AG154" s="29"/>
      <c r="AH154" s="27"/>
      <c r="AI154" s="219"/>
      <c r="AJ154" s="28"/>
      <c r="AN154" s="28"/>
    </row>
    <row r="155" spans="1:70" ht="15.6">
      <c r="A155" s="215"/>
      <c r="B155" s="239">
        <f>+'Ark1'!C1636</f>
        <v>2023</v>
      </c>
      <c r="C155" s="28">
        <f>+'Ark1'!L1636</f>
        <v>10</v>
      </c>
      <c r="D155" s="28" t="s">
        <v>36</v>
      </c>
      <c r="E155" s="28">
        <f>+'Ark1'!D1636</f>
        <v>8</v>
      </c>
      <c r="F155" s="28" t="str">
        <f t="shared" si="134"/>
        <v>Aug</v>
      </c>
      <c r="G155" s="28">
        <f>+'Ark1'!Q1636</f>
        <v>0</v>
      </c>
      <c r="H155" s="28">
        <f>+'Ark1'!R1636</f>
        <v>0</v>
      </c>
      <c r="I155" s="29" t="str">
        <f>+IF(H155=0,"",'Ark1'!AG1636)</f>
        <v/>
      </c>
      <c r="J155" s="29" t="str">
        <f>+IF(H155=0,"",'Ark1'!AH1636)</f>
        <v/>
      </c>
      <c r="R155" s="27" t="str">
        <f>+IF(H155=0,"",'Ark1'!T1636)</f>
        <v/>
      </c>
      <c r="S155" s="29" t="str">
        <f>+IF(H155=0,"",'Ark1'!U1636)</f>
        <v/>
      </c>
      <c r="T155" s="215"/>
      <c r="U155" s="34" t="str">
        <f>+IF(H155=0,"",'Ark1'!W1636)</f>
        <v/>
      </c>
      <c r="V155" s="34" t="str">
        <f>+IF(H155=0,"",'Ark1'!X1636)</f>
        <v/>
      </c>
      <c r="W155" s="34" t="str">
        <f>+IF(H155=0,"",'Ark1'!Y1636)</f>
        <v/>
      </c>
      <c r="X155" s="34" t="str">
        <f>+IF(H155=0,"",'Ark1'!Z1636)</f>
        <v/>
      </c>
      <c r="Y155" s="34" t="str">
        <f>+IF(H155=0,"",'Ark1'!Z1636)</f>
        <v/>
      </c>
      <c r="Z155" s="27" t="str">
        <f>+IF(H155=0,"",'Ark1'!AB1636)</f>
        <v/>
      </c>
      <c r="AA155" s="34" t="str">
        <f>+IF(H155=0,"",'Ark1'!AE1636)</f>
        <v/>
      </c>
      <c r="AB155" s="34" t="str">
        <f t="shared" si="135"/>
        <v/>
      </c>
      <c r="AC155" s="29" t="str">
        <f t="shared" si="136"/>
        <v/>
      </c>
      <c r="AD155" s="215"/>
      <c r="AE155" s="218"/>
      <c r="AG155" s="29"/>
      <c r="AH155" s="27"/>
      <c r="AI155" s="219"/>
      <c r="AJ155" s="28"/>
      <c r="AN155" s="28"/>
    </row>
    <row r="156" spans="1:70" ht="15.6">
      <c r="A156" s="215"/>
      <c r="B156" s="239">
        <f>+'Ark1'!C1637</f>
        <v>2023</v>
      </c>
      <c r="C156" s="28">
        <f>+'Ark1'!L1637</f>
        <v>10</v>
      </c>
      <c r="D156" s="28" t="s">
        <v>36</v>
      </c>
      <c r="E156" s="28">
        <f>+'Ark1'!D1637</f>
        <v>9</v>
      </c>
      <c r="F156" s="28" t="str">
        <f t="shared" si="134"/>
        <v>Sep</v>
      </c>
      <c r="G156" s="28">
        <f>+'Ark1'!Q1637</f>
        <v>0</v>
      </c>
      <c r="H156" s="28">
        <f>+'Ark1'!R1637</f>
        <v>0</v>
      </c>
      <c r="I156" s="29" t="str">
        <f>+IF(H156=0,"",'Ark1'!AG1637)</f>
        <v/>
      </c>
      <c r="J156" s="29" t="str">
        <f>+IF(H156=0,"",'Ark1'!AH1637)</f>
        <v/>
      </c>
      <c r="R156" s="27" t="str">
        <f>+IF(H156=0,"",'Ark1'!T1637)</f>
        <v/>
      </c>
      <c r="S156" s="29" t="str">
        <f>+IF(H156=0,"",'Ark1'!U1637)</f>
        <v/>
      </c>
      <c r="T156" s="215"/>
      <c r="U156" s="34" t="str">
        <f>+IF(H156=0,"",'Ark1'!W1637)</f>
        <v/>
      </c>
      <c r="V156" s="34" t="str">
        <f>+IF(H156=0,"",'Ark1'!X1637)</f>
        <v/>
      </c>
      <c r="W156" s="34" t="str">
        <f>+IF(H156=0,"",'Ark1'!Y1637)</f>
        <v/>
      </c>
      <c r="X156" s="34" t="str">
        <f>+IF(H156=0,"",'Ark1'!Z1637)</f>
        <v/>
      </c>
      <c r="Y156" s="34" t="str">
        <f>+IF(H156=0,"",'Ark1'!Z1637)</f>
        <v/>
      </c>
      <c r="Z156" s="27" t="str">
        <f>+IF(H156=0,"",'Ark1'!AB1637)</f>
        <v/>
      </c>
      <c r="AA156" s="34" t="str">
        <f>+IF(H156=0,"",'Ark1'!AE1637)</f>
        <v/>
      </c>
      <c r="AB156" s="34" t="str">
        <f t="shared" si="135"/>
        <v/>
      </c>
      <c r="AC156" s="29" t="str">
        <f t="shared" si="136"/>
        <v/>
      </c>
      <c r="AD156" s="215"/>
      <c r="AE156" s="218"/>
      <c r="AG156" s="29"/>
      <c r="AH156" s="27"/>
      <c r="AI156" s="219"/>
      <c r="AJ156" s="28"/>
      <c r="AN156" s="28"/>
    </row>
    <row r="157" spans="1:70" ht="15.6">
      <c r="A157" s="215"/>
      <c r="B157" s="239">
        <f>+'Ark1'!C1638</f>
        <v>2023</v>
      </c>
      <c r="C157" s="28">
        <f>+'Ark1'!L1638</f>
        <v>10</v>
      </c>
      <c r="D157" s="28" t="s">
        <v>36</v>
      </c>
      <c r="E157" s="28">
        <f>+'Ark1'!D1638</f>
        <v>10</v>
      </c>
      <c r="F157" s="28" t="str">
        <f t="shared" si="134"/>
        <v>Okt</v>
      </c>
      <c r="G157" s="28">
        <f>+'Ark1'!Q1638</f>
        <v>0</v>
      </c>
      <c r="H157" s="28">
        <f>+'Ark1'!R1638</f>
        <v>0</v>
      </c>
      <c r="I157" s="29" t="str">
        <f>+IF(H157=0,"",'Ark1'!AG1638)</f>
        <v/>
      </c>
      <c r="J157" s="29" t="str">
        <f>+IF(H157=0,"",'Ark1'!AH1638)</f>
        <v/>
      </c>
      <c r="R157" s="27" t="str">
        <f>+IF(H157=0,"",'Ark1'!T1638)</f>
        <v/>
      </c>
      <c r="S157" s="29" t="str">
        <f>+IF(H157=0,"",'Ark1'!U1638)</f>
        <v/>
      </c>
      <c r="T157" s="215"/>
      <c r="U157" s="34" t="str">
        <f>+IF(H157=0,"",'Ark1'!W1638)</f>
        <v/>
      </c>
      <c r="V157" s="34" t="str">
        <f>+IF(H157=0,"",'Ark1'!X1638)</f>
        <v/>
      </c>
      <c r="W157" s="34" t="str">
        <f>+IF(H157=0,"",'Ark1'!Y1638)</f>
        <v/>
      </c>
      <c r="X157" s="34" t="str">
        <f>+IF(H157=0,"",'Ark1'!Z1638)</f>
        <v/>
      </c>
      <c r="Y157" s="34" t="str">
        <f>+IF(H157=0,"",'Ark1'!Z1638)</f>
        <v/>
      </c>
      <c r="Z157" s="27" t="str">
        <f>+IF(H157=0,"",'Ark1'!AB1638)</f>
        <v/>
      </c>
      <c r="AA157" s="34" t="str">
        <f>+IF(H157=0,"",'Ark1'!AE1638)</f>
        <v/>
      </c>
      <c r="AB157" s="34" t="str">
        <f t="shared" si="135"/>
        <v/>
      </c>
      <c r="AC157" s="29" t="str">
        <f t="shared" si="136"/>
        <v/>
      </c>
      <c r="AD157" s="215"/>
      <c r="AE157" s="218"/>
      <c r="AG157" s="29"/>
      <c r="AH157" s="27"/>
      <c r="AI157" s="219"/>
      <c r="AJ157" s="28"/>
      <c r="AN157" s="28"/>
    </row>
    <row r="158" spans="1:70" ht="15.6">
      <c r="A158" s="215"/>
      <c r="B158" s="239">
        <f>+'Ark1'!C1639</f>
        <v>2023</v>
      </c>
      <c r="C158" s="28">
        <f>+'Ark1'!L1639</f>
        <v>10</v>
      </c>
      <c r="D158" s="28" t="s">
        <v>36</v>
      </c>
      <c r="E158" s="28">
        <f>+'Ark1'!D1639</f>
        <v>11</v>
      </c>
      <c r="F158" s="28" t="str">
        <f t="shared" si="134"/>
        <v>Nov</v>
      </c>
      <c r="G158" s="28">
        <f>+'Ark1'!Q1639</f>
        <v>0</v>
      </c>
      <c r="H158" s="28">
        <f>+'Ark1'!R1639</f>
        <v>0</v>
      </c>
      <c r="I158" s="29" t="str">
        <f>+IF(H158=0,"",'Ark1'!AG1639)</f>
        <v/>
      </c>
      <c r="J158" s="29" t="str">
        <f>+IF(H158=0,"",'Ark1'!AH1639)</f>
        <v/>
      </c>
      <c r="R158" s="27" t="str">
        <f>+IF(H158=0,"",'Ark1'!T1639)</f>
        <v/>
      </c>
      <c r="S158" s="29" t="str">
        <f>+IF(H158=0,"",'Ark1'!U1639)</f>
        <v/>
      </c>
      <c r="T158" s="215"/>
      <c r="U158" s="34" t="str">
        <f>+IF(H158=0,"",'Ark1'!W1639)</f>
        <v/>
      </c>
      <c r="V158" s="34" t="str">
        <f>+IF(H158=0,"",'Ark1'!X1639)</f>
        <v/>
      </c>
      <c r="W158" s="34" t="str">
        <f>+IF(H158=0,"",'Ark1'!Y1639)</f>
        <v/>
      </c>
      <c r="X158" s="34" t="str">
        <f>+IF(H158=0,"",'Ark1'!Z1639)</f>
        <v/>
      </c>
      <c r="Y158" s="34" t="str">
        <f>+IF(H158=0,"",'Ark1'!Z1639)</f>
        <v/>
      </c>
      <c r="Z158" s="27" t="str">
        <f>+IF(H158=0,"",'Ark1'!AB1639)</f>
        <v/>
      </c>
      <c r="AA158" s="34" t="str">
        <f>+IF(H158=0,"",'Ark1'!AE1639)</f>
        <v/>
      </c>
      <c r="AB158" s="34" t="str">
        <f t="shared" si="135"/>
        <v/>
      </c>
      <c r="AC158" s="29" t="str">
        <f t="shared" si="136"/>
        <v/>
      </c>
      <c r="AD158" s="215"/>
      <c r="AE158" s="218"/>
      <c r="AG158" s="29"/>
      <c r="AH158" s="27"/>
      <c r="AI158" s="219"/>
      <c r="AJ158" s="28"/>
      <c r="AN158" s="28"/>
    </row>
    <row r="159" spans="1:70" ht="15.6">
      <c r="A159" s="215"/>
      <c r="B159" s="239">
        <f>+'Ark1'!C1640</f>
        <v>2023</v>
      </c>
      <c r="C159" s="28">
        <f>+'Ark1'!L1640</f>
        <v>10</v>
      </c>
      <c r="D159" s="28" t="s">
        <v>36</v>
      </c>
      <c r="E159" s="28">
        <f>+'Ark1'!D1640</f>
        <v>12</v>
      </c>
      <c r="F159" s="28" t="str">
        <f t="shared" si="134"/>
        <v>Des</v>
      </c>
      <c r="G159" s="28">
        <f>+'Ark1'!Q1640</f>
        <v>0</v>
      </c>
      <c r="H159" s="28">
        <f>+'Ark1'!R1640</f>
        <v>0</v>
      </c>
      <c r="I159" s="29" t="str">
        <f>+IF(H159=0,"",'Ark1'!AG1640)</f>
        <v/>
      </c>
      <c r="J159" s="29" t="str">
        <f>+IF(H159=0,"",'Ark1'!AH1640)</f>
        <v/>
      </c>
      <c r="R159" s="27" t="str">
        <f>+IF(H159=0,"",'Ark1'!T1640)</f>
        <v/>
      </c>
      <c r="S159" s="29" t="str">
        <f>+IF(H159=0,"",'Ark1'!U1640)</f>
        <v/>
      </c>
      <c r="T159" s="215"/>
      <c r="U159" s="34" t="str">
        <f>+IF(H159=0,"",'Ark1'!W1640)</f>
        <v/>
      </c>
      <c r="V159" s="34" t="str">
        <f>+IF(H159=0,"",'Ark1'!X1640)</f>
        <v/>
      </c>
      <c r="W159" s="34" t="str">
        <f>+IF(H159=0,"",'Ark1'!Y1640)</f>
        <v/>
      </c>
      <c r="X159" s="34" t="str">
        <f>+IF(H159=0,"",'Ark1'!Z1640)</f>
        <v/>
      </c>
      <c r="Y159" s="34" t="str">
        <f>+IF(H159=0,"",'Ark1'!Z1640)</f>
        <v/>
      </c>
      <c r="Z159" s="27" t="str">
        <f>+IF(H159=0,"",'Ark1'!AB1640)</f>
        <v/>
      </c>
      <c r="AA159" s="34" t="str">
        <f>+IF(H159=0,"",'Ark1'!AE1640)</f>
        <v/>
      </c>
      <c r="AB159" s="34" t="str">
        <f t="shared" si="135"/>
        <v/>
      </c>
      <c r="AC159" s="29" t="str">
        <f t="shared" si="136"/>
        <v/>
      </c>
      <c r="AD159" s="215"/>
      <c r="AE159" s="218"/>
      <c r="AG159" s="29"/>
      <c r="AH159" s="27"/>
      <c r="AI159" s="219"/>
      <c r="AJ159" s="28"/>
      <c r="AN159" s="28"/>
    </row>
    <row r="160" spans="1:70" ht="15" customHeight="1">
      <c r="A160" s="215"/>
      <c r="B160" s="215"/>
      <c r="C160" s="215"/>
      <c r="D160" s="215"/>
      <c r="E160" s="215"/>
      <c r="F160" s="215"/>
      <c r="G160" s="215"/>
      <c r="H160" s="215"/>
      <c r="I160" s="216"/>
      <c r="J160" s="216"/>
      <c r="K160" s="216"/>
      <c r="L160" s="216"/>
      <c r="M160" s="216"/>
      <c r="N160" s="216"/>
      <c r="O160" s="216"/>
      <c r="P160" s="216"/>
      <c r="Q160" s="216"/>
      <c r="R160" s="215"/>
      <c r="S160" s="215"/>
      <c r="T160" s="215"/>
      <c r="U160" s="217"/>
      <c r="V160" s="217"/>
      <c r="W160" s="217"/>
      <c r="X160" s="217"/>
      <c r="Y160" s="217"/>
      <c r="Z160" s="215"/>
      <c r="AA160" s="217"/>
      <c r="AB160" s="217"/>
      <c r="AC160" s="216"/>
      <c r="AD160" s="215"/>
      <c r="AE160" s="218"/>
      <c r="AG160" s="29"/>
      <c r="AH160" s="27"/>
      <c r="AI160" s="219"/>
      <c r="AJ160" s="28"/>
      <c r="AN160" s="28"/>
      <c r="BF160" s="231"/>
    </row>
    <row r="161" spans="1:70" ht="15" customHeight="1">
      <c r="A161" s="215"/>
      <c r="B161" s="215"/>
      <c r="C161" s="233" t="s">
        <v>0</v>
      </c>
      <c r="D161" s="215"/>
      <c r="E161" s="277" t="str">
        <f>+D163</f>
        <v>U</v>
      </c>
      <c r="F161" s="233" t="s">
        <v>582</v>
      </c>
      <c r="G161" s="215"/>
      <c r="H161" s="239">
        <f>SUM(H163:H174)</f>
        <v>70</v>
      </c>
      <c r="I161" s="216"/>
      <c r="J161" s="216"/>
      <c r="K161" s="216"/>
      <c r="L161" s="216"/>
      <c r="M161" s="216"/>
      <c r="N161" s="216"/>
      <c r="O161" s="216"/>
      <c r="P161" s="216"/>
      <c r="Q161" s="216"/>
      <c r="R161" s="215"/>
      <c r="S161" s="270" t="e">
        <f>+Klasse!#REF!</f>
        <v>#REF!</v>
      </c>
      <c r="T161" s="215"/>
      <c r="U161" s="217"/>
      <c r="V161" s="217"/>
      <c r="W161" s="217"/>
      <c r="X161" s="217"/>
      <c r="Y161" s="217"/>
      <c r="Z161" s="215"/>
      <c r="AA161" s="217"/>
      <c r="AB161" s="270">
        <f>+Klasse!AG20</f>
        <v>2.4220779220779232</v>
      </c>
      <c r="AC161" s="216"/>
      <c r="AD161" s="215"/>
      <c r="AE161" s="218"/>
      <c r="AG161" s="29"/>
      <c r="AH161" s="27"/>
      <c r="AI161" s="219"/>
      <c r="AJ161" s="28"/>
      <c r="AN161" s="28"/>
      <c r="BF161" s="231"/>
    </row>
    <row r="162" spans="1:70" ht="15" customHeight="1">
      <c r="A162" s="215"/>
      <c r="B162" s="215"/>
      <c r="C162" s="215"/>
      <c r="D162" s="215"/>
      <c r="E162" s="215"/>
      <c r="F162" s="215"/>
      <c r="G162" s="215"/>
      <c r="H162" s="215"/>
      <c r="I162" s="216"/>
      <c r="J162" s="216"/>
      <c r="K162" s="216"/>
      <c r="L162" s="216"/>
      <c r="M162" s="216"/>
      <c r="N162" s="216"/>
      <c r="O162" s="216"/>
      <c r="P162" s="216"/>
      <c r="Q162" s="216"/>
      <c r="R162" s="215"/>
      <c r="S162" s="215"/>
      <c r="T162" s="215"/>
      <c r="U162" s="217"/>
      <c r="V162" s="217"/>
      <c r="W162" s="217"/>
      <c r="X162" s="217"/>
      <c r="Y162" s="217"/>
      <c r="Z162" s="215"/>
      <c r="AA162" s="217"/>
      <c r="AB162" s="217"/>
      <c r="AC162" s="217"/>
      <c r="AD162" s="217"/>
      <c r="AE162" s="218"/>
      <c r="AG162" s="29"/>
      <c r="AH162" s="27"/>
      <c r="AI162" s="219"/>
      <c r="AJ162" s="28"/>
      <c r="AN162" s="28"/>
      <c r="BF162" s="231">
        <f>1+BF159</f>
        <v>1</v>
      </c>
      <c r="BG162" s="28">
        <v>20.659867330016564</v>
      </c>
      <c r="BH162" s="28">
        <f t="shared" ref="BH162" si="137">+BG162</f>
        <v>20.659867330016564</v>
      </c>
      <c r="BI162" s="28">
        <f t="shared" ref="BI162" si="138">+BH162</f>
        <v>20.659867330016564</v>
      </c>
      <c r="BJ162" s="28">
        <f t="shared" ref="BJ162" si="139">+BI162</f>
        <v>20.659867330016564</v>
      </c>
      <c r="BK162" s="28">
        <f t="shared" ref="BK162" si="140">+BJ162</f>
        <v>20.659867330016564</v>
      </c>
      <c r="BL162" s="28">
        <f t="shared" ref="BL162" si="141">+BK162</f>
        <v>20.659867330016564</v>
      </c>
      <c r="BM162" s="28">
        <f t="shared" ref="BM162" si="142">+BL162</f>
        <v>20.659867330016564</v>
      </c>
      <c r="BN162" s="28">
        <f t="shared" ref="BN162" si="143">+BM162</f>
        <v>20.659867330016564</v>
      </c>
      <c r="BO162" s="28">
        <f t="shared" ref="BO162" si="144">+BN162</f>
        <v>20.659867330016564</v>
      </c>
      <c r="BP162" s="28">
        <f t="shared" ref="BP162" si="145">+BO162</f>
        <v>20.659867330016564</v>
      </c>
      <c r="BQ162" s="28">
        <f t="shared" ref="BQ162" si="146">+BP162</f>
        <v>20.659867330016564</v>
      </c>
      <c r="BR162" s="28">
        <f t="shared" ref="BR162" si="147">+BQ162</f>
        <v>20.659867330016564</v>
      </c>
    </row>
    <row r="163" spans="1:70" ht="15.6">
      <c r="A163" s="215"/>
      <c r="B163" s="239">
        <f>+'Ark1'!C1641</f>
        <v>2023</v>
      </c>
      <c r="C163" s="235">
        <f>+'Ark1'!L1641</f>
        <v>11</v>
      </c>
      <c r="D163" s="249" t="s">
        <v>37</v>
      </c>
      <c r="E163" s="235">
        <f>+'Ark1'!D1641</f>
        <v>1</v>
      </c>
      <c r="F163" s="235" t="str">
        <f>+F148</f>
        <v>Jan</v>
      </c>
      <c r="G163" s="235">
        <f>+'Ark1'!Q1641</f>
        <v>1</v>
      </c>
      <c r="H163" s="235">
        <f>+'Ark1'!R1641</f>
        <v>29</v>
      </c>
      <c r="I163" s="236">
        <f>+IF(H163=0,"",'Ark1'!AG1641)</f>
        <v>6.2233980404266305</v>
      </c>
      <c r="J163" s="236">
        <f>+IF(H163=0,"",'Ark1'!AH1641)</f>
        <v>0</v>
      </c>
      <c r="K163" s="236"/>
      <c r="L163" s="236"/>
      <c r="M163" s="236"/>
      <c r="N163" s="236"/>
      <c r="O163" s="236"/>
      <c r="P163" s="236"/>
      <c r="Q163" s="236"/>
      <c r="R163" s="237">
        <f>+IF(H163=0,"",'Ark1'!T1641)</f>
        <v>8.5172413793103487</v>
      </c>
      <c r="S163" s="236">
        <f>+IF(H163=0,"",'Ark1'!U1641)</f>
        <v>25.713793103448275</v>
      </c>
      <c r="T163" s="215"/>
      <c r="U163" s="238">
        <f>+IF(H163=0,"",'Ark1'!W1641)</f>
        <v>31.03448275862068</v>
      </c>
      <c r="V163" s="238">
        <f>+IF(H163=0,"",'Ark1'!X1641)</f>
        <v>100</v>
      </c>
      <c r="W163" s="238">
        <f>+IF(H163=0,"",'Ark1'!Y1641)</f>
        <v>68.965517241379303</v>
      </c>
      <c r="X163" s="238">
        <f>+IF(H163=0,"",'Ark1'!Z1641)</f>
        <v>5.2797416432305688</v>
      </c>
      <c r="Y163" s="238">
        <f>+IF(H163=0,"",'Ark1'!Z1641)</f>
        <v>5.2797416432305688</v>
      </c>
      <c r="Z163" s="237">
        <f>+IF(H163=0,"",'Ark1'!AB1641)</f>
        <v>1.940861693720038</v>
      </c>
      <c r="AA163" s="238">
        <f>+IF(H163=0,"",'Ark1'!AE1641)</f>
        <v>0</v>
      </c>
      <c r="AB163" s="238">
        <f t="shared" si="75"/>
        <v>2.3376175548589342</v>
      </c>
      <c r="AC163" s="236">
        <f t="shared" si="76"/>
        <v>3.4482758620689655E-2</v>
      </c>
      <c r="AD163" s="215"/>
      <c r="AE163" s="218"/>
      <c r="AG163" s="29"/>
      <c r="AH163" s="27"/>
      <c r="AI163" s="219"/>
      <c r="AJ163" s="28"/>
      <c r="AN163" s="28"/>
    </row>
    <row r="164" spans="1:70" ht="15.6">
      <c r="A164" s="215"/>
      <c r="B164" s="239">
        <f>+'Ark1'!C1642</f>
        <v>2023</v>
      </c>
      <c r="C164" s="235">
        <f>+'Ark1'!L1642</f>
        <v>11</v>
      </c>
      <c r="D164" s="249" t="s">
        <v>37</v>
      </c>
      <c r="E164" s="235">
        <f>+'Ark1'!D1642</f>
        <v>2</v>
      </c>
      <c r="F164" s="235" t="str">
        <f t="shared" ref="F164:F174" si="148">+F149</f>
        <v>Feb</v>
      </c>
      <c r="G164" s="235">
        <f>+'Ark1'!Q1642</f>
        <v>1</v>
      </c>
      <c r="H164" s="235">
        <f>+'Ark1'!R1642</f>
        <v>2</v>
      </c>
      <c r="I164" s="236">
        <f>+IF(H164=0,"",'Ark1'!AG1642)</f>
        <v>0.83470251729968947</v>
      </c>
      <c r="J164" s="236">
        <f>+IF(H164=0,"",'Ark1'!AH1642)</f>
        <v>0</v>
      </c>
      <c r="K164" s="236"/>
      <c r="L164" s="236"/>
      <c r="M164" s="236"/>
      <c r="N164" s="236"/>
      <c r="O164" s="236"/>
      <c r="P164" s="236"/>
      <c r="Q164" s="236"/>
      <c r="R164" s="237">
        <f>+IF(H164=0,"",'Ark1'!T1642)</f>
        <v>5</v>
      </c>
      <c r="S164" s="236">
        <f>+IF(H164=0,"",'Ark1'!U1642)</f>
        <v>34.800000000000011</v>
      </c>
      <c r="T164" s="215"/>
      <c r="U164" s="238">
        <f>+IF(H164=0,"",'Ark1'!W1642)</f>
        <v>0</v>
      </c>
      <c r="V164" s="238">
        <f>+IF(H164=0,"",'Ark1'!X1642)</f>
        <v>100</v>
      </c>
      <c r="W164" s="238">
        <f>+IF(H164=0,"",'Ark1'!Y1642)</f>
        <v>100</v>
      </c>
      <c r="X164" s="238">
        <f>+IF(H164=0,"",'Ark1'!Z1642)</f>
        <v>6.8999999999999924</v>
      </c>
      <c r="Y164" s="238">
        <f>+IF(H164=0,"",'Ark1'!Z1642)</f>
        <v>6.8999999999999924</v>
      </c>
      <c r="Z164" s="237">
        <f>+IF(H164=0,"",'Ark1'!AB1642)</f>
        <v>0</v>
      </c>
      <c r="AA164" s="238">
        <f>+IF(H164=0,"",'Ark1'!AE1642)</f>
        <v>0</v>
      </c>
      <c r="AB164" s="238">
        <f t="shared" ref="AB164:AB174" si="149">+IF(H164=0,"",+S164/C164)</f>
        <v>3.1636363636363645</v>
      </c>
      <c r="AC164" s="236">
        <f t="shared" ref="AC164:AC174" si="150">+IF(H164=0,"",G164/H164)</f>
        <v>0.5</v>
      </c>
      <c r="AD164" s="215"/>
      <c r="AE164" s="218"/>
      <c r="AG164" s="29"/>
      <c r="AH164" s="27"/>
      <c r="AI164" s="219"/>
      <c r="AJ164" s="28"/>
      <c r="AN164" s="28"/>
    </row>
    <row r="165" spans="1:70" ht="15.6">
      <c r="A165" s="215"/>
      <c r="B165" s="239">
        <f>+'Ark1'!C1643</f>
        <v>2023</v>
      </c>
      <c r="C165" s="235">
        <f>+'Ark1'!L1643</f>
        <v>11</v>
      </c>
      <c r="D165" s="249" t="s">
        <v>37</v>
      </c>
      <c r="E165" s="235">
        <f>+'Ark1'!D1643</f>
        <v>3</v>
      </c>
      <c r="F165" s="235" t="str">
        <f t="shared" si="148"/>
        <v>Mar</v>
      </c>
      <c r="G165" s="235">
        <f>+'Ark1'!Q1643</f>
        <v>2</v>
      </c>
      <c r="H165" s="235">
        <f>+'Ark1'!R1643</f>
        <v>4</v>
      </c>
      <c r="I165" s="236">
        <f>+IF(H165=0,"",'Ark1'!AG1643)</f>
        <v>0.43710119243798717</v>
      </c>
      <c r="J165" s="236">
        <f>+IF(H165=0,"",'Ark1'!AH1643)</f>
        <v>0</v>
      </c>
      <c r="K165" s="236"/>
      <c r="L165" s="236"/>
      <c r="M165" s="236"/>
      <c r="N165" s="236"/>
      <c r="O165" s="236"/>
      <c r="P165" s="236"/>
      <c r="Q165" s="236"/>
      <c r="R165" s="237">
        <f>+IF(H165=0,"",'Ark1'!T1643)</f>
        <v>5.75</v>
      </c>
      <c r="S165" s="236">
        <f>+IF(H165=0,"",'Ark1'!U1643)</f>
        <v>20.225000000000001</v>
      </c>
      <c r="T165" s="215"/>
      <c r="U165" s="238">
        <f>+IF(H165=0,"",'Ark1'!W1643)</f>
        <v>0</v>
      </c>
      <c r="V165" s="238">
        <f>+IF(H165=0,"",'Ark1'!X1643)</f>
        <v>75</v>
      </c>
      <c r="W165" s="238">
        <f>+IF(H165=0,"",'Ark1'!Y1643)</f>
        <v>25</v>
      </c>
      <c r="X165" s="238">
        <f>+IF(H165=0,"",'Ark1'!Z1643)</f>
        <v>5.3077184363905321</v>
      </c>
      <c r="Y165" s="238">
        <f>+IF(H165=0,"",'Ark1'!Z1643)</f>
        <v>5.3077184363905321</v>
      </c>
      <c r="Z165" s="237">
        <f>+IF(H165=0,"",'Ark1'!AB1643)</f>
        <v>1.299038105676658</v>
      </c>
      <c r="AA165" s="238">
        <f>+IF(H165=0,"",'Ark1'!AE1643)</f>
        <v>0</v>
      </c>
      <c r="AB165" s="238">
        <f t="shared" si="149"/>
        <v>1.8386363636363638</v>
      </c>
      <c r="AC165" s="236">
        <f t="shared" si="150"/>
        <v>0.5</v>
      </c>
      <c r="AD165" s="215"/>
      <c r="AE165" s="218"/>
      <c r="AG165" s="29"/>
      <c r="AH165" s="27"/>
      <c r="AI165" s="219"/>
      <c r="AJ165" s="28"/>
      <c r="AN165" s="28"/>
    </row>
    <row r="166" spans="1:70" ht="15.6">
      <c r="A166" s="215"/>
      <c r="B166" s="239">
        <f>+'Ark1'!C1644</f>
        <v>2023</v>
      </c>
      <c r="C166" s="235">
        <f>+'Ark1'!L1644</f>
        <v>11</v>
      </c>
      <c r="D166" s="249" t="s">
        <v>37</v>
      </c>
      <c r="E166" s="235">
        <f>+'Ark1'!D1644</f>
        <v>4</v>
      </c>
      <c r="F166" s="235" t="str">
        <f t="shared" si="148"/>
        <v>Apr</v>
      </c>
      <c r="G166" s="235">
        <f>+'Ark1'!Q1644</f>
        <v>0</v>
      </c>
      <c r="H166" s="235">
        <f>+'Ark1'!R1644</f>
        <v>0</v>
      </c>
      <c r="I166" s="236" t="str">
        <f>+IF(H166=0,"",'Ark1'!AG1644)</f>
        <v/>
      </c>
      <c r="J166" s="236" t="str">
        <f>+IF(H166=0,"",'Ark1'!AH1644)</f>
        <v/>
      </c>
      <c r="K166" s="236"/>
      <c r="L166" s="236"/>
      <c r="M166" s="236"/>
      <c r="N166" s="236"/>
      <c r="O166" s="236"/>
      <c r="P166" s="236"/>
      <c r="Q166" s="236"/>
      <c r="R166" s="237" t="str">
        <f>+IF(H166=0,"",'Ark1'!T1644)</f>
        <v/>
      </c>
      <c r="S166" s="236" t="str">
        <f>+IF(H166=0,"",'Ark1'!U1644)</f>
        <v/>
      </c>
      <c r="T166" s="215"/>
      <c r="U166" s="238" t="str">
        <f>+IF(H166=0,"",'Ark1'!W1644)</f>
        <v/>
      </c>
      <c r="V166" s="238" t="str">
        <f>+IF(H166=0,"",'Ark1'!X1644)</f>
        <v/>
      </c>
      <c r="W166" s="238" t="str">
        <f>+IF(H166=0,"",'Ark1'!Y1644)</f>
        <v/>
      </c>
      <c r="X166" s="238" t="str">
        <f>+IF(H166=0,"",'Ark1'!Z1644)</f>
        <v/>
      </c>
      <c r="Y166" s="238" t="str">
        <f>+IF(H166=0,"",'Ark1'!Z1644)</f>
        <v/>
      </c>
      <c r="Z166" s="237" t="str">
        <f>+IF(H166=0,"",'Ark1'!AB1644)</f>
        <v/>
      </c>
      <c r="AA166" s="238" t="str">
        <f>+IF(H166=0,"",'Ark1'!AE1644)</f>
        <v/>
      </c>
      <c r="AB166" s="238" t="str">
        <f t="shared" si="149"/>
        <v/>
      </c>
      <c r="AC166" s="236" t="str">
        <f t="shared" si="150"/>
        <v/>
      </c>
      <c r="AD166" s="215"/>
      <c r="AE166" s="218"/>
      <c r="AG166" s="29"/>
      <c r="AH166" s="27"/>
      <c r="AI166" s="219"/>
      <c r="AJ166" s="28"/>
      <c r="AN166" s="28"/>
    </row>
    <row r="167" spans="1:70" ht="15.6">
      <c r="A167" s="215"/>
      <c r="B167" s="239">
        <f>+'Ark1'!C1645</f>
        <v>2023</v>
      </c>
      <c r="C167" s="235">
        <f>+'Ark1'!L1645</f>
        <v>11</v>
      </c>
      <c r="D167" s="249" t="s">
        <v>37</v>
      </c>
      <c r="E167" s="235">
        <f>+'Ark1'!D1645</f>
        <v>5</v>
      </c>
      <c r="F167" s="235" t="str">
        <f t="shared" si="148"/>
        <v>Mai</v>
      </c>
      <c r="G167" s="235">
        <f>+'Ark1'!Q1645</f>
        <v>0</v>
      </c>
      <c r="H167" s="235">
        <f>+'Ark1'!R1645</f>
        <v>0</v>
      </c>
      <c r="I167" s="236" t="str">
        <f>+IF(H167=0,"",'Ark1'!AG1645)</f>
        <v/>
      </c>
      <c r="J167" s="236" t="str">
        <f>+IF(H167=0,"",'Ark1'!AH1645)</f>
        <v/>
      </c>
      <c r="K167" s="236"/>
      <c r="L167" s="236"/>
      <c r="M167" s="236"/>
      <c r="N167" s="236"/>
      <c r="O167" s="236"/>
      <c r="P167" s="236"/>
      <c r="Q167" s="236"/>
      <c r="R167" s="237" t="str">
        <f>+IF(H167=0,"",'Ark1'!T1645)</f>
        <v/>
      </c>
      <c r="S167" s="236" t="str">
        <f>+IF(H167=0,"",'Ark1'!U1645)</f>
        <v/>
      </c>
      <c r="T167" s="215"/>
      <c r="U167" s="238" t="str">
        <f>+IF(H167=0,"",'Ark1'!W1645)</f>
        <v/>
      </c>
      <c r="V167" s="238" t="str">
        <f>+IF(H167=0,"",'Ark1'!X1645)</f>
        <v/>
      </c>
      <c r="W167" s="238" t="str">
        <f>+IF(H167=0,"",'Ark1'!Y1645)</f>
        <v/>
      </c>
      <c r="X167" s="238" t="str">
        <f>+IF(H167=0,"",'Ark1'!Z1645)</f>
        <v/>
      </c>
      <c r="Y167" s="238" t="str">
        <f>+IF(H167=0,"",'Ark1'!Z1645)</f>
        <v/>
      </c>
      <c r="Z167" s="237" t="str">
        <f>+IF(H167=0,"",'Ark1'!AB1645)</f>
        <v/>
      </c>
      <c r="AA167" s="238" t="str">
        <f>+IF(H167=0,"",'Ark1'!AE1645)</f>
        <v/>
      </c>
      <c r="AB167" s="238" t="str">
        <f t="shared" si="149"/>
        <v/>
      </c>
      <c r="AC167" s="236" t="str">
        <f t="shared" si="150"/>
        <v/>
      </c>
      <c r="AD167" s="215"/>
      <c r="AE167" s="218"/>
      <c r="AG167" s="29"/>
      <c r="AH167" s="27"/>
      <c r="AI167" s="219"/>
      <c r="AJ167" s="28"/>
      <c r="AN167" s="28"/>
    </row>
    <row r="168" spans="1:70" ht="15.6">
      <c r="A168" s="215"/>
      <c r="B168" s="239">
        <f>+'Ark1'!C1646</f>
        <v>2023</v>
      </c>
      <c r="C168" s="235">
        <f>+'Ark1'!L1646</f>
        <v>11</v>
      </c>
      <c r="D168" s="249" t="s">
        <v>37</v>
      </c>
      <c r="E168" s="235">
        <f>+'Ark1'!D1646</f>
        <v>6</v>
      </c>
      <c r="F168" s="235" t="str">
        <f t="shared" si="148"/>
        <v>Jun</v>
      </c>
      <c r="G168" s="235">
        <f>+'Ark1'!Q1646</f>
        <v>1</v>
      </c>
      <c r="H168" s="235">
        <f>+'Ark1'!R1646</f>
        <v>3</v>
      </c>
      <c r="I168" s="236">
        <f>+IF(H168=0,"",'Ark1'!AG1646)</f>
        <v>0.62645426883837485</v>
      </c>
      <c r="J168" s="236">
        <f>+IF(H168=0,"",'Ark1'!AH1646)</f>
        <v>0</v>
      </c>
      <c r="K168" s="236"/>
      <c r="L168" s="236"/>
      <c r="M168" s="236"/>
      <c r="N168" s="236"/>
      <c r="O168" s="236"/>
      <c r="P168" s="236"/>
      <c r="Q168" s="236"/>
      <c r="R168" s="237">
        <f>+IF(H168=0,"",'Ark1'!T1646)</f>
        <v>5</v>
      </c>
      <c r="S168" s="236">
        <f>+IF(H168=0,"",'Ark1'!U1646)</f>
        <v>38.5</v>
      </c>
      <c r="T168" s="215"/>
      <c r="U168" s="238">
        <f>+IF(H168=0,"",'Ark1'!W1646)</f>
        <v>0</v>
      </c>
      <c r="V168" s="238">
        <f>+IF(H168=0,"",'Ark1'!X1646)</f>
        <v>100</v>
      </c>
      <c r="W168" s="238">
        <f>+IF(H168=0,"",'Ark1'!Y1646)</f>
        <v>100</v>
      </c>
      <c r="X168" s="238">
        <f>+IF(H168=0,"",'Ark1'!Z1646)</f>
        <v>7.4188947963965601</v>
      </c>
      <c r="Y168" s="238">
        <f>+IF(H168=0,"",'Ark1'!Z1646)</f>
        <v>7.4188947963965601</v>
      </c>
      <c r="Z168" s="237">
        <f>+IF(H168=0,"",'Ark1'!AB1646)</f>
        <v>0</v>
      </c>
      <c r="AA168" s="238">
        <f>+IF(H168=0,"",'Ark1'!AE1646)</f>
        <v>0</v>
      </c>
      <c r="AB168" s="238">
        <f t="shared" si="149"/>
        <v>3.5</v>
      </c>
      <c r="AC168" s="236">
        <f t="shared" si="150"/>
        <v>0.33333333333333331</v>
      </c>
      <c r="AD168" s="215"/>
      <c r="AE168" s="218"/>
      <c r="AG168" s="29"/>
      <c r="AH168" s="27"/>
      <c r="AI168" s="219"/>
      <c r="AJ168" s="28"/>
      <c r="AN168" s="28"/>
    </row>
    <row r="169" spans="1:70" ht="15.6">
      <c r="A169" s="215"/>
      <c r="B169" s="239">
        <f>+'Ark1'!C1647</f>
        <v>2023</v>
      </c>
      <c r="C169" s="235">
        <f>+'Ark1'!L1647</f>
        <v>11</v>
      </c>
      <c r="D169" s="249" t="s">
        <v>37</v>
      </c>
      <c r="E169" s="235">
        <f>+'Ark1'!D1647</f>
        <v>7</v>
      </c>
      <c r="F169" s="235" t="str">
        <f t="shared" si="148"/>
        <v>Jul</v>
      </c>
      <c r="G169" s="235">
        <f>+'Ark1'!Q1647</f>
        <v>0</v>
      </c>
      <c r="H169" s="235">
        <f>+'Ark1'!R1647</f>
        <v>0</v>
      </c>
      <c r="I169" s="236" t="str">
        <f>+IF(H169=0,"",'Ark1'!AG1647)</f>
        <v/>
      </c>
      <c r="J169" s="236" t="str">
        <f>+IF(H169=0,"",'Ark1'!AH1647)</f>
        <v/>
      </c>
      <c r="K169" s="236"/>
      <c r="L169" s="236"/>
      <c r="M169" s="236"/>
      <c r="N169" s="236"/>
      <c r="O169" s="236"/>
      <c r="P169" s="236"/>
      <c r="Q169" s="236"/>
      <c r="R169" s="237" t="str">
        <f>+IF(H169=0,"",'Ark1'!T1647)</f>
        <v/>
      </c>
      <c r="S169" s="236" t="str">
        <f>+IF(H169=0,"",'Ark1'!U1647)</f>
        <v/>
      </c>
      <c r="T169" s="215"/>
      <c r="U169" s="238" t="str">
        <f>+IF(H169=0,"",'Ark1'!W1647)</f>
        <v/>
      </c>
      <c r="V169" s="238" t="str">
        <f>+IF(H169=0,"",'Ark1'!X1647)</f>
        <v/>
      </c>
      <c r="W169" s="238" t="str">
        <f>+IF(H169=0,"",'Ark1'!Y1647)</f>
        <v/>
      </c>
      <c r="X169" s="238" t="str">
        <f>+IF(H169=0,"",'Ark1'!Z1647)</f>
        <v/>
      </c>
      <c r="Y169" s="238" t="str">
        <f>+IF(H169=0,"",'Ark1'!Z1647)</f>
        <v/>
      </c>
      <c r="Z169" s="237" t="str">
        <f>+IF(H169=0,"",'Ark1'!AB1647)</f>
        <v/>
      </c>
      <c r="AA169" s="238" t="str">
        <f>+IF(H169=0,"",'Ark1'!AE1647)</f>
        <v/>
      </c>
      <c r="AB169" s="238" t="str">
        <f t="shared" si="149"/>
        <v/>
      </c>
      <c r="AC169" s="236" t="str">
        <f t="shared" si="150"/>
        <v/>
      </c>
      <c r="AD169" s="215"/>
      <c r="AE169" s="218"/>
      <c r="AG169" s="29"/>
      <c r="AH169" s="27"/>
      <c r="AI169" s="219"/>
      <c r="AJ169" s="28"/>
      <c r="AN169" s="28"/>
    </row>
    <row r="170" spans="1:70" ht="15.6">
      <c r="A170" s="215"/>
      <c r="B170" s="239">
        <f>+'Ark1'!C1648</f>
        <v>2023</v>
      </c>
      <c r="C170" s="235">
        <f>+'Ark1'!L1648</f>
        <v>11</v>
      </c>
      <c r="D170" s="249" t="s">
        <v>37</v>
      </c>
      <c r="E170" s="235">
        <f>+'Ark1'!D1648</f>
        <v>8</v>
      </c>
      <c r="F170" s="235" t="str">
        <f t="shared" si="148"/>
        <v>Aug</v>
      </c>
      <c r="G170" s="235">
        <f>+'Ark1'!Q1648</f>
        <v>1</v>
      </c>
      <c r="H170" s="235">
        <f>+'Ark1'!R1648</f>
        <v>1</v>
      </c>
      <c r="I170" s="236">
        <f>+IF(H170=0,"",'Ark1'!AG1648)</f>
        <v>0.32478242115145511</v>
      </c>
      <c r="J170" s="236">
        <f>+IF(H170=0,"",'Ark1'!AH1648)</f>
        <v>0</v>
      </c>
      <c r="K170" s="236"/>
      <c r="L170" s="236"/>
      <c r="M170" s="236"/>
      <c r="N170" s="236"/>
      <c r="O170" s="236"/>
      <c r="P170" s="236"/>
      <c r="Q170" s="236"/>
      <c r="R170" s="237">
        <f>+IF(H170=0,"",'Ark1'!T1648)</f>
        <v>5</v>
      </c>
      <c r="S170" s="236">
        <f>+IF(H170=0,"",'Ark1'!U1648)</f>
        <v>25.6</v>
      </c>
      <c r="T170" s="215"/>
      <c r="U170" s="238">
        <f>+IF(H170=0,"",'Ark1'!W1648)</f>
        <v>0</v>
      </c>
      <c r="V170" s="238">
        <f>+IF(H170=0,"",'Ark1'!X1648)</f>
        <v>100</v>
      </c>
      <c r="W170" s="238">
        <f>+IF(H170=0,"",'Ark1'!Y1648)</f>
        <v>100</v>
      </c>
      <c r="X170" s="238">
        <f>+IF(H170=0,"",'Ark1'!Z1648)</f>
        <v>0</v>
      </c>
      <c r="Y170" s="238">
        <f>+IF(H170=0,"",'Ark1'!Z1648)</f>
        <v>0</v>
      </c>
      <c r="Z170" s="237">
        <f>+IF(H170=0,"",'Ark1'!AB1648)</f>
        <v>0</v>
      </c>
      <c r="AA170" s="238">
        <f>+IF(H170=0,"",'Ark1'!AE1648)</f>
        <v>0</v>
      </c>
      <c r="AB170" s="238">
        <f t="shared" si="149"/>
        <v>2.3272727272727276</v>
      </c>
      <c r="AC170" s="236">
        <f t="shared" si="150"/>
        <v>1</v>
      </c>
      <c r="AD170" s="215"/>
      <c r="AE170" s="218"/>
      <c r="AG170" s="29"/>
      <c r="AH170" s="27"/>
      <c r="AI170" s="219"/>
      <c r="AJ170" s="28"/>
      <c r="AN170" s="28"/>
    </row>
    <row r="171" spans="1:70" ht="15.6">
      <c r="A171" s="215"/>
      <c r="B171" s="239">
        <f>+'Ark1'!C1649</f>
        <v>2023</v>
      </c>
      <c r="C171" s="235">
        <f>+'Ark1'!L1649</f>
        <v>11</v>
      </c>
      <c r="D171" s="249" t="s">
        <v>37</v>
      </c>
      <c r="E171" s="235">
        <f>+'Ark1'!D1649</f>
        <v>9</v>
      </c>
      <c r="F171" s="235" t="str">
        <f t="shared" si="148"/>
        <v>Sep</v>
      </c>
      <c r="G171" s="235">
        <f>+'Ark1'!Q1649</f>
        <v>2</v>
      </c>
      <c r="H171" s="235">
        <f>+'Ark1'!R1649</f>
        <v>2</v>
      </c>
      <c r="I171" s="236">
        <f>+IF(H171=0,"",'Ark1'!AG1649)</f>
        <v>0.40408629686230774</v>
      </c>
      <c r="J171" s="236">
        <f>+IF(H171=0,"",'Ark1'!AH1649)</f>
        <v>0</v>
      </c>
      <c r="K171" s="236"/>
      <c r="L171" s="236"/>
      <c r="M171" s="236"/>
      <c r="N171" s="236"/>
      <c r="O171" s="236"/>
      <c r="P171" s="236"/>
      <c r="Q171" s="236"/>
      <c r="R171" s="237">
        <f>+IF(H171=0,"",'Ark1'!T1649)</f>
        <v>8</v>
      </c>
      <c r="S171" s="236">
        <f>+IF(H171=0,"",'Ark1'!U1649)</f>
        <v>29.35</v>
      </c>
      <c r="T171" s="215"/>
      <c r="U171" s="238">
        <f>+IF(H171=0,"",'Ark1'!W1649)</f>
        <v>50</v>
      </c>
      <c r="V171" s="238">
        <f>+IF(H171=0,"",'Ark1'!X1649)</f>
        <v>100</v>
      </c>
      <c r="W171" s="238">
        <f>+IF(H171=0,"",'Ark1'!Y1649)</f>
        <v>100</v>
      </c>
      <c r="X171" s="238">
        <f>+IF(H171=0,"",'Ark1'!Z1649)</f>
        <v>4.9500000000000064</v>
      </c>
      <c r="Y171" s="238">
        <f>+IF(H171=0,"",'Ark1'!Z1649)</f>
        <v>4.9500000000000064</v>
      </c>
      <c r="Z171" s="237">
        <f>+IF(H171=0,"",'Ark1'!AB1649)</f>
        <v>3</v>
      </c>
      <c r="AA171" s="238">
        <f>+IF(H171=0,"",'Ark1'!AE1649)</f>
        <v>0</v>
      </c>
      <c r="AB171" s="238">
        <f t="shared" si="149"/>
        <v>2.6681818181818184</v>
      </c>
      <c r="AC171" s="236">
        <f t="shared" si="150"/>
        <v>1</v>
      </c>
      <c r="AD171" s="215"/>
      <c r="AE171" s="218"/>
      <c r="AG171" s="29"/>
      <c r="AH171" s="27"/>
      <c r="AI171" s="219"/>
      <c r="AJ171" s="28"/>
      <c r="AN171" s="28"/>
    </row>
    <row r="172" spans="1:70" ht="15.6">
      <c r="A172" s="215"/>
      <c r="B172" s="239">
        <f>+'Ark1'!C1650</f>
        <v>2023</v>
      </c>
      <c r="C172" s="235">
        <f>+'Ark1'!L1650</f>
        <v>11</v>
      </c>
      <c r="D172" s="249" t="s">
        <v>37</v>
      </c>
      <c r="E172" s="235">
        <f>+'Ark1'!D1650</f>
        <v>10</v>
      </c>
      <c r="F172" s="235" t="str">
        <f t="shared" si="148"/>
        <v>Okt</v>
      </c>
      <c r="G172" s="235">
        <f>+'Ark1'!Q1650</f>
        <v>5</v>
      </c>
      <c r="H172" s="235">
        <f>+'Ark1'!R1650</f>
        <v>10</v>
      </c>
      <c r="I172" s="236">
        <f>+IF(H172=0,"",'Ark1'!AG1650)</f>
        <v>0.51997516994030035</v>
      </c>
      <c r="J172" s="236">
        <f>+IF(H172=0,"",'Ark1'!AH1650)</f>
        <v>0</v>
      </c>
      <c r="K172" s="236"/>
      <c r="L172" s="236"/>
      <c r="M172" s="236"/>
      <c r="N172" s="236"/>
      <c r="O172" s="236"/>
      <c r="P172" s="236"/>
      <c r="Q172" s="236"/>
      <c r="R172" s="237">
        <f>+IF(H172=0,"",'Ark1'!T1650)</f>
        <v>6.5</v>
      </c>
      <c r="S172" s="236">
        <f>+IF(H172=0,"",'Ark1'!U1650)</f>
        <v>27.14</v>
      </c>
      <c r="T172" s="215"/>
      <c r="U172" s="238">
        <f>+IF(H172=0,"",'Ark1'!W1650)</f>
        <v>10</v>
      </c>
      <c r="V172" s="238">
        <f>+IF(H172=0,"",'Ark1'!X1650)</f>
        <v>70</v>
      </c>
      <c r="W172" s="238">
        <f>+IF(H172=0,"",'Ark1'!Y1650)</f>
        <v>50</v>
      </c>
      <c r="X172" s="238">
        <f>+IF(H172=0,"",'Ark1'!Z1650)</f>
        <v>13.030748251731367</v>
      </c>
      <c r="Y172" s="238">
        <f>+IF(H172=0,"",'Ark1'!Z1650)</f>
        <v>13.030748251731367</v>
      </c>
      <c r="Z172" s="237">
        <f>+IF(H172=0,"",'Ark1'!AB1650)</f>
        <v>2.765863337187866</v>
      </c>
      <c r="AA172" s="238">
        <f>+IF(H172=0,"",'Ark1'!AE1650)</f>
        <v>0</v>
      </c>
      <c r="AB172" s="238">
        <f t="shared" si="149"/>
        <v>2.4672727272727273</v>
      </c>
      <c r="AC172" s="236">
        <f t="shared" si="150"/>
        <v>0.5</v>
      </c>
      <c r="AD172" s="215"/>
      <c r="AE172" s="218"/>
      <c r="AG172" s="29"/>
      <c r="AH172" s="27"/>
      <c r="AI172" s="219"/>
      <c r="AJ172" s="28"/>
      <c r="AN172" s="28"/>
    </row>
    <row r="173" spans="1:70" ht="15.6">
      <c r="A173" s="215"/>
      <c r="B173" s="239">
        <f>+'Ark1'!C1651</f>
        <v>2023</v>
      </c>
      <c r="C173" s="235">
        <f>+'Ark1'!L1651</f>
        <v>11</v>
      </c>
      <c r="D173" s="249" t="s">
        <v>37</v>
      </c>
      <c r="E173" s="235">
        <f>+'Ark1'!D1651</f>
        <v>11</v>
      </c>
      <c r="F173" s="235" t="str">
        <f t="shared" si="148"/>
        <v>Nov</v>
      </c>
      <c r="G173" s="235">
        <f>+'Ark1'!Q1651</f>
        <v>9</v>
      </c>
      <c r="H173" s="235">
        <f>+'Ark1'!R1651</f>
        <v>18</v>
      </c>
      <c r="I173" s="236">
        <f>+IF(H173=0,"",'Ark1'!AG1651)</f>
        <v>1.460535167863886</v>
      </c>
      <c r="J173" s="236">
        <f>+IF(H173=0,"",'Ark1'!AH1651)</f>
        <v>0</v>
      </c>
      <c r="K173" s="236"/>
      <c r="L173" s="236"/>
      <c r="M173" s="236"/>
      <c r="N173" s="236"/>
      <c r="O173" s="236"/>
      <c r="P173" s="236"/>
      <c r="Q173" s="236"/>
      <c r="R173" s="237">
        <f>+IF(H173=0,"",'Ark1'!T1651)</f>
        <v>7.6666666666666687</v>
      </c>
      <c r="S173" s="236">
        <f>+IF(H173=0,"",'Ark1'!U1651)</f>
        <v>26.172222222222221</v>
      </c>
      <c r="T173" s="215"/>
      <c r="U173" s="238">
        <f>+IF(H173=0,"",'Ark1'!W1651)</f>
        <v>16.666666666666671</v>
      </c>
      <c r="V173" s="238">
        <f>+IF(H173=0,"",'Ark1'!X1651)</f>
        <v>94.444444444444443</v>
      </c>
      <c r="W173" s="238">
        <f>+IF(H173=0,"",'Ark1'!Y1651)</f>
        <v>66.666666666666686</v>
      </c>
      <c r="X173" s="238">
        <f>+IF(H173=0,"",'Ark1'!Z1651)</f>
        <v>7.2157086011897613</v>
      </c>
      <c r="Y173" s="238">
        <f>+IF(H173=0,"",'Ark1'!Z1651)</f>
        <v>7.2157086011897613</v>
      </c>
      <c r="Z173" s="237">
        <f>+IF(H173=0,"",'Ark1'!AB1651)</f>
        <v>1.9720265943665356</v>
      </c>
      <c r="AA173" s="238">
        <f>+IF(H173=0,"",'Ark1'!AE1651)</f>
        <v>0</v>
      </c>
      <c r="AB173" s="238">
        <f t="shared" si="149"/>
        <v>2.3792929292929292</v>
      </c>
      <c r="AC173" s="236">
        <f t="shared" si="150"/>
        <v>0.5</v>
      </c>
      <c r="AD173" s="215"/>
      <c r="AE173" s="218"/>
      <c r="AG173" s="29"/>
      <c r="AH173" s="27"/>
      <c r="AI173" s="219"/>
      <c r="AJ173" s="28"/>
      <c r="AN173" s="28"/>
    </row>
    <row r="174" spans="1:70" ht="15.6">
      <c r="A174" s="215"/>
      <c r="B174" s="239">
        <f>+'Ark1'!C1652</f>
        <v>2023</v>
      </c>
      <c r="C174" s="235">
        <f>+'Ark1'!L1652</f>
        <v>11</v>
      </c>
      <c r="D174" s="249" t="s">
        <v>37</v>
      </c>
      <c r="E174" s="235">
        <f>+'Ark1'!D1652</f>
        <v>12</v>
      </c>
      <c r="F174" s="235" t="str">
        <f t="shared" si="148"/>
        <v>Des</v>
      </c>
      <c r="G174" s="235">
        <f>+'Ark1'!Q1652</f>
        <v>1</v>
      </c>
      <c r="H174" s="235">
        <f>+'Ark1'!R1652</f>
        <v>1</v>
      </c>
      <c r="I174" s="236">
        <f>+IF(H174=0,"",'Ark1'!AG1652)</f>
        <v>0.4457377380071319</v>
      </c>
      <c r="J174" s="236">
        <f>+IF(H174=0,"",'Ark1'!AH1652)</f>
        <v>0</v>
      </c>
      <c r="K174" s="236"/>
      <c r="L174" s="236"/>
      <c r="M174" s="236"/>
      <c r="N174" s="236"/>
      <c r="O174" s="236"/>
      <c r="P174" s="236"/>
      <c r="Q174" s="236"/>
      <c r="R174" s="237">
        <f>+IF(H174=0,"",'Ark1'!T1652)</f>
        <v>8</v>
      </c>
      <c r="S174" s="236">
        <f>+IF(H174=0,"",'Ark1'!U1652)</f>
        <v>26.5</v>
      </c>
      <c r="T174" s="215"/>
      <c r="U174" s="238">
        <f>+IF(H174=0,"",'Ark1'!W1652)</f>
        <v>0</v>
      </c>
      <c r="V174" s="238">
        <f>+IF(H174=0,"",'Ark1'!X1652)</f>
        <v>100</v>
      </c>
      <c r="W174" s="238">
        <f>+IF(H174=0,"",'Ark1'!Y1652)</f>
        <v>100</v>
      </c>
      <c r="X174" s="238">
        <f>+IF(H174=0,"",'Ark1'!Z1652)</f>
        <v>0</v>
      </c>
      <c r="Y174" s="238">
        <f>+IF(H174=0,"",'Ark1'!Z1652)</f>
        <v>0</v>
      </c>
      <c r="Z174" s="237">
        <f>+IF(H174=0,"",'Ark1'!AB1652)</f>
        <v>0</v>
      </c>
      <c r="AA174" s="238">
        <f>+IF(H174=0,"",'Ark1'!AE1652)</f>
        <v>0</v>
      </c>
      <c r="AB174" s="238">
        <f t="shared" si="149"/>
        <v>2.4090909090909092</v>
      </c>
      <c r="AC174" s="236">
        <f t="shared" si="150"/>
        <v>1</v>
      </c>
      <c r="AD174" s="215"/>
      <c r="AE174" s="218"/>
      <c r="AG174" s="29"/>
      <c r="AH174" s="27"/>
      <c r="AI174" s="219"/>
      <c r="AJ174" s="28"/>
      <c r="AN174" s="28"/>
    </row>
    <row r="175" spans="1:70" ht="15" customHeight="1">
      <c r="A175" s="215"/>
      <c r="B175" s="215"/>
      <c r="C175" s="215"/>
      <c r="D175" s="215"/>
      <c r="E175" s="215"/>
      <c r="F175" s="215"/>
      <c r="G175" s="215"/>
      <c r="H175" s="215"/>
      <c r="I175" s="216"/>
      <c r="J175" s="216"/>
      <c r="K175" s="216"/>
      <c r="L175" s="216"/>
      <c r="M175" s="216"/>
      <c r="N175" s="216"/>
      <c r="O175" s="216"/>
      <c r="P175" s="216"/>
      <c r="Q175" s="216"/>
      <c r="R175" s="215"/>
      <c r="S175" s="215"/>
      <c r="T175" s="215"/>
      <c r="U175" s="217"/>
      <c r="V175" s="217"/>
      <c r="W175" s="217"/>
      <c r="X175" s="217"/>
      <c r="Y175" s="217"/>
      <c r="Z175" s="215"/>
      <c r="AA175" s="217"/>
      <c r="AB175" s="217"/>
      <c r="AC175" s="216"/>
      <c r="AD175" s="215"/>
      <c r="AE175" s="218"/>
      <c r="AG175" s="29"/>
      <c r="AH175" s="27"/>
      <c r="AI175" s="219"/>
      <c r="AJ175" s="28"/>
      <c r="AN175" s="28"/>
      <c r="BF175" s="231"/>
    </row>
    <row r="176" spans="1:70" ht="15" customHeight="1">
      <c r="A176" s="215"/>
      <c r="B176" s="215"/>
      <c r="C176" s="233" t="s">
        <v>0</v>
      </c>
      <c r="D176" s="215"/>
      <c r="E176" s="277" t="str">
        <f>+D178</f>
        <v>U+</v>
      </c>
      <c r="F176" s="233" t="s">
        <v>582</v>
      </c>
      <c r="G176" s="215"/>
      <c r="H176" s="239">
        <f>SUM(H178:H189)</f>
        <v>0</v>
      </c>
      <c r="I176" s="216"/>
      <c r="J176" s="216"/>
      <c r="K176" s="216"/>
      <c r="L176" s="216"/>
      <c r="M176" s="216"/>
      <c r="N176" s="216"/>
      <c r="O176" s="216"/>
      <c r="P176" s="216"/>
      <c r="Q176" s="216"/>
      <c r="R176" s="215"/>
      <c r="S176" s="270" t="e">
        <f>+Klasse!#REF!</f>
        <v>#REF!</v>
      </c>
      <c r="T176" s="215"/>
      <c r="U176" s="217"/>
      <c r="V176" s="217"/>
      <c r="W176" s="217"/>
      <c r="X176" s="217"/>
      <c r="Y176" s="217"/>
      <c r="Z176" s="215"/>
      <c r="AA176" s="217"/>
      <c r="AB176" s="270">
        <v>0</v>
      </c>
      <c r="AC176" s="216"/>
      <c r="AD176" s="215"/>
      <c r="AE176" s="218"/>
      <c r="AG176" s="29"/>
      <c r="AH176" s="27"/>
      <c r="AI176" s="219"/>
      <c r="AJ176" s="28"/>
      <c r="AN176" s="28"/>
      <c r="BF176" s="231"/>
    </row>
    <row r="177" spans="1:70" ht="15" customHeight="1">
      <c r="A177" s="215"/>
      <c r="B177" s="215"/>
      <c r="C177" s="215"/>
      <c r="D177" s="215"/>
      <c r="E177" s="215"/>
      <c r="F177" s="215"/>
      <c r="G177" s="215"/>
      <c r="H177" s="215"/>
      <c r="I177" s="216"/>
      <c r="J177" s="216"/>
      <c r="K177" s="216"/>
      <c r="L177" s="216"/>
      <c r="M177" s="216"/>
      <c r="N177" s="216"/>
      <c r="O177" s="216"/>
      <c r="P177" s="216"/>
      <c r="Q177" s="216"/>
      <c r="R177" s="215"/>
      <c r="S177" s="215"/>
      <c r="T177" s="215"/>
      <c r="U177" s="217"/>
      <c r="V177" s="217"/>
      <c r="W177" s="217"/>
      <c r="X177" s="217"/>
      <c r="Y177" s="217"/>
      <c r="Z177" s="215"/>
      <c r="AA177" s="217"/>
      <c r="AB177" s="217"/>
      <c r="AC177" s="217"/>
      <c r="AD177" s="217"/>
      <c r="AE177" s="218"/>
      <c r="AG177" s="29"/>
      <c r="AH177" s="27"/>
      <c r="AI177" s="219"/>
      <c r="AJ177" s="28"/>
      <c r="AN177" s="28"/>
      <c r="BF177" s="231">
        <f>1+BF174</f>
        <v>1</v>
      </c>
      <c r="BG177" s="28">
        <v>20.659867330016564</v>
      </c>
      <c r="BH177" s="28">
        <f t="shared" ref="BH177" si="151">+BG177</f>
        <v>20.659867330016564</v>
      </c>
      <c r="BI177" s="28">
        <f t="shared" ref="BI177" si="152">+BH177</f>
        <v>20.659867330016564</v>
      </c>
      <c r="BJ177" s="28">
        <f t="shared" ref="BJ177" si="153">+BI177</f>
        <v>20.659867330016564</v>
      </c>
      <c r="BK177" s="28">
        <f t="shared" ref="BK177" si="154">+BJ177</f>
        <v>20.659867330016564</v>
      </c>
      <c r="BL177" s="28">
        <f t="shared" ref="BL177" si="155">+BK177</f>
        <v>20.659867330016564</v>
      </c>
      <c r="BM177" s="28">
        <f t="shared" ref="BM177" si="156">+BL177</f>
        <v>20.659867330016564</v>
      </c>
      <c r="BN177" s="28">
        <f t="shared" ref="BN177" si="157">+BM177</f>
        <v>20.659867330016564</v>
      </c>
      <c r="BO177" s="28">
        <f t="shared" ref="BO177" si="158">+BN177</f>
        <v>20.659867330016564</v>
      </c>
      <c r="BP177" s="28">
        <f t="shared" ref="BP177" si="159">+BO177</f>
        <v>20.659867330016564</v>
      </c>
      <c r="BQ177" s="28">
        <f t="shared" ref="BQ177" si="160">+BP177</f>
        <v>20.659867330016564</v>
      </c>
      <c r="BR177" s="28">
        <f t="shared" ref="BR177" si="161">+BQ177</f>
        <v>20.659867330016564</v>
      </c>
    </row>
    <row r="178" spans="1:70" ht="15.6">
      <c r="A178" s="215"/>
      <c r="B178" s="239">
        <f>+'Ark1'!C1653</f>
        <v>2023</v>
      </c>
      <c r="C178" s="28">
        <f>+'Ark1'!L1653</f>
        <v>12</v>
      </c>
      <c r="D178" s="28" t="s">
        <v>38</v>
      </c>
      <c r="E178" s="28">
        <f>+'Ark1'!D1653</f>
        <v>1</v>
      </c>
      <c r="F178" s="28" t="str">
        <f t="shared" ref="F178:F187" si="162">+F163</f>
        <v>Jan</v>
      </c>
      <c r="G178" s="28">
        <f>+'Ark1'!Q1653</f>
        <v>0</v>
      </c>
      <c r="H178" s="28">
        <f>+'Ark1'!R1653</f>
        <v>0</v>
      </c>
      <c r="I178" s="29" t="str">
        <f>+IF(H178=0,"",'Ark1'!AG1653)</f>
        <v/>
      </c>
      <c r="J178" s="29" t="str">
        <f>+IF(H178=0,"",'Ark1'!AH1653)</f>
        <v/>
      </c>
      <c r="R178" s="27" t="str">
        <f>+IF(H178=0,"",'Ark1'!T1653)</f>
        <v/>
      </c>
      <c r="S178" s="29" t="str">
        <f>+IF(H178=0,"",'Ark1'!U1653)</f>
        <v/>
      </c>
      <c r="T178" s="215"/>
      <c r="U178" s="34" t="str">
        <f>+IF(H178=0,"",'Ark1'!W1653)</f>
        <v/>
      </c>
      <c r="V178" s="34" t="str">
        <f>+IF(H178=0,"",'Ark1'!X1653)</f>
        <v/>
      </c>
      <c r="W178" s="34" t="str">
        <f>+IF(H178=0,"",'Ark1'!Y1653)</f>
        <v/>
      </c>
      <c r="X178" s="34" t="str">
        <f>+IF(H178=0,"",'Ark1'!Z1653)</f>
        <v/>
      </c>
      <c r="Y178" s="34" t="str">
        <f>+IF(H178=0,"",'Ark1'!Z1653)</f>
        <v/>
      </c>
      <c r="Z178" s="27" t="str">
        <f>+IF(H178=0,"",'Ark1'!AB1653)</f>
        <v/>
      </c>
      <c r="AA178" s="34" t="str">
        <f>+IF(H178=0,"",'Ark1'!AE1653)</f>
        <v/>
      </c>
      <c r="AB178" s="34" t="str">
        <f t="shared" ref="AB178:AB232" si="163">+IF(H178=0,"",+S178/C178)</f>
        <v/>
      </c>
      <c r="AC178" s="29" t="str">
        <f t="shared" ref="AC178:AC232" si="164">+IF(H178=0,"",G178/H178)</f>
        <v/>
      </c>
      <c r="AD178" s="215"/>
      <c r="AE178" s="218"/>
      <c r="AG178" s="29"/>
      <c r="AH178" s="27"/>
      <c r="AI178" s="219"/>
      <c r="AJ178" s="28"/>
      <c r="AN178" s="28"/>
    </row>
    <row r="179" spans="1:70" ht="15.6">
      <c r="A179" s="215"/>
      <c r="B179" s="239">
        <f>+'Ark1'!C1654</f>
        <v>2023</v>
      </c>
      <c r="C179" s="28">
        <f>+'Ark1'!L1654</f>
        <v>12</v>
      </c>
      <c r="D179" s="28" t="s">
        <v>38</v>
      </c>
      <c r="E179" s="28">
        <f>+'Ark1'!D1654</f>
        <v>2</v>
      </c>
      <c r="F179" s="28" t="str">
        <f t="shared" si="162"/>
        <v>Feb</v>
      </c>
      <c r="G179" s="28">
        <f>+'Ark1'!Q1654</f>
        <v>0</v>
      </c>
      <c r="H179" s="28">
        <f>+'Ark1'!R1654</f>
        <v>0</v>
      </c>
      <c r="I179" s="29" t="str">
        <f>+IF(H179=0,"",'Ark1'!AG1654)</f>
        <v/>
      </c>
      <c r="J179" s="29" t="str">
        <f>+IF(H179=0,"",'Ark1'!AH1654)</f>
        <v/>
      </c>
      <c r="R179" s="27" t="str">
        <f>+IF(H179=0,"",'Ark1'!T1654)</f>
        <v/>
      </c>
      <c r="S179" s="29" t="str">
        <f>+IF(H179=0,"",'Ark1'!U1654)</f>
        <v/>
      </c>
      <c r="T179" s="215"/>
      <c r="U179" s="34" t="str">
        <f>+IF(H179=0,"",'Ark1'!W1654)</f>
        <v/>
      </c>
      <c r="V179" s="34" t="str">
        <f>+IF(H179=0,"",'Ark1'!X1654)</f>
        <v/>
      </c>
      <c r="W179" s="34" t="str">
        <f>+IF(H179=0,"",'Ark1'!Y1654)</f>
        <v/>
      </c>
      <c r="X179" s="34" t="str">
        <f>+IF(H179=0,"",'Ark1'!Z1654)</f>
        <v/>
      </c>
      <c r="Y179" s="34" t="str">
        <f>+IF(H179=0,"",'Ark1'!Z1654)</f>
        <v/>
      </c>
      <c r="Z179" s="27" t="str">
        <f>+IF(H179=0,"",'Ark1'!AB1654)</f>
        <v/>
      </c>
      <c r="AA179" s="34" t="str">
        <f>+IF(H179=0,"",'Ark1'!AE1654)</f>
        <v/>
      </c>
      <c r="AB179" s="34" t="str">
        <f t="shared" si="163"/>
        <v/>
      </c>
      <c r="AC179" s="29" t="str">
        <f t="shared" si="164"/>
        <v/>
      </c>
      <c r="AD179" s="215"/>
      <c r="AE179" s="218"/>
      <c r="AG179" s="29"/>
      <c r="AH179" s="27"/>
      <c r="AI179" s="219"/>
      <c r="AJ179" s="28"/>
      <c r="AN179" s="28"/>
    </row>
    <row r="180" spans="1:70" ht="15.6">
      <c r="A180" s="215"/>
      <c r="B180" s="239">
        <f>+'Ark1'!C1655</f>
        <v>2023</v>
      </c>
      <c r="C180" s="28">
        <f>+'Ark1'!L1655</f>
        <v>12</v>
      </c>
      <c r="D180" s="28" t="s">
        <v>38</v>
      </c>
      <c r="E180" s="28">
        <f>+'Ark1'!D1655</f>
        <v>3</v>
      </c>
      <c r="F180" s="28" t="str">
        <f t="shared" si="162"/>
        <v>Mar</v>
      </c>
      <c r="G180" s="28">
        <f>+'Ark1'!Q1655</f>
        <v>0</v>
      </c>
      <c r="H180" s="28">
        <f>+'Ark1'!R1655</f>
        <v>0</v>
      </c>
      <c r="I180" s="29" t="str">
        <f>+IF(H180=0,"",'Ark1'!AG1655)</f>
        <v/>
      </c>
      <c r="J180" s="29" t="str">
        <f>+IF(H180=0,"",'Ark1'!AH1655)</f>
        <v/>
      </c>
      <c r="R180" s="27" t="str">
        <f>+IF(H180=0,"",'Ark1'!T1655)</f>
        <v/>
      </c>
      <c r="S180" s="29" t="str">
        <f>+IF(H180=0,"",'Ark1'!U1655)</f>
        <v/>
      </c>
      <c r="T180" s="215"/>
      <c r="U180" s="34" t="str">
        <f>+IF(H180=0,"",'Ark1'!W1655)</f>
        <v/>
      </c>
      <c r="V180" s="34" t="str">
        <f>+IF(H180=0,"",'Ark1'!X1655)</f>
        <v/>
      </c>
      <c r="W180" s="34" t="str">
        <f>+IF(H180=0,"",'Ark1'!Y1655)</f>
        <v/>
      </c>
      <c r="X180" s="34" t="str">
        <f>+IF(H180=0,"",'Ark1'!Z1655)</f>
        <v/>
      </c>
      <c r="Y180" s="34" t="str">
        <f>+IF(H180=0,"",'Ark1'!Z1655)</f>
        <v/>
      </c>
      <c r="Z180" s="27" t="str">
        <f>+IF(H180=0,"",'Ark1'!AB1655)</f>
        <v/>
      </c>
      <c r="AA180" s="34" t="str">
        <f>+IF(H180=0,"",'Ark1'!AE1655)</f>
        <v/>
      </c>
      <c r="AB180" s="34" t="str">
        <f t="shared" si="163"/>
        <v/>
      </c>
      <c r="AC180" s="29" t="str">
        <f t="shared" si="164"/>
        <v/>
      </c>
      <c r="AD180" s="215"/>
      <c r="AE180" s="218"/>
      <c r="AG180" s="29"/>
      <c r="AH180" s="27"/>
      <c r="AI180" s="219"/>
      <c r="AJ180" s="28"/>
      <c r="AN180" s="28"/>
    </row>
    <row r="181" spans="1:70" ht="15.6">
      <c r="A181" s="215"/>
      <c r="B181" s="239">
        <f>+'Ark1'!C1656</f>
        <v>2023</v>
      </c>
      <c r="C181" s="28">
        <f>+'Ark1'!L1656</f>
        <v>12</v>
      </c>
      <c r="D181" s="28" t="s">
        <v>38</v>
      </c>
      <c r="E181" s="28">
        <f>+'Ark1'!D1656</f>
        <v>4</v>
      </c>
      <c r="F181" s="28" t="str">
        <f t="shared" si="162"/>
        <v>Apr</v>
      </c>
      <c r="G181" s="28">
        <f>+'Ark1'!Q1656</f>
        <v>0</v>
      </c>
      <c r="H181" s="28">
        <f>+'Ark1'!R1656</f>
        <v>0</v>
      </c>
      <c r="I181" s="29" t="str">
        <f>+IF(H181=0,"",'Ark1'!AG1656)</f>
        <v/>
      </c>
      <c r="J181" s="29" t="str">
        <f>+IF(H181=0,"",'Ark1'!AH1656)</f>
        <v/>
      </c>
      <c r="R181" s="27" t="str">
        <f>+IF(H181=0,"",'Ark1'!T1656)</f>
        <v/>
      </c>
      <c r="S181" s="29" t="str">
        <f>+IF(H181=0,"",'Ark1'!U1656)</f>
        <v/>
      </c>
      <c r="T181" s="215"/>
      <c r="U181" s="34" t="str">
        <f>+IF(H181=0,"",'Ark1'!W1656)</f>
        <v/>
      </c>
      <c r="V181" s="34" t="str">
        <f>+IF(H181=0,"",'Ark1'!X1656)</f>
        <v/>
      </c>
      <c r="W181" s="34" t="str">
        <f>+IF(H181=0,"",'Ark1'!Y1656)</f>
        <v/>
      </c>
      <c r="X181" s="34" t="str">
        <f>+IF(H181=0,"",'Ark1'!Z1656)</f>
        <v/>
      </c>
      <c r="Y181" s="34" t="str">
        <f>+IF(H181=0,"",'Ark1'!Z1656)</f>
        <v/>
      </c>
      <c r="Z181" s="27" t="str">
        <f>+IF(H181=0,"",'Ark1'!AB1656)</f>
        <v/>
      </c>
      <c r="AA181" s="34" t="str">
        <f>+IF(H181=0,"",'Ark1'!AE1656)</f>
        <v/>
      </c>
      <c r="AB181" s="34" t="str">
        <f t="shared" si="163"/>
        <v/>
      </c>
      <c r="AC181" s="29" t="str">
        <f t="shared" si="164"/>
        <v/>
      </c>
      <c r="AD181" s="215"/>
      <c r="AE181" s="218"/>
      <c r="AG181" s="29"/>
      <c r="AH181" s="27"/>
      <c r="AI181" s="219"/>
      <c r="AJ181" s="28"/>
      <c r="AN181" s="28"/>
    </row>
    <row r="182" spans="1:70" ht="15.6">
      <c r="A182" s="215"/>
      <c r="B182" s="239">
        <f>+'Ark1'!C1657</f>
        <v>2023</v>
      </c>
      <c r="C182" s="28">
        <f>+'Ark1'!L1657</f>
        <v>12</v>
      </c>
      <c r="D182" s="28" t="s">
        <v>38</v>
      </c>
      <c r="E182" s="28">
        <f>+'Ark1'!D1657</f>
        <v>5</v>
      </c>
      <c r="F182" s="28" t="str">
        <f t="shared" si="162"/>
        <v>Mai</v>
      </c>
      <c r="G182" s="28">
        <f>+'Ark1'!Q1657</f>
        <v>0</v>
      </c>
      <c r="H182" s="28">
        <f>+'Ark1'!R1657</f>
        <v>0</v>
      </c>
      <c r="I182" s="29" t="str">
        <f>+IF(H182=0,"",'Ark1'!AG1657)</f>
        <v/>
      </c>
      <c r="J182" s="29" t="str">
        <f>+IF(H182=0,"",'Ark1'!AH1657)</f>
        <v/>
      </c>
      <c r="R182" s="27" t="str">
        <f>+IF(H182=0,"",'Ark1'!T1657)</f>
        <v/>
      </c>
      <c r="S182" s="29" t="str">
        <f>+IF(H182=0,"",'Ark1'!U1657)</f>
        <v/>
      </c>
      <c r="T182" s="215"/>
      <c r="U182" s="34" t="str">
        <f>+IF(H182=0,"",'Ark1'!W1657)</f>
        <v/>
      </c>
      <c r="V182" s="34" t="str">
        <f>+IF(H182=0,"",'Ark1'!X1657)</f>
        <v/>
      </c>
      <c r="W182" s="34" t="str">
        <f>+IF(H182=0,"",'Ark1'!Y1657)</f>
        <v/>
      </c>
      <c r="X182" s="34" t="str">
        <f>+IF(H182=0,"",'Ark1'!Z1657)</f>
        <v/>
      </c>
      <c r="Y182" s="34" t="str">
        <f>+IF(H182=0,"",'Ark1'!Z1657)</f>
        <v/>
      </c>
      <c r="Z182" s="27" t="str">
        <f>+IF(H182=0,"",'Ark1'!AB1657)</f>
        <v/>
      </c>
      <c r="AA182" s="34" t="str">
        <f>+IF(H182=0,"",'Ark1'!AE1657)</f>
        <v/>
      </c>
      <c r="AB182" s="34" t="str">
        <f t="shared" si="163"/>
        <v/>
      </c>
      <c r="AC182" s="29" t="str">
        <f t="shared" si="164"/>
        <v/>
      </c>
      <c r="AD182" s="215"/>
      <c r="AE182" s="218"/>
      <c r="AG182" s="29"/>
      <c r="AH182" s="27"/>
      <c r="AI182" s="219"/>
      <c r="AJ182" s="28"/>
      <c r="AN182" s="28"/>
    </row>
    <row r="183" spans="1:70" ht="15.6">
      <c r="A183" s="215"/>
      <c r="B183" s="239">
        <f>+'Ark1'!C1658</f>
        <v>2023</v>
      </c>
      <c r="C183" s="28">
        <f>+'Ark1'!L1658</f>
        <v>12</v>
      </c>
      <c r="D183" s="28" t="s">
        <v>38</v>
      </c>
      <c r="E183" s="28">
        <f>+'Ark1'!D1658</f>
        <v>6</v>
      </c>
      <c r="F183" s="28" t="str">
        <f t="shared" si="162"/>
        <v>Jun</v>
      </c>
      <c r="G183" s="28">
        <f>+'Ark1'!Q1658</f>
        <v>0</v>
      </c>
      <c r="H183" s="28">
        <f>+'Ark1'!R1658</f>
        <v>0</v>
      </c>
      <c r="I183" s="29" t="str">
        <f>+IF(H183=0,"",'Ark1'!AG1658)</f>
        <v/>
      </c>
      <c r="J183" s="29" t="str">
        <f>+IF(H183=0,"",'Ark1'!AH1658)</f>
        <v/>
      </c>
      <c r="R183" s="27" t="str">
        <f>+IF(H183=0,"",'Ark1'!T1658)</f>
        <v/>
      </c>
      <c r="S183" s="29" t="str">
        <f>+IF(H183=0,"",'Ark1'!U1658)</f>
        <v/>
      </c>
      <c r="T183" s="215"/>
      <c r="U183" s="34" t="str">
        <f>+IF(H183=0,"",'Ark1'!W1658)</f>
        <v/>
      </c>
      <c r="V183" s="34" t="str">
        <f>+IF(H183=0,"",'Ark1'!X1658)</f>
        <v/>
      </c>
      <c r="W183" s="34" t="str">
        <f>+IF(H183=0,"",'Ark1'!Y1658)</f>
        <v/>
      </c>
      <c r="X183" s="34" t="str">
        <f>+IF(H183=0,"",'Ark1'!Z1658)</f>
        <v/>
      </c>
      <c r="Y183" s="34" t="str">
        <f>+IF(H183=0,"",'Ark1'!Z1658)</f>
        <v/>
      </c>
      <c r="Z183" s="27" t="str">
        <f>+IF(H183=0,"",'Ark1'!AB1658)</f>
        <v/>
      </c>
      <c r="AA183" s="34" t="str">
        <f>+IF(H183=0,"",'Ark1'!AE1658)</f>
        <v/>
      </c>
      <c r="AB183" s="34" t="str">
        <f t="shared" si="163"/>
        <v/>
      </c>
      <c r="AC183" s="29" t="str">
        <f t="shared" si="164"/>
        <v/>
      </c>
      <c r="AD183" s="215"/>
      <c r="AE183" s="218"/>
      <c r="AG183" s="29"/>
      <c r="AH183" s="27"/>
      <c r="AI183" s="219"/>
      <c r="AJ183" s="28"/>
      <c r="AN183" s="28"/>
    </row>
    <row r="184" spans="1:70" ht="15.6">
      <c r="A184" s="215"/>
      <c r="B184" s="239">
        <f>+'Ark1'!C1659</f>
        <v>2023</v>
      </c>
      <c r="C184" s="28">
        <f>+'Ark1'!L1659</f>
        <v>12</v>
      </c>
      <c r="D184" s="28" t="s">
        <v>38</v>
      </c>
      <c r="E184" s="28">
        <f>+'Ark1'!D1659</f>
        <v>7</v>
      </c>
      <c r="F184" s="28" t="str">
        <f t="shared" si="162"/>
        <v>Jul</v>
      </c>
      <c r="G184" s="28">
        <f>+'Ark1'!Q1659</f>
        <v>0</v>
      </c>
      <c r="H184" s="28">
        <f>+'Ark1'!R1659</f>
        <v>0</v>
      </c>
      <c r="I184" s="29" t="str">
        <f>+IF(H184=0,"",'Ark1'!AG1659)</f>
        <v/>
      </c>
      <c r="J184" s="29" t="str">
        <f>+IF(H184=0,"",'Ark1'!AH1659)</f>
        <v/>
      </c>
      <c r="R184" s="27" t="str">
        <f>+IF(H184=0,"",'Ark1'!T1659)</f>
        <v/>
      </c>
      <c r="S184" s="29" t="str">
        <f>+IF(H184=0,"",'Ark1'!U1659)</f>
        <v/>
      </c>
      <c r="T184" s="215"/>
      <c r="U184" s="34" t="str">
        <f>+IF(H184=0,"",'Ark1'!W1659)</f>
        <v/>
      </c>
      <c r="V184" s="34" t="str">
        <f>+IF(H184=0,"",'Ark1'!X1659)</f>
        <v/>
      </c>
      <c r="W184" s="34" t="str">
        <f>+IF(H184=0,"",'Ark1'!Y1659)</f>
        <v/>
      </c>
      <c r="X184" s="34" t="str">
        <f>+IF(H184=0,"",'Ark1'!Z1659)</f>
        <v/>
      </c>
      <c r="Y184" s="34" t="str">
        <f>+IF(H184=0,"",'Ark1'!Z1659)</f>
        <v/>
      </c>
      <c r="Z184" s="27" t="str">
        <f>+IF(H184=0,"",'Ark1'!AB1659)</f>
        <v/>
      </c>
      <c r="AA184" s="34" t="str">
        <f>+IF(H184=0,"",'Ark1'!AE1659)</f>
        <v/>
      </c>
      <c r="AB184" s="34" t="str">
        <f t="shared" si="163"/>
        <v/>
      </c>
      <c r="AC184" s="29" t="str">
        <f t="shared" si="164"/>
        <v/>
      </c>
      <c r="AD184" s="215"/>
      <c r="AE184" s="218"/>
      <c r="AG184" s="29"/>
      <c r="AH184" s="27"/>
      <c r="AI184" s="219"/>
      <c r="AJ184" s="28"/>
      <c r="AN184" s="28"/>
    </row>
    <row r="185" spans="1:70" ht="15.6">
      <c r="A185" s="215"/>
      <c r="B185" s="239">
        <f>+'Ark1'!C1660</f>
        <v>2023</v>
      </c>
      <c r="C185" s="28">
        <f>+'Ark1'!L1660</f>
        <v>12</v>
      </c>
      <c r="D185" s="28" t="s">
        <v>38</v>
      </c>
      <c r="E185" s="28">
        <f>+'Ark1'!D1660</f>
        <v>8</v>
      </c>
      <c r="F185" s="28" t="str">
        <f t="shared" si="162"/>
        <v>Aug</v>
      </c>
      <c r="G185" s="28">
        <f>+'Ark1'!Q1660</f>
        <v>0</v>
      </c>
      <c r="H185" s="28">
        <f>+'Ark1'!R1660</f>
        <v>0</v>
      </c>
      <c r="I185" s="29" t="str">
        <f>+IF(H185=0,"",'Ark1'!AG1660)</f>
        <v/>
      </c>
      <c r="J185" s="29" t="str">
        <f>+IF(H185=0,"",'Ark1'!AH1660)</f>
        <v/>
      </c>
      <c r="R185" s="27" t="str">
        <f>+IF(H185=0,"",'Ark1'!T1660)</f>
        <v/>
      </c>
      <c r="S185" s="29" t="str">
        <f>+IF(H185=0,"",'Ark1'!U1660)</f>
        <v/>
      </c>
      <c r="T185" s="215"/>
      <c r="U185" s="34" t="str">
        <f>+IF(H185=0,"",'Ark1'!W1660)</f>
        <v/>
      </c>
      <c r="V185" s="34" t="str">
        <f>+IF(H185=0,"",'Ark1'!X1660)</f>
        <v/>
      </c>
      <c r="W185" s="34" t="str">
        <f>+IF(H185=0,"",'Ark1'!Y1660)</f>
        <v/>
      </c>
      <c r="X185" s="34" t="str">
        <f>+IF(H185=0,"",'Ark1'!Z1660)</f>
        <v/>
      </c>
      <c r="Y185" s="34" t="str">
        <f>+IF(H185=0,"",'Ark1'!Z1660)</f>
        <v/>
      </c>
      <c r="Z185" s="27" t="str">
        <f>+IF(H185=0,"",'Ark1'!AB1660)</f>
        <v/>
      </c>
      <c r="AA185" s="34" t="str">
        <f>+IF(H185=0,"",'Ark1'!AE1660)</f>
        <v/>
      </c>
      <c r="AB185" s="34" t="str">
        <f t="shared" si="163"/>
        <v/>
      </c>
      <c r="AC185" s="29" t="str">
        <f t="shared" si="164"/>
        <v/>
      </c>
      <c r="AD185" s="215"/>
      <c r="AE185" s="218"/>
      <c r="AG185" s="29"/>
      <c r="AH185" s="27"/>
      <c r="AI185" s="219"/>
      <c r="AJ185" s="28"/>
      <c r="AN185" s="28"/>
    </row>
    <row r="186" spans="1:70" ht="15.6">
      <c r="A186" s="215"/>
      <c r="B186" s="239">
        <f>+'Ark1'!C1661</f>
        <v>2023</v>
      </c>
      <c r="C186" s="28">
        <f>+'Ark1'!L1661</f>
        <v>12</v>
      </c>
      <c r="D186" s="28" t="s">
        <v>38</v>
      </c>
      <c r="E186" s="28">
        <f>+'Ark1'!D1661</f>
        <v>9</v>
      </c>
      <c r="F186" s="28" t="str">
        <f t="shared" si="162"/>
        <v>Sep</v>
      </c>
      <c r="G186" s="28">
        <f>+'Ark1'!Q1661</f>
        <v>0</v>
      </c>
      <c r="H186" s="28">
        <f>+'Ark1'!R1661</f>
        <v>0</v>
      </c>
      <c r="I186" s="29" t="str">
        <f>+IF(H186=0,"",'Ark1'!AG1661)</f>
        <v/>
      </c>
      <c r="J186" s="29" t="str">
        <f>+IF(H186=0,"",'Ark1'!AH1661)</f>
        <v/>
      </c>
      <c r="R186" s="27" t="str">
        <f>+IF(H186=0,"",'Ark1'!T1661)</f>
        <v/>
      </c>
      <c r="S186" s="29" t="str">
        <f>+IF(H186=0,"",'Ark1'!U1661)</f>
        <v/>
      </c>
      <c r="T186" s="215"/>
      <c r="U186" s="34" t="str">
        <f>+IF(H186=0,"",'Ark1'!W1661)</f>
        <v/>
      </c>
      <c r="V186" s="34" t="str">
        <f>+IF(H186=0,"",'Ark1'!X1661)</f>
        <v/>
      </c>
      <c r="W186" s="34" t="str">
        <f>+IF(H186=0,"",'Ark1'!Y1661)</f>
        <v/>
      </c>
      <c r="X186" s="34" t="str">
        <f>+IF(H186=0,"",'Ark1'!Z1661)</f>
        <v/>
      </c>
      <c r="Y186" s="34" t="str">
        <f>+IF(H186=0,"",'Ark1'!Z1661)</f>
        <v/>
      </c>
      <c r="Z186" s="27" t="str">
        <f>+IF(H186=0,"",'Ark1'!AB1661)</f>
        <v/>
      </c>
      <c r="AA186" s="34" t="str">
        <f>+IF(H186=0,"",'Ark1'!AE1661)</f>
        <v/>
      </c>
      <c r="AB186" s="34" t="str">
        <f t="shared" si="163"/>
        <v/>
      </c>
      <c r="AC186" s="29" t="str">
        <f t="shared" si="164"/>
        <v/>
      </c>
      <c r="AD186" s="215"/>
      <c r="AE186" s="218"/>
      <c r="AG186" s="29"/>
      <c r="AH186" s="27"/>
      <c r="AI186" s="219"/>
      <c r="AJ186" s="28"/>
      <c r="AN186" s="28"/>
    </row>
    <row r="187" spans="1:70" ht="15.6">
      <c r="A187" s="215"/>
      <c r="B187" s="239">
        <f>+'Ark1'!C1662</f>
        <v>2023</v>
      </c>
      <c r="C187" s="28">
        <f>+'Ark1'!L1662</f>
        <v>12</v>
      </c>
      <c r="D187" s="28" t="s">
        <v>38</v>
      </c>
      <c r="E187" s="28">
        <f>+'Ark1'!D1662</f>
        <v>10</v>
      </c>
      <c r="F187" s="28" t="str">
        <f t="shared" si="162"/>
        <v>Okt</v>
      </c>
      <c r="G187" s="28">
        <f>+'Ark1'!Q1662</f>
        <v>0</v>
      </c>
      <c r="H187" s="28">
        <f>+'Ark1'!R1662</f>
        <v>0</v>
      </c>
      <c r="I187" s="29" t="str">
        <f>+IF(H187=0,"",'Ark1'!AG1662)</f>
        <v/>
      </c>
      <c r="J187" s="29" t="str">
        <f>+IF(H187=0,"",'Ark1'!AH1662)</f>
        <v/>
      </c>
      <c r="R187" s="27" t="str">
        <f>+IF(H187=0,"",'Ark1'!T1662)</f>
        <v/>
      </c>
      <c r="S187" s="29" t="str">
        <f>+IF(H187=0,"",'Ark1'!U1662)</f>
        <v/>
      </c>
      <c r="T187" s="215"/>
      <c r="U187" s="34" t="str">
        <f>+IF(H187=0,"",'Ark1'!W1662)</f>
        <v/>
      </c>
      <c r="V187" s="34" t="str">
        <f>+IF(H187=0,"",'Ark1'!X1662)</f>
        <v/>
      </c>
      <c r="W187" s="34" t="str">
        <f>+IF(H187=0,"",'Ark1'!Y1662)</f>
        <v/>
      </c>
      <c r="X187" s="34" t="str">
        <f>+IF(H187=0,"",'Ark1'!Z1662)</f>
        <v/>
      </c>
      <c r="Y187" s="34" t="str">
        <f>+IF(H187=0,"",'Ark1'!Z1662)</f>
        <v/>
      </c>
      <c r="Z187" s="27" t="str">
        <f>+IF(H187=0,"",'Ark1'!AB1662)</f>
        <v/>
      </c>
      <c r="AA187" s="34" t="str">
        <f>+IF(H187=0,"",'Ark1'!AE1662)</f>
        <v/>
      </c>
      <c r="AB187" s="34" t="str">
        <f t="shared" si="163"/>
        <v/>
      </c>
      <c r="AC187" s="29" t="str">
        <f t="shared" si="164"/>
        <v/>
      </c>
      <c r="AD187" s="215"/>
      <c r="AE187" s="218"/>
      <c r="AG187" s="29"/>
      <c r="AH187" s="27"/>
      <c r="AI187" s="219"/>
      <c r="AJ187" s="28"/>
      <c r="AN187" s="28"/>
    </row>
    <row r="188" spans="1:70" ht="15.6">
      <c r="A188" s="215"/>
      <c r="B188" s="239">
        <f>+'Ark1'!C1663</f>
        <v>2023</v>
      </c>
      <c r="C188" s="28">
        <f>+'Ark1'!L1663</f>
        <v>12</v>
      </c>
      <c r="D188" s="28" t="s">
        <v>38</v>
      </c>
      <c r="E188" s="28">
        <f>+'Ark1'!D1663</f>
        <v>11</v>
      </c>
      <c r="F188" s="28" t="str">
        <f t="shared" ref="F188:F189" si="165">+F173</f>
        <v>Nov</v>
      </c>
      <c r="G188" s="28">
        <f>+'Ark1'!Q1663</f>
        <v>0</v>
      </c>
      <c r="H188" s="28">
        <f>+'Ark1'!R1663</f>
        <v>0</v>
      </c>
      <c r="I188" s="29" t="str">
        <f>+IF(H188=0,"",'Ark1'!AG1663)</f>
        <v/>
      </c>
      <c r="J188" s="29" t="str">
        <f>+IF(H188=0,"",'Ark1'!AH1663)</f>
        <v/>
      </c>
      <c r="R188" s="27" t="str">
        <f>+IF(H188=0,"",'Ark1'!T1663)</f>
        <v/>
      </c>
      <c r="S188" s="29" t="str">
        <f>+IF(H188=0,"",'Ark1'!U1663)</f>
        <v/>
      </c>
      <c r="T188" s="215"/>
      <c r="U188" s="34" t="str">
        <f>+IF(H188=0,"",'Ark1'!W1663)</f>
        <v/>
      </c>
      <c r="V188" s="34" t="str">
        <f>+IF(H188=0,"",'Ark1'!X1663)</f>
        <v/>
      </c>
      <c r="W188" s="34" t="str">
        <f>+IF(H188=0,"",'Ark1'!Y1663)</f>
        <v/>
      </c>
      <c r="X188" s="34" t="str">
        <f>+IF(H188=0,"",'Ark1'!Z1663)</f>
        <v/>
      </c>
      <c r="Y188" s="34" t="str">
        <f>+IF(H188=0,"",'Ark1'!Z1663)</f>
        <v/>
      </c>
      <c r="Z188" s="27" t="str">
        <f>+IF(H188=0,"",'Ark1'!AB1663)</f>
        <v/>
      </c>
      <c r="AA188" s="34" t="str">
        <f>+IF(H188=0,"",'Ark1'!AE1663)</f>
        <v/>
      </c>
      <c r="AB188" s="34" t="str">
        <f t="shared" ref="AB188:AB189" si="166">+IF(H188=0,"",+S188/C188)</f>
        <v/>
      </c>
      <c r="AC188" s="29" t="str">
        <f t="shared" ref="AC188:AC189" si="167">+IF(H188=0,"",G188/H188)</f>
        <v/>
      </c>
      <c r="AD188" s="215"/>
      <c r="AE188" s="218"/>
      <c r="AG188" s="29"/>
      <c r="AH188" s="27"/>
      <c r="AI188" s="219"/>
      <c r="AJ188" s="28"/>
      <c r="AN188" s="28"/>
    </row>
    <row r="189" spans="1:70" ht="15.6">
      <c r="A189" s="215"/>
      <c r="B189" s="239">
        <f>+'Ark1'!C1664</f>
        <v>2023</v>
      </c>
      <c r="C189" s="28">
        <f>+'Ark1'!L1664</f>
        <v>12</v>
      </c>
      <c r="D189" s="28" t="s">
        <v>38</v>
      </c>
      <c r="E189" s="28">
        <f>+'Ark1'!D1664</f>
        <v>12</v>
      </c>
      <c r="F189" s="28" t="str">
        <f t="shared" si="165"/>
        <v>Des</v>
      </c>
      <c r="G189" s="28">
        <f>+'Ark1'!Q1664</f>
        <v>0</v>
      </c>
      <c r="H189" s="28">
        <f>+'Ark1'!R1664</f>
        <v>0</v>
      </c>
      <c r="I189" s="29" t="str">
        <f>+IF(H189=0,"",'Ark1'!AG1664)</f>
        <v/>
      </c>
      <c r="J189" s="29" t="str">
        <f>+IF(H189=0,"",'Ark1'!AH1664)</f>
        <v/>
      </c>
      <c r="R189" s="27" t="str">
        <f>+IF(H189=0,"",'Ark1'!T1664)</f>
        <v/>
      </c>
      <c r="S189" s="29" t="str">
        <f>+IF(H189=0,"",'Ark1'!U1664)</f>
        <v/>
      </c>
      <c r="T189" s="215"/>
      <c r="U189" s="34" t="str">
        <f>+IF(H189=0,"",'Ark1'!W1664)</f>
        <v/>
      </c>
      <c r="V189" s="34" t="str">
        <f>+IF(H189=0,"",'Ark1'!X1664)</f>
        <v/>
      </c>
      <c r="W189" s="34" t="str">
        <f>+IF(H189=0,"",'Ark1'!Y1664)</f>
        <v/>
      </c>
      <c r="X189" s="34" t="str">
        <f>+IF(H189=0,"",'Ark1'!Z1664)</f>
        <v/>
      </c>
      <c r="Y189" s="34" t="str">
        <f>+IF(H189=0,"",'Ark1'!Z1664)</f>
        <v/>
      </c>
      <c r="Z189" s="27" t="str">
        <f>+IF(H189=0,"",'Ark1'!AB1664)</f>
        <v/>
      </c>
      <c r="AA189" s="34" t="str">
        <f>+IF(H189=0,"",'Ark1'!AE1664)</f>
        <v/>
      </c>
      <c r="AB189" s="34" t="str">
        <f t="shared" si="166"/>
        <v/>
      </c>
      <c r="AC189" s="29" t="str">
        <f t="shared" si="167"/>
        <v/>
      </c>
      <c r="AD189" s="215"/>
      <c r="AE189" s="218"/>
      <c r="AG189" s="29"/>
      <c r="AH189" s="27"/>
      <c r="AI189" s="219"/>
      <c r="AJ189" s="28"/>
      <c r="AN189" s="28"/>
    </row>
    <row r="190" spans="1:70" ht="15" customHeight="1">
      <c r="A190" s="215"/>
      <c r="B190" s="215"/>
      <c r="C190" s="215"/>
      <c r="D190" s="215"/>
      <c r="E190" s="215"/>
      <c r="F190" s="215"/>
      <c r="G190" s="215"/>
      <c r="H190" s="215"/>
      <c r="I190" s="216"/>
      <c r="J190" s="216"/>
      <c r="K190" s="216"/>
      <c r="L190" s="216"/>
      <c r="M190" s="216"/>
      <c r="N190" s="216"/>
      <c r="O190" s="216"/>
      <c r="P190" s="216"/>
      <c r="Q190" s="216"/>
      <c r="R190" s="215"/>
      <c r="S190" s="215"/>
      <c r="T190" s="215"/>
      <c r="U190" s="217"/>
      <c r="V190" s="217"/>
      <c r="W190" s="217"/>
      <c r="X190" s="217"/>
      <c r="Y190" s="217"/>
      <c r="Z190" s="215"/>
      <c r="AA190" s="217"/>
      <c r="AB190" s="217"/>
      <c r="AC190" s="216"/>
      <c r="AD190" s="215"/>
      <c r="AE190" s="218"/>
      <c r="AG190" s="29"/>
      <c r="AH190" s="27"/>
      <c r="AI190" s="219"/>
      <c r="AJ190" s="28"/>
      <c r="AN190" s="28"/>
      <c r="BF190" s="231"/>
    </row>
    <row r="191" spans="1:70" ht="15" customHeight="1">
      <c r="A191" s="215"/>
      <c r="B191" s="215"/>
      <c r="C191" s="233" t="s">
        <v>0</v>
      </c>
      <c r="D191" s="215"/>
      <c r="E191" s="277" t="str">
        <f>+D193</f>
        <v>E-</v>
      </c>
      <c r="F191" s="233" t="s">
        <v>582</v>
      </c>
      <c r="G191" s="215"/>
      <c r="H191" s="239">
        <f>SUM(H193:H204)</f>
        <v>0</v>
      </c>
      <c r="I191" s="216"/>
      <c r="J191" s="216"/>
      <c r="K191" s="216"/>
      <c r="L191" s="216"/>
      <c r="M191" s="216"/>
      <c r="N191" s="216"/>
      <c r="O191" s="216"/>
      <c r="P191" s="216"/>
      <c r="Q191" s="216"/>
      <c r="R191" s="215"/>
      <c r="S191" s="270" t="e">
        <f>+Klasse!#REF!</f>
        <v>#REF!</v>
      </c>
      <c r="T191" s="215"/>
      <c r="U191" s="217"/>
      <c r="V191" s="217"/>
      <c r="W191" s="217"/>
      <c r="X191" s="217"/>
      <c r="Y191" s="217"/>
      <c r="Z191" s="215"/>
      <c r="AA191" s="217"/>
      <c r="AB191" s="270">
        <v>0</v>
      </c>
      <c r="AC191" s="216"/>
      <c r="AD191" s="215"/>
      <c r="AE191" s="218"/>
      <c r="AG191" s="29"/>
      <c r="AH191" s="27"/>
      <c r="AI191" s="219"/>
      <c r="AJ191" s="28"/>
      <c r="AN191" s="28"/>
      <c r="BF191" s="231"/>
    </row>
    <row r="192" spans="1:70" ht="15" customHeight="1">
      <c r="A192" s="215"/>
      <c r="B192" s="215"/>
      <c r="C192" s="215"/>
      <c r="D192" s="215"/>
      <c r="E192" s="215"/>
      <c r="F192" s="215"/>
      <c r="G192" s="215"/>
      <c r="H192" s="215"/>
      <c r="I192" s="216"/>
      <c r="J192" s="216"/>
      <c r="K192" s="216"/>
      <c r="L192" s="216"/>
      <c r="M192" s="216"/>
      <c r="N192" s="216"/>
      <c r="O192" s="216"/>
      <c r="P192" s="216"/>
      <c r="Q192" s="216"/>
      <c r="R192" s="215"/>
      <c r="S192" s="215"/>
      <c r="T192" s="215"/>
      <c r="U192" s="217"/>
      <c r="V192" s="217"/>
      <c r="W192" s="217"/>
      <c r="X192" s="217"/>
      <c r="Y192" s="217"/>
      <c r="Z192" s="215"/>
      <c r="AA192" s="217"/>
      <c r="AB192" s="217"/>
      <c r="AC192" s="217"/>
      <c r="AD192" s="217"/>
      <c r="AE192" s="218"/>
      <c r="AG192" s="29"/>
      <c r="AH192" s="27"/>
      <c r="AI192" s="219"/>
      <c r="AJ192" s="28"/>
      <c r="AN192" s="28"/>
      <c r="BF192" s="231">
        <f>1+BF189</f>
        <v>1</v>
      </c>
      <c r="BG192" s="28">
        <v>20.659867330016564</v>
      </c>
      <c r="BH192" s="28">
        <f t="shared" ref="BH192" si="168">+BG192</f>
        <v>20.659867330016564</v>
      </c>
      <c r="BI192" s="28">
        <f t="shared" ref="BI192" si="169">+BH192</f>
        <v>20.659867330016564</v>
      </c>
      <c r="BJ192" s="28">
        <f t="shared" ref="BJ192" si="170">+BI192</f>
        <v>20.659867330016564</v>
      </c>
      <c r="BK192" s="28">
        <f t="shared" ref="BK192" si="171">+BJ192</f>
        <v>20.659867330016564</v>
      </c>
      <c r="BL192" s="28">
        <f t="shared" ref="BL192" si="172">+BK192</f>
        <v>20.659867330016564</v>
      </c>
      <c r="BM192" s="28">
        <f t="shared" ref="BM192" si="173">+BL192</f>
        <v>20.659867330016564</v>
      </c>
      <c r="BN192" s="28">
        <f t="shared" ref="BN192" si="174">+BM192</f>
        <v>20.659867330016564</v>
      </c>
      <c r="BO192" s="28">
        <f t="shared" ref="BO192" si="175">+BN192</f>
        <v>20.659867330016564</v>
      </c>
      <c r="BP192" s="28">
        <f t="shared" ref="BP192" si="176">+BO192</f>
        <v>20.659867330016564</v>
      </c>
      <c r="BQ192" s="28">
        <f t="shared" ref="BQ192" si="177">+BP192</f>
        <v>20.659867330016564</v>
      </c>
      <c r="BR192" s="28">
        <f t="shared" ref="BR192" si="178">+BQ192</f>
        <v>20.659867330016564</v>
      </c>
    </row>
    <row r="193" spans="1:70" ht="15.6">
      <c r="A193" s="215"/>
      <c r="B193" s="239">
        <f>+'Ark1'!C1665</f>
        <v>2023</v>
      </c>
      <c r="C193" s="235">
        <f>+'Ark1'!L1665</f>
        <v>13</v>
      </c>
      <c r="D193" s="235" t="s">
        <v>39</v>
      </c>
      <c r="E193" s="235">
        <f>+'Ark1'!D1665</f>
        <v>1</v>
      </c>
      <c r="F193" s="235" t="str">
        <f t="shared" ref="F193:F199" si="179">+F178</f>
        <v>Jan</v>
      </c>
      <c r="G193" s="235">
        <f>+'Ark1'!Q1665</f>
        <v>0</v>
      </c>
      <c r="H193" s="235">
        <f>+'Ark1'!R1665</f>
        <v>0</v>
      </c>
      <c r="I193" s="236" t="str">
        <f>+IF(H193=0,"",'Ark1'!AG1665)</f>
        <v/>
      </c>
      <c r="J193" s="236" t="str">
        <f>+IF(H193=0,"",'Ark1'!AH1665)</f>
        <v/>
      </c>
      <c r="K193" s="236"/>
      <c r="L193" s="236"/>
      <c r="M193" s="236"/>
      <c r="N193" s="236"/>
      <c r="O193" s="236"/>
      <c r="P193" s="236"/>
      <c r="Q193" s="236"/>
      <c r="R193" s="237" t="str">
        <f>+IF(H193=0,"",'Ark1'!T1665)</f>
        <v/>
      </c>
      <c r="S193" s="236" t="str">
        <f>+IF(H193=0,"",'Ark1'!U1665)</f>
        <v/>
      </c>
      <c r="T193" s="215"/>
      <c r="U193" s="238" t="str">
        <f>+IF(H193=0,"",'Ark1'!W1665)</f>
        <v/>
      </c>
      <c r="V193" s="238" t="str">
        <f>+IF(H193=0,"",'Ark1'!X1665)</f>
        <v/>
      </c>
      <c r="W193" s="238" t="str">
        <f>+IF(H193=0,"",'Ark1'!Y1665)</f>
        <v/>
      </c>
      <c r="X193" s="238" t="str">
        <f>+IF(H193=0,"",'Ark1'!Z1665)</f>
        <v/>
      </c>
      <c r="Y193" s="238" t="str">
        <f>+IF(H193=0,"",'Ark1'!Z1665)</f>
        <v/>
      </c>
      <c r="Z193" s="237" t="str">
        <f>+IF(H193=0,"",'Ark1'!AB1665)</f>
        <v/>
      </c>
      <c r="AA193" s="238" t="str">
        <f>+IF(H193=0,"",'Ark1'!AE1665)</f>
        <v/>
      </c>
      <c r="AB193" s="238" t="str">
        <f t="shared" si="163"/>
        <v/>
      </c>
      <c r="AC193" s="236" t="str">
        <f t="shared" si="164"/>
        <v/>
      </c>
      <c r="AD193" s="215"/>
      <c r="AE193" s="27"/>
      <c r="AG193" s="29"/>
      <c r="AH193" s="27"/>
      <c r="AI193" s="28"/>
      <c r="AJ193" s="28"/>
      <c r="AN193" s="28"/>
    </row>
    <row r="194" spans="1:70" ht="15.6">
      <c r="A194" s="215"/>
      <c r="B194" s="239">
        <f>+'Ark1'!C1666</f>
        <v>2023</v>
      </c>
      <c r="C194" s="235">
        <f>+'Ark1'!L1666</f>
        <v>13</v>
      </c>
      <c r="D194" s="235" t="s">
        <v>39</v>
      </c>
      <c r="E194" s="235">
        <f>+'Ark1'!D1666</f>
        <v>2</v>
      </c>
      <c r="F194" s="235" t="str">
        <f t="shared" si="179"/>
        <v>Feb</v>
      </c>
      <c r="G194" s="235">
        <f>+'Ark1'!Q1666</f>
        <v>0</v>
      </c>
      <c r="H194" s="235">
        <f>+'Ark1'!R1666</f>
        <v>0</v>
      </c>
      <c r="I194" s="236" t="str">
        <f>+IF(H194=0,"",'Ark1'!AG1666)</f>
        <v/>
      </c>
      <c r="J194" s="236" t="str">
        <f>+IF(H194=0,"",'Ark1'!AH1666)</f>
        <v/>
      </c>
      <c r="K194" s="236"/>
      <c r="L194" s="236"/>
      <c r="M194" s="236"/>
      <c r="N194" s="236"/>
      <c r="O194" s="236"/>
      <c r="P194" s="236"/>
      <c r="Q194" s="236"/>
      <c r="R194" s="237" t="str">
        <f>+IF(H194=0,"",'Ark1'!T1666)</f>
        <v/>
      </c>
      <c r="S194" s="236" t="str">
        <f>+IF(H194=0,"",'Ark1'!U1666)</f>
        <v/>
      </c>
      <c r="T194" s="215"/>
      <c r="U194" s="238" t="str">
        <f>+IF(H194=0,"",'Ark1'!W1666)</f>
        <v/>
      </c>
      <c r="V194" s="238" t="str">
        <f>+IF(H194=0,"",'Ark1'!X1666)</f>
        <v/>
      </c>
      <c r="W194" s="238" t="str">
        <f>+IF(H194=0,"",'Ark1'!Y1666)</f>
        <v/>
      </c>
      <c r="X194" s="238" t="str">
        <f>+IF(H194=0,"",'Ark1'!Z1666)</f>
        <v/>
      </c>
      <c r="Y194" s="238" t="str">
        <f>+IF(H194=0,"",'Ark1'!Z1666)</f>
        <v/>
      </c>
      <c r="Z194" s="237" t="str">
        <f>+IF(H194=0,"",'Ark1'!AB1666)</f>
        <v/>
      </c>
      <c r="AA194" s="238" t="str">
        <f>+IF(H194=0,"",'Ark1'!AE1666)</f>
        <v/>
      </c>
      <c r="AB194" s="238" t="str">
        <f t="shared" si="163"/>
        <v/>
      </c>
      <c r="AC194" s="236" t="str">
        <f t="shared" si="164"/>
        <v/>
      </c>
      <c r="AD194" s="215"/>
      <c r="AE194" s="27"/>
      <c r="AG194" s="29"/>
      <c r="AH194" s="27"/>
      <c r="AI194" s="28"/>
      <c r="AJ194" s="28"/>
      <c r="AN194" s="28"/>
    </row>
    <row r="195" spans="1:70" ht="15.6">
      <c r="A195" s="215"/>
      <c r="B195" s="239">
        <f>+'Ark1'!C1667</f>
        <v>2023</v>
      </c>
      <c r="C195" s="235">
        <f>+'Ark1'!L1667</f>
        <v>13</v>
      </c>
      <c r="D195" s="235" t="s">
        <v>39</v>
      </c>
      <c r="E195" s="235">
        <f>+'Ark1'!D1667</f>
        <v>3</v>
      </c>
      <c r="F195" s="235" t="str">
        <f t="shared" si="179"/>
        <v>Mar</v>
      </c>
      <c r="G195" s="235">
        <f>+'Ark1'!Q1667</f>
        <v>0</v>
      </c>
      <c r="H195" s="235">
        <f>+'Ark1'!R1667</f>
        <v>0</v>
      </c>
      <c r="I195" s="236" t="str">
        <f>+IF(H195=0,"",'Ark1'!AG1667)</f>
        <v/>
      </c>
      <c r="J195" s="236" t="str">
        <f>+IF(H195=0,"",'Ark1'!AH1667)</f>
        <v/>
      </c>
      <c r="K195" s="236"/>
      <c r="L195" s="236"/>
      <c r="M195" s="236"/>
      <c r="N195" s="236"/>
      <c r="O195" s="236"/>
      <c r="P195" s="236"/>
      <c r="Q195" s="236"/>
      <c r="R195" s="237" t="str">
        <f>+IF(H195=0,"",'Ark1'!T1667)</f>
        <v/>
      </c>
      <c r="S195" s="236" t="str">
        <f>+IF(H195=0,"",'Ark1'!U1667)</f>
        <v/>
      </c>
      <c r="T195" s="215"/>
      <c r="U195" s="238" t="str">
        <f>+IF(H195=0,"",'Ark1'!W1667)</f>
        <v/>
      </c>
      <c r="V195" s="238" t="str">
        <f>+IF(H195=0,"",'Ark1'!X1667)</f>
        <v/>
      </c>
      <c r="W195" s="238" t="str">
        <f>+IF(H195=0,"",'Ark1'!Y1667)</f>
        <v/>
      </c>
      <c r="X195" s="238" t="str">
        <f>+IF(H195=0,"",'Ark1'!Z1667)</f>
        <v/>
      </c>
      <c r="Y195" s="238" t="str">
        <f>+IF(H195=0,"",'Ark1'!Z1667)</f>
        <v/>
      </c>
      <c r="Z195" s="237" t="str">
        <f>+IF(H195=0,"",'Ark1'!AB1667)</f>
        <v/>
      </c>
      <c r="AA195" s="238" t="str">
        <f>+IF(H195=0,"",'Ark1'!AE1667)</f>
        <v/>
      </c>
      <c r="AB195" s="238" t="str">
        <f t="shared" si="163"/>
        <v/>
      </c>
      <c r="AC195" s="236" t="str">
        <f t="shared" si="164"/>
        <v/>
      </c>
      <c r="AD195" s="215"/>
      <c r="AE195" s="27"/>
      <c r="AG195" s="29"/>
      <c r="AH195" s="27"/>
      <c r="AI195" s="28"/>
      <c r="AJ195" s="28"/>
      <c r="AN195" s="28"/>
    </row>
    <row r="196" spans="1:70" ht="15.6">
      <c r="A196" s="215"/>
      <c r="B196" s="239">
        <f>+'Ark1'!C1668</f>
        <v>2023</v>
      </c>
      <c r="C196" s="235">
        <f>+'Ark1'!L1668</f>
        <v>13</v>
      </c>
      <c r="D196" s="235" t="s">
        <v>39</v>
      </c>
      <c r="E196" s="235">
        <f>+'Ark1'!D1668</f>
        <v>4</v>
      </c>
      <c r="F196" s="235" t="str">
        <f t="shared" si="179"/>
        <v>Apr</v>
      </c>
      <c r="G196" s="235">
        <f>+'Ark1'!Q1668</f>
        <v>0</v>
      </c>
      <c r="H196" s="235">
        <f>+'Ark1'!R1668</f>
        <v>0</v>
      </c>
      <c r="I196" s="236" t="str">
        <f>+IF(H196=0,"",'Ark1'!AG1668)</f>
        <v/>
      </c>
      <c r="J196" s="236" t="str">
        <f>+IF(H196=0,"",'Ark1'!AH1668)</f>
        <v/>
      </c>
      <c r="K196" s="236"/>
      <c r="L196" s="236"/>
      <c r="M196" s="236"/>
      <c r="N196" s="236"/>
      <c r="O196" s="236"/>
      <c r="P196" s="236"/>
      <c r="Q196" s="236"/>
      <c r="R196" s="237" t="str">
        <f>+IF(H196=0,"",'Ark1'!T1668)</f>
        <v/>
      </c>
      <c r="S196" s="236" t="str">
        <f>+IF(H196=0,"",'Ark1'!U1668)</f>
        <v/>
      </c>
      <c r="T196" s="215"/>
      <c r="U196" s="238" t="str">
        <f>+IF(H196=0,"",'Ark1'!W1668)</f>
        <v/>
      </c>
      <c r="V196" s="238" t="str">
        <f>+IF(H196=0,"",'Ark1'!X1668)</f>
        <v/>
      </c>
      <c r="W196" s="238" t="str">
        <f>+IF(H196=0,"",'Ark1'!Y1668)</f>
        <v/>
      </c>
      <c r="X196" s="238" t="str">
        <f>+IF(H196=0,"",'Ark1'!Z1668)</f>
        <v/>
      </c>
      <c r="Y196" s="238" t="str">
        <f>+IF(H196=0,"",'Ark1'!Z1668)</f>
        <v/>
      </c>
      <c r="Z196" s="237" t="str">
        <f>+IF(H196=0,"",'Ark1'!AB1668)</f>
        <v/>
      </c>
      <c r="AA196" s="238" t="str">
        <f>+IF(H196=0,"",'Ark1'!AE1668)</f>
        <v/>
      </c>
      <c r="AB196" s="238" t="str">
        <f t="shared" si="163"/>
        <v/>
      </c>
      <c r="AC196" s="236" t="str">
        <f t="shared" si="164"/>
        <v/>
      </c>
      <c r="AD196" s="215"/>
      <c r="AE196" s="219"/>
      <c r="AG196" s="29"/>
      <c r="AH196" s="27"/>
      <c r="AI196" s="219"/>
      <c r="AJ196" s="28"/>
      <c r="AN196" s="28"/>
    </row>
    <row r="197" spans="1:70" ht="15.6">
      <c r="A197" s="215"/>
      <c r="B197" s="239">
        <f>+'Ark1'!C1669</f>
        <v>2023</v>
      </c>
      <c r="C197" s="235">
        <f>+'Ark1'!L1669</f>
        <v>13</v>
      </c>
      <c r="D197" s="235" t="s">
        <v>39</v>
      </c>
      <c r="E197" s="235">
        <f>+'Ark1'!D1669</f>
        <v>5</v>
      </c>
      <c r="F197" s="235" t="str">
        <f t="shared" si="179"/>
        <v>Mai</v>
      </c>
      <c r="G197" s="235">
        <f>+'Ark1'!Q1669</f>
        <v>0</v>
      </c>
      <c r="H197" s="235">
        <f>+'Ark1'!R1669</f>
        <v>0</v>
      </c>
      <c r="I197" s="236" t="str">
        <f>+IF(H197=0,"",'Ark1'!AG1669)</f>
        <v/>
      </c>
      <c r="J197" s="236" t="str">
        <f>+IF(H197=0,"",'Ark1'!AH1669)</f>
        <v/>
      </c>
      <c r="K197" s="236"/>
      <c r="L197" s="236"/>
      <c r="M197" s="236"/>
      <c r="N197" s="236"/>
      <c r="O197" s="236"/>
      <c r="P197" s="236"/>
      <c r="Q197" s="236"/>
      <c r="R197" s="237" t="str">
        <f>+IF(H197=0,"",'Ark1'!T1669)</f>
        <v/>
      </c>
      <c r="S197" s="236" t="str">
        <f>+IF(H197=0,"",'Ark1'!U1669)</f>
        <v/>
      </c>
      <c r="T197" s="215"/>
      <c r="U197" s="238" t="str">
        <f>+IF(H197=0,"",'Ark1'!W1669)</f>
        <v/>
      </c>
      <c r="V197" s="238" t="str">
        <f>+IF(H197=0,"",'Ark1'!X1669)</f>
        <v/>
      </c>
      <c r="W197" s="238" t="str">
        <f>+IF(H197=0,"",'Ark1'!Y1669)</f>
        <v/>
      </c>
      <c r="X197" s="238" t="str">
        <f>+IF(H197=0,"",'Ark1'!Z1669)</f>
        <v/>
      </c>
      <c r="Y197" s="238" t="str">
        <f>+IF(H197=0,"",'Ark1'!Z1669)</f>
        <v/>
      </c>
      <c r="Z197" s="237" t="str">
        <f>+IF(H197=0,"",'Ark1'!AB1669)</f>
        <v/>
      </c>
      <c r="AA197" s="238" t="str">
        <f>+IF(H197=0,"",'Ark1'!AE1669)</f>
        <v/>
      </c>
      <c r="AB197" s="238" t="str">
        <f t="shared" si="163"/>
        <v/>
      </c>
      <c r="AC197" s="236" t="str">
        <f t="shared" si="164"/>
        <v/>
      </c>
      <c r="AD197" s="215"/>
      <c r="AE197" s="219"/>
      <c r="AG197" s="29"/>
      <c r="AH197" s="27"/>
      <c r="AI197" s="219"/>
      <c r="AJ197" s="28"/>
      <c r="AN197" s="28"/>
    </row>
    <row r="198" spans="1:70" ht="15.6">
      <c r="A198" s="215"/>
      <c r="B198" s="239">
        <f>+'Ark1'!C1670</f>
        <v>2023</v>
      </c>
      <c r="C198" s="235">
        <f>+'Ark1'!L1670</f>
        <v>13</v>
      </c>
      <c r="D198" s="235" t="s">
        <v>39</v>
      </c>
      <c r="E198" s="235">
        <f>+'Ark1'!D1670</f>
        <v>6</v>
      </c>
      <c r="F198" s="235" t="str">
        <f t="shared" si="179"/>
        <v>Jun</v>
      </c>
      <c r="G198" s="235">
        <f>+'Ark1'!Q1670</f>
        <v>0</v>
      </c>
      <c r="H198" s="235">
        <f>+'Ark1'!R1670</f>
        <v>0</v>
      </c>
      <c r="I198" s="236" t="str">
        <f>+IF(H198=0,"",'Ark1'!AG1670)</f>
        <v/>
      </c>
      <c r="J198" s="236" t="str">
        <f>+IF(H198=0,"",'Ark1'!AH1670)</f>
        <v/>
      </c>
      <c r="K198" s="236"/>
      <c r="L198" s="236"/>
      <c r="M198" s="236"/>
      <c r="N198" s="236"/>
      <c r="O198" s="236"/>
      <c r="P198" s="236"/>
      <c r="Q198" s="236"/>
      <c r="R198" s="237" t="str">
        <f>+IF(H198=0,"",'Ark1'!T1670)</f>
        <v/>
      </c>
      <c r="S198" s="236" t="str">
        <f>+IF(H198=0,"",'Ark1'!U1670)</f>
        <v/>
      </c>
      <c r="T198" s="215"/>
      <c r="U198" s="238" t="str">
        <f>+IF(H198=0,"",'Ark1'!W1670)</f>
        <v/>
      </c>
      <c r="V198" s="238" t="str">
        <f>+IF(H198=0,"",'Ark1'!X1670)</f>
        <v/>
      </c>
      <c r="W198" s="238" t="str">
        <f>+IF(H198=0,"",'Ark1'!Y1670)</f>
        <v/>
      </c>
      <c r="X198" s="238" t="str">
        <f>+IF(H198=0,"",'Ark1'!Z1670)</f>
        <v/>
      </c>
      <c r="Y198" s="238" t="str">
        <f>+IF(H198=0,"",'Ark1'!Z1670)</f>
        <v/>
      </c>
      <c r="Z198" s="237" t="str">
        <f>+IF(H198=0,"",'Ark1'!AB1670)</f>
        <v/>
      </c>
      <c r="AA198" s="238" t="str">
        <f>+IF(H198=0,"",'Ark1'!AE1670)</f>
        <v/>
      </c>
      <c r="AB198" s="238" t="str">
        <f t="shared" si="163"/>
        <v/>
      </c>
      <c r="AC198" s="236" t="str">
        <f t="shared" si="164"/>
        <v/>
      </c>
      <c r="AD198" s="215"/>
      <c r="AE198" s="27"/>
      <c r="AG198" s="29"/>
      <c r="AH198" s="27"/>
      <c r="AI198" s="28"/>
      <c r="AJ198" s="28"/>
      <c r="AN198" s="28"/>
    </row>
    <row r="199" spans="1:70" ht="15.6">
      <c r="A199" s="215"/>
      <c r="B199" s="239">
        <f>+'Ark1'!C1671</f>
        <v>2023</v>
      </c>
      <c r="C199" s="235">
        <f>+'Ark1'!L1671</f>
        <v>13</v>
      </c>
      <c r="D199" s="235" t="s">
        <v>39</v>
      </c>
      <c r="E199" s="235">
        <f>+'Ark1'!D1671</f>
        <v>7</v>
      </c>
      <c r="F199" s="235" t="str">
        <f t="shared" si="179"/>
        <v>Jul</v>
      </c>
      <c r="G199" s="235">
        <f>+'Ark1'!Q1671</f>
        <v>0</v>
      </c>
      <c r="H199" s="235">
        <f>+'Ark1'!R1671</f>
        <v>0</v>
      </c>
      <c r="I199" s="236" t="str">
        <f>+IF(H199=0,"",'Ark1'!AG1671)</f>
        <v/>
      </c>
      <c r="J199" s="236" t="str">
        <f>+IF(H199=0,"",'Ark1'!AH1671)</f>
        <v/>
      </c>
      <c r="K199" s="236"/>
      <c r="L199" s="236"/>
      <c r="M199" s="236"/>
      <c r="N199" s="236"/>
      <c r="O199" s="236"/>
      <c r="P199" s="236"/>
      <c r="Q199" s="236"/>
      <c r="R199" s="237" t="str">
        <f>+IF(H199=0,"",'Ark1'!T1671)</f>
        <v/>
      </c>
      <c r="S199" s="236" t="str">
        <f>+IF(H199=0,"",'Ark1'!U1671)</f>
        <v/>
      </c>
      <c r="T199" s="215"/>
      <c r="U199" s="238" t="str">
        <f>+IF(H199=0,"",'Ark1'!W1671)</f>
        <v/>
      </c>
      <c r="V199" s="238" t="str">
        <f>+IF(H199=0,"",'Ark1'!X1671)</f>
        <v/>
      </c>
      <c r="W199" s="238" t="str">
        <f>+IF(H199=0,"",'Ark1'!Y1671)</f>
        <v/>
      </c>
      <c r="X199" s="238" t="str">
        <f>+IF(H199=0,"",'Ark1'!Z1671)</f>
        <v/>
      </c>
      <c r="Y199" s="238" t="str">
        <f>+IF(H199=0,"",'Ark1'!Z1671)</f>
        <v/>
      </c>
      <c r="Z199" s="237" t="str">
        <f>+IF(H199=0,"",'Ark1'!AB1671)</f>
        <v/>
      </c>
      <c r="AA199" s="238" t="str">
        <f>+IF(H199=0,"",'Ark1'!AE1671)</f>
        <v/>
      </c>
      <c r="AB199" s="238" t="str">
        <f t="shared" si="163"/>
        <v/>
      </c>
      <c r="AC199" s="236" t="str">
        <f t="shared" si="164"/>
        <v/>
      </c>
      <c r="AD199" s="215"/>
      <c r="AE199" s="27"/>
      <c r="AG199" s="29"/>
      <c r="AH199" s="27"/>
      <c r="AI199" s="28"/>
      <c r="AJ199" s="28"/>
      <c r="AN199" s="28"/>
    </row>
    <row r="200" spans="1:70" ht="15.6">
      <c r="A200" s="215"/>
      <c r="B200" s="239">
        <f>+'Ark1'!C1672</f>
        <v>2023</v>
      </c>
      <c r="C200" s="235">
        <f>+'Ark1'!L1672</f>
        <v>13</v>
      </c>
      <c r="D200" s="235" t="s">
        <v>39</v>
      </c>
      <c r="E200" s="235">
        <f>+'Ark1'!D1672</f>
        <v>8</v>
      </c>
      <c r="F200" s="235" t="str">
        <f t="shared" ref="F200:F204" si="180">+F185</f>
        <v>Aug</v>
      </c>
      <c r="G200" s="235">
        <f>+'Ark1'!Q1672</f>
        <v>0</v>
      </c>
      <c r="H200" s="235">
        <f>+'Ark1'!R1672</f>
        <v>0</v>
      </c>
      <c r="I200" s="236" t="str">
        <f>+IF(H200=0,"",'Ark1'!AG1672)</f>
        <v/>
      </c>
      <c r="J200" s="236" t="str">
        <f>+IF(H200=0,"",'Ark1'!AH1672)</f>
        <v/>
      </c>
      <c r="K200" s="236"/>
      <c r="L200" s="236"/>
      <c r="M200" s="236"/>
      <c r="N200" s="236"/>
      <c r="O200" s="236"/>
      <c r="P200" s="236"/>
      <c r="Q200" s="236"/>
      <c r="R200" s="237" t="str">
        <f>+IF(H200=0,"",'Ark1'!T1672)</f>
        <v/>
      </c>
      <c r="S200" s="236" t="str">
        <f>+IF(H200=0,"",'Ark1'!U1672)</f>
        <v/>
      </c>
      <c r="T200" s="215"/>
      <c r="U200" s="238" t="str">
        <f>+IF(H200=0,"",'Ark1'!W1672)</f>
        <v/>
      </c>
      <c r="V200" s="238" t="str">
        <f>+IF(H200=0,"",'Ark1'!X1672)</f>
        <v/>
      </c>
      <c r="W200" s="238" t="str">
        <f>+IF(H200=0,"",'Ark1'!Y1672)</f>
        <v/>
      </c>
      <c r="X200" s="238" t="str">
        <f>+IF(H200=0,"",'Ark1'!Z1672)</f>
        <v/>
      </c>
      <c r="Y200" s="238" t="str">
        <f>+IF(H200=0,"",'Ark1'!Z1672)</f>
        <v/>
      </c>
      <c r="Z200" s="237" t="str">
        <f>+IF(H200=0,"",'Ark1'!AB1672)</f>
        <v/>
      </c>
      <c r="AA200" s="238" t="str">
        <f>+IF(H200=0,"",'Ark1'!AE1672)</f>
        <v/>
      </c>
      <c r="AB200" s="238" t="str">
        <f t="shared" ref="AB200:AB204" si="181">+IF(H200=0,"",+S200/C200)</f>
        <v/>
      </c>
      <c r="AC200" s="236" t="str">
        <f t="shared" ref="AC200:AC204" si="182">+IF(H200=0,"",G200/H200)</f>
        <v/>
      </c>
      <c r="AD200" s="215"/>
      <c r="AE200" s="27"/>
      <c r="AG200" s="29"/>
      <c r="AH200" s="27"/>
      <c r="AI200" s="28"/>
      <c r="AJ200" s="28"/>
      <c r="AN200" s="28"/>
    </row>
    <row r="201" spans="1:70" ht="15.6">
      <c r="A201" s="215"/>
      <c r="B201" s="239">
        <f>+'Ark1'!C1673</f>
        <v>2023</v>
      </c>
      <c r="C201" s="235">
        <f>+'Ark1'!L1673</f>
        <v>13</v>
      </c>
      <c r="D201" s="235" t="s">
        <v>39</v>
      </c>
      <c r="E201" s="235">
        <f>+'Ark1'!D1673</f>
        <v>9</v>
      </c>
      <c r="F201" s="235" t="str">
        <f t="shared" si="180"/>
        <v>Sep</v>
      </c>
      <c r="G201" s="235">
        <f>+'Ark1'!Q1673</f>
        <v>0</v>
      </c>
      <c r="H201" s="235">
        <f>+'Ark1'!R1673</f>
        <v>0</v>
      </c>
      <c r="I201" s="236" t="str">
        <f>+IF(H201=0,"",'Ark1'!AG1673)</f>
        <v/>
      </c>
      <c r="J201" s="236" t="str">
        <f>+IF(H201=0,"",'Ark1'!AH1673)</f>
        <v/>
      </c>
      <c r="K201" s="236"/>
      <c r="L201" s="236"/>
      <c r="M201" s="236"/>
      <c r="N201" s="236"/>
      <c r="O201" s="236"/>
      <c r="P201" s="236"/>
      <c r="Q201" s="236"/>
      <c r="R201" s="237" t="str">
        <f>+IF(H201=0,"",'Ark1'!T1673)</f>
        <v/>
      </c>
      <c r="S201" s="236" t="str">
        <f>+IF(H201=0,"",'Ark1'!U1673)</f>
        <v/>
      </c>
      <c r="T201" s="215"/>
      <c r="U201" s="238" t="str">
        <f>+IF(H201=0,"",'Ark1'!W1673)</f>
        <v/>
      </c>
      <c r="V201" s="238" t="str">
        <f>+IF(H201=0,"",'Ark1'!X1673)</f>
        <v/>
      </c>
      <c r="W201" s="238" t="str">
        <f>+IF(H201=0,"",'Ark1'!Y1673)</f>
        <v/>
      </c>
      <c r="X201" s="238" t="str">
        <f>+IF(H201=0,"",'Ark1'!Z1673)</f>
        <v/>
      </c>
      <c r="Y201" s="238" t="str">
        <f>+IF(H201=0,"",'Ark1'!Z1673)</f>
        <v/>
      </c>
      <c r="Z201" s="237" t="str">
        <f>+IF(H201=0,"",'Ark1'!AB1673)</f>
        <v/>
      </c>
      <c r="AA201" s="238" t="str">
        <f>+IF(H201=0,"",'Ark1'!AE1673)</f>
        <v/>
      </c>
      <c r="AB201" s="238" t="str">
        <f t="shared" si="181"/>
        <v/>
      </c>
      <c r="AC201" s="236" t="str">
        <f t="shared" si="182"/>
        <v/>
      </c>
      <c r="AD201" s="215"/>
      <c r="AE201" s="27"/>
      <c r="AG201" s="29"/>
      <c r="AH201" s="27"/>
      <c r="AI201" s="28"/>
      <c r="AJ201" s="28"/>
      <c r="AN201" s="28"/>
    </row>
    <row r="202" spans="1:70" ht="15.6">
      <c r="A202" s="215"/>
      <c r="B202" s="239">
        <f>+'Ark1'!C1674</f>
        <v>2023</v>
      </c>
      <c r="C202" s="235">
        <f>+'Ark1'!L1674</f>
        <v>13</v>
      </c>
      <c r="D202" s="235" t="s">
        <v>39</v>
      </c>
      <c r="E202" s="235">
        <f>+'Ark1'!D1674</f>
        <v>10</v>
      </c>
      <c r="F202" s="235" t="str">
        <f t="shared" si="180"/>
        <v>Okt</v>
      </c>
      <c r="G202" s="235">
        <f>+'Ark1'!Q1674</f>
        <v>0</v>
      </c>
      <c r="H202" s="235">
        <f>+'Ark1'!R1674</f>
        <v>0</v>
      </c>
      <c r="I202" s="236" t="str">
        <f>+IF(H202=0,"",'Ark1'!AG1674)</f>
        <v/>
      </c>
      <c r="J202" s="236" t="str">
        <f>+IF(H202=0,"",'Ark1'!AH1674)</f>
        <v/>
      </c>
      <c r="K202" s="236"/>
      <c r="L202" s="236"/>
      <c r="M202" s="236"/>
      <c r="N202" s="236"/>
      <c r="O202" s="236"/>
      <c r="P202" s="236"/>
      <c r="Q202" s="236"/>
      <c r="R202" s="237" t="str">
        <f>+IF(H202=0,"",'Ark1'!T1674)</f>
        <v/>
      </c>
      <c r="S202" s="236" t="str">
        <f>+IF(H202=0,"",'Ark1'!U1674)</f>
        <v/>
      </c>
      <c r="T202" s="215"/>
      <c r="U202" s="238" t="str">
        <f>+IF(H202=0,"",'Ark1'!W1674)</f>
        <v/>
      </c>
      <c r="V202" s="238" t="str">
        <f>+IF(H202=0,"",'Ark1'!X1674)</f>
        <v/>
      </c>
      <c r="W202" s="238" t="str">
        <f>+IF(H202=0,"",'Ark1'!Y1674)</f>
        <v/>
      </c>
      <c r="X202" s="238" t="str">
        <f>+IF(H202=0,"",'Ark1'!Z1674)</f>
        <v/>
      </c>
      <c r="Y202" s="238" t="str">
        <f>+IF(H202=0,"",'Ark1'!Z1674)</f>
        <v/>
      </c>
      <c r="Z202" s="237" t="str">
        <f>+IF(H202=0,"",'Ark1'!AB1674)</f>
        <v/>
      </c>
      <c r="AA202" s="238" t="str">
        <f>+IF(H202=0,"",'Ark1'!AE1674)</f>
        <v/>
      </c>
      <c r="AB202" s="238" t="str">
        <f t="shared" si="181"/>
        <v/>
      </c>
      <c r="AC202" s="236" t="str">
        <f t="shared" si="182"/>
        <v/>
      </c>
      <c r="AD202" s="215"/>
      <c r="AE202" s="27"/>
      <c r="AG202" s="29"/>
      <c r="AH202" s="27"/>
      <c r="AI202" s="28"/>
      <c r="AJ202" s="28"/>
      <c r="AN202" s="28"/>
    </row>
    <row r="203" spans="1:70" ht="15.6">
      <c r="A203" s="215"/>
      <c r="B203" s="239">
        <f>+'Ark1'!C1675</f>
        <v>2023</v>
      </c>
      <c r="C203" s="235">
        <f>+'Ark1'!L1675</f>
        <v>13</v>
      </c>
      <c r="D203" s="235" t="s">
        <v>39</v>
      </c>
      <c r="E203" s="235">
        <f>+'Ark1'!D1675</f>
        <v>11</v>
      </c>
      <c r="F203" s="235" t="str">
        <f t="shared" si="180"/>
        <v>Nov</v>
      </c>
      <c r="G203" s="235">
        <f>+'Ark1'!Q1675</f>
        <v>0</v>
      </c>
      <c r="H203" s="235">
        <f>+'Ark1'!R1675</f>
        <v>0</v>
      </c>
      <c r="I203" s="236" t="str">
        <f>+IF(H203=0,"",'Ark1'!AG1675)</f>
        <v/>
      </c>
      <c r="J203" s="236" t="str">
        <f>+IF(H203=0,"",'Ark1'!AH1675)</f>
        <v/>
      </c>
      <c r="K203" s="236"/>
      <c r="L203" s="236"/>
      <c r="M203" s="236"/>
      <c r="N203" s="236"/>
      <c r="O203" s="236"/>
      <c r="P203" s="236"/>
      <c r="Q203" s="236"/>
      <c r="R203" s="237" t="str">
        <f>+IF(H203=0,"",'Ark1'!T1675)</f>
        <v/>
      </c>
      <c r="S203" s="236" t="str">
        <f>+IF(H203=0,"",'Ark1'!U1675)</f>
        <v/>
      </c>
      <c r="T203" s="215"/>
      <c r="U203" s="238" t="str">
        <f>+IF(H203=0,"",'Ark1'!W1675)</f>
        <v/>
      </c>
      <c r="V203" s="238" t="str">
        <f>+IF(H203=0,"",'Ark1'!X1675)</f>
        <v/>
      </c>
      <c r="W203" s="238" t="str">
        <f>+IF(H203=0,"",'Ark1'!Y1675)</f>
        <v/>
      </c>
      <c r="X203" s="238" t="str">
        <f>+IF(H203=0,"",'Ark1'!Z1675)</f>
        <v/>
      </c>
      <c r="Y203" s="238" t="str">
        <f>+IF(H203=0,"",'Ark1'!Z1675)</f>
        <v/>
      </c>
      <c r="Z203" s="237" t="str">
        <f>+IF(H203=0,"",'Ark1'!AB1675)</f>
        <v/>
      </c>
      <c r="AA203" s="238" t="str">
        <f>+IF(H203=0,"",'Ark1'!AE1675)</f>
        <v/>
      </c>
      <c r="AB203" s="238" t="str">
        <f t="shared" si="181"/>
        <v/>
      </c>
      <c r="AC203" s="236" t="str">
        <f t="shared" si="182"/>
        <v/>
      </c>
      <c r="AD203" s="215"/>
      <c r="AE203" s="27"/>
      <c r="AG203" s="29"/>
      <c r="AH203" s="27"/>
      <c r="AI203" s="28"/>
      <c r="AJ203" s="28"/>
      <c r="AN203" s="28"/>
    </row>
    <row r="204" spans="1:70" ht="15.6">
      <c r="A204" s="215"/>
      <c r="B204" s="239">
        <f>+'Ark1'!C1676</f>
        <v>2023</v>
      </c>
      <c r="C204" s="235">
        <f>+'Ark1'!L1676</f>
        <v>13</v>
      </c>
      <c r="D204" s="235" t="s">
        <v>39</v>
      </c>
      <c r="E204" s="235">
        <f>+'Ark1'!D1676</f>
        <v>12</v>
      </c>
      <c r="F204" s="235" t="str">
        <f t="shared" si="180"/>
        <v>Des</v>
      </c>
      <c r="G204" s="235">
        <f>+'Ark1'!Q1676</f>
        <v>0</v>
      </c>
      <c r="H204" s="235">
        <f>+'Ark1'!R1676</f>
        <v>0</v>
      </c>
      <c r="I204" s="236" t="str">
        <f>+IF(H204=0,"",'Ark1'!AG1676)</f>
        <v/>
      </c>
      <c r="J204" s="236" t="str">
        <f>+IF(H204=0,"",'Ark1'!AH1676)</f>
        <v/>
      </c>
      <c r="K204" s="236"/>
      <c r="L204" s="236"/>
      <c r="M204" s="236"/>
      <c r="N204" s="236"/>
      <c r="O204" s="236"/>
      <c r="P204" s="236"/>
      <c r="Q204" s="236"/>
      <c r="R204" s="237" t="str">
        <f>+IF(H204=0,"",'Ark1'!T1676)</f>
        <v/>
      </c>
      <c r="S204" s="236" t="str">
        <f>+IF(H204=0,"",'Ark1'!U1676)</f>
        <v/>
      </c>
      <c r="T204" s="215"/>
      <c r="U204" s="238" t="str">
        <f>+IF(H204=0,"",'Ark1'!W1676)</f>
        <v/>
      </c>
      <c r="V204" s="238" t="str">
        <f>+IF(H204=0,"",'Ark1'!X1676)</f>
        <v/>
      </c>
      <c r="W204" s="238" t="str">
        <f>+IF(H204=0,"",'Ark1'!Y1676)</f>
        <v/>
      </c>
      <c r="X204" s="238" t="str">
        <f>+IF(H204=0,"",'Ark1'!Z1676)</f>
        <v/>
      </c>
      <c r="Y204" s="238" t="str">
        <f>+IF(H204=0,"",'Ark1'!Z1676)</f>
        <v/>
      </c>
      <c r="Z204" s="237" t="str">
        <f>+IF(H204=0,"",'Ark1'!AB1676)</f>
        <v/>
      </c>
      <c r="AA204" s="238" t="str">
        <f>+IF(H204=0,"",'Ark1'!AE1676)</f>
        <v/>
      </c>
      <c r="AB204" s="238" t="str">
        <f t="shared" si="181"/>
        <v/>
      </c>
      <c r="AC204" s="236" t="str">
        <f t="shared" si="182"/>
        <v/>
      </c>
      <c r="AD204" s="215"/>
      <c r="AE204" s="27"/>
      <c r="AG204" s="29"/>
      <c r="AH204" s="27"/>
      <c r="AI204" s="28"/>
      <c r="AJ204" s="28"/>
      <c r="AN204" s="28"/>
    </row>
    <row r="205" spans="1:70" ht="15" customHeight="1">
      <c r="A205" s="215"/>
      <c r="B205" s="215"/>
      <c r="C205" s="215"/>
      <c r="D205" s="215"/>
      <c r="E205" s="215"/>
      <c r="F205" s="215"/>
      <c r="G205" s="215"/>
      <c r="H205" s="215"/>
      <c r="I205" s="216"/>
      <c r="J205" s="216"/>
      <c r="K205" s="216"/>
      <c r="L205" s="216"/>
      <c r="M205" s="216"/>
      <c r="N205" s="216"/>
      <c r="O205" s="216"/>
      <c r="P205" s="216"/>
      <c r="Q205" s="216"/>
      <c r="R205" s="215"/>
      <c r="S205" s="215"/>
      <c r="T205" s="215"/>
      <c r="U205" s="217"/>
      <c r="V205" s="217"/>
      <c r="W205" s="217"/>
      <c r="X205" s="217"/>
      <c r="Y205" s="217"/>
      <c r="Z205" s="215"/>
      <c r="AA205" s="217"/>
      <c r="AB205" s="217"/>
      <c r="AC205" s="216"/>
      <c r="AD205" s="215"/>
      <c r="AE205" s="218"/>
      <c r="AG205" s="29"/>
      <c r="AH205" s="27"/>
      <c r="AI205" s="219"/>
      <c r="AJ205" s="28"/>
      <c r="AN205" s="28"/>
      <c r="BF205" s="231"/>
    </row>
    <row r="206" spans="1:70" ht="15" customHeight="1">
      <c r="A206" s="215"/>
      <c r="B206" s="215"/>
      <c r="C206" s="233" t="s">
        <v>0</v>
      </c>
      <c r="D206" s="215"/>
      <c r="E206" s="277" t="str">
        <f>+D208</f>
        <v>E</v>
      </c>
      <c r="F206" s="233" t="s">
        <v>582</v>
      </c>
      <c r="G206" s="215"/>
      <c r="H206" s="239">
        <f>SUM(H208:H219)</f>
        <v>0</v>
      </c>
      <c r="I206" s="216"/>
      <c r="J206" s="216"/>
      <c r="K206" s="216"/>
      <c r="L206" s="216"/>
      <c r="M206" s="216"/>
      <c r="N206" s="216"/>
      <c r="O206" s="216"/>
      <c r="P206" s="216"/>
      <c r="Q206" s="216"/>
      <c r="R206" s="215"/>
      <c r="S206" s="270" t="e">
        <f>+Klasse!#REF!</f>
        <v>#REF!</v>
      </c>
      <c r="T206" s="215"/>
      <c r="U206" s="217"/>
      <c r="V206" s="217"/>
      <c r="W206" s="217"/>
      <c r="X206" s="217"/>
      <c r="Y206" s="217"/>
      <c r="Z206" s="215"/>
      <c r="AA206" s="217"/>
      <c r="AB206" s="270" t="str">
        <f>+Klasse!AG23</f>
        <v/>
      </c>
      <c r="AC206" s="216"/>
      <c r="AD206" s="215"/>
      <c r="AE206" s="218"/>
      <c r="AG206" s="29"/>
      <c r="AH206" s="27"/>
      <c r="AI206" s="219"/>
      <c r="AJ206" s="28"/>
      <c r="AN206" s="28"/>
      <c r="BF206" s="231"/>
    </row>
    <row r="207" spans="1:70" ht="15" customHeight="1">
      <c r="A207" s="215"/>
      <c r="B207" s="215"/>
      <c r="C207" s="215"/>
      <c r="D207" s="215"/>
      <c r="E207" s="215"/>
      <c r="F207" s="215"/>
      <c r="G207" s="215"/>
      <c r="H207" s="215"/>
      <c r="I207" s="216"/>
      <c r="J207" s="216"/>
      <c r="K207" s="216"/>
      <c r="L207" s="216"/>
      <c r="M207" s="216"/>
      <c r="N207" s="216"/>
      <c r="O207" s="216"/>
      <c r="P207" s="216"/>
      <c r="Q207" s="216"/>
      <c r="R207" s="215"/>
      <c r="S207" s="215"/>
      <c r="T207" s="215"/>
      <c r="U207" s="217"/>
      <c r="V207" s="217"/>
      <c r="W207" s="217"/>
      <c r="X207" s="217"/>
      <c r="Y207" s="217"/>
      <c r="Z207" s="215"/>
      <c r="AA207" s="217"/>
      <c r="AB207" s="217"/>
      <c r="AC207" s="217"/>
      <c r="AD207" s="215"/>
      <c r="AE207" s="218"/>
      <c r="AG207" s="29"/>
      <c r="AH207" s="27"/>
      <c r="AI207" s="219"/>
      <c r="AJ207" s="28"/>
      <c r="AN207" s="28"/>
      <c r="BF207" s="231">
        <f>1+BF204</f>
        <v>1</v>
      </c>
      <c r="BG207" s="28">
        <v>20.659867330016564</v>
      </c>
      <c r="BH207" s="28">
        <f t="shared" ref="BH207" si="183">+BG207</f>
        <v>20.659867330016564</v>
      </c>
      <c r="BI207" s="28">
        <f t="shared" ref="BI207" si="184">+BH207</f>
        <v>20.659867330016564</v>
      </c>
      <c r="BJ207" s="28">
        <f t="shared" ref="BJ207" si="185">+BI207</f>
        <v>20.659867330016564</v>
      </c>
      <c r="BK207" s="28">
        <f t="shared" ref="BK207" si="186">+BJ207</f>
        <v>20.659867330016564</v>
      </c>
      <c r="BL207" s="28">
        <f t="shared" ref="BL207" si="187">+BK207</f>
        <v>20.659867330016564</v>
      </c>
      <c r="BM207" s="28">
        <f t="shared" ref="BM207" si="188">+BL207</f>
        <v>20.659867330016564</v>
      </c>
      <c r="BN207" s="28">
        <f t="shared" ref="BN207" si="189">+BM207</f>
        <v>20.659867330016564</v>
      </c>
      <c r="BO207" s="28">
        <f t="shared" ref="BO207" si="190">+BN207</f>
        <v>20.659867330016564</v>
      </c>
      <c r="BP207" s="28">
        <f t="shared" ref="BP207" si="191">+BO207</f>
        <v>20.659867330016564</v>
      </c>
      <c r="BQ207" s="28">
        <f t="shared" ref="BQ207" si="192">+BP207</f>
        <v>20.659867330016564</v>
      </c>
      <c r="BR207" s="28">
        <f t="shared" ref="BR207" si="193">+BQ207</f>
        <v>20.659867330016564</v>
      </c>
    </row>
    <row r="208" spans="1:70" ht="15.6">
      <c r="A208" s="215"/>
      <c r="B208" s="239">
        <f>+'Ark1'!C1677</f>
        <v>2023</v>
      </c>
      <c r="C208" s="28">
        <f>+'Ark1'!L1677</f>
        <v>14</v>
      </c>
      <c r="D208" s="248" t="s">
        <v>405</v>
      </c>
      <c r="E208" s="28">
        <f>+'Ark1'!D1677</f>
        <v>1</v>
      </c>
      <c r="F208" s="28" t="str">
        <f>+F193</f>
        <v>Jan</v>
      </c>
      <c r="G208" s="28">
        <f>+'Ark1'!Q1677</f>
        <v>0</v>
      </c>
      <c r="H208" s="28">
        <f>+'Ark1'!R1677</f>
        <v>0</v>
      </c>
      <c r="I208" s="29" t="str">
        <f>+IF(H208=0,"",'Ark1'!AG1677)</f>
        <v/>
      </c>
      <c r="J208" s="29" t="str">
        <f>+IF(H208=0,"",'Ark1'!AH1677)</f>
        <v/>
      </c>
      <c r="R208" s="27" t="str">
        <f>+IF(H208=0,"",'Ark1'!T1677)</f>
        <v/>
      </c>
      <c r="S208" s="29" t="str">
        <f>+IF(H208=0,"",'Ark1'!U1677)</f>
        <v/>
      </c>
      <c r="T208" s="215"/>
      <c r="U208" s="34" t="str">
        <f>+IF(H208=0,"",'Ark1'!W1677)</f>
        <v/>
      </c>
      <c r="V208" s="34" t="str">
        <f>+IF(H208=0,"",'Ark1'!X1677)</f>
        <v/>
      </c>
      <c r="W208" s="34" t="str">
        <f>+IF(H208=0,"",'Ark1'!Y1677)</f>
        <v/>
      </c>
      <c r="X208" s="34" t="str">
        <f>+IF(H208=0,"",'Ark1'!Z1677)</f>
        <v/>
      </c>
      <c r="Y208" s="34" t="str">
        <f>+IF(H208=0,"",'Ark1'!Z1677)</f>
        <v/>
      </c>
      <c r="Z208" s="27" t="str">
        <f>+IF(H208=0,"",'Ark1'!AB1677)</f>
        <v/>
      </c>
      <c r="AA208" s="34" t="str">
        <f>+IF(H208=0,"",'Ark1'!AE1677)</f>
        <v/>
      </c>
      <c r="AB208" s="34" t="str">
        <f t="shared" si="163"/>
        <v/>
      </c>
      <c r="AC208" s="29" t="str">
        <f t="shared" si="164"/>
        <v/>
      </c>
      <c r="AD208" s="215"/>
      <c r="AE208" s="27"/>
      <c r="AG208" s="29"/>
      <c r="AH208" s="27"/>
      <c r="AI208" s="28"/>
      <c r="AJ208" s="28"/>
      <c r="AN208" s="28"/>
    </row>
    <row r="209" spans="1:70" ht="15.6">
      <c r="A209" s="215"/>
      <c r="B209" s="239">
        <f>+'Ark1'!C1678</f>
        <v>2023</v>
      </c>
      <c r="C209" s="28">
        <f>+'Ark1'!L1678</f>
        <v>14</v>
      </c>
      <c r="D209" s="248" t="s">
        <v>405</v>
      </c>
      <c r="E209" s="28">
        <f>+'Ark1'!D1678</f>
        <v>2</v>
      </c>
      <c r="F209" s="28" t="str">
        <f t="shared" ref="F209:F219" si="194">+F194</f>
        <v>Feb</v>
      </c>
      <c r="G209" s="28">
        <f>+'Ark1'!Q1678</f>
        <v>0</v>
      </c>
      <c r="H209" s="28">
        <f>+'Ark1'!R1678</f>
        <v>0</v>
      </c>
      <c r="I209" s="29" t="str">
        <f>+IF(H209=0,"",'Ark1'!AG1678)</f>
        <v/>
      </c>
      <c r="J209" s="29" t="str">
        <f>+IF(H209=0,"",'Ark1'!AH1678)</f>
        <v/>
      </c>
      <c r="R209" s="27" t="str">
        <f>+IF(H209=0,"",'Ark1'!T1678)</f>
        <v/>
      </c>
      <c r="S209" s="29" t="str">
        <f>+IF(H209=0,"",'Ark1'!U1678)</f>
        <v/>
      </c>
      <c r="T209" s="215"/>
      <c r="U209" s="34" t="str">
        <f>+IF(H209=0,"",'Ark1'!W1678)</f>
        <v/>
      </c>
      <c r="V209" s="34" t="str">
        <f>+IF(H209=0,"",'Ark1'!X1678)</f>
        <v/>
      </c>
      <c r="W209" s="34" t="str">
        <f>+IF(H209=0,"",'Ark1'!Y1678)</f>
        <v/>
      </c>
      <c r="X209" s="34" t="str">
        <f>+IF(H209=0,"",'Ark1'!Z1678)</f>
        <v/>
      </c>
      <c r="Y209" s="34" t="str">
        <f>+IF(H209=0,"",'Ark1'!Z1678)</f>
        <v/>
      </c>
      <c r="Z209" s="27" t="str">
        <f>+IF(H209=0,"",'Ark1'!AB1678)</f>
        <v/>
      </c>
      <c r="AA209" s="34" t="str">
        <f>+IF(H209=0,"",'Ark1'!AE1678)</f>
        <v/>
      </c>
      <c r="AB209" s="34" t="str">
        <f t="shared" ref="AB209:AB219" si="195">+IF(H209=0,"",+S209/C209)</f>
        <v/>
      </c>
      <c r="AC209" s="29" t="str">
        <f t="shared" ref="AC209:AC219" si="196">+IF(H209=0,"",G209/H209)</f>
        <v/>
      </c>
      <c r="AD209" s="215"/>
      <c r="AE209" s="27"/>
      <c r="AG209" s="29"/>
      <c r="AH209" s="27"/>
      <c r="AI209" s="28"/>
      <c r="AJ209" s="28"/>
      <c r="AN209" s="28"/>
    </row>
    <row r="210" spans="1:70" ht="15.6">
      <c r="A210" s="215"/>
      <c r="B210" s="239">
        <f>+'Ark1'!C1679</f>
        <v>2023</v>
      </c>
      <c r="C210" s="28">
        <f>+'Ark1'!L1679</f>
        <v>14</v>
      </c>
      <c r="D210" s="248" t="s">
        <v>405</v>
      </c>
      <c r="E210" s="28">
        <f>+'Ark1'!D1679</f>
        <v>3</v>
      </c>
      <c r="F210" s="28" t="str">
        <f t="shared" si="194"/>
        <v>Mar</v>
      </c>
      <c r="G210" s="28">
        <f>+'Ark1'!Q1679</f>
        <v>0</v>
      </c>
      <c r="H210" s="28">
        <f>+'Ark1'!R1679</f>
        <v>0</v>
      </c>
      <c r="I210" s="29" t="str">
        <f>+IF(H210=0,"",'Ark1'!AG1679)</f>
        <v/>
      </c>
      <c r="J210" s="29" t="str">
        <f>+IF(H210=0,"",'Ark1'!AH1679)</f>
        <v/>
      </c>
      <c r="R210" s="27" t="str">
        <f>+IF(H210=0,"",'Ark1'!T1679)</f>
        <v/>
      </c>
      <c r="S210" s="29" t="str">
        <f>+IF(H210=0,"",'Ark1'!U1679)</f>
        <v/>
      </c>
      <c r="T210" s="215"/>
      <c r="U210" s="34" t="str">
        <f>+IF(H210=0,"",'Ark1'!W1679)</f>
        <v/>
      </c>
      <c r="V210" s="34" t="str">
        <f>+IF(H210=0,"",'Ark1'!X1679)</f>
        <v/>
      </c>
      <c r="W210" s="34" t="str">
        <f>+IF(H210=0,"",'Ark1'!Y1679)</f>
        <v/>
      </c>
      <c r="X210" s="34" t="str">
        <f>+IF(H210=0,"",'Ark1'!Z1679)</f>
        <v/>
      </c>
      <c r="Y210" s="34" t="str">
        <f>+IF(H210=0,"",'Ark1'!Z1679)</f>
        <v/>
      </c>
      <c r="Z210" s="27" t="str">
        <f>+IF(H210=0,"",'Ark1'!AB1679)</f>
        <v/>
      </c>
      <c r="AA210" s="34" t="str">
        <f>+IF(H210=0,"",'Ark1'!AE1679)</f>
        <v/>
      </c>
      <c r="AB210" s="34" t="str">
        <f t="shared" si="195"/>
        <v/>
      </c>
      <c r="AC210" s="29" t="str">
        <f t="shared" si="196"/>
        <v/>
      </c>
      <c r="AD210" s="215"/>
      <c r="AE210" s="27"/>
      <c r="AG210" s="29"/>
      <c r="AH210" s="27"/>
      <c r="AI210" s="28"/>
      <c r="AJ210" s="28"/>
      <c r="AN210" s="28"/>
    </row>
    <row r="211" spans="1:70" ht="15.6">
      <c r="A211" s="215"/>
      <c r="B211" s="239">
        <f>+'Ark1'!C1680</f>
        <v>2023</v>
      </c>
      <c r="C211" s="28">
        <f>+'Ark1'!L1680</f>
        <v>14</v>
      </c>
      <c r="D211" s="248" t="s">
        <v>405</v>
      </c>
      <c r="E211" s="28">
        <f>+'Ark1'!D1680</f>
        <v>4</v>
      </c>
      <c r="F211" s="28" t="str">
        <f t="shared" si="194"/>
        <v>Apr</v>
      </c>
      <c r="G211" s="28">
        <f>+'Ark1'!Q1680</f>
        <v>0</v>
      </c>
      <c r="H211" s="28">
        <f>+'Ark1'!R1680</f>
        <v>0</v>
      </c>
      <c r="I211" s="29" t="str">
        <f>+IF(H211=0,"",'Ark1'!AG1680)</f>
        <v/>
      </c>
      <c r="J211" s="29" t="str">
        <f>+IF(H211=0,"",'Ark1'!AH1680)</f>
        <v/>
      </c>
      <c r="R211" s="27" t="str">
        <f>+IF(H211=0,"",'Ark1'!T1680)</f>
        <v/>
      </c>
      <c r="S211" s="29" t="str">
        <f>+IF(H211=0,"",'Ark1'!U1680)</f>
        <v/>
      </c>
      <c r="T211" s="215"/>
      <c r="U211" s="34" t="str">
        <f>+IF(H211=0,"",'Ark1'!W1680)</f>
        <v/>
      </c>
      <c r="V211" s="34" t="str">
        <f>+IF(H211=0,"",'Ark1'!X1680)</f>
        <v/>
      </c>
      <c r="W211" s="34" t="str">
        <f>+IF(H211=0,"",'Ark1'!Y1680)</f>
        <v/>
      </c>
      <c r="X211" s="34" t="str">
        <f>+IF(H211=0,"",'Ark1'!Z1680)</f>
        <v/>
      </c>
      <c r="Y211" s="34" t="str">
        <f>+IF(H211=0,"",'Ark1'!Z1680)</f>
        <v/>
      </c>
      <c r="Z211" s="27" t="str">
        <f>+IF(H211=0,"",'Ark1'!AB1680)</f>
        <v/>
      </c>
      <c r="AA211" s="34" t="str">
        <f>+IF(H211=0,"",'Ark1'!AE1680)</f>
        <v/>
      </c>
      <c r="AB211" s="34" t="str">
        <f t="shared" si="195"/>
        <v/>
      </c>
      <c r="AC211" s="29" t="str">
        <f t="shared" si="196"/>
        <v/>
      </c>
      <c r="AD211" s="215"/>
      <c r="AE211" s="27"/>
      <c r="AG211" s="29"/>
      <c r="AH211" s="27"/>
      <c r="AI211" s="28"/>
      <c r="AJ211" s="28"/>
      <c r="AN211" s="28"/>
    </row>
    <row r="212" spans="1:70" ht="15.6">
      <c r="A212" s="215"/>
      <c r="B212" s="239">
        <f>+'Ark1'!C1681</f>
        <v>2023</v>
      </c>
      <c r="C212" s="28">
        <f>+'Ark1'!L1681</f>
        <v>14</v>
      </c>
      <c r="D212" s="248" t="s">
        <v>405</v>
      </c>
      <c r="E212" s="28">
        <f>+'Ark1'!D1681</f>
        <v>5</v>
      </c>
      <c r="F212" s="28" t="str">
        <f t="shared" si="194"/>
        <v>Mai</v>
      </c>
      <c r="G212" s="28">
        <f>+'Ark1'!Q1681</f>
        <v>0</v>
      </c>
      <c r="H212" s="28">
        <f>+'Ark1'!R1681</f>
        <v>0</v>
      </c>
      <c r="I212" s="29" t="str">
        <f>+IF(H212=0,"",'Ark1'!AG1681)</f>
        <v/>
      </c>
      <c r="J212" s="29" t="str">
        <f>+IF(H212=0,"",'Ark1'!AH1681)</f>
        <v/>
      </c>
      <c r="R212" s="27" t="str">
        <f>+IF(H212=0,"",'Ark1'!T1681)</f>
        <v/>
      </c>
      <c r="S212" s="29" t="str">
        <f>+IF(H212=0,"",'Ark1'!U1681)</f>
        <v/>
      </c>
      <c r="T212" s="215"/>
      <c r="U212" s="34" t="str">
        <f>+IF(H212=0,"",'Ark1'!W1681)</f>
        <v/>
      </c>
      <c r="V212" s="34" t="str">
        <f>+IF(H212=0,"",'Ark1'!X1681)</f>
        <v/>
      </c>
      <c r="W212" s="34" t="str">
        <f>+IF(H212=0,"",'Ark1'!Y1681)</f>
        <v/>
      </c>
      <c r="X212" s="34" t="str">
        <f>+IF(H212=0,"",'Ark1'!Z1681)</f>
        <v/>
      </c>
      <c r="Y212" s="34" t="str">
        <f>+IF(H212=0,"",'Ark1'!Z1681)</f>
        <v/>
      </c>
      <c r="Z212" s="27" t="str">
        <f>+IF(H212=0,"",'Ark1'!AB1681)</f>
        <v/>
      </c>
      <c r="AA212" s="34" t="str">
        <f>+IF(H212=0,"",'Ark1'!AE1681)</f>
        <v/>
      </c>
      <c r="AB212" s="34" t="str">
        <f t="shared" si="195"/>
        <v/>
      </c>
      <c r="AC212" s="29" t="str">
        <f t="shared" si="196"/>
        <v/>
      </c>
      <c r="AD212" s="215"/>
      <c r="AE212" s="27"/>
      <c r="AG212" s="29"/>
      <c r="AH212" s="27"/>
      <c r="AI212" s="28"/>
      <c r="AJ212" s="28"/>
      <c r="AN212" s="28"/>
    </row>
    <row r="213" spans="1:70" ht="15.6">
      <c r="A213" s="215"/>
      <c r="B213" s="239">
        <f>+'Ark1'!C1682</f>
        <v>2023</v>
      </c>
      <c r="C213" s="28">
        <f>+'Ark1'!L1682</f>
        <v>14</v>
      </c>
      <c r="D213" s="248" t="s">
        <v>405</v>
      </c>
      <c r="E213" s="28">
        <f>+'Ark1'!D1682</f>
        <v>6</v>
      </c>
      <c r="F213" s="28" t="str">
        <f t="shared" si="194"/>
        <v>Jun</v>
      </c>
      <c r="G213" s="28">
        <f>+'Ark1'!Q1682</f>
        <v>0</v>
      </c>
      <c r="H213" s="28">
        <f>+'Ark1'!R1682</f>
        <v>0</v>
      </c>
      <c r="I213" s="29" t="str">
        <f>+IF(H213=0,"",'Ark1'!AG1682)</f>
        <v/>
      </c>
      <c r="J213" s="29" t="str">
        <f>+IF(H213=0,"",'Ark1'!AH1682)</f>
        <v/>
      </c>
      <c r="R213" s="27" t="str">
        <f>+IF(H213=0,"",'Ark1'!T1682)</f>
        <v/>
      </c>
      <c r="S213" s="29" t="str">
        <f>+IF(H213=0,"",'Ark1'!U1682)</f>
        <v/>
      </c>
      <c r="T213" s="215"/>
      <c r="U213" s="34" t="str">
        <f>+IF(H213=0,"",'Ark1'!W1682)</f>
        <v/>
      </c>
      <c r="V213" s="34" t="str">
        <f>+IF(H213=0,"",'Ark1'!X1682)</f>
        <v/>
      </c>
      <c r="W213" s="34" t="str">
        <f>+IF(H213=0,"",'Ark1'!Y1682)</f>
        <v/>
      </c>
      <c r="X213" s="34" t="str">
        <f>+IF(H213=0,"",'Ark1'!Z1682)</f>
        <v/>
      </c>
      <c r="Y213" s="34" t="str">
        <f>+IF(H213=0,"",'Ark1'!Z1682)</f>
        <v/>
      </c>
      <c r="Z213" s="27" t="str">
        <f>+IF(H213=0,"",'Ark1'!AB1682)</f>
        <v/>
      </c>
      <c r="AA213" s="34" t="str">
        <f>+IF(H213=0,"",'Ark1'!AE1682)</f>
        <v/>
      </c>
      <c r="AB213" s="34" t="str">
        <f t="shared" si="195"/>
        <v/>
      </c>
      <c r="AC213" s="29" t="str">
        <f t="shared" si="196"/>
        <v/>
      </c>
      <c r="AD213" s="215"/>
      <c r="AE213" s="27"/>
      <c r="AG213" s="29"/>
      <c r="AH213" s="27"/>
      <c r="AI213" s="28"/>
      <c r="AJ213" s="28"/>
      <c r="AN213" s="28"/>
    </row>
    <row r="214" spans="1:70" ht="15.6">
      <c r="A214" s="215"/>
      <c r="B214" s="239">
        <f>+'Ark1'!C1683</f>
        <v>2023</v>
      </c>
      <c r="C214" s="28">
        <f>+'Ark1'!L1683</f>
        <v>14</v>
      </c>
      <c r="D214" s="248" t="s">
        <v>405</v>
      </c>
      <c r="E214" s="28">
        <f>+'Ark1'!D1683</f>
        <v>7</v>
      </c>
      <c r="F214" s="28" t="str">
        <f t="shared" si="194"/>
        <v>Jul</v>
      </c>
      <c r="G214" s="28">
        <f>+'Ark1'!Q1683</f>
        <v>0</v>
      </c>
      <c r="H214" s="28">
        <f>+'Ark1'!R1683</f>
        <v>0</v>
      </c>
      <c r="I214" s="29" t="str">
        <f>+IF(H214=0,"",'Ark1'!AG1683)</f>
        <v/>
      </c>
      <c r="J214" s="29" t="str">
        <f>+IF(H214=0,"",'Ark1'!AH1683)</f>
        <v/>
      </c>
      <c r="R214" s="27" t="str">
        <f>+IF(H214=0,"",'Ark1'!T1683)</f>
        <v/>
      </c>
      <c r="S214" s="29" t="str">
        <f>+IF(H214=0,"",'Ark1'!U1683)</f>
        <v/>
      </c>
      <c r="T214" s="215"/>
      <c r="U214" s="34" t="str">
        <f>+IF(H214=0,"",'Ark1'!W1683)</f>
        <v/>
      </c>
      <c r="V214" s="34" t="str">
        <f>+IF(H214=0,"",'Ark1'!X1683)</f>
        <v/>
      </c>
      <c r="W214" s="34" t="str">
        <f>+IF(H214=0,"",'Ark1'!Y1683)</f>
        <v/>
      </c>
      <c r="X214" s="34" t="str">
        <f>+IF(H214=0,"",'Ark1'!Z1683)</f>
        <v/>
      </c>
      <c r="Y214" s="34" t="str">
        <f>+IF(H214=0,"",'Ark1'!Z1683)</f>
        <v/>
      </c>
      <c r="Z214" s="27" t="str">
        <f>+IF(H214=0,"",'Ark1'!AB1683)</f>
        <v/>
      </c>
      <c r="AA214" s="34" t="str">
        <f>+IF(H214=0,"",'Ark1'!AE1683)</f>
        <v/>
      </c>
      <c r="AB214" s="34" t="str">
        <f t="shared" si="195"/>
        <v/>
      </c>
      <c r="AC214" s="29" t="str">
        <f t="shared" si="196"/>
        <v/>
      </c>
      <c r="AD214" s="215"/>
      <c r="AE214" s="27"/>
      <c r="AG214" s="29"/>
      <c r="AH214" s="27"/>
      <c r="AI214" s="28"/>
      <c r="AJ214" s="28"/>
      <c r="AN214" s="28"/>
    </row>
    <row r="215" spans="1:70" ht="15.6">
      <c r="A215" s="215"/>
      <c r="B215" s="239">
        <f>+'Ark1'!C1684</f>
        <v>2023</v>
      </c>
      <c r="C215" s="28">
        <f>+'Ark1'!L1684</f>
        <v>14</v>
      </c>
      <c r="D215" s="248" t="s">
        <v>405</v>
      </c>
      <c r="E215" s="28">
        <f>+'Ark1'!D1684</f>
        <v>8</v>
      </c>
      <c r="F215" s="28" t="str">
        <f t="shared" si="194"/>
        <v>Aug</v>
      </c>
      <c r="G215" s="28">
        <f>+'Ark1'!Q1684</f>
        <v>0</v>
      </c>
      <c r="H215" s="28">
        <f>+'Ark1'!R1684</f>
        <v>0</v>
      </c>
      <c r="I215" s="29" t="str">
        <f>+IF(H215=0,"",'Ark1'!AG1684)</f>
        <v/>
      </c>
      <c r="J215" s="29" t="str">
        <f>+IF(H215=0,"",'Ark1'!AH1684)</f>
        <v/>
      </c>
      <c r="R215" s="27" t="str">
        <f>+IF(H215=0,"",'Ark1'!T1684)</f>
        <v/>
      </c>
      <c r="S215" s="29" t="str">
        <f>+IF(H215=0,"",'Ark1'!U1684)</f>
        <v/>
      </c>
      <c r="T215" s="215"/>
      <c r="U215" s="34" t="str">
        <f>+IF(H215=0,"",'Ark1'!W1684)</f>
        <v/>
      </c>
      <c r="V215" s="34" t="str">
        <f>+IF(H215=0,"",'Ark1'!X1684)</f>
        <v/>
      </c>
      <c r="W215" s="34" t="str">
        <f>+IF(H215=0,"",'Ark1'!Y1684)</f>
        <v/>
      </c>
      <c r="X215" s="34" t="str">
        <f>+IF(H215=0,"",'Ark1'!Z1684)</f>
        <v/>
      </c>
      <c r="Y215" s="34" t="str">
        <f>+IF(H215=0,"",'Ark1'!Z1684)</f>
        <v/>
      </c>
      <c r="Z215" s="27" t="str">
        <f>+IF(H215=0,"",'Ark1'!AB1684)</f>
        <v/>
      </c>
      <c r="AA215" s="34" t="str">
        <f>+IF(H215=0,"",'Ark1'!AE1684)</f>
        <v/>
      </c>
      <c r="AB215" s="34" t="str">
        <f t="shared" si="195"/>
        <v/>
      </c>
      <c r="AC215" s="29" t="str">
        <f t="shared" si="196"/>
        <v/>
      </c>
      <c r="AD215" s="215"/>
      <c r="AE215" s="27"/>
      <c r="AG215" s="29"/>
      <c r="AH215" s="27"/>
      <c r="AI215" s="28"/>
      <c r="AJ215" s="28"/>
      <c r="AN215" s="28"/>
    </row>
    <row r="216" spans="1:70" ht="15.6">
      <c r="A216" s="215"/>
      <c r="B216" s="239">
        <f>+'Ark1'!C1685</f>
        <v>2023</v>
      </c>
      <c r="C216" s="28">
        <f>+'Ark1'!L1685</f>
        <v>14</v>
      </c>
      <c r="D216" s="248" t="s">
        <v>405</v>
      </c>
      <c r="E216" s="28">
        <f>+'Ark1'!D1685</f>
        <v>9</v>
      </c>
      <c r="F216" s="28" t="str">
        <f t="shared" si="194"/>
        <v>Sep</v>
      </c>
      <c r="G216" s="28">
        <f>+'Ark1'!Q1685</f>
        <v>0</v>
      </c>
      <c r="H216" s="28">
        <f>+'Ark1'!R1685</f>
        <v>0</v>
      </c>
      <c r="I216" s="29" t="str">
        <f>+IF(H216=0,"",'Ark1'!AG1685)</f>
        <v/>
      </c>
      <c r="J216" s="29" t="str">
        <f>+IF(H216=0,"",'Ark1'!AH1685)</f>
        <v/>
      </c>
      <c r="R216" s="27" t="str">
        <f>+IF(H216=0,"",'Ark1'!T1685)</f>
        <v/>
      </c>
      <c r="S216" s="29" t="str">
        <f>+IF(H216=0,"",'Ark1'!U1685)</f>
        <v/>
      </c>
      <c r="T216" s="215"/>
      <c r="U216" s="34" t="str">
        <f>+IF(H216=0,"",'Ark1'!W1685)</f>
        <v/>
      </c>
      <c r="V216" s="34" t="str">
        <f>+IF(H216=0,"",'Ark1'!X1685)</f>
        <v/>
      </c>
      <c r="W216" s="34" t="str">
        <f>+IF(H216=0,"",'Ark1'!Y1685)</f>
        <v/>
      </c>
      <c r="X216" s="34" t="str">
        <f>+IF(H216=0,"",'Ark1'!Z1685)</f>
        <v/>
      </c>
      <c r="Y216" s="34" t="str">
        <f>+IF(H216=0,"",'Ark1'!Z1685)</f>
        <v/>
      </c>
      <c r="Z216" s="27" t="str">
        <f>+IF(H216=0,"",'Ark1'!AB1685)</f>
        <v/>
      </c>
      <c r="AA216" s="34" t="str">
        <f>+IF(H216=0,"",'Ark1'!AE1685)</f>
        <v/>
      </c>
      <c r="AB216" s="34" t="str">
        <f t="shared" si="195"/>
        <v/>
      </c>
      <c r="AC216" s="29" t="str">
        <f t="shared" si="196"/>
        <v/>
      </c>
      <c r="AD216" s="215"/>
      <c r="AE216" s="27"/>
      <c r="AG216" s="29"/>
      <c r="AH216" s="27"/>
      <c r="AI216" s="28"/>
      <c r="AJ216" s="28"/>
      <c r="AN216" s="28"/>
    </row>
    <row r="217" spans="1:70" ht="15.6">
      <c r="A217" s="215"/>
      <c r="B217" s="239">
        <f>+'Ark1'!C1686</f>
        <v>2023</v>
      </c>
      <c r="C217" s="28">
        <f>+'Ark1'!L1686</f>
        <v>14</v>
      </c>
      <c r="D217" s="248" t="s">
        <v>405</v>
      </c>
      <c r="E217" s="28">
        <f>+'Ark1'!D1686</f>
        <v>10</v>
      </c>
      <c r="F217" s="28" t="str">
        <f t="shared" si="194"/>
        <v>Okt</v>
      </c>
      <c r="G217" s="28">
        <f>+'Ark1'!Q1686</f>
        <v>0</v>
      </c>
      <c r="H217" s="28">
        <f>+'Ark1'!R1686</f>
        <v>0</v>
      </c>
      <c r="I217" s="29" t="str">
        <f>+IF(H217=0,"",'Ark1'!AG1686)</f>
        <v/>
      </c>
      <c r="J217" s="29" t="str">
        <f>+IF(H217=0,"",'Ark1'!AH1686)</f>
        <v/>
      </c>
      <c r="R217" s="27" t="str">
        <f>+IF(H217=0,"",'Ark1'!T1686)</f>
        <v/>
      </c>
      <c r="S217" s="29" t="str">
        <f>+IF(H217=0,"",'Ark1'!U1686)</f>
        <v/>
      </c>
      <c r="T217" s="215"/>
      <c r="U217" s="34" t="str">
        <f>+IF(H217=0,"",'Ark1'!W1686)</f>
        <v/>
      </c>
      <c r="V217" s="34" t="str">
        <f>+IF(H217=0,"",'Ark1'!X1686)</f>
        <v/>
      </c>
      <c r="W217" s="34" t="str">
        <f>+IF(H217=0,"",'Ark1'!Y1686)</f>
        <v/>
      </c>
      <c r="X217" s="34" t="str">
        <f>+IF(H217=0,"",'Ark1'!Z1686)</f>
        <v/>
      </c>
      <c r="Y217" s="34" t="str">
        <f>+IF(H217=0,"",'Ark1'!Z1686)</f>
        <v/>
      </c>
      <c r="Z217" s="27" t="str">
        <f>+IF(H217=0,"",'Ark1'!AB1686)</f>
        <v/>
      </c>
      <c r="AA217" s="34" t="str">
        <f>+IF(H217=0,"",'Ark1'!AE1686)</f>
        <v/>
      </c>
      <c r="AB217" s="34" t="str">
        <f t="shared" si="195"/>
        <v/>
      </c>
      <c r="AC217" s="29" t="str">
        <f t="shared" si="196"/>
        <v/>
      </c>
      <c r="AD217" s="215"/>
      <c r="AE217" s="27"/>
      <c r="AG217" s="29"/>
      <c r="AH217" s="27"/>
      <c r="AI217" s="28"/>
      <c r="AJ217" s="28"/>
      <c r="AN217" s="28"/>
    </row>
    <row r="218" spans="1:70" ht="15.6">
      <c r="A218" s="215"/>
      <c r="B218" s="239">
        <f>+'Ark1'!C1687</f>
        <v>2023</v>
      </c>
      <c r="C218" s="28">
        <f>+'Ark1'!L1687</f>
        <v>14</v>
      </c>
      <c r="D218" s="248" t="s">
        <v>405</v>
      </c>
      <c r="E218" s="28">
        <f>+'Ark1'!D1687</f>
        <v>11</v>
      </c>
      <c r="F218" s="28" t="str">
        <f t="shared" si="194"/>
        <v>Nov</v>
      </c>
      <c r="G218" s="28">
        <f>+'Ark1'!Q1687</f>
        <v>0</v>
      </c>
      <c r="H218" s="28">
        <f>+'Ark1'!R1687</f>
        <v>0</v>
      </c>
      <c r="I218" s="29" t="str">
        <f>+IF(H218=0,"",'Ark1'!AG1687)</f>
        <v/>
      </c>
      <c r="J218" s="29" t="str">
        <f>+IF(H218=0,"",'Ark1'!AH1687)</f>
        <v/>
      </c>
      <c r="R218" s="27" t="str">
        <f>+IF(H218=0,"",'Ark1'!T1687)</f>
        <v/>
      </c>
      <c r="S218" s="29" t="str">
        <f>+IF(H218=0,"",'Ark1'!U1687)</f>
        <v/>
      </c>
      <c r="T218" s="215"/>
      <c r="U218" s="34" t="str">
        <f>+IF(H218=0,"",'Ark1'!W1687)</f>
        <v/>
      </c>
      <c r="V218" s="34" t="str">
        <f>+IF(H218=0,"",'Ark1'!X1687)</f>
        <v/>
      </c>
      <c r="W218" s="34" t="str">
        <f>+IF(H218=0,"",'Ark1'!Y1687)</f>
        <v/>
      </c>
      <c r="X218" s="34" t="str">
        <f>+IF(H218=0,"",'Ark1'!Z1687)</f>
        <v/>
      </c>
      <c r="Y218" s="34" t="str">
        <f>+IF(H218=0,"",'Ark1'!Z1687)</f>
        <v/>
      </c>
      <c r="Z218" s="27" t="str">
        <f>+IF(H218=0,"",'Ark1'!AB1687)</f>
        <v/>
      </c>
      <c r="AA218" s="34" t="str">
        <f>+IF(H218=0,"",'Ark1'!AE1687)</f>
        <v/>
      </c>
      <c r="AB218" s="34" t="str">
        <f t="shared" si="195"/>
        <v/>
      </c>
      <c r="AC218" s="29" t="str">
        <f t="shared" si="196"/>
        <v/>
      </c>
      <c r="AD218" s="215"/>
      <c r="AE218" s="27"/>
      <c r="AG218" s="29"/>
      <c r="AH218" s="27"/>
      <c r="AI218" s="28"/>
      <c r="AJ218" s="28"/>
      <c r="AN218" s="28"/>
    </row>
    <row r="219" spans="1:70" ht="15.6">
      <c r="A219" s="215"/>
      <c r="B219" s="239">
        <f>+'Ark1'!C1688</f>
        <v>2023</v>
      </c>
      <c r="C219" s="28">
        <f>+'Ark1'!L1688</f>
        <v>14</v>
      </c>
      <c r="D219" s="248" t="s">
        <v>405</v>
      </c>
      <c r="E219" s="28">
        <f>+'Ark1'!D1688</f>
        <v>12</v>
      </c>
      <c r="F219" s="28" t="str">
        <f t="shared" si="194"/>
        <v>Des</v>
      </c>
      <c r="G219" s="28">
        <f>+'Ark1'!Q1688</f>
        <v>0</v>
      </c>
      <c r="H219" s="28">
        <f>+'Ark1'!R1688</f>
        <v>0</v>
      </c>
      <c r="I219" s="29" t="str">
        <f>+IF(H219=0,"",'Ark1'!AG1688)</f>
        <v/>
      </c>
      <c r="J219" s="29" t="str">
        <f>+IF(H219=0,"",'Ark1'!AH1688)</f>
        <v/>
      </c>
      <c r="R219" s="27" t="str">
        <f>+IF(H219=0,"",'Ark1'!T1688)</f>
        <v/>
      </c>
      <c r="S219" s="29" t="str">
        <f>+IF(H219=0,"",'Ark1'!U1688)</f>
        <v/>
      </c>
      <c r="T219" s="215"/>
      <c r="U219" s="34" t="str">
        <f>+IF(H219=0,"",'Ark1'!W1688)</f>
        <v/>
      </c>
      <c r="V219" s="34" t="str">
        <f>+IF(H219=0,"",'Ark1'!X1688)</f>
        <v/>
      </c>
      <c r="W219" s="34" t="str">
        <f>+IF(H219=0,"",'Ark1'!Y1688)</f>
        <v/>
      </c>
      <c r="X219" s="34" t="str">
        <f>+IF(H219=0,"",'Ark1'!Z1688)</f>
        <v/>
      </c>
      <c r="Y219" s="34" t="str">
        <f>+IF(H219=0,"",'Ark1'!Z1688)</f>
        <v/>
      </c>
      <c r="Z219" s="27" t="str">
        <f>+IF(H219=0,"",'Ark1'!AB1688)</f>
        <v/>
      </c>
      <c r="AA219" s="34" t="str">
        <f>+IF(H219=0,"",'Ark1'!AE1688)</f>
        <v/>
      </c>
      <c r="AB219" s="34" t="str">
        <f t="shared" si="195"/>
        <v/>
      </c>
      <c r="AC219" s="29" t="str">
        <f t="shared" si="196"/>
        <v/>
      </c>
      <c r="AD219" s="215"/>
      <c r="AE219" s="27"/>
      <c r="AG219" s="29"/>
      <c r="AH219" s="27"/>
      <c r="AI219" s="28"/>
      <c r="AJ219" s="28"/>
      <c r="AN219" s="28"/>
    </row>
    <row r="220" spans="1:70" ht="15" customHeight="1">
      <c r="A220" s="215"/>
      <c r="B220" s="215"/>
      <c r="C220" s="215"/>
      <c r="D220" s="215"/>
      <c r="E220" s="215"/>
      <c r="F220" s="215"/>
      <c r="G220" s="215"/>
      <c r="H220" s="215"/>
      <c r="I220" s="216"/>
      <c r="J220" s="216"/>
      <c r="K220" s="216"/>
      <c r="L220" s="216"/>
      <c r="M220" s="216"/>
      <c r="N220" s="216"/>
      <c r="O220" s="216"/>
      <c r="P220" s="216"/>
      <c r="Q220" s="216"/>
      <c r="R220" s="215"/>
      <c r="S220" s="215"/>
      <c r="T220" s="215"/>
      <c r="U220" s="217"/>
      <c r="V220" s="217"/>
      <c r="W220" s="217"/>
      <c r="X220" s="217"/>
      <c r="Y220" s="217"/>
      <c r="Z220" s="215"/>
      <c r="AA220" s="217"/>
      <c r="AB220" s="217"/>
      <c r="AC220" s="216"/>
      <c r="AD220" s="215"/>
      <c r="AE220" s="218"/>
      <c r="AG220" s="29"/>
      <c r="AH220" s="27"/>
      <c r="AI220" s="219"/>
      <c r="AJ220" s="28"/>
      <c r="AN220" s="28"/>
      <c r="BF220" s="231"/>
    </row>
    <row r="221" spans="1:70" ht="15" customHeight="1">
      <c r="A221" s="215"/>
      <c r="B221" s="215"/>
      <c r="C221" s="233" t="s">
        <v>0</v>
      </c>
      <c r="D221" s="215"/>
      <c r="E221" s="277" t="str">
        <f>+D223</f>
        <v>E+</v>
      </c>
      <c r="F221" s="233" t="s">
        <v>582</v>
      </c>
      <c r="G221" s="215"/>
      <c r="H221" s="239">
        <f>SUM(H223:H234)</f>
        <v>0</v>
      </c>
      <c r="I221" s="216"/>
      <c r="J221" s="216"/>
      <c r="K221" s="216"/>
      <c r="L221" s="216"/>
      <c r="M221" s="216"/>
      <c r="N221" s="216"/>
      <c r="O221" s="216"/>
      <c r="P221" s="216"/>
      <c r="Q221" s="216"/>
      <c r="R221" s="215"/>
      <c r="S221" s="270" t="e">
        <f>+Klasse!#REF!</f>
        <v>#REF!</v>
      </c>
      <c r="T221" s="215"/>
      <c r="U221" s="217"/>
      <c r="V221" s="217"/>
      <c r="W221" s="217"/>
      <c r="X221" s="217"/>
      <c r="Y221" s="217"/>
      <c r="Z221" s="215"/>
      <c r="AA221" s="217"/>
      <c r="AB221" s="270">
        <v>0</v>
      </c>
      <c r="AC221" s="216"/>
      <c r="AD221" s="215"/>
      <c r="AE221" s="218"/>
      <c r="AG221" s="29"/>
      <c r="AH221" s="27"/>
      <c r="AI221" s="219"/>
      <c r="AJ221" s="28"/>
      <c r="AN221" s="28"/>
      <c r="BF221" s="231"/>
    </row>
    <row r="222" spans="1:70" ht="15" customHeight="1">
      <c r="A222" s="215"/>
      <c r="B222" s="215"/>
      <c r="C222" s="215"/>
      <c r="D222" s="215"/>
      <c r="E222" s="215"/>
      <c r="F222" s="215"/>
      <c r="G222" s="215"/>
      <c r="H222" s="215"/>
      <c r="I222" s="216"/>
      <c r="J222" s="216"/>
      <c r="K222" s="216"/>
      <c r="L222" s="216"/>
      <c r="M222" s="216"/>
      <c r="N222" s="216"/>
      <c r="O222" s="216"/>
      <c r="P222" s="216"/>
      <c r="Q222" s="216"/>
      <c r="R222" s="215"/>
      <c r="S222" s="215"/>
      <c r="T222" s="215"/>
      <c r="U222" s="217"/>
      <c r="V222" s="217"/>
      <c r="W222" s="217"/>
      <c r="X222" s="217"/>
      <c r="Y222" s="217"/>
      <c r="Z222" s="215"/>
      <c r="AA222" s="217"/>
      <c r="AB222" s="217"/>
      <c r="AC222" s="217"/>
      <c r="AD222" s="217"/>
      <c r="AE222" s="218"/>
      <c r="AG222" s="29"/>
      <c r="AH222" s="27"/>
      <c r="AI222" s="219"/>
      <c r="AJ222" s="28"/>
      <c r="AN222" s="28"/>
      <c r="BF222" s="231">
        <f>1+BF219</f>
        <v>1</v>
      </c>
      <c r="BG222" s="28">
        <v>20.659867330016564</v>
      </c>
      <c r="BH222" s="28">
        <f t="shared" ref="BH222" si="197">+BG222</f>
        <v>20.659867330016564</v>
      </c>
      <c r="BI222" s="28">
        <f t="shared" ref="BI222" si="198">+BH222</f>
        <v>20.659867330016564</v>
      </c>
      <c r="BJ222" s="28">
        <f t="shared" ref="BJ222" si="199">+BI222</f>
        <v>20.659867330016564</v>
      </c>
      <c r="BK222" s="28">
        <f t="shared" ref="BK222" si="200">+BJ222</f>
        <v>20.659867330016564</v>
      </c>
      <c r="BL222" s="28">
        <f t="shared" ref="BL222" si="201">+BK222</f>
        <v>20.659867330016564</v>
      </c>
      <c r="BM222" s="28">
        <f t="shared" ref="BM222" si="202">+BL222</f>
        <v>20.659867330016564</v>
      </c>
      <c r="BN222" s="28">
        <f t="shared" ref="BN222" si="203">+BM222</f>
        <v>20.659867330016564</v>
      </c>
      <c r="BO222" s="28">
        <f t="shared" ref="BO222" si="204">+BN222</f>
        <v>20.659867330016564</v>
      </c>
      <c r="BP222" s="28">
        <f t="shared" ref="BP222" si="205">+BO222</f>
        <v>20.659867330016564</v>
      </c>
      <c r="BQ222" s="28">
        <f t="shared" ref="BQ222" si="206">+BP222</f>
        <v>20.659867330016564</v>
      </c>
      <c r="BR222" s="28">
        <f t="shared" ref="BR222" si="207">+BQ222</f>
        <v>20.659867330016564</v>
      </c>
    </row>
    <row r="223" spans="1:70" ht="15.6">
      <c r="A223" s="215"/>
      <c r="B223" s="239">
        <f>+'Ark1'!C1689</f>
        <v>2023</v>
      </c>
      <c r="C223" s="235">
        <f>+'Ark1'!L1689</f>
        <v>15</v>
      </c>
      <c r="D223" s="235" t="s">
        <v>40</v>
      </c>
      <c r="E223" s="235">
        <f>+'Ark1'!D1689</f>
        <v>1</v>
      </c>
      <c r="F223" s="235" t="str">
        <f t="shared" ref="F223:F232" si="208">+F208</f>
        <v>Jan</v>
      </c>
      <c r="G223" s="235">
        <f>+'Ark1'!Q1689</f>
        <v>0</v>
      </c>
      <c r="H223" s="235">
        <f>+'Ark1'!R1689</f>
        <v>0</v>
      </c>
      <c r="I223" s="237" t="str">
        <f>+IF(H223=0,"",'Ark1'!AG1689)</f>
        <v/>
      </c>
      <c r="J223" s="237" t="str">
        <f>+IF(H223=0,"",'Ark1'!AH1689)</f>
        <v/>
      </c>
      <c r="K223" s="237"/>
      <c r="L223" s="237"/>
      <c r="M223" s="237"/>
      <c r="N223" s="237"/>
      <c r="O223" s="237"/>
      <c r="P223" s="237"/>
      <c r="Q223" s="237"/>
      <c r="R223" s="237" t="str">
        <f>+IF(H223=0,"",'Ark1'!T1689)</f>
        <v/>
      </c>
      <c r="S223" s="236" t="str">
        <f>+IF(H223=0,"",'Ark1'!U1689)</f>
        <v/>
      </c>
      <c r="T223" s="215"/>
      <c r="U223" s="238" t="str">
        <f>+IF(H223=0,"",'Ark1'!W1689)</f>
        <v/>
      </c>
      <c r="V223" s="238" t="str">
        <f>+IF(H223=0,"",'Ark1'!X1689)</f>
        <v/>
      </c>
      <c r="W223" s="238" t="str">
        <f>+IF(H223=0,"",'Ark1'!Y1689)</f>
        <v/>
      </c>
      <c r="X223" s="238" t="str">
        <f>+IF(H223=0,"",'Ark1'!Z1689)</f>
        <v/>
      </c>
      <c r="Y223" s="238" t="str">
        <f>+IF(H223=0,"",'Ark1'!Z1689)</f>
        <v/>
      </c>
      <c r="Z223" s="237" t="str">
        <f>+IF(H223=0,"",'Ark1'!AB1689)</f>
        <v/>
      </c>
      <c r="AA223" s="238" t="str">
        <f>+IF(H223=0,"",'Ark1'!AE1689)</f>
        <v/>
      </c>
      <c r="AB223" s="238" t="str">
        <f t="shared" si="163"/>
        <v/>
      </c>
      <c r="AC223" s="236" t="str">
        <f t="shared" si="164"/>
        <v/>
      </c>
      <c r="AD223" s="215"/>
      <c r="AE223" s="27"/>
      <c r="AG223" s="29"/>
      <c r="AH223" s="27"/>
      <c r="AI223" s="28"/>
      <c r="AJ223" s="28"/>
      <c r="AN223" s="28"/>
    </row>
    <row r="224" spans="1:70" ht="15.6">
      <c r="A224" s="215"/>
      <c r="B224" s="239">
        <f>+'Ark1'!C1690</f>
        <v>2023</v>
      </c>
      <c r="C224" s="235">
        <f>+'Ark1'!L1690</f>
        <v>15</v>
      </c>
      <c r="D224" s="235" t="s">
        <v>40</v>
      </c>
      <c r="E224" s="235">
        <f>+'Ark1'!D1690</f>
        <v>2</v>
      </c>
      <c r="F224" s="235" t="str">
        <f t="shared" si="208"/>
        <v>Feb</v>
      </c>
      <c r="G224" s="235">
        <f>+'Ark1'!Q1690</f>
        <v>0</v>
      </c>
      <c r="H224" s="235">
        <f>+'Ark1'!R1690</f>
        <v>0</v>
      </c>
      <c r="I224" s="237" t="str">
        <f>+IF(H224=0,"",'Ark1'!AG1690)</f>
        <v/>
      </c>
      <c r="J224" s="237" t="str">
        <f>+IF(H224=0,"",'Ark1'!AH1690)</f>
        <v/>
      </c>
      <c r="K224" s="237"/>
      <c r="L224" s="237"/>
      <c r="M224" s="237"/>
      <c r="N224" s="237"/>
      <c r="O224" s="237"/>
      <c r="P224" s="237"/>
      <c r="Q224" s="237"/>
      <c r="R224" s="237" t="str">
        <f>+IF(H224=0,"",'Ark1'!T1690)</f>
        <v/>
      </c>
      <c r="S224" s="236" t="str">
        <f>+IF(H224=0,"",'Ark1'!U1690)</f>
        <v/>
      </c>
      <c r="T224" s="215"/>
      <c r="U224" s="238" t="str">
        <f>+IF(H224=0,"",'Ark1'!W1690)</f>
        <v/>
      </c>
      <c r="V224" s="238" t="str">
        <f>+IF(H224=0,"",'Ark1'!X1690)</f>
        <v/>
      </c>
      <c r="W224" s="238" t="str">
        <f>+IF(H224=0,"",'Ark1'!Y1690)</f>
        <v/>
      </c>
      <c r="X224" s="238" t="str">
        <f>+IF(H224=0,"",'Ark1'!Z1690)</f>
        <v/>
      </c>
      <c r="Y224" s="238" t="str">
        <f>+IF(H224=0,"",'Ark1'!Z1690)</f>
        <v/>
      </c>
      <c r="Z224" s="237" t="str">
        <f>+IF(H224=0,"",'Ark1'!AB1690)</f>
        <v/>
      </c>
      <c r="AA224" s="238" t="str">
        <f>+IF(H224=0,"",'Ark1'!AE1690)</f>
        <v/>
      </c>
      <c r="AB224" s="238" t="str">
        <f t="shared" si="163"/>
        <v/>
      </c>
      <c r="AC224" s="236" t="str">
        <f t="shared" si="164"/>
        <v/>
      </c>
      <c r="AD224" s="215"/>
      <c r="AE224" s="27"/>
      <c r="AG224" s="29"/>
      <c r="AH224" s="27"/>
      <c r="AI224" s="28"/>
      <c r="AJ224" s="28"/>
      <c r="AN224" s="28"/>
    </row>
    <row r="225" spans="1:70" ht="15.6">
      <c r="A225" s="215"/>
      <c r="B225" s="239">
        <f>+'Ark1'!C1691</f>
        <v>2023</v>
      </c>
      <c r="C225" s="235">
        <f>+'Ark1'!L1691</f>
        <v>15</v>
      </c>
      <c r="D225" s="235" t="s">
        <v>40</v>
      </c>
      <c r="E225" s="235">
        <f>+'Ark1'!D1691</f>
        <v>3</v>
      </c>
      <c r="F225" s="235" t="str">
        <f t="shared" si="208"/>
        <v>Mar</v>
      </c>
      <c r="G225" s="235">
        <f>+'Ark1'!Q1691</f>
        <v>0</v>
      </c>
      <c r="H225" s="235">
        <f>+'Ark1'!R1691</f>
        <v>0</v>
      </c>
      <c r="I225" s="237" t="str">
        <f>+IF(H225=0,"",'Ark1'!AG1691)</f>
        <v/>
      </c>
      <c r="J225" s="237" t="str">
        <f>+IF(H225=0,"",'Ark1'!AH1691)</f>
        <v/>
      </c>
      <c r="K225" s="237"/>
      <c r="L225" s="237"/>
      <c r="M225" s="237"/>
      <c r="N225" s="237"/>
      <c r="O225" s="237"/>
      <c r="P225" s="237"/>
      <c r="Q225" s="237"/>
      <c r="R225" s="237" t="str">
        <f>+IF(H225=0,"",'Ark1'!T1691)</f>
        <v/>
      </c>
      <c r="S225" s="236" t="str">
        <f>+IF(H225=0,"",'Ark1'!U1691)</f>
        <v/>
      </c>
      <c r="T225" s="215"/>
      <c r="U225" s="238" t="str">
        <f>+IF(H225=0,"",'Ark1'!W1691)</f>
        <v/>
      </c>
      <c r="V225" s="238" t="str">
        <f>+IF(H225=0,"",'Ark1'!X1691)</f>
        <v/>
      </c>
      <c r="W225" s="238" t="str">
        <f>+IF(H225=0,"",'Ark1'!Y1691)</f>
        <v/>
      </c>
      <c r="X225" s="238" t="str">
        <f>+IF(H225=0,"",'Ark1'!Z1691)</f>
        <v/>
      </c>
      <c r="Y225" s="238" t="str">
        <f>+IF(H225=0,"",'Ark1'!Z1691)</f>
        <v/>
      </c>
      <c r="Z225" s="237" t="str">
        <f>+IF(H225=0,"",'Ark1'!AB1691)</f>
        <v/>
      </c>
      <c r="AA225" s="238" t="str">
        <f>+IF(H225=0,"",'Ark1'!AE1691)</f>
        <v/>
      </c>
      <c r="AB225" s="238" t="str">
        <f t="shared" si="163"/>
        <v/>
      </c>
      <c r="AC225" s="236" t="str">
        <f t="shared" si="164"/>
        <v/>
      </c>
      <c r="AD225" s="215"/>
      <c r="AE225" s="27"/>
      <c r="AG225" s="29"/>
      <c r="AH225" s="27"/>
      <c r="AI225" s="28"/>
      <c r="AJ225" s="28"/>
      <c r="AN225" s="28"/>
    </row>
    <row r="226" spans="1:70" ht="15.6">
      <c r="A226" s="215"/>
      <c r="B226" s="239">
        <f>+'Ark1'!C1692</f>
        <v>2023</v>
      </c>
      <c r="C226" s="235">
        <f>+'Ark1'!L1692</f>
        <v>15</v>
      </c>
      <c r="D226" s="235" t="s">
        <v>40</v>
      </c>
      <c r="E226" s="235">
        <f>+'Ark1'!D1692</f>
        <v>4</v>
      </c>
      <c r="F226" s="235" t="str">
        <f t="shared" si="208"/>
        <v>Apr</v>
      </c>
      <c r="G226" s="235">
        <f>+'Ark1'!Q1692</f>
        <v>0</v>
      </c>
      <c r="H226" s="235">
        <f>+'Ark1'!R1692</f>
        <v>0</v>
      </c>
      <c r="I226" s="237" t="str">
        <f>+IF(H226=0,"",'Ark1'!AG1692)</f>
        <v/>
      </c>
      <c r="J226" s="237" t="str">
        <f>+IF(H226=0,"",'Ark1'!AH1692)</f>
        <v/>
      </c>
      <c r="K226" s="237"/>
      <c r="L226" s="237"/>
      <c r="M226" s="237"/>
      <c r="N226" s="237"/>
      <c r="O226" s="237"/>
      <c r="P226" s="237"/>
      <c r="Q226" s="237"/>
      <c r="R226" s="237" t="str">
        <f>+IF(H226=0,"",'Ark1'!T1692)</f>
        <v/>
      </c>
      <c r="S226" s="236" t="str">
        <f>+IF(H226=0,"",'Ark1'!U1692)</f>
        <v/>
      </c>
      <c r="T226" s="215"/>
      <c r="U226" s="238" t="str">
        <f>+IF(H226=0,"",'Ark1'!W1692)</f>
        <v/>
      </c>
      <c r="V226" s="238" t="str">
        <f>+IF(H226=0,"",'Ark1'!X1692)</f>
        <v/>
      </c>
      <c r="W226" s="238" t="str">
        <f>+IF(H226=0,"",'Ark1'!Y1692)</f>
        <v/>
      </c>
      <c r="X226" s="238" t="str">
        <f>+IF(H226=0,"",'Ark1'!Z1692)</f>
        <v/>
      </c>
      <c r="Y226" s="238" t="str">
        <f>+IF(H226=0,"",'Ark1'!Z1692)</f>
        <v/>
      </c>
      <c r="Z226" s="237" t="str">
        <f>+IF(H226=0,"",'Ark1'!AB1692)</f>
        <v/>
      </c>
      <c r="AA226" s="238" t="str">
        <f>+IF(H226=0,"",'Ark1'!AE1692)</f>
        <v/>
      </c>
      <c r="AB226" s="238" t="str">
        <f t="shared" si="163"/>
        <v/>
      </c>
      <c r="AC226" s="236" t="str">
        <f t="shared" si="164"/>
        <v/>
      </c>
      <c r="AD226" s="215"/>
      <c r="AE226" s="27"/>
      <c r="AG226" s="29"/>
      <c r="AH226" s="27"/>
      <c r="AI226" s="28"/>
      <c r="AJ226" s="28"/>
      <c r="AN226" s="28"/>
    </row>
    <row r="227" spans="1:70" ht="15.6">
      <c r="A227" s="215"/>
      <c r="B227" s="239">
        <f>+'Ark1'!C1693</f>
        <v>2023</v>
      </c>
      <c r="C227" s="235">
        <f>+'Ark1'!L1693</f>
        <v>15</v>
      </c>
      <c r="D227" s="235" t="s">
        <v>40</v>
      </c>
      <c r="E227" s="235">
        <f>+'Ark1'!D1693</f>
        <v>5</v>
      </c>
      <c r="F227" s="235" t="str">
        <f t="shared" si="208"/>
        <v>Mai</v>
      </c>
      <c r="G227" s="235">
        <f>+'Ark1'!Q1693</f>
        <v>0</v>
      </c>
      <c r="H227" s="235">
        <f>+'Ark1'!R1693</f>
        <v>0</v>
      </c>
      <c r="I227" s="237" t="str">
        <f>+IF(H227=0,"",'Ark1'!AG1693)</f>
        <v/>
      </c>
      <c r="J227" s="237" t="str">
        <f>+IF(H227=0,"",'Ark1'!AH1693)</f>
        <v/>
      </c>
      <c r="K227" s="237"/>
      <c r="L227" s="237"/>
      <c r="M227" s="237"/>
      <c r="N227" s="237"/>
      <c r="O227" s="237"/>
      <c r="P227" s="237"/>
      <c r="Q227" s="237"/>
      <c r="R227" s="237" t="str">
        <f>+IF(H227=0,"",'Ark1'!T1693)</f>
        <v/>
      </c>
      <c r="S227" s="236" t="str">
        <f>+IF(H227=0,"",'Ark1'!U1693)</f>
        <v/>
      </c>
      <c r="T227" s="215"/>
      <c r="U227" s="238" t="str">
        <f>+IF(H227=0,"",'Ark1'!W1693)</f>
        <v/>
      </c>
      <c r="V227" s="238" t="str">
        <f>+IF(H227=0,"",'Ark1'!X1693)</f>
        <v/>
      </c>
      <c r="W227" s="238" t="str">
        <f>+IF(H227=0,"",'Ark1'!Y1693)</f>
        <v/>
      </c>
      <c r="X227" s="238" t="str">
        <f>+IF(H227=0,"",'Ark1'!Z1693)</f>
        <v/>
      </c>
      <c r="Y227" s="238" t="str">
        <f>+IF(H227=0,"",'Ark1'!Z1693)</f>
        <v/>
      </c>
      <c r="Z227" s="237" t="str">
        <f>+IF(H227=0,"",'Ark1'!AB1693)</f>
        <v/>
      </c>
      <c r="AA227" s="238" t="str">
        <f>+IF(H227=0,"",'Ark1'!AE1693)</f>
        <v/>
      </c>
      <c r="AB227" s="238" t="str">
        <f t="shared" si="163"/>
        <v/>
      </c>
      <c r="AC227" s="236" t="str">
        <f t="shared" si="164"/>
        <v/>
      </c>
      <c r="AD227" s="215"/>
      <c r="AE227" s="27"/>
      <c r="AG227" s="29"/>
      <c r="AH227" s="27"/>
      <c r="AI227" s="28"/>
      <c r="AJ227" s="28"/>
      <c r="AN227" s="28"/>
    </row>
    <row r="228" spans="1:70" ht="15.6">
      <c r="A228" s="215"/>
      <c r="B228" s="239">
        <f>+'Ark1'!C1694</f>
        <v>2023</v>
      </c>
      <c r="C228" s="235">
        <f>+'Ark1'!L1694</f>
        <v>15</v>
      </c>
      <c r="D228" s="235" t="s">
        <v>40</v>
      </c>
      <c r="E228" s="235">
        <f>+'Ark1'!D1694</f>
        <v>6</v>
      </c>
      <c r="F228" s="235" t="str">
        <f t="shared" si="208"/>
        <v>Jun</v>
      </c>
      <c r="G228" s="235">
        <f>+'Ark1'!Q1694</f>
        <v>0</v>
      </c>
      <c r="H228" s="235">
        <f>+'Ark1'!R1694</f>
        <v>0</v>
      </c>
      <c r="I228" s="237" t="str">
        <f>+IF(H228=0,"",'Ark1'!AG1694)</f>
        <v/>
      </c>
      <c r="J228" s="237" t="str">
        <f>+IF(H228=0,"",'Ark1'!AH1694)</f>
        <v/>
      </c>
      <c r="K228" s="237"/>
      <c r="L228" s="237"/>
      <c r="M228" s="237"/>
      <c r="N228" s="237"/>
      <c r="O228" s="237"/>
      <c r="P228" s="237"/>
      <c r="Q228" s="237"/>
      <c r="R228" s="237" t="str">
        <f>+IF(H228=0,"",'Ark1'!T1694)</f>
        <v/>
      </c>
      <c r="S228" s="236" t="str">
        <f>+IF(H228=0,"",'Ark1'!U1694)</f>
        <v/>
      </c>
      <c r="T228" s="215"/>
      <c r="U228" s="238" t="str">
        <f>+IF(H228=0,"",'Ark1'!W1694)</f>
        <v/>
      </c>
      <c r="V228" s="238" t="str">
        <f>+IF(H228=0,"",'Ark1'!X1694)</f>
        <v/>
      </c>
      <c r="W228" s="238" t="str">
        <f>+IF(H228=0,"",'Ark1'!Y1694)</f>
        <v/>
      </c>
      <c r="X228" s="238" t="str">
        <f>+IF(H228=0,"",'Ark1'!Z1694)</f>
        <v/>
      </c>
      <c r="Y228" s="238" t="str">
        <f>+IF(H228=0,"",'Ark1'!Z1694)</f>
        <v/>
      </c>
      <c r="Z228" s="237" t="str">
        <f>+IF(H228=0,"",'Ark1'!AB1694)</f>
        <v/>
      </c>
      <c r="AA228" s="238" t="str">
        <f>+IF(H228=0,"",'Ark1'!AE1694)</f>
        <v/>
      </c>
      <c r="AB228" s="238" t="str">
        <f t="shared" si="163"/>
        <v/>
      </c>
      <c r="AC228" s="236" t="str">
        <f t="shared" si="164"/>
        <v/>
      </c>
      <c r="AD228" s="215"/>
      <c r="AE228" s="27"/>
      <c r="AG228" s="29"/>
      <c r="AH228" s="27"/>
      <c r="AI228" s="28"/>
      <c r="AJ228" s="28"/>
      <c r="AN228" s="28"/>
    </row>
    <row r="229" spans="1:70" ht="15.6">
      <c r="A229" s="215"/>
      <c r="B229" s="239">
        <f>+'Ark1'!C1695</f>
        <v>2023</v>
      </c>
      <c r="C229" s="235">
        <f>+'Ark1'!L1695</f>
        <v>15</v>
      </c>
      <c r="D229" s="235" t="s">
        <v>40</v>
      </c>
      <c r="E229" s="235">
        <f>+'Ark1'!D1695</f>
        <v>7</v>
      </c>
      <c r="F229" s="235" t="str">
        <f t="shared" si="208"/>
        <v>Jul</v>
      </c>
      <c r="G229" s="235">
        <f>+'Ark1'!Q1695</f>
        <v>0</v>
      </c>
      <c r="H229" s="235">
        <f>+'Ark1'!R1695</f>
        <v>0</v>
      </c>
      <c r="I229" s="237" t="str">
        <f>+IF(H229=0,"",'Ark1'!AG1695)</f>
        <v/>
      </c>
      <c r="J229" s="237" t="str">
        <f>+IF(H229=0,"",'Ark1'!AH1695)</f>
        <v/>
      </c>
      <c r="K229" s="237"/>
      <c r="L229" s="237"/>
      <c r="M229" s="237"/>
      <c r="N229" s="237"/>
      <c r="O229" s="237"/>
      <c r="P229" s="237"/>
      <c r="Q229" s="237"/>
      <c r="R229" s="237" t="str">
        <f>+IF(H229=0,"",'Ark1'!T1695)</f>
        <v/>
      </c>
      <c r="S229" s="236" t="str">
        <f>+IF(H229=0,"",'Ark1'!U1695)</f>
        <v/>
      </c>
      <c r="T229" s="215"/>
      <c r="U229" s="238" t="str">
        <f>+IF(H229=0,"",'Ark1'!W1695)</f>
        <v/>
      </c>
      <c r="V229" s="238" t="str">
        <f>+IF(H229=0,"",'Ark1'!X1695)</f>
        <v/>
      </c>
      <c r="W229" s="238" t="str">
        <f>+IF(H229=0,"",'Ark1'!Y1695)</f>
        <v/>
      </c>
      <c r="X229" s="238" t="str">
        <f>+IF(H229=0,"",'Ark1'!Z1695)</f>
        <v/>
      </c>
      <c r="Y229" s="238" t="str">
        <f>+IF(H229=0,"",'Ark1'!Z1695)</f>
        <v/>
      </c>
      <c r="Z229" s="237" t="str">
        <f>+IF(H229=0,"",'Ark1'!AB1695)</f>
        <v/>
      </c>
      <c r="AA229" s="238" t="str">
        <f>+IF(H229=0,"",'Ark1'!AE1695)</f>
        <v/>
      </c>
      <c r="AB229" s="238" t="str">
        <f t="shared" si="163"/>
        <v/>
      </c>
      <c r="AC229" s="236" t="str">
        <f t="shared" si="164"/>
        <v/>
      </c>
      <c r="AD229" s="215"/>
      <c r="AE229" s="27"/>
      <c r="AG229" s="29"/>
      <c r="AH229" s="27"/>
      <c r="AI229" s="28"/>
      <c r="AJ229" s="28"/>
      <c r="AN229" s="28"/>
    </row>
    <row r="230" spans="1:70" ht="15.6">
      <c r="A230" s="215"/>
      <c r="B230" s="239">
        <f>+'Ark1'!C1696</f>
        <v>2023</v>
      </c>
      <c r="C230" s="235">
        <f>+'Ark1'!L1696</f>
        <v>15</v>
      </c>
      <c r="D230" s="235" t="s">
        <v>40</v>
      </c>
      <c r="E230" s="235">
        <f>+'Ark1'!D1696</f>
        <v>8</v>
      </c>
      <c r="F230" s="235" t="str">
        <f t="shared" si="208"/>
        <v>Aug</v>
      </c>
      <c r="G230" s="235">
        <f>+'Ark1'!Q1696</f>
        <v>0</v>
      </c>
      <c r="H230" s="235">
        <f>+'Ark1'!R1696</f>
        <v>0</v>
      </c>
      <c r="I230" s="237" t="str">
        <f>+IF(H230=0,"",'Ark1'!AG1696)</f>
        <v/>
      </c>
      <c r="J230" s="237" t="str">
        <f>+IF(H230=0,"",'Ark1'!AH1696)</f>
        <v/>
      </c>
      <c r="K230" s="237"/>
      <c r="L230" s="237"/>
      <c r="M230" s="237"/>
      <c r="N230" s="237"/>
      <c r="O230" s="237"/>
      <c r="P230" s="237"/>
      <c r="Q230" s="237"/>
      <c r="R230" s="237" t="str">
        <f>+IF(H230=0,"",'Ark1'!T1696)</f>
        <v/>
      </c>
      <c r="S230" s="236" t="str">
        <f>+IF(H230=0,"",'Ark1'!U1696)</f>
        <v/>
      </c>
      <c r="T230" s="215"/>
      <c r="U230" s="238" t="str">
        <f>+IF(H230=0,"",'Ark1'!W1696)</f>
        <v/>
      </c>
      <c r="V230" s="238" t="str">
        <f>+IF(H230=0,"",'Ark1'!X1696)</f>
        <v/>
      </c>
      <c r="W230" s="238" t="str">
        <f>+IF(H230=0,"",'Ark1'!Y1696)</f>
        <v/>
      </c>
      <c r="X230" s="238" t="str">
        <f>+IF(H230=0,"",'Ark1'!Z1696)</f>
        <v/>
      </c>
      <c r="Y230" s="238" t="str">
        <f>+IF(H230=0,"",'Ark1'!Z1696)</f>
        <v/>
      </c>
      <c r="Z230" s="237" t="str">
        <f>+IF(H230=0,"",'Ark1'!AB1696)</f>
        <v/>
      </c>
      <c r="AA230" s="238" t="str">
        <f>+IF(H230=0,"",'Ark1'!AE1696)</f>
        <v/>
      </c>
      <c r="AB230" s="238" t="str">
        <f t="shared" si="163"/>
        <v/>
      </c>
      <c r="AC230" s="236" t="str">
        <f t="shared" si="164"/>
        <v/>
      </c>
      <c r="AD230" s="215"/>
      <c r="AE230" s="27"/>
      <c r="AG230" s="29"/>
      <c r="AH230" s="27"/>
      <c r="AI230" s="28"/>
      <c r="AJ230" s="28"/>
      <c r="AN230" s="28"/>
    </row>
    <row r="231" spans="1:70" ht="15.6">
      <c r="A231" s="215"/>
      <c r="B231" s="239">
        <f>+'Ark1'!C1697</f>
        <v>2023</v>
      </c>
      <c r="C231" s="235">
        <f>+'Ark1'!L1697</f>
        <v>15</v>
      </c>
      <c r="D231" s="235" t="s">
        <v>40</v>
      </c>
      <c r="E231" s="235">
        <f>+'Ark1'!D1697</f>
        <v>9</v>
      </c>
      <c r="F231" s="235" t="str">
        <f t="shared" si="208"/>
        <v>Sep</v>
      </c>
      <c r="G231" s="235">
        <f>+'Ark1'!Q1697</f>
        <v>0</v>
      </c>
      <c r="H231" s="235">
        <f>+'Ark1'!R1697</f>
        <v>0</v>
      </c>
      <c r="I231" s="237" t="str">
        <f>+IF(H231=0,"",'Ark1'!AG1697)</f>
        <v/>
      </c>
      <c r="J231" s="237" t="str">
        <f>+IF(H231=0,"",'Ark1'!AH1697)</f>
        <v/>
      </c>
      <c r="K231" s="237"/>
      <c r="L231" s="237"/>
      <c r="M231" s="237"/>
      <c r="N231" s="237"/>
      <c r="O231" s="237"/>
      <c r="P231" s="237"/>
      <c r="Q231" s="237"/>
      <c r="R231" s="237" t="str">
        <f>+IF(H231=0,"",'Ark1'!T1697)</f>
        <v/>
      </c>
      <c r="S231" s="236" t="str">
        <f>+IF(H231=0,"",'Ark1'!U1697)</f>
        <v/>
      </c>
      <c r="T231" s="215"/>
      <c r="U231" s="238" t="str">
        <f>+IF(H231=0,"",'Ark1'!W1697)</f>
        <v/>
      </c>
      <c r="V231" s="238" t="str">
        <f>+IF(H231=0,"",'Ark1'!X1697)</f>
        <v/>
      </c>
      <c r="W231" s="238" t="str">
        <f>+IF(H231=0,"",'Ark1'!Y1697)</f>
        <v/>
      </c>
      <c r="X231" s="238" t="str">
        <f>+IF(H231=0,"",'Ark1'!Z1697)</f>
        <v/>
      </c>
      <c r="Y231" s="238" t="str">
        <f>+IF(H231=0,"",'Ark1'!Z1697)</f>
        <v/>
      </c>
      <c r="Z231" s="237" t="str">
        <f>+IF(H231=0,"",'Ark1'!AB1697)</f>
        <v/>
      </c>
      <c r="AA231" s="238" t="str">
        <f>+IF(H231=0,"",'Ark1'!AE1697)</f>
        <v/>
      </c>
      <c r="AB231" s="238" t="str">
        <f t="shared" si="163"/>
        <v/>
      </c>
      <c r="AC231" s="236" t="str">
        <f t="shared" si="164"/>
        <v/>
      </c>
      <c r="AD231" s="215"/>
      <c r="AE231" s="27"/>
      <c r="AG231" s="29"/>
      <c r="AH231" s="27"/>
      <c r="AI231" s="28"/>
      <c r="AJ231" s="28"/>
      <c r="AN231" s="28"/>
    </row>
    <row r="232" spans="1:70" ht="15.6">
      <c r="A232" s="215"/>
      <c r="B232" s="239">
        <f>+'Ark1'!C1698</f>
        <v>2023</v>
      </c>
      <c r="C232" s="235">
        <f>+'Ark1'!L1698</f>
        <v>15</v>
      </c>
      <c r="D232" s="235" t="s">
        <v>40</v>
      </c>
      <c r="E232" s="235">
        <f>+'Ark1'!D1698</f>
        <v>10</v>
      </c>
      <c r="F232" s="235" t="str">
        <f t="shared" si="208"/>
        <v>Okt</v>
      </c>
      <c r="G232" s="235">
        <f>+'Ark1'!Q1698</f>
        <v>0</v>
      </c>
      <c r="H232" s="235">
        <f>+'Ark1'!R1698</f>
        <v>0</v>
      </c>
      <c r="I232" s="237" t="str">
        <f>+IF(H232=0,"",'Ark1'!AG1698)</f>
        <v/>
      </c>
      <c r="J232" s="237" t="str">
        <f>+IF(H232=0,"",'Ark1'!AH1698)</f>
        <v/>
      </c>
      <c r="K232" s="237"/>
      <c r="L232" s="237"/>
      <c r="M232" s="237"/>
      <c r="N232" s="237"/>
      <c r="O232" s="237"/>
      <c r="P232" s="237"/>
      <c r="Q232" s="237"/>
      <c r="R232" s="237" t="str">
        <f>+IF(H232=0,"",'Ark1'!T1698)</f>
        <v/>
      </c>
      <c r="S232" s="236" t="str">
        <f>+IF(H232=0,"",'Ark1'!U1698)</f>
        <v/>
      </c>
      <c r="T232" s="215"/>
      <c r="U232" s="238" t="str">
        <f>+IF(H232=0,"",'Ark1'!W1698)</f>
        <v/>
      </c>
      <c r="V232" s="238" t="str">
        <f>+IF(H232=0,"",'Ark1'!X1698)</f>
        <v/>
      </c>
      <c r="W232" s="238" t="str">
        <f>+IF(H232=0,"",'Ark1'!Y1698)</f>
        <v/>
      </c>
      <c r="X232" s="238" t="str">
        <f>+IF(H232=0,"",'Ark1'!Z1698)</f>
        <v/>
      </c>
      <c r="Y232" s="238" t="str">
        <f>+IF(H232=0,"",'Ark1'!Z1698)</f>
        <v/>
      </c>
      <c r="Z232" s="237" t="str">
        <f>+IF(H232=0,"",'Ark1'!AB1698)</f>
        <v/>
      </c>
      <c r="AA232" s="238" t="str">
        <f>+IF(H232=0,"",'Ark1'!AE1698)</f>
        <v/>
      </c>
      <c r="AB232" s="238" t="str">
        <f t="shared" si="163"/>
        <v/>
      </c>
      <c r="AC232" s="236" t="str">
        <f t="shared" si="164"/>
        <v/>
      </c>
      <c r="AD232" s="215"/>
      <c r="AE232" s="27"/>
      <c r="AG232" s="29"/>
      <c r="AH232" s="27"/>
      <c r="AI232" s="28"/>
      <c r="AJ232" s="28"/>
      <c r="AN232" s="28"/>
    </row>
    <row r="233" spans="1:70" ht="15.6">
      <c r="A233" s="215"/>
      <c r="B233" s="239">
        <f>+'Ark1'!C1699</f>
        <v>2023</v>
      </c>
      <c r="C233" s="235">
        <f>+'Ark1'!L1699</f>
        <v>15</v>
      </c>
      <c r="D233" s="235" t="s">
        <v>40</v>
      </c>
      <c r="E233" s="235">
        <f>+'Ark1'!D1699</f>
        <v>11</v>
      </c>
      <c r="F233" s="235" t="str">
        <f t="shared" ref="F233:F234" si="209">+F218</f>
        <v>Nov</v>
      </c>
      <c r="G233" s="235">
        <f>+'Ark1'!Q1699</f>
        <v>0</v>
      </c>
      <c r="H233" s="235">
        <f>+'Ark1'!R1699</f>
        <v>0</v>
      </c>
      <c r="I233" s="237" t="str">
        <f>+IF(H233=0,"",'Ark1'!AG1699)</f>
        <v/>
      </c>
      <c r="J233" s="237" t="str">
        <f>+IF(H233=0,"",'Ark1'!AH1699)</f>
        <v/>
      </c>
      <c r="K233" s="237"/>
      <c r="L233" s="237"/>
      <c r="M233" s="237"/>
      <c r="N233" s="237"/>
      <c r="O233" s="237"/>
      <c r="P233" s="237"/>
      <c r="Q233" s="237"/>
      <c r="R233" s="237" t="str">
        <f>+IF(H233=0,"",'Ark1'!T1699)</f>
        <v/>
      </c>
      <c r="S233" s="236" t="str">
        <f>+IF(H233=0,"",'Ark1'!U1699)</f>
        <v/>
      </c>
      <c r="T233" s="215"/>
      <c r="U233" s="238" t="str">
        <f>+IF(H233=0,"",'Ark1'!W1699)</f>
        <v/>
      </c>
      <c r="V233" s="238" t="str">
        <f>+IF(H233=0,"",'Ark1'!X1699)</f>
        <v/>
      </c>
      <c r="W233" s="238" t="str">
        <f>+IF(H233=0,"",'Ark1'!Y1699)</f>
        <v/>
      </c>
      <c r="X233" s="238" t="str">
        <f>+IF(H233=0,"",'Ark1'!Z1699)</f>
        <v/>
      </c>
      <c r="Y233" s="238" t="str">
        <f>+IF(H233=0,"",'Ark1'!Z1699)</f>
        <v/>
      </c>
      <c r="Z233" s="237" t="str">
        <f>+IF(H233=0,"",'Ark1'!AB1699)</f>
        <v/>
      </c>
      <c r="AA233" s="238" t="str">
        <f>+IF(H233=0,"",'Ark1'!AE1699)</f>
        <v/>
      </c>
      <c r="AB233" s="238" t="str">
        <f t="shared" ref="AB233:AB234" si="210">+IF(H233=0,"",+S233/C233)</f>
        <v/>
      </c>
      <c r="AC233" s="236" t="str">
        <f t="shared" ref="AC233:AC234" si="211">+IF(H233=0,"",G233/H233)</f>
        <v/>
      </c>
      <c r="AD233" s="215"/>
      <c r="AE233" s="27"/>
      <c r="AG233" s="29"/>
      <c r="AH233" s="27"/>
      <c r="AI233" s="28"/>
      <c r="AJ233" s="28"/>
      <c r="AN233" s="28"/>
    </row>
    <row r="234" spans="1:70" ht="15.6">
      <c r="A234" s="215"/>
      <c r="B234" s="239">
        <f>+'Ark1'!C1700</f>
        <v>2023</v>
      </c>
      <c r="C234" s="235">
        <f>+'Ark1'!L1700</f>
        <v>15</v>
      </c>
      <c r="D234" s="235" t="s">
        <v>40</v>
      </c>
      <c r="E234" s="235">
        <f>+'Ark1'!D1700</f>
        <v>12</v>
      </c>
      <c r="F234" s="235" t="str">
        <f t="shared" si="209"/>
        <v>Des</v>
      </c>
      <c r="G234" s="235">
        <f>+'Ark1'!Q1700</f>
        <v>0</v>
      </c>
      <c r="H234" s="235">
        <f>+'Ark1'!R1700</f>
        <v>0</v>
      </c>
      <c r="I234" s="237" t="str">
        <f>+IF(H234=0,"",'Ark1'!AG1700)</f>
        <v/>
      </c>
      <c r="J234" s="237" t="str">
        <f>+IF(H234=0,"",'Ark1'!AH1700)</f>
        <v/>
      </c>
      <c r="K234" s="237"/>
      <c r="L234" s="237"/>
      <c r="M234" s="237"/>
      <c r="N234" s="237"/>
      <c r="O234" s="237"/>
      <c r="P234" s="237"/>
      <c r="Q234" s="237"/>
      <c r="R234" s="237" t="str">
        <f>+IF(H234=0,"",'Ark1'!T1700)</f>
        <v/>
      </c>
      <c r="S234" s="236" t="str">
        <f>+IF(H234=0,"",'Ark1'!U1700)</f>
        <v/>
      </c>
      <c r="T234" s="215"/>
      <c r="U234" s="238" t="str">
        <f>+IF(H234=0,"",'Ark1'!W1700)</f>
        <v/>
      </c>
      <c r="V234" s="238" t="str">
        <f>+IF(H234=0,"",'Ark1'!X1700)</f>
        <v/>
      </c>
      <c r="W234" s="238" t="str">
        <f>+IF(H234=0,"",'Ark1'!Y1700)</f>
        <v/>
      </c>
      <c r="X234" s="238" t="str">
        <f>+IF(H234=0,"",'Ark1'!Z1700)</f>
        <v/>
      </c>
      <c r="Y234" s="238" t="str">
        <f>+IF(H234=0,"",'Ark1'!Z1700)</f>
        <v/>
      </c>
      <c r="Z234" s="237" t="str">
        <f>+IF(H234=0,"",'Ark1'!AB1700)</f>
        <v/>
      </c>
      <c r="AA234" s="238" t="str">
        <f>+IF(H234=0,"",'Ark1'!AE1700)</f>
        <v/>
      </c>
      <c r="AB234" s="238" t="str">
        <f t="shared" si="210"/>
        <v/>
      </c>
      <c r="AC234" s="236" t="str">
        <f t="shared" si="211"/>
        <v/>
      </c>
      <c r="AD234" s="215"/>
      <c r="AE234" s="27"/>
      <c r="AG234" s="29"/>
      <c r="AH234" s="27"/>
      <c r="AI234" s="28"/>
      <c r="AJ234" s="28"/>
      <c r="AN234" s="28"/>
    </row>
    <row r="235" spans="1:70">
      <c r="A235" s="215"/>
      <c r="B235" s="215"/>
      <c r="C235" s="215"/>
      <c r="D235" s="215"/>
      <c r="E235" s="215"/>
      <c r="F235" s="215"/>
      <c r="G235" s="215"/>
      <c r="H235" s="215"/>
      <c r="I235" s="215"/>
      <c r="J235" s="215"/>
      <c r="K235" s="442"/>
      <c r="L235" s="215"/>
      <c r="M235" s="442"/>
      <c r="N235" s="442"/>
      <c r="O235" s="442"/>
      <c r="P235" s="442"/>
      <c r="Q235" s="442"/>
      <c r="R235" s="215"/>
      <c r="S235" s="215"/>
      <c r="T235" s="215"/>
      <c r="U235" s="215"/>
      <c r="V235" s="215"/>
      <c r="W235" s="215"/>
      <c r="X235" s="215"/>
      <c r="Y235" s="215"/>
      <c r="Z235" s="215"/>
      <c r="AA235" s="215"/>
      <c r="AB235" s="215"/>
      <c r="AC235" s="215"/>
      <c r="AD235" s="215"/>
      <c r="AE235" s="27"/>
      <c r="AG235" s="29"/>
      <c r="AH235" s="27"/>
      <c r="AI235" s="28"/>
      <c r="AJ235" s="28"/>
      <c r="AN235" s="28"/>
    </row>
    <row r="236" spans="1:70" ht="15" customHeight="1">
      <c r="A236" s="300"/>
      <c r="B236" s="300"/>
      <c r="C236" s="300"/>
      <c r="D236" s="300"/>
      <c r="E236" s="300"/>
      <c r="F236" s="300"/>
      <c r="G236" s="300"/>
      <c r="H236" s="300"/>
      <c r="I236" s="301"/>
      <c r="J236" s="301"/>
      <c r="K236" s="301"/>
      <c r="L236" s="301"/>
      <c r="M236" s="301"/>
      <c r="N236" s="301"/>
      <c r="O236" s="301"/>
      <c r="P236" s="301"/>
      <c r="Q236" s="301"/>
      <c r="R236" s="300"/>
      <c r="S236" s="300"/>
      <c r="T236" s="300"/>
      <c r="U236" s="302"/>
      <c r="V236" s="302"/>
      <c r="W236" s="302"/>
      <c r="X236" s="302"/>
      <c r="Y236" s="302"/>
      <c r="Z236" s="300"/>
      <c r="AA236" s="302"/>
      <c r="AB236" s="302"/>
      <c r="AC236" s="301"/>
      <c r="AD236" s="300"/>
      <c r="AE236" s="218"/>
      <c r="AG236" s="29"/>
      <c r="AH236" s="27"/>
      <c r="AI236" s="219"/>
      <c r="AJ236" s="28"/>
      <c r="AN236" s="28"/>
      <c r="BF236" s="231"/>
    </row>
    <row r="237" spans="1:70" ht="15" customHeight="1">
      <c r="A237" s="300"/>
      <c r="B237" s="300"/>
      <c r="C237" s="327" t="s">
        <v>0</v>
      </c>
      <c r="D237" s="300"/>
      <c r="E237" s="328" t="str">
        <f>+D239</f>
        <v>P-</v>
      </c>
      <c r="F237" s="327" t="s">
        <v>582</v>
      </c>
      <c r="G237" s="300"/>
      <c r="H237" s="239">
        <f>SUM(H239:H250)</f>
        <v>115</v>
      </c>
      <c r="I237" s="301"/>
      <c r="J237" s="301"/>
      <c r="K237" s="301"/>
      <c r="L237" s="301"/>
      <c r="M237" s="301"/>
      <c r="N237" s="301"/>
      <c r="O237" s="301"/>
      <c r="P237" s="301"/>
      <c r="Q237" s="301"/>
      <c r="R237" s="300"/>
      <c r="S237" s="270">
        <f>+Klasse!O26</f>
        <v>15.13626086956522</v>
      </c>
      <c r="T237" s="300"/>
      <c r="U237" s="302"/>
      <c r="V237" s="302"/>
      <c r="W237" s="302"/>
      <c r="X237" s="302"/>
      <c r="Y237" s="302"/>
      <c r="Z237" s="300"/>
      <c r="AA237" s="302"/>
      <c r="AB237" s="329">
        <v>0</v>
      </c>
      <c r="AC237" s="301"/>
      <c r="AD237" s="300"/>
      <c r="AE237" s="218"/>
      <c r="AG237" s="29"/>
      <c r="AH237" s="27"/>
      <c r="AI237" s="219"/>
      <c r="AJ237" s="28"/>
      <c r="AN237" s="28"/>
      <c r="BF237" s="231"/>
    </row>
    <row r="238" spans="1:70" ht="15" customHeight="1">
      <c r="A238" s="300"/>
      <c r="B238" s="300"/>
      <c r="C238" s="300"/>
      <c r="D238" s="300"/>
      <c r="E238" s="300"/>
      <c r="F238" s="300"/>
      <c r="G238" s="300"/>
      <c r="H238" s="300"/>
      <c r="I238" s="301"/>
      <c r="J238" s="301"/>
      <c r="K238" s="301"/>
      <c r="L238" s="301"/>
      <c r="M238" s="301"/>
      <c r="N238" s="301"/>
      <c r="O238" s="301"/>
      <c r="P238" s="301"/>
      <c r="Q238" s="301"/>
      <c r="R238" s="300"/>
      <c r="S238" s="300"/>
      <c r="T238" s="300"/>
      <c r="U238" s="302"/>
      <c r="V238" s="302"/>
      <c r="W238" s="302"/>
      <c r="X238" s="302"/>
      <c r="Y238" s="302"/>
      <c r="Z238" s="300"/>
      <c r="AA238" s="302"/>
      <c r="AB238" s="302"/>
      <c r="AC238" s="302"/>
      <c r="AD238" s="302"/>
      <c r="AE238" s="218"/>
      <c r="AG238" s="29"/>
      <c r="AH238" s="27"/>
      <c r="AI238" s="219"/>
      <c r="AJ238" s="28"/>
      <c r="AN238" s="28"/>
      <c r="BF238" s="231" t="e">
        <f>1+#REF!</f>
        <v>#REF!</v>
      </c>
      <c r="BG238" s="28">
        <v>20.659867330016564</v>
      </c>
      <c r="BH238" s="28">
        <f t="shared" ref="BH238" si="212">+BG238</f>
        <v>20.659867330016564</v>
      </c>
      <c r="BI238" s="28">
        <f t="shared" ref="BI238" si="213">+BH238</f>
        <v>20.659867330016564</v>
      </c>
      <c r="BJ238" s="28">
        <f t="shared" ref="BJ238" si="214">+BI238</f>
        <v>20.659867330016564</v>
      </c>
      <c r="BK238" s="28">
        <f t="shared" ref="BK238" si="215">+BJ238</f>
        <v>20.659867330016564</v>
      </c>
      <c r="BL238" s="28">
        <f t="shared" ref="BL238" si="216">+BK238</f>
        <v>20.659867330016564</v>
      </c>
      <c r="BM238" s="28">
        <f t="shared" ref="BM238" si="217">+BL238</f>
        <v>20.659867330016564</v>
      </c>
      <c r="BN238" s="28">
        <f t="shared" ref="BN238" si="218">+BM238</f>
        <v>20.659867330016564</v>
      </c>
      <c r="BO238" s="28">
        <f t="shared" ref="BO238" si="219">+BN238</f>
        <v>20.659867330016564</v>
      </c>
      <c r="BP238" s="28">
        <f t="shared" ref="BP238" si="220">+BO238</f>
        <v>20.659867330016564</v>
      </c>
      <c r="BQ238" s="28">
        <f t="shared" ref="BQ238" si="221">+BP238</f>
        <v>20.659867330016564</v>
      </c>
      <c r="BR238" s="28">
        <f t="shared" ref="BR238" si="222">+BQ238</f>
        <v>20.659867330016564</v>
      </c>
    </row>
    <row r="239" spans="1:70">
      <c r="A239" s="300"/>
      <c r="B239" s="300">
        <f>+'Ark1'!C1701</f>
        <v>2022</v>
      </c>
      <c r="C239" s="235">
        <f>+'Ark1'!L1701</f>
        <v>1</v>
      </c>
      <c r="D239" s="235" t="str">
        <f>+D13</f>
        <v>P-</v>
      </c>
      <c r="E239" s="235">
        <f>+'Ark1'!D1701</f>
        <v>1</v>
      </c>
      <c r="F239" s="235" t="str">
        <f>VLOOKUP(E239,RNR!D1:E12,2)</f>
        <v>Jan</v>
      </c>
      <c r="G239" s="235">
        <f>+'Ark1'!Q1701</f>
        <v>3</v>
      </c>
      <c r="H239" s="235">
        <f>+'Ark1'!R1701</f>
        <v>3</v>
      </c>
      <c r="I239" s="237">
        <f>+IF(H239=0,"",'Ark1'!AG1701)</f>
        <v>0.31718104604557495</v>
      </c>
      <c r="J239" s="237">
        <f>+IF(H239=0,"",'Ark1'!AH1701)</f>
        <v>0</v>
      </c>
      <c r="K239" s="237"/>
      <c r="L239" s="237"/>
      <c r="M239" s="237"/>
      <c r="N239" s="237"/>
      <c r="O239" s="237"/>
      <c r="P239" s="237"/>
      <c r="Q239" s="237"/>
      <c r="R239" s="237">
        <f>+IF(H239=0,"",'Ark1'!T1701)</f>
        <v>4</v>
      </c>
      <c r="S239" s="236">
        <f>+IF(H239=0,"",'Ark1'!U1701)</f>
        <v>16.056666666666668</v>
      </c>
      <c r="T239" s="236"/>
      <c r="U239" s="238">
        <f>+IF(H239=0,"",'Ark1'!W1701)</f>
        <v>0</v>
      </c>
      <c r="V239" s="238">
        <f>+IF(H239=0,"",'Ark1'!X1701)</f>
        <v>66.666666666666686</v>
      </c>
      <c r="W239" s="238">
        <f>+IF(H239=0,"",'Ark1'!Y1701)</f>
        <v>0</v>
      </c>
      <c r="X239" s="238">
        <f>+IF(H239=0,"",'Ark1'!Z1701)</f>
        <v>2.4999244433026675</v>
      </c>
      <c r="Y239" s="238">
        <f>+IF(H239=0,"",'Ark1'!Z1701)</f>
        <v>2.4999244433026675</v>
      </c>
      <c r="Z239" s="237">
        <f>+IF(H239=0,"",'Ark1'!AB1701)</f>
        <v>1.4142135623730951</v>
      </c>
      <c r="AA239" s="238">
        <f>+IF(H239=0,"",'Ark1'!AE1701)</f>
        <v>0</v>
      </c>
      <c r="AB239" s="238">
        <f t="shared" ref="AB239:AB316" si="223">+IF(H239=0,"",+S239/C239)</f>
        <v>16.056666666666668</v>
      </c>
      <c r="AC239" s="236">
        <f t="shared" ref="AC239:AC316" si="224">+IF(H239=0,"",G239/H239)</f>
        <v>1</v>
      </c>
      <c r="AD239" s="300"/>
      <c r="AE239" s="27"/>
      <c r="AG239" s="29"/>
      <c r="AH239" s="27"/>
      <c r="AI239" s="28"/>
      <c r="AJ239" s="28"/>
      <c r="AN239" s="28"/>
    </row>
    <row r="240" spans="1:70">
      <c r="A240" s="300"/>
      <c r="B240" s="300">
        <f>+'Ark1'!C1702</f>
        <v>2022</v>
      </c>
      <c r="C240" s="235">
        <f>+'Ark1'!L1702</f>
        <v>1</v>
      </c>
      <c r="D240" s="235" t="str">
        <f t="shared" ref="D240:D250" si="225">+D14</f>
        <v>P-</v>
      </c>
      <c r="E240" s="235">
        <f>+'Ark1'!D1702</f>
        <v>2</v>
      </c>
      <c r="F240" s="235" t="str">
        <f>VLOOKUP(E240,RNR!D2:E13,2)</f>
        <v>Feb</v>
      </c>
      <c r="G240" s="235">
        <f>+'Ark1'!Q1702</f>
        <v>0</v>
      </c>
      <c r="H240" s="235">
        <f>+'Ark1'!R1702</f>
        <v>0</v>
      </c>
      <c r="I240" s="237" t="str">
        <f>+IF(H240=0,"",'Ark1'!AG1702)</f>
        <v/>
      </c>
      <c r="J240" s="237" t="str">
        <f>+IF(H240=0,"",'Ark1'!AH1702)</f>
        <v/>
      </c>
      <c r="K240" s="237"/>
      <c r="L240" s="237"/>
      <c r="M240" s="237"/>
      <c r="N240" s="237"/>
      <c r="O240" s="237"/>
      <c r="P240" s="237"/>
      <c r="Q240" s="237"/>
      <c r="R240" s="237" t="str">
        <f>+IF(H240=0,"",'Ark1'!T1702)</f>
        <v/>
      </c>
      <c r="S240" s="236" t="str">
        <f>+IF(H240=0,"",'Ark1'!U1702)</f>
        <v/>
      </c>
      <c r="T240" s="236"/>
      <c r="U240" s="238" t="str">
        <f>+IF(H240=0,"",'Ark1'!W1702)</f>
        <v/>
      </c>
      <c r="V240" s="238" t="str">
        <f>+IF(H240=0,"",'Ark1'!X1702)</f>
        <v/>
      </c>
      <c r="W240" s="238" t="str">
        <f>+IF(H240=0,"",'Ark1'!Y1702)</f>
        <v/>
      </c>
      <c r="X240" s="238" t="str">
        <f>+IF(H240=0,"",'Ark1'!Z1702)</f>
        <v/>
      </c>
      <c r="Y240" s="238" t="str">
        <f>+IF(H240=0,"",'Ark1'!Z1702)</f>
        <v/>
      </c>
      <c r="Z240" s="237" t="str">
        <f>+IF(H240=0,"",'Ark1'!AB1702)</f>
        <v/>
      </c>
      <c r="AA240" s="238" t="str">
        <f>+IF(H240=0,"",'Ark1'!AE1702)</f>
        <v/>
      </c>
      <c r="AB240" s="238" t="str">
        <f t="shared" ref="AB240:AB250" si="226">+IF(H240=0,"",+S240/C240)</f>
        <v/>
      </c>
      <c r="AC240" s="236" t="str">
        <f t="shared" ref="AC240:AC250" si="227">+IF(H240=0,"",G240/H240)</f>
        <v/>
      </c>
      <c r="AD240" s="300"/>
      <c r="AG240" s="29"/>
      <c r="AH240" s="27"/>
      <c r="AK240" s="27"/>
      <c r="AL240" s="27"/>
      <c r="AM240" s="27"/>
      <c r="AO240" s="27"/>
      <c r="AP240" s="240"/>
      <c r="AQ240" s="27"/>
      <c r="AR240" s="27"/>
    </row>
    <row r="241" spans="1:70">
      <c r="A241" s="300"/>
      <c r="B241" s="300">
        <f>+'Ark1'!C1703</f>
        <v>2022</v>
      </c>
      <c r="C241" s="235">
        <f>+'Ark1'!L1703</f>
        <v>1</v>
      </c>
      <c r="D241" s="235" t="str">
        <f t="shared" si="225"/>
        <v>P-</v>
      </c>
      <c r="E241" s="235">
        <f>+'Ark1'!D1703</f>
        <v>3</v>
      </c>
      <c r="F241" s="235" t="str">
        <f>VLOOKUP(E241,RNR!D3:E15,2)</f>
        <v>Mar</v>
      </c>
      <c r="G241" s="235">
        <f>+'Ark1'!Q1703</f>
        <v>4</v>
      </c>
      <c r="H241" s="235">
        <f>+'Ark1'!R1703</f>
        <v>5</v>
      </c>
      <c r="I241" s="237">
        <f>+IF(H241=0,"",'Ark1'!AG1703)</f>
        <v>0.51037290873298558</v>
      </c>
      <c r="J241" s="237">
        <f>+IF(H241=0,"",'Ark1'!AH1703)</f>
        <v>0</v>
      </c>
      <c r="K241" s="237"/>
      <c r="L241" s="237"/>
      <c r="M241" s="237"/>
      <c r="N241" s="237"/>
      <c r="O241" s="237"/>
      <c r="P241" s="237"/>
      <c r="Q241" s="237"/>
      <c r="R241" s="237">
        <f>+IF(H241=0,"",'Ark1'!T1703)</f>
        <v>3.2</v>
      </c>
      <c r="S241" s="236">
        <f>+IF(H241=0,"",'Ark1'!U1703)</f>
        <v>18.2</v>
      </c>
      <c r="T241" s="236"/>
      <c r="U241" s="238">
        <f>+IF(H241=0,"",'Ark1'!W1703)</f>
        <v>0</v>
      </c>
      <c r="V241" s="238">
        <f>+IF(H241=0,"",'Ark1'!X1703)</f>
        <v>100</v>
      </c>
      <c r="W241" s="238">
        <f>+IF(H241=0,"",'Ark1'!Y1703)</f>
        <v>0</v>
      </c>
      <c r="X241" s="238">
        <f>+IF(H241=0,"",'Ark1'!Z1703)</f>
        <v>1.6456001944579488</v>
      </c>
      <c r="Y241" s="238">
        <f>+IF(H241=0,"",'Ark1'!Z1703)</f>
        <v>1.6456001944579488</v>
      </c>
      <c r="Z241" s="237">
        <f>+IF(H241=0,"",'Ark1'!AB1703)</f>
        <v>1.4696938456699062</v>
      </c>
      <c r="AA241" s="238">
        <f>+IF(H241=0,"",'Ark1'!AE1703)</f>
        <v>0</v>
      </c>
      <c r="AB241" s="238">
        <f t="shared" si="226"/>
        <v>18.2</v>
      </c>
      <c r="AC241" s="236">
        <f t="shared" si="227"/>
        <v>0.8</v>
      </c>
      <c r="AD241" s="300"/>
      <c r="AG241" s="29"/>
      <c r="AH241" s="27"/>
      <c r="AK241" s="27"/>
      <c r="AL241" s="27"/>
      <c r="AM241" s="27"/>
      <c r="AO241" s="27"/>
      <c r="AP241" s="240"/>
      <c r="AQ241" s="27"/>
      <c r="AR241" s="27"/>
    </row>
    <row r="242" spans="1:70">
      <c r="A242" s="300"/>
      <c r="B242" s="300">
        <f>+'Ark1'!C1704</f>
        <v>2022</v>
      </c>
      <c r="C242" s="235">
        <f>+'Ark1'!L1704</f>
        <v>1</v>
      </c>
      <c r="D242" s="235" t="str">
        <f t="shared" si="225"/>
        <v>P-</v>
      </c>
      <c r="E242" s="235">
        <f>+'Ark1'!D1704</f>
        <v>4</v>
      </c>
      <c r="F242" s="235" t="str">
        <f>VLOOKUP(E242,RNR!D4:E16,2)</f>
        <v>Apr</v>
      </c>
      <c r="G242" s="235">
        <f>+'Ark1'!Q1704</f>
        <v>4</v>
      </c>
      <c r="H242" s="235">
        <f>+'Ark1'!R1704</f>
        <v>8</v>
      </c>
      <c r="I242" s="237">
        <f>+IF(H242=0,"",'Ark1'!AG1704)</f>
        <v>0.77505816176422981</v>
      </c>
      <c r="J242" s="237">
        <f>+IF(H242=0,"",'Ark1'!AH1704)</f>
        <v>0</v>
      </c>
      <c r="K242" s="237"/>
      <c r="L242" s="237"/>
      <c r="M242" s="237"/>
      <c r="N242" s="237"/>
      <c r="O242" s="237"/>
      <c r="P242" s="237"/>
      <c r="Q242" s="237"/>
      <c r="R242" s="237">
        <f>+IF(H242=0,"",'Ark1'!T1704)</f>
        <v>2</v>
      </c>
      <c r="S242" s="236">
        <f>+IF(H242=0,"",'Ark1'!U1704)</f>
        <v>14.95</v>
      </c>
      <c r="T242" s="236"/>
      <c r="U242" s="238">
        <f>+IF(H242=0,"",'Ark1'!W1704)</f>
        <v>0</v>
      </c>
      <c r="V242" s="238">
        <f>+IF(H242=0,"",'Ark1'!X1704)</f>
        <v>25</v>
      </c>
      <c r="W242" s="238">
        <f>+IF(H242=0,"",'Ark1'!Y1704)</f>
        <v>0</v>
      </c>
      <c r="X242" s="238">
        <f>+IF(H242=0,"",'Ark1'!Z1704)</f>
        <v>3.4011027623404697</v>
      </c>
      <c r="Y242" s="238">
        <f>+IF(H242=0,"",'Ark1'!Z1704)</f>
        <v>3.4011027623404697</v>
      </c>
      <c r="Z242" s="237">
        <f>+IF(H242=0,"",'Ark1'!AB1704)</f>
        <v>0</v>
      </c>
      <c r="AA242" s="238">
        <f>+IF(H242=0,"",'Ark1'!AE1704)</f>
        <v>0</v>
      </c>
      <c r="AB242" s="238">
        <f t="shared" si="226"/>
        <v>14.95</v>
      </c>
      <c r="AC242" s="236">
        <f t="shared" si="227"/>
        <v>0.5</v>
      </c>
      <c r="AD242" s="300"/>
      <c r="AG242" s="29"/>
      <c r="AH242" s="27"/>
      <c r="AK242" s="27"/>
      <c r="AL242" s="27"/>
      <c r="AM242" s="27"/>
      <c r="AO242" s="27"/>
      <c r="AP242" s="240"/>
      <c r="AQ242" s="27"/>
      <c r="AR242" s="27"/>
    </row>
    <row r="243" spans="1:70">
      <c r="A243" s="300"/>
      <c r="B243" s="300">
        <f>+'Ark1'!C1705</f>
        <v>2022</v>
      </c>
      <c r="C243" s="235">
        <f>+'Ark1'!L1705</f>
        <v>1</v>
      </c>
      <c r="D243" s="235" t="str">
        <f t="shared" si="225"/>
        <v>P-</v>
      </c>
      <c r="E243" s="235">
        <f>+'Ark1'!D1705</f>
        <v>5</v>
      </c>
      <c r="F243" s="235" t="str">
        <f>VLOOKUP(E243,RNR!D5:E17,2)</f>
        <v>Mai</v>
      </c>
      <c r="G243" s="235">
        <f>+'Ark1'!Q1705</f>
        <v>5</v>
      </c>
      <c r="H243" s="235">
        <f>+'Ark1'!R1705</f>
        <v>7</v>
      </c>
      <c r="I243" s="237">
        <f>+IF(H243=0,"",'Ark1'!AG1705)</f>
        <v>0.83575958014152307</v>
      </c>
      <c r="J243" s="237">
        <f>+IF(H243=0,"",'Ark1'!AH1705)</f>
        <v>0</v>
      </c>
      <c r="K243" s="237"/>
      <c r="L243" s="237"/>
      <c r="M243" s="237"/>
      <c r="N243" s="237"/>
      <c r="O243" s="237"/>
      <c r="P243" s="237"/>
      <c r="Q243" s="237"/>
      <c r="R243" s="237">
        <f>+IF(H243=0,"",'Ark1'!T1705)</f>
        <v>2.4285714285714279</v>
      </c>
      <c r="S243" s="236">
        <f>+IF(H243=0,"",'Ark1'!U1705)</f>
        <v>12.671428571428564</v>
      </c>
      <c r="T243" s="236"/>
      <c r="U243" s="238">
        <f>+IF(H243=0,"",'Ark1'!W1705)</f>
        <v>0</v>
      </c>
      <c r="V243" s="238">
        <f>+IF(H243=0,"",'Ark1'!X1705)</f>
        <v>14.285714285714288</v>
      </c>
      <c r="W243" s="238">
        <f>+IF(H243=0,"",'Ark1'!Y1705)</f>
        <v>0</v>
      </c>
      <c r="X243" s="238">
        <f>+IF(H243=0,"",'Ark1'!Z1705)</f>
        <v>3.4141362788577001</v>
      </c>
      <c r="Y243" s="238">
        <f>+IF(H243=0,"",'Ark1'!Z1705)</f>
        <v>3.4141362788577001</v>
      </c>
      <c r="Z243" s="237">
        <f>+IF(H243=0,"",'Ark1'!AB1705)</f>
        <v>1.0497813183356484</v>
      </c>
      <c r="AA243" s="238">
        <f>+IF(H243=0,"",'Ark1'!AE1705)</f>
        <v>0</v>
      </c>
      <c r="AB243" s="238">
        <f t="shared" si="226"/>
        <v>12.671428571428564</v>
      </c>
      <c r="AC243" s="236">
        <f t="shared" si="227"/>
        <v>0.7142857142857143</v>
      </c>
      <c r="AD243" s="300"/>
      <c r="AG243" s="29"/>
      <c r="AH243" s="27"/>
      <c r="AK243" s="27"/>
      <c r="AL243" s="27"/>
      <c r="AM243" s="27"/>
      <c r="AO243" s="27"/>
      <c r="AP243" s="240"/>
      <c r="AQ243" s="27"/>
      <c r="AR243" s="27"/>
    </row>
    <row r="244" spans="1:70">
      <c r="A244" s="300"/>
      <c r="B244" s="300">
        <f>+'Ark1'!C1706</f>
        <v>2022</v>
      </c>
      <c r="C244" s="235">
        <f>+'Ark1'!L1706</f>
        <v>1</v>
      </c>
      <c r="D244" s="235" t="str">
        <f t="shared" si="225"/>
        <v>P-</v>
      </c>
      <c r="E244" s="235">
        <f>+'Ark1'!D1706</f>
        <v>6</v>
      </c>
      <c r="F244" s="235" t="str">
        <f>VLOOKUP(E244,RNR!D6:E18,2)</f>
        <v>Jun</v>
      </c>
      <c r="G244" s="235">
        <f>+'Ark1'!Q1706</f>
        <v>2</v>
      </c>
      <c r="H244" s="235">
        <f>+'Ark1'!R1706</f>
        <v>2</v>
      </c>
      <c r="I244" s="237">
        <f>+IF(H244=0,"",'Ark1'!AG1706)</f>
        <v>0.25299843736259275</v>
      </c>
      <c r="J244" s="237">
        <f>+IF(H244=0,"",'Ark1'!AH1706)</f>
        <v>0</v>
      </c>
      <c r="K244" s="237"/>
      <c r="L244" s="237"/>
      <c r="M244" s="237"/>
      <c r="N244" s="237"/>
      <c r="O244" s="237"/>
      <c r="P244" s="237"/>
      <c r="Q244" s="237"/>
      <c r="R244" s="237">
        <f>+IF(H244=0,"",'Ark1'!T1706)</f>
        <v>2</v>
      </c>
      <c r="S244" s="236">
        <f>+IF(H244=0,"",'Ark1'!U1706)</f>
        <v>18.700000000000003</v>
      </c>
      <c r="T244" s="236"/>
      <c r="U244" s="238">
        <f>+IF(H244=0,"",'Ark1'!W1706)</f>
        <v>0</v>
      </c>
      <c r="V244" s="238">
        <f>+IF(H244=0,"",'Ark1'!X1706)</f>
        <v>100</v>
      </c>
      <c r="W244" s="238">
        <f>+IF(H244=0,"",'Ark1'!Y1706)</f>
        <v>0</v>
      </c>
      <c r="X244" s="238">
        <f>+IF(H244=0,"",'Ark1'!Z1706)</f>
        <v>1.3999999999999722</v>
      </c>
      <c r="Y244" s="238">
        <f>+IF(H244=0,"",'Ark1'!Z1706)</f>
        <v>1.3999999999999722</v>
      </c>
      <c r="Z244" s="237">
        <f>+IF(H244=0,"",'Ark1'!AB1706)</f>
        <v>0</v>
      </c>
      <c r="AA244" s="238">
        <f>+IF(H244=0,"",'Ark1'!AE1706)</f>
        <v>0</v>
      </c>
      <c r="AB244" s="238">
        <f t="shared" si="226"/>
        <v>18.700000000000003</v>
      </c>
      <c r="AC244" s="236">
        <f t="shared" si="227"/>
        <v>1</v>
      </c>
      <c r="AD244" s="300"/>
      <c r="AG244" s="29"/>
      <c r="AH244" s="27"/>
      <c r="AK244" s="27"/>
      <c r="AL244" s="27"/>
      <c r="AM244" s="27"/>
      <c r="AO244" s="27"/>
      <c r="AP244" s="240"/>
      <c r="AQ244" s="27"/>
      <c r="AR244" s="27"/>
    </row>
    <row r="245" spans="1:70">
      <c r="A245" s="300"/>
      <c r="B245" s="300">
        <f>+'Ark1'!C1707</f>
        <v>2022</v>
      </c>
      <c r="C245" s="235">
        <f>+'Ark1'!L1707</f>
        <v>1</v>
      </c>
      <c r="D245" s="235" t="str">
        <f t="shared" si="225"/>
        <v>P-</v>
      </c>
      <c r="E245" s="235">
        <f>+'Ark1'!D1707</f>
        <v>7</v>
      </c>
      <c r="F245" s="235" t="str">
        <f>VLOOKUP(E245,RNR!D7:E19,2)</f>
        <v>O</v>
      </c>
      <c r="G245" s="235">
        <f>+'Ark1'!Q1707</f>
        <v>1</v>
      </c>
      <c r="H245" s="235">
        <f>+'Ark1'!R1707</f>
        <v>1</v>
      </c>
      <c r="I245" s="237">
        <f>+IF(H245=0,"",'Ark1'!AG1707)</f>
        <v>0.92062702164717602</v>
      </c>
      <c r="J245" s="237">
        <f>+IF(H245=0,"",'Ark1'!AH1707)</f>
        <v>0</v>
      </c>
      <c r="K245" s="237"/>
      <c r="L245" s="237"/>
      <c r="M245" s="237"/>
      <c r="N245" s="237"/>
      <c r="O245" s="237"/>
      <c r="P245" s="237"/>
      <c r="Q245" s="237"/>
      <c r="R245" s="237">
        <f>+IF(H245=0,"",'Ark1'!T1707)</f>
        <v>2</v>
      </c>
      <c r="S245" s="236">
        <f>+IF(H245=0,"",'Ark1'!U1707)</f>
        <v>18.5</v>
      </c>
      <c r="T245" s="236"/>
      <c r="U245" s="238">
        <f>+IF(H245=0,"",'Ark1'!W1707)</f>
        <v>0</v>
      </c>
      <c r="V245" s="238">
        <f>+IF(H245=0,"",'Ark1'!X1707)</f>
        <v>100</v>
      </c>
      <c r="W245" s="238">
        <f>+IF(H245=0,"",'Ark1'!Y1707)</f>
        <v>0</v>
      </c>
      <c r="X245" s="238">
        <f>+IF(H245=0,"",'Ark1'!Z1707)</f>
        <v>0</v>
      </c>
      <c r="Y245" s="238">
        <f>+IF(H245=0,"",'Ark1'!Z1707)</f>
        <v>0</v>
      </c>
      <c r="Z245" s="237">
        <f>+IF(H245=0,"",'Ark1'!AB1707)</f>
        <v>0</v>
      </c>
      <c r="AA245" s="238">
        <f>+IF(H245=0,"",'Ark1'!AE1707)</f>
        <v>0</v>
      </c>
      <c r="AB245" s="238">
        <f t="shared" si="226"/>
        <v>18.5</v>
      </c>
      <c r="AC245" s="236">
        <f t="shared" si="227"/>
        <v>1</v>
      </c>
      <c r="AD245" s="300"/>
      <c r="AG245" s="29"/>
      <c r="AH245" s="27"/>
      <c r="AK245" s="27"/>
      <c r="AL245" s="27"/>
      <c r="AM245" s="27"/>
      <c r="AO245" s="27"/>
      <c r="AP245" s="240"/>
      <c r="AQ245" s="27"/>
      <c r="AR245" s="27"/>
    </row>
    <row r="246" spans="1:70">
      <c r="A246" s="300"/>
      <c r="B246" s="300">
        <f>+'Ark1'!C1708</f>
        <v>2022</v>
      </c>
      <c r="C246" s="235">
        <f>+'Ark1'!L1708</f>
        <v>1</v>
      </c>
      <c r="D246" s="235" t="str">
        <f t="shared" si="225"/>
        <v>P-</v>
      </c>
      <c r="E246" s="235">
        <f>+'Ark1'!D1708</f>
        <v>8</v>
      </c>
      <c r="F246" s="235" t="str">
        <f>VLOOKUP(E246,RNR!D8:E20,2)</f>
        <v>O+</v>
      </c>
      <c r="G246" s="235">
        <f>+'Ark1'!Q1708</f>
        <v>6</v>
      </c>
      <c r="H246" s="235">
        <f>+'Ark1'!R1708</f>
        <v>13</v>
      </c>
      <c r="I246" s="237">
        <f>+IF(H246=0,"",'Ark1'!AG1708)</f>
        <v>2.5758880217735443</v>
      </c>
      <c r="J246" s="237">
        <f>+IF(H246=0,"",'Ark1'!AH1708)</f>
        <v>0</v>
      </c>
      <c r="K246" s="237"/>
      <c r="L246" s="237"/>
      <c r="M246" s="237"/>
      <c r="N246" s="237"/>
      <c r="O246" s="237"/>
      <c r="P246" s="237"/>
      <c r="Q246" s="237"/>
      <c r="R246" s="237">
        <f>+IF(H246=0,"",'Ark1'!T1708)</f>
        <v>2</v>
      </c>
      <c r="S246" s="236">
        <f>+IF(H246=0,"",'Ark1'!U1708)</f>
        <v>14.269230769230772</v>
      </c>
      <c r="T246" s="236"/>
      <c r="U246" s="238">
        <f>+IF(H246=0,"",'Ark1'!W1708)</f>
        <v>0</v>
      </c>
      <c r="V246" s="238">
        <f>+IF(H246=0,"",'Ark1'!X1708)</f>
        <v>30.769230769230759</v>
      </c>
      <c r="W246" s="238">
        <f>+IF(H246=0,"",'Ark1'!Y1708)</f>
        <v>15.38461538461538</v>
      </c>
      <c r="X246" s="238">
        <f>+IF(H246=0,"",'Ark1'!Z1708)</f>
        <v>4.6418472144320067</v>
      </c>
      <c r="Y246" s="238">
        <f>+IF(H246=0,"",'Ark1'!Z1708)</f>
        <v>4.6418472144320067</v>
      </c>
      <c r="Z246" s="237">
        <f>+IF(H246=0,"",'Ark1'!AB1708)</f>
        <v>0</v>
      </c>
      <c r="AA246" s="238">
        <f>+IF(H246=0,"",'Ark1'!AE1708)</f>
        <v>0</v>
      </c>
      <c r="AB246" s="238">
        <f t="shared" si="226"/>
        <v>14.269230769230772</v>
      </c>
      <c r="AC246" s="236">
        <f t="shared" si="227"/>
        <v>0.46153846153846156</v>
      </c>
      <c r="AD246" s="300"/>
      <c r="AG246" s="29"/>
      <c r="AH246" s="27"/>
      <c r="AK246" s="27"/>
      <c r="AL246" s="27"/>
      <c r="AM246" s="27"/>
      <c r="AO246" s="27"/>
      <c r="AP246" s="240"/>
      <c r="AQ246" s="27"/>
      <c r="AR246" s="27"/>
    </row>
    <row r="247" spans="1:70">
      <c r="A247" s="300"/>
      <c r="B247" s="300">
        <f>+'Ark1'!C1709</f>
        <v>2022</v>
      </c>
      <c r="C247" s="235">
        <f>+'Ark1'!L1709</f>
        <v>1</v>
      </c>
      <c r="D247" s="235" t="str">
        <f t="shared" si="225"/>
        <v>P-</v>
      </c>
      <c r="E247" s="235">
        <f>+'Ark1'!D1709</f>
        <v>9</v>
      </c>
      <c r="F247" s="235" t="str">
        <f>VLOOKUP(E247,RNR!D9:E21,2)</f>
        <v>R-</v>
      </c>
      <c r="G247" s="235">
        <f>+'Ark1'!Q1709</f>
        <v>7</v>
      </c>
      <c r="H247" s="235">
        <f>+'Ark1'!R1709</f>
        <v>19</v>
      </c>
      <c r="I247" s="237">
        <f>+IF(H247=0,"",'Ark1'!AG1709)</f>
        <v>2.4299482752204802</v>
      </c>
      <c r="J247" s="237">
        <f>+IF(H247=0,"",'Ark1'!AH1709)</f>
        <v>0</v>
      </c>
      <c r="K247" s="237"/>
      <c r="L247" s="237"/>
      <c r="M247" s="237"/>
      <c r="N247" s="237"/>
      <c r="O247" s="237"/>
      <c r="P247" s="237"/>
      <c r="Q247" s="237"/>
      <c r="R247" s="237">
        <f>+IF(H247=0,"",'Ark1'!T1709)</f>
        <v>3.4210526315789478</v>
      </c>
      <c r="S247" s="236">
        <f>+IF(H247=0,"",'Ark1'!U1709)</f>
        <v>13.747368421052627</v>
      </c>
      <c r="T247" s="236"/>
      <c r="U247" s="238">
        <f>+IF(H247=0,"",'Ark1'!W1709)</f>
        <v>0</v>
      </c>
      <c r="V247" s="238">
        <f>+IF(H247=0,"",'Ark1'!X1709)</f>
        <v>10.526315789473689</v>
      </c>
      <c r="W247" s="238">
        <f>+IF(H247=0,"",'Ark1'!Y1709)</f>
        <v>0</v>
      </c>
      <c r="X247" s="238">
        <f>+IF(H247=0,"",'Ark1'!Z1709)</f>
        <v>2.4851915993175662</v>
      </c>
      <c r="Y247" s="238">
        <f>+IF(H247=0,"",'Ark1'!Z1709)</f>
        <v>2.4851915993175662</v>
      </c>
      <c r="Z247" s="237">
        <f>+IF(H247=0,"",'Ark1'!AB1709)</f>
        <v>1.497920996921865</v>
      </c>
      <c r="AA247" s="238">
        <f>+IF(H247=0,"",'Ark1'!AE1709)</f>
        <v>0</v>
      </c>
      <c r="AB247" s="238">
        <f t="shared" si="226"/>
        <v>13.747368421052627</v>
      </c>
      <c r="AC247" s="236">
        <f t="shared" si="227"/>
        <v>0.36842105263157893</v>
      </c>
      <c r="AD247" s="300"/>
      <c r="AG247" s="29"/>
      <c r="AH247" s="27"/>
      <c r="AK247" s="27"/>
      <c r="AL247" s="27"/>
      <c r="AM247" s="27"/>
      <c r="AO247" s="27"/>
      <c r="AP247" s="240"/>
      <c r="AQ247" s="27"/>
      <c r="AR247" s="27"/>
    </row>
    <row r="248" spans="1:70">
      <c r="A248" s="300"/>
      <c r="B248" s="300">
        <f>+'Ark1'!C1710</f>
        <v>2022</v>
      </c>
      <c r="C248" s="235">
        <f>+'Ark1'!L1710</f>
        <v>1</v>
      </c>
      <c r="D248" s="235" t="str">
        <f t="shared" si="225"/>
        <v>P-</v>
      </c>
      <c r="E248" s="235">
        <f>+'Ark1'!D1710</f>
        <v>10</v>
      </c>
      <c r="F248" s="235" t="str">
        <f>VLOOKUP(E248,RNR!D10:E22,2)</f>
        <v>R</v>
      </c>
      <c r="G248" s="235">
        <f>+'Ark1'!Q1710</f>
        <v>23</v>
      </c>
      <c r="H248" s="235">
        <f>+'Ark1'!R1710</f>
        <v>46</v>
      </c>
      <c r="I248" s="237">
        <f>+IF(H248=0,"",'Ark1'!AG1710)</f>
        <v>1.6448945418678522</v>
      </c>
      <c r="J248" s="237">
        <f>+IF(H248=0,"",'Ark1'!AH1710)</f>
        <v>0</v>
      </c>
      <c r="K248" s="237"/>
      <c r="L248" s="237"/>
      <c r="M248" s="237"/>
      <c r="N248" s="237"/>
      <c r="O248" s="237"/>
      <c r="P248" s="237"/>
      <c r="Q248" s="237"/>
      <c r="R248" s="237">
        <f>+IF(H248=0,"",'Ark1'!T1710)</f>
        <v>2.5869565217391304</v>
      </c>
      <c r="S248" s="236">
        <f>+IF(H248=0,"",'Ark1'!U1710)</f>
        <v>15.589130434782604</v>
      </c>
      <c r="T248" s="236"/>
      <c r="U248" s="238">
        <f>+IF(H248=0,"",'Ark1'!W1710)</f>
        <v>0</v>
      </c>
      <c r="V248" s="238">
        <f>+IF(H248=0,"",'Ark1'!X1710)</f>
        <v>54.347826086956523</v>
      </c>
      <c r="W248" s="238">
        <f>+IF(H248=0,"",'Ark1'!Y1710)</f>
        <v>0</v>
      </c>
      <c r="X248" s="238">
        <f>+IF(H248=0,"",'Ark1'!Z1710)</f>
        <v>3.9969133884987742</v>
      </c>
      <c r="Y248" s="238">
        <f>+IF(H248=0,"",'Ark1'!Z1710)</f>
        <v>3.9969133884987742</v>
      </c>
      <c r="Z248" s="237">
        <f>+IF(H248=0,"",'Ark1'!AB1710)</f>
        <v>1.1901057124496519</v>
      </c>
      <c r="AA248" s="238">
        <f>+IF(H248=0,"",'Ark1'!AE1710)</f>
        <v>0</v>
      </c>
      <c r="AB248" s="238">
        <f t="shared" si="226"/>
        <v>15.589130434782604</v>
      </c>
      <c r="AC248" s="236">
        <f t="shared" si="227"/>
        <v>0.5</v>
      </c>
      <c r="AD248" s="300"/>
      <c r="AG248" s="29"/>
      <c r="AH248" s="27"/>
      <c r="AK248" s="27"/>
      <c r="AL248" s="27"/>
      <c r="AM248" s="27"/>
      <c r="AO248" s="27"/>
      <c r="AP248" s="240"/>
      <c r="AQ248" s="27"/>
      <c r="AR248" s="27"/>
    </row>
    <row r="249" spans="1:70">
      <c r="A249" s="300"/>
      <c r="B249" s="300">
        <f>+'Ark1'!C1711</f>
        <v>2022</v>
      </c>
      <c r="C249" s="235">
        <f>+'Ark1'!L1711</f>
        <v>1</v>
      </c>
      <c r="D249" s="235" t="str">
        <f t="shared" si="225"/>
        <v>P-</v>
      </c>
      <c r="E249" s="235">
        <f>+'Ark1'!D1711</f>
        <v>11</v>
      </c>
      <c r="F249" s="235" t="str">
        <f>VLOOKUP(E249,RNR!D11:E23,2)</f>
        <v>R+</v>
      </c>
      <c r="G249" s="235">
        <f>+'Ark1'!Q1711</f>
        <v>8</v>
      </c>
      <c r="H249" s="235">
        <f>+'Ark1'!R1711</f>
        <v>9</v>
      </c>
      <c r="I249" s="237">
        <f>+IF(H249=0,"",'Ark1'!AG1711)</f>
        <v>0.43663226533667038</v>
      </c>
      <c r="J249" s="237">
        <f>+IF(H249=0,"",'Ark1'!AH1711)</f>
        <v>0</v>
      </c>
      <c r="K249" s="237"/>
      <c r="L249" s="237"/>
      <c r="M249" s="237"/>
      <c r="N249" s="237"/>
      <c r="O249" s="237"/>
      <c r="P249" s="237"/>
      <c r="Q249" s="237"/>
      <c r="R249" s="237">
        <f>+IF(H249=0,"",'Ark1'!T1711)</f>
        <v>2.3333333333333339</v>
      </c>
      <c r="S249" s="236">
        <f>+IF(H249=0,"",'Ark1'!U1711)</f>
        <v>16.011111111111109</v>
      </c>
      <c r="T249" s="236"/>
      <c r="U249" s="238">
        <f>+IF(H249=0,"",'Ark1'!W1711)</f>
        <v>0</v>
      </c>
      <c r="V249" s="238">
        <f>+IF(H249=0,"",'Ark1'!X1711)</f>
        <v>55.555555555555557</v>
      </c>
      <c r="W249" s="238">
        <f>+IF(H249=0,"",'Ark1'!Y1711)</f>
        <v>0</v>
      </c>
      <c r="X249" s="238">
        <f>+IF(H249=0,"",'Ark1'!Z1711)</f>
        <v>2.2273274690357141</v>
      </c>
      <c r="Y249" s="238">
        <f>+IF(H249=0,"",'Ark1'!Z1711)</f>
        <v>2.2273274690357141</v>
      </c>
      <c r="Z249" s="237">
        <f>+IF(H249=0,"",'Ark1'!AB1711)</f>
        <v>0.94280904158206269</v>
      </c>
      <c r="AA249" s="238">
        <f>+IF(H249=0,"",'Ark1'!AE1711)</f>
        <v>0</v>
      </c>
      <c r="AB249" s="238">
        <f t="shared" si="226"/>
        <v>16.011111111111109</v>
      </c>
      <c r="AC249" s="236">
        <f t="shared" si="227"/>
        <v>0.88888888888888884</v>
      </c>
      <c r="AD249" s="300"/>
      <c r="AG249" s="29"/>
      <c r="AH249" s="27"/>
      <c r="AK249" s="27"/>
      <c r="AL249" s="27"/>
      <c r="AM249" s="27"/>
      <c r="AO249" s="27"/>
      <c r="AP249" s="240"/>
      <c r="AQ249" s="27"/>
      <c r="AR249" s="27"/>
    </row>
    <row r="250" spans="1:70">
      <c r="A250" s="300"/>
      <c r="B250" s="300">
        <f>+'Ark1'!C1712</f>
        <v>2022</v>
      </c>
      <c r="C250" s="235">
        <f>+'Ark1'!L1712</f>
        <v>1</v>
      </c>
      <c r="D250" s="235" t="str">
        <f t="shared" si="225"/>
        <v>P-</v>
      </c>
      <c r="E250" s="235">
        <f>+'Ark1'!D1712</f>
        <v>12</v>
      </c>
      <c r="F250" s="235" t="str">
        <f>VLOOKUP(E250,RNR!D12:E24,2)</f>
        <v>U-</v>
      </c>
      <c r="G250" s="235">
        <f>+'Ark1'!Q1712</f>
        <v>1</v>
      </c>
      <c r="H250" s="235">
        <f>+'Ark1'!R1712</f>
        <v>2</v>
      </c>
      <c r="I250" s="237">
        <f>+IF(H250=0,"",'Ark1'!AG1712)</f>
        <v>0.29818351471140098</v>
      </c>
      <c r="J250" s="237">
        <f>+IF(H250=0,"",'Ark1'!AH1712)</f>
        <v>0</v>
      </c>
      <c r="K250" s="237"/>
      <c r="L250" s="237"/>
      <c r="M250" s="237"/>
      <c r="N250" s="237"/>
      <c r="O250" s="237"/>
      <c r="P250" s="237"/>
      <c r="Q250" s="237"/>
      <c r="R250" s="237">
        <f>+IF(H250=0,"",'Ark1'!T1712)</f>
        <v>2</v>
      </c>
      <c r="S250" s="236">
        <f>+IF(H250=0,"",'Ark1'!U1712)</f>
        <v>14.7</v>
      </c>
      <c r="T250" s="236"/>
      <c r="U250" s="238">
        <f>+IF(H250=0,"",'Ark1'!W1712)</f>
        <v>0</v>
      </c>
      <c r="V250" s="238">
        <f>+IF(H250=0,"",'Ark1'!X1712)</f>
        <v>50</v>
      </c>
      <c r="W250" s="238">
        <f>+IF(H250=0,"",'Ark1'!Y1712)</f>
        <v>0</v>
      </c>
      <c r="X250" s="238">
        <f>+IF(H250=0,"",'Ark1'!Z1712)</f>
        <v>2.1000000000000059</v>
      </c>
      <c r="Y250" s="238">
        <f>+IF(H250=0,"",'Ark1'!Z1712)</f>
        <v>2.1000000000000059</v>
      </c>
      <c r="Z250" s="237">
        <f>+IF(H250=0,"",'Ark1'!AB1712)</f>
        <v>0</v>
      </c>
      <c r="AA250" s="238">
        <f>+IF(H250=0,"",'Ark1'!AE1712)</f>
        <v>0</v>
      </c>
      <c r="AB250" s="238">
        <f t="shared" si="226"/>
        <v>14.7</v>
      </c>
      <c r="AC250" s="236">
        <f t="shared" si="227"/>
        <v>0.5</v>
      </c>
      <c r="AD250" s="300"/>
      <c r="AG250" s="29"/>
      <c r="AH250" s="27"/>
      <c r="AK250" s="27"/>
      <c r="AL250" s="27"/>
      <c r="AM250" s="27"/>
      <c r="AO250" s="27"/>
      <c r="AP250" s="240"/>
      <c r="AQ250" s="27"/>
      <c r="AR250" s="27"/>
    </row>
    <row r="251" spans="1:70">
      <c r="A251" s="300"/>
      <c r="B251" s="300"/>
      <c r="C251" s="300"/>
      <c r="D251" s="300"/>
      <c r="E251" s="300"/>
      <c r="F251" s="300"/>
      <c r="G251" s="300"/>
      <c r="H251" s="300"/>
      <c r="I251" s="300"/>
      <c r="J251" s="300"/>
      <c r="K251" s="300"/>
      <c r="L251" s="300"/>
      <c r="M251" s="300"/>
      <c r="N251" s="300"/>
      <c r="O251" s="300"/>
      <c r="P251" s="300"/>
      <c r="Q251" s="300"/>
      <c r="R251" s="300"/>
      <c r="S251" s="300"/>
      <c r="T251" s="300"/>
      <c r="U251" s="300"/>
      <c r="V251" s="300"/>
      <c r="W251" s="300"/>
      <c r="X251" s="300"/>
      <c r="Y251" s="300"/>
      <c r="Z251" s="300"/>
      <c r="AA251" s="300"/>
      <c r="AB251" s="300"/>
      <c r="AC251" s="300"/>
      <c r="AD251" s="300"/>
      <c r="AG251" s="29"/>
      <c r="AH251" s="27"/>
      <c r="AK251" s="27"/>
      <c r="AL251" s="27"/>
      <c r="AM251" s="27"/>
      <c r="AO251" s="27"/>
      <c r="AP251" s="240"/>
      <c r="AQ251" s="27"/>
      <c r="AR251" s="27"/>
    </row>
    <row r="252" spans="1:70" ht="15" customHeight="1">
      <c r="A252" s="300"/>
      <c r="B252" s="300"/>
      <c r="C252" s="327" t="s">
        <v>0</v>
      </c>
      <c r="D252" s="300"/>
      <c r="E252" s="328" t="str">
        <f>+D254</f>
        <v>P</v>
      </c>
      <c r="F252" s="327" t="s">
        <v>582</v>
      </c>
      <c r="G252" s="300"/>
      <c r="H252" s="239">
        <f>SUM(H254:H265)</f>
        <v>464.53</v>
      </c>
      <c r="I252" s="301"/>
      <c r="J252" s="301"/>
      <c r="K252" s="301"/>
      <c r="L252" s="301"/>
      <c r="M252" s="301"/>
      <c r="N252" s="301"/>
      <c r="O252" s="301"/>
      <c r="P252" s="301"/>
      <c r="Q252" s="301"/>
      <c r="R252" s="300"/>
      <c r="S252" s="329" t="e">
        <f>+Klasse!#REF!</f>
        <v>#REF!</v>
      </c>
      <c r="T252" s="300"/>
      <c r="U252" s="302"/>
      <c r="V252" s="302"/>
      <c r="W252" s="302"/>
      <c r="X252" s="302"/>
      <c r="Y252" s="302"/>
      <c r="Z252" s="300"/>
      <c r="AA252" s="302"/>
      <c r="AB252" s="329" t="e">
        <f>+S252/#REF!</f>
        <v>#REF!</v>
      </c>
      <c r="AC252" s="301"/>
      <c r="AD252" s="300"/>
      <c r="AE252" s="218"/>
      <c r="AG252" s="29"/>
      <c r="AH252" s="27"/>
      <c r="AI252" s="219"/>
      <c r="AJ252" s="28"/>
      <c r="AN252" s="28"/>
      <c r="BF252" s="231"/>
    </row>
    <row r="253" spans="1:70" ht="15" customHeight="1">
      <c r="A253" s="300"/>
      <c r="B253" s="300"/>
      <c r="C253" s="300"/>
      <c r="D253" s="300"/>
      <c r="E253" s="300"/>
      <c r="F253" s="300"/>
      <c r="G253" s="300"/>
      <c r="H253" s="300"/>
      <c r="I253" s="301"/>
      <c r="J253" s="301"/>
      <c r="K253" s="301"/>
      <c r="L253" s="301"/>
      <c r="M253" s="301"/>
      <c r="N253" s="301"/>
      <c r="O253" s="301"/>
      <c r="P253" s="301"/>
      <c r="Q253" s="301"/>
      <c r="R253" s="300"/>
      <c r="S253" s="300"/>
      <c r="T253" s="300"/>
      <c r="U253" s="302"/>
      <c r="V253" s="302"/>
      <c r="W253" s="302"/>
      <c r="X253" s="302"/>
      <c r="Y253" s="302"/>
      <c r="Z253" s="300"/>
      <c r="AA253" s="302"/>
      <c r="AB253" s="302"/>
      <c r="AC253" s="302"/>
      <c r="AD253" s="302"/>
      <c r="AE253" s="218"/>
      <c r="AG253" s="29"/>
      <c r="AH253" s="27"/>
      <c r="AI253" s="219"/>
      <c r="AJ253" s="28"/>
      <c r="AN253" s="28"/>
      <c r="BF253" s="231" t="e">
        <f>1+#REF!</f>
        <v>#REF!</v>
      </c>
      <c r="BG253" s="28">
        <v>20.659867330016564</v>
      </c>
      <c r="BH253" s="28">
        <f t="shared" ref="BH253" si="228">+BG253</f>
        <v>20.659867330016564</v>
      </c>
      <c r="BI253" s="28">
        <f t="shared" ref="BI253" si="229">+BH253</f>
        <v>20.659867330016564</v>
      </c>
      <c r="BJ253" s="28">
        <f t="shared" ref="BJ253" si="230">+BI253</f>
        <v>20.659867330016564</v>
      </c>
      <c r="BK253" s="28">
        <f t="shared" ref="BK253" si="231">+BJ253</f>
        <v>20.659867330016564</v>
      </c>
      <c r="BL253" s="28">
        <f t="shared" ref="BL253" si="232">+BK253</f>
        <v>20.659867330016564</v>
      </c>
      <c r="BM253" s="28">
        <f t="shared" ref="BM253" si="233">+BL253</f>
        <v>20.659867330016564</v>
      </c>
      <c r="BN253" s="28">
        <f t="shared" ref="BN253" si="234">+BM253</f>
        <v>20.659867330016564</v>
      </c>
      <c r="BO253" s="28">
        <f t="shared" ref="BO253" si="235">+BN253</f>
        <v>20.659867330016564</v>
      </c>
      <c r="BP253" s="28">
        <f t="shared" ref="BP253" si="236">+BO253</f>
        <v>20.659867330016564</v>
      </c>
      <c r="BQ253" s="28">
        <f t="shared" ref="BQ253" si="237">+BP253</f>
        <v>20.659867330016564</v>
      </c>
      <c r="BR253" s="28">
        <f t="shared" ref="BR253" si="238">+BQ253</f>
        <v>20.659867330016564</v>
      </c>
    </row>
    <row r="254" spans="1:70">
      <c r="A254" s="300"/>
      <c r="B254" s="300">
        <f>+'Ark1'!C1713</f>
        <v>2022</v>
      </c>
      <c r="C254" s="235">
        <f>+'Ark1'!L1713</f>
        <v>2</v>
      </c>
      <c r="D254" s="235" t="str">
        <f t="shared" ref="D254:D262" si="239">+D28</f>
        <v>P</v>
      </c>
      <c r="E254" s="235">
        <f>+'Ark1'!D1713</f>
        <v>1</v>
      </c>
      <c r="F254" s="235" t="str">
        <f t="shared" ref="F254:F262" si="240">+F239</f>
        <v>Jan</v>
      </c>
      <c r="G254" s="235">
        <f>+'Ark1'!Q1713</f>
        <v>8</v>
      </c>
      <c r="H254" s="235">
        <f>+'Ark1'!R1713</f>
        <v>10</v>
      </c>
      <c r="I254" s="237">
        <f>+IF(H254=0,"",'Ark1'!AG1713)</f>
        <v>1.1239942819177828</v>
      </c>
      <c r="J254" s="237">
        <f>+IF(H254=0,"",'Ark1'!AH1713)</f>
        <v>0</v>
      </c>
      <c r="K254" s="237"/>
      <c r="L254" s="237"/>
      <c r="M254" s="237"/>
      <c r="N254" s="237"/>
      <c r="O254" s="237"/>
      <c r="P254" s="237"/>
      <c r="Q254" s="237"/>
      <c r="R254" s="237">
        <f>+IF(H254=0,"",'Ark1'!T1713)</f>
        <v>2.9</v>
      </c>
      <c r="S254" s="236">
        <f>+IF(H254=0,"",'Ark1'!U1713)</f>
        <v>17.07</v>
      </c>
      <c r="T254" s="236"/>
      <c r="U254" s="238">
        <f>+IF(H254=0,"",'Ark1'!W1713)</f>
        <v>0</v>
      </c>
      <c r="V254" s="238">
        <f>+IF(H254=0,"",'Ark1'!X1713)</f>
        <v>90</v>
      </c>
      <c r="W254" s="238">
        <f>+IF(H254=0,"",'Ark1'!Y1713)</f>
        <v>0</v>
      </c>
      <c r="X254" s="238">
        <f>+IF(H254=0,"",'Ark1'!Z1713)</f>
        <v>3.4010351365429901</v>
      </c>
      <c r="Y254" s="238">
        <f>+IF(H254=0,"",'Ark1'!Z1713)</f>
        <v>3.4010351365429901</v>
      </c>
      <c r="Z254" s="237">
        <f>+IF(H254=0,"",'Ark1'!AB1713)</f>
        <v>1.3747727084867527</v>
      </c>
      <c r="AA254" s="238">
        <f>+IF(H254=0,"",'Ark1'!AE1713)</f>
        <v>0</v>
      </c>
      <c r="AB254" s="238">
        <f t="shared" si="223"/>
        <v>8.5350000000000001</v>
      </c>
      <c r="AC254" s="236">
        <f t="shared" si="224"/>
        <v>0.8</v>
      </c>
      <c r="AD254" s="300"/>
      <c r="AG254" s="29"/>
      <c r="AH254" s="27"/>
      <c r="AK254" s="27"/>
      <c r="AL254" s="27"/>
      <c r="AM254" s="27"/>
      <c r="AO254" s="27"/>
      <c r="AP254" s="240"/>
      <c r="AQ254" s="27"/>
      <c r="AR254" s="27"/>
    </row>
    <row r="255" spans="1:70">
      <c r="A255" s="300"/>
      <c r="B255" s="300">
        <f>+'Ark1'!C1714</f>
        <v>2022</v>
      </c>
      <c r="C255" s="235">
        <f>+'Ark1'!L1714</f>
        <v>2</v>
      </c>
      <c r="D255" s="235" t="str">
        <f t="shared" si="239"/>
        <v>P</v>
      </c>
      <c r="E255" s="235">
        <f>+'Ark1'!D1714</f>
        <v>2</v>
      </c>
      <c r="F255" s="235" t="str">
        <f t="shared" si="240"/>
        <v>Feb</v>
      </c>
      <c r="G255" s="235">
        <f>+'Ark1'!Q1714</f>
        <v>5</v>
      </c>
      <c r="H255" s="235">
        <f>+'Ark1'!R1714</f>
        <v>6</v>
      </c>
      <c r="I255" s="237">
        <f>+IF(H255=0,"",'Ark1'!AG1714)</f>
        <v>1.0334591055376767</v>
      </c>
      <c r="J255" s="237">
        <f>+IF(H255=0,"",'Ark1'!AH1714)</f>
        <v>0</v>
      </c>
      <c r="K255" s="237"/>
      <c r="L255" s="237"/>
      <c r="M255" s="237"/>
      <c r="N255" s="237"/>
      <c r="O255" s="237"/>
      <c r="P255" s="237"/>
      <c r="Q255" s="237"/>
      <c r="R255" s="237">
        <f>+IF(H255=0,"",'Ark1'!T1714)</f>
        <v>2</v>
      </c>
      <c r="S255" s="236">
        <f>+IF(H255=0,"",'Ark1'!U1714)</f>
        <v>12.41666666666667</v>
      </c>
      <c r="T255" s="236"/>
      <c r="U255" s="238">
        <f>+IF(H255=0,"",'Ark1'!W1714)</f>
        <v>0</v>
      </c>
      <c r="V255" s="238">
        <f>+IF(H255=0,"",'Ark1'!X1714)</f>
        <v>0</v>
      </c>
      <c r="W255" s="238">
        <f>+IF(H255=0,"",'Ark1'!Y1714)</f>
        <v>0</v>
      </c>
      <c r="X255" s="238">
        <f>+IF(H255=0,"",'Ark1'!Z1714)</f>
        <v>2.5867719050756723</v>
      </c>
      <c r="Y255" s="238">
        <f>+IF(H255=0,"",'Ark1'!Z1714)</f>
        <v>2.5867719050756723</v>
      </c>
      <c r="Z255" s="237">
        <f>+IF(H255=0,"",'Ark1'!AB1714)</f>
        <v>0</v>
      </c>
      <c r="AA255" s="238">
        <f>+IF(H255=0,"",'Ark1'!AE1714)</f>
        <v>0</v>
      </c>
      <c r="AB255" s="238">
        <f t="shared" si="223"/>
        <v>6.2083333333333348</v>
      </c>
      <c r="AC255" s="236">
        <f t="shared" si="224"/>
        <v>0.83333333333333337</v>
      </c>
      <c r="AD255" s="300"/>
      <c r="AG255" s="29"/>
      <c r="AH255" s="27"/>
      <c r="AK255" s="27"/>
      <c r="AL255" s="27"/>
      <c r="AM255" s="27"/>
      <c r="AO255" s="27"/>
      <c r="AP255" s="240"/>
      <c r="AQ255" s="27"/>
      <c r="AR255" s="27"/>
    </row>
    <row r="256" spans="1:70">
      <c r="A256" s="300"/>
      <c r="B256" s="300">
        <f>+'Ark1'!C1715</f>
        <v>2022</v>
      </c>
      <c r="C256" s="235">
        <f>+'Ark1'!L1715</f>
        <v>2</v>
      </c>
      <c r="D256" s="235" t="str">
        <f t="shared" si="239"/>
        <v>P</v>
      </c>
      <c r="E256" s="235">
        <f>+'Ark1'!D1715</f>
        <v>3</v>
      </c>
      <c r="F256" s="235" t="str">
        <f t="shared" si="240"/>
        <v>Mar</v>
      </c>
      <c r="G256" s="235">
        <f>+'Ark1'!Q1715</f>
        <v>23</v>
      </c>
      <c r="H256" s="235">
        <f>+'Ark1'!R1715</f>
        <v>40</v>
      </c>
      <c r="I256" s="237">
        <f>+IF(H256=0,"",'Ark1'!AG1715)</f>
        <v>3.9837129348685671</v>
      </c>
      <c r="J256" s="237">
        <f>+IF(H256=0,"",'Ark1'!AH1715)</f>
        <v>0</v>
      </c>
      <c r="K256" s="237"/>
      <c r="L256" s="237"/>
      <c r="M256" s="237"/>
      <c r="N256" s="237"/>
      <c r="O256" s="237"/>
      <c r="P256" s="237"/>
      <c r="Q256" s="237"/>
      <c r="R256" s="237">
        <f>+IF(H256=0,"",'Ark1'!T1715)</f>
        <v>3.2749999999999999</v>
      </c>
      <c r="S256" s="236">
        <f>+IF(H256=0,"",'Ark1'!U1715)</f>
        <v>17.7575</v>
      </c>
      <c r="T256" s="236"/>
      <c r="U256" s="238">
        <f>+IF(H256=0,"",'Ark1'!W1715)</f>
        <v>0</v>
      </c>
      <c r="V256" s="238">
        <f>+IF(H256=0,"",'Ark1'!X1715)</f>
        <v>65</v>
      </c>
      <c r="W256" s="238">
        <f>+IF(H256=0,"",'Ark1'!Y1715)</f>
        <v>5</v>
      </c>
      <c r="X256" s="238">
        <f>+IF(H256=0,"",'Ark1'!Z1715)</f>
        <v>3.0699256912830823</v>
      </c>
      <c r="Y256" s="238">
        <f>+IF(H256=0,"",'Ark1'!Z1715)</f>
        <v>3.0699256912830823</v>
      </c>
      <c r="Z256" s="237">
        <f>+IF(H256=0,"",'Ark1'!AB1715)</f>
        <v>1.4830289949963893</v>
      </c>
      <c r="AA256" s="238">
        <f>+IF(H256=0,"",'Ark1'!AE1715)</f>
        <v>0</v>
      </c>
      <c r="AB256" s="238">
        <f t="shared" si="223"/>
        <v>8.8787500000000001</v>
      </c>
      <c r="AC256" s="236">
        <f t="shared" si="224"/>
        <v>0.57499999999999996</v>
      </c>
      <c r="AD256" s="300"/>
      <c r="AG256" s="29"/>
      <c r="AH256" s="27"/>
      <c r="AK256" s="27"/>
      <c r="AL256" s="27"/>
      <c r="AM256" s="27"/>
      <c r="AO256" s="27"/>
      <c r="AP256" s="240"/>
      <c r="AQ256" s="27"/>
      <c r="AR256" s="27"/>
    </row>
    <row r="257" spans="1:70">
      <c r="A257" s="300"/>
      <c r="B257" s="300">
        <f>+'Ark1'!C1716</f>
        <v>2022</v>
      </c>
      <c r="C257" s="235">
        <f>+'Ark1'!L1716</f>
        <v>2</v>
      </c>
      <c r="D257" s="235" t="str">
        <f t="shared" si="239"/>
        <v>P</v>
      </c>
      <c r="E257" s="235">
        <f>+'Ark1'!D1716</f>
        <v>4</v>
      </c>
      <c r="F257" s="235" t="str">
        <f t="shared" si="240"/>
        <v>Apr</v>
      </c>
      <c r="G257" s="235">
        <f>+'Ark1'!Q1716</f>
        <v>19</v>
      </c>
      <c r="H257" s="235">
        <f>+'Ark1'!R1716</f>
        <v>32</v>
      </c>
      <c r="I257" s="237">
        <f>+IF(H257=0,"",'Ark1'!AG1716)</f>
        <v>3.4287899112830593</v>
      </c>
      <c r="J257" s="237">
        <f>+IF(H257=0,"",'Ark1'!AH1716)</f>
        <v>0</v>
      </c>
      <c r="K257" s="237"/>
      <c r="L257" s="237"/>
      <c r="M257" s="237"/>
      <c r="N257" s="237"/>
      <c r="O257" s="237"/>
      <c r="P257" s="237"/>
      <c r="Q257" s="237"/>
      <c r="R257" s="237">
        <f>+IF(H257=0,"",'Ark1'!T1716)</f>
        <v>3.1875</v>
      </c>
      <c r="S257" s="236">
        <f>+IF(H257=0,"",'Ark1'!U1716)</f>
        <v>16.534375000000001</v>
      </c>
      <c r="T257" s="236"/>
      <c r="U257" s="238">
        <f>+IF(H257=0,"",'Ark1'!W1716)</f>
        <v>0</v>
      </c>
      <c r="V257" s="238">
        <f>+IF(H257=0,"",'Ark1'!X1716)</f>
        <v>62.5</v>
      </c>
      <c r="W257" s="238">
        <f>+IF(H257=0,"",'Ark1'!Y1716)</f>
        <v>6.25</v>
      </c>
      <c r="X257" s="238">
        <f>+IF(H257=0,"",'Ark1'!Z1716)</f>
        <v>3.001313189151551</v>
      </c>
      <c r="Y257" s="238">
        <f>+IF(H257=0,"",'Ark1'!Z1716)</f>
        <v>3.001313189151551</v>
      </c>
      <c r="Z257" s="237">
        <f>+IF(H257=0,"",'Ark1'!AB1716)</f>
        <v>1.3792547806696196</v>
      </c>
      <c r="AA257" s="238">
        <f>+IF(H257=0,"",'Ark1'!AE1716)</f>
        <v>0</v>
      </c>
      <c r="AB257" s="238">
        <f t="shared" si="223"/>
        <v>8.2671875000000004</v>
      </c>
      <c r="AC257" s="236">
        <f t="shared" si="224"/>
        <v>0.59375</v>
      </c>
      <c r="AD257" s="300"/>
      <c r="AG257" s="29"/>
      <c r="AH257" s="27"/>
      <c r="AK257" s="27"/>
      <c r="AL257" s="27"/>
      <c r="AM257" s="27"/>
      <c r="AO257" s="27"/>
      <c r="AP257" s="240"/>
      <c r="AQ257" s="27"/>
      <c r="AR257" s="27"/>
    </row>
    <row r="258" spans="1:70">
      <c r="A258" s="300"/>
      <c r="B258" s="300">
        <f>+'Ark1'!C1717</f>
        <v>2022</v>
      </c>
      <c r="C258" s="235">
        <f>+'Ark1'!L1717</f>
        <v>2</v>
      </c>
      <c r="D258" s="235" t="str">
        <f t="shared" si="239"/>
        <v>P</v>
      </c>
      <c r="E258" s="235">
        <f>+'Ark1'!D1717</f>
        <v>5</v>
      </c>
      <c r="F258" s="235" t="str">
        <f t="shared" si="240"/>
        <v>Mai</v>
      </c>
      <c r="G258" s="235">
        <f>+'Ark1'!Q1717</f>
        <v>16</v>
      </c>
      <c r="H258" s="235">
        <f>+'Ark1'!R1717</f>
        <v>26</v>
      </c>
      <c r="I258" s="237">
        <f>+IF(H258=0,"",'Ark1'!AG1717)</f>
        <v>3.9159152368299552</v>
      </c>
      <c r="J258" s="237">
        <f>+IF(H258=0,"",'Ark1'!AH1717)</f>
        <v>0</v>
      </c>
      <c r="K258" s="237"/>
      <c r="L258" s="237"/>
      <c r="M258" s="237"/>
      <c r="N258" s="237"/>
      <c r="O258" s="237"/>
      <c r="P258" s="237"/>
      <c r="Q258" s="237"/>
      <c r="R258" s="237">
        <f>+IF(H258=0,"",'Ark1'!T1717)</f>
        <v>2.3461538461538471</v>
      </c>
      <c r="S258" s="236">
        <f>+IF(H258=0,"",'Ark1'!U1717)</f>
        <v>15.984615384615379</v>
      </c>
      <c r="T258" s="236"/>
      <c r="U258" s="238">
        <f>+IF(H258=0,"",'Ark1'!W1717)</f>
        <v>0</v>
      </c>
      <c r="V258" s="238">
        <f>+IF(H258=0,"",'Ark1'!X1717)</f>
        <v>57.692307692307693</v>
      </c>
      <c r="W258" s="238">
        <f>+IF(H258=0,"",'Ark1'!Y1717)</f>
        <v>3.8461538461538449</v>
      </c>
      <c r="X258" s="238">
        <f>+IF(H258=0,"",'Ark1'!Z1717)</f>
        <v>3.251235541202564</v>
      </c>
      <c r="Y258" s="238">
        <f>+IF(H258=0,"",'Ark1'!Z1717)</f>
        <v>3.251235541202564</v>
      </c>
      <c r="Z258" s="237">
        <f>+IF(H258=0,"",'Ark1'!AB1717)</f>
        <v>0.95845659956747009</v>
      </c>
      <c r="AA258" s="238">
        <f>+IF(H258=0,"",'Ark1'!AE1717)</f>
        <v>0</v>
      </c>
      <c r="AB258" s="238">
        <f t="shared" si="223"/>
        <v>7.9923076923076897</v>
      </c>
      <c r="AC258" s="236">
        <f t="shared" si="224"/>
        <v>0.61538461538461542</v>
      </c>
      <c r="AD258" s="300"/>
      <c r="AG258" s="29"/>
      <c r="AH258" s="27"/>
      <c r="AK258" s="27"/>
      <c r="AL258" s="27"/>
      <c r="AM258" s="27"/>
      <c r="AO258" s="27"/>
      <c r="AP258" s="240"/>
      <c r="AQ258" s="27"/>
      <c r="AR258" s="27"/>
    </row>
    <row r="259" spans="1:70">
      <c r="A259" s="300"/>
      <c r="B259" s="300">
        <f>+'Ark1'!C1718</f>
        <v>2022</v>
      </c>
      <c r="C259" s="235">
        <f>+'Ark1'!L1718</f>
        <v>2</v>
      </c>
      <c r="D259" s="235" t="str">
        <f t="shared" si="239"/>
        <v>P</v>
      </c>
      <c r="E259" s="235">
        <f>+'Ark1'!D1718</f>
        <v>6</v>
      </c>
      <c r="F259" s="235" t="str">
        <f t="shared" si="240"/>
        <v>Jun</v>
      </c>
      <c r="G259" s="235">
        <f>+'Ark1'!Q1718</f>
        <v>20</v>
      </c>
      <c r="H259" s="235">
        <f>+'Ark1'!R1718</f>
        <v>34</v>
      </c>
      <c r="I259" s="237">
        <f>+IF(H259=0,"",'Ark1'!AG1718)</f>
        <v>3.8064764894099183</v>
      </c>
      <c r="J259" s="237">
        <f>+IF(H259=0,"",'Ark1'!AH1718)</f>
        <v>8.8235294117647047</v>
      </c>
      <c r="K259" s="237"/>
      <c r="L259" s="237"/>
      <c r="M259" s="237"/>
      <c r="N259" s="237"/>
      <c r="O259" s="237"/>
      <c r="P259" s="237"/>
      <c r="Q259" s="237"/>
      <c r="R259" s="237">
        <f>+IF(H259=0,"",'Ark1'!T1718)</f>
        <v>3</v>
      </c>
      <c r="S259" s="236">
        <f>+IF(H259=0,"",'Ark1'!U1718)</f>
        <v>16.549999999999997</v>
      </c>
      <c r="T259" s="236"/>
      <c r="U259" s="238">
        <f>+IF(H259=0,"",'Ark1'!W1718)</f>
        <v>0</v>
      </c>
      <c r="V259" s="238">
        <f>+IF(H259=0,"",'Ark1'!X1718)</f>
        <v>58.82352941176471</v>
      </c>
      <c r="W259" s="238">
        <f>+IF(H259=0,"",'Ark1'!Y1718)</f>
        <v>8.8235294117647047</v>
      </c>
      <c r="X259" s="238">
        <f>+IF(H259=0,"",'Ark1'!Z1718)</f>
        <v>5.2874574118713316</v>
      </c>
      <c r="Y259" s="238">
        <f>+IF(H259=0,"",'Ark1'!Z1718)</f>
        <v>5.2874574118713316</v>
      </c>
      <c r="Z259" s="237">
        <f>+IF(H259=0,"",'Ark1'!AB1718)</f>
        <v>1.3932610920384718</v>
      </c>
      <c r="AA259" s="238">
        <f>+IF(H259=0,"",'Ark1'!AE1718)</f>
        <v>0</v>
      </c>
      <c r="AB259" s="238">
        <f t="shared" si="223"/>
        <v>8.2749999999999986</v>
      </c>
      <c r="AC259" s="236">
        <f t="shared" si="224"/>
        <v>0.58823529411764708</v>
      </c>
      <c r="AD259" s="300"/>
      <c r="AG259" s="29"/>
      <c r="AH259" s="27"/>
      <c r="AK259" s="27"/>
      <c r="AL259" s="27"/>
      <c r="AM259" s="27"/>
      <c r="AO259" s="27"/>
      <c r="AP259" s="240"/>
      <c r="AQ259" s="27"/>
      <c r="AR259" s="27"/>
    </row>
    <row r="260" spans="1:70">
      <c r="A260" s="300"/>
      <c r="B260" s="300">
        <f>+'Ark1'!C1719</f>
        <v>2022</v>
      </c>
      <c r="C260" s="235">
        <f>+'Ark1'!L1719</f>
        <v>2</v>
      </c>
      <c r="D260" s="235" t="str">
        <f t="shared" si="239"/>
        <v>P</v>
      </c>
      <c r="E260" s="235">
        <f>+'Ark1'!D1719</f>
        <v>7</v>
      </c>
      <c r="F260" s="235" t="str">
        <f t="shared" si="240"/>
        <v>O</v>
      </c>
      <c r="G260" s="235">
        <f>+'Ark1'!Q1719</f>
        <v>4</v>
      </c>
      <c r="H260" s="235">
        <f>+'Ark1'!R1719</f>
        <v>9</v>
      </c>
      <c r="I260" s="237">
        <f>+IF(H260=0,"",'Ark1'!AG1719)</f>
        <v>7.6536451853694976</v>
      </c>
      <c r="J260" s="237">
        <f>+IF(H260=0,"",'Ark1'!AH1719)</f>
        <v>0</v>
      </c>
      <c r="K260" s="237"/>
      <c r="L260" s="237"/>
      <c r="M260" s="237"/>
      <c r="N260" s="237"/>
      <c r="O260" s="237"/>
      <c r="P260" s="237"/>
      <c r="Q260" s="237"/>
      <c r="R260" s="237">
        <f>+IF(H260=0,"",'Ark1'!T1719)</f>
        <v>3.3333333333333344</v>
      </c>
      <c r="S260" s="236">
        <f>+IF(H260=0,"",'Ark1'!U1719)</f>
        <v>17.088888888888889</v>
      </c>
      <c r="T260" s="236"/>
      <c r="U260" s="238">
        <f>+IF(H260=0,"",'Ark1'!W1719)</f>
        <v>0</v>
      </c>
      <c r="V260" s="238">
        <f>+IF(H260=0,"",'Ark1'!X1719)</f>
        <v>77.777777777777771</v>
      </c>
      <c r="W260" s="238">
        <f>+IF(H260=0,"",'Ark1'!Y1719)</f>
        <v>0</v>
      </c>
      <c r="X260" s="238">
        <f>+IF(H260=0,"",'Ark1'!Z1719)</f>
        <v>2.8980623582143243</v>
      </c>
      <c r="Y260" s="238">
        <f>+IF(H260=0,"",'Ark1'!Z1719)</f>
        <v>2.8980623582143243</v>
      </c>
      <c r="Z260" s="237">
        <f>+IF(H260=0,"",'Ark1'!AB1719)</f>
        <v>1.4907119849998596</v>
      </c>
      <c r="AA260" s="238">
        <f>+IF(H260=0,"",'Ark1'!AE1719)</f>
        <v>0</v>
      </c>
      <c r="AB260" s="238">
        <f t="shared" si="223"/>
        <v>8.5444444444444443</v>
      </c>
      <c r="AC260" s="236">
        <f t="shared" si="224"/>
        <v>0.44444444444444442</v>
      </c>
      <c r="AD260" s="300"/>
      <c r="AG260" s="29"/>
      <c r="AH260" s="27"/>
      <c r="AK260" s="27"/>
      <c r="AL260" s="27"/>
      <c r="AM260" s="27"/>
      <c r="AO260" s="27"/>
      <c r="AP260" s="240"/>
      <c r="AQ260" s="27"/>
      <c r="AR260" s="27"/>
    </row>
    <row r="261" spans="1:70">
      <c r="A261" s="300"/>
      <c r="B261" s="300">
        <f>+'Ark1'!C1720</f>
        <v>2022</v>
      </c>
      <c r="C261" s="235">
        <f>+'Ark1'!L1720</f>
        <v>2</v>
      </c>
      <c r="D261" s="235" t="str">
        <f t="shared" si="239"/>
        <v>P</v>
      </c>
      <c r="E261" s="235">
        <f>+'Ark1'!D1720</f>
        <v>8</v>
      </c>
      <c r="F261" s="235" t="str">
        <f t="shared" si="240"/>
        <v>O+</v>
      </c>
      <c r="G261" s="235">
        <f>+'Ark1'!Q1720</f>
        <v>12</v>
      </c>
      <c r="H261" s="235">
        <f>+'Ark1'!R1720</f>
        <v>28.53</v>
      </c>
      <c r="I261" s="237">
        <f>+IF(H261=0,"",'Ark1'!AG1720)</f>
        <v>6.1279751159496785</v>
      </c>
      <c r="J261" s="237">
        <f>+IF(H261=0,"",'Ark1'!AH1720)</f>
        <v>3.505082369435681</v>
      </c>
      <c r="K261" s="237"/>
      <c r="L261" s="237"/>
      <c r="M261" s="237"/>
      <c r="N261" s="237"/>
      <c r="O261" s="237"/>
      <c r="P261" s="237"/>
      <c r="Q261" s="237"/>
      <c r="R261" s="237">
        <f>+IF(H261=0,"",'Ark1'!T1720)</f>
        <v>2.4535576586049768</v>
      </c>
      <c r="S261" s="236">
        <f>+IF(H261=0,"",'Ark1'!U1720)</f>
        <v>15.467928496319663</v>
      </c>
      <c r="T261" s="236"/>
      <c r="U261" s="238">
        <f>+IF(H261=0,"",'Ark1'!W1720)</f>
        <v>0</v>
      </c>
      <c r="V261" s="238">
        <f>+IF(H261=0,"",'Ark1'!X1720)</f>
        <v>42.060988433228161</v>
      </c>
      <c r="W261" s="238">
        <f>+IF(H261=0,"",'Ark1'!Y1720)</f>
        <v>3.505082369435681</v>
      </c>
      <c r="X261" s="238">
        <f>+IF(H261=0,"",'Ark1'!Z1720)</f>
        <v>4.2571769523306724</v>
      </c>
      <c r="Y261" s="238">
        <f>+IF(H261=0,"",'Ark1'!Z1720)</f>
        <v>4.2571769523306724</v>
      </c>
      <c r="Z261" s="237">
        <f>+IF(H261=0,"",'Ark1'!AB1720)</f>
        <v>1.0557228700955448</v>
      </c>
      <c r="AA261" s="238">
        <f>+IF(H261=0,"",'Ark1'!AE1720)</f>
        <v>0</v>
      </c>
      <c r="AB261" s="238">
        <f t="shared" si="223"/>
        <v>7.7339642481598316</v>
      </c>
      <c r="AC261" s="236">
        <f t="shared" si="224"/>
        <v>0.4206098843322818</v>
      </c>
      <c r="AD261" s="300"/>
      <c r="AG261" s="29"/>
      <c r="AH261" s="27"/>
      <c r="AK261" s="27"/>
      <c r="AL261" s="27"/>
      <c r="AM261" s="27"/>
      <c r="AO261" s="27"/>
      <c r="AP261" s="240"/>
      <c r="AQ261" s="27"/>
      <c r="AR261" s="27"/>
    </row>
    <row r="262" spans="1:70">
      <c r="A262" s="300"/>
      <c r="B262" s="300">
        <f>+'Ark1'!C1721</f>
        <v>2022</v>
      </c>
      <c r="C262" s="235">
        <f>+'Ark1'!L1721</f>
        <v>2</v>
      </c>
      <c r="D262" s="235" t="str">
        <f t="shared" si="239"/>
        <v>P</v>
      </c>
      <c r="E262" s="235">
        <f>+'Ark1'!D1721</f>
        <v>9</v>
      </c>
      <c r="F262" s="235" t="str">
        <f t="shared" si="240"/>
        <v>R-</v>
      </c>
      <c r="G262" s="235">
        <f>+'Ark1'!Q1721</f>
        <v>16</v>
      </c>
      <c r="H262" s="235">
        <f>+'Ark1'!R1721</f>
        <v>46</v>
      </c>
      <c r="I262" s="237">
        <f>+IF(H262=0,"",'Ark1'!AG1721)</f>
        <v>6.8926059613738673</v>
      </c>
      <c r="J262" s="237">
        <f>+IF(H262=0,"",'Ark1'!AH1721)</f>
        <v>0</v>
      </c>
      <c r="K262" s="237"/>
      <c r="L262" s="237"/>
      <c r="M262" s="237"/>
      <c r="N262" s="237"/>
      <c r="O262" s="237"/>
      <c r="P262" s="237"/>
      <c r="Q262" s="237"/>
      <c r="R262" s="237">
        <f>+IF(H262=0,"",'Ark1'!T1721)</f>
        <v>3.7608695652173911</v>
      </c>
      <c r="S262" s="236">
        <f>+IF(H262=0,"",'Ark1'!U1721)</f>
        <v>16.106521739130439</v>
      </c>
      <c r="T262" s="236"/>
      <c r="U262" s="238">
        <f>+IF(H262=0,"",'Ark1'!W1721)</f>
        <v>0</v>
      </c>
      <c r="V262" s="238">
        <f>+IF(H262=0,"",'Ark1'!X1721)</f>
        <v>41.304347826086953</v>
      </c>
      <c r="W262" s="238">
        <f>+IF(H262=0,"",'Ark1'!Y1721)</f>
        <v>2.1739130434782608</v>
      </c>
      <c r="X262" s="238">
        <f>+IF(H262=0,"",'Ark1'!Z1721)</f>
        <v>3.5000870904638606</v>
      </c>
      <c r="Y262" s="238">
        <f>+IF(H262=0,"",'Ark1'!Z1721)</f>
        <v>3.5000870904638606</v>
      </c>
      <c r="Z262" s="237">
        <f>+IF(H262=0,"",'Ark1'!AB1721)</f>
        <v>1.4771415199442779</v>
      </c>
      <c r="AA262" s="238">
        <f>+IF(H262=0,"",'Ark1'!AE1721)</f>
        <v>0</v>
      </c>
      <c r="AB262" s="238">
        <f t="shared" si="223"/>
        <v>8.0532608695652197</v>
      </c>
      <c r="AC262" s="236">
        <f t="shared" si="224"/>
        <v>0.34782608695652173</v>
      </c>
      <c r="AD262" s="300"/>
      <c r="AG262" s="29"/>
      <c r="AH262" s="27"/>
      <c r="AK262" s="27"/>
      <c r="AL262" s="27"/>
      <c r="AM262" s="27"/>
      <c r="AO262" s="27"/>
      <c r="AQ262" s="27"/>
      <c r="AR262" s="27"/>
    </row>
    <row r="263" spans="1:70">
      <c r="A263" s="300"/>
      <c r="B263" s="300">
        <f>+'Ark1'!C1722</f>
        <v>2022</v>
      </c>
      <c r="C263" s="235">
        <f>+'Ark1'!L1722</f>
        <v>2</v>
      </c>
      <c r="D263" s="235" t="str">
        <f t="shared" ref="D263:D265" si="241">+D37</f>
        <v>P</v>
      </c>
      <c r="E263" s="235">
        <f>+'Ark1'!D1722</f>
        <v>10</v>
      </c>
      <c r="F263" s="235" t="str">
        <f t="shared" ref="F263:F265" si="242">+F248</f>
        <v>R</v>
      </c>
      <c r="G263" s="235">
        <f>+'Ark1'!Q1722</f>
        <v>75</v>
      </c>
      <c r="H263" s="235">
        <f>+'Ark1'!R1722</f>
        <v>156</v>
      </c>
      <c r="I263" s="237">
        <f>+IF(H263=0,"",'Ark1'!AG1722)</f>
        <v>6.1696734754733846</v>
      </c>
      <c r="J263" s="237">
        <f>+IF(H263=0,"",'Ark1'!AH1722)</f>
        <v>0</v>
      </c>
      <c r="K263" s="237"/>
      <c r="L263" s="237"/>
      <c r="M263" s="237"/>
      <c r="N263" s="237"/>
      <c r="O263" s="237"/>
      <c r="P263" s="237"/>
      <c r="Q263" s="237"/>
      <c r="R263" s="237">
        <f>+IF(H263=0,"",'Ark1'!T1722)</f>
        <v>3.4871794871794872</v>
      </c>
      <c r="S263" s="236">
        <f>+IF(H263=0,"",'Ark1'!U1722)</f>
        <v>17.241666666666671</v>
      </c>
      <c r="T263" s="236"/>
      <c r="U263" s="238">
        <f>+IF(H263=0,"",'Ark1'!W1722)</f>
        <v>0</v>
      </c>
      <c r="V263" s="238">
        <f>+IF(H263=0,"",'Ark1'!X1722)</f>
        <v>64.102564102564102</v>
      </c>
      <c r="W263" s="238">
        <f>+IF(H263=0,"",'Ark1'!Y1722)</f>
        <v>7.0512820512820493</v>
      </c>
      <c r="X263" s="238">
        <f>+IF(H263=0,"",'Ark1'!Z1722)</f>
        <v>3.8577421045605216</v>
      </c>
      <c r="Y263" s="238">
        <f>+IF(H263=0,"",'Ark1'!Z1722)</f>
        <v>3.8577421045605216</v>
      </c>
      <c r="Z263" s="237">
        <f>+IF(H263=0,"",'Ark1'!AB1722)</f>
        <v>1.5627358467632051</v>
      </c>
      <c r="AA263" s="238">
        <f>+IF(H263=0,"",'Ark1'!AE1722)</f>
        <v>0</v>
      </c>
      <c r="AB263" s="238">
        <f t="shared" ref="AB263:AB265" si="243">+IF(H263=0,"",+S263/C263)</f>
        <v>8.6208333333333353</v>
      </c>
      <c r="AC263" s="236">
        <f t="shared" ref="AC263:AC265" si="244">+IF(H263=0,"",G263/H263)</f>
        <v>0.48076923076923078</v>
      </c>
      <c r="AD263" s="300"/>
      <c r="AG263" s="29"/>
      <c r="AH263" s="27"/>
      <c r="AK263" s="27"/>
      <c r="AL263" s="27"/>
      <c r="AM263" s="27"/>
      <c r="AO263" s="27"/>
      <c r="AQ263" s="27"/>
      <c r="AR263" s="27"/>
    </row>
    <row r="264" spans="1:70">
      <c r="A264" s="300"/>
      <c r="B264" s="300">
        <f>+'Ark1'!C1723</f>
        <v>2022</v>
      </c>
      <c r="C264" s="235">
        <f>+'Ark1'!L1723</f>
        <v>2</v>
      </c>
      <c r="D264" s="235" t="str">
        <f t="shared" si="241"/>
        <v>P</v>
      </c>
      <c r="E264" s="235">
        <f>+'Ark1'!D1723</f>
        <v>11</v>
      </c>
      <c r="F264" s="235" t="str">
        <f t="shared" si="242"/>
        <v>R+</v>
      </c>
      <c r="G264" s="235">
        <f>+'Ark1'!Q1723</f>
        <v>28</v>
      </c>
      <c r="H264" s="235">
        <f>+'Ark1'!R1723</f>
        <v>61</v>
      </c>
      <c r="I264" s="237">
        <f>+IF(H264=0,"",'Ark1'!AG1723)</f>
        <v>3.2167162587190101</v>
      </c>
      <c r="J264" s="237">
        <f>+IF(H264=0,"",'Ark1'!AH1723)</f>
        <v>0</v>
      </c>
      <c r="K264" s="237"/>
      <c r="L264" s="237"/>
      <c r="M264" s="237"/>
      <c r="N264" s="237"/>
      <c r="O264" s="237"/>
      <c r="P264" s="237"/>
      <c r="Q264" s="237"/>
      <c r="R264" s="237">
        <f>+IF(H264=0,"",'Ark1'!T1723)</f>
        <v>2.9836065573770503</v>
      </c>
      <c r="S264" s="236">
        <f>+IF(H264=0,"",'Ark1'!U1723)</f>
        <v>17.403278688524587</v>
      </c>
      <c r="T264" s="236"/>
      <c r="U264" s="238">
        <f>+IF(H264=0,"",'Ark1'!W1723)</f>
        <v>0</v>
      </c>
      <c r="V264" s="238">
        <f>+IF(H264=0,"",'Ark1'!X1723)</f>
        <v>68.852459016393425</v>
      </c>
      <c r="W264" s="238">
        <f>+IF(H264=0,"",'Ark1'!Y1723)</f>
        <v>1.6393442622950822</v>
      </c>
      <c r="X264" s="238">
        <f>+IF(H264=0,"",'Ark1'!Z1723)</f>
        <v>3.0791720844427495</v>
      </c>
      <c r="Y264" s="238">
        <f>+IF(H264=0,"",'Ark1'!Z1723)</f>
        <v>3.0791720844427495</v>
      </c>
      <c r="Z264" s="237">
        <f>+IF(H264=0,"",'Ark1'!AB1723)</f>
        <v>1.4083102685189852</v>
      </c>
      <c r="AA264" s="238">
        <f>+IF(H264=0,"",'Ark1'!AE1723)</f>
        <v>0</v>
      </c>
      <c r="AB264" s="238">
        <f t="shared" si="243"/>
        <v>8.7016393442622935</v>
      </c>
      <c r="AC264" s="236">
        <f t="shared" si="244"/>
        <v>0.45901639344262296</v>
      </c>
      <c r="AD264" s="300"/>
      <c r="AG264" s="29"/>
      <c r="AH264" s="27"/>
      <c r="AK264" s="27"/>
      <c r="AL264" s="27"/>
      <c r="AM264" s="27"/>
      <c r="AO264" s="27"/>
      <c r="AQ264" s="27"/>
      <c r="AR264" s="27"/>
    </row>
    <row r="265" spans="1:70">
      <c r="A265" s="300"/>
      <c r="B265" s="300">
        <f>+'Ark1'!C1724</f>
        <v>2022</v>
      </c>
      <c r="C265" s="235">
        <f>+'Ark1'!L1724</f>
        <v>2</v>
      </c>
      <c r="D265" s="235" t="str">
        <f t="shared" si="241"/>
        <v>P</v>
      </c>
      <c r="E265" s="235">
        <f>+'Ark1'!D1724</f>
        <v>12</v>
      </c>
      <c r="F265" s="235" t="str">
        <f t="shared" si="242"/>
        <v>U-</v>
      </c>
      <c r="G265" s="235">
        <f>+'Ark1'!Q1724</f>
        <v>8</v>
      </c>
      <c r="H265" s="235">
        <f>+'Ark1'!R1724</f>
        <v>16</v>
      </c>
      <c r="I265" s="237">
        <f>+IF(H265=0,"",'Ark1'!AG1724)</f>
        <v>2.6014990314106918</v>
      </c>
      <c r="J265" s="237">
        <f>+IF(H265=0,"",'Ark1'!AH1724)</f>
        <v>0</v>
      </c>
      <c r="K265" s="237"/>
      <c r="L265" s="237"/>
      <c r="M265" s="237"/>
      <c r="N265" s="237"/>
      <c r="O265" s="237"/>
      <c r="P265" s="237"/>
      <c r="Q265" s="237"/>
      <c r="R265" s="237">
        <f>+IF(H265=0,"",'Ark1'!T1724)</f>
        <v>3.125</v>
      </c>
      <c r="S265" s="236">
        <f>+IF(H265=0,"",'Ark1'!U1724)</f>
        <v>16.03125</v>
      </c>
      <c r="T265" s="236"/>
      <c r="U265" s="238">
        <f>+IF(H265=0,"",'Ark1'!W1724)</f>
        <v>0</v>
      </c>
      <c r="V265" s="238">
        <f>+IF(H265=0,"",'Ark1'!X1724)</f>
        <v>37.5</v>
      </c>
      <c r="W265" s="238">
        <f>+IF(H265=0,"",'Ark1'!Y1724)</f>
        <v>0</v>
      </c>
      <c r="X265" s="238">
        <f>+IF(H265=0,"",'Ark1'!Z1724)</f>
        <v>2.7565192612242009</v>
      </c>
      <c r="Y265" s="238">
        <f>+IF(H265=0,"",'Ark1'!Z1724)</f>
        <v>2.7565192612242009</v>
      </c>
      <c r="Z265" s="237">
        <f>+IF(H265=0,"",'Ark1'!AB1724)</f>
        <v>1.7984368212422699</v>
      </c>
      <c r="AA265" s="238">
        <f>+IF(H265=0,"",'Ark1'!AE1724)</f>
        <v>0</v>
      </c>
      <c r="AB265" s="238">
        <f t="shared" si="243"/>
        <v>8.015625</v>
      </c>
      <c r="AC265" s="236">
        <f t="shared" si="244"/>
        <v>0.5</v>
      </c>
      <c r="AD265" s="300"/>
      <c r="AG265" s="29"/>
      <c r="AH265" s="27"/>
      <c r="AK265" s="27"/>
      <c r="AL265" s="27"/>
      <c r="AM265" s="27"/>
      <c r="AO265" s="27"/>
      <c r="AQ265" s="27"/>
      <c r="AR265" s="27"/>
    </row>
    <row r="266" spans="1:70">
      <c r="A266" s="300"/>
      <c r="B266" s="300"/>
      <c r="C266" s="300"/>
      <c r="D266" s="300"/>
      <c r="E266" s="300"/>
      <c r="F266" s="300"/>
      <c r="G266" s="300"/>
      <c r="H266" s="300"/>
      <c r="I266" s="300"/>
      <c r="J266" s="300"/>
      <c r="K266" s="300"/>
      <c r="L266" s="300"/>
      <c r="M266" s="300"/>
      <c r="N266" s="300"/>
      <c r="O266" s="300"/>
      <c r="P266" s="300"/>
      <c r="Q266" s="300"/>
      <c r="R266" s="300"/>
      <c r="S266" s="300"/>
      <c r="T266" s="300"/>
      <c r="U266" s="300"/>
      <c r="V266" s="300"/>
      <c r="W266" s="300"/>
      <c r="X266" s="300"/>
      <c r="Y266" s="300"/>
      <c r="Z266" s="300"/>
      <c r="AA266" s="300"/>
      <c r="AB266" s="300"/>
      <c r="AC266" s="300"/>
      <c r="AD266" s="300"/>
      <c r="AG266" s="29"/>
      <c r="AH266" s="27"/>
      <c r="AK266" s="27"/>
      <c r="AL266" s="27"/>
      <c r="AM266" s="27"/>
      <c r="AO266" s="27"/>
    </row>
    <row r="267" spans="1:70" ht="15" customHeight="1">
      <c r="A267" s="300"/>
      <c r="B267" s="300"/>
      <c r="C267" s="327" t="s">
        <v>0</v>
      </c>
      <c r="D267" s="300"/>
      <c r="E267" s="328" t="str">
        <f>+D269</f>
        <v>P+</v>
      </c>
      <c r="F267" s="327" t="s">
        <v>582</v>
      </c>
      <c r="G267" s="300"/>
      <c r="H267" s="239">
        <f>SUM(H269:H280)</f>
        <v>776</v>
      </c>
      <c r="I267" s="301"/>
      <c r="J267" s="301"/>
      <c r="K267" s="301"/>
      <c r="L267" s="301"/>
      <c r="M267" s="301"/>
      <c r="N267" s="301"/>
      <c r="O267" s="301"/>
      <c r="P267" s="301"/>
      <c r="Q267" s="301"/>
      <c r="R267" s="300"/>
      <c r="S267" s="329" t="e">
        <f>+Klasse!#REF!</f>
        <v>#REF!</v>
      </c>
      <c r="T267" s="300"/>
      <c r="U267" s="302"/>
      <c r="V267" s="302"/>
      <c r="W267" s="302"/>
      <c r="X267" s="302"/>
      <c r="Y267" s="302"/>
      <c r="Z267" s="300"/>
      <c r="AA267" s="302"/>
      <c r="AB267" s="329">
        <v>0</v>
      </c>
      <c r="AC267" s="301"/>
      <c r="AD267" s="300"/>
      <c r="AE267" s="218"/>
      <c r="AG267" s="29"/>
      <c r="AH267" s="27"/>
      <c r="AI267" s="219"/>
      <c r="AJ267" s="28"/>
      <c r="AN267" s="28"/>
      <c r="BF267" s="231"/>
    </row>
    <row r="268" spans="1:70" ht="15" customHeight="1">
      <c r="A268" s="300"/>
      <c r="B268" s="300"/>
      <c r="C268" s="300"/>
      <c r="D268" s="300"/>
      <c r="E268" s="300"/>
      <c r="F268" s="300"/>
      <c r="G268" s="300"/>
      <c r="H268" s="300"/>
      <c r="I268" s="301"/>
      <c r="J268" s="301"/>
      <c r="K268" s="301"/>
      <c r="L268" s="301"/>
      <c r="M268" s="301"/>
      <c r="N268" s="301"/>
      <c r="O268" s="301"/>
      <c r="P268" s="301"/>
      <c r="Q268" s="301"/>
      <c r="R268" s="300"/>
      <c r="S268" s="300"/>
      <c r="T268" s="300"/>
      <c r="U268" s="302"/>
      <c r="V268" s="302"/>
      <c r="W268" s="302"/>
      <c r="X268" s="302"/>
      <c r="Y268" s="302"/>
      <c r="Z268" s="300"/>
      <c r="AA268" s="302"/>
      <c r="AB268" s="302"/>
      <c r="AC268" s="302"/>
      <c r="AD268" s="302"/>
      <c r="AE268" s="218"/>
      <c r="AG268" s="29"/>
      <c r="AH268" s="27"/>
      <c r="AI268" s="219"/>
      <c r="AJ268" s="28"/>
      <c r="AN268" s="28"/>
      <c r="BF268" s="231" t="e">
        <f>1+#REF!</f>
        <v>#REF!</v>
      </c>
      <c r="BG268" s="28">
        <v>20.659867330016564</v>
      </c>
      <c r="BH268" s="28">
        <f t="shared" ref="BH268" si="245">+BG268</f>
        <v>20.659867330016564</v>
      </c>
      <c r="BI268" s="28">
        <f t="shared" ref="BI268" si="246">+BH268</f>
        <v>20.659867330016564</v>
      </c>
      <c r="BJ268" s="28">
        <f t="shared" ref="BJ268" si="247">+BI268</f>
        <v>20.659867330016564</v>
      </c>
      <c r="BK268" s="28">
        <f t="shared" ref="BK268" si="248">+BJ268</f>
        <v>20.659867330016564</v>
      </c>
      <c r="BL268" s="28">
        <f t="shared" ref="BL268" si="249">+BK268</f>
        <v>20.659867330016564</v>
      </c>
      <c r="BM268" s="28">
        <f t="shared" ref="BM268" si="250">+BL268</f>
        <v>20.659867330016564</v>
      </c>
      <c r="BN268" s="28">
        <f t="shared" ref="BN268" si="251">+BM268</f>
        <v>20.659867330016564</v>
      </c>
      <c r="BO268" s="28">
        <f t="shared" ref="BO268" si="252">+BN268</f>
        <v>20.659867330016564</v>
      </c>
      <c r="BP268" s="28">
        <f t="shared" ref="BP268" si="253">+BO268</f>
        <v>20.659867330016564</v>
      </c>
      <c r="BQ268" s="28">
        <f t="shared" ref="BQ268" si="254">+BP268</f>
        <v>20.659867330016564</v>
      </c>
      <c r="BR268" s="28">
        <f t="shared" ref="BR268" si="255">+BQ268</f>
        <v>20.659867330016564</v>
      </c>
    </row>
    <row r="269" spans="1:70">
      <c r="A269" s="300"/>
      <c r="B269" s="300">
        <f>+'Ark1'!C1725</f>
        <v>2022</v>
      </c>
      <c r="C269" s="235">
        <f>+'Ark1'!L1725</f>
        <v>3</v>
      </c>
      <c r="D269" s="235" t="str">
        <f>+D43</f>
        <v>P+</v>
      </c>
      <c r="E269" s="235">
        <f>+'Ark1'!D1725</f>
        <v>1</v>
      </c>
      <c r="F269" s="235" t="str">
        <f>+F254</f>
        <v>Jan</v>
      </c>
      <c r="G269" s="235">
        <f>+'Ark1'!Q1725</f>
        <v>11</v>
      </c>
      <c r="H269" s="235">
        <f>+'Ark1'!R1725</f>
        <v>25</v>
      </c>
      <c r="I269" s="237">
        <f>+IF(H269=0,"",'Ark1'!AG1725)</f>
        <v>3.1047132036734282</v>
      </c>
      <c r="J269" s="237">
        <f>+IF(H269=0,"",'Ark1'!AH1725)</f>
        <v>0</v>
      </c>
      <c r="K269" s="237"/>
      <c r="L269" s="237"/>
      <c r="M269" s="237"/>
      <c r="N269" s="237"/>
      <c r="O269" s="237"/>
      <c r="P269" s="237"/>
      <c r="Q269" s="237"/>
      <c r="R269" s="237">
        <f>+IF(H269=0,"",'Ark1'!T1725)</f>
        <v>4.16</v>
      </c>
      <c r="S269" s="236">
        <f>+IF(H269=0,"",'Ark1'!U1725)</f>
        <v>18.860399999999998</v>
      </c>
      <c r="T269" s="236"/>
      <c r="U269" s="238">
        <f>+IF(H269=0,"",'Ark1'!W1725)</f>
        <v>0</v>
      </c>
      <c r="V269" s="238">
        <f>+IF(H269=0,"",'Ark1'!X1725)</f>
        <v>92</v>
      </c>
      <c r="W269" s="238">
        <f>+IF(H269=0,"",'Ark1'!Y1725)</f>
        <v>4</v>
      </c>
      <c r="X269" s="238">
        <f>+IF(H269=0,"",'Ark1'!Z1725)</f>
        <v>2.584739027445504</v>
      </c>
      <c r="Y269" s="238">
        <f>+IF(H269=0,"",'Ark1'!Z1725)</f>
        <v>2.584739027445504</v>
      </c>
      <c r="Z269" s="237">
        <f>+IF(H269=0,"",'Ark1'!AB1725)</f>
        <v>1.3469966592386184</v>
      </c>
      <c r="AA269" s="238">
        <f>+IF(H269=0,"",'Ark1'!AE1725)</f>
        <v>0</v>
      </c>
      <c r="AB269" s="238">
        <f t="shared" si="223"/>
        <v>6.2867999999999995</v>
      </c>
      <c r="AC269" s="236">
        <f t="shared" si="224"/>
        <v>0.44</v>
      </c>
      <c r="AD269" s="300"/>
      <c r="AG269" s="29"/>
      <c r="AH269" s="27"/>
      <c r="AK269" s="27"/>
      <c r="AL269" s="27"/>
      <c r="AM269" s="27"/>
      <c r="AO269" s="27"/>
      <c r="AQ269" s="27"/>
      <c r="AR269" s="27"/>
    </row>
    <row r="270" spans="1:70">
      <c r="A270" s="300"/>
      <c r="B270" s="300">
        <f>+'Ark1'!C1726</f>
        <v>2022</v>
      </c>
      <c r="C270" s="235">
        <f>+'Ark1'!L1726</f>
        <v>3</v>
      </c>
      <c r="D270" s="235" t="str">
        <f>+D44</f>
        <v>P+</v>
      </c>
      <c r="E270" s="235">
        <f>+'Ark1'!D1726</f>
        <v>2</v>
      </c>
      <c r="F270" s="235" t="str">
        <f>+F255</f>
        <v>Feb</v>
      </c>
      <c r="G270" s="235">
        <f>+'Ark1'!Q1726</f>
        <v>12</v>
      </c>
      <c r="H270" s="235">
        <f>+'Ark1'!R1726</f>
        <v>15</v>
      </c>
      <c r="I270" s="237">
        <f>+IF(H270=0,"",'Ark1'!AG1726)</f>
        <v>3.624736433248251</v>
      </c>
      <c r="J270" s="237">
        <f>+IF(H270=0,"",'Ark1'!AH1726)</f>
        <v>0</v>
      </c>
      <c r="K270" s="237"/>
      <c r="L270" s="237"/>
      <c r="M270" s="237"/>
      <c r="N270" s="237"/>
      <c r="O270" s="237"/>
      <c r="P270" s="237"/>
      <c r="Q270" s="237"/>
      <c r="R270" s="237">
        <f>+IF(H270=0,"",'Ark1'!T1726)</f>
        <v>4.2</v>
      </c>
      <c r="S270" s="236">
        <f>+IF(H270=0,"",'Ark1'!U1726)</f>
        <v>17.420000000000005</v>
      </c>
      <c r="T270" s="236"/>
      <c r="U270" s="238">
        <f>+IF(H270=0,"",'Ark1'!W1726)</f>
        <v>0</v>
      </c>
      <c r="V270" s="238">
        <f>+IF(H270=0,"",'Ark1'!X1726)</f>
        <v>73.333333333333314</v>
      </c>
      <c r="W270" s="238">
        <f>+IF(H270=0,"",'Ark1'!Y1726)</f>
        <v>0</v>
      </c>
      <c r="X270" s="238">
        <f>+IF(H270=0,"",'Ark1'!Z1726)</f>
        <v>3.1394691695677803</v>
      </c>
      <c r="Y270" s="238">
        <f>+IF(H270=0,"",'Ark1'!Z1726)</f>
        <v>3.1394691695677803</v>
      </c>
      <c r="Z270" s="237">
        <f>+IF(H270=0,"",'Ark1'!AB1726)</f>
        <v>1.7204650534085253</v>
      </c>
      <c r="AA270" s="238">
        <f>+IF(H270=0,"",'Ark1'!AE1726)</f>
        <v>0</v>
      </c>
      <c r="AB270" s="238">
        <f t="shared" si="223"/>
        <v>5.8066666666666684</v>
      </c>
      <c r="AC270" s="236">
        <f t="shared" si="224"/>
        <v>0.8</v>
      </c>
      <c r="AD270" s="300"/>
      <c r="AG270" s="29"/>
      <c r="AH270" s="27"/>
      <c r="AK270" s="27"/>
      <c r="AL270" s="27"/>
      <c r="AM270" s="27"/>
      <c r="AO270" s="27"/>
      <c r="AQ270" s="27"/>
      <c r="AR270" s="27"/>
    </row>
    <row r="271" spans="1:70">
      <c r="A271" s="300"/>
      <c r="B271" s="300">
        <f>+'Ark1'!C1727</f>
        <v>2022</v>
      </c>
      <c r="C271" s="235">
        <f>+'Ark1'!L1727</f>
        <v>3</v>
      </c>
      <c r="D271" s="235" t="str">
        <f>+D45</f>
        <v>P+</v>
      </c>
      <c r="E271" s="235">
        <f>+'Ark1'!D1727</f>
        <v>3</v>
      </c>
      <c r="F271" s="235" t="str">
        <f>+F256</f>
        <v>Mar</v>
      </c>
      <c r="G271" s="235">
        <f>+'Ark1'!Q1727</f>
        <v>36</v>
      </c>
      <c r="H271" s="235">
        <f>+'Ark1'!R1727</f>
        <v>66</v>
      </c>
      <c r="I271" s="237">
        <f>+IF(H271=0,"",'Ark1'!AG1727)</f>
        <v>7.1199825015002753</v>
      </c>
      <c r="J271" s="237">
        <f>+IF(H271=0,"",'Ark1'!AH1727)</f>
        <v>0</v>
      </c>
      <c r="K271" s="237"/>
      <c r="L271" s="237"/>
      <c r="M271" s="237"/>
      <c r="N271" s="237"/>
      <c r="O271" s="237"/>
      <c r="P271" s="237"/>
      <c r="Q271" s="237"/>
      <c r="R271" s="237">
        <f>+IF(H271=0,"",'Ark1'!T1727)</f>
        <v>4.5</v>
      </c>
      <c r="S271" s="236">
        <f>+IF(H271=0,"",'Ark1'!U1727)</f>
        <v>19.234848484848484</v>
      </c>
      <c r="T271" s="236"/>
      <c r="U271" s="238">
        <f>+IF(H271=0,"",'Ark1'!W1727)</f>
        <v>0</v>
      </c>
      <c r="V271" s="238">
        <f>+IF(H271=0,"",'Ark1'!X1727)</f>
        <v>83.333333333333314</v>
      </c>
      <c r="W271" s="238">
        <f>+IF(H271=0,"",'Ark1'!Y1727)</f>
        <v>10.606060606060607</v>
      </c>
      <c r="X271" s="238">
        <f>+IF(H271=0,"",'Ark1'!Z1727)</f>
        <v>3.3617497439100905</v>
      </c>
      <c r="Y271" s="238">
        <f>+IF(H271=0,"",'Ark1'!Z1727)</f>
        <v>3.3617497439100905</v>
      </c>
      <c r="Z271" s="237">
        <f>+IF(H271=0,"",'Ark1'!AB1727)</f>
        <v>1.852516715664984</v>
      </c>
      <c r="AA271" s="238">
        <f>+IF(H271=0,"",'Ark1'!AE1727)</f>
        <v>0</v>
      </c>
      <c r="AB271" s="238">
        <f t="shared" si="223"/>
        <v>6.4116161616161618</v>
      </c>
      <c r="AC271" s="236">
        <f t="shared" si="224"/>
        <v>0.54545454545454541</v>
      </c>
      <c r="AD271" s="300"/>
      <c r="AG271" s="29"/>
      <c r="AH271" s="27"/>
      <c r="AK271" s="27"/>
      <c r="AL271" s="27"/>
      <c r="AM271" s="27"/>
      <c r="AO271" s="27"/>
      <c r="AQ271" s="27"/>
      <c r="AR271" s="27"/>
    </row>
    <row r="272" spans="1:70">
      <c r="A272" s="300"/>
      <c r="B272" s="300">
        <f>+'Ark1'!C1728</f>
        <v>2022</v>
      </c>
      <c r="C272" s="235">
        <f>+'Ark1'!L1728</f>
        <v>3</v>
      </c>
      <c r="D272" s="235" t="str">
        <f>+D46</f>
        <v>P+</v>
      </c>
      <c r="E272" s="235">
        <f>+'Ark1'!D1728</f>
        <v>4</v>
      </c>
      <c r="F272" s="235" t="str">
        <f>+F257</f>
        <v>Apr</v>
      </c>
      <c r="G272" s="235">
        <f>+'Ark1'!Q1728</f>
        <v>30</v>
      </c>
      <c r="H272" s="235">
        <f>+'Ark1'!R1728</f>
        <v>58</v>
      </c>
      <c r="I272" s="237">
        <f>+IF(H272=0,"",'Ark1'!AG1728)</f>
        <v>6.7441724828430898</v>
      </c>
      <c r="J272" s="237">
        <f>+IF(H272=0,"",'Ark1'!AH1728)</f>
        <v>0</v>
      </c>
      <c r="K272" s="237"/>
      <c r="L272" s="237"/>
      <c r="M272" s="237"/>
      <c r="N272" s="237"/>
      <c r="O272" s="237"/>
      <c r="P272" s="237"/>
      <c r="Q272" s="237"/>
      <c r="R272" s="237">
        <f>+IF(H272=0,"",'Ark1'!T1728)</f>
        <v>4.2068965517241388</v>
      </c>
      <c r="S272" s="236">
        <f>+IF(H272=0,"",'Ark1'!U1728)</f>
        <v>17.943103448275863</v>
      </c>
      <c r="T272" s="236"/>
      <c r="U272" s="238">
        <f>+IF(H272=0,"",'Ark1'!W1728)</f>
        <v>0</v>
      </c>
      <c r="V272" s="238">
        <f>+IF(H272=0,"",'Ark1'!X1728)</f>
        <v>72.413793103448299</v>
      </c>
      <c r="W272" s="238">
        <f>+IF(H272=0,"",'Ark1'!Y1728)</f>
        <v>8.6206896551724128</v>
      </c>
      <c r="X272" s="238">
        <f>+IF(H272=0,"",'Ark1'!Z1728)</f>
        <v>3.7920112063782816</v>
      </c>
      <c r="Y272" s="238">
        <f>+IF(H272=0,"",'Ark1'!Z1728)</f>
        <v>3.7920112063782816</v>
      </c>
      <c r="Z272" s="237">
        <f>+IF(H272=0,"",'Ark1'!AB1728)</f>
        <v>1.6584020215739379</v>
      </c>
      <c r="AA272" s="238">
        <f>+IF(H272=0,"",'Ark1'!AE1728)</f>
        <v>0</v>
      </c>
      <c r="AB272" s="238">
        <f t="shared" si="223"/>
        <v>5.9810344827586208</v>
      </c>
      <c r="AC272" s="236">
        <f t="shared" si="224"/>
        <v>0.51724137931034486</v>
      </c>
      <c r="AD272" s="300"/>
      <c r="AG272" s="29"/>
      <c r="AH272" s="27"/>
      <c r="AK272" s="27"/>
      <c r="AL272" s="27"/>
      <c r="AM272" s="27"/>
      <c r="AO272" s="27"/>
      <c r="AQ272" s="27"/>
      <c r="AR272" s="27"/>
    </row>
    <row r="273" spans="1:44">
      <c r="A273" s="300"/>
      <c r="B273" s="300">
        <f>+'Ark1'!C1729</f>
        <v>2022</v>
      </c>
      <c r="C273" s="235">
        <f>+'Ark1'!L1729</f>
        <v>3</v>
      </c>
      <c r="D273" s="235" t="str">
        <f>+D47</f>
        <v>P+</v>
      </c>
      <c r="E273" s="235">
        <f>+'Ark1'!D1729</f>
        <v>5</v>
      </c>
      <c r="F273" s="235" t="str">
        <f>+F258</f>
        <v>Mai</v>
      </c>
      <c r="G273" s="235">
        <f>+'Ark1'!Q1729</f>
        <v>15</v>
      </c>
      <c r="H273" s="235">
        <f>+'Ark1'!R1729</f>
        <v>32</v>
      </c>
      <c r="I273" s="237">
        <f>+IF(H273=0,"",'Ark1'!AG1729)</f>
        <v>5.5657630663990734</v>
      </c>
      <c r="J273" s="237">
        <f>+IF(H273=0,"",'Ark1'!AH1729)</f>
        <v>0</v>
      </c>
      <c r="K273" s="237"/>
      <c r="L273" s="237"/>
      <c r="M273" s="237"/>
      <c r="N273" s="237"/>
      <c r="O273" s="237"/>
      <c r="P273" s="237"/>
      <c r="Q273" s="237"/>
      <c r="R273" s="237">
        <f>+IF(H273=0,"",'Ark1'!T1729)</f>
        <v>4.25</v>
      </c>
      <c r="S273" s="236">
        <f>+IF(H273=0,"",'Ark1'!U1729)</f>
        <v>18.459375000000001</v>
      </c>
      <c r="T273" s="236"/>
      <c r="U273" s="238">
        <f>+IF(H273=0,"",'Ark1'!W1729)</f>
        <v>0</v>
      </c>
      <c r="V273" s="238">
        <f>+IF(H273=0,"",'Ark1'!X1729)</f>
        <v>75</v>
      </c>
      <c r="W273" s="238">
        <f>+IF(H273=0,"",'Ark1'!Y1729)</f>
        <v>12.5</v>
      </c>
      <c r="X273" s="238">
        <f>+IF(H273=0,"",'Ark1'!Z1729)</f>
        <v>3.4294550746984553</v>
      </c>
      <c r="Y273" s="238">
        <f>+IF(H273=0,"",'Ark1'!Z1729)</f>
        <v>3.4294550746984553</v>
      </c>
      <c r="Z273" s="237">
        <f>+IF(H273=0,"",'Ark1'!AB1729)</f>
        <v>1.6770509831248428</v>
      </c>
      <c r="AA273" s="238">
        <f>+IF(H273=0,"",'Ark1'!AE1729)</f>
        <v>0</v>
      </c>
      <c r="AB273" s="238">
        <f t="shared" si="223"/>
        <v>6.1531250000000002</v>
      </c>
      <c r="AC273" s="236">
        <f t="shared" si="224"/>
        <v>0.46875</v>
      </c>
      <c r="AD273" s="300"/>
      <c r="AG273" s="29"/>
      <c r="AH273" s="27"/>
      <c r="AK273" s="27"/>
      <c r="AL273" s="27"/>
      <c r="AM273" s="27"/>
      <c r="AO273" s="27"/>
      <c r="AQ273" s="27"/>
      <c r="AR273" s="27"/>
    </row>
    <row r="274" spans="1:44">
      <c r="A274" s="300"/>
      <c r="B274" s="300">
        <f>+'Ark1'!C1730</f>
        <v>2022</v>
      </c>
      <c r="C274" s="235">
        <f>+'Ark1'!L1730</f>
        <v>3</v>
      </c>
      <c r="D274" s="235" t="str">
        <f t="shared" ref="D274:D280" si="256">+D48</f>
        <v>P+</v>
      </c>
      <c r="E274" s="235">
        <f>+'Ark1'!D1730</f>
        <v>6</v>
      </c>
      <c r="F274" s="235" t="str">
        <f t="shared" ref="F274:F280" si="257">+F259</f>
        <v>Jun</v>
      </c>
      <c r="G274" s="235">
        <f>+'Ark1'!Q1730</f>
        <v>33</v>
      </c>
      <c r="H274" s="235">
        <f>+'Ark1'!R1730</f>
        <v>64</v>
      </c>
      <c r="I274" s="237">
        <f>+IF(H274=0,"",'Ark1'!AG1730)</f>
        <v>7.673834955725269</v>
      </c>
      <c r="J274" s="237">
        <f>+IF(H274=0,"",'Ark1'!AH1730)</f>
        <v>0</v>
      </c>
      <c r="K274" s="237"/>
      <c r="L274" s="237"/>
      <c r="M274" s="237"/>
      <c r="N274" s="237"/>
      <c r="O274" s="237"/>
      <c r="P274" s="237"/>
      <c r="Q274" s="237"/>
      <c r="R274" s="237">
        <f>+IF(H274=0,"",'Ark1'!T1730)</f>
        <v>3.640625</v>
      </c>
      <c r="S274" s="236">
        <f>+IF(H274=0,"",'Ark1'!U1730)</f>
        <v>17.724999999999994</v>
      </c>
      <c r="T274" s="236"/>
      <c r="U274" s="238">
        <f>+IF(H274=0,"",'Ark1'!W1730)</f>
        <v>0</v>
      </c>
      <c r="V274" s="238">
        <f>+IF(H274=0,"",'Ark1'!X1730)</f>
        <v>68.75</v>
      </c>
      <c r="W274" s="238">
        <f>+IF(H274=0,"",'Ark1'!Y1730)</f>
        <v>10.9375</v>
      </c>
      <c r="X274" s="238">
        <f>+IF(H274=0,"",'Ark1'!Z1730)</f>
        <v>3.8717324933419888</v>
      </c>
      <c r="Y274" s="238">
        <f>+IF(H274=0,"",'Ark1'!Z1730)</f>
        <v>3.8717324933419888</v>
      </c>
      <c r="Z274" s="237">
        <f>+IF(H274=0,"",'Ark1'!AB1730)</f>
        <v>1.7532753946185979</v>
      </c>
      <c r="AA274" s="238">
        <f>+IF(H274=0,"",'Ark1'!AE1730)</f>
        <v>0</v>
      </c>
      <c r="AB274" s="238">
        <f t="shared" ref="AB274:AB280" si="258">+IF(H274=0,"",+S274/C274)</f>
        <v>5.9083333333333314</v>
      </c>
      <c r="AC274" s="236">
        <f t="shared" ref="AC274:AC280" si="259">+IF(H274=0,"",G274/H274)</f>
        <v>0.515625</v>
      </c>
      <c r="AD274" s="300"/>
      <c r="AG274" s="29"/>
      <c r="AH274" s="27"/>
      <c r="AK274" s="27"/>
      <c r="AL274" s="27"/>
      <c r="AM274" s="27"/>
      <c r="AO274" s="27"/>
      <c r="AQ274" s="27"/>
      <c r="AR274" s="27"/>
    </row>
    <row r="275" spans="1:44">
      <c r="A275" s="300"/>
      <c r="B275" s="300">
        <f>+'Ark1'!C1731</f>
        <v>2022</v>
      </c>
      <c r="C275" s="235">
        <f>+'Ark1'!L1731</f>
        <v>3</v>
      </c>
      <c r="D275" s="235" t="str">
        <f t="shared" si="256"/>
        <v>P+</v>
      </c>
      <c r="E275" s="235">
        <f>+'Ark1'!D1731</f>
        <v>7</v>
      </c>
      <c r="F275" s="235" t="str">
        <f t="shared" si="257"/>
        <v>O</v>
      </c>
      <c r="G275" s="235">
        <f>+'Ark1'!Q1731</f>
        <v>6</v>
      </c>
      <c r="H275" s="235">
        <f>+'Ark1'!R1731</f>
        <v>12</v>
      </c>
      <c r="I275" s="237">
        <f>+IF(H275=0,"",'Ark1'!AG1731)</f>
        <v>9.8930082109977597</v>
      </c>
      <c r="J275" s="237">
        <f>+IF(H275=0,"",'Ark1'!AH1731)</f>
        <v>0</v>
      </c>
      <c r="K275" s="237"/>
      <c r="L275" s="237"/>
      <c r="M275" s="237"/>
      <c r="N275" s="237"/>
      <c r="O275" s="237"/>
      <c r="P275" s="237"/>
      <c r="Q275" s="237"/>
      <c r="R275" s="237">
        <f>+IF(H275=0,"",'Ark1'!T1731)</f>
        <v>2.75</v>
      </c>
      <c r="S275" s="236">
        <f>+IF(H275=0,"",'Ark1'!U1731)</f>
        <v>16.566666666666663</v>
      </c>
      <c r="T275" s="236"/>
      <c r="U275" s="238">
        <f>+IF(H275=0,"",'Ark1'!W1731)</f>
        <v>0</v>
      </c>
      <c r="V275" s="238">
        <f>+IF(H275=0,"",'Ark1'!X1731)</f>
        <v>66.666666666666686</v>
      </c>
      <c r="W275" s="238">
        <f>+IF(H275=0,"",'Ark1'!Y1731)</f>
        <v>0</v>
      </c>
      <c r="X275" s="238">
        <f>+IF(H275=0,"",'Ark1'!Z1731)</f>
        <v>2.6119384032213002</v>
      </c>
      <c r="Y275" s="238">
        <f>+IF(H275=0,"",'Ark1'!Z1731)</f>
        <v>2.6119384032213002</v>
      </c>
      <c r="Z275" s="237">
        <f>+IF(H275=0,"",'Ark1'!AB1731)</f>
        <v>1.299038105676658</v>
      </c>
      <c r="AA275" s="238">
        <f>+IF(H275=0,"",'Ark1'!AE1731)</f>
        <v>0</v>
      </c>
      <c r="AB275" s="238">
        <f t="shared" si="258"/>
        <v>5.5222222222222213</v>
      </c>
      <c r="AC275" s="236">
        <f t="shared" si="259"/>
        <v>0.5</v>
      </c>
      <c r="AD275" s="300"/>
      <c r="AG275" s="29"/>
      <c r="AH275" s="27"/>
      <c r="AK275" s="27"/>
      <c r="AL275" s="27"/>
      <c r="AM275" s="27"/>
      <c r="AO275" s="27"/>
      <c r="AQ275" s="27"/>
      <c r="AR275" s="27"/>
    </row>
    <row r="276" spans="1:44">
      <c r="A276" s="300"/>
      <c r="B276" s="300">
        <f>+'Ark1'!C1732</f>
        <v>2022</v>
      </c>
      <c r="C276" s="235">
        <f>+'Ark1'!L1732</f>
        <v>3</v>
      </c>
      <c r="D276" s="235" t="str">
        <f t="shared" si="256"/>
        <v>P+</v>
      </c>
      <c r="E276" s="235">
        <f>+'Ark1'!D1732</f>
        <v>8</v>
      </c>
      <c r="F276" s="235" t="str">
        <f t="shared" si="257"/>
        <v>O+</v>
      </c>
      <c r="G276" s="235">
        <f>+'Ark1'!Q1732</f>
        <v>20</v>
      </c>
      <c r="H276" s="235">
        <f>+'Ark1'!R1732</f>
        <v>39</v>
      </c>
      <c r="I276" s="237">
        <f>+IF(H276=0,"",'Ark1'!AG1732)</f>
        <v>8.1331407781820246</v>
      </c>
      <c r="J276" s="237">
        <f>+IF(H276=0,"",'Ark1'!AH1732)</f>
        <v>0</v>
      </c>
      <c r="K276" s="237"/>
      <c r="L276" s="237"/>
      <c r="M276" s="237"/>
      <c r="N276" s="237"/>
      <c r="O276" s="237"/>
      <c r="P276" s="237"/>
      <c r="Q276" s="237"/>
      <c r="R276" s="237">
        <f>+IF(H276=0,"",'Ark1'!T1732)</f>
        <v>3</v>
      </c>
      <c r="S276" s="236">
        <f>+IF(H276=0,"",'Ark1'!U1732)</f>
        <v>15.017948717948723</v>
      </c>
      <c r="T276" s="236"/>
      <c r="U276" s="238">
        <f>+IF(H276=0,"",'Ark1'!W1732)</f>
        <v>0</v>
      </c>
      <c r="V276" s="238">
        <f>+IF(H276=0,"",'Ark1'!X1732)</f>
        <v>51.282051282051277</v>
      </c>
      <c r="W276" s="238">
        <f>+IF(H276=0,"",'Ark1'!Y1732)</f>
        <v>5.1282051282051277</v>
      </c>
      <c r="X276" s="238">
        <f>+IF(H276=0,"",'Ark1'!Z1732)</f>
        <v>4.6843915290430305</v>
      </c>
      <c r="Y276" s="238">
        <f>+IF(H276=0,"",'Ark1'!Z1732)</f>
        <v>4.6843915290430305</v>
      </c>
      <c r="Z276" s="237">
        <f>+IF(H276=0,"",'Ark1'!AB1732)</f>
        <v>1.5689290811054724</v>
      </c>
      <c r="AA276" s="238">
        <f>+IF(H276=0,"",'Ark1'!AE1732)</f>
        <v>0</v>
      </c>
      <c r="AB276" s="238">
        <f t="shared" si="258"/>
        <v>5.0059829059829077</v>
      </c>
      <c r="AC276" s="236">
        <f t="shared" si="259"/>
        <v>0.51282051282051277</v>
      </c>
      <c r="AD276" s="300"/>
      <c r="AG276" s="29"/>
      <c r="AH276" s="27"/>
      <c r="AK276" s="27"/>
      <c r="AL276" s="27"/>
      <c r="AM276" s="27"/>
      <c r="AO276" s="27"/>
      <c r="AQ276" s="27"/>
      <c r="AR276" s="27"/>
    </row>
    <row r="277" spans="1:44">
      <c r="A277" s="300"/>
      <c r="B277" s="300">
        <f>+'Ark1'!C1733</f>
        <v>2022</v>
      </c>
      <c r="C277" s="235">
        <f>+'Ark1'!L1733</f>
        <v>3</v>
      </c>
      <c r="D277" s="235" t="str">
        <f t="shared" si="256"/>
        <v>P+</v>
      </c>
      <c r="E277" s="235">
        <f>+'Ark1'!D1733</f>
        <v>9</v>
      </c>
      <c r="F277" s="235" t="str">
        <f t="shared" si="257"/>
        <v>R-</v>
      </c>
      <c r="G277" s="235">
        <f>+'Ark1'!Q1733</f>
        <v>26</v>
      </c>
      <c r="H277" s="235">
        <f>+'Ark1'!R1733</f>
        <v>63</v>
      </c>
      <c r="I277" s="237">
        <f>+IF(H277=0,"",'Ark1'!AG1733)</f>
        <v>9.8072414691325829</v>
      </c>
      <c r="J277" s="237">
        <f>+IF(H277=0,"",'Ark1'!AH1733)</f>
        <v>7.9365079365079394</v>
      </c>
      <c r="K277" s="237"/>
      <c r="L277" s="237"/>
      <c r="M277" s="237"/>
      <c r="N277" s="237"/>
      <c r="O277" s="237"/>
      <c r="P277" s="237"/>
      <c r="Q277" s="237"/>
      <c r="R277" s="237">
        <f>+IF(H277=0,"",'Ark1'!T1733)</f>
        <v>4.1428571428571441</v>
      </c>
      <c r="S277" s="236">
        <f>+IF(H277=0,"",'Ark1'!U1733)</f>
        <v>16.733333333333327</v>
      </c>
      <c r="T277" s="236"/>
      <c r="U277" s="238">
        <f>+IF(H277=0,"",'Ark1'!W1733)</f>
        <v>0</v>
      </c>
      <c r="V277" s="238">
        <f>+IF(H277=0,"",'Ark1'!X1733)</f>
        <v>60.317460317460309</v>
      </c>
      <c r="W277" s="238">
        <f>+IF(H277=0,"",'Ark1'!Y1733)</f>
        <v>3.1746031746031735</v>
      </c>
      <c r="X277" s="238">
        <f>+IF(H277=0,"",'Ark1'!Z1733)</f>
        <v>4.4643561899199193</v>
      </c>
      <c r="Y277" s="238">
        <f>+IF(H277=0,"",'Ark1'!Z1733)</f>
        <v>4.4643561899199193</v>
      </c>
      <c r="Z277" s="237">
        <f>+IF(H277=0,"",'Ark1'!AB1733)</f>
        <v>1.456862718169367</v>
      </c>
      <c r="AA277" s="238">
        <f>+IF(H277=0,"",'Ark1'!AE1733)</f>
        <v>0</v>
      </c>
      <c r="AB277" s="238">
        <f t="shared" si="258"/>
        <v>5.5777777777777757</v>
      </c>
      <c r="AC277" s="236">
        <f t="shared" si="259"/>
        <v>0.41269841269841268</v>
      </c>
      <c r="AD277" s="300"/>
      <c r="AG277" s="29"/>
      <c r="AH277" s="27"/>
      <c r="AK277" s="27"/>
      <c r="AL277" s="27"/>
      <c r="AM277" s="27"/>
      <c r="AO277" s="27"/>
      <c r="AQ277" s="27"/>
      <c r="AR277" s="27"/>
    </row>
    <row r="278" spans="1:44">
      <c r="A278" s="300"/>
      <c r="B278" s="300">
        <f>+'Ark1'!C1734</f>
        <v>2022</v>
      </c>
      <c r="C278" s="235">
        <f>+'Ark1'!L1734</f>
        <v>3</v>
      </c>
      <c r="D278" s="235" t="str">
        <f t="shared" si="256"/>
        <v>P+</v>
      </c>
      <c r="E278" s="235">
        <f>+'Ark1'!D1734</f>
        <v>10</v>
      </c>
      <c r="F278" s="235" t="str">
        <f t="shared" si="257"/>
        <v>R</v>
      </c>
      <c r="G278" s="235">
        <f>+'Ark1'!Q1734</f>
        <v>97</v>
      </c>
      <c r="H278" s="235">
        <f>+'Ark1'!R1734</f>
        <v>256</v>
      </c>
      <c r="I278" s="237">
        <f>+IF(H278=0,"",'Ark1'!AG1734)</f>
        <v>10.705233338303261</v>
      </c>
      <c r="J278" s="237">
        <f>+IF(H278=0,"",'Ark1'!AH1734)</f>
        <v>0</v>
      </c>
      <c r="K278" s="237"/>
      <c r="L278" s="237"/>
      <c r="M278" s="237"/>
      <c r="N278" s="237"/>
      <c r="O278" s="237"/>
      <c r="P278" s="237"/>
      <c r="Q278" s="237"/>
      <c r="R278" s="237">
        <f>+IF(H278=0,"",'Ark1'!T1734)</f>
        <v>3.96875</v>
      </c>
      <c r="S278" s="236">
        <f>+IF(H278=0,"",'Ark1'!U1734)</f>
        <v>18.230468749999996</v>
      </c>
      <c r="T278" s="236"/>
      <c r="U278" s="238">
        <f>+IF(H278=0,"",'Ark1'!W1734)</f>
        <v>0</v>
      </c>
      <c r="V278" s="238">
        <f>+IF(H278=0,"",'Ark1'!X1734)</f>
        <v>71.484375</v>
      </c>
      <c r="W278" s="238">
        <f>+IF(H278=0,"",'Ark1'!Y1734)</f>
        <v>7.421875</v>
      </c>
      <c r="X278" s="238">
        <f>+IF(H278=0,"",'Ark1'!Z1734)</f>
        <v>3.536551520234585</v>
      </c>
      <c r="Y278" s="238">
        <f>+IF(H278=0,"",'Ark1'!Z1734)</f>
        <v>3.536551520234585</v>
      </c>
      <c r="Z278" s="237">
        <f>+IF(H278=0,"",'Ark1'!AB1734)</f>
        <v>1.5783570373967988</v>
      </c>
      <c r="AA278" s="238">
        <f>+IF(H278=0,"",'Ark1'!AE1734)</f>
        <v>0</v>
      </c>
      <c r="AB278" s="238">
        <f t="shared" si="258"/>
        <v>6.0768229166666652</v>
      </c>
      <c r="AC278" s="236">
        <f t="shared" si="259"/>
        <v>0.37890625</v>
      </c>
      <c r="AD278" s="300"/>
      <c r="AG278" s="29"/>
      <c r="AH278" s="27"/>
      <c r="AK278" s="27"/>
      <c r="AL278" s="27"/>
      <c r="AM278" s="27"/>
      <c r="AO278" s="27"/>
      <c r="AQ278" s="27"/>
      <c r="AR278" s="27"/>
    </row>
    <row r="279" spans="1:44">
      <c r="A279" s="300"/>
      <c r="B279" s="300">
        <f>+'Ark1'!C1735</f>
        <v>2022</v>
      </c>
      <c r="C279" s="235">
        <f>+'Ark1'!L1735</f>
        <v>3</v>
      </c>
      <c r="D279" s="235" t="str">
        <f t="shared" si="256"/>
        <v>P+</v>
      </c>
      <c r="E279" s="235">
        <f>+'Ark1'!D1735</f>
        <v>11</v>
      </c>
      <c r="F279" s="235" t="str">
        <f t="shared" si="257"/>
        <v>R+</v>
      </c>
      <c r="G279" s="235">
        <f>+'Ark1'!Q1735</f>
        <v>55</v>
      </c>
      <c r="H279" s="235">
        <f>+'Ark1'!R1735</f>
        <v>120</v>
      </c>
      <c r="I279" s="237">
        <f>+IF(H279=0,"",'Ark1'!AG1735)</f>
        <v>6.7218946386042306</v>
      </c>
      <c r="J279" s="237">
        <f>+IF(H279=0,"",'Ark1'!AH1735)</f>
        <v>0.83333333333333359</v>
      </c>
      <c r="K279" s="237"/>
      <c r="L279" s="237"/>
      <c r="M279" s="237"/>
      <c r="N279" s="237"/>
      <c r="O279" s="237"/>
      <c r="P279" s="237"/>
      <c r="Q279" s="237"/>
      <c r="R279" s="237">
        <f>+IF(H279=0,"",'Ark1'!T1735)</f>
        <v>3.9249999999999998</v>
      </c>
      <c r="S279" s="236">
        <f>+IF(H279=0,"",'Ark1'!U1735)</f>
        <v>18.486666666666672</v>
      </c>
      <c r="T279" s="236"/>
      <c r="U279" s="238">
        <f>+IF(H279=0,"",'Ark1'!W1735)</f>
        <v>0</v>
      </c>
      <c r="V279" s="238">
        <f>+IF(H279=0,"",'Ark1'!X1735)</f>
        <v>77.5</v>
      </c>
      <c r="W279" s="238">
        <f>+IF(H279=0,"",'Ark1'!Y1735)</f>
        <v>6.6666666666666687</v>
      </c>
      <c r="X279" s="238">
        <f>+IF(H279=0,"",'Ark1'!Z1735)</f>
        <v>3.3850635969735401</v>
      </c>
      <c r="Y279" s="238">
        <f>+IF(H279=0,"",'Ark1'!Z1735)</f>
        <v>3.3850635969735401</v>
      </c>
      <c r="Z279" s="237">
        <f>+IF(H279=0,"",'Ark1'!AB1735)</f>
        <v>1.6790994610206982</v>
      </c>
      <c r="AA279" s="238">
        <f>+IF(H279=0,"",'Ark1'!AE1735)</f>
        <v>0</v>
      </c>
      <c r="AB279" s="238">
        <f t="shared" si="258"/>
        <v>6.1622222222222236</v>
      </c>
      <c r="AC279" s="236">
        <f t="shared" si="259"/>
        <v>0.45833333333333331</v>
      </c>
      <c r="AD279" s="300"/>
      <c r="AG279" s="29"/>
      <c r="AH279" s="27"/>
      <c r="AK279" s="27"/>
      <c r="AL279" s="27"/>
      <c r="AM279" s="27"/>
      <c r="AO279" s="27"/>
      <c r="AQ279" s="27"/>
      <c r="AR279" s="27"/>
    </row>
    <row r="280" spans="1:44">
      <c r="A280" s="300"/>
      <c r="B280" s="300">
        <f>+'Ark1'!C1736</f>
        <v>2022</v>
      </c>
      <c r="C280" s="235">
        <f>+'Ark1'!L1736</f>
        <v>3</v>
      </c>
      <c r="D280" s="235" t="str">
        <f t="shared" si="256"/>
        <v>P+</v>
      </c>
      <c r="E280" s="235">
        <f>+'Ark1'!D1736</f>
        <v>12</v>
      </c>
      <c r="F280" s="235" t="str">
        <f t="shared" si="257"/>
        <v>U-</v>
      </c>
      <c r="G280" s="235">
        <f>+'Ark1'!Q1736</f>
        <v>8</v>
      </c>
      <c r="H280" s="235">
        <f>+'Ark1'!R1736</f>
        <v>26</v>
      </c>
      <c r="I280" s="237">
        <f>+IF(H280=0,"",'Ark1'!AG1736)</f>
        <v>4.6309725448035932</v>
      </c>
      <c r="J280" s="237">
        <f>+IF(H280=0,"",'Ark1'!AH1736)</f>
        <v>0</v>
      </c>
      <c r="K280" s="237"/>
      <c r="L280" s="237"/>
      <c r="M280" s="237"/>
      <c r="N280" s="237"/>
      <c r="O280" s="237"/>
      <c r="P280" s="237"/>
      <c r="Q280" s="237"/>
      <c r="R280" s="237">
        <f>+IF(H280=0,"",'Ark1'!T1736)</f>
        <v>4.4230769230769216</v>
      </c>
      <c r="S280" s="236">
        <f>+IF(H280=0,"",'Ark1'!U1736)</f>
        <v>17.561538461538465</v>
      </c>
      <c r="T280" s="236"/>
      <c r="U280" s="238">
        <f>+IF(H280=0,"",'Ark1'!W1736)</f>
        <v>0</v>
      </c>
      <c r="V280" s="238">
        <f>+IF(H280=0,"",'Ark1'!X1736)</f>
        <v>73.076923076923109</v>
      </c>
      <c r="W280" s="238">
        <f>+IF(H280=0,"",'Ark1'!Y1736)</f>
        <v>7.6923076923076898</v>
      </c>
      <c r="X280" s="238">
        <f>+IF(H280=0,"",'Ark1'!Z1736)</f>
        <v>3.5444514518715806</v>
      </c>
      <c r="Y280" s="238">
        <f>+IF(H280=0,"",'Ark1'!Z1736)</f>
        <v>3.5444514518715806</v>
      </c>
      <c r="Z280" s="237">
        <f>+IF(H280=0,"",'Ark1'!AB1736)</f>
        <v>2.0413622322639373</v>
      </c>
      <c r="AA280" s="238">
        <f>+IF(H280=0,"",'Ark1'!AE1736)</f>
        <v>0</v>
      </c>
      <c r="AB280" s="238">
        <f t="shared" si="258"/>
        <v>5.8538461538461553</v>
      </c>
      <c r="AC280" s="236">
        <f t="shared" si="259"/>
        <v>0.30769230769230771</v>
      </c>
      <c r="AD280" s="300"/>
      <c r="AG280" s="29"/>
      <c r="AH280" s="27"/>
      <c r="AK280" s="27"/>
      <c r="AL280" s="27"/>
      <c r="AM280" s="27"/>
      <c r="AO280" s="27"/>
      <c r="AQ280" s="27"/>
      <c r="AR280" s="27"/>
    </row>
    <row r="281" spans="1:44">
      <c r="A281" s="300"/>
      <c r="B281" s="300"/>
      <c r="C281" s="300"/>
      <c r="D281" s="300"/>
      <c r="E281" s="300"/>
      <c r="F281" s="300"/>
      <c r="G281" s="300"/>
      <c r="H281" s="300"/>
      <c r="I281" s="300"/>
      <c r="J281" s="300"/>
      <c r="K281" s="300"/>
      <c r="L281" s="300"/>
      <c r="M281" s="300"/>
      <c r="N281" s="300"/>
      <c r="O281" s="300"/>
      <c r="P281" s="300"/>
      <c r="Q281" s="300"/>
      <c r="R281" s="300"/>
      <c r="S281" s="300"/>
      <c r="T281" s="300"/>
      <c r="U281" s="300"/>
      <c r="V281" s="300"/>
      <c r="W281" s="300"/>
      <c r="X281" s="300"/>
      <c r="Y281" s="300"/>
      <c r="Z281" s="300"/>
      <c r="AA281" s="300"/>
      <c r="AB281" s="300"/>
      <c r="AC281" s="300"/>
      <c r="AD281" s="300"/>
      <c r="AG281" s="29"/>
      <c r="AH281" s="27"/>
      <c r="AK281" s="27"/>
      <c r="AL281" s="27"/>
      <c r="AM281" s="27"/>
      <c r="AO281" s="27"/>
      <c r="AQ281" s="27"/>
      <c r="AR281" s="27"/>
    </row>
    <row r="282" spans="1:44" ht="15.6">
      <c r="A282" s="300"/>
      <c r="B282" s="300"/>
      <c r="C282" s="300"/>
      <c r="D282" s="327" t="str">
        <f>+D284</f>
        <v>O-</v>
      </c>
      <c r="E282" s="300"/>
      <c r="F282" s="300"/>
      <c r="G282" s="300"/>
      <c r="H282" s="300"/>
      <c r="I282" s="300"/>
      <c r="J282" s="300"/>
      <c r="K282" s="300"/>
      <c r="L282" s="300"/>
      <c r="M282" s="300"/>
      <c r="N282" s="300"/>
      <c r="O282" s="300"/>
      <c r="P282" s="300"/>
      <c r="Q282" s="300"/>
      <c r="R282" s="300"/>
      <c r="S282" s="300"/>
      <c r="T282" s="300"/>
      <c r="U282" s="300"/>
      <c r="V282" s="300"/>
      <c r="W282" s="300"/>
      <c r="X282" s="300"/>
      <c r="Y282" s="300"/>
      <c r="Z282" s="300"/>
      <c r="AA282" s="300"/>
      <c r="AB282" s="300"/>
      <c r="AC282" s="300"/>
      <c r="AD282" s="300"/>
      <c r="AG282" s="29"/>
      <c r="AH282" s="27"/>
      <c r="AK282" s="27"/>
      <c r="AL282" s="27"/>
      <c r="AM282" s="27"/>
      <c r="AO282" s="27"/>
      <c r="AQ282" s="27"/>
      <c r="AR282" s="27"/>
    </row>
    <row r="283" spans="1:44">
      <c r="A283" s="300"/>
      <c r="B283" s="300"/>
      <c r="C283" s="300"/>
      <c r="D283" s="300"/>
      <c r="E283" s="300"/>
      <c r="F283" s="300"/>
      <c r="G283" s="300"/>
      <c r="H283" s="300"/>
      <c r="I283" s="300"/>
      <c r="J283" s="300"/>
      <c r="K283" s="300"/>
      <c r="L283" s="300"/>
      <c r="M283" s="300"/>
      <c r="N283" s="300"/>
      <c r="O283" s="300"/>
      <c r="P283" s="300"/>
      <c r="Q283" s="300"/>
      <c r="R283" s="300"/>
      <c r="S283" s="300"/>
      <c r="T283" s="300"/>
      <c r="U283" s="300"/>
      <c r="V283" s="300"/>
      <c r="W283" s="300"/>
      <c r="X283" s="300"/>
      <c r="Y283" s="300"/>
      <c r="Z283" s="300"/>
      <c r="AA283" s="300"/>
      <c r="AB283" s="300"/>
      <c r="AC283" s="300"/>
      <c r="AD283" s="300"/>
      <c r="AG283" s="29"/>
      <c r="AH283" s="27"/>
      <c r="AK283" s="27"/>
      <c r="AL283" s="27"/>
      <c r="AM283" s="27"/>
      <c r="AO283" s="27"/>
      <c r="AQ283" s="27"/>
      <c r="AR283" s="27"/>
    </row>
    <row r="284" spans="1:44">
      <c r="A284" s="300"/>
      <c r="B284" s="300">
        <f>+'Ark1'!C1737</f>
        <v>2022</v>
      </c>
      <c r="C284" s="235">
        <f>+'Ark1'!L1737</f>
        <v>4</v>
      </c>
      <c r="D284" s="235" t="str">
        <f t="shared" ref="D284:D293" si="260">+D58</f>
        <v>O-</v>
      </c>
      <c r="E284" s="235">
        <f>+'Ark1'!D1737</f>
        <v>1</v>
      </c>
      <c r="F284" s="235" t="str">
        <f t="shared" ref="F284:F293" si="261">+F269</f>
        <v>Jan</v>
      </c>
      <c r="G284" s="235">
        <f>+'Ark1'!Q1737</f>
        <v>24</v>
      </c>
      <c r="H284" s="235">
        <f>+'Ark1'!R1737</f>
        <v>66</v>
      </c>
      <c r="I284" s="237">
        <f>+IF(H284=0,"",'Ark1'!AG1737)</f>
        <v>8.3598309333498388</v>
      </c>
      <c r="J284" s="237">
        <f>+IF(H284=0,"",'Ark1'!AH1737)</f>
        <v>0</v>
      </c>
      <c r="K284" s="237"/>
      <c r="L284" s="237"/>
      <c r="M284" s="237"/>
      <c r="N284" s="237"/>
      <c r="O284" s="237"/>
      <c r="P284" s="237"/>
      <c r="Q284" s="237"/>
      <c r="R284" s="237">
        <f>+IF(H284=0,"",'Ark1'!T1737)</f>
        <v>4.4545454545454541</v>
      </c>
      <c r="S284" s="236">
        <f>+IF(H284=0,"",'Ark1'!U1737)</f>
        <v>19.236363636363635</v>
      </c>
      <c r="T284" s="236"/>
      <c r="U284" s="238">
        <f>+IF(H284=0,"",'Ark1'!W1737)</f>
        <v>0</v>
      </c>
      <c r="V284" s="238">
        <f>+IF(H284=0,"",'Ark1'!X1737)</f>
        <v>89.393939393939377</v>
      </c>
      <c r="W284" s="238">
        <f>+IF(H284=0,"",'Ark1'!Y1737)</f>
        <v>10.606060606060607</v>
      </c>
      <c r="X284" s="238">
        <f>+IF(H284=0,"",'Ark1'!Z1737)</f>
        <v>3.431378217834514</v>
      </c>
      <c r="Y284" s="238">
        <f>+IF(H284=0,"",'Ark1'!Z1737)</f>
        <v>3.431378217834514</v>
      </c>
      <c r="Z284" s="237">
        <f>+IF(H284=0,"",'Ark1'!AB1737)</f>
        <v>1.4686813110366848</v>
      </c>
      <c r="AA284" s="238">
        <f>+IF(H284=0,"",'Ark1'!AE1737)</f>
        <v>0</v>
      </c>
      <c r="AB284" s="238">
        <f t="shared" si="223"/>
        <v>4.8090909090909086</v>
      </c>
      <c r="AC284" s="236">
        <f t="shared" si="224"/>
        <v>0.36363636363636365</v>
      </c>
      <c r="AD284" s="300"/>
      <c r="AG284" s="29"/>
      <c r="AH284" s="27"/>
      <c r="AK284" s="27"/>
      <c r="AL284" s="27"/>
      <c r="AM284" s="27"/>
      <c r="AO284" s="27"/>
      <c r="AQ284" s="27"/>
      <c r="AR284" s="27"/>
    </row>
    <row r="285" spans="1:44">
      <c r="A285" s="300"/>
      <c r="B285" s="300">
        <f>+'Ark1'!C1738</f>
        <v>2022</v>
      </c>
      <c r="C285" s="235">
        <f>+'Ark1'!L1738</f>
        <v>4</v>
      </c>
      <c r="D285" s="235" t="str">
        <f t="shared" si="260"/>
        <v>O-</v>
      </c>
      <c r="E285" s="235">
        <f>+'Ark1'!D1738</f>
        <v>2</v>
      </c>
      <c r="F285" s="235" t="str">
        <f t="shared" si="261"/>
        <v>Feb</v>
      </c>
      <c r="G285" s="235">
        <f>+'Ark1'!Q1738</f>
        <v>17</v>
      </c>
      <c r="H285" s="235">
        <f>+'Ark1'!R1738</f>
        <v>26</v>
      </c>
      <c r="I285" s="237">
        <f>+IF(H285=0,"",'Ark1'!AG1738)</f>
        <v>6.9526134724225921</v>
      </c>
      <c r="J285" s="237">
        <f>+IF(H285=0,"",'Ark1'!AH1738)</f>
        <v>0</v>
      </c>
      <c r="K285" s="237"/>
      <c r="L285" s="237"/>
      <c r="M285" s="237"/>
      <c r="N285" s="237"/>
      <c r="O285" s="237"/>
      <c r="P285" s="237"/>
      <c r="Q285" s="237"/>
      <c r="R285" s="237">
        <f>+IF(H285=0,"",'Ark1'!T1738)</f>
        <v>4.3076923076923057</v>
      </c>
      <c r="S285" s="236">
        <f>+IF(H285=0,"",'Ark1'!U1738)</f>
        <v>19.276923076923072</v>
      </c>
      <c r="T285" s="236"/>
      <c r="U285" s="238">
        <f>+IF(H285=0,"",'Ark1'!W1738)</f>
        <v>0</v>
      </c>
      <c r="V285" s="238">
        <f>+IF(H285=0,"",'Ark1'!X1738)</f>
        <v>61.538461538461519</v>
      </c>
      <c r="W285" s="238">
        <f>+IF(H285=0,"",'Ark1'!Y1738)</f>
        <v>15.38461538461538</v>
      </c>
      <c r="X285" s="238">
        <f>+IF(H285=0,"",'Ark1'!Z1738)</f>
        <v>6.4033229169469745</v>
      </c>
      <c r="Y285" s="238">
        <f>+IF(H285=0,"",'Ark1'!Z1738)</f>
        <v>6.4033229169469745</v>
      </c>
      <c r="Z285" s="237">
        <f>+IF(H285=0,"",'Ark1'!AB1738)</f>
        <v>1.5132550440696924</v>
      </c>
      <c r="AA285" s="238">
        <f>+IF(H285=0,"",'Ark1'!AE1738)</f>
        <v>0</v>
      </c>
      <c r="AB285" s="238">
        <f t="shared" si="223"/>
        <v>4.8192307692307681</v>
      </c>
      <c r="AC285" s="236">
        <f t="shared" si="224"/>
        <v>0.65384615384615385</v>
      </c>
      <c r="AD285" s="300"/>
      <c r="AG285" s="29"/>
      <c r="AH285" s="27"/>
      <c r="AK285" s="27"/>
      <c r="AL285" s="27"/>
      <c r="AM285" s="27"/>
      <c r="AO285" s="27"/>
      <c r="AQ285" s="27"/>
      <c r="AR285" s="27"/>
    </row>
    <row r="286" spans="1:44">
      <c r="A286" s="300"/>
      <c r="B286" s="300">
        <f>+'Ark1'!C1739</f>
        <v>2022</v>
      </c>
      <c r="C286" s="235">
        <f>+'Ark1'!L1739</f>
        <v>4</v>
      </c>
      <c r="D286" s="235" t="str">
        <f t="shared" si="260"/>
        <v>O-</v>
      </c>
      <c r="E286" s="235">
        <f>+'Ark1'!D1739</f>
        <v>3</v>
      </c>
      <c r="F286" s="235" t="str">
        <f t="shared" si="261"/>
        <v>Mar</v>
      </c>
      <c r="G286" s="235">
        <f>+'Ark1'!Q1739</f>
        <v>51</v>
      </c>
      <c r="H286" s="235">
        <f>+'Ark1'!R1739</f>
        <v>92</v>
      </c>
      <c r="I286" s="237">
        <f>+IF(H286=0,"",'Ark1'!AG1739)</f>
        <v>10.278125192791968</v>
      </c>
      <c r="J286" s="237">
        <f>+IF(H286=0,"",'Ark1'!AH1739)</f>
        <v>2.1739130434782608</v>
      </c>
      <c r="K286" s="237"/>
      <c r="L286" s="237"/>
      <c r="M286" s="237"/>
      <c r="N286" s="237"/>
      <c r="O286" s="237"/>
      <c r="P286" s="237"/>
      <c r="Q286" s="237"/>
      <c r="R286" s="237">
        <f>+IF(H286=0,"",'Ark1'!T1739)</f>
        <v>5.1304347826086953</v>
      </c>
      <c r="S286" s="236">
        <f>+IF(H286=0,"",'Ark1'!U1739)</f>
        <v>19.919565217391305</v>
      </c>
      <c r="T286" s="236"/>
      <c r="U286" s="238">
        <f>+IF(H286=0,"",'Ark1'!W1739)</f>
        <v>0</v>
      </c>
      <c r="V286" s="238">
        <f>+IF(H286=0,"",'Ark1'!X1739)</f>
        <v>83.695652173913018</v>
      </c>
      <c r="W286" s="238">
        <f>+IF(H286=0,"",'Ark1'!Y1739)</f>
        <v>20.652173913043477</v>
      </c>
      <c r="X286" s="238">
        <f>+IF(H286=0,"",'Ark1'!Z1739)</f>
        <v>4.1933238639956407</v>
      </c>
      <c r="Y286" s="238">
        <f>+IF(H286=0,"",'Ark1'!Z1739)</f>
        <v>4.1933238639956407</v>
      </c>
      <c r="Z286" s="237">
        <f>+IF(H286=0,"",'Ark1'!AB1739)</f>
        <v>1.7081479374402784</v>
      </c>
      <c r="AA286" s="238">
        <f>+IF(H286=0,"",'Ark1'!AE1739)</f>
        <v>0</v>
      </c>
      <c r="AB286" s="238">
        <f t="shared" si="223"/>
        <v>4.9798913043478263</v>
      </c>
      <c r="AC286" s="236">
        <f t="shared" si="224"/>
        <v>0.55434782608695654</v>
      </c>
      <c r="AD286" s="300"/>
      <c r="AG286" s="29"/>
      <c r="AH286" s="27"/>
      <c r="AK286" s="27"/>
      <c r="AL286" s="27"/>
      <c r="AM286" s="27"/>
      <c r="AO286" s="27"/>
      <c r="AQ286" s="27"/>
      <c r="AR286" s="27"/>
    </row>
    <row r="287" spans="1:44">
      <c r="A287" s="300"/>
      <c r="B287" s="300">
        <f>+'Ark1'!C1740</f>
        <v>2022</v>
      </c>
      <c r="C287" s="235">
        <f>+'Ark1'!L1740</f>
        <v>4</v>
      </c>
      <c r="D287" s="235" t="str">
        <f t="shared" si="260"/>
        <v>O-</v>
      </c>
      <c r="E287" s="235">
        <f>+'Ark1'!D1740</f>
        <v>4</v>
      </c>
      <c r="F287" s="235" t="str">
        <f t="shared" si="261"/>
        <v>Apr</v>
      </c>
      <c r="G287" s="235">
        <f>+'Ark1'!Q1740</f>
        <v>36</v>
      </c>
      <c r="H287" s="235">
        <f>+'Ark1'!R1740</f>
        <v>93</v>
      </c>
      <c r="I287" s="237">
        <f>+IF(H287=0,"",'Ark1'!AG1740)</f>
        <v>11.514409212564239</v>
      </c>
      <c r="J287" s="237">
        <f>+IF(H287=0,"",'Ark1'!AH1740)</f>
        <v>0</v>
      </c>
      <c r="K287" s="237"/>
      <c r="L287" s="237"/>
      <c r="M287" s="237"/>
      <c r="N287" s="237"/>
      <c r="O287" s="237"/>
      <c r="P287" s="237"/>
      <c r="Q287" s="237"/>
      <c r="R287" s="237">
        <f>+IF(H287=0,"",'Ark1'!T1740)</f>
        <v>5.043010752688172</v>
      </c>
      <c r="S287" s="236">
        <f>+IF(H287=0,"",'Ark1'!U1740)</f>
        <v>19.105376344086025</v>
      </c>
      <c r="T287" s="236"/>
      <c r="U287" s="238">
        <f>+IF(H287=0,"",'Ark1'!W1740)</f>
        <v>0</v>
      </c>
      <c r="V287" s="238">
        <f>+IF(H287=0,"",'Ark1'!X1740)</f>
        <v>73.118279569892479</v>
      </c>
      <c r="W287" s="238">
        <f>+IF(H287=0,"",'Ark1'!Y1740)</f>
        <v>12.90322580645161</v>
      </c>
      <c r="X287" s="238">
        <f>+IF(H287=0,"",'Ark1'!Z1740)</f>
        <v>5.3492108872645661</v>
      </c>
      <c r="Y287" s="238">
        <f>+IF(H287=0,"",'Ark1'!Z1740)</f>
        <v>5.3492108872645661</v>
      </c>
      <c r="Z287" s="237">
        <f>+IF(H287=0,"",'Ark1'!AB1740)</f>
        <v>1.405931968058594</v>
      </c>
      <c r="AA287" s="238">
        <f>+IF(H287=0,"",'Ark1'!AE1740)</f>
        <v>0</v>
      </c>
      <c r="AB287" s="238">
        <f t="shared" si="223"/>
        <v>4.7763440860215063</v>
      </c>
      <c r="AC287" s="236">
        <f t="shared" si="224"/>
        <v>0.38709677419354838</v>
      </c>
      <c r="AD287" s="300"/>
      <c r="AG287" s="29"/>
      <c r="AH287" s="27"/>
      <c r="AK287" s="27"/>
      <c r="AL287" s="27"/>
      <c r="AM287" s="27"/>
      <c r="AO287" s="27"/>
      <c r="AQ287" s="27"/>
      <c r="AR287" s="27"/>
    </row>
    <row r="288" spans="1:44">
      <c r="A288" s="300"/>
      <c r="B288" s="300">
        <f>+'Ark1'!C1741</f>
        <v>2022</v>
      </c>
      <c r="C288" s="235">
        <f>+'Ark1'!L1741</f>
        <v>4</v>
      </c>
      <c r="D288" s="235" t="str">
        <f t="shared" si="260"/>
        <v>O-</v>
      </c>
      <c r="E288" s="235">
        <f>+'Ark1'!D1741</f>
        <v>5</v>
      </c>
      <c r="F288" s="235" t="str">
        <f t="shared" si="261"/>
        <v>Mai</v>
      </c>
      <c r="G288" s="235">
        <f>+'Ark1'!Q1741</f>
        <v>27</v>
      </c>
      <c r="H288" s="235">
        <f>+'Ark1'!R1741</f>
        <v>54</v>
      </c>
      <c r="I288" s="237">
        <f>+IF(H288=0,"",'Ark1'!AG1741)</f>
        <v>9.6993338421384934</v>
      </c>
      <c r="J288" s="237">
        <f>+IF(H288=0,"",'Ark1'!AH1741)</f>
        <v>0</v>
      </c>
      <c r="K288" s="237"/>
      <c r="L288" s="237"/>
      <c r="M288" s="237"/>
      <c r="N288" s="237"/>
      <c r="O288" s="237"/>
      <c r="P288" s="237"/>
      <c r="Q288" s="237"/>
      <c r="R288" s="237">
        <f>+IF(H288=0,"",'Ark1'!T1741)</f>
        <v>4.5555555555555562</v>
      </c>
      <c r="S288" s="236">
        <f>+IF(H288=0,"",'Ark1'!U1741)</f>
        <v>19.062962962962963</v>
      </c>
      <c r="T288" s="236"/>
      <c r="U288" s="238">
        <f>+IF(H288=0,"",'Ark1'!W1741)</f>
        <v>0</v>
      </c>
      <c r="V288" s="238">
        <f>+IF(H288=0,"",'Ark1'!X1741)</f>
        <v>72.222222222222229</v>
      </c>
      <c r="W288" s="238">
        <f>+IF(H288=0,"",'Ark1'!Y1741)</f>
        <v>9.2592592592592613</v>
      </c>
      <c r="X288" s="238">
        <f>+IF(H288=0,"",'Ark1'!Z1741)</f>
        <v>5.2734940380167821</v>
      </c>
      <c r="Y288" s="238">
        <f>+IF(H288=0,"",'Ark1'!Z1741)</f>
        <v>5.2734940380167821</v>
      </c>
      <c r="Z288" s="237">
        <f>+IF(H288=0,"",'Ark1'!AB1741)</f>
        <v>1.4614384931073239</v>
      </c>
      <c r="AA288" s="238">
        <f>+IF(H288=0,"",'Ark1'!AE1741)</f>
        <v>0</v>
      </c>
      <c r="AB288" s="238">
        <f t="shared" si="223"/>
        <v>4.7657407407407408</v>
      </c>
      <c r="AC288" s="236">
        <f t="shared" si="224"/>
        <v>0.5</v>
      </c>
      <c r="AD288" s="300"/>
      <c r="AG288" s="29"/>
      <c r="AH288" s="27"/>
      <c r="AK288" s="27"/>
      <c r="AL288" s="27"/>
      <c r="AM288" s="27"/>
      <c r="AO288" s="27"/>
      <c r="AQ288" s="27"/>
      <c r="AR288" s="27"/>
    </row>
    <row r="289" spans="1:44">
      <c r="A289" s="300"/>
      <c r="B289" s="300">
        <f>+'Ark1'!C1742</f>
        <v>2022</v>
      </c>
      <c r="C289" s="235">
        <f>+'Ark1'!L1742</f>
        <v>4</v>
      </c>
      <c r="D289" s="235" t="str">
        <f t="shared" si="260"/>
        <v>O-</v>
      </c>
      <c r="E289" s="235">
        <f>+'Ark1'!D1742</f>
        <v>6</v>
      </c>
      <c r="F289" s="235" t="str">
        <f t="shared" si="261"/>
        <v>Jun</v>
      </c>
      <c r="G289" s="235">
        <f>+'Ark1'!Q1742</f>
        <v>39</v>
      </c>
      <c r="H289" s="235">
        <f>+'Ark1'!R1742</f>
        <v>93</v>
      </c>
      <c r="I289" s="237">
        <f>+IF(H289=0,"",'Ark1'!AG1742)</f>
        <v>11.95248499935736</v>
      </c>
      <c r="J289" s="237">
        <f>+IF(H289=0,"",'Ark1'!AH1742)</f>
        <v>0</v>
      </c>
      <c r="K289" s="237"/>
      <c r="L289" s="237"/>
      <c r="M289" s="237"/>
      <c r="N289" s="237"/>
      <c r="O289" s="237"/>
      <c r="P289" s="237"/>
      <c r="Q289" s="237"/>
      <c r="R289" s="237">
        <f>+IF(H289=0,"",'Ark1'!T1742)</f>
        <v>4.827956989247312</v>
      </c>
      <c r="S289" s="236">
        <f>+IF(H289=0,"",'Ark1'!U1742)</f>
        <v>18.9989247311828</v>
      </c>
      <c r="T289" s="236"/>
      <c r="U289" s="238">
        <f>+IF(H289=0,"",'Ark1'!W1742)</f>
        <v>0</v>
      </c>
      <c r="V289" s="238">
        <f>+IF(H289=0,"",'Ark1'!X1742)</f>
        <v>75.268817204301087</v>
      </c>
      <c r="W289" s="238">
        <f>+IF(H289=0,"",'Ark1'!Y1742)</f>
        <v>18.27956989247312</v>
      </c>
      <c r="X289" s="238">
        <f>+IF(H289=0,"",'Ark1'!Z1742)</f>
        <v>4.3027746642763853</v>
      </c>
      <c r="Y289" s="238">
        <f>+IF(H289=0,"",'Ark1'!Z1742)</f>
        <v>4.3027746642763853</v>
      </c>
      <c r="Z289" s="237">
        <f>+IF(H289=0,"",'Ark1'!AB1742)</f>
        <v>1.4855841754125196</v>
      </c>
      <c r="AA289" s="238">
        <f>+IF(H289=0,"",'Ark1'!AE1742)</f>
        <v>0</v>
      </c>
      <c r="AB289" s="238">
        <f t="shared" si="223"/>
        <v>4.7497311827957001</v>
      </c>
      <c r="AC289" s="236">
        <f t="shared" si="224"/>
        <v>0.41935483870967744</v>
      </c>
      <c r="AD289" s="300"/>
      <c r="AG289" s="29"/>
      <c r="AH289" s="27"/>
      <c r="AK289" s="27"/>
      <c r="AL289" s="27"/>
      <c r="AM289" s="27"/>
      <c r="AO289" s="27"/>
      <c r="AQ289" s="27"/>
      <c r="AR289" s="27"/>
    </row>
    <row r="290" spans="1:44">
      <c r="A290" s="300"/>
      <c r="B290" s="300">
        <f>+'Ark1'!C1743</f>
        <v>2022</v>
      </c>
      <c r="C290" s="235">
        <f>+'Ark1'!L1743</f>
        <v>4</v>
      </c>
      <c r="D290" s="235" t="str">
        <f t="shared" si="260"/>
        <v>O-</v>
      </c>
      <c r="E290" s="235">
        <f>+'Ark1'!D1743</f>
        <v>7</v>
      </c>
      <c r="F290" s="235" t="str">
        <f t="shared" si="261"/>
        <v>O</v>
      </c>
      <c r="G290" s="235">
        <f>+'Ark1'!Q1743</f>
        <v>10</v>
      </c>
      <c r="H290" s="235">
        <f>+'Ark1'!R1743</f>
        <v>21</v>
      </c>
      <c r="I290" s="237">
        <f>+IF(H290=0,"",'Ark1'!AG1743)</f>
        <v>19.606867379945253</v>
      </c>
      <c r="J290" s="237">
        <f>+IF(H290=0,"",'Ark1'!AH1743)</f>
        <v>0</v>
      </c>
      <c r="K290" s="237"/>
      <c r="L290" s="237"/>
      <c r="M290" s="237"/>
      <c r="N290" s="237"/>
      <c r="O290" s="237"/>
      <c r="P290" s="237"/>
      <c r="Q290" s="237"/>
      <c r="R290" s="237">
        <f>+IF(H290=0,"",'Ark1'!T1743)</f>
        <v>4.1428571428571441</v>
      </c>
      <c r="S290" s="236">
        <f>+IF(H290=0,"",'Ark1'!U1743)</f>
        <v>18.761904761904763</v>
      </c>
      <c r="T290" s="236"/>
      <c r="U290" s="238">
        <f>+IF(H290=0,"",'Ark1'!W1743)</f>
        <v>0</v>
      </c>
      <c r="V290" s="238">
        <f>+IF(H290=0,"",'Ark1'!X1743)</f>
        <v>76.190476190476218</v>
      </c>
      <c r="W290" s="238">
        <f>+IF(H290=0,"",'Ark1'!Y1743)</f>
        <v>4.7619047619047636</v>
      </c>
      <c r="X290" s="238">
        <f>+IF(H290=0,"",'Ark1'!Z1743)</f>
        <v>2.8658043316179755</v>
      </c>
      <c r="Y290" s="238">
        <f>+IF(H290=0,"",'Ark1'!Z1743)</f>
        <v>2.8658043316179755</v>
      </c>
      <c r="Z290" s="237">
        <f>+IF(H290=0,"",'Ark1'!AB1743)</f>
        <v>1.3552618543578767</v>
      </c>
      <c r="AA290" s="238">
        <f>+IF(H290=0,"",'Ark1'!AE1743)</f>
        <v>0</v>
      </c>
      <c r="AB290" s="238">
        <f t="shared" si="223"/>
        <v>4.6904761904761907</v>
      </c>
      <c r="AC290" s="236">
        <f t="shared" si="224"/>
        <v>0.47619047619047616</v>
      </c>
      <c r="AD290" s="300"/>
      <c r="AG290" s="29"/>
      <c r="AH290" s="27"/>
      <c r="AK290" s="27"/>
      <c r="AL290" s="27"/>
      <c r="AM290" s="27"/>
      <c r="AO290" s="27"/>
      <c r="AQ290" s="27"/>
      <c r="AR290" s="27"/>
    </row>
    <row r="291" spans="1:44">
      <c r="A291" s="300"/>
      <c r="B291" s="300">
        <f>+'Ark1'!C1744</f>
        <v>2022</v>
      </c>
      <c r="C291" s="235">
        <f>+'Ark1'!L1744</f>
        <v>4</v>
      </c>
      <c r="D291" s="235" t="str">
        <f t="shared" si="260"/>
        <v>O-</v>
      </c>
      <c r="E291" s="235">
        <f>+'Ark1'!D1744</f>
        <v>8</v>
      </c>
      <c r="F291" s="235" t="str">
        <f t="shared" si="261"/>
        <v>O+</v>
      </c>
      <c r="G291" s="235">
        <f>+'Ark1'!Q1744</f>
        <v>25</v>
      </c>
      <c r="H291" s="235">
        <f>+'Ark1'!R1744</f>
        <v>48</v>
      </c>
      <c r="I291" s="237">
        <f>+IF(H291=0,"",'Ark1'!AG1744)</f>
        <v>11.97406059932791</v>
      </c>
      <c r="J291" s="237">
        <f>+IF(H291=0,"",'Ark1'!AH1744)</f>
        <v>0</v>
      </c>
      <c r="K291" s="237"/>
      <c r="L291" s="237"/>
      <c r="M291" s="237"/>
      <c r="N291" s="237"/>
      <c r="O291" s="237"/>
      <c r="P291" s="237"/>
      <c r="Q291" s="237"/>
      <c r="R291" s="237">
        <f>+IF(H291=0,"",'Ark1'!T1744)</f>
        <v>3.8541666666666656</v>
      </c>
      <c r="S291" s="236">
        <f>+IF(H291=0,"",'Ark1'!U1744)</f>
        <v>17.964583333333337</v>
      </c>
      <c r="T291" s="236"/>
      <c r="U291" s="238">
        <f>+IF(H291=0,"",'Ark1'!W1744)</f>
        <v>0</v>
      </c>
      <c r="V291" s="238">
        <f>+IF(H291=0,"",'Ark1'!X1744)</f>
        <v>68.75</v>
      </c>
      <c r="W291" s="238">
        <f>+IF(H291=0,"",'Ark1'!Y1744)</f>
        <v>10.416666666666664</v>
      </c>
      <c r="X291" s="238">
        <f>+IF(H291=0,"",'Ark1'!Z1744)</f>
        <v>5.0861941232833594</v>
      </c>
      <c r="Y291" s="238">
        <f>+IF(H291=0,"",'Ark1'!Z1744)</f>
        <v>5.0861941232833594</v>
      </c>
      <c r="Z291" s="237">
        <f>+IF(H291=0,"",'Ark1'!AB1744)</f>
        <v>1.6831218926612403</v>
      </c>
      <c r="AA291" s="238">
        <f>+IF(H291=0,"",'Ark1'!AE1744)</f>
        <v>0</v>
      </c>
      <c r="AB291" s="238">
        <f t="shared" si="223"/>
        <v>4.4911458333333343</v>
      </c>
      <c r="AC291" s="236">
        <f t="shared" si="224"/>
        <v>0.52083333333333337</v>
      </c>
      <c r="AD291" s="300"/>
      <c r="AG291" s="29"/>
      <c r="AH291" s="27"/>
      <c r="AK291" s="27"/>
      <c r="AL291" s="27"/>
      <c r="AM291" s="27"/>
      <c r="AO291" s="27"/>
      <c r="AQ291" s="27"/>
      <c r="AR291" s="27"/>
    </row>
    <row r="292" spans="1:44">
      <c r="A292" s="300"/>
      <c r="B292" s="300">
        <f>+'Ark1'!C1745</f>
        <v>2022</v>
      </c>
      <c r="C292" s="235">
        <f>+'Ark1'!L1745</f>
        <v>4</v>
      </c>
      <c r="D292" s="235" t="str">
        <f t="shared" si="260"/>
        <v>O-</v>
      </c>
      <c r="E292" s="235">
        <f>+'Ark1'!D1745</f>
        <v>9</v>
      </c>
      <c r="F292" s="235" t="str">
        <f t="shared" si="261"/>
        <v>R-</v>
      </c>
      <c r="G292" s="235">
        <f>+'Ark1'!Q1745</f>
        <v>25</v>
      </c>
      <c r="H292" s="235">
        <f>+'Ark1'!R1745</f>
        <v>59</v>
      </c>
      <c r="I292" s="237">
        <f>+IF(H292=0,"",'Ark1'!AG1745)</f>
        <v>9.7058385740334163</v>
      </c>
      <c r="J292" s="237">
        <f>+IF(H292=0,"",'Ark1'!AH1745)</f>
        <v>5.0847457627118642</v>
      </c>
      <c r="K292" s="237"/>
      <c r="L292" s="237"/>
      <c r="M292" s="237"/>
      <c r="N292" s="237"/>
      <c r="O292" s="237"/>
      <c r="P292" s="237"/>
      <c r="Q292" s="237"/>
      <c r="R292" s="237">
        <f>+IF(H292=0,"",'Ark1'!T1745)</f>
        <v>5.2542372881355934</v>
      </c>
      <c r="S292" s="236">
        <f>+IF(H292=0,"",'Ark1'!U1745)</f>
        <v>17.683050847457626</v>
      </c>
      <c r="T292" s="236"/>
      <c r="U292" s="238">
        <f>+IF(H292=0,"",'Ark1'!W1745)</f>
        <v>0</v>
      </c>
      <c r="V292" s="238">
        <f>+IF(H292=0,"",'Ark1'!X1745)</f>
        <v>50.847457627118636</v>
      </c>
      <c r="W292" s="238">
        <f>+IF(H292=0,"",'Ark1'!Y1745)</f>
        <v>13.559322033898299</v>
      </c>
      <c r="X292" s="238">
        <f>+IF(H292=0,"",'Ark1'!Z1745)</f>
        <v>5.7071811006887438</v>
      </c>
      <c r="Y292" s="238">
        <f>+IF(H292=0,"",'Ark1'!Z1745)</f>
        <v>5.7071811006887438</v>
      </c>
      <c r="Z292" s="237">
        <f>+IF(H292=0,"",'Ark1'!AB1745)</f>
        <v>1.5901521123164624</v>
      </c>
      <c r="AA292" s="238">
        <f>+IF(H292=0,"",'Ark1'!AE1745)</f>
        <v>0</v>
      </c>
      <c r="AB292" s="238">
        <f t="shared" si="223"/>
        <v>4.4207627118644064</v>
      </c>
      <c r="AC292" s="236">
        <f t="shared" si="224"/>
        <v>0.42372881355932202</v>
      </c>
      <c r="AD292" s="300"/>
      <c r="AG292" s="29"/>
      <c r="AH292" s="27"/>
      <c r="AK292" s="27"/>
      <c r="AL292" s="27"/>
      <c r="AM292" s="27"/>
      <c r="AO292" s="27"/>
      <c r="AQ292" s="27"/>
      <c r="AR292" s="27"/>
    </row>
    <row r="293" spans="1:44">
      <c r="A293" s="300"/>
      <c r="B293" s="300">
        <f>+'Ark1'!C1746</f>
        <v>2022</v>
      </c>
      <c r="C293" s="235">
        <f>+'Ark1'!L1746</f>
        <v>4</v>
      </c>
      <c r="D293" s="235" t="str">
        <f t="shared" si="260"/>
        <v>O-</v>
      </c>
      <c r="E293" s="235">
        <f>+'Ark1'!D1746</f>
        <v>10</v>
      </c>
      <c r="F293" s="235" t="str">
        <f t="shared" si="261"/>
        <v>R</v>
      </c>
      <c r="G293" s="235">
        <f>+'Ark1'!Q1746</f>
        <v>121</v>
      </c>
      <c r="H293" s="235">
        <f>+'Ark1'!R1746</f>
        <v>330</v>
      </c>
      <c r="I293" s="237">
        <f>+IF(H293=0,"",'Ark1'!AG1746)</f>
        <v>14.480852381553149</v>
      </c>
      <c r="J293" s="237">
        <f>+IF(H293=0,"",'Ark1'!AH1746)</f>
        <v>0.30303030303030304</v>
      </c>
      <c r="K293" s="237"/>
      <c r="L293" s="237"/>
      <c r="M293" s="237"/>
      <c r="N293" s="237"/>
      <c r="O293" s="237"/>
      <c r="P293" s="237"/>
      <c r="Q293" s="237"/>
      <c r="R293" s="237">
        <f>+IF(H293=0,"",'Ark1'!T1746)</f>
        <v>4.5787878787878791</v>
      </c>
      <c r="S293" s="236">
        <f>+IF(H293=0,"",'Ark1'!U1746)</f>
        <v>19.130303030303043</v>
      </c>
      <c r="T293" s="236"/>
      <c r="U293" s="238">
        <f>+IF(H293=0,"",'Ark1'!W1746)</f>
        <v>0</v>
      </c>
      <c r="V293" s="238">
        <f>+IF(H293=0,"",'Ark1'!X1746)</f>
        <v>76.969696969696983</v>
      </c>
      <c r="W293" s="238">
        <f>+IF(H293=0,"",'Ark1'!Y1746)</f>
        <v>14.545454545454543</v>
      </c>
      <c r="X293" s="238">
        <f>+IF(H293=0,"",'Ark1'!Z1746)</f>
        <v>4.1699927220693747</v>
      </c>
      <c r="Y293" s="238">
        <f>+IF(H293=0,"",'Ark1'!Z1746)</f>
        <v>4.1699927220693747</v>
      </c>
      <c r="Z293" s="237">
        <f>+IF(H293=0,"",'Ark1'!AB1746)</f>
        <v>1.5901701025376465</v>
      </c>
      <c r="AA293" s="238">
        <f>+IF(H293=0,"",'Ark1'!AE1746)</f>
        <v>0</v>
      </c>
      <c r="AB293" s="238">
        <f t="shared" si="223"/>
        <v>4.7825757575757608</v>
      </c>
      <c r="AC293" s="236">
        <f t="shared" si="224"/>
        <v>0.36666666666666664</v>
      </c>
      <c r="AD293" s="300"/>
      <c r="AG293" s="29"/>
      <c r="AH293" s="27"/>
      <c r="AK293" s="27"/>
      <c r="AL293" s="27"/>
      <c r="AM293" s="27"/>
      <c r="AO293" s="27"/>
      <c r="AQ293" s="27"/>
      <c r="AR293" s="27"/>
    </row>
    <row r="294" spans="1:44">
      <c r="A294" s="300"/>
      <c r="B294" s="300">
        <f>+'Ark1'!C1747</f>
        <v>2022</v>
      </c>
      <c r="C294" s="235">
        <f>+'Ark1'!L1747</f>
        <v>4</v>
      </c>
      <c r="D294" s="235" t="str">
        <f t="shared" ref="D294:D295" si="262">+D68</f>
        <v>O-</v>
      </c>
      <c r="E294" s="235">
        <f>+'Ark1'!D1747</f>
        <v>11</v>
      </c>
      <c r="F294" s="235" t="str">
        <f t="shared" ref="F294:F295" si="263">+F279</f>
        <v>R+</v>
      </c>
      <c r="G294" s="235">
        <f>+'Ark1'!Q1747</f>
        <v>74</v>
      </c>
      <c r="H294" s="235">
        <f>+'Ark1'!R1747</f>
        <v>189</v>
      </c>
      <c r="I294" s="237">
        <f>+IF(H294=0,"",'Ark1'!AG1747)</f>
        <v>10.933077999915158</v>
      </c>
      <c r="J294" s="237">
        <f>+IF(H294=0,"",'Ark1'!AH1747)</f>
        <v>0</v>
      </c>
      <c r="K294" s="237"/>
      <c r="L294" s="237"/>
      <c r="M294" s="237"/>
      <c r="N294" s="237"/>
      <c r="O294" s="237"/>
      <c r="P294" s="237"/>
      <c r="Q294" s="237"/>
      <c r="R294" s="237">
        <f>+IF(H294=0,"",'Ark1'!T1747)</f>
        <v>4.7883597883597879</v>
      </c>
      <c r="S294" s="236">
        <f>+IF(H294=0,"",'Ark1'!U1747)</f>
        <v>19.091005291005281</v>
      </c>
      <c r="T294" s="236"/>
      <c r="U294" s="238">
        <f>+IF(H294=0,"",'Ark1'!W1747)</f>
        <v>0</v>
      </c>
      <c r="V294" s="238">
        <f>+IF(H294=0,"",'Ark1'!X1747)</f>
        <v>84.656084656084658</v>
      </c>
      <c r="W294" s="238">
        <f>+IF(H294=0,"",'Ark1'!Y1747)</f>
        <v>12.169312169312173</v>
      </c>
      <c r="X294" s="238">
        <f>+IF(H294=0,"",'Ark1'!Z1747)</f>
        <v>3.5482872453669065</v>
      </c>
      <c r="Y294" s="238">
        <f>+IF(H294=0,"",'Ark1'!Z1747)</f>
        <v>3.5482872453669065</v>
      </c>
      <c r="Z294" s="237">
        <f>+IF(H294=0,"",'Ark1'!AB1747)</f>
        <v>1.6224848529541251</v>
      </c>
      <c r="AA294" s="238">
        <f>+IF(H294=0,"",'Ark1'!AE1747)</f>
        <v>0</v>
      </c>
      <c r="AB294" s="238">
        <f t="shared" ref="AB294:AB295" si="264">+IF(H294=0,"",+S294/C294)</f>
        <v>4.7727513227513203</v>
      </c>
      <c r="AC294" s="236">
        <f t="shared" ref="AC294:AC295" si="265">+IF(H294=0,"",G294/H294)</f>
        <v>0.39153439153439151</v>
      </c>
      <c r="AD294" s="300"/>
      <c r="AG294" s="29"/>
      <c r="AH294" s="27"/>
      <c r="AK294" s="27"/>
      <c r="AL294" s="27"/>
      <c r="AM294" s="27"/>
      <c r="AO294" s="27"/>
      <c r="AQ294" s="27"/>
      <c r="AR294" s="27"/>
    </row>
    <row r="295" spans="1:44">
      <c r="A295" s="300"/>
      <c r="B295" s="300">
        <f>+'Ark1'!C1748</f>
        <v>2022</v>
      </c>
      <c r="C295" s="235">
        <f>+'Ark1'!L1748</f>
        <v>4</v>
      </c>
      <c r="D295" s="235" t="str">
        <f t="shared" si="262"/>
        <v>O-</v>
      </c>
      <c r="E295" s="235">
        <f>+'Ark1'!D1748</f>
        <v>12</v>
      </c>
      <c r="F295" s="235" t="str">
        <f t="shared" si="263"/>
        <v>U-</v>
      </c>
      <c r="G295" s="235">
        <f>+'Ark1'!Q1748</f>
        <v>22</v>
      </c>
      <c r="H295" s="235">
        <f>+'Ark1'!R1748</f>
        <v>64</v>
      </c>
      <c r="I295" s="237">
        <f>+IF(H295=0,"",'Ark1'!AG1748)</f>
        <v>12.119029990770509</v>
      </c>
      <c r="J295" s="237">
        <f>+IF(H295=0,"",'Ark1'!AH1748)</f>
        <v>0</v>
      </c>
      <c r="K295" s="237"/>
      <c r="L295" s="237"/>
      <c r="M295" s="237"/>
      <c r="N295" s="237"/>
      <c r="O295" s="237"/>
      <c r="P295" s="237"/>
      <c r="Q295" s="237"/>
      <c r="R295" s="237">
        <f>+IF(H295=0,"",'Ark1'!T1748)</f>
        <v>4.34375</v>
      </c>
      <c r="S295" s="236">
        <f>+IF(H295=0,"",'Ark1'!U1748)</f>
        <v>18.670312499999994</v>
      </c>
      <c r="T295" s="236"/>
      <c r="U295" s="238">
        <f>+IF(H295=0,"",'Ark1'!W1748)</f>
        <v>0</v>
      </c>
      <c r="V295" s="238">
        <f>+IF(H295=0,"",'Ark1'!X1748)</f>
        <v>79.6875</v>
      </c>
      <c r="W295" s="238">
        <f>+IF(H295=0,"",'Ark1'!Y1748)</f>
        <v>9.375</v>
      </c>
      <c r="X295" s="238">
        <f>+IF(H295=0,"",'Ark1'!Z1748)</f>
        <v>3.2027175807966475</v>
      </c>
      <c r="Y295" s="238">
        <f>+IF(H295=0,"",'Ark1'!Z1748)</f>
        <v>3.2027175807966475</v>
      </c>
      <c r="Z295" s="237">
        <f>+IF(H295=0,"",'Ark1'!AB1748)</f>
        <v>1.240195927061527</v>
      </c>
      <c r="AA295" s="238">
        <f>+IF(H295=0,"",'Ark1'!AE1748)</f>
        <v>0</v>
      </c>
      <c r="AB295" s="238">
        <f t="shared" si="264"/>
        <v>4.6675781249999986</v>
      </c>
      <c r="AC295" s="236">
        <f t="shared" si="265"/>
        <v>0.34375</v>
      </c>
      <c r="AD295" s="300"/>
      <c r="AG295" s="29"/>
      <c r="AH295" s="27"/>
      <c r="AK295" s="27"/>
      <c r="AL295" s="27"/>
      <c r="AM295" s="27"/>
      <c r="AO295" s="27"/>
      <c r="AQ295" s="27"/>
      <c r="AR295" s="27"/>
    </row>
    <row r="296" spans="1:44">
      <c r="A296" s="300"/>
      <c r="B296" s="300"/>
      <c r="C296" s="300"/>
      <c r="D296" s="300"/>
      <c r="E296" s="300"/>
      <c r="F296" s="300"/>
      <c r="G296" s="300"/>
      <c r="H296" s="300"/>
      <c r="I296" s="300"/>
      <c r="J296" s="300"/>
      <c r="K296" s="300"/>
      <c r="L296" s="300"/>
      <c r="M296" s="300"/>
      <c r="N296" s="300"/>
      <c r="O296" s="300"/>
      <c r="P296" s="300"/>
      <c r="Q296" s="300"/>
      <c r="R296" s="300"/>
      <c r="S296" s="300"/>
      <c r="T296" s="300"/>
      <c r="U296" s="300"/>
      <c r="V296" s="300"/>
      <c r="W296" s="300"/>
      <c r="X296" s="300"/>
      <c r="Y296" s="300"/>
      <c r="Z296" s="300"/>
      <c r="AA296" s="300"/>
      <c r="AB296" s="300"/>
      <c r="AC296" s="300"/>
      <c r="AD296" s="300"/>
      <c r="AG296" s="29"/>
      <c r="AH296" s="27"/>
      <c r="AK296" s="27"/>
      <c r="AL296" s="27"/>
      <c r="AM296" s="27"/>
      <c r="AO296" s="27"/>
      <c r="AQ296" s="27"/>
      <c r="AR296" s="27"/>
    </row>
    <row r="297" spans="1:44" ht="15.6">
      <c r="A297" s="300"/>
      <c r="B297" s="327" t="s">
        <v>659</v>
      </c>
      <c r="C297" s="300"/>
      <c r="D297" s="327" t="str">
        <f>+D299</f>
        <v>O</v>
      </c>
      <c r="E297" s="300"/>
      <c r="F297" s="300"/>
      <c r="G297" s="300"/>
      <c r="H297" s="300"/>
      <c r="I297" s="300"/>
      <c r="J297" s="300"/>
      <c r="K297" s="300"/>
      <c r="L297" s="300"/>
      <c r="M297" s="300"/>
      <c r="N297" s="300"/>
      <c r="O297" s="300"/>
      <c r="P297" s="300"/>
      <c r="Q297" s="300"/>
      <c r="R297" s="300"/>
      <c r="S297" s="300"/>
      <c r="T297" s="300"/>
      <c r="U297" s="300"/>
      <c r="V297" s="300"/>
      <c r="W297" s="300"/>
      <c r="X297" s="300"/>
      <c r="Y297" s="300"/>
      <c r="Z297" s="300"/>
      <c r="AA297" s="300"/>
      <c r="AB297" s="300"/>
      <c r="AC297" s="300"/>
      <c r="AD297" s="300"/>
      <c r="AG297" s="29"/>
      <c r="AH297" s="27"/>
      <c r="AK297" s="27"/>
      <c r="AL297" s="27"/>
      <c r="AM297" s="27"/>
      <c r="AO297" s="27"/>
      <c r="AQ297" s="27"/>
      <c r="AR297" s="27"/>
    </row>
    <row r="298" spans="1:44">
      <c r="A298" s="300"/>
      <c r="B298" s="300"/>
      <c r="C298" s="300"/>
      <c r="D298" s="300"/>
      <c r="E298" s="300"/>
      <c r="F298" s="300"/>
      <c r="G298" s="300"/>
      <c r="H298" s="300"/>
      <c r="I298" s="300"/>
      <c r="J298" s="300"/>
      <c r="K298" s="300"/>
      <c r="L298" s="300"/>
      <c r="M298" s="300"/>
      <c r="N298" s="300"/>
      <c r="O298" s="300"/>
      <c r="P298" s="300"/>
      <c r="Q298" s="300"/>
      <c r="R298" s="300"/>
      <c r="S298" s="300"/>
      <c r="T298" s="300"/>
      <c r="U298" s="300"/>
      <c r="V298" s="300"/>
      <c r="W298" s="300"/>
      <c r="X298" s="300"/>
      <c r="Y298" s="300"/>
      <c r="Z298" s="300"/>
      <c r="AA298" s="300"/>
      <c r="AB298" s="300"/>
      <c r="AC298" s="300"/>
      <c r="AD298" s="300"/>
      <c r="AG298" s="29"/>
      <c r="AH298" s="27"/>
      <c r="AK298" s="27"/>
      <c r="AL298" s="27"/>
      <c r="AM298" s="27"/>
      <c r="AO298" s="27"/>
      <c r="AQ298" s="27"/>
      <c r="AR298" s="27"/>
    </row>
    <row r="299" spans="1:44">
      <c r="A299" s="300"/>
      <c r="B299" s="300">
        <f>+'Ark1'!C1749</f>
        <v>2022</v>
      </c>
      <c r="C299" s="235">
        <f>+'Ark1'!L1749</f>
        <v>5</v>
      </c>
      <c r="D299" s="235" t="str">
        <f t="shared" ref="D299:D308" si="266">+D73</f>
        <v>O</v>
      </c>
      <c r="E299" s="235">
        <f>+'Ark1'!D1749</f>
        <v>1</v>
      </c>
      <c r="F299" s="235" t="str">
        <f t="shared" ref="F299:F308" si="267">+F284</f>
        <v>Jan</v>
      </c>
      <c r="G299" s="235">
        <f>+'Ark1'!Q1749</f>
        <v>41</v>
      </c>
      <c r="H299" s="235">
        <f>+'Ark1'!R1749</f>
        <v>214</v>
      </c>
      <c r="I299" s="237">
        <f>+IF(H299=0,"",'Ark1'!AG1749)</f>
        <v>29.224641484014839</v>
      </c>
      <c r="J299" s="237">
        <f>+IF(H299=0,"",'Ark1'!AH1749)</f>
        <v>0</v>
      </c>
      <c r="K299" s="237"/>
      <c r="L299" s="237"/>
      <c r="M299" s="237"/>
      <c r="N299" s="237"/>
      <c r="O299" s="237"/>
      <c r="P299" s="237"/>
      <c r="Q299" s="237"/>
      <c r="R299" s="237">
        <f>+IF(H299=0,"",'Ark1'!T1749)</f>
        <v>5.0140186915887845</v>
      </c>
      <c r="S299" s="236">
        <f>+IF(H299=0,"",'Ark1'!U1749)</f>
        <v>20.739813084112139</v>
      </c>
      <c r="T299" s="236"/>
      <c r="U299" s="238">
        <f>+IF(H299=0,"",'Ark1'!W1749)</f>
        <v>0</v>
      </c>
      <c r="V299" s="238">
        <f>+IF(H299=0,"",'Ark1'!X1749)</f>
        <v>92.990654205607484</v>
      </c>
      <c r="W299" s="238">
        <f>+IF(H299=0,"",'Ark1'!Y1749)</f>
        <v>22.897196261682243</v>
      </c>
      <c r="X299" s="238">
        <f>+IF(H299=0,"",'Ark1'!Z1749)</f>
        <v>3.4604992566462922</v>
      </c>
      <c r="Y299" s="238">
        <f>+IF(H299=0,"",'Ark1'!Z1749)</f>
        <v>3.4604992566462922</v>
      </c>
      <c r="Z299" s="237">
        <f>+IF(H299=0,"",'Ark1'!AB1749)</f>
        <v>1.2806210962552451</v>
      </c>
      <c r="AA299" s="238">
        <f>+IF(H299=0,"",'Ark1'!AE1749)</f>
        <v>0</v>
      </c>
      <c r="AB299" s="238">
        <f t="shared" si="223"/>
        <v>4.1479626168224275</v>
      </c>
      <c r="AC299" s="236">
        <f t="shared" si="224"/>
        <v>0.19158878504672897</v>
      </c>
      <c r="AD299" s="300"/>
      <c r="AG299" s="29"/>
      <c r="AH299" s="27"/>
      <c r="AK299" s="27"/>
      <c r="AL299" s="27"/>
      <c r="AM299" s="27"/>
      <c r="AO299" s="27"/>
    </row>
    <row r="300" spans="1:44">
      <c r="A300" s="300"/>
      <c r="B300" s="300">
        <f>+'Ark1'!C1750</f>
        <v>2022</v>
      </c>
      <c r="C300" s="235">
        <f>+'Ark1'!L1750</f>
        <v>5</v>
      </c>
      <c r="D300" s="235" t="str">
        <f t="shared" si="266"/>
        <v>O</v>
      </c>
      <c r="E300" s="235">
        <f>+'Ark1'!D1750</f>
        <v>2</v>
      </c>
      <c r="F300" s="235" t="str">
        <f t="shared" si="267"/>
        <v>Feb</v>
      </c>
      <c r="G300" s="235">
        <f>+'Ark1'!Q1750</f>
        <v>30</v>
      </c>
      <c r="H300" s="235">
        <f>+'Ark1'!R1750</f>
        <v>89</v>
      </c>
      <c r="I300" s="237">
        <f>+IF(H300=0,"",'Ark1'!AG1750)</f>
        <v>27.490012207302179</v>
      </c>
      <c r="J300" s="237">
        <f>+IF(H300=0,"",'Ark1'!AH1750)</f>
        <v>2.2471910112359552</v>
      </c>
      <c r="K300" s="237"/>
      <c r="L300" s="237"/>
      <c r="M300" s="237"/>
      <c r="N300" s="237"/>
      <c r="O300" s="237"/>
      <c r="P300" s="237"/>
      <c r="Q300" s="237"/>
      <c r="R300" s="237">
        <f>+IF(H300=0,"",'Ark1'!T1750)</f>
        <v>5.3370786516853936</v>
      </c>
      <c r="S300" s="236">
        <f>+IF(H300=0,"",'Ark1'!U1750)</f>
        <v>22.266292134831453</v>
      </c>
      <c r="T300" s="236"/>
      <c r="U300" s="238">
        <f>+IF(H300=0,"",'Ark1'!W1750)</f>
        <v>1.1235955056179776</v>
      </c>
      <c r="V300" s="238">
        <f>+IF(H300=0,"",'Ark1'!X1750)</f>
        <v>91.011235955056179</v>
      </c>
      <c r="W300" s="238">
        <f>+IF(H300=0,"",'Ark1'!Y1750)</f>
        <v>37.078651685393261</v>
      </c>
      <c r="X300" s="238">
        <f>+IF(H300=0,"",'Ark1'!Z1750)</f>
        <v>6.7095595699361956</v>
      </c>
      <c r="Y300" s="238">
        <f>+IF(H300=0,"",'Ark1'!Z1750)</f>
        <v>6.7095595699361956</v>
      </c>
      <c r="Z300" s="237">
        <f>+IF(H300=0,"",'Ark1'!AB1750)</f>
        <v>1.4529614873428516</v>
      </c>
      <c r="AA300" s="238">
        <f>+IF(H300=0,"",'Ark1'!AE1750)</f>
        <v>0</v>
      </c>
      <c r="AB300" s="238">
        <f t="shared" si="223"/>
        <v>4.4532584269662907</v>
      </c>
      <c r="AC300" s="236">
        <f t="shared" si="224"/>
        <v>0.33707865168539325</v>
      </c>
      <c r="AD300" s="300"/>
      <c r="AG300" s="29"/>
      <c r="AH300" s="27"/>
      <c r="AK300" s="27"/>
      <c r="AL300" s="27"/>
      <c r="AM300" s="27"/>
      <c r="AO300" s="27"/>
    </row>
    <row r="301" spans="1:44">
      <c r="A301" s="300"/>
      <c r="B301" s="300">
        <f>+'Ark1'!C1751</f>
        <v>2022</v>
      </c>
      <c r="C301" s="235">
        <f>+'Ark1'!L1751</f>
        <v>5</v>
      </c>
      <c r="D301" s="235" t="str">
        <f t="shared" si="266"/>
        <v>O</v>
      </c>
      <c r="E301" s="235">
        <f>+'Ark1'!D1751</f>
        <v>3</v>
      </c>
      <c r="F301" s="235" t="str">
        <f t="shared" si="267"/>
        <v>Mar</v>
      </c>
      <c r="G301" s="235">
        <f>+'Ark1'!Q1751</f>
        <v>76</v>
      </c>
      <c r="H301" s="235">
        <f>+'Ark1'!R1751</f>
        <v>222</v>
      </c>
      <c r="I301" s="237">
        <f>+IF(H301=0,"",'Ark1'!AG1751)</f>
        <v>27.249426531539367</v>
      </c>
      <c r="J301" s="237">
        <f>+IF(H301=0,"",'Ark1'!AH1751)</f>
        <v>1.3513513513513515</v>
      </c>
      <c r="K301" s="237"/>
      <c r="L301" s="237"/>
      <c r="M301" s="237"/>
      <c r="N301" s="237"/>
      <c r="O301" s="237"/>
      <c r="P301" s="237"/>
      <c r="Q301" s="237"/>
      <c r="R301" s="237">
        <f>+IF(H301=0,"",'Ark1'!T1751)</f>
        <v>5.7567567567567588</v>
      </c>
      <c r="S301" s="236">
        <f>+IF(H301=0,"",'Ark1'!U1751)</f>
        <v>21.885585585585567</v>
      </c>
      <c r="T301" s="236"/>
      <c r="U301" s="238">
        <f>+IF(H301=0,"",'Ark1'!W1751)</f>
        <v>0.90090090090090069</v>
      </c>
      <c r="V301" s="238">
        <f>+IF(H301=0,"",'Ark1'!X1751)</f>
        <v>90.090090090090058</v>
      </c>
      <c r="W301" s="238">
        <f>+IF(H301=0,"",'Ark1'!Y1751)</f>
        <v>34.234234234234243</v>
      </c>
      <c r="X301" s="238">
        <f>+IF(H301=0,"",'Ark1'!Z1751)</f>
        <v>4.9144179651683393</v>
      </c>
      <c r="Y301" s="238">
        <f>+IF(H301=0,"",'Ark1'!Z1751)</f>
        <v>4.9144179651683393</v>
      </c>
      <c r="Z301" s="237">
        <f>+IF(H301=0,"",'Ark1'!AB1751)</f>
        <v>1.7538437386927148</v>
      </c>
      <c r="AA301" s="238">
        <f>+IF(H301=0,"",'Ark1'!AE1751)</f>
        <v>0</v>
      </c>
      <c r="AB301" s="238">
        <f t="shared" si="223"/>
        <v>4.3771171171171135</v>
      </c>
      <c r="AC301" s="236">
        <f t="shared" si="224"/>
        <v>0.34234234234234234</v>
      </c>
      <c r="AD301" s="300"/>
      <c r="AG301" s="29"/>
      <c r="AH301" s="27"/>
      <c r="AK301" s="27"/>
      <c r="AL301" s="27"/>
      <c r="AM301" s="27"/>
      <c r="AO301" s="27"/>
    </row>
    <row r="302" spans="1:44">
      <c r="A302" s="300"/>
      <c r="B302" s="300">
        <f>+'Ark1'!C1752</f>
        <v>2022</v>
      </c>
      <c r="C302" s="235">
        <f>+'Ark1'!L1752</f>
        <v>5</v>
      </c>
      <c r="D302" s="235" t="str">
        <f t="shared" si="266"/>
        <v>O</v>
      </c>
      <c r="E302" s="235">
        <f>+'Ark1'!D1752</f>
        <v>4</v>
      </c>
      <c r="F302" s="235" t="str">
        <f t="shared" si="267"/>
        <v>Apr</v>
      </c>
      <c r="G302" s="235">
        <f>+'Ark1'!Q1752</f>
        <v>68</v>
      </c>
      <c r="H302" s="235">
        <f>+'Ark1'!R1752</f>
        <v>184</v>
      </c>
      <c r="I302" s="237">
        <f>+IF(H302=0,"",'Ark1'!AG1752)</f>
        <v>25.155044034449904</v>
      </c>
      <c r="J302" s="237">
        <f>+IF(H302=0,"",'Ark1'!AH1752)</f>
        <v>0</v>
      </c>
      <c r="K302" s="237"/>
      <c r="L302" s="237"/>
      <c r="M302" s="237"/>
      <c r="N302" s="237"/>
      <c r="O302" s="237"/>
      <c r="P302" s="237"/>
      <c r="Q302" s="237"/>
      <c r="R302" s="237">
        <f>+IF(H302=0,"",'Ark1'!T1752)</f>
        <v>5.5434782608695663</v>
      </c>
      <c r="S302" s="236">
        <f>+IF(H302=0,"",'Ark1'!U1752)</f>
        <v>21.096195652173911</v>
      </c>
      <c r="T302" s="236"/>
      <c r="U302" s="238">
        <f>+IF(H302=0,"",'Ark1'!W1752)</f>
        <v>0.54347826086956519</v>
      </c>
      <c r="V302" s="238">
        <f>+IF(H302=0,"",'Ark1'!X1752)</f>
        <v>86.413043478260875</v>
      </c>
      <c r="W302" s="238">
        <f>+IF(H302=0,"",'Ark1'!Y1752)</f>
        <v>33.695652173913047</v>
      </c>
      <c r="X302" s="238">
        <f>+IF(H302=0,"",'Ark1'!Z1752)</f>
        <v>4.5349172712820733</v>
      </c>
      <c r="Y302" s="238">
        <f>+IF(H302=0,"",'Ark1'!Z1752)</f>
        <v>4.5349172712820733</v>
      </c>
      <c r="Z302" s="237">
        <f>+IF(H302=0,"",'Ark1'!AB1752)</f>
        <v>1.5457729421418405</v>
      </c>
      <c r="AA302" s="238">
        <f>+IF(H302=0,"",'Ark1'!AE1752)</f>
        <v>0</v>
      </c>
      <c r="AB302" s="238">
        <f t="shared" si="223"/>
        <v>4.219239130434782</v>
      </c>
      <c r="AC302" s="236">
        <f t="shared" si="224"/>
        <v>0.36956521739130432</v>
      </c>
      <c r="AD302" s="300"/>
      <c r="AG302" s="29"/>
      <c r="AH302" s="27"/>
      <c r="AK302" s="27"/>
      <c r="AL302" s="27"/>
      <c r="AM302" s="27"/>
      <c r="AO302" s="27"/>
    </row>
    <row r="303" spans="1:44">
      <c r="A303" s="300"/>
      <c r="B303" s="300">
        <f>+'Ark1'!C1753</f>
        <v>2022</v>
      </c>
      <c r="C303" s="235">
        <f>+'Ark1'!L1753</f>
        <v>5</v>
      </c>
      <c r="D303" s="235" t="str">
        <f t="shared" si="266"/>
        <v>O</v>
      </c>
      <c r="E303" s="235">
        <f>+'Ark1'!D1753</f>
        <v>5</v>
      </c>
      <c r="F303" s="235" t="str">
        <f t="shared" si="267"/>
        <v>Mai</v>
      </c>
      <c r="G303" s="235">
        <f>+'Ark1'!Q1753</f>
        <v>46</v>
      </c>
      <c r="H303" s="235">
        <f>+'Ark1'!R1753</f>
        <v>131</v>
      </c>
      <c r="I303" s="237">
        <f>+IF(H303=0,"",'Ark1'!AG1753)</f>
        <v>24.681761219624804</v>
      </c>
      <c r="J303" s="237">
        <f>+IF(H303=0,"",'Ark1'!AH1753)</f>
        <v>0</v>
      </c>
      <c r="K303" s="237"/>
      <c r="L303" s="237"/>
      <c r="M303" s="237"/>
      <c r="N303" s="237"/>
      <c r="O303" s="237"/>
      <c r="P303" s="237"/>
      <c r="Q303" s="237"/>
      <c r="R303" s="237">
        <f>+IF(H303=0,"",'Ark1'!T1753)</f>
        <v>5.2748091603053444</v>
      </c>
      <c r="S303" s="236">
        <f>+IF(H303=0,"",'Ark1'!U1753)</f>
        <v>19.996183206106871</v>
      </c>
      <c r="T303" s="236"/>
      <c r="U303" s="238">
        <f>+IF(H303=0,"",'Ark1'!W1753)</f>
        <v>0</v>
      </c>
      <c r="V303" s="238">
        <f>+IF(H303=0,"",'Ark1'!X1753)</f>
        <v>77.86259541984731</v>
      </c>
      <c r="W303" s="238">
        <f>+IF(H303=0,"",'Ark1'!Y1753)</f>
        <v>28.244274809160306</v>
      </c>
      <c r="X303" s="238">
        <f>+IF(H303=0,"",'Ark1'!Z1753)</f>
        <v>5.0306906113876844</v>
      </c>
      <c r="Y303" s="238">
        <f>+IF(H303=0,"",'Ark1'!Z1753)</f>
        <v>5.0306906113876844</v>
      </c>
      <c r="Z303" s="237">
        <f>+IF(H303=0,"",'Ark1'!AB1753)</f>
        <v>1.5922207599177429</v>
      </c>
      <c r="AA303" s="238">
        <f>+IF(H303=0,"",'Ark1'!AE1753)</f>
        <v>0</v>
      </c>
      <c r="AB303" s="238">
        <f t="shared" si="223"/>
        <v>3.999236641221374</v>
      </c>
      <c r="AC303" s="236">
        <f t="shared" si="224"/>
        <v>0.35114503816793891</v>
      </c>
      <c r="AD303" s="300"/>
      <c r="AG303" s="29"/>
      <c r="AH303" s="27"/>
      <c r="AK303" s="27"/>
      <c r="AL303" s="27"/>
      <c r="AM303" s="27"/>
      <c r="AO303" s="27"/>
    </row>
    <row r="304" spans="1:44">
      <c r="A304" s="300"/>
      <c r="B304" s="300">
        <f>+'Ark1'!C1754</f>
        <v>2022</v>
      </c>
      <c r="C304" s="235">
        <f>+'Ark1'!L1754</f>
        <v>5</v>
      </c>
      <c r="D304" s="235" t="str">
        <f t="shared" si="266"/>
        <v>O</v>
      </c>
      <c r="E304" s="235">
        <f>+'Ark1'!D1754</f>
        <v>6</v>
      </c>
      <c r="F304" s="235" t="str">
        <f t="shared" si="267"/>
        <v>Jun</v>
      </c>
      <c r="G304" s="235">
        <f>+'Ark1'!Q1754</f>
        <v>65</v>
      </c>
      <c r="H304" s="235">
        <f>+'Ark1'!R1754</f>
        <v>213</v>
      </c>
      <c r="I304" s="237">
        <f>+IF(H304=0,"",'Ark1'!AG1754)</f>
        <v>28.255325481813198</v>
      </c>
      <c r="J304" s="237">
        <f>+IF(H304=0,"",'Ark1'!AH1754)</f>
        <v>4.2253521126760551</v>
      </c>
      <c r="K304" s="237"/>
      <c r="L304" s="237"/>
      <c r="M304" s="237"/>
      <c r="N304" s="237"/>
      <c r="O304" s="237"/>
      <c r="P304" s="237"/>
      <c r="Q304" s="237"/>
      <c r="R304" s="237">
        <f>+IF(H304=0,"",'Ark1'!T1754)</f>
        <v>5.1830985915492951</v>
      </c>
      <c r="S304" s="236">
        <f>+IF(H304=0,"",'Ark1'!U1754)</f>
        <v>19.609859154929588</v>
      </c>
      <c r="T304" s="236"/>
      <c r="U304" s="238">
        <f>+IF(H304=0,"",'Ark1'!W1754)</f>
        <v>1.4084507042253516</v>
      </c>
      <c r="V304" s="238">
        <f>+IF(H304=0,"",'Ark1'!X1754)</f>
        <v>74.64788732394365</v>
      </c>
      <c r="W304" s="238">
        <f>+IF(H304=0,"",'Ark1'!Y1754)</f>
        <v>25.352112676056343</v>
      </c>
      <c r="X304" s="238">
        <f>+IF(H304=0,"",'Ark1'!Z1754)</f>
        <v>5.0144810467241774</v>
      </c>
      <c r="Y304" s="238">
        <f>+IF(H304=0,"",'Ark1'!Z1754)</f>
        <v>5.0144810467241774</v>
      </c>
      <c r="Z304" s="237">
        <f>+IF(H304=0,"",'Ark1'!AB1754)</f>
        <v>1.722345756743594</v>
      </c>
      <c r="AA304" s="238">
        <f>+IF(H304=0,"",'Ark1'!AE1754)</f>
        <v>0</v>
      </c>
      <c r="AB304" s="238">
        <f t="shared" si="223"/>
        <v>3.9219718309859175</v>
      </c>
      <c r="AC304" s="236">
        <f t="shared" si="224"/>
        <v>0.30516431924882631</v>
      </c>
      <c r="AD304" s="300"/>
      <c r="AG304" s="29"/>
      <c r="AH304" s="27"/>
      <c r="AK304" s="27"/>
      <c r="AL304" s="27"/>
      <c r="AM304" s="27"/>
      <c r="AO304" s="27"/>
    </row>
    <row r="305" spans="1:41">
      <c r="A305" s="300"/>
      <c r="B305" s="300">
        <f>+'Ark1'!C1755</f>
        <v>2022</v>
      </c>
      <c r="C305" s="235">
        <f>+'Ark1'!L1755</f>
        <v>5</v>
      </c>
      <c r="D305" s="235" t="str">
        <f t="shared" si="266"/>
        <v>O</v>
      </c>
      <c r="E305" s="235">
        <f>+'Ark1'!D1755</f>
        <v>7</v>
      </c>
      <c r="F305" s="235" t="str">
        <f t="shared" si="267"/>
        <v>O</v>
      </c>
      <c r="G305" s="235">
        <f>+'Ark1'!Q1755</f>
        <v>11</v>
      </c>
      <c r="H305" s="235">
        <f>+'Ark1'!R1755</f>
        <v>29</v>
      </c>
      <c r="I305" s="237">
        <f>+IF(H305=0,"",'Ark1'!AG1755)</f>
        <v>31.460562328937545</v>
      </c>
      <c r="J305" s="237">
        <f>+IF(H305=0,"",'Ark1'!AH1755)</f>
        <v>0</v>
      </c>
      <c r="K305" s="237"/>
      <c r="L305" s="237"/>
      <c r="M305" s="237"/>
      <c r="N305" s="237"/>
      <c r="O305" s="237"/>
      <c r="P305" s="237"/>
      <c r="Q305" s="237"/>
      <c r="R305" s="237">
        <f>+IF(H305=0,"",'Ark1'!T1755)</f>
        <v>5.8275862068965516</v>
      </c>
      <c r="S305" s="236">
        <f>+IF(H305=0,"",'Ark1'!U1755)</f>
        <v>21.799999999999997</v>
      </c>
      <c r="T305" s="236"/>
      <c r="U305" s="238">
        <f>+IF(H305=0,"",'Ark1'!W1755)</f>
        <v>0</v>
      </c>
      <c r="V305" s="238">
        <f>+IF(H305=0,"",'Ark1'!X1755)</f>
        <v>93.10344827586205</v>
      </c>
      <c r="W305" s="238">
        <f>+IF(H305=0,"",'Ark1'!Y1755)</f>
        <v>34.482758620689651</v>
      </c>
      <c r="X305" s="238">
        <f>+IF(H305=0,"",'Ark1'!Z1755)</f>
        <v>4.0200360266013195</v>
      </c>
      <c r="Y305" s="238">
        <f>+IF(H305=0,"",'Ark1'!Z1755)</f>
        <v>4.0200360266013195</v>
      </c>
      <c r="Z305" s="237">
        <f>+IF(H305=0,"",'Ark1'!AB1755)</f>
        <v>1.5551685908661628</v>
      </c>
      <c r="AA305" s="238">
        <f>+IF(H305=0,"",'Ark1'!AE1755)</f>
        <v>0</v>
      </c>
      <c r="AB305" s="238">
        <f t="shared" si="223"/>
        <v>4.3599999999999994</v>
      </c>
      <c r="AC305" s="236">
        <f t="shared" si="224"/>
        <v>0.37931034482758619</v>
      </c>
      <c r="AD305" s="300"/>
      <c r="AG305" s="29"/>
      <c r="AH305" s="27"/>
      <c r="AK305" s="27"/>
      <c r="AL305" s="27"/>
      <c r="AM305" s="27"/>
      <c r="AO305" s="27"/>
    </row>
    <row r="306" spans="1:41">
      <c r="A306" s="300"/>
      <c r="B306" s="300">
        <f>+'Ark1'!C1756</f>
        <v>2022</v>
      </c>
      <c r="C306" s="235">
        <f>+'Ark1'!L1756</f>
        <v>5</v>
      </c>
      <c r="D306" s="235" t="str">
        <f t="shared" si="266"/>
        <v>O</v>
      </c>
      <c r="E306" s="235">
        <f>+'Ark1'!D1756</f>
        <v>8</v>
      </c>
      <c r="F306" s="235" t="str">
        <f t="shared" si="267"/>
        <v>O+</v>
      </c>
      <c r="G306" s="235">
        <f>+'Ark1'!Q1756</f>
        <v>37</v>
      </c>
      <c r="H306" s="235">
        <f>+'Ark1'!R1756</f>
        <v>107</v>
      </c>
      <c r="I306" s="237">
        <f>+IF(H306=0,"",'Ark1'!AG1756)</f>
        <v>26.443469325408952</v>
      </c>
      <c r="J306" s="237">
        <f>+IF(H306=0,"",'Ark1'!AH1756)</f>
        <v>4.6728971962616805</v>
      </c>
      <c r="K306" s="237"/>
      <c r="L306" s="237"/>
      <c r="M306" s="237"/>
      <c r="N306" s="237"/>
      <c r="O306" s="237"/>
      <c r="P306" s="237"/>
      <c r="Q306" s="237"/>
      <c r="R306" s="237">
        <f>+IF(H306=0,"",'Ark1'!T1756)</f>
        <v>4.91588785046729</v>
      </c>
      <c r="S306" s="236">
        <f>+IF(H306=0,"",'Ark1'!U1756)</f>
        <v>17.797196261682245</v>
      </c>
      <c r="T306" s="236"/>
      <c r="U306" s="238">
        <f>+IF(H306=0,"",'Ark1'!W1756)</f>
        <v>0</v>
      </c>
      <c r="V306" s="238">
        <f>+IF(H306=0,"",'Ark1'!X1756)</f>
        <v>59.813084112149518</v>
      </c>
      <c r="W306" s="238">
        <f>+IF(H306=0,"",'Ark1'!Y1756)</f>
        <v>14.95327102803738</v>
      </c>
      <c r="X306" s="238">
        <f>+IF(H306=0,"",'Ark1'!Z1756)</f>
        <v>6.7637773268962968</v>
      </c>
      <c r="Y306" s="238">
        <f>+IF(H306=0,"",'Ark1'!Z1756)</f>
        <v>6.7637773268962968</v>
      </c>
      <c r="Z306" s="237">
        <f>+IF(H306=0,"",'Ark1'!AB1756)</f>
        <v>1.6639188925186303</v>
      </c>
      <c r="AA306" s="238">
        <f>+IF(H306=0,"",'Ark1'!AE1756)</f>
        <v>0</v>
      </c>
      <c r="AB306" s="238">
        <f t="shared" si="223"/>
        <v>3.5594392523364489</v>
      </c>
      <c r="AC306" s="236">
        <f t="shared" si="224"/>
        <v>0.34579439252336447</v>
      </c>
      <c r="AD306" s="300"/>
      <c r="AG306" s="29"/>
      <c r="AH306" s="27"/>
      <c r="AK306" s="27"/>
      <c r="AL306" s="27"/>
      <c r="AM306" s="27"/>
      <c r="AO306" s="27"/>
    </row>
    <row r="307" spans="1:41">
      <c r="A307" s="300"/>
      <c r="B307" s="300">
        <f>+'Ark1'!C1757</f>
        <v>2022</v>
      </c>
      <c r="C307" s="235">
        <f>+'Ark1'!L1757</f>
        <v>5</v>
      </c>
      <c r="D307" s="235" t="str">
        <f t="shared" si="266"/>
        <v>O</v>
      </c>
      <c r="E307" s="235">
        <f>+'Ark1'!D1757</f>
        <v>9</v>
      </c>
      <c r="F307" s="235" t="str">
        <f t="shared" si="267"/>
        <v>R-</v>
      </c>
      <c r="G307" s="235">
        <f>+'Ark1'!Q1757</f>
        <v>49</v>
      </c>
      <c r="H307" s="235">
        <f>+'Ark1'!R1757</f>
        <v>135</v>
      </c>
      <c r="I307" s="237">
        <f>+IF(H307=0,"",'Ark1'!AG1757)</f>
        <v>24.59624902318312</v>
      </c>
      <c r="J307" s="237">
        <f>+IF(H307=0,"",'Ark1'!AH1757)</f>
        <v>5.185185185185186</v>
      </c>
      <c r="K307" s="237"/>
      <c r="L307" s="237"/>
      <c r="M307" s="237"/>
      <c r="N307" s="237"/>
      <c r="O307" s="237"/>
      <c r="P307" s="237"/>
      <c r="Q307" s="237"/>
      <c r="R307" s="237">
        <f>+IF(H307=0,"",'Ark1'!T1757)</f>
        <v>5.822222222222222</v>
      </c>
      <c r="S307" s="236">
        <f>+IF(H307=0,"",'Ark1'!U1757)</f>
        <v>19.584444444444443</v>
      </c>
      <c r="T307" s="236"/>
      <c r="U307" s="238">
        <f>+IF(H307=0,"",'Ark1'!W1757)</f>
        <v>1.4814814814814816</v>
      </c>
      <c r="V307" s="238">
        <f>+IF(H307=0,"",'Ark1'!X1757)</f>
        <v>76.296296296296291</v>
      </c>
      <c r="W307" s="238">
        <f>+IF(H307=0,"",'Ark1'!Y1757)</f>
        <v>22.222222222222225</v>
      </c>
      <c r="X307" s="238">
        <f>+IF(H307=0,"",'Ark1'!Z1757)</f>
        <v>4.3218971600130089</v>
      </c>
      <c r="Y307" s="238">
        <f>+IF(H307=0,"",'Ark1'!Z1757)</f>
        <v>4.3218971600130089</v>
      </c>
      <c r="Z307" s="237">
        <f>+IF(H307=0,"",'Ark1'!AB1757)</f>
        <v>1.7674701177909504</v>
      </c>
      <c r="AA307" s="238">
        <f>+IF(H307=0,"",'Ark1'!AE1757)</f>
        <v>0</v>
      </c>
      <c r="AB307" s="238">
        <f t="shared" si="223"/>
        <v>3.9168888888888889</v>
      </c>
      <c r="AC307" s="236">
        <f t="shared" si="224"/>
        <v>0.36296296296296299</v>
      </c>
      <c r="AD307" s="300"/>
      <c r="AG307" s="29"/>
      <c r="AH307" s="27"/>
      <c r="AK307" s="27"/>
      <c r="AL307" s="27"/>
      <c r="AM307" s="27"/>
      <c r="AO307" s="27"/>
    </row>
    <row r="308" spans="1:41">
      <c r="A308" s="300"/>
      <c r="B308" s="300">
        <f>+'Ark1'!C1758</f>
        <v>2022</v>
      </c>
      <c r="C308" s="235">
        <f>+'Ark1'!L1758</f>
        <v>5</v>
      </c>
      <c r="D308" s="235" t="str">
        <f t="shared" si="266"/>
        <v>O</v>
      </c>
      <c r="E308" s="235">
        <f>+'Ark1'!D1758</f>
        <v>10</v>
      </c>
      <c r="F308" s="235" t="str">
        <f t="shared" si="267"/>
        <v>R</v>
      </c>
      <c r="G308" s="235">
        <f>+'Ark1'!Q1758</f>
        <v>150</v>
      </c>
      <c r="H308" s="235">
        <f>+'Ark1'!R1758</f>
        <v>504</v>
      </c>
      <c r="I308" s="237">
        <f>+IF(H308=0,"",'Ark1'!AG1758)</f>
        <v>24.053400006881446</v>
      </c>
      <c r="J308" s="237">
        <f>+IF(H308=0,"",'Ark1'!AH1758)</f>
        <v>0.39682539682539669</v>
      </c>
      <c r="K308" s="237"/>
      <c r="L308" s="237"/>
      <c r="M308" s="237"/>
      <c r="N308" s="237"/>
      <c r="O308" s="237"/>
      <c r="P308" s="237"/>
      <c r="Q308" s="237"/>
      <c r="R308" s="237">
        <f>+IF(H308=0,"",'Ark1'!T1758)</f>
        <v>5.375</v>
      </c>
      <c r="S308" s="236">
        <f>+IF(H308=0,"",'Ark1'!U1758)</f>
        <v>20.805952380952405</v>
      </c>
      <c r="T308" s="236"/>
      <c r="U308" s="238">
        <f>+IF(H308=0,"",'Ark1'!W1758)</f>
        <v>0.79365079365079338</v>
      </c>
      <c r="V308" s="238">
        <f>+IF(H308=0,"",'Ark1'!X1758)</f>
        <v>87.30158730158729</v>
      </c>
      <c r="W308" s="238">
        <f>+IF(H308=0,"",'Ark1'!Y1758)</f>
        <v>25.396825396825392</v>
      </c>
      <c r="X308" s="238">
        <f>+IF(H308=0,"",'Ark1'!Z1758)</f>
        <v>5.125810455247894</v>
      </c>
      <c r="Y308" s="238">
        <f>+IF(H308=0,"",'Ark1'!Z1758)</f>
        <v>5.125810455247894</v>
      </c>
      <c r="Z308" s="237">
        <f>+IF(H308=0,"",'Ark1'!AB1758)</f>
        <v>1.5093130204337315</v>
      </c>
      <c r="AA308" s="238">
        <f>+IF(H308=0,"",'Ark1'!AE1758)</f>
        <v>0</v>
      </c>
      <c r="AB308" s="238">
        <f t="shared" si="223"/>
        <v>4.1611904761904812</v>
      </c>
      <c r="AC308" s="236">
        <f t="shared" si="224"/>
        <v>0.29761904761904762</v>
      </c>
      <c r="AD308" s="300"/>
      <c r="AG308" s="29"/>
      <c r="AH308" s="27"/>
      <c r="AK308" s="27"/>
      <c r="AL308" s="27"/>
      <c r="AM308" s="27"/>
      <c r="AO308" s="27"/>
    </row>
    <row r="309" spans="1:41">
      <c r="A309" s="300"/>
      <c r="B309" s="300">
        <f>+'Ark1'!C1759</f>
        <v>2022</v>
      </c>
      <c r="C309" s="235">
        <f>+'Ark1'!L1759</f>
        <v>5</v>
      </c>
      <c r="D309" s="235" t="str">
        <f>+D84</f>
        <v>O</v>
      </c>
      <c r="E309" s="235">
        <f>+'Ark1'!D1759</f>
        <v>11</v>
      </c>
      <c r="F309" s="235" t="str">
        <f>+F295</f>
        <v>U-</v>
      </c>
      <c r="G309" s="235">
        <f>+'Ark1'!Q1759</f>
        <v>114</v>
      </c>
      <c r="H309" s="235">
        <f>+'Ark1'!R1759</f>
        <v>462</v>
      </c>
      <c r="I309" s="237">
        <f>+IF(H309=0,"",'Ark1'!AG1759)</f>
        <v>28.142025173774197</v>
      </c>
      <c r="J309" s="237">
        <f>+IF(H309=0,"",'Ark1'!AH1759)</f>
        <v>1.2987012987012985</v>
      </c>
      <c r="K309" s="237"/>
      <c r="L309" s="237"/>
      <c r="M309" s="237"/>
      <c r="N309" s="237"/>
      <c r="O309" s="237"/>
      <c r="P309" s="237"/>
      <c r="Q309" s="237"/>
      <c r="R309" s="237">
        <f>+IF(H309=0,"",'Ark1'!T1759)</f>
        <v>5.1861471861471875</v>
      </c>
      <c r="S309" s="236">
        <f>+IF(H309=0,"",'Ark1'!U1759)</f>
        <v>20.103030303030312</v>
      </c>
      <c r="T309" s="236"/>
      <c r="U309" s="238">
        <f>+IF(H309=0,"",'Ark1'!W1759)</f>
        <v>1.2987012987012985</v>
      </c>
      <c r="V309" s="238">
        <f>+IF(H309=0,"",'Ark1'!X1759)</f>
        <v>87.012987012987011</v>
      </c>
      <c r="W309" s="238">
        <f>+IF(H309=0,"",'Ark1'!Y1759)</f>
        <v>17.316017316017316</v>
      </c>
      <c r="X309" s="238">
        <f>+IF(H309=0,"",'Ark1'!Z1759)</f>
        <v>3.8515347358673511</v>
      </c>
      <c r="Y309" s="238">
        <f>+IF(H309=0,"",'Ark1'!Z1759)</f>
        <v>3.8515347358673511</v>
      </c>
      <c r="Z309" s="237">
        <f>+IF(H309=0,"",'Ark1'!AB1759)</f>
        <v>1.6049108496982325</v>
      </c>
      <c r="AA309" s="238">
        <f>+IF(H309=0,"",'Ark1'!AE1759)</f>
        <v>0</v>
      </c>
      <c r="AB309" s="238">
        <f t="shared" si="223"/>
        <v>4.0206060606060623</v>
      </c>
      <c r="AC309" s="236">
        <f t="shared" si="224"/>
        <v>0.24675324675324675</v>
      </c>
      <c r="AD309" s="300"/>
      <c r="AG309" s="29"/>
      <c r="AH309" s="27"/>
      <c r="AK309" s="27"/>
      <c r="AL309" s="27"/>
      <c r="AM309" s="27"/>
      <c r="AO309" s="27"/>
    </row>
    <row r="310" spans="1:41">
      <c r="A310" s="300"/>
      <c r="B310" s="300"/>
      <c r="C310" s="300"/>
      <c r="D310" s="300"/>
      <c r="E310" s="300"/>
      <c r="F310" s="300"/>
      <c r="G310" s="300"/>
      <c r="H310" s="300"/>
      <c r="I310" s="300"/>
      <c r="J310" s="300"/>
      <c r="K310" s="300"/>
      <c r="L310" s="300"/>
      <c r="M310" s="300"/>
      <c r="N310" s="300"/>
      <c r="O310" s="300"/>
      <c r="P310" s="300"/>
      <c r="Q310" s="300"/>
      <c r="R310" s="300"/>
      <c r="S310" s="300"/>
      <c r="T310" s="300"/>
      <c r="U310" s="300"/>
      <c r="V310" s="300"/>
      <c r="W310" s="300"/>
      <c r="X310" s="300"/>
      <c r="Y310" s="300"/>
      <c r="Z310" s="300"/>
      <c r="AA310" s="300"/>
      <c r="AB310" s="300"/>
      <c r="AC310" s="300"/>
      <c r="AD310" s="300"/>
      <c r="AG310" s="29"/>
      <c r="AH310" s="27"/>
      <c r="AK310" s="27"/>
      <c r="AL310" s="27"/>
      <c r="AM310" s="27"/>
      <c r="AO310" s="27"/>
    </row>
    <row r="311" spans="1:41" ht="15.6">
      <c r="A311" s="300"/>
      <c r="B311" s="300"/>
      <c r="C311" s="300"/>
      <c r="D311" s="327" t="str">
        <f>+D313</f>
        <v>O+</v>
      </c>
      <c r="E311" s="300"/>
      <c r="F311" s="300"/>
      <c r="G311" s="300"/>
      <c r="H311" s="300"/>
      <c r="I311" s="300"/>
      <c r="J311" s="300"/>
      <c r="K311" s="300"/>
      <c r="L311" s="300"/>
      <c r="M311" s="300"/>
      <c r="N311" s="300"/>
      <c r="O311" s="300"/>
      <c r="P311" s="300"/>
      <c r="Q311" s="300"/>
      <c r="R311" s="300"/>
      <c r="S311" s="300"/>
      <c r="T311" s="300"/>
      <c r="U311" s="300"/>
      <c r="V311" s="300"/>
      <c r="W311" s="300"/>
      <c r="X311" s="300"/>
      <c r="Y311" s="300"/>
      <c r="Z311" s="300"/>
      <c r="AA311" s="300"/>
      <c r="AB311" s="300"/>
      <c r="AC311" s="300"/>
      <c r="AD311" s="300"/>
      <c r="AG311" s="29"/>
      <c r="AH311" s="27"/>
      <c r="AK311" s="27"/>
      <c r="AL311" s="27"/>
      <c r="AM311" s="27"/>
      <c r="AO311" s="27"/>
    </row>
    <row r="312" spans="1:41">
      <c r="A312" s="300"/>
      <c r="B312" s="300"/>
      <c r="C312" s="300"/>
      <c r="D312" s="300"/>
      <c r="E312" s="300"/>
      <c r="F312" s="300"/>
      <c r="G312" s="300"/>
      <c r="H312" s="300"/>
      <c r="I312" s="300"/>
      <c r="J312" s="300"/>
      <c r="K312" s="300"/>
      <c r="L312" s="300"/>
      <c r="M312" s="300"/>
      <c r="N312" s="300"/>
      <c r="O312" s="300"/>
      <c r="P312" s="300"/>
      <c r="Q312" s="300"/>
      <c r="R312" s="300"/>
      <c r="S312" s="300"/>
      <c r="T312" s="300"/>
      <c r="U312" s="300"/>
      <c r="V312" s="300"/>
      <c r="W312" s="300"/>
      <c r="X312" s="300"/>
      <c r="Y312" s="300"/>
      <c r="Z312" s="300"/>
      <c r="AA312" s="300"/>
      <c r="AB312" s="300"/>
      <c r="AC312" s="300"/>
      <c r="AD312" s="300"/>
      <c r="AG312" s="29"/>
      <c r="AH312" s="27"/>
      <c r="AK312" s="27"/>
      <c r="AL312" s="27"/>
      <c r="AM312" s="27"/>
      <c r="AO312" s="27"/>
    </row>
    <row r="313" spans="1:41">
      <c r="A313" s="300"/>
      <c r="B313" s="300">
        <f>+'Ark1'!C1761</f>
        <v>2022</v>
      </c>
      <c r="C313" s="235">
        <f>+'Ark1'!L1761</f>
        <v>6</v>
      </c>
      <c r="D313" s="235" t="str">
        <f t="shared" ref="D313:D322" si="268">+D88</f>
        <v>O+</v>
      </c>
      <c r="E313" s="235">
        <f>+'Ark1'!D1761</f>
        <v>1</v>
      </c>
      <c r="F313" s="235" t="str">
        <f t="shared" ref="F313:F323" si="269">+F299</f>
        <v>Jan</v>
      </c>
      <c r="G313" s="235">
        <f>+'Ark1'!Q1761</f>
        <v>45</v>
      </c>
      <c r="H313" s="235">
        <f>+'Ark1'!R1761</f>
        <v>271</v>
      </c>
      <c r="I313" s="237">
        <f>+IF(H313=0,"",'Ark1'!AG1761)</f>
        <v>42.013747365329777</v>
      </c>
      <c r="J313" s="237">
        <f>+IF(H313=0,"",'Ark1'!AH1761)</f>
        <v>0</v>
      </c>
      <c r="K313" s="237"/>
      <c r="L313" s="237"/>
      <c r="M313" s="237"/>
      <c r="N313" s="237"/>
      <c r="O313" s="237"/>
      <c r="P313" s="237"/>
      <c r="Q313" s="237"/>
      <c r="R313" s="237">
        <f>+IF(H313=0,"",'Ark1'!T1761)</f>
        <v>6.1180811808118065</v>
      </c>
      <c r="S313" s="236">
        <f>+IF(H313=0,"",'Ark1'!U1761)</f>
        <v>23.544612546125471</v>
      </c>
      <c r="T313" s="236"/>
      <c r="U313" s="238">
        <f>+IF(H313=0,"",'Ark1'!W1761)</f>
        <v>2.5830258302583022</v>
      </c>
      <c r="V313" s="238">
        <f>+IF(H313=0,"",'Ark1'!X1761)</f>
        <v>96.678966789667911</v>
      </c>
      <c r="W313" s="238">
        <f>+IF(H313=0,"",'Ark1'!Y1761)</f>
        <v>50.184501845018445</v>
      </c>
      <c r="X313" s="238">
        <f>+IF(H313=0,"",'Ark1'!Z1761)</f>
        <v>4.7242942557797027</v>
      </c>
      <c r="Y313" s="238">
        <f>+IF(H313=0,"",'Ark1'!Z1761)</f>
        <v>4.7242942557797027</v>
      </c>
      <c r="Z313" s="237">
        <f>+IF(H313=0,"",'Ark1'!AB1761)</f>
        <v>1.6638343239686804</v>
      </c>
      <c r="AA313" s="238">
        <f>+IF(H313=0,"",'Ark1'!AE1761)</f>
        <v>0</v>
      </c>
      <c r="AB313" s="238">
        <f t="shared" si="223"/>
        <v>3.9241020910209117</v>
      </c>
      <c r="AC313" s="236">
        <f t="shared" si="224"/>
        <v>0.16605166051660517</v>
      </c>
      <c r="AD313" s="300"/>
      <c r="AG313" s="29"/>
      <c r="AH313" s="27"/>
      <c r="AK313" s="27"/>
      <c r="AL313" s="27"/>
      <c r="AM313" s="27"/>
      <c r="AO313" s="27"/>
    </row>
    <row r="314" spans="1:41">
      <c r="A314" s="300"/>
      <c r="B314" s="300">
        <f>+'Ark1'!C1762</f>
        <v>2022</v>
      </c>
      <c r="C314" s="235">
        <f>+'Ark1'!L1762</f>
        <v>6</v>
      </c>
      <c r="D314" s="235" t="str">
        <f t="shared" si="268"/>
        <v>O+</v>
      </c>
      <c r="E314" s="235">
        <f>+'Ark1'!D1762</f>
        <v>2</v>
      </c>
      <c r="F314" s="235" t="str">
        <f t="shared" si="269"/>
        <v>Feb</v>
      </c>
      <c r="G314" s="235">
        <f>+'Ark1'!Q1762</f>
        <v>34</v>
      </c>
      <c r="H314" s="235">
        <f>+'Ark1'!R1762</f>
        <v>126</v>
      </c>
      <c r="I314" s="237">
        <f>+IF(H314=0,"",'Ark1'!AG1762)</f>
        <v>41.929308622794366</v>
      </c>
      <c r="J314" s="237">
        <f>+IF(H314=0,"",'Ark1'!AH1762)</f>
        <v>1.5873015873015868</v>
      </c>
      <c r="K314" s="237"/>
      <c r="L314" s="237"/>
      <c r="M314" s="237"/>
      <c r="N314" s="237"/>
      <c r="O314" s="237"/>
      <c r="P314" s="237"/>
      <c r="Q314" s="237"/>
      <c r="R314" s="237">
        <f>+IF(H314=0,"",'Ark1'!T1762)</f>
        <v>6.4285714285714306</v>
      </c>
      <c r="S314" s="236">
        <f>+IF(H314=0,"",'Ark1'!U1762)</f>
        <v>23.988888888888901</v>
      </c>
      <c r="T314" s="236"/>
      <c r="U314" s="238">
        <f>+IF(H314=0,"",'Ark1'!W1762)</f>
        <v>3.1746031746031735</v>
      </c>
      <c r="V314" s="238">
        <f>+IF(H314=0,"",'Ark1'!X1762)</f>
        <v>93.650793650793617</v>
      </c>
      <c r="W314" s="238">
        <f>+IF(H314=0,"",'Ark1'!Y1762)</f>
        <v>53.174603174603192</v>
      </c>
      <c r="X314" s="238">
        <f>+IF(H314=0,"",'Ark1'!Z1762)</f>
        <v>5.6621301480141843</v>
      </c>
      <c r="Y314" s="238">
        <f>+IF(H314=0,"",'Ark1'!Z1762)</f>
        <v>5.6621301480141843</v>
      </c>
      <c r="Z314" s="237">
        <f>+IF(H314=0,"",'Ark1'!AB1762)</f>
        <v>1.8013600304169259</v>
      </c>
      <c r="AA314" s="238">
        <f>+IF(H314=0,"",'Ark1'!AE1762)</f>
        <v>0</v>
      </c>
      <c r="AB314" s="238">
        <f t="shared" si="223"/>
        <v>3.9981481481481502</v>
      </c>
      <c r="AC314" s="236">
        <f t="shared" si="224"/>
        <v>0.26984126984126983</v>
      </c>
      <c r="AD314" s="300"/>
      <c r="AG314" s="29"/>
      <c r="AH314" s="27"/>
      <c r="AK314" s="27"/>
      <c r="AL314" s="27"/>
      <c r="AM314" s="27"/>
      <c r="AO314" s="27"/>
    </row>
    <row r="315" spans="1:41">
      <c r="A315" s="300"/>
      <c r="B315" s="300">
        <f>+'Ark1'!C1763</f>
        <v>2022</v>
      </c>
      <c r="C315" s="235">
        <f>+'Ark1'!L1763</f>
        <v>6</v>
      </c>
      <c r="D315" s="235" t="str">
        <f t="shared" si="268"/>
        <v>O+</v>
      </c>
      <c r="E315" s="235">
        <f>+'Ark1'!D1763</f>
        <v>3</v>
      </c>
      <c r="F315" s="235" t="str">
        <f t="shared" si="269"/>
        <v>Mar</v>
      </c>
      <c r="G315" s="235">
        <f>+'Ark1'!Q1763</f>
        <v>87</v>
      </c>
      <c r="H315" s="235">
        <f>+'Ark1'!R1763</f>
        <v>260</v>
      </c>
      <c r="I315" s="237">
        <f>+IF(H315=0,"",'Ark1'!AG1763)</f>
        <v>35.243212320738522</v>
      </c>
      <c r="J315" s="237">
        <f>+IF(H315=0,"",'Ark1'!AH1763)</f>
        <v>0.38461538461538447</v>
      </c>
      <c r="K315" s="237"/>
      <c r="L315" s="237"/>
      <c r="M315" s="237"/>
      <c r="N315" s="237"/>
      <c r="O315" s="237"/>
      <c r="P315" s="237"/>
      <c r="Q315" s="237"/>
      <c r="R315" s="237">
        <f>+IF(H315=0,"",'Ark1'!T1763)</f>
        <v>6.7538461538461521</v>
      </c>
      <c r="S315" s="236">
        <f>+IF(H315=0,"",'Ark1'!U1763)</f>
        <v>24.16884615384614</v>
      </c>
      <c r="T315" s="236"/>
      <c r="U315" s="238">
        <f>+IF(H315=0,"",'Ark1'!W1763)</f>
        <v>3.461538461538463</v>
      </c>
      <c r="V315" s="238">
        <f>+IF(H315=0,"",'Ark1'!X1763)</f>
        <v>93.846153846153825</v>
      </c>
      <c r="W315" s="238">
        <f>+IF(H315=0,"",'Ark1'!Y1763)</f>
        <v>58.846153846153832</v>
      </c>
      <c r="X315" s="238">
        <f>+IF(H315=0,"",'Ark1'!Z1763)</f>
        <v>5.272832275646687</v>
      </c>
      <c r="Y315" s="238">
        <f>+IF(H315=0,"",'Ark1'!Z1763)</f>
        <v>5.272832275646687</v>
      </c>
      <c r="Z315" s="237">
        <f>+IF(H315=0,"",'Ark1'!AB1763)</f>
        <v>1.6758994758798746</v>
      </c>
      <c r="AA315" s="238">
        <f>+IF(H315=0,"",'Ark1'!AE1763)</f>
        <v>0</v>
      </c>
      <c r="AB315" s="238">
        <f t="shared" si="223"/>
        <v>4.0281410256410233</v>
      </c>
      <c r="AC315" s="236">
        <f t="shared" si="224"/>
        <v>0.33461538461538459</v>
      </c>
      <c r="AD315" s="300"/>
      <c r="AG315" s="29"/>
      <c r="AH315" s="27"/>
      <c r="AK315" s="27"/>
      <c r="AL315" s="27"/>
      <c r="AM315" s="27"/>
      <c r="AO315" s="27"/>
    </row>
    <row r="316" spans="1:41">
      <c r="A316" s="300"/>
      <c r="B316" s="300">
        <f>+'Ark1'!C1764</f>
        <v>2022</v>
      </c>
      <c r="C316" s="235">
        <f>+'Ark1'!L1764</f>
        <v>6</v>
      </c>
      <c r="D316" s="235" t="str">
        <f t="shared" si="268"/>
        <v>O+</v>
      </c>
      <c r="E316" s="235">
        <f>+'Ark1'!D1764</f>
        <v>4</v>
      </c>
      <c r="F316" s="235" t="str">
        <f t="shared" si="269"/>
        <v>Apr</v>
      </c>
      <c r="G316" s="235">
        <f>+'Ark1'!Q1764</f>
        <v>62</v>
      </c>
      <c r="H316" s="235">
        <f>+'Ark1'!R1764</f>
        <v>230</v>
      </c>
      <c r="I316" s="237">
        <f>+IF(H316=0,"",'Ark1'!AG1764)</f>
        <v>36.920245478287342</v>
      </c>
      <c r="J316" s="237">
        <f>+IF(H316=0,"",'Ark1'!AH1764)</f>
        <v>0</v>
      </c>
      <c r="K316" s="237"/>
      <c r="L316" s="237"/>
      <c r="M316" s="237"/>
      <c r="N316" s="237"/>
      <c r="O316" s="237"/>
      <c r="P316" s="237"/>
      <c r="Q316" s="237"/>
      <c r="R316" s="237">
        <f>+IF(H316=0,"",'Ark1'!T1764)</f>
        <v>6.4956521739130446</v>
      </c>
      <c r="S316" s="236">
        <f>+IF(H316=0,"",'Ark1'!U1764)</f>
        <v>24.770434782608689</v>
      </c>
      <c r="T316" s="236"/>
      <c r="U316" s="238">
        <f>+IF(H316=0,"",'Ark1'!W1764)</f>
        <v>4.3478260869565215</v>
      </c>
      <c r="V316" s="238">
        <f>+IF(H316=0,"",'Ark1'!X1764)</f>
        <v>96.521739130434781</v>
      </c>
      <c r="W316" s="238">
        <f>+IF(H316=0,"",'Ark1'!Y1764)</f>
        <v>61.304347826086953</v>
      </c>
      <c r="X316" s="238">
        <f>+IF(H316=0,"",'Ark1'!Z1764)</f>
        <v>5.3651285314324486</v>
      </c>
      <c r="Y316" s="238">
        <f>+IF(H316=0,"",'Ark1'!Z1764)</f>
        <v>5.3651285314324486</v>
      </c>
      <c r="Z316" s="237">
        <f>+IF(H316=0,"",'Ark1'!AB1764)</f>
        <v>1.873726410558838</v>
      </c>
      <c r="AA316" s="238">
        <f>+IF(H316=0,"",'Ark1'!AE1764)</f>
        <v>0</v>
      </c>
      <c r="AB316" s="238">
        <f t="shared" si="223"/>
        <v>4.1284057971014478</v>
      </c>
      <c r="AC316" s="236">
        <f t="shared" si="224"/>
        <v>0.26956521739130435</v>
      </c>
      <c r="AD316" s="300"/>
      <c r="AG316" s="29"/>
      <c r="AH316" s="27"/>
      <c r="AK316" s="27"/>
      <c r="AL316" s="27"/>
      <c r="AM316" s="27"/>
      <c r="AO316" s="27"/>
    </row>
    <row r="317" spans="1:41">
      <c r="A317" s="300"/>
      <c r="B317" s="300">
        <f>+'Ark1'!C1765</f>
        <v>2022</v>
      </c>
      <c r="C317" s="235">
        <f>+'Ark1'!L1765</f>
        <v>6</v>
      </c>
      <c r="D317" s="235" t="str">
        <f t="shared" si="268"/>
        <v>O+</v>
      </c>
      <c r="E317" s="235">
        <f>+'Ark1'!D1765</f>
        <v>5</v>
      </c>
      <c r="F317" s="235" t="str">
        <f t="shared" si="269"/>
        <v>Mai</v>
      </c>
      <c r="G317" s="235">
        <f>+'Ark1'!Q1765</f>
        <v>47</v>
      </c>
      <c r="H317" s="235">
        <f>+'Ark1'!R1765</f>
        <v>150</v>
      </c>
      <c r="I317" s="237">
        <f>+IF(H317=0,"",'Ark1'!AG1765)</f>
        <v>32.972458565357925</v>
      </c>
      <c r="J317" s="237">
        <f>+IF(H317=0,"",'Ark1'!AH1765)</f>
        <v>0</v>
      </c>
      <c r="K317" s="237"/>
      <c r="L317" s="237"/>
      <c r="M317" s="237"/>
      <c r="N317" s="237"/>
      <c r="O317" s="237"/>
      <c r="P317" s="237"/>
      <c r="Q317" s="237"/>
      <c r="R317" s="237">
        <f>+IF(H317=0,"",'Ark1'!T1765)</f>
        <v>6.68</v>
      </c>
      <c r="S317" s="236">
        <f>+IF(H317=0,"",'Ark1'!U1765)</f>
        <v>23.329333333333341</v>
      </c>
      <c r="T317" s="236"/>
      <c r="U317" s="238">
        <f>+IF(H317=0,"",'Ark1'!W1765)</f>
        <v>3.3333333333333344</v>
      </c>
      <c r="V317" s="238">
        <f>+IF(H317=0,"",'Ark1'!X1765)</f>
        <v>90</v>
      </c>
      <c r="W317" s="238">
        <f>+IF(H317=0,"",'Ark1'!Y1765)</f>
        <v>54</v>
      </c>
      <c r="X317" s="238">
        <f>+IF(H317=0,"",'Ark1'!Z1765)</f>
        <v>5.6890250678145282</v>
      </c>
      <c r="Y317" s="238">
        <f>+IF(H317=0,"",'Ark1'!Z1765)</f>
        <v>5.6890250678145282</v>
      </c>
      <c r="Z317" s="237">
        <f>+IF(H317=0,"",'Ark1'!AB1765)</f>
        <v>1.7485994395515516</v>
      </c>
      <c r="AA317" s="238">
        <f>+IF(H317=0,"",'Ark1'!AE1765)</f>
        <v>0</v>
      </c>
      <c r="AB317" s="238">
        <f t="shared" ref="AB317:AB387" si="270">+IF(H317=0,"",+S317/C317)</f>
        <v>3.8882222222222236</v>
      </c>
      <c r="AC317" s="236">
        <f t="shared" ref="AC317:AC387" si="271">+IF(H317=0,"",G317/H317)</f>
        <v>0.31333333333333335</v>
      </c>
      <c r="AD317" s="300"/>
      <c r="AG317" s="29"/>
      <c r="AH317" s="27"/>
      <c r="AK317" s="27"/>
      <c r="AL317" s="27"/>
      <c r="AM317" s="27"/>
      <c r="AO317" s="27"/>
    </row>
    <row r="318" spans="1:41">
      <c r="A318" s="300"/>
      <c r="B318" s="300">
        <f>+'Ark1'!C1766</f>
        <v>2022</v>
      </c>
      <c r="C318" s="235">
        <f>+'Ark1'!L1766</f>
        <v>6</v>
      </c>
      <c r="D318" s="235" t="str">
        <f t="shared" si="268"/>
        <v>O+</v>
      </c>
      <c r="E318" s="235">
        <f>+'Ark1'!D1766</f>
        <v>6</v>
      </c>
      <c r="F318" s="235" t="str">
        <f t="shared" si="269"/>
        <v>Jun</v>
      </c>
      <c r="G318" s="235">
        <f>+'Ark1'!Q1766</f>
        <v>57</v>
      </c>
      <c r="H318" s="235">
        <f>+'Ark1'!R1766</f>
        <v>159</v>
      </c>
      <c r="I318" s="237">
        <f>+IF(H318=0,"",'Ark1'!AG1766)</f>
        <v>26.148132614475024</v>
      </c>
      <c r="J318" s="237">
        <f>+IF(H318=0,"",'Ark1'!AH1766)</f>
        <v>0</v>
      </c>
      <c r="K318" s="237"/>
      <c r="L318" s="237"/>
      <c r="M318" s="237"/>
      <c r="N318" s="237"/>
      <c r="O318" s="237"/>
      <c r="P318" s="237"/>
      <c r="Q318" s="237"/>
      <c r="R318" s="237">
        <f>+IF(H318=0,"",'Ark1'!T1766)</f>
        <v>6.2075471698113196</v>
      </c>
      <c r="S318" s="236">
        <f>+IF(H318=0,"",'Ark1'!U1766)</f>
        <v>24.310691823899369</v>
      </c>
      <c r="T318" s="236"/>
      <c r="U318" s="238">
        <f>+IF(H318=0,"",'Ark1'!W1766)</f>
        <v>2.5157232704402506</v>
      </c>
      <c r="V318" s="238">
        <f>+IF(H318=0,"",'Ark1'!X1766)</f>
        <v>95.597484276729574</v>
      </c>
      <c r="W318" s="238">
        <f>+IF(H318=0,"",'Ark1'!Y1766)</f>
        <v>59.119496855345922</v>
      </c>
      <c r="X318" s="238">
        <f>+IF(H318=0,"",'Ark1'!Z1766)</f>
        <v>5.5984677957227618</v>
      </c>
      <c r="Y318" s="238">
        <f>+IF(H318=0,"",'Ark1'!Z1766)</f>
        <v>5.5984677957227618</v>
      </c>
      <c r="Z318" s="237">
        <f>+IF(H318=0,"",'Ark1'!AB1766)</f>
        <v>1.8465520195712213</v>
      </c>
      <c r="AA318" s="238">
        <f>+IF(H318=0,"",'Ark1'!AE1766)</f>
        <v>0</v>
      </c>
      <c r="AB318" s="238">
        <f t="shared" si="270"/>
        <v>4.0517819706498948</v>
      </c>
      <c r="AC318" s="236">
        <f t="shared" si="271"/>
        <v>0.35849056603773582</v>
      </c>
      <c r="AD318" s="300"/>
      <c r="AG318" s="29"/>
      <c r="AH318" s="27"/>
      <c r="AK318" s="27"/>
      <c r="AL318" s="27"/>
      <c r="AM318" s="27"/>
      <c r="AO318" s="27"/>
    </row>
    <row r="319" spans="1:41">
      <c r="A319" s="300"/>
      <c r="B319" s="300">
        <f>+'Ark1'!C1767</f>
        <v>2022</v>
      </c>
      <c r="C319" s="235">
        <f>+'Ark1'!L1767</f>
        <v>6</v>
      </c>
      <c r="D319" s="235" t="str">
        <f t="shared" si="268"/>
        <v>O+</v>
      </c>
      <c r="E319" s="235">
        <f>+'Ark1'!D1767</f>
        <v>7</v>
      </c>
      <c r="F319" s="235" t="str">
        <f t="shared" si="269"/>
        <v>O</v>
      </c>
      <c r="G319" s="235">
        <f>+'Ark1'!Q1767</f>
        <v>9</v>
      </c>
      <c r="H319" s="235">
        <f>+'Ark1'!R1767</f>
        <v>24</v>
      </c>
      <c r="I319" s="237">
        <f>+IF(H319=0,"",'Ark1'!AG1767)</f>
        <v>26.643443642697193</v>
      </c>
      <c r="J319" s="237">
        <f>+IF(H319=0,"",'Ark1'!AH1767)</f>
        <v>0</v>
      </c>
      <c r="K319" s="237"/>
      <c r="L319" s="237"/>
      <c r="M319" s="237"/>
      <c r="N319" s="237"/>
      <c r="O319" s="237"/>
      <c r="P319" s="237"/>
      <c r="Q319" s="237"/>
      <c r="R319" s="237">
        <f>+IF(H319=0,"",'Ark1'!T1767)</f>
        <v>6.25</v>
      </c>
      <c r="S319" s="236">
        <f>+IF(H319=0,"",'Ark1'!U1767)</f>
        <v>22.308333333333341</v>
      </c>
      <c r="T319" s="236"/>
      <c r="U319" s="238">
        <f>+IF(H319=0,"",'Ark1'!W1767)</f>
        <v>0</v>
      </c>
      <c r="V319" s="238">
        <f>+IF(H319=0,"",'Ark1'!X1767)</f>
        <v>87.5</v>
      </c>
      <c r="W319" s="238">
        <f>+IF(H319=0,"",'Ark1'!Y1767)</f>
        <v>54.16666666666665</v>
      </c>
      <c r="X319" s="238">
        <f>+IF(H319=0,"",'Ark1'!Z1767)</f>
        <v>5.1241191654978397</v>
      </c>
      <c r="Y319" s="238">
        <f>+IF(H319=0,"",'Ark1'!Z1767)</f>
        <v>5.1241191654978397</v>
      </c>
      <c r="Z319" s="237">
        <f>+IF(H319=0,"",'Ark1'!AB1767)</f>
        <v>1.9202864369671515</v>
      </c>
      <c r="AA319" s="238">
        <f>+IF(H319=0,"",'Ark1'!AE1767)</f>
        <v>0</v>
      </c>
      <c r="AB319" s="238">
        <f t="shared" si="270"/>
        <v>3.7180555555555568</v>
      </c>
      <c r="AC319" s="236">
        <f t="shared" si="271"/>
        <v>0.375</v>
      </c>
      <c r="AD319" s="300"/>
      <c r="AG319" s="29"/>
      <c r="AH319" s="27"/>
      <c r="AK319" s="27"/>
      <c r="AL319" s="27"/>
      <c r="AM319" s="27"/>
      <c r="AO319" s="27"/>
    </row>
    <row r="320" spans="1:41">
      <c r="A320" s="300"/>
      <c r="B320" s="300">
        <f>+'Ark1'!C1768</f>
        <v>2022</v>
      </c>
      <c r="C320" s="235">
        <f>+'Ark1'!L1768</f>
        <v>6</v>
      </c>
      <c r="D320" s="235" t="str">
        <f t="shared" si="268"/>
        <v>O+</v>
      </c>
      <c r="E320" s="235">
        <f>+'Ark1'!D1768</f>
        <v>8</v>
      </c>
      <c r="F320" s="235" t="str">
        <f t="shared" si="269"/>
        <v>O+</v>
      </c>
      <c r="G320" s="235">
        <f>+'Ark1'!Q1768</f>
        <v>37</v>
      </c>
      <c r="H320" s="235">
        <f>+'Ark1'!R1768</f>
        <v>102</v>
      </c>
      <c r="I320" s="237">
        <f>+IF(H320=0,"",'Ark1'!AG1768)</f>
        <v>30.67042519510094</v>
      </c>
      <c r="J320" s="237">
        <f>+IF(H320=0,"",'Ark1'!AH1768)</f>
        <v>7.8431372549019596</v>
      </c>
      <c r="K320" s="237"/>
      <c r="L320" s="237"/>
      <c r="M320" s="237"/>
      <c r="N320" s="237"/>
      <c r="O320" s="237"/>
      <c r="P320" s="237"/>
      <c r="Q320" s="237"/>
      <c r="R320" s="237">
        <f>+IF(H320=0,"",'Ark1'!T1768)</f>
        <v>6.382352941176471</v>
      </c>
      <c r="S320" s="236">
        <f>+IF(H320=0,"",'Ark1'!U1768)</f>
        <v>21.653921568627439</v>
      </c>
      <c r="T320" s="236"/>
      <c r="U320" s="238">
        <f>+IF(H320=0,"",'Ark1'!W1768)</f>
        <v>1.9607843137254899</v>
      </c>
      <c r="V320" s="238">
        <f>+IF(H320=0,"",'Ark1'!X1768)</f>
        <v>78.431372549019613</v>
      </c>
      <c r="W320" s="238">
        <f>+IF(H320=0,"",'Ark1'!Y1768)</f>
        <v>45.098039215686256</v>
      </c>
      <c r="X320" s="238">
        <f>+IF(H320=0,"",'Ark1'!Z1768)</f>
        <v>7.9052808307774303</v>
      </c>
      <c r="Y320" s="238">
        <f>+IF(H320=0,"",'Ark1'!Z1768)</f>
        <v>7.9052808307774303</v>
      </c>
      <c r="Z320" s="237">
        <f>+IF(H320=0,"",'Ark1'!AB1768)</f>
        <v>1.8152087204952312</v>
      </c>
      <c r="AA320" s="238">
        <f>+IF(H320=0,"",'Ark1'!AE1768)</f>
        <v>0</v>
      </c>
      <c r="AB320" s="238">
        <f t="shared" si="270"/>
        <v>3.608986928104573</v>
      </c>
      <c r="AC320" s="236">
        <f t="shared" si="271"/>
        <v>0.36274509803921567</v>
      </c>
      <c r="AD320" s="300"/>
      <c r="AG320" s="29"/>
      <c r="AH320" s="27"/>
      <c r="AK320" s="27"/>
      <c r="AL320" s="27"/>
      <c r="AM320" s="27"/>
      <c r="AO320" s="27"/>
    </row>
    <row r="321" spans="1:42">
      <c r="A321" s="300"/>
      <c r="B321" s="300">
        <f>+'Ark1'!C1769</f>
        <v>2022</v>
      </c>
      <c r="C321" s="235">
        <f>+'Ark1'!L1769</f>
        <v>6</v>
      </c>
      <c r="D321" s="235" t="str">
        <f t="shared" si="268"/>
        <v>O+</v>
      </c>
      <c r="E321" s="235">
        <f>+'Ark1'!D1769</f>
        <v>9</v>
      </c>
      <c r="F321" s="235" t="str">
        <f t="shared" si="269"/>
        <v>R-</v>
      </c>
      <c r="G321" s="235">
        <f>+'Ark1'!Q1769</f>
        <v>47</v>
      </c>
      <c r="H321" s="235">
        <f>+'Ark1'!R1769</f>
        <v>127</v>
      </c>
      <c r="I321" s="237">
        <f>+IF(H321=0,"",'Ark1'!AG1769)</f>
        <v>25.854017043128795</v>
      </c>
      <c r="J321" s="237">
        <f>+IF(H321=0,"",'Ark1'!AH1769)</f>
        <v>4.7244094488188972</v>
      </c>
      <c r="K321" s="237"/>
      <c r="L321" s="237"/>
      <c r="M321" s="237"/>
      <c r="N321" s="237"/>
      <c r="O321" s="237"/>
      <c r="P321" s="237"/>
      <c r="Q321" s="237"/>
      <c r="R321" s="237">
        <f>+IF(H321=0,"",'Ark1'!T1769)</f>
        <v>6.5590551181102361</v>
      </c>
      <c r="S321" s="236">
        <f>+IF(H321=0,"",'Ark1'!U1769)</f>
        <v>21.882677165354345</v>
      </c>
      <c r="T321" s="236"/>
      <c r="U321" s="238">
        <f>+IF(H321=0,"",'Ark1'!W1769)</f>
        <v>3.149606299212599</v>
      </c>
      <c r="V321" s="238">
        <f>+IF(H321=0,"",'Ark1'!X1769)</f>
        <v>86.614173228346431</v>
      </c>
      <c r="W321" s="238">
        <f>+IF(H321=0,"",'Ark1'!Y1769)</f>
        <v>38.582677165354347</v>
      </c>
      <c r="X321" s="238">
        <f>+IF(H321=0,"",'Ark1'!Z1769)</f>
        <v>6.2924913945825587</v>
      </c>
      <c r="Y321" s="238">
        <f>+IF(H321=0,"",'Ark1'!Z1769)</f>
        <v>6.2924913945825587</v>
      </c>
      <c r="Z321" s="237">
        <f>+IF(H321=0,"",'Ark1'!AB1769)</f>
        <v>1.9507864083838653</v>
      </c>
      <c r="AA321" s="238">
        <f>+IF(H321=0,"",'Ark1'!AE1769)</f>
        <v>0</v>
      </c>
      <c r="AB321" s="238">
        <f t="shared" si="270"/>
        <v>3.6471128608923906</v>
      </c>
      <c r="AC321" s="236">
        <f t="shared" si="271"/>
        <v>0.37007874015748032</v>
      </c>
      <c r="AD321" s="300"/>
      <c r="AG321" s="29"/>
      <c r="AH321" s="27"/>
      <c r="AK321" s="27"/>
      <c r="AL321" s="27"/>
      <c r="AM321" s="27"/>
      <c r="AO321" s="27"/>
    </row>
    <row r="322" spans="1:42">
      <c r="A322" s="300"/>
      <c r="B322" s="300">
        <f>+'Ark1'!C1770</f>
        <v>2022</v>
      </c>
      <c r="C322" s="235">
        <f>+'Ark1'!L1770</f>
        <v>6</v>
      </c>
      <c r="D322" s="235" t="str">
        <f t="shared" si="268"/>
        <v>O+</v>
      </c>
      <c r="E322" s="235">
        <f>+'Ark1'!D1770</f>
        <v>10</v>
      </c>
      <c r="F322" s="235" t="str">
        <f t="shared" si="269"/>
        <v>R</v>
      </c>
      <c r="G322" s="235">
        <f>+'Ark1'!Q1770</f>
        <v>146</v>
      </c>
      <c r="H322" s="235">
        <f>+'Ark1'!R1770</f>
        <v>491</v>
      </c>
      <c r="I322" s="237">
        <f>+IF(H322=0,"",'Ark1'!AG1770)</f>
        <v>25.803351263318454</v>
      </c>
      <c r="J322" s="237">
        <f>+IF(H322=0,"",'Ark1'!AH1770)</f>
        <v>0.20366598778004075</v>
      </c>
      <c r="K322" s="237"/>
      <c r="L322" s="237"/>
      <c r="M322" s="237"/>
      <c r="N322" s="237"/>
      <c r="O322" s="237"/>
      <c r="P322" s="237"/>
      <c r="Q322" s="237"/>
      <c r="R322" s="237">
        <f>+IF(H322=0,"",'Ark1'!T1770)</f>
        <v>6.3401221995926678</v>
      </c>
      <c r="S322" s="236">
        <f>+IF(H322=0,"",'Ark1'!U1770)</f>
        <v>22.910590631364567</v>
      </c>
      <c r="T322" s="236"/>
      <c r="U322" s="238">
        <f>+IF(H322=0,"",'Ark1'!W1770)</f>
        <v>2.6476578411405298</v>
      </c>
      <c r="V322" s="238">
        <f>+IF(H322=0,"",'Ark1'!X1770)</f>
        <v>92.464358452138526</v>
      </c>
      <c r="W322" s="238">
        <f>+IF(H322=0,"",'Ark1'!Y1770)</f>
        <v>45.010183299388999</v>
      </c>
      <c r="X322" s="238">
        <f>+IF(H322=0,"",'Ark1'!Z1770)</f>
        <v>5.0499672174767802</v>
      </c>
      <c r="Y322" s="238">
        <f>+IF(H322=0,"",'Ark1'!Z1770)</f>
        <v>5.0499672174767802</v>
      </c>
      <c r="Z322" s="237">
        <f>+IF(H322=0,"",'Ark1'!AB1770)</f>
        <v>1.801899649701036</v>
      </c>
      <c r="AA322" s="238">
        <f>+IF(H322=0,"",'Ark1'!AE1770)</f>
        <v>0</v>
      </c>
      <c r="AB322" s="238">
        <f t="shared" si="270"/>
        <v>3.8184317718940943</v>
      </c>
      <c r="AC322" s="236">
        <f t="shared" si="271"/>
        <v>0.29735234215885947</v>
      </c>
      <c r="AD322" s="300"/>
      <c r="AG322" s="29"/>
      <c r="AH322" s="27"/>
      <c r="AK322" s="27"/>
      <c r="AL322" s="27"/>
      <c r="AM322" s="27"/>
      <c r="AO322" s="27"/>
    </row>
    <row r="323" spans="1:42">
      <c r="A323" s="300"/>
      <c r="B323" s="300">
        <f>+'Ark1'!C1771</f>
        <v>2022</v>
      </c>
      <c r="C323" s="235">
        <f>+'Ark1'!L1771</f>
        <v>6</v>
      </c>
      <c r="D323" s="235" t="str">
        <f>+D99</f>
        <v>O+</v>
      </c>
      <c r="E323" s="235">
        <f>+'Ark1'!D1771</f>
        <v>11</v>
      </c>
      <c r="F323" s="235" t="str">
        <f t="shared" si="269"/>
        <v>U-</v>
      </c>
      <c r="G323" s="235">
        <f>+'Ark1'!Q1771</f>
        <v>106</v>
      </c>
      <c r="H323" s="235">
        <f>+'Ark1'!R1771</f>
        <v>485</v>
      </c>
      <c r="I323" s="237">
        <f>+IF(H323=0,"",'Ark1'!AG1771)</f>
        <v>32.932556828855915</v>
      </c>
      <c r="J323" s="237">
        <f>+IF(H323=0,"",'Ark1'!AH1771)</f>
        <v>0.61855670103092786</v>
      </c>
      <c r="K323" s="237"/>
      <c r="L323" s="237"/>
      <c r="M323" s="237"/>
      <c r="N323" s="237"/>
      <c r="O323" s="237"/>
      <c r="P323" s="237"/>
      <c r="Q323" s="237"/>
      <c r="R323" s="237">
        <f>+IF(H323=0,"",'Ark1'!T1771)</f>
        <v>5.9628865979381453</v>
      </c>
      <c r="S323" s="236">
        <f>+IF(H323=0,"",'Ark1'!U1771)</f>
        <v>22.409484536082477</v>
      </c>
      <c r="T323" s="236"/>
      <c r="U323" s="238">
        <f>+IF(H323=0,"",'Ark1'!W1771)</f>
        <v>2.6804123711340195</v>
      </c>
      <c r="V323" s="238">
        <f>+IF(H323=0,"",'Ark1'!X1771)</f>
        <v>92.989690721649467</v>
      </c>
      <c r="W323" s="238">
        <f>+IF(H323=0,"",'Ark1'!Y1771)</f>
        <v>41.03092783505155</v>
      </c>
      <c r="X323" s="238">
        <f>+IF(H323=0,"",'Ark1'!Z1771)</f>
        <v>4.7681711835176257</v>
      </c>
      <c r="Y323" s="238">
        <f>+IF(H323=0,"",'Ark1'!Z1771)</f>
        <v>4.7681711835176257</v>
      </c>
      <c r="Z323" s="237">
        <f>+IF(H323=0,"",'Ark1'!AB1771)</f>
        <v>1.7675960486671387</v>
      </c>
      <c r="AA323" s="238">
        <f>+IF(H323=0,"",'Ark1'!AE1771)</f>
        <v>0</v>
      </c>
      <c r="AB323" s="238">
        <f t="shared" si="270"/>
        <v>3.7349140893470794</v>
      </c>
      <c r="AC323" s="236">
        <f t="shared" si="271"/>
        <v>0.21855670103092784</v>
      </c>
      <c r="AD323" s="300"/>
      <c r="AG323" s="29"/>
      <c r="AH323" s="27"/>
      <c r="AK323" s="27"/>
      <c r="AL323" s="27"/>
      <c r="AM323" s="27"/>
      <c r="AO323" s="27"/>
    </row>
    <row r="324" spans="1:42">
      <c r="A324" s="300"/>
      <c r="B324" s="300"/>
      <c r="C324" s="300"/>
      <c r="D324" s="300"/>
      <c r="E324" s="300"/>
      <c r="F324" s="300"/>
      <c r="G324" s="300"/>
      <c r="H324" s="300"/>
      <c r="I324" s="300"/>
      <c r="J324" s="300"/>
      <c r="K324" s="300"/>
      <c r="L324" s="300"/>
      <c r="M324" s="300"/>
      <c r="N324" s="300"/>
      <c r="O324" s="300"/>
      <c r="P324" s="300"/>
      <c r="Q324" s="300"/>
      <c r="R324" s="300"/>
      <c r="S324" s="300"/>
      <c r="T324" s="300"/>
      <c r="U324" s="300"/>
      <c r="V324" s="300"/>
      <c r="W324" s="300"/>
      <c r="X324" s="300"/>
      <c r="Y324" s="300"/>
      <c r="Z324" s="300"/>
      <c r="AA324" s="300"/>
      <c r="AB324" s="300"/>
      <c r="AC324" s="300"/>
      <c r="AD324" s="300"/>
      <c r="AG324" s="29"/>
      <c r="AH324" s="27"/>
      <c r="AK324" s="27"/>
      <c r="AL324" s="27"/>
      <c r="AM324" s="27"/>
      <c r="AO324" s="27"/>
    </row>
    <row r="325" spans="1:42" ht="15.6">
      <c r="A325" s="300"/>
      <c r="B325" s="300"/>
      <c r="C325" s="300"/>
      <c r="D325" s="327" t="str">
        <f>+D327</f>
        <v>R-</v>
      </c>
      <c r="E325" s="300"/>
      <c r="F325" s="300"/>
      <c r="G325" s="300"/>
      <c r="H325" s="300"/>
      <c r="I325" s="300"/>
      <c r="J325" s="300"/>
      <c r="K325" s="300"/>
      <c r="L325" s="300"/>
      <c r="M325" s="300"/>
      <c r="N325" s="300"/>
      <c r="O325" s="300"/>
      <c r="P325" s="300"/>
      <c r="Q325" s="300"/>
      <c r="R325" s="300"/>
      <c r="S325" s="300"/>
      <c r="T325" s="300"/>
      <c r="U325" s="300"/>
      <c r="V325" s="300"/>
      <c r="W325" s="300"/>
      <c r="X325" s="300"/>
      <c r="Y325" s="300"/>
      <c r="Z325" s="300"/>
      <c r="AA325" s="300"/>
      <c r="AB325" s="300"/>
      <c r="AC325" s="300"/>
      <c r="AD325" s="300"/>
      <c r="AG325" s="29"/>
      <c r="AH325" s="27"/>
      <c r="AK325" s="27"/>
      <c r="AL325" s="27"/>
      <c r="AM325" s="27"/>
      <c r="AO325" s="27"/>
    </row>
    <row r="326" spans="1:42">
      <c r="A326" s="300"/>
      <c r="B326" s="300"/>
      <c r="C326" s="300"/>
      <c r="D326" s="300"/>
      <c r="E326" s="300"/>
      <c r="F326" s="300"/>
      <c r="G326" s="300"/>
      <c r="H326" s="300"/>
      <c r="I326" s="300"/>
      <c r="J326" s="300"/>
      <c r="K326" s="300"/>
      <c r="L326" s="300"/>
      <c r="M326" s="300"/>
      <c r="N326" s="300"/>
      <c r="O326" s="300"/>
      <c r="P326" s="300"/>
      <c r="Q326" s="300"/>
      <c r="R326" s="300"/>
      <c r="S326" s="300"/>
      <c r="T326" s="300"/>
      <c r="U326" s="300"/>
      <c r="V326" s="300"/>
      <c r="W326" s="300"/>
      <c r="X326" s="300"/>
      <c r="Y326" s="300"/>
      <c r="Z326" s="300"/>
      <c r="AA326" s="300"/>
      <c r="AB326" s="300"/>
      <c r="AC326" s="300"/>
      <c r="AD326" s="300"/>
      <c r="AG326" s="29"/>
      <c r="AH326" s="27"/>
      <c r="AK326" s="27"/>
      <c r="AL326" s="27"/>
      <c r="AM326" s="27"/>
      <c r="AO326" s="27"/>
    </row>
    <row r="327" spans="1:42" s="246" customFormat="1">
      <c r="A327" s="300"/>
      <c r="B327" s="300">
        <f>+'Ark1'!C1773</f>
        <v>2022</v>
      </c>
      <c r="C327" s="235">
        <f>+'Ark1'!L1773</f>
        <v>7</v>
      </c>
      <c r="D327" s="235" t="str">
        <f t="shared" ref="D327:D336" si="272">+D103</f>
        <v>R-</v>
      </c>
      <c r="E327" s="235">
        <f>+'Ark1'!D1773</f>
        <v>1</v>
      </c>
      <c r="F327" s="235" t="str">
        <f t="shared" ref="F327:F336" si="273">+F103</f>
        <v>Jan</v>
      </c>
      <c r="G327" s="235">
        <f>+'Ark1'!Q1773</f>
        <v>0</v>
      </c>
      <c r="H327" s="235">
        <f>+'Ark1'!R1773</f>
        <v>0</v>
      </c>
      <c r="I327" s="237" t="str">
        <f>+IF(H327=0,"",'Ark1'!AG1773)</f>
        <v/>
      </c>
      <c r="J327" s="237" t="str">
        <f>+IF(H327=0,"",'Ark1'!AH1773)</f>
        <v/>
      </c>
      <c r="K327" s="237"/>
      <c r="L327" s="237"/>
      <c r="M327" s="237"/>
      <c r="N327" s="237"/>
      <c r="O327" s="237"/>
      <c r="P327" s="237"/>
      <c r="Q327" s="237"/>
      <c r="R327" s="237" t="str">
        <f>+IF(H327=0,"",'Ark1'!T1773)</f>
        <v/>
      </c>
      <c r="S327" s="236" t="str">
        <f>+IF(H327=0,"",'Ark1'!U1773)</f>
        <v/>
      </c>
      <c r="T327" s="236"/>
      <c r="U327" s="238" t="str">
        <f>+IF(H327=0,"",'Ark1'!W1773)</f>
        <v/>
      </c>
      <c r="V327" s="238" t="str">
        <f>+IF(H327=0,"",'Ark1'!X1773)</f>
        <v/>
      </c>
      <c r="W327" s="238" t="str">
        <f>+IF(H327=0,"",'Ark1'!Y1773)</f>
        <v/>
      </c>
      <c r="X327" s="238" t="str">
        <f>+IF(H327=0,"",'Ark1'!Z1773)</f>
        <v/>
      </c>
      <c r="Y327" s="238" t="str">
        <f>+IF(H327=0,"",'Ark1'!Z1773)</f>
        <v/>
      </c>
      <c r="Z327" s="237" t="str">
        <f>+IF(H327=0,"",'Ark1'!AB1773)</f>
        <v/>
      </c>
      <c r="AA327" s="238" t="str">
        <f>+IF(H327=0,"",'Ark1'!AE1773)</f>
        <v/>
      </c>
      <c r="AB327" s="238" t="str">
        <f t="shared" si="270"/>
        <v/>
      </c>
      <c r="AC327" s="236" t="str">
        <f t="shared" si="271"/>
        <v/>
      </c>
      <c r="AD327" s="300"/>
      <c r="AE327" s="29"/>
      <c r="AF327" s="29"/>
      <c r="AG327" s="29"/>
      <c r="AH327" s="27"/>
      <c r="AI327" s="29"/>
      <c r="AJ327" s="29"/>
      <c r="AK327" s="27"/>
      <c r="AL327" s="27"/>
      <c r="AM327" s="27"/>
      <c r="AN327" s="29"/>
      <c r="AO327" s="27"/>
      <c r="AP327" s="28"/>
    </row>
    <row r="328" spans="1:42" s="246" customFormat="1">
      <c r="A328" s="300"/>
      <c r="B328" s="300">
        <f>+'Ark1'!C1774</f>
        <v>2022</v>
      </c>
      <c r="C328" s="235">
        <f>+'Ark1'!L1774</f>
        <v>7</v>
      </c>
      <c r="D328" s="235" t="str">
        <f t="shared" si="272"/>
        <v>R-</v>
      </c>
      <c r="E328" s="235">
        <f>+'Ark1'!D1774</f>
        <v>2</v>
      </c>
      <c r="F328" s="235" t="str">
        <f t="shared" si="273"/>
        <v>Feb</v>
      </c>
      <c r="G328" s="235">
        <f>+'Ark1'!Q1774</f>
        <v>0</v>
      </c>
      <c r="H328" s="235">
        <f>+'Ark1'!R1774</f>
        <v>0</v>
      </c>
      <c r="I328" s="237" t="str">
        <f>+IF(H328=0,"",'Ark1'!AG1774)</f>
        <v/>
      </c>
      <c r="J328" s="237" t="str">
        <f>+IF(H328=0,"",'Ark1'!AH1774)</f>
        <v/>
      </c>
      <c r="K328" s="237"/>
      <c r="L328" s="237"/>
      <c r="M328" s="237"/>
      <c r="N328" s="237"/>
      <c r="O328" s="237"/>
      <c r="P328" s="237"/>
      <c r="Q328" s="237"/>
      <c r="R328" s="237" t="str">
        <f>+IF(H328=0,"",'Ark1'!T1774)</f>
        <v/>
      </c>
      <c r="S328" s="236" t="str">
        <f>+IF(H328=0,"",'Ark1'!U1774)</f>
        <v/>
      </c>
      <c r="T328" s="236"/>
      <c r="U328" s="238" t="str">
        <f>+IF(H328=0,"",'Ark1'!W1774)</f>
        <v/>
      </c>
      <c r="V328" s="238" t="str">
        <f>+IF(H328=0,"",'Ark1'!X1774)</f>
        <v/>
      </c>
      <c r="W328" s="238" t="str">
        <f>+IF(H328=0,"",'Ark1'!Y1774)</f>
        <v/>
      </c>
      <c r="X328" s="238" t="str">
        <f>+IF(H328=0,"",'Ark1'!Z1774)</f>
        <v/>
      </c>
      <c r="Y328" s="238" t="str">
        <f>+IF(H328=0,"",'Ark1'!Z1774)</f>
        <v/>
      </c>
      <c r="Z328" s="237" t="str">
        <f>+IF(H328=0,"",'Ark1'!AB1774)</f>
        <v/>
      </c>
      <c r="AA328" s="238" t="str">
        <f>+IF(H328=0,"",'Ark1'!AE1774)</f>
        <v/>
      </c>
      <c r="AB328" s="238" t="str">
        <f t="shared" si="270"/>
        <v/>
      </c>
      <c r="AC328" s="236" t="str">
        <f t="shared" si="271"/>
        <v/>
      </c>
      <c r="AD328" s="300"/>
      <c r="AE328" s="29"/>
      <c r="AF328" s="29"/>
      <c r="AG328" s="29"/>
      <c r="AH328" s="27"/>
      <c r="AI328" s="29"/>
      <c r="AJ328" s="29"/>
      <c r="AK328" s="27"/>
      <c r="AL328" s="27"/>
      <c r="AM328" s="27"/>
      <c r="AN328" s="29"/>
      <c r="AO328" s="27"/>
      <c r="AP328" s="28"/>
    </row>
    <row r="329" spans="1:42" s="246" customFormat="1">
      <c r="A329" s="300"/>
      <c r="B329" s="300">
        <f>+'Ark1'!C1775</f>
        <v>2022</v>
      </c>
      <c r="C329" s="235">
        <f>+'Ark1'!L1775</f>
        <v>7</v>
      </c>
      <c r="D329" s="235" t="str">
        <f t="shared" si="272"/>
        <v>R-</v>
      </c>
      <c r="E329" s="235">
        <f>+'Ark1'!D1775</f>
        <v>3</v>
      </c>
      <c r="F329" s="235" t="str">
        <f t="shared" si="273"/>
        <v>Mar</v>
      </c>
      <c r="G329" s="235">
        <f>+'Ark1'!Q1775</f>
        <v>0</v>
      </c>
      <c r="H329" s="235">
        <f>+'Ark1'!R1775</f>
        <v>0</v>
      </c>
      <c r="I329" s="237" t="str">
        <f>+IF(H329=0,"",'Ark1'!AG1775)</f>
        <v/>
      </c>
      <c r="J329" s="237" t="str">
        <f>+IF(H329=0,"",'Ark1'!AH1775)</f>
        <v/>
      </c>
      <c r="K329" s="237"/>
      <c r="L329" s="237"/>
      <c r="M329" s="237"/>
      <c r="N329" s="237"/>
      <c r="O329" s="237"/>
      <c r="P329" s="237"/>
      <c r="Q329" s="237"/>
      <c r="R329" s="237" t="str">
        <f>+IF(H329=0,"",'Ark1'!T1775)</f>
        <v/>
      </c>
      <c r="S329" s="236" t="str">
        <f>+IF(H329=0,"",'Ark1'!U1775)</f>
        <v/>
      </c>
      <c r="T329" s="236"/>
      <c r="U329" s="238" t="str">
        <f>+IF(H329=0,"",'Ark1'!W1775)</f>
        <v/>
      </c>
      <c r="V329" s="238" t="str">
        <f>+IF(H329=0,"",'Ark1'!X1775)</f>
        <v/>
      </c>
      <c r="W329" s="238" t="str">
        <f>+IF(H329=0,"",'Ark1'!Y1775)</f>
        <v/>
      </c>
      <c r="X329" s="238" t="str">
        <f>+IF(H329=0,"",'Ark1'!Z1775)</f>
        <v/>
      </c>
      <c r="Y329" s="238" t="str">
        <f>+IF(H329=0,"",'Ark1'!Z1775)</f>
        <v/>
      </c>
      <c r="Z329" s="237" t="str">
        <f>+IF(H329=0,"",'Ark1'!AB1775)</f>
        <v/>
      </c>
      <c r="AA329" s="238" t="str">
        <f>+IF(H329=0,"",'Ark1'!AE1775)</f>
        <v/>
      </c>
      <c r="AB329" s="238" t="str">
        <f t="shared" si="270"/>
        <v/>
      </c>
      <c r="AC329" s="236" t="str">
        <f t="shared" si="271"/>
        <v/>
      </c>
      <c r="AD329" s="300"/>
      <c r="AE329" s="29"/>
      <c r="AF329" s="29"/>
      <c r="AG329" s="29"/>
      <c r="AH329" s="27"/>
      <c r="AI329" s="29"/>
      <c r="AJ329" s="29"/>
      <c r="AK329" s="27"/>
      <c r="AL329" s="27"/>
      <c r="AM329" s="27"/>
      <c r="AN329" s="29"/>
      <c r="AO329" s="27"/>
      <c r="AP329" s="28"/>
    </row>
    <row r="330" spans="1:42" s="246" customFormat="1">
      <c r="A330" s="300"/>
      <c r="B330" s="300">
        <f>+'Ark1'!C1776</f>
        <v>2022</v>
      </c>
      <c r="C330" s="235">
        <f>+'Ark1'!L1776</f>
        <v>7</v>
      </c>
      <c r="D330" s="235" t="str">
        <f t="shared" si="272"/>
        <v>R-</v>
      </c>
      <c r="E330" s="235">
        <f>+'Ark1'!D1776</f>
        <v>4</v>
      </c>
      <c r="F330" s="235" t="str">
        <f t="shared" si="273"/>
        <v>Apr</v>
      </c>
      <c r="G330" s="235">
        <f>+'Ark1'!Q1776</f>
        <v>0</v>
      </c>
      <c r="H330" s="235">
        <f>+'Ark1'!R1776</f>
        <v>0</v>
      </c>
      <c r="I330" s="237" t="str">
        <f>+IF(H330=0,"",'Ark1'!AG1776)</f>
        <v/>
      </c>
      <c r="J330" s="237" t="str">
        <f>+IF(H330=0,"",'Ark1'!AH1776)</f>
        <v/>
      </c>
      <c r="K330" s="237"/>
      <c r="L330" s="237"/>
      <c r="M330" s="237"/>
      <c r="N330" s="237"/>
      <c r="O330" s="237"/>
      <c r="P330" s="237"/>
      <c r="Q330" s="237"/>
      <c r="R330" s="237" t="str">
        <f>+IF(H330=0,"",'Ark1'!T1776)</f>
        <v/>
      </c>
      <c r="S330" s="236" t="str">
        <f>+IF(H330=0,"",'Ark1'!U1776)</f>
        <v/>
      </c>
      <c r="T330" s="236"/>
      <c r="U330" s="238" t="str">
        <f>+IF(H330=0,"",'Ark1'!W1776)</f>
        <v/>
      </c>
      <c r="V330" s="238" t="str">
        <f>+IF(H330=0,"",'Ark1'!X1776)</f>
        <v/>
      </c>
      <c r="W330" s="238" t="str">
        <f>+IF(H330=0,"",'Ark1'!Y1776)</f>
        <v/>
      </c>
      <c r="X330" s="238" t="str">
        <f>+IF(H330=0,"",'Ark1'!Z1776)</f>
        <v/>
      </c>
      <c r="Y330" s="238" t="str">
        <f>+IF(H330=0,"",'Ark1'!Z1776)</f>
        <v/>
      </c>
      <c r="Z330" s="237" t="str">
        <f>+IF(H330=0,"",'Ark1'!AB1776)</f>
        <v/>
      </c>
      <c r="AA330" s="238" t="str">
        <f>+IF(H330=0,"",'Ark1'!AE1776)</f>
        <v/>
      </c>
      <c r="AB330" s="238" t="str">
        <f t="shared" si="270"/>
        <v/>
      </c>
      <c r="AC330" s="236" t="str">
        <f t="shared" si="271"/>
        <v/>
      </c>
      <c r="AD330" s="300"/>
      <c r="AE330" s="29"/>
      <c r="AF330" s="29"/>
      <c r="AG330" s="29"/>
      <c r="AH330" s="27"/>
      <c r="AI330" s="29"/>
      <c r="AJ330" s="29"/>
      <c r="AK330" s="27"/>
      <c r="AL330" s="27"/>
      <c r="AM330" s="27"/>
      <c r="AN330" s="29"/>
      <c r="AO330" s="27"/>
      <c r="AP330" s="28"/>
    </row>
    <row r="331" spans="1:42" s="246" customFormat="1">
      <c r="A331" s="300"/>
      <c r="B331" s="300">
        <f>+'Ark1'!C1777</f>
        <v>2022</v>
      </c>
      <c r="C331" s="235">
        <f>+'Ark1'!L1777</f>
        <v>7</v>
      </c>
      <c r="D331" s="235" t="str">
        <f t="shared" si="272"/>
        <v>R-</v>
      </c>
      <c r="E331" s="235">
        <f>+'Ark1'!D1777</f>
        <v>5</v>
      </c>
      <c r="F331" s="235" t="str">
        <f t="shared" si="273"/>
        <v>Mai</v>
      </c>
      <c r="G331" s="235">
        <f>+'Ark1'!Q1777</f>
        <v>0</v>
      </c>
      <c r="H331" s="235">
        <f>+'Ark1'!R1777</f>
        <v>0</v>
      </c>
      <c r="I331" s="237" t="str">
        <f>+IF(H331=0,"",'Ark1'!AG1777)</f>
        <v/>
      </c>
      <c r="J331" s="237" t="str">
        <f>+IF(H331=0,"",'Ark1'!AH1777)</f>
        <v/>
      </c>
      <c r="K331" s="237"/>
      <c r="L331" s="237"/>
      <c r="M331" s="237"/>
      <c r="N331" s="237"/>
      <c r="O331" s="237"/>
      <c r="P331" s="237"/>
      <c r="Q331" s="237"/>
      <c r="R331" s="237" t="str">
        <f>+IF(H331=0,"",'Ark1'!T1777)</f>
        <v/>
      </c>
      <c r="S331" s="236" t="str">
        <f>+IF(H331=0,"",'Ark1'!U1777)</f>
        <v/>
      </c>
      <c r="T331" s="236"/>
      <c r="U331" s="238" t="str">
        <f>+IF(H331=0,"",'Ark1'!W1777)</f>
        <v/>
      </c>
      <c r="V331" s="238" t="str">
        <f>+IF(H331=0,"",'Ark1'!X1777)</f>
        <v/>
      </c>
      <c r="W331" s="238" t="str">
        <f>+IF(H331=0,"",'Ark1'!Y1777)</f>
        <v/>
      </c>
      <c r="X331" s="238" t="str">
        <f>+IF(H331=0,"",'Ark1'!Z1777)</f>
        <v/>
      </c>
      <c r="Y331" s="238" t="str">
        <f>+IF(H331=0,"",'Ark1'!Z1777)</f>
        <v/>
      </c>
      <c r="Z331" s="237" t="str">
        <f>+IF(H331=0,"",'Ark1'!AB1777)</f>
        <v/>
      </c>
      <c r="AA331" s="238" t="str">
        <f>+IF(H331=0,"",'Ark1'!AE1777)</f>
        <v/>
      </c>
      <c r="AB331" s="238" t="str">
        <f t="shared" si="270"/>
        <v/>
      </c>
      <c r="AC331" s="236" t="str">
        <f t="shared" si="271"/>
        <v/>
      </c>
      <c r="AD331" s="300"/>
      <c r="AE331" s="29"/>
      <c r="AF331" s="29"/>
      <c r="AG331" s="29"/>
      <c r="AH331" s="27"/>
      <c r="AI331" s="29"/>
      <c r="AJ331" s="29"/>
      <c r="AK331" s="28"/>
      <c r="AL331" s="28"/>
      <c r="AM331" s="28"/>
      <c r="AN331" s="29"/>
      <c r="AO331" s="28"/>
      <c r="AP331" s="28"/>
    </row>
    <row r="332" spans="1:42" s="246" customFormat="1">
      <c r="A332" s="300"/>
      <c r="B332" s="300">
        <f>+'Ark1'!C1778</f>
        <v>2022</v>
      </c>
      <c r="C332" s="235">
        <f>+'Ark1'!L1778</f>
        <v>7</v>
      </c>
      <c r="D332" s="235" t="str">
        <f t="shared" si="272"/>
        <v>R-</v>
      </c>
      <c r="E332" s="235">
        <f>+'Ark1'!D1778</f>
        <v>6</v>
      </c>
      <c r="F332" s="235" t="str">
        <f t="shared" si="273"/>
        <v>Jun</v>
      </c>
      <c r="G332" s="235">
        <f>+'Ark1'!Q1778</f>
        <v>0</v>
      </c>
      <c r="H332" s="235">
        <f>+'Ark1'!R1778</f>
        <v>0</v>
      </c>
      <c r="I332" s="237" t="str">
        <f>+IF(H332=0,"",'Ark1'!AG1778)</f>
        <v/>
      </c>
      <c r="J332" s="237" t="str">
        <f>+IF(H332=0,"",'Ark1'!AH1778)</f>
        <v/>
      </c>
      <c r="K332" s="237"/>
      <c r="L332" s="237"/>
      <c r="M332" s="237"/>
      <c r="N332" s="237"/>
      <c r="O332" s="237"/>
      <c r="P332" s="237"/>
      <c r="Q332" s="237"/>
      <c r="R332" s="237" t="str">
        <f>+IF(H332=0,"",'Ark1'!T1778)</f>
        <v/>
      </c>
      <c r="S332" s="236" t="str">
        <f>+IF(H332=0,"",'Ark1'!U1778)</f>
        <v/>
      </c>
      <c r="T332" s="236"/>
      <c r="U332" s="238" t="str">
        <f>+IF(H332=0,"",'Ark1'!W1778)</f>
        <v/>
      </c>
      <c r="V332" s="238" t="str">
        <f>+IF(H332=0,"",'Ark1'!X1778)</f>
        <v/>
      </c>
      <c r="W332" s="238" t="str">
        <f>+IF(H332=0,"",'Ark1'!Y1778)</f>
        <v/>
      </c>
      <c r="X332" s="238" t="str">
        <f>+IF(H332=0,"",'Ark1'!Z1778)</f>
        <v/>
      </c>
      <c r="Y332" s="238" t="str">
        <f>+IF(H332=0,"",'Ark1'!Z1778)</f>
        <v/>
      </c>
      <c r="Z332" s="237" t="str">
        <f>+IF(H332=0,"",'Ark1'!AB1778)</f>
        <v/>
      </c>
      <c r="AA332" s="238" t="str">
        <f>+IF(H332=0,"",'Ark1'!AE1778)</f>
        <v/>
      </c>
      <c r="AB332" s="238" t="str">
        <f t="shared" si="270"/>
        <v/>
      </c>
      <c r="AC332" s="236" t="str">
        <f t="shared" si="271"/>
        <v/>
      </c>
      <c r="AD332" s="300"/>
      <c r="AE332" s="29"/>
      <c r="AF332" s="29"/>
      <c r="AG332" s="29"/>
      <c r="AH332" s="27"/>
      <c r="AI332" s="29"/>
      <c r="AJ332" s="29"/>
      <c r="AK332" s="28"/>
      <c r="AL332" s="28"/>
      <c r="AM332" s="28"/>
      <c r="AN332" s="29"/>
      <c r="AO332" s="28"/>
      <c r="AP332" s="28"/>
    </row>
    <row r="333" spans="1:42" s="246" customFormat="1">
      <c r="A333" s="300"/>
      <c r="B333" s="300">
        <f>+'Ark1'!C1779</f>
        <v>2022</v>
      </c>
      <c r="C333" s="235">
        <f>+'Ark1'!L1779</f>
        <v>7</v>
      </c>
      <c r="D333" s="235" t="str">
        <f t="shared" si="272"/>
        <v>R-</v>
      </c>
      <c r="E333" s="235">
        <f>+'Ark1'!D1779</f>
        <v>7</v>
      </c>
      <c r="F333" s="235" t="str">
        <f t="shared" si="273"/>
        <v>Jul</v>
      </c>
      <c r="G333" s="235">
        <f>+'Ark1'!Q1779</f>
        <v>0</v>
      </c>
      <c r="H333" s="235">
        <f>+'Ark1'!R1779</f>
        <v>0</v>
      </c>
      <c r="I333" s="237" t="str">
        <f>+IF(H333=0,"",'Ark1'!AG1779)</f>
        <v/>
      </c>
      <c r="J333" s="237" t="str">
        <f>+IF(H333=0,"",'Ark1'!AH1779)</f>
        <v/>
      </c>
      <c r="K333" s="237"/>
      <c r="L333" s="237"/>
      <c r="M333" s="237"/>
      <c r="N333" s="237"/>
      <c r="O333" s="237"/>
      <c r="P333" s="237"/>
      <c r="Q333" s="237"/>
      <c r="R333" s="237" t="str">
        <f>+IF(H333=0,"",'Ark1'!T1779)</f>
        <v/>
      </c>
      <c r="S333" s="236" t="str">
        <f>+IF(H333=0,"",'Ark1'!U1779)</f>
        <v/>
      </c>
      <c r="T333" s="236"/>
      <c r="U333" s="238" t="str">
        <f>+IF(H333=0,"",'Ark1'!W1779)</f>
        <v/>
      </c>
      <c r="V333" s="238" t="str">
        <f>+IF(H333=0,"",'Ark1'!X1779)</f>
        <v/>
      </c>
      <c r="W333" s="238" t="str">
        <f>+IF(H333=0,"",'Ark1'!Y1779)</f>
        <v/>
      </c>
      <c r="X333" s="238" t="str">
        <f>+IF(H333=0,"",'Ark1'!Z1779)</f>
        <v/>
      </c>
      <c r="Y333" s="238" t="str">
        <f>+IF(H333=0,"",'Ark1'!Z1779)</f>
        <v/>
      </c>
      <c r="Z333" s="237" t="str">
        <f>+IF(H333=0,"",'Ark1'!AB1779)</f>
        <v/>
      </c>
      <c r="AA333" s="238" t="str">
        <f>+IF(H333=0,"",'Ark1'!AE1779)</f>
        <v/>
      </c>
      <c r="AB333" s="238" t="str">
        <f t="shared" si="270"/>
        <v/>
      </c>
      <c r="AC333" s="236" t="str">
        <f t="shared" si="271"/>
        <v/>
      </c>
      <c r="AD333" s="300"/>
      <c r="AE333" s="29"/>
      <c r="AF333" s="29"/>
      <c r="AG333" s="29"/>
      <c r="AH333" s="27"/>
      <c r="AI333" s="29"/>
      <c r="AJ333" s="29"/>
      <c r="AK333" s="28"/>
      <c r="AL333" s="28"/>
      <c r="AM333" s="28"/>
      <c r="AN333" s="29"/>
      <c r="AO333" s="28"/>
      <c r="AP333" s="28"/>
    </row>
    <row r="334" spans="1:42" s="246" customFormat="1">
      <c r="A334" s="300"/>
      <c r="B334" s="300">
        <f>+'Ark1'!C1780</f>
        <v>2022</v>
      </c>
      <c r="C334" s="235">
        <f>+'Ark1'!L1780</f>
        <v>7</v>
      </c>
      <c r="D334" s="235" t="str">
        <f t="shared" si="272"/>
        <v>R-</v>
      </c>
      <c r="E334" s="235">
        <f>+'Ark1'!D1780</f>
        <v>8</v>
      </c>
      <c r="F334" s="235" t="str">
        <f t="shared" si="273"/>
        <v>Aug</v>
      </c>
      <c r="G334" s="235">
        <f>+'Ark1'!Q1780</f>
        <v>0</v>
      </c>
      <c r="H334" s="235">
        <f>+'Ark1'!R1780</f>
        <v>0</v>
      </c>
      <c r="I334" s="237" t="str">
        <f>+IF(H334=0,"",'Ark1'!AG1780)</f>
        <v/>
      </c>
      <c r="J334" s="237" t="str">
        <f>+IF(H334=0,"",'Ark1'!AH1780)</f>
        <v/>
      </c>
      <c r="K334" s="237"/>
      <c r="L334" s="237"/>
      <c r="M334" s="237"/>
      <c r="N334" s="237"/>
      <c r="O334" s="237"/>
      <c r="P334" s="237"/>
      <c r="Q334" s="237"/>
      <c r="R334" s="237" t="str">
        <f>+IF(H334=0,"",'Ark1'!T1780)</f>
        <v/>
      </c>
      <c r="S334" s="236" t="str">
        <f>+IF(H334=0,"",'Ark1'!U1780)</f>
        <v/>
      </c>
      <c r="T334" s="236"/>
      <c r="U334" s="238" t="str">
        <f>+IF(H334=0,"",'Ark1'!W1780)</f>
        <v/>
      </c>
      <c r="V334" s="238" t="str">
        <f>+IF(H334=0,"",'Ark1'!X1780)</f>
        <v/>
      </c>
      <c r="W334" s="238" t="str">
        <f>+IF(H334=0,"",'Ark1'!Y1780)</f>
        <v/>
      </c>
      <c r="X334" s="238" t="str">
        <f>+IF(H334=0,"",'Ark1'!Z1780)</f>
        <v/>
      </c>
      <c r="Y334" s="238" t="str">
        <f>+IF(H334=0,"",'Ark1'!Z1780)</f>
        <v/>
      </c>
      <c r="Z334" s="237" t="str">
        <f>+IF(H334=0,"",'Ark1'!AB1780)</f>
        <v/>
      </c>
      <c r="AA334" s="238" t="str">
        <f>+IF(H334=0,"",'Ark1'!AE1780)</f>
        <v/>
      </c>
      <c r="AB334" s="238" t="str">
        <f t="shared" si="270"/>
        <v/>
      </c>
      <c r="AC334" s="236" t="str">
        <f t="shared" si="271"/>
        <v/>
      </c>
      <c r="AD334" s="300"/>
      <c r="AE334" s="29"/>
      <c r="AF334" s="29"/>
      <c r="AG334" s="29"/>
      <c r="AH334" s="27"/>
      <c r="AI334" s="29"/>
      <c r="AJ334" s="29"/>
      <c r="AK334" s="28"/>
      <c r="AL334" s="28"/>
      <c r="AM334" s="28"/>
      <c r="AN334" s="29"/>
      <c r="AO334" s="28"/>
      <c r="AP334" s="28"/>
    </row>
    <row r="335" spans="1:42" s="246" customFormat="1">
      <c r="A335" s="300"/>
      <c r="B335" s="300">
        <f>+'Ark1'!C1781</f>
        <v>2022</v>
      </c>
      <c r="C335" s="235">
        <f>+'Ark1'!L1781</f>
        <v>7</v>
      </c>
      <c r="D335" s="235" t="str">
        <f t="shared" si="272"/>
        <v>R-</v>
      </c>
      <c r="E335" s="235">
        <f>+'Ark1'!D1781</f>
        <v>9</v>
      </c>
      <c r="F335" s="235" t="str">
        <f t="shared" si="273"/>
        <v>Sep</v>
      </c>
      <c r="G335" s="235">
        <f>+'Ark1'!Q1781</f>
        <v>0</v>
      </c>
      <c r="H335" s="235">
        <f>+'Ark1'!R1781</f>
        <v>0</v>
      </c>
      <c r="I335" s="237" t="str">
        <f>+IF(H335=0,"",'Ark1'!AG1781)</f>
        <v/>
      </c>
      <c r="J335" s="237" t="str">
        <f>+IF(H335=0,"",'Ark1'!AH1781)</f>
        <v/>
      </c>
      <c r="K335" s="237"/>
      <c r="L335" s="237"/>
      <c r="M335" s="237"/>
      <c r="N335" s="237"/>
      <c r="O335" s="237"/>
      <c r="P335" s="237"/>
      <c r="Q335" s="237"/>
      <c r="R335" s="237" t="str">
        <f>+IF(H335=0,"",'Ark1'!T1781)</f>
        <v/>
      </c>
      <c r="S335" s="236" t="str">
        <f>+IF(H335=0,"",'Ark1'!U1781)</f>
        <v/>
      </c>
      <c r="T335" s="236"/>
      <c r="U335" s="238" t="str">
        <f>+IF(H335=0,"",'Ark1'!W1781)</f>
        <v/>
      </c>
      <c r="V335" s="238" t="str">
        <f>+IF(H335=0,"",'Ark1'!X1781)</f>
        <v/>
      </c>
      <c r="W335" s="238" t="str">
        <f>+IF(H335=0,"",'Ark1'!Y1781)</f>
        <v/>
      </c>
      <c r="X335" s="238" t="str">
        <f>+IF(H335=0,"",'Ark1'!Z1781)</f>
        <v/>
      </c>
      <c r="Y335" s="238" t="str">
        <f>+IF(H335=0,"",'Ark1'!Z1781)</f>
        <v/>
      </c>
      <c r="Z335" s="237" t="str">
        <f>+IF(H335=0,"",'Ark1'!AB1781)</f>
        <v/>
      </c>
      <c r="AA335" s="238" t="str">
        <f>+IF(H335=0,"",'Ark1'!AE1781)</f>
        <v/>
      </c>
      <c r="AB335" s="238" t="str">
        <f t="shared" si="270"/>
        <v/>
      </c>
      <c r="AC335" s="236" t="str">
        <f t="shared" si="271"/>
        <v/>
      </c>
      <c r="AD335" s="300"/>
      <c r="AE335" s="29"/>
      <c r="AF335" s="29"/>
      <c r="AG335" s="29"/>
      <c r="AH335" s="27"/>
      <c r="AI335" s="29"/>
      <c r="AJ335" s="29"/>
      <c r="AK335" s="28"/>
      <c r="AL335" s="28"/>
      <c r="AM335" s="28"/>
      <c r="AN335" s="29"/>
      <c r="AO335" s="28"/>
      <c r="AP335" s="28"/>
    </row>
    <row r="336" spans="1:42" s="246" customFormat="1">
      <c r="A336" s="300"/>
      <c r="B336" s="300">
        <f>+'Ark1'!C1782</f>
        <v>2022</v>
      </c>
      <c r="C336" s="235">
        <f>+'Ark1'!L1782</f>
        <v>7</v>
      </c>
      <c r="D336" s="235" t="str">
        <f t="shared" si="272"/>
        <v>R-</v>
      </c>
      <c r="E336" s="235">
        <f>+'Ark1'!D1782</f>
        <v>10</v>
      </c>
      <c r="F336" s="235" t="str">
        <f t="shared" si="273"/>
        <v>Okt</v>
      </c>
      <c r="G336" s="235">
        <f>+'Ark1'!Q1782</f>
        <v>0</v>
      </c>
      <c r="H336" s="235">
        <f>+'Ark1'!R1782</f>
        <v>0</v>
      </c>
      <c r="I336" s="237" t="str">
        <f>+IF(H336=0,"",'Ark1'!AG1782)</f>
        <v/>
      </c>
      <c r="J336" s="237" t="str">
        <f>+IF(H336=0,"",'Ark1'!AH1782)</f>
        <v/>
      </c>
      <c r="K336" s="237"/>
      <c r="L336" s="237"/>
      <c r="M336" s="237"/>
      <c r="N336" s="237"/>
      <c r="O336" s="237"/>
      <c r="P336" s="237"/>
      <c r="Q336" s="237"/>
      <c r="R336" s="237" t="str">
        <f>+IF(H336=0,"",'Ark1'!T1782)</f>
        <v/>
      </c>
      <c r="S336" s="236" t="str">
        <f>+IF(H336=0,"",'Ark1'!U1782)</f>
        <v/>
      </c>
      <c r="T336" s="236"/>
      <c r="U336" s="238" t="str">
        <f>+IF(H336=0,"",'Ark1'!W1782)</f>
        <v/>
      </c>
      <c r="V336" s="238" t="str">
        <f>+IF(H336=0,"",'Ark1'!X1782)</f>
        <v/>
      </c>
      <c r="W336" s="238" t="str">
        <f>+IF(H336=0,"",'Ark1'!Y1782)</f>
        <v/>
      </c>
      <c r="X336" s="238" t="str">
        <f>+IF(H336=0,"",'Ark1'!Z1782)</f>
        <v/>
      </c>
      <c r="Y336" s="238" t="str">
        <f>+IF(H336=0,"",'Ark1'!Z1782)</f>
        <v/>
      </c>
      <c r="Z336" s="237" t="str">
        <f>+IF(H336=0,"",'Ark1'!AB1782)</f>
        <v/>
      </c>
      <c r="AA336" s="238" t="str">
        <f>+IF(H336=0,"",'Ark1'!AE1782)</f>
        <v/>
      </c>
      <c r="AB336" s="238" t="str">
        <f t="shared" si="270"/>
        <v/>
      </c>
      <c r="AC336" s="236" t="str">
        <f t="shared" si="271"/>
        <v/>
      </c>
      <c r="AD336" s="300"/>
      <c r="AE336" s="29"/>
      <c r="AF336" s="29"/>
      <c r="AG336" s="29"/>
      <c r="AH336" s="27"/>
      <c r="AI336" s="29"/>
      <c r="AJ336" s="29"/>
      <c r="AK336" s="28"/>
      <c r="AL336" s="28"/>
      <c r="AM336" s="28"/>
      <c r="AN336" s="29"/>
      <c r="AO336" s="28"/>
      <c r="AP336" s="28"/>
    </row>
    <row r="337" spans="1:42" s="246" customFormat="1">
      <c r="A337" s="300"/>
      <c r="B337" s="300">
        <f>+'Ark1'!C1783</f>
        <v>2022</v>
      </c>
      <c r="C337" s="235">
        <f>+'Ark1'!L1783</f>
        <v>7</v>
      </c>
      <c r="D337" s="235" t="str">
        <f t="shared" ref="D337:D338" si="274">+D113</f>
        <v>R-</v>
      </c>
      <c r="E337" s="235">
        <f>+'Ark1'!D1783</f>
        <v>11</v>
      </c>
      <c r="F337" s="235" t="str">
        <f t="shared" ref="F337:F338" si="275">+F113</f>
        <v>Nov</v>
      </c>
      <c r="G337" s="235">
        <f>+'Ark1'!Q1783</f>
        <v>0</v>
      </c>
      <c r="H337" s="235">
        <f>+'Ark1'!R1783</f>
        <v>0</v>
      </c>
      <c r="I337" s="237" t="str">
        <f>+IF(H337=0,"",'Ark1'!AG1783)</f>
        <v/>
      </c>
      <c r="J337" s="237" t="str">
        <f>+IF(H337=0,"",'Ark1'!AH1783)</f>
        <v/>
      </c>
      <c r="K337" s="237"/>
      <c r="L337" s="237"/>
      <c r="M337" s="237"/>
      <c r="N337" s="237"/>
      <c r="O337" s="237"/>
      <c r="P337" s="237"/>
      <c r="Q337" s="237"/>
      <c r="R337" s="237" t="str">
        <f>+IF(H337=0,"",'Ark1'!T1783)</f>
        <v/>
      </c>
      <c r="S337" s="236" t="str">
        <f>+IF(H337=0,"",'Ark1'!U1783)</f>
        <v/>
      </c>
      <c r="T337" s="236"/>
      <c r="U337" s="238" t="str">
        <f>+IF(H337=0,"",'Ark1'!W1783)</f>
        <v/>
      </c>
      <c r="V337" s="238" t="str">
        <f>+IF(H337=0,"",'Ark1'!X1783)</f>
        <v/>
      </c>
      <c r="W337" s="238" t="str">
        <f>+IF(H337=0,"",'Ark1'!Y1783)</f>
        <v/>
      </c>
      <c r="X337" s="238" t="str">
        <f>+IF(H337=0,"",'Ark1'!Z1783)</f>
        <v/>
      </c>
      <c r="Y337" s="238" t="str">
        <f>+IF(H337=0,"",'Ark1'!Z1783)</f>
        <v/>
      </c>
      <c r="Z337" s="237" t="str">
        <f>+IF(H337=0,"",'Ark1'!AB1783)</f>
        <v/>
      </c>
      <c r="AA337" s="238" t="str">
        <f>+IF(H337=0,"",'Ark1'!AE1783)</f>
        <v/>
      </c>
      <c r="AB337" s="238" t="str">
        <f t="shared" ref="AB337:AB338" si="276">+IF(H337=0,"",+S337/C337)</f>
        <v/>
      </c>
      <c r="AC337" s="236" t="str">
        <f t="shared" ref="AC337:AC338" si="277">+IF(H337=0,"",G337/H337)</f>
        <v/>
      </c>
      <c r="AD337" s="300"/>
      <c r="AE337" s="29"/>
      <c r="AF337" s="29"/>
      <c r="AG337" s="29"/>
      <c r="AH337" s="27"/>
      <c r="AI337" s="29"/>
      <c r="AJ337" s="29"/>
      <c r="AK337" s="28"/>
      <c r="AL337" s="28"/>
      <c r="AM337" s="28"/>
      <c r="AN337" s="29"/>
      <c r="AO337" s="28"/>
      <c r="AP337" s="28"/>
    </row>
    <row r="338" spans="1:42">
      <c r="A338" s="300"/>
      <c r="B338" s="300">
        <f>+'Ark1'!C1784</f>
        <v>2022</v>
      </c>
      <c r="C338" s="235">
        <f>+'Ark1'!L1784</f>
        <v>7</v>
      </c>
      <c r="D338" s="235" t="str">
        <f t="shared" si="274"/>
        <v>R-</v>
      </c>
      <c r="E338" s="235">
        <f>+'Ark1'!D1784</f>
        <v>12</v>
      </c>
      <c r="F338" s="235" t="str">
        <f t="shared" si="275"/>
        <v>Des</v>
      </c>
      <c r="G338" s="235">
        <f>+'Ark1'!Q1784</f>
        <v>0</v>
      </c>
      <c r="H338" s="235">
        <f>+'Ark1'!R1784</f>
        <v>0</v>
      </c>
      <c r="I338" s="237" t="str">
        <f>+IF(H338=0,"",'Ark1'!AG1784)</f>
        <v/>
      </c>
      <c r="J338" s="237" t="str">
        <f>+IF(H338=0,"",'Ark1'!AH1784)</f>
        <v/>
      </c>
      <c r="K338" s="237"/>
      <c r="L338" s="237"/>
      <c r="M338" s="237"/>
      <c r="N338" s="237"/>
      <c r="O338" s="237"/>
      <c r="P338" s="237"/>
      <c r="Q338" s="237"/>
      <c r="R338" s="237" t="str">
        <f>+IF(H338=0,"",'Ark1'!T1784)</f>
        <v/>
      </c>
      <c r="S338" s="236" t="str">
        <f>+IF(H338=0,"",'Ark1'!U1784)</f>
        <v/>
      </c>
      <c r="T338" s="236"/>
      <c r="U338" s="238" t="str">
        <f>+IF(H338=0,"",'Ark1'!W1784)</f>
        <v/>
      </c>
      <c r="V338" s="238" t="str">
        <f>+IF(H338=0,"",'Ark1'!X1784)</f>
        <v/>
      </c>
      <c r="W338" s="238" t="str">
        <f>+IF(H338=0,"",'Ark1'!Y1784)</f>
        <v/>
      </c>
      <c r="X338" s="238" t="str">
        <f>+IF(H338=0,"",'Ark1'!Z1784)</f>
        <v/>
      </c>
      <c r="Y338" s="238" t="str">
        <f>+IF(H338=0,"",'Ark1'!Z1784)</f>
        <v/>
      </c>
      <c r="Z338" s="237" t="str">
        <f>+IF(H338=0,"",'Ark1'!AB1784)</f>
        <v/>
      </c>
      <c r="AA338" s="238" t="str">
        <f>+IF(H338=0,"",'Ark1'!AE1784)</f>
        <v/>
      </c>
      <c r="AB338" s="238" t="str">
        <f t="shared" si="276"/>
        <v/>
      </c>
      <c r="AC338" s="236" t="str">
        <f t="shared" si="277"/>
        <v/>
      </c>
      <c r="AD338" s="300"/>
      <c r="AG338" s="29"/>
      <c r="AH338" s="27"/>
    </row>
    <row r="339" spans="1:42">
      <c r="A339" s="300"/>
      <c r="B339" s="300"/>
      <c r="C339" s="300"/>
      <c r="D339" s="300"/>
      <c r="E339" s="300"/>
      <c r="F339" s="300"/>
      <c r="G339" s="300"/>
      <c r="H339" s="300"/>
      <c r="I339" s="300"/>
      <c r="J339" s="300"/>
      <c r="K339" s="300"/>
      <c r="L339" s="300"/>
      <c r="M339" s="300"/>
      <c r="N339" s="300"/>
      <c r="O339" s="300"/>
      <c r="P339" s="300"/>
      <c r="Q339" s="300"/>
      <c r="R339" s="300"/>
      <c r="S339" s="300"/>
      <c r="T339" s="300"/>
      <c r="U339" s="300"/>
      <c r="V339" s="300"/>
      <c r="W339" s="300"/>
      <c r="X339" s="300"/>
      <c r="Y339" s="300"/>
      <c r="Z339" s="300"/>
      <c r="AA339" s="300"/>
      <c r="AB339" s="300"/>
      <c r="AC339" s="300"/>
      <c r="AD339" s="300"/>
      <c r="AG339" s="29"/>
      <c r="AH339" s="27"/>
    </row>
    <row r="340" spans="1:42" ht="15.6">
      <c r="A340" s="300"/>
      <c r="B340" s="300"/>
      <c r="C340" s="300"/>
      <c r="D340" s="327" t="str">
        <f>+D342</f>
        <v>R</v>
      </c>
      <c r="E340" s="300"/>
      <c r="F340" s="300"/>
      <c r="G340" s="300"/>
      <c r="H340" s="300"/>
      <c r="I340" s="300"/>
      <c r="J340" s="300"/>
      <c r="K340" s="300"/>
      <c r="L340" s="300"/>
      <c r="M340" s="300"/>
      <c r="N340" s="300"/>
      <c r="O340" s="300"/>
      <c r="P340" s="300"/>
      <c r="Q340" s="300"/>
      <c r="R340" s="300"/>
      <c r="S340" s="300"/>
      <c r="T340" s="300"/>
      <c r="U340" s="300"/>
      <c r="V340" s="300"/>
      <c r="W340" s="300"/>
      <c r="X340" s="300"/>
      <c r="Y340" s="300"/>
      <c r="Z340" s="300"/>
      <c r="AA340" s="300"/>
      <c r="AB340" s="300"/>
      <c r="AC340" s="300"/>
      <c r="AD340" s="300"/>
      <c r="AG340" s="29"/>
      <c r="AH340" s="27"/>
    </row>
    <row r="341" spans="1:42">
      <c r="A341" s="300"/>
      <c r="B341" s="300"/>
      <c r="C341" s="300"/>
      <c r="D341" s="300"/>
      <c r="E341" s="300"/>
      <c r="F341" s="300"/>
      <c r="G341" s="300"/>
      <c r="H341" s="300"/>
      <c r="I341" s="300"/>
      <c r="J341" s="300"/>
      <c r="K341" s="300"/>
      <c r="L341" s="300"/>
      <c r="M341" s="300"/>
      <c r="N341" s="300"/>
      <c r="O341" s="300"/>
      <c r="P341" s="300"/>
      <c r="Q341" s="300"/>
      <c r="R341" s="300"/>
      <c r="S341" s="300"/>
      <c r="T341" s="300"/>
      <c r="U341" s="300"/>
      <c r="V341" s="300"/>
      <c r="W341" s="300"/>
      <c r="X341" s="300"/>
      <c r="Y341" s="300"/>
      <c r="Z341" s="300"/>
      <c r="AA341" s="300"/>
      <c r="AB341" s="300"/>
      <c r="AC341" s="300"/>
      <c r="AD341" s="300"/>
      <c r="AG341" s="29"/>
      <c r="AH341" s="27"/>
    </row>
    <row r="342" spans="1:42">
      <c r="A342" s="300"/>
      <c r="B342" s="300">
        <f>+'Ark1'!C1785</f>
        <v>2022</v>
      </c>
      <c r="C342" s="235">
        <f>+'Ark1'!L1785</f>
        <v>8</v>
      </c>
      <c r="D342" s="235" t="str">
        <f>+D118</f>
        <v>R</v>
      </c>
      <c r="E342" s="235">
        <f>+'Ark1'!D1785</f>
        <v>1</v>
      </c>
      <c r="F342" s="235" t="str">
        <f>+F118</f>
        <v>Jan</v>
      </c>
      <c r="G342" s="235">
        <f>+'Ark1'!Q1785</f>
        <v>23</v>
      </c>
      <c r="H342" s="235">
        <f>+'Ark1'!R1785</f>
        <v>88</v>
      </c>
      <c r="I342" s="237">
        <f>+IF(H342=0,"",'Ark1'!AG1785)</f>
        <v>15.855891685668775</v>
      </c>
      <c r="J342" s="237">
        <f>+IF(H342=0,"",'Ark1'!AH1785)</f>
        <v>0</v>
      </c>
      <c r="K342" s="237"/>
      <c r="L342" s="237"/>
      <c r="M342" s="237"/>
      <c r="N342" s="237"/>
      <c r="O342" s="237"/>
      <c r="P342" s="237"/>
      <c r="Q342" s="237"/>
      <c r="R342" s="237">
        <f>+IF(H342=0,"",'Ark1'!T1785)</f>
        <v>7.4204545454545459</v>
      </c>
      <c r="S342" s="236">
        <f>+IF(H342=0,"",'Ark1'!U1785)</f>
        <v>27.363863636363632</v>
      </c>
      <c r="T342" s="236"/>
      <c r="U342" s="238">
        <f>+IF(H342=0,"",'Ark1'!W1785)</f>
        <v>25</v>
      </c>
      <c r="V342" s="238">
        <f>+IF(H342=0,"",'Ark1'!X1785)</f>
        <v>98.863636363636346</v>
      </c>
      <c r="W342" s="238">
        <f>+IF(H342=0,"",'Ark1'!Y1785)</f>
        <v>80.681818181818187</v>
      </c>
      <c r="X342" s="238">
        <f>+IF(H342=0,"",'Ark1'!Z1785)</f>
        <v>5.8867208868424301</v>
      </c>
      <c r="Y342" s="238">
        <f>+IF(H342=0,"",'Ark1'!Z1785)</f>
        <v>5.8867208868424301</v>
      </c>
      <c r="Z342" s="237">
        <f>+IF(H342=0,"",'Ark1'!AB1785)</f>
        <v>2.4295603367177483</v>
      </c>
      <c r="AA342" s="238">
        <f>+IF(H342=0,"",'Ark1'!AE1785)</f>
        <v>0</v>
      </c>
      <c r="AB342" s="238">
        <f t="shared" si="270"/>
        <v>3.420482954545454</v>
      </c>
      <c r="AC342" s="236">
        <f t="shared" si="271"/>
        <v>0.26136363636363635</v>
      </c>
      <c r="AD342" s="300"/>
      <c r="AG342" s="29"/>
      <c r="AH342" s="27"/>
    </row>
    <row r="343" spans="1:42">
      <c r="A343" s="300"/>
      <c r="B343" s="300">
        <f>+'Ark1'!C1786</f>
        <v>2022</v>
      </c>
      <c r="C343" s="235">
        <f>+'Ark1'!L1786</f>
        <v>8</v>
      </c>
      <c r="D343" s="235" t="str">
        <f t="shared" ref="D343:D353" si="278">+D119</f>
        <v>R</v>
      </c>
      <c r="E343" s="235">
        <f>+'Ark1'!D1786</f>
        <v>2</v>
      </c>
      <c r="F343" s="235" t="str">
        <f t="shared" ref="F343:F353" si="279">+F119</f>
        <v>Feb</v>
      </c>
      <c r="G343" s="235">
        <f>+'Ark1'!Q1786</f>
        <v>21</v>
      </c>
      <c r="H343" s="235">
        <f>+'Ark1'!R1786</f>
        <v>51</v>
      </c>
      <c r="I343" s="237">
        <f>+IF(H343=0,"",'Ark1'!AG1786)</f>
        <v>18.471867717234495</v>
      </c>
      <c r="J343" s="237">
        <f>+IF(H343=0,"",'Ark1'!AH1786)</f>
        <v>5.882352941176471</v>
      </c>
      <c r="K343" s="237"/>
      <c r="L343" s="237"/>
      <c r="M343" s="237"/>
      <c r="N343" s="237"/>
      <c r="O343" s="237"/>
      <c r="P343" s="237"/>
      <c r="Q343" s="237"/>
      <c r="R343" s="237">
        <f>+IF(H343=0,"",'Ark1'!T1786)</f>
        <v>7.9411764705882355</v>
      </c>
      <c r="S343" s="236">
        <f>+IF(H343=0,"",'Ark1'!U1786)</f>
        <v>26.109803921568631</v>
      </c>
      <c r="T343" s="236"/>
      <c r="U343" s="238">
        <f>+IF(H343=0,"",'Ark1'!W1786)</f>
        <v>25.490196078431367</v>
      </c>
      <c r="V343" s="238">
        <f>+IF(H343=0,"",'Ark1'!X1786)</f>
        <v>92.15686274509801</v>
      </c>
      <c r="W343" s="238">
        <f>+IF(H343=0,"",'Ark1'!Y1786)</f>
        <v>70.588235294117652</v>
      </c>
      <c r="X343" s="238">
        <f>+IF(H343=0,"",'Ark1'!Z1786)</f>
        <v>6.0415637146699028</v>
      </c>
      <c r="Y343" s="238">
        <f>+IF(H343=0,"",'Ark1'!Z1786)</f>
        <v>6.0415637146699028</v>
      </c>
      <c r="Z343" s="237">
        <f>+IF(H343=0,"",'Ark1'!AB1786)</f>
        <v>2.4845543625815139</v>
      </c>
      <c r="AA343" s="238">
        <f>+IF(H343=0,"",'Ark1'!AE1786)</f>
        <v>0</v>
      </c>
      <c r="AB343" s="238">
        <f t="shared" ref="AB343:AB353" si="280">+IF(H343=0,"",+S343/C343)</f>
        <v>3.2637254901960788</v>
      </c>
      <c r="AC343" s="236">
        <f t="shared" ref="AC343:AC353" si="281">+IF(H343=0,"",G343/H343)</f>
        <v>0.41176470588235292</v>
      </c>
      <c r="AD343" s="300"/>
      <c r="AG343" s="29"/>
      <c r="AH343" s="27"/>
    </row>
    <row r="344" spans="1:42">
      <c r="A344" s="300"/>
      <c r="B344" s="300">
        <f>+'Ark1'!C1787</f>
        <v>2022</v>
      </c>
      <c r="C344" s="235">
        <f>+'Ark1'!L1787</f>
        <v>8</v>
      </c>
      <c r="D344" s="235" t="str">
        <f t="shared" si="278"/>
        <v>R</v>
      </c>
      <c r="E344" s="235">
        <f>+'Ark1'!D1787</f>
        <v>3</v>
      </c>
      <c r="F344" s="235" t="str">
        <f t="shared" si="279"/>
        <v>Mar</v>
      </c>
      <c r="G344" s="235">
        <f>+'Ark1'!Q1787</f>
        <v>45</v>
      </c>
      <c r="H344" s="235">
        <f>+'Ark1'!R1787</f>
        <v>100</v>
      </c>
      <c r="I344" s="237">
        <f>+IF(H344=0,"",'Ark1'!AG1787)</f>
        <v>15.615167609828324</v>
      </c>
      <c r="J344" s="237">
        <f>+IF(H344=0,"",'Ark1'!AH1787)</f>
        <v>0</v>
      </c>
      <c r="K344" s="237"/>
      <c r="L344" s="237"/>
      <c r="M344" s="237"/>
      <c r="N344" s="237"/>
      <c r="O344" s="237"/>
      <c r="P344" s="237"/>
      <c r="Q344" s="237"/>
      <c r="R344" s="237">
        <f>+IF(H344=0,"",'Ark1'!T1787)</f>
        <v>8.11</v>
      </c>
      <c r="S344" s="236">
        <f>+IF(H344=0,"",'Ark1'!U1787)</f>
        <v>27.841999999999995</v>
      </c>
      <c r="T344" s="236"/>
      <c r="U344" s="238">
        <f>+IF(H344=0,"",'Ark1'!W1787)</f>
        <v>27</v>
      </c>
      <c r="V344" s="238">
        <f>+IF(H344=0,"",'Ark1'!X1787)</f>
        <v>99</v>
      </c>
      <c r="W344" s="238">
        <f>+IF(H344=0,"",'Ark1'!Y1787)</f>
        <v>81</v>
      </c>
      <c r="X344" s="238">
        <f>+IF(H344=0,"",'Ark1'!Z1787)</f>
        <v>5.0837816632897193</v>
      </c>
      <c r="Y344" s="238">
        <f>+IF(H344=0,"",'Ark1'!Z1787)</f>
        <v>5.0837816632897193</v>
      </c>
      <c r="Z344" s="237">
        <f>+IF(H344=0,"",'Ark1'!AB1787)</f>
        <v>2.1018801107579876</v>
      </c>
      <c r="AA344" s="238">
        <f>+IF(H344=0,"",'Ark1'!AE1787)</f>
        <v>0</v>
      </c>
      <c r="AB344" s="238">
        <f t="shared" si="280"/>
        <v>3.4802499999999994</v>
      </c>
      <c r="AC344" s="236">
        <f t="shared" si="281"/>
        <v>0.45</v>
      </c>
      <c r="AD344" s="300"/>
      <c r="AG344" s="29"/>
      <c r="AH344" s="27"/>
    </row>
    <row r="345" spans="1:42">
      <c r="A345" s="300"/>
      <c r="B345" s="300">
        <f>+'Ark1'!C1788</f>
        <v>2022</v>
      </c>
      <c r="C345" s="235">
        <f>+'Ark1'!L1788</f>
        <v>8</v>
      </c>
      <c r="D345" s="235" t="str">
        <f t="shared" si="278"/>
        <v>R</v>
      </c>
      <c r="E345" s="235">
        <f>+'Ark1'!D1788</f>
        <v>4</v>
      </c>
      <c r="F345" s="235" t="str">
        <f t="shared" si="279"/>
        <v>Apr</v>
      </c>
      <c r="G345" s="235">
        <f>+'Ark1'!Q1788</f>
        <v>39</v>
      </c>
      <c r="H345" s="235">
        <f>+'Ark1'!R1788</f>
        <v>81</v>
      </c>
      <c r="I345" s="237">
        <f>+IF(H345=0,"",'Ark1'!AG1788)</f>
        <v>15.462280718808122</v>
      </c>
      <c r="J345" s="237">
        <f>+IF(H345=0,"",'Ark1'!AH1788)</f>
        <v>0</v>
      </c>
      <c r="K345" s="237"/>
      <c r="L345" s="237"/>
      <c r="M345" s="237"/>
      <c r="N345" s="237"/>
      <c r="O345" s="237"/>
      <c r="P345" s="237"/>
      <c r="Q345" s="237"/>
      <c r="R345" s="237">
        <f>+IF(H345=0,"",'Ark1'!T1788)</f>
        <v>8.0987654320987641</v>
      </c>
      <c r="S345" s="236">
        <f>+IF(H345=0,"",'Ark1'!U1788)</f>
        <v>29.456790123456791</v>
      </c>
      <c r="T345" s="236"/>
      <c r="U345" s="238">
        <f>+IF(H345=0,"",'Ark1'!W1788)</f>
        <v>18.518518518518519</v>
      </c>
      <c r="V345" s="238">
        <f>+IF(H345=0,"",'Ark1'!X1788)</f>
        <v>100</v>
      </c>
      <c r="W345" s="238">
        <f>+IF(H345=0,"",'Ark1'!Y1788)</f>
        <v>88.8888888888889</v>
      </c>
      <c r="X345" s="238">
        <f>+IF(H345=0,"",'Ark1'!Z1788)</f>
        <v>5.1005673436938972</v>
      </c>
      <c r="Y345" s="238">
        <f>+IF(H345=0,"",'Ark1'!Z1788)</f>
        <v>5.1005673436938972</v>
      </c>
      <c r="Z345" s="237">
        <f>+IF(H345=0,"",'Ark1'!AB1788)</f>
        <v>1.7327986231627388</v>
      </c>
      <c r="AA345" s="238">
        <f>+IF(H345=0,"",'Ark1'!AE1788)</f>
        <v>0</v>
      </c>
      <c r="AB345" s="238">
        <f t="shared" si="280"/>
        <v>3.6820987654320989</v>
      </c>
      <c r="AC345" s="236">
        <f t="shared" si="281"/>
        <v>0.48148148148148145</v>
      </c>
      <c r="AD345" s="300"/>
      <c r="AG345" s="29"/>
      <c r="AH345" s="27"/>
    </row>
    <row r="346" spans="1:42">
      <c r="A346" s="300"/>
      <c r="B346" s="300">
        <f>+'Ark1'!C1789</f>
        <v>2022</v>
      </c>
      <c r="C346" s="235">
        <f>+'Ark1'!L1789</f>
        <v>8</v>
      </c>
      <c r="D346" s="235" t="str">
        <f t="shared" si="278"/>
        <v>R</v>
      </c>
      <c r="E346" s="235">
        <f>+'Ark1'!D1789</f>
        <v>5</v>
      </c>
      <c r="F346" s="235" t="str">
        <f t="shared" si="279"/>
        <v>Mai</v>
      </c>
      <c r="G346" s="235">
        <f>+'Ark1'!Q1789</f>
        <v>21</v>
      </c>
      <c r="H346" s="235">
        <f>+'Ark1'!R1789</f>
        <v>82</v>
      </c>
      <c r="I346" s="237">
        <f>+IF(H346=0,"",'Ark1'!AG1789)</f>
        <v>22.175424710970404</v>
      </c>
      <c r="J346" s="237">
        <f>+IF(H346=0,"",'Ark1'!AH1789)</f>
        <v>0</v>
      </c>
      <c r="K346" s="237"/>
      <c r="L346" s="237"/>
      <c r="M346" s="237"/>
      <c r="N346" s="237"/>
      <c r="O346" s="237"/>
      <c r="P346" s="237"/>
      <c r="Q346" s="237"/>
      <c r="R346" s="237">
        <f>+IF(H346=0,"",'Ark1'!T1789)</f>
        <v>8.1829268292682951</v>
      </c>
      <c r="S346" s="236">
        <f>+IF(H346=0,"",'Ark1'!U1789)</f>
        <v>28.70121951219512</v>
      </c>
      <c r="T346" s="236"/>
      <c r="U346" s="238">
        <f>+IF(H346=0,"",'Ark1'!W1789)</f>
        <v>29.268292682926838</v>
      </c>
      <c r="V346" s="238">
        <f>+IF(H346=0,"",'Ark1'!X1789)</f>
        <v>93.902439024390233</v>
      </c>
      <c r="W346" s="238">
        <f>+IF(H346=0,"",'Ark1'!Y1789)</f>
        <v>82.926829268292678</v>
      </c>
      <c r="X346" s="238">
        <f>+IF(H346=0,"",'Ark1'!Z1789)</f>
        <v>6.6369346050578599</v>
      </c>
      <c r="Y346" s="238">
        <f>+IF(H346=0,"",'Ark1'!Z1789)</f>
        <v>6.6369346050578599</v>
      </c>
      <c r="Z346" s="237">
        <f>+IF(H346=0,"",'Ark1'!AB1789)</f>
        <v>2.2638627079617</v>
      </c>
      <c r="AA346" s="238">
        <f>+IF(H346=0,"",'Ark1'!AE1789)</f>
        <v>0</v>
      </c>
      <c r="AB346" s="238">
        <f t="shared" si="280"/>
        <v>3.58765243902439</v>
      </c>
      <c r="AC346" s="236">
        <f t="shared" si="281"/>
        <v>0.25609756097560976</v>
      </c>
      <c r="AD346" s="300"/>
      <c r="AG346" s="29"/>
      <c r="AH346" s="27"/>
    </row>
    <row r="347" spans="1:42">
      <c r="A347" s="300"/>
      <c r="B347" s="300">
        <f>+'Ark1'!C1790</f>
        <v>2022</v>
      </c>
      <c r="C347" s="235">
        <f>+'Ark1'!L1790</f>
        <v>8</v>
      </c>
      <c r="D347" s="235" t="str">
        <f t="shared" si="278"/>
        <v>R</v>
      </c>
      <c r="E347" s="235">
        <f>+'Ark1'!D1790</f>
        <v>6</v>
      </c>
      <c r="F347" s="235" t="str">
        <f t="shared" si="279"/>
        <v>Jun</v>
      </c>
      <c r="G347" s="235">
        <f>+'Ark1'!Q1790</f>
        <v>37</v>
      </c>
      <c r="H347" s="235">
        <f>+'Ark1'!R1790</f>
        <v>102</v>
      </c>
      <c r="I347" s="237">
        <f>+IF(H347=0,"",'Ark1'!AG1790)</f>
        <v>19.721025252491089</v>
      </c>
      <c r="J347" s="237">
        <f>+IF(H347=0,"",'Ark1'!AH1790)</f>
        <v>0</v>
      </c>
      <c r="K347" s="237"/>
      <c r="L347" s="237"/>
      <c r="M347" s="237"/>
      <c r="N347" s="237"/>
      <c r="O347" s="237"/>
      <c r="P347" s="237"/>
      <c r="Q347" s="237"/>
      <c r="R347" s="237">
        <f>+IF(H347=0,"",'Ark1'!T1790)</f>
        <v>7.7156862745098014</v>
      </c>
      <c r="S347" s="236">
        <f>+IF(H347=0,"",'Ark1'!U1790)</f>
        <v>28.581372549019605</v>
      </c>
      <c r="T347" s="236"/>
      <c r="U347" s="238">
        <f>+IF(H347=0,"",'Ark1'!W1790)</f>
        <v>16.666666666666671</v>
      </c>
      <c r="V347" s="238">
        <f>+IF(H347=0,"",'Ark1'!X1790)</f>
        <v>92.15686274509801</v>
      </c>
      <c r="W347" s="238">
        <f>+IF(H347=0,"",'Ark1'!Y1790)</f>
        <v>81.372549019607817</v>
      </c>
      <c r="X347" s="238">
        <f>+IF(H347=0,"",'Ark1'!Z1790)</f>
        <v>7.1597147822499556</v>
      </c>
      <c r="Y347" s="238">
        <f>+IF(H347=0,"",'Ark1'!Z1790)</f>
        <v>7.1597147822499556</v>
      </c>
      <c r="Z347" s="237">
        <f>+IF(H347=0,"",'Ark1'!AB1790)</f>
        <v>2.0692778459011012</v>
      </c>
      <c r="AA347" s="238">
        <f>+IF(H347=0,"",'Ark1'!AE1790)</f>
        <v>0</v>
      </c>
      <c r="AB347" s="238">
        <f t="shared" si="280"/>
        <v>3.5726715686274506</v>
      </c>
      <c r="AC347" s="236">
        <f t="shared" si="281"/>
        <v>0.36274509803921567</v>
      </c>
      <c r="AD347" s="300"/>
      <c r="AG347" s="29"/>
      <c r="AH347" s="27"/>
    </row>
    <row r="348" spans="1:42">
      <c r="A348" s="300"/>
      <c r="B348" s="300">
        <f>+'Ark1'!C1791</f>
        <v>2022</v>
      </c>
      <c r="C348" s="235">
        <f>+'Ark1'!L1791</f>
        <v>8</v>
      </c>
      <c r="D348" s="235" t="str">
        <f t="shared" si="278"/>
        <v>R</v>
      </c>
      <c r="E348" s="235">
        <f>+'Ark1'!D1791</f>
        <v>7</v>
      </c>
      <c r="F348" s="235" t="str">
        <f t="shared" si="279"/>
        <v>Jul</v>
      </c>
      <c r="G348" s="235">
        <f>+'Ark1'!Q1791</f>
        <v>3</v>
      </c>
      <c r="H348" s="235">
        <f>+'Ark1'!R1791</f>
        <v>3</v>
      </c>
      <c r="I348" s="237">
        <f>+IF(H348=0,"",'Ark1'!AG1791)</f>
        <v>3.8218462304055745</v>
      </c>
      <c r="J348" s="237">
        <f>+IF(H348=0,"",'Ark1'!AH1791)</f>
        <v>0</v>
      </c>
      <c r="K348" s="237"/>
      <c r="L348" s="237"/>
      <c r="M348" s="237"/>
      <c r="N348" s="237"/>
      <c r="O348" s="237"/>
      <c r="P348" s="237"/>
      <c r="Q348" s="237"/>
      <c r="R348" s="237">
        <f>+IF(H348=0,"",'Ark1'!T1791)</f>
        <v>9</v>
      </c>
      <c r="S348" s="236">
        <f>+IF(H348=0,"",'Ark1'!U1791)</f>
        <v>25.599999999999994</v>
      </c>
      <c r="T348" s="236"/>
      <c r="U348" s="238">
        <f>+IF(H348=0,"",'Ark1'!W1791)</f>
        <v>33.333333333333343</v>
      </c>
      <c r="V348" s="238">
        <f>+IF(H348=0,"",'Ark1'!X1791)</f>
        <v>66.666666666666686</v>
      </c>
      <c r="W348" s="238">
        <f>+IF(H348=0,"",'Ark1'!Y1791)</f>
        <v>66.666666666666686</v>
      </c>
      <c r="X348" s="238">
        <f>+IF(H348=0,"",'Ark1'!Z1791)</f>
        <v>8.2740558373750481</v>
      </c>
      <c r="Y348" s="238">
        <f>+IF(H348=0,"",'Ark1'!Z1791)</f>
        <v>8.2740558373750481</v>
      </c>
      <c r="Z348" s="237">
        <f>+IF(H348=0,"",'Ark1'!AB1791)</f>
        <v>1.4142135623730951</v>
      </c>
      <c r="AA348" s="238">
        <f>+IF(H348=0,"",'Ark1'!AE1791)</f>
        <v>0</v>
      </c>
      <c r="AB348" s="238">
        <f t="shared" si="280"/>
        <v>3.1999999999999993</v>
      </c>
      <c r="AC348" s="236">
        <f t="shared" si="281"/>
        <v>1</v>
      </c>
      <c r="AD348" s="300"/>
      <c r="AG348" s="29"/>
      <c r="AH348" s="27"/>
    </row>
    <row r="349" spans="1:42">
      <c r="A349" s="300"/>
      <c r="B349" s="300">
        <f>+'Ark1'!C1792</f>
        <v>2022</v>
      </c>
      <c r="C349" s="235">
        <f>+'Ark1'!L1792</f>
        <v>8</v>
      </c>
      <c r="D349" s="235" t="str">
        <f t="shared" si="278"/>
        <v>R</v>
      </c>
      <c r="E349" s="235">
        <f>+'Ark1'!D1792</f>
        <v>8</v>
      </c>
      <c r="F349" s="235" t="str">
        <f t="shared" si="279"/>
        <v>Aug</v>
      </c>
      <c r="G349" s="235">
        <f>+'Ark1'!Q1792</f>
        <v>17</v>
      </c>
      <c r="H349" s="235">
        <f>+'Ark1'!R1792</f>
        <v>37</v>
      </c>
      <c r="I349" s="237">
        <f>+IF(H349=0,"",'Ark1'!AG1792)</f>
        <v>13.457105562807229</v>
      </c>
      <c r="J349" s="237">
        <f>+IF(H349=0,"",'Ark1'!AH1792)</f>
        <v>8.1081081081081106</v>
      </c>
      <c r="K349" s="237"/>
      <c r="L349" s="237"/>
      <c r="M349" s="237"/>
      <c r="N349" s="237"/>
      <c r="O349" s="237"/>
      <c r="P349" s="237"/>
      <c r="Q349" s="237"/>
      <c r="R349" s="237">
        <f>+IF(H349=0,"",'Ark1'!T1792)</f>
        <v>7.108108108108107</v>
      </c>
      <c r="S349" s="236">
        <f>+IF(H349=0,"",'Ark1'!U1792)</f>
        <v>26.191891891891881</v>
      </c>
      <c r="T349" s="236"/>
      <c r="U349" s="238">
        <f>+IF(H349=0,"",'Ark1'!W1792)</f>
        <v>10.810810810810812</v>
      </c>
      <c r="V349" s="238">
        <f>+IF(H349=0,"",'Ark1'!X1792)</f>
        <v>89.189189189189179</v>
      </c>
      <c r="W349" s="238">
        <f>+IF(H349=0,"",'Ark1'!Y1792)</f>
        <v>75.675675675675691</v>
      </c>
      <c r="X349" s="238">
        <f>+IF(H349=0,"",'Ark1'!Z1792)</f>
        <v>7.1020125955416358</v>
      </c>
      <c r="Y349" s="238">
        <f>+IF(H349=0,"",'Ark1'!Z1792)</f>
        <v>7.1020125955416358</v>
      </c>
      <c r="Z349" s="237">
        <f>+IF(H349=0,"",'Ark1'!AB1792)</f>
        <v>2.4025187659506591</v>
      </c>
      <c r="AA349" s="238">
        <f>+IF(H349=0,"",'Ark1'!AE1792)</f>
        <v>0</v>
      </c>
      <c r="AB349" s="238">
        <f t="shared" si="280"/>
        <v>3.2739864864864852</v>
      </c>
      <c r="AC349" s="236">
        <f t="shared" si="281"/>
        <v>0.45945945945945948</v>
      </c>
      <c r="AD349" s="300"/>
      <c r="AG349" s="29"/>
      <c r="AH349" s="27"/>
    </row>
    <row r="350" spans="1:42">
      <c r="A350" s="300"/>
      <c r="B350" s="300">
        <f>+'Ark1'!C1793</f>
        <v>2022</v>
      </c>
      <c r="C350" s="235">
        <f>+'Ark1'!L1793</f>
        <v>8</v>
      </c>
      <c r="D350" s="235" t="str">
        <f t="shared" si="278"/>
        <v>R</v>
      </c>
      <c r="E350" s="235">
        <f>+'Ark1'!D1793</f>
        <v>9</v>
      </c>
      <c r="F350" s="235" t="str">
        <f t="shared" si="279"/>
        <v>Sep</v>
      </c>
      <c r="G350" s="235">
        <f>+'Ark1'!Q1793</f>
        <v>30</v>
      </c>
      <c r="H350" s="235">
        <f>+'Ark1'!R1793</f>
        <v>72</v>
      </c>
      <c r="I350" s="237">
        <f>+IF(H350=0,"",'Ark1'!AG1793)</f>
        <v>16.429129609645365</v>
      </c>
      <c r="J350" s="237">
        <f>+IF(H350=0,"",'Ark1'!AH1793)</f>
        <v>5.5555555555555562</v>
      </c>
      <c r="K350" s="237"/>
      <c r="L350" s="237"/>
      <c r="M350" s="237"/>
      <c r="N350" s="237"/>
      <c r="O350" s="237"/>
      <c r="P350" s="237"/>
      <c r="Q350" s="237"/>
      <c r="R350" s="237">
        <f>+IF(H350=0,"",'Ark1'!T1793)</f>
        <v>7.75</v>
      </c>
      <c r="S350" s="236">
        <f>+IF(H350=0,"",'Ark1'!U1793)</f>
        <v>24.527777777777779</v>
      </c>
      <c r="T350" s="236"/>
      <c r="U350" s="238">
        <f>+IF(H350=0,"",'Ark1'!W1793)</f>
        <v>15.27777777777778</v>
      </c>
      <c r="V350" s="238">
        <f>+IF(H350=0,"",'Ark1'!X1793)</f>
        <v>87.5</v>
      </c>
      <c r="W350" s="238">
        <f>+IF(H350=0,"",'Ark1'!Y1793)</f>
        <v>54.16666666666665</v>
      </c>
      <c r="X350" s="238">
        <f>+IF(H350=0,"",'Ark1'!Z1793)</f>
        <v>7.3124365566520897</v>
      </c>
      <c r="Y350" s="238">
        <f>+IF(H350=0,"",'Ark1'!Z1793)</f>
        <v>7.3124365566520897</v>
      </c>
      <c r="Z350" s="237">
        <f>+IF(H350=0,"",'Ark1'!AB1793)</f>
        <v>1.854049621773916</v>
      </c>
      <c r="AA350" s="238">
        <f>+IF(H350=0,"",'Ark1'!AE1793)</f>
        <v>0</v>
      </c>
      <c r="AB350" s="238">
        <f t="shared" si="280"/>
        <v>3.0659722222222223</v>
      </c>
      <c r="AC350" s="236">
        <f t="shared" si="281"/>
        <v>0.41666666666666669</v>
      </c>
      <c r="AD350" s="300"/>
      <c r="AG350" s="29"/>
      <c r="AH350" s="27"/>
    </row>
    <row r="351" spans="1:42">
      <c r="A351" s="300"/>
      <c r="B351" s="300">
        <f>+'Ark1'!C1794</f>
        <v>2022</v>
      </c>
      <c r="C351" s="235">
        <f>+'Ark1'!L1794</f>
        <v>8</v>
      </c>
      <c r="D351" s="235" t="str">
        <f t="shared" si="278"/>
        <v>R</v>
      </c>
      <c r="E351" s="235">
        <f>+'Ark1'!D1794</f>
        <v>10</v>
      </c>
      <c r="F351" s="235" t="str">
        <f t="shared" si="279"/>
        <v>Okt</v>
      </c>
      <c r="G351" s="235">
        <f>+'Ark1'!Q1794</f>
        <v>89</v>
      </c>
      <c r="H351" s="235">
        <f>+'Ark1'!R1794</f>
        <v>288</v>
      </c>
      <c r="I351" s="237">
        <f>+IF(H351=0,"",'Ark1'!AG1794)</f>
        <v>16.270257251321798</v>
      </c>
      <c r="J351" s="237">
        <f>+IF(H351=0,"",'Ark1'!AH1794)</f>
        <v>0</v>
      </c>
      <c r="K351" s="237"/>
      <c r="L351" s="237"/>
      <c r="M351" s="237"/>
      <c r="N351" s="237"/>
      <c r="O351" s="237"/>
      <c r="P351" s="237"/>
      <c r="Q351" s="237"/>
      <c r="R351" s="237">
        <f>+IF(H351=0,"",'Ark1'!T1794)</f>
        <v>7.5173611111111107</v>
      </c>
      <c r="S351" s="236">
        <f>+IF(H351=0,"",'Ark1'!U1794)</f>
        <v>24.628819444444431</v>
      </c>
      <c r="T351" s="236"/>
      <c r="U351" s="238">
        <f>+IF(H351=0,"",'Ark1'!W1794)</f>
        <v>11.111111111111112</v>
      </c>
      <c r="V351" s="238">
        <f>+IF(H351=0,"",'Ark1'!X1794)</f>
        <v>93.055555555555557</v>
      </c>
      <c r="W351" s="238">
        <f>+IF(H351=0,"",'Ark1'!Y1794)</f>
        <v>60.069444444444443</v>
      </c>
      <c r="X351" s="238">
        <f>+IF(H351=0,"",'Ark1'!Z1794)</f>
        <v>5.752876936866782</v>
      </c>
      <c r="Y351" s="238">
        <f>+IF(H351=0,"",'Ark1'!Z1794)</f>
        <v>5.752876936866782</v>
      </c>
      <c r="Z351" s="237">
        <f>+IF(H351=0,"",'Ark1'!AB1794)</f>
        <v>1.8426969162492048</v>
      </c>
      <c r="AA351" s="238">
        <f>+IF(H351=0,"",'Ark1'!AE1794)</f>
        <v>0</v>
      </c>
      <c r="AB351" s="238">
        <f t="shared" si="280"/>
        <v>3.0786024305555539</v>
      </c>
      <c r="AC351" s="236">
        <f t="shared" si="281"/>
        <v>0.30902777777777779</v>
      </c>
      <c r="AD351" s="300"/>
      <c r="AG351" s="29"/>
      <c r="AH351" s="27"/>
    </row>
    <row r="352" spans="1:42">
      <c r="A352" s="300"/>
      <c r="B352" s="300">
        <f>+'Ark1'!C1795</f>
        <v>2022</v>
      </c>
      <c r="C352" s="235">
        <f>+'Ark1'!L1795</f>
        <v>8</v>
      </c>
      <c r="D352" s="235" t="str">
        <f t="shared" si="278"/>
        <v>R</v>
      </c>
      <c r="E352" s="235">
        <f>+'Ark1'!D1795</f>
        <v>11</v>
      </c>
      <c r="F352" s="235" t="str">
        <f t="shared" si="279"/>
        <v>Nov</v>
      </c>
      <c r="G352" s="235">
        <f>+'Ark1'!Q1795</f>
        <v>63</v>
      </c>
      <c r="H352" s="235">
        <f>+'Ark1'!R1795</f>
        <v>223</v>
      </c>
      <c r="I352" s="237">
        <f>+IF(H352=0,"",'Ark1'!AG1795)</f>
        <v>16.9044257119136</v>
      </c>
      <c r="J352" s="237">
        <f>+IF(H352=0,"",'Ark1'!AH1795)</f>
        <v>0</v>
      </c>
      <c r="K352" s="237"/>
      <c r="L352" s="237"/>
      <c r="M352" s="237"/>
      <c r="N352" s="237"/>
      <c r="O352" s="237"/>
      <c r="P352" s="237"/>
      <c r="Q352" s="237"/>
      <c r="R352" s="237">
        <f>+IF(H352=0,"",'Ark1'!T1795)</f>
        <v>6.8340807174887885</v>
      </c>
      <c r="S352" s="236">
        <f>+IF(H352=0,"",'Ark1'!U1795)</f>
        <v>25.01748878923766</v>
      </c>
      <c r="T352" s="236"/>
      <c r="U352" s="238">
        <f>+IF(H352=0,"",'Ark1'!W1795)</f>
        <v>11.659192825112104</v>
      </c>
      <c r="V352" s="238">
        <f>+IF(H352=0,"",'Ark1'!X1795)</f>
        <v>96.86098654708519</v>
      </c>
      <c r="W352" s="238">
        <f>+IF(H352=0,"",'Ark1'!Y1795)</f>
        <v>58.295964125560531</v>
      </c>
      <c r="X352" s="238">
        <f>+IF(H352=0,"",'Ark1'!Z1795)</f>
        <v>5.9708942002285994</v>
      </c>
      <c r="Y352" s="238">
        <f>+IF(H352=0,"",'Ark1'!Z1795)</f>
        <v>5.9708942002285994</v>
      </c>
      <c r="Z352" s="237">
        <f>+IF(H352=0,"",'Ark1'!AB1795)</f>
        <v>2.1142915218163725</v>
      </c>
      <c r="AA352" s="238">
        <f>+IF(H352=0,"",'Ark1'!AE1795)</f>
        <v>0</v>
      </c>
      <c r="AB352" s="238">
        <f t="shared" si="280"/>
        <v>3.1271860986547075</v>
      </c>
      <c r="AC352" s="236">
        <f t="shared" si="281"/>
        <v>0.28251121076233182</v>
      </c>
      <c r="AD352" s="300"/>
      <c r="AG352" s="29"/>
      <c r="AH352" s="27"/>
    </row>
    <row r="353" spans="1:34">
      <c r="A353" s="300"/>
      <c r="B353" s="300">
        <f>+'Ark1'!C1796</f>
        <v>2022</v>
      </c>
      <c r="C353" s="235">
        <f>+'Ark1'!L1796</f>
        <v>8</v>
      </c>
      <c r="D353" s="235" t="str">
        <f t="shared" si="278"/>
        <v>R</v>
      </c>
      <c r="E353" s="235">
        <f>+'Ark1'!D1796</f>
        <v>12</v>
      </c>
      <c r="F353" s="235" t="str">
        <f t="shared" si="279"/>
        <v>Des</v>
      </c>
      <c r="G353" s="235">
        <f>+'Ark1'!Q1796</f>
        <v>18</v>
      </c>
      <c r="H353" s="235">
        <f>+'Ark1'!R1796</f>
        <v>42</v>
      </c>
      <c r="I353" s="237">
        <f>+IF(H353=0,"",'Ark1'!AG1796)</f>
        <v>11.491221842449569</v>
      </c>
      <c r="J353" s="237">
        <f>+IF(H353=0,"",'Ark1'!AH1796)</f>
        <v>0</v>
      </c>
      <c r="K353" s="237"/>
      <c r="L353" s="237"/>
      <c r="M353" s="237"/>
      <c r="N353" s="237"/>
      <c r="O353" s="237"/>
      <c r="P353" s="237"/>
      <c r="Q353" s="237"/>
      <c r="R353" s="237">
        <f>+IF(H353=0,"",'Ark1'!T1796)</f>
        <v>8.1428571428571388</v>
      </c>
      <c r="S353" s="236">
        <f>+IF(H353=0,"",'Ark1'!U1796)</f>
        <v>26.976190476190485</v>
      </c>
      <c r="T353" s="236"/>
      <c r="U353" s="238">
        <f>+IF(H353=0,"",'Ark1'!W1796)</f>
        <v>28.571428571428577</v>
      </c>
      <c r="V353" s="238">
        <f>+IF(H353=0,"",'Ark1'!X1796)</f>
        <v>95.238095238095283</v>
      </c>
      <c r="W353" s="238">
        <f>+IF(H353=0,"",'Ark1'!Y1796)</f>
        <v>78.571428571428555</v>
      </c>
      <c r="X353" s="238">
        <f>+IF(H353=0,"",'Ark1'!Z1796)</f>
        <v>5.8091803177142811</v>
      </c>
      <c r="Y353" s="238">
        <f>+IF(H353=0,"",'Ark1'!Z1796)</f>
        <v>5.8091803177142811</v>
      </c>
      <c r="Z353" s="237">
        <f>+IF(H353=0,"",'Ark1'!AB1796)</f>
        <v>2.5314350209527681</v>
      </c>
      <c r="AA353" s="238">
        <f>+IF(H353=0,"",'Ark1'!AE1796)</f>
        <v>0</v>
      </c>
      <c r="AB353" s="238">
        <f t="shared" si="280"/>
        <v>3.3720238095238106</v>
      </c>
      <c r="AC353" s="236">
        <f t="shared" si="281"/>
        <v>0.42857142857142855</v>
      </c>
      <c r="AD353" s="300"/>
      <c r="AG353" s="29"/>
      <c r="AH353" s="27"/>
    </row>
    <row r="354" spans="1:34">
      <c r="A354" s="300"/>
      <c r="B354" s="300"/>
      <c r="C354" s="300"/>
      <c r="D354" s="300"/>
      <c r="E354" s="300"/>
      <c r="F354" s="300"/>
      <c r="G354" s="300"/>
      <c r="H354" s="300"/>
      <c r="I354" s="300"/>
      <c r="J354" s="300"/>
      <c r="K354" s="300"/>
      <c r="L354" s="300"/>
      <c r="M354" s="300"/>
      <c r="N354" s="300"/>
      <c r="O354" s="300"/>
      <c r="P354" s="300"/>
      <c r="Q354" s="300"/>
      <c r="R354" s="300"/>
      <c r="S354" s="300"/>
      <c r="T354" s="300"/>
      <c r="U354" s="300"/>
      <c r="V354" s="300"/>
      <c r="W354" s="300"/>
      <c r="X354" s="300"/>
      <c r="Y354" s="300"/>
      <c r="Z354" s="300"/>
      <c r="AA354" s="300"/>
      <c r="AB354" s="300"/>
      <c r="AC354" s="300"/>
      <c r="AD354" s="300"/>
      <c r="AG354" s="29"/>
      <c r="AH354" s="27"/>
    </row>
    <row r="355" spans="1:34" ht="15.6">
      <c r="A355" s="300"/>
      <c r="B355" s="300"/>
      <c r="C355" s="300"/>
      <c r="D355" s="327" t="str">
        <f>+D357</f>
        <v>R+</v>
      </c>
      <c r="E355" s="300"/>
      <c r="F355" s="300"/>
      <c r="G355" s="300"/>
      <c r="H355" s="300"/>
      <c r="I355" s="300"/>
      <c r="J355" s="300"/>
      <c r="K355" s="300"/>
      <c r="L355" s="300"/>
      <c r="M355" s="300"/>
      <c r="N355" s="300"/>
      <c r="O355" s="300"/>
      <c r="P355" s="300"/>
      <c r="Q355" s="300"/>
      <c r="R355" s="300"/>
      <c r="S355" s="300"/>
      <c r="T355" s="300"/>
      <c r="U355" s="300"/>
      <c r="V355" s="300"/>
      <c r="W355" s="300"/>
      <c r="X355" s="300"/>
      <c r="Y355" s="300"/>
      <c r="Z355" s="300"/>
      <c r="AA355" s="300"/>
      <c r="AB355" s="300"/>
      <c r="AC355" s="300"/>
      <c r="AD355" s="300"/>
      <c r="AG355" s="29"/>
      <c r="AH355" s="27"/>
    </row>
    <row r="356" spans="1:34">
      <c r="A356" s="300"/>
      <c r="B356" s="300"/>
      <c r="C356" s="300"/>
      <c r="D356" s="300"/>
      <c r="E356" s="300"/>
      <c r="F356" s="300"/>
      <c r="G356" s="300"/>
      <c r="H356" s="300"/>
      <c r="I356" s="300"/>
      <c r="J356" s="300"/>
      <c r="K356" s="300"/>
      <c r="L356" s="300"/>
      <c r="M356" s="300"/>
      <c r="N356" s="300"/>
      <c r="O356" s="300"/>
      <c r="P356" s="300"/>
      <c r="Q356" s="300"/>
      <c r="R356" s="300"/>
      <c r="S356" s="300"/>
      <c r="T356" s="300"/>
      <c r="U356" s="300"/>
      <c r="V356" s="300"/>
      <c r="W356" s="300"/>
      <c r="X356" s="300"/>
      <c r="Y356" s="300"/>
      <c r="Z356" s="300"/>
      <c r="AA356" s="300"/>
      <c r="AB356" s="300"/>
      <c r="AC356" s="300"/>
      <c r="AD356" s="300"/>
      <c r="AG356" s="29"/>
      <c r="AH356" s="27"/>
    </row>
    <row r="357" spans="1:34">
      <c r="A357" s="300"/>
      <c r="B357" s="300">
        <f>+'Ark1'!C1797</f>
        <v>2022</v>
      </c>
      <c r="C357" s="235">
        <f>+'Ark1'!L1797</f>
        <v>9</v>
      </c>
      <c r="D357" s="235" t="str">
        <f t="shared" ref="D357:D365" si="282">+D133</f>
        <v>R+</v>
      </c>
      <c r="E357" s="235">
        <f>+'Ark1'!D1797</f>
        <v>1</v>
      </c>
      <c r="F357" s="235" t="str">
        <f t="shared" ref="F357:F365" si="283">+F342</f>
        <v>Jan</v>
      </c>
      <c r="G357" s="235">
        <f>+'Ark1'!Q1797</f>
        <v>0</v>
      </c>
      <c r="H357" s="235">
        <f>+'Ark1'!R1797</f>
        <v>0</v>
      </c>
      <c r="I357" s="237" t="str">
        <f>+IF(H357=0,"",'Ark1'!AG1797)</f>
        <v/>
      </c>
      <c r="J357" s="237" t="str">
        <f>+IF(H357=0,"",'Ark1'!AH1797)</f>
        <v/>
      </c>
      <c r="K357" s="237"/>
      <c r="L357" s="237"/>
      <c r="M357" s="237"/>
      <c r="N357" s="237"/>
      <c r="O357" s="237"/>
      <c r="P357" s="237"/>
      <c r="Q357" s="237"/>
      <c r="R357" s="237" t="str">
        <f>+IF(H357=0,"",'Ark1'!T1797)</f>
        <v/>
      </c>
      <c r="S357" s="236" t="str">
        <f>+IF(H357=0,"",'Ark1'!U1797)</f>
        <v/>
      </c>
      <c r="T357" s="236"/>
      <c r="U357" s="238" t="str">
        <f>+IF(H357=0,"",'Ark1'!W1797)</f>
        <v/>
      </c>
      <c r="V357" s="238" t="str">
        <f>+IF(H357=0,"",'Ark1'!X1797)</f>
        <v/>
      </c>
      <c r="W357" s="238" t="str">
        <f>+IF(H357=0,"",'Ark1'!Y1797)</f>
        <v/>
      </c>
      <c r="X357" s="238" t="str">
        <f>+IF(H357=0,"",'Ark1'!Z1797)</f>
        <v/>
      </c>
      <c r="Y357" s="238" t="str">
        <f>+IF(H357=0,"",'Ark1'!Z1797)</f>
        <v/>
      </c>
      <c r="Z357" s="237" t="str">
        <f>+IF(H357=0,"",'Ark1'!AB1797)</f>
        <v/>
      </c>
      <c r="AA357" s="238" t="str">
        <f>+IF(H357=0,"",'Ark1'!AE1797)</f>
        <v/>
      </c>
      <c r="AB357" s="238" t="str">
        <f t="shared" si="270"/>
        <v/>
      </c>
      <c r="AC357" s="236" t="str">
        <f t="shared" si="271"/>
        <v/>
      </c>
      <c r="AD357" s="300"/>
      <c r="AG357" s="29"/>
      <c r="AH357" s="27"/>
    </row>
    <row r="358" spans="1:34">
      <c r="A358" s="300"/>
      <c r="B358" s="300">
        <f>+'Ark1'!C1798</f>
        <v>2022</v>
      </c>
      <c r="C358" s="235">
        <f>+'Ark1'!L1798</f>
        <v>9</v>
      </c>
      <c r="D358" s="235" t="str">
        <f t="shared" si="282"/>
        <v>R+</v>
      </c>
      <c r="E358" s="235">
        <f>+'Ark1'!D1798</f>
        <v>2</v>
      </c>
      <c r="F358" s="235" t="str">
        <f t="shared" si="283"/>
        <v>Feb</v>
      </c>
      <c r="G358" s="235">
        <f>+'Ark1'!Q1798</f>
        <v>0</v>
      </c>
      <c r="H358" s="235">
        <f>+'Ark1'!R1798</f>
        <v>0</v>
      </c>
      <c r="I358" s="237" t="str">
        <f>+IF(H358=0,"",'Ark1'!AG1798)</f>
        <v/>
      </c>
      <c r="J358" s="237" t="str">
        <f>+IF(H358=0,"",'Ark1'!AH1798)</f>
        <v/>
      </c>
      <c r="K358" s="237"/>
      <c r="L358" s="237"/>
      <c r="M358" s="237"/>
      <c r="N358" s="237"/>
      <c r="O358" s="237"/>
      <c r="P358" s="237"/>
      <c r="Q358" s="237"/>
      <c r="R358" s="237" t="str">
        <f>+IF(H358=0,"",'Ark1'!T1798)</f>
        <v/>
      </c>
      <c r="S358" s="236" t="str">
        <f>+IF(H358=0,"",'Ark1'!U1798)</f>
        <v/>
      </c>
      <c r="T358" s="236"/>
      <c r="U358" s="238" t="str">
        <f>+IF(H358=0,"",'Ark1'!W1798)</f>
        <v/>
      </c>
      <c r="V358" s="238" t="str">
        <f>+IF(H358=0,"",'Ark1'!X1798)</f>
        <v/>
      </c>
      <c r="W358" s="238" t="str">
        <f>+IF(H358=0,"",'Ark1'!Y1798)</f>
        <v/>
      </c>
      <c r="X358" s="238" t="str">
        <f>+IF(H358=0,"",'Ark1'!Z1798)</f>
        <v/>
      </c>
      <c r="Y358" s="238" t="str">
        <f>+IF(H358=0,"",'Ark1'!Z1798)</f>
        <v/>
      </c>
      <c r="Z358" s="237" t="str">
        <f>+IF(H358=0,"",'Ark1'!AB1798)</f>
        <v/>
      </c>
      <c r="AA358" s="238" t="str">
        <f>+IF(H358=0,"",'Ark1'!AE1798)</f>
        <v/>
      </c>
      <c r="AB358" s="238" t="str">
        <f t="shared" si="270"/>
        <v/>
      </c>
      <c r="AC358" s="236" t="str">
        <f t="shared" si="271"/>
        <v/>
      </c>
      <c r="AD358" s="300"/>
      <c r="AG358" s="29"/>
      <c r="AH358" s="27"/>
    </row>
    <row r="359" spans="1:34">
      <c r="A359" s="300"/>
      <c r="B359" s="300">
        <f>+'Ark1'!C1799</f>
        <v>2022</v>
      </c>
      <c r="C359" s="235">
        <f>+'Ark1'!L1799</f>
        <v>9</v>
      </c>
      <c r="D359" s="235" t="str">
        <f t="shared" si="282"/>
        <v>R+</v>
      </c>
      <c r="E359" s="235">
        <f>+'Ark1'!D1799</f>
        <v>3</v>
      </c>
      <c r="F359" s="235" t="str">
        <f t="shared" si="283"/>
        <v>Mar</v>
      </c>
      <c r="G359" s="235">
        <f>+'Ark1'!Q1799</f>
        <v>0</v>
      </c>
      <c r="H359" s="235">
        <f>+'Ark1'!R1799</f>
        <v>0</v>
      </c>
      <c r="I359" s="237" t="str">
        <f>+IF(H359=0,"",'Ark1'!AG1799)</f>
        <v/>
      </c>
      <c r="J359" s="237" t="str">
        <f>+IF(H359=0,"",'Ark1'!AH1799)</f>
        <v/>
      </c>
      <c r="K359" s="237"/>
      <c r="L359" s="237"/>
      <c r="M359" s="237"/>
      <c r="N359" s="237"/>
      <c r="O359" s="237"/>
      <c r="P359" s="237"/>
      <c r="Q359" s="237"/>
      <c r="R359" s="237" t="str">
        <f>+IF(H359=0,"",'Ark1'!T1799)</f>
        <v/>
      </c>
      <c r="S359" s="236" t="str">
        <f>+IF(H359=0,"",'Ark1'!U1799)</f>
        <v/>
      </c>
      <c r="T359" s="236"/>
      <c r="U359" s="238" t="str">
        <f>+IF(H359=0,"",'Ark1'!W1799)</f>
        <v/>
      </c>
      <c r="V359" s="238" t="str">
        <f>+IF(H359=0,"",'Ark1'!X1799)</f>
        <v/>
      </c>
      <c r="W359" s="238" t="str">
        <f>+IF(H359=0,"",'Ark1'!Y1799)</f>
        <v/>
      </c>
      <c r="X359" s="238" t="str">
        <f>+IF(H359=0,"",'Ark1'!Z1799)</f>
        <v/>
      </c>
      <c r="Y359" s="238" t="str">
        <f>+IF(H359=0,"",'Ark1'!Z1799)</f>
        <v/>
      </c>
      <c r="Z359" s="237" t="str">
        <f>+IF(H359=0,"",'Ark1'!AB1799)</f>
        <v/>
      </c>
      <c r="AA359" s="238" t="str">
        <f>+IF(H359=0,"",'Ark1'!AE1799)</f>
        <v/>
      </c>
      <c r="AB359" s="238" t="str">
        <f t="shared" si="270"/>
        <v/>
      </c>
      <c r="AC359" s="236" t="str">
        <f t="shared" si="271"/>
        <v/>
      </c>
      <c r="AD359" s="300"/>
      <c r="AG359" s="29"/>
      <c r="AH359" s="27"/>
    </row>
    <row r="360" spans="1:34">
      <c r="A360" s="300"/>
      <c r="B360" s="300">
        <f>+'Ark1'!C1800</f>
        <v>2022</v>
      </c>
      <c r="C360" s="235">
        <f>+'Ark1'!L1800</f>
        <v>9</v>
      </c>
      <c r="D360" s="235" t="str">
        <f t="shared" si="282"/>
        <v>R+</v>
      </c>
      <c r="E360" s="235">
        <f>+'Ark1'!D1800</f>
        <v>4</v>
      </c>
      <c r="F360" s="235" t="str">
        <f t="shared" si="283"/>
        <v>Apr</v>
      </c>
      <c r="G360" s="235">
        <f>+'Ark1'!Q1800</f>
        <v>0</v>
      </c>
      <c r="H360" s="235">
        <f>+'Ark1'!R1800</f>
        <v>0</v>
      </c>
      <c r="I360" s="237" t="str">
        <f>+IF(H360=0,"",'Ark1'!AG1800)</f>
        <v/>
      </c>
      <c r="J360" s="237" t="str">
        <f>+IF(H360=0,"",'Ark1'!AH1800)</f>
        <v/>
      </c>
      <c r="K360" s="237"/>
      <c r="L360" s="237"/>
      <c r="M360" s="237"/>
      <c r="N360" s="237"/>
      <c r="O360" s="237"/>
      <c r="P360" s="237"/>
      <c r="Q360" s="237"/>
      <c r="R360" s="237" t="str">
        <f>+IF(H360=0,"",'Ark1'!T1800)</f>
        <v/>
      </c>
      <c r="S360" s="236" t="str">
        <f>+IF(H360=0,"",'Ark1'!U1800)</f>
        <v/>
      </c>
      <c r="T360" s="236"/>
      <c r="U360" s="238" t="str">
        <f>+IF(H360=0,"",'Ark1'!W1800)</f>
        <v/>
      </c>
      <c r="V360" s="238" t="str">
        <f>+IF(H360=0,"",'Ark1'!X1800)</f>
        <v/>
      </c>
      <c r="W360" s="238" t="str">
        <f>+IF(H360=0,"",'Ark1'!Y1800)</f>
        <v/>
      </c>
      <c r="X360" s="238" t="str">
        <f>+IF(H360=0,"",'Ark1'!Z1800)</f>
        <v/>
      </c>
      <c r="Y360" s="238" t="str">
        <f>+IF(H360=0,"",'Ark1'!Z1800)</f>
        <v/>
      </c>
      <c r="Z360" s="237" t="str">
        <f>+IF(H360=0,"",'Ark1'!AB1800)</f>
        <v/>
      </c>
      <c r="AA360" s="238" t="str">
        <f>+IF(H360=0,"",'Ark1'!AE1800)</f>
        <v/>
      </c>
      <c r="AB360" s="238" t="str">
        <f t="shared" si="270"/>
        <v/>
      </c>
      <c r="AC360" s="236" t="str">
        <f t="shared" si="271"/>
        <v/>
      </c>
      <c r="AD360" s="300"/>
      <c r="AG360" s="29"/>
      <c r="AH360" s="27"/>
    </row>
    <row r="361" spans="1:34">
      <c r="A361" s="300"/>
      <c r="B361" s="300">
        <f>+'Ark1'!C1801</f>
        <v>2022</v>
      </c>
      <c r="C361" s="235">
        <f>+'Ark1'!L1801</f>
        <v>9</v>
      </c>
      <c r="D361" s="235" t="str">
        <f t="shared" si="282"/>
        <v>R+</v>
      </c>
      <c r="E361" s="235">
        <f>+'Ark1'!D1801</f>
        <v>5</v>
      </c>
      <c r="F361" s="235" t="str">
        <f t="shared" si="283"/>
        <v>Mai</v>
      </c>
      <c r="G361" s="235">
        <f>+'Ark1'!Q1801</f>
        <v>0</v>
      </c>
      <c r="H361" s="235">
        <f>+'Ark1'!R1801</f>
        <v>0</v>
      </c>
      <c r="I361" s="237" t="str">
        <f>+IF(H361=0,"",'Ark1'!AG1801)</f>
        <v/>
      </c>
      <c r="J361" s="237" t="str">
        <f>+IF(H361=0,"",'Ark1'!AH1801)</f>
        <v/>
      </c>
      <c r="K361" s="237"/>
      <c r="L361" s="237"/>
      <c r="M361" s="237"/>
      <c r="N361" s="237"/>
      <c r="O361" s="237"/>
      <c r="P361" s="237"/>
      <c r="Q361" s="237"/>
      <c r="R361" s="237" t="str">
        <f>+IF(H361=0,"",'Ark1'!T1801)</f>
        <v/>
      </c>
      <c r="S361" s="236" t="str">
        <f>+IF(H361=0,"",'Ark1'!U1801)</f>
        <v/>
      </c>
      <c r="T361" s="236"/>
      <c r="U361" s="238" t="str">
        <f>+IF(H361=0,"",'Ark1'!W1801)</f>
        <v/>
      </c>
      <c r="V361" s="238" t="str">
        <f>+IF(H361=0,"",'Ark1'!X1801)</f>
        <v/>
      </c>
      <c r="W361" s="238" t="str">
        <f>+IF(H361=0,"",'Ark1'!Y1801)</f>
        <v/>
      </c>
      <c r="X361" s="238" t="str">
        <f>+IF(H361=0,"",'Ark1'!Z1801)</f>
        <v/>
      </c>
      <c r="Y361" s="238" t="str">
        <f>+IF(H361=0,"",'Ark1'!Z1801)</f>
        <v/>
      </c>
      <c r="Z361" s="237" t="str">
        <f>+IF(H361=0,"",'Ark1'!AB1801)</f>
        <v/>
      </c>
      <c r="AA361" s="238" t="str">
        <f>+IF(H361=0,"",'Ark1'!AE1801)</f>
        <v/>
      </c>
      <c r="AB361" s="238" t="str">
        <f t="shared" si="270"/>
        <v/>
      </c>
      <c r="AC361" s="236" t="str">
        <f t="shared" si="271"/>
        <v/>
      </c>
      <c r="AD361" s="300"/>
      <c r="AG361" s="29"/>
      <c r="AH361" s="27"/>
    </row>
    <row r="362" spans="1:34">
      <c r="A362" s="300"/>
      <c r="B362" s="300">
        <f>+'Ark1'!C1802</f>
        <v>2022</v>
      </c>
      <c r="C362" s="235">
        <f>+'Ark1'!L1802</f>
        <v>9</v>
      </c>
      <c r="D362" s="235" t="str">
        <f t="shared" si="282"/>
        <v>R+</v>
      </c>
      <c r="E362" s="235">
        <f>+'Ark1'!D1802</f>
        <v>6</v>
      </c>
      <c r="F362" s="235" t="str">
        <f t="shared" si="283"/>
        <v>Jun</v>
      </c>
      <c r="G362" s="235">
        <f>+'Ark1'!Q1802</f>
        <v>0</v>
      </c>
      <c r="H362" s="235">
        <f>+'Ark1'!R1802</f>
        <v>0</v>
      </c>
      <c r="I362" s="237" t="str">
        <f>+IF(H362=0,"",'Ark1'!AG1802)</f>
        <v/>
      </c>
      <c r="J362" s="237" t="str">
        <f>+IF(H362=0,"",'Ark1'!AH1802)</f>
        <v/>
      </c>
      <c r="K362" s="237"/>
      <c r="L362" s="237"/>
      <c r="M362" s="237"/>
      <c r="N362" s="237"/>
      <c r="O362" s="237"/>
      <c r="P362" s="237"/>
      <c r="Q362" s="237"/>
      <c r="R362" s="237" t="str">
        <f>+IF(H362=0,"",'Ark1'!T1802)</f>
        <v/>
      </c>
      <c r="S362" s="236" t="str">
        <f>+IF(H362=0,"",'Ark1'!U1802)</f>
        <v/>
      </c>
      <c r="T362" s="236"/>
      <c r="U362" s="238" t="str">
        <f>+IF(H362=0,"",'Ark1'!W1802)</f>
        <v/>
      </c>
      <c r="V362" s="238" t="str">
        <f>+IF(H362=0,"",'Ark1'!X1802)</f>
        <v/>
      </c>
      <c r="W362" s="238" t="str">
        <f>+IF(H362=0,"",'Ark1'!Y1802)</f>
        <v/>
      </c>
      <c r="X362" s="238" t="str">
        <f>+IF(H362=0,"",'Ark1'!Z1802)</f>
        <v/>
      </c>
      <c r="Y362" s="238" t="str">
        <f>+IF(H362=0,"",'Ark1'!Z1802)</f>
        <v/>
      </c>
      <c r="Z362" s="237" t="str">
        <f>+IF(H362=0,"",'Ark1'!AB1802)</f>
        <v/>
      </c>
      <c r="AA362" s="238" t="str">
        <f>+IF(H362=0,"",'Ark1'!AE1802)</f>
        <v/>
      </c>
      <c r="AB362" s="238" t="str">
        <f t="shared" si="270"/>
        <v/>
      </c>
      <c r="AC362" s="236" t="str">
        <f t="shared" si="271"/>
        <v/>
      </c>
      <c r="AD362" s="300"/>
      <c r="AG362" s="29"/>
      <c r="AH362" s="27"/>
    </row>
    <row r="363" spans="1:34">
      <c r="A363" s="300"/>
      <c r="B363" s="300">
        <f>+'Ark1'!C1803</f>
        <v>2022</v>
      </c>
      <c r="C363" s="235">
        <f>+'Ark1'!L1803</f>
        <v>9</v>
      </c>
      <c r="D363" s="235" t="str">
        <f t="shared" si="282"/>
        <v>R+</v>
      </c>
      <c r="E363" s="235">
        <f>+'Ark1'!D1803</f>
        <v>7</v>
      </c>
      <c r="F363" s="235" t="str">
        <f t="shared" si="283"/>
        <v>Jul</v>
      </c>
      <c r="G363" s="235">
        <f>+'Ark1'!Q1803</f>
        <v>0</v>
      </c>
      <c r="H363" s="235">
        <f>+'Ark1'!R1803</f>
        <v>0</v>
      </c>
      <c r="I363" s="237" t="str">
        <f>+IF(H363=0,"",'Ark1'!AG1803)</f>
        <v/>
      </c>
      <c r="J363" s="237" t="str">
        <f>+IF(H363=0,"",'Ark1'!AH1803)</f>
        <v/>
      </c>
      <c r="K363" s="237"/>
      <c r="L363" s="237"/>
      <c r="M363" s="237"/>
      <c r="N363" s="237"/>
      <c r="O363" s="237"/>
      <c r="P363" s="237"/>
      <c r="Q363" s="237"/>
      <c r="R363" s="237" t="str">
        <f>+IF(H363=0,"",'Ark1'!T1803)</f>
        <v/>
      </c>
      <c r="S363" s="236" t="str">
        <f>+IF(H363=0,"",'Ark1'!U1803)</f>
        <v/>
      </c>
      <c r="T363" s="236"/>
      <c r="U363" s="238" t="str">
        <f>+IF(H363=0,"",'Ark1'!W1803)</f>
        <v/>
      </c>
      <c r="V363" s="238" t="str">
        <f>+IF(H363=0,"",'Ark1'!X1803)</f>
        <v/>
      </c>
      <c r="W363" s="238" t="str">
        <f>+IF(H363=0,"",'Ark1'!Y1803)</f>
        <v/>
      </c>
      <c r="X363" s="238" t="str">
        <f>+IF(H363=0,"",'Ark1'!Z1803)</f>
        <v/>
      </c>
      <c r="Y363" s="238" t="str">
        <f>+IF(H363=0,"",'Ark1'!Z1803)</f>
        <v/>
      </c>
      <c r="Z363" s="237" t="str">
        <f>+IF(H363=0,"",'Ark1'!AB1803)</f>
        <v/>
      </c>
      <c r="AA363" s="238" t="str">
        <f>+IF(H363=0,"",'Ark1'!AE1803)</f>
        <v/>
      </c>
      <c r="AB363" s="238" t="str">
        <f t="shared" si="270"/>
        <v/>
      </c>
      <c r="AC363" s="236" t="str">
        <f t="shared" si="271"/>
        <v/>
      </c>
      <c r="AD363" s="300"/>
      <c r="AG363" s="29"/>
      <c r="AH363" s="27"/>
    </row>
    <row r="364" spans="1:34">
      <c r="A364" s="300"/>
      <c r="B364" s="300">
        <f>+'Ark1'!C1804</f>
        <v>2022</v>
      </c>
      <c r="C364" s="235">
        <f>+'Ark1'!L1804</f>
        <v>9</v>
      </c>
      <c r="D364" s="235" t="str">
        <f t="shared" si="282"/>
        <v>R+</v>
      </c>
      <c r="E364" s="235">
        <f>+'Ark1'!D1804</f>
        <v>8</v>
      </c>
      <c r="F364" s="235" t="str">
        <f t="shared" si="283"/>
        <v>Aug</v>
      </c>
      <c r="G364" s="235">
        <f>+'Ark1'!Q1804</f>
        <v>0</v>
      </c>
      <c r="H364" s="235">
        <f>+'Ark1'!R1804</f>
        <v>0</v>
      </c>
      <c r="I364" s="237" t="str">
        <f>+IF(H364=0,"",'Ark1'!AG1804)</f>
        <v/>
      </c>
      <c r="J364" s="237" t="str">
        <f>+IF(H364=0,"",'Ark1'!AH1804)</f>
        <v/>
      </c>
      <c r="K364" s="237"/>
      <c r="L364" s="237"/>
      <c r="M364" s="237"/>
      <c r="N364" s="237"/>
      <c r="O364" s="237"/>
      <c r="P364" s="237"/>
      <c r="Q364" s="237"/>
      <c r="R364" s="237" t="str">
        <f>+IF(H364=0,"",'Ark1'!T1804)</f>
        <v/>
      </c>
      <c r="S364" s="236" t="str">
        <f>+IF(H364=0,"",'Ark1'!U1804)</f>
        <v/>
      </c>
      <c r="T364" s="236"/>
      <c r="U364" s="238" t="str">
        <f>+IF(H364=0,"",'Ark1'!W1804)</f>
        <v/>
      </c>
      <c r="V364" s="238" t="str">
        <f>+IF(H364=0,"",'Ark1'!X1804)</f>
        <v/>
      </c>
      <c r="W364" s="238" t="str">
        <f>+IF(H364=0,"",'Ark1'!Y1804)</f>
        <v/>
      </c>
      <c r="X364" s="238" t="str">
        <f>+IF(H364=0,"",'Ark1'!Z1804)</f>
        <v/>
      </c>
      <c r="Y364" s="238" t="str">
        <f>+IF(H364=0,"",'Ark1'!Z1804)</f>
        <v/>
      </c>
      <c r="Z364" s="237" t="str">
        <f>+IF(H364=0,"",'Ark1'!AB1804)</f>
        <v/>
      </c>
      <c r="AA364" s="238" t="str">
        <f>+IF(H364=0,"",'Ark1'!AE1804)</f>
        <v/>
      </c>
      <c r="AB364" s="238" t="str">
        <f t="shared" si="270"/>
        <v/>
      </c>
      <c r="AC364" s="236" t="str">
        <f t="shared" si="271"/>
        <v/>
      </c>
      <c r="AD364" s="300"/>
      <c r="AG364" s="29"/>
      <c r="AH364" s="27"/>
    </row>
    <row r="365" spans="1:34">
      <c r="A365" s="300"/>
      <c r="B365" s="300">
        <f>+'Ark1'!C1805</f>
        <v>2022</v>
      </c>
      <c r="C365" s="235">
        <f>+'Ark1'!L1805</f>
        <v>9</v>
      </c>
      <c r="D365" s="235" t="str">
        <f t="shared" si="282"/>
        <v>R+</v>
      </c>
      <c r="E365" s="235">
        <f>+'Ark1'!D1805</f>
        <v>9</v>
      </c>
      <c r="F365" s="235" t="str">
        <f t="shared" si="283"/>
        <v>Sep</v>
      </c>
      <c r="G365" s="235">
        <f>+'Ark1'!Q1805</f>
        <v>0</v>
      </c>
      <c r="H365" s="235">
        <f>+'Ark1'!R1805</f>
        <v>0</v>
      </c>
      <c r="I365" s="237" t="str">
        <f>+IF(H365=0,"",'Ark1'!AG1805)</f>
        <v/>
      </c>
      <c r="J365" s="237" t="str">
        <f>+IF(H365=0,"",'Ark1'!AH1805)</f>
        <v/>
      </c>
      <c r="K365" s="237"/>
      <c r="L365" s="237"/>
      <c r="M365" s="237"/>
      <c r="N365" s="237"/>
      <c r="O365" s="237"/>
      <c r="P365" s="237"/>
      <c r="Q365" s="237"/>
      <c r="R365" s="237" t="str">
        <f>+IF(H365=0,"",'Ark1'!T1805)</f>
        <v/>
      </c>
      <c r="S365" s="236" t="str">
        <f>+IF(H365=0,"",'Ark1'!U1805)</f>
        <v/>
      </c>
      <c r="T365" s="236"/>
      <c r="U365" s="238" t="str">
        <f>+IF(H365=0,"",'Ark1'!W1805)</f>
        <v/>
      </c>
      <c r="V365" s="238" t="str">
        <f>+IF(H365=0,"",'Ark1'!X1805)</f>
        <v/>
      </c>
      <c r="W365" s="238" t="str">
        <f>+IF(H365=0,"",'Ark1'!Y1805)</f>
        <v/>
      </c>
      <c r="X365" s="238" t="str">
        <f>+IF(H365=0,"",'Ark1'!Z1805)</f>
        <v/>
      </c>
      <c r="Y365" s="238" t="str">
        <f>+IF(H365=0,"",'Ark1'!Z1805)</f>
        <v/>
      </c>
      <c r="Z365" s="237" t="str">
        <f>+IF(H365=0,"",'Ark1'!AB1805)</f>
        <v/>
      </c>
      <c r="AA365" s="238" t="str">
        <f>+IF(H365=0,"",'Ark1'!AE1805)</f>
        <v/>
      </c>
      <c r="AB365" s="238" t="str">
        <f t="shared" si="270"/>
        <v/>
      </c>
      <c r="AC365" s="236" t="str">
        <f t="shared" si="271"/>
        <v/>
      </c>
      <c r="AD365" s="300"/>
      <c r="AG365" s="29"/>
      <c r="AH365" s="27"/>
    </row>
    <row r="366" spans="1:34">
      <c r="A366" s="300"/>
      <c r="B366" s="300">
        <f>+'Ark1'!C1806</f>
        <v>2022</v>
      </c>
      <c r="C366" s="235">
        <f>+'Ark1'!L1806</f>
        <v>9</v>
      </c>
      <c r="D366" s="235" t="str">
        <f t="shared" ref="D366:D368" si="284">+D142</f>
        <v>R+</v>
      </c>
      <c r="E366" s="235">
        <f>+'Ark1'!D1806</f>
        <v>10</v>
      </c>
      <c r="F366" s="235" t="str">
        <f t="shared" ref="F366:F368" si="285">+F351</f>
        <v>Okt</v>
      </c>
      <c r="G366" s="235">
        <f>+'Ark1'!Q1806</f>
        <v>0</v>
      </c>
      <c r="H366" s="235">
        <f>+'Ark1'!R1806</f>
        <v>0</v>
      </c>
      <c r="I366" s="237" t="str">
        <f>+IF(H366=0,"",'Ark1'!AG1806)</f>
        <v/>
      </c>
      <c r="J366" s="237" t="str">
        <f>+IF(H366=0,"",'Ark1'!AH1806)</f>
        <v/>
      </c>
      <c r="K366" s="237"/>
      <c r="L366" s="237"/>
      <c r="M366" s="237"/>
      <c r="N366" s="237"/>
      <c r="O366" s="237"/>
      <c r="P366" s="237"/>
      <c r="Q366" s="237"/>
      <c r="R366" s="237" t="str">
        <f>+IF(H366=0,"",'Ark1'!T1806)</f>
        <v/>
      </c>
      <c r="S366" s="236" t="str">
        <f>+IF(H366=0,"",'Ark1'!U1806)</f>
        <v/>
      </c>
      <c r="T366" s="236"/>
      <c r="U366" s="238" t="str">
        <f>+IF(H366=0,"",'Ark1'!W1806)</f>
        <v/>
      </c>
      <c r="V366" s="238" t="str">
        <f>+IF(H366=0,"",'Ark1'!X1806)</f>
        <v/>
      </c>
      <c r="W366" s="238" t="str">
        <f>+IF(H366=0,"",'Ark1'!Y1806)</f>
        <v/>
      </c>
      <c r="X366" s="238" t="str">
        <f>+IF(H366=0,"",'Ark1'!Z1806)</f>
        <v/>
      </c>
      <c r="Y366" s="238" t="str">
        <f>+IF(H366=0,"",'Ark1'!Z1806)</f>
        <v/>
      </c>
      <c r="Z366" s="237" t="str">
        <f>+IF(H366=0,"",'Ark1'!AB1806)</f>
        <v/>
      </c>
      <c r="AA366" s="238" t="str">
        <f>+IF(H366=0,"",'Ark1'!AE1806)</f>
        <v/>
      </c>
      <c r="AB366" s="238" t="str">
        <f t="shared" ref="AB366:AB368" si="286">+IF(H366=0,"",+S366/C366)</f>
        <v/>
      </c>
      <c r="AC366" s="236" t="str">
        <f t="shared" ref="AC366:AC368" si="287">+IF(H366=0,"",G366/H366)</f>
        <v/>
      </c>
      <c r="AD366" s="300"/>
      <c r="AG366" s="29"/>
      <c r="AH366" s="27"/>
    </row>
    <row r="367" spans="1:34">
      <c r="A367" s="300"/>
      <c r="B367" s="300">
        <f>+'Ark1'!C1807</f>
        <v>2022</v>
      </c>
      <c r="C367" s="235">
        <f>+'Ark1'!L1807</f>
        <v>9</v>
      </c>
      <c r="D367" s="235" t="str">
        <f t="shared" si="284"/>
        <v>R+</v>
      </c>
      <c r="E367" s="235">
        <f>+'Ark1'!D1807</f>
        <v>11</v>
      </c>
      <c r="F367" s="235" t="str">
        <f t="shared" si="285"/>
        <v>Nov</v>
      </c>
      <c r="G367" s="235">
        <f>+'Ark1'!Q1807</f>
        <v>0</v>
      </c>
      <c r="H367" s="235">
        <f>+'Ark1'!R1807</f>
        <v>0</v>
      </c>
      <c r="I367" s="237" t="str">
        <f>+IF(H367=0,"",'Ark1'!AG1807)</f>
        <v/>
      </c>
      <c r="J367" s="237" t="str">
        <f>+IF(H367=0,"",'Ark1'!AH1807)</f>
        <v/>
      </c>
      <c r="K367" s="237"/>
      <c r="L367" s="237"/>
      <c r="M367" s="237"/>
      <c r="N367" s="237"/>
      <c r="O367" s="237"/>
      <c r="P367" s="237"/>
      <c r="Q367" s="237"/>
      <c r="R367" s="237" t="str">
        <f>+IF(H367=0,"",'Ark1'!T1807)</f>
        <v/>
      </c>
      <c r="S367" s="236" t="str">
        <f>+IF(H367=0,"",'Ark1'!U1807)</f>
        <v/>
      </c>
      <c r="T367" s="236"/>
      <c r="U367" s="238" t="str">
        <f>+IF(H367=0,"",'Ark1'!W1807)</f>
        <v/>
      </c>
      <c r="V367" s="238" t="str">
        <f>+IF(H367=0,"",'Ark1'!X1807)</f>
        <v/>
      </c>
      <c r="W367" s="238" t="str">
        <f>+IF(H367=0,"",'Ark1'!Y1807)</f>
        <v/>
      </c>
      <c r="X367" s="238" t="str">
        <f>+IF(H367=0,"",'Ark1'!Z1807)</f>
        <v/>
      </c>
      <c r="Y367" s="238" t="str">
        <f>+IF(H367=0,"",'Ark1'!Z1807)</f>
        <v/>
      </c>
      <c r="Z367" s="237" t="str">
        <f>+IF(H367=0,"",'Ark1'!AB1807)</f>
        <v/>
      </c>
      <c r="AA367" s="238" t="str">
        <f>+IF(H367=0,"",'Ark1'!AE1807)</f>
        <v/>
      </c>
      <c r="AB367" s="238" t="str">
        <f t="shared" si="286"/>
        <v/>
      </c>
      <c r="AC367" s="236" t="str">
        <f t="shared" si="287"/>
        <v/>
      </c>
      <c r="AD367" s="300"/>
      <c r="AG367" s="29"/>
      <c r="AH367" s="27"/>
    </row>
    <row r="368" spans="1:34">
      <c r="A368" s="300"/>
      <c r="B368" s="300">
        <f>+'Ark1'!C1808</f>
        <v>2022</v>
      </c>
      <c r="C368" s="235">
        <f>+'Ark1'!L1808</f>
        <v>9</v>
      </c>
      <c r="D368" s="235" t="str">
        <f t="shared" si="284"/>
        <v>R+</v>
      </c>
      <c r="E368" s="235">
        <f>+'Ark1'!D1808</f>
        <v>12</v>
      </c>
      <c r="F368" s="235" t="str">
        <f t="shared" si="285"/>
        <v>Des</v>
      </c>
      <c r="G368" s="235">
        <f>+'Ark1'!Q1808</f>
        <v>0</v>
      </c>
      <c r="H368" s="235">
        <f>+'Ark1'!R1808</f>
        <v>0</v>
      </c>
      <c r="I368" s="237" t="str">
        <f>+IF(H368=0,"",'Ark1'!AG1808)</f>
        <v/>
      </c>
      <c r="J368" s="237" t="str">
        <f>+IF(H368=0,"",'Ark1'!AH1808)</f>
        <v/>
      </c>
      <c r="K368" s="237"/>
      <c r="L368" s="237"/>
      <c r="M368" s="237"/>
      <c r="N368" s="237"/>
      <c r="O368" s="237"/>
      <c r="P368" s="237"/>
      <c r="Q368" s="237"/>
      <c r="R368" s="237" t="str">
        <f>+IF(H368=0,"",'Ark1'!T1808)</f>
        <v/>
      </c>
      <c r="S368" s="236" t="str">
        <f>+IF(H368=0,"",'Ark1'!U1808)</f>
        <v/>
      </c>
      <c r="T368" s="236"/>
      <c r="U368" s="238" t="str">
        <f>+IF(H368=0,"",'Ark1'!W1808)</f>
        <v/>
      </c>
      <c r="V368" s="238" t="str">
        <f>+IF(H368=0,"",'Ark1'!X1808)</f>
        <v/>
      </c>
      <c r="W368" s="238" t="str">
        <f>+IF(H368=0,"",'Ark1'!Y1808)</f>
        <v/>
      </c>
      <c r="X368" s="238" t="str">
        <f>+IF(H368=0,"",'Ark1'!Z1808)</f>
        <v/>
      </c>
      <c r="Y368" s="238" t="str">
        <f>+IF(H368=0,"",'Ark1'!Z1808)</f>
        <v/>
      </c>
      <c r="Z368" s="237" t="str">
        <f>+IF(H368=0,"",'Ark1'!AB1808)</f>
        <v/>
      </c>
      <c r="AA368" s="238" t="str">
        <f>+IF(H368=0,"",'Ark1'!AE1808)</f>
        <v/>
      </c>
      <c r="AB368" s="238" t="str">
        <f t="shared" si="286"/>
        <v/>
      </c>
      <c r="AC368" s="236" t="str">
        <f t="shared" si="287"/>
        <v/>
      </c>
      <c r="AD368" s="300"/>
      <c r="AG368" s="29"/>
      <c r="AH368" s="27"/>
    </row>
    <row r="369" spans="1:34">
      <c r="A369" s="300"/>
      <c r="B369" s="300"/>
      <c r="C369" s="300"/>
      <c r="D369" s="300"/>
      <c r="E369" s="300"/>
      <c r="F369" s="300"/>
      <c r="G369" s="300"/>
      <c r="H369" s="300"/>
      <c r="I369" s="300"/>
      <c r="J369" s="300"/>
      <c r="K369" s="300"/>
      <c r="L369" s="300"/>
      <c r="M369" s="300"/>
      <c r="N369" s="300"/>
      <c r="O369" s="300"/>
      <c r="P369" s="300"/>
      <c r="Q369" s="300"/>
      <c r="R369" s="300"/>
      <c r="S369" s="300"/>
      <c r="T369" s="300"/>
      <c r="U369" s="300"/>
      <c r="V369" s="300"/>
      <c r="W369" s="300"/>
      <c r="X369" s="300"/>
      <c r="Y369" s="300"/>
      <c r="Z369" s="300"/>
      <c r="AA369" s="300"/>
      <c r="AB369" s="300"/>
      <c r="AC369" s="300"/>
      <c r="AD369" s="300"/>
      <c r="AG369" s="29"/>
      <c r="AH369" s="27"/>
    </row>
    <row r="370" spans="1:34" ht="15.6">
      <c r="A370" s="300"/>
      <c r="B370" s="300"/>
      <c r="C370" s="300"/>
      <c r="D370" s="327" t="str">
        <f>+D372</f>
        <v>U-</v>
      </c>
      <c r="E370" s="300"/>
      <c r="F370" s="300"/>
      <c r="G370" s="300"/>
      <c r="H370" s="300"/>
      <c r="I370" s="300"/>
      <c r="J370" s="300"/>
      <c r="K370" s="300"/>
      <c r="L370" s="300"/>
      <c r="M370" s="300"/>
      <c r="N370" s="300"/>
      <c r="O370" s="300"/>
      <c r="P370" s="300"/>
      <c r="Q370" s="300"/>
      <c r="R370" s="300"/>
      <c r="S370" s="300"/>
      <c r="T370" s="300"/>
      <c r="U370" s="300"/>
      <c r="V370" s="300"/>
      <c r="W370" s="300"/>
      <c r="X370" s="300"/>
      <c r="Y370" s="300"/>
      <c r="Z370" s="300"/>
      <c r="AA370" s="300"/>
      <c r="AB370" s="300"/>
      <c r="AC370" s="300"/>
      <c r="AD370" s="300"/>
      <c r="AG370" s="29"/>
      <c r="AH370" s="27"/>
    </row>
    <row r="371" spans="1:34">
      <c r="A371" s="300"/>
      <c r="B371" s="300"/>
      <c r="C371" s="300"/>
      <c r="D371" s="300"/>
      <c r="E371" s="300"/>
      <c r="F371" s="300"/>
      <c r="G371" s="300"/>
      <c r="H371" s="300"/>
      <c r="I371" s="300"/>
      <c r="J371" s="300"/>
      <c r="K371" s="300"/>
      <c r="L371" s="300"/>
      <c r="M371" s="300"/>
      <c r="N371" s="300"/>
      <c r="O371" s="300"/>
      <c r="P371" s="300"/>
      <c r="Q371" s="300"/>
      <c r="R371" s="300"/>
      <c r="S371" s="300"/>
      <c r="T371" s="300"/>
      <c r="U371" s="300"/>
      <c r="V371" s="300"/>
      <c r="W371" s="300"/>
      <c r="X371" s="300"/>
      <c r="Y371" s="300"/>
      <c r="Z371" s="300"/>
      <c r="AA371" s="300"/>
      <c r="AB371" s="300"/>
      <c r="AC371" s="300"/>
      <c r="AD371" s="300"/>
      <c r="AG371" s="29"/>
      <c r="AH371" s="27"/>
    </row>
    <row r="372" spans="1:34">
      <c r="A372" s="300"/>
      <c r="B372" s="300">
        <f>+'Ark1'!C1809</f>
        <v>2022</v>
      </c>
      <c r="C372" s="235">
        <f>+'Ark1'!L1809</f>
        <v>10</v>
      </c>
      <c r="D372" s="235" t="str">
        <f>+D148</f>
        <v>U-</v>
      </c>
      <c r="E372" s="235">
        <f>+'Ark1'!D1809</f>
        <v>1</v>
      </c>
      <c r="F372" s="235" t="str">
        <f>+F357</f>
        <v>Jan</v>
      </c>
      <c r="G372" s="235">
        <f>+'Ark1'!Q1809</f>
        <v>0</v>
      </c>
      <c r="H372" s="235">
        <f>+'Ark1'!R1809</f>
        <v>0</v>
      </c>
      <c r="I372" s="237" t="str">
        <f>+IF(H372=0,"",'Ark1'!AG1809)</f>
        <v/>
      </c>
      <c r="J372" s="237" t="str">
        <f>+IF(H372=0,"",'Ark1'!AH1809)</f>
        <v/>
      </c>
      <c r="K372" s="237"/>
      <c r="L372" s="237"/>
      <c r="M372" s="237"/>
      <c r="N372" s="237"/>
      <c r="O372" s="237"/>
      <c r="P372" s="237"/>
      <c r="Q372" s="237"/>
      <c r="R372" s="237" t="str">
        <f>+IF(H372=0,"",'Ark1'!T1809)</f>
        <v/>
      </c>
      <c r="S372" s="236" t="str">
        <f>+IF(H372=0,"",'Ark1'!U1809)</f>
        <v/>
      </c>
      <c r="T372" s="236"/>
      <c r="U372" s="238" t="str">
        <f>+IF(H372=0,"",'Ark1'!W1809)</f>
        <v/>
      </c>
      <c r="V372" s="238" t="str">
        <f>+IF(H372=0,"",'Ark1'!X1809)</f>
        <v/>
      </c>
      <c r="W372" s="238" t="str">
        <f>+IF(H372=0,"",'Ark1'!Y1809)</f>
        <v/>
      </c>
      <c r="X372" s="238" t="str">
        <f>+IF(H372=0,"",'Ark1'!Z1809)</f>
        <v/>
      </c>
      <c r="Y372" s="238" t="str">
        <f>+IF(H372=0,"",'Ark1'!Z1809)</f>
        <v/>
      </c>
      <c r="Z372" s="237" t="str">
        <f>+IF(H372=0,"",'Ark1'!AB1809)</f>
        <v/>
      </c>
      <c r="AA372" s="238" t="str">
        <f>+IF(H372=0,"",'Ark1'!AE1809)</f>
        <v/>
      </c>
      <c r="AB372" s="238" t="str">
        <f t="shared" si="270"/>
        <v/>
      </c>
      <c r="AC372" s="236" t="str">
        <f t="shared" si="271"/>
        <v/>
      </c>
      <c r="AD372" s="300"/>
      <c r="AG372" s="29"/>
      <c r="AH372" s="27"/>
    </row>
    <row r="373" spans="1:34">
      <c r="A373" s="300"/>
      <c r="B373" s="300">
        <f>+'Ark1'!C1810</f>
        <v>2022</v>
      </c>
      <c r="C373" s="235">
        <f>+'Ark1'!L1810</f>
        <v>10</v>
      </c>
      <c r="D373" s="235" t="str">
        <f t="shared" ref="D373:D383" si="288">+D149</f>
        <v>U-</v>
      </c>
      <c r="E373" s="235">
        <f>+'Ark1'!D1810</f>
        <v>2</v>
      </c>
      <c r="F373" s="235" t="str">
        <f t="shared" ref="F373:F383" si="289">+F358</f>
        <v>Feb</v>
      </c>
      <c r="G373" s="235">
        <f>+'Ark1'!Q1810</f>
        <v>0</v>
      </c>
      <c r="H373" s="235">
        <f>+'Ark1'!R1810</f>
        <v>0</v>
      </c>
      <c r="I373" s="237" t="str">
        <f>+IF(H373=0,"",'Ark1'!AG1810)</f>
        <v/>
      </c>
      <c r="J373" s="237" t="str">
        <f>+IF(H373=0,"",'Ark1'!AH1810)</f>
        <v/>
      </c>
      <c r="K373" s="237"/>
      <c r="L373" s="237"/>
      <c r="M373" s="237"/>
      <c r="N373" s="237"/>
      <c r="O373" s="237"/>
      <c r="P373" s="237"/>
      <c r="Q373" s="237"/>
      <c r="R373" s="237" t="str">
        <f>+IF(H373=0,"",'Ark1'!T1810)</f>
        <v/>
      </c>
      <c r="S373" s="236" t="str">
        <f>+IF(H373=0,"",'Ark1'!U1810)</f>
        <v/>
      </c>
      <c r="T373" s="236"/>
      <c r="U373" s="238" t="str">
        <f>+IF(H373=0,"",'Ark1'!W1810)</f>
        <v/>
      </c>
      <c r="V373" s="238" t="str">
        <f>+IF(H373=0,"",'Ark1'!X1810)</f>
        <v/>
      </c>
      <c r="W373" s="238" t="str">
        <f>+IF(H373=0,"",'Ark1'!Y1810)</f>
        <v/>
      </c>
      <c r="X373" s="238" t="str">
        <f>+IF(H373=0,"",'Ark1'!Z1810)</f>
        <v/>
      </c>
      <c r="Y373" s="238" t="str">
        <f>+IF(H373=0,"",'Ark1'!Z1810)</f>
        <v/>
      </c>
      <c r="Z373" s="237" t="str">
        <f>+IF(H373=0,"",'Ark1'!AB1810)</f>
        <v/>
      </c>
      <c r="AA373" s="238" t="str">
        <f>+IF(H373=0,"",'Ark1'!AE1810)</f>
        <v/>
      </c>
      <c r="AB373" s="238" t="str">
        <f t="shared" ref="AB373:AB383" si="290">+IF(H373=0,"",+S373/C373)</f>
        <v/>
      </c>
      <c r="AC373" s="236" t="str">
        <f t="shared" ref="AC373:AC383" si="291">+IF(H373=0,"",G373/H373)</f>
        <v/>
      </c>
      <c r="AD373" s="300"/>
      <c r="AG373" s="29"/>
      <c r="AH373" s="27"/>
    </row>
    <row r="374" spans="1:34">
      <c r="A374" s="300"/>
      <c r="B374" s="300">
        <f>+'Ark1'!C1811</f>
        <v>2022</v>
      </c>
      <c r="C374" s="235">
        <f>+'Ark1'!L1811</f>
        <v>10</v>
      </c>
      <c r="D374" s="235" t="str">
        <f t="shared" si="288"/>
        <v>U-</v>
      </c>
      <c r="E374" s="235">
        <f>+'Ark1'!D1811</f>
        <v>3</v>
      </c>
      <c r="F374" s="235" t="str">
        <f t="shared" si="289"/>
        <v>Mar</v>
      </c>
      <c r="G374" s="235">
        <f>+'Ark1'!Q1811</f>
        <v>0</v>
      </c>
      <c r="H374" s="235">
        <f>+'Ark1'!R1811</f>
        <v>0</v>
      </c>
      <c r="I374" s="237" t="str">
        <f>+IF(H374=0,"",'Ark1'!AG1811)</f>
        <v/>
      </c>
      <c r="J374" s="237" t="str">
        <f>+IF(H374=0,"",'Ark1'!AH1811)</f>
        <v/>
      </c>
      <c r="K374" s="237"/>
      <c r="L374" s="237"/>
      <c r="M374" s="237"/>
      <c r="N374" s="237"/>
      <c r="O374" s="237"/>
      <c r="P374" s="237"/>
      <c r="Q374" s="237"/>
      <c r="R374" s="237" t="str">
        <f>+IF(H374=0,"",'Ark1'!T1811)</f>
        <v/>
      </c>
      <c r="S374" s="236" t="str">
        <f>+IF(H374=0,"",'Ark1'!U1811)</f>
        <v/>
      </c>
      <c r="T374" s="236"/>
      <c r="U374" s="238" t="str">
        <f>+IF(H374=0,"",'Ark1'!W1811)</f>
        <v/>
      </c>
      <c r="V374" s="238" t="str">
        <f>+IF(H374=0,"",'Ark1'!X1811)</f>
        <v/>
      </c>
      <c r="W374" s="238" t="str">
        <f>+IF(H374=0,"",'Ark1'!Y1811)</f>
        <v/>
      </c>
      <c r="X374" s="238" t="str">
        <f>+IF(H374=0,"",'Ark1'!Z1811)</f>
        <v/>
      </c>
      <c r="Y374" s="238" t="str">
        <f>+IF(H374=0,"",'Ark1'!Z1811)</f>
        <v/>
      </c>
      <c r="Z374" s="237" t="str">
        <f>+IF(H374=0,"",'Ark1'!AB1811)</f>
        <v/>
      </c>
      <c r="AA374" s="238" t="str">
        <f>+IF(H374=0,"",'Ark1'!AE1811)</f>
        <v/>
      </c>
      <c r="AB374" s="238" t="str">
        <f t="shared" si="290"/>
        <v/>
      </c>
      <c r="AC374" s="236" t="str">
        <f t="shared" si="291"/>
        <v/>
      </c>
      <c r="AD374" s="300"/>
      <c r="AG374" s="29"/>
      <c r="AH374" s="27"/>
    </row>
    <row r="375" spans="1:34">
      <c r="A375" s="300"/>
      <c r="B375" s="300">
        <f>+'Ark1'!C1812</f>
        <v>2022</v>
      </c>
      <c r="C375" s="235">
        <f>+'Ark1'!L1812</f>
        <v>10</v>
      </c>
      <c r="D375" s="235" t="str">
        <f t="shared" si="288"/>
        <v>U-</v>
      </c>
      <c r="E375" s="235">
        <f>+'Ark1'!D1812</f>
        <v>4</v>
      </c>
      <c r="F375" s="235" t="str">
        <f t="shared" si="289"/>
        <v>Apr</v>
      </c>
      <c r="G375" s="235">
        <f>+'Ark1'!Q1812</f>
        <v>0</v>
      </c>
      <c r="H375" s="235">
        <f>+'Ark1'!R1812</f>
        <v>0</v>
      </c>
      <c r="I375" s="237" t="str">
        <f>+IF(H375=0,"",'Ark1'!AG1812)</f>
        <v/>
      </c>
      <c r="J375" s="237" t="str">
        <f>+IF(H375=0,"",'Ark1'!AH1812)</f>
        <v/>
      </c>
      <c r="K375" s="237"/>
      <c r="L375" s="237"/>
      <c r="M375" s="237"/>
      <c r="N375" s="237"/>
      <c r="O375" s="237"/>
      <c r="P375" s="237"/>
      <c r="Q375" s="237"/>
      <c r="R375" s="237" t="str">
        <f>+IF(H375=0,"",'Ark1'!T1812)</f>
        <v/>
      </c>
      <c r="S375" s="236" t="str">
        <f>+IF(H375=0,"",'Ark1'!U1812)</f>
        <v/>
      </c>
      <c r="T375" s="236"/>
      <c r="U375" s="238" t="str">
        <f>+IF(H375=0,"",'Ark1'!W1812)</f>
        <v/>
      </c>
      <c r="V375" s="238" t="str">
        <f>+IF(H375=0,"",'Ark1'!X1812)</f>
        <v/>
      </c>
      <c r="W375" s="238" t="str">
        <f>+IF(H375=0,"",'Ark1'!Y1812)</f>
        <v/>
      </c>
      <c r="X375" s="238" t="str">
        <f>+IF(H375=0,"",'Ark1'!Z1812)</f>
        <v/>
      </c>
      <c r="Y375" s="238" t="str">
        <f>+IF(H375=0,"",'Ark1'!Z1812)</f>
        <v/>
      </c>
      <c r="Z375" s="237" t="str">
        <f>+IF(H375=0,"",'Ark1'!AB1812)</f>
        <v/>
      </c>
      <c r="AA375" s="238" t="str">
        <f>+IF(H375=0,"",'Ark1'!AE1812)</f>
        <v/>
      </c>
      <c r="AB375" s="238" t="str">
        <f t="shared" si="290"/>
        <v/>
      </c>
      <c r="AC375" s="236" t="str">
        <f t="shared" si="291"/>
        <v/>
      </c>
      <c r="AD375" s="300"/>
      <c r="AG375" s="29"/>
      <c r="AH375" s="27"/>
    </row>
    <row r="376" spans="1:34">
      <c r="A376" s="300"/>
      <c r="B376" s="300">
        <f>+'Ark1'!C1813</f>
        <v>2022</v>
      </c>
      <c r="C376" s="235">
        <f>+'Ark1'!L1813</f>
        <v>10</v>
      </c>
      <c r="D376" s="235" t="str">
        <f t="shared" si="288"/>
        <v>U-</v>
      </c>
      <c r="E376" s="235">
        <f>+'Ark1'!D1813</f>
        <v>5</v>
      </c>
      <c r="F376" s="235" t="str">
        <f t="shared" si="289"/>
        <v>Mai</v>
      </c>
      <c r="G376" s="235">
        <f>+'Ark1'!Q1813</f>
        <v>0</v>
      </c>
      <c r="H376" s="235">
        <f>+'Ark1'!R1813</f>
        <v>0</v>
      </c>
      <c r="I376" s="237" t="str">
        <f>+IF(H376=0,"",'Ark1'!AG1813)</f>
        <v/>
      </c>
      <c r="J376" s="237" t="str">
        <f>+IF(H376=0,"",'Ark1'!AH1813)</f>
        <v/>
      </c>
      <c r="K376" s="237"/>
      <c r="L376" s="237"/>
      <c r="M376" s="237"/>
      <c r="N376" s="237"/>
      <c r="O376" s="237"/>
      <c r="P376" s="237"/>
      <c r="Q376" s="237"/>
      <c r="R376" s="237" t="str">
        <f>+IF(H376=0,"",'Ark1'!T1813)</f>
        <v/>
      </c>
      <c r="S376" s="236" t="str">
        <f>+IF(H376=0,"",'Ark1'!U1813)</f>
        <v/>
      </c>
      <c r="T376" s="236"/>
      <c r="U376" s="238" t="str">
        <f>+IF(H376=0,"",'Ark1'!W1813)</f>
        <v/>
      </c>
      <c r="V376" s="238" t="str">
        <f>+IF(H376=0,"",'Ark1'!X1813)</f>
        <v/>
      </c>
      <c r="W376" s="238" t="str">
        <f>+IF(H376=0,"",'Ark1'!Y1813)</f>
        <v/>
      </c>
      <c r="X376" s="238" t="str">
        <f>+IF(H376=0,"",'Ark1'!Z1813)</f>
        <v/>
      </c>
      <c r="Y376" s="238" t="str">
        <f>+IF(H376=0,"",'Ark1'!Z1813)</f>
        <v/>
      </c>
      <c r="Z376" s="237" t="str">
        <f>+IF(H376=0,"",'Ark1'!AB1813)</f>
        <v/>
      </c>
      <c r="AA376" s="238" t="str">
        <f>+IF(H376=0,"",'Ark1'!AE1813)</f>
        <v/>
      </c>
      <c r="AB376" s="238" t="str">
        <f t="shared" si="290"/>
        <v/>
      </c>
      <c r="AC376" s="236" t="str">
        <f t="shared" si="291"/>
        <v/>
      </c>
      <c r="AD376" s="300"/>
      <c r="AG376" s="29"/>
      <c r="AH376" s="27"/>
    </row>
    <row r="377" spans="1:34">
      <c r="A377" s="300"/>
      <c r="B377" s="300">
        <f>+'Ark1'!C1814</f>
        <v>2022</v>
      </c>
      <c r="C377" s="235">
        <f>+'Ark1'!L1814</f>
        <v>10</v>
      </c>
      <c r="D377" s="235" t="str">
        <f t="shared" si="288"/>
        <v>U-</v>
      </c>
      <c r="E377" s="235">
        <f>+'Ark1'!D1814</f>
        <v>6</v>
      </c>
      <c r="F377" s="235" t="str">
        <f t="shared" si="289"/>
        <v>Jun</v>
      </c>
      <c r="G377" s="235">
        <f>+'Ark1'!Q1814</f>
        <v>0</v>
      </c>
      <c r="H377" s="235">
        <f>+'Ark1'!R1814</f>
        <v>0</v>
      </c>
      <c r="I377" s="237" t="str">
        <f>+IF(H377=0,"",'Ark1'!AG1814)</f>
        <v/>
      </c>
      <c r="J377" s="237" t="str">
        <f>+IF(H377=0,"",'Ark1'!AH1814)</f>
        <v/>
      </c>
      <c r="K377" s="237"/>
      <c r="L377" s="237"/>
      <c r="M377" s="237"/>
      <c r="N377" s="237"/>
      <c r="O377" s="237"/>
      <c r="P377" s="237"/>
      <c r="Q377" s="237"/>
      <c r="R377" s="237" t="str">
        <f>+IF(H377=0,"",'Ark1'!T1814)</f>
        <v/>
      </c>
      <c r="S377" s="236" t="str">
        <f>+IF(H377=0,"",'Ark1'!U1814)</f>
        <v/>
      </c>
      <c r="T377" s="236"/>
      <c r="U377" s="238" t="str">
        <f>+IF(H377=0,"",'Ark1'!W1814)</f>
        <v/>
      </c>
      <c r="V377" s="238" t="str">
        <f>+IF(H377=0,"",'Ark1'!X1814)</f>
        <v/>
      </c>
      <c r="W377" s="238" t="str">
        <f>+IF(H377=0,"",'Ark1'!Y1814)</f>
        <v/>
      </c>
      <c r="X377" s="238" t="str">
        <f>+IF(H377=0,"",'Ark1'!Z1814)</f>
        <v/>
      </c>
      <c r="Y377" s="238" t="str">
        <f>+IF(H377=0,"",'Ark1'!Z1814)</f>
        <v/>
      </c>
      <c r="Z377" s="237" t="str">
        <f>+IF(H377=0,"",'Ark1'!AB1814)</f>
        <v/>
      </c>
      <c r="AA377" s="238" t="str">
        <f>+IF(H377=0,"",'Ark1'!AE1814)</f>
        <v/>
      </c>
      <c r="AB377" s="238" t="str">
        <f t="shared" si="290"/>
        <v/>
      </c>
      <c r="AC377" s="236" t="str">
        <f t="shared" si="291"/>
        <v/>
      </c>
      <c r="AD377" s="300"/>
      <c r="AG377" s="29"/>
      <c r="AH377" s="27"/>
    </row>
    <row r="378" spans="1:34">
      <c r="A378" s="300"/>
      <c r="B378" s="300">
        <f>+'Ark1'!C1815</f>
        <v>2022</v>
      </c>
      <c r="C378" s="235">
        <f>+'Ark1'!L1815</f>
        <v>10</v>
      </c>
      <c r="D378" s="235" t="str">
        <f t="shared" si="288"/>
        <v>U-</v>
      </c>
      <c r="E378" s="235">
        <f>+'Ark1'!D1815</f>
        <v>7</v>
      </c>
      <c r="F378" s="235" t="str">
        <f t="shared" si="289"/>
        <v>Jul</v>
      </c>
      <c r="G378" s="235">
        <f>+'Ark1'!Q1815</f>
        <v>0</v>
      </c>
      <c r="H378" s="235">
        <f>+'Ark1'!R1815</f>
        <v>0</v>
      </c>
      <c r="I378" s="237" t="str">
        <f>+IF(H378=0,"",'Ark1'!AG1815)</f>
        <v/>
      </c>
      <c r="J378" s="237" t="str">
        <f>+IF(H378=0,"",'Ark1'!AH1815)</f>
        <v/>
      </c>
      <c r="K378" s="237"/>
      <c r="L378" s="237"/>
      <c r="M378" s="237"/>
      <c r="N378" s="237"/>
      <c r="O378" s="237"/>
      <c r="P378" s="237"/>
      <c r="Q378" s="237"/>
      <c r="R378" s="237" t="str">
        <f>+IF(H378=0,"",'Ark1'!T1815)</f>
        <v/>
      </c>
      <c r="S378" s="236" t="str">
        <f>+IF(H378=0,"",'Ark1'!U1815)</f>
        <v/>
      </c>
      <c r="T378" s="236"/>
      <c r="U378" s="238" t="str">
        <f>+IF(H378=0,"",'Ark1'!W1815)</f>
        <v/>
      </c>
      <c r="V378" s="238" t="str">
        <f>+IF(H378=0,"",'Ark1'!X1815)</f>
        <v/>
      </c>
      <c r="W378" s="238" t="str">
        <f>+IF(H378=0,"",'Ark1'!Y1815)</f>
        <v/>
      </c>
      <c r="X378" s="238" t="str">
        <f>+IF(H378=0,"",'Ark1'!Z1815)</f>
        <v/>
      </c>
      <c r="Y378" s="238" t="str">
        <f>+IF(H378=0,"",'Ark1'!Z1815)</f>
        <v/>
      </c>
      <c r="Z378" s="237" t="str">
        <f>+IF(H378=0,"",'Ark1'!AB1815)</f>
        <v/>
      </c>
      <c r="AA378" s="238" t="str">
        <f>+IF(H378=0,"",'Ark1'!AE1815)</f>
        <v/>
      </c>
      <c r="AB378" s="238" t="str">
        <f t="shared" si="290"/>
        <v/>
      </c>
      <c r="AC378" s="236" t="str">
        <f t="shared" si="291"/>
        <v/>
      </c>
      <c r="AD378" s="300"/>
      <c r="AG378" s="29"/>
      <c r="AH378" s="27"/>
    </row>
    <row r="379" spans="1:34">
      <c r="A379" s="300"/>
      <c r="B379" s="300">
        <f>+'Ark1'!C1816</f>
        <v>2022</v>
      </c>
      <c r="C379" s="235">
        <f>+'Ark1'!L1816</f>
        <v>10</v>
      </c>
      <c r="D379" s="235" t="str">
        <f t="shared" si="288"/>
        <v>U-</v>
      </c>
      <c r="E379" s="235">
        <f>+'Ark1'!D1816</f>
        <v>8</v>
      </c>
      <c r="F379" s="235" t="str">
        <f t="shared" si="289"/>
        <v>Aug</v>
      </c>
      <c r="G379" s="235">
        <f>+'Ark1'!Q1816</f>
        <v>0</v>
      </c>
      <c r="H379" s="235">
        <f>+'Ark1'!R1816</f>
        <v>0</v>
      </c>
      <c r="I379" s="237" t="str">
        <f>+IF(H379=0,"",'Ark1'!AG1816)</f>
        <v/>
      </c>
      <c r="J379" s="237" t="str">
        <f>+IF(H379=0,"",'Ark1'!AH1816)</f>
        <v/>
      </c>
      <c r="K379" s="237"/>
      <c r="L379" s="237"/>
      <c r="M379" s="237"/>
      <c r="N379" s="237"/>
      <c r="O379" s="237"/>
      <c r="P379" s="237"/>
      <c r="Q379" s="237"/>
      <c r="R379" s="237" t="str">
        <f>+IF(H379=0,"",'Ark1'!T1816)</f>
        <v/>
      </c>
      <c r="S379" s="236" t="str">
        <f>+IF(H379=0,"",'Ark1'!U1816)</f>
        <v/>
      </c>
      <c r="T379" s="236"/>
      <c r="U379" s="238" t="str">
        <f>+IF(H379=0,"",'Ark1'!W1816)</f>
        <v/>
      </c>
      <c r="V379" s="238" t="str">
        <f>+IF(H379=0,"",'Ark1'!X1816)</f>
        <v/>
      </c>
      <c r="W379" s="238" t="str">
        <f>+IF(H379=0,"",'Ark1'!Y1816)</f>
        <v/>
      </c>
      <c r="X379" s="238" t="str">
        <f>+IF(H379=0,"",'Ark1'!Z1816)</f>
        <v/>
      </c>
      <c r="Y379" s="238" t="str">
        <f>+IF(H379=0,"",'Ark1'!Z1816)</f>
        <v/>
      </c>
      <c r="Z379" s="237" t="str">
        <f>+IF(H379=0,"",'Ark1'!AB1816)</f>
        <v/>
      </c>
      <c r="AA379" s="238" t="str">
        <f>+IF(H379=0,"",'Ark1'!AE1816)</f>
        <v/>
      </c>
      <c r="AB379" s="238" t="str">
        <f t="shared" si="290"/>
        <v/>
      </c>
      <c r="AC379" s="236" t="str">
        <f t="shared" si="291"/>
        <v/>
      </c>
      <c r="AD379" s="300"/>
      <c r="AG379" s="29"/>
      <c r="AH379" s="27"/>
    </row>
    <row r="380" spans="1:34">
      <c r="A380" s="300"/>
      <c r="B380" s="300">
        <f>+'Ark1'!C1817</f>
        <v>2022</v>
      </c>
      <c r="C380" s="235">
        <f>+'Ark1'!L1817</f>
        <v>10</v>
      </c>
      <c r="D380" s="235" t="str">
        <f t="shared" si="288"/>
        <v>U-</v>
      </c>
      <c r="E380" s="235">
        <f>+'Ark1'!D1817</f>
        <v>9</v>
      </c>
      <c r="F380" s="235" t="str">
        <f t="shared" si="289"/>
        <v>Sep</v>
      </c>
      <c r="G380" s="235">
        <f>+'Ark1'!Q1817</f>
        <v>0</v>
      </c>
      <c r="H380" s="235">
        <f>+'Ark1'!R1817</f>
        <v>0</v>
      </c>
      <c r="I380" s="237" t="str">
        <f>+IF(H380=0,"",'Ark1'!AG1817)</f>
        <v/>
      </c>
      <c r="J380" s="237" t="str">
        <f>+IF(H380=0,"",'Ark1'!AH1817)</f>
        <v/>
      </c>
      <c r="K380" s="237"/>
      <c r="L380" s="237"/>
      <c r="M380" s="237"/>
      <c r="N380" s="237"/>
      <c r="O380" s="237"/>
      <c r="P380" s="237"/>
      <c r="Q380" s="237"/>
      <c r="R380" s="237" t="str">
        <f>+IF(H380=0,"",'Ark1'!T1817)</f>
        <v/>
      </c>
      <c r="S380" s="236" t="str">
        <f>+IF(H380=0,"",'Ark1'!U1817)</f>
        <v/>
      </c>
      <c r="T380" s="236"/>
      <c r="U380" s="238" t="str">
        <f>+IF(H380=0,"",'Ark1'!W1817)</f>
        <v/>
      </c>
      <c r="V380" s="238" t="str">
        <f>+IF(H380=0,"",'Ark1'!X1817)</f>
        <v/>
      </c>
      <c r="W380" s="238" t="str">
        <f>+IF(H380=0,"",'Ark1'!Y1817)</f>
        <v/>
      </c>
      <c r="X380" s="238" t="str">
        <f>+IF(H380=0,"",'Ark1'!Z1817)</f>
        <v/>
      </c>
      <c r="Y380" s="238" t="str">
        <f>+IF(H380=0,"",'Ark1'!Z1817)</f>
        <v/>
      </c>
      <c r="Z380" s="237" t="str">
        <f>+IF(H380=0,"",'Ark1'!AB1817)</f>
        <v/>
      </c>
      <c r="AA380" s="238" t="str">
        <f>+IF(H380=0,"",'Ark1'!AE1817)</f>
        <v/>
      </c>
      <c r="AB380" s="238" t="str">
        <f t="shared" si="290"/>
        <v/>
      </c>
      <c r="AC380" s="236" t="str">
        <f t="shared" si="291"/>
        <v/>
      </c>
      <c r="AD380" s="300"/>
      <c r="AG380" s="29"/>
      <c r="AH380" s="27"/>
    </row>
    <row r="381" spans="1:34">
      <c r="A381" s="300"/>
      <c r="B381" s="300">
        <f>+'Ark1'!C1818</f>
        <v>2022</v>
      </c>
      <c r="C381" s="235">
        <f>+'Ark1'!L1818</f>
        <v>10</v>
      </c>
      <c r="D381" s="235" t="str">
        <f t="shared" si="288"/>
        <v>U-</v>
      </c>
      <c r="E381" s="235">
        <f>+'Ark1'!D1818</f>
        <v>10</v>
      </c>
      <c r="F381" s="235" t="str">
        <f t="shared" si="289"/>
        <v>Okt</v>
      </c>
      <c r="G381" s="235">
        <f>+'Ark1'!Q1818</f>
        <v>0</v>
      </c>
      <c r="H381" s="235">
        <f>+'Ark1'!R1818</f>
        <v>0</v>
      </c>
      <c r="I381" s="237" t="str">
        <f>+IF(H381=0,"",'Ark1'!AG1818)</f>
        <v/>
      </c>
      <c r="J381" s="237" t="str">
        <f>+IF(H381=0,"",'Ark1'!AH1818)</f>
        <v/>
      </c>
      <c r="K381" s="237"/>
      <c r="L381" s="237"/>
      <c r="M381" s="237"/>
      <c r="N381" s="237"/>
      <c r="O381" s="237"/>
      <c r="P381" s="237"/>
      <c r="Q381" s="237"/>
      <c r="R381" s="237" t="str">
        <f>+IF(H381=0,"",'Ark1'!T1818)</f>
        <v/>
      </c>
      <c r="S381" s="236" t="str">
        <f>+IF(H381=0,"",'Ark1'!U1818)</f>
        <v/>
      </c>
      <c r="T381" s="236"/>
      <c r="U381" s="238" t="str">
        <f>+IF(H381=0,"",'Ark1'!W1818)</f>
        <v/>
      </c>
      <c r="V381" s="238" t="str">
        <f>+IF(H381=0,"",'Ark1'!X1818)</f>
        <v/>
      </c>
      <c r="W381" s="238" t="str">
        <f>+IF(H381=0,"",'Ark1'!Y1818)</f>
        <v/>
      </c>
      <c r="X381" s="238" t="str">
        <f>+IF(H381=0,"",'Ark1'!Z1818)</f>
        <v/>
      </c>
      <c r="Y381" s="238" t="str">
        <f>+IF(H381=0,"",'Ark1'!Z1818)</f>
        <v/>
      </c>
      <c r="Z381" s="237" t="str">
        <f>+IF(H381=0,"",'Ark1'!AB1818)</f>
        <v/>
      </c>
      <c r="AA381" s="238" t="str">
        <f>+IF(H381=0,"",'Ark1'!AE1818)</f>
        <v/>
      </c>
      <c r="AB381" s="238" t="str">
        <f t="shared" si="290"/>
        <v/>
      </c>
      <c r="AC381" s="236" t="str">
        <f t="shared" si="291"/>
        <v/>
      </c>
      <c r="AD381" s="300"/>
      <c r="AG381" s="29"/>
      <c r="AH381" s="27"/>
    </row>
    <row r="382" spans="1:34">
      <c r="A382" s="300"/>
      <c r="B382" s="300">
        <f>+'Ark1'!C1819</f>
        <v>2022</v>
      </c>
      <c r="C382" s="235">
        <f>+'Ark1'!L1819</f>
        <v>10</v>
      </c>
      <c r="D382" s="235" t="str">
        <f t="shared" si="288"/>
        <v>U-</v>
      </c>
      <c r="E382" s="235">
        <f>+'Ark1'!D1819</f>
        <v>11</v>
      </c>
      <c r="F382" s="235" t="str">
        <f t="shared" si="289"/>
        <v>Nov</v>
      </c>
      <c r="G382" s="235">
        <f>+'Ark1'!Q1819</f>
        <v>0</v>
      </c>
      <c r="H382" s="235">
        <f>+'Ark1'!R1819</f>
        <v>0</v>
      </c>
      <c r="I382" s="237" t="str">
        <f>+IF(H382=0,"",'Ark1'!AG1819)</f>
        <v/>
      </c>
      <c r="J382" s="237" t="str">
        <f>+IF(H382=0,"",'Ark1'!AH1819)</f>
        <v/>
      </c>
      <c r="K382" s="237"/>
      <c r="L382" s="237"/>
      <c r="M382" s="237"/>
      <c r="N382" s="237"/>
      <c r="O382" s="237"/>
      <c r="P382" s="237"/>
      <c r="Q382" s="237"/>
      <c r="R382" s="237" t="str">
        <f>+IF(H382=0,"",'Ark1'!T1819)</f>
        <v/>
      </c>
      <c r="S382" s="236" t="str">
        <f>+IF(H382=0,"",'Ark1'!U1819)</f>
        <v/>
      </c>
      <c r="T382" s="236"/>
      <c r="U382" s="238" t="str">
        <f>+IF(H382=0,"",'Ark1'!W1819)</f>
        <v/>
      </c>
      <c r="V382" s="238" t="str">
        <f>+IF(H382=0,"",'Ark1'!X1819)</f>
        <v/>
      </c>
      <c r="W382" s="238" t="str">
        <f>+IF(H382=0,"",'Ark1'!Y1819)</f>
        <v/>
      </c>
      <c r="X382" s="238" t="str">
        <f>+IF(H382=0,"",'Ark1'!Z1819)</f>
        <v/>
      </c>
      <c r="Y382" s="238" t="str">
        <f>+IF(H382=0,"",'Ark1'!Z1819)</f>
        <v/>
      </c>
      <c r="Z382" s="237" t="str">
        <f>+IF(H382=0,"",'Ark1'!AB1819)</f>
        <v/>
      </c>
      <c r="AA382" s="238" t="str">
        <f>+IF(H382=0,"",'Ark1'!AE1819)</f>
        <v/>
      </c>
      <c r="AB382" s="238" t="str">
        <f t="shared" si="290"/>
        <v/>
      </c>
      <c r="AC382" s="236" t="str">
        <f t="shared" si="291"/>
        <v/>
      </c>
      <c r="AD382" s="300"/>
      <c r="AG382" s="29"/>
      <c r="AH382" s="27"/>
    </row>
    <row r="383" spans="1:34">
      <c r="A383" s="300"/>
      <c r="B383" s="300">
        <f>+'Ark1'!C1820</f>
        <v>2022</v>
      </c>
      <c r="C383" s="235">
        <f>+'Ark1'!L1820</f>
        <v>10</v>
      </c>
      <c r="D383" s="235" t="str">
        <f t="shared" si="288"/>
        <v>U-</v>
      </c>
      <c r="E383" s="235">
        <f>+'Ark1'!D1820</f>
        <v>12</v>
      </c>
      <c r="F383" s="235" t="str">
        <f t="shared" si="289"/>
        <v>Des</v>
      </c>
      <c r="G383" s="235">
        <f>+'Ark1'!Q1820</f>
        <v>0</v>
      </c>
      <c r="H383" s="235">
        <f>+'Ark1'!R1820</f>
        <v>0</v>
      </c>
      <c r="I383" s="237" t="str">
        <f>+IF(H383=0,"",'Ark1'!AG1820)</f>
        <v/>
      </c>
      <c r="J383" s="237" t="str">
        <f>+IF(H383=0,"",'Ark1'!AH1820)</f>
        <v/>
      </c>
      <c r="K383" s="237"/>
      <c r="L383" s="237"/>
      <c r="M383" s="237"/>
      <c r="N383" s="237"/>
      <c r="O383" s="237"/>
      <c r="P383" s="237"/>
      <c r="Q383" s="237"/>
      <c r="R383" s="237" t="str">
        <f>+IF(H383=0,"",'Ark1'!T1820)</f>
        <v/>
      </c>
      <c r="S383" s="236" t="str">
        <f>+IF(H383=0,"",'Ark1'!U1820)</f>
        <v/>
      </c>
      <c r="T383" s="236"/>
      <c r="U383" s="238" t="str">
        <f>+IF(H383=0,"",'Ark1'!W1820)</f>
        <v/>
      </c>
      <c r="V383" s="238" t="str">
        <f>+IF(H383=0,"",'Ark1'!X1820)</f>
        <v/>
      </c>
      <c r="W383" s="238" t="str">
        <f>+IF(H383=0,"",'Ark1'!Y1820)</f>
        <v/>
      </c>
      <c r="X383" s="238" t="str">
        <f>+IF(H383=0,"",'Ark1'!Z1820)</f>
        <v/>
      </c>
      <c r="Y383" s="238" t="str">
        <f>+IF(H383=0,"",'Ark1'!Z1820)</f>
        <v/>
      </c>
      <c r="Z383" s="237" t="str">
        <f>+IF(H383=0,"",'Ark1'!AB1820)</f>
        <v/>
      </c>
      <c r="AA383" s="238" t="str">
        <f>+IF(H383=0,"",'Ark1'!AE1820)</f>
        <v/>
      </c>
      <c r="AB383" s="238" t="str">
        <f t="shared" si="290"/>
        <v/>
      </c>
      <c r="AC383" s="236" t="str">
        <f t="shared" si="291"/>
        <v/>
      </c>
      <c r="AD383" s="300"/>
      <c r="AG383" s="29"/>
      <c r="AH383" s="27"/>
    </row>
    <row r="384" spans="1:34">
      <c r="A384" s="300"/>
      <c r="B384" s="300"/>
      <c r="C384" s="300"/>
      <c r="D384" s="300"/>
      <c r="E384" s="300"/>
      <c r="F384" s="300"/>
      <c r="G384" s="300"/>
      <c r="H384" s="300"/>
      <c r="I384" s="300"/>
      <c r="J384" s="300"/>
      <c r="K384" s="300"/>
      <c r="L384" s="300"/>
      <c r="M384" s="300"/>
      <c r="N384" s="300"/>
      <c r="O384" s="300"/>
      <c r="P384" s="300"/>
      <c r="Q384" s="300"/>
      <c r="R384" s="300"/>
      <c r="S384" s="300"/>
      <c r="T384" s="300"/>
      <c r="U384" s="300"/>
      <c r="V384" s="300"/>
      <c r="W384" s="300"/>
      <c r="X384" s="300"/>
      <c r="Y384" s="300"/>
      <c r="Z384" s="300"/>
      <c r="AA384" s="300"/>
      <c r="AB384" s="300"/>
      <c r="AC384" s="300"/>
      <c r="AD384" s="300"/>
      <c r="AG384" s="29"/>
      <c r="AH384" s="27"/>
    </row>
    <row r="385" spans="1:34" ht="15.6">
      <c r="A385" s="300"/>
      <c r="B385" s="327" t="s">
        <v>659</v>
      </c>
      <c r="C385" s="300"/>
      <c r="D385" s="327" t="str">
        <f>+D387</f>
        <v>U</v>
      </c>
      <c r="E385" s="300"/>
      <c r="F385" s="300"/>
      <c r="G385" s="300"/>
      <c r="H385" s="300"/>
      <c r="I385" s="300"/>
      <c r="J385" s="300"/>
      <c r="K385" s="300"/>
      <c r="L385" s="300"/>
      <c r="M385" s="300"/>
      <c r="N385" s="300"/>
      <c r="O385" s="300"/>
      <c r="P385" s="300"/>
      <c r="Q385" s="300"/>
      <c r="R385" s="300"/>
      <c r="S385" s="300"/>
      <c r="T385" s="300"/>
      <c r="U385" s="300"/>
      <c r="V385" s="300"/>
      <c r="W385" s="300"/>
      <c r="X385" s="300"/>
      <c r="Y385" s="300"/>
      <c r="Z385" s="300"/>
      <c r="AA385" s="300"/>
      <c r="AB385" s="300"/>
      <c r="AC385" s="300"/>
      <c r="AD385" s="300"/>
      <c r="AG385" s="29"/>
      <c r="AH385" s="27"/>
    </row>
    <row r="386" spans="1:34">
      <c r="A386" s="300"/>
      <c r="B386" s="300"/>
      <c r="C386" s="300"/>
      <c r="D386" s="300"/>
      <c r="E386" s="300"/>
      <c r="F386" s="300"/>
      <c r="G386" s="300"/>
      <c r="H386" s="300"/>
      <c r="I386" s="300"/>
      <c r="J386" s="300"/>
      <c r="K386" s="300"/>
      <c r="L386" s="300"/>
      <c r="M386" s="300"/>
      <c r="N386" s="300"/>
      <c r="O386" s="300"/>
      <c r="P386" s="300"/>
      <c r="Q386" s="300"/>
      <c r="R386" s="300"/>
      <c r="S386" s="300"/>
      <c r="T386" s="300"/>
      <c r="U386" s="300"/>
      <c r="V386" s="300"/>
      <c r="W386" s="300"/>
      <c r="X386" s="300"/>
      <c r="Y386" s="300"/>
      <c r="Z386" s="300"/>
      <c r="AA386" s="300"/>
      <c r="AB386" s="300"/>
      <c r="AC386" s="300"/>
      <c r="AD386" s="300"/>
      <c r="AG386" s="29"/>
      <c r="AH386" s="27"/>
    </row>
    <row r="387" spans="1:34">
      <c r="A387" s="300"/>
      <c r="B387" s="300">
        <f>+'Ark1'!C1821</f>
        <v>2022</v>
      </c>
      <c r="C387" s="235">
        <f>+'Ark1'!L1821</f>
        <v>11</v>
      </c>
      <c r="D387" s="235" t="str">
        <f>+D163</f>
        <v>U</v>
      </c>
      <c r="E387" s="235">
        <f>+'Ark1'!D1821</f>
        <v>1</v>
      </c>
      <c r="F387" s="235" t="str">
        <f>+F372</f>
        <v>Jan</v>
      </c>
      <c r="G387" s="235">
        <f>+'Ark1'!Q1821</f>
        <v>0</v>
      </c>
      <c r="H387" s="235">
        <f>+'Ark1'!R1821</f>
        <v>0</v>
      </c>
      <c r="I387" s="237" t="str">
        <f>+IF(H387=0,"",'Ark1'!AG1821)</f>
        <v/>
      </c>
      <c r="J387" s="237" t="str">
        <f>+IF(H387=0,"",'Ark1'!AH1821)</f>
        <v/>
      </c>
      <c r="K387" s="237"/>
      <c r="L387" s="237"/>
      <c r="M387" s="237"/>
      <c r="N387" s="237"/>
      <c r="O387" s="237"/>
      <c r="P387" s="237"/>
      <c r="Q387" s="237"/>
      <c r="R387" s="237" t="str">
        <f>+IF(H387=0,"",'Ark1'!T1821)</f>
        <v/>
      </c>
      <c r="S387" s="236" t="str">
        <f>+IF(H387=0,"",'Ark1'!U1821)</f>
        <v/>
      </c>
      <c r="T387" s="236"/>
      <c r="U387" s="238" t="str">
        <f>+IF(H387=0,"",'Ark1'!W1821)</f>
        <v/>
      </c>
      <c r="V387" s="238" t="str">
        <f>+IF(H387=0,"",'Ark1'!X1821)</f>
        <v/>
      </c>
      <c r="W387" s="238" t="str">
        <f>+IF(H387=0,"",'Ark1'!Y1821)</f>
        <v/>
      </c>
      <c r="X387" s="238" t="str">
        <f>+IF(H387=0,"",'Ark1'!Z1821)</f>
        <v/>
      </c>
      <c r="Y387" s="238" t="str">
        <f>+IF(H387=0,"",'Ark1'!Z1821)</f>
        <v/>
      </c>
      <c r="Z387" s="237" t="str">
        <f>+IF(H387=0,"",'Ark1'!AB1821)</f>
        <v/>
      </c>
      <c r="AA387" s="238" t="str">
        <f>+IF(H387=0,"",'Ark1'!AE1821)</f>
        <v/>
      </c>
      <c r="AB387" s="238" t="str">
        <f t="shared" si="270"/>
        <v/>
      </c>
      <c r="AC387" s="236" t="str">
        <f t="shared" si="271"/>
        <v/>
      </c>
      <c r="AD387" s="300"/>
      <c r="AG387" s="29"/>
      <c r="AH387" s="27"/>
    </row>
    <row r="388" spans="1:34">
      <c r="A388" s="300"/>
      <c r="B388" s="300">
        <f>+'Ark1'!C1822</f>
        <v>2022</v>
      </c>
      <c r="C388" s="235">
        <f>+'Ark1'!L1822</f>
        <v>11</v>
      </c>
      <c r="D388" s="235" t="str">
        <f t="shared" ref="D388:D398" si="292">+D164</f>
        <v>U</v>
      </c>
      <c r="E388" s="235">
        <f>+'Ark1'!D1822</f>
        <v>2</v>
      </c>
      <c r="F388" s="235" t="str">
        <f t="shared" ref="F388:F398" si="293">+F373</f>
        <v>Feb</v>
      </c>
      <c r="G388" s="235">
        <f>+'Ark1'!Q1822</f>
        <v>1</v>
      </c>
      <c r="H388" s="235">
        <f>+'Ark1'!R1822</f>
        <v>1</v>
      </c>
      <c r="I388" s="237">
        <f>+IF(H388=0,"",'Ark1'!AG1822)</f>
        <v>0.4980024414604371</v>
      </c>
      <c r="J388" s="237">
        <f>+IF(H388=0,"",'Ark1'!AH1822)</f>
        <v>0</v>
      </c>
      <c r="K388" s="237"/>
      <c r="L388" s="237"/>
      <c r="M388" s="237"/>
      <c r="N388" s="237"/>
      <c r="O388" s="237"/>
      <c r="P388" s="237"/>
      <c r="Q388" s="237"/>
      <c r="R388" s="237">
        <f>+IF(H388=0,"",'Ark1'!T1822)</f>
        <v>5</v>
      </c>
      <c r="S388" s="236">
        <f>+IF(H388=0,"",'Ark1'!U1822)</f>
        <v>35.9</v>
      </c>
      <c r="T388" s="236"/>
      <c r="U388" s="238">
        <f>+IF(H388=0,"",'Ark1'!W1822)</f>
        <v>0</v>
      </c>
      <c r="V388" s="238">
        <f>+IF(H388=0,"",'Ark1'!X1822)</f>
        <v>100</v>
      </c>
      <c r="W388" s="238">
        <f>+IF(H388=0,"",'Ark1'!Y1822)</f>
        <v>100</v>
      </c>
      <c r="X388" s="238">
        <f>+IF(H388=0,"",'Ark1'!Z1822)</f>
        <v>0</v>
      </c>
      <c r="Y388" s="238">
        <f>+IF(H388=0,"",'Ark1'!Z1822)</f>
        <v>0</v>
      </c>
      <c r="Z388" s="237">
        <f>+IF(H388=0,"",'Ark1'!AB1822)</f>
        <v>0</v>
      </c>
      <c r="AA388" s="238">
        <f>+IF(H388=0,"",'Ark1'!AE1822)</f>
        <v>0</v>
      </c>
      <c r="AB388" s="238">
        <f t="shared" ref="AB388:AB398" si="294">+IF(H388=0,"",+S388/C388)</f>
        <v>3.2636363636363637</v>
      </c>
      <c r="AC388" s="236">
        <f t="shared" ref="AC388:AC398" si="295">+IF(H388=0,"",G388/H388)</f>
        <v>1</v>
      </c>
      <c r="AD388" s="300"/>
      <c r="AG388" s="29"/>
      <c r="AH388" s="27"/>
    </row>
    <row r="389" spans="1:34">
      <c r="A389" s="300"/>
      <c r="B389" s="300">
        <f>+'Ark1'!C1823</f>
        <v>2022</v>
      </c>
      <c r="C389" s="235">
        <f>+'Ark1'!L1823</f>
        <v>11</v>
      </c>
      <c r="D389" s="235" t="str">
        <f t="shared" si="292"/>
        <v>U</v>
      </c>
      <c r="E389" s="235">
        <f>+'Ark1'!D1823</f>
        <v>3</v>
      </c>
      <c r="F389" s="235" t="str">
        <f t="shared" si="293"/>
        <v>Mar</v>
      </c>
      <c r="G389" s="235">
        <f>+'Ark1'!Q1823</f>
        <v>0</v>
      </c>
      <c r="H389" s="235">
        <f>+'Ark1'!R1823</f>
        <v>0</v>
      </c>
      <c r="I389" s="237" t="str">
        <f>+IF(H389=0,"",'Ark1'!AG1823)</f>
        <v/>
      </c>
      <c r="J389" s="237" t="str">
        <f>+IF(H389=0,"",'Ark1'!AH1823)</f>
        <v/>
      </c>
      <c r="K389" s="237"/>
      <c r="L389" s="237"/>
      <c r="M389" s="237"/>
      <c r="N389" s="237"/>
      <c r="O389" s="237"/>
      <c r="P389" s="237"/>
      <c r="Q389" s="237"/>
      <c r="R389" s="237" t="str">
        <f>+IF(H389=0,"",'Ark1'!T1823)</f>
        <v/>
      </c>
      <c r="S389" s="236" t="str">
        <f>+IF(H389=0,"",'Ark1'!U1823)</f>
        <v/>
      </c>
      <c r="T389" s="236"/>
      <c r="U389" s="238" t="str">
        <f>+IF(H389=0,"",'Ark1'!W1823)</f>
        <v/>
      </c>
      <c r="V389" s="238" t="str">
        <f>+IF(H389=0,"",'Ark1'!X1823)</f>
        <v/>
      </c>
      <c r="W389" s="238" t="str">
        <f>+IF(H389=0,"",'Ark1'!Y1823)</f>
        <v/>
      </c>
      <c r="X389" s="238" t="str">
        <f>+IF(H389=0,"",'Ark1'!Z1823)</f>
        <v/>
      </c>
      <c r="Y389" s="238" t="str">
        <f>+IF(H389=0,"",'Ark1'!Z1823)</f>
        <v/>
      </c>
      <c r="Z389" s="237" t="str">
        <f>+IF(H389=0,"",'Ark1'!AB1823)</f>
        <v/>
      </c>
      <c r="AA389" s="238" t="str">
        <f>+IF(H389=0,"",'Ark1'!AE1823)</f>
        <v/>
      </c>
      <c r="AB389" s="238" t="str">
        <f t="shared" si="294"/>
        <v/>
      </c>
      <c r="AC389" s="236" t="str">
        <f t="shared" si="295"/>
        <v/>
      </c>
      <c r="AD389" s="300"/>
      <c r="AG389" s="29"/>
      <c r="AH389" s="27"/>
    </row>
    <row r="390" spans="1:34">
      <c r="A390" s="300"/>
      <c r="B390" s="300">
        <f>+'Ark1'!C1824</f>
        <v>2022</v>
      </c>
      <c r="C390" s="235">
        <f>+'Ark1'!L1824</f>
        <v>11</v>
      </c>
      <c r="D390" s="235" t="str">
        <f t="shared" si="292"/>
        <v>U</v>
      </c>
      <c r="E390" s="235">
        <f>+'Ark1'!D1824</f>
        <v>4</v>
      </c>
      <c r="F390" s="235" t="str">
        <f t="shared" si="293"/>
        <v>Apr</v>
      </c>
      <c r="G390" s="235">
        <f>+'Ark1'!Q1824</f>
        <v>0</v>
      </c>
      <c r="H390" s="235">
        <f>+'Ark1'!R1824</f>
        <v>0</v>
      </c>
      <c r="I390" s="237" t="str">
        <f>+IF(H390=0,"",'Ark1'!AG1824)</f>
        <v/>
      </c>
      <c r="J390" s="237" t="str">
        <f>+IF(H390=0,"",'Ark1'!AH1824)</f>
        <v/>
      </c>
      <c r="K390" s="237"/>
      <c r="L390" s="237"/>
      <c r="M390" s="237"/>
      <c r="N390" s="237"/>
      <c r="O390" s="237"/>
      <c r="P390" s="237"/>
      <c r="Q390" s="237"/>
      <c r="R390" s="237" t="str">
        <f>+IF(H390=0,"",'Ark1'!T1824)</f>
        <v/>
      </c>
      <c r="S390" s="236" t="str">
        <f>+IF(H390=0,"",'Ark1'!U1824)</f>
        <v/>
      </c>
      <c r="T390" s="236"/>
      <c r="U390" s="238" t="str">
        <f>+IF(H390=0,"",'Ark1'!W1824)</f>
        <v/>
      </c>
      <c r="V390" s="238" t="str">
        <f>+IF(H390=0,"",'Ark1'!X1824)</f>
        <v/>
      </c>
      <c r="W390" s="238" t="str">
        <f>+IF(H390=0,"",'Ark1'!Y1824)</f>
        <v/>
      </c>
      <c r="X390" s="238" t="str">
        <f>+IF(H390=0,"",'Ark1'!Z1824)</f>
        <v/>
      </c>
      <c r="Y390" s="238" t="str">
        <f>+IF(H390=0,"",'Ark1'!Z1824)</f>
        <v/>
      </c>
      <c r="Z390" s="237" t="str">
        <f>+IF(H390=0,"",'Ark1'!AB1824)</f>
        <v/>
      </c>
      <c r="AA390" s="238" t="str">
        <f>+IF(H390=0,"",'Ark1'!AE1824)</f>
        <v/>
      </c>
      <c r="AB390" s="238" t="str">
        <f t="shared" si="294"/>
        <v/>
      </c>
      <c r="AC390" s="236" t="str">
        <f t="shared" si="295"/>
        <v/>
      </c>
      <c r="AD390" s="300"/>
      <c r="AG390" s="29"/>
      <c r="AH390" s="27"/>
    </row>
    <row r="391" spans="1:34">
      <c r="A391" s="300"/>
      <c r="B391" s="300">
        <f>+'Ark1'!C1825</f>
        <v>2022</v>
      </c>
      <c r="C391" s="235">
        <f>+'Ark1'!L1825</f>
        <v>11</v>
      </c>
      <c r="D391" s="235" t="str">
        <f t="shared" si="292"/>
        <v>U</v>
      </c>
      <c r="E391" s="235">
        <f>+'Ark1'!D1825</f>
        <v>5</v>
      </c>
      <c r="F391" s="235" t="str">
        <f t="shared" si="293"/>
        <v>Mai</v>
      </c>
      <c r="G391" s="235">
        <f>+'Ark1'!Q1825</f>
        <v>1</v>
      </c>
      <c r="H391" s="235">
        <f>+'Ark1'!R1825</f>
        <v>1</v>
      </c>
      <c r="I391" s="237">
        <f>+IF(H391=0,"",'Ark1'!AG1825)</f>
        <v>0.15358377853784477</v>
      </c>
      <c r="J391" s="237">
        <f>+IF(H391=0,"",'Ark1'!AH1825)</f>
        <v>0</v>
      </c>
      <c r="K391" s="237"/>
      <c r="L391" s="237"/>
      <c r="M391" s="237"/>
      <c r="N391" s="237"/>
      <c r="O391" s="237"/>
      <c r="P391" s="237"/>
      <c r="Q391" s="237"/>
      <c r="R391" s="237">
        <f>+IF(H391=0,"",'Ark1'!T1825)</f>
        <v>5</v>
      </c>
      <c r="S391" s="236">
        <f>+IF(H391=0,"",'Ark1'!U1825)</f>
        <v>16.3</v>
      </c>
      <c r="T391" s="236"/>
      <c r="U391" s="238">
        <f>+IF(H391=0,"",'Ark1'!W1825)</f>
        <v>0</v>
      </c>
      <c r="V391" s="238">
        <f>+IF(H391=0,"",'Ark1'!X1825)</f>
        <v>100</v>
      </c>
      <c r="W391" s="238">
        <f>+IF(H391=0,"",'Ark1'!Y1825)</f>
        <v>0</v>
      </c>
      <c r="X391" s="238">
        <f>+IF(H391=0,"",'Ark1'!Z1825)</f>
        <v>0</v>
      </c>
      <c r="Y391" s="238">
        <f>+IF(H391=0,"",'Ark1'!Z1825)</f>
        <v>0</v>
      </c>
      <c r="Z391" s="237">
        <f>+IF(H391=0,"",'Ark1'!AB1825)</f>
        <v>0</v>
      </c>
      <c r="AA391" s="238">
        <f>+IF(H391=0,"",'Ark1'!AE1825)</f>
        <v>0</v>
      </c>
      <c r="AB391" s="238">
        <f t="shared" si="294"/>
        <v>1.4818181818181819</v>
      </c>
      <c r="AC391" s="236">
        <f t="shared" si="295"/>
        <v>1</v>
      </c>
      <c r="AD391" s="300"/>
      <c r="AG391" s="29"/>
      <c r="AH391" s="27"/>
    </row>
    <row r="392" spans="1:34">
      <c r="A392" s="300"/>
      <c r="B392" s="300">
        <f>+'Ark1'!C1826</f>
        <v>2022</v>
      </c>
      <c r="C392" s="235">
        <f>+'Ark1'!L1826</f>
        <v>11</v>
      </c>
      <c r="D392" s="235" t="str">
        <f t="shared" si="292"/>
        <v>U</v>
      </c>
      <c r="E392" s="235">
        <f>+'Ark1'!D1826</f>
        <v>6</v>
      </c>
      <c r="F392" s="235" t="str">
        <f t="shared" si="293"/>
        <v>Jun</v>
      </c>
      <c r="G392" s="235">
        <f>+'Ark1'!Q1826</f>
        <v>2</v>
      </c>
      <c r="H392" s="235">
        <f>+'Ark1'!R1826</f>
        <v>11</v>
      </c>
      <c r="I392" s="237">
        <f>+IF(H392=0,"",'Ark1'!AG1826)</f>
        <v>2.1897217693655424</v>
      </c>
      <c r="J392" s="237">
        <f>+IF(H392=0,"",'Ark1'!AH1826)</f>
        <v>0</v>
      </c>
      <c r="K392" s="237"/>
      <c r="L392" s="237"/>
      <c r="M392" s="237"/>
      <c r="N392" s="237"/>
      <c r="O392" s="237"/>
      <c r="P392" s="237"/>
      <c r="Q392" s="237"/>
      <c r="R392" s="237">
        <f>+IF(H392=0,"",'Ark1'!T1826)</f>
        <v>7.4545454545454541</v>
      </c>
      <c r="S392" s="236">
        <f>+IF(H392=0,"",'Ark1'!U1826)</f>
        <v>29.427272727272722</v>
      </c>
      <c r="T392" s="236"/>
      <c r="U392" s="238">
        <f>+IF(H392=0,"",'Ark1'!W1826)</f>
        <v>18.181818181818183</v>
      </c>
      <c r="V392" s="238">
        <f>+IF(H392=0,"",'Ark1'!X1826)</f>
        <v>90.909090909090892</v>
      </c>
      <c r="W392" s="238">
        <f>+IF(H392=0,"",'Ark1'!Y1826)</f>
        <v>72.727272727272734</v>
      </c>
      <c r="X392" s="238">
        <f>+IF(H392=0,"",'Ark1'!Z1826)</f>
        <v>8.5489064594773101</v>
      </c>
      <c r="Y392" s="238">
        <f>+IF(H392=0,"",'Ark1'!Z1826)</f>
        <v>8.5489064594773101</v>
      </c>
      <c r="Z392" s="237">
        <f>+IF(H392=0,"",'Ark1'!AB1826)</f>
        <v>2.1474566929123142</v>
      </c>
      <c r="AA392" s="238">
        <f>+IF(H392=0,"",'Ark1'!AE1826)</f>
        <v>0</v>
      </c>
      <c r="AB392" s="238">
        <f t="shared" si="294"/>
        <v>2.6752066115702475</v>
      </c>
      <c r="AC392" s="236">
        <f t="shared" si="295"/>
        <v>0.18181818181818182</v>
      </c>
      <c r="AD392" s="300"/>
      <c r="AG392" s="29"/>
      <c r="AH392" s="27"/>
    </row>
    <row r="393" spans="1:34">
      <c r="A393" s="300"/>
      <c r="B393" s="300">
        <f>+'Ark1'!C1827</f>
        <v>2022</v>
      </c>
      <c r="C393" s="235">
        <f>+'Ark1'!L1827</f>
        <v>11</v>
      </c>
      <c r="D393" s="235" t="str">
        <f t="shared" si="292"/>
        <v>U</v>
      </c>
      <c r="E393" s="235">
        <f>+'Ark1'!D1827</f>
        <v>7</v>
      </c>
      <c r="F393" s="235" t="str">
        <f t="shared" si="293"/>
        <v>Jul</v>
      </c>
      <c r="G393" s="235">
        <f>+'Ark1'!Q1827</f>
        <v>0</v>
      </c>
      <c r="H393" s="235">
        <f>+'Ark1'!R1827</f>
        <v>0</v>
      </c>
      <c r="I393" s="237" t="str">
        <f>+IF(H393=0,"",'Ark1'!AG1827)</f>
        <v/>
      </c>
      <c r="J393" s="237" t="str">
        <f>+IF(H393=0,"",'Ark1'!AH1827)</f>
        <v/>
      </c>
      <c r="K393" s="237"/>
      <c r="L393" s="237"/>
      <c r="M393" s="237"/>
      <c r="N393" s="237"/>
      <c r="O393" s="237"/>
      <c r="P393" s="237"/>
      <c r="Q393" s="237"/>
      <c r="R393" s="237" t="str">
        <f>+IF(H393=0,"",'Ark1'!T1827)</f>
        <v/>
      </c>
      <c r="S393" s="236" t="str">
        <f>+IF(H393=0,"",'Ark1'!U1827)</f>
        <v/>
      </c>
      <c r="T393" s="236"/>
      <c r="U393" s="238" t="str">
        <f>+IF(H393=0,"",'Ark1'!W1827)</f>
        <v/>
      </c>
      <c r="V393" s="238" t="str">
        <f>+IF(H393=0,"",'Ark1'!X1827)</f>
        <v/>
      </c>
      <c r="W393" s="238" t="str">
        <f>+IF(H393=0,"",'Ark1'!Y1827)</f>
        <v/>
      </c>
      <c r="X393" s="238" t="str">
        <f>+IF(H393=0,"",'Ark1'!Z1827)</f>
        <v/>
      </c>
      <c r="Y393" s="238" t="str">
        <f>+IF(H393=0,"",'Ark1'!Z1827)</f>
        <v/>
      </c>
      <c r="Z393" s="237" t="str">
        <f>+IF(H393=0,"",'Ark1'!AB1827)</f>
        <v/>
      </c>
      <c r="AA393" s="238" t="str">
        <f>+IF(H393=0,"",'Ark1'!AE1827)</f>
        <v/>
      </c>
      <c r="AB393" s="238" t="str">
        <f t="shared" si="294"/>
        <v/>
      </c>
      <c r="AC393" s="236" t="str">
        <f t="shared" si="295"/>
        <v/>
      </c>
      <c r="AD393" s="300"/>
      <c r="AG393" s="29"/>
      <c r="AH393" s="27"/>
    </row>
    <row r="394" spans="1:34">
      <c r="A394" s="300"/>
      <c r="B394" s="300">
        <f>+'Ark1'!C1828</f>
        <v>2022</v>
      </c>
      <c r="C394" s="235">
        <f>+'Ark1'!L1828</f>
        <v>11</v>
      </c>
      <c r="D394" s="235" t="str">
        <f t="shared" si="292"/>
        <v>U</v>
      </c>
      <c r="E394" s="235">
        <f>+'Ark1'!D1828</f>
        <v>8</v>
      </c>
      <c r="F394" s="235" t="str">
        <f t="shared" si="293"/>
        <v>Aug</v>
      </c>
      <c r="G394" s="235">
        <f>+'Ark1'!Q1828</f>
        <v>1</v>
      </c>
      <c r="H394" s="235">
        <f>+'Ark1'!R1828</f>
        <v>1</v>
      </c>
      <c r="I394" s="237">
        <f>+IF(H394=0,"",'Ark1'!AG1828)</f>
        <v>0.61793540144971837</v>
      </c>
      <c r="J394" s="237">
        <f>+IF(H394=0,"",'Ark1'!AH1828)</f>
        <v>0</v>
      </c>
      <c r="K394" s="237"/>
      <c r="L394" s="237"/>
      <c r="M394" s="237"/>
      <c r="N394" s="237"/>
      <c r="O394" s="237"/>
      <c r="P394" s="237"/>
      <c r="Q394" s="237"/>
      <c r="R394" s="237">
        <f>+IF(H394=0,"",'Ark1'!T1828)</f>
        <v>5</v>
      </c>
      <c r="S394" s="236">
        <f>+IF(H394=0,"",'Ark1'!U1828)</f>
        <v>44.5</v>
      </c>
      <c r="T394" s="236"/>
      <c r="U394" s="238">
        <f>+IF(H394=0,"",'Ark1'!W1828)</f>
        <v>0</v>
      </c>
      <c r="V394" s="238">
        <f>+IF(H394=0,"",'Ark1'!X1828)</f>
        <v>100</v>
      </c>
      <c r="W394" s="238">
        <f>+IF(H394=0,"",'Ark1'!Y1828)</f>
        <v>100</v>
      </c>
      <c r="X394" s="238">
        <f>+IF(H394=0,"",'Ark1'!Z1828)</f>
        <v>0</v>
      </c>
      <c r="Y394" s="238">
        <f>+IF(H394=0,"",'Ark1'!Z1828)</f>
        <v>0</v>
      </c>
      <c r="Z394" s="237">
        <f>+IF(H394=0,"",'Ark1'!AB1828)</f>
        <v>0</v>
      </c>
      <c r="AA394" s="238">
        <f>+IF(H394=0,"",'Ark1'!AE1828)</f>
        <v>0</v>
      </c>
      <c r="AB394" s="238">
        <f t="shared" si="294"/>
        <v>4.0454545454545459</v>
      </c>
      <c r="AC394" s="236">
        <f t="shared" si="295"/>
        <v>1</v>
      </c>
      <c r="AD394" s="300"/>
      <c r="AG394" s="29"/>
      <c r="AH394" s="27"/>
    </row>
    <row r="395" spans="1:34">
      <c r="A395" s="300"/>
      <c r="B395" s="300">
        <f>+'Ark1'!C1829</f>
        <v>2022</v>
      </c>
      <c r="C395" s="235">
        <f>+'Ark1'!L1829</f>
        <v>11</v>
      </c>
      <c r="D395" s="235" t="str">
        <f t="shared" si="292"/>
        <v>U</v>
      </c>
      <c r="E395" s="235">
        <f>+'Ark1'!D1829</f>
        <v>9</v>
      </c>
      <c r="F395" s="235" t="str">
        <f t="shared" si="293"/>
        <v>Sep</v>
      </c>
      <c r="G395" s="235">
        <f>+'Ark1'!Q1829</f>
        <v>2</v>
      </c>
      <c r="H395" s="235">
        <f>+'Ark1'!R1829</f>
        <v>15</v>
      </c>
      <c r="I395" s="237">
        <f>+IF(H395=0,"",'Ark1'!AG1829)</f>
        <v>4.2849700442823639</v>
      </c>
      <c r="J395" s="237">
        <f>+IF(H395=0,"",'Ark1'!AH1829)</f>
        <v>0</v>
      </c>
      <c r="K395" s="237"/>
      <c r="L395" s="237"/>
      <c r="M395" s="237"/>
      <c r="N395" s="237"/>
      <c r="O395" s="237"/>
      <c r="P395" s="237"/>
      <c r="Q395" s="237"/>
      <c r="R395" s="237">
        <f>+IF(H395=0,"",'Ark1'!T1829)</f>
        <v>8.1999999999999993</v>
      </c>
      <c r="S395" s="236">
        <f>+IF(H395=0,"",'Ark1'!U1829)</f>
        <v>30.706666666666663</v>
      </c>
      <c r="T395" s="236"/>
      <c r="U395" s="238">
        <f>+IF(H395=0,"",'Ark1'!W1829)</f>
        <v>33.333333333333343</v>
      </c>
      <c r="V395" s="238">
        <f>+IF(H395=0,"",'Ark1'!X1829)</f>
        <v>100</v>
      </c>
      <c r="W395" s="238">
        <f>+IF(H395=0,"",'Ark1'!Y1829)</f>
        <v>93.333333333333314</v>
      </c>
      <c r="X395" s="238">
        <f>+IF(H395=0,"",'Ark1'!Z1829)</f>
        <v>7.5317520464291103</v>
      </c>
      <c r="Y395" s="238">
        <f>+IF(H395=0,"",'Ark1'!Z1829)</f>
        <v>7.5317520464291103</v>
      </c>
      <c r="Z395" s="237">
        <f>+IF(H395=0,"",'Ark1'!AB1829)</f>
        <v>2.5612496949731405</v>
      </c>
      <c r="AA395" s="238">
        <f>+IF(H395=0,"",'Ark1'!AE1829)</f>
        <v>0</v>
      </c>
      <c r="AB395" s="238">
        <f t="shared" si="294"/>
        <v>2.7915151515151511</v>
      </c>
      <c r="AC395" s="236">
        <f t="shared" si="295"/>
        <v>0.13333333333333333</v>
      </c>
      <c r="AD395" s="300"/>
      <c r="AG395" s="29"/>
      <c r="AH395" s="27"/>
    </row>
    <row r="396" spans="1:34">
      <c r="A396" s="300"/>
      <c r="B396" s="300">
        <f>+'Ark1'!C1830</f>
        <v>2022</v>
      </c>
      <c r="C396" s="235">
        <f>+'Ark1'!L1830</f>
        <v>11</v>
      </c>
      <c r="D396" s="235" t="str">
        <f t="shared" si="292"/>
        <v>U</v>
      </c>
      <c r="E396" s="235">
        <f>+'Ark1'!D1830</f>
        <v>10</v>
      </c>
      <c r="F396" s="235" t="str">
        <f t="shared" si="293"/>
        <v>Okt</v>
      </c>
      <c r="G396" s="235">
        <f>+'Ark1'!Q1830</f>
        <v>7</v>
      </c>
      <c r="H396" s="235">
        <f>+'Ark1'!R1830</f>
        <v>13</v>
      </c>
      <c r="I396" s="237">
        <f>+IF(H396=0,"",'Ark1'!AG1830)</f>
        <v>0.87233774128063646</v>
      </c>
      <c r="J396" s="237">
        <f>+IF(H396=0,"",'Ark1'!AH1830)</f>
        <v>0</v>
      </c>
      <c r="K396" s="237"/>
      <c r="L396" s="237"/>
      <c r="M396" s="237"/>
      <c r="N396" s="237"/>
      <c r="O396" s="237"/>
      <c r="P396" s="237"/>
      <c r="Q396" s="237"/>
      <c r="R396" s="237">
        <f>+IF(H396=0,"",'Ark1'!T1830)</f>
        <v>8.6923076923076898</v>
      </c>
      <c r="S396" s="236">
        <f>+IF(H396=0,"",'Ark1'!U1830)</f>
        <v>29.253846153846155</v>
      </c>
      <c r="T396" s="236"/>
      <c r="U396" s="238">
        <f>+IF(H396=0,"",'Ark1'!W1830)</f>
        <v>23.07692307692308</v>
      </c>
      <c r="V396" s="238">
        <f>+IF(H396=0,"",'Ark1'!X1830)</f>
        <v>100</v>
      </c>
      <c r="W396" s="238">
        <f>+IF(H396=0,"",'Ark1'!Y1830)</f>
        <v>84.615384615384627</v>
      </c>
      <c r="X396" s="238">
        <f>+IF(H396=0,"",'Ark1'!Z1830)</f>
        <v>7.2984313788454429</v>
      </c>
      <c r="Y396" s="238">
        <f>+IF(H396=0,"",'Ark1'!Z1830)</f>
        <v>7.2984313788454429</v>
      </c>
      <c r="Z396" s="237">
        <f>+IF(H396=0,"",'Ark1'!AB1830)</f>
        <v>2.0897042626471016</v>
      </c>
      <c r="AA396" s="238">
        <f>+IF(H396=0,"",'Ark1'!AE1830)</f>
        <v>0</v>
      </c>
      <c r="AB396" s="238">
        <f t="shared" si="294"/>
        <v>2.6594405594405597</v>
      </c>
      <c r="AC396" s="236">
        <f t="shared" si="295"/>
        <v>0.53846153846153844</v>
      </c>
      <c r="AD396" s="300"/>
      <c r="AG396" s="29"/>
      <c r="AH396" s="27"/>
    </row>
    <row r="397" spans="1:34">
      <c r="A397" s="300"/>
      <c r="B397" s="300">
        <f>+'Ark1'!C1831</f>
        <v>2022</v>
      </c>
      <c r="C397" s="235">
        <f>+'Ark1'!L1831</f>
        <v>11</v>
      </c>
      <c r="D397" s="235" t="str">
        <f t="shared" si="292"/>
        <v>U</v>
      </c>
      <c r="E397" s="235">
        <f>+'Ark1'!D1831</f>
        <v>11</v>
      </c>
      <c r="F397" s="235" t="str">
        <f t="shared" si="293"/>
        <v>Nov</v>
      </c>
      <c r="G397" s="235">
        <f>+'Ark1'!Q1831</f>
        <v>4</v>
      </c>
      <c r="H397" s="235">
        <f>+'Ark1'!R1831</f>
        <v>8</v>
      </c>
      <c r="I397" s="237">
        <f>+IF(H397=0,"",'Ark1'!AG1831)</f>
        <v>0.71267112288122747</v>
      </c>
      <c r="J397" s="237">
        <f>+IF(H397=0,"",'Ark1'!AH1831)</f>
        <v>0</v>
      </c>
      <c r="K397" s="237"/>
      <c r="L397" s="237"/>
      <c r="M397" s="237"/>
      <c r="N397" s="237"/>
      <c r="O397" s="237"/>
      <c r="P397" s="237"/>
      <c r="Q397" s="237"/>
      <c r="R397" s="237">
        <f>+IF(H397=0,"",'Ark1'!T1831)</f>
        <v>8.75</v>
      </c>
      <c r="S397" s="236">
        <f>+IF(H397=0,"",'Ark1'!U1831)</f>
        <v>29.4</v>
      </c>
      <c r="T397" s="236"/>
      <c r="U397" s="238">
        <f>+IF(H397=0,"",'Ark1'!W1831)</f>
        <v>50</v>
      </c>
      <c r="V397" s="238">
        <f>+IF(H397=0,"",'Ark1'!X1831)</f>
        <v>100</v>
      </c>
      <c r="W397" s="238">
        <f>+IF(H397=0,"",'Ark1'!Y1831)</f>
        <v>87.5</v>
      </c>
      <c r="X397" s="238">
        <f>+IF(H397=0,"",'Ark1'!Z1831)</f>
        <v>6.8003676371208108</v>
      </c>
      <c r="Y397" s="238">
        <f>+IF(H397=0,"",'Ark1'!Z1831)</f>
        <v>6.8003676371208108</v>
      </c>
      <c r="Z397" s="237">
        <f>+IF(H397=0,"",'Ark1'!AB1831)</f>
        <v>3.2691742076555061</v>
      </c>
      <c r="AA397" s="238">
        <f>+IF(H397=0,"",'Ark1'!AE1831)</f>
        <v>0</v>
      </c>
      <c r="AB397" s="238">
        <f t="shared" si="294"/>
        <v>2.6727272727272724</v>
      </c>
      <c r="AC397" s="236">
        <f t="shared" si="295"/>
        <v>0.5</v>
      </c>
      <c r="AD397" s="300"/>
      <c r="AG397" s="29"/>
      <c r="AH397" s="27"/>
    </row>
    <row r="398" spans="1:34">
      <c r="A398" s="300"/>
      <c r="B398" s="300">
        <f>+'Ark1'!C1832</f>
        <v>2022</v>
      </c>
      <c r="C398" s="235">
        <f>+'Ark1'!L1832</f>
        <v>11</v>
      </c>
      <c r="D398" s="235" t="str">
        <f t="shared" si="292"/>
        <v>U</v>
      </c>
      <c r="E398" s="235">
        <f>+'Ark1'!D1832</f>
        <v>12</v>
      </c>
      <c r="F398" s="235" t="str">
        <f t="shared" si="293"/>
        <v>Des</v>
      </c>
      <c r="G398" s="235">
        <f>+'Ark1'!Q1832</f>
        <v>0</v>
      </c>
      <c r="H398" s="235">
        <f>+'Ark1'!R1832</f>
        <v>0</v>
      </c>
      <c r="I398" s="237" t="str">
        <f>+IF(H398=0,"",'Ark1'!AG1832)</f>
        <v/>
      </c>
      <c r="J398" s="237" t="str">
        <f>+IF(H398=0,"",'Ark1'!AH1832)</f>
        <v/>
      </c>
      <c r="K398" s="237"/>
      <c r="L398" s="237"/>
      <c r="M398" s="237"/>
      <c r="N398" s="237"/>
      <c r="O398" s="237"/>
      <c r="P398" s="237"/>
      <c r="Q398" s="237"/>
      <c r="R398" s="237" t="str">
        <f>+IF(H398=0,"",'Ark1'!T1832)</f>
        <v/>
      </c>
      <c r="S398" s="236" t="str">
        <f>+IF(H398=0,"",'Ark1'!U1832)</f>
        <v/>
      </c>
      <c r="T398" s="236"/>
      <c r="U398" s="238" t="str">
        <f>+IF(H398=0,"",'Ark1'!W1832)</f>
        <v/>
      </c>
      <c r="V398" s="238" t="str">
        <f>+IF(H398=0,"",'Ark1'!X1832)</f>
        <v/>
      </c>
      <c r="W398" s="238" t="str">
        <f>+IF(H398=0,"",'Ark1'!Y1832)</f>
        <v/>
      </c>
      <c r="X398" s="238" t="str">
        <f>+IF(H398=0,"",'Ark1'!Z1832)</f>
        <v/>
      </c>
      <c r="Y398" s="238" t="str">
        <f>+IF(H398=0,"",'Ark1'!Z1832)</f>
        <v/>
      </c>
      <c r="Z398" s="237" t="str">
        <f>+IF(H398=0,"",'Ark1'!AB1832)</f>
        <v/>
      </c>
      <c r="AA398" s="238" t="str">
        <f>+IF(H398=0,"",'Ark1'!AE1832)</f>
        <v/>
      </c>
      <c r="AB398" s="238" t="str">
        <f t="shared" si="294"/>
        <v/>
      </c>
      <c r="AC398" s="236" t="str">
        <f t="shared" si="295"/>
        <v/>
      </c>
      <c r="AD398" s="300"/>
      <c r="AG398" s="29"/>
      <c r="AH398" s="27"/>
    </row>
    <row r="399" spans="1:34">
      <c r="A399" s="300"/>
      <c r="B399" s="300"/>
      <c r="C399" s="300"/>
      <c r="D399" s="300"/>
      <c r="E399" s="300"/>
      <c r="F399" s="300"/>
      <c r="G399" s="300"/>
      <c r="H399" s="300"/>
      <c r="I399" s="300"/>
      <c r="J399" s="300"/>
      <c r="K399" s="300"/>
      <c r="L399" s="300"/>
      <c r="M399" s="300"/>
      <c r="N399" s="300"/>
      <c r="O399" s="300"/>
      <c r="P399" s="300"/>
      <c r="Q399" s="300"/>
      <c r="R399" s="300"/>
      <c r="S399" s="300"/>
      <c r="T399" s="300"/>
      <c r="U399" s="300"/>
      <c r="V399" s="300"/>
      <c r="W399" s="300"/>
      <c r="X399" s="300"/>
      <c r="Y399" s="300"/>
      <c r="Z399" s="300"/>
      <c r="AA399" s="300"/>
      <c r="AB399" s="300"/>
      <c r="AC399" s="300"/>
      <c r="AD399" s="300"/>
      <c r="AG399" s="29"/>
      <c r="AH399" s="27"/>
    </row>
    <row r="400" spans="1:34" ht="15.6">
      <c r="A400" s="300"/>
      <c r="B400" s="327" t="s">
        <v>659</v>
      </c>
      <c r="C400" s="300"/>
      <c r="D400" s="300" t="str">
        <f>+D402</f>
        <v>U+</v>
      </c>
      <c r="E400" s="300"/>
      <c r="F400" s="300"/>
      <c r="G400" s="300"/>
      <c r="H400" s="300"/>
      <c r="I400" s="300"/>
      <c r="J400" s="300"/>
      <c r="K400" s="300"/>
      <c r="L400" s="300"/>
      <c r="M400" s="300"/>
      <c r="N400" s="300"/>
      <c r="O400" s="300"/>
      <c r="P400" s="300"/>
      <c r="Q400" s="300"/>
      <c r="R400" s="300"/>
      <c r="S400" s="300"/>
      <c r="T400" s="300"/>
      <c r="U400" s="300"/>
      <c r="V400" s="300"/>
      <c r="W400" s="300"/>
      <c r="X400" s="300"/>
      <c r="Y400" s="300"/>
      <c r="Z400" s="300"/>
      <c r="AA400" s="300"/>
      <c r="AB400" s="300"/>
      <c r="AC400" s="300"/>
      <c r="AD400" s="300"/>
      <c r="AG400" s="29"/>
      <c r="AH400" s="27"/>
    </row>
    <row r="401" spans="1:34">
      <c r="A401" s="300"/>
      <c r="B401" s="300"/>
      <c r="C401" s="300"/>
      <c r="D401" s="300"/>
      <c r="E401" s="300"/>
      <c r="F401" s="300"/>
      <c r="G401" s="300"/>
      <c r="H401" s="300"/>
      <c r="I401" s="300"/>
      <c r="J401" s="300"/>
      <c r="K401" s="300"/>
      <c r="L401" s="300"/>
      <c r="M401" s="300"/>
      <c r="N401" s="300"/>
      <c r="O401" s="300"/>
      <c r="P401" s="300"/>
      <c r="Q401" s="300"/>
      <c r="R401" s="300"/>
      <c r="S401" s="300"/>
      <c r="T401" s="300"/>
      <c r="U401" s="300"/>
      <c r="V401" s="300"/>
      <c r="W401" s="300"/>
      <c r="X401" s="300"/>
      <c r="Y401" s="300"/>
      <c r="Z401" s="300"/>
      <c r="AA401" s="300"/>
      <c r="AB401" s="300"/>
      <c r="AC401" s="300"/>
      <c r="AD401" s="300"/>
      <c r="AG401" s="29"/>
      <c r="AH401" s="27"/>
    </row>
    <row r="402" spans="1:34">
      <c r="A402" s="300"/>
      <c r="B402" s="300">
        <f>+'Ark1'!C1833</f>
        <v>2022</v>
      </c>
      <c r="C402" s="235">
        <f>+'Ark1'!L1833</f>
        <v>12</v>
      </c>
      <c r="D402" s="235" t="str">
        <f>+D178</f>
        <v>U+</v>
      </c>
      <c r="E402" s="235">
        <f>+'Ark1'!D1833</f>
        <v>1</v>
      </c>
      <c r="F402" s="235" t="str">
        <f>+F387</f>
        <v>Jan</v>
      </c>
      <c r="G402" s="235">
        <f>+'Ark1'!Q1833</f>
        <v>0</v>
      </c>
      <c r="H402" s="235">
        <f>+'Ark1'!R1833</f>
        <v>0</v>
      </c>
      <c r="I402" s="237" t="str">
        <f>+IF(H402=0,"",'Ark1'!AG1833)</f>
        <v/>
      </c>
      <c r="J402" s="237" t="str">
        <f>+IF(H402=0,"",'Ark1'!AH1833)</f>
        <v/>
      </c>
      <c r="K402" s="237"/>
      <c r="L402" s="237"/>
      <c r="M402" s="237"/>
      <c r="N402" s="237"/>
      <c r="O402" s="237"/>
      <c r="P402" s="237"/>
      <c r="Q402" s="237"/>
      <c r="R402" s="237" t="str">
        <f>+IF(H402=0,"",'Ark1'!T1833)</f>
        <v/>
      </c>
      <c r="S402" s="236" t="str">
        <f>+IF(H402=0,"",'Ark1'!U1833)</f>
        <v/>
      </c>
      <c r="T402" s="236"/>
      <c r="U402" s="238" t="str">
        <f>+IF(H402=0,"",'Ark1'!W1833)</f>
        <v/>
      </c>
      <c r="V402" s="238" t="str">
        <f>+IF(H402=0,"",'Ark1'!X1833)</f>
        <v/>
      </c>
      <c r="W402" s="238" t="str">
        <f>+IF(H402=0,"",'Ark1'!Y1833)</f>
        <v/>
      </c>
      <c r="X402" s="238" t="str">
        <f>+IF(H402=0,"",'Ark1'!Z1833)</f>
        <v/>
      </c>
      <c r="Y402" s="238" t="str">
        <f>+IF(H402=0,"",'Ark1'!Z1833)</f>
        <v/>
      </c>
      <c r="Z402" s="237" t="str">
        <f>+IF(H402=0,"",'Ark1'!AB1833)</f>
        <v/>
      </c>
      <c r="AA402" s="238" t="str">
        <f>+IF(H402=0,"",'Ark1'!AE1833)</f>
        <v/>
      </c>
      <c r="AB402" s="238" t="str">
        <f t="shared" ref="AB402:AB452" si="296">+IF(H402=0,"",+S402/C402)</f>
        <v/>
      </c>
      <c r="AC402" s="236" t="str">
        <f t="shared" ref="AC402:AC452" si="297">+IF(H402=0,"",G402/H402)</f>
        <v/>
      </c>
      <c r="AD402" s="300"/>
      <c r="AG402" s="29"/>
      <c r="AH402" s="27"/>
    </row>
    <row r="403" spans="1:34">
      <c r="A403" s="300"/>
      <c r="B403" s="300">
        <f>+'Ark1'!C1834</f>
        <v>2022</v>
      </c>
      <c r="C403" s="235">
        <f>+'Ark1'!L1834</f>
        <v>12</v>
      </c>
      <c r="D403" s="235" t="str">
        <f t="shared" ref="D403:D413" si="298">+D179</f>
        <v>U+</v>
      </c>
      <c r="E403" s="235">
        <f>+'Ark1'!D1834</f>
        <v>2</v>
      </c>
      <c r="F403" s="235" t="str">
        <f t="shared" ref="F403:F413" si="299">+F388</f>
        <v>Feb</v>
      </c>
      <c r="G403" s="235">
        <f>+'Ark1'!Q1834</f>
        <v>0</v>
      </c>
      <c r="H403" s="235">
        <f>+'Ark1'!R1834</f>
        <v>0</v>
      </c>
      <c r="I403" s="237" t="str">
        <f>+IF(H403=0,"",'Ark1'!AG1834)</f>
        <v/>
      </c>
      <c r="J403" s="237" t="str">
        <f>+IF(H403=0,"",'Ark1'!AH1834)</f>
        <v/>
      </c>
      <c r="K403" s="237"/>
      <c r="L403" s="237"/>
      <c r="M403" s="237"/>
      <c r="N403" s="237"/>
      <c r="O403" s="237"/>
      <c r="P403" s="237"/>
      <c r="Q403" s="237"/>
      <c r="R403" s="237" t="str">
        <f>+IF(H403=0,"",'Ark1'!T1834)</f>
        <v/>
      </c>
      <c r="S403" s="236" t="str">
        <f>+IF(H403=0,"",'Ark1'!U1834)</f>
        <v/>
      </c>
      <c r="T403" s="236"/>
      <c r="U403" s="238" t="str">
        <f>+IF(H403=0,"",'Ark1'!W1834)</f>
        <v/>
      </c>
      <c r="V403" s="238" t="str">
        <f>+IF(H403=0,"",'Ark1'!X1834)</f>
        <v/>
      </c>
      <c r="W403" s="238" t="str">
        <f>+IF(H403=0,"",'Ark1'!Y1834)</f>
        <v/>
      </c>
      <c r="X403" s="238" t="str">
        <f>+IF(H403=0,"",'Ark1'!Z1834)</f>
        <v/>
      </c>
      <c r="Y403" s="238" t="str">
        <f>+IF(H403=0,"",'Ark1'!Z1834)</f>
        <v/>
      </c>
      <c r="Z403" s="237" t="str">
        <f>+IF(H403=0,"",'Ark1'!AB1834)</f>
        <v/>
      </c>
      <c r="AA403" s="238" t="str">
        <f>+IF(H403=0,"",'Ark1'!AE1834)</f>
        <v/>
      </c>
      <c r="AB403" s="238" t="str">
        <f t="shared" ref="AB403:AB413" si="300">+IF(H403=0,"",+S403/C403)</f>
        <v/>
      </c>
      <c r="AC403" s="236" t="str">
        <f t="shared" ref="AC403:AC413" si="301">+IF(H403=0,"",G403/H403)</f>
        <v/>
      </c>
      <c r="AD403" s="300"/>
      <c r="AG403" s="29"/>
      <c r="AH403" s="27"/>
    </row>
    <row r="404" spans="1:34">
      <c r="A404" s="300"/>
      <c r="B404" s="300">
        <f>+'Ark1'!C1835</f>
        <v>2022</v>
      </c>
      <c r="C404" s="235">
        <f>+'Ark1'!L1835</f>
        <v>12</v>
      </c>
      <c r="D404" s="235" t="str">
        <f t="shared" si="298"/>
        <v>U+</v>
      </c>
      <c r="E404" s="235">
        <f>+'Ark1'!D1835</f>
        <v>3</v>
      </c>
      <c r="F404" s="235" t="str">
        <f t="shared" si="299"/>
        <v>Mar</v>
      </c>
      <c r="G404" s="235">
        <f>+'Ark1'!Q1835</f>
        <v>0</v>
      </c>
      <c r="H404" s="235">
        <f>+'Ark1'!R1835</f>
        <v>0</v>
      </c>
      <c r="I404" s="237" t="str">
        <f>+IF(H404=0,"",'Ark1'!AG1835)</f>
        <v/>
      </c>
      <c r="J404" s="237" t="str">
        <f>+IF(H404=0,"",'Ark1'!AH1835)</f>
        <v/>
      </c>
      <c r="K404" s="237"/>
      <c r="L404" s="237"/>
      <c r="M404" s="237"/>
      <c r="N404" s="237"/>
      <c r="O404" s="237"/>
      <c r="P404" s="237"/>
      <c r="Q404" s="237"/>
      <c r="R404" s="237" t="str">
        <f>+IF(H404=0,"",'Ark1'!T1835)</f>
        <v/>
      </c>
      <c r="S404" s="236" t="str">
        <f>+IF(H404=0,"",'Ark1'!U1835)</f>
        <v/>
      </c>
      <c r="T404" s="236"/>
      <c r="U404" s="238" t="str">
        <f>+IF(H404=0,"",'Ark1'!W1835)</f>
        <v/>
      </c>
      <c r="V404" s="238" t="str">
        <f>+IF(H404=0,"",'Ark1'!X1835)</f>
        <v/>
      </c>
      <c r="W404" s="238" t="str">
        <f>+IF(H404=0,"",'Ark1'!Y1835)</f>
        <v/>
      </c>
      <c r="X404" s="238" t="str">
        <f>+IF(H404=0,"",'Ark1'!Z1835)</f>
        <v/>
      </c>
      <c r="Y404" s="238" t="str">
        <f>+IF(H404=0,"",'Ark1'!Z1835)</f>
        <v/>
      </c>
      <c r="Z404" s="237" t="str">
        <f>+IF(H404=0,"",'Ark1'!AB1835)</f>
        <v/>
      </c>
      <c r="AA404" s="238" t="str">
        <f>+IF(H404=0,"",'Ark1'!AE1835)</f>
        <v/>
      </c>
      <c r="AB404" s="238" t="str">
        <f t="shared" si="300"/>
        <v/>
      </c>
      <c r="AC404" s="236" t="str">
        <f t="shared" si="301"/>
        <v/>
      </c>
      <c r="AD404" s="300"/>
      <c r="AG404" s="29"/>
      <c r="AH404" s="27"/>
    </row>
    <row r="405" spans="1:34">
      <c r="A405" s="300"/>
      <c r="B405" s="300">
        <f>+'Ark1'!C1836</f>
        <v>2022</v>
      </c>
      <c r="C405" s="235">
        <f>+'Ark1'!L1836</f>
        <v>12</v>
      </c>
      <c r="D405" s="235" t="str">
        <f t="shared" si="298"/>
        <v>U+</v>
      </c>
      <c r="E405" s="235">
        <f>+'Ark1'!D1836</f>
        <v>4</v>
      </c>
      <c r="F405" s="235" t="str">
        <f t="shared" si="299"/>
        <v>Apr</v>
      </c>
      <c r="G405" s="235">
        <f>+'Ark1'!Q1836</f>
        <v>0</v>
      </c>
      <c r="H405" s="235">
        <f>+'Ark1'!R1836</f>
        <v>0</v>
      </c>
      <c r="I405" s="237" t="str">
        <f>+IF(H405=0,"",'Ark1'!AG1836)</f>
        <v/>
      </c>
      <c r="J405" s="237" t="str">
        <f>+IF(H405=0,"",'Ark1'!AH1836)</f>
        <v/>
      </c>
      <c r="K405" s="237"/>
      <c r="L405" s="237"/>
      <c r="M405" s="237"/>
      <c r="N405" s="237"/>
      <c r="O405" s="237"/>
      <c r="P405" s="237"/>
      <c r="Q405" s="237"/>
      <c r="R405" s="237" t="str">
        <f>+IF(H405=0,"",'Ark1'!T1836)</f>
        <v/>
      </c>
      <c r="S405" s="236" t="str">
        <f>+IF(H405=0,"",'Ark1'!U1836)</f>
        <v/>
      </c>
      <c r="T405" s="236"/>
      <c r="U405" s="238" t="str">
        <f>+IF(H405=0,"",'Ark1'!W1836)</f>
        <v/>
      </c>
      <c r="V405" s="238" t="str">
        <f>+IF(H405=0,"",'Ark1'!X1836)</f>
        <v/>
      </c>
      <c r="W405" s="238" t="str">
        <f>+IF(H405=0,"",'Ark1'!Y1836)</f>
        <v/>
      </c>
      <c r="X405" s="238" t="str">
        <f>+IF(H405=0,"",'Ark1'!Z1836)</f>
        <v/>
      </c>
      <c r="Y405" s="238" t="str">
        <f>+IF(H405=0,"",'Ark1'!Z1836)</f>
        <v/>
      </c>
      <c r="Z405" s="237" t="str">
        <f>+IF(H405=0,"",'Ark1'!AB1836)</f>
        <v/>
      </c>
      <c r="AA405" s="238" t="str">
        <f>+IF(H405=0,"",'Ark1'!AE1836)</f>
        <v/>
      </c>
      <c r="AB405" s="238" t="str">
        <f t="shared" si="300"/>
        <v/>
      </c>
      <c r="AC405" s="236" t="str">
        <f t="shared" si="301"/>
        <v/>
      </c>
      <c r="AD405" s="300"/>
      <c r="AG405" s="29"/>
      <c r="AH405" s="27"/>
    </row>
    <row r="406" spans="1:34">
      <c r="A406" s="300"/>
      <c r="B406" s="300">
        <f>+'Ark1'!C1837</f>
        <v>2022</v>
      </c>
      <c r="C406" s="235">
        <f>+'Ark1'!L1837</f>
        <v>12</v>
      </c>
      <c r="D406" s="235" t="str">
        <f t="shared" si="298"/>
        <v>U+</v>
      </c>
      <c r="E406" s="235">
        <f>+'Ark1'!D1837</f>
        <v>5</v>
      </c>
      <c r="F406" s="235" t="str">
        <f t="shared" si="299"/>
        <v>Mai</v>
      </c>
      <c r="G406" s="235">
        <f>+'Ark1'!Q1837</f>
        <v>0</v>
      </c>
      <c r="H406" s="235">
        <f>+'Ark1'!R1837</f>
        <v>0</v>
      </c>
      <c r="I406" s="237" t="str">
        <f>+IF(H406=0,"",'Ark1'!AG1837)</f>
        <v/>
      </c>
      <c r="J406" s="237" t="str">
        <f>+IF(H406=0,"",'Ark1'!AH1837)</f>
        <v/>
      </c>
      <c r="K406" s="237"/>
      <c r="L406" s="237"/>
      <c r="M406" s="237"/>
      <c r="N406" s="237"/>
      <c r="O406" s="237"/>
      <c r="P406" s="237"/>
      <c r="Q406" s="237"/>
      <c r="R406" s="237" t="str">
        <f>+IF(H406=0,"",'Ark1'!T1837)</f>
        <v/>
      </c>
      <c r="S406" s="236" t="str">
        <f>+IF(H406=0,"",'Ark1'!U1837)</f>
        <v/>
      </c>
      <c r="T406" s="236"/>
      <c r="U406" s="238" t="str">
        <f>+IF(H406=0,"",'Ark1'!W1837)</f>
        <v/>
      </c>
      <c r="V406" s="238" t="str">
        <f>+IF(H406=0,"",'Ark1'!X1837)</f>
        <v/>
      </c>
      <c r="W406" s="238" t="str">
        <f>+IF(H406=0,"",'Ark1'!Y1837)</f>
        <v/>
      </c>
      <c r="X406" s="238" t="str">
        <f>+IF(H406=0,"",'Ark1'!Z1837)</f>
        <v/>
      </c>
      <c r="Y406" s="238" t="str">
        <f>+IF(H406=0,"",'Ark1'!Z1837)</f>
        <v/>
      </c>
      <c r="Z406" s="237" t="str">
        <f>+IF(H406=0,"",'Ark1'!AB1837)</f>
        <v/>
      </c>
      <c r="AA406" s="238" t="str">
        <f>+IF(H406=0,"",'Ark1'!AE1837)</f>
        <v/>
      </c>
      <c r="AB406" s="238" t="str">
        <f t="shared" si="300"/>
        <v/>
      </c>
      <c r="AC406" s="236" t="str">
        <f t="shared" si="301"/>
        <v/>
      </c>
      <c r="AD406" s="300"/>
      <c r="AG406" s="29"/>
      <c r="AH406" s="27"/>
    </row>
    <row r="407" spans="1:34">
      <c r="A407" s="300"/>
      <c r="B407" s="300">
        <f>+'Ark1'!C1838</f>
        <v>2022</v>
      </c>
      <c r="C407" s="235">
        <f>+'Ark1'!L1838</f>
        <v>12</v>
      </c>
      <c r="D407" s="235" t="str">
        <f t="shared" si="298"/>
        <v>U+</v>
      </c>
      <c r="E407" s="235">
        <f>+'Ark1'!D1838</f>
        <v>6</v>
      </c>
      <c r="F407" s="235" t="str">
        <f t="shared" si="299"/>
        <v>Jun</v>
      </c>
      <c r="G407" s="235">
        <f>+'Ark1'!Q1838</f>
        <v>0</v>
      </c>
      <c r="H407" s="235">
        <f>+'Ark1'!R1838</f>
        <v>0</v>
      </c>
      <c r="I407" s="237" t="str">
        <f>+IF(H407=0,"",'Ark1'!AG1838)</f>
        <v/>
      </c>
      <c r="J407" s="237" t="str">
        <f>+IF(H407=0,"",'Ark1'!AH1838)</f>
        <v/>
      </c>
      <c r="K407" s="237"/>
      <c r="L407" s="237"/>
      <c r="M407" s="237"/>
      <c r="N407" s="237"/>
      <c r="O407" s="237"/>
      <c r="P407" s="237"/>
      <c r="Q407" s="237"/>
      <c r="R407" s="237" t="str">
        <f>+IF(H407=0,"",'Ark1'!T1838)</f>
        <v/>
      </c>
      <c r="S407" s="236" t="str">
        <f>+IF(H407=0,"",'Ark1'!U1838)</f>
        <v/>
      </c>
      <c r="T407" s="236"/>
      <c r="U407" s="238" t="str">
        <f>+IF(H407=0,"",'Ark1'!W1838)</f>
        <v/>
      </c>
      <c r="V407" s="238" t="str">
        <f>+IF(H407=0,"",'Ark1'!X1838)</f>
        <v/>
      </c>
      <c r="W407" s="238" t="str">
        <f>+IF(H407=0,"",'Ark1'!Y1838)</f>
        <v/>
      </c>
      <c r="X407" s="238" t="str">
        <f>+IF(H407=0,"",'Ark1'!Z1838)</f>
        <v/>
      </c>
      <c r="Y407" s="238" t="str">
        <f>+IF(H407=0,"",'Ark1'!Z1838)</f>
        <v/>
      </c>
      <c r="Z407" s="237" t="str">
        <f>+IF(H407=0,"",'Ark1'!AB1838)</f>
        <v/>
      </c>
      <c r="AA407" s="238" t="str">
        <f>+IF(H407=0,"",'Ark1'!AE1838)</f>
        <v/>
      </c>
      <c r="AB407" s="238" t="str">
        <f t="shared" si="300"/>
        <v/>
      </c>
      <c r="AC407" s="236" t="str">
        <f t="shared" si="301"/>
        <v/>
      </c>
      <c r="AD407" s="300"/>
      <c r="AG407" s="29"/>
      <c r="AH407" s="27"/>
    </row>
    <row r="408" spans="1:34">
      <c r="A408" s="300"/>
      <c r="B408" s="300">
        <f>+'Ark1'!C1839</f>
        <v>2022</v>
      </c>
      <c r="C408" s="235">
        <f>+'Ark1'!L1839</f>
        <v>12</v>
      </c>
      <c r="D408" s="235" t="str">
        <f t="shared" si="298"/>
        <v>U+</v>
      </c>
      <c r="E408" s="235">
        <f>+'Ark1'!D1839</f>
        <v>7</v>
      </c>
      <c r="F408" s="235" t="str">
        <f t="shared" si="299"/>
        <v>Jul</v>
      </c>
      <c r="G408" s="235">
        <f>+'Ark1'!Q1839</f>
        <v>0</v>
      </c>
      <c r="H408" s="235">
        <f>+'Ark1'!R1839</f>
        <v>0</v>
      </c>
      <c r="I408" s="237" t="str">
        <f>+IF(H408=0,"",'Ark1'!AG1839)</f>
        <v/>
      </c>
      <c r="J408" s="237" t="str">
        <f>+IF(H408=0,"",'Ark1'!AH1839)</f>
        <v/>
      </c>
      <c r="K408" s="237"/>
      <c r="L408" s="237"/>
      <c r="M408" s="237"/>
      <c r="N408" s="237"/>
      <c r="O408" s="237"/>
      <c r="P408" s="237"/>
      <c r="Q408" s="237"/>
      <c r="R408" s="237" t="str">
        <f>+IF(H408=0,"",'Ark1'!T1839)</f>
        <v/>
      </c>
      <c r="S408" s="236" t="str">
        <f>+IF(H408=0,"",'Ark1'!U1839)</f>
        <v/>
      </c>
      <c r="T408" s="236"/>
      <c r="U408" s="238" t="str">
        <f>+IF(H408=0,"",'Ark1'!W1839)</f>
        <v/>
      </c>
      <c r="V408" s="238" t="str">
        <f>+IF(H408=0,"",'Ark1'!X1839)</f>
        <v/>
      </c>
      <c r="W408" s="238" t="str">
        <f>+IF(H408=0,"",'Ark1'!Y1839)</f>
        <v/>
      </c>
      <c r="X408" s="238" t="str">
        <f>+IF(H408=0,"",'Ark1'!Z1839)</f>
        <v/>
      </c>
      <c r="Y408" s="238" t="str">
        <f>+IF(H408=0,"",'Ark1'!Z1839)</f>
        <v/>
      </c>
      <c r="Z408" s="237" t="str">
        <f>+IF(H408=0,"",'Ark1'!AB1839)</f>
        <v/>
      </c>
      <c r="AA408" s="238" t="str">
        <f>+IF(H408=0,"",'Ark1'!AE1839)</f>
        <v/>
      </c>
      <c r="AB408" s="238" t="str">
        <f t="shared" si="300"/>
        <v/>
      </c>
      <c r="AC408" s="236" t="str">
        <f t="shared" si="301"/>
        <v/>
      </c>
      <c r="AD408" s="300"/>
      <c r="AG408" s="29"/>
      <c r="AH408" s="27"/>
    </row>
    <row r="409" spans="1:34">
      <c r="A409" s="300"/>
      <c r="B409" s="300">
        <f>+'Ark1'!C1840</f>
        <v>2022</v>
      </c>
      <c r="C409" s="235">
        <f>+'Ark1'!L1840</f>
        <v>12</v>
      </c>
      <c r="D409" s="235" t="str">
        <f t="shared" si="298"/>
        <v>U+</v>
      </c>
      <c r="E409" s="235">
        <f>+'Ark1'!D1840</f>
        <v>8</v>
      </c>
      <c r="F409" s="235" t="str">
        <f t="shared" si="299"/>
        <v>Aug</v>
      </c>
      <c r="G409" s="235">
        <f>+'Ark1'!Q1840</f>
        <v>0</v>
      </c>
      <c r="H409" s="235">
        <f>+'Ark1'!R1840</f>
        <v>0</v>
      </c>
      <c r="I409" s="237" t="str">
        <f>+IF(H409=0,"",'Ark1'!AG1840)</f>
        <v/>
      </c>
      <c r="J409" s="237" t="str">
        <f>+IF(H409=0,"",'Ark1'!AH1840)</f>
        <v/>
      </c>
      <c r="K409" s="237"/>
      <c r="L409" s="237"/>
      <c r="M409" s="237"/>
      <c r="N409" s="237"/>
      <c r="O409" s="237"/>
      <c r="P409" s="237"/>
      <c r="Q409" s="237"/>
      <c r="R409" s="237" t="str">
        <f>+IF(H409=0,"",'Ark1'!T1840)</f>
        <v/>
      </c>
      <c r="S409" s="236" t="str">
        <f>+IF(H409=0,"",'Ark1'!U1840)</f>
        <v/>
      </c>
      <c r="T409" s="236"/>
      <c r="U409" s="238" t="str">
        <f>+IF(H409=0,"",'Ark1'!W1840)</f>
        <v/>
      </c>
      <c r="V409" s="238" t="str">
        <f>+IF(H409=0,"",'Ark1'!X1840)</f>
        <v/>
      </c>
      <c r="W409" s="238" t="str">
        <f>+IF(H409=0,"",'Ark1'!Y1840)</f>
        <v/>
      </c>
      <c r="X409" s="238" t="str">
        <f>+IF(H409=0,"",'Ark1'!Z1840)</f>
        <v/>
      </c>
      <c r="Y409" s="238" t="str">
        <f>+IF(H409=0,"",'Ark1'!Z1840)</f>
        <v/>
      </c>
      <c r="Z409" s="237" t="str">
        <f>+IF(H409=0,"",'Ark1'!AB1840)</f>
        <v/>
      </c>
      <c r="AA409" s="238" t="str">
        <f>+IF(H409=0,"",'Ark1'!AE1840)</f>
        <v/>
      </c>
      <c r="AB409" s="238" t="str">
        <f t="shared" si="300"/>
        <v/>
      </c>
      <c r="AC409" s="236" t="str">
        <f t="shared" si="301"/>
        <v/>
      </c>
      <c r="AD409" s="300"/>
      <c r="AG409" s="29"/>
      <c r="AH409" s="27"/>
    </row>
    <row r="410" spans="1:34">
      <c r="A410" s="300"/>
      <c r="B410" s="300">
        <f>+'Ark1'!C1841</f>
        <v>2022</v>
      </c>
      <c r="C410" s="235">
        <f>+'Ark1'!L1841</f>
        <v>12</v>
      </c>
      <c r="D410" s="235" t="str">
        <f t="shared" si="298"/>
        <v>U+</v>
      </c>
      <c r="E410" s="235">
        <f>+'Ark1'!D1841</f>
        <v>9</v>
      </c>
      <c r="F410" s="235" t="str">
        <f t="shared" si="299"/>
        <v>Sep</v>
      </c>
      <c r="G410" s="235">
        <f>+'Ark1'!Q1841</f>
        <v>0</v>
      </c>
      <c r="H410" s="235">
        <f>+'Ark1'!R1841</f>
        <v>0</v>
      </c>
      <c r="I410" s="237" t="str">
        <f>+IF(H410=0,"",'Ark1'!AG1841)</f>
        <v/>
      </c>
      <c r="J410" s="237" t="str">
        <f>+IF(H410=0,"",'Ark1'!AH1841)</f>
        <v/>
      </c>
      <c r="K410" s="237"/>
      <c r="L410" s="237"/>
      <c r="M410" s="237"/>
      <c r="N410" s="237"/>
      <c r="O410" s="237"/>
      <c r="P410" s="237"/>
      <c r="Q410" s="237"/>
      <c r="R410" s="237" t="str">
        <f>+IF(H410=0,"",'Ark1'!T1841)</f>
        <v/>
      </c>
      <c r="S410" s="236" t="str">
        <f>+IF(H410=0,"",'Ark1'!U1841)</f>
        <v/>
      </c>
      <c r="T410" s="236"/>
      <c r="U410" s="238" t="str">
        <f>+IF(H410=0,"",'Ark1'!W1841)</f>
        <v/>
      </c>
      <c r="V410" s="238" t="str">
        <f>+IF(H410=0,"",'Ark1'!X1841)</f>
        <v/>
      </c>
      <c r="W410" s="238" t="str">
        <f>+IF(H410=0,"",'Ark1'!Y1841)</f>
        <v/>
      </c>
      <c r="X410" s="238" t="str">
        <f>+IF(H410=0,"",'Ark1'!Z1841)</f>
        <v/>
      </c>
      <c r="Y410" s="238" t="str">
        <f>+IF(H410=0,"",'Ark1'!Z1841)</f>
        <v/>
      </c>
      <c r="Z410" s="237" t="str">
        <f>+IF(H410=0,"",'Ark1'!AB1841)</f>
        <v/>
      </c>
      <c r="AA410" s="238" t="str">
        <f>+IF(H410=0,"",'Ark1'!AE1841)</f>
        <v/>
      </c>
      <c r="AB410" s="238" t="str">
        <f t="shared" si="300"/>
        <v/>
      </c>
      <c r="AC410" s="236" t="str">
        <f t="shared" si="301"/>
        <v/>
      </c>
      <c r="AD410" s="300"/>
      <c r="AG410" s="29"/>
      <c r="AH410" s="27"/>
    </row>
    <row r="411" spans="1:34">
      <c r="A411" s="300"/>
      <c r="B411" s="300">
        <f>+'Ark1'!C1842</f>
        <v>2022</v>
      </c>
      <c r="C411" s="235">
        <f>+'Ark1'!L1842</f>
        <v>12</v>
      </c>
      <c r="D411" s="235" t="str">
        <f t="shared" si="298"/>
        <v>U+</v>
      </c>
      <c r="E411" s="235">
        <f>+'Ark1'!D1842</f>
        <v>10</v>
      </c>
      <c r="F411" s="235" t="str">
        <f t="shared" si="299"/>
        <v>Okt</v>
      </c>
      <c r="G411" s="235">
        <f>+'Ark1'!Q1842</f>
        <v>0</v>
      </c>
      <c r="H411" s="235">
        <f>+'Ark1'!R1842</f>
        <v>0</v>
      </c>
      <c r="I411" s="237" t="str">
        <f>+IF(H411=0,"",'Ark1'!AG1842)</f>
        <v/>
      </c>
      <c r="J411" s="237" t="str">
        <f>+IF(H411=0,"",'Ark1'!AH1842)</f>
        <v/>
      </c>
      <c r="K411" s="237"/>
      <c r="L411" s="237"/>
      <c r="M411" s="237"/>
      <c r="N411" s="237"/>
      <c r="O411" s="237"/>
      <c r="P411" s="237"/>
      <c r="Q411" s="237"/>
      <c r="R411" s="237" t="str">
        <f>+IF(H411=0,"",'Ark1'!T1842)</f>
        <v/>
      </c>
      <c r="S411" s="236" t="str">
        <f>+IF(H411=0,"",'Ark1'!U1842)</f>
        <v/>
      </c>
      <c r="T411" s="236"/>
      <c r="U411" s="238" t="str">
        <f>+IF(H411=0,"",'Ark1'!W1842)</f>
        <v/>
      </c>
      <c r="V411" s="238" t="str">
        <f>+IF(H411=0,"",'Ark1'!X1842)</f>
        <v/>
      </c>
      <c r="W411" s="238" t="str">
        <f>+IF(H411=0,"",'Ark1'!Y1842)</f>
        <v/>
      </c>
      <c r="X411" s="238" t="str">
        <f>+IF(H411=0,"",'Ark1'!Z1842)</f>
        <v/>
      </c>
      <c r="Y411" s="238" t="str">
        <f>+IF(H411=0,"",'Ark1'!Z1842)</f>
        <v/>
      </c>
      <c r="Z411" s="237" t="str">
        <f>+IF(H411=0,"",'Ark1'!AB1842)</f>
        <v/>
      </c>
      <c r="AA411" s="238" t="str">
        <f>+IF(H411=0,"",'Ark1'!AE1842)</f>
        <v/>
      </c>
      <c r="AB411" s="238" t="str">
        <f t="shared" si="300"/>
        <v/>
      </c>
      <c r="AC411" s="236" t="str">
        <f t="shared" si="301"/>
        <v/>
      </c>
      <c r="AD411" s="300"/>
      <c r="AG411" s="29"/>
      <c r="AH411" s="27"/>
    </row>
    <row r="412" spans="1:34">
      <c r="A412" s="300"/>
      <c r="B412" s="300">
        <f>+'Ark1'!C1843</f>
        <v>2022</v>
      </c>
      <c r="C412" s="235">
        <f>+'Ark1'!L1843</f>
        <v>12</v>
      </c>
      <c r="D412" s="235" t="str">
        <f t="shared" si="298"/>
        <v>U+</v>
      </c>
      <c r="E412" s="235">
        <f>+'Ark1'!D1843</f>
        <v>11</v>
      </c>
      <c r="F412" s="235" t="str">
        <f t="shared" si="299"/>
        <v>Nov</v>
      </c>
      <c r="G412" s="235">
        <f>+'Ark1'!Q1843</f>
        <v>0</v>
      </c>
      <c r="H412" s="235">
        <f>+'Ark1'!R1843</f>
        <v>0</v>
      </c>
      <c r="I412" s="237" t="str">
        <f>+IF(H412=0,"",'Ark1'!AG1843)</f>
        <v/>
      </c>
      <c r="J412" s="237" t="str">
        <f>+IF(H412=0,"",'Ark1'!AH1843)</f>
        <v/>
      </c>
      <c r="K412" s="237"/>
      <c r="L412" s="237"/>
      <c r="M412" s="237"/>
      <c r="N412" s="237"/>
      <c r="O412" s="237"/>
      <c r="P412" s="237"/>
      <c r="Q412" s="237"/>
      <c r="R412" s="237" t="str">
        <f>+IF(H412=0,"",'Ark1'!T1843)</f>
        <v/>
      </c>
      <c r="S412" s="236" t="str">
        <f>+IF(H412=0,"",'Ark1'!U1843)</f>
        <v/>
      </c>
      <c r="T412" s="236"/>
      <c r="U412" s="238" t="str">
        <f>+IF(H412=0,"",'Ark1'!W1843)</f>
        <v/>
      </c>
      <c r="V412" s="238" t="str">
        <f>+IF(H412=0,"",'Ark1'!X1843)</f>
        <v/>
      </c>
      <c r="W412" s="238" t="str">
        <f>+IF(H412=0,"",'Ark1'!Y1843)</f>
        <v/>
      </c>
      <c r="X412" s="238" t="str">
        <f>+IF(H412=0,"",'Ark1'!Z1843)</f>
        <v/>
      </c>
      <c r="Y412" s="238" t="str">
        <f>+IF(H412=0,"",'Ark1'!Z1843)</f>
        <v/>
      </c>
      <c r="Z412" s="237" t="str">
        <f>+IF(H412=0,"",'Ark1'!AB1843)</f>
        <v/>
      </c>
      <c r="AA412" s="238" t="str">
        <f>+IF(H412=0,"",'Ark1'!AE1843)</f>
        <v/>
      </c>
      <c r="AB412" s="238" t="str">
        <f t="shared" si="300"/>
        <v/>
      </c>
      <c r="AC412" s="236" t="str">
        <f t="shared" si="301"/>
        <v/>
      </c>
      <c r="AD412" s="300"/>
      <c r="AG412" s="29"/>
      <c r="AH412" s="27"/>
    </row>
    <row r="413" spans="1:34">
      <c r="A413" s="300"/>
      <c r="B413" s="300">
        <f>+'Ark1'!C1844</f>
        <v>2022</v>
      </c>
      <c r="C413" s="235">
        <f>+'Ark1'!L1844</f>
        <v>12</v>
      </c>
      <c r="D413" s="235" t="str">
        <f t="shared" si="298"/>
        <v>U+</v>
      </c>
      <c r="E413" s="235">
        <f>+'Ark1'!D1844</f>
        <v>12</v>
      </c>
      <c r="F413" s="235" t="str">
        <f t="shared" si="299"/>
        <v>Des</v>
      </c>
      <c r="G413" s="235">
        <f>+'Ark1'!Q1844</f>
        <v>0</v>
      </c>
      <c r="H413" s="235">
        <f>+'Ark1'!R1844</f>
        <v>0</v>
      </c>
      <c r="I413" s="237" t="str">
        <f>+IF(H413=0,"",'Ark1'!AG1844)</f>
        <v/>
      </c>
      <c r="J413" s="237" t="str">
        <f>+IF(H413=0,"",'Ark1'!AH1844)</f>
        <v/>
      </c>
      <c r="K413" s="237"/>
      <c r="L413" s="237"/>
      <c r="M413" s="237"/>
      <c r="N413" s="237"/>
      <c r="O413" s="237"/>
      <c r="P413" s="237"/>
      <c r="Q413" s="237"/>
      <c r="R413" s="237" t="str">
        <f>+IF(H413=0,"",'Ark1'!T1844)</f>
        <v/>
      </c>
      <c r="S413" s="236" t="str">
        <f>+IF(H413=0,"",'Ark1'!U1844)</f>
        <v/>
      </c>
      <c r="T413" s="236"/>
      <c r="U413" s="238" t="str">
        <f>+IF(H413=0,"",'Ark1'!W1844)</f>
        <v/>
      </c>
      <c r="V413" s="238" t="str">
        <f>+IF(H413=0,"",'Ark1'!X1844)</f>
        <v/>
      </c>
      <c r="W413" s="238" t="str">
        <f>+IF(H413=0,"",'Ark1'!Y1844)</f>
        <v/>
      </c>
      <c r="X413" s="238" t="str">
        <f>+IF(H413=0,"",'Ark1'!Z1844)</f>
        <v/>
      </c>
      <c r="Y413" s="238" t="str">
        <f>+IF(H413=0,"",'Ark1'!Z1844)</f>
        <v/>
      </c>
      <c r="Z413" s="237" t="str">
        <f>+IF(H413=0,"",'Ark1'!AB1844)</f>
        <v/>
      </c>
      <c r="AA413" s="238" t="str">
        <f>+IF(H413=0,"",'Ark1'!AE1844)</f>
        <v/>
      </c>
      <c r="AB413" s="238" t="str">
        <f t="shared" si="300"/>
        <v/>
      </c>
      <c r="AC413" s="236" t="str">
        <f t="shared" si="301"/>
        <v/>
      </c>
      <c r="AD413" s="300"/>
      <c r="AG413" s="29"/>
      <c r="AH413" s="27"/>
    </row>
    <row r="414" spans="1:34">
      <c r="A414" s="300"/>
      <c r="B414" s="300"/>
      <c r="C414" s="300"/>
      <c r="D414" s="300"/>
      <c r="E414" s="300"/>
      <c r="F414" s="300"/>
      <c r="G414" s="300"/>
      <c r="H414" s="300"/>
      <c r="I414" s="300"/>
      <c r="J414" s="300"/>
      <c r="K414" s="300"/>
      <c r="L414" s="300"/>
      <c r="M414" s="300"/>
      <c r="N414" s="300"/>
      <c r="O414" s="300"/>
      <c r="P414" s="300"/>
      <c r="Q414" s="300"/>
      <c r="R414" s="300"/>
      <c r="S414" s="300"/>
      <c r="T414" s="300"/>
      <c r="U414" s="300"/>
      <c r="V414" s="300"/>
      <c r="W414" s="300"/>
      <c r="X414" s="300"/>
      <c r="Y414" s="300"/>
      <c r="Z414" s="300"/>
      <c r="AA414" s="300"/>
      <c r="AB414" s="300"/>
      <c r="AC414" s="300"/>
      <c r="AD414" s="300"/>
      <c r="AG414" s="29"/>
      <c r="AH414" s="27"/>
    </row>
    <row r="415" spans="1:34" ht="15.6">
      <c r="A415" s="300"/>
      <c r="B415" s="300"/>
      <c r="C415" s="300"/>
      <c r="D415" s="327" t="str">
        <f>+D417</f>
        <v>E-</v>
      </c>
      <c r="E415" s="300"/>
      <c r="F415" s="300"/>
      <c r="G415" s="300"/>
      <c r="H415" s="300"/>
      <c r="I415" s="300"/>
      <c r="J415" s="300"/>
      <c r="K415" s="300"/>
      <c r="L415" s="300"/>
      <c r="M415" s="300"/>
      <c r="N415" s="300"/>
      <c r="O415" s="300"/>
      <c r="P415" s="300"/>
      <c r="Q415" s="300"/>
      <c r="R415" s="300"/>
      <c r="S415" s="300"/>
      <c r="T415" s="300"/>
      <c r="U415" s="300"/>
      <c r="V415" s="300"/>
      <c r="W415" s="300"/>
      <c r="X415" s="300"/>
      <c r="Y415" s="300"/>
      <c r="Z415" s="300"/>
      <c r="AA415" s="300"/>
      <c r="AB415" s="300"/>
      <c r="AC415" s="300"/>
      <c r="AD415" s="300"/>
      <c r="AG415" s="29"/>
      <c r="AH415" s="27"/>
    </row>
    <row r="416" spans="1:34">
      <c r="A416" s="300"/>
      <c r="B416" s="300"/>
      <c r="C416" s="300"/>
      <c r="D416" s="300"/>
      <c r="E416" s="300"/>
      <c r="F416" s="300"/>
      <c r="G416" s="300"/>
      <c r="H416" s="300"/>
      <c r="I416" s="300"/>
      <c r="J416" s="300"/>
      <c r="K416" s="300"/>
      <c r="L416" s="300"/>
      <c r="M416" s="300"/>
      <c r="N416" s="300"/>
      <c r="O416" s="300"/>
      <c r="P416" s="300"/>
      <c r="Q416" s="300"/>
      <c r="R416" s="300"/>
      <c r="S416" s="300"/>
      <c r="T416" s="300"/>
      <c r="U416" s="300"/>
      <c r="V416" s="300"/>
      <c r="W416" s="300"/>
      <c r="X416" s="300"/>
      <c r="Y416" s="300"/>
      <c r="Z416" s="300"/>
      <c r="AA416" s="300"/>
      <c r="AB416" s="300"/>
      <c r="AC416" s="300"/>
      <c r="AD416" s="300"/>
      <c r="AG416" s="29"/>
      <c r="AH416" s="27"/>
    </row>
    <row r="417" spans="1:34">
      <c r="A417" s="300"/>
      <c r="B417" s="300">
        <f>+'Ark1'!C1845</f>
        <v>2022</v>
      </c>
      <c r="C417" s="235">
        <f>+'Ark1'!L1845</f>
        <v>13</v>
      </c>
      <c r="D417" s="235" t="str">
        <f>+D193</f>
        <v>E-</v>
      </c>
      <c r="E417" s="235">
        <f>+'Ark1'!D1845</f>
        <v>1</v>
      </c>
      <c r="F417" s="235" t="str">
        <f>+F402</f>
        <v>Jan</v>
      </c>
      <c r="G417" s="235">
        <f>+'Ark1'!Q1845</f>
        <v>0</v>
      </c>
      <c r="H417" s="235">
        <f>+'Ark1'!R1845</f>
        <v>0</v>
      </c>
      <c r="I417" s="237" t="str">
        <f>+IF(H417=0,"",'Ark1'!AG1845)</f>
        <v/>
      </c>
      <c r="J417" s="237" t="str">
        <f>+IF(H417=0,"",'Ark1'!AH1845)</f>
        <v/>
      </c>
      <c r="K417" s="237"/>
      <c r="L417" s="237"/>
      <c r="M417" s="237"/>
      <c r="N417" s="237"/>
      <c r="O417" s="237"/>
      <c r="P417" s="237"/>
      <c r="Q417" s="237"/>
      <c r="R417" s="237" t="str">
        <f>+IF(H417=0,"",'Ark1'!T1845)</f>
        <v/>
      </c>
      <c r="S417" s="236" t="str">
        <f>+IF(H417=0,"",'Ark1'!U1845)</f>
        <v/>
      </c>
      <c r="T417" s="236"/>
      <c r="U417" s="238" t="str">
        <f>+IF(H417=0,"",'Ark1'!W1845)</f>
        <v/>
      </c>
      <c r="V417" s="238" t="str">
        <f>+IF(H417=0,"",'Ark1'!X1845)</f>
        <v/>
      </c>
      <c r="W417" s="238" t="str">
        <f>+IF(H417=0,"",'Ark1'!Y1845)</f>
        <v/>
      </c>
      <c r="X417" s="238" t="str">
        <f>+IF(H417=0,"",'Ark1'!Z1845)</f>
        <v/>
      </c>
      <c r="Y417" s="238" t="str">
        <f>+IF(H417=0,"",'Ark1'!Z1845)</f>
        <v/>
      </c>
      <c r="Z417" s="237" t="str">
        <f>+IF(H417=0,"",'Ark1'!AB1845)</f>
        <v/>
      </c>
      <c r="AA417" s="238" t="str">
        <f>+IF(H417=0,"",'Ark1'!AE1845)</f>
        <v/>
      </c>
      <c r="AB417" s="238" t="str">
        <f t="shared" si="296"/>
        <v/>
      </c>
      <c r="AC417" s="236" t="str">
        <f t="shared" si="297"/>
        <v/>
      </c>
      <c r="AD417" s="300"/>
      <c r="AG417" s="29"/>
      <c r="AH417" s="27"/>
    </row>
    <row r="418" spans="1:34">
      <c r="A418" s="300"/>
      <c r="B418" s="300">
        <f>+'Ark1'!C1846</f>
        <v>2022</v>
      </c>
      <c r="C418" s="235">
        <f>+'Ark1'!L1846</f>
        <v>13</v>
      </c>
      <c r="D418" s="235" t="str">
        <f t="shared" ref="D418:D428" si="302">+D194</f>
        <v>E-</v>
      </c>
      <c r="E418" s="235">
        <f>+'Ark1'!D1846</f>
        <v>2</v>
      </c>
      <c r="F418" s="235" t="str">
        <f t="shared" ref="F418:F428" si="303">+F403</f>
        <v>Feb</v>
      </c>
      <c r="G418" s="235">
        <f>+'Ark1'!Q1846</f>
        <v>0</v>
      </c>
      <c r="H418" s="235">
        <f>+'Ark1'!R1846</f>
        <v>0</v>
      </c>
      <c r="I418" s="237" t="str">
        <f>+IF(H418=0,"",'Ark1'!AG1846)</f>
        <v/>
      </c>
      <c r="J418" s="237" t="str">
        <f>+IF(H418=0,"",'Ark1'!AH1846)</f>
        <v/>
      </c>
      <c r="K418" s="237"/>
      <c r="L418" s="237"/>
      <c r="M418" s="237"/>
      <c r="N418" s="237"/>
      <c r="O418" s="237"/>
      <c r="P418" s="237"/>
      <c r="Q418" s="237"/>
      <c r="R418" s="237" t="str">
        <f>+IF(H418=0,"",'Ark1'!T1846)</f>
        <v/>
      </c>
      <c r="S418" s="236" t="str">
        <f>+IF(H418=0,"",'Ark1'!U1846)</f>
        <v/>
      </c>
      <c r="T418" s="236"/>
      <c r="U418" s="238" t="str">
        <f>+IF(H418=0,"",'Ark1'!W1846)</f>
        <v/>
      </c>
      <c r="V418" s="238" t="str">
        <f>+IF(H418=0,"",'Ark1'!X1846)</f>
        <v/>
      </c>
      <c r="W418" s="238" t="str">
        <f>+IF(H418=0,"",'Ark1'!Y1846)</f>
        <v/>
      </c>
      <c r="X418" s="238" t="str">
        <f>+IF(H418=0,"",'Ark1'!Z1846)</f>
        <v/>
      </c>
      <c r="Y418" s="238" t="str">
        <f>+IF(H418=0,"",'Ark1'!Z1846)</f>
        <v/>
      </c>
      <c r="Z418" s="237" t="str">
        <f>+IF(H418=0,"",'Ark1'!AB1846)</f>
        <v/>
      </c>
      <c r="AA418" s="238" t="str">
        <f>+IF(H418=0,"",'Ark1'!AE1846)</f>
        <v/>
      </c>
      <c r="AB418" s="238" t="str">
        <f t="shared" ref="AB418:AB428" si="304">+IF(H418=0,"",+S418/C418)</f>
        <v/>
      </c>
      <c r="AC418" s="236" t="str">
        <f t="shared" ref="AC418:AC428" si="305">+IF(H418=0,"",G418/H418)</f>
        <v/>
      </c>
      <c r="AD418" s="300"/>
      <c r="AG418" s="29"/>
      <c r="AH418" s="27"/>
    </row>
    <row r="419" spans="1:34">
      <c r="A419" s="300"/>
      <c r="B419" s="300">
        <f>+'Ark1'!C1847</f>
        <v>2022</v>
      </c>
      <c r="C419" s="235">
        <f>+'Ark1'!L1847</f>
        <v>13</v>
      </c>
      <c r="D419" s="235" t="str">
        <f t="shared" si="302"/>
        <v>E-</v>
      </c>
      <c r="E419" s="235">
        <f>+'Ark1'!D1847</f>
        <v>3</v>
      </c>
      <c r="F419" s="235" t="str">
        <f t="shared" si="303"/>
        <v>Mar</v>
      </c>
      <c r="G419" s="235">
        <f>+'Ark1'!Q1847</f>
        <v>0</v>
      </c>
      <c r="H419" s="235">
        <f>+'Ark1'!R1847</f>
        <v>0</v>
      </c>
      <c r="I419" s="237" t="str">
        <f>+IF(H419=0,"",'Ark1'!AG1847)</f>
        <v/>
      </c>
      <c r="J419" s="237" t="str">
        <f>+IF(H419=0,"",'Ark1'!AH1847)</f>
        <v/>
      </c>
      <c r="K419" s="237"/>
      <c r="L419" s="237"/>
      <c r="M419" s="237"/>
      <c r="N419" s="237"/>
      <c r="O419" s="237"/>
      <c r="P419" s="237"/>
      <c r="Q419" s="237"/>
      <c r="R419" s="237" t="str">
        <f>+IF(H419=0,"",'Ark1'!T1847)</f>
        <v/>
      </c>
      <c r="S419" s="236" t="str">
        <f>+IF(H419=0,"",'Ark1'!U1847)</f>
        <v/>
      </c>
      <c r="T419" s="236"/>
      <c r="U419" s="238" t="str">
        <f>+IF(H419=0,"",'Ark1'!W1847)</f>
        <v/>
      </c>
      <c r="V419" s="238" t="str">
        <f>+IF(H419=0,"",'Ark1'!X1847)</f>
        <v/>
      </c>
      <c r="W419" s="238" t="str">
        <f>+IF(H419=0,"",'Ark1'!Y1847)</f>
        <v/>
      </c>
      <c r="X419" s="238" t="str">
        <f>+IF(H419=0,"",'Ark1'!Z1847)</f>
        <v/>
      </c>
      <c r="Y419" s="238" t="str">
        <f>+IF(H419=0,"",'Ark1'!Z1847)</f>
        <v/>
      </c>
      <c r="Z419" s="237" t="str">
        <f>+IF(H419=0,"",'Ark1'!AB1847)</f>
        <v/>
      </c>
      <c r="AA419" s="238" t="str">
        <f>+IF(H419=0,"",'Ark1'!AE1847)</f>
        <v/>
      </c>
      <c r="AB419" s="238" t="str">
        <f t="shared" si="304"/>
        <v/>
      </c>
      <c r="AC419" s="236" t="str">
        <f t="shared" si="305"/>
        <v/>
      </c>
      <c r="AD419" s="300"/>
      <c r="AG419" s="29"/>
      <c r="AH419" s="27"/>
    </row>
    <row r="420" spans="1:34">
      <c r="A420" s="300"/>
      <c r="B420" s="300">
        <f>+'Ark1'!C1848</f>
        <v>2022</v>
      </c>
      <c r="C420" s="235">
        <f>+'Ark1'!L1848</f>
        <v>13</v>
      </c>
      <c r="D420" s="235" t="str">
        <f t="shared" si="302"/>
        <v>E-</v>
      </c>
      <c r="E420" s="235">
        <f>+'Ark1'!D1848</f>
        <v>4</v>
      </c>
      <c r="F420" s="235" t="str">
        <f t="shared" si="303"/>
        <v>Apr</v>
      </c>
      <c r="G420" s="235">
        <f>+'Ark1'!Q1848</f>
        <v>0</v>
      </c>
      <c r="H420" s="235">
        <f>+'Ark1'!R1848</f>
        <v>0</v>
      </c>
      <c r="I420" s="237" t="str">
        <f>+IF(H420=0,"",'Ark1'!AG1848)</f>
        <v/>
      </c>
      <c r="J420" s="237" t="str">
        <f>+IF(H420=0,"",'Ark1'!AH1848)</f>
        <v/>
      </c>
      <c r="K420" s="237"/>
      <c r="L420" s="237"/>
      <c r="M420" s="237"/>
      <c r="N420" s="237"/>
      <c r="O420" s="237"/>
      <c r="P420" s="237"/>
      <c r="Q420" s="237"/>
      <c r="R420" s="237" t="str">
        <f>+IF(H420=0,"",'Ark1'!T1848)</f>
        <v/>
      </c>
      <c r="S420" s="236" t="str">
        <f>+IF(H420=0,"",'Ark1'!U1848)</f>
        <v/>
      </c>
      <c r="T420" s="236"/>
      <c r="U420" s="238" t="str">
        <f>+IF(H420=0,"",'Ark1'!W1848)</f>
        <v/>
      </c>
      <c r="V420" s="238" t="str">
        <f>+IF(H420=0,"",'Ark1'!X1848)</f>
        <v/>
      </c>
      <c r="W420" s="238" t="str">
        <f>+IF(H420=0,"",'Ark1'!Y1848)</f>
        <v/>
      </c>
      <c r="X420" s="238" t="str">
        <f>+IF(H420=0,"",'Ark1'!Z1848)</f>
        <v/>
      </c>
      <c r="Y420" s="238" t="str">
        <f>+IF(H420=0,"",'Ark1'!Z1848)</f>
        <v/>
      </c>
      <c r="Z420" s="237" t="str">
        <f>+IF(H420=0,"",'Ark1'!AB1848)</f>
        <v/>
      </c>
      <c r="AA420" s="238" t="str">
        <f>+IF(H420=0,"",'Ark1'!AE1848)</f>
        <v/>
      </c>
      <c r="AB420" s="238" t="str">
        <f t="shared" si="304"/>
        <v/>
      </c>
      <c r="AC420" s="236" t="str">
        <f t="shared" si="305"/>
        <v/>
      </c>
      <c r="AD420" s="300"/>
      <c r="AG420" s="29"/>
      <c r="AH420" s="27"/>
    </row>
    <row r="421" spans="1:34">
      <c r="A421" s="300"/>
      <c r="B421" s="300">
        <f>+'Ark1'!C1849</f>
        <v>2022</v>
      </c>
      <c r="C421" s="235">
        <f>+'Ark1'!L1849</f>
        <v>13</v>
      </c>
      <c r="D421" s="235" t="str">
        <f t="shared" si="302"/>
        <v>E-</v>
      </c>
      <c r="E421" s="235">
        <f>+'Ark1'!D1849</f>
        <v>5</v>
      </c>
      <c r="F421" s="235" t="str">
        <f t="shared" si="303"/>
        <v>Mai</v>
      </c>
      <c r="G421" s="235">
        <f>+'Ark1'!Q1849</f>
        <v>0</v>
      </c>
      <c r="H421" s="235">
        <f>+'Ark1'!R1849</f>
        <v>0</v>
      </c>
      <c r="I421" s="237" t="str">
        <f>+IF(H421=0,"",'Ark1'!AG1849)</f>
        <v/>
      </c>
      <c r="J421" s="237" t="str">
        <f>+IF(H421=0,"",'Ark1'!AH1849)</f>
        <v/>
      </c>
      <c r="K421" s="237"/>
      <c r="L421" s="237"/>
      <c r="M421" s="237"/>
      <c r="N421" s="237"/>
      <c r="O421" s="237"/>
      <c r="P421" s="237"/>
      <c r="Q421" s="237"/>
      <c r="R421" s="237" t="str">
        <f>+IF(H421=0,"",'Ark1'!T1849)</f>
        <v/>
      </c>
      <c r="S421" s="236" t="str">
        <f>+IF(H421=0,"",'Ark1'!U1849)</f>
        <v/>
      </c>
      <c r="T421" s="236"/>
      <c r="U421" s="238" t="str">
        <f>+IF(H421=0,"",'Ark1'!W1849)</f>
        <v/>
      </c>
      <c r="V421" s="238" t="str">
        <f>+IF(H421=0,"",'Ark1'!X1849)</f>
        <v/>
      </c>
      <c r="W421" s="238" t="str">
        <f>+IF(H421=0,"",'Ark1'!Y1849)</f>
        <v/>
      </c>
      <c r="X421" s="238" t="str">
        <f>+IF(H421=0,"",'Ark1'!Z1849)</f>
        <v/>
      </c>
      <c r="Y421" s="238" t="str">
        <f>+IF(H421=0,"",'Ark1'!Z1849)</f>
        <v/>
      </c>
      <c r="Z421" s="237" t="str">
        <f>+IF(H421=0,"",'Ark1'!AB1849)</f>
        <v/>
      </c>
      <c r="AA421" s="238" t="str">
        <f>+IF(H421=0,"",'Ark1'!AE1849)</f>
        <v/>
      </c>
      <c r="AB421" s="238" t="str">
        <f t="shared" si="304"/>
        <v/>
      </c>
      <c r="AC421" s="236" t="str">
        <f t="shared" si="305"/>
        <v/>
      </c>
      <c r="AD421" s="300"/>
      <c r="AG421" s="29"/>
      <c r="AH421" s="27"/>
    </row>
    <row r="422" spans="1:34">
      <c r="A422" s="300"/>
      <c r="B422" s="300">
        <f>+'Ark1'!C1850</f>
        <v>2022</v>
      </c>
      <c r="C422" s="235">
        <f>+'Ark1'!L1850</f>
        <v>13</v>
      </c>
      <c r="D422" s="235" t="str">
        <f t="shared" si="302"/>
        <v>E-</v>
      </c>
      <c r="E422" s="235">
        <f>+'Ark1'!D1850</f>
        <v>6</v>
      </c>
      <c r="F422" s="235" t="str">
        <f t="shared" si="303"/>
        <v>Jun</v>
      </c>
      <c r="G422" s="235">
        <f>+'Ark1'!Q1850</f>
        <v>0</v>
      </c>
      <c r="H422" s="235">
        <f>+'Ark1'!R1850</f>
        <v>0</v>
      </c>
      <c r="I422" s="237" t="str">
        <f>+IF(H422=0,"",'Ark1'!AG1850)</f>
        <v/>
      </c>
      <c r="J422" s="237" t="str">
        <f>+IF(H422=0,"",'Ark1'!AH1850)</f>
        <v/>
      </c>
      <c r="K422" s="237"/>
      <c r="L422" s="237"/>
      <c r="M422" s="237"/>
      <c r="N422" s="237"/>
      <c r="O422" s="237"/>
      <c r="P422" s="237"/>
      <c r="Q422" s="237"/>
      <c r="R422" s="237" t="str">
        <f>+IF(H422=0,"",'Ark1'!T1850)</f>
        <v/>
      </c>
      <c r="S422" s="236" t="str">
        <f>+IF(H422=0,"",'Ark1'!U1850)</f>
        <v/>
      </c>
      <c r="T422" s="236"/>
      <c r="U422" s="238" t="str">
        <f>+IF(H422=0,"",'Ark1'!W1850)</f>
        <v/>
      </c>
      <c r="V422" s="238" t="str">
        <f>+IF(H422=0,"",'Ark1'!X1850)</f>
        <v/>
      </c>
      <c r="W422" s="238" t="str">
        <f>+IF(H422=0,"",'Ark1'!Y1850)</f>
        <v/>
      </c>
      <c r="X422" s="238" t="str">
        <f>+IF(H422=0,"",'Ark1'!Z1850)</f>
        <v/>
      </c>
      <c r="Y422" s="238" t="str">
        <f>+IF(H422=0,"",'Ark1'!Z1850)</f>
        <v/>
      </c>
      <c r="Z422" s="237" t="str">
        <f>+IF(H422=0,"",'Ark1'!AB1850)</f>
        <v/>
      </c>
      <c r="AA422" s="238" t="str">
        <f>+IF(H422=0,"",'Ark1'!AE1850)</f>
        <v/>
      </c>
      <c r="AB422" s="238" t="str">
        <f t="shared" si="304"/>
        <v/>
      </c>
      <c r="AC422" s="236" t="str">
        <f t="shared" si="305"/>
        <v/>
      </c>
      <c r="AD422" s="300"/>
      <c r="AG422" s="29"/>
      <c r="AH422" s="27"/>
    </row>
    <row r="423" spans="1:34">
      <c r="A423" s="300"/>
      <c r="B423" s="300">
        <f>+'Ark1'!C1851</f>
        <v>2022</v>
      </c>
      <c r="C423" s="235">
        <f>+'Ark1'!L1851</f>
        <v>13</v>
      </c>
      <c r="D423" s="235" t="str">
        <f t="shared" si="302"/>
        <v>E-</v>
      </c>
      <c r="E423" s="235">
        <f>+'Ark1'!D1851</f>
        <v>7</v>
      </c>
      <c r="F423" s="235" t="str">
        <f t="shared" si="303"/>
        <v>Jul</v>
      </c>
      <c r="G423" s="235">
        <f>+'Ark1'!Q1851</f>
        <v>0</v>
      </c>
      <c r="H423" s="235">
        <f>+'Ark1'!R1851</f>
        <v>0</v>
      </c>
      <c r="I423" s="237" t="str">
        <f>+IF(H423=0,"",'Ark1'!AG1851)</f>
        <v/>
      </c>
      <c r="J423" s="237" t="str">
        <f>+IF(H423=0,"",'Ark1'!AH1851)</f>
        <v/>
      </c>
      <c r="K423" s="237"/>
      <c r="L423" s="237"/>
      <c r="M423" s="237"/>
      <c r="N423" s="237"/>
      <c r="O423" s="237"/>
      <c r="P423" s="237"/>
      <c r="Q423" s="237"/>
      <c r="R423" s="237" t="str">
        <f>+IF(H423=0,"",'Ark1'!T1851)</f>
        <v/>
      </c>
      <c r="S423" s="236" t="str">
        <f>+IF(H423=0,"",'Ark1'!U1851)</f>
        <v/>
      </c>
      <c r="T423" s="236"/>
      <c r="U423" s="238" t="str">
        <f>+IF(H423=0,"",'Ark1'!W1851)</f>
        <v/>
      </c>
      <c r="V423" s="238" t="str">
        <f>+IF(H423=0,"",'Ark1'!X1851)</f>
        <v/>
      </c>
      <c r="W423" s="238" t="str">
        <f>+IF(H423=0,"",'Ark1'!Y1851)</f>
        <v/>
      </c>
      <c r="X423" s="238" t="str">
        <f>+IF(H423=0,"",'Ark1'!Z1851)</f>
        <v/>
      </c>
      <c r="Y423" s="238" t="str">
        <f>+IF(H423=0,"",'Ark1'!Z1851)</f>
        <v/>
      </c>
      <c r="Z423" s="237" t="str">
        <f>+IF(H423=0,"",'Ark1'!AB1851)</f>
        <v/>
      </c>
      <c r="AA423" s="238" t="str">
        <f>+IF(H423=0,"",'Ark1'!AE1851)</f>
        <v/>
      </c>
      <c r="AB423" s="238" t="str">
        <f t="shared" si="304"/>
        <v/>
      </c>
      <c r="AC423" s="236" t="str">
        <f t="shared" si="305"/>
        <v/>
      </c>
      <c r="AD423" s="300"/>
      <c r="AG423" s="29"/>
      <c r="AH423" s="27"/>
    </row>
    <row r="424" spans="1:34">
      <c r="A424" s="300"/>
      <c r="B424" s="300">
        <f>+'Ark1'!C1852</f>
        <v>2022</v>
      </c>
      <c r="C424" s="235">
        <f>+'Ark1'!L1852</f>
        <v>13</v>
      </c>
      <c r="D424" s="235" t="str">
        <f t="shared" si="302"/>
        <v>E-</v>
      </c>
      <c r="E424" s="235">
        <f>+'Ark1'!D1852</f>
        <v>8</v>
      </c>
      <c r="F424" s="235" t="str">
        <f t="shared" si="303"/>
        <v>Aug</v>
      </c>
      <c r="G424" s="235">
        <f>+'Ark1'!Q1852</f>
        <v>0</v>
      </c>
      <c r="H424" s="235">
        <f>+'Ark1'!R1852</f>
        <v>0</v>
      </c>
      <c r="I424" s="237" t="str">
        <f>+IF(H424=0,"",'Ark1'!AG1852)</f>
        <v/>
      </c>
      <c r="J424" s="237" t="str">
        <f>+IF(H424=0,"",'Ark1'!AH1852)</f>
        <v/>
      </c>
      <c r="K424" s="237"/>
      <c r="L424" s="237"/>
      <c r="M424" s="237"/>
      <c r="N424" s="237"/>
      <c r="O424" s="237"/>
      <c r="P424" s="237"/>
      <c r="Q424" s="237"/>
      <c r="R424" s="237" t="str">
        <f>+IF(H424=0,"",'Ark1'!T1852)</f>
        <v/>
      </c>
      <c r="S424" s="236" t="str">
        <f>+IF(H424=0,"",'Ark1'!U1852)</f>
        <v/>
      </c>
      <c r="T424" s="236"/>
      <c r="U424" s="238" t="str">
        <f>+IF(H424=0,"",'Ark1'!W1852)</f>
        <v/>
      </c>
      <c r="V424" s="238" t="str">
        <f>+IF(H424=0,"",'Ark1'!X1852)</f>
        <v/>
      </c>
      <c r="W424" s="238" t="str">
        <f>+IF(H424=0,"",'Ark1'!Y1852)</f>
        <v/>
      </c>
      <c r="X424" s="238" t="str">
        <f>+IF(H424=0,"",'Ark1'!Z1852)</f>
        <v/>
      </c>
      <c r="Y424" s="238" t="str">
        <f>+IF(H424=0,"",'Ark1'!Z1852)</f>
        <v/>
      </c>
      <c r="Z424" s="237" t="str">
        <f>+IF(H424=0,"",'Ark1'!AB1852)</f>
        <v/>
      </c>
      <c r="AA424" s="238" t="str">
        <f>+IF(H424=0,"",'Ark1'!AE1852)</f>
        <v/>
      </c>
      <c r="AB424" s="238" t="str">
        <f t="shared" si="304"/>
        <v/>
      </c>
      <c r="AC424" s="236" t="str">
        <f t="shared" si="305"/>
        <v/>
      </c>
      <c r="AD424" s="300"/>
      <c r="AG424" s="29"/>
      <c r="AH424" s="27"/>
    </row>
    <row r="425" spans="1:34">
      <c r="A425" s="300"/>
      <c r="B425" s="300">
        <f>+'Ark1'!C1853</f>
        <v>2022</v>
      </c>
      <c r="C425" s="235">
        <f>+'Ark1'!L1853</f>
        <v>13</v>
      </c>
      <c r="D425" s="235" t="str">
        <f t="shared" si="302"/>
        <v>E-</v>
      </c>
      <c r="E425" s="235">
        <f>+'Ark1'!D1853</f>
        <v>9</v>
      </c>
      <c r="F425" s="235" t="str">
        <f t="shared" si="303"/>
        <v>Sep</v>
      </c>
      <c r="G425" s="235">
        <f>+'Ark1'!Q1853</f>
        <v>0</v>
      </c>
      <c r="H425" s="235">
        <f>+'Ark1'!R1853</f>
        <v>0</v>
      </c>
      <c r="I425" s="237" t="str">
        <f>+IF(H425=0,"",'Ark1'!AG1853)</f>
        <v/>
      </c>
      <c r="J425" s="237" t="str">
        <f>+IF(H425=0,"",'Ark1'!AH1853)</f>
        <v/>
      </c>
      <c r="K425" s="237"/>
      <c r="L425" s="237"/>
      <c r="M425" s="237"/>
      <c r="N425" s="237"/>
      <c r="O425" s="237"/>
      <c r="P425" s="237"/>
      <c r="Q425" s="237"/>
      <c r="R425" s="237" t="str">
        <f>+IF(H425=0,"",'Ark1'!T1853)</f>
        <v/>
      </c>
      <c r="S425" s="236" t="str">
        <f>+IF(H425=0,"",'Ark1'!U1853)</f>
        <v/>
      </c>
      <c r="T425" s="236"/>
      <c r="U425" s="238" t="str">
        <f>+IF(H425=0,"",'Ark1'!W1853)</f>
        <v/>
      </c>
      <c r="V425" s="238" t="str">
        <f>+IF(H425=0,"",'Ark1'!X1853)</f>
        <v/>
      </c>
      <c r="W425" s="238" t="str">
        <f>+IF(H425=0,"",'Ark1'!Y1853)</f>
        <v/>
      </c>
      <c r="X425" s="238" t="str">
        <f>+IF(H425=0,"",'Ark1'!Z1853)</f>
        <v/>
      </c>
      <c r="Y425" s="238" t="str">
        <f>+IF(H425=0,"",'Ark1'!Z1853)</f>
        <v/>
      </c>
      <c r="Z425" s="237" t="str">
        <f>+IF(H425=0,"",'Ark1'!AB1853)</f>
        <v/>
      </c>
      <c r="AA425" s="238" t="str">
        <f>+IF(H425=0,"",'Ark1'!AE1853)</f>
        <v/>
      </c>
      <c r="AB425" s="238" t="str">
        <f t="shared" si="304"/>
        <v/>
      </c>
      <c r="AC425" s="236" t="str">
        <f t="shared" si="305"/>
        <v/>
      </c>
      <c r="AD425" s="300"/>
      <c r="AG425" s="29"/>
      <c r="AH425" s="27"/>
    </row>
    <row r="426" spans="1:34">
      <c r="A426" s="300"/>
      <c r="B426" s="300">
        <f>+'Ark1'!C1854</f>
        <v>2022</v>
      </c>
      <c r="C426" s="235">
        <f>+'Ark1'!L1854</f>
        <v>13</v>
      </c>
      <c r="D426" s="235" t="str">
        <f t="shared" si="302"/>
        <v>E-</v>
      </c>
      <c r="E426" s="235">
        <f>+'Ark1'!D1854</f>
        <v>10</v>
      </c>
      <c r="F426" s="235" t="str">
        <f t="shared" si="303"/>
        <v>Okt</v>
      </c>
      <c r="G426" s="235">
        <f>+'Ark1'!Q1854</f>
        <v>0</v>
      </c>
      <c r="H426" s="235">
        <f>+'Ark1'!R1854</f>
        <v>0</v>
      </c>
      <c r="I426" s="237" t="str">
        <f>+IF(H426=0,"",'Ark1'!AG1854)</f>
        <v/>
      </c>
      <c r="J426" s="237" t="str">
        <f>+IF(H426=0,"",'Ark1'!AH1854)</f>
        <v/>
      </c>
      <c r="K426" s="237"/>
      <c r="L426" s="237"/>
      <c r="M426" s="237"/>
      <c r="N426" s="237"/>
      <c r="O426" s="237"/>
      <c r="P426" s="237"/>
      <c r="Q426" s="237"/>
      <c r="R426" s="237" t="str">
        <f>+IF(H426=0,"",'Ark1'!T1854)</f>
        <v/>
      </c>
      <c r="S426" s="236" t="str">
        <f>+IF(H426=0,"",'Ark1'!U1854)</f>
        <v/>
      </c>
      <c r="T426" s="236"/>
      <c r="U426" s="238" t="str">
        <f>+IF(H426=0,"",'Ark1'!W1854)</f>
        <v/>
      </c>
      <c r="V426" s="238" t="str">
        <f>+IF(H426=0,"",'Ark1'!X1854)</f>
        <v/>
      </c>
      <c r="W426" s="238" t="str">
        <f>+IF(H426=0,"",'Ark1'!Y1854)</f>
        <v/>
      </c>
      <c r="X426" s="238" t="str">
        <f>+IF(H426=0,"",'Ark1'!Z1854)</f>
        <v/>
      </c>
      <c r="Y426" s="238" t="str">
        <f>+IF(H426=0,"",'Ark1'!Z1854)</f>
        <v/>
      </c>
      <c r="Z426" s="237" t="str">
        <f>+IF(H426=0,"",'Ark1'!AB1854)</f>
        <v/>
      </c>
      <c r="AA426" s="238" t="str">
        <f>+IF(H426=0,"",'Ark1'!AE1854)</f>
        <v/>
      </c>
      <c r="AB426" s="238" t="str">
        <f t="shared" si="304"/>
        <v/>
      </c>
      <c r="AC426" s="236" t="str">
        <f t="shared" si="305"/>
        <v/>
      </c>
      <c r="AD426" s="300"/>
      <c r="AG426" s="29"/>
      <c r="AH426" s="27"/>
    </row>
    <row r="427" spans="1:34">
      <c r="A427" s="300"/>
      <c r="B427" s="300">
        <f>+'Ark1'!C1855</f>
        <v>2022</v>
      </c>
      <c r="C427" s="235">
        <f>+'Ark1'!L1855</f>
        <v>13</v>
      </c>
      <c r="D427" s="235" t="str">
        <f t="shared" si="302"/>
        <v>E-</v>
      </c>
      <c r="E427" s="235">
        <f>+'Ark1'!D1855</f>
        <v>11</v>
      </c>
      <c r="F427" s="235" t="str">
        <f t="shared" si="303"/>
        <v>Nov</v>
      </c>
      <c r="G427" s="235">
        <f>+'Ark1'!Q1855</f>
        <v>0</v>
      </c>
      <c r="H427" s="235">
        <f>+'Ark1'!R1855</f>
        <v>0</v>
      </c>
      <c r="I427" s="237" t="str">
        <f>+IF(H427=0,"",'Ark1'!AG1855)</f>
        <v/>
      </c>
      <c r="J427" s="237" t="str">
        <f>+IF(H427=0,"",'Ark1'!AH1855)</f>
        <v/>
      </c>
      <c r="K427" s="237"/>
      <c r="L427" s="237"/>
      <c r="M427" s="237"/>
      <c r="N427" s="237"/>
      <c r="O427" s="237"/>
      <c r="P427" s="237"/>
      <c r="Q427" s="237"/>
      <c r="R427" s="237" t="str">
        <f>+IF(H427=0,"",'Ark1'!T1855)</f>
        <v/>
      </c>
      <c r="S427" s="236" t="str">
        <f>+IF(H427=0,"",'Ark1'!U1855)</f>
        <v/>
      </c>
      <c r="T427" s="236"/>
      <c r="U427" s="238" t="str">
        <f>+IF(H427=0,"",'Ark1'!W1855)</f>
        <v/>
      </c>
      <c r="V427" s="238" t="str">
        <f>+IF(H427=0,"",'Ark1'!X1855)</f>
        <v/>
      </c>
      <c r="W427" s="238" t="str">
        <f>+IF(H427=0,"",'Ark1'!Y1855)</f>
        <v/>
      </c>
      <c r="X427" s="238" t="str">
        <f>+IF(H427=0,"",'Ark1'!Z1855)</f>
        <v/>
      </c>
      <c r="Y427" s="238" t="str">
        <f>+IF(H427=0,"",'Ark1'!Z1855)</f>
        <v/>
      </c>
      <c r="Z427" s="237" t="str">
        <f>+IF(H427=0,"",'Ark1'!AB1855)</f>
        <v/>
      </c>
      <c r="AA427" s="238" t="str">
        <f>+IF(H427=0,"",'Ark1'!AE1855)</f>
        <v/>
      </c>
      <c r="AB427" s="238" t="str">
        <f t="shared" si="304"/>
        <v/>
      </c>
      <c r="AC427" s="236" t="str">
        <f t="shared" si="305"/>
        <v/>
      </c>
      <c r="AD427" s="300"/>
      <c r="AG427" s="29"/>
      <c r="AH427" s="27"/>
    </row>
    <row r="428" spans="1:34">
      <c r="A428" s="300"/>
      <c r="B428" s="300">
        <f>+'Ark1'!C1856</f>
        <v>2022</v>
      </c>
      <c r="C428" s="235">
        <f>+'Ark1'!L1856</f>
        <v>13</v>
      </c>
      <c r="D428" s="235" t="str">
        <f t="shared" si="302"/>
        <v>E-</v>
      </c>
      <c r="E428" s="235">
        <f>+'Ark1'!D1856</f>
        <v>12</v>
      </c>
      <c r="F428" s="235" t="str">
        <f t="shared" si="303"/>
        <v>Des</v>
      </c>
      <c r="G428" s="235">
        <f>+'Ark1'!Q1856</f>
        <v>0</v>
      </c>
      <c r="H428" s="235">
        <f>+'Ark1'!R1856</f>
        <v>0</v>
      </c>
      <c r="I428" s="237" t="str">
        <f>+IF(H428=0,"",'Ark1'!AG1856)</f>
        <v/>
      </c>
      <c r="J428" s="237" t="str">
        <f>+IF(H428=0,"",'Ark1'!AH1856)</f>
        <v/>
      </c>
      <c r="K428" s="237"/>
      <c r="L428" s="237"/>
      <c r="M428" s="237"/>
      <c r="N428" s="237"/>
      <c r="O428" s="237"/>
      <c r="P428" s="237"/>
      <c r="Q428" s="237"/>
      <c r="R428" s="237" t="str">
        <f>+IF(H428=0,"",'Ark1'!T1856)</f>
        <v/>
      </c>
      <c r="S428" s="236" t="str">
        <f>+IF(H428=0,"",'Ark1'!U1856)</f>
        <v/>
      </c>
      <c r="T428" s="236"/>
      <c r="U428" s="238" t="str">
        <f>+IF(H428=0,"",'Ark1'!W1856)</f>
        <v/>
      </c>
      <c r="V428" s="238" t="str">
        <f>+IF(H428=0,"",'Ark1'!X1856)</f>
        <v/>
      </c>
      <c r="W428" s="238" t="str">
        <f>+IF(H428=0,"",'Ark1'!Y1856)</f>
        <v/>
      </c>
      <c r="X428" s="238" t="str">
        <f>+IF(H428=0,"",'Ark1'!Z1856)</f>
        <v/>
      </c>
      <c r="Y428" s="238" t="str">
        <f>+IF(H428=0,"",'Ark1'!Z1856)</f>
        <v/>
      </c>
      <c r="Z428" s="237" t="str">
        <f>+IF(H428=0,"",'Ark1'!AB1856)</f>
        <v/>
      </c>
      <c r="AA428" s="238" t="str">
        <f>+IF(H428=0,"",'Ark1'!AE1856)</f>
        <v/>
      </c>
      <c r="AB428" s="238" t="str">
        <f t="shared" si="304"/>
        <v/>
      </c>
      <c r="AC428" s="236" t="str">
        <f t="shared" si="305"/>
        <v/>
      </c>
      <c r="AD428" s="300"/>
      <c r="AG428" s="29"/>
      <c r="AH428" s="27"/>
    </row>
    <row r="429" spans="1:34">
      <c r="A429" s="300"/>
      <c r="B429" s="300"/>
      <c r="C429" s="300"/>
      <c r="D429" s="300"/>
      <c r="E429" s="300"/>
      <c r="F429" s="300"/>
      <c r="G429" s="300"/>
      <c r="H429" s="300"/>
      <c r="I429" s="300"/>
      <c r="J429" s="300"/>
      <c r="K429" s="300"/>
      <c r="L429" s="300"/>
      <c r="M429" s="300"/>
      <c r="N429" s="300"/>
      <c r="O429" s="300"/>
      <c r="P429" s="300"/>
      <c r="Q429" s="300"/>
      <c r="R429" s="300"/>
      <c r="S429" s="300"/>
      <c r="T429" s="300"/>
      <c r="U429" s="300"/>
      <c r="V429" s="300"/>
      <c r="W429" s="300"/>
      <c r="X429" s="300"/>
      <c r="Y429" s="300"/>
      <c r="Z429" s="300"/>
      <c r="AA429" s="300"/>
      <c r="AB429" s="300"/>
      <c r="AC429" s="300"/>
      <c r="AD429" s="300"/>
      <c r="AG429" s="29"/>
      <c r="AH429" s="27"/>
    </row>
    <row r="430" spans="1:34" ht="15.6">
      <c r="A430" s="300"/>
      <c r="B430" s="300"/>
      <c r="C430" s="300"/>
      <c r="D430" s="327" t="str">
        <f>+D432</f>
        <v>E</v>
      </c>
      <c r="E430" s="300"/>
      <c r="F430" s="300"/>
      <c r="G430" s="300"/>
      <c r="H430" s="300"/>
      <c r="I430" s="300"/>
      <c r="J430" s="300"/>
      <c r="K430" s="300"/>
      <c r="L430" s="300"/>
      <c r="M430" s="300"/>
      <c r="N430" s="300"/>
      <c r="O430" s="300"/>
      <c r="P430" s="300"/>
      <c r="Q430" s="300"/>
      <c r="R430" s="300"/>
      <c r="S430" s="300"/>
      <c r="T430" s="300"/>
      <c r="U430" s="300"/>
      <c r="V430" s="300"/>
      <c r="W430" s="300"/>
      <c r="X430" s="300"/>
      <c r="Y430" s="300"/>
      <c r="Z430" s="300"/>
      <c r="AA430" s="300"/>
      <c r="AB430" s="300"/>
      <c r="AC430" s="300"/>
      <c r="AD430" s="300"/>
      <c r="AG430" s="29"/>
      <c r="AH430" s="27"/>
    </row>
    <row r="431" spans="1:34">
      <c r="A431" s="300"/>
      <c r="B431" s="300"/>
      <c r="C431" s="300"/>
      <c r="D431" s="300"/>
      <c r="E431" s="300"/>
      <c r="F431" s="300"/>
      <c r="G431" s="300"/>
      <c r="H431" s="300"/>
      <c r="I431" s="300"/>
      <c r="J431" s="300"/>
      <c r="K431" s="300"/>
      <c r="L431" s="300"/>
      <c r="M431" s="300"/>
      <c r="N431" s="300"/>
      <c r="O431" s="300"/>
      <c r="P431" s="300"/>
      <c r="Q431" s="300"/>
      <c r="R431" s="300"/>
      <c r="S431" s="300"/>
      <c r="T431" s="300"/>
      <c r="U431" s="300"/>
      <c r="V431" s="300"/>
      <c r="W431" s="300"/>
      <c r="X431" s="300"/>
      <c r="Y431" s="300"/>
      <c r="Z431" s="300"/>
      <c r="AA431" s="300"/>
      <c r="AB431" s="300"/>
      <c r="AC431" s="300"/>
      <c r="AD431" s="300"/>
      <c r="AG431" s="29"/>
      <c r="AH431" s="27"/>
    </row>
    <row r="432" spans="1:34">
      <c r="A432" s="300"/>
      <c r="B432" s="300">
        <f>+'Ark1'!C1857</f>
        <v>2022</v>
      </c>
      <c r="C432" s="235">
        <f>+'Ark1'!L1857</f>
        <v>14</v>
      </c>
      <c r="D432" s="235" t="str">
        <f t="shared" ref="D432:D441" si="306">+D208</f>
        <v>E</v>
      </c>
      <c r="E432" s="235">
        <f>+'Ark1'!D1857</f>
        <v>1</v>
      </c>
      <c r="F432" s="235" t="str">
        <f t="shared" ref="F432:F441" si="307">+F417</f>
        <v>Jan</v>
      </c>
      <c r="G432" s="235">
        <f>+'Ark1'!Q1857</f>
        <v>0</v>
      </c>
      <c r="H432" s="235">
        <f>+'Ark1'!R1857</f>
        <v>0</v>
      </c>
      <c r="I432" s="237" t="str">
        <f>+IF(H432=0,"",'Ark1'!AG1857)</f>
        <v/>
      </c>
      <c r="J432" s="237" t="str">
        <f>+IF(H432=0,"",'Ark1'!AH1857)</f>
        <v/>
      </c>
      <c r="K432" s="237"/>
      <c r="L432" s="237"/>
      <c r="M432" s="237"/>
      <c r="N432" s="237"/>
      <c r="O432" s="237"/>
      <c r="P432" s="237"/>
      <c r="Q432" s="237"/>
      <c r="R432" s="237" t="str">
        <f>+IF(H432=0,"",'Ark1'!T1857)</f>
        <v/>
      </c>
      <c r="S432" s="236" t="str">
        <f>+IF(H432=0,"",'Ark1'!U1857)</f>
        <v/>
      </c>
      <c r="T432" s="236"/>
      <c r="U432" s="238" t="str">
        <f>+IF(H432=0,"",'Ark1'!W1857)</f>
        <v/>
      </c>
      <c r="V432" s="238" t="str">
        <f>+IF(H432=0,"",'Ark1'!X1857)</f>
        <v/>
      </c>
      <c r="W432" s="238" t="str">
        <f>+IF(H432=0,"",'Ark1'!Y1857)</f>
        <v/>
      </c>
      <c r="X432" s="238" t="str">
        <f>+IF(H432=0,"",'Ark1'!Z1857)</f>
        <v/>
      </c>
      <c r="Y432" s="238" t="str">
        <f>+IF(H432=0,"",'Ark1'!Z1857)</f>
        <v/>
      </c>
      <c r="Z432" s="237" t="str">
        <f>+IF(H432=0,"",'Ark1'!AB1857)</f>
        <v/>
      </c>
      <c r="AA432" s="238" t="str">
        <f>+IF(H432=0,"",'Ark1'!AE1857)</f>
        <v/>
      </c>
      <c r="AB432" s="238" t="str">
        <f t="shared" si="296"/>
        <v/>
      </c>
      <c r="AC432" s="236" t="str">
        <f t="shared" si="297"/>
        <v/>
      </c>
      <c r="AD432" s="300"/>
      <c r="AG432" s="29"/>
      <c r="AH432" s="27"/>
    </row>
    <row r="433" spans="1:34">
      <c r="A433" s="300"/>
      <c r="B433" s="300">
        <f>+'Ark1'!C1858</f>
        <v>2022</v>
      </c>
      <c r="C433" s="235">
        <f>+'Ark1'!L1858</f>
        <v>14</v>
      </c>
      <c r="D433" s="235" t="str">
        <f t="shared" si="306"/>
        <v>E</v>
      </c>
      <c r="E433" s="235">
        <f>+'Ark1'!D1858</f>
        <v>2</v>
      </c>
      <c r="F433" s="235" t="str">
        <f t="shared" si="307"/>
        <v>Feb</v>
      </c>
      <c r="G433" s="235">
        <f>+'Ark1'!Q1858</f>
        <v>0</v>
      </c>
      <c r="H433" s="235">
        <f>+'Ark1'!R1858</f>
        <v>0</v>
      </c>
      <c r="I433" s="237" t="str">
        <f>+IF(H433=0,"",'Ark1'!AG1858)</f>
        <v/>
      </c>
      <c r="J433" s="237" t="str">
        <f>+IF(H433=0,"",'Ark1'!AH1858)</f>
        <v/>
      </c>
      <c r="K433" s="237"/>
      <c r="L433" s="237"/>
      <c r="M433" s="237"/>
      <c r="N433" s="237"/>
      <c r="O433" s="237"/>
      <c r="P433" s="237"/>
      <c r="Q433" s="237"/>
      <c r="R433" s="237" t="str">
        <f>+IF(H433=0,"",'Ark1'!T1858)</f>
        <v/>
      </c>
      <c r="S433" s="236" t="str">
        <f>+IF(H433=0,"",'Ark1'!U1858)</f>
        <v/>
      </c>
      <c r="T433" s="236"/>
      <c r="U433" s="238" t="str">
        <f>+IF(H433=0,"",'Ark1'!W1858)</f>
        <v/>
      </c>
      <c r="V433" s="238" t="str">
        <f>+IF(H433=0,"",'Ark1'!X1858)</f>
        <v/>
      </c>
      <c r="W433" s="238" t="str">
        <f>+IF(H433=0,"",'Ark1'!Y1858)</f>
        <v/>
      </c>
      <c r="X433" s="238" t="str">
        <f>+IF(H433=0,"",'Ark1'!Z1858)</f>
        <v/>
      </c>
      <c r="Y433" s="238" t="str">
        <f>+IF(H433=0,"",'Ark1'!Z1858)</f>
        <v/>
      </c>
      <c r="Z433" s="237" t="str">
        <f>+IF(H433=0,"",'Ark1'!AB1858)</f>
        <v/>
      </c>
      <c r="AA433" s="238" t="str">
        <f>+IF(H433=0,"",'Ark1'!AE1858)</f>
        <v/>
      </c>
      <c r="AB433" s="238" t="str">
        <f t="shared" si="296"/>
        <v/>
      </c>
      <c r="AC433" s="236" t="str">
        <f t="shared" si="297"/>
        <v/>
      </c>
      <c r="AD433" s="300"/>
      <c r="AG433" s="29"/>
      <c r="AH433" s="27"/>
    </row>
    <row r="434" spans="1:34">
      <c r="A434" s="300"/>
      <c r="B434" s="300">
        <f>+'Ark1'!C1859</f>
        <v>2022</v>
      </c>
      <c r="C434" s="235">
        <f>+'Ark1'!L1859</f>
        <v>14</v>
      </c>
      <c r="D434" s="235" t="str">
        <f t="shared" si="306"/>
        <v>E</v>
      </c>
      <c r="E434" s="235">
        <f>+'Ark1'!D1859</f>
        <v>3</v>
      </c>
      <c r="F434" s="235" t="str">
        <f t="shared" si="307"/>
        <v>Mar</v>
      </c>
      <c r="G434" s="235">
        <f>+'Ark1'!Q1859</f>
        <v>0</v>
      </c>
      <c r="H434" s="235">
        <f>+'Ark1'!R1859</f>
        <v>0</v>
      </c>
      <c r="I434" s="237" t="str">
        <f>+IF(H434=0,"",'Ark1'!AG1859)</f>
        <v/>
      </c>
      <c r="J434" s="237" t="str">
        <f>+IF(H434=0,"",'Ark1'!AH1859)</f>
        <v/>
      </c>
      <c r="K434" s="237"/>
      <c r="L434" s="237"/>
      <c r="M434" s="237"/>
      <c r="N434" s="237"/>
      <c r="O434" s="237"/>
      <c r="P434" s="237"/>
      <c r="Q434" s="237"/>
      <c r="R434" s="237" t="str">
        <f>+IF(H434=0,"",'Ark1'!T1859)</f>
        <v/>
      </c>
      <c r="S434" s="236" t="str">
        <f>+IF(H434=0,"",'Ark1'!U1859)</f>
        <v/>
      </c>
      <c r="T434" s="236"/>
      <c r="U434" s="238" t="str">
        <f>+IF(H434=0,"",'Ark1'!W1859)</f>
        <v/>
      </c>
      <c r="V434" s="238" t="str">
        <f>+IF(H434=0,"",'Ark1'!X1859)</f>
        <v/>
      </c>
      <c r="W434" s="238" t="str">
        <f>+IF(H434=0,"",'Ark1'!Y1859)</f>
        <v/>
      </c>
      <c r="X434" s="238" t="str">
        <f>+IF(H434=0,"",'Ark1'!Z1859)</f>
        <v/>
      </c>
      <c r="Y434" s="238" t="str">
        <f>+IF(H434=0,"",'Ark1'!Z1859)</f>
        <v/>
      </c>
      <c r="Z434" s="237" t="str">
        <f>+IF(H434=0,"",'Ark1'!AB1859)</f>
        <v/>
      </c>
      <c r="AA434" s="238" t="str">
        <f>+IF(H434=0,"",'Ark1'!AE1859)</f>
        <v/>
      </c>
      <c r="AB434" s="238" t="str">
        <f t="shared" si="296"/>
        <v/>
      </c>
      <c r="AC434" s="236" t="str">
        <f t="shared" si="297"/>
        <v/>
      </c>
      <c r="AD434" s="300"/>
      <c r="AG434" s="29"/>
      <c r="AH434" s="27"/>
    </row>
    <row r="435" spans="1:34">
      <c r="A435" s="300"/>
      <c r="B435" s="300">
        <f>+'Ark1'!C1860</f>
        <v>2022</v>
      </c>
      <c r="C435" s="235">
        <f>+'Ark1'!L1860</f>
        <v>14</v>
      </c>
      <c r="D435" s="235" t="str">
        <f t="shared" si="306"/>
        <v>E</v>
      </c>
      <c r="E435" s="235">
        <f>+'Ark1'!D1860</f>
        <v>4</v>
      </c>
      <c r="F435" s="235" t="str">
        <f t="shared" si="307"/>
        <v>Apr</v>
      </c>
      <c r="G435" s="235">
        <f>+'Ark1'!Q1860</f>
        <v>0</v>
      </c>
      <c r="H435" s="235">
        <f>+'Ark1'!R1860</f>
        <v>0</v>
      </c>
      <c r="I435" s="237" t="str">
        <f>+IF(H435=0,"",'Ark1'!AG1860)</f>
        <v/>
      </c>
      <c r="J435" s="237" t="str">
        <f>+IF(H435=0,"",'Ark1'!AH1860)</f>
        <v/>
      </c>
      <c r="K435" s="237"/>
      <c r="L435" s="237"/>
      <c r="M435" s="237"/>
      <c r="N435" s="237"/>
      <c r="O435" s="237"/>
      <c r="P435" s="237"/>
      <c r="Q435" s="237"/>
      <c r="R435" s="237" t="str">
        <f>+IF(H435=0,"",'Ark1'!T1860)</f>
        <v/>
      </c>
      <c r="S435" s="236" t="str">
        <f>+IF(H435=0,"",'Ark1'!U1860)</f>
        <v/>
      </c>
      <c r="T435" s="236"/>
      <c r="U435" s="238" t="str">
        <f>+IF(H435=0,"",'Ark1'!W1860)</f>
        <v/>
      </c>
      <c r="V435" s="238" t="str">
        <f>+IF(H435=0,"",'Ark1'!X1860)</f>
        <v/>
      </c>
      <c r="W435" s="238" t="str">
        <f>+IF(H435=0,"",'Ark1'!Y1860)</f>
        <v/>
      </c>
      <c r="X435" s="238" t="str">
        <f>+IF(H435=0,"",'Ark1'!Z1860)</f>
        <v/>
      </c>
      <c r="Y435" s="238" t="str">
        <f>+IF(H435=0,"",'Ark1'!Z1860)</f>
        <v/>
      </c>
      <c r="Z435" s="237" t="str">
        <f>+IF(H435=0,"",'Ark1'!AB1860)</f>
        <v/>
      </c>
      <c r="AA435" s="238" t="str">
        <f>+IF(H435=0,"",'Ark1'!AE1860)</f>
        <v/>
      </c>
      <c r="AB435" s="238" t="str">
        <f t="shared" si="296"/>
        <v/>
      </c>
      <c r="AC435" s="236" t="str">
        <f t="shared" si="297"/>
        <v/>
      </c>
      <c r="AD435" s="300"/>
      <c r="AG435" s="29"/>
      <c r="AH435" s="27"/>
    </row>
    <row r="436" spans="1:34">
      <c r="A436" s="300"/>
      <c r="B436" s="300">
        <f>+'Ark1'!C1861</f>
        <v>2022</v>
      </c>
      <c r="C436" s="235">
        <f>+'Ark1'!L1861</f>
        <v>14</v>
      </c>
      <c r="D436" s="235" t="str">
        <f t="shared" si="306"/>
        <v>E</v>
      </c>
      <c r="E436" s="235">
        <f>+'Ark1'!D1861</f>
        <v>5</v>
      </c>
      <c r="F436" s="235" t="str">
        <f t="shared" si="307"/>
        <v>Mai</v>
      </c>
      <c r="G436" s="235">
        <f>+'Ark1'!Q1861</f>
        <v>0</v>
      </c>
      <c r="H436" s="235">
        <f>+'Ark1'!R1861</f>
        <v>0</v>
      </c>
      <c r="I436" s="237" t="str">
        <f>+IF(H436=0,"",'Ark1'!AG1861)</f>
        <v/>
      </c>
      <c r="J436" s="237" t="str">
        <f>+IF(H436=0,"",'Ark1'!AH1861)</f>
        <v/>
      </c>
      <c r="K436" s="237"/>
      <c r="L436" s="237"/>
      <c r="M436" s="237"/>
      <c r="N436" s="237"/>
      <c r="O436" s="237"/>
      <c r="P436" s="237"/>
      <c r="Q436" s="237"/>
      <c r="R436" s="237" t="str">
        <f>+IF(H436=0,"",'Ark1'!T1861)</f>
        <v/>
      </c>
      <c r="S436" s="236" t="str">
        <f>+IF(H436=0,"",'Ark1'!U1861)</f>
        <v/>
      </c>
      <c r="T436" s="236"/>
      <c r="U436" s="238" t="str">
        <f>+IF(H436=0,"",'Ark1'!W1861)</f>
        <v/>
      </c>
      <c r="V436" s="238" t="str">
        <f>+IF(H436=0,"",'Ark1'!X1861)</f>
        <v/>
      </c>
      <c r="W436" s="238" t="str">
        <f>+IF(H436=0,"",'Ark1'!Y1861)</f>
        <v/>
      </c>
      <c r="X436" s="238" t="str">
        <f>+IF(H436=0,"",'Ark1'!Z1861)</f>
        <v/>
      </c>
      <c r="Y436" s="238" t="str">
        <f>+IF(H436=0,"",'Ark1'!Z1861)</f>
        <v/>
      </c>
      <c r="Z436" s="237" t="str">
        <f>+IF(H436=0,"",'Ark1'!AB1861)</f>
        <v/>
      </c>
      <c r="AA436" s="238" t="str">
        <f>+IF(H436=0,"",'Ark1'!AE1861)</f>
        <v/>
      </c>
      <c r="AB436" s="238" t="str">
        <f t="shared" si="296"/>
        <v/>
      </c>
      <c r="AC436" s="236" t="str">
        <f t="shared" si="297"/>
        <v/>
      </c>
      <c r="AD436" s="300"/>
      <c r="AG436" s="29"/>
      <c r="AH436" s="27"/>
    </row>
    <row r="437" spans="1:34">
      <c r="A437" s="300"/>
      <c r="B437" s="300">
        <f>+'Ark1'!C1862</f>
        <v>2022</v>
      </c>
      <c r="C437" s="235">
        <f>+'Ark1'!L1862</f>
        <v>14</v>
      </c>
      <c r="D437" s="235" t="str">
        <f t="shared" si="306"/>
        <v>E</v>
      </c>
      <c r="E437" s="235">
        <f>+'Ark1'!D1862</f>
        <v>6</v>
      </c>
      <c r="F437" s="235" t="str">
        <f t="shared" si="307"/>
        <v>Jun</v>
      </c>
      <c r="G437" s="235">
        <f>+'Ark1'!Q1862</f>
        <v>0</v>
      </c>
      <c r="H437" s="235">
        <f>+'Ark1'!R1862</f>
        <v>0</v>
      </c>
      <c r="I437" s="237" t="str">
        <f>+IF(H437=0,"",'Ark1'!AG1862)</f>
        <v/>
      </c>
      <c r="J437" s="237" t="str">
        <f>+IF(H437=0,"",'Ark1'!AH1862)</f>
        <v/>
      </c>
      <c r="K437" s="237"/>
      <c r="L437" s="237"/>
      <c r="M437" s="237"/>
      <c r="N437" s="237"/>
      <c r="O437" s="237"/>
      <c r="P437" s="237"/>
      <c r="Q437" s="237"/>
      <c r="R437" s="237" t="str">
        <f>+IF(H437=0,"",'Ark1'!T1862)</f>
        <v/>
      </c>
      <c r="S437" s="236" t="str">
        <f>+IF(H437=0,"",'Ark1'!U1862)</f>
        <v/>
      </c>
      <c r="T437" s="236"/>
      <c r="U437" s="238" t="str">
        <f>+IF(H437=0,"",'Ark1'!W1862)</f>
        <v/>
      </c>
      <c r="V437" s="238" t="str">
        <f>+IF(H437=0,"",'Ark1'!X1862)</f>
        <v/>
      </c>
      <c r="W437" s="238" t="str">
        <f>+IF(H437=0,"",'Ark1'!Y1862)</f>
        <v/>
      </c>
      <c r="X437" s="238" t="str">
        <f>+IF(H437=0,"",'Ark1'!Z1862)</f>
        <v/>
      </c>
      <c r="Y437" s="238" t="str">
        <f>+IF(H437=0,"",'Ark1'!Z1862)</f>
        <v/>
      </c>
      <c r="Z437" s="237" t="str">
        <f>+IF(H437=0,"",'Ark1'!AB1862)</f>
        <v/>
      </c>
      <c r="AA437" s="238" t="str">
        <f>+IF(H437=0,"",'Ark1'!AE1862)</f>
        <v/>
      </c>
      <c r="AB437" s="238" t="str">
        <f t="shared" si="296"/>
        <v/>
      </c>
      <c r="AC437" s="236" t="str">
        <f t="shared" si="297"/>
        <v/>
      </c>
      <c r="AD437" s="300"/>
      <c r="AG437" s="29"/>
      <c r="AH437" s="27"/>
    </row>
    <row r="438" spans="1:34">
      <c r="A438" s="300"/>
      <c r="B438" s="300">
        <f>+'Ark1'!C1863</f>
        <v>2022</v>
      </c>
      <c r="C438" s="235">
        <f>+'Ark1'!L1863</f>
        <v>14</v>
      </c>
      <c r="D438" s="235" t="str">
        <f t="shared" si="306"/>
        <v>E</v>
      </c>
      <c r="E438" s="235">
        <f>+'Ark1'!D1863</f>
        <v>7</v>
      </c>
      <c r="F438" s="235" t="str">
        <f t="shared" si="307"/>
        <v>Jul</v>
      </c>
      <c r="G438" s="235">
        <f>+'Ark1'!Q1863</f>
        <v>0</v>
      </c>
      <c r="H438" s="235">
        <f>+'Ark1'!R1863</f>
        <v>0</v>
      </c>
      <c r="I438" s="237" t="str">
        <f>+IF(H438=0,"",'Ark1'!AG1863)</f>
        <v/>
      </c>
      <c r="J438" s="237" t="str">
        <f>+IF(H438=0,"",'Ark1'!AH1863)</f>
        <v/>
      </c>
      <c r="K438" s="237"/>
      <c r="L438" s="237"/>
      <c r="M438" s="237"/>
      <c r="N438" s="237"/>
      <c r="O438" s="237"/>
      <c r="P438" s="237"/>
      <c r="Q438" s="237"/>
      <c r="R438" s="237" t="str">
        <f>+IF(H438=0,"",'Ark1'!T1863)</f>
        <v/>
      </c>
      <c r="S438" s="236" t="str">
        <f>+IF(H438=0,"",'Ark1'!U1863)</f>
        <v/>
      </c>
      <c r="T438" s="236"/>
      <c r="U438" s="238" t="str">
        <f>+IF(H438=0,"",'Ark1'!W1863)</f>
        <v/>
      </c>
      <c r="V438" s="238" t="str">
        <f>+IF(H438=0,"",'Ark1'!X1863)</f>
        <v/>
      </c>
      <c r="W438" s="238" t="str">
        <f>+IF(H438=0,"",'Ark1'!Y1863)</f>
        <v/>
      </c>
      <c r="X438" s="238" t="str">
        <f>+IF(H438=0,"",'Ark1'!Z1863)</f>
        <v/>
      </c>
      <c r="Y438" s="238" t="str">
        <f>+IF(H438=0,"",'Ark1'!Z1863)</f>
        <v/>
      </c>
      <c r="Z438" s="237" t="str">
        <f>+IF(H438=0,"",'Ark1'!AB1863)</f>
        <v/>
      </c>
      <c r="AA438" s="238" t="str">
        <f>+IF(H438=0,"",'Ark1'!AE1863)</f>
        <v/>
      </c>
      <c r="AB438" s="238" t="str">
        <f t="shared" si="296"/>
        <v/>
      </c>
      <c r="AC438" s="236" t="str">
        <f t="shared" si="297"/>
        <v/>
      </c>
      <c r="AD438" s="300"/>
      <c r="AG438" s="29"/>
      <c r="AH438" s="27"/>
    </row>
    <row r="439" spans="1:34">
      <c r="A439" s="300"/>
      <c r="B439" s="300">
        <f>+'Ark1'!C1864</f>
        <v>2022</v>
      </c>
      <c r="C439" s="235">
        <f>+'Ark1'!L1864</f>
        <v>14</v>
      </c>
      <c r="D439" s="235" t="str">
        <f t="shared" si="306"/>
        <v>E</v>
      </c>
      <c r="E439" s="235">
        <f>+'Ark1'!D1864</f>
        <v>8</v>
      </c>
      <c r="F439" s="235" t="str">
        <f t="shared" si="307"/>
        <v>Aug</v>
      </c>
      <c r="G439" s="235">
        <f>+'Ark1'!Q1864</f>
        <v>0</v>
      </c>
      <c r="H439" s="235">
        <f>+'Ark1'!R1864</f>
        <v>0</v>
      </c>
      <c r="I439" s="237" t="str">
        <f>+IF(H439=0,"",'Ark1'!AG1864)</f>
        <v/>
      </c>
      <c r="J439" s="237" t="str">
        <f>+IF(H439=0,"",'Ark1'!AH1864)</f>
        <v/>
      </c>
      <c r="K439" s="237"/>
      <c r="L439" s="237"/>
      <c r="M439" s="237"/>
      <c r="N439" s="237"/>
      <c r="O439" s="237"/>
      <c r="P439" s="237"/>
      <c r="Q439" s="237"/>
      <c r="R439" s="237" t="str">
        <f>+IF(H439=0,"",'Ark1'!T1864)</f>
        <v/>
      </c>
      <c r="S439" s="236" t="str">
        <f>+IF(H439=0,"",'Ark1'!U1864)</f>
        <v/>
      </c>
      <c r="T439" s="236"/>
      <c r="U439" s="238" t="str">
        <f>+IF(H439=0,"",'Ark1'!W1864)</f>
        <v/>
      </c>
      <c r="V439" s="238" t="str">
        <f>+IF(H439=0,"",'Ark1'!X1864)</f>
        <v/>
      </c>
      <c r="W439" s="238" t="str">
        <f>+IF(H439=0,"",'Ark1'!Y1864)</f>
        <v/>
      </c>
      <c r="X439" s="238" t="str">
        <f>+IF(H439=0,"",'Ark1'!Z1864)</f>
        <v/>
      </c>
      <c r="Y439" s="238" t="str">
        <f>+IF(H439=0,"",'Ark1'!Z1864)</f>
        <v/>
      </c>
      <c r="Z439" s="237" t="str">
        <f>+IF(H439=0,"",'Ark1'!AB1864)</f>
        <v/>
      </c>
      <c r="AA439" s="238" t="str">
        <f>+IF(H439=0,"",'Ark1'!AE1864)</f>
        <v/>
      </c>
      <c r="AB439" s="238" t="str">
        <f t="shared" si="296"/>
        <v/>
      </c>
      <c r="AC439" s="236" t="str">
        <f t="shared" si="297"/>
        <v/>
      </c>
      <c r="AD439" s="300"/>
      <c r="AG439" s="29"/>
      <c r="AH439" s="27"/>
    </row>
    <row r="440" spans="1:34">
      <c r="A440" s="300"/>
      <c r="B440" s="300">
        <f>+'Ark1'!C1865</f>
        <v>2022</v>
      </c>
      <c r="C440" s="235">
        <f>+'Ark1'!L1865</f>
        <v>14</v>
      </c>
      <c r="D440" s="235" t="str">
        <f t="shared" si="306"/>
        <v>E</v>
      </c>
      <c r="E440" s="235">
        <f>+'Ark1'!D1865</f>
        <v>9</v>
      </c>
      <c r="F440" s="235" t="str">
        <f t="shared" si="307"/>
        <v>Sep</v>
      </c>
      <c r="G440" s="235">
        <f>+'Ark1'!Q1865</f>
        <v>0</v>
      </c>
      <c r="H440" s="235">
        <f>+'Ark1'!R1865</f>
        <v>0</v>
      </c>
      <c r="I440" s="237" t="str">
        <f>+IF(H440=0,"",'Ark1'!AG1865)</f>
        <v/>
      </c>
      <c r="J440" s="237" t="str">
        <f>+IF(H440=0,"",'Ark1'!AH1865)</f>
        <v/>
      </c>
      <c r="K440" s="237"/>
      <c r="L440" s="237"/>
      <c r="M440" s="237"/>
      <c r="N440" s="237"/>
      <c r="O440" s="237"/>
      <c r="P440" s="237"/>
      <c r="Q440" s="237"/>
      <c r="R440" s="237" t="str">
        <f>+IF(H440=0,"",'Ark1'!T1865)</f>
        <v/>
      </c>
      <c r="S440" s="236" t="str">
        <f>+IF(H440=0,"",'Ark1'!U1865)</f>
        <v/>
      </c>
      <c r="T440" s="236"/>
      <c r="U440" s="238" t="str">
        <f>+IF(H440=0,"",'Ark1'!W1865)</f>
        <v/>
      </c>
      <c r="V440" s="238" t="str">
        <f>+IF(H440=0,"",'Ark1'!X1865)</f>
        <v/>
      </c>
      <c r="W440" s="238" t="str">
        <f>+IF(H440=0,"",'Ark1'!Y1865)</f>
        <v/>
      </c>
      <c r="X440" s="238" t="str">
        <f>+IF(H440=0,"",'Ark1'!Z1865)</f>
        <v/>
      </c>
      <c r="Y440" s="238" t="str">
        <f>+IF(H440=0,"",'Ark1'!Z1865)</f>
        <v/>
      </c>
      <c r="Z440" s="237" t="str">
        <f>+IF(H440=0,"",'Ark1'!AB1865)</f>
        <v/>
      </c>
      <c r="AA440" s="238" t="str">
        <f>+IF(H440=0,"",'Ark1'!AE1865)</f>
        <v/>
      </c>
      <c r="AB440" s="238" t="str">
        <f t="shared" si="296"/>
        <v/>
      </c>
      <c r="AC440" s="236" t="str">
        <f t="shared" si="297"/>
        <v/>
      </c>
      <c r="AD440" s="300"/>
      <c r="AG440" s="29"/>
      <c r="AH440" s="27"/>
    </row>
    <row r="441" spans="1:34">
      <c r="A441" s="300"/>
      <c r="B441" s="300">
        <f>+'Ark1'!C1866</f>
        <v>2022</v>
      </c>
      <c r="C441" s="235">
        <f>+'Ark1'!L1866</f>
        <v>14</v>
      </c>
      <c r="D441" s="235" t="str">
        <f t="shared" si="306"/>
        <v>E</v>
      </c>
      <c r="E441" s="235">
        <f>+'Ark1'!D1866</f>
        <v>10</v>
      </c>
      <c r="F441" s="235" t="str">
        <f t="shared" si="307"/>
        <v>Okt</v>
      </c>
      <c r="G441" s="235">
        <f>+'Ark1'!Q1866</f>
        <v>0</v>
      </c>
      <c r="H441" s="235">
        <f>+'Ark1'!R1866</f>
        <v>0</v>
      </c>
      <c r="I441" s="237" t="str">
        <f>+IF(H441=0,"",'Ark1'!AG1866)</f>
        <v/>
      </c>
      <c r="J441" s="237" t="str">
        <f>+IF(H441=0,"",'Ark1'!AH1866)</f>
        <v/>
      </c>
      <c r="K441" s="237"/>
      <c r="L441" s="237"/>
      <c r="M441" s="237"/>
      <c r="N441" s="237"/>
      <c r="O441" s="237"/>
      <c r="P441" s="237"/>
      <c r="Q441" s="237"/>
      <c r="R441" s="237" t="str">
        <f>+IF(H441=0,"",'Ark1'!T1866)</f>
        <v/>
      </c>
      <c r="S441" s="236" t="str">
        <f>+IF(H441=0,"",'Ark1'!U1866)</f>
        <v/>
      </c>
      <c r="T441" s="236"/>
      <c r="U441" s="238" t="str">
        <f>+IF(H441=0,"",'Ark1'!W1866)</f>
        <v/>
      </c>
      <c r="V441" s="238" t="str">
        <f>+IF(H441=0,"",'Ark1'!X1866)</f>
        <v/>
      </c>
      <c r="W441" s="238" t="str">
        <f>+IF(H441=0,"",'Ark1'!Y1866)</f>
        <v/>
      </c>
      <c r="X441" s="238" t="str">
        <f>+IF(H441=0,"",'Ark1'!Z1866)</f>
        <v/>
      </c>
      <c r="Y441" s="238" t="str">
        <f>+IF(H441=0,"",'Ark1'!Z1866)</f>
        <v/>
      </c>
      <c r="Z441" s="237" t="str">
        <f>+IF(H441=0,"",'Ark1'!AB1866)</f>
        <v/>
      </c>
      <c r="AA441" s="238" t="str">
        <f>+IF(H441=0,"",'Ark1'!AE1866)</f>
        <v/>
      </c>
      <c r="AB441" s="238" t="str">
        <f t="shared" si="296"/>
        <v/>
      </c>
      <c r="AC441" s="236" t="str">
        <f t="shared" si="297"/>
        <v/>
      </c>
      <c r="AD441" s="300"/>
      <c r="AG441" s="29"/>
      <c r="AH441" s="27"/>
    </row>
    <row r="442" spans="1:34">
      <c r="A442" s="300"/>
      <c r="B442" s="300">
        <f>+'Ark1'!C1867</f>
        <v>2022</v>
      </c>
      <c r="C442" s="235">
        <f>+'Ark1'!L1867</f>
        <v>14</v>
      </c>
      <c r="D442" s="235" t="str">
        <f t="shared" ref="D442:D443" si="308">+D218</f>
        <v>E</v>
      </c>
      <c r="E442" s="235">
        <f>+'Ark1'!D1867</f>
        <v>11</v>
      </c>
      <c r="F442" s="235" t="str">
        <f t="shared" ref="F442:F443" si="309">+F427</f>
        <v>Nov</v>
      </c>
      <c r="G442" s="235">
        <f>+'Ark1'!Q1867</f>
        <v>0</v>
      </c>
      <c r="H442" s="235">
        <f>+'Ark1'!R1867</f>
        <v>0</v>
      </c>
      <c r="I442" s="237" t="str">
        <f>+IF(H442=0,"",'Ark1'!AG1867)</f>
        <v/>
      </c>
      <c r="J442" s="237" t="str">
        <f>+IF(H442=0,"",'Ark1'!AH1867)</f>
        <v/>
      </c>
      <c r="K442" s="237"/>
      <c r="L442" s="237"/>
      <c r="M442" s="237"/>
      <c r="N442" s="237"/>
      <c r="O442" s="237"/>
      <c r="P442" s="237"/>
      <c r="Q442" s="237"/>
      <c r="R442" s="237" t="str">
        <f>+IF(H442=0,"",'Ark1'!T1867)</f>
        <v/>
      </c>
      <c r="S442" s="236" t="str">
        <f>+IF(H442=0,"",'Ark1'!U1867)</f>
        <v/>
      </c>
      <c r="T442" s="236"/>
      <c r="U442" s="238" t="str">
        <f>+IF(H442=0,"",'Ark1'!W1867)</f>
        <v/>
      </c>
      <c r="V442" s="238" t="str">
        <f>+IF(H442=0,"",'Ark1'!X1867)</f>
        <v/>
      </c>
      <c r="W442" s="238" t="str">
        <f>+IF(H442=0,"",'Ark1'!Y1867)</f>
        <v/>
      </c>
      <c r="X442" s="238" t="str">
        <f>+IF(H442=0,"",'Ark1'!Z1867)</f>
        <v/>
      </c>
      <c r="Y442" s="238" t="str">
        <f>+IF(H442=0,"",'Ark1'!Z1867)</f>
        <v/>
      </c>
      <c r="Z442" s="237" t="str">
        <f>+IF(H442=0,"",'Ark1'!AB1867)</f>
        <v/>
      </c>
      <c r="AA442" s="238" t="str">
        <f>+IF(H442=0,"",'Ark1'!AE1867)</f>
        <v/>
      </c>
      <c r="AB442" s="238" t="str">
        <f t="shared" ref="AB442:AB443" si="310">+IF(H442=0,"",+S442/C442)</f>
        <v/>
      </c>
      <c r="AC442" s="236" t="str">
        <f t="shared" ref="AC442:AC443" si="311">+IF(H442=0,"",G442/H442)</f>
        <v/>
      </c>
      <c r="AD442" s="300"/>
      <c r="AG442" s="29"/>
      <c r="AH442" s="27"/>
    </row>
    <row r="443" spans="1:34">
      <c r="A443" s="300"/>
      <c r="B443" s="300">
        <f>+'Ark1'!C1868</f>
        <v>2022</v>
      </c>
      <c r="C443" s="235">
        <f>+'Ark1'!L1868</f>
        <v>14</v>
      </c>
      <c r="D443" s="235" t="str">
        <f t="shared" si="308"/>
        <v>E</v>
      </c>
      <c r="E443" s="235">
        <f>+'Ark1'!D1868</f>
        <v>12</v>
      </c>
      <c r="F443" s="235" t="str">
        <f t="shared" si="309"/>
        <v>Des</v>
      </c>
      <c r="G443" s="235">
        <f>+'Ark1'!Q1868</f>
        <v>0</v>
      </c>
      <c r="H443" s="235">
        <f>+'Ark1'!R1868</f>
        <v>0</v>
      </c>
      <c r="I443" s="237" t="str">
        <f>+IF(H443=0,"",'Ark1'!AG1868)</f>
        <v/>
      </c>
      <c r="J443" s="237" t="str">
        <f>+IF(H443=0,"",'Ark1'!AH1868)</f>
        <v/>
      </c>
      <c r="K443" s="237"/>
      <c r="L443" s="237"/>
      <c r="M443" s="237"/>
      <c r="N443" s="237"/>
      <c r="O443" s="237"/>
      <c r="P443" s="237"/>
      <c r="Q443" s="237"/>
      <c r="R443" s="237" t="str">
        <f>+IF(H443=0,"",'Ark1'!T1868)</f>
        <v/>
      </c>
      <c r="S443" s="236" t="str">
        <f>+IF(H443=0,"",'Ark1'!U1868)</f>
        <v/>
      </c>
      <c r="T443" s="236"/>
      <c r="U443" s="238" t="str">
        <f>+IF(H443=0,"",'Ark1'!W1868)</f>
        <v/>
      </c>
      <c r="V443" s="238" t="str">
        <f>+IF(H443=0,"",'Ark1'!X1868)</f>
        <v/>
      </c>
      <c r="W443" s="238" t="str">
        <f>+IF(H443=0,"",'Ark1'!Y1868)</f>
        <v/>
      </c>
      <c r="X443" s="238" t="str">
        <f>+IF(H443=0,"",'Ark1'!Z1868)</f>
        <v/>
      </c>
      <c r="Y443" s="238" t="str">
        <f>+IF(H443=0,"",'Ark1'!Z1868)</f>
        <v/>
      </c>
      <c r="Z443" s="237" t="str">
        <f>+IF(H443=0,"",'Ark1'!AB1868)</f>
        <v/>
      </c>
      <c r="AA443" s="238" t="str">
        <f>+IF(H443=0,"",'Ark1'!AE1868)</f>
        <v/>
      </c>
      <c r="AB443" s="238" t="str">
        <f t="shared" si="310"/>
        <v/>
      </c>
      <c r="AC443" s="236" t="str">
        <f t="shared" si="311"/>
        <v/>
      </c>
      <c r="AD443" s="300"/>
      <c r="AG443" s="29"/>
      <c r="AH443" s="27"/>
    </row>
    <row r="444" spans="1:34">
      <c r="A444" s="300"/>
      <c r="B444" s="300"/>
      <c r="C444" s="300"/>
      <c r="D444" s="300"/>
      <c r="E444" s="300"/>
      <c r="F444" s="300"/>
      <c r="G444" s="300"/>
      <c r="H444" s="300"/>
      <c r="I444" s="300"/>
      <c r="J444" s="300"/>
      <c r="K444" s="300"/>
      <c r="L444" s="300"/>
      <c r="M444" s="300"/>
      <c r="N444" s="300"/>
      <c r="O444" s="300"/>
      <c r="P444" s="300"/>
      <c r="Q444" s="300"/>
      <c r="R444" s="300"/>
      <c r="S444" s="300"/>
      <c r="T444" s="300"/>
      <c r="U444" s="300"/>
      <c r="V444" s="300"/>
      <c r="W444" s="300"/>
      <c r="X444" s="300"/>
      <c r="Y444" s="300"/>
      <c r="Z444" s="300"/>
      <c r="AA444" s="300"/>
      <c r="AB444" s="300"/>
      <c r="AC444" s="300"/>
      <c r="AD444" s="300"/>
      <c r="AG444" s="29"/>
      <c r="AH444" s="27"/>
    </row>
    <row r="445" spans="1:34">
      <c r="A445" s="300"/>
      <c r="B445" s="300"/>
      <c r="C445" s="300"/>
      <c r="D445" s="300" t="str">
        <f>+D447</f>
        <v>E+</v>
      </c>
      <c r="E445" s="300"/>
      <c r="F445" s="300"/>
      <c r="G445" s="300"/>
      <c r="H445" s="300"/>
      <c r="I445" s="300"/>
      <c r="J445" s="300"/>
      <c r="K445" s="300"/>
      <c r="L445" s="300"/>
      <c r="M445" s="300"/>
      <c r="N445" s="300"/>
      <c r="O445" s="300"/>
      <c r="P445" s="300"/>
      <c r="Q445" s="300"/>
      <c r="R445" s="300"/>
      <c r="S445" s="300"/>
      <c r="T445" s="300"/>
      <c r="U445" s="300"/>
      <c r="V445" s="300"/>
      <c r="W445" s="300"/>
      <c r="X445" s="300"/>
      <c r="Y445" s="300"/>
      <c r="Z445" s="300"/>
      <c r="AA445" s="300"/>
      <c r="AB445" s="300"/>
      <c r="AC445" s="300"/>
      <c r="AD445" s="300"/>
      <c r="AG445" s="29"/>
      <c r="AH445" s="27"/>
    </row>
    <row r="446" spans="1:34">
      <c r="A446" s="300"/>
      <c r="B446" s="300"/>
      <c r="C446" s="300"/>
      <c r="D446" s="300"/>
      <c r="E446" s="300"/>
      <c r="F446" s="300"/>
      <c r="G446" s="300"/>
      <c r="H446" s="300"/>
      <c r="I446" s="300"/>
      <c r="J446" s="300"/>
      <c r="K446" s="300"/>
      <c r="L446" s="300"/>
      <c r="M446" s="300"/>
      <c r="N446" s="300"/>
      <c r="O446" s="300"/>
      <c r="P446" s="300"/>
      <c r="Q446" s="300"/>
      <c r="R446" s="300"/>
      <c r="S446" s="300"/>
      <c r="T446" s="300"/>
      <c r="U446" s="300"/>
      <c r="V446" s="300"/>
      <c r="W446" s="300"/>
      <c r="X446" s="300"/>
      <c r="Y446" s="300"/>
      <c r="Z446" s="300"/>
      <c r="AA446" s="300"/>
      <c r="AB446" s="300"/>
      <c r="AC446" s="300"/>
      <c r="AD446" s="300"/>
      <c r="AG446" s="29"/>
      <c r="AH446" s="27"/>
    </row>
    <row r="447" spans="1:34">
      <c r="A447" s="300"/>
      <c r="B447" s="300">
        <f>+'Ark1'!C1869</f>
        <v>2022</v>
      </c>
      <c r="C447" s="235">
        <f>+'Ark1'!L1869</f>
        <v>15</v>
      </c>
      <c r="D447" s="235" t="str">
        <f t="shared" ref="D447:D452" si="312">+D223</f>
        <v>E+</v>
      </c>
      <c r="E447" s="235">
        <f>+'Ark1'!D1869</f>
        <v>1</v>
      </c>
      <c r="F447" s="235" t="str">
        <f t="shared" ref="F447:F452" si="313">+F432</f>
        <v>Jan</v>
      </c>
      <c r="G447" s="235">
        <f>+'Ark1'!Q1869</f>
        <v>0</v>
      </c>
      <c r="H447" s="235">
        <f>+'Ark1'!R1869</f>
        <v>0</v>
      </c>
      <c r="I447" s="237" t="str">
        <f>+IF(H447=0,"",'Ark1'!AG1869)</f>
        <v/>
      </c>
      <c r="J447" s="237" t="str">
        <f>+IF(H447=0,"",'Ark1'!AH1869)</f>
        <v/>
      </c>
      <c r="K447" s="237"/>
      <c r="L447" s="237"/>
      <c r="M447" s="237"/>
      <c r="N447" s="237"/>
      <c r="O447" s="237"/>
      <c r="P447" s="237"/>
      <c r="Q447" s="237"/>
      <c r="R447" s="237" t="str">
        <f>+IF(H447=0,"",'Ark1'!T1869)</f>
        <v/>
      </c>
      <c r="S447" s="236" t="str">
        <f>+IF(H447=0,"",'Ark1'!U1869)</f>
        <v/>
      </c>
      <c r="T447" s="236"/>
      <c r="U447" s="238" t="str">
        <f>+IF(H447=0,"",'Ark1'!W1869)</f>
        <v/>
      </c>
      <c r="V447" s="238" t="str">
        <f>+IF(H447=0,"",'Ark1'!X1869)</f>
        <v/>
      </c>
      <c r="W447" s="238" t="str">
        <f>+IF(H447=0,"",'Ark1'!Y1869)</f>
        <v/>
      </c>
      <c r="X447" s="238" t="str">
        <f>+IF(H447=0,"",'Ark1'!Z1869)</f>
        <v/>
      </c>
      <c r="Y447" s="238" t="str">
        <f>+IF(H447=0,"",'Ark1'!Z1869)</f>
        <v/>
      </c>
      <c r="Z447" s="237" t="str">
        <f>+IF(H447=0,"",'Ark1'!AB1869)</f>
        <v/>
      </c>
      <c r="AA447" s="238" t="str">
        <f>+IF(H447=0,"",'Ark1'!AE1869)</f>
        <v/>
      </c>
      <c r="AB447" s="238" t="str">
        <f t="shared" si="296"/>
        <v/>
      </c>
      <c r="AC447" s="236" t="str">
        <f t="shared" si="297"/>
        <v/>
      </c>
      <c r="AD447" s="300"/>
      <c r="AG447" s="29"/>
      <c r="AH447" s="27"/>
    </row>
    <row r="448" spans="1:34">
      <c r="A448" s="300"/>
      <c r="B448" s="300">
        <f>+'Ark1'!C1870</f>
        <v>2022</v>
      </c>
      <c r="C448" s="235">
        <f>+'Ark1'!L1870</f>
        <v>15</v>
      </c>
      <c r="D448" s="235" t="str">
        <f t="shared" si="312"/>
        <v>E+</v>
      </c>
      <c r="E448" s="235">
        <f>+'Ark1'!D1870</f>
        <v>2</v>
      </c>
      <c r="F448" s="235" t="str">
        <f t="shared" si="313"/>
        <v>Feb</v>
      </c>
      <c r="G448" s="235">
        <f>+'Ark1'!Q1870</f>
        <v>0</v>
      </c>
      <c r="H448" s="235">
        <f>+'Ark1'!R1870</f>
        <v>0</v>
      </c>
      <c r="I448" s="237" t="str">
        <f>+IF(H448=0,"",'Ark1'!AG1870)</f>
        <v/>
      </c>
      <c r="J448" s="237" t="str">
        <f>+IF(H448=0,"",'Ark1'!AH1870)</f>
        <v/>
      </c>
      <c r="K448" s="237"/>
      <c r="L448" s="237"/>
      <c r="M448" s="237"/>
      <c r="N448" s="237"/>
      <c r="O448" s="237"/>
      <c r="P448" s="237"/>
      <c r="Q448" s="237"/>
      <c r="R448" s="237" t="str">
        <f>+IF(H448=0,"",'Ark1'!T1870)</f>
        <v/>
      </c>
      <c r="S448" s="236" t="str">
        <f>+IF(H448=0,"",'Ark1'!U1870)</f>
        <v/>
      </c>
      <c r="T448" s="236"/>
      <c r="U448" s="238" t="str">
        <f>+IF(H448=0,"",'Ark1'!W1870)</f>
        <v/>
      </c>
      <c r="V448" s="238" t="str">
        <f>+IF(H448=0,"",'Ark1'!X1870)</f>
        <v/>
      </c>
      <c r="W448" s="238" t="str">
        <f>+IF(H448=0,"",'Ark1'!Y1870)</f>
        <v/>
      </c>
      <c r="X448" s="238" t="str">
        <f>+IF(H448=0,"",'Ark1'!Z1870)</f>
        <v/>
      </c>
      <c r="Y448" s="238" t="str">
        <f>+IF(H448=0,"",'Ark1'!Z1870)</f>
        <v/>
      </c>
      <c r="Z448" s="237" t="str">
        <f>+IF(H448=0,"",'Ark1'!AB1870)</f>
        <v/>
      </c>
      <c r="AA448" s="238" t="str">
        <f>+IF(H448=0,"",'Ark1'!AE1870)</f>
        <v/>
      </c>
      <c r="AB448" s="238" t="str">
        <f t="shared" si="296"/>
        <v/>
      </c>
      <c r="AC448" s="236" t="str">
        <f t="shared" si="297"/>
        <v/>
      </c>
      <c r="AD448" s="300"/>
      <c r="AG448" s="29"/>
      <c r="AH448" s="27"/>
    </row>
    <row r="449" spans="1:34">
      <c r="A449" s="300"/>
      <c r="B449" s="300">
        <f>+'Ark1'!C1871</f>
        <v>2022</v>
      </c>
      <c r="C449" s="235">
        <f>+'Ark1'!L1871</f>
        <v>15</v>
      </c>
      <c r="D449" s="235" t="str">
        <f t="shared" si="312"/>
        <v>E+</v>
      </c>
      <c r="E449" s="235">
        <f>+'Ark1'!D1871</f>
        <v>3</v>
      </c>
      <c r="F449" s="235" t="str">
        <f t="shared" si="313"/>
        <v>Mar</v>
      </c>
      <c r="G449" s="235">
        <f>+'Ark1'!Q1871</f>
        <v>0</v>
      </c>
      <c r="H449" s="235">
        <f>+'Ark1'!R1871</f>
        <v>0</v>
      </c>
      <c r="I449" s="237" t="str">
        <f>+IF(H449=0,"",'Ark1'!AG1871)</f>
        <v/>
      </c>
      <c r="J449" s="237" t="str">
        <f>+IF(H449=0,"",'Ark1'!AH1871)</f>
        <v/>
      </c>
      <c r="K449" s="237"/>
      <c r="L449" s="237"/>
      <c r="M449" s="237"/>
      <c r="N449" s="237"/>
      <c r="O449" s="237"/>
      <c r="P449" s="237"/>
      <c r="Q449" s="237"/>
      <c r="R449" s="237" t="str">
        <f>+IF(H449=0,"",'Ark1'!T1871)</f>
        <v/>
      </c>
      <c r="S449" s="236" t="str">
        <f>+IF(H449=0,"",'Ark1'!U1871)</f>
        <v/>
      </c>
      <c r="T449" s="236"/>
      <c r="U449" s="238" t="str">
        <f>+IF(H449=0,"",'Ark1'!W1871)</f>
        <v/>
      </c>
      <c r="V449" s="238" t="str">
        <f>+IF(H449=0,"",'Ark1'!X1871)</f>
        <v/>
      </c>
      <c r="W449" s="238" t="str">
        <f>+IF(H449=0,"",'Ark1'!Y1871)</f>
        <v/>
      </c>
      <c r="X449" s="238" t="str">
        <f>+IF(H449=0,"",'Ark1'!Z1871)</f>
        <v/>
      </c>
      <c r="Y449" s="238" t="str">
        <f>+IF(H449=0,"",'Ark1'!Z1871)</f>
        <v/>
      </c>
      <c r="Z449" s="237" t="str">
        <f>+IF(H449=0,"",'Ark1'!AB1871)</f>
        <v/>
      </c>
      <c r="AA449" s="238" t="str">
        <f>+IF(H449=0,"",'Ark1'!AE1871)</f>
        <v/>
      </c>
      <c r="AB449" s="238" t="str">
        <f t="shared" si="296"/>
        <v/>
      </c>
      <c r="AC449" s="236" t="str">
        <f t="shared" si="297"/>
        <v/>
      </c>
      <c r="AD449" s="300"/>
      <c r="AG449" s="29"/>
      <c r="AH449" s="27"/>
    </row>
    <row r="450" spans="1:34">
      <c r="A450" s="300"/>
      <c r="B450" s="300">
        <f>+'Ark1'!C1872</f>
        <v>2022</v>
      </c>
      <c r="C450" s="235">
        <f>+'Ark1'!L1872</f>
        <v>15</v>
      </c>
      <c r="D450" s="235" t="str">
        <f t="shared" si="312"/>
        <v>E+</v>
      </c>
      <c r="E450" s="235">
        <f>+'Ark1'!D1872</f>
        <v>4</v>
      </c>
      <c r="F450" s="235" t="str">
        <f t="shared" si="313"/>
        <v>Apr</v>
      </c>
      <c r="G450" s="235">
        <f>+'Ark1'!Q1872</f>
        <v>0</v>
      </c>
      <c r="H450" s="235">
        <f>+'Ark1'!R1872</f>
        <v>0</v>
      </c>
      <c r="I450" s="237" t="str">
        <f>+IF(H450=0,"",'Ark1'!AG1872)</f>
        <v/>
      </c>
      <c r="J450" s="237" t="str">
        <f>+IF(H450=0,"",'Ark1'!AH1872)</f>
        <v/>
      </c>
      <c r="K450" s="237"/>
      <c r="L450" s="237"/>
      <c r="M450" s="237"/>
      <c r="N450" s="237"/>
      <c r="O450" s="237"/>
      <c r="P450" s="237"/>
      <c r="Q450" s="237"/>
      <c r="R450" s="237" t="str">
        <f>+IF(H450=0,"",'Ark1'!T1872)</f>
        <v/>
      </c>
      <c r="S450" s="236" t="str">
        <f>+IF(H450=0,"",'Ark1'!U1872)</f>
        <v/>
      </c>
      <c r="T450" s="236"/>
      <c r="U450" s="238" t="str">
        <f>+IF(H450=0,"",'Ark1'!W1872)</f>
        <v/>
      </c>
      <c r="V450" s="238" t="str">
        <f>+IF(H450=0,"",'Ark1'!X1872)</f>
        <v/>
      </c>
      <c r="W450" s="238" t="str">
        <f>+IF(H450=0,"",'Ark1'!Y1872)</f>
        <v/>
      </c>
      <c r="X450" s="238" t="str">
        <f>+IF(H450=0,"",'Ark1'!Z1872)</f>
        <v/>
      </c>
      <c r="Y450" s="238" t="str">
        <f>+IF(H450=0,"",'Ark1'!Z1872)</f>
        <v/>
      </c>
      <c r="Z450" s="237" t="str">
        <f>+IF(H450=0,"",'Ark1'!AB1872)</f>
        <v/>
      </c>
      <c r="AA450" s="238" t="str">
        <f>+IF(H450=0,"",'Ark1'!AE1872)</f>
        <v/>
      </c>
      <c r="AB450" s="238" t="str">
        <f t="shared" si="296"/>
        <v/>
      </c>
      <c r="AC450" s="236" t="str">
        <f t="shared" si="297"/>
        <v/>
      </c>
      <c r="AD450" s="300"/>
      <c r="AG450" s="29"/>
      <c r="AH450" s="27"/>
    </row>
    <row r="451" spans="1:34">
      <c r="A451" s="300"/>
      <c r="B451" s="300">
        <f>+'Ark1'!C1873</f>
        <v>2022</v>
      </c>
      <c r="C451" s="235">
        <f>+'Ark1'!L1873</f>
        <v>15</v>
      </c>
      <c r="D451" s="235" t="str">
        <f t="shared" si="312"/>
        <v>E+</v>
      </c>
      <c r="E451" s="235">
        <f>+'Ark1'!D1873</f>
        <v>5</v>
      </c>
      <c r="F451" s="235" t="str">
        <f t="shared" si="313"/>
        <v>Mai</v>
      </c>
      <c r="G451" s="235">
        <f>+'Ark1'!Q1873</f>
        <v>0</v>
      </c>
      <c r="H451" s="235">
        <f>+'Ark1'!R1873</f>
        <v>0</v>
      </c>
      <c r="I451" s="237" t="str">
        <f>+IF(H451=0,"",'Ark1'!AG1873)</f>
        <v/>
      </c>
      <c r="J451" s="237" t="str">
        <f>+IF(H451=0,"",'Ark1'!AH1873)</f>
        <v/>
      </c>
      <c r="K451" s="237"/>
      <c r="L451" s="237"/>
      <c r="M451" s="237"/>
      <c r="N451" s="237"/>
      <c r="O451" s="237"/>
      <c r="P451" s="237"/>
      <c r="Q451" s="237"/>
      <c r="R451" s="237" t="str">
        <f>+IF(H451=0,"",'Ark1'!T1873)</f>
        <v/>
      </c>
      <c r="S451" s="236" t="str">
        <f>+IF(H451=0,"",'Ark1'!U1873)</f>
        <v/>
      </c>
      <c r="T451" s="236"/>
      <c r="U451" s="238" t="str">
        <f>+IF(H451=0,"",'Ark1'!W1873)</f>
        <v/>
      </c>
      <c r="V451" s="238" t="str">
        <f>+IF(H451=0,"",'Ark1'!X1873)</f>
        <v/>
      </c>
      <c r="W451" s="238" t="str">
        <f>+IF(H451=0,"",'Ark1'!Y1873)</f>
        <v/>
      </c>
      <c r="X451" s="238" t="str">
        <f>+IF(H451=0,"",'Ark1'!Z1873)</f>
        <v/>
      </c>
      <c r="Y451" s="238" t="str">
        <f>+IF(H451=0,"",'Ark1'!Z1873)</f>
        <v/>
      </c>
      <c r="Z451" s="237" t="str">
        <f>+IF(H451=0,"",'Ark1'!AB1873)</f>
        <v/>
      </c>
      <c r="AA451" s="238" t="str">
        <f>+IF(H451=0,"",'Ark1'!AE1873)</f>
        <v/>
      </c>
      <c r="AB451" s="238" t="str">
        <f t="shared" si="296"/>
        <v/>
      </c>
      <c r="AC451" s="236" t="str">
        <f t="shared" si="297"/>
        <v/>
      </c>
      <c r="AD451" s="300"/>
      <c r="AG451" s="29"/>
      <c r="AH451" s="27"/>
    </row>
    <row r="452" spans="1:34">
      <c r="A452" s="300"/>
      <c r="B452" s="300">
        <f>+'Ark1'!C1874</f>
        <v>2022</v>
      </c>
      <c r="C452" s="235">
        <f>+'Ark1'!L1874</f>
        <v>15</v>
      </c>
      <c r="D452" s="235" t="str">
        <f t="shared" si="312"/>
        <v>E+</v>
      </c>
      <c r="E452" s="235">
        <f>+'Ark1'!D1874</f>
        <v>6</v>
      </c>
      <c r="F452" s="235" t="str">
        <f t="shared" si="313"/>
        <v>Jun</v>
      </c>
      <c r="G452" s="235">
        <f>+'Ark1'!Q1874</f>
        <v>0</v>
      </c>
      <c r="H452" s="235">
        <f>+'Ark1'!R1874</f>
        <v>0</v>
      </c>
      <c r="I452" s="237" t="str">
        <f>+IF(H452=0,"",'Ark1'!AG1874)</f>
        <v/>
      </c>
      <c r="J452" s="237" t="str">
        <f>+IF(H452=0,"",'Ark1'!AH1874)</f>
        <v/>
      </c>
      <c r="K452" s="237"/>
      <c r="L452" s="237"/>
      <c r="M452" s="237"/>
      <c r="N452" s="237"/>
      <c r="O452" s="237"/>
      <c r="P452" s="237"/>
      <c r="Q452" s="237"/>
      <c r="R452" s="237" t="str">
        <f>+IF(H452=0,"",'Ark1'!T1874)</f>
        <v/>
      </c>
      <c r="S452" s="236" t="str">
        <f>+IF(H452=0,"",'Ark1'!U1874)</f>
        <v/>
      </c>
      <c r="T452" s="236"/>
      <c r="U452" s="238" t="str">
        <f>+IF(H452=0,"",'Ark1'!W1874)</f>
        <v/>
      </c>
      <c r="V452" s="238" t="str">
        <f>+IF(H452=0,"",'Ark1'!X1874)</f>
        <v/>
      </c>
      <c r="W452" s="238" t="str">
        <f>+IF(H452=0,"",'Ark1'!Y1874)</f>
        <v/>
      </c>
      <c r="X452" s="238" t="str">
        <f>+IF(H452=0,"",'Ark1'!Z1874)</f>
        <v/>
      </c>
      <c r="Y452" s="238" t="str">
        <f>+IF(H452=0,"",'Ark1'!Z1874)</f>
        <v/>
      </c>
      <c r="Z452" s="237" t="str">
        <f>+IF(H452=0,"",'Ark1'!AB1874)</f>
        <v/>
      </c>
      <c r="AA452" s="238" t="str">
        <f>+IF(H452=0,"",'Ark1'!AE1874)</f>
        <v/>
      </c>
      <c r="AB452" s="238" t="str">
        <f t="shared" si="296"/>
        <v/>
      </c>
      <c r="AC452" s="236" t="str">
        <f t="shared" si="297"/>
        <v/>
      </c>
      <c r="AD452" s="300"/>
      <c r="AG452" s="29"/>
      <c r="AH452" s="27"/>
    </row>
    <row r="453" spans="1:34">
      <c r="A453" s="300"/>
      <c r="B453" s="300">
        <f>+'Ark1'!C1875</f>
        <v>2022</v>
      </c>
      <c r="C453" s="235">
        <f>+'Ark1'!L1875</f>
        <v>15</v>
      </c>
      <c r="D453" s="235" t="str">
        <f t="shared" ref="D453:D458" si="314">+D229</f>
        <v>E+</v>
      </c>
      <c r="E453" s="235">
        <f>+'Ark1'!D1875</f>
        <v>7</v>
      </c>
      <c r="F453" s="235" t="str">
        <f t="shared" ref="F453:F458" si="315">+F438</f>
        <v>Jul</v>
      </c>
      <c r="G453" s="235">
        <f>+'Ark1'!Q1875</f>
        <v>0</v>
      </c>
      <c r="H453" s="235">
        <f>+'Ark1'!R1875</f>
        <v>0</v>
      </c>
      <c r="I453" s="237" t="str">
        <f>+IF(H453=0,"",'Ark1'!AG1875)</f>
        <v/>
      </c>
      <c r="J453" s="237" t="str">
        <f>+IF(H453=0,"",'Ark1'!AH1875)</f>
        <v/>
      </c>
      <c r="K453" s="237"/>
      <c r="L453" s="237"/>
      <c r="M453" s="237"/>
      <c r="N453" s="237"/>
      <c r="O453" s="237"/>
      <c r="P453" s="237"/>
      <c r="Q453" s="237"/>
      <c r="R453" s="237" t="str">
        <f>+IF(H453=0,"",'Ark1'!T1875)</f>
        <v/>
      </c>
      <c r="S453" s="236" t="str">
        <f>+IF(H453=0,"",'Ark1'!U1875)</f>
        <v/>
      </c>
      <c r="T453" s="236"/>
      <c r="U453" s="238" t="str">
        <f>+IF(H453=0,"",'Ark1'!W1875)</f>
        <v/>
      </c>
      <c r="V453" s="238" t="str">
        <f>+IF(H453=0,"",'Ark1'!X1875)</f>
        <v/>
      </c>
      <c r="W453" s="238" t="str">
        <f>+IF(H453=0,"",'Ark1'!Y1875)</f>
        <v/>
      </c>
      <c r="X453" s="238" t="str">
        <f>+IF(H453=0,"",'Ark1'!Z1875)</f>
        <v/>
      </c>
      <c r="Y453" s="238" t="str">
        <f>+IF(H453=0,"",'Ark1'!Z1875)</f>
        <v/>
      </c>
      <c r="Z453" s="237" t="str">
        <f>+IF(H453=0,"",'Ark1'!AB1875)</f>
        <v/>
      </c>
      <c r="AA453" s="238" t="str">
        <f>+IF(H453=0,"",'Ark1'!AE1875)</f>
        <v/>
      </c>
      <c r="AB453" s="238" t="str">
        <f t="shared" ref="AB453:AB458" si="316">+IF(H453=0,"",+S453/C453)</f>
        <v/>
      </c>
      <c r="AC453" s="236" t="str">
        <f t="shared" ref="AC453:AC458" si="317">+IF(H453=0,"",G453/H453)</f>
        <v/>
      </c>
      <c r="AD453" s="300"/>
      <c r="AG453" s="29"/>
      <c r="AH453" s="27"/>
    </row>
    <row r="454" spans="1:34">
      <c r="A454" s="300"/>
      <c r="B454" s="300">
        <f>+'Ark1'!C1876</f>
        <v>2022</v>
      </c>
      <c r="C454" s="235">
        <f>+'Ark1'!L1876</f>
        <v>15</v>
      </c>
      <c r="D454" s="235" t="str">
        <f t="shared" si="314"/>
        <v>E+</v>
      </c>
      <c r="E454" s="235">
        <f>+'Ark1'!D1876</f>
        <v>8</v>
      </c>
      <c r="F454" s="235" t="str">
        <f t="shared" si="315"/>
        <v>Aug</v>
      </c>
      <c r="G454" s="235">
        <f>+'Ark1'!Q1876</f>
        <v>0</v>
      </c>
      <c r="H454" s="235">
        <f>+'Ark1'!R1876</f>
        <v>0</v>
      </c>
      <c r="I454" s="237" t="str">
        <f>+IF(H454=0,"",'Ark1'!AG1876)</f>
        <v/>
      </c>
      <c r="J454" s="237" t="str">
        <f>+IF(H454=0,"",'Ark1'!AH1876)</f>
        <v/>
      </c>
      <c r="K454" s="237"/>
      <c r="L454" s="237"/>
      <c r="M454" s="237"/>
      <c r="N454" s="237"/>
      <c r="O454" s="237"/>
      <c r="P454" s="237"/>
      <c r="Q454" s="237"/>
      <c r="R454" s="237" t="str">
        <f>+IF(H454=0,"",'Ark1'!T1876)</f>
        <v/>
      </c>
      <c r="S454" s="236" t="str">
        <f>+IF(H454=0,"",'Ark1'!U1876)</f>
        <v/>
      </c>
      <c r="T454" s="236"/>
      <c r="U454" s="238" t="str">
        <f>+IF(H454=0,"",'Ark1'!W1876)</f>
        <v/>
      </c>
      <c r="V454" s="238" t="str">
        <f>+IF(H454=0,"",'Ark1'!X1876)</f>
        <v/>
      </c>
      <c r="W454" s="238" t="str">
        <f>+IF(H454=0,"",'Ark1'!Y1876)</f>
        <v/>
      </c>
      <c r="X454" s="238" t="str">
        <f>+IF(H454=0,"",'Ark1'!Z1876)</f>
        <v/>
      </c>
      <c r="Y454" s="238" t="str">
        <f>+IF(H454=0,"",'Ark1'!Z1876)</f>
        <v/>
      </c>
      <c r="Z454" s="237" t="str">
        <f>+IF(H454=0,"",'Ark1'!AB1876)</f>
        <v/>
      </c>
      <c r="AA454" s="238" t="str">
        <f>+IF(H454=0,"",'Ark1'!AE1876)</f>
        <v/>
      </c>
      <c r="AB454" s="238" t="str">
        <f t="shared" si="316"/>
        <v/>
      </c>
      <c r="AC454" s="236" t="str">
        <f t="shared" si="317"/>
        <v/>
      </c>
      <c r="AD454" s="300"/>
      <c r="AG454" s="29"/>
      <c r="AH454" s="27"/>
    </row>
    <row r="455" spans="1:34">
      <c r="A455" s="300"/>
      <c r="B455" s="300">
        <f>+'Ark1'!C1877</f>
        <v>2022</v>
      </c>
      <c r="C455" s="235">
        <f>+'Ark1'!L1877</f>
        <v>15</v>
      </c>
      <c r="D455" s="235" t="str">
        <f t="shared" si="314"/>
        <v>E+</v>
      </c>
      <c r="E455" s="235">
        <f>+'Ark1'!D1877</f>
        <v>9</v>
      </c>
      <c r="F455" s="235" t="str">
        <f t="shared" si="315"/>
        <v>Sep</v>
      </c>
      <c r="G455" s="235">
        <f>+'Ark1'!Q1877</f>
        <v>0</v>
      </c>
      <c r="H455" s="235">
        <f>+'Ark1'!R1877</f>
        <v>0</v>
      </c>
      <c r="I455" s="237" t="str">
        <f>+IF(H455=0,"",'Ark1'!AG1877)</f>
        <v/>
      </c>
      <c r="J455" s="237" t="str">
        <f>+IF(H455=0,"",'Ark1'!AH1877)</f>
        <v/>
      </c>
      <c r="K455" s="237"/>
      <c r="L455" s="237"/>
      <c r="M455" s="237"/>
      <c r="N455" s="237"/>
      <c r="O455" s="237"/>
      <c r="P455" s="237"/>
      <c r="Q455" s="237"/>
      <c r="R455" s="237" t="str">
        <f>+IF(H455=0,"",'Ark1'!T1877)</f>
        <v/>
      </c>
      <c r="S455" s="236" t="str">
        <f>+IF(H455=0,"",'Ark1'!U1877)</f>
        <v/>
      </c>
      <c r="T455" s="236"/>
      <c r="U455" s="238" t="str">
        <f>+IF(H455=0,"",'Ark1'!W1877)</f>
        <v/>
      </c>
      <c r="V455" s="238" t="str">
        <f>+IF(H455=0,"",'Ark1'!X1877)</f>
        <v/>
      </c>
      <c r="W455" s="238" t="str">
        <f>+IF(H455=0,"",'Ark1'!Y1877)</f>
        <v/>
      </c>
      <c r="X455" s="238" t="str">
        <f>+IF(H455=0,"",'Ark1'!Z1877)</f>
        <v/>
      </c>
      <c r="Y455" s="238" t="str">
        <f>+IF(H455=0,"",'Ark1'!Z1877)</f>
        <v/>
      </c>
      <c r="Z455" s="237" t="str">
        <f>+IF(H455=0,"",'Ark1'!AB1877)</f>
        <v/>
      </c>
      <c r="AA455" s="238" t="str">
        <f>+IF(H455=0,"",'Ark1'!AE1877)</f>
        <v/>
      </c>
      <c r="AB455" s="238" t="str">
        <f t="shared" si="316"/>
        <v/>
      </c>
      <c r="AC455" s="236" t="str">
        <f t="shared" si="317"/>
        <v/>
      </c>
      <c r="AD455" s="300"/>
      <c r="AG455" s="29"/>
      <c r="AH455" s="27"/>
    </row>
    <row r="456" spans="1:34">
      <c r="A456" s="300"/>
      <c r="B456" s="300">
        <f>+'Ark1'!C1878</f>
        <v>2022</v>
      </c>
      <c r="C456" s="235">
        <f>+'Ark1'!L1878</f>
        <v>15</v>
      </c>
      <c r="D456" s="235" t="str">
        <f t="shared" si="314"/>
        <v>E+</v>
      </c>
      <c r="E456" s="235">
        <f>+'Ark1'!D1878</f>
        <v>10</v>
      </c>
      <c r="F456" s="235" t="str">
        <f t="shared" si="315"/>
        <v>Okt</v>
      </c>
      <c r="G456" s="235">
        <f>+'Ark1'!Q1878</f>
        <v>0</v>
      </c>
      <c r="H456" s="235">
        <f>+'Ark1'!R1878</f>
        <v>0</v>
      </c>
      <c r="I456" s="237" t="str">
        <f>+IF(H456=0,"",'Ark1'!AG1878)</f>
        <v/>
      </c>
      <c r="J456" s="237" t="str">
        <f>+IF(H456=0,"",'Ark1'!AH1878)</f>
        <v/>
      </c>
      <c r="K456" s="237"/>
      <c r="L456" s="237"/>
      <c r="M456" s="237"/>
      <c r="N456" s="237"/>
      <c r="O456" s="237"/>
      <c r="P456" s="237"/>
      <c r="Q456" s="237"/>
      <c r="R456" s="237" t="str">
        <f>+IF(H456=0,"",'Ark1'!T1878)</f>
        <v/>
      </c>
      <c r="S456" s="236" t="str">
        <f>+IF(H456=0,"",'Ark1'!U1878)</f>
        <v/>
      </c>
      <c r="T456" s="236"/>
      <c r="U456" s="238" t="str">
        <f>+IF(H456=0,"",'Ark1'!W1878)</f>
        <v/>
      </c>
      <c r="V456" s="238" t="str">
        <f>+IF(H456=0,"",'Ark1'!X1878)</f>
        <v/>
      </c>
      <c r="W456" s="238" t="str">
        <f>+IF(H456=0,"",'Ark1'!Y1878)</f>
        <v/>
      </c>
      <c r="X456" s="238" t="str">
        <f>+IF(H456=0,"",'Ark1'!Z1878)</f>
        <v/>
      </c>
      <c r="Y456" s="238" t="str">
        <f>+IF(H456=0,"",'Ark1'!Z1878)</f>
        <v/>
      </c>
      <c r="Z456" s="237" t="str">
        <f>+IF(H456=0,"",'Ark1'!AB1878)</f>
        <v/>
      </c>
      <c r="AA456" s="238" t="str">
        <f>+IF(H456=0,"",'Ark1'!AE1878)</f>
        <v/>
      </c>
      <c r="AB456" s="238" t="str">
        <f t="shared" si="316"/>
        <v/>
      </c>
      <c r="AC456" s="236" t="str">
        <f t="shared" si="317"/>
        <v/>
      </c>
      <c r="AD456" s="300"/>
      <c r="AG456" s="29"/>
      <c r="AH456" s="27"/>
    </row>
    <row r="457" spans="1:34">
      <c r="A457" s="300"/>
      <c r="B457" s="300">
        <f>+'Ark1'!C1879</f>
        <v>2022</v>
      </c>
      <c r="C457" s="235">
        <f>+'Ark1'!L1879</f>
        <v>15</v>
      </c>
      <c r="D457" s="235" t="str">
        <f t="shared" si="314"/>
        <v>E+</v>
      </c>
      <c r="E457" s="235">
        <f>+'Ark1'!D1879</f>
        <v>11</v>
      </c>
      <c r="F457" s="235" t="str">
        <f t="shared" si="315"/>
        <v>Nov</v>
      </c>
      <c r="G457" s="235">
        <f>+'Ark1'!Q1879</f>
        <v>0</v>
      </c>
      <c r="H457" s="235">
        <f>+'Ark1'!R1879</f>
        <v>0</v>
      </c>
      <c r="I457" s="237" t="str">
        <f>+IF(H457=0,"",'Ark1'!AG1879)</f>
        <v/>
      </c>
      <c r="J457" s="237" t="str">
        <f>+IF(H457=0,"",'Ark1'!AH1879)</f>
        <v/>
      </c>
      <c r="K457" s="237"/>
      <c r="L457" s="237"/>
      <c r="M457" s="237"/>
      <c r="N457" s="237"/>
      <c r="O457" s="237"/>
      <c r="P457" s="237"/>
      <c r="Q457" s="237"/>
      <c r="R457" s="237" t="str">
        <f>+IF(H457=0,"",'Ark1'!T1879)</f>
        <v/>
      </c>
      <c r="S457" s="236" t="str">
        <f>+IF(H457=0,"",'Ark1'!U1879)</f>
        <v/>
      </c>
      <c r="T457" s="236"/>
      <c r="U457" s="238" t="str">
        <f>+IF(H457=0,"",'Ark1'!W1879)</f>
        <v/>
      </c>
      <c r="V457" s="238" t="str">
        <f>+IF(H457=0,"",'Ark1'!X1879)</f>
        <v/>
      </c>
      <c r="W457" s="238" t="str">
        <f>+IF(H457=0,"",'Ark1'!Y1879)</f>
        <v/>
      </c>
      <c r="X457" s="238" t="str">
        <f>+IF(H457=0,"",'Ark1'!Z1879)</f>
        <v/>
      </c>
      <c r="Y457" s="238" t="str">
        <f>+IF(H457=0,"",'Ark1'!Z1879)</f>
        <v/>
      </c>
      <c r="Z457" s="237" t="str">
        <f>+IF(H457=0,"",'Ark1'!AB1879)</f>
        <v/>
      </c>
      <c r="AA457" s="238" t="str">
        <f>+IF(H457=0,"",'Ark1'!AE1879)</f>
        <v/>
      </c>
      <c r="AB457" s="238" t="str">
        <f t="shared" si="316"/>
        <v/>
      </c>
      <c r="AC457" s="236" t="str">
        <f t="shared" si="317"/>
        <v/>
      </c>
      <c r="AD457" s="300"/>
      <c r="AG457" s="29"/>
      <c r="AH457" s="27"/>
    </row>
    <row r="458" spans="1:34">
      <c r="A458" s="300"/>
      <c r="B458" s="300">
        <f>+'Ark1'!C1880</f>
        <v>2022</v>
      </c>
      <c r="C458" s="235">
        <f>+'Ark1'!L1880</f>
        <v>15</v>
      </c>
      <c r="D458" s="235" t="str">
        <f t="shared" si="314"/>
        <v>E+</v>
      </c>
      <c r="E458" s="235">
        <f>+'Ark1'!D1880</f>
        <v>12</v>
      </c>
      <c r="F458" s="235" t="str">
        <f t="shared" si="315"/>
        <v>Des</v>
      </c>
      <c r="G458" s="235">
        <f>+'Ark1'!Q1880</f>
        <v>0</v>
      </c>
      <c r="H458" s="235">
        <f>+'Ark1'!R1880</f>
        <v>0</v>
      </c>
      <c r="I458" s="237" t="str">
        <f>+IF(H458=0,"",'Ark1'!AG1880)</f>
        <v/>
      </c>
      <c r="J458" s="237" t="str">
        <f>+IF(H458=0,"",'Ark1'!AH1880)</f>
        <v/>
      </c>
      <c r="K458" s="237"/>
      <c r="L458" s="237"/>
      <c r="M458" s="237"/>
      <c r="N458" s="237"/>
      <c r="O458" s="237"/>
      <c r="P458" s="237"/>
      <c r="Q458" s="237"/>
      <c r="R458" s="237" t="str">
        <f>+IF(H458=0,"",'Ark1'!T1880)</f>
        <v/>
      </c>
      <c r="S458" s="236" t="str">
        <f>+IF(H458=0,"",'Ark1'!U1880)</f>
        <v/>
      </c>
      <c r="T458" s="236"/>
      <c r="U458" s="238" t="str">
        <f>+IF(H458=0,"",'Ark1'!W1880)</f>
        <v/>
      </c>
      <c r="V458" s="238" t="str">
        <f>+IF(H458=0,"",'Ark1'!X1880)</f>
        <v/>
      </c>
      <c r="W458" s="238" t="str">
        <f>+IF(H458=0,"",'Ark1'!Y1880)</f>
        <v/>
      </c>
      <c r="X458" s="238" t="str">
        <f>+IF(H458=0,"",'Ark1'!Z1880)</f>
        <v/>
      </c>
      <c r="Y458" s="238" t="str">
        <f>+IF(H458=0,"",'Ark1'!Z1880)</f>
        <v/>
      </c>
      <c r="Z458" s="237" t="str">
        <f>+IF(H458=0,"",'Ark1'!AB1880)</f>
        <v/>
      </c>
      <c r="AA458" s="238" t="str">
        <f>+IF(H458=0,"",'Ark1'!AE1880)</f>
        <v/>
      </c>
      <c r="AB458" s="238" t="str">
        <f t="shared" si="316"/>
        <v/>
      </c>
      <c r="AC458" s="236" t="str">
        <f t="shared" si="317"/>
        <v/>
      </c>
      <c r="AD458" s="300"/>
      <c r="AG458" s="29"/>
      <c r="AH458" s="27"/>
    </row>
    <row r="459" spans="1:34">
      <c r="A459" s="300"/>
      <c r="B459" s="300"/>
      <c r="C459" s="300"/>
      <c r="D459" s="300"/>
      <c r="E459" s="300"/>
      <c r="F459" s="300"/>
      <c r="G459" s="300"/>
      <c r="H459" s="300"/>
      <c r="I459" s="300"/>
      <c r="J459" s="300"/>
      <c r="K459" s="300"/>
      <c r="L459" s="300"/>
      <c r="M459" s="300"/>
      <c r="N459" s="300"/>
      <c r="O459" s="300"/>
      <c r="P459" s="300"/>
      <c r="Q459" s="300"/>
      <c r="R459" s="300"/>
      <c r="S459" s="300"/>
      <c r="T459" s="300"/>
      <c r="U459" s="300"/>
      <c r="V459" s="300"/>
      <c r="W459" s="300"/>
      <c r="X459" s="300"/>
      <c r="Y459" s="300"/>
      <c r="Z459" s="300"/>
      <c r="AA459" s="300"/>
      <c r="AB459" s="300"/>
      <c r="AC459" s="300"/>
      <c r="AD459" s="300"/>
      <c r="AG459" s="29"/>
      <c r="AH459" s="27"/>
    </row>
    <row r="460" spans="1:34">
      <c r="A460" s="300"/>
      <c r="B460" s="300"/>
      <c r="C460" s="300"/>
      <c r="D460" s="300"/>
      <c r="E460" s="300"/>
      <c r="F460" s="300"/>
      <c r="G460" s="300"/>
      <c r="H460" s="300"/>
      <c r="I460" s="300"/>
      <c r="J460" s="300"/>
      <c r="K460" s="300"/>
      <c r="L460" s="300"/>
      <c r="M460" s="300"/>
      <c r="N460" s="300"/>
      <c r="O460" s="300"/>
      <c r="P460" s="300"/>
      <c r="Q460" s="300"/>
      <c r="R460" s="300"/>
      <c r="S460" s="300"/>
      <c r="T460" s="300"/>
      <c r="U460" s="300"/>
      <c r="V460" s="300"/>
      <c r="W460" s="300"/>
      <c r="X460" s="300"/>
      <c r="Y460" s="300"/>
      <c r="Z460" s="300"/>
      <c r="AA460" s="300"/>
      <c r="AB460" s="300"/>
      <c r="AC460" s="300"/>
      <c r="AD460" s="300"/>
      <c r="AG460" s="29"/>
      <c r="AH460" s="27"/>
    </row>
    <row r="461" spans="1:34">
      <c r="H461" s="240"/>
      <c r="I461" s="247"/>
      <c r="J461" s="247"/>
      <c r="K461" s="247"/>
      <c r="L461" s="247"/>
      <c r="M461" s="247"/>
      <c r="N461" s="247"/>
      <c r="O461" s="247"/>
      <c r="P461" s="247"/>
      <c r="Q461" s="247"/>
      <c r="R461" s="240"/>
      <c r="S461" s="240"/>
      <c r="AG461" s="29"/>
      <c r="AH461" s="27"/>
    </row>
    <row r="462" spans="1:34">
      <c r="H462" s="240"/>
      <c r="I462" s="247"/>
      <c r="J462" s="247"/>
      <c r="K462" s="247"/>
      <c r="L462" s="247"/>
      <c r="M462" s="247"/>
      <c r="N462" s="247"/>
      <c r="O462" s="247"/>
      <c r="P462" s="247"/>
      <c r="Q462" s="247"/>
      <c r="R462" s="240"/>
      <c r="S462" s="240"/>
      <c r="AG462" s="29"/>
      <c r="AH462" s="27"/>
    </row>
    <row r="463" spans="1:34">
      <c r="A463" s="31"/>
      <c r="B463" s="31"/>
      <c r="C463" s="31"/>
      <c r="D463" s="31"/>
      <c r="E463" s="31"/>
      <c r="F463" s="31"/>
      <c r="G463" s="31"/>
      <c r="H463" s="31"/>
      <c r="I463" s="160"/>
      <c r="J463" s="160"/>
      <c r="K463" s="160"/>
      <c r="L463" s="160"/>
      <c r="M463" s="160"/>
      <c r="N463" s="160"/>
      <c r="O463" s="160"/>
      <c r="P463" s="160"/>
      <c r="Q463" s="160"/>
      <c r="R463" s="31"/>
      <c r="S463" s="31"/>
      <c r="AG463" s="29"/>
      <c r="AH463" s="27"/>
    </row>
    <row r="464" spans="1:34">
      <c r="A464" s="35"/>
      <c r="B464" s="35"/>
      <c r="C464" s="35"/>
      <c r="D464" s="35"/>
      <c r="E464" s="35"/>
      <c r="F464" s="35"/>
      <c r="G464" s="35"/>
      <c r="H464" s="35"/>
      <c r="I464" s="161"/>
      <c r="J464" s="161"/>
      <c r="K464" s="161"/>
      <c r="L464" s="161"/>
      <c r="M464" s="161"/>
      <c r="N464" s="161"/>
      <c r="O464" s="161"/>
      <c r="P464" s="161"/>
      <c r="Q464" s="161"/>
      <c r="R464" s="35"/>
      <c r="S464" s="35"/>
      <c r="AG464" s="29"/>
      <c r="AH464" s="27"/>
    </row>
    <row r="465" spans="1:34">
      <c r="A465" s="35"/>
      <c r="B465" s="35"/>
      <c r="C465" s="35"/>
      <c r="D465" s="35"/>
      <c r="E465" s="35"/>
      <c r="F465" s="35"/>
      <c r="G465" s="35"/>
      <c r="H465" s="35"/>
      <c r="I465" s="161"/>
      <c r="J465" s="161"/>
      <c r="K465" s="161"/>
      <c r="L465" s="161"/>
      <c r="M465" s="161"/>
      <c r="N465" s="161"/>
      <c r="O465" s="161"/>
      <c r="P465" s="161"/>
      <c r="Q465" s="161"/>
      <c r="R465" s="35"/>
      <c r="S465" s="35"/>
      <c r="AG465" s="29"/>
      <c r="AH465" s="27"/>
    </row>
    <row r="466" spans="1:34">
      <c r="A466" s="35"/>
      <c r="B466" s="35"/>
      <c r="C466" s="35"/>
      <c r="D466" s="35"/>
      <c r="E466" s="35"/>
      <c r="F466" s="35"/>
      <c r="G466" s="35"/>
      <c r="H466" s="35"/>
      <c r="I466" s="161"/>
      <c r="J466" s="161"/>
      <c r="K466" s="161"/>
      <c r="L466" s="161"/>
      <c r="M466" s="161"/>
      <c r="N466" s="161"/>
      <c r="O466" s="161"/>
      <c r="P466" s="161"/>
      <c r="Q466" s="161"/>
      <c r="R466" s="35"/>
      <c r="S466" s="35"/>
      <c r="AG466" s="29"/>
      <c r="AH466" s="27"/>
    </row>
    <row r="467" spans="1:34">
      <c r="A467" s="35"/>
      <c r="B467" s="35"/>
      <c r="C467" s="35"/>
      <c r="D467" s="35"/>
      <c r="E467" s="35"/>
      <c r="F467" s="35"/>
      <c r="G467" s="35"/>
      <c r="H467" s="35"/>
      <c r="I467" s="161"/>
      <c r="J467" s="161"/>
      <c r="K467" s="161"/>
      <c r="L467" s="161"/>
      <c r="M467" s="161"/>
      <c r="N467" s="161"/>
      <c r="O467" s="161"/>
      <c r="P467" s="161"/>
      <c r="Q467" s="161"/>
      <c r="R467" s="35"/>
      <c r="S467" s="35"/>
      <c r="AG467" s="29"/>
      <c r="AH467" s="27"/>
    </row>
    <row r="468" spans="1:34">
      <c r="A468" s="35"/>
      <c r="B468" s="35"/>
      <c r="C468" s="35"/>
      <c r="D468" s="35"/>
      <c r="E468" s="35"/>
      <c r="F468" s="35"/>
      <c r="G468" s="35"/>
      <c r="H468" s="35"/>
      <c r="I468" s="161"/>
      <c r="J468" s="161"/>
      <c r="K468" s="161"/>
      <c r="L468" s="161"/>
      <c r="M468" s="161"/>
      <c r="N468" s="161"/>
      <c r="O468" s="161"/>
      <c r="P468" s="161"/>
      <c r="Q468" s="161"/>
      <c r="R468" s="35"/>
      <c r="S468" s="35"/>
      <c r="AG468" s="29"/>
      <c r="AH468" s="27"/>
    </row>
    <row r="469" spans="1:34">
      <c r="A469" s="35"/>
      <c r="B469" s="35"/>
      <c r="C469" s="35"/>
      <c r="D469" s="35"/>
      <c r="E469" s="35"/>
      <c r="F469" s="35"/>
      <c r="G469" s="35"/>
      <c r="H469" s="35"/>
      <c r="I469" s="161"/>
      <c r="J469" s="161"/>
      <c r="K469" s="161"/>
      <c r="L469" s="161"/>
      <c r="M469" s="161"/>
      <c r="N469" s="161"/>
      <c r="O469" s="161"/>
      <c r="P469" s="161"/>
      <c r="Q469" s="161"/>
      <c r="R469" s="35"/>
      <c r="S469" s="35"/>
      <c r="AG469" s="29"/>
      <c r="AH469" s="27"/>
    </row>
    <row r="470" spans="1:34">
      <c r="A470" s="35"/>
      <c r="B470" s="35"/>
      <c r="C470" s="35"/>
      <c r="D470" s="35"/>
      <c r="E470" s="35"/>
      <c r="F470" s="35"/>
      <c r="G470" s="35"/>
      <c r="H470" s="35"/>
      <c r="I470" s="161"/>
      <c r="J470" s="161"/>
      <c r="K470" s="161"/>
      <c r="L470" s="161"/>
      <c r="M470" s="161"/>
      <c r="N470" s="161"/>
      <c r="O470" s="161"/>
      <c r="P470" s="161"/>
      <c r="Q470" s="161"/>
      <c r="R470" s="35"/>
      <c r="S470" s="35"/>
      <c r="AG470" s="29"/>
      <c r="AH470" s="27"/>
    </row>
    <row r="471" spans="1:34">
      <c r="A471" s="35"/>
      <c r="B471" s="35"/>
      <c r="C471" s="35"/>
      <c r="D471" s="35"/>
      <c r="E471" s="35"/>
      <c r="F471" s="35"/>
      <c r="G471" s="35"/>
      <c r="H471" s="35"/>
      <c r="I471" s="161"/>
      <c r="J471" s="161"/>
      <c r="K471" s="161"/>
      <c r="L471" s="161"/>
      <c r="M471" s="161"/>
      <c r="N471" s="161"/>
      <c r="O471" s="161"/>
      <c r="P471" s="161"/>
      <c r="Q471" s="161"/>
      <c r="R471" s="35"/>
      <c r="S471" s="35"/>
      <c r="AG471" s="29"/>
      <c r="AH471" s="27"/>
    </row>
    <row r="472" spans="1:34">
      <c r="A472" s="35"/>
      <c r="B472" s="35"/>
      <c r="C472" s="35"/>
      <c r="D472" s="35"/>
      <c r="E472" s="35"/>
      <c r="F472" s="35"/>
      <c r="G472" s="35"/>
      <c r="H472" s="35"/>
      <c r="I472" s="161"/>
      <c r="J472" s="161"/>
      <c r="K472" s="161"/>
      <c r="L472" s="161"/>
      <c r="M472" s="161"/>
      <c r="N472" s="161"/>
      <c r="O472" s="161"/>
      <c r="P472" s="161"/>
      <c r="Q472" s="161"/>
      <c r="R472" s="35"/>
      <c r="S472" s="35"/>
      <c r="AG472" s="29"/>
      <c r="AH472" s="27"/>
    </row>
    <row r="473" spans="1:34">
      <c r="A473" s="35"/>
      <c r="B473" s="35"/>
      <c r="C473" s="35"/>
      <c r="D473" s="35"/>
      <c r="E473" s="35"/>
      <c r="F473" s="35"/>
      <c r="G473" s="35"/>
      <c r="H473" s="35"/>
      <c r="I473" s="161"/>
      <c r="J473" s="161"/>
      <c r="K473" s="161"/>
      <c r="L473" s="161"/>
      <c r="M473" s="161"/>
      <c r="N473" s="161"/>
      <c r="O473" s="161"/>
      <c r="P473" s="161"/>
      <c r="Q473" s="161"/>
      <c r="R473" s="35"/>
      <c r="S473" s="35"/>
      <c r="AG473" s="29"/>
      <c r="AH473" s="27"/>
    </row>
    <row r="474" spans="1:34">
      <c r="A474" s="35"/>
      <c r="B474" s="35"/>
      <c r="C474" s="35"/>
      <c r="D474" s="35"/>
      <c r="E474" s="35"/>
      <c r="F474" s="35"/>
      <c r="G474" s="35"/>
      <c r="H474" s="35"/>
      <c r="I474" s="161"/>
      <c r="J474" s="161"/>
      <c r="K474" s="161"/>
      <c r="L474" s="161"/>
      <c r="M474" s="161"/>
      <c r="N474" s="161"/>
      <c r="O474" s="161"/>
      <c r="P474" s="161"/>
      <c r="Q474" s="161"/>
      <c r="R474" s="35"/>
      <c r="S474" s="35"/>
      <c r="AG474" s="29"/>
      <c r="AH474" s="27"/>
    </row>
    <row r="475" spans="1:34">
      <c r="A475" s="35"/>
      <c r="B475" s="35"/>
      <c r="C475" s="35"/>
      <c r="D475" s="35"/>
      <c r="E475" s="35"/>
      <c r="F475" s="35"/>
      <c r="G475" s="35"/>
      <c r="H475" s="35"/>
      <c r="I475" s="161"/>
      <c r="J475" s="161"/>
      <c r="K475" s="161"/>
      <c r="L475" s="161"/>
      <c r="M475" s="161"/>
      <c r="N475" s="161"/>
      <c r="O475" s="161"/>
      <c r="P475" s="161"/>
      <c r="Q475" s="161"/>
      <c r="R475" s="35"/>
      <c r="S475" s="35"/>
      <c r="AG475" s="29"/>
      <c r="AH475" s="27"/>
    </row>
    <row r="476" spans="1:34">
      <c r="A476" s="35"/>
      <c r="B476" s="35"/>
      <c r="C476" s="35"/>
      <c r="D476" s="35"/>
      <c r="E476" s="35"/>
      <c r="F476" s="35"/>
      <c r="G476" s="35"/>
      <c r="H476" s="35"/>
      <c r="I476" s="161"/>
      <c r="J476" s="161"/>
      <c r="K476" s="161"/>
      <c r="L476" s="161"/>
      <c r="M476" s="161"/>
      <c r="N476" s="161"/>
      <c r="O476" s="161"/>
      <c r="P476" s="161"/>
      <c r="Q476" s="161"/>
      <c r="R476" s="35"/>
      <c r="S476" s="35"/>
      <c r="AG476" s="29"/>
      <c r="AH476" s="27"/>
    </row>
    <row r="477" spans="1:34">
      <c r="A477" s="35"/>
      <c r="B477" s="35"/>
      <c r="C477" s="35"/>
      <c r="D477" s="35"/>
      <c r="E477" s="35"/>
      <c r="F477" s="35"/>
      <c r="G477" s="35"/>
      <c r="H477" s="35"/>
      <c r="I477" s="161"/>
      <c r="J477" s="161"/>
      <c r="K477" s="161"/>
      <c r="L477" s="161"/>
      <c r="M477" s="161"/>
      <c r="N477" s="161"/>
      <c r="O477" s="161"/>
      <c r="P477" s="161"/>
      <c r="Q477" s="161"/>
      <c r="R477" s="35"/>
      <c r="S477" s="35"/>
    </row>
    <row r="478" spans="1:34">
      <c r="A478" s="35"/>
      <c r="B478" s="35"/>
      <c r="C478" s="35"/>
      <c r="D478" s="35"/>
      <c r="E478" s="35"/>
      <c r="F478" s="35"/>
      <c r="G478" s="35"/>
      <c r="H478" s="35"/>
      <c r="I478" s="161"/>
      <c r="J478" s="161"/>
      <c r="K478" s="161"/>
      <c r="L478" s="161"/>
      <c r="M478" s="161"/>
      <c r="N478" s="161"/>
      <c r="O478" s="161"/>
      <c r="P478" s="161"/>
      <c r="Q478" s="161"/>
      <c r="R478" s="35"/>
      <c r="S478" s="35"/>
    </row>
    <row r="479" spans="1:34">
      <c r="A479" s="35"/>
      <c r="B479" s="35"/>
      <c r="C479" s="35"/>
      <c r="D479" s="35"/>
      <c r="E479" s="35"/>
      <c r="F479" s="35"/>
      <c r="G479" s="35"/>
      <c r="H479" s="35"/>
      <c r="I479" s="161"/>
      <c r="J479" s="161"/>
      <c r="K479" s="161"/>
      <c r="L479" s="161"/>
      <c r="M479" s="161"/>
      <c r="N479" s="161"/>
      <c r="O479" s="161"/>
      <c r="P479" s="161"/>
      <c r="Q479" s="161"/>
      <c r="R479" s="35"/>
      <c r="S479" s="35"/>
    </row>
    <row r="480" spans="1:34">
      <c r="A480" s="35"/>
      <c r="B480" s="35"/>
      <c r="C480" s="35"/>
      <c r="D480" s="35"/>
      <c r="E480" s="35"/>
      <c r="F480" s="35"/>
      <c r="G480" s="35"/>
      <c r="H480" s="35"/>
      <c r="I480" s="161"/>
      <c r="J480" s="161"/>
      <c r="K480" s="161"/>
      <c r="L480" s="161"/>
      <c r="M480" s="161"/>
      <c r="N480" s="161"/>
      <c r="O480" s="161"/>
      <c r="P480" s="161"/>
      <c r="Q480" s="161"/>
      <c r="R480" s="35"/>
      <c r="S480" s="35"/>
    </row>
    <row r="481" spans="1:19">
      <c r="A481" s="35"/>
      <c r="B481" s="35"/>
      <c r="C481" s="35"/>
      <c r="D481" s="35"/>
      <c r="E481" s="35"/>
      <c r="F481" s="35"/>
      <c r="G481" s="35"/>
      <c r="H481" s="35"/>
      <c r="I481" s="161"/>
      <c r="J481" s="161"/>
      <c r="K481" s="161"/>
      <c r="L481" s="161"/>
      <c r="M481" s="161"/>
      <c r="N481" s="161"/>
      <c r="O481" s="161"/>
      <c r="P481" s="161"/>
      <c r="Q481" s="161"/>
      <c r="R481" s="35"/>
      <c r="S481" s="35"/>
    </row>
    <row r="482" spans="1:19">
      <c r="A482" s="35"/>
      <c r="B482" s="35"/>
      <c r="C482" s="35"/>
      <c r="D482" s="35"/>
      <c r="E482" s="35"/>
      <c r="F482" s="35"/>
      <c r="G482" s="35"/>
      <c r="H482" s="35"/>
      <c r="I482" s="161"/>
      <c r="J482" s="161"/>
      <c r="K482" s="161"/>
      <c r="L482" s="161"/>
      <c r="M482" s="161"/>
      <c r="N482" s="161"/>
      <c r="O482" s="161"/>
      <c r="P482" s="161"/>
      <c r="Q482" s="161"/>
      <c r="R482" s="35"/>
      <c r="S482" s="35"/>
    </row>
    <row r="483" spans="1:19">
      <c r="A483" s="35"/>
      <c r="B483" s="35"/>
      <c r="C483" s="35"/>
      <c r="D483" s="35"/>
      <c r="E483" s="35"/>
      <c r="F483" s="35"/>
      <c r="G483" s="35"/>
      <c r="H483" s="35"/>
      <c r="I483" s="161"/>
      <c r="J483" s="161"/>
      <c r="K483" s="161"/>
      <c r="L483" s="161"/>
      <c r="M483" s="161"/>
      <c r="N483" s="161"/>
      <c r="O483" s="161"/>
      <c r="P483" s="161"/>
      <c r="Q483" s="161"/>
      <c r="R483" s="35"/>
      <c r="S483" s="35"/>
    </row>
    <row r="484" spans="1:19">
      <c r="A484" s="35"/>
      <c r="B484" s="35"/>
      <c r="C484" s="35"/>
      <c r="D484" s="35"/>
      <c r="E484" s="35"/>
      <c r="F484" s="35"/>
      <c r="G484" s="35"/>
      <c r="H484" s="35"/>
      <c r="I484" s="161"/>
      <c r="J484" s="161"/>
      <c r="K484" s="161"/>
      <c r="L484" s="161"/>
      <c r="M484" s="161"/>
      <c r="N484" s="161"/>
      <c r="O484" s="161"/>
      <c r="P484" s="161"/>
      <c r="Q484" s="161"/>
      <c r="R484" s="35"/>
      <c r="S484" s="35"/>
    </row>
    <row r="485" spans="1:19">
      <c r="A485" s="35"/>
      <c r="B485" s="35"/>
      <c r="C485" s="35"/>
      <c r="D485" s="35"/>
      <c r="E485" s="35"/>
      <c r="F485" s="35"/>
      <c r="G485" s="35"/>
      <c r="H485" s="35"/>
      <c r="I485" s="161"/>
      <c r="J485" s="161"/>
      <c r="K485" s="161"/>
      <c r="L485" s="161"/>
      <c r="M485" s="161"/>
      <c r="N485" s="161"/>
      <c r="O485" s="161"/>
      <c r="P485" s="161"/>
      <c r="Q485" s="161"/>
      <c r="R485" s="35"/>
      <c r="S485" s="35"/>
    </row>
    <row r="486" spans="1:19">
      <c r="A486" s="35"/>
      <c r="B486" s="35"/>
      <c r="C486" s="35"/>
      <c r="D486" s="35"/>
      <c r="E486" s="35"/>
      <c r="F486" s="35"/>
      <c r="G486" s="35"/>
      <c r="H486" s="35"/>
      <c r="I486" s="161"/>
      <c r="J486" s="161"/>
      <c r="K486" s="161"/>
      <c r="L486" s="161"/>
      <c r="M486" s="161"/>
      <c r="N486" s="161"/>
      <c r="O486" s="161"/>
      <c r="P486" s="161"/>
      <c r="Q486" s="161"/>
      <c r="R486" s="35"/>
      <c r="S486" s="35"/>
    </row>
    <row r="487" spans="1:19">
      <c r="A487" s="35"/>
      <c r="B487" s="35"/>
      <c r="C487" s="35"/>
      <c r="D487" s="35"/>
      <c r="E487" s="35"/>
      <c r="F487" s="35"/>
      <c r="G487" s="35"/>
      <c r="H487" s="35"/>
      <c r="I487" s="161"/>
      <c r="J487" s="161"/>
      <c r="K487" s="161"/>
      <c r="L487" s="161"/>
      <c r="M487" s="161"/>
      <c r="N487" s="161"/>
      <c r="O487" s="161"/>
      <c r="P487" s="161"/>
      <c r="Q487" s="161"/>
      <c r="R487" s="35"/>
      <c r="S487" s="35"/>
    </row>
    <row r="488" spans="1:19">
      <c r="A488" s="35"/>
      <c r="B488" s="35"/>
      <c r="C488" s="35"/>
      <c r="D488" s="35"/>
      <c r="E488" s="35"/>
      <c r="F488" s="35"/>
      <c r="G488" s="35"/>
      <c r="H488" s="35"/>
      <c r="I488" s="161"/>
      <c r="J488" s="161"/>
      <c r="K488" s="161"/>
      <c r="L488" s="161"/>
      <c r="M488" s="161"/>
      <c r="N488" s="161"/>
      <c r="O488" s="161"/>
      <c r="P488" s="161"/>
      <c r="Q488" s="161"/>
      <c r="R488" s="35"/>
      <c r="S488" s="35"/>
    </row>
    <row r="489" spans="1:19">
      <c r="A489" s="35"/>
      <c r="B489" s="35"/>
      <c r="C489" s="35"/>
      <c r="D489" s="35"/>
      <c r="E489" s="35"/>
      <c r="F489" s="35"/>
      <c r="G489" s="35"/>
      <c r="H489" s="35"/>
      <c r="I489" s="161"/>
      <c r="J489" s="161"/>
      <c r="K489" s="161"/>
      <c r="L489" s="161"/>
      <c r="M489" s="161"/>
      <c r="N489" s="161"/>
      <c r="O489" s="161"/>
      <c r="P489" s="161"/>
      <c r="Q489" s="161"/>
      <c r="R489" s="35"/>
      <c r="S489" s="35"/>
    </row>
    <row r="490" spans="1:19">
      <c r="A490" s="35"/>
      <c r="B490" s="35"/>
      <c r="C490" s="35"/>
      <c r="D490" s="35"/>
      <c r="E490" s="35"/>
      <c r="F490" s="35"/>
      <c r="G490" s="35"/>
      <c r="H490" s="35"/>
      <c r="I490" s="161"/>
      <c r="J490" s="161"/>
      <c r="K490" s="161"/>
      <c r="L490" s="161"/>
      <c r="M490" s="161"/>
      <c r="N490" s="161"/>
      <c r="O490" s="161"/>
      <c r="P490" s="161"/>
      <c r="Q490" s="161"/>
      <c r="R490" s="35"/>
      <c r="S490" s="35"/>
    </row>
    <row r="491" spans="1:19">
      <c r="A491" s="35"/>
      <c r="B491" s="35"/>
      <c r="C491" s="35"/>
      <c r="D491" s="35"/>
      <c r="E491" s="35"/>
      <c r="F491" s="35"/>
      <c r="G491" s="35"/>
      <c r="H491" s="35"/>
      <c r="I491" s="161"/>
      <c r="J491" s="161"/>
      <c r="K491" s="161"/>
      <c r="L491" s="161"/>
      <c r="M491" s="161"/>
      <c r="N491" s="161"/>
      <c r="O491" s="161"/>
      <c r="P491" s="161"/>
      <c r="Q491" s="161"/>
      <c r="R491" s="35"/>
      <c r="S491" s="35"/>
    </row>
    <row r="492" spans="1:19">
      <c r="A492" s="35"/>
      <c r="B492" s="35"/>
      <c r="C492" s="35"/>
      <c r="D492" s="35"/>
      <c r="E492" s="35"/>
      <c r="F492" s="35"/>
      <c r="G492" s="35"/>
      <c r="H492" s="35"/>
      <c r="I492" s="161"/>
      <c r="J492" s="161"/>
      <c r="K492" s="161"/>
      <c r="L492" s="161"/>
      <c r="M492" s="161"/>
      <c r="N492" s="161"/>
      <c r="O492" s="161"/>
      <c r="P492" s="161"/>
      <c r="Q492" s="161"/>
      <c r="R492" s="35"/>
      <c r="S492" s="35"/>
    </row>
    <row r="493" spans="1:19">
      <c r="A493" s="35"/>
      <c r="B493" s="35"/>
      <c r="C493" s="35"/>
      <c r="D493" s="35"/>
      <c r="E493" s="35"/>
      <c r="F493" s="35"/>
      <c r="G493" s="35"/>
      <c r="H493" s="35"/>
      <c r="I493" s="161"/>
      <c r="J493" s="161"/>
      <c r="K493" s="161"/>
      <c r="L493" s="161"/>
      <c r="M493" s="161"/>
      <c r="N493" s="161"/>
      <c r="O493" s="161"/>
      <c r="P493" s="161"/>
      <c r="Q493" s="161"/>
      <c r="R493" s="35"/>
      <c r="S493" s="35"/>
    </row>
    <row r="494" spans="1:19">
      <c r="A494" s="35"/>
      <c r="B494" s="35"/>
      <c r="C494" s="35"/>
      <c r="D494" s="35"/>
      <c r="E494" s="35"/>
      <c r="F494" s="35"/>
      <c r="G494" s="35"/>
      <c r="H494" s="35"/>
      <c r="I494" s="161"/>
      <c r="J494" s="161"/>
      <c r="K494" s="161"/>
      <c r="L494" s="161"/>
      <c r="M494" s="161"/>
      <c r="N494" s="161"/>
      <c r="O494" s="161"/>
      <c r="P494" s="161"/>
      <c r="Q494" s="161"/>
      <c r="R494" s="35"/>
      <c r="S494" s="35"/>
    </row>
    <row r="495" spans="1:19">
      <c r="A495" s="35"/>
      <c r="B495" s="35"/>
      <c r="C495" s="35"/>
      <c r="D495" s="35"/>
      <c r="E495" s="35"/>
      <c r="F495" s="35"/>
      <c r="G495" s="35"/>
      <c r="H495" s="35"/>
      <c r="I495" s="161"/>
      <c r="J495" s="161"/>
      <c r="K495" s="161"/>
      <c r="L495" s="161"/>
      <c r="M495" s="161"/>
      <c r="N495" s="161"/>
      <c r="O495" s="161"/>
      <c r="P495" s="161"/>
      <c r="Q495" s="161"/>
      <c r="R495" s="35"/>
      <c r="S495" s="35"/>
    </row>
    <row r="496" spans="1:19">
      <c r="A496" s="35"/>
      <c r="B496" s="35"/>
      <c r="C496" s="35"/>
      <c r="D496" s="35"/>
      <c r="E496" s="35"/>
      <c r="F496" s="35"/>
      <c r="G496" s="35"/>
      <c r="H496" s="35"/>
      <c r="I496" s="161"/>
      <c r="J496" s="161"/>
      <c r="K496" s="161"/>
      <c r="L496" s="161"/>
      <c r="M496" s="161"/>
      <c r="N496" s="161"/>
      <c r="O496" s="161"/>
      <c r="P496" s="161"/>
      <c r="Q496" s="161"/>
      <c r="R496" s="35"/>
      <c r="S496" s="35"/>
    </row>
    <row r="497" spans="1:19">
      <c r="A497" s="35"/>
      <c r="B497" s="35"/>
      <c r="C497" s="35"/>
      <c r="D497" s="35"/>
      <c r="E497" s="35"/>
      <c r="F497" s="35"/>
      <c r="G497" s="35"/>
      <c r="H497" s="35"/>
      <c r="I497" s="161"/>
      <c r="J497" s="161"/>
      <c r="K497" s="161"/>
      <c r="L497" s="161"/>
      <c r="M497" s="161"/>
      <c r="N497" s="161"/>
      <c r="O497" s="161"/>
      <c r="P497" s="161"/>
      <c r="Q497" s="161"/>
      <c r="R497" s="35"/>
      <c r="S497" s="35"/>
    </row>
  </sheetData>
  <mergeCells count="1">
    <mergeCell ref="W4:Y4"/>
  </mergeCells>
  <phoneticPr fontId="11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E67EC8-987E-4A23-845C-AAC48898CA70}">
  <dimension ref="A1"/>
  <sheetViews>
    <sheetView topLeftCell="A225" workbookViewId="0">
      <selection activeCell="O245" sqref="O245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D66F23-817F-4E2B-BD51-577B165D2006}">
  <dimension ref="A1:I29"/>
  <sheetViews>
    <sheetView workbookViewId="0">
      <selection activeCell="D15" sqref="D15"/>
    </sheetView>
  </sheetViews>
  <sheetFormatPr baseColWidth="10" defaultRowHeight="15"/>
  <sheetData>
    <row r="1" spans="1:9">
      <c r="A1" s="53">
        <v>103</v>
      </c>
      <c r="B1" s="65" t="s">
        <v>52</v>
      </c>
      <c r="D1">
        <v>1</v>
      </c>
      <c r="E1" s="3" t="s">
        <v>556</v>
      </c>
      <c r="I1" s="3" t="s">
        <v>669</v>
      </c>
    </row>
    <row r="2" spans="1:9">
      <c r="A2" s="53">
        <v>106</v>
      </c>
      <c r="B2" s="65" t="s">
        <v>53</v>
      </c>
      <c r="D2">
        <v>2</v>
      </c>
      <c r="E2" s="3" t="s">
        <v>557</v>
      </c>
      <c r="I2" s="3" t="s">
        <v>670</v>
      </c>
    </row>
    <row r="3" spans="1:9">
      <c r="A3" s="53">
        <v>110</v>
      </c>
      <c r="B3" s="65" t="s">
        <v>47</v>
      </c>
      <c r="D3">
        <v>3</v>
      </c>
      <c r="E3" s="3" t="s">
        <v>558</v>
      </c>
      <c r="I3" s="3" t="s">
        <v>671</v>
      </c>
    </row>
    <row r="4" spans="1:9">
      <c r="A4" s="53">
        <v>111</v>
      </c>
      <c r="B4" s="65" t="s">
        <v>54</v>
      </c>
      <c r="D4">
        <v>4</v>
      </c>
      <c r="E4" s="3" t="s">
        <v>559</v>
      </c>
    </row>
    <row r="5" spans="1:9">
      <c r="A5" s="53">
        <v>116</v>
      </c>
      <c r="B5" s="65" t="s">
        <v>55</v>
      </c>
      <c r="D5">
        <v>5</v>
      </c>
      <c r="E5" s="3" t="s">
        <v>452</v>
      </c>
    </row>
    <row r="6" spans="1:9">
      <c r="A6" s="53">
        <v>117</v>
      </c>
      <c r="B6" s="65" t="s">
        <v>56</v>
      </c>
      <c r="D6">
        <v>6</v>
      </c>
      <c r="E6" s="3" t="s">
        <v>560</v>
      </c>
    </row>
    <row r="7" spans="1:9">
      <c r="A7" s="53">
        <v>134</v>
      </c>
      <c r="B7" s="65" t="s">
        <v>49</v>
      </c>
      <c r="D7">
        <v>7</v>
      </c>
      <c r="E7" s="3" t="s">
        <v>561</v>
      </c>
    </row>
    <row r="8" spans="1:9">
      <c r="A8" s="53">
        <v>141</v>
      </c>
      <c r="B8" s="65" t="s">
        <v>48</v>
      </c>
      <c r="D8">
        <v>8</v>
      </c>
      <c r="E8" s="3" t="s">
        <v>562</v>
      </c>
    </row>
    <row r="9" spans="1:9">
      <c r="A9" s="53">
        <v>143</v>
      </c>
      <c r="B9" s="65" t="s">
        <v>57</v>
      </c>
      <c r="D9">
        <v>9</v>
      </c>
      <c r="E9" s="3" t="s">
        <v>563</v>
      </c>
    </row>
    <row r="10" spans="1:9">
      <c r="A10" s="53">
        <v>147</v>
      </c>
      <c r="B10" s="65" t="s">
        <v>3</v>
      </c>
      <c r="D10">
        <v>10</v>
      </c>
      <c r="E10" s="3" t="s">
        <v>564</v>
      </c>
    </row>
    <row r="11" spans="1:9">
      <c r="A11" s="53">
        <v>155</v>
      </c>
      <c r="B11" s="65" t="s">
        <v>51</v>
      </c>
      <c r="D11">
        <v>11</v>
      </c>
      <c r="E11" s="3" t="s">
        <v>565</v>
      </c>
    </row>
    <row r="12" spans="1:9">
      <c r="A12" s="53">
        <v>160</v>
      </c>
      <c r="B12" s="65" t="s">
        <v>46</v>
      </c>
      <c r="D12">
        <v>12</v>
      </c>
      <c r="E12" s="3" t="s">
        <v>566</v>
      </c>
    </row>
    <row r="13" spans="1:9">
      <c r="A13" s="53">
        <v>171</v>
      </c>
      <c r="B13" s="65" t="s">
        <v>486</v>
      </c>
    </row>
    <row r="14" spans="1:9">
      <c r="A14" s="53">
        <v>175</v>
      </c>
      <c r="B14" s="65" t="s">
        <v>58</v>
      </c>
      <c r="D14" s="3" t="s">
        <v>659</v>
      </c>
    </row>
    <row r="15" spans="1:9">
      <c r="A15" s="53">
        <v>177</v>
      </c>
      <c r="B15" s="65" t="s">
        <v>657</v>
      </c>
      <c r="D15">
        <v>1</v>
      </c>
      <c r="E15" s="3" t="s">
        <v>28</v>
      </c>
    </row>
    <row r="16" spans="1:9">
      <c r="A16" s="53">
        <v>178</v>
      </c>
      <c r="B16" s="65" t="s">
        <v>50</v>
      </c>
      <c r="D16">
        <v>2</v>
      </c>
      <c r="E16" s="3" t="s">
        <v>29</v>
      </c>
    </row>
    <row r="17" spans="1:5">
      <c r="A17" s="53">
        <v>181</v>
      </c>
      <c r="B17" s="65" t="s">
        <v>59</v>
      </c>
      <c r="D17">
        <v>3</v>
      </c>
      <c r="E17" s="3" t="s">
        <v>30</v>
      </c>
    </row>
    <row r="18" spans="1:5">
      <c r="A18" s="53">
        <v>262</v>
      </c>
      <c r="B18" s="65" t="s">
        <v>540</v>
      </c>
      <c r="D18">
        <v>4</v>
      </c>
      <c r="E18" s="3" t="s">
        <v>31</v>
      </c>
    </row>
    <row r="19" spans="1:5">
      <c r="A19" s="53">
        <v>267</v>
      </c>
      <c r="B19" s="65" t="s">
        <v>655</v>
      </c>
      <c r="D19">
        <v>5</v>
      </c>
      <c r="E19" s="3" t="s">
        <v>404</v>
      </c>
    </row>
    <row r="20" spans="1:5">
      <c r="A20" s="53">
        <v>309</v>
      </c>
      <c r="B20" s="65" t="s">
        <v>88</v>
      </c>
      <c r="D20">
        <v>6</v>
      </c>
      <c r="E20" s="3" t="s">
        <v>32</v>
      </c>
    </row>
    <row r="21" spans="1:5">
      <c r="A21" s="53">
        <v>470</v>
      </c>
      <c r="B21" s="65" t="s">
        <v>60</v>
      </c>
      <c r="D21">
        <v>7</v>
      </c>
      <c r="E21" s="3" t="s">
        <v>33</v>
      </c>
    </row>
    <row r="22" spans="1:5">
      <c r="A22" s="53">
        <v>629</v>
      </c>
      <c r="B22" s="65" t="s">
        <v>204</v>
      </c>
      <c r="D22">
        <v>8</v>
      </c>
      <c r="E22" s="3" t="s">
        <v>34</v>
      </c>
    </row>
    <row r="23" spans="1:5">
      <c r="A23" s="53">
        <v>643</v>
      </c>
      <c r="B23" s="65" t="s">
        <v>84</v>
      </c>
      <c r="D23">
        <v>9</v>
      </c>
      <c r="E23" s="3" t="s">
        <v>35</v>
      </c>
    </row>
    <row r="24" spans="1:5">
      <c r="A24" s="53">
        <v>704</v>
      </c>
      <c r="B24" s="65" t="s">
        <v>87</v>
      </c>
      <c r="D24">
        <v>10</v>
      </c>
      <c r="E24" s="3" t="s">
        <v>36</v>
      </c>
    </row>
    <row r="25" spans="1:5">
      <c r="A25" s="53">
        <v>802</v>
      </c>
      <c r="B25" s="65" t="s">
        <v>82</v>
      </c>
      <c r="D25">
        <v>11</v>
      </c>
      <c r="E25" s="3" t="s">
        <v>37</v>
      </c>
    </row>
    <row r="26" spans="1:5">
      <c r="D26">
        <v>12</v>
      </c>
      <c r="E26" s="3" t="s">
        <v>38</v>
      </c>
    </row>
    <row r="27" spans="1:5">
      <c r="D27">
        <v>13</v>
      </c>
      <c r="E27" s="3" t="s">
        <v>39</v>
      </c>
    </row>
    <row r="28" spans="1:5">
      <c r="D28">
        <v>14</v>
      </c>
      <c r="E28" s="3" t="s">
        <v>405</v>
      </c>
    </row>
    <row r="29" spans="1:5">
      <c r="D29">
        <v>15</v>
      </c>
      <c r="E29" s="3" t="s">
        <v>40</v>
      </c>
    </row>
  </sheetData>
  <phoneticPr fontId="11" type="noConversion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N864"/>
  <sheetViews>
    <sheetView zoomScale="96" zoomScaleNormal="96" workbookViewId="0">
      <pane ySplit="9" topLeftCell="A99" activePane="bottomLeft" state="frozen"/>
      <selection pane="bottomLeft" activeCell="N553" sqref="N553"/>
    </sheetView>
  </sheetViews>
  <sheetFormatPr baseColWidth="10" defaultColWidth="11.54296875" defaultRowHeight="15"/>
  <cols>
    <col min="1" max="1" width="2.08984375" style="28" customWidth="1"/>
    <col min="2" max="2" width="6.08984375" style="28" customWidth="1"/>
    <col min="3" max="3" width="3.453125" style="28" customWidth="1"/>
    <col min="4" max="4" width="3" style="28" customWidth="1"/>
    <col min="5" max="5" width="3.54296875" style="28" customWidth="1"/>
    <col min="6" max="6" width="4" style="28" customWidth="1"/>
    <col min="7" max="7" width="10.1796875" style="28" customWidth="1"/>
    <col min="8" max="8" width="6.6328125" style="28" customWidth="1"/>
    <col min="9" max="9" width="7" style="345" customWidth="1"/>
    <col min="10" max="12" width="6.36328125" style="29" customWidth="1"/>
    <col min="13" max="13" width="7.54296875" style="28" customWidth="1"/>
    <col min="14" max="14" width="6.54296875" style="28" customWidth="1"/>
    <col min="15" max="15" width="5.08984375" style="34" customWidth="1"/>
    <col min="16" max="18" width="6.54296875" style="34" customWidth="1"/>
    <col min="19" max="19" width="5.453125" style="34" customWidth="1"/>
    <col min="20" max="20" width="7" style="27" customWidth="1"/>
    <col min="21" max="21" width="5.6328125" style="34" customWidth="1"/>
    <col min="22" max="22" width="8.08984375" style="34" customWidth="1"/>
    <col min="23" max="23" width="5.90625" style="29" customWidth="1"/>
    <col min="24" max="24" width="9.453125" style="29" customWidth="1"/>
    <col min="25" max="25" width="8.90625" style="29" customWidth="1"/>
    <col min="26" max="26" width="11.54296875" style="29"/>
    <col min="27" max="27" width="9.81640625" style="34" customWidth="1"/>
    <col min="28" max="28" width="9.1796875" style="29" customWidth="1"/>
    <col min="29" max="29" width="6.81640625" style="29" customWidth="1"/>
    <col min="30" max="30" width="9.90625" style="29" customWidth="1"/>
    <col min="31" max="31" width="10" style="28" customWidth="1"/>
    <col min="32" max="32" width="13.08984375" style="28" customWidth="1"/>
    <col min="33" max="33" width="9.36328125" style="28" customWidth="1"/>
    <col min="34" max="34" width="9.81640625" style="29" customWidth="1"/>
    <col min="35" max="35" width="9.81640625" style="28" customWidth="1"/>
    <col min="36" max="36" width="11.54296875" style="28"/>
    <col min="37" max="37" width="14" style="28" customWidth="1"/>
    <col min="38" max="38" width="12.54296875" style="28" customWidth="1"/>
    <col min="39" max="39" width="10.90625" style="28" customWidth="1"/>
    <col min="40" max="16384" width="11.54296875" style="28"/>
  </cols>
  <sheetData>
    <row r="1" spans="1:66" ht="15.6">
      <c r="A1" s="215"/>
      <c r="B1" s="215"/>
      <c r="C1" s="215"/>
      <c r="D1" s="215"/>
      <c r="E1" s="215"/>
      <c r="F1" s="215"/>
      <c r="G1" s="215"/>
      <c r="H1" s="215"/>
      <c r="I1" s="339"/>
      <c r="J1" s="216"/>
      <c r="K1" s="216"/>
      <c r="L1" s="216"/>
      <c r="M1" s="215"/>
      <c r="N1" s="215"/>
      <c r="O1" s="217"/>
      <c r="P1" s="217"/>
      <c r="Q1" s="217"/>
      <c r="R1" s="217"/>
      <c r="S1" s="217"/>
      <c r="T1" s="215"/>
      <c r="U1" s="217"/>
      <c r="V1" s="217"/>
      <c r="W1" s="216"/>
      <c r="X1" s="215"/>
      <c r="Y1" s="218"/>
      <c r="AA1" s="29"/>
      <c r="AB1" s="27"/>
      <c r="AC1" s="219"/>
      <c r="AD1" s="28"/>
      <c r="AH1" s="28"/>
    </row>
    <row r="2" spans="1:66" s="224" customFormat="1" ht="31.8">
      <c r="A2" s="220"/>
      <c r="B2" s="220"/>
      <c r="C2" s="220"/>
      <c r="D2" s="221" t="s">
        <v>656</v>
      </c>
      <c r="E2" s="221"/>
      <c r="F2" s="220"/>
      <c r="G2" s="220"/>
      <c r="H2" s="220"/>
      <c r="I2" s="340"/>
      <c r="J2" s="222"/>
      <c r="K2" s="222"/>
      <c r="L2" s="222"/>
      <c r="M2" s="220"/>
      <c r="N2" s="220"/>
      <c r="O2" s="223"/>
      <c r="P2" s="223"/>
      <c r="Q2" s="223"/>
      <c r="R2" s="223"/>
      <c r="S2" s="223"/>
      <c r="T2" s="220"/>
      <c r="U2" s="223"/>
      <c r="V2" s="223"/>
      <c r="W2" s="222"/>
      <c r="X2" s="220"/>
      <c r="Y2" s="218"/>
      <c r="Z2" s="29"/>
      <c r="AA2" s="29"/>
      <c r="AB2" s="27"/>
      <c r="AC2" s="219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Z2" s="231"/>
      <c r="BA2" s="28"/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  <c r="BN2" s="28"/>
    </row>
    <row r="3" spans="1:66" ht="19.8">
      <c r="A3" s="215"/>
      <c r="B3" s="215"/>
      <c r="C3" s="215"/>
      <c r="D3" s="215"/>
      <c r="E3" s="215"/>
      <c r="F3" s="215"/>
      <c r="G3" s="215"/>
      <c r="H3" s="215"/>
      <c r="I3" s="339"/>
      <c r="J3" s="216"/>
      <c r="K3" s="216"/>
      <c r="L3" s="216"/>
      <c r="M3" s="215"/>
      <c r="N3" s="215"/>
      <c r="O3" s="217"/>
      <c r="P3" s="217"/>
      <c r="Q3" s="217"/>
      <c r="R3" s="217"/>
      <c r="S3" s="217"/>
      <c r="T3" s="215"/>
      <c r="U3" s="217"/>
      <c r="V3" s="217"/>
      <c r="W3" s="216"/>
      <c r="X3" s="215"/>
      <c r="Y3" s="218"/>
      <c r="AA3" s="29"/>
      <c r="AB3" s="27"/>
      <c r="AC3" s="219"/>
      <c r="AD3" s="28"/>
      <c r="AH3" s="28"/>
      <c r="AZ3" s="231"/>
    </row>
    <row r="4" spans="1:66" s="231" customFormat="1" ht="19.8">
      <c r="A4" s="225"/>
      <c r="B4" s="225"/>
      <c r="C4" s="225"/>
      <c r="D4" s="225"/>
      <c r="E4" s="225"/>
      <c r="F4" s="225"/>
      <c r="G4" s="226" t="s">
        <v>5</v>
      </c>
      <c r="H4" s="226"/>
      <c r="I4" s="341">
        <f>+År!P2</f>
        <v>52</v>
      </c>
      <c r="J4" s="228"/>
      <c r="K4" s="228"/>
      <c r="L4" s="228"/>
      <c r="M4" s="226" t="s">
        <v>428</v>
      </c>
      <c r="N4" s="225"/>
      <c r="O4" s="229"/>
      <c r="P4" s="229"/>
      <c r="Q4" s="473">
        <f>+I11+I38+I65+I92+I119+I146+I173+I200+I227+I254+I281+I308+I335+I362+I389</f>
        <v>9192</v>
      </c>
      <c r="R4" s="474"/>
      <c r="S4" s="229"/>
      <c r="T4" s="229"/>
      <c r="U4" s="229"/>
      <c r="V4" s="229"/>
      <c r="W4" s="216"/>
      <c r="X4" s="215"/>
      <c r="Y4" s="29"/>
      <c r="Z4" s="27"/>
      <c r="AA4" s="218"/>
      <c r="AB4" s="29"/>
      <c r="AC4" s="29"/>
      <c r="AD4" s="27"/>
      <c r="AE4" s="219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30"/>
      <c r="AU4" s="230"/>
      <c r="AY4" s="28"/>
      <c r="AZ4" s="28"/>
      <c r="BA4" s="28"/>
      <c r="BB4" s="28"/>
      <c r="BC4" s="28"/>
      <c r="BD4" s="28"/>
      <c r="BE4" s="28"/>
      <c r="BF4" s="28"/>
      <c r="BG4" s="28"/>
      <c r="BH4" s="28"/>
      <c r="BI4" s="28"/>
      <c r="BJ4" s="28"/>
      <c r="BK4" s="28"/>
      <c r="BL4" s="28"/>
    </row>
    <row r="5" spans="1:66" ht="19.8">
      <c r="A5" s="215"/>
      <c r="B5" s="215"/>
      <c r="C5" s="215"/>
      <c r="D5" s="215"/>
      <c r="E5" s="215"/>
      <c r="F5" s="215"/>
      <c r="G5" s="215"/>
      <c r="H5" s="215"/>
      <c r="I5" s="339"/>
      <c r="J5" s="216" t="s">
        <v>462</v>
      </c>
      <c r="K5" s="216"/>
      <c r="L5" s="216"/>
      <c r="M5" s="215"/>
      <c r="N5" s="215"/>
      <c r="O5" s="217"/>
      <c r="P5" s="217"/>
      <c r="Q5" s="217"/>
      <c r="R5" s="217"/>
      <c r="S5" s="217"/>
      <c r="T5" s="215"/>
      <c r="U5" s="217"/>
      <c r="V5" s="217"/>
      <c r="W5" s="216"/>
      <c r="X5" s="215"/>
      <c r="Y5" s="218"/>
      <c r="AA5" s="29"/>
      <c r="AB5" s="27"/>
      <c r="AC5" s="219"/>
      <c r="AD5" s="28"/>
      <c r="AH5" s="28"/>
      <c r="AZ5" s="231"/>
    </row>
    <row r="6" spans="1:66" ht="15" customHeight="1">
      <c r="A6" s="215"/>
      <c r="B6" s="215"/>
      <c r="C6" s="215"/>
      <c r="D6" s="215"/>
      <c r="E6" s="215"/>
      <c r="F6" s="215"/>
      <c r="G6" s="215"/>
      <c r="H6" s="215"/>
      <c r="I6" s="339"/>
      <c r="J6" s="216"/>
      <c r="K6" s="216"/>
      <c r="L6" s="216"/>
      <c r="M6" s="215"/>
      <c r="N6" s="215"/>
      <c r="O6" s="217"/>
      <c r="P6" s="217"/>
      <c r="Q6" s="217"/>
      <c r="R6" s="217"/>
      <c r="S6" s="217"/>
      <c r="T6" s="215"/>
      <c r="U6" s="217"/>
      <c r="V6" s="217"/>
      <c r="W6" s="232" t="s">
        <v>2</v>
      </c>
      <c r="X6" s="215"/>
      <c r="Y6" s="218"/>
      <c r="AA6" s="29"/>
      <c r="AB6" s="27"/>
      <c r="AC6" s="219"/>
      <c r="AD6" s="28"/>
      <c r="AH6" s="28"/>
      <c r="AZ6" s="231"/>
    </row>
    <row r="7" spans="1:66" ht="15" customHeight="1">
      <c r="A7" s="215"/>
      <c r="B7" s="215"/>
      <c r="C7" s="215"/>
      <c r="D7" s="215"/>
      <c r="E7" s="215"/>
      <c r="F7" s="215"/>
      <c r="G7" s="215"/>
      <c r="H7" s="233" t="s">
        <v>2</v>
      </c>
      <c r="I7" s="339"/>
      <c r="J7" s="216"/>
      <c r="K7" s="232" t="s">
        <v>579</v>
      </c>
      <c r="L7" s="216"/>
      <c r="M7" s="233" t="s">
        <v>22</v>
      </c>
      <c r="N7" s="216"/>
      <c r="O7" s="217" t="s">
        <v>407</v>
      </c>
      <c r="P7" s="217" t="s">
        <v>407</v>
      </c>
      <c r="Q7" s="217" t="s">
        <v>407</v>
      </c>
      <c r="R7" s="217" t="s">
        <v>407</v>
      </c>
      <c r="S7" s="234" t="s">
        <v>429</v>
      </c>
      <c r="T7" s="215"/>
      <c r="U7" s="234" t="s">
        <v>549</v>
      </c>
      <c r="V7" s="234" t="s">
        <v>43</v>
      </c>
      <c r="W7" s="232" t="s">
        <v>8</v>
      </c>
      <c r="X7" s="215"/>
      <c r="Y7" s="218"/>
      <c r="AA7" s="29"/>
      <c r="AB7" s="27"/>
      <c r="AC7" s="219"/>
      <c r="AD7" s="28"/>
      <c r="AH7" s="28"/>
      <c r="AZ7" s="231"/>
    </row>
    <row r="8" spans="1:66" ht="15" customHeight="1">
      <c r="A8" s="215"/>
      <c r="B8" s="215"/>
      <c r="C8" s="215"/>
      <c r="D8" s="215"/>
      <c r="E8" s="215"/>
      <c r="F8" s="233"/>
      <c r="G8" s="233"/>
      <c r="H8" s="233" t="s">
        <v>492</v>
      </c>
      <c r="I8" s="343" t="s">
        <v>2</v>
      </c>
      <c r="J8" s="232" t="s">
        <v>2</v>
      </c>
      <c r="K8" s="232" t="s">
        <v>580</v>
      </c>
      <c r="L8" s="232" t="s">
        <v>1</v>
      </c>
      <c r="M8" s="233" t="s">
        <v>494</v>
      </c>
      <c r="N8" s="232" t="s">
        <v>22</v>
      </c>
      <c r="O8" s="234" t="s">
        <v>496</v>
      </c>
      <c r="P8" s="234" t="s">
        <v>485</v>
      </c>
      <c r="Q8" s="234" t="s">
        <v>485</v>
      </c>
      <c r="R8" s="234" t="s">
        <v>485</v>
      </c>
      <c r="S8" s="234"/>
      <c r="T8" s="233" t="s">
        <v>417</v>
      </c>
      <c r="U8" s="234" t="s">
        <v>1</v>
      </c>
      <c r="V8" s="234" t="s">
        <v>569</v>
      </c>
      <c r="W8" s="232" t="s">
        <v>71</v>
      </c>
      <c r="X8" s="215"/>
      <c r="Y8" s="218"/>
      <c r="AA8" s="29"/>
      <c r="AB8" s="27"/>
      <c r="AC8" s="219"/>
      <c r="AD8" s="28"/>
      <c r="AH8" s="28"/>
      <c r="AZ8" s="231"/>
    </row>
    <row r="9" spans="1:66" ht="15" customHeight="1">
      <c r="A9" s="215"/>
      <c r="B9" s="215"/>
      <c r="C9" s="233" t="s">
        <v>0</v>
      </c>
      <c r="D9" s="233"/>
      <c r="E9" s="233" t="s">
        <v>440</v>
      </c>
      <c r="F9" s="233"/>
      <c r="G9" s="233"/>
      <c r="H9" s="52" t="s">
        <v>493</v>
      </c>
      <c r="I9" s="335" t="s">
        <v>8</v>
      </c>
      <c r="J9" s="97" t="s">
        <v>407</v>
      </c>
      <c r="K9" s="97" t="s">
        <v>581</v>
      </c>
      <c r="L9" s="97" t="s">
        <v>407</v>
      </c>
      <c r="M9" s="52" t="s">
        <v>418</v>
      </c>
      <c r="N9" s="97" t="s">
        <v>44</v>
      </c>
      <c r="O9" s="74" t="s">
        <v>497</v>
      </c>
      <c r="P9" s="74" t="s">
        <v>570</v>
      </c>
      <c r="Q9" s="74" t="s">
        <v>571</v>
      </c>
      <c r="R9" s="74" t="s">
        <v>572</v>
      </c>
      <c r="S9" s="74" t="s">
        <v>1</v>
      </c>
      <c r="T9" s="52" t="s">
        <v>418</v>
      </c>
      <c r="U9" s="74" t="s">
        <v>517</v>
      </c>
      <c r="V9" s="74" t="s">
        <v>44</v>
      </c>
      <c r="W9" s="97" t="s">
        <v>551</v>
      </c>
      <c r="X9" s="215"/>
      <c r="Y9" s="218"/>
      <c r="AA9" s="29"/>
      <c r="AB9" s="27"/>
      <c r="AC9" s="219"/>
      <c r="AD9" s="28"/>
      <c r="AH9" s="28"/>
      <c r="AZ9" s="231"/>
    </row>
    <row r="10" spans="1:66" ht="15" customHeight="1">
      <c r="A10" s="215"/>
      <c r="B10" s="215"/>
      <c r="C10" s="233"/>
      <c r="D10" s="233"/>
      <c r="E10" s="233"/>
      <c r="F10" s="233"/>
      <c r="G10" s="233"/>
      <c r="H10" s="52"/>
      <c r="I10" s="335"/>
      <c r="J10" s="97"/>
      <c r="K10" s="97"/>
      <c r="L10" s="97"/>
      <c r="M10" s="52"/>
      <c r="N10" s="97"/>
      <c r="O10" s="74"/>
      <c r="P10" s="74"/>
      <c r="Q10" s="74"/>
      <c r="R10" s="74"/>
      <c r="S10" s="74"/>
      <c r="T10" s="52"/>
      <c r="U10" s="74"/>
      <c r="V10" s="74"/>
      <c r="W10" s="97"/>
      <c r="X10" s="215"/>
      <c r="Y10" s="218"/>
      <c r="AA10" s="29"/>
      <c r="AB10" s="27"/>
      <c r="AC10" s="219"/>
      <c r="AD10" s="28"/>
      <c r="AH10" s="28"/>
      <c r="AZ10" s="231"/>
    </row>
    <row r="11" spans="1:66" ht="17.100000000000001" customHeight="1">
      <c r="A11" s="215"/>
      <c r="B11" s="215"/>
      <c r="C11" s="215"/>
      <c r="D11" s="264" t="str">
        <f>+D13</f>
        <v>P-</v>
      </c>
      <c r="E11" s="215"/>
      <c r="F11" s="215"/>
      <c r="G11" s="215"/>
      <c r="H11" s="215"/>
      <c r="I11" s="429">
        <f>SUM(I13:I36)</f>
        <v>80</v>
      </c>
      <c r="J11" s="265"/>
      <c r="K11" s="265"/>
      <c r="L11" s="265"/>
      <c r="M11" s="266"/>
      <c r="N11" s="267">
        <f>+Klasse!O10</f>
        <v>15.416250000000003</v>
      </c>
      <c r="O11" s="217"/>
      <c r="P11" s="217"/>
      <c r="Q11" s="217"/>
      <c r="R11" s="217"/>
      <c r="S11" s="217"/>
      <c r="T11" s="215"/>
      <c r="U11" s="217"/>
      <c r="V11" s="217"/>
      <c r="W11" s="217"/>
      <c r="X11" s="217"/>
      <c r="Y11" s="218"/>
      <c r="AA11" s="29"/>
      <c r="AB11" s="27"/>
      <c r="AC11" s="219"/>
      <c r="AD11" s="28"/>
      <c r="AH11" s="28"/>
      <c r="AZ11" s="231"/>
    </row>
    <row r="12" spans="1:66" ht="15" customHeight="1">
      <c r="A12" s="215"/>
      <c r="B12" s="215"/>
      <c r="C12" s="215"/>
      <c r="D12" s="264"/>
      <c r="E12" s="215"/>
      <c r="F12" s="215"/>
      <c r="G12" s="215"/>
      <c r="H12" s="215"/>
      <c r="I12" s="339"/>
      <c r="J12" s="215"/>
      <c r="K12" s="215"/>
      <c r="L12" s="215"/>
      <c r="M12" s="215"/>
      <c r="N12" s="215"/>
      <c r="O12" s="215"/>
      <c r="P12" s="215"/>
      <c r="Q12" s="215"/>
      <c r="R12" s="215"/>
      <c r="S12" s="215"/>
      <c r="T12" s="215"/>
      <c r="U12" s="215"/>
      <c r="V12" s="215"/>
      <c r="W12" s="215"/>
      <c r="X12" s="215"/>
      <c r="Y12" s="218"/>
      <c r="AA12" s="29"/>
      <c r="AB12" s="27"/>
      <c r="AC12" s="219"/>
      <c r="AD12" s="28"/>
      <c r="AH12" s="28"/>
      <c r="AZ12" s="231"/>
    </row>
    <row r="13" spans="1:66" ht="15" customHeight="1">
      <c r="A13" s="215"/>
      <c r="B13" s="297">
        <f>+'Ark1'!C2241</f>
        <v>2023</v>
      </c>
      <c r="C13" s="235">
        <f>+'Ark1'!L2241</f>
        <v>1</v>
      </c>
      <c r="D13" s="235" t="s">
        <v>28</v>
      </c>
      <c r="E13" s="235">
        <f>+'Ark1'!H2241</f>
        <v>1</v>
      </c>
      <c r="F13" s="235">
        <f>+'Ark1'!J2241</f>
        <v>103</v>
      </c>
      <c r="G13" s="235" t="str">
        <f>VLOOKUP(F13,RNR!$A$1:$B$25,2)</f>
        <v>Rudshøgda</v>
      </c>
      <c r="H13" s="235">
        <f>+IF(I13=0,"",'Ark1'!Q2241)</f>
        <v>3</v>
      </c>
      <c r="I13" s="344">
        <f>+'Ark1'!R2241</f>
        <v>3</v>
      </c>
      <c r="J13" s="236">
        <f>+IF(I13=0,"",'Ark1'!AG2241)</f>
        <v>1.1372848218969056</v>
      </c>
      <c r="K13" s="269">
        <f t="shared" ref="K13" si="0">100*I13/$I$11</f>
        <v>3.75</v>
      </c>
      <c r="L13" s="236">
        <f>+IF(I13=0,"",'Ark1'!AH2241)</f>
        <v>0</v>
      </c>
      <c r="M13" s="237">
        <f>+IF(I13=0,"",'Ark1'!T2241)</f>
        <v>2</v>
      </c>
      <c r="N13" s="32">
        <f>+IF(I13=0,"",'Ark1'!U2241)</f>
        <v>15.9</v>
      </c>
      <c r="O13" s="238">
        <f>+IF(I13=0,"",'Ark1'!W2241)</f>
        <v>0</v>
      </c>
      <c r="P13" s="238">
        <f>+IF(I13=0,"",'Ark1'!X2241)</f>
        <v>66.666666666666686</v>
      </c>
      <c r="Q13" s="238">
        <f>+IF(I13=0,"",'Ark1'!Y2241)</f>
        <v>0</v>
      </c>
      <c r="R13" s="238">
        <f>+IF(I13=0,"",'Ark1'!Z2241)</f>
        <v>3.9656861533241239</v>
      </c>
      <c r="S13" s="236">
        <f>+IF(I13=0,"",'Ark1'!Z2241)</f>
        <v>3.9656861533241239</v>
      </c>
      <c r="T13" s="237">
        <f>+IF(I13=0,"",'Ark1'!AB2241)</f>
        <v>0</v>
      </c>
      <c r="U13" s="238">
        <f>+IF(I13=0,"",'Ark1'!AE2241)</f>
        <v>0</v>
      </c>
      <c r="V13" s="238">
        <f t="shared" ref="V13" si="1">IF(I13=0,"",N13/C13)</f>
        <v>15.9</v>
      </c>
      <c r="W13" s="236">
        <f t="shared" ref="W13" si="2">IF(I13=0,"",I13/H13)</f>
        <v>1</v>
      </c>
      <c r="X13" s="215"/>
      <c r="Y13" s="218"/>
      <c r="AA13" s="29"/>
      <c r="AB13" s="27"/>
      <c r="AC13" s="219"/>
      <c r="AD13" s="28"/>
      <c r="AH13" s="28"/>
      <c r="AZ13" s="231"/>
    </row>
    <row r="14" spans="1:66" ht="15" customHeight="1">
      <c r="A14" s="215"/>
      <c r="B14" s="297">
        <f>+'Ark1'!C2242</f>
        <v>2023</v>
      </c>
      <c r="C14" s="235">
        <f>+'Ark1'!L2242</f>
        <v>1</v>
      </c>
      <c r="D14" s="235" t="s">
        <v>28</v>
      </c>
      <c r="E14" s="235">
        <f>+'Ark1'!H2242</f>
        <v>2</v>
      </c>
      <c r="F14" s="235">
        <f>+'Ark1'!J2242</f>
        <v>106</v>
      </c>
      <c r="G14" s="235" t="str">
        <f>VLOOKUP(F14,RNR!$A$1:$B$25,2)</f>
        <v>Furuseth</v>
      </c>
      <c r="H14" s="235" t="str">
        <f>+IF(I14=0,"",'Ark1'!Q2242)</f>
        <v/>
      </c>
      <c r="I14" s="344">
        <f>+'Ark1'!R2242</f>
        <v>0</v>
      </c>
      <c r="J14" s="236" t="str">
        <f>+IF(I14=0,"",'Ark1'!AG2242)</f>
        <v/>
      </c>
      <c r="K14" s="269">
        <f t="shared" ref="K14:K36" si="3">100*I14/$I$11</f>
        <v>0</v>
      </c>
      <c r="L14" s="236" t="str">
        <f>+IF(I14=0,"",'Ark1'!AH2242)</f>
        <v/>
      </c>
      <c r="M14" s="237" t="str">
        <f>+IF(I14=0,"",'Ark1'!T2242)</f>
        <v/>
      </c>
      <c r="N14" s="32" t="str">
        <f>+IF(I14=0,"",'Ark1'!U2242)</f>
        <v/>
      </c>
      <c r="O14" s="238" t="str">
        <f>+IF(I14=0,"",'Ark1'!W2242)</f>
        <v/>
      </c>
      <c r="P14" s="238" t="str">
        <f>+IF(I14=0,"",'Ark1'!X2242)</f>
        <v/>
      </c>
      <c r="Q14" s="238" t="str">
        <f>+IF(I14=0,"",'Ark1'!Y2242)</f>
        <v/>
      </c>
      <c r="R14" s="238" t="str">
        <f>+IF(I14=0,"",'Ark1'!Z2242)</f>
        <v/>
      </c>
      <c r="S14" s="236" t="str">
        <f>+IF(I14=0,"",'Ark1'!Z2242)</f>
        <v/>
      </c>
      <c r="T14" s="237" t="str">
        <f>+IF(I14=0,"",'Ark1'!AB2242)</f>
        <v/>
      </c>
      <c r="U14" s="238" t="str">
        <f>+IF(I14=0,"",'Ark1'!AE2242)</f>
        <v/>
      </c>
      <c r="V14" s="238" t="str">
        <f t="shared" ref="V14:V36" si="4">IF(I14=0,"",N14/C14)</f>
        <v/>
      </c>
      <c r="W14" s="236" t="str">
        <f t="shared" ref="W14:W36" si="5">IF(I14=0,"",I14/H14)</f>
        <v/>
      </c>
      <c r="X14" s="215"/>
      <c r="Y14" s="218"/>
      <c r="AA14" s="29"/>
      <c r="AB14" s="27"/>
      <c r="AC14" s="219"/>
      <c r="AD14" s="28"/>
      <c r="AH14" s="28"/>
      <c r="AZ14" s="231"/>
    </row>
    <row r="15" spans="1:66" ht="15" customHeight="1">
      <c r="A15" s="215"/>
      <c r="B15" s="297">
        <f>+'Ark1'!C2243</f>
        <v>2023</v>
      </c>
      <c r="C15" s="235">
        <f>+'Ark1'!L2243</f>
        <v>1</v>
      </c>
      <c r="D15" s="235" t="s">
        <v>28</v>
      </c>
      <c r="E15" s="235">
        <f>+'Ark1'!H2243</f>
        <v>1</v>
      </c>
      <c r="F15" s="235">
        <f>+'Ark1'!J2243</f>
        <v>110</v>
      </c>
      <c r="G15" s="235" t="str">
        <f>VLOOKUP(F15,RNR!$A$1:$B$25,2)</f>
        <v>Gol</v>
      </c>
      <c r="H15" s="235">
        <f>+IF(I15=0,"",'Ark1'!Q2243)</f>
        <v>16</v>
      </c>
      <c r="I15" s="344">
        <f>+'Ark1'!R2243</f>
        <v>32</v>
      </c>
      <c r="J15" s="236">
        <f>+IF(I15=0,"",'Ark1'!AG2243)</f>
        <v>2.0912436701112673</v>
      </c>
      <c r="K15" s="269">
        <f t="shared" si="3"/>
        <v>40</v>
      </c>
      <c r="L15" s="236">
        <f>+IF(I15=0,"",'Ark1'!AH2243)</f>
        <v>0</v>
      </c>
      <c r="M15" s="237">
        <f>+IF(I15=0,"",'Ark1'!T2243)</f>
        <v>2.84375</v>
      </c>
      <c r="N15" s="32">
        <f>+IF(I15=0,"",'Ark1'!U2243)</f>
        <v>16.815625000000001</v>
      </c>
      <c r="O15" s="238">
        <f>+IF(I15=0,"",'Ark1'!W2243)</f>
        <v>0</v>
      </c>
      <c r="P15" s="238">
        <f>+IF(I15=0,"",'Ark1'!X2243)</f>
        <v>59.375</v>
      </c>
      <c r="Q15" s="238">
        <f>+IF(I15=0,"",'Ark1'!Y2243)</f>
        <v>3.125</v>
      </c>
      <c r="R15" s="238">
        <f>+IF(I15=0,"",'Ark1'!Z2243)</f>
        <v>2.405606651008227</v>
      </c>
      <c r="S15" s="236">
        <f>+IF(I15=0,"",'Ark1'!Z2243)</f>
        <v>2.405606651008227</v>
      </c>
      <c r="T15" s="237">
        <f>+IF(I15=0,"",'Ark1'!AB2243)</f>
        <v>1.1486234968430691</v>
      </c>
      <c r="U15" s="238">
        <f>+IF(I15=0,"",'Ark1'!AE2243)</f>
        <v>0</v>
      </c>
      <c r="V15" s="238">
        <f t="shared" si="4"/>
        <v>16.815625000000001</v>
      </c>
      <c r="W15" s="236">
        <f t="shared" si="5"/>
        <v>2</v>
      </c>
      <c r="X15" s="215"/>
      <c r="Y15" s="218"/>
      <c r="AA15" s="29"/>
      <c r="AB15" s="27"/>
      <c r="AC15" s="219"/>
      <c r="AD15" s="28"/>
      <c r="AH15" s="28"/>
      <c r="AZ15" s="231"/>
    </row>
    <row r="16" spans="1:66" ht="15" customHeight="1">
      <c r="A16" s="215"/>
      <c r="B16" s="297">
        <f>+'Ark1'!C2244</f>
        <v>2023</v>
      </c>
      <c r="C16" s="235">
        <f>+'Ark1'!L2244</f>
        <v>1</v>
      </c>
      <c r="D16" s="235" t="s">
        <v>28</v>
      </c>
      <c r="E16" s="235">
        <f>+'Ark1'!H2244</f>
        <v>1</v>
      </c>
      <c r="F16" s="235">
        <f>+'Ark1'!J2244</f>
        <v>111</v>
      </c>
      <c r="G16" s="235" t="str">
        <f>VLOOKUP(F16,RNR!$A$1:$B$25,2)</f>
        <v>Forus</v>
      </c>
      <c r="H16" s="235" t="str">
        <f>+IF(I16=0,"",'Ark1'!Q2244)</f>
        <v/>
      </c>
      <c r="I16" s="344">
        <f>+'Ark1'!R2244</f>
        <v>0</v>
      </c>
      <c r="J16" s="236" t="str">
        <f>+IF(I16=0,"",'Ark1'!AG2244)</f>
        <v/>
      </c>
      <c r="K16" s="269">
        <f t="shared" si="3"/>
        <v>0</v>
      </c>
      <c r="L16" s="236" t="str">
        <f>+IF(I16=0,"",'Ark1'!AH2244)</f>
        <v/>
      </c>
      <c r="M16" s="237" t="str">
        <f>+IF(I16=0,"",'Ark1'!T2244)</f>
        <v/>
      </c>
      <c r="N16" s="32" t="str">
        <f>+IF(I16=0,"",'Ark1'!U2244)</f>
        <v/>
      </c>
      <c r="O16" s="238" t="str">
        <f>+IF(I16=0,"",'Ark1'!W2244)</f>
        <v/>
      </c>
      <c r="P16" s="238" t="str">
        <f>+IF(I16=0,"",'Ark1'!X2244)</f>
        <v/>
      </c>
      <c r="Q16" s="238" t="str">
        <f>+IF(I16=0,"",'Ark1'!Y2244)</f>
        <v/>
      </c>
      <c r="R16" s="238" t="str">
        <f>+IF(I16=0,"",'Ark1'!Z2244)</f>
        <v/>
      </c>
      <c r="S16" s="236" t="str">
        <f>+IF(I16=0,"",'Ark1'!Z2244)</f>
        <v/>
      </c>
      <c r="T16" s="237" t="str">
        <f>+IF(I16=0,"",'Ark1'!AB2244)</f>
        <v/>
      </c>
      <c r="U16" s="238" t="str">
        <f>+IF(I16=0,"",'Ark1'!AE2244)</f>
        <v/>
      </c>
      <c r="V16" s="238" t="str">
        <f t="shared" si="4"/>
        <v/>
      </c>
      <c r="W16" s="236" t="str">
        <f t="shared" si="5"/>
        <v/>
      </c>
      <c r="X16" s="215"/>
      <c r="Y16" s="218"/>
      <c r="AA16" s="29"/>
      <c r="AB16" s="27"/>
      <c r="AC16" s="219"/>
      <c r="AD16" s="28"/>
      <c r="AH16" s="28"/>
      <c r="AZ16" s="231"/>
    </row>
    <row r="17" spans="1:52" ht="15" customHeight="1">
      <c r="A17" s="215"/>
      <c r="B17" s="297">
        <f>+'Ark1'!C2245</f>
        <v>2023</v>
      </c>
      <c r="C17" s="235">
        <f>+'Ark1'!L2245</f>
        <v>1</v>
      </c>
      <c r="D17" s="235" t="s">
        <v>28</v>
      </c>
      <c r="E17" s="235">
        <f>+'Ark1'!H2245</f>
        <v>1</v>
      </c>
      <c r="F17" s="235">
        <f>+'Ark1'!J2245</f>
        <v>116</v>
      </c>
      <c r="G17" s="235" t="str">
        <f>VLOOKUP(F17,RNR!$A$1:$B$25,2)</f>
        <v>Sandeid</v>
      </c>
      <c r="H17" s="235" t="str">
        <f>+IF(I17=0,"",'Ark1'!Q2245)</f>
        <v/>
      </c>
      <c r="I17" s="344">
        <f>+'Ark1'!R2245</f>
        <v>0</v>
      </c>
      <c r="J17" s="236" t="str">
        <f>+IF(I17=0,"",'Ark1'!AG2245)</f>
        <v/>
      </c>
      <c r="K17" s="269">
        <f t="shared" si="3"/>
        <v>0</v>
      </c>
      <c r="L17" s="236" t="str">
        <f>+IF(I17=0,"",'Ark1'!AH2245)</f>
        <v/>
      </c>
      <c r="M17" s="237" t="str">
        <f>+IF(I17=0,"",'Ark1'!T2245)</f>
        <v/>
      </c>
      <c r="N17" s="32" t="str">
        <f>+IF(I17=0,"",'Ark1'!U2245)</f>
        <v/>
      </c>
      <c r="O17" s="238" t="str">
        <f>+IF(I17=0,"",'Ark1'!W2245)</f>
        <v/>
      </c>
      <c r="P17" s="238" t="str">
        <f>+IF(I17=0,"",'Ark1'!X2245)</f>
        <v/>
      </c>
      <c r="Q17" s="238" t="str">
        <f>+IF(I17=0,"",'Ark1'!Y2245)</f>
        <v/>
      </c>
      <c r="R17" s="238" t="str">
        <f>+IF(I17=0,"",'Ark1'!Z2245)</f>
        <v/>
      </c>
      <c r="S17" s="236" t="str">
        <f>+IF(I17=0,"",'Ark1'!Z2245)</f>
        <v/>
      </c>
      <c r="T17" s="237" t="str">
        <f>+IF(I17=0,"",'Ark1'!AB2245)</f>
        <v/>
      </c>
      <c r="U17" s="238" t="str">
        <f>+IF(I17=0,"",'Ark1'!AE2245)</f>
        <v/>
      </c>
      <c r="V17" s="238" t="str">
        <f t="shared" si="4"/>
        <v/>
      </c>
      <c r="W17" s="236" t="str">
        <f t="shared" si="5"/>
        <v/>
      </c>
      <c r="X17" s="215"/>
      <c r="Y17" s="218"/>
      <c r="AA17" s="29"/>
      <c r="AB17" s="27"/>
      <c r="AC17" s="219"/>
      <c r="AD17" s="28"/>
      <c r="AH17" s="28"/>
      <c r="AZ17" s="231"/>
    </row>
    <row r="18" spans="1:52" ht="15" customHeight="1">
      <c r="A18" s="215"/>
      <c r="B18" s="297">
        <f>+'Ark1'!C2246</f>
        <v>2023</v>
      </c>
      <c r="C18" s="235">
        <f>+'Ark1'!L2246</f>
        <v>1</v>
      </c>
      <c r="D18" s="235" t="s">
        <v>28</v>
      </c>
      <c r="E18" s="235">
        <f>+'Ark1'!H2246</f>
        <v>2</v>
      </c>
      <c r="F18" s="235">
        <f>+'Ark1'!J2246</f>
        <v>117</v>
      </c>
      <c r="G18" s="235" t="str">
        <f>VLOOKUP(F18,RNR!$A$1:$B$25,2)</f>
        <v>Jæren</v>
      </c>
      <c r="H18" s="235">
        <f>+IF(I18=0,"",'Ark1'!Q2246)</f>
        <v>1</v>
      </c>
      <c r="I18" s="344">
        <f>+'Ark1'!R2246</f>
        <v>1</v>
      </c>
      <c r="J18" s="236">
        <f>+IF(I18=0,"",'Ark1'!AG2246)</f>
        <v>1.1085100523271827</v>
      </c>
      <c r="K18" s="269">
        <f t="shared" si="3"/>
        <v>1.25</v>
      </c>
      <c r="L18" s="236">
        <f>+IF(I18=0,"",'Ark1'!AH2246)</f>
        <v>0</v>
      </c>
      <c r="M18" s="237">
        <f>+IF(I18=0,"",'Ark1'!T2246)</f>
        <v>3</v>
      </c>
      <c r="N18" s="32">
        <f>+IF(I18=0,"",'Ark1'!U2246)</f>
        <v>16.100000000000001</v>
      </c>
      <c r="O18" s="238">
        <f>+IF(I18=0,"",'Ark1'!W2246)</f>
        <v>0</v>
      </c>
      <c r="P18" s="238">
        <f>+IF(I18=0,"",'Ark1'!X2246)</f>
        <v>100</v>
      </c>
      <c r="Q18" s="238">
        <f>+IF(I18=0,"",'Ark1'!Y2246)</f>
        <v>0</v>
      </c>
      <c r="R18" s="238">
        <f>+IF(I18=0,"",'Ark1'!Z2246)</f>
        <v>0</v>
      </c>
      <c r="S18" s="236">
        <f>+IF(I18=0,"",'Ark1'!Z2246)</f>
        <v>0</v>
      </c>
      <c r="T18" s="237">
        <f>+IF(I18=0,"",'Ark1'!AB2246)</f>
        <v>0</v>
      </c>
      <c r="U18" s="238">
        <f>+IF(I18=0,"",'Ark1'!AE2246)</f>
        <v>0</v>
      </c>
      <c r="V18" s="238">
        <f t="shared" si="4"/>
        <v>16.100000000000001</v>
      </c>
      <c r="W18" s="236">
        <f t="shared" si="5"/>
        <v>1</v>
      </c>
      <c r="X18" s="215"/>
      <c r="Y18" s="218"/>
      <c r="AA18" s="29"/>
      <c r="AB18" s="27"/>
      <c r="AC18" s="219"/>
      <c r="AD18" s="28"/>
      <c r="AH18" s="28"/>
      <c r="AZ18" s="231"/>
    </row>
    <row r="19" spans="1:52" ht="15" customHeight="1">
      <c r="A19" s="215"/>
      <c r="B19" s="297">
        <f>+'Ark1'!C2247</f>
        <v>2023</v>
      </c>
      <c r="C19" s="235">
        <f>+'Ark1'!L2247</f>
        <v>1</v>
      </c>
      <c r="D19" s="235" t="s">
        <v>28</v>
      </c>
      <c r="E19" s="235">
        <f>+'Ark1'!H2247</f>
        <v>1</v>
      </c>
      <c r="F19" s="235">
        <f>+'Ark1'!J2247</f>
        <v>134</v>
      </c>
      <c r="G19" s="235" t="str">
        <f>VLOOKUP(F19,RNR!$A$1:$B$25,2)</f>
        <v>Førde</v>
      </c>
      <c r="H19" s="235">
        <f>+IF(I19=0,"",'Ark1'!Q2247)</f>
        <v>1</v>
      </c>
      <c r="I19" s="344">
        <f>+'Ark1'!R2247</f>
        <v>2</v>
      </c>
      <c r="J19" s="236">
        <f>+IF(I19=0,"",'Ark1'!AG2247)</f>
        <v>3.029562970084609E-2</v>
      </c>
      <c r="K19" s="269">
        <f t="shared" si="3"/>
        <v>2.5</v>
      </c>
      <c r="L19" s="236">
        <f>+IF(I19=0,"",'Ark1'!AH2247)</f>
        <v>0</v>
      </c>
      <c r="M19" s="237">
        <f>+IF(I19=0,"",'Ark1'!T2247)</f>
        <v>2</v>
      </c>
      <c r="N19" s="32">
        <f>+IF(I19=0,"",'Ark1'!U2247)</f>
        <v>4.9000000000000004</v>
      </c>
      <c r="O19" s="238">
        <f>+IF(I19=0,"",'Ark1'!W2247)</f>
        <v>0</v>
      </c>
      <c r="P19" s="238">
        <f>+IF(I19=0,"",'Ark1'!X2247)</f>
        <v>0</v>
      </c>
      <c r="Q19" s="238">
        <f>+IF(I19=0,"",'Ark1'!Y2247)</f>
        <v>0</v>
      </c>
      <c r="R19" s="238">
        <f>+IF(I19=0,"",'Ark1'!Z2247)</f>
        <v>0</v>
      </c>
      <c r="S19" s="236">
        <f>+IF(I19=0,"",'Ark1'!Z2247)</f>
        <v>0</v>
      </c>
      <c r="T19" s="237">
        <f>+IF(I19=0,"",'Ark1'!AB2247)</f>
        <v>0</v>
      </c>
      <c r="U19" s="238">
        <f>+IF(I19=0,"",'Ark1'!AE2247)</f>
        <v>0</v>
      </c>
      <c r="V19" s="238">
        <f t="shared" si="4"/>
        <v>4.9000000000000004</v>
      </c>
      <c r="W19" s="236">
        <f t="shared" si="5"/>
        <v>2</v>
      </c>
      <c r="X19" s="215"/>
      <c r="Y19" s="218"/>
      <c r="AA19" s="29"/>
      <c r="AB19" s="27"/>
      <c r="AC19" s="219"/>
      <c r="AD19" s="28"/>
      <c r="AH19" s="28"/>
      <c r="AZ19" s="231"/>
    </row>
    <row r="20" spans="1:52" ht="15" customHeight="1">
      <c r="A20" s="215"/>
      <c r="B20" s="297">
        <f>+'Ark1'!C2248</f>
        <v>2023</v>
      </c>
      <c r="C20" s="235">
        <f>+'Ark1'!L2248</f>
        <v>1</v>
      </c>
      <c r="D20" s="235" t="s">
        <v>28</v>
      </c>
      <c r="E20" s="235">
        <f>+'Ark1'!H2248</f>
        <v>2</v>
      </c>
      <c r="F20" s="235">
        <f>+'Ark1'!J2248</f>
        <v>141</v>
      </c>
      <c r="G20" s="235" t="str">
        <f>VLOOKUP(F20,RNR!$A$1:$B$25,2)</f>
        <v>Ølen</v>
      </c>
      <c r="H20" s="235">
        <f>+IF(I20=0,"",'Ark1'!Q2248)</f>
        <v>3</v>
      </c>
      <c r="I20" s="344">
        <f>+'Ark1'!R2248</f>
        <v>3</v>
      </c>
      <c r="J20" s="236">
        <f>+IF(I20=0,"",'Ark1'!AG2248)</f>
        <v>0.28835715578071297</v>
      </c>
      <c r="K20" s="269">
        <f t="shared" si="3"/>
        <v>3.75</v>
      </c>
      <c r="L20" s="236">
        <f>+IF(I20=0,"",'Ark1'!AH2248)</f>
        <v>0</v>
      </c>
      <c r="M20" s="237">
        <f>+IF(I20=0,"",'Ark1'!T2248)</f>
        <v>2</v>
      </c>
      <c r="N20" s="32">
        <f>+IF(I20=0,"",'Ark1'!U2248)</f>
        <v>17</v>
      </c>
      <c r="O20" s="238">
        <f>+IF(I20=0,"",'Ark1'!W2248)</f>
        <v>0</v>
      </c>
      <c r="P20" s="238">
        <f>+IF(I20=0,"",'Ark1'!X2248)</f>
        <v>66.666666666666686</v>
      </c>
      <c r="Q20" s="238">
        <f>+IF(I20=0,"",'Ark1'!Y2248)</f>
        <v>33.333333333333343</v>
      </c>
      <c r="R20" s="238">
        <f>+IF(I20=0,"",'Ark1'!Z2248)</f>
        <v>5.6750917760567283</v>
      </c>
      <c r="S20" s="236">
        <f>+IF(I20=0,"",'Ark1'!Z2248)</f>
        <v>5.6750917760567283</v>
      </c>
      <c r="T20" s="237">
        <f>+IF(I20=0,"",'Ark1'!AB2248)</f>
        <v>0</v>
      </c>
      <c r="U20" s="238">
        <f>+IF(I20=0,"",'Ark1'!AE2248)</f>
        <v>0</v>
      </c>
      <c r="V20" s="238">
        <f t="shared" si="4"/>
        <v>17</v>
      </c>
      <c r="W20" s="236">
        <f t="shared" si="5"/>
        <v>1</v>
      </c>
      <c r="X20" s="215"/>
      <c r="Y20" s="218"/>
      <c r="AA20" s="29"/>
      <c r="AB20" s="27"/>
      <c r="AC20" s="219"/>
      <c r="AD20" s="28"/>
      <c r="AH20" s="28"/>
      <c r="AZ20" s="231"/>
    </row>
    <row r="21" spans="1:52" ht="15" customHeight="1">
      <c r="A21" s="215"/>
      <c r="B21" s="297">
        <f>+'Ark1'!C2249</f>
        <v>2023</v>
      </c>
      <c r="C21" s="235">
        <f>+'Ark1'!L2249</f>
        <v>1</v>
      </c>
      <c r="D21" s="235" t="s">
        <v>28</v>
      </c>
      <c r="E21" s="235">
        <f>+'Ark1'!H2249</f>
        <v>2</v>
      </c>
      <c r="F21" s="235">
        <f>+'Ark1'!J2249</f>
        <v>143</v>
      </c>
      <c r="G21" s="235" t="str">
        <f>VLOOKUP(F21,RNR!$A$1:$B$25,2)</f>
        <v>Nordfjord</v>
      </c>
      <c r="H21" s="235">
        <f>+IF(I21=0,"",'Ark1'!Q2249)</f>
        <v>1</v>
      </c>
      <c r="I21" s="344">
        <f>+'Ark1'!R2249</f>
        <v>1</v>
      </c>
      <c r="J21" s="236">
        <f>+IF(I21=0,"",'Ark1'!AG2249)</f>
        <v>0.33717242530462349</v>
      </c>
      <c r="K21" s="269">
        <f t="shared" si="3"/>
        <v>1.25</v>
      </c>
      <c r="L21" s="236">
        <f>+IF(I21=0,"",'Ark1'!AH2249)</f>
        <v>0</v>
      </c>
      <c r="M21" s="237">
        <f>+IF(I21=0,"",'Ark1'!T2249)</f>
        <v>2</v>
      </c>
      <c r="N21" s="32">
        <f>+IF(I21=0,"",'Ark1'!U2249)</f>
        <v>20.2</v>
      </c>
      <c r="O21" s="238">
        <f>+IF(I21=0,"",'Ark1'!W2249)</f>
        <v>0</v>
      </c>
      <c r="P21" s="238">
        <f>+IF(I21=0,"",'Ark1'!X2249)</f>
        <v>100</v>
      </c>
      <c r="Q21" s="238">
        <f>+IF(I21=0,"",'Ark1'!Y2249)</f>
        <v>0</v>
      </c>
      <c r="R21" s="238">
        <f>+IF(I21=0,"",'Ark1'!Z2249)</f>
        <v>0</v>
      </c>
      <c r="S21" s="236">
        <f>+IF(I21=0,"",'Ark1'!Z2249)</f>
        <v>0</v>
      </c>
      <c r="T21" s="237">
        <f>+IF(I21=0,"",'Ark1'!AB2249)</f>
        <v>0</v>
      </c>
      <c r="U21" s="238">
        <f>+IF(I21=0,"",'Ark1'!AE2249)</f>
        <v>0</v>
      </c>
      <c r="V21" s="238">
        <f t="shared" si="4"/>
        <v>20.2</v>
      </c>
      <c r="W21" s="236">
        <f t="shared" si="5"/>
        <v>1</v>
      </c>
      <c r="X21" s="215"/>
      <c r="Y21" s="218"/>
      <c r="AA21" s="29"/>
      <c r="AB21" s="27"/>
      <c r="AC21" s="219"/>
      <c r="AD21" s="28"/>
      <c r="AH21" s="28"/>
      <c r="AZ21" s="231"/>
    </row>
    <row r="22" spans="1:52" ht="15" customHeight="1">
      <c r="A22" s="215"/>
      <c r="B22" s="297">
        <f>+'Ark1'!C2250</f>
        <v>2023</v>
      </c>
      <c r="C22" s="235">
        <f>+'Ark1'!L2250</f>
        <v>1</v>
      </c>
      <c r="D22" s="235" t="s">
        <v>28</v>
      </c>
      <c r="E22" s="235">
        <f>+'Ark1'!H2250</f>
        <v>2</v>
      </c>
      <c r="F22" s="235">
        <f>+'Ark1'!J2250</f>
        <v>147</v>
      </c>
      <c r="G22" s="235" t="str">
        <f>VLOOKUP(F22,RNR!$A$1:$B$25,2)</f>
        <v>Midt-Norge</v>
      </c>
      <c r="H22" s="235" t="str">
        <f>+IF(I22=0,"",'Ark1'!Q2250)</f>
        <v/>
      </c>
      <c r="I22" s="344">
        <f>+'Ark1'!R2250</f>
        <v>0</v>
      </c>
      <c r="J22" s="236" t="str">
        <f>+IF(I22=0,"",'Ark1'!AG2250)</f>
        <v/>
      </c>
      <c r="K22" s="269">
        <f t="shared" si="3"/>
        <v>0</v>
      </c>
      <c r="L22" s="236" t="str">
        <f>+IF(I22=0,"",'Ark1'!AH2250)</f>
        <v/>
      </c>
      <c r="M22" s="237" t="str">
        <f>+IF(I22=0,"",'Ark1'!T2250)</f>
        <v/>
      </c>
      <c r="N22" s="32" t="str">
        <f>+IF(I22=0,"",'Ark1'!U2250)</f>
        <v/>
      </c>
      <c r="O22" s="238" t="str">
        <f>+IF(I22=0,"",'Ark1'!W2250)</f>
        <v/>
      </c>
      <c r="P22" s="238" t="str">
        <f>+IF(I22=0,"",'Ark1'!X2250)</f>
        <v/>
      </c>
      <c r="Q22" s="238" t="str">
        <f>+IF(I22=0,"",'Ark1'!Y2250)</f>
        <v/>
      </c>
      <c r="R22" s="238" t="str">
        <f>+IF(I22=0,"",'Ark1'!Z2250)</f>
        <v/>
      </c>
      <c r="S22" s="236" t="str">
        <f>+IF(I22=0,"",'Ark1'!Z2250)</f>
        <v/>
      </c>
      <c r="T22" s="237" t="str">
        <f>+IF(I22=0,"",'Ark1'!AB2250)</f>
        <v/>
      </c>
      <c r="U22" s="238" t="str">
        <f>+IF(I22=0,"",'Ark1'!AE2250)</f>
        <v/>
      </c>
      <c r="V22" s="238" t="str">
        <f t="shared" si="4"/>
        <v/>
      </c>
      <c r="W22" s="236" t="str">
        <f t="shared" si="5"/>
        <v/>
      </c>
      <c r="X22" s="215"/>
      <c r="Y22" s="218"/>
      <c r="AA22" s="29"/>
      <c r="AB22" s="27"/>
      <c r="AC22" s="219"/>
      <c r="AD22" s="28"/>
      <c r="AH22" s="28"/>
      <c r="AZ22" s="231"/>
    </row>
    <row r="23" spans="1:52" ht="15" customHeight="1">
      <c r="A23" s="215"/>
      <c r="B23" s="297">
        <f>+'Ark1'!C2251</f>
        <v>2023</v>
      </c>
      <c r="C23" s="235">
        <f>+'Ark1'!L2251</f>
        <v>1</v>
      </c>
      <c r="D23" s="235" t="s">
        <v>28</v>
      </c>
      <c r="E23" s="235">
        <f>+'Ark1'!H2251</f>
        <v>1</v>
      </c>
      <c r="F23" s="235">
        <f>+'Ark1'!J2251</f>
        <v>155</v>
      </c>
      <c r="G23" s="235" t="str">
        <f>VLOOKUP(F23,RNR!$A$1:$B$25,2)</f>
        <v>Målselv</v>
      </c>
      <c r="H23" s="235">
        <f>+IF(I23=0,"",'Ark1'!Q2251)</f>
        <v>8</v>
      </c>
      <c r="I23" s="344">
        <f>+'Ark1'!R2251</f>
        <v>12</v>
      </c>
      <c r="J23" s="236">
        <f>+IF(I23=0,"",'Ark1'!AG2251)</f>
        <v>0.47590667671650688</v>
      </c>
      <c r="K23" s="269">
        <f t="shared" si="3"/>
        <v>15</v>
      </c>
      <c r="L23" s="236">
        <f>+IF(I23=0,"",'Ark1'!AH2251)</f>
        <v>0</v>
      </c>
      <c r="M23" s="237">
        <f>+IF(I23=0,"",'Ark1'!T2251)</f>
        <v>2</v>
      </c>
      <c r="N23" s="32">
        <f>+IF(I23=0,"",'Ark1'!U2251)</f>
        <v>13.574999999999999</v>
      </c>
      <c r="O23" s="238">
        <f>+IF(I23=0,"",'Ark1'!W2251)</f>
        <v>0</v>
      </c>
      <c r="P23" s="238">
        <f>+IF(I23=0,"",'Ark1'!X2251)</f>
        <v>16.666666666666671</v>
      </c>
      <c r="Q23" s="238">
        <f>+IF(I23=0,"",'Ark1'!Y2251)</f>
        <v>0</v>
      </c>
      <c r="R23" s="238">
        <f>+IF(I23=0,"",'Ark1'!Z2251)</f>
        <v>2.78661233998081</v>
      </c>
      <c r="S23" s="236">
        <f>+IF(I23=0,"",'Ark1'!Z2251)</f>
        <v>2.78661233998081</v>
      </c>
      <c r="T23" s="237">
        <f>+IF(I23=0,"",'Ark1'!AB2251)</f>
        <v>0</v>
      </c>
      <c r="U23" s="238">
        <f>+IF(I23=0,"",'Ark1'!AE2251)</f>
        <v>0</v>
      </c>
      <c r="V23" s="238">
        <f t="shared" si="4"/>
        <v>13.574999999999999</v>
      </c>
      <c r="W23" s="236">
        <f t="shared" si="5"/>
        <v>1.5</v>
      </c>
      <c r="X23" s="215"/>
      <c r="Y23" s="218"/>
      <c r="AA23" s="29"/>
      <c r="AB23" s="27"/>
      <c r="AC23" s="219"/>
      <c r="AD23" s="28"/>
      <c r="AH23" s="28"/>
      <c r="AZ23" s="231"/>
    </row>
    <row r="24" spans="1:52" ht="15" customHeight="1">
      <c r="A24" s="215"/>
      <c r="B24" s="297">
        <f>+'Ark1'!C2252</f>
        <v>2023</v>
      </c>
      <c r="C24" s="235">
        <f>+'Ark1'!L2252</f>
        <v>1</v>
      </c>
      <c r="D24" s="235" t="s">
        <v>28</v>
      </c>
      <c r="E24" s="235">
        <f>+'Ark1'!H2252</f>
        <v>2</v>
      </c>
      <c r="F24" s="235">
        <f>+'Ark1'!J2252</f>
        <v>160</v>
      </c>
      <c r="G24" s="235" t="str">
        <f>VLOOKUP(F24,RNR!$A$1:$B$25,2)</f>
        <v>Oslo</v>
      </c>
      <c r="H24" s="235" t="str">
        <f>+IF(I24=0,"",'Ark1'!Q2252)</f>
        <v/>
      </c>
      <c r="I24" s="344">
        <f>+'Ark1'!R2252</f>
        <v>0</v>
      </c>
      <c r="J24" s="236" t="str">
        <f>+IF(I24=0,"",'Ark1'!AG2252)</f>
        <v/>
      </c>
      <c r="K24" s="269">
        <f t="shared" si="3"/>
        <v>0</v>
      </c>
      <c r="L24" s="236" t="str">
        <f>+IF(I24=0,"",'Ark1'!AH2252)</f>
        <v/>
      </c>
      <c r="M24" s="237" t="str">
        <f>+IF(I24=0,"",'Ark1'!T2252)</f>
        <v/>
      </c>
      <c r="N24" s="32" t="str">
        <f>+IF(I24=0,"",'Ark1'!U2252)</f>
        <v/>
      </c>
      <c r="O24" s="238" t="str">
        <f>+IF(I24=0,"",'Ark1'!W2252)</f>
        <v/>
      </c>
      <c r="P24" s="238" t="str">
        <f>+IF(I24=0,"",'Ark1'!X2252)</f>
        <v/>
      </c>
      <c r="Q24" s="238" t="str">
        <f>+IF(I24=0,"",'Ark1'!Y2252)</f>
        <v/>
      </c>
      <c r="R24" s="238" t="str">
        <f>+IF(I24=0,"",'Ark1'!Z2252)</f>
        <v/>
      </c>
      <c r="S24" s="236" t="str">
        <f>+IF(I24=0,"",'Ark1'!Z2252)</f>
        <v/>
      </c>
      <c r="T24" s="237" t="str">
        <f>+IF(I24=0,"",'Ark1'!AB2252)</f>
        <v/>
      </c>
      <c r="U24" s="238" t="str">
        <f>+IF(I24=0,"",'Ark1'!AE2252)</f>
        <v/>
      </c>
      <c r="V24" s="238" t="str">
        <f t="shared" si="4"/>
        <v/>
      </c>
      <c r="W24" s="236" t="str">
        <f t="shared" si="5"/>
        <v/>
      </c>
      <c r="X24" s="215"/>
      <c r="Y24" s="218"/>
      <c r="AA24" s="29"/>
      <c r="AB24" s="27"/>
      <c r="AC24" s="219"/>
      <c r="AD24" s="28"/>
      <c r="AH24" s="28"/>
      <c r="AZ24" s="231"/>
    </row>
    <row r="25" spans="1:52" ht="15" customHeight="1">
      <c r="A25" s="215"/>
      <c r="B25" s="297">
        <f>+'Ark1'!C2253</f>
        <v>2023</v>
      </c>
      <c r="C25" s="235">
        <f>+'Ark1'!L2253</f>
        <v>1</v>
      </c>
      <c r="D25" s="235" t="s">
        <v>28</v>
      </c>
      <c r="E25" s="235">
        <f>+'Ark1'!H2253</f>
        <v>1</v>
      </c>
      <c r="F25" s="235">
        <f>+'Ark1'!J2253</f>
        <v>171</v>
      </c>
      <c r="G25" s="235" t="str">
        <f>VLOOKUP(F25,RNR!$A$1:$B$25,2)</f>
        <v>Prima</v>
      </c>
      <c r="H25" s="235" t="str">
        <f>+IF(I25=0,"",'Ark1'!Q2253)</f>
        <v/>
      </c>
      <c r="I25" s="344">
        <f>+'Ark1'!R2253</f>
        <v>0</v>
      </c>
      <c r="J25" s="236" t="str">
        <f>+IF(I25=0,"",'Ark1'!AG2253)</f>
        <v/>
      </c>
      <c r="K25" s="269">
        <f t="shared" si="3"/>
        <v>0</v>
      </c>
      <c r="L25" s="236" t="str">
        <f>+IF(I25=0,"",'Ark1'!AH2253)</f>
        <v/>
      </c>
      <c r="M25" s="237" t="str">
        <f>+IF(I25=0,"",'Ark1'!T2253)</f>
        <v/>
      </c>
      <c r="N25" s="32" t="str">
        <f>+IF(I25=0,"",'Ark1'!U2253)</f>
        <v/>
      </c>
      <c r="O25" s="238" t="str">
        <f>+IF(I25=0,"",'Ark1'!W2253)</f>
        <v/>
      </c>
      <c r="P25" s="238" t="str">
        <f>+IF(I25=0,"",'Ark1'!X2253)</f>
        <v/>
      </c>
      <c r="Q25" s="238" t="str">
        <f>+IF(I25=0,"",'Ark1'!Y2253)</f>
        <v/>
      </c>
      <c r="R25" s="238" t="str">
        <f>+IF(I25=0,"",'Ark1'!Z2253)</f>
        <v/>
      </c>
      <c r="S25" s="236" t="str">
        <f>+IF(I25=0,"",'Ark1'!Z2253)</f>
        <v/>
      </c>
      <c r="T25" s="237" t="str">
        <f>+IF(I25=0,"",'Ark1'!AB2253)</f>
        <v/>
      </c>
      <c r="U25" s="238" t="str">
        <f>+IF(I25=0,"",'Ark1'!AE2253)</f>
        <v/>
      </c>
      <c r="V25" s="238" t="str">
        <f t="shared" si="4"/>
        <v/>
      </c>
      <c r="W25" s="236" t="str">
        <f t="shared" si="5"/>
        <v/>
      </c>
      <c r="X25" s="215"/>
      <c r="Y25" s="218"/>
      <c r="AA25" s="29"/>
      <c r="AB25" s="27"/>
      <c r="AC25" s="219"/>
      <c r="AD25" s="28"/>
      <c r="AH25" s="28"/>
      <c r="AZ25" s="231"/>
    </row>
    <row r="26" spans="1:52" ht="15" customHeight="1">
      <c r="A26" s="215"/>
      <c r="B26" s="297">
        <f>+'Ark1'!C2254</f>
        <v>2023</v>
      </c>
      <c r="C26" s="235">
        <f>+'Ark1'!L2254</f>
        <v>1</v>
      </c>
      <c r="D26" s="235" t="s">
        <v>28</v>
      </c>
      <c r="E26" s="235">
        <f>+'Ark1'!H2254</f>
        <v>2</v>
      </c>
      <c r="F26" s="235">
        <f>+'Ark1'!J2254</f>
        <v>175</v>
      </c>
      <c r="G26" s="235" t="str">
        <f>VLOOKUP(F26,RNR!$A$1:$B$25,2)</f>
        <v>Ole Ringdal</v>
      </c>
      <c r="H26" s="235">
        <f>+IF(I26=0,"",'Ark1'!Q2254)</f>
        <v>5</v>
      </c>
      <c r="I26" s="344">
        <f>+'Ark1'!R2254</f>
        <v>12</v>
      </c>
      <c r="J26" s="236">
        <f>+IF(I26=0,"",'Ark1'!AG2254)</f>
        <v>1.8603330138104881</v>
      </c>
      <c r="K26" s="269">
        <f t="shared" si="3"/>
        <v>15</v>
      </c>
      <c r="L26" s="236">
        <f>+IF(I26=0,"",'Ark1'!AH2254)</f>
        <v>0</v>
      </c>
      <c r="M26" s="237">
        <f>+IF(I26=0,"",'Ark1'!T2254)</f>
        <v>2.25</v>
      </c>
      <c r="N26" s="32">
        <f>+IF(I26=0,"",'Ark1'!U2254)</f>
        <v>17.466666666666661</v>
      </c>
      <c r="O26" s="238">
        <f>+IF(I26=0,"",'Ark1'!W2254)</f>
        <v>0</v>
      </c>
      <c r="P26" s="238">
        <f>+IF(I26=0,"",'Ark1'!X2254)</f>
        <v>75</v>
      </c>
      <c r="Q26" s="238">
        <f>+IF(I26=0,"",'Ark1'!Y2254)</f>
        <v>0</v>
      </c>
      <c r="R26" s="238">
        <f>+IF(I26=0,"",'Ark1'!Z2254)</f>
        <v>2.6911377189252703</v>
      </c>
      <c r="S26" s="236">
        <f>+IF(I26=0,"",'Ark1'!Z2254)</f>
        <v>2.6911377189252703</v>
      </c>
      <c r="T26" s="237">
        <f>+IF(I26=0,"",'Ark1'!AB2254)</f>
        <v>0.82915619758885006</v>
      </c>
      <c r="U26" s="238">
        <f>+IF(I26=0,"",'Ark1'!AE2254)</f>
        <v>0</v>
      </c>
      <c r="V26" s="238">
        <f t="shared" si="4"/>
        <v>17.466666666666661</v>
      </c>
      <c r="W26" s="236">
        <f t="shared" si="5"/>
        <v>2.4</v>
      </c>
      <c r="X26" s="215"/>
      <c r="Y26" s="218"/>
      <c r="AA26" s="29"/>
      <c r="AB26" s="27"/>
      <c r="AC26" s="219"/>
      <c r="AD26" s="28"/>
      <c r="AH26" s="28"/>
      <c r="AZ26" s="231"/>
    </row>
    <row r="27" spans="1:52" ht="15" customHeight="1">
      <c r="A27" s="215"/>
      <c r="B27" s="297">
        <f>+'Ark1'!C2255</f>
        <v>2023</v>
      </c>
      <c r="C27" s="235">
        <f>+'Ark1'!L2255</f>
        <v>1</v>
      </c>
      <c r="D27" s="235" t="s">
        <v>28</v>
      </c>
      <c r="E27" s="235">
        <f>+'Ark1'!H2255</f>
        <v>2</v>
      </c>
      <c r="F27" s="235">
        <f>+'Ark1'!J2255</f>
        <v>177</v>
      </c>
      <c r="G27" s="235" t="str">
        <f>VLOOKUP(F27,RNR!$A$1:$B$25,2)</f>
        <v>Slakthuset</v>
      </c>
      <c r="H27" s="235" t="str">
        <f>+IF(I27=0,"",'Ark1'!Q2255)</f>
        <v/>
      </c>
      <c r="I27" s="344">
        <f>+'Ark1'!R2255</f>
        <v>0</v>
      </c>
      <c r="J27" s="236" t="str">
        <f>+IF(I27=0,"",'Ark1'!AG2255)</f>
        <v/>
      </c>
      <c r="K27" s="269">
        <f t="shared" si="3"/>
        <v>0</v>
      </c>
      <c r="L27" s="236" t="str">
        <f>+IF(I27=0,"",'Ark1'!AH2255)</f>
        <v/>
      </c>
      <c r="M27" s="237" t="str">
        <f>+IF(I27=0,"",'Ark1'!T2255)</f>
        <v/>
      </c>
      <c r="N27" s="32" t="str">
        <f>+IF(I27=0,"",'Ark1'!U2255)</f>
        <v/>
      </c>
      <c r="O27" s="238" t="str">
        <f>+IF(I27=0,"",'Ark1'!W2255)</f>
        <v/>
      </c>
      <c r="P27" s="238" t="str">
        <f>+IF(I27=0,"",'Ark1'!X2255)</f>
        <v/>
      </c>
      <c r="Q27" s="238" t="str">
        <f>+IF(I27=0,"",'Ark1'!Y2255)</f>
        <v/>
      </c>
      <c r="R27" s="238" t="str">
        <f>+IF(I27=0,"",'Ark1'!Z2255)</f>
        <v/>
      </c>
      <c r="S27" s="236" t="str">
        <f>+IF(I27=0,"",'Ark1'!Z2255)</f>
        <v/>
      </c>
      <c r="T27" s="237" t="str">
        <f>+IF(I27=0,"",'Ark1'!AB2255)</f>
        <v/>
      </c>
      <c r="U27" s="238" t="str">
        <f>+IF(I27=0,"",'Ark1'!AE2255)</f>
        <v/>
      </c>
      <c r="V27" s="238" t="str">
        <f t="shared" si="4"/>
        <v/>
      </c>
      <c r="W27" s="236" t="str">
        <f t="shared" si="5"/>
        <v/>
      </c>
      <c r="X27" s="215"/>
      <c r="Y27" s="218"/>
      <c r="AA27" s="29"/>
      <c r="AB27" s="27"/>
      <c r="AC27" s="219"/>
      <c r="AD27" s="28"/>
      <c r="AH27" s="28"/>
      <c r="AZ27" s="231"/>
    </row>
    <row r="28" spans="1:52" ht="15" customHeight="1">
      <c r="A28" s="215"/>
      <c r="B28" s="297">
        <f>+'Ark1'!C2256</f>
        <v>2023</v>
      </c>
      <c r="C28" s="235">
        <f>+'Ark1'!L2256</f>
        <v>1</v>
      </c>
      <c r="D28" s="235" t="s">
        <v>28</v>
      </c>
      <c r="E28" s="235">
        <f>+'Ark1'!H2256</f>
        <v>2</v>
      </c>
      <c r="F28" s="235">
        <f>+'Ark1'!J2256</f>
        <v>178</v>
      </c>
      <c r="G28" s="235" t="str">
        <f>VLOOKUP(F28,RNR!$A$1:$B$25,2)</f>
        <v>Røros</v>
      </c>
      <c r="H28" s="235">
        <f>+IF(I28=0,"",'Ark1'!Q2256)</f>
        <v>2</v>
      </c>
      <c r="I28" s="344">
        <f>+'Ark1'!R2256</f>
        <v>2</v>
      </c>
      <c r="J28" s="236">
        <f>+IF(I28=0,"",'Ark1'!AG2256)</f>
        <v>0.60885942055158548</v>
      </c>
      <c r="K28" s="269">
        <f t="shared" si="3"/>
        <v>2.5</v>
      </c>
      <c r="L28" s="236">
        <f>+IF(I28=0,"",'Ark1'!AH2256)</f>
        <v>0</v>
      </c>
      <c r="M28" s="237">
        <f>+IF(I28=0,"",'Ark1'!T2256)</f>
        <v>2</v>
      </c>
      <c r="N28" s="32">
        <f>+IF(I28=0,"",'Ark1'!U2256)</f>
        <v>11.8</v>
      </c>
      <c r="O28" s="238">
        <f>+IF(I28=0,"",'Ark1'!W2256)</f>
        <v>0</v>
      </c>
      <c r="P28" s="238">
        <f>+IF(I28=0,"",'Ark1'!X2256)</f>
        <v>0</v>
      </c>
      <c r="Q28" s="238">
        <f>+IF(I28=0,"",'Ark1'!Y2256)</f>
        <v>0</v>
      </c>
      <c r="R28" s="238">
        <f>+IF(I28=0,"",'Ark1'!Z2256)</f>
        <v>1.1999999999999991</v>
      </c>
      <c r="S28" s="236">
        <f>+IF(I28=0,"",'Ark1'!Z2256)</f>
        <v>1.1999999999999991</v>
      </c>
      <c r="T28" s="237">
        <f>+IF(I28=0,"",'Ark1'!AB2256)</f>
        <v>0</v>
      </c>
      <c r="U28" s="238">
        <f>+IF(I28=0,"",'Ark1'!AE2256)</f>
        <v>0</v>
      </c>
      <c r="V28" s="238">
        <f t="shared" si="4"/>
        <v>11.8</v>
      </c>
      <c r="W28" s="236">
        <f t="shared" si="5"/>
        <v>1</v>
      </c>
      <c r="X28" s="215"/>
      <c r="Y28" s="218"/>
      <c r="AA28" s="29"/>
      <c r="AB28" s="27"/>
      <c r="AC28" s="219"/>
      <c r="AD28" s="28"/>
      <c r="AH28" s="28"/>
      <c r="AZ28" s="231"/>
    </row>
    <row r="29" spans="1:52" ht="15" customHeight="1">
      <c r="A29" s="215"/>
      <c r="B29" s="297">
        <f>+'Ark1'!C2257</f>
        <v>2023</v>
      </c>
      <c r="C29" s="235">
        <f>+'Ark1'!L2257</f>
        <v>1</v>
      </c>
      <c r="D29" s="235" t="s">
        <v>28</v>
      </c>
      <c r="E29" s="235">
        <f>+'Ark1'!H2257</f>
        <v>2</v>
      </c>
      <c r="F29" s="235">
        <f>+'Ark1'!J2257</f>
        <v>181</v>
      </c>
      <c r="G29" s="235" t="str">
        <f>VLOOKUP(F29,RNR!$A$1:$B$25,2)</f>
        <v>Horns</v>
      </c>
      <c r="H29" s="235" t="str">
        <f>+IF(I29=0,"",'Ark1'!Q2257)</f>
        <v/>
      </c>
      <c r="I29" s="344">
        <f>+'Ark1'!R2257</f>
        <v>0</v>
      </c>
      <c r="J29" s="236" t="str">
        <f>+IF(I29=0,"",'Ark1'!AG2257)</f>
        <v/>
      </c>
      <c r="K29" s="269">
        <f t="shared" si="3"/>
        <v>0</v>
      </c>
      <c r="L29" s="236" t="str">
        <f>+IF(I29=0,"",'Ark1'!AH2257)</f>
        <v/>
      </c>
      <c r="M29" s="237" t="str">
        <f>+IF(I29=0,"",'Ark1'!T2257)</f>
        <v/>
      </c>
      <c r="N29" s="32" t="str">
        <f>+IF(I29=0,"",'Ark1'!U2257)</f>
        <v/>
      </c>
      <c r="O29" s="238" t="str">
        <f>+IF(I29=0,"",'Ark1'!W2257)</f>
        <v/>
      </c>
      <c r="P29" s="238" t="str">
        <f>+IF(I29=0,"",'Ark1'!X2257)</f>
        <v/>
      </c>
      <c r="Q29" s="238" t="str">
        <f>+IF(I29=0,"",'Ark1'!Y2257)</f>
        <v/>
      </c>
      <c r="R29" s="238" t="str">
        <f>+IF(I29=0,"",'Ark1'!Z2257)</f>
        <v/>
      </c>
      <c r="S29" s="236" t="str">
        <f>+IF(I29=0,"",'Ark1'!Z2257)</f>
        <v/>
      </c>
      <c r="T29" s="237" t="str">
        <f>+IF(I29=0,"",'Ark1'!AB2257)</f>
        <v/>
      </c>
      <c r="U29" s="238" t="str">
        <f>+IF(I29=0,"",'Ark1'!AE2257)</f>
        <v/>
      </c>
      <c r="V29" s="238" t="str">
        <f t="shared" si="4"/>
        <v/>
      </c>
      <c r="W29" s="236" t="str">
        <f t="shared" si="5"/>
        <v/>
      </c>
      <c r="X29" s="215"/>
      <c r="Y29" s="218"/>
      <c r="AA29" s="29"/>
      <c r="AB29" s="27"/>
      <c r="AC29" s="219"/>
      <c r="AD29" s="28"/>
      <c r="AH29" s="28"/>
      <c r="AZ29" s="231"/>
    </row>
    <row r="30" spans="1:52" ht="15" customHeight="1">
      <c r="A30" s="215"/>
      <c r="B30" s="297">
        <f>+'Ark1'!C2258</f>
        <v>2023</v>
      </c>
      <c r="C30" s="235">
        <f>+'Ark1'!L2258</f>
        <v>1</v>
      </c>
      <c r="D30" s="235" t="s">
        <v>28</v>
      </c>
      <c r="E30" s="235">
        <f>+'Ark1'!H2258</f>
        <v>1</v>
      </c>
      <c r="F30" s="235">
        <f>+'Ark1'!J2258</f>
        <v>262</v>
      </c>
      <c r="G30" s="235" t="str">
        <f>VLOOKUP(F30,RNR!$A$1:$B$25,2)</f>
        <v>Strilalam</v>
      </c>
      <c r="H30" s="235" t="str">
        <f>+IF(I30=0,"",'Ark1'!Q2258)</f>
        <v/>
      </c>
      <c r="I30" s="344">
        <f>+'Ark1'!R2258</f>
        <v>0</v>
      </c>
      <c r="J30" s="236" t="str">
        <f>+IF(I30=0,"",'Ark1'!AG2258)</f>
        <v/>
      </c>
      <c r="K30" s="269">
        <f t="shared" si="3"/>
        <v>0</v>
      </c>
      <c r="L30" s="236" t="str">
        <f>+IF(I30=0,"",'Ark1'!AH2258)</f>
        <v/>
      </c>
      <c r="M30" s="237" t="str">
        <f>+IF(I30=0,"",'Ark1'!T2258)</f>
        <v/>
      </c>
      <c r="N30" s="32" t="str">
        <f>+IF(I30=0,"",'Ark1'!U2258)</f>
        <v/>
      </c>
      <c r="O30" s="238" t="str">
        <f>+IF(I30=0,"",'Ark1'!W2258)</f>
        <v/>
      </c>
      <c r="P30" s="238" t="str">
        <f>+IF(I30=0,"",'Ark1'!X2258)</f>
        <v/>
      </c>
      <c r="Q30" s="238" t="str">
        <f>+IF(I30=0,"",'Ark1'!Y2258)</f>
        <v/>
      </c>
      <c r="R30" s="238" t="str">
        <f>+IF(I30=0,"",'Ark1'!Z2258)</f>
        <v/>
      </c>
      <c r="S30" s="236" t="str">
        <f>+IF(I30=0,"",'Ark1'!Z2258)</f>
        <v/>
      </c>
      <c r="T30" s="237" t="str">
        <f>+IF(I30=0,"",'Ark1'!AB2258)</f>
        <v/>
      </c>
      <c r="U30" s="238" t="str">
        <f>+IF(I30=0,"",'Ark1'!AE2258)</f>
        <v/>
      </c>
      <c r="V30" s="238" t="str">
        <f t="shared" si="4"/>
        <v/>
      </c>
      <c r="W30" s="236" t="str">
        <f t="shared" si="5"/>
        <v/>
      </c>
      <c r="X30" s="215"/>
      <c r="Y30" s="218"/>
      <c r="AA30" s="29"/>
      <c r="AB30" s="27"/>
      <c r="AC30" s="219"/>
      <c r="AD30" s="28"/>
      <c r="AH30" s="28"/>
      <c r="AZ30" s="231"/>
    </row>
    <row r="31" spans="1:52" ht="15" customHeight="1">
      <c r="A31" s="215"/>
      <c r="B31" s="297">
        <f>+'Ark1'!C2259</f>
        <v>2023</v>
      </c>
      <c r="C31" s="235">
        <f>+'Ark1'!L2259</f>
        <v>1</v>
      </c>
      <c r="D31" s="235" t="s">
        <v>28</v>
      </c>
      <c r="E31" s="235">
        <f>+'Ark1'!H2259</f>
        <v>1</v>
      </c>
      <c r="F31" s="235">
        <f>+'Ark1'!J2259</f>
        <v>309</v>
      </c>
      <c r="G31" s="235" t="str">
        <f>VLOOKUP(F31,RNR!$A$1:$B$25,2)</f>
        <v>Malvik</v>
      </c>
      <c r="H31" s="235">
        <f>+IF(I31=0,"",'Ark1'!Q2259)</f>
        <v>2</v>
      </c>
      <c r="I31" s="344">
        <f>+'Ark1'!R2259</f>
        <v>2</v>
      </c>
      <c r="J31" s="236">
        <f>+IF(I31=0,"",'Ark1'!AG2259)</f>
        <v>0.25704750408293697</v>
      </c>
      <c r="K31" s="269">
        <f t="shared" si="3"/>
        <v>2.5</v>
      </c>
      <c r="L31" s="236">
        <f>+IF(I31=0,"",'Ark1'!AH2259)</f>
        <v>0</v>
      </c>
      <c r="M31" s="237">
        <f>+IF(I31=0,"",'Ark1'!T2259)</f>
        <v>2</v>
      </c>
      <c r="N31" s="32">
        <f>+IF(I31=0,"",'Ark1'!U2259)</f>
        <v>9.0500000000000007</v>
      </c>
      <c r="O31" s="238">
        <f>+IF(I31=0,"",'Ark1'!W2259)</f>
        <v>0</v>
      </c>
      <c r="P31" s="238">
        <f>+IF(I31=0,"",'Ark1'!X2259)</f>
        <v>0</v>
      </c>
      <c r="Q31" s="238">
        <f>+IF(I31=0,"",'Ark1'!Y2259)</f>
        <v>0</v>
      </c>
      <c r="R31" s="238">
        <f>+IF(I31=0,"",'Ark1'!Z2259)</f>
        <v>0.75</v>
      </c>
      <c r="S31" s="236">
        <f>+IF(I31=0,"",'Ark1'!Z2259)</f>
        <v>0.75</v>
      </c>
      <c r="T31" s="237">
        <f>+IF(I31=0,"",'Ark1'!AB2259)</f>
        <v>0</v>
      </c>
      <c r="U31" s="238">
        <f>+IF(I31=0,"",'Ark1'!AE2259)</f>
        <v>0</v>
      </c>
      <c r="V31" s="238">
        <f t="shared" si="4"/>
        <v>9.0500000000000007</v>
      </c>
      <c r="W31" s="236">
        <f t="shared" si="5"/>
        <v>1</v>
      </c>
      <c r="X31" s="215"/>
      <c r="Y31" s="218"/>
      <c r="AA31" s="29"/>
      <c r="AB31" s="27"/>
      <c r="AC31" s="219"/>
      <c r="AD31" s="28"/>
      <c r="AH31" s="28"/>
      <c r="AZ31" s="231"/>
    </row>
    <row r="32" spans="1:52" ht="15" customHeight="1">
      <c r="A32" s="215"/>
      <c r="B32" s="297">
        <f>+'Ark1'!C2260</f>
        <v>2023</v>
      </c>
      <c r="C32" s="235">
        <f>+'Ark1'!L2260</f>
        <v>1</v>
      </c>
      <c r="D32" s="235" t="s">
        <v>28</v>
      </c>
      <c r="E32" s="235">
        <f>+'Ark1'!H2260</f>
        <v>2</v>
      </c>
      <c r="F32" s="235">
        <f>+'Ark1'!J2260</f>
        <v>470</v>
      </c>
      <c r="G32" s="235" t="str">
        <f>VLOOKUP(F32,RNR!$A$1:$B$25,2)</f>
        <v>Jens Eide</v>
      </c>
      <c r="H32" s="235" t="str">
        <f>+IF(I32=0,"",'Ark1'!Q2260)</f>
        <v/>
      </c>
      <c r="I32" s="344">
        <f>+'Ark1'!R2260</f>
        <v>0</v>
      </c>
      <c r="J32" s="236" t="str">
        <f>+IF(I32=0,"",'Ark1'!AG2260)</f>
        <v/>
      </c>
      <c r="K32" s="269">
        <f t="shared" si="3"/>
        <v>0</v>
      </c>
      <c r="L32" s="236" t="str">
        <f>+IF(I32=0,"",'Ark1'!AH2260)</f>
        <v/>
      </c>
      <c r="M32" s="237" t="str">
        <f>+IF(I32=0,"",'Ark1'!T2260)</f>
        <v/>
      </c>
      <c r="N32" s="32" t="str">
        <f>+IF(I32=0,"",'Ark1'!U2260)</f>
        <v/>
      </c>
      <c r="O32" s="238" t="str">
        <f>+IF(I32=0,"",'Ark1'!W2260)</f>
        <v/>
      </c>
      <c r="P32" s="238" t="str">
        <f>+IF(I32=0,"",'Ark1'!X2260)</f>
        <v/>
      </c>
      <c r="Q32" s="238" t="str">
        <f>+IF(I32=0,"",'Ark1'!Y2260)</f>
        <v/>
      </c>
      <c r="R32" s="238" t="str">
        <f>+IF(I32=0,"",'Ark1'!Z2260)</f>
        <v/>
      </c>
      <c r="S32" s="236" t="str">
        <f>+IF(I32=0,"",'Ark1'!Z2260)</f>
        <v/>
      </c>
      <c r="T32" s="237" t="str">
        <f>+IF(I32=0,"",'Ark1'!AB2260)</f>
        <v/>
      </c>
      <c r="U32" s="238" t="str">
        <f>+IF(I32=0,"",'Ark1'!AE2260)</f>
        <v/>
      </c>
      <c r="V32" s="238" t="str">
        <f t="shared" si="4"/>
        <v/>
      </c>
      <c r="W32" s="236" t="str">
        <f t="shared" si="5"/>
        <v/>
      </c>
      <c r="X32" s="215"/>
      <c r="Y32" s="218"/>
      <c r="AA32" s="29"/>
      <c r="AB32" s="27"/>
      <c r="AC32" s="219"/>
      <c r="AD32" s="28"/>
      <c r="AH32" s="28"/>
      <c r="AZ32" s="231"/>
    </row>
    <row r="33" spans="1:52" ht="15" customHeight="1">
      <c r="A33" s="215"/>
      <c r="B33" s="297">
        <f>+'Ark1'!C2261</f>
        <v>2023</v>
      </c>
      <c r="C33" s="235">
        <f>+'Ark1'!L2261</f>
        <v>1</v>
      </c>
      <c r="D33" s="235" t="s">
        <v>28</v>
      </c>
      <c r="E33" s="235">
        <f>+'Ark1'!H2261</f>
        <v>2</v>
      </c>
      <c r="F33" s="235">
        <f>+'Ark1'!J2261</f>
        <v>629</v>
      </c>
      <c r="G33" s="235" t="str">
        <f>VLOOKUP(F33,RNR!$A$1:$B$25,2)</f>
        <v>Bø</v>
      </c>
      <c r="H33" s="235" t="str">
        <f>+IF(I33=0,"",'Ark1'!Q2261)</f>
        <v/>
      </c>
      <c r="I33" s="344">
        <f>+'Ark1'!R2261</f>
        <v>0</v>
      </c>
      <c r="J33" s="236" t="str">
        <f>+IF(I33=0,"",'Ark1'!AG2261)</f>
        <v/>
      </c>
      <c r="K33" s="269">
        <f t="shared" si="3"/>
        <v>0</v>
      </c>
      <c r="L33" s="236" t="str">
        <f>+IF(I33=0,"",'Ark1'!AH2261)</f>
        <v/>
      </c>
      <c r="M33" s="237" t="str">
        <f>+IF(I33=0,"",'Ark1'!T2261)</f>
        <v/>
      </c>
      <c r="N33" s="32" t="str">
        <f>+IF(I33=0,"",'Ark1'!U2261)</f>
        <v/>
      </c>
      <c r="O33" s="238" t="str">
        <f>+IF(I33=0,"",'Ark1'!W2261)</f>
        <v/>
      </c>
      <c r="P33" s="238" t="str">
        <f>+IF(I33=0,"",'Ark1'!X2261)</f>
        <v/>
      </c>
      <c r="Q33" s="238" t="str">
        <f>+IF(I33=0,"",'Ark1'!Y2261)</f>
        <v/>
      </c>
      <c r="R33" s="238" t="str">
        <f>+IF(I33=0,"",'Ark1'!Z2261)</f>
        <v/>
      </c>
      <c r="S33" s="236" t="str">
        <f>+IF(I33=0,"",'Ark1'!Z2261)</f>
        <v/>
      </c>
      <c r="T33" s="237" t="str">
        <f>+IF(I33=0,"",'Ark1'!AB2261)</f>
        <v/>
      </c>
      <c r="U33" s="238" t="str">
        <f>+IF(I33=0,"",'Ark1'!AE2261)</f>
        <v/>
      </c>
      <c r="V33" s="238" t="str">
        <f t="shared" si="4"/>
        <v/>
      </c>
      <c r="W33" s="236" t="str">
        <f t="shared" si="5"/>
        <v/>
      </c>
      <c r="X33" s="215"/>
      <c r="Y33" s="218"/>
      <c r="AA33" s="29"/>
      <c r="AB33" s="27"/>
      <c r="AC33" s="219"/>
      <c r="AD33" s="28"/>
      <c r="AH33" s="28"/>
      <c r="AZ33" s="231"/>
    </row>
    <row r="34" spans="1:52" ht="15" customHeight="1">
      <c r="A34" s="215"/>
      <c r="B34" s="297">
        <f>+'Ark1'!C2262</f>
        <v>2023</v>
      </c>
      <c r="C34" s="235">
        <f>+'Ark1'!L2262</f>
        <v>1</v>
      </c>
      <c r="D34" s="235" t="s">
        <v>28</v>
      </c>
      <c r="E34" s="235">
        <f>+'Ark1'!H2262</f>
        <v>1</v>
      </c>
      <c r="F34" s="235">
        <f>+'Ark1'!J2262</f>
        <v>643</v>
      </c>
      <c r="G34" s="235" t="str">
        <f>VLOOKUP(F34,RNR!$A$1:$B$25,2)</f>
        <v>Bjerka</v>
      </c>
      <c r="H34" s="235">
        <f>+IF(I34=0,"",'Ark1'!Q2262)</f>
        <v>4</v>
      </c>
      <c r="I34" s="344">
        <f>+'Ark1'!R2262</f>
        <v>10</v>
      </c>
      <c r="J34" s="236">
        <f>+IF(I34=0,"",'Ark1'!AG2262)</f>
        <v>2.2328966998376956</v>
      </c>
      <c r="K34" s="269">
        <f t="shared" si="3"/>
        <v>12.5</v>
      </c>
      <c r="L34" s="236">
        <f>+IF(I34=0,"",'Ark1'!AH2262)</f>
        <v>0</v>
      </c>
      <c r="M34" s="237">
        <f>+IF(I34=0,"",'Ark1'!T2262)</f>
        <v>2.2999999999999998</v>
      </c>
      <c r="N34" s="32">
        <f>+IF(I34=0,"",'Ark1'!U2262)</f>
        <v>13.62</v>
      </c>
      <c r="O34" s="238">
        <f>+IF(I34=0,"",'Ark1'!W2262)</f>
        <v>0</v>
      </c>
      <c r="P34" s="238">
        <f>+IF(I34=0,"",'Ark1'!X2262)</f>
        <v>30</v>
      </c>
      <c r="Q34" s="238">
        <f>+IF(I34=0,"",'Ark1'!Y2262)</f>
        <v>0</v>
      </c>
      <c r="R34" s="238">
        <f>+IF(I34=0,"",'Ark1'!Z2262)</f>
        <v>2.9335302964176182</v>
      </c>
      <c r="S34" s="236">
        <f>+IF(I34=0,"",'Ark1'!Z2262)</f>
        <v>2.9335302964176182</v>
      </c>
      <c r="T34" s="237">
        <f>+IF(I34=0,"",'Ark1'!AB2262)</f>
        <v>0.90000000000000069</v>
      </c>
      <c r="U34" s="238">
        <f>+IF(I34=0,"",'Ark1'!AE2262)</f>
        <v>0</v>
      </c>
      <c r="V34" s="238">
        <f t="shared" si="4"/>
        <v>13.62</v>
      </c>
      <c r="W34" s="236">
        <f t="shared" si="5"/>
        <v>2.5</v>
      </c>
      <c r="X34" s="215"/>
      <c r="Y34" s="218"/>
      <c r="AA34" s="29"/>
      <c r="AB34" s="27"/>
      <c r="AC34" s="219"/>
      <c r="AD34" s="28"/>
      <c r="AH34" s="28"/>
      <c r="AZ34" s="231"/>
    </row>
    <row r="35" spans="1:52" ht="15" customHeight="1">
      <c r="A35" s="215"/>
      <c r="B35" s="297">
        <f>+'Ark1'!C2263</f>
        <v>2023</v>
      </c>
      <c r="C35" s="235">
        <f>+'Ark1'!L2263</f>
        <v>1</v>
      </c>
      <c r="D35" s="235" t="s">
        <v>28</v>
      </c>
      <c r="E35" s="235">
        <f>+'Ark1'!H2263</f>
        <v>2</v>
      </c>
      <c r="F35" s="235">
        <f>+'Ark1'!J2263</f>
        <v>704</v>
      </c>
      <c r="G35" s="235" t="str">
        <f>VLOOKUP(F35,RNR!$A$1:$B$25,2)</f>
        <v>Øre Vilt</v>
      </c>
      <c r="H35" s="235" t="str">
        <f>+IF(I35=0,"",'Ark1'!Q2263)</f>
        <v/>
      </c>
      <c r="I35" s="344">
        <f>+'Ark1'!R2263</f>
        <v>0</v>
      </c>
      <c r="J35" s="236" t="str">
        <f>+IF(I35=0,"",'Ark1'!AG2263)</f>
        <v/>
      </c>
      <c r="K35" s="269">
        <f t="shared" si="3"/>
        <v>0</v>
      </c>
      <c r="L35" s="236" t="str">
        <f>+IF(I35=0,"",'Ark1'!AH2263)</f>
        <v/>
      </c>
      <c r="M35" s="237" t="str">
        <f>+IF(I35=0,"",'Ark1'!T2263)</f>
        <v/>
      </c>
      <c r="N35" s="32" t="str">
        <f>+IF(I35=0,"",'Ark1'!U2263)</f>
        <v/>
      </c>
      <c r="O35" s="238" t="str">
        <f>+IF(I35=0,"",'Ark1'!W2263)</f>
        <v/>
      </c>
      <c r="P35" s="238" t="str">
        <f>+IF(I35=0,"",'Ark1'!X2263)</f>
        <v/>
      </c>
      <c r="Q35" s="238" t="str">
        <f>+IF(I35=0,"",'Ark1'!Y2263)</f>
        <v/>
      </c>
      <c r="R35" s="238" t="str">
        <f>+IF(I35=0,"",'Ark1'!Z2263)</f>
        <v/>
      </c>
      <c r="S35" s="236" t="str">
        <f>+IF(I35=0,"",'Ark1'!Z2263)</f>
        <v/>
      </c>
      <c r="T35" s="237" t="str">
        <f>+IF(I35=0,"",'Ark1'!AB2263)</f>
        <v/>
      </c>
      <c r="U35" s="238" t="str">
        <f>+IF(I35=0,"",'Ark1'!AE2263)</f>
        <v/>
      </c>
      <c r="V35" s="238" t="str">
        <f t="shared" si="4"/>
        <v/>
      </c>
      <c r="W35" s="236" t="str">
        <f t="shared" si="5"/>
        <v/>
      </c>
      <c r="X35" s="215"/>
      <c r="Y35" s="218"/>
      <c r="AA35" s="29"/>
      <c r="AB35" s="27"/>
      <c r="AC35" s="219"/>
      <c r="AD35" s="28"/>
      <c r="AH35" s="28"/>
      <c r="AZ35" s="231"/>
    </row>
    <row r="36" spans="1:52" ht="15" customHeight="1">
      <c r="A36" s="215"/>
      <c r="B36" s="297">
        <f>+'Ark1'!C2264</f>
        <v>2023</v>
      </c>
      <c r="C36" s="235">
        <f>+'Ark1'!L2264</f>
        <v>1</v>
      </c>
      <c r="D36" s="235" t="s">
        <v>28</v>
      </c>
      <c r="E36" s="235">
        <f>+'Ark1'!H2264</f>
        <v>1</v>
      </c>
      <c r="F36" s="235">
        <f>+'Ark1'!J2264</f>
        <v>802</v>
      </c>
      <c r="G36" s="235" t="str">
        <f>VLOOKUP(F36,RNR!$A$1:$B$25,2)</f>
        <v>Karasjok</v>
      </c>
      <c r="H36" s="235" t="str">
        <f>+IF(I36=0,"",'Ark1'!Q2264)</f>
        <v/>
      </c>
      <c r="I36" s="344">
        <f>+'Ark1'!R2264</f>
        <v>0</v>
      </c>
      <c r="J36" s="236" t="str">
        <f>+IF(I36=0,"",'Ark1'!AG2264)</f>
        <v/>
      </c>
      <c r="K36" s="269">
        <f t="shared" si="3"/>
        <v>0</v>
      </c>
      <c r="L36" s="236" t="str">
        <f>+IF(I36=0,"",'Ark1'!AH2264)</f>
        <v/>
      </c>
      <c r="M36" s="237" t="str">
        <f>+IF(I36=0,"",'Ark1'!T2264)</f>
        <v/>
      </c>
      <c r="N36" s="32" t="str">
        <f>+IF(I36=0,"",'Ark1'!U2264)</f>
        <v/>
      </c>
      <c r="O36" s="238" t="str">
        <f>+IF(I36=0,"",'Ark1'!W2264)</f>
        <v/>
      </c>
      <c r="P36" s="238" t="str">
        <f>+IF(I36=0,"",'Ark1'!X2264)</f>
        <v/>
      </c>
      <c r="Q36" s="238" t="str">
        <f>+IF(I36=0,"",'Ark1'!Y2264)</f>
        <v/>
      </c>
      <c r="R36" s="238" t="str">
        <f>+IF(I36=0,"",'Ark1'!Z2264)</f>
        <v/>
      </c>
      <c r="S36" s="236" t="str">
        <f>+IF(I36=0,"",'Ark1'!Z2264)</f>
        <v/>
      </c>
      <c r="T36" s="237" t="str">
        <f>+IF(I36=0,"",'Ark1'!AB2264)</f>
        <v/>
      </c>
      <c r="U36" s="238" t="str">
        <f>+IF(I36=0,"",'Ark1'!AE2264)</f>
        <v/>
      </c>
      <c r="V36" s="238" t="str">
        <f t="shared" si="4"/>
        <v/>
      </c>
      <c r="W36" s="236" t="str">
        <f t="shared" si="5"/>
        <v/>
      </c>
      <c r="X36" s="215"/>
      <c r="Y36" s="218"/>
      <c r="AA36" s="29"/>
      <c r="AB36" s="27"/>
      <c r="AC36" s="219"/>
      <c r="AD36" s="28"/>
      <c r="AH36" s="28"/>
      <c r="AZ36" s="231"/>
    </row>
    <row r="37" spans="1:52" ht="19.8">
      <c r="A37" s="215"/>
      <c r="B37" s="215"/>
      <c r="C37" s="215"/>
      <c r="D37" s="215"/>
      <c r="E37" s="215"/>
      <c r="F37" s="215"/>
      <c r="G37" s="215"/>
      <c r="H37" s="215"/>
      <c r="I37" s="339"/>
      <c r="J37" s="216"/>
      <c r="K37" s="216"/>
      <c r="L37" s="216"/>
      <c r="M37" s="215"/>
      <c r="N37" s="215"/>
      <c r="O37" s="217"/>
      <c r="P37" s="217"/>
      <c r="Q37" s="217"/>
      <c r="R37" s="217"/>
      <c r="S37" s="217"/>
      <c r="T37" s="215"/>
      <c r="U37" s="217"/>
      <c r="V37" s="217"/>
      <c r="W37" s="217"/>
      <c r="X37" s="215"/>
      <c r="Y37" s="218"/>
      <c r="AA37" s="29"/>
      <c r="AB37" s="27"/>
      <c r="AC37" s="219"/>
      <c r="AD37" s="28"/>
      <c r="AH37" s="28"/>
      <c r="AZ37" s="231"/>
    </row>
    <row r="38" spans="1:52" ht="22.8">
      <c r="A38" s="215"/>
      <c r="B38" s="215"/>
      <c r="C38" s="215"/>
      <c r="D38" s="264" t="str">
        <f>+D40</f>
        <v>P</v>
      </c>
      <c r="E38" s="215"/>
      <c r="F38" s="215"/>
      <c r="G38" s="215"/>
      <c r="H38" s="215"/>
      <c r="I38" s="429">
        <f>SUM(I40:I63)</f>
        <v>442</v>
      </c>
      <c r="J38" s="216"/>
      <c r="K38" s="216"/>
      <c r="L38" s="216"/>
      <c r="M38" s="215"/>
      <c r="N38" s="267">
        <f>+Klasse!O11</f>
        <v>16.115610859728495</v>
      </c>
      <c r="O38" s="217"/>
      <c r="P38" s="217"/>
      <c r="Q38" s="217"/>
      <c r="R38" s="217"/>
      <c r="S38" s="217"/>
      <c r="T38" s="215"/>
      <c r="U38" s="217"/>
      <c r="V38" s="217"/>
      <c r="W38" s="217"/>
      <c r="X38" s="217"/>
      <c r="Y38" s="218"/>
      <c r="AA38" s="29"/>
      <c r="AB38" s="27"/>
      <c r="AC38" s="219"/>
      <c r="AD38" s="28"/>
      <c r="AH38" s="28"/>
      <c r="AZ38" s="231"/>
    </row>
    <row r="39" spans="1:52" ht="15" customHeight="1">
      <c r="A39" s="215"/>
      <c r="B39" s="215"/>
      <c r="C39" s="233"/>
      <c r="D39" s="233"/>
      <c r="E39" s="233"/>
      <c r="F39" s="233"/>
      <c r="G39" s="233"/>
      <c r="H39" s="52"/>
      <c r="I39" s="335"/>
      <c r="J39" s="97"/>
      <c r="K39" s="232"/>
      <c r="L39" s="97"/>
      <c r="M39" s="52"/>
      <c r="N39" s="97"/>
      <c r="O39" s="74"/>
      <c r="P39" s="74"/>
      <c r="Q39" s="74"/>
      <c r="R39" s="74"/>
      <c r="S39" s="74"/>
      <c r="T39" s="52"/>
      <c r="U39" s="74"/>
      <c r="V39" s="74"/>
      <c r="W39" s="97"/>
      <c r="X39" s="215"/>
      <c r="Y39" s="218"/>
      <c r="AA39" s="29"/>
      <c r="AB39" s="27"/>
      <c r="AC39" s="219"/>
      <c r="AD39" s="28"/>
      <c r="AH39" s="28"/>
      <c r="AZ39" s="231"/>
    </row>
    <row r="40" spans="1:52" ht="15" customHeight="1">
      <c r="A40" s="215"/>
      <c r="B40" s="297">
        <f>+'Ark1'!C2265</f>
        <v>2023</v>
      </c>
      <c r="C40" s="28">
        <f>+'Ark1'!L2265</f>
        <v>2</v>
      </c>
      <c r="D40" s="28" t="s">
        <v>29</v>
      </c>
      <c r="E40" s="28">
        <f>+'Ark1'!H2265</f>
        <v>1</v>
      </c>
      <c r="F40" s="28">
        <f>+'Ark1'!J2265</f>
        <v>103</v>
      </c>
      <c r="G40" s="28" t="str">
        <f>VLOOKUP(F40,RNR!$A$1:$B$25,2)</f>
        <v>Rudshøgda</v>
      </c>
      <c r="H40" s="28">
        <f>+IF(I40=0,"",'Ark1'!Q2265)</f>
        <v>5</v>
      </c>
      <c r="I40" s="345">
        <f>+'Ark1'!R2265</f>
        <v>10</v>
      </c>
      <c r="J40" s="29">
        <f>+IF(I40=0,"",'Ark1'!AG2265)</f>
        <v>4.1986552858709656</v>
      </c>
      <c r="K40" s="270">
        <f t="shared" ref="K40:K42" si="6">100*I40/$I$38</f>
        <v>2.2624434389140271</v>
      </c>
      <c r="L40" s="29">
        <f>+IF(I40=0,"",'Ark1'!AH2265)</f>
        <v>0</v>
      </c>
      <c r="M40" s="27">
        <f>+IF(I40=0,"",'Ark1'!T2265)</f>
        <v>2.2999999999999998</v>
      </c>
      <c r="N40" s="32">
        <f>+IF(I40=0,"",'Ark1'!U2265)</f>
        <v>17.610000000000003</v>
      </c>
      <c r="O40" s="34">
        <f>+IF(I40=0,"",'Ark1'!W2265)</f>
        <v>0</v>
      </c>
      <c r="P40" s="34">
        <f>+IF(I40=0,"",'Ark1'!X2265)</f>
        <v>80</v>
      </c>
      <c r="Q40" s="34">
        <f>+IF(I40=0,"",'Ark1'!Y2265)</f>
        <v>0</v>
      </c>
      <c r="R40" s="34">
        <f>+IF(I40=0,"",'Ark1'!Z2265)</f>
        <v>1.7189822570346409</v>
      </c>
      <c r="S40" s="29">
        <f>+IF(I40=0,"",'Ark1'!Z2265)</f>
        <v>1.7189822570346409</v>
      </c>
      <c r="T40" s="27">
        <f>+IF(I40=0,"",'Ark1'!AB2265)</f>
        <v>0.90000000000000069</v>
      </c>
      <c r="U40" s="34">
        <f>+IF(I40=0,"",'Ark1'!AE2265)</f>
        <v>0</v>
      </c>
      <c r="V40" s="34">
        <f t="shared" ref="V40:V42" si="7">IF(I40=0,"",N40/C40)</f>
        <v>8.8050000000000015</v>
      </c>
      <c r="W40" s="29">
        <f t="shared" ref="W40:W42" si="8">IF(I40=0,"",I40/H40)</f>
        <v>2</v>
      </c>
      <c r="X40" s="215"/>
      <c r="Y40" s="218"/>
      <c r="AA40" s="29"/>
      <c r="AB40" s="27"/>
      <c r="AC40" s="219"/>
      <c r="AD40" s="28"/>
      <c r="AH40" s="28"/>
    </row>
    <row r="41" spans="1:52" ht="15" customHeight="1">
      <c r="A41" s="215"/>
      <c r="B41" s="297">
        <f>+'Ark1'!C2266</f>
        <v>2023</v>
      </c>
      <c r="C41" s="28">
        <f>+'Ark1'!L2266</f>
        <v>2</v>
      </c>
      <c r="D41" s="28" t="s">
        <v>29</v>
      </c>
      <c r="E41" s="28">
        <f>+'Ark1'!H2266</f>
        <v>2</v>
      </c>
      <c r="F41" s="28">
        <f>+'Ark1'!J2266</f>
        <v>106</v>
      </c>
      <c r="G41" s="28" t="str">
        <f>VLOOKUP(F41,RNR!$A$1:$B$25,2)</f>
        <v>Furuseth</v>
      </c>
      <c r="H41" s="28">
        <f>+IF(I41=0,"",'Ark1'!Q2266)</f>
        <v>3</v>
      </c>
      <c r="I41" s="345">
        <f>+'Ark1'!R2266</f>
        <v>3</v>
      </c>
      <c r="J41" s="29">
        <f>+IF(I41=0,"",'Ark1'!AG2266)</f>
        <v>1.2806779499631027</v>
      </c>
      <c r="K41" s="270">
        <f t="shared" si="6"/>
        <v>0.67873303167420818</v>
      </c>
      <c r="L41" s="29">
        <f>+IF(I41=0,"",'Ark1'!AH2266)</f>
        <v>0</v>
      </c>
      <c r="M41" s="27">
        <f>+IF(I41=0,"",'Ark1'!T2266)</f>
        <v>3</v>
      </c>
      <c r="N41" s="32">
        <f>+IF(I41=0,"",'Ark1'!U2266)</f>
        <v>17.933333333333337</v>
      </c>
      <c r="O41" s="34">
        <f>+IF(I41=0,"",'Ark1'!W2266)</f>
        <v>0</v>
      </c>
      <c r="P41" s="34">
        <f>+IF(I41=0,"",'Ark1'!X2266)</f>
        <v>66.666666666666686</v>
      </c>
      <c r="Q41" s="34">
        <f>+IF(I41=0,"",'Ark1'!Y2266)</f>
        <v>0</v>
      </c>
      <c r="R41" s="34">
        <f>+IF(I41=0,"",'Ark1'!Z2266)</f>
        <v>1.9938795238317724</v>
      </c>
      <c r="S41" s="29">
        <f>+IF(I41=0,"",'Ark1'!Z2266)</f>
        <v>1.9938795238317724</v>
      </c>
      <c r="T41" s="27">
        <f>+IF(I41=0,"",'Ark1'!AB2266)</f>
        <v>1.4142135623730951</v>
      </c>
      <c r="U41" s="34">
        <f>+IF(I41=0,"",'Ark1'!AE2266)</f>
        <v>0</v>
      </c>
      <c r="V41" s="34">
        <f t="shared" si="7"/>
        <v>8.9666666666666686</v>
      </c>
      <c r="W41" s="29">
        <f t="shared" si="8"/>
        <v>1</v>
      </c>
      <c r="X41" s="215"/>
      <c r="Y41" s="218"/>
      <c r="AA41" s="29"/>
      <c r="AB41" s="27"/>
      <c r="AC41" s="219"/>
      <c r="AD41" s="28"/>
      <c r="AH41" s="28"/>
    </row>
    <row r="42" spans="1:52" ht="15" customHeight="1">
      <c r="A42" s="215"/>
      <c r="B42" s="297">
        <f>+'Ark1'!C2267</f>
        <v>2023</v>
      </c>
      <c r="C42" s="28">
        <f>+'Ark1'!L2267</f>
        <v>2</v>
      </c>
      <c r="D42" s="28" t="s">
        <v>29</v>
      </c>
      <c r="E42" s="28">
        <f>+'Ark1'!H2267</f>
        <v>1</v>
      </c>
      <c r="F42" s="28">
        <f>+'Ark1'!J2267</f>
        <v>110</v>
      </c>
      <c r="G42" s="28" t="str">
        <f>VLOOKUP(F42,RNR!$A$1:$B$25,2)</f>
        <v>Gol</v>
      </c>
      <c r="H42" s="28">
        <f>+IF(I42=0,"",'Ark1'!Q2267)</f>
        <v>36</v>
      </c>
      <c r="I42" s="345">
        <f>+'Ark1'!R2267</f>
        <v>109</v>
      </c>
      <c r="J42" s="29">
        <f>+IF(I42=0,"",'Ark1'!AG2267)</f>
        <v>7.4205922016548147</v>
      </c>
      <c r="K42" s="270">
        <f t="shared" si="6"/>
        <v>24.660633484162897</v>
      </c>
      <c r="L42" s="29">
        <f>+IF(I42=0,"",'Ark1'!AH2267)</f>
        <v>0.91743119266055051</v>
      </c>
      <c r="M42" s="27">
        <f>+IF(I42=0,"",'Ark1'!T2267)</f>
        <v>3.4128440366972472</v>
      </c>
      <c r="N42" s="32">
        <f>+IF(I42=0,"",'Ark1'!U2267)</f>
        <v>17.517431192660556</v>
      </c>
      <c r="O42" s="34">
        <f>+IF(I42=0,"",'Ark1'!W2267)</f>
        <v>0</v>
      </c>
      <c r="P42" s="34">
        <f>+IF(I42=0,"",'Ark1'!X2267)</f>
        <v>69.724770642201847</v>
      </c>
      <c r="Q42" s="34">
        <f>+IF(I42=0,"",'Ark1'!Y2267)</f>
        <v>3.6697247706422025</v>
      </c>
      <c r="R42" s="34">
        <f>+IF(I42=0,"",'Ark1'!Z2267)</f>
        <v>3.3787475024973741</v>
      </c>
      <c r="S42" s="29">
        <f>+IF(I42=0,"",'Ark1'!Z2267)</f>
        <v>3.3787475024973741</v>
      </c>
      <c r="T42" s="27">
        <f>+IF(I42=0,"",'Ark1'!AB2267)</f>
        <v>1.3960035302281264</v>
      </c>
      <c r="U42" s="34">
        <f>+IF(I42=0,"",'Ark1'!AE2267)</f>
        <v>0</v>
      </c>
      <c r="V42" s="34">
        <f t="shared" si="7"/>
        <v>8.7587155963302781</v>
      </c>
      <c r="W42" s="29">
        <f t="shared" si="8"/>
        <v>3.0277777777777777</v>
      </c>
      <c r="X42" s="215"/>
      <c r="Y42" s="218"/>
      <c r="AA42" s="29"/>
      <c r="AB42" s="27"/>
      <c r="AC42" s="219"/>
      <c r="AD42" s="28"/>
      <c r="AH42" s="28"/>
    </row>
    <row r="43" spans="1:52" ht="15" customHeight="1">
      <c r="A43" s="215"/>
      <c r="B43" s="297">
        <f>+'Ark1'!C2268</f>
        <v>2023</v>
      </c>
      <c r="C43" s="28">
        <f>+'Ark1'!L2268</f>
        <v>2</v>
      </c>
      <c r="D43" s="28" t="s">
        <v>29</v>
      </c>
      <c r="E43" s="28">
        <f>+'Ark1'!H2268</f>
        <v>1</v>
      </c>
      <c r="F43" s="28">
        <f>+'Ark1'!J2268</f>
        <v>111</v>
      </c>
      <c r="G43" s="28" t="str">
        <f>VLOOKUP(F43,RNR!$A$1:$B$25,2)</f>
        <v>Forus</v>
      </c>
      <c r="H43" s="28">
        <f>+IF(I43=0,"",'Ark1'!Q2268)</f>
        <v>4</v>
      </c>
      <c r="I43" s="345">
        <f>+'Ark1'!R2268</f>
        <v>11</v>
      </c>
      <c r="J43" s="29">
        <f>+IF(I43=0,"",'Ark1'!AG2268)</f>
        <v>7.9029394357861502</v>
      </c>
      <c r="K43" s="270">
        <f t="shared" ref="K43:K63" si="9">100*I43/$I$38</f>
        <v>2.4886877828054299</v>
      </c>
      <c r="L43" s="29">
        <f>+IF(I43=0,"",'Ark1'!AH2268)</f>
        <v>0</v>
      </c>
      <c r="M43" s="27">
        <f>+IF(I43=0,"",'Ark1'!T2268)</f>
        <v>2.6363636363636358</v>
      </c>
      <c r="N43" s="32">
        <f>+IF(I43=0,"",'Ark1'!U2268)</f>
        <v>18.209090909090904</v>
      </c>
      <c r="O43" s="34">
        <f>+IF(I43=0,"",'Ark1'!W2268)</f>
        <v>0</v>
      </c>
      <c r="P43" s="34">
        <f>+IF(I43=0,"",'Ark1'!X2268)</f>
        <v>81.818181818181813</v>
      </c>
      <c r="Q43" s="34">
        <f>+IF(I43=0,"",'Ark1'!Y2268)</f>
        <v>9.0909090909090917</v>
      </c>
      <c r="R43" s="34">
        <f>+IF(I43=0,"",'Ark1'!Z2268)</f>
        <v>3.3369704674789324</v>
      </c>
      <c r="S43" s="29">
        <f>+IF(I43=0,"",'Ark1'!Z2268)</f>
        <v>3.3369704674789324</v>
      </c>
      <c r="T43" s="27">
        <f>+IF(I43=0,"",'Ark1'!AB2268)</f>
        <v>1.2984415324623368</v>
      </c>
      <c r="U43" s="34">
        <f>+IF(I43=0,"",'Ark1'!AE2268)</f>
        <v>0</v>
      </c>
      <c r="V43" s="34">
        <f t="shared" ref="V43:V63" si="10">IF(I43=0,"",N43/C43)</f>
        <v>9.1045454545454518</v>
      </c>
      <c r="W43" s="29">
        <f t="shared" ref="W43:W63" si="11">IF(I43=0,"",I43/H43)</f>
        <v>2.75</v>
      </c>
      <c r="X43" s="215"/>
      <c r="Y43" s="218"/>
      <c r="AA43" s="29"/>
      <c r="AB43" s="27"/>
      <c r="AC43" s="219"/>
      <c r="AD43" s="28"/>
      <c r="AH43" s="28"/>
    </row>
    <row r="44" spans="1:52" ht="15" customHeight="1">
      <c r="A44" s="215"/>
      <c r="B44" s="297">
        <f>+'Ark1'!C2269</f>
        <v>2023</v>
      </c>
      <c r="C44" s="28">
        <f>+'Ark1'!L2269</f>
        <v>2</v>
      </c>
      <c r="D44" s="28" t="s">
        <v>29</v>
      </c>
      <c r="E44" s="28">
        <f>+'Ark1'!H2269</f>
        <v>1</v>
      </c>
      <c r="F44" s="28">
        <f>+'Ark1'!J2269</f>
        <v>116</v>
      </c>
      <c r="G44" s="28" t="str">
        <f>VLOOKUP(F44,RNR!$A$1:$B$25,2)</f>
        <v>Sandeid</v>
      </c>
      <c r="H44" s="28">
        <f>+IF(I44=0,"",'Ark1'!Q2269)</f>
        <v>4</v>
      </c>
      <c r="I44" s="345">
        <f>+'Ark1'!R2269</f>
        <v>4</v>
      </c>
      <c r="J44" s="29">
        <f>+IF(I44=0,"",'Ark1'!AG2269)</f>
        <v>0.68567405843013007</v>
      </c>
      <c r="K44" s="270">
        <f t="shared" si="9"/>
        <v>0.90497737556561086</v>
      </c>
      <c r="L44" s="29">
        <f>+IF(I44=0,"",'Ark1'!AH2269)</f>
        <v>0</v>
      </c>
      <c r="M44" s="27">
        <f>+IF(I44=0,"",'Ark1'!T2269)</f>
        <v>2.75</v>
      </c>
      <c r="N44" s="32">
        <f>+IF(I44=0,"",'Ark1'!U2269)</f>
        <v>12.175000000000001</v>
      </c>
      <c r="O44" s="34">
        <f>+IF(I44=0,"",'Ark1'!W2269)</f>
        <v>0</v>
      </c>
      <c r="P44" s="34">
        <f>+IF(I44=0,"",'Ark1'!X2269)</f>
        <v>25</v>
      </c>
      <c r="Q44" s="34">
        <f>+IF(I44=0,"",'Ark1'!Y2269)</f>
        <v>0</v>
      </c>
      <c r="R44" s="34">
        <f>+IF(I44=0,"",'Ark1'!Z2269)</f>
        <v>2.8455008346510842</v>
      </c>
      <c r="S44" s="29">
        <f>+IF(I44=0,"",'Ark1'!Z2269)</f>
        <v>2.8455008346510842</v>
      </c>
      <c r="T44" s="27">
        <f>+IF(I44=0,"",'Ark1'!AB2269)</f>
        <v>1.299038105676658</v>
      </c>
      <c r="U44" s="34">
        <f>+IF(I44=0,"",'Ark1'!AE2269)</f>
        <v>0</v>
      </c>
      <c r="V44" s="34">
        <f t="shared" si="10"/>
        <v>6.0875000000000004</v>
      </c>
      <c r="W44" s="29">
        <f t="shared" si="11"/>
        <v>1</v>
      </c>
      <c r="X44" s="215"/>
      <c r="Y44" s="218"/>
      <c r="AA44" s="29"/>
      <c r="AB44" s="27"/>
      <c r="AC44" s="219"/>
      <c r="AD44" s="28"/>
      <c r="AH44" s="28"/>
    </row>
    <row r="45" spans="1:52" ht="15" customHeight="1">
      <c r="A45" s="215"/>
      <c r="B45" s="297">
        <f>+'Ark1'!C2270</f>
        <v>2023</v>
      </c>
      <c r="C45" s="28">
        <f>+'Ark1'!L2270</f>
        <v>2</v>
      </c>
      <c r="D45" s="28" t="s">
        <v>29</v>
      </c>
      <c r="E45" s="28">
        <f>+'Ark1'!H2270</f>
        <v>2</v>
      </c>
      <c r="F45" s="28">
        <f>+'Ark1'!J2270</f>
        <v>117</v>
      </c>
      <c r="G45" s="28" t="str">
        <f>VLOOKUP(F45,RNR!$A$1:$B$25,2)</f>
        <v>Jæren</v>
      </c>
      <c r="H45" s="28" t="str">
        <f>+IF(I45=0,"",'Ark1'!Q2270)</f>
        <v/>
      </c>
      <c r="I45" s="345">
        <f>+'Ark1'!R2270</f>
        <v>0</v>
      </c>
      <c r="J45" s="29" t="str">
        <f>+IF(I45=0,"",'Ark1'!AG2270)</f>
        <v/>
      </c>
      <c r="K45" s="270">
        <f t="shared" si="9"/>
        <v>0</v>
      </c>
      <c r="L45" s="29" t="str">
        <f>+IF(I45=0,"",'Ark1'!AH2270)</f>
        <v/>
      </c>
      <c r="M45" s="27" t="str">
        <f>+IF(I45=0,"",'Ark1'!T2270)</f>
        <v/>
      </c>
      <c r="N45" s="32" t="str">
        <f>+IF(I45=0,"",'Ark1'!U2270)</f>
        <v/>
      </c>
      <c r="O45" s="34" t="str">
        <f>+IF(I45=0,"",'Ark1'!W2270)</f>
        <v/>
      </c>
      <c r="P45" s="34" t="str">
        <f>+IF(I45=0,"",'Ark1'!X2270)</f>
        <v/>
      </c>
      <c r="Q45" s="34" t="str">
        <f>+IF(I45=0,"",'Ark1'!Y2270)</f>
        <v/>
      </c>
      <c r="R45" s="34" t="str">
        <f>+IF(I45=0,"",'Ark1'!Z2270)</f>
        <v/>
      </c>
      <c r="S45" s="29" t="str">
        <f>+IF(I45=0,"",'Ark1'!Z2270)</f>
        <v/>
      </c>
      <c r="T45" s="27" t="str">
        <f>+IF(I45=0,"",'Ark1'!AB2270)</f>
        <v/>
      </c>
      <c r="U45" s="34" t="str">
        <f>+IF(I45=0,"",'Ark1'!AE2270)</f>
        <v/>
      </c>
      <c r="V45" s="34" t="str">
        <f t="shared" si="10"/>
        <v/>
      </c>
      <c r="W45" s="29" t="str">
        <f t="shared" si="11"/>
        <v/>
      </c>
      <c r="X45" s="215"/>
      <c r="Y45" s="218"/>
      <c r="AA45" s="29"/>
      <c r="AB45" s="27"/>
      <c r="AC45" s="219"/>
      <c r="AD45" s="28"/>
      <c r="AH45" s="28"/>
    </row>
    <row r="46" spans="1:52" ht="15" customHeight="1">
      <c r="A46" s="215"/>
      <c r="B46" s="297">
        <f>+'Ark1'!C2271</f>
        <v>2023</v>
      </c>
      <c r="C46" s="28">
        <f>+'Ark1'!L2271</f>
        <v>2</v>
      </c>
      <c r="D46" s="28" t="s">
        <v>29</v>
      </c>
      <c r="E46" s="28">
        <f>+'Ark1'!H2271</f>
        <v>1</v>
      </c>
      <c r="F46" s="28">
        <f>+'Ark1'!J2271</f>
        <v>134</v>
      </c>
      <c r="G46" s="28" t="str">
        <f>VLOOKUP(F46,RNR!$A$1:$B$25,2)</f>
        <v>Førde</v>
      </c>
      <c r="H46" s="28">
        <f>+IF(I46=0,"",'Ark1'!Q2271)</f>
        <v>25</v>
      </c>
      <c r="I46" s="345">
        <f>+'Ark1'!R2271</f>
        <v>42</v>
      </c>
      <c r="J46" s="29">
        <f>+IF(I46=0,"",'Ark1'!AG2271)</f>
        <v>2.0418636140213113</v>
      </c>
      <c r="K46" s="270">
        <f t="shared" si="9"/>
        <v>9.502262443438914</v>
      </c>
      <c r="L46" s="29">
        <f>+IF(I46=0,"",'Ark1'!AH2271)</f>
        <v>0</v>
      </c>
      <c r="M46" s="27">
        <f>+IF(I46=0,"",'Ark1'!T2271)</f>
        <v>2.6428571428571423</v>
      </c>
      <c r="N46" s="32">
        <f>+IF(I46=0,"",'Ark1'!U2271)</f>
        <v>15.726190476190469</v>
      </c>
      <c r="O46" s="34">
        <f>+IF(I46=0,"",'Ark1'!W2271)</f>
        <v>0</v>
      </c>
      <c r="P46" s="34">
        <f>+IF(I46=0,"",'Ark1'!X2271)</f>
        <v>45.238095238095219</v>
      </c>
      <c r="Q46" s="34">
        <f>+IF(I46=0,"",'Ark1'!Y2271)</f>
        <v>2.3809523809523818</v>
      </c>
      <c r="R46" s="34">
        <f>+IF(I46=0,"",'Ark1'!Z2271)</f>
        <v>4.0348517128478578</v>
      </c>
      <c r="S46" s="29">
        <f>+IF(I46=0,"",'Ark1'!Z2271)</f>
        <v>4.0348517128478578</v>
      </c>
      <c r="T46" s="27">
        <f>+IF(I46=0,"",'Ark1'!AB2271)</f>
        <v>1.2309777099724353</v>
      </c>
      <c r="U46" s="34">
        <f>+IF(I46=0,"",'Ark1'!AE2271)</f>
        <v>0</v>
      </c>
      <c r="V46" s="34">
        <f t="shared" si="10"/>
        <v>7.8630952380952346</v>
      </c>
      <c r="W46" s="29">
        <f t="shared" si="11"/>
        <v>1.68</v>
      </c>
      <c r="X46" s="215"/>
      <c r="Y46" s="218"/>
      <c r="AA46" s="29"/>
      <c r="AB46" s="27"/>
      <c r="AC46" s="219"/>
      <c r="AD46" s="28"/>
      <c r="AH46" s="28"/>
    </row>
    <row r="47" spans="1:52" ht="15" customHeight="1">
      <c r="A47" s="215"/>
      <c r="B47" s="297">
        <f>+'Ark1'!C2272</f>
        <v>2023</v>
      </c>
      <c r="C47" s="28">
        <f>+'Ark1'!L2272</f>
        <v>2</v>
      </c>
      <c r="D47" s="28" t="s">
        <v>29</v>
      </c>
      <c r="E47" s="28">
        <f>+'Ark1'!H2272</f>
        <v>2</v>
      </c>
      <c r="F47" s="28">
        <f>+'Ark1'!J2272</f>
        <v>141</v>
      </c>
      <c r="G47" s="28" t="str">
        <f>VLOOKUP(F47,RNR!$A$1:$B$25,2)</f>
        <v>Ølen</v>
      </c>
      <c r="H47" s="28">
        <f>+IF(I47=0,"",'Ark1'!Q2272)</f>
        <v>16</v>
      </c>
      <c r="I47" s="345">
        <f>+'Ark1'!R2272</f>
        <v>37</v>
      </c>
      <c r="J47" s="29">
        <f>+IF(I47=0,"",'Ark1'!AG2272)</f>
        <v>2.5036185996019542</v>
      </c>
      <c r="K47" s="270">
        <f t="shared" si="9"/>
        <v>8.3710407239819009</v>
      </c>
      <c r="L47" s="29">
        <f>+IF(I47=0,"",'Ark1'!AH2272)</f>
        <v>0</v>
      </c>
      <c r="M47" s="27">
        <f>+IF(I47=0,"",'Ark1'!T2272)</f>
        <v>2.8918918918918912</v>
      </c>
      <c r="N47" s="32">
        <f>+IF(I47=0,"",'Ark1'!U2272)</f>
        <v>11.967567567567563</v>
      </c>
      <c r="O47" s="34">
        <f>+IF(I47=0,"",'Ark1'!W2272)</f>
        <v>0</v>
      </c>
      <c r="P47" s="34">
        <f>+IF(I47=0,"",'Ark1'!X2272)</f>
        <v>21.621621621621625</v>
      </c>
      <c r="Q47" s="34">
        <f>+IF(I47=0,"",'Ark1'!Y2272)</f>
        <v>0</v>
      </c>
      <c r="R47" s="34">
        <f>+IF(I47=0,"",'Ark1'!Z2272)</f>
        <v>3.7273317790854881</v>
      </c>
      <c r="S47" s="29">
        <f>+IF(I47=0,"",'Ark1'!Z2272)</f>
        <v>3.7273317790854881</v>
      </c>
      <c r="T47" s="27">
        <f>+IF(I47=0,"",'Ark1'!AB2272)</f>
        <v>1.3712055020503584</v>
      </c>
      <c r="U47" s="34">
        <f>+IF(I47=0,"",'Ark1'!AE2272)</f>
        <v>0</v>
      </c>
      <c r="V47" s="34">
        <f t="shared" si="10"/>
        <v>5.9837837837837817</v>
      </c>
      <c r="W47" s="29">
        <f t="shared" si="11"/>
        <v>2.3125</v>
      </c>
      <c r="X47" s="215"/>
      <c r="Y47" s="218"/>
      <c r="AA47" s="29"/>
      <c r="AB47" s="27"/>
      <c r="AC47" s="219"/>
      <c r="AD47" s="28"/>
      <c r="AH47" s="28"/>
    </row>
    <row r="48" spans="1:52" ht="15" customHeight="1">
      <c r="A48" s="215"/>
      <c r="B48" s="297">
        <f>+'Ark1'!C2273</f>
        <v>2023</v>
      </c>
      <c r="C48" s="28">
        <f>+'Ark1'!L2273</f>
        <v>2</v>
      </c>
      <c r="D48" s="28" t="s">
        <v>29</v>
      </c>
      <c r="E48" s="28">
        <f>+'Ark1'!H2273</f>
        <v>2</v>
      </c>
      <c r="F48" s="28">
        <f>+'Ark1'!J2273</f>
        <v>143</v>
      </c>
      <c r="G48" s="28" t="str">
        <f>VLOOKUP(F48,RNR!$A$1:$B$25,2)</f>
        <v>Nordfjord</v>
      </c>
      <c r="H48" s="28">
        <f>+IF(I48=0,"",'Ark1'!Q2273)</f>
        <v>6</v>
      </c>
      <c r="I48" s="345">
        <f>+'Ark1'!R2273</f>
        <v>21</v>
      </c>
      <c r="J48" s="29">
        <f>+IF(I48=0,"",'Ark1'!AG2273)</f>
        <v>6.5064263061258547</v>
      </c>
      <c r="K48" s="270">
        <f t="shared" si="9"/>
        <v>4.751131221719457</v>
      </c>
      <c r="L48" s="29">
        <f>+IF(I48=0,"",'Ark1'!AH2273)</f>
        <v>0</v>
      </c>
      <c r="M48" s="27">
        <f>+IF(I48=0,"",'Ark1'!T2273)</f>
        <v>4.4285714285714306</v>
      </c>
      <c r="N48" s="32">
        <f>+IF(I48=0,"",'Ark1'!U2273)</f>
        <v>18.561904761904767</v>
      </c>
      <c r="O48" s="34">
        <f>+IF(I48=0,"",'Ark1'!W2273)</f>
        <v>0</v>
      </c>
      <c r="P48" s="34">
        <f>+IF(I48=0,"",'Ark1'!X2273)</f>
        <v>80.952380952380949</v>
      </c>
      <c r="Q48" s="34">
        <f>+IF(I48=0,"",'Ark1'!Y2273)</f>
        <v>0</v>
      </c>
      <c r="R48" s="34">
        <f>+IF(I48=0,"",'Ark1'!Z2273)</f>
        <v>3.0870661353885875</v>
      </c>
      <c r="S48" s="29">
        <f>+IF(I48=0,"",'Ark1'!Z2273)</f>
        <v>3.0870661353885875</v>
      </c>
      <c r="T48" s="27">
        <f>+IF(I48=0,"",'Ark1'!AB2273)</f>
        <v>1.1780301787479022</v>
      </c>
      <c r="U48" s="34">
        <f>+IF(I48=0,"",'Ark1'!AE2273)</f>
        <v>0</v>
      </c>
      <c r="V48" s="34">
        <f t="shared" si="10"/>
        <v>9.2809523809523835</v>
      </c>
      <c r="W48" s="29">
        <f t="shared" si="11"/>
        <v>3.5</v>
      </c>
      <c r="X48" s="215"/>
      <c r="Y48" s="218"/>
      <c r="AA48" s="29"/>
      <c r="AB48" s="27"/>
      <c r="AC48" s="219"/>
      <c r="AD48" s="28"/>
      <c r="AH48" s="28"/>
    </row>
    <row r="49" spans="1:52" ht="15" customHeight="1">
      <c r="A49" s="215"/>
      <c r="B49" s="297">
        <f>+'Ark1'!C2274</f>
        <v>2023</v>
      </c>
      <c r="C49" s="28">
        <f>+'Ark1'!L2274</f>
        <v>2</v>
      </c>
      <c r="D49" s="28" t="s">
        <v>29</v>
      </c>
      <c r="E49" s="28">
        <f>+'Ark1'!H2274</f>
        <v>2</v>
      </c>
      <c r="F49" s="28">
        <f>+'Ark1'!J2274</f>
        <v>147</v>
      </c>
      <c r="G49" s="28" t="str">
        <f>VLOOKUP(F49,RNR!$A$1:$B$25,2)</f>
        <v>Midt-Norge</v>
      </c>
      <c r="H49" s="28">
        <f>+IF(I49=0,"",'Ark1'!Q2274)</f>
        <v>2</v>
      </c>
      <c r="I49" s="345">
        <f>+'Ark1'!R2274</f>
        <v>7</v>
      </c>
      <c r="J49" s="29">
        <f>+IF(I49=0,"",'Ark1'!AG2274)</f>
        <v>6.8599822011272602</v>
      </c>
      <c r="K49" s="270">
        <f t="shared" si="9"/>
        <v>1.5837104072398189</v>
      </c>
      <c r="L49" s="29">
        <f>+IF(I49=0,"",'Ark1'!AH2274)</f>
        <v>0</v>
      </c>
      <c r="M49" s="27">
        <f>+IF(I49=0,"",'Ark1'!T2274)</f>
        <v>4.1428571428571441</v>
      </c>
      <c r="N49" s="32">
        <f>+IF(I49=0,"",'Ark1'!U2274)</f>
        <v>13.214285714285712</v>
      </c>
      <c r="O49" s="34">
        <f>+IF(I49=0,"",'Ark1'!W2274)</f>
        <v>0</v>
      </c>
      <c r="P49" s="34">
        <f>+IF(I49=0,"",'Ark1'!X2274)</f>
        <v>28.571428571428577</v>
      </c>
      <c r="Q49" s="34">
        <f>+IF(I49=0,"",'Ark1'!Y2274)</f>
        <v>0</v>
      </c>
      <c r="R49" s="34">
        <f>+IF(I49=0,"",'Ark1'!Z2274)</f>
        <v>2.1296737318382077</v>
      </c>
      <c r="S49" s="29">
        <f>+IF(I49=0,"",'Ark1'!Z2274)</f>
        <v>2.1296737318382077</v>
      </c>
      <c r="T49" s="27">
        <f>+IF(I49=0,"",'Ark1'!AB2274)</f>
        <v>1.3552618543578763</v>
      </c>
      <c r="U49" s="34">
        <f>+IF(I49=0,"",'Ark1'!AE2274)</f>
        <v>0</v>
      </c>
      <c r="V49" s="34">
        <f t="shared" si="10"/>
        <v>6.6071428571428559</v>
      </c>
      <c r="W49" s="29">
        <f t="shared" si="11"/>
        <v>3.5</v>
      </c>
      <c r="X49" s="215"/>
      <c r="Y49" s="218"/>
      <c r="AA49" s="29"/>
      <c r="AB49" s="27"/>
      <c r="AC49" s="219"/>
      <c r="AD49" s="28"/>
      <c r="AH49" s="28"/>
    </row>
    <row r="50" spans="1:52" ht="15" customHeight="1">
      <c r="A50" s="215"/>
      <c r="B50" s="297">
        <f>+'Ark1'!C2275</f>
        <v>2023</v>
      </c>
      <c r="C50" s="28">
        <f>+'Ark1'!L2275</f>
        <v>2</v>
      </c>
      <c r="D50" s="28" t="s">
        <v>29</v>
      </c>
      <c r="E50" s="28">
        <f>+'Ark1'!H2275</f>
        <v>1</v>
      </c>
      <c r="F50" s="28">
        <f>+'Ark1'!J2275</f>
        <v>155</v>
      </c>
      <c r="G50" s="28" t="str">
        <f>VLOOKUP(F50,RNR!$A$1:$B$25,2)</f>
        <v>Målselv</v>
      </c>
      <c r="H50" s="28">
        <f>+IF(I50=0,"",'Ark1'!Q2275)</f>
        <v>28</v>
      </c>
      <c r="I50" s="345">
        <f>+'Ark1'!R2275</f>
        <v>88</v>
      </c>
      <c r="J50" s="29">
        <f>+IF(I50=0,"",'Ark1'!AG2275)</f>
        <v>4.2676763250305321</v>
      </c>
      <c r="K50" s="270">
        <f t="shared" si="9"/>
        <v>19.909502262443439</v>
      </c>
      <c r="L50" s="29">
        <f>+IF(I50=0,"",'Ark1'!AH2275)</f>
        <v>0</v>
      </c>
      <c r="M50" s="27">
        <f>+IF(I50=0,"",'Ark1'!T2275)</f>
        <v>2.6136363636363642</v>
      </c>
      <c r="N50" s="32">
        <f>+IF(I50=0,"",'Ark1'!U2275)</f>
        <v>16.600000000000005</v>
      </c>
      <c r="O50" s="34">
        <f>+IF(I50=0,"",'Ark1'!W2275)</f>
        <v>0</v>
      </c>
      <c r="P50" s="34">
        <f>+IF(I50=0,"",'Ark1'!X2275)</f>
        <v>62.5</v>
      </c>
      <c r="Q50" s="34">
        <f>+IF(I50=0,"",'Ark1'!Y2275)</f>
        <v>0</v>
      </c>
      <c r="R50" s="34">
        <f>+IF(I50=0,"",'Ark1'!Z2275)</f>
        <v>3.0191434667347465</v>
      </c>
      <c r="S50" s="29">
        <f>+IF(I50=0,"",'Ark1'!Z2275)</f>
        <v>3.0191434667347465</v>
      </c>
      <c r="T50" s="27">
        <f>+IF(I50=0,"",'Ark1'!AB2275)</f>
        <v>1.2101072283612844</v>
      </c>
      <c r="U50" s="34">
        <f>+IF(I50=0,"",'Ark1'!AE2275)</f>
        <v>0</v>
      </c>
      <c r="V50" s="34">
        <f t="shared" si="10"/>
        <v>8.3000000000000025</v>
      </c>
      <c r="W50" s="29">
        <f t="shared" si="11"/>
        <v>3.1428571428571428</v>
      </c>
      <c r="X50" s="215"/>
      <c r="Y50" s="218"/>
      <c r="AA50" s="29"/>
      <c r="AB50" s="27"/>
      <c r="AC50" s="219"/>
      <c r="AD50" s="28"/>
      <c r="AH50" s="28"/>
    </row>
    <row r="51" spans="1:52" ht="15" customHeight="1">
      <c r="A51" s="215"/>
      <c r="B51" s="297">
        <f>+'Ark1'!C2276</f>
        <v>2023</v>
      </c>
      <c r="C51" s="28">
        <f>+'Ark1'!L2276</f>
        <v>2</v>
      </c>
      <c r="D51" s="28" t="s">
        <v>29</v>
      </c>
      <c r="E51" s="28">
        <f>+'Ark1'!H2276</f>
        <v>2</v>
      </c>
      <c r="F51" s="28">
        <f>+'Ark1'!J2276</f>
        <v>160</v>
      </c>
      <c r="G51" s="28" t="str">
        <f>VLOOKUP(F51,RNR!$A$1:$B$25,2)</f>
        <v>Oslo</v>
      </c>
      <c r="H51" s="28">
        <f>+IF(I51=0,"",'Ark1'!Q2276)</f>
        <v>1</v>
      </c>
      <c r="I51" s="345">
        <f>+'Ark1'!R2276</f>
        <v>1</v>
      </c>
      <c r="J51" s="29">
        <f>+IF(I51=0,"",'Ark1'!AG2276)</f>
        <v>0.35392898829022196</v>
      </c>
      <c r="K51" s="270">
        <f t="shared" si="9"/>
        <v>0.22624434389140272</v>
      </c>
      <c r="L51" s="29">
        <f>+IF(I51=0,"",'Ark1'!AH2276)</f>
        <v>0</v>
      </c>
      <c r="M51" s="27">
        <f>+IF(I51=0,"",'Ark1'!T2276)</f>
        <v>3</v>
      </c>
      <c r="N51" s="32">
        <f>+IF(I51=0,"",'Ark1'!U2276)</f>
        <v>18.8</v>
      </c>
      <c r="O51" s="34">
        <f>+IF(I51=0,"",'Ark1'!W2276)</f>
        <v>0</v>
      </c>
      <c r="P51" s="34">
        <f>+IF(I51=0,"",'Ark1'!X2276)</f>
        <v>100</v>
      </c>
      <c r="Q51" s="34">
        <f>+IF(I51=0,"",'Ark1'!Y2276)</f>
        <v>0</v>
      </c>
      <c r="R51" s="34">
        <f>+IF(I51=0,"",'Ark1'!Z2276)</f>
        <v>0</v>
      </c>
      <c r="S51" s="29">
        <f>+IF(I51=0,"",'Ark1'!Z2276)</f>
        <v>0</v>
      </c>
      <c r="T51" s="27">
        <f>+IF(I51=0,"",'Ark1'!AB2276)</f>
        <v>0</v>
      </c>
      <c r="U51" s="34">
        <f>+IF(I51=0,"",'Ark1'!AE2276)</f>
        <v>0</v>
      </c>
      <c r="V51" s="34">
        <f t="shared" si="10"/>
        <v>9.4</v>
      </c>
      <c r="W51" s="29">
        <f t="shared" si="11"/>
        <v>1</v>
      </c>
      <c r="X51" s="215"/>
      <c r="Y51" s="218"/>
      <c r="AA51" s="29"/>
      <c r="AB51" s="27"/>
      <c r="AC51" s="219"/>
      <c r="AD51" s="28"/>
      <c r="AH51" s="28"/>
    </row>
    <row r="52" spans="1:52" ht="15" customHeight="1">
      <c r="A52" s="215"/>
      <c r="B52" s="297">
        <f>+'Ark1'!C2277</f>
        <v>2023</v>
      </c>
      <c r="C52" s="28">
        <f>+'Ark1'!L2277</f>
        <v>2</v>
      </c>
      <c r="D52" s="28" t="s">
        <v>29</v>
      </c>
      <c r="E52" s="28">
        <f>+'Ark1'!H2277</f>
        <v>1</v>
      </c>
      <c r="F52" s="28">
        <f>+'Ark1'!J2277</f>
        <v>171</v>
      </c>
      <c r="G52" s="28" t="str">
        <f>VLOOKUP(F52,RNR!$A$1:$B$25,2)</f>
        <v>Prima</v>
      </c>
      <c r="H52" s="28" t="str">
        <f>+IF(I52=0,"",'Ark1'!Q2277)</f>
        <v/>
      </c>
      <c r="I52" s="345">
        <f>+'Ark1'!R2277</f>
        <v>0</v>
      </c>
      <c r="J52" s="29" t="str">
        <f>+IF(I52=0,"",'Ark1'!AG2277)</f>
        <v/>
      </c>
      <c r="K52" s="270">
        <f t="shared" si="9"/>
        <v>0</v>
      </c>
      <c r="L52" s="29" t="str">
        <f>+IF(I52=0,"",'Ark1'!AH2277)</f>
        <v/>
      </c>
      <c r="M52" s="27" t="str">
        <f>+IF(I52=0,"",'Ark1'!T2277)</f>
        <v/>
      </c>
      <c r="N52" s="32" t="str">
        <f>+IF(I52=0,"",'Ark1'!U2277)</f>
        <v/>
      </c>
      <c r="O52" s="34" t="str">
        <f>+IF(I52=0,"",'Ark1'!W2277)</f>
        <v/>
      </c>
      <c r="P52" s="34" t="str">
        <f>+IF(I52=0,"",'Ark1'!X2277)</f>
        <v/>
      </c>
      <c r="Q52" s="34" t="str">
        <f>+IF(I52=0,"",'Ark1'!Y2277)</f>
        <v/>
      </c>
      <c r="R52" s="34" t="str">
        <f>+IF(I52=0,"",'Ark1'!Z2277)</f>
        <v/>
      </c>
      <c r="S52" s="29" t="str">
        <f>+IF(I52=0,"",'Ark1'!Z2277)</f>
        <v/>
      </c>
      <c r="T52" s="27" t="str">
        <f>+IF(I52=0,"",'Ark1'!AB2277)</f>
        <v/>
      </c>
      <c r="U52" s="34" t="str">
        <f>+IF(I52=0,"",'Ark1'!AE2277)</f>
        <v/>
      </c>
      <c r="V52" s="34" t="str">
        <f t="shared" si="10"/>
        <v/>
      </c>
      <c r="W52" s="29" t="str">
        <f t="shared" si="11"/>
        <v/>
      </c>
      <c r="X52" s="215"/>
      <c r="Y52" s="218"/>
      <c r="AA52" s="29"/>
      <c r="AB52" s="27"/>
      <c r="AC52" s="219"/>
      <c r="AD52" s="28"/>
      <c r="AH52" s="28"/>
    </row>
    <row r="53" spans="1:52" ht="15" customHeight="1">
      <c r="A53" s="215"/>
      <c r="B53" s="297">
        <f>+'Ark1'!C2278</f>
        <v>2023</v>
      </c>
      <c r="C53" s="28">
        <f>+'Ark1'!L2278</f>
        <v>2</v>
      </c>
      <c r="D53" s="28" t="s">
        <v>29</v>
      </c>
      <c r="E53" s="28">
        <f>+'Ark1'!H2278</f>
        <v>2</v>
      </c>
      <c r="F53" s="28">
        <f>+'Ark1'!J2278</f>
        <v>175</v>
      </c>
      <c r="G53" s="28" t="str">
        <f>VLOOKUP(F53,RNR!$A$1:$B$25,2)</f>
        <v>Ole Ringdal</v>
      </c>
      <c r="H53" s="28">
        <f>+IF(I53=0,"",'Ark1'!Q2278)</f>
        <v>11</v>
      </c>
      <c r="I53" s="345">
        <f>+'Ark1'!R2278</f>
        <v>39</v>
      </c>
      <c r="J53" s="29">
        <f>+IF(I53=0,"",'Ark1'!AG2278)</f>
        <v>5.8348421912166737</v>
      </c>
      <c r="K53" s="270">
        <f t="shared" si="9"/>
        <v>8.8235294117647065</v>
      </c>
      <c r="L53" s="29">
        <f>+IF(I53=0,"",'Ark1'!AH2278)</f>
        <v>0</v>
      </c>
      <c r="M53" s="27">
        <f>+IF(I53=0,"",'Ark1'!T2278)</f>
        <v>3.692307692307693</v>
      </c>
      <c r="N53" s="32">
        <f>+IF(I53=0,"",'Ark1'!U2278)</f>
        <v>16.856410256410253</v>
      </c>
      <c r="O53" s="34">
        <f>+IF(I53=0,"",'Ark1'!W2278)</f>
        <v>0</v>
      </c>
      <c r="P53" s="34">
        <f>+IF(I53=0,"",'Ark1'!X2278)</f>
        <v>66.666666666666686</v>
      </c>
      <c r="Q53" s="34">
        <f>+IF(I53=0,"",'Ark1'!Y2278)</f>
        <v>2.5641025641025639</v>
      </c>
      <c r="R53" s="34">
        <f>+IF(I53=0,"",'Ark1'!Z2278)</f>
        <v>2.9779355154626126</v>
      </c>
      <c r="S53" s="29">
        <f>+IF(I53=0,"",'Ark1'!Z2278)</f>
        <v>2.9779355154626126</v>
      </c>
      <c r="T53" s="27">
        <f>+IF(I53=0,"",'Ark1'!AB2278)</f>
        <v>1.77090222049559</v>
      </c>
      <c r="U53" s="34">
        <f>+IF(I53=0,"",'Ark1'!AE2278)</f>
        <v>0</v>
      </c>
      <c r="V53" s="34">
        <f t="shared" si="10"/>
        <v>8.4282051282051267</v>
      </c>
      <c r="W53" s="29">
        <f t="shared" si="11"/>
        <v>3.5454545454545454</v>
      </c>
      <c r="X53" s="215"/>
      <c r="Y53" s="218"/>
      <c r="AA53" s="29"/>
      <c r="AB53" s="27"/>
      <c r="AC53" s="219"/>
      <c r="AD53" s="28"/>
      <c r="AH53" s="28"/>
    </row>
    <row r="54" spans="1:52" ht="15" customHeight="1">
      <c r="A54" s="215"/>
      <c r="B54" s="297">
        <f>+'Ark1'!C2279</f>
        <v>2023</v>
      </c>
      <c r="C54" s="28">
        <f>+'Ark1'!L2279</f>
        <v>2</v>
      </c>
      <c r="D54" s="28" t="s">
        <v>29</v>
      </c>
      <c r="E54" s="28">
        <f>+'Ark1'!H2279</f>
        <v>2</v>
      </c>
      <c r="F54" s="28">
        <f>+'Ark1'!J2279</f>
        <v>177</v>
      </c>
      <c r="G54" s="28" t="str">
        <f>VLOOKUP(F54,RNR!$A$1:$B$25,2)</f>
        <v>Slakthuset</v>
      </c>
      <c r="H54" s="28">
        <f>+IF(I54=0,"",'Ark1'!Q2279)</f>
        <v>4</v>
      </c>
      <c r="I54" s="345">
        <f>+'Ark1'!R2279</f>
        <v>7</v>
      </c>
      <c r="J54" s="29">
        <f>+IF(I54=0,"",'Ark1'!AG2279)</f>
        <v>2.3041244825694474</v>
      </c>
      <c r="K54" s="270">
        <f t="shared" si="9"/>
        <v>1.5837104072398189</v>
      </c>
      <c r="L54" s="29">
        <f>+IF(I54=0,"",'Ark1'!AH2279)</f>
        <v>0</v>
      </c>
      <c r="M54" s="27">
        <f>+IF(I54=0,"",'Ark1'!T2279)</f>
        <v>2.8571428571428577</v>
      </c>
      <c r="N54" s="32">
        <f>+IF(I54=0,"",'Ark1'!U2279)</f>
        <v>13.2</v>
      </c>
      <c r="O54" s="34">
        <f>+IF(I54=0,"",'Ark1'!W2279)</f>
        <v>0</v>
      </c>
      <c r="P54" s="34">
        <f>+IF(I54=0,"",'Ark1'!X2279)</f>
        <v>0</v>
      </c>
      <c r="Q54" s="34">
        <f>+IF(I54=0,"",'Ark1'!Y2279)</f>
        <v>0</v>
      </c>
      <c r="R54" s="34">
        <f>+IF(I54=0,"",'Ark1'!Z2279)</f>
        <v>1.2761549390929805</v>
      </c>
      <c r="S54" s="29">
        <f>+IF(I54=0,"",'Ark1'!Z2279)</f>
        <v>1.2761549390929805</v>
      </c>
      <c r="T54" s="27">
        <f>+IF(I54=0,"",'Ark1'!AB2279)</f>
        <v>0.63887656499993983</v>
      </c>
      <c r="U54" s="34">
        <f>+IF(I54=0,"",'Ark1'!AE2279)</f>
        <v>0</v>
      </c>
      <c r="V54" s="34">
        <f t="shared" si="10"/>
        <v>6.6</v>
      </c>
      <c r="W54" s="29">
        <f t="shared" si="11"/>
        <v>1.75</v>
      </c>
      <c r="X54" s="215"/>
      <c r="Y54" s="218"/>
      <c r="AA54" s="29"/>
      <c r="AB54" s="27"/>
      <c r="AC54" s="219"/>
      <c r="AD54" s="28"/>
      <c r="AH54" s="28"/>
    </row>
    <row r="55" spans="1:52" ht="15" customHeight="1">
      <c r="A55" s="215"/>
      <c r="B55" s="297">
        <f>+'Ark1'!C2280</f>
        <v>2023</v>
      </c>
      <c r="C55" s="28">
        <f>+'Ark1'!L2280</f>
        <v>2</v>
      </c>
      <c r="D55" s="28" t="s">
        <v>29</v>
      </c>
      <c r="E55" s="28">
        <f>+'Ark1'!H2280</f>
        <v>2</v>
      </c>
      <c r="F55" s="28">
        <f>+'Ark1'!J2280</f>
        <v>178</v>
      </c>
      <c r="G55" s="28" t="str">
        <f>VLOOKUP(F55,RNR!$A$1:$B$25,2)</f>
        <v>Røros</v>
      </c>
      <c r="H55" s="28">
        <f>+IF(I55=0,"",'Ark1'!Q2280)</f>
        <v>3</v>
      </c>
      <c r="I55" s="345">
        <f>+'Ark1'!R2280</f>
        <v>7</v>
      </c>
      <c r="J55" s="29">
        <f>+IF(I55=0,"",'Ark1'!AG2280)</f>
        <v>2.5360542813652902</v>
      </c>
      <c r="K55" s="270">
        <f t="shared" si="9"/>
        <v>1.5837104072398189</v>
      </c>
      <c r="L55" s="29">
        <f>+IF(I55=0,"",'Ark1'!AH2280)</f>
        <v>0</v>
      </c>
      <c r="M55" s="27">
        <f>+IF(I55=0,"",'Ark1'!T2280)</f>
        <v>2</v>
      </c>
      <c r="N55" s="32">
        <f>+IF(I55=0,"",'Ark1'!U2280)</f>
        <v>14.042857142857139</v>
      </c>
      <c r="O55" s="34">
        <f>+IF(I55=0,"",'Ark1'!W2280)</f>
        <v>0</v>
      </c>
      <c r="P55" s="34">
        <f>+IF(I55=0,"",'Ark1'!X2280)</f>
        <v>14.285714285714288</v>
      </c>
      <c r="Q55" s="34">
        <f>+IF(I55=0,"",'Ark1'!Y2280)</f>
        <v>0</v>
      </c>
      <c r="R55" s="34">
        <f>+IF(I55=0,"",'Ark1'!Z2280)</f>
        <v>1.337222219867054</v>
      </c>
      <c r="S55" s="29">
        <f>+IF(I55=0,"",'Ark1'!Z2280)</f>
        <v>1.337222219867054</v>
      </c>
      <c r="T55" s="27">
        <f>+IF(I55=0,"",'Ark1'!AB2280)</f>
        <v>0</v>
      </c>
      <c r="U55" s="34">
        <f>+IF(I55=0,"",'Ark1'!AE2280)</f>
        <v>0</v>
      </c>
      <c r="V55" s="34">
        <f t="shared" si="10"/>
        <v>7.0214285714285696</v>
      </c>
      <c r="W55" s="29">
        <f t="shared" si="11"/>
        <v>2.3333333333333335</v>
      </c>
      <c r="X55" s="215"/>
      <c r="Y55" s="218"/>
      <c r="AA55" s="29"/>
      <c r="AB55" s="27"/>
      <c r="AC55" s="219"/>
      <c r="AD55" s="28"/>
      <c r="AH55" s="28"/>
    </row>
    <row r="56" spans="1:52" ht="15" customHeight="1">
      <c r="A56" s="215"/>
      <c r="B56" s="297">
        <f>+'Ark1'!C2281</f>
        <v>2023</v>
      </c>
      <c r="C56" s="28">
        <f>+'Ark1'!L2281</f>
        <v>2</v>
      </c>
      <c r="D56" s="28" t="s">
        <v>29</v>
      </c>
      <c r="E56" s="28">
        <f>+'Ark1'!H2281</f>
        <v>2</v>
      </c>
      <c r="F56" s="28">
        <f>+'Ark1'!J2281</f>
        <v>181</v>
      </c>
      <c r="G56" s="28" t="str">
        <f>VLOOKUP(F56,RNR!$A$1:$B$25,2)</f>
        <v>Horns</v>
      </c>
      <c r="H56" s="28">
        <f>+IF(I56=0,"",'Ark1'!Q2281)</f>
        <v>4</v>
      </c>
      <c r="I56" s="345">
        <f>+'Ark1'!R2281</f>
        <v>4</v>
      </c>
      <c r="J56" s="29">
        <f>+IF(I56=0,"",'Ark1'!AG2281)</f>
        <v>0.64927682688056598</v>
      </c>
      <c r="K56" s="270">
        <f t="shared" si="9"/>
        <v>0.90497737556561086</v>
      </c>
      <c r="L56" s="29">
        <f>+IF(I56=0,"",'Ark1'!AH2281)</f>
        <v>0</v>
      </c>
      <c r="M56" s="27">
        <f>+IF(I56=0,"",'Ark1'!T2281)</f>
        <v>3.5</v>
      </c>
      <c r="N56" s="32">
        <f>+IF(I56=0,"",'Ark1'!U2281)</f>
        <v>12.85</v>
      </c>
      <c r="O56" s="34">
        <f>+IF(I56=0,"",'Ark1'!W2281)</f>
        <v>0</v>
      </c>
      <c r="P56" s="34">
        <f>+IF(I56=0,"",'Ark1'!X2281)</f>
        <v>25</v>
      </c>
      <c r="Q56" s="34">
        <f>+IF(I56=0,"",'Ark1'!Y2281)</f>
        <v>0</v>
      </c>
      <c r="R56" s="34">
        <f>+IF(I56=0,"",'Ark1'!Z2281)</f>
        <v>2.64244205234476</v>
      </c>
      <c r="S56" s="29">
        <f>+IF(I56=0,"",'Ark1'!Z2281)</f>
        <v>2.64244205234476</v>
      </c>
      <c r="T56" s="27">
        <f>+IF(I56=0,"",'Ark1'!AB2281)</f>
        <v>1.5</v>
      </c>
      <c r="U56" s="34">
        <f>+IF(I56=0,"",'Ark1'!AE2281)</f>
        <v>0</v>
      </c>
      <c r="V56" s="34">
        <f t="shared" si="10"/>
        <v>6.4249999999999998</v>
      </c>
      <c r="W56" s="29">
        <f t="shared" si="11"/>
        <v>1</v>
      </c>
      <c r="X56" s="215"/>
      <c r="Y56" s="218"/>
      <c r="AA56" s="29"/>
      <c r="AB56" s="27"/>
      <c r="AC56" s="219"/>
      <c r="AD56" s="28"/>
      <c r="AH56" s="28"/>
    </row>
    <row r="57" spans="1:52" ht="15" customHeight="1">
      <c r="A57" s="215"/>
      <c r="B57" s="297">
        <f>+'Ark1'!C2282</f>
        <v>2023</v>
      </c>
      <c r="C57" s="28">
        <f>+'Ark1'!L2282</f>
        <v>2</v>
      </c>
      <c r="D57" s="28" t="s">
        <v>29</v>
      </c>
      <c r="E57" s="28">
        <f>+'Ark1'!H2282</f>
        <v>1</v>
      </c>
      <c r="F57" s="28">
        <f>+'Ark1'!J2282</f>
        <v>262</v>
      </c>
      <c r="G57" s="28" t="str">
        <f>VLOOKUP(F57,RNR!$A$1:$B$25,2)</f>
        <v>Strilalam</v>
      </c>
      <c r="H57" s="28" t="str">
        <f>+IF(I57=0,"",'Ark1'!Q2282)</f>
        <v/>
      </c>
      <c r="I57" s="345">
        <f>+'Ark1'!R2282</f>
        <v>0</v>
      </c>
      <c r="J57" s="29" t="str">
        <f>+IF(I57=0,"",'Ark1'!AG2282)</f>
        <v/>
      </c>
      <c r="K57" s="270">
        <f t="shared" si="9"/>
        <v>0</v>
      </c>
      <c r="L57" s="29" t="str">
        <f>+IF(I57=0,"",'Ark1'!AH2282)</f>
        <v/>
      </c>
      <c r="M57" s="27" t="str">
        <f>+IF(I57=0,"",'Ark1'!T2282)</f>
        <v/>
      </c>
      <c r="N57" s="32" t="str">
        <f>+IF(I57=0,"",'Ark1'!U2282)</f>
        <v/>
      </c>
      <c r="O57" s="34" t="str">
        <f>+IF(I57=0,"",'Ark1'!W2282)</f>
        <v/>
      </c>
      <c r="P57" s="34" t="str">
        <f>+IF(I57=0,"",'Ark1'!X2282)</f>
        <v/>
      </c>
      <c r="Q57" s="34" t="str">
        <f>+IF(I57=0,"",'Ark1'!Y2282)</f>
        <v/>
      </c>
      <c r="R57" s="34" t="str">
        <f>+IF(I57=0,"",'Ark1'!Z2282)</f>
        <v/>
      </c>
      <c r="S57" s="29" t="str">
        <f>+IF(I57=0,"",'Ark1'!Z2282)</f>
        <v/>
      </c>
      <c r="T57" s="27" t="str">
        <f>+IF(I57=0,"",'Ark1'!AB2282)</f>
        <v/>
      </c>
      <c r="U57" s="34" t="str">
        <f>+IF(I57=0,"",'Ark1'!AE2282)</f>
        <v/>
      </c>
      <c r="V57" s="34" t="str">
        <f t="shared" si="10"/>
        <v/>
      </c>
      <c r="W57" s="29" t="str">
        <f t="shared" si="11"/>
        <v/>
      </c>
      <c r="X57" s="215"/>
      <c r="Y57" s="218"/>
      <c r="AA57" s="29"/>
      <c r="AB57" s="27"/>
      <c r="AC57" s="219"/>
      <c r="AD57" s="28"/>
      <c r="AH57" s="28"/>
    </row>
    <row r="58" spans="1:52" ht="15" customHeight="1">
      <c r="A58" s="215"/>
      <c r="B58" s="297">
        <f>+'Ark1'!C2283</f>
        <v>2023</v>
      </c>
      <c r="C58" s="28">
        <f>+'Ark1'!L2283</f>
        <v>2</v>
      </c>
      <c r="D58" s="28" t="s">
        <v>29</v>
      </c>
      <c r="E58" s="28">
        <f>+'Ark1'!H2283</f>
        <v>1</v>
      </c>
      <c r="F58" s="28">
        <f>+'Ark1'!J2283</f>
        <v>309</v>
      </c>
      <c r="G58" s="28" t="str">
        <f>VLOOKUP(F58,RNR!$A$1:$B$25,2)</f>
        <v>Malvik</v>
      </c>
      <c r="H58" s="28">
        <f>+IF(I58=0,"",'Ark1'!Q2283)</f>
        <v>7</v>
      </c>
      <c r="I58" s="345">
        <f>+'Ark1'!R2283</f>
        <v>12</v>
      </c>
      <c r="J58" s="29">
        <f>+IF(I58=0,"",'Ark1'!AG2283)</f>
        <v>2.2452602428459847</v>
      </c>
      <c r="K58" s="270">
        <f t="shared" si="9"/>
        <v>2.7149321266968327</v>
      </c>
      <c r="L58" s="29">
        <f>+IF(I58=0,"",'Ark1'!AH2283)</f>
        <v>0</v>
      </c>
      <c r="M58" s="27">
        <f>+IF(I58=0,"",'Ark1'!T2283)</f>
        <v>2.5</v>
      </c>
      <c r="N58" s="32">
        <f>+IF(I58=0,"",'Ark1'!U2283)</f>
        <v>13.175000000000001</v>
      </c>
      <c r="O58" s="34">
        <f>+IF(I58=0,"",'Ark1'!W2283)</f>
        <v>0</v>
      </c>
      <c r="P58" s="34">
        <f>+IF(I58=0,"",'Ark1'!X2283)</f>
        <v>25</v>
      </c>
      <c r="Q58" s="34">
        <f>+IF(I58=0,"",'Ark1'!Y2283)</f>
        <v>0</v>
      </c>
      <c r="R58" s="34">
        <f>+IF(I58=0,"",'Ark1'!Z2283)</f>
        <v>4.3162725045267205</v>
      </c>
      <c r="S58" s="29">
        <f>+IF(I58=0,"",'Ark1'!Z2283)</f>
        <v>4.3162725045267205</v>
      </c>
      <c r="T58" s="27">
        <f>+IF(I58=0,"",'Ark1'!AB2283)</f>
        <v>1.1180339887498949</v>
      </c>
      <c r="U58" s="34">
        <f>+IF(I58=0,"",'Ark1'!AE2283)</f>
        <v>0</v>
      </c>
      <c r="V58" s="34">
        <f t="shared" si="10"/>
        <v>6.5875000000000004</v>
      </c>
      <c r="W58" s="29">
        <f t="shared" si="11"/>
        <v>1.7142857142857142</v>
      </c>
      <c r="X58" s="215"/>
      <c r="Y58" s="218"/>
      <c r="AA58" s="29"/>
      <c r="AB58" s="27"/>
      <c r="AC58" s="219"/>
      <c r="AD58" s="28"/>
      <c r="AH58" s="28"/>
    </row>
    <row r="59" spans="1:52" ht="15" customHeight="1">
      <c r="A59" s="215"/>
      <c r="B59" s="297">
        <f>+'Ark1'!C2284</f>
        <v>2023</v>
      </c>
      <c r="C59" s="28">
        <f>+'Ark1'!L2284</f>
        <v>2</v>
      </c>
      <c r="D59" s="28" t="s">
        <v>29</v>
      </c>
      <c r="E59" s="28">
        <f>+'Ark1'!H2284</f>
        <v>2</v>
      </c>
      <c r="F59" s="28">
        <f>+'Ark1'!J2284</f>
        <v>470</v>
      </c>
      <c r="G59" s="28" t="str">
        <f>VLOOKUP(F59,RNR!$A$1:$B$25,2)</f>
        <v>Jens Eide</v>
      </c>
      <c r="H59" s="28">
        <f>+IF(I59=0,"",'Ark1'!Q2284)</f>
        <v>2</v>
      </c>
      <c r="I59" s="345">
        <f>+'Ark1'!R2284</f>
        <v>2</v>
      </c>
      <c r="J59" s="29">
        <f>+IF(I59=0,"",'Ark1'!AG2284)</f>
        <v>0.49946485907955751</v>
      </c>
      <c r="K59" s="270">
        <f t="shared" si="9"/>
        <v>0.45248868778280543</v>
      </c>
      <c r="L59" s="29">
        <f>+IF(I59=0,"",'Ark1'!AH2284)</f>
        <v>0</v>
      </c>
      <c r="M59" s="27">
        <f>+IF(I59=0,"",'Ark1'!T2284)</f>
        <v>2</v>
      </c>
      <c r="N59" s="32">
        <f>+IF(I59=0,"",'Ark1'!U2284)</f>
        <v>11.2</v>
      </c>
      <c r="O59" s="34">
        <f>+IF(I59=0,"",'Ark1'!W2284)</f>
        <v>0</v>
      </c>
      <c r="P59" s="34">
        <f>+IF(I59=0,"",'Ark1'!X2284)</f>
        <v>0</v>
      </c>
      <c r="Q59" s="34">
        <f>+IF(I59=0,"",'Ark1'!Y2284)</f>
        <v>0</v>
      </c>
      <c r="R59" s="34">
        <f>+IF(I59=0,"",'Ark1'!Z2284)</f>
        <v>2.7000000000000073</v>
      </c>
      <c r="S59" s="29">
        <f>+IF(I59=0,"",'Ark1'!Z2284)</f>
        <v>2.7000000000000073</v>
      </c>
      <c r="T59" s="27">
        <f>+IF(I59=0,"",'Ark1'!AB2284)</f>
        <v>0</v>
      </c>
      <c r="U59" s="34">
        <f>+IF(I59=0,"",'Ark1'!AE2284)</f>
        <v>0</v>
      </c>
      <c r="V59" s="34">
        <f t="shared" si="10"/>
        <v>5.6</v>
      </c>
      <c r="W59" s="29">
        <f t="shared" si="11"/>
        <v>1</v>
      </c>
      <c r="X59" s="215"/>
      <c r="Y59" s="218"/>
      <c r="AA59" s="29"/>
      <c r="AB59" s="27"/>
      <c r="AC59" s="219"/>
      <c r="AD59" s="28"/>
      <c r="AH59" s="28"/>
    </row>
    <row r="60" spans="1:52" ht="15" customHeight="1">
      <c r="A60" s="215"/>
      <c r="B60" s="297">
        <f>+'Ark1'!C2285</f>
        <v>2023</v>
      </c>
      <c r="C60" s="28">
        <f>+'Ark1'!L2285</f>
        <v>2</v>
      </c>
      <c r="D60" s="28" t="s">
        <v>29</v>
      </c>
      <c r="E60" s="28">
        <f>+'Ark1'!H2285</f>
        <v>2</v>
      </c>
      <c r="F60" s="28">
        <f>+'Ark1'!J2285</f>
        <v>629</v>
      </c>
      <c r="G60" s="28" t="str">
        <f>VLOOKUP(F60,RNR!$A$1:$B$25,2)</f>
        <v>Bø</v>
      </c>
      <c r="H60" s="28">
        <f>+IF(I60=0,"",'Ark1'!Q2285)</f>
        <v>2</v>
      </c>
      <c r="I60" s="345">
        <f>+'Ark1'!R2285</f>
        <v>2</v>
      </c>
      <c r="J60" s="29">
        <f>+IF(I60=0,"",'Ark1'!AG2285)</f>
        <v>0.8595988538681949</v>
      </c>
      <c r="K60" s="270">
        <f t="shared" si="9"/>
        <v>0.45248868778280543</v>
      </c>
      <c r="L60" s="29">
        <f>+IF(I60=0,"",'Ark1'!AH2285)</f>
        <v>0</v>
      </c>
      <c r="M60" s="27">
        <f>+IF(I60=0,"",'Ark1'!T2285)</f>
        <v>2</v>
      </c>
      <c r="N60" s="32">
        <f>+IF(I60=0,"",'Ark1'!U2285)</f>
        <v>15.3</v>
      </c>
      <c r="O60" s="34">
        <f>+IF(I60=0,"",'Ark1'!W2285)</f>
        <v>0</v>
      </c>
      <c r="P60" s="34">
        <f>+IF(I60=0,"",'Ark1'!X2285)</f>
        <v>50</v>
      </c>
      <c r="Q60" s="34">
        <f>+IF(I60=0,"",'Ark1'!Y2285)</f>
        <v>0</v>
      </c>
      <c r="R60" s="34">
        <f>+IF(I60=0,"",'Ark1'!Z2285)</f>
        <v>3.5</v>
      </c>
      <c r="S60" s="29">
        <f>+IF(I60=0,"",'Ark1'!Z2285)</f>
        <v>3.5</v>
      </c>
      <c r="T60" s="27">
        <f>+IF(I60=0,"",'Ark1'!AB2285)</f>
        <v>0</v>
      </c>
      <c r="U60" s="34">
        <f>+IF(I60=0,"",'Ark1'!AE2285)</f>
        <v>0</v>
      </c>
      <c r="V60" s="34">
        <f t="shared" si="10"/>
        <v>7.65</v>
      </c>
      <c r="W60" s="29">
        <f t="shared" si="11"/>
        <v>1</v>
      </c>
      <c r="X60" s="215"/>
      <c r="Y60" s="218"/>
      <c r="AA60" s="29"/>
      <c r="AB60" s="27"/>
      <c r="AC60" s="219"/>
      <c r="AD60" s="28"/>
      <c r="AE60" s="239"/>
      <c r="AF60" s="239"/>
      <c r="AG60" s="239"/>
      <c r="AH60" s="28"/>
    </row>
    <row r="61" spans="1:52" ht="15" customHeight="1">
      <c r="A61" s="215"/>
      <c r="B61" s="297">
        <f>+'Ark1'!C2286</f>
        <v>2023</v>
      </c>
      <c r="C61" s="28">
        <f>+'Ark1'!L2286</f>
        <v>2</v>
      </c>
      <c r="D61" s="28" t="s">
        <v>29</v>
      </c>
      <c r="E61" s="28">
        <f>+'Ark1'!H2286</f>
        <v>1</v>
      </c>
      <c r="F61" s="28">
        <f>+'Ark1'!J2286</f>
        <v>643</v>
      </c>
      <c r="G61" s="28" t="str">
        <f>VLOOKUP(F61,RNR!$A$1:$B$25,2)</f>
        <v>Bjerka</v>
      </c>
      <c r="H61" s="28">
        <f>+IF(I61=0,"",'Ark1'!Q2286)</f>
        <v>12</v>
      </c>
      <c r="I61" s="345">
        <f>+'Ark1'!R2286</f>
        <v>36</v>
      </c>
      <c r="J61" s="29">
        <f>+IF(I61=0,"",'Ark1'!AG2286)</f>
        <v>9.164385133695097</v>
      </c>
      <c r="K61" s="270">
        <f t="shared" si="9"/>
        <v>8.1447963800904972</v>
      </c>
      <c r="L61" s="29">
        <f>+IF(I61=0,"",'Ark1'!AH2286)</f>
        <v>0</v>
      </c>
      <c r="M61" s="27">
        <f>+IF(I61=0,"",'Ark1'!T2286)</f>
        <v>2.8333333333333339</v>
      </c>
      <c r="N61" s="32">
        <f>+IF(I61=0,"",'Ark1'!U2286)</f>
        <v>15.52777777777778</v>
      </c>
      <c r="O61" s="34">
        <f>+IF(I61=0,"",'Ark1'!W2286)</f>
        <v>0</v>
      </c>
      <c r="P61" s="34">
        <f>+IF(I61=0,"",'Ark1'!X2286)</f>
        <v>50</v>
      </c>
      <c r="Q61" s="34">
        <f>+IF(I61=0,"",'Ark1'!Y2286)</f>
        <v>0</v>
      </c>
      <c r="R61" s="34">
        <f>+IF(I61=0,"",'Ark1'!Z2286)</f>
        <v>3.2699482761039285</v>
      </c>
      <c r="S61" s="29">
        <f>+IF(I61=0,"",'Ark1'!Z2286)</f>
        <v>3.2699482761039285</v>
      </c>
      <c r="T61" s="27">
        <f>+IF(I61=0,"",'Ark1'!AB2286)</f>
        <v>1.3437096247164249</v>
      </c>
      <c r="U61" s="34">
        <f>+IF(I61=0,"",'Ark1'!AE2286)</f>
        <v>0</v>
      </c>
      <c r="V61" s="34">
        <f t="shared" si="10"/>
        <v>7.7638888888888902</v>
      </c>
      <c r="W61" s="29">
        <f t="shared" si="11"/>
        <v>3</v>
      </c>
      <c r="X61" s="215"/>
      <c r="Y61" s="218"/>
      <c r="AA61" s="29"/>
      <c r="AB61" s="27"/>
      <c r="AC61" s="219"/>
      <c r="AD61" s="28"/>
      <c r="AE61" s="239"/>
      <c r="AF61" s="239"/>
      <c r="AG61" s="239"/>
      <c r="AH61" s="28"/>
    </row>
    <row r="62" spans="1:52" ht="15" customHeight="1">
      <c r="A62" s="215"/>
      <c r="B62" s="297">
        <f>+'Ark1'!C2287</f>
        <v>2023</v>
      </c>
      <c r="C62" s="28">
        <f>+'Ark1'!L2287</f>
        <v>2</v>
      </c>
      <c r="D62" s="28" t="s">
        <v>29</v>
      </c>
      <c r="E62" s="28">
        <f>+'Ark1'!H2287</f>
        <v>2</v>
      </c>
      <c r="F62" s="28">
        <f>+'Ark1'!J2287</f>
        <v>704</v>
      </c>
      <c r="G62" s="28" t="str">
        <f>VLOOKUP(F62,RNR!$A$1:$B$25,2)</f>
        <v>Øre Vilt</v>
      </c>
      <c r="H62" s="28" t="str">
        <f>+IF(I62=0,"",'Ark1'!Q2287)</f>
        <v/>
      </c>
      <c r="I62" s="345">
        <f>+'Ark1'!R2287</f>
        <v>0</v>
      </c>
      <c r="J62" s="29" t="str">
        <f>+IF(I62=0,"",'Ark1'!AG2287)</f>
        <v/>
      </c>
      <c r="K62" s="270">
        <f t="shared" si="9"/>
        <v>0</v>
      </c>
      <c r="L62" s="29" t="str">
        <f>+IF(I62=0,"",'Ark1'!AH2287)</f>
        <v/>
      </c>
      <c r="M62" s="27" t="str">
        <f>+IF(I62=0,"",'Ark1'!T2287)</f>
        <v/>
      </c>
      <c r="N62" s="32" t="str">
        <f>+IF(I62=0,"",'Ark1'!U2287)</f>
        <v/>
      </c>
      <c r="O62" s="34" t="str">
        <f>+IF(I62=0,"",'Ark1'!W2287)</f>
        <v/>
      </c>
      <c r="P62" s="34" t="str">
        <f>+IF(I62=0,"",'Ark1'!X2287)</f>
        <v/>
      </c>
      <c r="Q62" s="34" t="str">
        <f>+IF(I62=0,"",'Ark1'!Y2287)</f>
        <v/>
      </c>
      <c r="R62" s="34" t="str">
        <f>+IF(I62=0,"",'Ark1'!Z2287)</f>
        <v/>
      </c>
      <c r="S62" s="29" t="str">
        <f>+IF(I62=0,"",'Ark1'!Z2287)</f>
        <v/>
      </c>
      <c r="T62" s="27" t="str">
        <f>+IF(I62=0,"",'Ark1'!AB2287)</f>
        <v/>
      </c>
      <c r="U62" s="34" t="str">
        <f>+IF(I62=0,"",'Ark1'!AE2287)</f>
        <v/>
      </c>
      <c r="V62" s="34" t="str">
        <f t="shared" si="10"/>
        <v/>
      </c>
      <c r="W62" s="29" t="str">
        <f t="shared" si="11"/>
        <v/>
      </c>
      <c r="X62" s="215"/>
      <c r="Y62" s="218"/>
      <c r="AA62" s="29"/>
      <c r="AB62" s="27"/>
      <c r="AC62" s="219"/>
      <c r="AD62" s="28"/>
      <c r="AE62" s="239"/>
      <c r="AF62" s="239"/>
      <c r="AG62" s="239"/>
      <c r="AH62" s="28"/>
    </row>
    <row r="63" spans="1:52" ht="15" customHeight="1">
      <c r="A63" s="215"/>
      <c r="B63" s="297">
        <f>+'Ark1'!C2288</f>
        <v>2023</v>
      </c>
      <c r="C63" s="28">
        <f>+'Ark1'!L2288</f>
        <v>2</v>
      </c>
      <c r="D63" s="28" t="s">
        <v>29</v>
      </c>
      <c r="E63" s="28">
        <f>+'Ark1'!H2288</f>
        <v>1</v>
      </c>
      <c r="F63" s="28">
        <f>+'Ark1'!J2288</f>
        <v>802</v>
      </c>
      <c r="G63" s="28" t="str">
        <f>VLOOKUP(F63,RNR!$A$1:$B$25,2)</f>
        <v>Karasjok</v>
      </c>
      <c r="H63" s="28" t="str">
        <f>+IF(I63=0,"",'Ark1'!Q2288)</f>
        <v/>
      </c>
      <c r="I63" s="345">
        <f>+'Ark1'!R2288</f>
        <v>0</v>
      </c>
      <c r="J63" s="29" t="str">
        <f>+IF(I63=0,"",'Ark1'!AG2288)</f>
        <v/>
      </c>
      <c r="K63" s="270">
        <f t="shared" si="9"/>
        <v>0</v>
      </c>
      <c r="L63" s="29" t="str">
        <f>+IF(I63=0,"",'Ark1'!AH2288)</f>
        <v/>
      </c>
      <c r="M63" s="27" t="str">
        <f>+IF(I63=0,"",'Ark1'!T2288)</f>
        <v/>
      </c>
      <c r="N63" s="32" t="str">
        <f>+IF(I63=0,"",'Ark1'!U2288)</f>
        <v/>
      </c>
      <c r="O63" s="34" t="str">
        <f>+IF(I63=0,"",'Ark1'!W2288)</f>
        <v/>
      </c>
      <c r="P63" s="34" t="str">
        <f>+IF(I63=0,"",'Ark1'!X2288)</f>
        <v/>
      </c>
      <c r="Q63" s="34" t="str">
        <f>+IF(I63=0,"",'Ark1'!Y2288)</f>
        <v/>
      </c>
      <c r="R63" s="34" t="str">
        <f>+IF(I63=0,"",'Ark1'!Z2288)</f>
        <v/>
      </c>
      <c r="S63" s="29" t="str">
        <f>+IF(I63=0,"",'Ark1'!Z2288)</f>
        <v/>
      </c>
      <c r="T63" s="27" t="str">
        <f>+IF(I63=0,"",'Ark1'!AB2288)</f>
        <v/>
      </c>
      <c r="U63" s="34" t="str">
        <f>+IF(I63=0,"",'Ark1'!AE2288)</f>
        <v/>
      </c>
      <c r="V63" s="34" t="str">
        <f t="shared" si="10"/>
        <v/>
      </c>
      <c r="W63" s="29" t="str">
        <f t="shared" si="11"/>
        <v/>
      </c>
      <c r="X63" s="215"/>
      <c r="Y63" s="218"/>
      <c r="AA63" s="29"/>
      <c r="AB63" s="27"/>
      <c r="AC63" s="219"/>
      <c r="AD63" s="28"/>
      <c r="AE63" s="239"/>
      <c r="AF63" s="239"/>
      <c r="AG63" s="239"/>
      <c r="AH63" s="28"/>
    </row>
    <row r="64" spans="1:52" ht="19.8">
      <c r="A64" s="215"/>
      <c r="B64" s="215"/>
      <c r="C64" s="215"/>
      <c r="D64" s="215"/>
      <c r="E64" s="215"/>
      <c r="F64" s="215"/>
      <c r="G64" s="215"/>
      <c r="H64" s="215"/>
      <c r="I64" s="339"/>
      <c r="J64" s="216"/>
      <c r="K64" s="216"/>
      <c r="L64" s="216"/>
      <c r="M64" s="215"/>
      <c r="N64" s="215"/>
      <c r="O64" s="217"/>
      <c r="P64" s="217"/>
      <c r="Q64" s="217"/>
      <c r="R64" s="217"/>
      <c r="S64" s="217"/>
      <c r="T64" s="215"/>
      <c r="U64" s="217"/>
      <c r="V64" s="217"/>
      <c r="W64" s="217"/>
      <c r="X64" s="232"/>
      <c r="Y64" s="218"/>
      <c r="AA64" s="29"/>
      <c r="AB64" s="27"/>
      <c r="AC64" s="219"/>
      <c r="AD64" s="28"/>
      <c r="AH64" s="28"/>
      <c r="AZ64" s="231"/>
    </row>
    <row r="65" spans="1:52" ht="21">
      <c r="A65" s="215"/>
      <c r="B65" s="215"/>
      <c r="C65" s="215"/>
      <c r="D65" s="268" t="str">
        <f>+D67</f>
        <v>P+</v>
      </c>
      <c r="E65" s="215"/>
      <c r="F65" s="215"/>
      <c r="G65" s="215"/>
      <c r="H65" s="215"/>
      <c r="I65" s="429">
        <f>SUM(I67:I90)</f>
        <v>804</v>
      </c>
      <c r="J65" s="265"/>
      <c r="K65" s="265"/>
      <c r="L65" s="265"/>
      <c r="M65" s="266"/>
      <c r="N65" s="267">
        <f>+Klasse!O12</f>
        <v>16.738308457711462</v>
      </c>
      <c r="O65" s="217"/>
      <c r="P65" s="217"/>
      <c r="Q65" s="217"/>
      <c r="R65" s="217"/>
      <c r="S65" s="217"/>
      <c r="T65" s="215"/>
      <c r="U65" s="217"/>
      <c r="V65" s="217"/>
      <c r="W65" s="217"/>
      <c r="X65" s="217"/>
      <c r="Y65" s="218"/>
      <c r="AA65" s="29"/>
      <c r="AB65" s="27"/>
      <c r="AC65" s="219"/>
      <c r="AD65" s="28"/>
      <c r="AH65" s="28"/>
      <c r="AZ65" s="231"/>
    </row>
    <row r="66" spans="1:52" ht="15" customHeight="1">
      <c r="A66" s="215"/>
      <c r="B66" s="215"/>
      <c r="C66" s="215"/>
      <c r="D66" s="215"/>
      <c r="E66" s="215"/>
      <c r="F66" s="215"/>
      <c r="G66" s="215"/>
      <c r="H66" s="233"/>
      <c r="I66" s="339"/>
      <c r="J66" s="216"/>
      <c r="K66" s="216"/>
      <c r="L66" s="216"/>
      <c r="M66" s="233"/>
      <c r="N66" s="216"/>
      <c r="O66" s="217"/>
      <c r="P66" s="217"/>
      <c r="Q66" s="217"/>
      <c r="R66" s="217"/>
      <c r="S66" s="234"/>
      <c r="T66" s="215"/>
      <c r="U66" s="234"/>
      <c r="V66" s="234"/>
      <c r="W66" s="232"/>
      <c r="X66" s="232"/>
      <c r="Y66" s="218"/>
      <c r="AA66" s="29"/>
      <c r="AB66" s="27"/>
      <c r="AC66" s="219"/>
      <c r="AD66" s="28"/>
      <c r="AH66" s="28"/>
      <c r="AZ66" s="231"/>
    </row>
    <row r="67" spans="1:52" ht="15.6">
      <c r="A67" s="215"/>
      <c r="B67" s="297">
        <f>+'Ark1'!C2289</f>
        <v>2023</v>
      </c>
      <c r="C67" s="235">
        <f>+'Ark1'!L2289</f>
        <v>3</v>
      </c>
      <c r="D67" s="235" t="s">
        <v>30</v>
      </c>
      <c r="E67" s="235">
        <f>+'Ark1'!H2289</f>
        <v>1</v>
      </c>
      <c r="F67" s="235">
        <f>+'Ark1'!J2289</f>
        <v>103</v>
      </c>
      <c r="G67" s="235" t="str">
        <f>VLOOKUP(F67,RNR!$A$1:$B$25,2)</f>
        <v>Rudshøgda</v>
      </c>
      <c r="H67" s="235">
        <f>+IF(I67=0,"",'Ark1'!Q2289)</f>
        <v>4</v>
      </c>
      <c r="I67" s="344">
        <f>+'Ark1'!R2289</f>
        <v>14</v>
      </c>
      <c r="J67" s="236">
        <f>+IF(I67=0,"",'Ark1'!AG2289)</f>
        <v>5.6816556196652517</v>
      </c>
      <c r="K67" s="236"/>
      <c r="L67" s="236">
        <f>+IF(I67=0,"",'Ark1'!AH2289)</f>
        <v>0</v>
      </c>
      <c r="M67" s="237">
        <f>+IF(I67=0,"",'Ark1'!T2289)</f>
        <v>3.7142857142857153</v>
      </c>
      <c r="N67" s="32">
        <f>+IF(I67=0,"",'Ark1'!U2289)</f>
        <v>17.021428571428576</v>
      </c>
      <c r="O67" s="238">
        <f>+IF(I67=0,"",'Ark1'!W2289)</f>
        <v>0</v>
      </c>
      <c r="P67" s="238">
        <f>+IF(I67=0,"",'Ark1'!X2289)</f>
        <v>64.285714285714306</v>
      </c>
      <c r="Q67" s="238">
        <f>+IF(I67=0,"",'Ark1'!Y2289)</f>
        <v>0</v>
      </c>
      <c r="R67" s="238">
        <f>+IF(I67=0,"",'Ark1'!Z2289)</f>
        <v>2.7581511849758478</v>
      </c>
      <c r="S67" s="236">
        <f>+IF(I67=0,"",'Ark1'!Z2289)</f>
        <v>2.7581511849758478</v>
      </c>
      <c r="T67" s="237">
        <f>+IF(I67=0,"",'Ark1'!AB2289)</f>
        <v>1.8680995472317163</v>
      </c>
      <c r="U67" s="238">
        <f>+IF(I67=0,"",'Ark1'!AE2289)</f>
        <v>0</v>
      </c>
      <c r="V67" s="238">
        <f t="shared" ref="V67:V72" si="12">IF(I67=0,"",N67/C67)</f>
        <v>5.673809523809525</v>
      </c>
      <c r="W67" s="236">
        <f t="shared" ref="W67:W72" si="13">IF(I67=0,"",I67/H67)</f>
        <v>3.5</v>
      </c>
      <c r="X67" s="215"/>
      <c r="Y67" s="218"/>
      <c r="AA67" s="29"/>
      <c r="AB67" s="27"/>
      <c r="AC67" s="219"/>
      <c r="AD67" s="28"/>
      <c r="AE67" s="27"/>
      <c r="AF67" s="27"/>
      <c r="AG67" s="34"/>
      <c r="AH67" s="34"/>
      <c r="AI67" s="34"/>
    </row>
    <row r="68" spans="1:52" ht="15.6">
      <c r="A68" s="215"/>
      <c r="B68" s="297">
        <f>+'Ark1'!C2290</f>
        <v>2023</v>
      </c>
      <c r="C68" s="235">
        <f>+'Ark1'!L2290</f>
        <v>3</v>
      </c>
      <c r="D68" s="235" t="s">
        <v>30</v>
      </c>
      <c r="E68" s="235">
        <f>+'Ark1'!H2290</f>
        <v>2</v>
      </c>
      <c r="F68" s="235">
        <f>+'Ark1'!J2290</f>
        <v>106</v>
      </c>
      <c r="G68" s="235" t="str">
        <f>VLOOKUP(F68,RNR!$A$1:$B$25,2)</f>
        <v>Furuseth</v>
      </c>
      <c r="H68" s="235">
        <f>+IF(I68=0,"",'Ark1'!Q2290)</f>
        <v>1</v>
      </c>
      <c r="I68" s="344">
        <f>+'Ark1'!R2290</f>
        <v>1</v>
      </c>
      <c r="J68" s="236">
        <f>+IF(I68=0,"",'Ark1'!AG2290)</f>
        <v>0.28089218976885899</v>
      </c>
      <c r="K68" s="236"/>
      <c r="L68" s="236">
        <f>+IF(I68=0,"",'Ark1'!AH2290)</f>
        <v>0</v>
      </c>
      <c r="M68" s="237">
        <f>+IF(I68=0,"",'Ark1'!T2290)</f>
        <v>5</v>
      </c>
      <c r="N68" s="32">
        <f>+IF(I68=0,"",'Ark1'!U2290)</f>
        <v>11.8</v>
      </c>
      <c r="O68" s="238">
        <f>+IF(I68=0,"",'Ark1'!W2290)</f>
        <v>0</v>
      </c>
      <c r="P68" s="238">
        <f>+IF(I68=0,"",'Ark1'!X2290)</f>
        <v>0</v>
      </c>
      <c r="Q68" s="238">
        <f>+IF(I68=0,"",'Ark1'!Y2290)</f>
        <v>0</v>
      </c>
      <c r="R68" s="238">
        <f>+IF(I68=0,"",'Ark1'!Z2290)</f>
        <v>0</v>
      </c>
      <c r="S68" s="236">
        <f>+IF(I68=0,"",'Ark1'!Z2290)</f>
        <v>0</v>
      </c>
      <c r="T68" s="237">
        <f>+IF(I68=0,"",'Ark1'!AB2290)</f>
        <v>0</v>
      </c>
      <c r="U68" s="238">
        <f>+IF(I68=0,"",'Ark1'!AE2290)</f>
        <v>0</v>
      </c>
      <c r="V68" s="238">
        <f t="shared" si="12"/>
        <v>3.9333333333333336</v>
      </c>
      <c r="W68" s="236">
        <f t="shared" si="13"/>
        <v>1</v>
      </c>
      <c r="X68" s="215"/>
      <c r="Y68" s="218"/>
      <c r="AA68" s="29"/>
      <c r="AB68" s="27"/>
      <c r="AC68" s="219"/>
      <c r="AD68" s="28"/>
      <c r="AE68" s="27"/>
      <c r="AF68" s="27"/>
      <c r="AG68" s="34"/>
      <c r="AH68" s="34"/>
      <c r="AI68" s="34"/>
    </row>
    <row r="69" spans="1:52" ht="15.6">
      <c r="A69" s="215"/>
      <c r="B69" s="297">
        <f>+'Ark1'!C2291</f>
        <v>2023</v>
      </c>
      <c r="C69" s="235">
        <f>+'Ark1'!L2291</f>
        <v>3</v>
      </c>
      <c r="D69" s="235" t="s">
        <v>30</v>
      </c>
      <c r="E69" s="235">
        <f>+'Ark1'!H2291</f>
        <v>1</v>
      </c>
      <c r="F69" s="235">
        <f>+'Ark1'!J2291</f>
        <v>110</v>
      </c>
      <c r="G69" s="235" t="str">
        <f>VLOOKUP(F69,RNR!$A$1:$B$25,2)</f>
        <v>Gol</v>
      </c>
      <c r="H69" s="235">
        <f>+IF(I69=0,"",'Ark1'!Q2291)</f>
        <v>41</v>
      </c>
      <c r="I69" s="344">
        <f>+'Ark1'!R2291</f>
        <v>159</v>
      </c>
      <c r="J69" s="236">
        <f>+IF(I69=0,"",'Ark1'!AG2291)</f>
        <v>11.413814411354361</v>
      </c>
      <c r="K69" s="236"/>
      <c r="L69" s="236">
        <f>+IF(I69=0,"",'Ark1'!AH2291)</f>
        <v>1.886792452830188</v>
      </c>
      <c r="M69" s="237">
        <f>+IF(I69=0,"",'Ark1'!T2291)</f>
        <v>4.5220125786163514</v>
      </c>
      <c r="N69" s="32">
        <f>+IF(I69=0,"",'Ark1'!U2291)</f>
        <v>18.47106918238994</v>
      </c>
      <c r="O69" s="238">
        <f>+IF(I69=0,"",'Ark1'!W2291)</f>
        <v>0.62893081761006253</v>
      </c>
      <c r="P69" s="238">
        <f>+IF(I69=0,"",'Ark1'!X2291)</f>
        <v>77.358490566037744</v>
      </c>
      <c r="Q69" s="238">
        <f>+IF(I69=0,"",'Ark1'!Y2291)</f>
        <v>9.4339622641509404</v>
      </c>
      <c r="R69" s="238">
        <f>+IF(I69=0,"",'Ark1'!Z2291)</f>
        <v>3.4001543788841926</v>
      </c>
      <c r="S69" s="236">
        <f>+IF(I69=0,"",'Ark1'!Z2291)</f>
        <v>3.4001543788841926</v>
      </c>
      <c r="T69" s="237">
        <f>+IF(I69=0,"",'Ark1'!AB2291)</f>
        <v>1.4787232211004373</v>
      </c>
      <c r="U69" s="238">
        <f>+IF(I69=0,"",'Ark1'!AE2291)</f>
        <v>0</v>
      </c>
      <c r="V69" s="238">
        <f t="shared" si="12"/>
        <v>6.1570230607966465</v>
      </c>
      <c r="W69" s="236">
        <f t="shared" si="13"/>
        <v>3.8780487804878048</v>
      </c>
      <c r="X69" s="215"/>
      <c r="Y69" s="218"/>
      <c r="AA69" s="29"/>
      <c r="AB69" s="27"/>
      <c r="AC69" s="219"/>
      <c r="AD69" s="28"/>
      <c r="AE69" s="27"/>
      <c r="AF69" s="27"/>
      <c r="AG69" s="34"/>
      <c r="AH69" s="34"/>
      <c r="AI69" s="34"/>
    </row>
    <row r="70" spans="1:52" ht="15.6">
      <c r="A70" s="215"/>
      <c r="B70" s="297">
        <f>+'Ark1'!C2292</f>
        <v>2023</v>
      </c>
      <c r="C70" s="235">
        <f>+'Ark1'!L2292</f>
        <v>3</v>
      </c>
      <c r="D70" s="235" t="s">
        <v>30</v>
      </c>
      <c r="E70" s="235">
        <f>+'Ark1'!H2292</f>
        <v>1</v>
      </c>
      <c r="F70" s="235">
        <f>+'Ark1'!J2292</f>
        <v>111</v>
      </c>
      <c r="G70" s="235" t="str">
        <f>VLOOKUP(F70,RNR!$A$1:$B$25,2)</f>
        <v>Forus</v>
      </c>
      <c r="H70" s="235">
        <f>+IF(I70=0,"",'Ark1'!Q2292)</f>
        <v>4</v>
      </c>
      <c r="I70" s="344">
        <f>+'Ark1'!R2292</f>
        <v>11</v>
      </c>
      <c r="J70" s="236">
        <f>+IF(I70=0,"",'Ark1'!AG2292)</f>
        <v>8.1791280331426321</v>
      </c>
      <c r="K70" s="236"/>
      <c r="L70" s="236">
        <f>+IF(I70=0,"",'Ark1'!AH2292)</f>
        <v>0</v>
      </c>
      <c r="M70" s="237">
        <f>+IF(I70=0,"",'Ark1'!T2292)</f>
        <v>3.6363636363636358</v>
      </c>
      <c r="N70" s="32">
        <f>+IF(I70=0,"",'Ark1'!U2292)</f>
        <v>18.845454545454547</v>
      </c>
      <c r="O70" s="238">
        <f>+IF(I70=0,"",'Ark1'!W2292)</f>
        <v>0</v>
      </c>
      <c r="P70" s="238">
        <f>+IF(I70=0,"",'Ark1'!X2292)</f>
        <v>90.909090909090892</v>
      </c>
      <c r="Q70" s="238">
        <f>+IF(I70=0,"",'Ark1'!Y2292)</f>
        <v>0</v>
      </c>
      <c r="R70" s="238">
        <f>+IF(I70=0,"",'Ark1'!Z2292)</f>
        <v>2.3936900522239002</v>
      </c>
      <c r="S70" s="236">
        <f>+IF(I70=0,"",'Ark1'!Z2292)</f>
        <v>2.3936900522239002</v>
      </c>
      <c r="T70" s="237">
        <f>+IF(I70=0,"",'Ark1'!AB2292)</f>
        <v>1.3666633071248102</v>
      </c>
      <c r="U70" s="238">
        <f>+IF(I70=0,"",'Ark1'!AE2292)</f>
        <v>0</v>
      </c>
      <c r="V70" s="238">
        <f t="shared" si="12"/>
        <v>6.2818181818181822</v>
      </c>
      <c r="W70" s="236">
        <f t="shared" si="13"/>
        <v>2.75</v>
      </c>
      <c r="X70" s="215"/>
      <c r="Y70" s="218"/>
      <c r="AA70" s="29"/>
      <c r="AB70" s="27"/>
      <c r="AC70" s="219"/>
      <c r="AD70" s="28"/>
      <c r="AE70" s="27"/>
      <c r="AF70" s="27"/>
      <c r="AG70" s="34"/>
      <c r="AH70" s="34"/>
      <c r="AI70" s="34"/>
    </row>
    <row r="71" spans="1:52" ht="15.6">
      <c r="A71" s="215"/>
      <c r="B71" s="297">
        <f>+'Ark1'!C2293</f>
        <v>2023</v>
      </c>
      <c r="C71" s="235">
        <f>+'Ark1'!L2293</f>
        <v>3</v>
      </c>
      <c r="D71" s="235" t="s">
        <v>30</v>
      </c>
      <c r="E71" s="235">
        <f>+'Ark1'!H2293</f>
        <v>1</v>
      </c>
      <c r="F71" s="235">
        <f>+'Ark1'!J2293</f>
        <v>116</v>
      </c>
      <c r="G71" s="235" t="str">
        <f>VLOOKUP(F71,RNR!$A$1:$B$25,2)</f>
        <v>Sandeid</v>
      </c>
      <c r="H71" s="235">
        <f>+IF(I71=0,"",'Ark1'!Q2293)</f>
        <v>8</v>
      </c>
      <c r="I71" s="344">
        <f>+'Ark1'!R2293</f>
        <v>23</v>
      </c>
      <c r="J71" s="236">
        <f>+IF(I71=0,"",'Ark1'!AG2293)</f>
        <v>5.5107356564589924</v>
      </c>
      <c r="K71" s="236"/>
      <c r="L71" s="236">
        <f>+IF(I71=0,"",'Ark1'!AH2293)</f>
        <v>0</v>
      </c>
      <c r="M71" s="237">
        <f>+IF(I71=0,"",'Ark1'!T2293)</f>
        <v>2.7826086956521738</v>
      </c>
      <c r="N71" s="32">
        <f>+IF(I71=0,"",'Ark1'!U2293)</f>
        <v>17.017391304347825</v>
      </c>
      <c r="O71" s="238">
        <f>+IF(I71=0,"",'Ark1'!W2293)</f>
        <v>0</v>
      </c>
      <c r="P71" s="238">
        <f>+IF(I71=0,"",'Ark1'!X2293)</f>
        <v>73.913043478260875</v>
      </c>
      <c r="Q71" s="238">
        <f>+IF(I71=0,"",'Ark1'!Y2293)</f>
        <v>4.3478260869565215</v>
      </c>
      <c r="R71" s="238">
        <f>+IF(I71=0,"",'Ark1'!Z2293)</f>
        <v>3.9748833369714314</v>
      </c>
      <c r="S71" s="236">
        <f>+IF(I71=0,"",'Ark1'!Z2293)</f>
        <v>3.9748833369714314</v>
      </c>
      <c r="T71" s="237">
        <f>+IF(I71=0,"",'Ark1'!AB2293)</f>
        <v>1.317326731090706</v>
      </c>
      <c r="U71" s="238">
        <f>+IF(I71=0,"",'Ark1'!AE2293)</f>
        <v>0</v>
      </c>
      <c r="V71" s="238">
        <f t="shared" si="12"/>
        <v>5.672463768115942</v>
      </c>
      <c r="W71" s="236">
        <f t="shared" si="13"/>
        <v>2.875</v>
      </c>
      <c r="X71" s="215"/>
      <c r="Y71" s="218"/>
      <c r="AA71" s="29"/>
      <c r="AB71" s="27"/>
      <c r="AC71" s="219"/>
      <c r="AD71" s="28"/>
      <c r="AE71" s="27"/>
      <c r="AF71" s="27"/>
      <c r="AG71" s="34"/>
      <c r="AH71" s="34"/>
      <c r="AI71" s="34"/>
    </row>
    <row r="72" spans="1:52" ht="15.6">
      <c r="A72" s="215"/>
      <c r="B72" s="297">
        <f>+'Ark1'!C2294</f>
        <v>2023</v>
      </c>
      <c r="C72" s="235">
        <f>+'Ark1'!L2294</f>
        <v>3</v>
      </c>
      <c r="D72" s="235" t="s">
        <v>30</v>
      </c>
      <c r="E72" s="235">
        <f>+'Ark1'!H2294</f>
        <v>2</v>
      </c>
      <c r="F72" s="235">
        <f>+'Ark1'!J2294</f>
        <v>117</v>
      </c>
      <c r="G72" s="235" t="str">
        <f>VLOOKUP(F72,RNR!$A$1:$B$25,2)</f>
        <v>Jæren</v>
      </c>
      <c r="H72" s="235">
        <f>+IF(I72=0,"",'Ark1'!Q2294)</f>
        <v>1</v>
      </c>
      <c r="I72" s="344">
        <f>+'Ark1'!R2294</f>
        <v>7</v>
      </c>
      <c r="J72" s="236">
        <f>+IF(I72=0,"",'Ark1'!AG2294)</f>
        <v>8.7579179289451901</v>
      </c>
      <c r="K72" s="236"/>
      <c r="L72" s="236">
        <f>+IF(I72=0,"",'Ark1'!AH2294)</f>
        <v>0</v>
      </c>
      <c r="M72" s="237">
        <f>+IF(I72=0,"",'Ark1'!T2294)</f>
        <v>3</v>
      </c>
      <c r="N72" s="32">
        <f>+IF(I72=0,"",'Ark1'!U2294)</f>
        <v>18.171428571428574</v>
      </c>
      <c r="O72" s="238">
        <f>+IF(I72=0,"",'Ark1'!W2294)</f>
        <v>0</v>
      </c>
      <c r="P72" s="238">
        <f>+IF(I72=0,"",'Ark1'!X2294)</f>
        <v>71.428571428571445</v>
      </c>
      <c r="Q72" s="238">
        <f>+IF(I72=0,"",'Ark1'!Y2294)</f>
        <v>0</v>
      </c>
      <c r="R72" s="238">
        <f>+IF(I72=0,"",'Ark1'!Z2294)</f>
        <v>2.2172790827075191</v>
      </c>
      <c r="S72" s="236">
        <f>+IF(I72=0,"",'Ark1'!Z2294)</f>
        <v>2.2172790827075191</v>
      </c>
      <c r="T72" s="237">
        <f>+IF(I72=0,"",'Ark1'!AB2294)</f>
        <v>0</v>
      </c>
      <c r="U72" s="238">
        <f>+IF(I72=0,"",'Ark1'!AE2294)</f>
        <v>0</v>
      </c>
      <c r="V72" s="238">
        <f t="shared" si="12"/>
        <v>6.0571428571428578</v>
      </c>
      <c r="W72" s="236">
        <f t="shared" si="13"/>
        <v>7</v>
      </c>
      <c r="X72" s="215"/>
      <c r="Y72" s="218"/>
      <c r="AA72" s="29"/>
      <c r="AB72" s="27"/>
      <c r="AC72" s="219"/>
      <c r="AD72" s="28"/>
      <c r="AE72" s="27"/>
      <c r="AF72" s="27"/>
      <c r="AG72" s="34"/>
      <c r="AH72" s="34"/>
      <c r="AI72" s="34"/>
    </row>
    <row r="73" spans="1:52" ht="15.6">
      <c r="A73" s="215"/>
      <c r="B73" s="297">
        <f>+'Ark1'!C2295</f>
        <v>2023</v>
      </c>
      <c r="C73" s="235">
        <f>+'Ark1'!L2295</f>
        <v>3</v>
      </c>
      <c r="D73" s="235" t="s">
        <v>30</v>
      </c>
      <c r="E73" s="235">
        <f>+'Ark1'!H2295</f>
        <v>1</v>
      </c>
      <c r="F73" s="235">
        <f>+'Ark1'!J2295</f>
        <v>134</v>
      </c>
      <c r="G73" s="235" t="str">
        <f>VLOOKUP(F73,RNR!$A$1:$B$25,2)</f>
        <v>Førde</v>
      </c>
      <c r="H73" s="235">
        <f>+IF(I73=0,"",'Ark1'!Q2295)</f>
        <v>48</v>
      </c>
      <c r="I73" s="344">
        <f>+'Ark1'!R2295</f>
        <v>142</v>
      </c>
      <c r="J73" s="236">
        <f>+IF(I73=0,"",'Ark1'!AG2295)</f>
        <v>7.2289082135161742</v>
      </c>
      <c r="K73" s="236"/>
      <c r="L73" s="236">
        <f>+IF(I73=0,"",'Ark1'!AH2295)</f>
        <v>0</v>
      </c>
      <c r="M73" s="237">
        <f>+IF(I73=0,"",'Ark1'!T2295)</f>
        <v>3.2887323943661975</v>
      </c>
      <c r="N73" s="32">
        <f>+IF(I73=0,"",'Ark1'!U2295)</f>
        <v>16.467605633802805</v>
      </c>
      <c r="O73" s="238">
        <f>+IF(I73=0,"",'Ark1'!W2295)</f>
        <v>0</v>
      </c>
      <c r="P73" s="238">
        <f>+IF(I73=0,"",'Ark1'!X2295)</f>
        <v>57.746478873239447</v>
      </c>
      <c r="Q73" s="238">
        <f>+IF(I73=0,"",'Ark1'!Y2295)</f>
        <v>2.8169014084507031</v>
      </c>
      <c r="R73" s="238">
        <f>+IF(I73=0,"",'Ark1'!Z2295)</f>
        <v>3.6621503206771999</v>
      </c>
      <c r="S73" s="236">
        <f>+IF(I73=0,"",'Ark1'!Z2295)</f>
        <v>3.6621503206771999</v>
      </c>
      <c r="T73" s="237">
        <f>+IF(I73=0,"",'Ark1'!AB2295)</f>
        <v>1.6079949281482842</v>
      </c>
      <c r="U73" s="238">
        <f>+IF(I73=0,"",'Ark1'!AE2295)</f>
        <v>0</v>
      </c>
      <c r="V73" s="238">
        <f t="shared" ref="V73:V90" si="14">IF(I73=0,"",N73/C73)</f>
        <v>5.4892018779342679</v>
      </c>
      <c r="W73" s="236">
        <f t="shared" ref="W73:W90" si="15">IF(I73=0,"",I73/H73)</f>
        <v>2.9583333333333335</v>
      </c>
      <c r="X73" s="215"/>
      <c r="Y73" s="218"/>
      <c r="AA73" s="29"/>
      <c r="AB73" s="27"/>
      <c r="AC73" s="219"/>
      <c r="AD73" s="28"/>
      <c r="AE73" s="27"/>
      <c r="AF73" s="27"/>
      <c r="AG73" s="34"/>
      <c r="AH73" s="34"/>
      <c r="AI73" s="34"/>
    </row>
    <row r="74" spans="1:52" ht="15.6">
      <c r="A74" s="215"/>
      <c r="B74" s="297">
        <f>+'Ark1'!C2296</f>
        <v>2023</v>
      </c>
      <c r="C74" s="235">
        <f>+'Ark1'!L2296</f>
        <v>3</v>
      </c>
      <c r="D74" s="235" t="s">
        <v>30</v>
      </c>
      <c r="E74" s="235">
        <f>+'Ark1'!H2296</f>
        <v>2</v>
      </c>
      <c r="F74" s="235">
        <f>+'Ark1'!J2296</f>
        <v>141</v>
      </c>
      <c r="G74" s="235" t="str">
        <f>VLOOKUP(F74,RNR!$A$1:$B$25,2)</f>
        <v>Ølen</v>
      </c>
      <c r="H74" s="235">
        <f>+IF(I74=0,"",'Ark1'!Q2296)</f>
        <v>24</v>
      </c>
      <c r="I74" s="344">
        <f>+'Ark1'!R2296</f>
        <v>92</v>
      </c>
      <c r="J74" s="236">
        <f>+IF(I74=0,"",'Ark1'!AG2296)</f>
        <v>7.30335172788131</v>
      </c>
      <c r="K74" s="236"/>
      <c r="L74" s="236">
        <f>+IF(I74=0,"",'Ark1'!AH2296)</f>
        <v>1.0869565217391304</v>
      </c>
      <c r="M74" s="237">
        <f>+IF(I74=0,"",'Ark1'!T2296)</f>
        <v>3.9565217391304346</v>
      </c>
      <c r="N74" s="32">
        <f>+IF(I74=0,"",'Ark1'!U2296)</f>
        <v>14.040217391304347</v>
      </c>
      <c r="O74" s="238">
        <f>+IF(I74=0,"",'Ark1'!W2296)</f>
        <v>0</v>
      </c>
      <c r="P74" s="238">
        <f>+IF(I74=0,"",'Ark1'!X2296)</f>
        <v>33.695652173913047</v>
      </c>
      <c r="Q74" s="238">
        <f>+IF(I74=0,"",'Ark1'!Y2296)</f>
        <v>2.1739130434782608</v>
      </c>
      <c r="R74" s="238">
        <f>+IF(I74=0,"",'Ark1'!Z2296)</f>
        <v>4.1015919439261852</v>
      </c>
      <c r="S74" s="236">
        <f>+IF(I74=0,"",'Ark1'!Z2296)</f>
        <v>4.1015919439261852</v>
      </c>
      <c r="T74" s="237">
        <f>+IF(I74=0,"",'Ark1'!AB2296)</f>
        <v>1.6805346165293653</v>
      </c>
      <c r="U74" s="238">
        <f>+IF(I74=0,"",'Ark1'!AE2296)</f>
        <v>0</v>
      </c>
      <c r="V74" s="238">
        <f t="shared" si="14"/>
        <v>4.6800724637681155</v>
      </c>
      <c r="W74" s="236">
        <f t="shared" si="15"/>
        <v>3.8333333333333335</v>
      </c>
      <c r="X74" s="215"/>
      <c r="Y74" s="218"/>
      <c r="AA74" s="29"/>
      <c r="AB74" s="27"/>
      <c r="AC74" s="219"/>
      <c r="AD74" s="28"/>
      <c r="AE74" s="27"/>
      <c r="AF74" s="27"/>
      <c r="AG74" s="34"/>
      <c r="AH74" s="34"/>
      <c r="AI74" s="34"/>
    </row>
    <row r="75" spans="1:52" ht="15.6">
      <c r="A75" s="215"/>
      <c r="B75" s="297">
        <f>+'Ark1'!C2297</f>
        <v>2023</v>
      </c>
      <c r="C75" s="235">
        <f>+'Ark1'!L2297</f>
        <v>3</v>
      </c>
      <c r="D75" s="235" t="s">
        <v>30</v>
      </c>
      <c r="E75" s="235">
        <f>+'Ark1'!H2297</f>
        <v>2</v>
      </c>
      <c r="F75" s="235">
        <f>+'Ark1'!J2297</f>
        <v>143</v>
      </c>
      <c r="G75" s="235" t="str">
        <f>VLOOKUP(F75,RNR!$A$1:$B$25,2)</f>
        <v>Nordfjord</v>
      </c>
      <c r="H75" s="235">
        <f>+IF(I75=0,"",'Ark1'!Q2297)</f>
        <v>3</v>
      </c>
      <c r="I75" s="344">
        <f>+'Ark1'!R2297</f>
        <v>8</v>
      </c>
      <c r="J75" s="236">
        <f>+IF(I75=0,"",'Ark1'!AG2297)</f>
        <v>2.325154398264063</v>
      </c>
      <c r="K75" s="236"/>
      <c r="L75" s="236">
        <f>+IF(I75=0,"",'Ark1'!AH2297)</f>
        <v>0</v>
      </c>
      <c r="M75" s="237">
        <f>+IF(I75=0,"",'Ark1'!T2297)</f>
        <v>5</v>
      </c>
      <c r="N75" s="32">
        <f>+IF(I75=0,"",'Ark1'!U2297)</f>
        <v>17.412500000000001</v>
      </c>
      <c r="O75" s="238">
        <f>+IF(I75=0,"",'Ark1'!W2297)</f>
        <v>0</v>
      </c>
      <c r="P75" s="238">
        <f>+IF(I75=0,"",'Ark1'!X2297)</f>
        <v>87.5</v>
      </c>
      <c r="Q75" s="238">
        <f>+IF(I75=0,"",'Ark1'!Y2297)</f>
        <v>0</v>
      </c>
      <c r="R75" s="238">
        <f>+IF(I75=0,"",'Ark1'!Z2297)</f>
        <v>1.3706180175380722</v>
      </c>
      <c r="S75" s="236">
        <f>+IF(I75=0,"",'Ark1'!Z2297)</f>
        <v>1.3706180175380722</v>
      </c>
      <c r="T75" s="237">
        <f>+IF(I75=0,"",'Ark1'!AB2297)</f>
        <v>1.5</v>
      </c>
      <c r="U75" s="238">
        <f>+IF(I75=0,"",'Ark1'!AE2297)</f>
        <v>0</v>
      </c>
      <c r="V75" s="238">
        <f t="shared" si="14"/>
        <v>5.8041666666666671</v>
      </c>
      <c r="W75" s="236">
        <f t="shared" si="15"/>
        <v>2.6666666666666665</v>
      </c>
      <c r="X75" s="215"/>
      <c r="Y75" s="218"/>
      <c r="AA75" s="29"/>
      <c r="AB75" s="27"/>
      <c r="AC75" s="219"/>
      <c r="AD75" s="28"/>
      <c r="AE75" s="27"/>
      <c r="AF75" s="27"/>
      <c r="AG75" s="34"/>
      <c r="AH75" s="34"/>
      <c r="AI75" s="34"/>
    </row>
    <row r="76" spans="1:52" ht="15.6">
      <c r="A76" s="215"/>
      <c r="B76" s="297">
        <f>+'Ark1'!C2298</f>
        <v>2023</v>
      </c>
      <c r="C76" s="235">
        <f>+'Ark1'!L2298</f>
        <v>3</v>
      </c>
      <c r="D76" s="235" t="s">
        <v>30</v>
      </c>
      <c r="E76" s="235">
        <f>+'Ark1'!H2298</f>
        <v>2</v>
      </c>
      <c r="F76" s="235">
        <f>+'Ark1'!J2298</f>
        <v>147</v>
      </c>
      <c r="G76" s="235" t="str">
        <f>VLOOKUP(F76,RNR!$A$1:$B$25,2)</f>
        <v>Midt-Norge</v>
      </c>
      <c r="H76" s="235">
        <f>+IF(I76=0,"",'Ark1'!Q2298)</f>
        <v>1</v>
      </c>
      <c r="I76" s="344">
        <f>+'Ark1'!R2298</f>
        <v>9</v>
      </c>
      <c r="J76" s="236">
        <f>+IF(I76=0,"",'Ark1'!AG2298)</f>
        <v>8.8994363690299547</v>
      </c>
      <c r="K76" s="236"/>
      <c r="L76" s="236">
        <f>+IF(I76=0,"",'Ark1'!AH2298)</f>
        <v>0</v>
      </c>
      <c r="M76" s="237">
        <f>+IF(I76=0,"",'Ark1'!T2298)</f>
        <v>4.3333333333333321</v>
      </c>
      <c r="N76" s="32">
        <f>+IF(I76=0,"",'Ark1'!U2298)</f>
        <v>13.333333333333337</v>
      </c>
      <c r="O76" s="238">
        <f>+IF(I76=0,"",'Ark1'!W2298)</f>
        <v>0</v>
      </c>
      <c r="P76" s="238">
        <f>+IF(I76=0,"",'Ark1'!X2298)</f>
        <v>11.111111111111112</v>
      </c>
      <c r="Q76" s="238">
        <f>+IF(I76=0,"",'Ark1'!Y2298)</f>
        <v>0</v>
      </c>
      <c r="R76" s="238">
        <f>+IF(I76=0,"",'Ark1'!Z2298)</f>
        <v>2.4013884872437075</v>
      </c>
      <c r="S76" s="236">
        <f>+IF(I76=0,"",'Ark1'!Z2298)</f>
        <v>2.4013884872437075</v>
      </c>
      <c r="T76" s="237">
        <f>+IF(I76=0,"",'Ark1'!AB2298)</f>
        <v>1.2472191289246481</v>
      </c>
      <c r="U76" s="238">
        <f>+IF(I76=0,"",'Ark1'!AE2298)</f>
        <v>0</v>
      </c>
      <c r="V76" s="238">
        <f t="shared" si="14"/>
        <v>4.4444444444444455</v>
      </c>
      <c r="W76" s="236">
        <f t="shared" si="15"/>
        <v>9</v>
      </c>
      <c r="X76" s="215"/>
      <c r="Y76" s="218"/>
      <c r="AA76" s="29"/>
      <c r="AB76" s="27"/>
      <c r="AC76" s="219"/>
      <c r="AD76" s="28"/>
      <c r="AE76" s="27"/>
      <c r="AF76" s="27"/>
      <c r="AG76" s="34"/>
      <c r="AH76" s="34"/>
      <c r="AI76" s="34"/>
    </row>
    <row r="77" spans="1:52" ht="15.6">
      <c r="A77" s="215"/>
      <c r="B77" s="297">
        <f>+'Ark1'!C2299</f>
        <v>2023</v>
      </c>
      <c r="C77" s="235">
        <f>+'Ark1'!L2299</f>
        <v>3</v>
      </c>
      <c r="D77" s="235" t="s">
        <v>30</v>
      </c>
      <c r="E77" s="235">
        <f>+'Ark1'!H2299</f>
        <v>1</v>
      </c>
      <c r="F77" s="235">
        <f>+'Ark1'!J2299</f>
        <v>155</v>
      </c>
      <c r="G77" s="235" t="str">
        <f>VLOOKUP(F77,RNR!$A$1:$B$25,2)</f>
        <v>Målselv</v>
      </c>
      <c r="H77" s="235">
        <f>+IF(I77=0,"",'Ark1'!Q2299)</f>
        <v>38</v>
      </c>
      <c r="I77" s="344">
        <f>+'Ark1'!R2299</f>
        <v>135</v>
      </c>
      <c r="J77" s="236">
        <f>+IF(I77=0,"",'Ark1'!AG2299)</f>
        <v>6.9434462771769319</v>
      </c>
      <c r="K77" s="236"/>
      <c r="L77" s="236">
        <f>+IF(I77=0,"",'Ark1'!AH2299)</f>
        <v>0</v>
      </c>
      <c r="M77" s="237">
        <f>+IF(I77=0,"",'Ark1'!T2299)</f>
        <v>3.6444444444444448</v>
      </c>
      <c r="N77" s="32">
        <f>+IF(I77=0,"",'Ark1'!U2299)</f>
        <v>17.605185185185181</v>
      </c>
      <c r="O77" s="238">
        <f>+IF(I77=0,"",'Ark1'!W2299)</f>
        <v>0</v>
      </c>
      <c r="P77" s="238">
        <f>+IF(I77=0,"",'Ark1'!X2299)</f>
        <v>68.888888888888886</v>
      </c>
      <c r="Q77" s="238">
        <f>+IF(I77=0,"",'Ark1'!Y2299)</f>
        <v>4.4444444444444446</v>
      </c>
      <c r="R77" s="238">
        <f>+IF(I77=0,"",'Ark1'!Z2299)</f>
        <v>3.0074061302679369</v>
      </c>
      <c r="S77" s="236">
        <f>+IF(I77=0,"",'Ark1'!Z2299)</f>
        <v>3.0074061302679369</v>
      </c>
      <c r="T77" s="237">
        <f>+IF(I77=0,"",'Ark1'!AB2299)</f>
        <v>1.5370325747369404</v>
      </c>
      <c r="U77" s="238">
        <f>+IF(I77=0,"",'Ark1'!AE2299)</f>
        <v>0</v>
      </c>
      <c r="V77" s="238">
        <f t="shared" si="14"/>
        <v>5.8683950617283935</v>
      </c>
      <c r="W77" s="236">
        <f t="shared" si="15"/>
        <v>3.5526315789473686</v>
      </c>
      <c r="X77" s="215"/>
      <c r="Y77" s="218"/>
      <c r="AA77" s="29"/>
      <c r="AB77" s="27"/>
      <c r="AC77" s="219"/>
      <c r="AD77" s="28"/>
      <c r="AE77" s="27"/>
      <c r="AF77" s="27"/>
      <c r="AG77" s="34"/>
      <c r="AH77" s="34"/>
      <c r="AI77" s="34"/>
    </row>
    <row r="78" spans="1:52" ht="15.6">
      <c r="A78" s="215"/>
      <c r="B78" s="297">
        <f>+'Ark1'!C2300</f>
        <v>2023</v>
      </c>
      <c r="C78" s="235">
        <f>+'Ark1'!L2300</f>
        <v>3</v>
      </c>
      <c r="D78" s="235" t="s">
        <v>30</v>
      </c>
      <c r="E78" s="235">
        <f>+'Ark1'!H2300</f>
        <v>2</v>
      </c>
      <c r="F78" s="235">
        <f>+'Ark1'!J2300</f>
        <v>160</v>
      </c>
      <c r="G78" s="235" t="str">
        <f>VLOOKUP(F78,RNR!$A$1:$B$25,2)</f>
        <v>Oslo</v>
      </c>
      <c r="H78" s="235">
        <f>+IF(I78=0,"",'Ark1'!Q2300)</f>
        <v>7</v>
      </c>
      <c r="I78" s="344">
        <f>+'Ark1'!R2300</f>
        <v>27</v>
      </c>
      <c r="J78" s="236">
        <f>+IF(I78=0,"",'Ark1'!AG2300)</f>
        <v>7.027749538762758</v>
      </c>
      <c r="K78" s="236"/>
      <c r="L78" s="236">
        <f>+IF(I78=0,"",'Ark1'!AH2300)</f>
        <v>0</v>
      </c>
      <c r="M78" s="237">
        <f>+IF(I78=0,"",'Ark1'!T2300)</f>
        <v>3.7777777777777777</v>
      </c>
      <c r="N78" s="32">
        <f>+IF(I78=0,"",'Ark1'!U2300)</f>
        <v>13.825925925925928</v>
      </c>
      <c r="O78" s="238">
        <f>+IF(I78=0,"",'Ark1'!W2300)</f>
        <v>0</v>
      </c>
      <c r="P78" s="238">
        <f>+IF(I78=0,"",'Ark1'!X2300)</f>
        <v>25.925925925925927</v>
      </c>
      <c r="Q78" s="238">
        <f>+IF(I78=0,"",'Ark1'!Y2300)</f>
        <v>0</v>
      </c>
      <c r="R78" s="238">
        <f>+IF(I78=0,"",'Ark1'!Z2300)</f>
        <v>2.8475580952149362</v>
      </c>
      <c r="S78" s="236">
        <f>+IF(I78=0,"",'Ark1'!Z2300)</f>
        <v>2.8475580952149362</v>
      </c>
      <c r="T78" s="237">
        <f>+IF(I78=0,"",'Ark1'!AB2300)</f>
        <v>0.68493488921877554</v>
      </c>
      <c r="U78" s="238">
        <f>+IF(I78=0,"",'Ark1'!AE2300)</f>
        <v>0</v>
      </c>
      <c r="V78" s="238">
        <f t="shared" si="14"/>
        <v>4.6086419753086423</v>
      </c>
      <c r="W78" s="236">
        <f t="shared" si="15"/>
        <v>3.8571428571428572</v>
      </c>
      <c r="X78" s="215"/>
      <c r="Y78" s="218"/>
      <c r="AA78" s="29"/>
      <c r="AB78" s="27"/>
      <c r="AC78" s="219"/>
      <c r="AD78" s="28"/>
      <c r="AE78" s="27"/>
      <c r="AF78" s="27"/>
      <c r="AG78" s="34"/>
      <c r="AH78" s="34"/>
      <c r="AI78" s="34"/>
    </row>
    <row r="79" spans="1:52" ht="15.6">
      <c r="A79" s="215"/>
      <c r="B79" s="297">
        <f>+'Ark1'!C2301</f>
        <v>2023</v>
      </c>
      <c r="C79" s="235">
        <f>+'Ark1'!L2301</f>
        <v>3</v>
      </c>
      <c r="D79" s="235" t="s">
        <v>30</v>
      </c>
      <c r="E79" s="235">
        <f>+'Ark1'!H2301</f>
        <v>1</v>
      </c>
      <c r="F79" s="235">
        <f>+'Ark1'!J2301</f>
        <v>171</v>
      </c>
      <c r="G79" s="235" t="str">
        <f>VLOOKUP(F79,RNR!$A$1:$B$25,2)</f>
        <v>Prima</v>
      </c>
      <c r="H79" s="235" t="str">
        <f>+IF(I79=0,"",'Ark1'!Q2301)</f>
        <v/>
      </c>
      <c r="I79" s="344">
        <f>+'Ark1'!R2301</f>
        <v>0</v>
      </c>
      <c r="J79" s="236" t="str">
        <f>+IF(I79=0,"",'Ark1'!AG2301)</f>
        <v/>
      </c>
      <c r="K79" s="236"/>
      <c r="L79" s="236" t="str">
        <f>+IF(I79=0,"",'Ark1'!AH2301)</f>
        <v/>
      </c>
      <c r="M79" s="237" t="str">
        <f>+IF(I79=0,"",'Ark1'!T2301)</f>
        <v/>
      </c>
      <c r="N79" s="32" t="str">
        <f>+IF(I79=0,"",'Ark1'!U2301)</f>
        <v/>
      </c>
      <c r="O79" s="238" t="str">
        <f>+IF(I79=0,"",'Ark1'!W2301)</f>
        <v/>
      </c>
      <c r="P79" s="238" t="str">
        <f>+IF(I79=0,"",'Ark1'!X2301)</f>
        <v/>
      </c>
      <c r="Q79" s="238" t="str">
        <f>+IF(I79=0,"",'Ark1'!Y2301)</f>
        <v/>
      </c>
      <c r="R79" s="238" t="str">
        <f>+IF(I79=0,"",'Ark1'!Z2301)</f>
        <v/>
      </c>
      <c r="S79" s="236" t="str">
        <f>+IF(I79=0,"",'Ark1'!Z2301)</f>
        <v/>
      </c>
      <c r="T79" s="237" t="str">
        <f>+IF(I79=0,"",'Ark1'!AB2301)</f>
        <v/>
      </c>
      <c r="U79" s="238" t="str">
        <f>+IF(I79=0,"",'Ark1'!AE2301)</f>
        <v/>
      </c>
      <c r="V79" s="238" t="str">
        <f t="shared" si="14"/>
        <v/>
      </c>
      <c r="W79" s="236" t="str">
        <f t="shared" si="15"/>
        <v/>
      </c>
      <c r="X79" s="215"/>
      <c r="Y79" s="218"/>
      <c r="AA79" s="29"/>
      <c r="AB79" s="27"/>
      <c r="AC79" s="219"/>
      <c r="AD79" s="28"/>
      <c r="AE79" s="27"/>
      <c r="AF79" s="27"/>
      <c r="AG79" s="34"/>
      <c r="AH79" s="34"/>
      <c r="AI79" s="34"/>
    </row>
    <row r="80" spans="1:52" ht="15.6">
      <c r="A80" s="215"/>
      <c r="B80" s="297">
        <f>+'Ark1'!C2302</f>
        <v>2023</v>
      </c>
      <c r="C80" s="235">
        <f>+'Ark1'!L2302</f>
        <v>3</v>
      </c>
      <c r="D80" s="235" t="s">
        <v>30</v>
      </c>
      <c r="E80" s="235">
        <f>+'Ark1'!H2302</f>
        <v>2</v>
      </c>
      <c r="F80" s="235">
        <f>+'Ark1'!J2302</f>
        <v>175</v>
      </c>
      <c r="G80" s="235" t="str">
        <f>VLOOKUP(F80,RNR!$A$1:$B$25,2)</f>
        <v>Ole Ringdal</v>
      </c>
      <c r="H80" s="235">
        <f>+IF(I80=0,"",'Ark1'!Q2302)</f>
        <v>14</v>
      </c>
      <c r="I80" s="344">
        <f>+'Ark1'!R2302</f>
        <v>64</v>
      </c>
      <c r="J80" s="236">
        <f>+IF(I80=0,"",'Ark1'!AG2302)</f>
        <v>9.6158625341711907</v>
      </c>
      <c r="K80" s="236"/>
      <c r="L80" s="236">
        <f>+IF(I80=0,"",'Ark1'!AH2302)</f>
        <v>0</v>
      </c>
      <c r="M80" s="237">
        <f>+IF(I80=0,"",'Ark1'!T2302)</f>
        <v>4.3125</v>
      </c>
      <c r="N80" s="32">
        <f>+IF(I80=0,"",'Ark1'!U2302)</f>
        <v>16.928124999999994</v>
      </c>
      <c r="O80" s="238">
        <f>+IF(I80=0,"",'Ark1'!W2302)</f>
        <v>0</v>
      </c>
      <c r="P80" s="238">
        <f>+IF(I80=0,"",'Ark1'!X2302)</f>
        <v>67.1875</v>
      </c>
      <c r="Q80" s="238">
        <f>+IF(I80=0,"",'Ark1'!Y2302)</f>
        <v>4.6875</v>
      </c>
      <c r="R80" s="238">
        <f>+IF(I80=0,"",'Ark1'!Z2302)</f>
        <v>5.9412348450785153</v>
      </c>
      <c r="S80" s="236">
        <f>+IF(I80=0,"",'Ark1'!Z2302)</f>
        <v>5.9412348450785153</v>
      </c>
      <c r="T80" s="237">
        <f>+IF(I80=0,"",'Ark1'!AB2302)</f>
        <v>2.2351943427809577</v>
      </c>
      <c r="U80" s="238">
        <f>+IF(I80=0,"",'Ark1'!AE2302)</f>
        <v>0</v>
      </c>
      <c r="V80" s="238">
        <f t="shared" si="14"/>
        <v>5.6427083333333314</v>
      </c>
      <c r="W80" s="236">
        <f t="shared" si="15"/>
        <v>4.5714285714285712</v>
      </c>
      <c r="X80" s="215"/>
      <c r="Y80" s="218"/>
      <c r="AA80" s="29"/>
      <c r="AB80" s="27"/>
      <c r="AC80" s="219"/>
      <c r="AD80" s="28"/>
      <c r="AE80" s="27"/>
      <c r="AF80" s="27"/>
      <c r="AG80" s="34"/>
      <c r="AH80" s="34"/>
      <c r="AI80" s="34"/>
    </row>
    <row r="81" spans="1:52" ht="15.6">
      <c r="A81" s="215"/>
      <c r="B81" s="297">
        <f>+'Ark1'!C2303</f>
        <v>2023</v>
      </c>
      <c r="C81" s="235">
        <f>+'Ark1'!L2303</f>
        <v>3</v>
      </c>
      <c r="D81" s="235" t="s">
        <v>30</v>
      </c>
      <c r="E81" s="235">
        <f>+'Ark1'!H2303</f>
        <v>2</v>
      </c>
      <c r="F81" s="235">
        <f>+'Ark1'!J2303</f>
        <v>177</v>
      </c>
      <c r="G81" s="235" t="str">
        <f>VLOOKUP(F81,RNR!$A$1:$B$25,2)</f>
        <v>Slakthuset</v>
      </c>
      <c r="H81" s="235">
        <f>+IF(I81=0,"",'Ark1'!Q2303)</f>
        <v>6</v>
      </c>
      <c r="I81" s="344">
        <f>+'Ark1'!R2303</f>
        <v>7</v>
      </c>
      <c r="J81" s="236">
        <f>+IF(I81=0,"",'Ark1'!AG2303)</f>
        <v>2.9724203281631838</v>
      </c>
      <c r="K81" s="236"/>
      <c r="L81" s="236">
        <f>+IF(I81=0,"",'Ark1'!AH2303)</f>
        <v>14.285714285714288</v>
      </c>
      <c r="M81" s="237">
        <f>+IF(I81=0,"",'Ark1'!T2303)</f>
        <v>3.5714285714285721</v>
      </c>
      <c r="N81" s="32">
        <f>+IF(I81=0,"",'Ark1'!U2303)</f>
        <v>17.028571428571425</v>
      </c>
      <c r="O81" s="238">
        <f>+IF(I81=0,"",'Ark1'!W2303)</f>
        <v>0</v>
      </c>
      <c r="P81" s="238">
        <f>+IF(I81=0,"",'Ark1'!X2303)</f>
        <v>42.857142857142847</v>
      </c>
      <c r="Q81" s="238">
        <f>+IF(I81=0,"",'Ark1'!Y2303)</f>
        <v>14.285714285714288</v>
      </c>
      <c r="R81" s="238">
        <f>+IF(I81=0,"",'Ark1'!Z2303)</f>
        <v>5.3266752658440817</v>
      </c>
      <c r="S81" s="236">
        <f>+IF(I81=0,"",'Ark1'!Z2303)</f>
        <v>5.3266752658440817</v>
      </c>
      <c r="T81" s="237">
        <f>+IF(I81=0,"",'Ark1'!AB2303)</f>
        <v>0.90350790290525085</v>
      </c>
      <c r="U81" s="238">
        <f>+IF(I81=0,"",'Ark1'!AE2303)</f>
        <v>0</v>
      </c>
      <c r="V81" s="238">
        <f t="shared" si="14"/>
        <v>5.6761904761904747</v>
      </c>
      <c r="W81" s="236">
        <f t="shared" si="15"/>
        <v>1.1666666666666667</v>
      </c>
      <c r="X81" s="215"/>
      <c r="Y81" s="218"/>
      <c r="AA81" s="29"/>
      <c r="AB81" s="27"/>
      <c r="AC81" s="219"/>
      <c r="AD81" s="28"/>
      <c r="AE81" s="27"/>
      <c r="AF81" s="27"/>
      <c r="AG81" s="34"/>
      <c r="AH81" s="34"/>
      <c r="AI81" s="34"/>
    </row>
    <row r="82" spans="1:52" ht="15.6">
      <c r="A82" s="215"/>
      <c r="B82" s="297">
        <f>+'Ark1'!C2304</f>
        <v>2023</v>
      </c>
      <c r="C82" s="235">
        <f>+'Ark1'!L2304</f>
        <v>3</v>
      </c>
      <c r="D82" s="235" t="s">
        <v>30</v>
      </c>
      <c r="E82" s="235">
        <f>+'Ark1'!H2304</f>
        <v>2</v>
      </c>
      <c r="F82" s="235">
        <f>+'Ark1'!J2304</f>
        <v>178</v>
      </c>
      <c r="G82" s="235" t="str">
        <f>VLOOKUP(F82,RNR!$A$1:$B$25,2)</f>
        <v>Røros</v>
      </c>
      <c r="H82" s="235">
        <f>+IF(I82=0,"",'Ark1'!Q2304)</f>
        <v>5</v>
      </c>
      <c r="I82" s="344">
        <f>+'Ark1'!R2304</f>
        <v>15</v>
      </c>
      <c r="J82" s="236">
        <f>+IF(I82=0,"",'Ark1'!AG2304)</f>
        <v>6.1376125486958513</v>
      </c>
      <c r="K82" s="236"/>
      <c r="L82" s="236">
        <f>+IF(I82=0,"",'Ark1'!AH2304)</f>
        <v>0</v>
      </c>
      <c r="M82" s="237">
        <f>+IF(I82=0,"",'Ark1'!T2304)</f>
        <v>3.8</v>
      </c>
      <c r="N82" s="32">
        <f>+IF(I82=0,"",'Ark1'!U2304)</f>
        <v>15.859999999999996</v>
      </c>
      <c r="O82" s="238">
        <f>+IF(I82=0,"",'Ark1'!W2304)</f>
        <v>0</v>
      </c>
      <c r="P82" s="238">
        <f>+IF(I82=0,"",'Ark1'!X2304)</f>
        <v>46.666666666666657</v>
      </c>
      <c r="Q82" s="238">
        <f>+IF(I82=0,"",'Ark1'!Y2304)</f>
        <v>0</v>
      </c>
      <c r="R82" s="238">
        <f>+IF(I82=0,"",'Ark1'!Z2304)</f>
        <v>3.5430307177142488</v>
      </c>
      <c r="S82" s="236">
        <f>+IF(I82=0,"",'Ark1'!Z2304)</f>
        <v>3.5430307177142488</v>
      </c>
      <c r="T82" s="237">
        <f>+IF(I82=0,"",'Ark1'!AB2304)</f>
        <v>1.4696938456699069</v>
      </c>
      <c r="U82" s="238">
        <f>+IF(I82=0,"",'Ark1'!AE2304)</f>
        <v>0</v>
      </c>
      <c r="V82" s="238">
        <f t="shared" si="14"/>
        <v>5.2866666666666653</v>
      </c>
      <c r="W82" s="236">
        <f t="shared" si="15"/>
        <v>3</v>
      </c>
      <c r="X82" s="215"/>
      <c r="Y82" s="218"/>
      <c r="AA82" s="29"/>
      <c r="AB82" s="27"/>
      <c r="AC82" s="219"/>
      <c r="AD82" s="28"/>
      <c r="AE82" s="27"/>
      <c r="AF82" s="27"/>
      <c r="AG82" s="34"/>
      <c r="AH82" s="34"/>
      <c r="AI82" s="34"/>
    </row>
    <row r="83" spans="1:52" ht="15.6">
      <c r="A83" s="215"/>
      <c r="B83" s="297">
        <f>+'Ark1'!C2305</f>
        <v>2023</v>
      </c>
      <c r="C83" s="235">
        <f>+'Ark1'!L2305</f>
        <v>3</v>
      </c>
      <c r="D83" s="235" t="s">
        <v>30</v>
      </c>
      <c r="E83" s="235">
        <f>+'Ark1'!H2305</f>
        <v>2</v>
      </c>
      <c r="F83" s="235">
        <f>+'Ark1'!J2305</f>
        <v>181</v>
      </c>
      <c r="G83" s="235" t="str">
        <f>VLOOKUP(F83,RNR!$A$1:$B$25,2)</f>
        <v>Horns</v>
      </c>
      <c r="H83" s="235">
        <f>+IF(I83=0,"",'Ark1'!Q2305)</f>
        <v>7</v>
      </c>
      <c r="I83" s="344">
        <f>+'Ark1'!R2305</f>
        <v>18</v>
      </c>
      <c r="J83" s="236">
        <f>+IF(I83=0,"",'Ark1'!AG2305)</f>
        <v>3.624076296343079</v>
      </c>
      <c r="K83" s="236"/>
      <c r="L83" s="236">
        <f>+IF(I83=0,"",'Ark1'!AH2305)</f>
        <v>0</v>
      </c>
      <c r="M83" s="237">
        <f>+IF(I83=0,"",'Ark1'!T2305)</f>
        <v>4.5</v>
      </c>
      <c r="N83" s="32">
        <f>+IF(I83=0,"",'Ark1'!U2305)</f>
        <v>15.93888888888889</v>
      </c>
      <c r="O83" s="238">
        <f>+IF(I83=0,"",'Ark1'!W2305)</f>
        <v>0</v>
      </c>
      <c r="P83" s="238">
        <f>+IF(I83=0,"",'Ark1'!X2305)</f>
        <v>44.44444444444445</v>
      </c>
      <c r="Q83" s="238">
        <f>+IF(I83=0,"",'Ark1'!Y2305)</f>
        <v>0</v>
      </c>
      <c r="R83" s="238">
        <f>+IF(I83=0,"",'Ark1'!Z2305)</f>
        <v>3.2682205299059488</v>
      </c>
      <c r="S83" s="236">
        <f>+IF(I83=0,"",'Ark1'!Z2305)</f>
        <v>3.2682205299059488</v>
      </c>
      <c r="T83" s="237">
        <f>+IF(I83=0,"",'Ark1'!AB2305)</f>
        <v>1.1180339887498949</v>
      </c>
      <c r="U83" s="238">
        <f>+IF(I83=0,"",'Ark1'!AE2305)</f>
        <v>0</v>
      </c>
      <c r="V83" s="238">
        <f t="shared" si="14"/>
        <v>5.3129629629629633</v>
      </c>
      <c r="W83" s="236">
        <f t="shared" si="15"/>
        <v>2.5714285714285716</v>
      </c>
      <c r="X83" s="215"/>
      <c r="Y83" s="218"/>
      <c r="AA83" s="29"/>
      <c r="AB83" s="27"/>
      <c r="AC83" s="219"/>
      <c r="AD83" s="28"/>
      <c r="AE83" s="27"/>
      <c r="AF83" s="27"/>
      <c r="AG83" s="34"/>
      <c r="AH83" s="34"/>
      <c r="AI83" s="34"/>
    </row>
    <row r="84" spans="1:52" ht="15.6">
      <c r="A84" s="215"/>
      <c r="B84" s="297">
        <f>+'Ark1'!C2306</f>
        <v>2023</v>
      </c>
      <c r="C84" s="235">
        <f>+'Ark1'!L2306</f>
        <v>3</v>
      </c>
      <c r="D84" s="235" t="s">
        <v>30</v>
      </c>
      <c r="E84" s="235">
        <f>+'Ark1'!H2306</f>
        <v>1</v>
      </c>
      <c r="F84" s="235">
        <f>+'Ark1'!J2306</f>
        <v>262</v>
      </c>
      <c r="G84" s="235" t="str">
        <f>VLOOKUP(F84,RNR!$A$1:$B$25,2)</f>
        <v>Strilalam</v>
      </c>
      <c r="H84" s="235" t="str">
        <f>+IF(I84=0,"",'Ark1'!Q2306)</f>
        <v/>
      </c>
      <c r="I84" s="344">
        <f>+'Ark1'!R2306</f>
        <v>0</v>
      </c>
      <c r="J84" s="236" t="str">
        <f>+IF(I84=0,"",'Ark1'!AG2306)</f>
        <v/>
      </c>
      <c r="K84" s="236"/>
      <c r="L84" s="236" t="str">
        <f>+IF(I84=0,"",'Ark1'!AH2306)</f>
        <v/>
      </c>
      <c r="M84" s="237" t="str">
        <f>+IF(I84=0,"",'Ark1'!T2306)</f>
        <v/>
      </c>
      <c r="N84" s="32" t="str">
        <f>+IF(I84=0,"",'Ark1'!U2306)</f>
        <v/>
      </c>
      <c r="O84" s="238" t="str">
        <f>+IF(I84=0,"",'Ark1'!W2306)</f>
        <v/>
      </c>
      <c r="P84" s="238" t="str">
        <f>+IF(I84=0,"",'Ark1'!X2306)</f>
        <v/>
      </c>
      <c r="Q84" s="238" t="str">
        <f>+IF(I84=0,"",'Ark1'!Y2306)</f>
        <v/>
      </c>
      <c r="R84" s="238" t="str">
        <f>+IF(I84=0,"",'Ark1'!Z2306)</f>
        <v/>
      </c>
      <c r="S84" s="236" t="str">
        <f>+IF(I84=0,"",'Ark1'!Z2306)</f>
        <v/>
      </c>
      <c r="T84" s="237" t="str">
        <f>+IF(I84=0,"",'Ark1'!AB2306)</f>
        <v/>
      </c>
      <c r="U84" s="238" t="str">
        <f>+IF(I84=0,"",'Ark1'!AE2306)</f>
        <v/>
      </c>
      <c r="V84" s="238" t="str">
        <f t="shared" si="14"/>
        <v/>
      </c>
      <c r="W84" s="236" t="str">
        <f t="shared" si="15"/>
        <v/>
      </c>
      <c r="X84" s="215"/>
      <c r="Y84" s="218"/>
      <c r="AA84" s="29"/>
      <c r="AB84" s="27"/>
      <c r="AC84" s="219"/>
      <c r="AD84" s="28"/>
      <c r="AE84" s="27"/>
      <c r="AF84" s="27"/>
      <c r="AG84" s="34"/>
      <c r="AH84" s="34"/>
      <c r="AI84" s="34"/>
    </row>
    <row r="85" spans="1:52" ht="15.6">
      <c r="A85" s="215"/>
      <c r="B85" s="297">
        <f>+'Ark1'!C2307</f>
        <v>2023</v>
      </c>
      <c r="C85" s="235">
        <f>+'Ark1'!L2307</f>
        <v>3</v>
      </c>
      <c r="D85" s="235" t="s">
        <v>30</v>
      </c>
      <c r="E85" s="235">
        <f>+'Ark1'!H2307</f>
        <v>1</v>
      </c>
      <c r="F85" s="235">
        <f>+'Ark1'!J2307</f>
        <v>309</v>
      </c>
      <c r="G85" s="235" t="str">
        <f>VLOOKUP(F85,RNR!$A$1:$B$25,2)</f>
        <v>Malvik</v>
      </c>
      <c r="H85" s="235">
        <f>+IF(I85=0,"",'Ark1'!Q2307)</f>
        <v>11</v>
      </c>
      <c r="I85" s="344">
        <f>+'Ark1'!R2307</f>
        <v>18</v>
      </c>
      <c r="J85" s="236">
        <f>+IF(I85=0,"",'Ark1'!AG2307)</f>
        <v>3.8244692182063487</v>
      </c>
      <c r="K85" s="236"/>
      <c r="L85" s="236">
        <f>+IF(I85=0,"",'Ark1'!AH2307)</f>
        <v>0</v>
      </c>
      <c r="M85" s="237">
        <f>+IF(I85=0,"",'Ark1'!T2307)</f>
        <v>3.8333333333333344</v>
      </c>
      <c r="N85" s="32">
        <f>+IF(I85=0,"",'Ark1'!U2307)</f>
        <v>14.96111111111111</v>
      </c>
      <c r="O85" s="238">
        <f>+IF(I85=0,"",'Ark1'!W2307)</f>
        <v>0</v>
      </c>
      <c r="P85" s="238">
        <f>+IF(I85=0,"",'Ark1'!X2307)</f>
        <v>27.777777777777779</v>
      </c>
      <c r="Q85" s="238">
        <f>+IF(I85=0,"",'Ark1'!Y2307)</f>
        <v>5.5555555555555562</v>
      </c>
      <c r="R85" s="238">
        <f>+IF(I85=0,"",'Ark1'!Z2307)</f>
        <v>4.4987824141512638</v>
      </c>
      <c r="S85" s="236">
        <f>+IF(I85=0,"",'Ark1'!Z2307)</f>
        <v>4.4987824141512638</v>
      </c>
      <c r="T85" s="237">
        <f>+IF(I85=0,"",'Ark1'!AB2307)</f>
        <v>2.0344259359556163</v>
      </c>
      <c r="U85" s="238">
        <f>+IF(I85=0,"",'Ark1'!AE2307)</f>
        <v>0</v>
      </c>
      <c r="V85" s="238">
        <f t="shared" si="14"/>
        <v>4.9870370370370365</v>
      </c>
      <c r="W85" s="236">
        <f t="shared" si="15"/>
        <v>1.6363636363636365</v>
      </c>
      <c r="X85" s="215"/>
      <c r="Y85" s="218"/>
      <c r="AA85" s="29"/>
      <c r="AB85" s="27"/>
      <c r="AC85" s="219"/>
      <c r="AD85" s="28"/>
      <c r="AE85" s="27"/>
      <c r="AF85" s="27"/>
      <c r="AG85" s="34"/>
      <c r="AH85" s="34"/>
      <c r="AI85" s="34"/>
    </row>
    <row r="86" spans="1:52" ht="15.6">
      <c r="A86" s="215"/>
      <c r="B86" s="297">
        <f>+'Ark1'!C2308</f>
        <v>2023</v>
      </c>
      <c r="C86" s="235">
        <f>+'Ark1'!L2308</f>
        <v>3</v>
      </c>
      <c r="D86" s="235" t="s">
        <v>30</v>
      </c>
      <c r="E86" s="235">
        <f>+'Ark1'!H2308</f>
        <v>2</v>
      </c>
      <c r="F86" s="235">
        <f>+'Ark1'!J2308</f>
        <v>470</v>
      </c>
      <c r="G86" s="235" t="str">
        <f>VLOOKUP(F86,RNR!$A$1:$B$25,2)</f>
        <v>Jens Eide</v>
      </c>
      <c r="H86" s="235">
        <f>+IF(I86=0,"",'Ark1'!Q2308)</f>
        <v>2</v>
      </c>
      <c r="I86" s="344">
        <f>+'Ark1'!R2308</f>
        <v>2</v>
      </c>
      <c r="J86" s="236">
        <f>+IF(I86=0,"",'Ark1'!AG2308)</f>
        <v>0.84284694969675311</v>
      </c>
      <c r="K86" s="236"/>
      <c r="L86" s="236">
        <f>+IF(I86=0,"",'Ark1'!AH2308)</f>
        <v>0</v>
      </c>
      <c r="M86" s="237">
        <f>+IF(I86=0,"",'Ark1'!T2308)</f>
        <v>3.5</v>
      </c>
      <c r="N86" s="32">
        <f>+IF(I86=0,"",'Ark1'!U2308)</f>
        <v>18.899999999999999</v>
      </c>
      <c r="O86" s="238">
        <f>+IF(I86=0,"",'Ark1'!W2308)</f>
        <v>0</v>
      </c>
      <c r="P86" s="238">
        <f>+IF(I86=0,"",'Ark1'!X2308)</f>
        <v>100</v>
      </c>
      <c r="Q86" s="238">
        <f>+IF(I86=0,"",'Ark1'!Y2308)</f>
        <v>0</v>
      </c>
      <c r="R86" s="238">
        <f>+IF(I86=0,"",'Ark1'!Z2308)</f>
        <v>2.1000000000000196</v>
      </c>
      <c r="S86" s="236">
        <f>+IF(I86=0,"",'Ark1'!Z2308)</f>
        <v>2.1000000000000196</v>
      </c>
      <c r="T86" s="237">
        <f>+IF(I86=0,"",'Ark1'!AB2308)</f>
        <v>1.5</v>
      </c>
      <c r="U86" s="238">
        <f>+IF(I86=0,"",'Ark1'!AE2308)</f>
        <v>0</v>
      </c>
      <c r="V86" s="238">
        <f t="shared" si="14"/>
        <v>6.3</v>
      </c>
      <c r="W86" s="236">
        <f t="shared" si="15"/>
        <v>1</v>
      </c>
      <c r="X86" s="215"/>
      <c r="Y86" s="218"/>
      <c r="AA86" s="29"/>
      <c r="AB86" s="27"/>
      <c r="AC86" s="219"/>
      <c r="AD86" s="28"/>
      <c r="AE86" s="27"/>
      <c r="AF86" s="27"/>
      <c r="AG86" s="34"/>
      <c r="AH86" s="34"/>
      <c r="AI86" s="34"/>
    </row>
    <row r="87" spans="1:52" ht="15.6">
      <c r="A87" s="215"/>
      <c r="B87" s="297">
        <f>+'Ark1'!C2309</f>
        <v>2023</v>
      </c>
      <c r="C87" s="235">
        <f>+'Ark1'!L2309</f>
        <v>3</v>
      </c>
      <c r="D87" s="235" t="s">
        <v>30</v>
      </c>
      <c r="E87" s="235">
        <f>+'Ark1'!H2309</f>
        <v>2</v>
      </c>
      <c r="F87" s="235">
        <f>+'Ark1'!J2309</f>
        <v>629</v>
      </c>
      <c r="G87" s="235" t="str">
        <f>VLOOKUP(F87,RNR!$A$1:$B$25,2)</f>
        <v>Bø</v>
      </c>
      <c r="H87" s="235">
        <f>+IF(I87=0,"",'Ark1'!Q2309)</f>
        <v>3</v>
      </c>
      <c r="I87" s="344">
        <f>+'Ark1'!R2309</f>
        <v>7</v>
      </c>
      <c r="J87" s="236">
        <f>+IF(I87=0,"",'Ark1'!AG2309)</f>
        <v>3.120961851789426</v>
      </c>
      <c r="K87" s="236"/>
      <c r="L87" s="236">
        <f>+IF(I87=0,"",'Ark1'!AH2309)</f>
        <v>0</v>
      </c>
      <c r="M87" s="237">
        <f>+IF(I87=0,"",'Ark1'!T2309)</f>
        <v>4.1428571428571441</v>
      </c>
      <c r="N87" s="32">
        <f>+IF(I87=0,"",'Ark1'!U2309)</f>
        <v>15.871428571428565</v>
      </c>
      <c r="O87" s="238">
        <f>+IF(I87=0,"",'Ark1'!W2309)</f>
        <v>0</v>
      </c>
      <c r="P87" s="238">
        <f>+IF(I87=0,"",'Ark1'!X2309)</f>
        <v>42.857142857142847</v>
      </c>
      <c r="Q87" s="238">
        <f>+IF(I87=0,"",'Ark1'!Y2309)</f>
        <v>0</v>
      </c>
      <c r="R87" s="238">
        <f>+IF(I87=0,"",'Ark1'!Z2309)</f>
        <v>2.2945365456195579</v>
      </c>
      <c r="S87" s="236">
        <f>+IF(I87=0,"",'Ark1'!Z2309)</f>
        <v>2.2945365456195579</v>
      </c>
      <c r="T87" s="237">
        <f>+IF(I87=0,"",'Ark1'!AB2309)</f>
        <v>1.3552618543578763</v>
      </c>
      <c r="U87" s="238">
        <f>+IF(I87=0,"",'Ark1'!AE2309)</f>
        <v>0</v>
      </c>
      <c r="V87" s="238">
        <f t="shared" si="14"/>
        <v>5.2904761904761886</v>
      </c>
      <c r="W87" s="236">
        <f t="shared" si="15"/>
        <v>2.3333333333333335</v>
      </c>
      <c r="X87" s="215"/>
      <c r="Y87" s="218"/>
      <c r="AA87" s="29"/>
      <c r="AB87" s="27"/>
      <c r="AC87" s="219"/>
      <c r="AD87" s="28"/>
      <c r="AE87" s="27"/>
      <c r="AF87" s="27"/>
      <c r="AG87" s="34"/>
      <c r="AH87" s="34"/>
      <c r="AI87" s="34"/>
    </row>
    <row r="88" spans="1:52" ht="15.6">
      <c r="A88" s="215"/>
      <c r="B88" s="297">
        <f>+'Ark1'!C2310</f>
        <v>2023</v>
      </c>
      <c r="C88" s="235">
        <f>+'Ark1'!L2310</f>
        <v>3</v>
      </c>
      <c r="D88" s="235" t="s">
        <v>30</v>
      </c>
      <c r="E88" s="235">
        <f>+'Ark1'!H2310</f>
        <v>1</v>
      </c>
      <c r="F88" s="235">
        <f>+'Ark1'!J2310</f>
        <v>643</v>
      </c>
      <c r="G88" s="235" t="str">
        <f>VLOOKUP(F88,RNR!$A$1:$B$25,2)</f>
        <v>Bjerka</v>
      </c>
      <c r="H88" s="235">
        <f>+IF(I88=0,"",'Ark1'!Q2310)</f>
        <v>10</v>
      </c>
      <c r="I88" s="344">
        <f>+'Ark1'!R2310</f>
        <v>45</v>
      </c>
      <c r="J88" s="236">
        <f>+IF(I88=0,"",'Ark1'!AG2310)</f>
        <v>12.45471088742069</v>
      </c>
      <c r="K88" s="236"/>
      <c r="L88" s="236">
        <f>+IF(I88=0,"",'Ark1'!AH2310)</f>
        <v>0</v>
      </c>
      <c r="M88" s="237">
        <f>+IF(I88=0,"",'Ark1'!T2310)</f>
        <v>3.9333333333333327</v>
      </c>
      <c r="N88" s="32">
        <f>+IF(I88=0,"",'Ark1'!U2310)</f>
        <v>16.882222222222222</v>
      </c>
      <c r="O88" s="238">
        <f>+IF(I88=0,"",'Ark1'!W2310)</f>
        <v>0</v>
      </c>
      <c r="P88" s="238">
        <f>+IF(I88=0,"",'Ark1'!X2310)</f>
        <v>55.555555555555557</v>
      </c>
      <c r="Q88" s="238">
        <f>+IF(I88=0,"",'Ark1'!Y2310)</f>
        <v>8.8888888888888893</v>
      </c>
      <c r="R88" s="238">
        <f>+IF(I88=0,"",'Ark1'!Z2310)</f>
        <v>4.2313270253032718</v>
      </c>
      <c r="S88" s="236">
        <f>+IF(I88=0,"",'Ark1'!Z2310)</f>
        <v>4.2313270253032718</v>
      </c>
      <c r="T88" s="237">
        <f>+IF(I88=0,"",'Ark1'!AB2310)</f>
        <v>1.5691469727919765</v>
      </c>
      <c r="U88" s="238">
        <f>+IF(I88=0,"",'Ark1'!AE2310)</f>
        <v>0</v>
      </c>
      <c r="V88" s="238">
        <f t="shared" si="14"/>
        <v>5.6274074074074072</v>
      </c>
      <c r="W88" s="236">
        <f t="shared" si="15"/>
        <v>4.5</v>
      </c>
      <c r="X88" s="215"/>
      <c r="Y88" s="218"/>
      <c r="AA88" s="29"/>
      <c r="AB88" s="27"/>
      <c r="AC88" s="219"/>
      <c r="AD88" s="28"/>
      <c r="AE88" s="27"/>
      <c r="AF88" s="27"/>
      <c r="AG88" s="34"/>
      <c r="AH88" s="34"/>
      <c r="AI88" s="34"/>
    </row>
    <row r="89" spans="1:52" ht="15.6">
      <c r="A89" s="215"/>
      <c r="B89" s="297">
        <f>+'Ark1'!C2311</f>
        <v>2023</v>
      </c>
      <c r="C89" s="235">
        <f>+'Ark1'!L2311</f>
        <v>3</v>
      </c>
      <c r="D89" s="235" t="s">
        <v>30</v>
      </c>
      <c r="E89" s="235">
        <f>+'Ark1'!H2311</f>
        <v>2</v>
      </c>
      <c r="F89" s="235">
        <f>+'Ark1'!J2311</f>
        <v>704</v>
      </c>
      <c r="G89" s="235" t="str">
        <f>VLOOKUP(F89,RNR!$A$1:$B$25,2)</f>
        <v>Øre Vilt</v>
      </c>
      <c r="H89" s="235" t="str">
        <f>+IF(I89=0,"",'Ark1'!Q2311)</f>
        <v/>
      </c>
      <c r="I89" s="344">
        <f>+'Ark1'!R2311</f>
        <v>0</v>
      </c>
      <c r="J89" s="236" t="str">
        <f>+IF(I89=0,"",'Ark1'!AG2311)</f>
        <v/>
      </c>
      <c r="K89" s="236"/>
      <c r="L89" s="236" t="str">
        <f>+IF(I89=0,"",'Ark1'!AH2311)</f>
        <v/>
      </c>
      <c r="M89" s="237" t="str">
        <f>+IF(I89=0,"",'Ark1'!T2311)</f>
        <v/>
      </c>
      <c r="N89" s="32" t="str">
        <f>+IF(I89=0,"",'Ark1'!U2311)</f>
        <v/>
      </c>
      <c r="O89" s="238" t="str">
        <f>+IF(I89=0,"",'Ark1'!W2311)</f>
        <v/>
      </c>
      <c r="P89" s="238" t="str">
        <f>+IF(I89=0,"",'Ark1'!X2311)</f>
        <v/>
      </c>
      <c r="Q89" s="238" t="str">
        <f>+IF(I89=0,"",'Ark1'!Y2311)</f>
        <v/>
      </c>
      <c r="R89" s="238" t="str">
        <f>+IF(I89=0,"",'Ark1'!Z2311)</f>
        <v/>
      </c>
      <c r="S89" s="236" t="str">
        <f>+IF(I89=0,"",'Ark1'!Z2311)</f>
        <v/>
      </c>
      <c r="T89" s="237" t="str">
        <f>+IF(I89=0,"",'Ark1'!AB2311)</f>
        <v/>
      </c>
      <c r="U89" s="238" t="str">
        <f>+IF(I89=0,"",'Ark1'!AE2311)</f>
        <v/>
      </c>
      <c r="V89" s="238" t="str">
        <f t="shared" si="14"/>
        <v/>
      </c>
      <c r="W89" s="236" t="str">
        <f t="shared" si="15"/>
        <v/>
      </c>
      <c r="X89" s="215"/>
      <c r="Y89" s="218"/>
      <c r="AA89" s="29"/>
      <c r="AB89" s="27"/>
      <c r="AC89" s="219"/>
      <c r="AD89" s="28"/>
      <c r="AE89" s="27"/>
      <c r="AF89" s="27"/>
      <c r="AG89" s="34"/>
      <c r="AH89" s="34"/>
      <c r="AI89" s="34"/>
    </row>
    <row r="90" spans="1:52" ht="15.6">
      <c r="A90" s="215"/>
      <c r="B90" s="297">
        <f>+'Ark1'!C2312</f>
        <v>2023</v>
      </c>
      <c r="C90" s="235">
        <f>+'Ark1'!L2312</f>
        <v>3</v>
      </c>
      <c r="D90" s="235" t="s">
        <v>30</v>
      </c>
      <c r="E90" s="235">
        <f>+'Ark1'!H2312</f>
        <v>1</v>
      </c>
      <c r="F90" s="235">
        <f>+'Ark1'!J2312</f>
        <v>802</v>
      </c>
      <c r="G90" s="235" t="str">
        <f>VLOOKUP(F90,RNR!$A$1:$B$25,2)</f>
        <v>Karasjok</v>
      </c>
      <c r="H90" s="235" t="str">
        <f>+IF(I90=0,"",'Ark1'!Q2312)</f>
        <v/>
      </c>
      <c r="I90" s="344">
        <f>+'Ark1'!R2312</f>
        <v>0</v>
      </c>
      <c r="J90" s="236" t="str">
        <f>+IF(I90=0,"",'Ark1'!AG2312)</f>
        <v/>
      </c>
      <c r="K90" s="236"/>
      <c r="L90" s="236" t="str">
        <f>+IF(I90=0,"",'Ark1'!AH2312)</f>
        <v/>
      </c>
      <c r="M90" s="237" t="str">
        <f>+IF(I90=0,"",'Ark1'!T2312)</f>
        <v/>
      </c>
      <c r="N90" s="32" t="str">
        <f>+IF(I90=0,"",'Ark1'!U2312)</f>
        <v/>
      </c>
      <c r="O90" s="238" t="str">
        <f>+IF(I90=0,"",'Ark1'!W2312)</f>
        <v/>
      </c>
      <c r="P90" s="238" t="str">
        <f>+IF(I90=0,"",'Ark1'!X2312)</f>
        <v/>
      </c>
      <c r="Q90" s="238" t="str">
        <f>+IF(I90=0,"",'Ark1'!Y2312)</f>
        <v/>
      </c>
      <c r="R90" s="238" t="str">
        <f>+IF(I90=0,"",'Ark1'!Z2312)</f>
        <v/>
      </c>
      <c r="S90" s="236" t="str">
        <f>+IF(I90=0,"",'Ark1'!Z2312)</f>
        <v/>
      </c>
      <c r="T90" s="237" t="str">
        <f>+IF(I90=0,"",'Ark1'!AB2312)</f>
        <v/>
      </c>
      <c r="U90" s="238" t="str">
        <f>+IF(I90=0,"",'Ark1'!AE2312)</f>
        <v/>
      </c>
      <c r="V90" s="238" t="str">
        <f t="shared" si="14"/>
        <v/>
      </c>
      <c r="W90" s="236" t="str">
        <f t="shared" si="15"/>
        <v/>
      </c>
      <c r="X90" s="215"/>
      <c r="Y90" s="218"/>
      <c r="AA90" s="29"/>
      <c r="AB90" s="27"/>
      <c r="AC90" s="219"/>
      <c r="AD90" s="28"/>
      <c r="AE90" s="27"/>
      <c r="AF90" s="27"/>
      <c r="AG90" s="34"/>
      <c r="AH90" s="34"/>
      <c r="AI90" s="34"/>
    </row>
    <row r="91" spans="1:52" ht="18" customHeight="1">
      <c r="A91" s="215"/>
      <c r="B91" s="215"/>
      <c r="C91" s="215"/>
      <c r="D91" s="215"/>
      <c r="E91" s="215"/>
      <c r="F91" s="215"/>
      <c r="G91" s="215"/>
      <c r="H91" s="215"/>
      <c r="I91" s="339"/>
      <c r="J91" s="216"/>
      <c r="K91" s="216"/>
      <c r="L91" s="216"/>
      <c r="M91" s="215"/>
      <c r="N91" s="215"/>
      <c r="O91" s="217"/>
      <c r="P91" s="217"/>
      <c r="Q91" s="217"/>
      <c r="R91" s="217"/>
      <c r="S91" s="217"/>
      <c r="T91" s="215"/>
      <c r="U91" s="217"/>
      <c r="V91" s="217"/>
      <c r="W91" s="217"/>
      <c r="X91" s="215"/>
      <c r="Y91" s="218"/>
      <c r="AA91" s="29"/>
      <c r="AB91" s="27"/>
      <c r="AC91" s="219"/>
      <c r="AD91" s="28"/>
      <c r="AH91" s="28"/>
      <c r="AZ91" s="231"/>
    </row>
    <row r="92" spans="1:52" ht="18" customHeight="1">
      <c r="A92" s="215"/>
      <c r="B92" s="215"/>
      <c r="C92" s="215"/>
      <c r="D92" s="264" t="str">
        <f>+D94</f>
        <v>O-</v>
      </c>
      <c r="E92" s="215"/>
      <c r="F92" s="215"/>
      <c r="G92" s="215"/>
      <c r="H92" s="215"/>
      <c r="I92" s="429">
        <f>SUM(I94:I117)</f>
        <v>1250</v>
      </c>
      <c r="J92" s="265"/>
      <c r="K92" s="265"/>
      <c r="L92" s="265"/>
      <c r="M92" s="266"/>
      <c r="N92" s="267">
        <f>+Klasse!O13</f>
        <v>18.287039999999966</v>
      </c>
      <c r="O92" s="217"/>
      <c r="P92" s="217"/>
      <c r="Q92" s="217"/>
      <c r="R92" s="217"/>
      <c r="S92" s="217"/>
      <c r="T92" s="215"/>
      <c r="U92" s="215"/>
      <c r="V92" s="215"/>
      <c r="W92" s="215"/>
      <c r="X92" s="215"/>
      <c r="Y92" s="218"/>
      <c r="AA92" s="29"/>
      <c r="AB92" s="27"/>
      <c r="AC92" s="219"/>
      <c r="AD92" s="28"/>
      <c r="AH92" s="28"/>
      <c r="AZ92" s="231"/>
    </row>
    <row r="93" spans="1:52" ht="18" customHeight="1">
      <c r="A93" s="215"/>
      <c r="B93" s="215"/>
      <c r="C93" s="215"/>
      <c r="D93" s="215"/>
      <c r="E93" s="215"/>
      <c r="F93" s="215"/>
      <c r="G93" s="215"/>
      <c r="H93" s="233"/>
      <c r="I93" s="339"/>
      <c r="J93" s="216"/>
      <c r="K93" s="216"/>
      <c r="L93" s="216"/>
      <c r="M93" s="233"/>
      <c r="N93" s="216"/>
      <c r="O93" s="217"/>
      <c r="P93" s="217"/>
      <c r="Q93" s="217"/>
      <c r="R93" s="217"/>
      <c r="S93" s="234"/>
      <c r="T93" s="215"/>
      <c r="U93" s="234"/>
      <c r="V93" s="234"/>
      <c r="W93" s="232"/>
      <c r="X93" s="215"/>
      <c r="Y93" s="218"/>
      <c r="AA93" s="29"/>
      <c r="AB93" s="27"/>
      <c r="AC93" s="219"/>
      <c r="AD93" s="28"/>
      <c r="AH93" s="28"/>
      <c r="AZ93" s="231"/>
    </row>
    <row r="94" spans="1:52" ht="16.5" customHeight="1">
      <c r="A94" s="215"/>
      <c r="B94" s="297">
        <f>+'Ark1'!C2313</f>
        <v>2023</v>
      </c>
      <c r="C94" s="235">
        <f>+'Ark1'!L2313</f>
        <v>4</v>
      </c>
      <c r="D94" s="235" t="s">
        <v>31</v>
      </c>
      <c r="E94" s="28">
        <f>+'Ark1'!H2313</f>
        <v>1</v>
      </c>
      <c r="F94" s="28">
        <f>+'Ark1'!J2313</f>
        <v>103</v>
      </c>
      <c r="G94" s="28" t="str">
        <f>VLOOKUP(F94,RNR!$A$1:$B$25,2)</f>
        <v>Rudshøgda</v>
      </c>
      <c r="H94" s="28">
        <f>+IF(I94=0,"",'Ark1'!Q2313)</f>
        <v>7</v>
      </c>
      <c r="I94" s="345">
        <f>+'Ark1'!R2313</f>
        <v>43</v>
      </c>
      <c r="J94" s="29">
        <f>+IF(I94=0,"",'Ark1'!AG2313)</f>
        <v>17.061656573363219</v>
      </c>
      <c r="L94" s="29">
        <f>+IF(I94=0,"",'Ark1'!AH2313)</f>
        <v>0</v>
      </c>
      <c r="M94" s="27">
        <f>+IF(I94=0,"",'Ark1'!T2313)</f>
        <v>3.5348837209302344</v>
      </c>
      <c r="N94" s="32">
        <f>+IF(I94=0,"",'Ark1'!U2313)</f>
        <v>16.641860465116281</v>
      </c>
      <c r="O94" s="34">
        <f>+IF(I94=0,"",'Ark1'!W2313)</f>
        <v>0</v>
      </c>
      <c r="P94" s="34">
        <f>+IF(I94=0,"",'Ark1'!X2313)</f>
        <v>58.13953488372092</v>
      </c>
      <c r="Q94" s="34">
        <f>+IF(I94=0,"",'Ark1'!Y2313)</f>
        <v>2.3255813953488378</v>
      </c>
      <c r="R94" s="34">
        <f>+IF(I94=0,"",'Ark1'!Z2313)</f>
        <v>3.3220358396719338</v>
      </c>
      <c r="S94" s="29">
        <f>+IF(I94=0,"",'Ark1'!Z2313)</f>
        <v>3.3220358396719338</v>
      </c>
      <c r="T94" s="27">
        <f>+IF(I94=0,"",'Ark1'!AB2313)</f>
        <v>1.6332139410306459</v>
      </c>
      <c r="U94" s="34">
        <f>+IF(I94=0,"",'Ark1'!AE2313)</f>
        <v>0</v>
      </c>
      <c r="V94" s="29">
        <f t="shared" ref="V94:V102" si="16">IF(I94=0,"",N94/C94)</f>
        <v>4.1604651162790702</v>
      </c>
      <c r="W94" s="29">
        <f t="shared" ref="W94:W102" si="17">IF(I94=0,"",I94/H94)</f>
        <v>6.1428571428571432</v>
      </c>
      <c r="X94" s="215"/>
      <c r="Y94" s="218"/>
      <c r="AA94" s="29"/>
      <c r="AB94" s="27"/>
      <c r="AC94" s="219"/>
      <c r="AD94" s="28"/>
      <c r="AE94" s="27"/>
      <c r="AF94" s="27"/>
      <c r="AG94" s="34"/>
      <c r="AH94" s="34"/>
      <c r="AI94" s="34"/>
    </row>
    <row r="95" spans="1:52" ht="16.5" customHeight="1">
      <c r="A95" s="215"/>
      <c r="B95" s="297">
        <f>+'Ark1'!C2314</f>
        <v>2023</v>
      </c>
      <c r="C95" s="235">
        <f>+'Ark1'!L2314</f>
        <v>4</v>
      </c>
      <c r="D95" s="235" t="s">
        <v>31</v>
      </c>
      <c r="E95" s="28">
        <f>+'Ark1'!H2314</f>
        <v>2</v>
      </c>
      <c r="F95" s="28">
        <f>+'Ark1'!J2314</f>
        <v>106</v>
      </c>
      <c r="G95" s="28" t="str">
        <f>VLOOKUP(F95,RNR!$A$1:$B$25,2)</f>
        <v>Furuseth</v>
      </c>
      <c r="H95" s="28">
        <f>+IF(I95=0,"",'Ark1'!Q2314)</f>
        <v>1</v>
      </c>
      <c r="I95" s="345">
        <f>+'Ark1'!R2314</f>
        <v>1</v>
      </c>
      <c r="J95" s="29">
        <f>+IF(I95=0,"",'Ark1'!AG2314)</f>
        <v>0.5022733223832988</v>
      </c>
      <c r="L95" s="29">
        <f>+IF(I95=0,"",'Ark1'!AH2314)</f>
        <v>0</v>
      </c>
      <c r="M95" s="27">
        <f>+IF(I95=0,"",'Ark1'!T2314)</f>
        <v>5</v>
      </c>
      <c r="N95" s="32">
        <f>+IF(I95=0,"",'Ark1'!U2314)</f>
        <v>21.1</v>
      </c>
      <c r="O95" s="34">
        <f>+IF(I95=0,"",'Ark1'!W2314)</f>
        <v>0</v>
      </c>
      <c r="P95" s="34">
        <f>+IF(I95=0,"",'Ark1'!X2314)</f>
        <v>100</v>
      </c>
      <c r="Q95" s="34">
        <f>+IF(I95=0,"",'Ark1'!Y2314)</f>
        <v>0</v>
      </c>
      <c r="R95" s="34">
        <f>+IF(I95=0,"",'Ark1'!Z2314)</f>
        <v>0</v>
      </c>
      <c r="S95" s="29">
        <f>+IF(I95=0,"",'Ark1'!Z2314)</f>
        <v>0</v>
      </c>
      <c r="T95" s="27">
        <f>+IF(I95=0,"",'Ark1'!AB2314)</f>
        <v>0</v>
      </c>
      <c r="U95" s="34">
        <f>+IF(I95=0,"",'Ark1'!AE2314)</f>
        <v>0</v>
      </c>
      <c r="V95" s="29">
        <f t="shared" si="16"/>
        <v>5.2750000000000004</v>
      </c>
      <c r="W95" s="29">
        <f t="shared" si="17"/>
        <v>1</v>
      </c>
      <c r="X95" s="215"/>
      <c r="Y95" s="218"/>
      <c r="AA95" s="29"/>
      <c r="AB95" s="27"/>
      <c r="AC95" s="219"/>
      <c r="AD95" s="28"/>
      <c r="AE95" s="27"/>
      <c r="AF95" s="27"/>
      <c r="AG95" s="34"/>
      <c r="AH95" s="34"/>
      <c r="AI95" s="34"/>
    </row>
    <row r="96" spans="1:52" ht="16.5" customHeight="1">
      <c r="A96" s="215"/>
      <c r="B96" s="297">
        <f>+'Ark1'!C2315</f>
        <v>2023</v>
      </c>
      <c r="C96" s="235">
        <f>+'Ark1'!L2315</f>
        <v>4</v>
      </c>
      <c r="D96" s="235" t="s">
        <v>31</v>
      </c>
      <c r="E96" s="28">
        <f>+'Ark1'!H2315</f>
        <v>1</v>
      </c>
      <c r="F96" s="28">
        <f>+'Ark1'!J2315</f>
        <v>110</v>
      </c>
      <c r="G96" s="28" t="str">
        <f>VLOOKUP(F96,RNR!$A$1:$B$25,2)</f>
        <v>Gol</v>
      </c>
      <c r="H96" s="28">
        <f>+IF(I96=0,"",'Ark1'!Q2315)</f>
        <v>49</v>
      </c>
      <c r="I96" s="345">
        <f>+'Ark1'!R2315</f>
        <v>185</v>
      </c>
      <c r="J96" s="29">
        <f>+IF(I96=0,"",'Ark1'!AG2315)</f>
        <v>14.28582532421855</v>
      </c>
      <c r="L96" s="29">
        <f>+IF(I96=0,"",'Ark1'!AH2315)</f>
        <v>1.0810810810810811</v>
      </c>
      <c r="M96" s="27">
        <f>+IF(I96=0,"",'Ark1'!T2315)</f>
        <v>5.2864864864864876</v>
      </c>
      <c r="N96" s="32">
        <f>+IF(I96=0,"",'Ark1'!U2315)</f>
        <v>19.869729729729713</v>
      </c>
      <c r="O96" s="34">
        <f>+IF(I96=0,"",'Ark1'!W2315)</f>
        <v>1.0810810810810811</v>
      </c>
      <c r="P96" s="34">
        <f>+IF(I96=0,"",'Ark1'!X2315)</f>
        <v>82.702702702702695</v>
      </c>
      <c r="Q96" s="34">
        <f>+IF(I96=0,"",'Ark1'!Y2315)</f>
        <v>18.378378378378379</v>
      </c>
      <c r="R96" s="34">
        <f>+IF(I96=0,"",'Ark1'!Z2315)</f>
        <v>4.6078490535094065</v>
      </c>
      <c r="S96" s="29">
        <f>+IF(I96=0,"",'Ark1'!Z2315)</f>
        <v>4.6078490535094065</v>
      </c>
      <c r="T96" s="27">
        <f>+IF(I96=0,"",'Ark1'!AB2315)</f>
        <v>1.4992182038617183</v>
      </c>
      <c r="U96" s="34">
        <f>+IF(I96=0,"",'Ark1'!AE2315)</f>
        <v>0</v>
      </c>
      <c r="V96" s="29">
        <f t="shared" si="16"/>
        <v>4.9674324324324282</v>
      </c>
      <c r="W96" s="29">
        <f t="shared" si="17"/>
        <v>3.7755102040816326</v>
      </c>
      <c r="X96" s="215"/>
      <c r="Y96" s="218"/>
      <c r="AA96" s="29"/>
      <c r="AB96" s="27"/>
      <c r="AC96" s="219"/>
      <c r="AD96" s="28"/>
      <c r="AE96" s="27"/>
      <c r="AF96" s="27"/>
      <c r="AG96" s="34"/>
      <c r="AH96" s="34"/>
      <c r="AI96" s="34"/>
    </row>
    <row r="97" spans="1:35" ht="16.5" customHeight="1">
      <c r="A97" s="215"/>
      <c r="B97" s="297">
        <f>+'Ark1'!C2316</f>
        <v>2023</v>
      </c>
      <c r="C97" s="235">
        <f>+'Ark1'!L2316</f>
        <v>4</v>
      </c>
      <c r="D97" s="235" t="s">
        <v>31</v>
      </c>
      <c r="E97" s="28">
        <f>+'Ark1'!H2316</f>
        <v>1</v>
      </c>
      <c r="F97" s="28">
        <f>+'Ark1'!J2316</f>
        <v>111</v>
      </c>
      <c r="G97" s="28" t="str">
        <f>VLOOKUP(F97,RNR!$A$1:$B$25,2)</f>
        <v>Forus</v>
      </c>
      <c r="H97" s="28">
        <f>+IF(I97=0,"",'Ark1'!Q2316)</f>
        <v>5</v>
      </c>
      <c r="I97" s="345">
        <f>+'Ark1'!R2316</f>
        <v>16</v>
      </c>
      <c r="J97" s="29">
        <f>+IF(I97=0,"",'Ark1'!AG2316)</f>
        <v>11.154073781811006</v>
      </c>
      <c r="L97" s="29">
        <f>+IF(I97=0,"",'Ark1'!AH2316)</f>
        <v>0</v>
      </c>
      <c r="M97" s="27">
        <f>+IF(I97=0,"",'Ark1'!T2316)</f>
        <v>4.375</v>
      </c>
      <c r="N97" s="32">
        <f>+IF(I97=0,"",'Ark1'!U2316)</f>
        <v>17.668749999999999</v>
      </c>
      <c r="O97" s="34">
        <f>+IF(I97=0,"",'Ark1'!W2316)</f>
        <v>0</v>
      </c>
      <c r="P97" s="34">
        <f>+IF(I97=0,"",'Ark1'!X2316)</f>
        <v>62.5</v>
      </c>
      <c r="Q97" s="34">
        <f>+IF(I97=0,"",'Ark1'!Y2316)</f>
        <v>6.25</v>
      </c>
      <c r="R97" s="34">
        <f>+IF(I97=0,"",'Ark1'!Z2316)</f>
        <v>3.7770224301028494</v>
      </c>
      <c r="S97" s="29">
        <f>+IF(I97=0,"",'Ark1'!Z2316)</f>
        <v>3.7770224301028494</v>
      </c>
      <c r="T97" s="27">
        <f>+IF(I97=0,"",'Ark1'!AB2316)</f>
        <v>1.4947825928876748</v>
      </c>
      <c r="U97" s="34">
        <f>+IF(I97=0,"",'Ark1'!AE2316)</f>
        <v>0</v>
      </c>
      <c r="V97" s="29">
        <f t="shared" si="16"/>
        <v>4.4171874999999998</v>
      </c>
      <c r="W97" s="29">
        <f t="shared" si="17"/>
        <v>3.2</v>
      </c>
      <c r="X97" s="215"/>
      <c r="Y97" s="218"/>
      <c r="AA97" s="29"/>
      <c r="AB97" s="27"/>
      <c r="AC97" s="219"/>
      <c r="AD97" s="28"/>
      <c r="AE97" s="27"/>
      <c r="AF97" s="27"/>
      <c r="AG97" s="34"/>
      <c r="AH97" s="34"/>
      <c r="AI97" s="34"/>
    </row>
    <row r="98" spans="1:35" ht="16.5" customHeight="1">
      <c r="A98" s="215"/>
      <c r="B98" s="297">
        <f>+'Ark1'!C2317</f>
        <v>2023</v>
      </c>
      <c r="C98" s="235">
        <f>+'Ark1'!L2317</f>
        <v>4</v>
      </c>
      <c r="D98" s="235" t="s">
        <v>31</v>
      </c>
      <c r="E98" s="28">
        <f>+'Ark1'!H2317</f>
        <v>1</v>
      </c>
      <c r="F98" s="28">
        <f>+'Ark1'!J2317</f>
        <v>116</v>
      </c>
      <c r="G98" s="28" t="str">
        <f>VLOOKUP(F98,RNR!$A$1:$B$25,2)</f>
        <v>Sandeid</v>
      </c>
      <c r="H98" s="28">
        <f>+IF(I98=0,"",'Ark1'!Q2317)</f>
        <v>14</v>
      </c>
      <c r="I98" s="345">
        <f>+'Ark1'!R2317</f>
        <v>48</v>
      </c>
      <c r="J98" s="29">
        <f>+IF(I98=0,"",'Ark1'!AG2317)</f>
        <v>12.184442097852871</v>
      </c>
      <c r="L98" s="29">
        <f>+IF(I98=0,"",'Ark1'!AH2317)</f>
        <v>0</v>
      </c>
      <c r="M98" s="27">
        <f>+IF(I98=0,"",'Ark1'!T2317)</f>
        <v>4.375</v>
      </c>
      <c r="N98" s="32">
        <f>+IF(I98=0,"",'Ark1'!U2317)</f>
        <v>18.029166666666672</v>
      </c>
      <c r="O98" s="34">
        <f>+IF(I98=0,"",'Ark1'!W2317)</f>
        <v>0</v>
      </c>
      <c r="P98" s="34">
        <f>+IF(I98=0,"",'Ark1'!X2317)</f>
        <v>68.75</v>
      </c>
      <c r="Q98" s="34">
        <f>+IF(I98=0,"",'Ark1'!Y2317)</f>
        <v>14.583333333333337</v>
      </c>
      <c r="R98" s="34">
        <f>+IF(I98=0,"",'Ark1'!Z2317)</f>
        <v>4.3235285711505789</v>
      </c>
      <c r="S98" s="29">
        <f>+IF(I98=0,"",'Ark1'!Z2317)</f>
        <v>4.3235285711505789</v>
      </c>
      <c r="T98" s="27">
        <f>+IF(I98=0,"",'Ark1'!AB2317)</f>
        <v>1.2183492931011202</v>
      </c>
      <c r="U98" s="34">
        <f>+IF(I98=0,"",'Ark1'!AE2317)</f>
        <v>0</v>
      </c>
      <c r="V98" s="29">
        <f t="shared" si="16"/>
        <v>4.507291666666668</v>
      </c>
      <c r="W98" s="29">
        <f t="shared" si="17"/>
        <v>3.4285714285714284</v>
      </c>
      <c r="X98" s="215"/>
      <c r="Y98" s="218"/>
      <c r="AA98" s="29"/>
      <c r="AB98" s="27"/>
      <c r="AC98" s="219"/>
      <c r="AD98" s="28"/>
      <c r="AE98" s="27"/>
      <c r="AF98" s="27"/>
      <c r="AG98" s="34"/>
      <c r="AH98" s="34"/>
      <c r="AI98" s="34"/>
    </row>
    <row r="99" spans="1:35" ht="16.5" customHeight="1">
      <c r="A99" s="215"/>
      <c r="B99" s="297">
        <f>+'Ark1'!C2318</f>
        <v>2023</v>
      </c>
      <c r="C99" s="235">
        <f>+'Ark1'!L2318</f>
        <v>4</v>
      </c>
      <c r="D99" s="235" t="s">
        <v>31</v>
      </c>
      <c r="E99" s="28">
        <f>+'Ark1'!H2318</f>
        <v>2</v>
      </c>
      <c r="F99" s="28">
        <f>+'Ark1'!J2318</f>
        <v>117</v>
      </c>
      <c r="G99" s="28" t="str">
        <f>VLOOKUP(F99,RNR!$A$1:$B$25,2)</f>
        <v>Jæren</v>
      </c>
      <c r="H99" s="28">
        <f>+IF(I99=0,"",'Ark1'!Q2318)</f>
        <v>7</v>
      </c>
      <c r="I99" s="345">
        <f>+'Ark1'!R2318</f>
        <v>17</v>
      </c>
      <c r="J99" s="29">
        <f>+IF(I99=0,"",'Ark1'!AG2318)</f>
        <v>20.538419168273204</v>
      </c>
      <c r="L99" s="29">
        <f>+IF(I99=0,"",'Ark1'!AH2318)</f>
        <v>0</v>
      </c>
      <c r="M99" s="27">
        <f>+IF(I99=0,"",'Ark1'!T2318)</f>
        <v>4.0588235294117645</v>
      </c>
      <c r="N99" s="32">
        <f>+IF(I99=0,"",'Ark1'!U2318)</f>
        <v>17.547058823529412</v>
      </c>
      <c r="O99" s="34">
        <f>+IF(I99=0,"",'Ark1'!W2318)</f>
        <v>0</v>
      </c>
      <c r="P99" s="34">
        <f>+IF(I99=0,"",'Ark1'!X2318)</f>
        <v>70.588235294117652</v>
      </c>
      <c r="Q99" s="34">
        <f>+IF(I99=0,"",'Ark1'!Y2318)</f>
        <v>11.76470588235294</v>
      </c>
      <c r="R99" s="34">
        <f>+IF(I99=0,"",'Ark1'!Z2318)</f>
        <v>5.0772986850998194</v>
      </c>
      <c r="S99" s="29">
        <f>+IF(I99=0,"",'Ark1'!Z2318)</f>
        <v>5.0772986850998194</v>
      </c>
      <c r="T99" s="27">
        <f>+IF(I99=0,"",'Ark1'!AB2318)</f>
        <v>1.0555504967603757</v>
      </c>
      <c r="U99" s="34">
        <f>+IF(I99=0,"",'Ark1'!AE2318)</f>
        <v>0</v>
      </c>
      <c r="V99" s="29">
        <f t="shared" si="16"/>
        <v>4.3867647058823529</v>
      </c>
      <c r="W99" s="29">
        <f t="shared" si="17"/>
        <v>2.4285714285714284</v>
      </c>
      <c r="X99" s="215"/>
      <c r="Y99" s="218"/>
      <c r="AA99" s="29"/>
      <c r="AB99" s="27"/>
      <c r="AC99" s="219"/>
      <c r="AD99" s="28"/>
      <c r="AE99" s="27"/>
      <c r="AF99" s="27"/>
      <c r="AG99" s="34"/>
      <c r="AH99" s="34"/>
      <c r="AI99" s="34"/>
    </row>
    <row r="100" spans="1:35" ht="16.5" customHeight="1">
      <c r="A100" s="215"/>
      <c r="B100" s="297">
        <f>+'Ark1'!C2319</f>
        <v>2023</v>
      </c>
      <c r="C100" s="235">
        <f>+'Ark1'!L2319</f>
        <v>4</v>
      </c>
      <c r="D100" s="235" t="s">
        <v>31</v>
      </c>
      <c r="E100" s="28">
        <f>+'Ark1'!H2319</f>
        <v>1</v>
      </c>
      <c r="F100" s="28">
        <f>+'Ark1'!J2319</f>
        <v>134</v>
      </c>
      <c r="G100" s="28" t="str">
        <f>VLOOKUP(F100,RNR!$A$1:$B$25,2)</f>
        <v>Førde</v>
      </c>
      <c r="H100" s="28">
        <f>+IF(I100=0,"",'Ark1'!Q2319)</f>
        <v>61</v>
      </c>
      <c r="I100" s="345">
        <f>+'Ark1'!R2319</f>
        <v>324</v>
      </c>
      <c r="J100" s="29">
        <f>+IF(I100=0,"",'Ark1'!AG2319)</f>
        <v>18.597497828297975</v>
      </c>
      <c r="L100" s="29">
        <f>+IF(I100=0,"",'Ark1'!AH2319)</f>
        <v>0</v>
      </c>
      <c r="M100" s="27">
        <f>+IF(I100=0,"",'Ark1'!T2319)</f>
        <v>4.1296296296296306</v>
      </c>
      <c r="N100" s="32">
        <f>+IF(I100=0,"",'Ark1'!U2319)</f>
        <v>18.567592592592607</v>
      </c>
      <c r="O100" s="34">
        <f>+IF(I100=0,"",'Ark1'!W2319)</f>
        <v>0</v>
      </c>
      <c r="P100" s="34">
        <f>+IF(I100=0,"",'Ark1'!X2319)</f>
        <v>75.30864197530866</v>
      </c>
      <c r="Q100" s="34">
        <f>+IF(I100=0,"",'Ark1'!Y2319)</f>
        <v>10.802469135802468</v>
      </c>
      <c r="R100" s="34">
        <f>+IF(I100=0,"",'Ark1'!Z2319)</f>
        <v>3.8520115485056823</v>
      </c>
      <c r="S100" s="29">
        <f>+IF(I100=0,"",'Ark1'!Z2319)</f>
        <v>3.8520115485056823</v>
      </c>
      <c r="T100" s="27">
        <f>+IF(I100=0,"",'Ark1'!AB2319)</f>
        <v>1.6560360558820391</v>
      </c>
      <c r="U100" s="34">
        <f>+IF(I100=0,"",'Ark1'!AE2319)</f>
        <v>0</v>
      </c>
      <c r="V100" s="29">
        <f t="shared" si="16"/>
        <v>4.6418981481481518</v>
      </c>
      <c r="W100" s="29">
        <f t="shared" si="17"/>
        <v>5.3114754098360653</v>
      </c>
      <c r="X100" s="215"/>
      <c r="Y100" s="218"/>
      <c r="AA100" s="29"/>
      <c r="AB100" s="27"/>
      <c r="AC100" s="219"/>
      <c r="AD100" s="28"/>
      <c r="AE100" s="27"/>
      <c r="AF100" s="27"/>
      <c r="AG100" s="34"/>
      <c r="AH100" s="34"/>
      <c r="AI100" s="34"/>
    </row>
    <row r="101" spans="1:35" ht="16.5" customHeight="1">
      <c r="A101" s="215"/>
      <c r="B101" s="297">
        <f>+'Ark1'!C2320</f>
        <v>2023</v>
      </c>
      <c r="C101" s="235">
        <f>+'Ark1'!L2320</f>
        <v>4</v>
      </c>
      <c r="D101" s="235" t="s">
        <v>31</v>
      </c>
      <c r="E101" s="28">
        <f>+'Ark1'!H2320</f>
        <v>2</v>
      </c>
      <c r="F101" s="28">
        <f>+'Ark1'!J2320</f>
        <v>141</v>
      </c>
      <c r="G101" s="28" t="str">
        <f>VLOOKUP(F101,RNR!$A$1:$B$25,2)</f>
        <v>Ølen</v>
      </c>
      <c r="H101" s="28">
        <f>+IF(I101=0,"",'Ark1'!Q2320)</f>
        <v>33</v>
      </c>
      <c r="I101" s="345">
        <f>+'Ark1'!R2320</f>
        <v>113</v>
      </c>
      <c r="J101" s="29">
        <f>+IF(I101=0,"",'Ark1'!AG2320)</f>
        <v>10.50807400036186</v>
      </c>
      <c r="L101" s="29">
        <f>+IF(I101=0,"",'Ark1'!AH2320)</f>
        <v>1.7699115044247788</v>
      </c>
      <c r="M101" s="27">
        <f>+IF(I101=0,"",'Ark1'!T2320)</f>
        <v>4.8407079646017692</v>
      </c>
      <c r="N101" s="32">
        <f>+IF(I101=0,"",'Ark1'!U2320)</f>
        <v>16.446902654867248</v>
      </c>
      <c r="O101" s="34">
        <f>+IF(I101=0,"",'Ark1'!W2320)</f>
        <v>0</v>
      </c>
      <c r="P101" s="34">
        <f>+IF(I101=0,"",'Ark1'!X2320)</f>
        <v>53.982300884955755</v>
      </c>
      <c r="Q101" s="34">
        <f>+IF(I101=0,"",'Ark1'!Y2320)</f>
        <v>7.0796460176991154</v>
      </c>
      <c r="R101" s="34">
        <f>+IF(I101=0,"",'Ark1'!Z2320)</f>
        <v>4.5369100005792484</v>
      </c>
      <c r="S101" s="29">
        <f>+IF(I101=0,"",'Ark1'!Z2320)</f>
        <v>4.5369100005792484</v>
      </c>
      <c r="T101" s="27">
        <f>+IF(I101=0,"",'Ark1'!AB2320)</f>
        <v>1.6378616086924436</v>
      </c>
      <c r="U101" s="34">
        <f>+IF(I101=0,"",'Ark1'!AE2320)</f>
        <v>0</v>
      </c>
      <c r="V101" s="29">
        <f t="shared" si="16"/>
        <v>4.111725663716812</v>
      </c>
      <c r="W101" s="29">
        <f t="shared" si="17"/>
        <v>3.4242424242424243</v>
      </c>
      <c r="X101" s="215"/>
      <c r="Y101" s="218"/>
      <c r="AA101" s="29"/>
      <c r="AB101" s="27"/>
      <c r="AC101" s="219"/>
      <c r="AD101" s="28"/>
      <c r="AE101" s="27"/>
      <c r="AF101" s="27"/>
      <c r="AG101" s="34"/>
      <c r="AH101" s="34"/>
      <c r="AI101" s="34"/>
    </row>
    <row r="102" spans="1:35" ht="16.5" customHeight="1">
      <c r="A102" s="215"/>
      <c r="B102" s="297">
        <f>+'Ark1'!C2321</f>
        <v>2023</v>
      </c>
      <c r="C102" s="235">
        <f>+'Ark1'!L2321</f>
        <v>4</v>
      </c>
      <c r="D102" s="235" t="s">
        <v>31</v>
      </c>
      <c r="E102" s="28">
        <f>+'Ark1'!H2321</f>
        <v>2</v>
      </c>
      <c r="F102" s="28">
        <f>+'Ark1'!J2321</f>
        <v>143</v>
      </c>
      <c r="G102" s="28" t="str">
        <f>VLOOKUP(F102,RNR!$A$1:$B$25,2)</f>
        <v>Nordfjord</v>
      </c>
      <c r="H102" s="28">
        <f>+IF(I102=0,"",'Ark1'!Q2321)</f>
        <v>4</v>
      </c>
      <c r="I102" s="345">
        <f>+'Ark1'!R2321</f>
        <v>19</v>
      </c>
      <c r="J102" s="29">
        <f>+IF(I102=0,"",'Ark1'!AG2321)</f>
        <v>5.9522617259222166</v>
      </c>
      <c r="L102" s="29">
        <f>+IF(I102=0,"",'Ark1'!AH2321)</f>
        <v>0</v>
      </c>
      <c r="M102" s="27">
        <f>+IF(I102=0,"",'Ark1'!T2321)</f>
        <v>5.1578947368421053</v>
      </c>
      <c r="N102" s="32">
        <f>+IF(I102=0,"",'Ark1'!U2321)</f>
        <v>18.768421052631588</v>
      </c>
      <c r="O102" s="34">
        <f>+IF(I102=0,"",'Ark1'!W2321)</f>
        <v>0</v>
      </c>
      <c r="P102" s="34">
        <f>+IF(I102=0,"",'Ark1'!X2321)</f>
        <v>89.473684210526301</v>
      </c>
      <c r="Q102" s="34">
        <f>+IF(I102=0,"",'Ark1'!Y2321)</f>
        <v>10.526315789473689</v>
      </c>
      <c r="R102" s="34">
        <f>+IF(I102=0,"",'Ark1'!Z2321)</f>
        <v>2.8681651261975158</v>
      </c>
      <c r="S102" s="29">
        <f>+IF(I102=0,"",'Ark1'!Z2321)</f>
        <v>2.8681651261975158</v>
      </c>
      <c r="T102" s="27">
        <f>+IF(I102=0,"",'Ark1'!AB2321)</f>
        <v>0.66989063480830635</v>
      </c>
      <c r="U102" s="34">
        <f>+IF(I102=0,"",'Ark1'!AE2321)</f>
        <v>0</v>
      </c>
      <c r="V102" s="29">
        <f t="shared" si="16"/>
        <v>4.692105263157897</v>
      </c>
      <c r="W102" s="29">
        <f t="shared" si="17"/>
        <v>4.75</v>
      </c>
      <c r="X102" s="215"/>
      <c r="Y102" s="218"/>
      <c r="AA102" s="29"/>
      <c r="AB102" s="27"/>
      <c r="AC102" s="219"/>
      <c r="AD102" s="28"/>
      <c r="AE102" s="27"/>
      <c r="AF102" s="27"/>
      <c r="AG102" s="34"/>
      <c r="AH102" s="34"/>
      <c r="AI102" s="34"/>
    </row>
    <row r="103" spans="1:35" ht="16.5" customHeight="1">
      <c r="A103" s="215"/>
      <c r="B103" s="297">
        <f>+'Ark1'!C2322</f>
        <v>2023</v>
      </c>
      <c r="C103" s="235">
        <f>+'Ark1'!L2322</f>
        <v>4</v>
      </c>
      <c r="D103" s="235" t="s">
        <v>31</v>
      </c>
      <c r="E103" s="28">
        <f>+'Ark1'!H2322</f>
        <v>2</v>
      </c>
      <c r="F103" s="28">
        <f>+'Ark1'!J2322</f>
        <v>147</v>
      </c>
      <c r="G103" s="28" t="str">
        <f>VLOOKUP(F103,RNR!$A$1:$B$25,2)</f>
        <v>Midt-Norge</v>
      </c>
      <c r="H103" s="28">
        <f>+IF(I103=0,"",'Ark1'!Q2322)</f>
        <v>1</v>
      </c>
      <c r="I103" s="345">
        <f>+'Ark1'!R2322</f>
        <v>10</v>
      </c>
      <c r="J103" s="29">
        <f>+IF(I103=0,"",'Ark1'!AG2322)</f>
        <v>11.102046870364877</v>
      </c>
      <c r="L103" s="29">
        <f>+IF(I103=0,"",'Ark1'!AH2322)</f>
        <v>0</v>
      </c>
      <c r="M103" s="27">
        <f>+IF(I103=0,"",'Ark1'!T2322)</f>
        <v>4.4000000000000004</v>
      </c>
      <c r="N103" s="32">
        <f>+IF(I103=0,"",'Ark1'!U2322)</f>
        <v>14.970000000000004</v>
      </c>
      <c r="O103" s="34">
        <f>+IF(I103=0,"",'Ark1'!W2322)</f>
        <v>0</v>
      </c>
      <c r="P103" s="34">
        <f>+IF(I103=0,"",'Ark1'!X2322)</f>
        <v>40</v>
      </c>
      <c r="Q103" s="34">
        <f>+IF(I103=0,"",'Ark1'!Y2322)</f>
        <v>0</v>
      </c>
      <c r="R103" s="34">
        <f>+IF(I103=0,"",'Ark1'!Z2322)</f>
        <v>4.053405975226255</v>
      </c>
      <c r="S103" s="29">
        <f>+IF(I103=0,"",'Ark1'!Z2322)</f>
        <v>4.053405975226255</v>
      </c>
      <c r="T103" s="27">
        <f>+IF(I103=0,"",'Ark1'!AB2322)</f>
        <v>1.1999999999999991</v>
      </c>
      <c r="U103" s="34">
        <f>+IF(I103=0,"",'Ark1'!AE2322)</f>
        <v>0</v>
      </c>
      <c r="V103" s="29">
        <f t="shared" ref="V103:V117" si="18">IF(I103=0,"",N103/C103)</f>
        <v>3.742500000000001</v>
      </c>
      <c r="W103" s="29">
        <f t="shared" ref="W103:W117" si="19">IF(I103=0,"",I103/H103)</f>
        <v>10</v>
      </c>
      <c r="X103" s="215"/>
      <c r="Y103" s="218"/>
      <c r="AA103" s="29"/>
      <c r="AB103" s="27"/>
      <c r="AC103" s="219"/>
      <c r="AD103" s="28"/>
      <c r="AE103" s="27"/>
      <c r="AF103" s="27"/>
      <c r="AG103" s="34"/>
      <c r="AH103" s="34"/>
      <c r="AI103" s="34"/>
    </row>
    <row r="104" spans="1:35" ht="16.5" customHeight="1">
      <c r="A104" s="215"/>
      <c r="B104" s="297">
        <f>+'Ark1'!C2323</f>
        <v>2023</v>
      </c>
      <c r="C104" s="235">
        <f>+'Ark1'!L2323</f>
        <v>4</v>
      </c>
      <c r="D104" s="235" t="s">
        <v>31</v>
      </c>
      <c r="E104" s="28">
        <f>+'Ark1'!H2323</f>
        <v>1</v>
      </c>
      <c r="F104" s="28">
        <f>+'Ark1'!J2323</f>
        <v>155</v>
      </c>
      <c r="G104" s="28" t="str">
        <f>VLOOKUP(F104,RNR!$A$1:$B$25,2)</f>
        <v>Målselv</v>
      </c>
      <c r="H104" s="28">
        <f>+IF(I104=0,"",'Ark1'!Q2323)</f>
        <v>42</v>
      </c>
      <c r="I104" s="345">
        <f>+'Ark1'!R2323</f>
        <v>192</v>
      </c>
      <c r="J104" s="29">
        <f>+IF(I104=0,"",'Ark1'!AG2323)</f>
        <v>10.994349886355012</v>
      </c>
      <c r="L104" s="29">
        <f>+IF(I104=0,"",'Ark1'!AH2323)</f>
        <v>0</v>
      </c>
      <c r="M104" s="27">
        <f>+IF(I104=0,"",'Ark1'!T2323)</f>
        <v>4.578125</v>
      </c>
      <c r="N104" s="32">
        <f>+IF(I104=0,"",'Ark1'!U2323)</f>
        <v>19.600520833333334</v>
      </c>
      <c r="O104" s="34">
        <f>+IF(I104=0,"",'Ark1'!W2323)</f>
        <v>0</v>
      </c>
      <c r="P104" s="34">
        <f>+IF(I104=0,"",'Ark1'!X2323)</f>
        <v>85.416666666666686</v>
      </c>
      <c r="Q104" s="34">
        <f>+IF(I104=0,"",'Ark1'!Y2323)</f>
        <v>14.583333333333337</v>
      </c>
      <c r="R104" s="34">
        <f>+IF(I104=0,"",'Ark1'!Z2323)</f>
        <v>3.6440090301844545</v>
      </c>
      <c r="S104" s="29">
        <f>+IF(I104=0,"",'Ark1'!Z2323)</f>
        <v>3.6440090301844545</v>
      </c>
      <c r="T104" s="27">
        <f>+IF(I104=0,"",'Ark1'!AB2323)</f>
        <v>1.2845802755666922</v>
      </c>
      <c r="U104" s="34">
        <f>+IF(I104=0,"",'Ark1'!AE2323)</f>
        <v>0</v>
      </c>
      <c r="V104" s="29">
        <f t="shared" si="18"/>
        <v>4.9001302083333336</v>
      </c>
      <c r="W104" s="29">
        <f t="shared" si="19"/>
        <v>4.5714285714285712</v>
      </c>
      <c r="X104" s="215"/>
      <c r="Y104" s="218"/>
      <c r="AA104" s="29"/>
      <c r="AB104" s="27"/>
      <c r="AC104" s="219"/>
      <c r="AD104" s="28"/>
      <c r="AE104" s="27"/>
      <c r="AF104" s="27"/>
      <c r="AG104" s="34"/>
      <c r="AH104" s="34"/>
      <c r="AI104" s="34"/>
    </row>
    <row r="105" spans="1:35" ht="16.5" customHeight="1">
      <c r="A105" s="215"/>
      <c r="B105" s="297">
        <f>+'Ark1'!C2324</f>
        <v>2023</v>
      </c>
      <c r="C105" s="235">
        <f>+'Ark1'!L2324</f>
        <v>4</v>
      </c>
      <c r="D105" s="235" t="s">
        <v>31</v>
      </c>
      <c r="E105" s="28">
        <f>+'Ark1'!H2324</f>
        <v>2</v>
      </c>
      <c r="F105" s="28">
        <f>+'Ark1'!J2324</f>
        <v>160</v>
      </c>
      <c r="G105" s="28" t="str">
        <f>VLOOKUP(F105,RNR!$A$1:$B$25,2)</f>
        <v>Oslo</v>
      </c>
      <c r="H105" s="28">
        <f>+IF(I105=0,"",'Ark1'!Q2324)</f>
        <v>9</v>
      </c>
      <c r="I105" s="345">
        <f>+'Ark1'!R2324</f>
        <v>31</v>
      </c>
      <c r="J105" s="29">
        <f>+IF(I105=0,"",'Ark1'!AG2324)</f>
        <v>7.3421439060205564</v>
      </c>
      <c r="L105" s="29">
        <f>+IF(I105=0,"",'Ark1'!AH2324)</f>
        <v>0</v>
      </c>
      <c r="M105" s="27">
        <f>+IF(I105=0,"",'Ark1'!T2324)</f>
        <v>4.1290322580645151</v>
      </c>
      <c r="N105" s="32">
        <f>+IF(I105=0,"",'Ark1'!U2324)</f>
        <v>12.58064516129032</v>
      </c>
      <c r="O105" s="34">
        <f>+IF(I105=0,"",'Ark1'!W2324)</f>
        <v>0</v>
      </c>
      <c r="P105" s="34">
        <f>+IF(I105=0,"",'Ark1'!X2324)</f>
        <v>19.354838709677423</v>
      </c>
      <c r="Q105" s="34">
        <f>+IF(I105=0,"",'Ark1'!Y2324)</f>
        <v>0</v>
      </c>
      <c r="R105" s="34">
        <f>+IF(I105=0,"",'Ark1'!Z2324)</f>
        <v>3.0016575372390157</v>
      </c>
      <c r="S105" s="29">
        <f>+IF(I105=0,"",'Ark1'!Z2324)</f>
        <v>3.0016575372390157</v>
      </c>
      <c r="T105" s="27">
        <f>+IF(I105=0,"",'Ark1'!AB2324)</f>
        <v>0.70673878387763411</v>
      </c>
      <c r="U105" s="34">
        <f>+IF(I105=0,"",'Ark1'!AE2324)</f>
        <v>0</v>
      </c>
      <c r="V105" s="29">
        <f t="shared" si="18"/>
        <v>3.1451612903225801</v>
      </c>
      <c r="W105" s="29">
        <f t="shared" si="19"/>
        <v>3.4444444444444446</v>
      </c>
      <c r="X105" s="215"/>
      <c r="Y105" s="218"/>
      <c r="AA105" s="29"/>
      <c r="AB105" s="27"/>
      <c r="AC105" s="219"/>
      <c r="AD105" s="28"/>
      <c r="AE105" s="27"/>
      <c r="AF105" s="27"/>
      <c r="AG105" s="34"/>
      <c r="AH105" s="34"/>
      <c r="AI105" s="34"/>
    </row>
    <row r="106" spans="1:35" ht="16.5" customHeight="1">
      <c r="A106" s="215"/>
      <c r="B106" s="297">
        <f>+'Ark1'!C2325</f>
        <v>2023</v>
      </c>
      <c r="C106" s="235">
        <f>+'Ark1'!L2325</f>
        <v>4</v>
      </c>
      <c r="D106" s="235" t="s">
        <v>31</v>
      </c>
      <c r="E106" s="28">
        <f>+'Ark1'!H2325</f>
        <v>1</v>
      </c>
      <c r="F106" s="28">
        <f>+'Ark1'!J2325</f>
        <v>171</v>
      </c>
      <c r="G106" s="28" t="str">
        <f>VLOOKUP(F106,RNR!$A$1:$B$25,2)</f>
        <v>Prima</v>
      </c>
      <c r="H106" s="28">
        <f>+IF(I106=0,"",'Ark1'!Q2325)</f>
        <v>1</v>
      </c>
      <c r="I106" s="345">
        <f>+'Ark1'!R2325</f>
        <v>1</v>
      </c>
      <c r="J106" s="29">
        <f>+IF(I106=0,"",'Ark1'!AG2325)</f>
        <v>41.337386018237098</v>
      </c>
      <c r="L106" s="29">
        <f>+IF(I106=0,"",'Ark1'!AH2325)</f>
        <v>0</v>
      </c>
      <c r="M106" s="27">
        <f>+IF(I106=0,"",'Ark1'!T2325)</f>
        <v>3</v>
      </c>
      <c r="N106" s="32">
        <f>+IF(I106=0,"",'Ark1'!U2325)</f>
        <v>13.6</v>
      </c>
      <c r="O106" s="34">
        <f>+IF(I106=0,"",'Ark1'!W2325)</f>
        <v>0</v>
      </c>
      <c r="P106" s="34">
        <f>+IF(I106=0,"",'Ark1'!X2325)</f>
        <v>0</v>
      </c>
      <c r="Q106" s="34">
        <f>+IF(I106=0,"",'Ark1'!Y2325)</f>
        <v>0</v>
      </c>
      <c r="R106" s="34">
        <f>+IF(I106=0,"",'Ark1'!Z2325)</f>
        <v>0</v>
      </c>
      <c r="S106" s="29">
        <f>+IF(I106=0,"",'Ark1'!Z2325)</f>
        <v>0</v>
      </c>
      <c r="T106" s="27">
        <f>+IF(I106=0,"",'Ark1'!AB2325)</f>
        <v>0</v>
      </c>
      <c r="U106" s="34">
        <f>+IF(I106=0,"",'Ark1'!AE2325)</f>
        <v>0</v>
      </c>
      <c r="V106" s="29">
        <f t="shared" si="18"/>
        <v>3.4</v>
      </c>
      <c r="W106" s="29">
        <f t="shared" si="19"/>
        <v>1</v>
      </c>
      <c r="X106" s="215"/>
      <c r="Y106" s="218"/>
      <c r="AA106" s="29"/>
      <c r="AB106" s="27"/>
      <c r="AC106" s="219"/>
      <c r="AD106" s="28"/>
      <c r="AE106" s="27"/>
      <c r="AF106" s="27"/>
      <c r="AG106" s="34"/>
      <c r="AH106" s="34"/>
      <c r="AI106" s="34"/>
    </row>
    <row r="107" spans="1:35" ht="16.5" customHeight="1">
      <c r="A107" s="215"/>
      <c r="B107" s="297">
        <f>+'Ark1'!C2326</f>
        <v>2023</v>
      </c>
      <c r="C107" s="235">
        <f>+'Ark1'!L2326</f>
        <v>4</v>
      </c>
      <c r="D107" s="235" t="s">
        <v>31</v>
      </c>
      <c r="E107" s="28">
        <f>+'Ark1'!H2326</f>
        <v>2</v>
      </c>
      <c r="F107" s="28">
        <f>+'Ark1'!J2326</f>
        <v>175</v>
      </c>
      <c r="G107" s="28" t="str">
        <f>VLOOKUP(F107,RNR!$A$1:$B$25,2)</f>
        <v>Ole Ringdal</v>
      </c>
      <c r="H107" s="28">
        <f>+IF(I107=0,"",'Ark1'!Q2326)</f>
        <v>17</v>
      </c>
      <c r="I107" s="345">
        <f>+'Ark1'!R2326</f>
        <v>78</v>
      </c>
      <c r="J107" s="29">
        <f>+IF(I107=0,"",'Ark1'!AG2326)</f>
        <v>13.917882628607938</v>
      </c>
      <c r="L107" s="29">
        <f>+IF(I107=0,"",'Ark1'!AH2326)</f>
        <v>0</v>
      </c>
      <c r="M107" s="27">
        <f>+IF(I107=0,"",'Ark1'!T2326)</f>
        <v>5.3589743589743595</v>
      </c>
      <c r="N107" s="32">
        <f>+IF(I107=0,"",'Ark1'!U2326)</f>
        <v>20.103846153846145</v>
      </c>
      <c r="O107" s="34">
        <f>+IF(I107=0,"",'Ark1'!W2326)</f>
        <v>1.2820512820512819</v>
      </c>
      <c r="P107" s="34">
        <f>+IF(I107=0,"",'Ark1'!X2326)</f>
        <v>83.333333333333314</v>
      </c>
      <c r="Q107" s="34">
        <f>+IF(I107=0,"",'Ark1'!Y2326)</f>
        <v>17.948717948717952</v>
      </c>
      <c r="R107" s="34">
        <f>+IF(I107=0,"",'Ark1'!Z2326)</f>
        <v>7.395987170942222</v>
      </c>
      <c r="S107" s="29">
        <f>+IF(I107=0,"",'Ark1'!Z2326)</f>
        <v>7.395987170942222</v>
      </c>
      <c r="T107" s="27">
        <f>+IF(I107=0,"",'Ark1'!AB2326)</f>
        <v>2.3803380441590112</v>
      </c>
      <c r="U107" s="34">
        <f>+IF(I107=0,"",'Ark1'!AE2326)</f>
        <v>0</v>
      </c>
      <c r="V107" s="29">
        <f t="shared" si="18"/>
        <v>5.0259615384615364</v>
      </c>
      <c r="W107" s="29">
        <f t="shared" si="19"/>
        <v>4.5882352941176467</v>
      </c>
      <c r="X107" s="215"/>
      <c r="Y107" s="218"/>
      <c r="AA107" s="29"/>
      <c r="AB107" s="27"/>
      <c r="AC107" s="219"/>
      <c r="AD107" s="28"/>
      <c r="AE107" s="27"/>
      <c r="AF107" s="27"/>
      <c r="AG107" s="34"/>
      <c r="AH107" s="34"/>
      <c r="AI107" s="34"/>
    </row>
    <row r="108" spans="1:35" ht="16.5" customHeight="1">
      <c r="A108" s="215"/>
      <c r="B108" s="297">
        <f>+'Ark1'!C2327</f>
        <v>2023</v>
      </c>
      <c r="C108" s="235">
        <f>+'Ark1'!L2327</f>
        <v>4</v>
      </c>
      <c r="D108" s="235" t="s">
        <v>31</v>
      </c>
      <c r="E108" s="28">
        <f>+'Ark1'!H2327</f>
        <v>2</v>
      </c>
      <c r="F108" s="28">
        <f>+'Ark1'!J2327</f>
        <v>177</v>
      </c>
      <c r="G108" s="28" t="str">
        <f>VLOOKUP(F108,RNR!$A$1:$B$25,2)</f>
        <v>Slakthuset</v>
      </c>
      <c r="H108" s="28">
        <f>+IF(I108=0,"",'Ark1'!Q2327)</f>
        <v>12</v>
      </c>
      <c r="I108" s="345">
        <f>+'Ark1'!R2327</f>
        <v>21</v>
      </c>
      <c r="J108" s="29">
        <f>+IF(I108=0,"",'Ark1'!AG2327)</f>
        <v>9.1367014114009244</v>
      </c>
      <c r="L108" s="29">
        <f>+IF(I108=0,"",'Ark1'!AH2327)</f>
        <v>0</v>
      </c>
      <c r="M108" s="27">
        <f>+IF(I108=0,"",'Ark1'!T2327)</f>
        <v>4.1904761904761907</v>
      </c>
      <c r="N108" s="32">
        <f>+IF(I108=0,"",'Ark1'!U2327)</f>
        <v>17.447619047619046</v>
      </c>
      <c r="O108" s="34">
        <f>+IF(I108=0,"",'Ark1'!W2327)</f>
        <v>0</v>
      </c>
      <c r="P108" s="34">
        <f>+IF(I108=0,"",'Ark1'!X2327)</f>
        <v>66.666666666666686</v>
      </c>
      <c r="Q108" s="34">
        <f>+IF(I108=0,"",'Ark1'!Y2327)</f>
        <v>4.7619047619047636</v>
      </c>
      <c r="R108" s="34">
        <f>+IF(I108=0,"",'Ark1'!Z2327)</f>
        <v>3.380281623604068</v>
      </c>
      <c r="S108" s="29">
        <f>+IF(I108=0,"",'Ark1'!Z2327)</f>
        <v>3.380281623604068</v>
      </c>
      <c r="T108" s="27">
        <f>+IF(I108=0,"",'Ark1'!AB2327)</f>
        <v>0.95713101153532287</v>
      </c>
      <c r="U108" s="34">
        <f>+IF(I108=0,"",'Ark1'!AE2327)</f>
        <v>0</v>
      </c>
      <c r="V108" s="29">
        <f t="shared" si="18"/>
        <v>4.3619047619047615</v>
      </c>
      <c r="W108" s="29">
        <f t="shared" si="19"/>
        <v>1.75</v>
      </c>
      <c r="X108" s="215"/>
      <c r="Y108" s="218"/>
      <c r="AA108" s="29"/>
      <c r="AB108" s="27"/>
      <c r="AC108" s="219"/>
      <c r="AD108" s="28"/>
      <c r="AE108" s="27"/>
      <c r="AF108" s="27"/>
      <c r="AG108" s="34"/>
      <c r="AH108" s="34"/>
      <c r="AI108" s="34"/>
    </row>
    <row r="109" spans="1:35" ht="16.5" customHeight="1">
      <c r="A109" s="215"/>
      <c r="B109" s="297">
        <f>+'Ark1'!C2328</f>
        <v>2023</v>
      </c>
      <c r="C109" s="235">
        <f>+'Ark1'!L2328</f>
        <v>4</v>
      </c>
      <c r="D109" s="235" t="s">
        <v>31</v>
      </c>
      <c r="E109" s="28">
        <f>+'Ark1'!H2328</f>
        <v>2</v>
      </c>
      <c r="F109" s="28">
        <f>+'Ark1'!J2328</f>
        <v>178</v>
      </c>
      <c r="G109" s="28" t="str">
        <f>VLOOKUP(F109,RNR!$A$1:$B$25,2)</f>
        <v>Røros</v>
      </c>
      <c r="H109" s="28">
        <f>+IF(I109=0,"",'Ark1'!Q2328)</f>
        <v>10</v>
      </c>
      <c r="I109" s="345">
        <f>+'Ark1'!R2328</f>
        <v>27</v>
      </c>
      <c r="J109" s="29">
        <f>+IF(I109=0,"",'Ark1'!AG2328)</f>
        <v>10.913031139547485</v>
      </c>
      <c r="L109" s="29">
        <f>+IF(I109=0,"",'Ark1'!AH2328)</f>
        <v>7.4074074074074083</v>
      </c>
      <c r="M109" s="27">
        <f>+IF(I109=0,"",'Ark1'!T2328)</f>
        <v>3.2222222222222219</v>
      </c>
      <c r="N109" s="32">
        <f>+IF(I109=0,"",'Ark1'!U2328)</f>
        <v>15.666666666666668</v>
      </c>
      <c r="O109" s="34">
        <f>+IF(I109=0,"",'Ark1'!W2328)</f>
        <v>0</v>
      </c>
      <c r="P109" s="34">
        <f>+IF(I109=0,"",'Ark1'!X2328)</f>
        <v>29.629629629629633</v>
      </c>
      <c r="Q109" s="34">
        <f>+IF(I109=0,"",'Ark1'!Y2328)</f>
        <v>0</v>
      </c>
      <c r="R109" s="34">
        <f>+IF(I109=0,"",'Ark1'!Z2328)</f>
        <v>2.4020053350543553</v>
      </c>
      <c r="S109" s="29">
        <f>+IF(I109=0,"",'Ark1'!Z2328)</f>
        <v>2.4020053350543553</v>
      </c>
      <c r="T109" s="27">
        <f>+IF(I109=0,"",'Ark1'!AB2328)</f>
        <v>1.4740554623801769</v>
      </c>
      <c r="U109" s="34">
        <f>+IF(I109=0,"",'Ark1'!AE2328)</f>
        <v>0</v>
      </c>
      <c r="V109" s="29">
        <f t="shared" si="18"/>
        <v>3.916666666666667</v>
      </c>
      <c r="W109" s="29">
        <f t="shared" si="19"/>
        <v>2.7</v>
      </c>
      <c r="X109" s="215"/>
      <c r="Y109" s="218"/>
      <c r="AA109" s="29"/>
      <c r="AB109" s="27"/>
      <c r="AC109" s="219"/>
      <c r="AD109" s="28"/>
      <c r="AE109" s="27"/>
      <c r="AF109" s="27"/>
      <c r="AG109" s="34"/>
      <c r="AH109" s="34"/>
      <c r="AI109" s="34"/>
    </row>
    <row r="110" spans="1:35" ht="16.5" customHeight="1">
      <c r="A110" s="215"/>
      <c r="B110" s="297">
        <f>+'Ark1'!C2329</f>
        <v>2023</v>
      </c>
      <c r="C110" s="235">
        <f>+'Ark1'!L2329</f>
        <v>4</v>
      </c>
      <c r="D110" s="235" t="s">
        <v>31</v>
      </c>
      <c r="E110" s="28">
        <f>+'Ark1'!H2329</f>
        <v>2</v>
      </c>
      <c r="F110" s="28">
        <f>+'Ark1'!J2329</f>
        <v>181</v>
      </c>
      <c r="G110" s="28" t="str">
        <f>VLOOKUP(F110,RNR!$A$1:$B$25,2)</f>
        <v>Horns</v>
      </c>
      <c r="H110" s="28">
        <f>+IF(I110=0,"",'Ark1'!Q2329)</f>
        <v>12</v>
      </c>
      <c r="I110" s="345">
        <f>+'Ark1'!R2329</f>
        <v>35</v>
      </c>
      <c r="J110" s="29">
        <f>+IF(I110=0,"",'Ark1'!AG2329)</f>
        <v>7.3252068464599231</v>
      </c>
      <c r="L110" s="29">
        <f>+IF(I110=0,"",'Ark1'!AH2329)</f>
        <v>0</v>
      </c>
      <c r="M110" s="27">
        <f>+IF(I110=0,"",'Ark1'!T2329)</f>
        <v>4.4000000000000004</v>
      </c>
      <c r="N110" s="32">
        <f>+IF(I110=0,"",'Ark1'!U2329)</f>
        <v>16.568571428571435</v>
      </c>
      <c r="O110" s="34">
        <f>+IF(I110=0,"",'Ark1'!W2329)</f>
        <v>0</v>
      </c>
      <c r="P110" s="34">
        <f>+IF(I110=0,"",'Ark1'!X2329)</f>
        <v>57.142857142857153</v>
      </c>
      <c r="Q110" s="34">
        <f>+IF(I110=0,"",'Ark1'!Y2329)</f>
        <v>0</v>
      </c>
      <c r="R110" s="34">
        <f>+IF(I110=0,"",'Ark1'!Z2329)</f>
        <v>3.3868461037685447</v>
      </c>
      <c r="S110" s="29">
        <f>+IF(I110=0,"",'Ark1'!Z2329)</f>
        <v>3.3868461037685447</v>
      </c>
      <c r="T110" s="27">
        <f>+IF(I110=0,"",'Ark1'!AB2329)</f>
        <v>1.1999999999999982</v>
      </c>
      <c r="U110" s="34">
        <f>+IF(I110=0,"",'Ark1'!AE2329)</f>
        <v>0</v>
      </c>
      <c r="V110" s="29">
        <f t="shared" si="18"/>
        <v>4.1421428571428587</v>
      </c>
      <c r="W110" s="29">
        <f t="shared" si="19"/>
        <v>2.9166666666666665</v>
      </c>
      <c r="X110" s="215"/>
      <c r="Y110" s="218"/>
      <c r="AA110" s="29"/>
      <c r="AB110" s="27"/>
      <c r="AC110" s="219"/>
      <c r="AD110" s="28"/>
      <c r="AE110" s="27"/>
      <c r="AF110" s="27"/>
      <c r="AG110" s="34"/>
      <c r="AH110" s="34"/>
      <c r="AI110" s="34"/>
    </row>
    <row r="111" spans="1:35" ht="16.5" customHeight="1">
      <c r="A111" s="215"/>
      <c r="B111" s="297">
        <f>+'Ark1'!C2330</f>
        <v>2023</v>
      </c>
      <c r="C111" s="235">
        <f>+'Ark1'!L2330</f>
        <v>4</v>
      </c>
      <c r="D111" s="235" t="s">
        <v>31</v>
      </c>
      <c r="E111" s="28">
        <f>+'Ark1'!H2330</f>
        <v>1</v>
      </c>
      <c r="F111" s="28">
        <f>+'Ark1'!J2330</f>
        <v>262</v>
      </c>
      <c r="G111" s="28" t="str">
        <f>VLOOKUP(F111,RNR!$A$1:$B$25,2)</f>
        <v>Strilalam</v>
      </c>
      <c r="H111" s="28" t="str">
        <f>+IF(I111=0,"",'Ark1'!Q2330)</f>
        <v/>
      </c>
      <c r="I111" s="345">
        <f>+'Ark1'!R2330</f>
        <v>0</v>
      </c>
      <c r="J111" s="29" t="str">
        <f>+IF(I111=0,"",'Ark1'!AG2330)</f>
        <v/>
      </c>
      <c r="L111" s="29" t="str">
        <f>+IF(I111=0,"",'Ark1'!AH2330)</f>
        <v/>
      </c>
      <c r="M111" s="27" t="str">
        <f>+IF(I111=0,"",'Ark1'!T2330)</f>
        <v/>
      </c>
      <c r="N111" s="32" t="str">
        <f>+IF(I111=0,"",'Ark1'!U2330)</f>
        <v/>
      </c>
      <c r="O111" s="34" t="str">
        <f>+IF(I111=0,"",'Ark1'!W2330)</f>
        <v/>
      </c>
      <c r="P111" s="34" t="str">
        <f>+IF(I111=0,"",'Ark1'!X2330)</f>
        <v/>
      </c>
      <c r="Q111" s="34" t="str">
        <f>+IF(I111=0,"",'Ark1'!Y2330)</f>
        <v/>
      </c>
      <c r="R111" s="34" t="str">
        <f>+IF(I111=0,"",'Ark1'!Z2330)</f>
        <v/>
      </c>
      <c r="S111" s="29" t="str">
        <f>+IF(I111=0,"",'Ark1'!Z2330)</f>
        <v/>
      </c>
      <c r="T111" s="27" t="str">
        <f>+IF(I111=0,"",'Ark1'!AB2330)</f>
        <v/>
      </c>
      <c r="U111" s="34" t="str">
        <f>+IF(I111=0,"",'Ark1'!AE2330)</f>
        <v/>
      </c>
      <c r="V111" s="29" t="str">
        <f t="shared" si="18"/>
        <v/>
      </c>
      <c r="W111" s="29" t="str">
        <f t="shared" si="19"/>
        <v/>
      </c>
      <c r="X111" s="215"/>
      <c r="Y111" s="218"/>
      <c r="AA111" s="29"/>
      <c r="AB111" s="27"/>
      <c r="AC111" s="219"/>
      <c r="AD111" s="28"/>
      <c r="AE111" s="27"/>
      <c r="AF111" s="27"/>
      <c r="AG111" s="34"/>
      <c r="AH111" s="34"/>
      <c r="AI111" s="34"/>
    </row>
    <row r="112" spans="1:35" ht="16.5" customHeight="1">
      <c r="A112" s="215"/>
      <c r="B112" s="297">
        <f>+'Ark1'!C2331</f>
        <v>2023</v>
      </c>
      <c r="C112" s="235">
        <f>+'Ark1'!L2331</f>
        <v>4</v>
      </c>
      <c r="D112" s="235" t="s">
        <v>31</v>
      </c>
      <c r="E112" s="28">
        <f>+'Ark1'!H2331</f>
        <v>1</v>
      </c>
      <c r="F112" s="28">
        <f>+'Ark1'!J2331</f>
        <v>309</v>
      </c>
      <c r="G112" s="28" t="str">
        <f>VLOOKUP(F112,RNR!$A$1:$B$25,2)</f>
        <v>Malvik</v>
      </c>
      <c r="H112" s="28">
        <f>+IF(I112=0,"",'Ark1'!Q2331)</f>
        <v>15</v>
      </c>
      <c r="I112" s="345">
        <f>+'Ark1'!R2331</f>
        <v>25</v>
      </c>
      <c r="J112" s="29">
        <f>+IF(I112=0,"",'Ark1'!AG2331)</f>
        <v>5.3695945466164918</v>
      </c>
      <c r="L112" s="29">
        <f>+IF(I112=0,"",'Ark1'!AH2331)</f>
        <v>0</v>
      </c>
      <c r="M112" s="27">
        <f>+IF(I112=0,"",'Ark1'!T2331)</f>
        <v>4.5199999999999996</v>
      </c>
      <c r="N112" s="32">
        <f>+IF(I112=0,"",'Ark1'!U2331)</f>
        <v>15.124000000000001</v>
      </c>
      <c r="O112" s="34">
        <f>+IF(I112=0,"",'Ark1'!W2331)</f>
        <v>0</v>
      </c>
      <c r="P112" s="34">
        <f>+IF(I112=0,"",'Ark1'!X2331)</f>
        <v>36</v>
      </c>
      <c r="Q112" s="34">
        <f>+IF(I112=0,"",'Ark1'!Y2331)</f>
        <v>4</v>
      </c>
      <c r="R112" s="34">
        <f>+IF(I112=0,"",'Ark1'!Z2331)</f>
        <v>4.760191592782788</v>
      </c>
      <c r="S112" s="29">
        <f>+IF(I112=0,"",'Ark1'!Z2331)</f>
        <v>4.760191592782788</v>
      </c>
      <c r="T112" s="27">
        <f>+IF(I112=0,"",'Ark1'!AB2331)</f>
        <v>1.6277591959500659</v>
      </c>
      <c r="U112" s="34">
        <f>+IF(I112=0,"",'Ark1'!AE2331)</f>
        <v>0</v>
      </c>
      <c r="V112" s="29">
        <f t="shared" si="18"/>
        <v>3.7810000000000001</v>
      </c>
      <c r="W112" s="29">
        <f t="shared" si="19"/>
        <v>1.6666666666666667</v>
      </c>
      <c r="X112" s="215"/>
      <c r="Y112" s="218"/>
      <c r="AA112" s="29"/>
      <c r="AB112" s="27"/>
      <c r="AC112" s="219"/>
      <c r="AD112" s="28"/>
      <c r="AE112" s="27"/>
      <c r="AF112" s="27"/>
      <c r="AG112" s="34"/>
      <c r="AH112" s="34"/>
      <c r="AI112" s="34"/>
    </row>
    <row r="113" spans="1:52" ht="16.5" customHeight="1">
      <c r="A113" s="215"/>
      <c r="B113" s="297">
        <f>+'Ark1'!C2332</f>
        <v>2023</v>
      </c>
      <c r="C113" s="235">
        <f>+'Ark1'!L2332</f>
        <v>4</v>
      </c>
      <c r="D113" s="235" t="s">
        <v>31</v>
      </c>
      <c r="E113" s="28">
        <f>+'Ark1'!H2332</f>
        <v>2</v>
      </c>
      <c r="F113" s="28">
        <f>+'Ark1'!J2332</f>
        <v>470</v>
      </c>
      <c r="G113" s="28" t="str">
        <f>VLOOKUP(F113,RNR!$A$1:$B$25,2)</f>
        <v>Jens Eide</v>
      </c>
      <c r="H113" s="28">
        <f>+IF(I113=0,"",'Ark1'!Q2332)</f>
        <v>3</v>
      </c>
      <c r="I113" s="345">
        <f>+'Ark1'!R2332</f>
        <v>8</v>
      </c>
      <c r="J113" s="29">
        <f>+IF(I113=0,"",'Ark1'!AG2332)</f>
        <v>3.3513200142704243</v>
      </c>
      <c r="L113" s="29">
        <f>+IF(I113=0,"",'Ark1'!AH2332)</f>
        <v>0</v>
      </c>
      <c r="M113" s="27">
        <f>+IF(I113=0,"",'Ark1'!T2332)</f>
        <v>4.25</v>
      </c>
      <c r="N113" s="32">
        <f>+IF(I113=0,"",'Ark1'!U2332)</f>
        <v>18.787500000000001</v>
      </c>
      <c r="O113" s="34">
        <f>+IF(I113=0,"",'Ark1'!W2332)</f>
        <v>0</v>
      </c>
      <c r="P113" s="34">
        <f>+IF(I113=0,"",'Ark1'!X2332)</f>
        <v>100</v>
      </c>
      <c r="Q113" s="34">
        <f>+IF(I113=0,"",'Ark1'!Y2332)</f>
        <v>0</v>
      </c>
      <c r="R113" s="34">
        <f>+IF(I113=0,"",'Ark1'!Z2332)</f>
        <v>1.6571341979453398</v>
      </c>
      <c r="S113" s="29">
        <f>+IF(I113=0,"",'Ark1'!Z2332)</f>
        <v>1.6571341979453398</v>
      </c>
      <c r="T113" s="27">
        <f>+IF(I113=0,"",'Ark1'!AB2332)</f>
        <v>1.299038105676658</v>
      </c>
      <c r="U113" s="34">
        <f>+IF(I113=0,"",'Ark1'!AE2332)</f>
        <v>0</v>
      </c>
      <c r="V113" s="29">
        <f t="shared" si="18"/>
        <v>4.6968750000000004</v>
      </c>
      <c r="W113" s="29">
        <f t="shared" si="19"/>
        <v>2.6666666666666665</v>
      </c>
      <c r="X113" s="215"/>
      <c r="Y113" s="218"/>
      <c r="AA113" s="29"/>
      <c r="AB113" s="27"/>
      <c r="AC113" s="219"/>
      <c r="AD113" s="28"/>
      <c r="AE113" s="27"/>
      <c r="AF113" s="27"/>
      <c r="AG113" s="34"/>
      <c r="AH113" s="34"/>
      <c r="AI113" s="34"/>
    </row>
    <row r="114" spans="1:52" ht="16.5" customHeight="1">
      <c r="A114" s="215"/>
      <c r="B114" s="297">
        <f>+'Ark1'!C2333</f>
        <v>2023</v>
      </c>
      <c r="C114" s="235">
        <f>+'Ark1'!L2333</f>
        <v>4</v>
      </c>
      <c r="D114" s="235" t="s">
        <v>31</v>
      </c>
      <c r="E114" s="28">
        <f>+'Ark1'!H2333</f>
        <v>2</v>
      </c>
      <c r="F114" s="28">
        <f>+'Ark1'!J2333</f>
        <v>629</v>
      </c>
      <c r="G114" s="28" t="str">
        <f>VLOOKUP(F114,RNR!$A$1:$B$25,2)</f>
        <v>Bø</v>
      </c>
      <c r="H114" s="28">
        <f>+IF(I114=0,"",'Ark1'!Q2333)</f>
        <v>2</v>
      </c>
      <c r="I114" s="345">
        <f>+'Ark1'!R2333</f>
        <v>3</v>
      </c>
      <c r="J114" s="29">
        <f>+IF(I114=0,"",'Ark1'!AG2333)</f>
        <v>1.4214281701219176</v>
      </c>
      <c r="L114" s="29">
        <f>+IF(I114=0,"",'Ark1'!AH2333)</f>
        <v>0</v>
      </c>
      <c r="M114" s="27">
        <f>+IF(I114=0,"",'Ark1'!T2333)</f>
        <v>3</v>
      </c>
      <c r="N114" s="32">
        <f>+IF(I114=0,"",'Ark1'!U2333)</f>
        <v>16.866666666666671</v>
      </c>
      <c r="O114" s="34">
        <f>+IF(I114=0,"",'Ark1'!W2333)</f>
        <v>0</v>
      </c>
      <c r="P114" s="34">
        <f>+IF(I114=0,"",'Ark1'!X2333)</f>
        <v>66.666666666666686</v>
      </c>
      <c r="Q114" s="34">
        <f>+IF(I114=0,"",'Ark1'!Y2333)</f>
        <v>0</v>
      </c>
      <c r="R114" s="34">
        <f>+IF(I114=0,"",'Ark1'!Z2333)</f>
        <v>1.249888883950186</v>
      </c>
      <c r="S114" s="29">
        <f>+IF(I114=0,"",'Ark1'!Z2333)</f>
        <v>1.249888883950186</v>
      </c>
      <c r="T114" s="27">
        <f>+IF(I114=0,"",'Ark1'!AB2333)</f>
        <v>1.4142135623730951</v>
      </c>
      <c r="U114" s="34">
        <f>+IF(I114=0,"",'Ark1'!AE2333)</f>
        <v>0</v>
      </c>
      <c r="V114" s="29">
        <f t="shared" si="18"/>
        <v>4.2166666666666677</v>
      </c>
      <c r="W114" s="29">
        <f t="shared" si="19"/>
        <v>1.5</v>
      </c>
      <c r="X114" s="215"/>
      <c r="Y114" s="218"/>
      <c r="AA114" s="29"/>
      <c r="AB114" s="27"/>
      <c r="AC114" s="219"/>
      <c r="AD114" s="28"/>
      <c r="AE114" s="27"/>
      <c r="AF114" s="27"/>
      <c r="AG114" s="34"/>
      <c r="AH114" s="34"/>
      <c r="AI114" s="34"/>
    </row>
    <row r="115" spans="1:52" ht="16.5" customHeight="1">
      <c r="A115" s="215"/>
      <c r="B115" s="297">
        <f>+'Ark1'!C2334</f>
        <v>2023</v>
      </c>
      <c r="C115" s="235">
        <f>+'Ark1'!L2334</f>
        <v>4</v>
      </c>
      <c r="D115" s="235" t="s">
        <v>31</v>
      </c>
      <c r="E115" s="28">
        <f>+'Ark1'!H2334</f>
        <v>1</v>
      </c>
      <c r="F115" s="28">
        <f>+'Ark1'!J2334</f>
        <v>643</v>
      </c>
      <c r="G115" s="28" t="str">
        <f>VLOOKUP(F115,RNR!$A$1:$B$25,2)</f>
        <v>Bjerka</v>
      </c>
      <c r="H115" s="28">
        <f>+IF(I115=0,"",'Ark1'!Q2334)</f>
        <v>11</v>
      </c>
      <c r="I115" s="345">
        <f>+'Ark1'!R2334</f>
        <v>53</v>
      </c>
      <c r="J115" s="29">
        <f>+IF(I115=0,"",'Ark1'!AG2334)</f>
        <v>15.341738118268108</v>
      </c>
      <c r="L115" s="29">
        <f>+IF(I115=0,"",'Ark1'!AH2334)</f>
        <v>0</v>
      </c>
      <c r="M115" s="27">
        <f>+IF(I115=0,"",'Ark1'!T2334)</f>
        <v>4.3773584905660394</v>
      </c>
      <c r="N115" s="32">
        <f>+IF(I115=0,"",'Ark1'!U2334)</f>
        <v>17.656603773584902</v>
      </c>
      <c r="O115" s="34">
        <f>+IF(I115=0,"",'Ark1'!W2334)</f>
        <v>0</v>
      </c>
      <c r="P115" s="34">
        <f>+IF(I115=0,"",'Ark1'!X2334)</f>
        <v>66.037735849056631</v>
      </c>
      <c r="Q115" s="34">
        <f>+IF(I115=0,"",'Ark1'!Y2334)</f>
        <v>7.5471698113207522</v>
      </c>
      <c r="R115" s="34">
        <f>+IF(I115=0,"",'Ark1'!Z2334)</f>
        <v>4.1245930357950442</v>
      </c>
      <c r="S115" s="29">
        <f>+IF(I115=0,"",'Ark1'!Z2334)</f>
        <v>4.1245930357950442</v>
      </c>
      <c r="T115" s="27">
        <f>+IF(I115=0,"",'Ark1'!AB2334)</f>
        <v>1.5808573634455412</v>
      </c>
      <c r="U115" s="34">
        <f>+IF(I115=0,"",'Ark1'!AE2334)</f>
        <v>0</v>
      </c>
      <c r="V115" s="29">
        <f t="shared" si="18"/>
        <v>4.4141509433962254</v>
      </c>
      <c r="W115" s="29">
        <f t="shared" si="19"/>
        <v>4.8181818181818183</v>
      </c>
      <c r="X115" s="215"/>
      <c r="Y115" s="218"/>
      <c r="AA115" s="29"/>
      <c r="AB115" s="27"/>
      <c r="AC115" s="219"/>
      <c r="AD115" s="28"/>
      <c r="AE115" s="27"/>
      <c r="AF115" s="27"/>
      <c r="AG115" s="34"/>
      <c r="AH115" s="34"/>
      <c r="AI115" s="34"/>
    </row>
    <row r="116" spans="1:52" ht="16.5" customHeight="1">
      <c r="A116" s="215"/>
      <c r="B116" s="297">
        <f>+'Ark1'!C2335</f>
        <v>2023</v>
      </c>
      <c r="C116" s="235">
        <f>+'Ark1'!L2335</f>
        <v>4</v>
      </c>
      <c r="D116" s="235" t="s">
        <v>31</v>
      </c>
      <c r="E116" s="28">
        <f>+'Ark1'!H2335</f>
        <v>2</v>
      </c>
      <c r="F116" s="28">
        <f>+'Ark1'!J2335</f>
        <v>704</v>
      </c>
      <c r="G116" s="28" t="str">
        <f>VLOOKUP(F116,RNR!$A$1:$B$25,2)</f>
        <v>Øre Vilt</v>
      </c>
      <c r="H116" s="28" t="str">
        <f>+IF(I116=0,"",'Ark1'!Q2335)</f>
        <v/>
      </c>
      <c r="I116" s="345">
        <f>+'Ark1'!R2335</f>
        <v>0</v>
      </c>
      <c r="J116" s="29" t="str">
        <f>+IF(I116=0,"",'Ark1'!AG2335)</f>
        <v/>
      </c>
      <c r="L116" s="29" t="str">
        <f>+IF(I116=0,"",'Ark1'!AH2335)</f>
        <v/>
      </c>
      <c r="M116" s="27" t="str">
        <f>+IF(I116=0,"",'Ark1'!T2335)</f>
        <v/>
      </c>
      <c r="N116" s="32" t="str">
        <f>+IF(I116=0,"",'Ark1'!U2335)</f>
        <v/>
      </c>
      <c r="O116" s="34" t="str">
        <f>+IF(I116=0,"",'Ark1'!W2335)</f>
        <v/>
      </c>
      <c r="P116" s="34" t="str">
        <f>+IF(I116=0,"",'Ark1'!X2335)</f>
        <v/>
      </c>
      <c r="Q116" s="34" t="str">
        <f>+IF(I116=0,"",'Ark1'!Y2335)</f>
        <v/>
      </c>
      <c r="R116" s="34" t="str">
        <f>+IF(I116=0,"",'Ark1'!Z2335)</f>
        <v/>
      </c>
      <c r="S116" s="29" t="str">
        <f>+IF(I116=0,"",'Ark1'!Z2335)</f>
        <v/>
      </c>
      <c r="T116" s="27" t="str">
        <f>+IF(I116=0,"",'Ark1'!AB2335)</f>
        <v/>
      </c>
      <c r="U116" s="34" t="str">
        <f>+IF(I116=0,"",'Ark1'!AE2335)</f>
        <v/>
      </c>
      <c r="V116" s="29" t="str">
        <f t="shared" si="18"/>
        <v/>
      </c>
      <c r="W116" s="29" t="str">
        <f t="shared" si="19"/>
        <v/>
      </c>
      <c r="X116" s="215"/>
      <c r="Y116" s="218"/>
      <c r="AA116" s="29"/>
      <c r="AB116" s="27"/>
      <c r="AC116" s="219"/>
      <c r="AD116" s="28"/>
      <c r="AE116" s="27"/>
      <c r="AF116" s="27"/>
      <c r="AG116" s="34"/>
      <c r="AH116" s="34"/>
      <c r="AI116" s="34"/>
    </row>
    <row r="117" spans="1:52" ht="16.5" customHeight="1">
      <c r="A117" s="215"/>
      <c r="B117" s="297">
        <f>+'Ark1'!C2336</f>
        <v>2023</v>
      </c>
      <c r="C117" s="235">
        <f>+'Ark1'!L2336</f>
        <v>4</v>
      </c>
      <c r="D117" s="235" t="s">
        <v>31</v>
      </c>
      <c r="E117" s="28">
        <f>+'Ark1'!H2336</f>
        <v>1</v>
      </c>
      <c r="F117" s="28">
        <f>+'Ark1'!J2336</f>
        <v>802</v>
      </c>
      <c r="G117" s="28" t="str">
        <f>VLOOKUP(F117,RNR!$A$1:$B$25,2)</f>
        <v>Karasjok</v>
      </c>
      <c r="H117" s="28" t="str">
        <f>+IF(I117=0,"",'Ark1'!Q2336)</f>
        <v/>
      </c>
      <c r="I117" s="345">
        <f>+'Ark1'!R2336</f>
        <v>0</v>
      </c>
      <c r="J117" s="29" t="str">
        <f>+IF(I117=0,"",'Ark1'!AG2336)</f>
        <v/>
      </c>
      <c r="L117" s="29" t="str">
        <f>+IF(I117=0,"",'Ark1'!AH2336)</f>
        <v/>
      </c>
      <c r="M117" s="27" t="str">
        <f>+IF(I117=0,"",'Ark1'!T2336)</f>
        <v/>
      </c>
      <c r="N117" s="32" t="str">
        <f>+IF(I117=0,"",'Ark1'!U2336)</f>
        <v/>
      </c>
      <c r="O117" s="34" t="str">
        <f>+IF(I117=0,"",'Ark1'!W2336)</f>
        <v/>
      </c>
      <c r="P117" s="34" t="str">
        <f>+IF(I117=0,"",'Ark1'!X2336)</f>
        <v/>
      </c>
      <c r="Q117" s="34" t="str">
        <f>+IF(I117=0,"",'Ark1'!Y2336)</f>
        <v/>
      </c>
      <c r="R117" s="34" t="str">
        <f>+IF(I117=0,"",'Ark1'!Z2336)</f>
        <v/>
      </c>
      <c r="S117" s="29" t="str">
        <f>+IF(I117=0,"",'Ark1'!Z2336)</f>
        <v/>
      </c>
      <c r="T117" s="27" t="str">
        <f>+IF(I117=0,"",'Ark1'!AB2336)</f>
        <v/>
      </c>
      <c r="U117" s="34" t="str">
        <f>+IF(I117=0,"",'Ark1'!AE2336)</f>
        <v/>
      </c>
      <c r="V117" s="29" t="str">
        <f t="shared" si="18"/>
        <v/>
      </c>
      <c r="W117" s="29" t="str">
        <f t="shared" si="19"/>
        <v/>
      </c>
      <c r="X117" s="215"/>
      <c r="Y117" s="218"/>
      <c r="AA117" s="29"/>
      <c r="AB117" s="27"/>
      <c r="AC117" s="219"/>
      <c r="AD117" s="28"/>
      <c r="AE117" s="27"/>
      <c r="AF117" s="27"/>
      <c r="AG117" s="34"/>
      <c r="AH117" s="34"/>
      <c r="AI117" s="34"/>
    </row>
    <row r="118" spans="1:52" ht="19.8">
      <c r="A118" s="215"/>
      <c r="B118" s="215"/>
      <c r="C118" s="215"/>
      <c r="D118" s="215"/>
      <c r="E118" s="215"/>
      <c r="F118" s="215"/>
      <c r="G118" s="215"/>
      <c r="H118" s="215"/>
      <c r="I118" s="339"/>
      <c r="J118" s="216"/>
      <c r="K118" s="216"/>
      <c r="L118" s="216"/>
      <c r="M118" s="215"/>
      <c r="N118" s="215"/>
      <c r="O118" s="217"/>
      <c r="P118" s="217"/>
      <c r="Q118" s="217"/>
      <c r="R118" s="217"/>
      <c r="S118" s="217"/>
      <c r="T118" s="215"/>
      <c r="U118" s="217"/>
      <c r="V118" s="217"/>
      <c r="W118" s="217"/>
      <c r="X118" s="215"/>
      <c r="Y118" s="218"/>
      <c r="AA118" s="29"/>
      <c r="AB118" s="27"/>
      <c r="AC118" s="219"/>
      <c r="AD118" s="28"/>
      <c r="AH118" s="28"/>
      <c r="AZ118" s="231"/>
    </row>
    <row r="119" spans="1:52" ht="22.8">
      <c r="A119" s="215"/>
      <c r="B119" s="215"/>
      <c r="C119" s="215"/>
      <c r="D119" s="264" t="str">
        <f>+D121</f>
        <v>O</v>
      </c>
      <c r="E119" s="215"/>
      <c r="F119" s="215"/>
      <c r="G119" s="215"/>
      <c r="H119" s="215"/>
      <c r="I119" s="429">
        <f>SUM(I121:I144)</f>
        <v>2620</v>
      </c>
      <c r="J119" s="265"/>
      <c r="K119" s="265"/>
      <c r="L119" s="265"/>
      <c r="M119" s="266"/>
      <c r="N119" s="267">
        <f>+Klasse!O14</f>
        <v>19.992293017932081</v>
      </c>
      <c r="O119" s="217"/>
      <c r="P119" s="217"/>
      <c r="Q119" s="217"/>
      <c r="R119" s="217"/>
      <c r="S119" s="217"/>
      <c r="T119" s="215"/>
      <c r="U119" s="217"/>
      <c r="V119" s="217"/>
      <c r="W119" s="217"/>
      <c r="X119" s="215"/>
      <c r="Y119" s="218"/>
      <c r="AA119" s="29"/>
      <c r="AB119" s="27"/>
      <c r="AC119" s="219"/>
      <c r="AD119" s="28"/>
      <c r="AH119" s="28"/>
      <c r="AZ119" s="231"/>
    </row>
    <row r="120" spans="1:52" ht="19.8">
      <c r="A120" s="215"/>
      <c r="B120" s="215"/>
      <c r="C120" s="215"/>
      <c r="D120" s="215"/>
      <c r="E120" s="215"/>
      <c r="F120" s="215"/>
      <c r="G120" s="215"/>
      <c r="H120" s="233"/>
      <c r="I120" s="339"/>
      <c r="J120" s="216"/>
      <c r="K120" s="216"/>
      <c r="L120" s="216"/>
      <c r="M120" s="233"/>
      <c r="N120" s="216"/>
      <c r="O120" s="217"/>
      <c r="P120" s="217"/>
      <c r="Q120" s="217"/>
      <c r="R120" s="217"/>
      <c r="S120" s="234"/>
      <c r="T120" s="215"/>
      <c r="U120" s="234"/>
      <c r="V120" s="234"/>
      <c r="W120" s="232"/>
      <c r="X120" s="215"/>
      <c r="Y120" s="218"/>
      <c r="AA120" s="29"/>
      <c r="AB120" s="27"/>
      <c r="AC120" s="219"/>
      <c r="AD120" s="28"/>
      <c r="AH120" s="28"/>
      <c r="AZ120" s="231"/>
    </row>
    <row r="121" spans="1:52" ht="15.6">
      <c r="A121" s="215"/>
      <c r="B121" s="297">
        <f>+'Ark1'!C2337</f>
        <v>2023</v>
      </c>
      <c r="C121" s="235">
        <f>+'Ark1'!L2337</f>
        <v>5</v>
      </c>
      <c r="D121" s="235" t="s">
        <v>404</v>
      </c>
      <c r="E121" s="235">
        <f>+'Ark1'!H2337</f>
        <v>1</v>
      </c>
      <c r="F121" s="235">
        <f>+'Ark1'!J2337</f>
        <v>103</v>
      </c>
      <c r="G121" s="235" t="str">
        <f>+G94</f>
        <v>Rudshøgda</v>
      </c>
      <c r="H121" s="235">
        <f>+IF(I121=0,"",'Ark1'!Q2337)</f>
        <v>8</v>
      </c>
      <c r="I121" s="344">
        <f>+'Ark1'!R2337</f>
        <v>52</v>
      </c>
      <c r="J121" s="236">
        <f>+IF(I121=0,"",'Ark1'!AG2337)</f>
        <v>23.401363788088322</v>
      </c>
      <c r="K121" s="236"/>
      <c r="L121" s="236">
        <f>+IF(I121=0,"",'Ark1'!AH2337)</f>
        <v>0</v>
      </c>
      <c r="M121" s="237">
        <f>+IF(I121=0,"",'Ark1'!T2337)</f>
        <v>4.1923076923076943</v>
      </c>
      <c r="N121" s="32">
        <f>+IF(I121=0,"",'Ark1'!U2337)</f>
        <v>18.875</v>
      </c>
      <c r="O121" s="238">
        <f>+IF(I121=0,"",'Ark1'!W2337)</f>
        <v>0</v>
      </c>
      <c r="P121" s="238">
        <f>+IF(I121=0,"",'Ark1'!X2337)</f>
        <v>76.923076923076891</v>
      </c>
      <c r="Q121" s="238">
        <f>+IF(I121=0,"",'Ark1'!Y2337)</f>
        <v>11.53846153846154</v>
      </c>
      <c r="R121" s="238">
        <f>+IF(I121=0,"",'Ark1'!Z2337)</f>
        <v>4.7408565843997161</v>
      </c>
      <c r="S121" s="236">
        <f>+IF(I121=0,"",'Ark1'!Z2337)</f>
        <v>4.7408565843997161</v>
      </c>
      <c r="T121" s="237">
        <f>+IF(I121=0,"",'Ark1'!AB2337)</f>
        <v>1.8712240084877128</v>
      </c>
      <c r="U121" s="238">
        <f>+IF(I121=0,"",'Ark1'!AE2337)</f>
        <v>0</v>
      </c>
      <c r="V121" s="236">
        <f t="shared" ref="V121" si="20">IF(I121=0,"",N121/C121)</f>
        <v>3.7749999999999999</v>
      </c>
      <c r="W121" s="236">
        <f t="shared" ref="W121" si="21">IF(I121=0,"",I121/H121)</f>
        <v>6.5</v>
      </c>
      <c r="X121" s="215"/>
      <c r="Y121" s="218"/>
      <c r="AA121" s="29"/>
      <c r="AB121" s="27"/>
      <c r="AC121" s="242"/>
      <c r="AD121" s="28"/>
      <c r="AH121" s="28"/>
    </row>
    <row r="122" spans="1:52" ht="15.6">
      <c r="A122" s="215"/>
      <c r="B122" s="297">
        <f>+'Ark1'!C2338</f>
        <v>2023</v>
      </c>
      <c r="C122" s="235">
        <f>+'Ark1'!L2338</f>
        <v>5</v>
      </c>
      <c r="D122" s="235" t="s">
        <v>404</v>
      </c>
      <c r="E122" s="235">
        <f>+'Ark1'!H2338</f>
        <v>2</v>
      </c>
      <c r="F122" s="235">
        <f>+'Ark1'!J2338</f>
        <v>106</v>
      </c>
      <c r="G122" s="235" t="str">
        <f t="shared" ref="G122:G144" si="22">+G95</f>
        <v>Furuseth</v>
      </c>
      <c r="H122" s="235">
        <f>+IF(I122=0,"",'Ark1'!Q2338)</f>
        <v>11</v>
      </c>
      <c r="I122" s="344">
        <f>+'Ark1'!R2338</f>
        <v>69</v>
      </c>
      <c r="J122" s="236">
        <f>+IF(I122=0,"",'Ark1'!AG2338)</f>
        <v>28.991406603346899</v>
      </c>
      <c r="K122" s="236"/>
      <c r="L122" s="236">
        <f>+IF(I122=0,"",'Ark1'!AH2338)</f>
        <v>0</v>
      </c>
      <c r="M122" s="237">
        <f>+IF(I122=0,"",'Ark1'!T2338)</f>
        <v>4.1304347826086953</v>
      </c>
      <c r="N122" s="32">
        <f>+IF(I122=0,"",'Ark1'!U2338)</f>
        <v>17.650724637681162</v>
      </c>
      <c r="O122" s="238">
        <f>+IF(I122=0,"",'Ark1'!W2338)</f>
        <v>0</v>
      </c>
      <c r="P122" s="238">
        <f>+IF(I122=0,"",'Ark1'!X2338)</f>
        <v>60.869565217391298</v>
      </c>
      <c r="Q122" s="238">
        <f>+IF(I122=0,"",'Ark1'!Y2338)</f>
        <v>8.695652173913043</v>
      </c>
      <c r="R122" s="238">
        <f>+IF(I122=0,"",'Ark1'!Z2338)</f>
        <v>3.9348544045549048</v>
      </c>
      <c r="S122" s="236">
        <f>+IF(I122=0,"",'Ark1'!Z2338)</f>
        <v>3.9348544045549048</v>
      </c>
      <c r="T122" s="237">
        <f>+IF(I122=0,"",'Ark1'!AB2338)</f>
        <v>1.7017726774592121</v>
      </c>
      <c r="U122" s="238">
        <f>+IF(I122=0,"",'Ark1'!AE2338)</f>
        <v>0</v>
      </c>
      <c r="V122" s="236">
        <f t="shared" ref="V122:V144" si="23">IF(I122=0,"",N122/C122)</f>
        <v>3.5301449275362322</v>
      </c>
      <c r="W122" s="236">
        <f t="shared" ref="W122:W144" si="24">IF(I122=0,"",I122/H122)</f>
        <v>6.2727272727272725</v>
      </c>
      <c r="X122" s="215"/>
      <c r="Y122" s="218"/>
      <c r="AA122" s="29"/>
      <c r="AB122" s="27"/>
      <c r="AC122" s="242"/>
      <c r="AD122" s="28"/>
      <c r="AH122" s="28"/>
    </row>
    <row r="123" spans="1:52" ht="15.6">
      <c r="A123" s="215"/>
      <c r="B123" s="297">
        <f>+'Ark1'!C2339</f>
        <v>2023</v>
      </c>
      <c r="C123" s="235">
        <f>+'Ark1'!L2339</f>
        <v>5</v>
      </c>
      <c r="D123" s="235" t="s">
        <v>404</v>
      </c>
      <c r="E123" s="235">
        <f>+'Ark1'!H2339</f>
        <v>1</v>
      </c>
      <c r="F123" s="235">
        <f>+'Ark1'!J2339</f>
        <v>110</v>
      </c>
      <c r="G123" s="235" t="str">
        <f t="shared" si="22"/>
        <v>Gol</v>
      </c>
      <c r="H123" s="235">
        <f>+IF(I123=0,"",'Ark1'!Q2339)</f>
        <v>67</v>
      </c>
      <c r="I123" s="344">
        <f>+'Ark1'!R2339</f>
        <v>360</v>
      </c>
      <c r="J123" s="236">
        <f>+IF(I123=0,"",'Ark1'!AG2339)</f>
        <v>29.178698151264435</v>
      </c>
      <c r="K123" s="236"/>
      <c r="L123" s="236">
        <f>+IF(I123=0,"",'Ark1'!AH2339)</f>
        <v>0.83333333333333359</v>
      </c>
      <c r="M123" s="237">
        <f>+IF(I123=0,"",'Ark1'!T2339)</f>
        <v>6.1333333333333355</v>
      </c>
      <c r="N123" s="32">
        <f>+IF(I123=0,"",'Ark1'!U2339)</f>
        <v>20.855555555555547</v>
      </c>
      <c r="O123" s="238">
        <f>+IF(I123=0,"",'Ark1'!W2339)</f>
        <v>3.0555555555555558</v>
      </c>
      <c r="P123" s="238">
        <f>+IF(I123=0,"",'Ark1'!X2339)</f>
        <v>85.555555555555557</v>
      </c>
      <c r="Q123" s="238">
        <f>+IF(I123=0,"",'Ark1'!Y2339)</f>
        <v>28.055555555555557</v>
      </c>
      <c r="R123" s="238">
        <f>+IF(I123=0,"",'Ark1'!Z2339)</f>
        <v>4.8967361263762319</v>
      </c>
      <c r="S123" s="236">
        <f>+IF(I123=0,"",'Ark1'!Z2339)</f>
        <v>4.8967361263762319</v>
      </c>
      <c r="T123" s="237">
        <f>+IF(I123=0,"",'Ark1'!AB2339)</f>
        <v>1.5289793254906276</v>
      </c>
      <c r="U123" s="238">
        <f>+IF(I123=0,"",'Ark1'!AE2339)</f>
        <v>0</v>
      </c>
      <c r="V123" s="236">
        <f t="shared" si="23"/>
        <v>4.1711111111111094</v>
      </c>
      <c r="W123" s="236">
        <f t="shared" si="24"/>
        <v>5.3731343283582094</v>
      </c>
      <c r="X123" s="215"/>
      <c r="Y123" s="218"/>
      <c r="AA123" s="29"/>
      <c r="AB123" s="27"/>
      <c r="AC123" s="242"/>
      <c r="AD123" s="28"/>
      <c r="AH123" s="28"/>
    </row>
    <row r="124" spans="1:52" ht="15.6">
      <c r="A124" s="215"/>
      <c r="B124" s="297">
        <f>+'Ark1'!C2340</f>
        <v>2023</v>
      </c>
      <c r="C124" s="235">
        <f>+'Ark1'!L2340</f>
        <v>5</v>
      </c>
      <c r="D124" s="235" t="s">
        <v>404</v>
      </c>
      <c r="E124" s="235">
        <f>+'Ark1'!H2340</f>
        <v>1</v>
      </c>
      <c r="F124" s="235">
        <f>+'Ark1'!J2340</f>
        <v>111</v>
      </c>
      <c r="G124" s="235" t="str">
        <f t="shared" si="22"/>
        <v>Forus</v>
      </c>
      <c r="H124" s="235">
        <f>+IF(I124=0,"",'Ark1'!Q2340)</f>
        <v>10</v>
      </c>
      <c r="I124" s="344">
        <f>+'Ark1'!R2340</f>
        <v>36</v>
      </c>
      <c r="J124" s="236">
        <f>+IF(I124=0,"",'Ark1'!AG2340)</f>
        <v>24.23752219372658</v>
      </c>
      <c r="K124" s="236"/>
      <c r="L124" s="236">
        <f>+IF(I124=0,"",'Ark1'!AH2340)</f>
        <v>5.5555555555555562</v>
      </c>
      <c r="M124" s="237">
        <f>+IF(I124=0,"",'Ark1'!T2340)</f>
        <v>5.25</v>
      </c>
      <c r="N124" s="32">
        <f>+IF(I124=0,"",'Ark1'!U2340)</f>
        <v>17.06388888888889</v>
      </c>
      <c r="O124" s="238">
        <f>+IF(I124=0,"",'Ark1'!W2340)</f>
        <v>0</v>
      </c>
      <c r="P124" s="238">
        <f>+IF(I124=0,"",'Ark1'!X2340)</f>
        <v>63.888888888888879</v>
      </c>
      <c r="Q124" s="238">
        <f>+IF(I124=0,"",'Ark1'!Y2340)</f>
        <v>19.444444444444443</v>
      </c>
      <c r="R124" s="238">
        <f>+IF(I124=0,"",'Ark1'!Z2340)</f>
        <v>7.0004028764135251</v>
      </c>
      <c r="S124" s="236">
        <f>+IF(I124=0,"",'Ark1'!Z2340)</f>
        <v>7.0004028764135251</v>
      </c>
      <c r="T124" s="237">
        <f>+IF(I124=0,"",'Ark1'!AB2340)</f>
        <v>1.4790199457749036</v>
      </c>
      <c r="U124" s="238">
        <f>+IF(I124=0,"",'Ark1'!AE2340)</f>
        <v>0</v>
      </c>
      <c r="V124" s="236">
        <f t="shared" si="23"/>
        <v>3.4127777777777779</v>
      </c>
      <c r="W124" s="236">
        <f t="shared" si="24"/>
        <v>3.6</v>
      </c>
      <c r="X124" s="215"/>
      <c r="Y124" s="218"/>
      <c r="AA124" s="29"/>
      <c r="AB124" s="27"/>
      <c r="AC124" s="242"/>
      <c r="AD124" s="28"/>
      <c r="AH124" s="28"/>
    </row>
    <row r="125" spans="1:52" ht="15.6">
      <c r="A125" s="215"/>
      <c r="B125" s="297">
        <f>+'Ark1'!C2341</f>
        <v>2023</v>
      </c>
      <c r="C125" s="235">
        <f>+'Ark1'!L2341</f>
        <v>5</v>
      </c>
      <c r="D125" s="235" t="s">
        <v>404</v>
      </c>
      <c r="E125" s="235">
        <f>+'Ark1'!H2341</f>
        <v>1</v>
      </c>
      <c r="F125" s="235">
        <f>+'Ark1'!J2341</f>
        <v>116</v>
      </c>
      <c r="G125" s="235" t="str">
        <f t="shared" si="22"/>
        <v>Sandeid</v>
      </c>
      <c r="H125" s="235">
        <f>+IF(I125=0,"",'Ark1'!Q2341)</f>
        <v>24</v>
      </c>
      <c r="I125" s="344">
        <f>+'Ark1'!R2341</f>
        <v>77</v>
      </c>
      <c r="J125" s="236">
        <f>+IF(I125=0,"",'Ark1'!AG2341)</f>
        <v>21.554382259767696</v>
      </c>
      <c r="K125" s="236"/>
      <c r="L125" s="236">
        <f>+IF(I125=0,"",'Ark1'!AH2341)</f>
        <v>0</v>
      </c>
      <c r="M125" s="237">
        <f>+IF(I125=0,"",'Ark1'!T2341)</f>
        <v>4.5324675324675319</v>
      </c>
      <c r="N125" s="32">
        <f>+IF(I125=0,"",'Ark1'!U2341)</f>
        <v>19.881818181818193</v>
      </c>
      <c r="O125" s="238">
        <f>+IF(I125=0,"",'Ark1'!W2341)</f>
        <v>0</v>
      </c>
      <c r="P125" s="238">
        <f>+IF(I125=0,"",'Ark1'!X2341)</f>
        <v>71.428571428571445</v>
      </c>
      <c r="Q125" s="238">
        <f>+IF(I125=0,"",'Ark1'!Y2341)</f>
        <v>23.376623376623382</v>
      </c>
      <c r="R125" s="238">
        <f>+IF(I125=0,"",'Ark1'!Z2341)</f>
        <v>5.7022603691510945</v>
      </c>
      <c r="S125" s="236">
        <f>+IF(I125=0,"",'Ark1'!Z2341)</f>
        <v>5.7022603691510945</v>
      </c>
      <c r="T125" s="237">
        <f>+IF(I125=0,"",'Ark1'!AB2341)</f>
        <v>1.3730657288342401</v>
      </c>
      <c r="U125" s="238">
        <f>+IF(I125=0,"",'Ark1'!AE2341)</f>
        <v>0</v>
      </c>
      <c r="V125" s="236">
        <f t="shared" si="23"/>
        <v>3.9763636363636388</v>
      </c>
      <c r="W125" s="236">
        <f t="shared" si="24"/>
        <v>3.2083333333333335</v>
      </c>
      <c r="X125" s="215"/>
      <c r="Y125" s="218"/>
      <c r="AA125" s="29"/>
      <c r="AB125" s="27"/>
      <c r="AC125" s="242"/>
      <c r="AD125" s="28"/>
      <c r="AH125" s="28"/>
    </row>
    <row r="126" spans="1:52" ht="15.6">
      <c r="A126" s="215"/>
      <c r="B126" s="297">
        <f>+'Ark1'!C2342</f>
        <v>2023</v>
      </c>
      <c r="C126" s="235">
        <f>+'Ark1'!L2342</f>
        <v>5</v>
      </c>
      <c r="D126" s="235" t="s">
        <v>404</v>
      </c>
      <c r="E126" s="235">
        <f>+'Ark1'!H2342</f>
        <v>2</v>
      </c>
      <c r="F126" s="235">
        <f>+'Ark1'!J2342</f>
        <v>117</v>
      </c>
      <c r="G126" s="235" t="str">
        <f t="shared" si="22"/>
        <v>Jæren</v>
      </c>
      <c r="H126" s="235">
        <f>+IF(I126=0,"",'Ark1'!Q2342)</f>
        <v>4</v>
      </c>
      <c r="I126" s="344">
        <f>+'Ark1'!R2342</f>
        <v>15</v>
      </c>
      <c r="J126" s="236">
        <f>+IF(I126=0,"",'Ark1'!AG2342)</f>
        <v>17.323051500963924</v>
      </c>
      <c r="K126" s="236"/>
      <c r="L126" s="236">
        <f>+IF(I126=0,"",'Ark1'!AH2342)</f>
        <v>0</v>
      </c>
      <c r="M126" s="237">
        <f>+IF(I126=0,"",'Ark1'!T2342)</f>
        <v>4.9333333333333345</v>
      </c>
      <c r="N126" s="32">
        <f>+IF(I126=0,"",'Ark1'!U2342)</f>
        <v>16.773333333333337</v>
      </c>
      <c r="O126" s="238">
        <f>+IF(I126=0,"",'Ark1'!W2342)</f>
        <v>0</v>
      </c>
      <c r="P126" s="238">
        <f>+IF(I126=0,"",'Ark1'!X2342)</f>
        <v>60</v>
      </c>
      <c r="Q126" s="238">
        <f>+IF(I126=0,"",'Ark1'!Y2342)</f>
        <v>0</v>
      </c>
      <c r="R126" s="238">
        <f>+IF(I126=0,"",'Ark1'!Z2342)</f>
        <v>3.641330648113247</v>
      </c>
      <c r="S126" s="236">
        <f>+IF(I126=0,"",'Ark1'!Z2342)</f>
        <v>3.641330648113247</v>
      </c>
      <c r="T126" s="237">
        <f>+IF(I126=0,"",'Ark1'!AB2342)</f>
        <v>1.1234866364235132</v>
      </c>
      <c r="U126" s="238">
        <f>+IF(I126=0,"",'Ark1'!AE2342)</f>
        <v>0</v>
      </c>
      <c r="V126" s="236">
        <f t="shared" si="23"/>
        <v>3.3546666666666676</v>
      </c>
      <c r="W126" s="236">
        <f t="shared" si="24"/>
        <v>3.75</v>
      </c>
      <c r="X126" s="215"/>
      <c r="Y126" s="218"/>
      <c r="AA126" s="29"/>
      <c r="AB126" s="27"/>
      <c r="AC126" s="242"/>
      <c r="AD126" s="28"/>
      <c r="AH126" s="28"/>
    </row>
    <row r="127" spans="1:52" ht="15.6">
      <c r="A127" s="215"/>
      <c r="B127" s="297">
        <f>+'Ark1'!C2343</f>
        <v>2023</v>
      </c>
      <c r="C127" s="235">
        <f>+'Ark1'!L2343</f>
        <v>5</v>
      </c>
      <c r="D127" s="235" t="s">
        <v>404</v>
      </c>
      <c r="E127" s="235">
        <f>+'Ark1'!H2343</f>
        <v>1</v>
      </c>
      <c r="F127" s="235">
        <f>+'Ark1'!J2343</f>
        <v>134</v>
      </c>
      <c r="G127" s="235" t="str">
        <f t="shared" si="22"/>
        <v>Førde</v>
      </c>
      <c r="H127" s="235">
        <f>+IF(I127=0,"",'Ark1'!Q2343)</f>
        <v>77</v>
      </c>
      <c r="I127" s="344">
        <f>+'Ark1'!R2343</f>
        <v>522</v>
      </c>
      <c r="J127" s="236">
        <f>+IF(I127=0,"",'Ark1'!AG2343)</f>
        <v>32.056176753359566</v>
      </c>
      <c r="K127" s="236"/>
      <c r="L127" s="236">
        <f>+IF(I127=0,"",'Ark1'!AH2343)</f>
        <v>0</v>
      </c>
      <c r="M127" s="237">
        <f>+IF(I127=0,"",'Ark1'!T2343)</f>
        <v>5.0689655172413772</v>
      </c>
      <c r="N127" s="32">
        <f>+IF(I127=0,"",'Ark1'!U2343)</f>
        <v>19.864942528735639</v>
      </c>
      <c r="O127" s="238">
        <f>+IF(I127=0,"",'Ark1'!W2343)</f>
        <v>0.19157088122605367</v>
      </c>
      <c r="P127" s="238">
        <f>+IF(I127=0,"",'Ark1'!X2343)</f>
        <v>83.141762452107287</v>
      </c>
      <c r="Q127" s="238">
        <f>+IF(I127=0,"",'Ark1'!Y2343)</f>
        <v>19.348659003831411</v>
      </c>
      <c r="R127" s="238">
        <f>+IF(I127=0,"",'Ark1'!Z2343)</f>
        <v>4.398307853013125</v>
      </c>
      <c r="S127" s="236">
        <f>+IF(I127=0,"",'Ark1'!Z2343)</f>
        <v>4.398307853013125</v>
      </c>
      <c r="T127" s="237">
        <f>+IF(I127=0,"",'Ark1'!AB2343)</f>
        <v>1.595922271090503</v>
      </c>
      <c r="U127" s="238">
        <f>+IF(I127=0,"",'Ark1'!AE2343)</f>
        <v>0</v>
      </c>
      <c r="V127" s="236">
        <f t="shared" si="23"/>
        <v>3.9729885057471277</v>
      </c>
      <c r="W127" s="236">
        <f t="shared" si="24"/>
        <v>6.779220779220779</v>
      </c>
      <c r="X127" s="215"/>
      <c r="Y127" s="218"/>
      <c r="AA127" s="29"/>
      <c r="AB127" s="27"/>
      <c r="AC127" s="242"/>
      <c r="AD127" s="28"/>
      <c r="AH127" s="28"/>
    </row>
    <row r="128" spans="1:52" ht="15.6">
      <c r="A128" s="215"/>
      <c r="B128" s="297">
        <f>+'Ark1'!C2344</f>
        <v>2023</v>
      </c>
      <c r="C128" s="235">
        <f>+'Ark1'!L2344</f>
        <v>5</v>
      </c>
      <c r="D128" s="235" t="s">
        <v>404</v>
      </c>
      <c r="E128" s="235">
        <f>+'Ark1'!H2344</f>
        <v>2</v>
      </c>
      <c r="F128" s="235">
        <f>+'Ark1'!J2344</f>
        <v>141</v>
      </c>
      <c r="G128" s="235" t="str">
        <f t="shared" si="22"/>
        <v>Ølen</v>
      </c>
      <c r="H128" s="235">
        <f>+IF(I128=0,"",'Ark1'!Q2344)</f>
        <v>55</v>
      </c>
      <c r="I128" s="344">
        <f>+'Ark1'!R2344</f>
        <v>222</v>
      </c>
      <c r="J128" s="236">
        <f>+IF(I128=0,"",'Ark1'!AG2344)</f>
        <v>23.3173511850914</v>
      </c>
      <c r="K128" s="236"/>
      <c r="L128" s="236">
        <f>+IF(I128=0,"",'Ark1'!AH2344)</f>
        <v>0.45045045045045035</v>
      </c>
      <c r="M128" s="237">
        <f>+IF(I128=0,"",'Ark1'!T2344)</f>
        <v>5.7567567567567588</v>
      </c>
      <c r="N128" s="32">
        <f>+IF(I128=0,"",'Ark1'!U2344)</f>
        <v>18.576576576576588</v>
      </c>
      <c r="O128" s="238">
        <f>+IF(I128=0,"",'Ark1'!W2344)</f>
        <v>0.45045045045045035</v>
      </c>
      <c r="P128" s="238">
        <f>+IF(I128=0,"",'Ark1'!X2344)</f>
        <v>71.171171171171181</v>
      </c>
      <c r="Q128" s="238">
        <f>+IF(I128=0,"",'Ark1'!Y2344)</f>
        <v>16.666666666666671</v>
      </c>
      <c r="R128" s="238">
        <f>+IF(I128=0,"",'Ark1'!Z2344)</f>
        <v>4.7585287103661473</v>
      </c>
      <c r="S128" s="236">
        <f>+IF(I128=0,"",'Ark1'!Z2344)</f>
        <v>4.7585287103661473</v>
      </c>
      <c r="T128" s="237">
        <f>+IF(I128=0,"",'Ark1'!AB2344)</f>
        <v>1.7305741182250931</v>
      </c>
      <c r="U128" s="238">
        <f>+IF(I128=0,"",'Ark1'!AE2344)</f>
        <v>0</v>
      </c>
      <c r="V128" s="236">
        <f t="shared" si="23"/>
        <v>3.7153153153153178</v>
      </c>
      <c r="W128" s="236">
        <f t="shared" si="24"/>
        <v>4.0363636363636362</v>
      </c>
      <c r="X128" s="215"/>
      <c r="Y128" s="218"/>
      <c r="AA128" s="29"/>
      <c r="AB128" s="27"/>
      <c r="AC128" s="242"/>
      <c r="AD128" s="28"/>
      <c r="AH128" s="28"/>
    </row>
    <row r="129" spans="1:34" ht="15.6">
      <c r="A129" s="215"/>
      <c r="B129" s="297">
        <f>+'Ark1'!C2345</f>
        <v>2023</v>
      </c>
      <c r="C129" s="235">
        <f>+'Ark1'!L2345</f>
        <v>5</v>
      </c>
      <c r="D129" s="235" t="s">
        <v>404</v>
      </c>
      <c r="E129" s="235">
        <f>+'Ark1'!H2345</f>
        <v>2</v>
      </c>
      <c r="F129" s="235">
        <f>+'Ark1'!J2345</f>
        <v>143</v>
      </c>
      <c r="G129" s="235" t="str">
        <f t="shared" si="22"/>
        <v>Nordfjord</v>
      </c>
      <c r="H129" s="235">
        <f>+IF(I129=0,"",'Ark1'!Q2345)</f>
        <v>14</v>
      </c>
      <c r="I129" s="344">
        <f>+'Ark1'!R2345</f>
        <v>90</v>
      </c>
      <c r="J129" s="236">
        <f>+IF(I129=0,"",'Ark1'!AG2345)</f>
        <v>32.013019529293949</v>
      </c>
      <c r="K129" s="236"/>
      <c r="L129" s="236">
        <f>+IF(I129=0,"",'Ark1'!AH2345)</f>
        <v>0</v>
      </c>
      <c r="M129" s="237">
        <f>+IF(I129=0,"",'Ark1'!T2345)</f>
        <v>5.4</v>
      </c>
      <c r="N129" s="32">
        <f>+IF(I129=0,"",'Ark1'!U2345)</f>
        <v>21.310000000000002</v>
      </c>
      <c r="O129" s="238">
        <f>+IF(I129=0,"",'Ark1'!W2345)</f>
        <v>0</v>
      </c>
      <c r="P129" s="238">
        <f>+IF(I129=0,"",'Ark1'!X2345)</f>
        <v>87.777777777777771</v>
      </c>
      <c r="Q129" s="238">
        <f>+IF(I129=0,"",'Ark1'!Y2345)</f>
        <v>26.666666666666675</v>
      </c>
      <c r="R129" s="238">
        <f>+IF(I129=0,"",'Ark1'!Z2345)</f>
        <v>5.4750149670013428</v>
      </c>
      <c r="S129" s="236">
        <f>+IF(I129=0,"",'Ark1'!Z2345)</f>
        <v>5.4750149670013428</v>
      </c>
      <c r="T129" s="237">
        <f>+IF(I129=0,"",'Ark1'!AB2345)</f>
        <v>1.2806248474865676</v>
      </c>
      <c r="U129" s="238">
        <f>+IF(I129=0,"",'Ark1'!AE2345)</f>
        <v>0</v>
      </c>
      <c r="V129" s="236">
        <f t="shared" si="23"/>
        <v>4.2620000000000005</v>
      </c>
      <c r="W129" s="236">
        <f t="shared" si="24"/>
        <v>6.4285714285714288</v>
      </c>
      <c r="X129" s="215"/>
      <c r="Y129" s="218"/>
      <c r="AA129" s="29"/>
      <c r="AB129" s="27"/>
      <c r="AC129" s="242"/>
      <c r="AD129" s="28"/>
      <c r="AH129" s="28"/>
    </row>
    <row r="130" spans="1:34" ht="15.6">
      <c r="A130" s="215"/>
      <c r="B130" s="297">
        <f>+'Ark1'!C2346</f>
        <v>2023</v>
      </c>
      <c r="C130" s="235">
        <f>+'Ark1'!L2346</f>
        <v>5</v>
      </c>
      <c r="D130" s="235" t="s">
        <v>404</v>
      </c>
      <c r="E130" s="235">
        <f>+'Ark1'!H2346</f>
        <v>2</v>
      </c>
      <c r="F130" s="235">
        <f>+'Ark1'!J2346</f>
        <v>147</v>
      </c>
      <c r="G130" s="235" t="str">
        <f t="shared" si="22"/>
        <v>Midt-Norge</v>
      </c>
      <c r="H130" s="235">
        <f>+IF(I130=0,"",'Ark1'!Q2346)</f>
        <v>3</v>
      </c>
      <c r="I130" s="344">
        <f>+'Ark1'!R2346</f>
        <v>11</v>
      </c>
      <c r="J130" s="236">
        <f>+IF(I130=0,"",'Ark1'!AG2346)</f>
        <v>13.779293978048059</v>
      </c>
      <c r="K130" s="236"/>
      <c r="L130" s="236">
        <f>+IF(I130=0,"",'Ark1'!AH2346)</f>
        <v>0</v>
      </c>
      <c r="M130" s="237">
        <f>+IF(I130=0,"",'Ark1'!T2346)</f>
        <v>4.7272727272727284</v>
      </c>
      <c r="N130" s="32">
        <f>+IF(I130=0,"",'Ark1'!U2346)</f>
        <v>16.890909090909087</v>
      </c>
      <c r="O130" s="238">
        <f>+IF(I130=0,"",'Ark1'!W2346)</f>
        <v>0</v>
      </c>
      <c r="P130" s="238">
        <f>+IF(I130=0,"",'Ark1'!X2346)</f>
        <v>54.545454545454554</v>
      </c>
      <c r="Q130" s="238">
        <f>+IF(I130=0,"",'Ark1'!Y2346)</f>
        <v>0</v>
      </c>
      <c r="R130" s="238">
        <f>+IF(I130=0,"",'Ark1'!Z2346)</f>
        <v>3.9232302426941623</v>
      </c>
      <c r="S130" s="236">
        <f>+IF(I130=0,"",'Ark1'!Z2346)</f>
        <v>3.9232302426941623</v>
      </c>
      <c r="T130" s="237">
        <f>+IF(I130=0,"",'Ark1'!AB2346)</f>
        <v>0.86243936186410064</v>
      </c>
      <c r="U130" s="238">
        <f>+IF(I130=0,"",'Ark1'!AE2346)</f>
        <v>0</v>
      </c>
      <c r="V130" s="236">
        <f t="shared" si="23"/>
        <v>3.3781818181818175</v>
      </c>
      <c r="W130" s="236">
        <f t="shared" si="24"/>
        <v>3.6666666666666665</v>
      </c>
      <c r="X130" s="215"/>
      <c r="Y130" s="218"/>
      <c r="AA130" s="29"/>
      <c r="AB130" s="27"/>
      <c r="AC130" s="242"/>
      <c r="AD130" s="28"/>
      <c r="AH130" s="28"/>
    </row>
    <row r="131" spans="1:34" ht="15.6">
      <c r="A131" s="215"/>
      <c r="B131" s="297">
        <f>+'Ark1'!C2347</f>
        <v>2023</v>
      </c>
      <c r="C131" s="235">
        <f>+'Ark1'!L2347</f>
        <v>5</v>
      </c>
      <c r="D131" s="235" t="s">
        <v>404</v>
      </c>
      <c r="E131" s="235">
        <f>+'Ark1'!H2347</f>
        <v>1</v>
      </c>
      <c r="F131" s="235">
        <f>+'Ark1'!J2347</f>
        <v>155</v>
      </c>
      <c r="G131" s="235" t="str">
        <f t="shared" si="22"/>
        <v>Målselv</v>
      </c>
      <c r="H131" s="235">
        <f>+IF(I131=0,"",'Ark1'!Q2347)</f>
        <v>48</v>
      </c>
      <c r="I131" s="344">
        <f>+'Ark1'!R2347</f>
        <v>525</v>
      </c>
      <c r="J131" s="236">
        <f>+IF(I131=0,"",'Ark1'!AG2347)</f>
        <v>32.347338837373705</v>
      </c>
      <c r="K131" s="236"/>
      <c r="L131" s="236">
        <f>+IF(I131=0,"",'Ark1'!AH2347)</f>
        <v>0</v>
      </c>
      <c r="M131" s="237">
        <f>+IF(I131=0,"",'Ark1'!T2347)</f>
        <v>5.3142857142857123</v>
      </c>
      <c r="N131" s="32">
        <f>+IF(I131=0,"",'Ark1'!U2347)</f>
        <v>21.09009523809522</v>
      </c>
      <c r="O131" s="238">
        <f>+IF(I131=0,"",'Ark1'!W2347)</f>
        <v>0</v>
      </c>
      <c r="P131" s="238">
        <f>+IF(I131=0,"",'Ark1'!X2347)</f>
        <v>85.142857142857125</v>
      </c>
      <c r="Q131" s="238">
        <f>+IF(I131=0,"",'Ark1'!Y2347)</f>
        <v>30.857142857142847</v>
      </c>
      <c r="R131" s="238">
        <f>+IF(I131=0,"",'Ark1'!Z2347)</f>
        <v>4.835619524053409</v>
      </c>
      <c r="S131" s="236">
        <f>+IF(I131=0,"",'Ark1'!Z2347)</f>
        <v>4.835619524053409</v>
      </c>
      <c r="T131" s="237">
        <f>+IF(I131=0,"",'Ark1'!AB2347)</f>
        <v>1.4297138289367777</v>
      </c>
      <c r="U131" s="238">
        <f>+IF(I131=0,"",'Ark1'!AE2347)</f>
        <v>0</v>
      </c>
      <c r="V131" s="236">
        <f t="shared" si="23"/>
        <v>4.2180190476190438</v>
      </c>
      <c r="W131" s="236">
        <f t="shared" si="24"/>
        <v>10.9375</v>
      </c>
      <c r="X131" s="215"/>
      <c r="Y131" s="218"/>
      <c r="AA131" s="29"/>
      <c r="AB131" s="27"/>
      <c r="AC131" s="242"/>
      <c r="AD131" s="28"/>
      <c r="AH131" s="28"/>
    </row>
    <row r="132" spans="1:34" ht="15.6">
      <c r="A132" s="215"/>
      <c r="B132" s="297">
        <f>+'Ark1'!C2348</f>
        <v>2023</v>
      </c>
      <c r="C132" s="235">
        <f>+'Ark1'!L2348</f>
        <v>5</v>
      </c>
      <c r="D132" s="235" t="s">
        <v>404</v>
      </c>
      <c r="E132" s="235">
        <f>+'Ark1'!H2348</f>
        <v>2</v>
      </c>
      <c r="F132" s="235">
        <f>+'Ark1'!J2348</f>
        <v>160</v>
      </c>
      <c r="G132" s="235" t="str">
        <f t="shared" si="22"/>
        <v>Oslo</v>
      </c>
      <c r="H132" s="235">
        <f>+IF(I132=0,"",'Ark1'!Q2348)</f>
        <v>21</v>
      </c>
      <c r="I132" s="344">
        <f>+'Ark1'!R2348</f>
        <v>52</v>
      </c>
      <c r="J132" s="236">
        <f>+IF(I132=0,"",'Ark1'!AG2348)</f>
        <v>14.475319100869765</v>
      </c>
      <c r="K132" s="236"/>
      <c r="L132" s="236">
        <f>+IF(I132=0,"",'Ark1'!AH2348)</f>
        <v>3.8461538461538449</v>
      </c>
      <c r="M132" s="237">
        <f>+IF(I132=0,"",'Ark1'!T2348)</f>
        <v>5.0576923076923057</v>
      </c>
      <c r="N132" s="32">
        <f>+IF(I132=0,"",'Ark1'!U2348)</f>
        <v>14.786538461538457</v>
      </c>
      <c r="O132" s="238">
        <f>+IF(I132=0,"",'Ark1'!W2348)</f>
        <v>1.9230769230769225</v>
      </c>
      <c r="P132" s="238">
        <f>+IF(I132=0,"",'Ark1'!X2348)</f>
        <v>30.769230769230759</v>
      </c>
      <c r="Q132" s="238">
        <f>+IF(I132=0,"",'Ark1'!Y2348)</f>
        <v>1.9230769230769225</v>
      </c>
      <c r="R132" s="238">
        <f>+IF(I132=0,"",'Ark1'!Z2348)</f>
        <v>4.1513681176837096</v>
      </c>
      <c r="S132" s="236">
        <f>+IF(I132=0,"",'Ark1'!Z2348)</f>
        <v>4.1513681176837096</v>
      </c>
      <c r="T132" s="237">
        <f>+IF(I132=0,"",'Ark1'!AB2348)</f>
        <v>1.3360887455909052</v>
      </c>
      <c r="U132" s="238">
        <f>+IF(I132=0,"",'Ark1'!AE2348)</f>
        <v>0</v>
      </c>
      <c r="V132" s="236">
        <f t="shared" si="23"/>
        <v>2.9573076923076913</v>
      </c>
      <c r="W132" s="236">
        <f t="shared" si="24"/>
        <v>2.4761904761904763</v>
      </c>
      <c r="X132" s="215"/>
      <c r="Y132" s="218"/>
      <c r="AA132" s="29"/>
      <c r="AB132" s="27"/>
      <c r="AC132" s="242"/>
      <c r="AD132" s="28"/>
      <c r="AH132" s="28"/>
    </row>
    <row r="133" spans="1:34" ht="15.6">
      <c r="A133" s="215"/>
      <c r="B133" s="297">
        <f>+'Ark1'!C2349</f>
        <v>2023</v>
      </c>
      <c r="C133" s="235">
        <f>+'Ark1'!L2349</f>
        <v>5</v>
      </c>
      <c r="D133" s="235" t="s">
        <v>404</v>
      </c>
      <c r="E133" s="235">
        <f>+'Ark1'!H2349</f>
        <v>1</v>
      </c>
      <c r="F133" s="235">
        <f>+'Ark1'!J2349</f>
        <v>171</v>
      </c>
      <c r="G133" s="235" t="str">
        <f t="shared" si="22"/>
        <v>Prima</v>
      </c>
      <c r="H133" s="235">
        <f>+IF(I133=0,"",'Ark1'!Q2349)</f>
        <v>1</v>
      </c>
      <c r="I133" s="344">
        <f>+'Ark1'!R2349</f>
        <v>1</v>
      </c>
      <c r="J133" s="236">
        <f>+IF(I133=0,"",'Ark1'!AG2349)</f>
        <v>58.662613981762895</v>
      </c>
      <c r="K133" s="236"/>
      <c r="L133" s="236">
        <f>+IF(I133=0,"",'Ark1'!AH2349)</f>
        <v>0</v>
      </c>
      <c r="M133" s="237">
        <f>+IF(I133=0,"",'Ark1'!T2349)</f>
        <v>5</v>
      </c>
      <c r="N133" s="32">
        <f>+IF(I133=0,"",'Ark1'!U2349)</f>
        <v>19.3</v>
      </c>
      <c r="O133" s="238">
        <f>+IF(I133=0,"",'Ark1'!W2349)</f>
        <v>0</v>
      </c>
      <c r="P133" s="238">
        <f>+IF(I133=0,"",'Ark1'!X2349)</f>
        <v>100</v>
      </c>
      <c r="Q133" s="238">
        <f>+IF(I133=0,"",'Ark1'!Y2349)</f>
        <v>0</v>
      </c>
      <c r="R133" s="238">
        <f>+IF(I133=0,"",'Ark1'!Z2349)</f>
        <v>0</v>
      </c>
      <c r="S133" s="236">
        <f>+IF(I133=0,"",'Ark1'!Z2349)</f>
        <v>0</v>
      </c>
      <c r="T133" s="237">
        <f>+IF(I133=0,"",'Ark1'!AB2349)</f>
        <v>0</v>
      </c>
      <c r="U133" s="238">
        <f>+IF(I133=0,"",'Ark1'!AE2349)</f>
        <v>0</v>
      </c>
      <c r="V133" s="236">
        <f t="shared" si="23"/>
        <v>3.8600000000000003</v>
      </c>
      <c r="W133" s="236">
        <f t="shared" si="24"/>
        <v>1</v>
      </c>
      <c r="X133" s="215"/>
      <c r="Y133" s="218"/>
      <c r="AA133" s="29"/>
      <c r="AB133" s="27"/>
      <c r="AC133" s="242"/>
      <c r="AD133" s="28"/>
      <c r="AH133" s="28"/>
    </row>
    <row r="134" spans="1:34" ht="15.6">
      <c r="A134" s="215"/>
      <c r="B134" s="297">
        <f>+'Ark1'!C2350</f>
        <v>2023</v>
      </c>
      <c r="C134" s="235">
        <f>+'Ark1'!L2350</f>
        <v>5</v>
      </c>
      <c r="D134" s="235" t="s">
        <v>404</v>
      </c>
      <c r="E134" s="235">
        <f>+'Ark1'!H2350</f>
        <v>2</v>
      </c>
      <c r="F134" s="235">
        <f>+'Ark1'!J2350</f>
        <v>175</v>
      </c>
      <c r="G134" s="235" t="str">
        <f t="shared" si="22"/>
        <v>Ole Ringdal</v>
      </c>
      <c r="H134" s="235">
        <f>+IF(I134=0,"",'Ark1'!Q2350)</f>
        <v>16</v>
      </c>
      <c r="I134" s="344">
        <f>+'Ark1'!R2350</f>
        <v>165</v>
      </c>
      <c r="J134" s="236">
        <f>+IF(I134=0,"",'Ark1'!AG2350)</f>
        <v>33.40522597365711</v>
      </c>
      <c r="K134" s="236"/>
      <c r="L134" s="236">
        <f>+IF(I134=0,"",'Ark1'!AH2350)</f>
        <v>0</v>
      </c>
      <c r="M134" s="237">
        <f>+IF(I134=0,"",'Ark1'!T2350)</f>
        <v>5.6363636363636358</v>
      </c>
      <c r="N134" s="32">
        <f>+IF(I134=0,"",'Ark1'!U2350)</f>
        <v>22.810303030303032</v>
      </c>
      <c r="O134" s="238">
        <f>+IF(I134=0,"",'Ark1'!W2350)</f>
        <v>1.2121212121212122</v>
      </c>
      <c r="P134" s="238">
        <f>+IF(I134=0,"",'Ark1'!X2350)</f>
        <v>89.090909090909108</v>
      </c>
      <c r="Q134" s="238">
        <f>+IF(I134=0,"",'Ark1'!Y2350)</f>
        <v>41.818181818181827</v>
      </c>
      <c r="R134" s="238">
        <f>+IF(I134=0,"",'Ark1'!Z2350)</f>
        <v>6.256367657979272</v>
      </c>
      <c r="S134" s="236">
        <f>+IF(I134=0,"",'Ark1'!Z2350)</f>
        <v>6.256367657979272</v>
      </c>
      <c r="T134" s="237">
        <f>+IF(I134=0,"",'Ark1'!AB2350)</f>
        <v>1.576689700994822</v>
      </c>
      <c r="U134" s="238">
        <f>+IF(I134=0,"",'Ark1'!AE2350)</f>
        <v>0</v>
      </c>
      <c r="V134" s="236">
        <f t="shared" si="23"/>
        <v>4.5620606060606068</v>
      </c>
      <c r="W134" s="236">
        <f t="shared" si="24"/>
        <v>10.3125</v>
      </c>
      <c r="X134" s="215"/>
      <c r="Y134" s="218"/>
      <c r="AA134" s="29"/>
      <c r="AB134" s="27"/>
      <c r="AC134" s="242"/>
      <c r="AD134" s="28"/>
      <c r="AH134" s="28"/>
    </row>
    <row r="135" spans="1:34" ht="15.6">
      <c r="A135" s="215"/>
      <c r="B135" s="297">
        <f>+'Ark1'!C2351</f>
        <v>2023</v>
      </c>
      <c r="C135" s="235">
        <f>+'Ark1'!L2351</f>
        <v>5</v>
      </c>
      <c r="D135" s="235" t="s">
        <v>404</v>
      </c>
      <c r="E135" s="235">
        <f>+'Ark1'!H2351</f>
        <v>2</v>
      </c>
      <c r="F135" s="235">
        <f>+'Ark1'!J2351</f>
        <v>177</v>
      </c>
      <c r="G135" s="235" t="str">
        <f t="shared" si="22"/>
        <v>Slakthuset</v>
      </c>
      <c r="H135" s="235">
        <f>+IF(I135=0,"",'Ark1'!Q2351)</f>
        <v>23</v>
      </c>
      <c r="I135" s="344">
        <f>+'Ark1'!R2351</f>
        <v>82</v>
      </c>
      <c r="J135" s="236">
        <f>+IF(I135=0,"",'Ark1'!AG2351)</f>
        <v>42.177447508852424</v>
      </c>
      <c r="K135" s="236"/>
      <c r="L135" s="236">
        <f>+IF(I135=0,"",'Ark1'!AH2351)</f>
        <v>1.2195121951219512</v>
      </c>
      <c r="M135" s="237">
        <f>+IF(I135=0,"",'Ark1'!T2351)</f>
        <v>5.3414634146341484</v>
      </c>
      <c r="N135" s="32">
        <f>+IF(I135=0,"",'Ark1'!U2351)</f>
        <v>20.626829268292688</v>
      </c>
      <c r="O135" s="238">
        <f>+IF(I135=0,"",'Ark1'!W2351)</f>
        <v>0</v>
      </c>
      <c r="P135" s="238">
        <f>+IF(I135=0,"",'Ark1'!X2351)</f>
        <v>85.365853658536579</v>
      </c>
      <c r="Q135" s="238">
        <f>+IF(I135=0,"",'Ark1'!Y2351)</f>
        <v>28.04878048780488</v>
      </c>
      <c r="R135" s="238">
        <f>+IF(I135=0,"",'Ark1'!Z2351)</f>
        <v>4.8362717141204703</v>
      </c>
      <c r="S135" s="236">
        <f>+IF(I135=0,"",'Ark1'!Z2351)</f>
        <v>4.8362717141204703</v>
      </c>
      <c r="T135" s="237">
        <f>+IF(I135=0,"",'Ark1'!AB2351)</f>
        <v>1.2612374120827219</v>
      </c>
      <c r="U135" s="238">
        <f>+IF(I135=0,"",'Ark1'!AE2351)</f>
        <v>0</v>
      </c>
      <c r="V135" s="236">
        <f t="shared" si="23"/>
        <v>4.125365853658538</v>
      </c>
      <c r="W135" s="236">
        <f t="shared" si="24"/>
        <v>3.5652173913043477</v>
      </c>
      <c r="X135" s="215"/>
      <c r="Y135" s="218"/>
      <c r="AA135" s="29"/>
      <c r="AB135" s="27"/>
      <c r="AC135" s="242"/>
      <c r="AD135" s="28"/>
      <c r="AH135" s="28"/>
    </row>
    <row r="136" spans="1:34" ht="15.6">
      <c r="A136" s="215"/>
      <c r="B136" s="297">
        <f>+'Ark1'!C2352</f>
        <v>2023</v>
      </c>
      <c r="C136" s="235">
        <f>+'Ark1'!L2352</f>
        <v>5</v>
      </c>
      <c r="D136" s="235" t="s">
        <v>404</v>
      </c>
      <c r="E136" s="235">
        <f>+'Ark1'!H2352</f>
        <v>2</v>
      </c>
      <c r="F136" s="235">
        <f>+'Ark1'!J2352</f>
        <v>178</v>
      </c>
      <c r="G136" s="235" t="str">
        <f t="shared" si="22"/>
        <v>Røros</v>
      </c>
      <c r="H136" s="235">
        <f>+IF(I136=0,"",'Ark1'!Q2352)</f>
        <v>10</v>
      </c>
      <c r="I136" s="344">
        <f>+'Ark1'!R2352</f>
        <v>36</v>
      </c>
      <c r="J136" s="236">
        <f>+IF(I136=0,"",'Ark1'!AG2352)</f>
        <v>16.475323134078064</v>
      </c>
      <c r="K136" s="236"/>
      <c r="L136" s="236">
        <f>+IF(I136=0,"",'Ark1'!AH2352)</f>
        <v>13.888888888888889</v>
      </c>
      <c r="M136" s="237">
        <f>+IF(I136=0,"",'Ark1'!T2352)</f>
        <v>4.6666666666666679</v>
      </c>
      <c r="N136" s="32">
        <f>+IF(I136=0,"",'Ark1'!U2352)</f>
        <v>17.738888888888901</v>
      </c>
      <c r="O136" s="238">
        <f>+IF(I136=0,"",'Ark1'!W2352)</f>
        <v>0</v>
      </c>
      <c r="P136" s="238">
        <f>+IF(I136=0,"",'Ark1'!X2352)</f>
        <v>63.888888888888879</v>
      </c>
      <c r="Q136" s="238">
        <f>+IF(I136=0,"",'Ark1'!Y2352)</f>
        <v>0</v>
      </c>
      <c r="R136" s="238">
        <f>+IF(I136=0,"",'Ark1'!Z2352)</f>
        <v>3.3266831811361448</v>
      </c>
      <c r="S136" s="236">
        <f>+IF(I136=0,"",'Ark1'!Z2352)</f>
        <v>3.3266831811361448</v>
      </c>
      <c r="T136" s="237">
        <f>+IF(I136=0,"",'Ark1'!AB2352)</f>
        <v>1.3743685418725529</v>
      </c>
      <c r="U136" s="238">
        <f>+IF(I136=0,"",'Ark1'!AE2352)</f>
        <v>0</v>
      </c>
      <c r="V136" s="236">
        <f t="shared" si="23"/>
        <v>3.5477777777777804</v>
      </c>
      <c r="W136" s="236">
        <f t="shared" si="24"/>
        <v>3.6</v>
      </c>
      <c r="X136" s="215"/>
      <c r="Y136" s="218"/>
      <c r="AA136" s="29"/>
      <c r="AB136" s="27"/>
      <c r="AC136" s="242"/>
      <c r="AD136" s="28"/>
      <c r="AH136" s="28"/>
    </row>
    <row r="137" spans="1:34" ht="15.6">
      <c r="A137" s="215"/>
      <c r="B137" s="297">
        <f>+'Ark1'!C2353</f>
        <v>2023</v>
      </c>
      <c r="C137" s="235">
        <f>+'Ark1'!L2353</f>
        <v>5</v>
      </c>
      <c r="D137" s="235" t="s">
        <v>404</v>
      </c>
      <c r="E137" s="235">
        <f>+'Ark1'!H2353</f>
        <v>2</v>
      </c>
      <c r="F137" s="235">
        <f>+'Ark1'!J2353</f>
        <v>181</v>
      </c>
      <c r="G137" s="235" t="str">
        <f t="shared" si="22"/>
        <v>Horns</v>
      </c>
      <c r="H137" s="235">
        <f>+IF(I137=0,"",'Ark1'!Q2353)</f>
        <v>15</v>
      </c>
      <c r="I137" s="344">
        <f>+'Ark1'!R2353</f>
        <v>105</v>
      </c>
      <c r="J137" s="236">
        <f>+IF(I137=0,"",'Ark1'!AG2353)</f>
        <v>23.826185814438197</v>
      </c>
      <c r="K137" s="236"/>
      <c r="L137" s="236">
        <f>+IF(I137=0,"",'Ark1'!AH2353)</f>
        <v>0</v>
      </c>
      <c r="M137" s="237">
        <f>+IF(I137=0,"",'Ark1'!T2353)</f>
        <v>5.2285714285714304</v>
      </c>
      <c r="N137" s="32">
        <f>+IF(I137=0,"",'Ark1'!U2353)</f>
        <v>17.963809523809523</v>
      </c>
      <c r="O137" s="238">
        <f>+IF(I137=0,"",'Ark1'!W2353)</f>
        <v>0</v>
      </c>
      <c r="P137" s="238">
        <f>+IF(I137=0,"",'Ark1'!X2353)</f>
        <v>72.380952380952351</v>
      </c>
      <c r="Q137" s="238">
        <f>+IF(I137=0,"",'Ark1'!Y2353)</f>
        <v>3.8095238095238111</v>
      </c>
      <c r="R137" s="238">
        <f>+IF(I137=0,"",'Ark1'!Z2353)</f>
        <v>3.4092904948103757</v>
      </c>
      <c r="S137" s="236">
        <f>+IF(I137=0,"",'Ark1'!Z2353)</f>
        <v>3.4092904948103757</v>
      </c>
      <c r="T137" s="237">
        <f>+IF(I137=0,"",'Ark1'!AB2353)</f>
        <v>1.4752377878200678</v>
      </c>
      <c r="U137" s="238">
        <f>+IF(I137=0,"",'Ark1'!AE2353)</f>
        <v>0</v>
      </c>
      <c r="V137" s="236">
        <f t="shared" si="23"/>
        <v>3.5927619047619048</v>
      </c>
      <c r="W137" s="236">
        <f t="shared" si="24"/>
        <v>7</v>
      </c>
      <c r="X137" s="215"/>
      <c r="Y137" s="218"/>
      <c r="AA137" s="29"/>
      <c r="AB137" s="27"/>
      <c r="AC137" s="242"/>
      <c r="AD137" s="28"/>
      <c r="AH137" s="28"/>
    </row>
    <row r="138" spans="1:34" ht="15.6">
      <c r="A138" s="215"/>
      <c r="B138" s="297">
        <f>+'Ark1'!C2354</f>
        <v>2023</v>
      </c>
      <c r="C138" s="235">
        <f>+'Ark1'!L2354</f>
        <v>5</v>
      </c>
      <c r="D138" s="235" t="s">
        <v>404</v>
      </c>
      <c r="E138" s="235">
        <f>+'Ark1'!H2354</f>
        <v>1</v>
      </c>
      <c r="F138" s="235">
        <f>+'Ark1'!J2354</f>
        <v>262</v>
      </c>
      <c r="G138" s="235" t="str">
        <f t="shared" si="22"/>
        <v>Strilalam</v>
      </c>
      <c r="H138" s="235" t="str">
        <f>+IF(I138=0,"",'Ark1'!Q2354)</f>
        <v/>
      </c>
      <c r="I138" s="344">
        <f>+'Ark1'!R2354</f>
        <v>0</v>
      </c>
      <c r="J138" s="236" t="str">
        <f>+IF(I138=0,"",'Ark1'!AG2354)</f>
        <v/>
      </c>
      <c r="K138" s="236"/>
      <c r="L138" s="236" t="str">
        <f>+IF(I138=0,"",'Ark1'!AH2354)</f>
        <v/>
      </c>
      <c r="M138" s="237" t="str">
        <f>+IF(I138=0,"",'Ark1'!T2354)</f>
        <v/>
      </c>
      <c r="N138" s="32" t="str">
        <f>+IF(I138=0,"",'Ark1'!U2354)</f>
        <v/>
      </c>
      <c r="O138" s="238" t="str">
        <f>+IF(I138=0,"",'Ark1'!W2354)</f>
        <v/>
      </c>
      <c r="P138" s="238" t="str">
        <f>+IF(I138=0,"",'Ark1'!X2354)</f>
        <v/>
      </c>
      <c r="Q138" s="238" t="str">
        <f>+IF(I138=0,"",'Ark1'!Y2354)</f>
        <v/>
      </c>
      <c r="R138" s="238" t="str">
        <f>+IF(I138=0,"",'Ark1'!Z2354)</f>
        <v/>
      </c>
      <c r="S138" s="236" t="str">
        <f>+IF(I138=0,"",'Ark1'!Z2354)</f>
        <v/>
      </c>
      <c r="T138" s="237" t="str">
        <f>+IF(I138=0,"",'Ark1'!AB2354)</f>
        <v/>
      </c>
      <c r="U138" s="238" t="str">
        <f>+IF(I138=0,"",'Ark1'!AE2354)</f>
        <v/>
      </c>
      <c r="V138" s="236" t="str">
        <f t="shared" si="23"/>
        <v/>
      </c>
      <c r="W138" s="236" t="str">
        <f t="shared" si="24"/>
        <v/>
      </c>
      <c r="X138" s="215"/>
      <c r="Y138" s="218"/>
      <c r="AA138" s="29"/>
      <c r="AB138" s="27"/>
      <c r="AC138" s="242"/>
      <c r="AD138" s="28"/>
      <c r="AH138" s="28"/>
    </row>
    <row r="139" spans="1:34" ht="15.6">
      <c r="A139" s="215"/>
      <c r="B139" s="297">
        <f>+'Ark1'!C2355</f>
        <v>2023</v>
      </c>
      <c r="C139" s="235">
        <f>+'Ark1'!L2355</f>
        <v>5</v>
      </c>
      <c r="D139" s="235" t="s">
        <v>404</v>
      </c>
      <c r="E139" s="235">
        <f>+'Ark1'!H2355</f>
        <v>1</v>
      </c>
      <c r="F139" s="235">
        <f>+'Ark1'!J2355</f>
        <v>309</v>
      </c>
      <c r="G139" s="235" t="str">
        <f t="shared" si="22"/>
        <v>Malvik</v>
      </c>
      <c r="H139" s="235">
        <f>+IF(I139=0,"",'Ark1'!Q2355)</f>
        <v>18</v>
      </c>
      <c r="I139" s="344">
        <f>+'Ark1'!R2355</f>
        <v>50</v>
      </c>
      <c r="J139" s="236">
        <f>+IF(I139=0,"",'Ark1'!AG2355)</f>
        <v>13.28836185471846</v>
      </c>
      <c r="K139" s="236"/>
      <c r="L139" s="236">
        <f>+IF(I139=0,"",'Ark1'!AH2355)</f>
        <v>0</v>
      </c>
      <c r="M139" s="237">
        <f>+IF(I139=0,"",'Ark1'!T2355)</f>
        <v>5.42</v>
      </c>
      <c r="N139" s="32">
        <f>+IF(I139=0,"",'Ark1'!U2355)</f>
        <v>18.713999999999999</v>
      </c>
      <c r="O139" s="238">
        <f>+IF(I139=0,"",'Ark1'!W2355)</f>
        <v>0</v>
      </c>
      <c r="P139" s="238">
        <f>+IF(I139=0,"",'Ark1'!X2355)</f>
        <v>66</v>
      </c>
      <c r="Q139" s="238">
        <f>+IF(I139=0,"",'Ark1'!Y2355)</f>
        <v>20</v>
      </c>
      <c r="R139" s="238">
        <f>+IF(I139=0,"",'Ark1'!Z2355)</f>
        <v>6.2996193535800193</v>
      </c>
      <c r="S139" s="236">
        <f>+IF(I139=0,"",'Ark1'!Z2355)</f>
        <v>6.2996193535800193</v>
      </c>
      <c r="T139" s="237">
        <f>+IF(I139=0,"",'Ark1'!AB2355)</f>
        <v>1.5885842753848476</v>
      </c>
      <c r="U139" s="238">
        <f>+IF(I139=0,"",'Ark1'!AE2355)</f>
        <v>0</v>
      </c>
      <c r="V139" s="236">
        <f t="shared" si="23"/>
        <v>3.7427999999999999</v>
      </c>
      <c r="W139" s="236">
        <f t="shared" si="24"/>
        <v>2.7777777777777777</v>
      </c>
      <c r="X139" s="215"/>
      <c r="Y139" s="218"/>
      <c r="AA139" s="29"/>
      <c r="AB139" s="27"/>
      <c r="AC139" s="242"/>
      <c r="AD139" s="28"/>
      <c r="AH139" s="28"/>
    </row>
    <row r="140" spans="1:34" ht="15.6">
      <c r="A140" s="215"/>
      <c r="B140" s="297">
        <f>+'Ark1'!C2356</f>
        <v>2023</v>
      </c>
      <c r="C140" s="235">
        <f>+'Ark1'!L2356</f>
        <v>5</v>
      </c>
      <c r="D140" s="235" t="s">
        <v>404</v>
      </c>
      <c r="E140" s="235">
        <f>+'Ark1'!H2356</f>
        <v>2</v>
      </c>
      <c r="F140" s="235">
        <f>+'Ark1'!J2356</f>
        <v>470</v>
      </c>
      <c r="G140" s="235" t="str">
        <f t="shared" si="22"/>
        <v>Jens Eide</v>
      </c>
      <c r="H140" s="235">
        <f>+IF(I140=0,"",'Ark1'!Q2356)</f>
        <v>11</v>
      </c>
      <c r="I140" s="344">
        <f>+'Ark1'!R2356</f>
        <v>42</v>
      </c>
      <c r="J140" s="236">
        <f>+IF(I140=0,"",'Ark1'!AG2356)</f>
        <v>15.855779521940772</v>
      </c>
      <c r="K140" s="236"/>
      <c r="L140" s="236">
        <f>+IF(I140=0,"",'Ark1'!AH2356)</f>
        <v>4.7619047619047636</v>
      </c>
      <c r="M140" s="237">
        <f>+IF(I140=0,"",'Ark1'!T2356)</f>
        <v>4.9285714285714306</v>
      </c>
      <c r="N140" s="32">
        <f>+IF(I140=0,"",'Ark1'!U2356)</f>
        <v>16.93095238095238</v>
      </c>
      <c r="O140" s="238">
        <f>+IF(I140=0,"",'Ark1'!W2356)</f>
        <v>0</v>
      </c>
      <c r="P140" s="238">
        <f>+IF(I140=0,"",'Ark1'!X2356)</f>
        <v>54.761904761904759</v>
      </c>
      <c r="Q140" s="238">
        <f>+IF(I140=0,"",'Ark1'!Y2356)</f>
        <v>14.285714285714288</v>
      </c>
      <c r="R140" s="238">
        <f>+IF(I140=0,"",'Ark1'!Z2356)</f>
        <v>5.6222554402861924</v>
      </c>
      <c r="S140" s="236">
        <f>+IF(I140=0,"",'Ark1'!Z2356)</f>
        <v>5.6222554402861924</v>
      </c>
      <c r="T140" s="237">
        <f>+IF(I140=0,"",'Ark1'!AB2356)</f>
        <v>0.79859570624992382</v>
      </c>
      <c r="U140" s="238">
        <f>+IF(I140=0,"",'Ark1'!AE2356)</f>
        <v>0</v>
      </c>
      <c r="V140" s="236">
        <f t="shared" si="23"/>
        <v>3.386190476190476</v>
      </c>
      <c r="W140" s="236">
        <f t="shared" si="24"/>
        <v>3.8181818181818183</v>
      </c>
      <c r="X140" s="215"/>
      <c r="Y140" s="218"/>
      <c r="AA140" s="29"/>
      <c r="AB140" s="27"/>
      <c r="AC140" s="242"/>
      <c r="AD140" s="28"/>
      <c r="AH140" s="28"/>
    </row>
    <row r="141" spans="1:34" ht="15.6">
      <c r="A141" s="215"/>
      <c r="B141" s="297">
        <f>+'Ark1'!C2357</f>
        <v>2023</v>
      </c>
      <c r="C141" s="235">
        <f>+'Ark1'!L2357</f>
        <v>5</v>
      </c>
      <c r="D141" s="235" t="s">
        <v>404</v>
      </c>
      <c r="E141" s="235">
        <f>+'Ark1'!H2357</f>
        <v>2</v>
      </c>
      <c r="F141" s="235">
        <f>+'Ark1'!J2357</f>
        <v>629</v>
      </c>
      <c r="G141" s="235" t="str">
        <f t="shared" si="22"/>
        <v>Bø</v>
      </c>
      <c r="H141" s="235">
        <f>+IF(I141=0,"",'Ark1'!Q2357)</f>
        <v>2</v>
      </c>
      <c r="I141" s="344">
        <f>+'Ark1'!R2357</f>
        <v>17</v>
      </c>
      <c r="J141" s="236">
        <f>+IF(I141=0,"",'Ark1'!AG2357)</f>
        <v>9.4696331254564825</v>
      </c>
      <c r="K141" s="236"/>
      <c r="L141" s="236">
        <f>+IF(I141=0,"",'Ark1'!AH2357)</f>
        <v>0</v>
      </c>
      <c r="M141" s="237">
        <f>+IF(I141=0,"",'Ark1'!T2357)</f>
        <v>5.1764705882352944</v>
      </c>
      <c r="N141" s="32">
        <f>+IF(I141=0,"",'Ark1'!U2357)</f>
        <v>19.829411764705881</v>
      </c>
      <c r="O141" s="238">
        <f>+IF(I141=0,"",'Ark1'!W2357)</f>
        <v>0</v>
      </c>
      <c r="P141" s="238">
        <f>+IF(I141=0,"",'Ark1'!X2357)</f>
        <v>82.352941176470608</v>
      </c>
      <c r="Q141" s="238">
        <f>+IF(I141=0,"",'Ark1'!Y2357)</f>
        <v>11.76470588235294</v>
      </c>
      <c r="R141" s="238">
        <f>+IF(I141=0,"",'Ark1'!Z2357)</f>
        <v>2.9751450198726914</v>
      </c>
      <c r="S141" s="236">
        <f>+IF(I141=0,"",'Ark1'!Z2357)</f>
        <v>2.9751450198726914</v>
      </c>
      <c r="T141" s="237">
        <f>+IF(I141=0,"",'Ark1'!AB2357)</f>
        <v>1.2478354962115541</v>
      </c>
      <c r="U141" s="238">
        <f>+IF(I141=0,"",'Ark1'!AE2357)</f>
        <v>0</v>
      </c>
      <c r="V141" s="236">
        <f t="shared" si="23"/>
        <v>3.9658823529411764</v>
      </c>
      <c r="W141" s="236">
        <f t="shared" si="24"/>
        <v>8.5</v>
      </c>
      <c r="X141" s="215"/>
      <c r="Y141" s="218"/>
      <c r="AA141" s="29"/>
      <c r="AB141" s="27"/>
      <c r="AC141" s="242"/>
      <c r="AD141" s="28"/>
      <c r="AH141" s="28"/>
    </row>
    <row r="142" spans="1:34" ht="15.6">
      <c r="A142" s="215"/>
      <c r="B142" s="297">
        <f>+'Ark1'!C2358</f>
        <v>2023</v>
      </c>
      <c r="C142" s="235">
        <f>+'Ark1'!L2358</f>
        <v>5</v>
      </c>
      <c r="D142" s="235" t="s">
        <v>404</v>
      </c>
      <c r="E142" s="235">
        <f>+'Ark1'!H2358</f>
        <v>1</v>
      </c>
      <c r="F142" s="235">
        <f>+'Ark1'!J2358</f>
        <v>643</v>
      </c>
      <c r="G142" s="235" t="str">
        <f t="shared" si="22"/>
        <v>Bjerka</v>
      </c>
      <c r="H142" s="235">
        <f>+IF(I142=0,"",'Ark1'!Q2358)</f>
        <v>15</v>
      </c>
      <c r="I142" s="344">
        <f>+'Ark1'!R2358</f>
        <v>91</v>
      </c>
      <c r="J142" s="236">
        <f>+IF(I142=0,"",'Ark1'!AG2358)</f>
        <v>30.412971129727687</v>
      </c>
      <c r="K142" s="236"/>
      <c r="L142" s="236">
        <f>+IF(I142=0,"",'Ark1'!AH2358)</f>
        <v>0</v>
      </c>
      <c r="M142" s="237">
        <f>+IF(I142=0,"",'Ark1'!T2358)</f>
        <v>5.2967032967032965</v>
      </c>
      <c r="N142" s="32">
        <f>+IF(I142=0,"",'Ark1'!U2358)</f>
        <v>20.385714285714297</v>
      </c>
      <c r="O142" s="238">
        <f>+IF(I142=0,"",'Ark1'!W2358)</f>
        <v>1.0989010989010985</v>
      </c>
      <c r="P142" s="238">
        <f>+IF(I142=0,"",'Ark1'!X2358)</f>
        <v>74.725274725274758</v>
      </c>
      <c r="Q142" s="238">
        <f>+IF(I142=0,"",'Ark1'!Y2358)</f>
        <v>28.571428571428577</v>
      </c>
      <c r="R142" s="238">
        <f>+IF(I142=0,"",'Ark1'!Z2358)</f>
        <v>5.9755834958746448</v>
      </c>
      <c r="S142" s="236">
        <f>+IF(I142=0,"",'Ark1'!Z2358)</f>
        <v>5.9755834958746448</v>
      </c>
      <c r="T142" s="237">
        <f>+IF(I142=0,"",'Ark1'!AB2358)</f>
        <v>1.6673628944705661</v>
      </c>
      <c r="U142" s="238">
        <f>+IF(I142=0,"",'Ark1'!AE2358)</f>
        <v>0</v>
      </c>
      <c r="V142" s="236">
        <f t="shared" si="23"/>
        <v>4.0771428571428592</v>
      </c>
      <c r="W142" s="236">
        <f t="shared" si="24"/>
        <v>6.0666666666666664</v>
      </c>
      <c r="X142" s="215"/>
      <c r="Y142" s="218"/>
      <c r="AA142" s="29"/>
      <c r="AB142" s="27"/>
      <c r="AC142" s="242"/>
      <c r="AD142" s="28"/>
      <c r="AH142" s="28"/>
    </row>
    <row r="143" spans="1:34" ht="15.6">
      <c r="A143" s="215"/>
      <c r="B143" s="297">
        <f>+'Ark1'!C2359</f>
        <v>2023</v>
      </c>
      <c r="C143" s="235">
        <f>+'Ark1'!L2359</f>
        <v>5</v>
      </c>
      <c r="D143" s="235" t="s">
        <v>404</v>
      </c>
      <c r="E143" s="235">
        <f>+'Ark1'!H2359</f>
        <v>2</v>
      </c>
      <c r="F143" s="235">
        <f>+'Ark1'!J2359</f>
        <v>704</v>
      </c>
      <c r="G143" s="235" t="str">
        <f t="shared" si="22"/>
        <v>Øre Vilt</v>
      </c>
      <c r="H143" s="235" t="str">
        <f>+IF(I143=0,"",'Ark1'!Q2359)</f>
        <v/>
      </c>
      <c r="I143" s="344">
        <f>+'Ark1'!R2359</f>
        <v>0</v>
      </c>
      <c r="J143" s="236" t="str">
        <f>+IF(I143=0,"",'Ark1'!AG2359)</f>
        <v/>
      </c>
      <c r="K143" s="236"/>
      <c r="L143" s="236" t="str">
        <f>+IF(I143=0,"",'Ark1'!AH2359)</f>
        <v/>
      </c>
      <c r="M143" s="237" t="str">
        <f>+IF(I143=0,"",'Ark1'!T2359)</f>
        <v/>
      </c>
      <c r="N143" s="32" t="str">
        <f>+IF(I143=0,"",'Ark1'!U2359)</f>
        <v/>
      </c>
      <c r="O143" s="238" t="str">
        <f>+IF(I143=0,"",'Ark1'!W2359)</f>
        <v/>
      </c>
      <c r="P143" s="238" t="str">
        <f>+IF(I143=0,"",'Ark1'!X2359)</f>
        <v/>
      </c>
      <c r="Q143" s="238" t="str">
        <f>+IF(I143=0,"",'Ark1'!Y2359)</f>
        <v/>
      </c>
      <c r="R143" s="238" t="str">
        <f>+IF(I143=0,"",'Ark1'!Z2359)</f>
        <v/>
      </c>
      <c r="S143" s="236" t="str">
        <f>+IF(I143=0,"",'Ark1'!Z2359)</f>
        <v/>
      </c>
      <c r="T143" s="237" t="str">
        <f>+IF(I143=0,"",'Ark1'!AB2359)</f>
        <v/>
      </c>
      <c r="U143" s="238" t="str">
        <f>+IF(I143=0,"",'Ark1'!AE2359)</f>
        <v/>
      </c>
      <c r="V143" s="236" t="str">
        <f t="shared" si="23"/>
        <v/>
      </c>
      <c r="W143" s="236" t="str">
        <f t="shared" si="24"/>
        <v/>
      </c>
      <c r="X143" s="215"/>
      <c r="Y143" s="218"/>
      <c r="AA143" s="29"/>
      <c r="AB143" s="27"/>
      <c r="AC143" s="242"/>
      <c r="AD143" s="28"/>
      <c r="AH143" s="28"/>
    </row>
    <row r="144" spans="1:34" ht="15.6">
      <c r="A144" s="215"/>
      <c r="B144" s="297">
        <f>+'Ark1'!C2360</f>
        <v>2023</v>
      </c>
      <c r="C144" s="235">
        <f>+'Ark1'!L2360</f>
        <v>5</v>
      </c>
      <c r="D144" s="235" t="s">
        <v>404</v>
      </c>
      <c r="E144" s="235">
        <f>+'Ark1'!H2360</f>
        <v>1</v>
      </c>
      <c r="F144" s="235">
        <f>+'Ark1'!J2360</f>
        <v>802</v>
      </c>
      <c r="G144" s="235" t="str">
        <f t="shared" si="22"/>
        <v>Karasjok</v>
      </c>
      <c r="H144" s="235" t="str">
        <f>+IF(I144=0,"",'Ark1'!Q2360)</f>
        <v/>
      </c>
      <c r="I144" s="344">
        <f>+'Ark1'!R2360</f>
        <v>0</v>
      </c>
      <c r="J144" s="236" t="str">
        <f>+IF(I144=0,"",'Ark1'!AG2360)</f>
        <v/>
      </c>
      <c r="K144" s="236"/>
      <c r="L144" s="236" t="str">
        <f>+IF(I144=0,"",'Ark1'!AH2360)</f>
        <v/>
      </c>
      <c r="M144" s="237" t="str">
        <f>+IF(I144=0,"",'Ark1'!T2360)</f>
        <v/>
      </c>
      <c r="N144" s="32" t="str">
        <f>+IF(I144=0,"",'Ark1'!U2360)</f>
        <v/>
      </c>
      <c r="O144" s="238" t="str">
        <f>+IF(I144=0,"",'Ark1'!W2360)</f>
        <v/>
      </c>
      <c r="P144" s="238" t="str">
        <f>+IF(I144=0,"",'Ark1'!X2360)</f>
        <v/>
      </c>
      <c r="Q144" s="238" t="str">
        <f>+IF(I144=0,"",'Ark1'!Y2360)</f>
        <v/>
      </c>
      <c r="R144" s="238" t="str">
        <f>+IF(I144=0,"",'Ark1'!Z2360)</f>
        <v/>
      </c>
      <c r="S144" s="236" t="str">
        <f>+IF(I144=0,"",'Ark1'!Z2360)</f>
        <v/>
      </c>
      <c r="T144" s="237" t="str">
        <f>+IF(I144=0,"",'Ark1'!AB2360)</f>
        <v/>
      </c>
      <c r="U144" s="238" t="str">
        <f>+IF(I144=0,"",'Ark1'!AE2360)</f>
        <v/>
      </c>
      <c r="V144" s="236" t="str">
        <f t="shared" si="23"/>
        <v/>
      </c>
      <c r="W144" s="236" t="str">
        <f t="shared" si="24"/>
        <v/>
      </c>
      <c r="X144" s="215"/>
      <c r="Y144" s="218"/>
      <c r="AA144" s="29"/>
      <c r="AB144" s="27"/>
      <c r="AC144" s="242"/>
      <c r="AD144" s="28"/>
      <c r="AH144" s="28"/>
    </row>
    <row r="145" spans="1:52" ht="15.6">
      <c r="A145" s="215"/>
      <c r="B145" s="215"/>
      <c r="C145" s="215"/>
      <c r="D145" s="215"/>
      <c r="E145" s="215"/>
      <c r="F145" s="215"/>
      <c r="G145" s="215"/>
      <c r="H145" s="215"/>
      <c r="I145" s="339"/>
      <c r="J145" s="215"/>
      <c r="K145" s="215"/>
      <c r="L145" s="215"/>
      <c r="M145" s="215"/>
      <c r="N145" s="215"/>
      <c r="O145" s="215"/>
      <c r="P145" s="215"/>
      <c r="Q145" s="215"/>
      <c r="R145" s="215"/>
      <c r="S145" s="215"/>
      <c r="T145" s="215"/>
      <c r="U145" s="215"/>
      <c r="V145" s="215"/>
      <c r="W145" s="215"/>
      <c r="X145" s="215"/>
      <c r="Y145" s="218"/>
      <c r="AA145" s="29"/>
      <c r="AB145" s="27"/>
      <c r="AC145" s="242"/>
      <c r="AD145" s="28"/>
      <c r="AH145" s="28"/>
    </row>
    <row r="146" spans="1:52" ht="22.8">
      <c r="A146" s="215"/>
      <c r="B146" s="215"/>
      <c r="C146" s="215"/>
      <c r="D146" s="264" t="str">
        <f>+D148</f>
        <v>O+</v>
      </c>
      <c r="E146" s="215"/>
      <c r="F146" s="215"/>
      <c r="G146" s="215"/>
      <c r="H146" s="215"/>
      <c r="I146" s="429">
        <f>SUM(I148:I171)</f>
        <v>2636</v>
      </c>
      <c r="J146" s="266"/>
      <c r="K146" s="266"/>
      <c r="L146" s="266"/>
      <c r="M146" s="266"/>
      <c r="N146" s="267">
        <f>+Klasse!O15</f>
        <v>22.29996214988649</v>
      </c>
      <c r="O146" s="215"/>
      <c r="P146" s="215"/>
      <c r="Q146" s="215"/>
      <c r="R146" s="215"/>
      <c r="S146" s="215"/>
      <c r="T146" s="215"/>
      <c r="U146" s="215"/>
      <c r="V146" s="215"/>
      <c r="W146" s="215"/>
      <c r="X146" s="215"/>
      <c r="Y146" s="218"/>
      <c r="AA146" s="29"/>
      <c r="AB146" s="27"/>
      <c r="AC146" s="242"/>
      <c r="AD146" s="28"/>
      <c r="AH146" s="28"/>
    </row>
    <row r="147" spans="1:52" ht="19.8">
      <c r="A147" s="215"/>
      <c r="B147" s="215"/>
      <c r="C147" s="215"/>
      <c r="D147" s="215"/>
      <c r="E147" s="215"/>
      <c r="F147" s="215"/>
      <c r="G147" s="215"/>
      <c r="H147" s="233"/>
      <c r="I147" s="339"/>
      <c r="J147" s="216"/>
      <c r="K147" s="216"/>
      <c r="L147" s="216"/>
      <c r="M147" s="233"/>
      <c r="N147" s="216"/>
      <c r="O147" s="217"/>
      <c r="P147" s="217"/>
      <c r="Q147" s="217"/>
      <c r="R147" s="217"/>
      <c r="S147" s="234"/>
      <c r="T147" s="215"/>
      <c r="U147" s="234"/>
      <c r="V147" s="234"/>
      <c r="W147" s="232"/>
      <c r="X147" s="215"/>
      <c r="Y147" s="218"/>
      <c r="AA147" s="29"/>
      <c r="AB147" s="27"/>
      <c r="AC147" s="219"/>
      <c r="AD147" s="28"/>
      <c r="AH147" s="28"/>
      <c r="AZ147" s="231"/>
    </row>
    <row r="148" spans="1:52" ht="15.6">
      <c r="A148" s="215"/>
      <c r="B148" s="297">
        <f>+'Ark1'!C2361</f>
        <v>2023</v>
      </c>
      <c r="C148" s="235">
        <f>+'Ark1'!L2361</f>
        <v>6</v>
      </c>
      <c r="D148" s="235" t="s">
        <v>32</v>
      </c>
      <c r="E148" s="28">
        <f>+'Ark1'!H2361</f>
        <v>1</v>
      </c>
      <c r="F148" s="28">
        <f>+'Ark1'!J2361</f>
        <v>103</v>
      </c>
      <c r="G148" s="28" t="str">
        <f>+G121</f>
        <v>Rudshøgda</v>
      </c>
      <c r="H148" s="28">
        <f>+IF(I148=0,"",'Ark1'!Q2361)</f>
        <v>6</v>
      </c>
      <c r="I148" s="345">
        <f>+'Ark1'!R2361</f>
        <v>45</v>
      </c>
      <c r="J148" s="29">
        <f>+IF(I148=0,"",'Ark1'!AG2361)</f>
        <v>19.22893519622335</v>
      </c>
      <c r="L148" s="29">
        <f>+IF(I148=0,"",'Ark1'!AH2361)</f>
        <v>0</v>
      </c>
      <c r="M148" s="27">
        <f>+IF(I148=0,"",'Ark1'!T2361)</f>
        <v>4.8666666666666654</v>
      </c>
      <c r="N148" s="32">
        <f>+IF(I148=0,"",'Ark1'!U2361)</f>
        <v>17.922222222222221</v>
      </c>
      <c r="O148" s="34">
        <f>+IF(I148=0,"",'Ark1'!W2361)</f>
        <v>0</v>
      </c>
      <c r="P148" s="34">
        <f>+IF(I148=0,"",'Ark1'!X2361)</f>
        <v>75.555555555555557</v>
      </c>
      <c r="Q148" s="34">
        <f>+IF(I148=0,"",'Ark1'!Y2361)</f>
        <v>0</v>
      </c>
      <c r="R148" s="34">
        <f>+IF(I148=0,"",'Ark1'!Z2361)</f>
        <v>2.4563648741711472</v>
      </c>
      <c r="S148" s="29">
        <f>+IF(I148=0,"",'Ark1'!Z2361)</f>
        <v>2.4563648741711472</v>
      </c>
      <c r="T148" s="27">
        <f>+IF(I148=0,"",'Ark1'!AB2361)</f>
        <v>1.4079141387961915</v>
      </c>
      <c r="U148" s="34">
        <f>+IF(I148=0,"",'Ark1'!AE2361)</f>
        <v>0</v>
      </c>
      <c r="V148" s="29">
        <f t="shared" ref="V148" si="25">IF(I148=0,"",N148/C148)</f>
        <v>2.9870370370370369</v>
      </c>
      <c r="W148" s="29">
        <f t="shared" ref="W148" si="26">IF(I148=0,"",I148/H148)</f>
        <v>7.5</v>
      </c>
      <c r="X148" s="215"/>
      <c r="Y148" s="218"/>
      <c r="AA148" s="29"/>
      <c r="AB148" s="27"/>
      <c r="AC148" s="242"/>
      <c r="AD148" s="28"/>
      <c r="AH148" s="28"/>
    </row>
    <row r="149" spans="1:52" ht="15.6">
      <c r="A149" s="215"/>
      <c r="B149" s="297">
        <f>+'Ark1'!C2362</f>
        <v>2023</v>
      </c>
      <c r="C149" s="235">
        <f>+'Ark1'!L2362</f>
        <v>6</v>
      </c>
      <c r="D149" s="235" t="s">
        <v>32</v>
      </c>
      <c r="E149" s="28">
        <f>+'Ark1'!H2362</f>
        <v>2</v>
      </c>
      <c r="F149" s="28">
        <f>+'Ark1'!J2362</f>
        <v>106</v>
      </c>
      <c r="G149" s="28" t="str">
        <f t="shared" ref="G149:G171" si="27">+G122</f>
        <v>Furuseth</v>
      </c>
      <c r="H149" s="28" t="str">
        <f>+IF(I149=0,"",'Ark1'!Q2362)</f>
        <v/>
      </c>
      <c r="I149" s="345">
        <f>+'Ark1'!R2362</f>
        <v>0</v>
      </c>
      <c r="J149" s="29" t="str">
        <f>+IF(I149=0,"",'Ark1'!AG2362)</f>
        <v/>
      </c>
      <c r="L149" s="29" t="str">
        <f>+IF(I149=0,"",'Ark1'!AH2362)</f>
        <v/>
      </c>
      <c r="M149" s="27" t="str">
        <f>+IF(I149=0,"",'Ark1'!T2362)</f>
        <v/>
      </c>
      <c r="N149" s="32" t="str">
        <f>+IF(I149=0,"",'Ark1'!U2362)</f>
        <v/>
      </c>
      <c r="O149" s="34" t="str">
        <f>+IF(I149=0,"",'Ark1'!W2362)</f>
        <v/>
      </c>
      <c r="P149" s="34" t="str">
        <f>+IF(I149=0,"",'Ark1'!X2362)</f>
        <v/>
      </c>
      <c r="Q149" s="34" t="str">
        <f>+IF(I149=0,"",'Ark1'!Y2362)</f>
        <v/>
      </c>
      <c r="R149" s="34" t="str">
        <f>+IF(I149=0,"",'Ark1'!Z2362)</f>
        <v/>
      </c>
      <c r="S149" s="29" t="str">
        <f>+IF(I149=0,"",'Ark1'!Z2362)</f>
        <v/>
      </c>
      <c r="T149" s="27" t="str">
        <f>+IF(I149=0,"",'Ark1'!AB2362)</f>
        <v/>
      </c>
      <c r="U149" s="34" t="str">
        <f>+IF(I149=0,"",'Ark1'!AE2362)</f>
        <v/>
      </c>
      <c r="V149" s="29" t="str">
        <f t="shared" ref="V149:V171" si="28">IF(I149=0,"",N149/C149)</f>
        <v/>
      </c>
      <c r="W149" s="29" t="str">
        <f t="shared" ref="W149:W171" si="29">IF(I149=0,"",I149/H149)</f>
        <v/>
      </c>
      <c r="X149" s="215"/>
      <c r="Y149" s="218"/>
      <c r="AA149" s="29"/>
      <c r="AB149" s="27"/>
      <c r="AC149" s="242"/>
      <c r="AD149" s="28"/>
      <c r="AH149" s="28"/>
    </row>
    <row r="150" spans="1:52" ht="15.6">
      <c r="A150" s="215"/>
      <c r="B150" s="297">
        <f>+'Ark1'!C2363</f>
        <v>2023</v>
      </c>
      <c r="C150" s="235">
        <f>+'Ark1'!L2363</f>
        <v>6</v>
      </c>
      <c r="D150" s="235" t="s">
        <v>32</v>
      </c>
      <c r="E150" s="28">
        <f>+'Ark1'!H2363</f>
        <v>1</v>
      </c>
      <c r="F150" s="28">
        <f>+'Ark1'!J2363</f>
        <v>110</v>
      </c>
      <c r="G150" s="28" t="str">
        <f t="shared" si="27"/>
        <v>Gol</v>
      </c>
      <c r="H150" s="28">
        <f>+IF(I150=0,"",'Ark1'!Q2363)</f>
        <v>76</v>
      </c>
      <c r="I150" s="345">
        <f>+'Ark1'!R2363</f>
        <v>267</v>
      </c>
      <c r="J150" s="29">
        <f>+IF(I150=0,"",'Ark1'!AG2363)</f>
        <v>24.551224005192157</v>
      </c>
      <c r="L150" s="29">
        <f>+IF(I150=0,"",'Ark1'!AH2363)</f>
        <v>1.1235955056179776</v>
      </c>
      <c r="M150" s="27">
        <f>+IF(I150=0,"",'Ark1'!T2363)</f>
        <v>7.0449438202247192</v>
      </c>
      <c r="N150" s="32">
        <f>+IF(I150=0,"",'Ark1'!U2363)</f>
        <v>23.660299625468145</v>
      </c>
      <c r="O150" s="34">
        <f>+IF(I150=0,"",'Ark1'!W2363)</f>
        <v>10.861423220973782</v>
      </c>
      <c r="P150" s="34">
        <f>+IF(I150=0,"",'Ark1'!X2363)</f>
        <v>91.011235955056179</v>
      </c>
      <c r="Q150" s="34">
        <f>+IF(I150=0,"",'Ark1'!Y2363)</f>
        <v>46.067415730337089</v>
      </c>
      <c r="R150" s="34">
        <f>+IF(I150=0,"",'Ark1'!Z2363)</f>
        <v>6.2425143714704721</v>
      </c>
      <c r="S150" s="29">
        <f>+IF(I150=0,"",'Ark1'!Z2363)</f>
        <v>6.2425143714704721</v>
      </c>
      <c r="T150" s="27">
        <f>+IF(I150=0,"",'Ark1'!AB2363)</f>
        <v>1.5834592981519149</v>
      </c>
      <c r="U150" s="34">
        <f>+IF(I150=0,"",'Ark1'!AE2363)</f>
        <v>0</v>
      </c>
      <c r="V150" s="29">
        <f t="shared" si="28"/>
        <v>3.9433832709113577</v>
      </c>
      <c r="W150" s="29">
        <f t="shared" si="29"/>
        <v>3.513157894736842</v>
      </c>
      <c r="X150" s="215"/>
      <c r="Y150" s="218"/>
      <c r="AA150" s="29"/>
      <c r="AB150" s="27"/>
      <c r="AC150" s="242"/>
      <c r="AD150" s="28"/>
      <c r="AH150" s="28"/>
    </row>
    <row r="151" spans="1:52" ht="15.6">
      <c r="A151" s="215"/>
      <c r="B151" s="297">
        <f>+'Ark1'!C2364</f>
        <v>2023</v>
      </c>
      <c r="C151" s="235">
        <f>+'Ark1'!L2364</f>
        <v>6</v>
      </c>
      <c r="D151" s="235" t="s">
        <v>32</v>
      </c>
      <c r="E151" s="28">
        <f>+'Ark1'!H2364</f>
        <v>1</v>
      </c>
      <c r="F151" s="28">
        <f>+'Ark1'!J2364</f>
        <v>111</v>
      </c>
      <c r="G151" s="28" t="str">
        <f t="shared" si="27"/>
        <v>Forus</v>
      </c>
      <c r="H151" s="28">
        <f>+IF(I151=0,"",'Ark1'!Q2364)</f>
        <v>10</v>
      </c>
      <c r="I151" s="345">
        <f>+'Ark1'!R2364</f>
        <v>40</v>
      </c>
      <c r="J151" s="29">
        <f>+IF(I151=0,"",'Ark1'!AG2364)</f>
        <v>33.904123101203403</v>
      </c>
      <c r="L151" s="29">
        <f>+IF(I151=0,"",'Ark1'!AH2364)</f>
        <v>7.5</v>
      </c>
      <c r="M151" s="27">
        <f>+IF(I151=0,"",'Ark1'!T2364)</f>
        <v>5.9249999999999998</v>
      </c>
      <c r="N151" s="32">
        <f>+IF(I151=0,"",'Ark1'!U2364)</f>
        <v>21.482500000000002</v>
      </c>
      <c r="O151" s="34">
        <f>+IF(I151=0,"",'Ark1'!W2364)</f>
        <v>2.5</v>
      </c>
      <c r="P151" s="34">
        <f>+IF(I151=0,"",'Ark1'!X2364)</f>
        <v>80</v>
      </c>
      <c r="Q151" s="34">
        <f>+IF(I151=0,"",'Ark1'!Y2364)</f>
        <v>42.5</v>
      </c>
      <c r="R151" s="34">
        <f>+IF(I151=0,"",'Ark1'!Z2364)</f>
        <v>7.8482764827699549</v>
      </c>
      <c r="S151" s="29">
        <f>+IF(I151=0,"",'Ark1'!Z2364)</f>
        <v>7.8482764827699549</v>
      </c>
      <c r="T151" s="27">
        <f>+IF(I151=0,"",'Ark1'!AB2364)</f>
        <v>1.438532238081581</v>
      </c>
      <c r="U151" s="34">
        <f>+IF(I151=0,"",'Ark1'!AE2364)</f>
        <v>0</v>
      </c>
      <c r="V151" s="29">
        <f t="shared" si="28"/>
        <v>3.5804166666666668</v>
      </c>
      <c r="W151" s="29">
        <f t="shared" si="29"/>
        <v>4</v>
      </c>
      <c r="X151" s="215"/>
      <c r="Y151" s="218"/>
      <c r="AA151" s="29"/>
      <c r="AB151" s="27"/>
      <c r="AC151" s="242"/>
      <c r="AD151" s="28"/>
      <c r="AH151" s="28"/>
    </row>
    <row r="152" spans="1:52" ht="15.6">
      <c r="A152" s="215"/>
      <c r="B152" s="297">
        <f>+'Ark1'!C2365</f>
        <v>2023</v>
      </c>
      <c r="C152" s="235">
        <f>+'Ark1'!L2365</f>
        <v>6</v>
      </c>
      <c r="D152" s="235" t="s">
        <v>32</v>
      </c>
      <c r="E152" s="28">
        <f>+'Ark1'!H2365</f>
        <v>1</v>
      </c>
      <c r="F152" s="28">
        <f>+'Ark1'!J2365</f>
        <v>116</v>
      </c>
      <c r="G152" s="28" t="str">
        <f t="shared" si="27"/>
        <v>Sandeid</v>
      </c>
      <c r="H152" s="28">
        <f>+IF(I152=0,"",'Ark1'!Q2365)</f>
        <v>35</v>
      </c>
      <c r="I152" s="345">
        <f>+'Ark1'!R2365</f>
        <v>151</v>
      </c>
      <c r="J152" s="29">
        <f>+IF(I152=0,"",'Ark1'!AG2365)</f>
        <v>49.016543470608944</v>
      </c>
      <c r="L152" s="29">
        <f>+IF(I152=0,"",'Ark1'!AH2365)</f>
        <v>0</v>
      </c>
      <c r="M152" s="27">
        <f>+IF(I152=0,"",'Ark1'!T2365)</f>
        <v>6.2119205298013265</v>
      </c>
      <c r="N152" s="32">
        <f>+IF(I152=0,"",'Ark1'!U2365)</f>
        <v>23.055629139072849</v>
      </c>
      <c r="O152" s="34">
        <f>+IF(I152=0,"",'Ark1'!W2365)</f>
        <v>2.6490066225165556</v>
      </c>
      <c r="P152" s="34">
        <f>+IF(I152=0,"",'Ark1'!X2365)</f>
        <v>89.403973509933763</v>
      </c>
      <c r="Q152" s="34">
        <f>+IF(I152=0,"",'Ark1'!Y2365)</f>
        <v>43.708609271523194</v>
      </c>
      <c r="R152" s="34">
        <f>+IF(I152=0,"",'Ark1'!Z2365)</f>
        <v>5.8999454005958247</v>
      </c>
      <c r="S152" s="29">
        <f>+IF(I152=0,"",'Ark1'!Z2365)</f>
        <v>5.8999454005958247</v>
      </c>
      <c r="T152" s="27">
        <f>+IF(I152=0,"",'Ark1'!AB2365)</f>
        <v>1.9887407294689576</v>
      </c>
      <c r="U152" s="34">
        <f>+IF(I152=0,"",'Ark1'!AE2365)</f>
        <v>0</v>
      </c>
      <c r="V152" s="29">
        <f t="shared" si="28"/>
        <v>3.8426048565121413</v>
      </c>
      <c r="W152" s="29">
        <f t="shared" si="29"/>
        <v>4.3142857142857141</v>
      </c>
      <c r="X152" s="215"/>
      <c r="Y152" s="218"/>
      <c r="AA152" s="29"/>
      <c r="AB152" s="27"/>
      <c r="AC152" s="242"/>
      <c r="AD152" s="28"/>
      <c r="AH152" s="28"/>
    </row>
    <row r="153" spans="1:52" ht="15.6">
      <c r="A153" s="215"/>
      <c r="B153" s="297">
        <f>+'Ark1'!C2366</f>
        <v>2023</v>
      </c>
      <c r="C153" s="235">
        <f>+'Ark1'!L2366</f>
        <v>6</v>
      </c>
      <c r="D153" s="235" t="s">
        <v>32</v>
      </c>
      <c r="E153" s="28">
        <f>+'Ark1'!H2366</f>
        <v>2</v>
      </c>
      <c r="F153" s="28">
        <f>+'Ark1'!J2366</f>
        <v>117</v>
      </c>
      <c r="G153" s="28" t="str">
        <f t="shared" si="27"/>
        <v>Jæren</v>
      </c>
      <c r="H153" s="28">
        <f>+IF(I153=0,"",'Ark1'!Q2366)</f>
        <v>8</v>
      </c>
      <c r="I153" s="345">
        <f>+'Ark1'!R2366</f>
        <v>26</v>
      </c>
      <c r="J153" s="29">
        <f>+IF(I153=0,"",'Ark1'!AG2366)</f>
        <v>35.231341228311777</v>
      </c>
      <c r="L153" s="29">
        <f>+IF(I153=0,"",'Ark1'!AH2366)</f>
        <v>0</v>
      </c>
      <c r="M153" s="27">
        <f>+IF(I153=0,"",'Ark1'!T2366)</f>
        <v>6.1538461538461524</v>
      </c>
      <c r="N153" s="32">
        <f>+IF(I153=0,"",'Ark1'!U2366)</f>
        <v>19.680769230769236</v>
      </c>
      <c r="O153" s="34">
        <f>+IF(I153=0,"",'Ark1'!W2366)</f>
        <v>3.8461538461538449</v>
      </c>
      <c r="P153" s="34">
        <f>+IF(I153=0,"",'Ark1'!X2366)</f>
        <v>61.538461538461519</v>
      </c>
      <c r="Q153" s="34">
        <f>+IF(I153=0,"",'Ark1'!Y2366)</f>
        <v>34.615384615384635</v>
      </c>
      <c r="R153" s="34">
        <f>+IF(I153=0,"",'Ark1'!Z2366)</f>
        <v>6.1824826498726315</v>
      </c>
      <c r="S153" s="29">
        <f>+IF(I153=0,"",'Ark1'!Z2366)</f>
        <v>6.1824826498726315</v>
      </c>
      <c r="T153" s="27">
        <f>+IF(I153=0,"",'Ark1'!AB2366)</f>
        <v>1.8541493527990696</v>
      </c>
      <c r="U153" s="34">
        <f>+IF(I153=0,"",'Ark1'!AE2366)</f>
        <v>0</v>
      </c>
      <c r="V153" s="29">
        <f t="shared" si="28"/>
        <v>3.2801282051282059</v>
      </c>
      <c r="W153" s="29">
        <f t="shared" si="29"/>
        <v>3.25</v>
      </c>
      <c r="X153" s="215"/>
      <c r="Y153" s="218"/>
      <c r="AA153" s="29"/>
      <c r="AB153" s="27"/>
      <c r="AC153" s="242"/>
      <c r="AD153" s="28"/>
      <c r="AH153" s="28"/>
    </row>
    <row r="154" spans="1:52" ht="15.6">
      <c r="A154" s="215"/>
      <c r="B154" s="297">
        <f>+'Ark1'!C2367</f>
        <v>2023</v>
      </c>
      <c r="C154" s="235">
        <f>+'Ark1'!L2367</f>
        <v>6</v>
      </c>
      <c r="D154" s="235" t="s">
        <v>32</v>
      </c>
      <c r="E154" s="28">
        <f>+'Ark1'!H2367</f>
        <v>1</v>
      </c>
      <c r="F154" s="28">
        <f>+'Ark1'!J2367</f>
        <v>134</v>
      </c>
      <c r="G154" s="28" t="str">
        <f t="shared" si="27"/>
        <v>Førde</v>
      </c>
      <c r="H154" s="28">
        <f>+IF(I154=0,"",'Ark1'!Q2367)</f>
        <v>76</v>
      </c>
      <c r="I154" s="345">
        <f>+'Ark1'!R2367</f>
        <v>356</v>
      </c>
      <c r="J154" s="29">
        <f>+IF(I154=0,"",'Ark1'!AG2367)</f>
        <v>25.298087356520824</v>
      </c>
      <c r="L154" s="29">
        <f>+IF(I154=0,"",'Ark1'!AH2367)</f>
        <v>0.2808988764044944</v>
      </c>
      <c r="M154" s="27">
        <f>+IF(I154=0,"",'Ark1'!T2367)</f>
        <v>6.3146067415730354</v>
      </c>
      <c r="N154" s="32">
        <f>+IF(I154=0,"",'Ark1'!U2367)</f>
        <v>22.987078651685408</v>
      </c>
      <c r="O154" s="34">
        <f>+IF(I154=0,"",'Ark1'!W2367)</f>
        <v>1.1235955056179776</v>
      </c>
      <c r="P154" s="34">
        <f>+IF(I154=0,"",'Ark1'!X2367)</f>
        <v>93.82022471910112</v>
      </c>
      <c r="Q154" s="34">
        <f>+IF(I154=0,"",'Ark1'!Y2367)</f>
        <v>43.539325842696627</v>
      </c>
      <c r="R154" s="34">
        <f>+IF(I154=0,"",'Ark1'!Z2367)</f>
        <v>4.9092667939813284</v>
      </c>
      <c r="S154" s="29">
        <f>+IF(I154=0,"",'Ark1'!Z2367)</f>
        <v>4.9092667939813284</v>
      </c>
      <c r="T154" s="27">
        <f>+IF(I154=0,"",'Ark1'!AB2367)</f>
        <v>1.6342232159362791</v>
      </c>
      <c r="U154" s="34">
        <f>+IF(I154=0,"",'Ark1'!AE2367)</f>
        <v>0</v>
      </c>
      <c r="V154" s="29">
        <f t="shared" si="28"/>
        <v>3.8311797752809014</v>
      </c>
      <c r="W154" s="29">
        <f t="shared" si="29"/>
        <v>4.6842105263157894</v>
      </c>
      <c r="X154" s="215"/>
      <c r="Y154" s="218"/>
      <c r="AA154" s="29"/>
      <c r="AB154" s="27"/>
      <c r="AC154" s="242"/>
      <c r="AD154" s="28"/>
      <c r="AH154" s="28"/>
    </row>
    <row r="155" spans="1:52" ht="15.6">
      <c r="A155" s="215"/>
      <c r="B155" s="297">
        <f>+'Ark1'!C2368</f>
        <v>2023</v>
      </c>
      <c r="C155" s="235">
        <f>+'Ark1'!L2368</f>
        <v>6</v>
      </c>
      <c r="D155" s="235" t="s">
        <v>32</v>
      </c>
      <c r="E155" s="28">
        <f>+'Ark1'!H2368</f>
        <v>2</v>
      </c>
      <c r="F155" s="28">
        <f>+'Ark1'!J2368</f>
        <v>141</v>
      </c>
      <c r="G155" s="28" t="str">
        <f t="shared" si="27"/>
        <v>Ølen</v>
      </c>
      <c r="H155" s="28">
        <f>+IF(I155=0,"",'Ark1'!Q2368)</f>
        <v>62</v>
      </c>
      <c r="I155" s="345">
        <f>+'Ark1'!R2368</f>
        <v>315</v>
      </c>
      <c r="J155" s="29">
        <f>+IF(I155=0,"",'Ark1'!AG2368)</f>
        <v>38.124208431337053</v>
      </c>
      <c r="L155" s="29">
        <f>+IF(I155=0,"",'Ark1'!AH2368)</f>
        <v>0.95238095238095277</v>
      </c>
      <c r="M155" s="27">
        <f>+IF(I155=0,"",'Ark1'!T2368)</f>
        <v>6.7428571428571438</v>
      </c>
      <c r="N155" s="32">
        <f>+IF(I155=0,"",'Ark1'!U2368)</f>
        <v>21.405714285714271</v>
      </c>
      <c r="O155" s="34">
        <f>+IF(I155=0,"",'Ark1'!W2368)</f>
        <v>2.5396825396825391</v>
      </c>
      <c r="P155" s="34">
        <f>+IF(I155=0,"",'Ark1'!X2368)</f>
        <v>82.539682539682559</v>
      </c>
      <c r="Q155" s="34">
        <f>+IF(I155=0,"",'Ark1'!Y2368)</f>
        <v>37.142857142857153</v>
      </c>
      <c r="R155" s="34">
        <f>+IF(I155=0,"",'Ark1'!Z2368)</f>
        <v>5.7272475214832763</v>
      </c>
      <c r="S155" s="29">
        <f>+IF(I155=0,"",'Ark1'!Z2368)</f>
        <v>5.7272475214832763</v>
      </c>
      <c r="T155" s="27">
        <f>+IF(I155=0,"",'Ark1'!AB2368)</f>
        <v>1.6620616653998852</v>
      </c>
      <c r="U155" s="34">
        <f>+IF(I155=0,"",'Ark1'!AE2368)</f>
        <v>0</v>
      </c>
      <c r="V155" s="29">
        <f t="shared" si="28"/>
        <v>3.5676190476190452</v>
      </c>
      <c r="W155" s="29">
        <f t="shared" si="29"/>
        <v>5.080645161290323</v>
      </c>
      <c r="X155" s="215"/>
      <c r="Y155" s="218"/>
      <c r="AA155" s="29"/>
      <c r="AB155" s="27"/>
      <c r="AC155" s="242"/>
      <c r="AD155" s="28"/>
      <c r="AH155" s="28"/>
    </row>
    <row r="156" spans="1:52" ht="15.6">
      <c r="A156" s="215"/>
      <c r="B156" s="297">
        <f>+'Ark1'!C2369</f>
        <v>2023</v>
      </c>
      <c r="C156" s="235">
        <f>+'Ark1'!L2369</f>
        <v>6</v>
      </c>
      <c r="D156" s="235" t="s">
        <v>32</v>
      </c>
      <c r="E156" s="28">
        <f>+'Ark1'!H2369</f>
        <v>2</v>
      </c>
      <c r="F156" s="28">
        <f>+'Ark1'!J2369</f>
        <v>143</v>
      </c>
      <c r="G156" s="28" t="str">
        <f t="shared" si="27"/>
        <v>Nordfjord</v>
      </c>
      <c r="H156" s="28">
        <f>+IF(I156=0,"",'Ark1'!Q2369)</f>
        <v>13</v>
      </c>
      <c r="I156" s="345">
        <f>+'Ark1'!R2369</f>
        <v>102</v>
      </c>
      <c r="J156" s="29">
        <f>+IF(I156=0,"",'Ark1'!AG2369)</f>
        <v>35.032548823234862</v>
      </c>
      <c r="L156" s="29">
        <f>+IF(I156=0,"",'Ark1'!AH2369)</f>
        <v>0</v>
      </c>
      <c r="M156" s="27">
        <f>+IF(I156=0,"",'Ark1'!T2369)</f>
        <v>5.8529411764705879</v>
      </c>
      <c r="N156" s="32">
        <f>+IF(I156=0,"",'Ark1'!U2369)</f>
        <v>20.576470588235303</v>
      </c>
      <c r="O156" s="34">
        <f>+IF(I156=0,"",'Ark1'!W2369)</f>
        <v>0</v>
      </c>
      <c r="P156" s="34">
        <f>+IF(I156=0,"",'Ark1'!X2369)</f>
        <v>85.294117647058812</v>
      </c>
      <c r="Q156" s="34">
        <f>+IF(I156=0,"",'Ark1'!Y2369)</f>
        <v>25.490196078431367</v>
      </c>
      <c r="R156" s="34">
        <f>+IF(I156=0,"",'Ark1'!Z2369)</f>
        <v>4.058280725284181</v>
      </c>
      <c r="S156" s="29">
        <f>+IF(I156=0,"",'Ark1'!Z2369)</f>
        <v>4.058280725284181</v>
      </c>
      <c r="T156" s="27">
        <f>+IF(I156=0,"",'Ark1'!AB2369)</f>
        <v>1.4169634671112841</v>
      </c>
      <c r="U156" s="34">
        <f>+IF(I156=0,"",'Ark1'!AE2369)</f>
        <v>0</v>
      </c>
      <c r="V156" s="29">
        <f t="shared" si="28"/>
        <v>3.4294117647058839</v>
      </c>
      <c r="W156" s="29">
        <f t="shared" si="29"/>
        <v>7.8461538461538458</v>
      </c>
      <c r="X156" s="215"/>
      <c r="Y156" s="218"/>
      <c r="AA156" s="29"/>
      <c r="AB156" s="27"/>
      <c r="AC156" s="242"/>
      <c r="AD156" s="28"/>
      <c r="AH156" s="28"/>
    </row>
    <row r="157" spans="1:52" ht="15.6">
      <c r="A157" s="215"/>
      <c r="B157" s="297">
        <f>+'Ark1'!C2370</f>
        <v>2023</v>
      </c>
      <c r="C157" s="235">
        <f>+'Ark1'!L2370</f>
        <v>6</v>
      </c>
      <c r="D157" s="235" t="s">
        <v>32</v>
      </c>
      <c r="E157" s="28">
        <f>+'Ark1'!H2370</f>
        <v>2</v>
      </c>
      <c r="F157" s="28">
        <f>+'Ark1'!J2370</f>
        <v>147</v>
      </c>
      <c r="G157" s="28" t="str">
        <f t="shared" si="27"/>
        <v>Midt-Norge</v>
      </c>
      <c r="H157" s="28">
        <f>+IF(I157=0,"",'Ark1'!Q2370)</f>
        <v>4</v>
      </c>
      <c r="I157" s="345">
        <f>+'Ark1'!R2370</f>
        <v>19</v>
      </c>
      <c r="J157" s="29">
        <f>+IF(I157=0,"",'Ark1'!AG2370)</f>
        <v>26.66864431919312</v>
      </c>
      <c r="L157" s="29">
        <f>+IF(I157=0,"",'Ark1'!AH2370)</f>
        <v>0</v>
      </c>
      <c r="M157" s="27">
        <f>+IF(I157=0,"",'Ark1'!T2370)</f>
        <v>6.7368421052631566</v>
      </c>
      <c r="N157" s="32">
        <f>+IF(I157=0,"",'Ark1'!U2370)</f>
        <v>18.926315789473687</v>
      </c>
      <c r="O157" s="34">
        <f>+IF(I157=0,"",'Ark1'!W2370)</f>
        <v>5.2631578947368443</v>
      </c>
      <c r="P157" s="34">
        <f>+IF(I157=0,"",'Ark1'!X2370)</f>
        <v>63.15789473684211</v>
      </c>
      <c r="Q157" s="34">
        <f>+IF(I157=0,"",'Ark1'!Y2370)</f>
        <v>21.052631578947377</v>
      </c>
      <c r="R157" s="34">
        <f>+IF(I157=0,"",'Ark1'!Z2370)</f>
        <v>4.5309278828099124</v>
      </c>
      <c r="S157" s="29">
        <f>+IF(I157=0,"",'Ark1'!Z2370)</f>
        <v>4.5309278828099124</v>
      </c>
      <c r="T157" s="27">
        <f>+IF(I157=0,"",'Ark1'!AB2370)</f>
        <v>1.7723640253139747</v>
      </c>
      <c r="U157" s="34">
        <f>+IF(I157=0,"",'Ark1'!AE2370)</f>
        <v>0</v>
      </c>
      <c r="V157" s="29">
        <f t="shared" si="28"/>
        <v>3.1543859649122812</v>
      </c>
      <c r="W157" s="29">
        <f t="shared" si="29"/>
        <v>4.75</v>
      </c>
      <c r="X157" s="215"/>
      <c r="Y157" s="218"/>
      <c r="AA157" s="29"/>
      <c r="AB157" s="27"/>
      <c r="AC157" s="242"/>
      <c r="AD157" s="28"/>
      <c r="AH157" s="28"/>
    </row>
    <row r="158" spans="1:52" ht="15.6">
      <c r="A158" s="215"/>
      <c r="B158" s="297">
        <f>+'Ark1'!C2371</f>
        <v>2023</v>
      </c>
      <c r="C158" s="235">
        <f>+'Ark1'!L2371</f>
        <v>6</v>
      </c>
      <c r="D158" s="235" t="s">
        <v>32</v>
      </c>
      <c r="E158" s="28">
        <f>+'Ark1'!H2371</f>
        <v>1</v>
      </c>
      <c r="F158" s="28">
        <f>+'Ark1'!J2371</f>
        <v>155</v>
      </c>
      <c r="G158" s="28" t="str">
        <f t="shared" si="27"/>
        <v>Målselv</v>
      </c>
      <c r="H158" s="28">
        <f>+IF(I158=0,"",'Ark1'!Q2371)</f>
        <v>47</v>
      </c>
      <c r="I158" s="345">
        <f>+'Ark1'!R2371</f>
        <v>506</v>
      </c>
      <c r="J158" s="29">
        <f>+IF(I158=0,"",'Ark1'!AG2371)</f>
        <v>34.764851268208034</v>
      </c>
      <c r="L158" s="29">
        <f>+IF(I158=0,"",'Ark1'!AH2371)</f>
        <v>0</v>
      </c>
      <c r="M158" s="27">
        <f>+IF(I158=0,"",'Ark1'!T2371)</f>
        <v>6.7015810276679852</v>
      </c>
      <c r="N158" s="32">
        <f>+IF(I158=0,"",'Ark1'!U2371)</f>
        <v>23.517391304347822</v>
      </c>
      <c r="O158" s="34">
        <f>+IF(I158=0,"",'Ark1'!W2371)</f>
        <v>5.1383399209486162</v>
      </c>
      <c r="P158" s="34">
        <f>+IF(I158=0,"",'Ark1'!X2371)</f>
        <v>91.50197628458497</v>
      </c>
      <c r="Q158" s="34">
        <f>+IF(I158=0,"",'Ark1'!Y2371)</f>
        <v>54.545454545454554</v>
      </c>
      <c r="R158" s="34">
        <f>+IF(I158=0,"",'Ark1'!Z2371)</f>
        <v>5.1997390776210546</v>
      </c>
      <c r="S158" s="29">
        <f>+IF(I158=0,"",'Ark1'!Z2371)</f>
        <v>5.1997390776210546</v>
      </c>
      <c r="T158" s="27">
        <f>+IF(I158=0,"",'Ark1'!AB2371)</f>
        <v>1.8586081829750631</v>
      </c>
      <c r="U158" s="34">
        <f>+IF(I158=0,"",'Ark1'!AE2371)</f>
        <v>0</v>
      </c>
      <c r="V158" s="29">
        <f t="shared" si="28"/>
        <v>3.9195652173913036</v>
      </c>
      <c r="W158" s="29">
        <f t="shared" si="29"/>
        <v>10.76595744680851</v>
      </c>
      <c r="X158" s="215"/>
      <c r="Y158" s="218"/>
      <c r="AA158" s="29"/>
      <c r="AB158" s="27"/>
      <c r="AC158" s="242"/>
      <c r="AD158" s="28"/>
      <c r="AH158" s="28"/>
    </row>
    <row r="159" spans="1:52" ht="15.6">
      <c r="A159" s="215"/>
      <c r="B159" s="297">
        <f>+'Ark1'!C2372</f>
        <v>2023</v>
      </c>
      <c r="C159" s="235">
        <f>+'Ark1'!L2372</f>
        <v>6</v>
      </c>
      <c r="D159" s="235" t="s">
        <v>32</v>
      </c>
      <c r="E159" s="28">
        <f>+'Ark1'!H2372</f>
        <v>2</v>
      </c>
      <c r="F159" s="28">
        <f>+'Ark1'!J2372</f>
        <v>160</v>
      </c>
      <c r="G159" s="28" t="str">
        <f t="shared" si="27"/>
        <v>Oslo</v>
      </c>
      <c r="H159" s="28">
        <f>+IF(I159=0,"",'Ark1'!Q2372)</f>
        <v>22</v>
      </c>
      <c r="I159" s="345">
        <f>+'Ark1'!R2372</f>
        <v>85</v>
      </c>
      <c r="J159" s="29">
        <f>+IF(I159=0,"",'Ark1'!AG2372)</f>
        <v>27.534922248578638</v>
      </c>
      <c r="L159" s="29">
        <f>+IF(I159=0,"",'Ark1'!AH2372)</f>
        <v>11.76470588235294</v>
      </c>
      <c r="M159" s="27">
        <f>+IF(I159=0,"",'Ark1'!T2372)</f>
        <v>5.5882352941176476</v>
      </c>
      <c r="N159" s="32">
        <f>+IF(I159=0,"",'Ark1'!U2372)</f>
        <v>17.207058823529412</v>
      </c>
      <c r="O159" s="34">
        <f>+IF(I159=0,"",'Ark1'!W2372)</f>
        <v>1.1764705882352939</v>
      </c>
      <c r="P159" s="34">
        <f>+IF(I159=0,"",'Ark1'!X2372)</f>
        <v>51.764705882352942</v>
      </c>
      <c r="Q159" s="34">
        <f>+IF(I159=0,"",'Ark1'!Y2372)</f>
        <v>14.117647058823531</v>
      </c>
      <c r="R159" s="34">
        <f>+IF(I159=0,"",'Ark1'!Z2372)</f>
        <v>5.9446028558842352</v>
      </c>
      <c r="S159" s="29">
        <f>+IF(I159=0,"",'Ark1'!Z2372)</f>
        <v>5.9446028558842352</v>
      </c>
      <c r="T159" s="27">
        <f>+IF(I159=0,"",'Ark1'!AB2372)</f>
        <v>1.861650865397882</v>
      </c>
      <c r="U159" s="34">
        <f>+IF(I159=0,"",'Ark1'!AE2372)</f>
        <v>0</v>
      </c>
      <c r="V159" s="29">
        <f t="shared" si="28"/>
        <v>2.8678431372549018</v>
      </c>
      <c r="W159" s="29">
        <f t="shared" si="29"/>
        <v>3.8636363636363638</v>
      </c>
      <c r="X159" s="215"/>
      <c r="Y159" s="218"/>
      <c r="AA159" s="29"/>
      <c r="AB159" s="27"/>
      <c r="AC159" s="242"/>
      <c r="AD159" s="28"/>
      <c r="AH159" s="28"/>
    </row>
    <row r="160" spans="1:52" ht="15.6">
      <c r="A160" s="215"/>
      <c r="B160" s="297">
        <f>+'Ark1'!C2373</f>
        <v>2023</v>
      </c>
      <c r="C160" s="235">
        <f>+'Ark1'!L2373</f>
        <v>6</v>
      </c>
      <c r="D160" s="235" t="s">
        <v>32</v>
      </c>
      <c r="E160" s="28">
        <f>+'Ark1'!H2373</f>
        <v>1</v>
      </c>
      <c r="F160" s="28">
        <f>+'Ark1'!J2373</f>
        <v>171</v>
      </c>
      <c r="G160" s="28" t="str">
        <f t="shared" si="27"/>
        <v>Prima</v>
      </c>
      <c r="H160" s="28" t="str">
        <f>+IF(I160=0,"",'Ark1'!Q2373)</f>
        <v/>
      </c>
      <c r="I160" s="345">
        <f>+'Ark1'!R2373</f>
        <v>0</v>
      </c>
      <c r="J160" s="29" t="str">
        <f>+IF(I160=0,"",'Ark1'!AG2373)</f>
        <v/>
      </c>
      <c r="L160" s="29" t="str">
        <f>+IF(I160=0,"",'Ark1'!AH2373)</f>
        <v/>
      </c>
      <c r="M160" s="27" t="str">
        <f>+IF(I160=0,"",'Ark1'!T2373)</f>
        <v/>
      </c>
      <c r="N160" s="32" t="str">
        <f>+IF(I160=0,"",'Ark1'!U2373)</f>
        <v/>
      </c>
      <c r="O160" s="34" t="str">
        <f>+IF(I160=0,"",'Ark1'!W2373)</f>
        <v/>
      </c>
      <c r="P160" s="34" t="str">
        <f>+IF(I160=0,"",'Ark1'!X2373)</f>
        <v/>
      </c>
      <c r="Q160" s="34" t="str">
        <f>+IF(I160=0,"",'Ark1'!Y2373)</f>
        <v/>
      </c>
      <c r="R160" s="34" t="str">
        <f>+IF(I160=0,"",'Ark1'!Z2373)</f>
        <v/>
      </c>
      <c r="S160" s="29" t="str">
        <f>+IF(I160=0,"",'Ark1'!Z2373)</f>
        <v/>
      </c>
      <c r="T160" s="27" t="str">
        <f>+IF(I160=0,"",'Ark1'!AB2373)</f>
        <v/>
      </c>
      <c r="U160" s="34" t="str">
        <f>+IF(I160=0,"",'Ark1'!AE2373)</f>
        <v/>
      </c>
      <c r="V160" s="29" t="str">
        <f t="shared" si="28"/>
        <v/>
      </c>
      <c r="W160" s="29" t="str">
        <f t="shared" si="29"/>
        <v/>
      </c>
      <c r="X160" s="215"/>
      <c r="Y160" s="218"/>
      <c r="AA160" s="29"/>
      <c r="AB160" s="27"/>
      <c r="AC160" s="242"/>
      <c r="AD160" s="28"/>
      <c r="AH160" s="28"/>
    </row>
    <row r="161" spans="1:52" ht="15.6">
      <c r="A161" s="215"/>
      <c r="B161" s="297">
        <f>+'Ark1'!C2374</f>
        <v>2023</v>
      </c>
      <c r="C161" s="235">
        <f>+'Ark1'!L2374</f>
        <v>6</v>
      </c>
      <c r="D161" s="235" t="s">
        <v>32</v>
      </c>
      <c r="E161" s="28">
        <f>+'Ark1'!H2374</f>
        <v>2</v>
      </c>
      <c r="F161" s="28">
        <f>+'Ark1'!J2374</f>
        <v>175</v>
      </c>
      <c r="G161" s="28" t="str">
        <f t="shared" si="27"/>
        <v>Ole Ringdal</v>
      </c>
      <c r="H161" s="28">
        <f>+IF(I161=0,"",'Ark1'!Q2374)</f>
        <v>17</v>
      </c>
      <c r="I161" s="345">
        <f>+'Ark1'!R2374</f>
        <v>137</v>
      </c>
      <c r="J161" s="29">
        <f>+IF(I161=0,"",'Ark1'!AG2374)</f>
        <v>29.208825931054072</v>
      </c>
      <c r="L161" s="29">
        <f>+IF(I161=0,"",'Ark1'!AH2374)</f>
        <v>0</v>
      </c>
      <c r="M161" s="27">
        <f>+IF(I161=0,"",'Ark1'!T2374)</f>
        <v>6.3576642335766449</v>
      </c>
      <c r="N161" s="32">
        <f>+IF(I161=0,"",'Ark1'!U2374)</f>
        <v>24.021167883211671</v>
      </c>
      <c r="O161" s="34">
        <f>+IF(I161=0,"",'Ark1'!W2374)</f>
        <v>2.9197080291970825</v>
      </c>
      <c r="P161" s="34">
        <f>+IF(I161=0,"",'Ark1'!X2374)</f>
        <v>95.620437956204384</v>
      </c>
      <c r="Q161" s="34">
        <f>+IF(I161=0,"",'Ark1'!Y2374)</f>
        <v>49.635036496350381</v>
      </c>
      <c r="R161" s="34">
        <f>+IF(I161=0,"",'Ark1'!Z2374)</f>
        <v>6.272503204165619</v>
      </c>
      <c r="S161" s="29">
        <f>+IF(I161=0,"",'Ark1'!Z2374)</f>
        <v>6.272503204165619</v>
      </c>
      <c r="T161" s="27">
        <f>+IF(I161=0,"",'Ark1'!AB2374)</f>
        <v>1.8824476467448876</v>
      </c>
      <c r="U161" s="34">
        <f>+IF(I161=0,"",'Ark1'!AE2374)</f>
        <v>0</v>
      </c>
      <c r="V161" s="29">
        <f t="shared" si="28"/>
        <v>4.0035279805352788</v>
      </c>
      <c r="W161" s="29">
        <f t="shared" si="29"/>
        <v>8.0588235294117645</v>
      </c>
      <c r="X161" s="215"/>
      <c r="Y161" s="218"/>
      <c r="AA161" s="29"/>
      <c r="AB161" s="27"/>
      <c r="AC161" s="242"/>
      <c r="AD161" s="28"/>
      <c r="AH161" s="28"/>
    </row>
    <row r="162" spans="1:52" ht="15.6">
      <c r="A162" s="215"/>
      <c r="B162" s="297">
        <f>+'Ark1'!C2375</f>
        <v>2023</v>
      </c>
      <c r="C162" s="235">
        <f>+'Ark1'!L2375</f>
        <v>6</v>
      </c>
      <c r="D162" s="235" t="s">
        <v>32</v>
      </c>
      <c r="E162" s="28">
        <f>+'Ark1'!H2375</f>
        <v>2</v>
      </c>
      <c r="F162" s="28">
        <f>+'Ark1'!J2375</f>
        <v>177</v>
      </c>
      <c r="G162" s="28" t="str">
        <f t="shared" si="27"/>
        <v>Slakthuset</v>
      </c>
      <c r="H162" s="28">
        <f>+IF(I162=0,"",'Ark1'!Q2375)</f>
        <v>23</v>
      </c>
      <c r="I162" s="345">
        <f>+'Ark1'!R2375</f>
        <v>64</v>
      </c>
      <c r="J162" s="29">
        <f>+IF(I162=0,"",'Ark1'!AG2375)</f>
        <v>35.768789586554277</v>
      </c>
      <c r="L162" s="29">
        <f>+IF(I162=0,"",'Ark1'!AH2375)</f>
        <v>1.5625</v>
      </c>
      <c r="M162" s="27">
        <f>+IF(I162=0,"",'Ark1'!T2375)</f>
        <v>5.796875</v>
      </c>
      <c r="N162" s="32">
        <f>+IF(I162=0,"",'Ark1'!U2375)</f>
        <v>22.412499999999994</v>
      </c>
      <c r="O162" s="34">
        <f>+IF(I162=0,"",'Ark1'!W2375)</f>
        <v>0</v>
      </c>
      <c r="P162" s="34">
        <f>+IF(I162=0,"",'Ark1'!X2375)</f>
        <v>85.9375</v>
      </c>
      <c r="Q162" s="34">
        <f>+IF(I162=0,"",'Ark1'!Y2375)</f>
        <v>42.1875</v>
      </c>
      <c r="R162" s="34">
        <f>+IF(I162=0,"",'Ark1'!Z2375)</f>
        <v>5.5865771049901838</v>
      </c>
      <c r="S162" s="29">
        <f>+IF(I162=0,"",'Ark1'!Z2375)</f>
        <v>5.5865771049901838</v>
      </c>
      <c r="T162" s="27">
        <f>+IF(I162=0,"",'Ark1'!AB2375)</f>
        <v>1.2012973130640889</v>
      </c>
      <c r="U162" s="34">
        <f>+IF(I162=0,"",'Ark1'!AE2375)</f>
        <v>0</v>
      </c>
      <c r="V162" s="29">
        <f t="shared" si="28"/>
        <v>3.7354166666666657</v>
      </c>
      <c r="W162" s="29">
        <f t="shared" si="29"/>
        <v>2.7826086956521738</v>
      </c>
      <c r="X162" s="215"/>
      <c r="Y162" s="218"/>
      <c r="AA162" s="29"/>
      <c r="AB162" s="27"/>
      <c r="AC162" s="242"/>
      <c r="AD162" s="28"/>
      <c r="AH162" s="28"/>
    </row>
    <row r="163" spans="1:52" ht="15.6">
      <c r="A163" s="215"/>
      <c r="B163" s="297">
        <f>+'Ark1'!C2376</f>
        <v>2023</v>
      </c>
      <c r="C163" s="235">
        <f>+'Ark1'!L2376</f>
        <v>6</v>
      </c>
      <c r="D163" s="235" t="s">
        <v>32</v>
      </c>
      <c r="E163" s="28">
        <f>+'Ark1'!H2376</f>
        <v>2</v>
      </c>
      <c r="F163" s="28">
        <f>+'Ark1'!J2376</f>
        <v>178</v>
      </c>
      <c r="G163" s="28" t="str">
        <f t="shared" si="27"/>
        <v>Røros</v>
      </c>
      <c r="H163" s="28">
        <f>+IF(I163=0,"",'Ark1'!Q2376)</f>
        <v>12</v>
      </c>
      <c r="I163" s="345">
        <f>+'Ark1'!R2376</f>
        <v>53</v>
      </c>
      <c r="J163" s="29">
        <f>+IF(I163=0,"",'Ark1'!AG2376)</f>
        <v>26.384768194835004</v>
      </c>
      <c r="L163" s="29">
        <f>+IF(I163=0,"",'Ark1'!AH2376)</f>
        <v>16.981132075471692</v>
      </c>
      <c r="M163" s="27">
        <f>+IF(I163=0,"",'Ark1'!T2376)</f>
        <v>5.2830188679245298</v>
      </c>
      <c r="N163" s="32">
        <f>+IF(I163=0,"",'Ark1'!U2376)</f>
        <v>19.296226415094338</v>
      </c>
      <c r="O163" s="34">
        <f>+IF(I163=0,"",'Ark1'!W2376)</f>
        <v>0</v>
      </c>
      <c r="P163" s="34">
        <f>+IF(I163=0,"",'Ark1'!X2376)</f>
        <v>75.471698113207523</v>
      </c>
      <c r="Q163" s="34">
        <f>+IF(I163=0,"",'Ark1'!Y2376)</f>
        <v>13.207547169811324</v>
      </c>
      <c r="R163" s="34">
        <f>+IF(I163=0,"",'Ark1'!Z2376)</f>
        <v>3.9956090174633352</v>
      </c>
      <c r="S163" s="29">
        <f>+IF(I163=0,"",'Ark1'!Z2376)</f>
        <v>3.9956090174633352</v>
      </c>
      <c r="T163" s="27">
        <f>+IF(I163=0,"",'Ark1'!AB2376)</f>
        <v>2.0408780804513165</v>
      </c>
      <c r="U163" s="34">
        <f>+IF(I163=0,"",'Ark1'!AE2376)</f>
        <v>0</v>
      </c>
      <c r="V163" s="29">
        <f t="shared" si="28"/>
        <v>3.2160377358490564</v>
      </c>
      <c r="W163" s="29">
        <f t="shared" si="29"/>
        <v>4.416666666666667</v>
      </c>
      <c r="X163" s="215"/>
      <c r="Y163" s="218"/>
      <c r="AA163" s="29"/>
      <c r="AB163" s="27"/>
      <c r="AC163" s="242"/>
      <c r="AD163" s="28"/>
      <c r="AH163" s="28"/>
    </row>
    <row r="164" spans="1:52" ht="15.6">
      <c r="A164" s="215"/>
      <c r="B164" s="297">
        <f>+'Ark1'!C2377</f>
        <v>2023</v>
      </c>
      <c r="C164" s="235">
        <f>+'Ark1'!L2377</f>
        <v>6</v>
      </c>
      <c r="D164" s="235" t="s">
        <v>32</v>
      </c>
      <c r="E164" s="28">
        <f>+'Ark1'!H2377</f>
        <v>2</v>
      </c>
      <c r="F164" s="28">
        <f>+'Ark1'!J2377</f>
        <v>181</v>
      </c>
      <c r="G164" s="28" t="str">
        <f t="shared" si="27"/>
        <v>Horns</v>
      </c>
      <c r="H164" s="28">
        <f>+IF(I164=0,"",'Ark1'!Q2377)</f>
        <v>18</v>
      </c>
      <c r="I164" s="345">
        <f>+'Ark1'!R2377</f>
        <v>165</v>
      </c>
      <c r="J164" s="29">
        <f>+IF(I164=0,"",'Ark1'!AG2377)</f>
        <v>44.71167814059244</v>
      </c>
      <c r="L164" s="29">
        <f>+IF(I164=0,"",'Ark1'!AH2377)</f>
        <v>0</v>
      </c>
      <c r="M164" s="27">
        <f>+IF(I164=0,"",'Ark1'!T2377)</f>
        <v>6.0909090909090899</v>
      </c>
      <c r="N164" s="32">
        <f>+IF(I164=0,"",'Ark1'!U2377)</f>
        <v>21.45212121212122</v>
      </c>
      <c r="O164" s="34">
        <f>+IF(I164=0,"",'Ark1'!W2377)</f>
        <v>0.60606060606060608</v>
      </c>
      <c r="P164" s="34">
        <f>+IF(I164=0,"",'Ark1'!X2377)</f>
        <v>93.333333333333314</v>
      </c>
      <c r="Q164" s="34">
        <f>+IF(I164=0,"",'Ark1'!Y2377)</f>
        <v>30.909090909090914</v>
      </c>
      <c r="R164" s="34">
        <f>+IF(I164=0,"",'Ark1'!Z2377)</f>
        <v>3.8753078138354247</v>
      </c>
      <c r="S164" s="29">
        <f>+IF(I164=0,"",'Ark1'!Z2377)</f>
        <v>3.8753078138354247</v>
      </c>
      <c r="T164" s="27">
        <f>+IF(I164=0,"",'Ark1'!AB2377)</f>
        <v>1.7191195132469548</v>
      </c>
      <c r="U164" s="34">
        <f>+IF(I164=0,"",'Ark1'!AE2377)</f>
        <v>0</v>
      </c>
      <c r="V164" s="29">
        <f t="shared" si="28"/>
        <v>3.5753535353535368</v>
      </c>
      <c r="W164" s="29">
        <f t="shared" si="29"/>
        <v>9.1666666666666661</v>
      </c>
      <c r="X164" s="215"/>
      <c r="Y164" s="218"/>
      <c r="AA164" s="29"/>
      <c r="AB164" s="27"/>
      <c r="AC164" s="242"/>
      <c r="AD164" s="28"/>
      <c r="AH164" s="28"/>
    </row>
    <row r="165" spans="1:52" ht="15.6">
      <c r="A165" s="215"/>
      <c r="B165" s="297">
        <f>+'Ark1'!C2378</f>
        <v>2023</v>
      </c>
      <c r="C165" s="235">
        <f>+'Ark1'!L2378</f>
        <v>6</v>
      </c>
      <c r="D165" s="235" t="s">
        <v>32</v>
      </c>
      <c r="E165" s="28">
        <f>+'Ark1'!H2378</f>
        <v>1</v>
      </c>
      <c r="F165" s="28">
        <f>+'Ark1'!J2378</f>
        <v>262</v>
      </c>
      <c r="G165" s="28" t="str">
        <f t="shared" si="27"/>
        <v>Strilalam</v>
      </c>
      <c r="H165" s="28" t="str">
        <f>+IF(I165=0,"",'Ark1'!Q2378)</f>
        <v/>
      </c>
      <c r="I165" s="345">
        <f>+'Ark1'!R2378</f>
        <v>0</v>
      </c>
      <c r="J165" s="29" t="str">
        <f>+IF(I165=0,"",'Ark1'!AG2378)</f>
        <v/>
      </c>
      <c r="L165" s="29" t="str">
        <f>+IF(I165=0,"",'Ark1'!AH2378)</f>
        <v/>
      </c>
      <c r="M165" s="27" t="str">
        <f>+IF(I165=0,"",'Ark1'!T2378)</f>
        <v/>
      </c>
      <c r="N165" s="32" t="str">
        <f>+IF(I165=0,"",'Ark1'!U2378)</f>
        <v/>
      </c>
      <c r="O165" s="34" t="str">
        <f>+IF(I165=0,"",'Ark1'!W2378)</f>
        <v/>
      </c>
      <c r="P165" s="34" t="str">
        <f>+IF(I165=0,"",'Ark1'!X2378)</f>
        <v/>
      </c>
      <c r="Q165" s="34" t="str">
        <f>+IF(I165=0,"",'Ark1'!Y2378)</f>
        <v/>
      </c>
      <c r="R165" s="34" t="str">
        <f>+IF(I165=0,"",'Ark1'!Z2378)</f>
        <v/>
      </c>
      <c r="S165" s="29" t="str">
        <f>+IF(I165=0,"",'Ark1'!Z2378)</f>
        <v/>
      </c>
      <c r="T165" s="27" t="str">
        <f>+IF(I165=0,"",'Ark1'!AB2378)</f>
        <v/>
      </c>
      <c r="U165" s="34" t="str">
        <f>+IF(I165=0,"",'Ark1'!AE2378)</f>
        <v/>
      </c>
      <c r="V165" s="29" t="str">
        <f t="shared" si="28"/>
        <v/>
      </c>
      <c r="W165" s="29" t="str">
        <f t="shared" si="29"/>
        <v/>
      </c>
      <c r="X165" s="215"/>
      <c r="Y165" s="218"/>
      <c r="AA165" s="29"/>
      <c r="AB165" s="27"/>
      <c r="AC165" s="242"/>
      <c r="AD165" s="28"/>
      <c r="AH165" s="28"/>
    </row>
    <row r="166" spans="1:52" ht="15.6">
      <c r="A166" s="215"/>
      <c r="B166" s="297">
        <f>+'Ark1'!C2379</f>
        <v>2023</v>
      </c>
      <c r="C166" s="235">
        <f>+'Ark1'!L2379</f>
        <v>6</v>
      </c>
      <c r="D166" s="235" t="s">
        <v>32</v>
      </c>
      <c r="E166" s="28">
        <f>+'Ark1'!H2379</f>
        <v>1</v>
      </c>
      <c r="F166" s="28">
        <f>+'Ark1'!J2379</f>
        <v>309</v>
      </c>
      <c r="G166" s="28" t="str">
        <f t="shared" si="27"/>
        <v>Malvik</v>
      </c>
      <c r="H166" s="28">
        <f>+IF(I166=0,"",'Ark1'!Q2379)</f>
        <v>38</v>
      </c>
      <c r="I166" s="345">
        <f>+'Ark1'!R2379</f>
        <v>102</v>
      </c>
      <c r="J166" s="29">
        <f>+IF(I166=0,"",'Ark1'!AG2379)</f>
        <v>29.791947738408009</v>
      </c>
      <c r="L166" s="29">
        <f>+IF(I166=0,"",'Ark1'!AH2379)</f>
        <v>0</v>
      </c>
      <c r="M166" s="27">
        <f>+IF(I166=0,"",'Ark1'!T2379)</f>
        <v>6.4411764705882346</v>
      </c>
      <c r="N166" s="32">
        <f>+IF(I166=0,"",'Ark1'!U2379)</f>
        <v>20.566666666666659</v>
      </c>
      <c r="O166" s="34">
        <f>+IF(I166=0,"",'Ark1'!W2379)</f>
        <v>2.9411764705882355</v>
      </c>
      <c r="P166" s="34">
        <f>+IF(I166=0,"",'Ark1'!X2379)</f>
        <v>74.509803921568619</v>
      </c>
      <c r="Q166" s="34">
        <f>+IF(I166=0,"",'Ark1'!Y2379)</f>
        <v>37.254901960784309</v>
      </c>
      <c r="R166" s="34">
        <f>+IF(I166=0,"",'Ark1'!Z2379)</f>
        <v>6.0479997233461136</v>
      </c>
      <c r="S166" s="29">
        <f>+IF(I166=0,"",'Ark1'!Z2379)</f>
        <v>6.0479997233461136</v>
      </c>
      <c r="T166" s="27">
        <f>+IF(I166=0,"",'Ark1'!AB2379)</f>
        <v>1.9126694691634225</v>
      </c>
      <c r="U166" s="34">
        <f>+IF(I166=0,"",'Ark1'!AE2379)</f>
        <v>0</v>
      </c>
      <c r="V166" s="29">
        <f t="shared" si="28"/>
        <v>3.4277777777777767</v>
      </c>
      <c r="W166" s="29">
        <f t="shared" si="29"/>
        <v>2.6842105263157894</v>
      </c>
      <c r="X166" s="215"/>
      <c r="Y166" s="218"/>
      <c r="AA166" s="29"/>
      <c r="AB166" s="27"/>
      <c r="AC166" s="242"/>
      <c r="AD166" s="28"/>
      <c r="AH166" s="28"/>
    </row>
    <row r="167" spans="1:52" ht="15.6">
      <c r="A167" s="215"/>
      <c r="B167" s="297">
        <f>+'Ark1'!C2380</f>
        <v>2023</v>
      </c>
      <c r="C167" s="235">
        <f>+'Ark1'!L2380</f>
        <v>6</v>
      </c>
      <c r="D167" s="235" t="s">
        <v>32</v>
      </c>
      <c r="E167" s="28">
        <f>+'Ark1'!H2380</f>
        <v>2</v>
      </c>
      <c r="F167" s="28">
        <f>+'Ark1'!J2380</f>
        <v>470</v>
      </c>
      <c r="G167" s="28" t="str">
        <f t="shared" si="27"/>
        <v>Jens Eide</v>
      </c>
      <c r="H167" s="28">
        <f>+IF(I167=0,"",'Ark1'!Q2380)</f>
        <v>13</v>
      </c>
      <c r="I167" s="345">
        <f>+'Ark1'!R2380</f>
        <v>54</v>
      </c>
      <c r="J167" s="29">
        <f>+IF(I167=0,"",'Ark1'!AG2380)</f>
        <v>23.867285051730281</v>
      </c>
      <c r="L167" s="29">
        <f>+IF(I167=0,"",'Ark1'!AH2380)</f>
        <v>5.5555555555555562</v>
      </c>
      <c r="M167" s="27">
        <f>+IF(I167=0,"",'Ark1'!T2380)</f>
        <v>5.3888888888888884</v>
      </c>
      <c r="N167" s="32">
        <f>+IF(I167=0,"",'Ark1'!U2380)</f>
        <v>19.822222222222223</v>
      </c>
      <c r="O167" s="34">
        <f>+IF(I167=0,"",'Ark1'!W2380)</f>
        <v>0</v>
      </c>
      <c r="P167" s="34">
        <f>+IF(I167=0,"",'Ark1'!X2380)</f>
        <v>79.629629629629633</v>
      </c>
      <c r="Q167" s="34">
        <f>+IF(I167=0,"",'Ark1'!Y2380)</f>
        <v>27.777777777777779</v>
      </c>
      <c r="R167" s="34">
        <f>+IF(I167=0,"",'Ark1'!Z2380)</f>
        <v>4.8412833723464335</v>
      </c>
      <c r="S167" s="29">
        <f>+IF(I167=0,"",'Ark1'!Z2380)</f>
        <v>4.8412833723464335</v>
      </c>
      <c r="T167" s="27">
        <f>+IF(I167=0,"",'Ark1'!AB2380)</f>
        <v>1.2969575033254148</v>
      </c>
      <c r="U167" s="34">
        <f>+IF(I167=0,"",'Ark1'!AE2380)</f>
        <v>0</v>
      </c>
      <c r="V167" s="29">
        <f t="shared" si="28"/>
        <v>3.3037037037037038</v>
      </c>
      <c r="W167" s="29">
        <f t="shared" si="29"/>
        <v>4.1538461538461542</v>
      </c>
      <c r="X167" s="215"/>
      <c r="Y167" s="218"/>
      <c r="AA167" s="29"/>
      <c r="AB167" s="27"/>
      <c r="AC167" s="242"/>
      <c r="AD167" s="28"/>
      <c r="AH167" s="28"/>
    </row>
    <row r="168" spans="1:52" ht="15.6">
      <c r="A168" s="215"/>
      <c r="B168" s="297">
        <f>+'Ark1'!C2381</f>
        <v>2023</v>
      </c>
      <c r="C168" s="235">
        <f>+'Ark1'!L2381</f>
        <v>6</v>
      </c>
      <c r="D168" s="235" t="s">
        <v>32</v>
      </c>
      <c r="E168" s="28">
        <f>+'Ark1'!H2381</f>
        <v>2</v>
      </c>
      <c r="F168" s="28">
        <f>+'Ark1'!J2381</f>
        <v>629</v>
      </c>
      <c r="G168" s="28" t="str">
        <f t="shared" si="27"/>
        <v>Bø</v>
      </c>
      <c r="H168" s="28">
        <f>+IF(I168=0,"",'Ark1'!Q2381)</f>
        <v>2</v>
      </c>
      <c r="I168" s="345">
        <f>+'Ark1'!R2381</f>
        <v>78</v>
      </c>
      <c r="J168" s="29">
        <f>+IF(I168=0,"",'Ark1'!AG2381)</f>
        <v>52.275408730827571</v>
      </c>
      <c r="L168" s="29">
        <f>+IF(I168=0,"",'Ark1'!AH2381)</f>
        <v>0</v>
      </c>
      <c r="M168" s="27">
        <f>+IF(I168=0,"",'Ark1'!T2381)</f>
        <v>6.807692307692311</v>
      </c>
      <c r="N168" s="32">
        <f>+IF(I168=0,"",'Ark1'!U2381)</f>
        <v>23.857692307692304</v>
      </c>
      <c r="O168" s="34">
        <f>+IF(I168=0,"",'Ark1'!W2381)</f>
        <v>3.8461538461538449</v>
      </c>
      <c r="P168" s="34">
        <f>+IF(I168=0,"",'Ark1'!X2381)</f>
        <v>100</v>
      </c>
      <c r="Q168" s="34">
        <f>+IF(I168=0,"",'Ark1'!Y2381)</f>
        <v>61.538461538461519</v>
      </c>
      <c r="R168" s="34">
        <f>+IF(I168=0,"",'Ark1'!Z2381)</f>
        <v>3.0994424325199352</v>
      </c>
      <c r="S168" s="29">
        <f>+IF(I168=0,"",'Ark1'!Z2381)</f>
        <v>3.0994424325199352</v>
      </c>
      <c r="T168" s="27">
        <f>+IF(I168=0,"",'Ark1'!AB2381)</f>
        <v>1.7545376504549299</v>
      </c>
      <c r="U168" s="34">
        <f>+IF(I168=0,"",'Ark1'!AE2381)</f>
        <v>0</v>
      </c>
      <c r="V168" s="29">
        <f t="shared" si="28"/>
        <v>3.9762820512820505</v>
      </c>
      <c r="W168" s="29">
        <f t="shared" si="29"/>
        <v>39</v>
      </c>
      <c r="X168" s="215"/>
      <c r="Y168" s="218"/>
      <c r="AA168" s="29"/>
      <c r="AB168" s="27"/>
      <c r="AC168" s="242"/>
      <c r="AD168" s="28"/>
      <c r="AH168" s="28"/>
    </row>
    <row r="169" spans="1:52" ht="15.6">
      <c r="A169" s="215"/>
      <c r="B169" s="297">
        <f>+'Ark1'!C2382</f>
        <v>2023</v>
      </c>
      <c r="C169" s="235">
        <f>+'Ark1'!L2382</f>
        <v>6</v>
      </c>
      <c r="D169" s="235" t="s">
        <v>32</v>
      </c>
      <c r="E169" s="28">
        <f>+'Ark1'!H2382</f>
        <v>1</v>
      </c>
      <c r="F169" s="28">
        <f>+'Ark1'!J2382</f>
        <v>643</v>
      </c>
      <c r="G169" s="28" t="str">
        <f t="shared" si="27"/>
        <v>Bjerka</v>
      </c>
      <c r="H169" s="28">
        <f>+IF(I169=0,"",'Ark1'!Q2382)</f>
        <v>17</v>
      </c>
      <c r="I169" s="345">
        <f>+'Ark1'!R2382</f>
        <v>71</v>
      </c>
      <c r="J169" s="29">
        <f>+IF(I169=0,"",'Ark1'!AG2382)</f>
        <v>28.675180746594098</v>
      </c>
      <c r="L169" s="29">
        <f>+IF(I169=0,"",'Ark1'!AH2382)</f>
        <v>0</v>
      </c>
      <c r="M169" s="27">
        <f>+IF(I169=0,"",'Ark1'!T2382)</f>
        <v>6.9436619718309869</v>
      </c>
      <c r="N169" s="32">
        <f>+IF(I169=0,"",'Ark1'!U2382)</f>
        <v>24.635211267605623</v>
      </c>
      <c r="O169" s="34">
        <f>+IF(I169=0,"",'Ark1'!W2382)</f>
        <v>5.6338028169014063</v>
      </c>
      <c r="P169" s="34">
        <f>+IF(I169=0,"",'Ark1'!X2382)</f>
        <v>91.549295774647874</v>
      </c>
      <c r="Q169" s="34">
        <f>+IF(I169=0,"",'Ark1'!Y2382)</f>
        <v>63.380281690140862</v>
      </c>
      <c r="R169" s="34">
        <f>+IF(I169=0,"",'Ark1'!Z2382)</f>
        <v>5.9143201385995852</v>
      </c>
      <c r="S169" s="29">
        <f>+IF(I169=0,"",'Ark1'!Z2382)</f>
        <v>5.9143201385995852</v>
      </c>
      <c r="T169" s="27">
        <f>+IF(I169=0,"",'Ark1'!AB2382)</f>
        <v>1.8905794919321479</v>
      </c>
      <c r="U169" s="34">
        <f>+IF(I169=0,"",'Ark1'!AE2382)</f>
        <v>0</v>
      </c>
      <c r="V169" s="29">
        <f t="shared" si="28"/>
        <v>4.1058685446009369</v>
      </c>
      <c r="W169" s="29">
        <f t="shared" si="29"/>
        <v>4.1764705882352944</v>
      </c>
      <c r="X169" s="215"/>
      <c r="Y169" s="218"/>
      <c r="AA169" s="29"/>
      <c r="AB169" s="27"/>
      <c r="AC169" s="242"/>
      <c r="AD169" s="28"/>
      <c r="AH169" s="28"/>
    </row>
    <row r="170" spans="1:52" ht="15.6">
      <c r="A170" s="215"/>
      <c r="B170" s="297">
        <f>+'Ark1'!C2383</f>
        <v>2023</v>
      </c>
      <c r="C170" s="235">
        <f>+'Ark1'!L2383</f>
        <v>6</v>
      </c>
      <c r="D170" s="235" t="s">
        <v>32</v>
      </c>
      <c r="E170" s="28">
        <f>+'Ark1'!H2383</f>
        <v>2</v>
      </c>
      <c r="F170" s="28">
        <f>+'Ark1'!J2383</f>
        <v>704</v>
      </c>
      <c r="G170" s="28" t="str">
        <f t="shared" si="27"/>
        <v>Øre Vilt</v>
      </c>
      <c r="H170" s="28" t="str">
        <f>+IF(I170=0,"",'Ark1'!Q2383)</f>
        <v/>
      </c>
      <c r="I170" s="345">
        <f>+'Ark1'!R2383</f>
        <v>0</v>
      </c>
      <c r="J170" s="29" t="str">
        <f>+IF(I170=0,"",'Ark1'!AG2383)</f>
        <v/>
      </c>
      <c r="L170" s="29" t="str">
        <f>+IF(I170=0,"",'Ark1'!AH2383)</f>
        <v/>
      </c>
      <c r="M170" s="27" t="str">
        <f>+IF(I170=0,"",'Ark1'!T2383)</f>
        <v/>
      </c>
      <c r="N170" s="32" t="str">
        <f>+IF(I170=0,"",'Ark1'!U2383)</f>
        <v/>
      </c>
      <c r="O170" s="34" t="str">
        <f>+IF(I170=0,"",'Ark1'!W2383)</f>
        <v/>
      </c>
      <c r="P170" s="34" t="str">
        <f>+IF(I170=0,"",'Ark1'!X2383)</f>
        <v/>
      </c>
      <c r="Q170" s="34" t="str">
        <f>+IF(I170=0,"",'Ark1'!Y2383)</f>
        <v/>
      </c>
      <c r="R170" s="34" t="str">
        <f>+IF(I170=0,"",'Ark1'!Z2383)</f>
        <v/>
      </c>
      <c r="S170" s="29" t="str">
        <f>+IF(I170=0,"",'Ark1'!Z2383)</f>
        <v/>
      </c>
      <c r="T170" s="27" t="str">
        <f>+IF(I170=0,"",'Ark1'!AB2383)</f>
        <v/>
      </c>
      <c r="U170" s="34" t="str">
        <f>+IF(I170=0,"",'Ark1'!AE2383)</f>
        <v/>
      </c>
      <c r="V170" s="29" t="str">
        <f t="shared" si="28"/>
        <v/>
      </c>
      <c r="W170" s="29" t="str">
        <f t="shared" si="29"/>
        <v/>
      </c>
      <c r="X170" s="215"/>
      <c r="Y170" s="218"/>
      <c r="AA170" s="29"/>
      <c r="AB170" s="27"/>
      <c r="AC170" s="242"/>
      <c r="AD170" s="28"/>
      <c r="AH170" s="28"/>
    </row>
    <row r="171" spans="1:52" ht="15.6">
      <c r="A171" s="215"/>
      <c r="B171" s="297">
        <f>+'Ark1'!C2384</f>
        <v>2023</v>
      </c>
      <c r="C171" s="235">
        <f>+'Ark1'!L2384</f>
        <v>6</v>
      </c>
      <c r="D171" s="235" t="s">
        <v>32</v>
      </c>
      <c r="E171" s="28">
        <f>+'Ark1'!H2384</f>
        <v>1</v>
      </c>
      <c r="F171" s="28">
        <f>+'Ark1'!J2384</f>
        <v>802</v>
      </c>
      <c r="G171" s="28" t="str">
        <f t="shared" si="27"/>
        <v>Karasjok</v>
      </c>
      <c r="H171" s="28" t="str">
        <f>+IF(I171=0,"",'Ark1'!Q2384)</f>
        <v/>
      </c>
      <c r="I171" s="345">
        <f>+'Ark1'!R2384</f>
        <v>0</v>
      </c>
      <c r="J171" s="29" t="str">
        <f>+IF(I171=0,"",'Ark1'!AG2384)</f>
        <v/>
      </c>
      <c r="L171" s="29" t="str">
        <f>+IF(I171=0,"",'Ark1'!AH2384)</f>
        <v/>
      </c>
      <c r="M171" s="27" t="str">
        <f>+IF(I171=0,"",'Ark1'!T2384)</f>
        <v/>
      </c>
      <c r="N171" s="32" t="str">
        <f>+IF(I171=0,"",'Ark1'!U2384)</f>
        <v/>
      </c>
      <c r="O171" s="34" t="str">
        <f>+IF(I171=0,"",'Ark1'!W2384)</f>
        <v/>
      </c>
      <c r="P171" s="34" t="str">
        <f>+IF(I171=0,"",'Ark1'!X2384)</f>
        <v/>
      </c>
      <c r="Q171" s="34" t="str">
        <f>+IF(I171=0,"",'Ark1'!Y2384)</f>
        <v/>
      </c>
      <c r="R171" s="34" t="str">
        <f>+IF(I171=0,"",'Ark1'!Z2384)</f>
        <v/>
      </c>
      <c r="S171" s="29" t="str">
        <f>+IF(I171=0,"",'Ark1'!Z2384)</f>
        <v/>
      </c>
      <c r="T171" s="27" t="str">
        <f>+IF(I171=0,"",'Ark1'!AB2384)</f>
        <v/>
      </c>
      <c r="U171" s="34" t="str">
        <f>+IF(I171=0,"",'Ark1'!AE2384)</f>
        <v/>
      </c>
      <c r="V171" s="29" t="str">
        <f t="shared" si="28"/>
        <v/>
      </c>
      <c r="W171" s="29" t="str">
        <f t="shared" si="29"/>
        <v/>
      </c>
      <c r="X171" s="215"/>
      <c r="Y171" s="218"/>
      <c r="AA171" s="29"/>
      <c r="AB171" s="27"/>
      <c r="AC171" s="242"/>
      <c r="AD171" s="28"/>
      <c r="AH171" s="28"/>
    </row>
    <row r="172" spans="1:52" ht="19.8">
      <c r="A172" s="215"/>
      <c r="B172" s="215"/>
      <c r="C172" s="215"/>
      <c r="D172" s="215"/>
      <c r="E172" s="215"/>
      <c r="F172" s="215"/>
      <c r="G172" s="215"/>
      <c r="H172" s="215"/>
      <c r="I172" s="339"/>
      <c r="J172" s="216"/>
      <c r="K172" s="216"/>
      <c r="L172" s="216"/>
      <c r="M172" s="215"/>
      <c r="N172" s="215"/>
      <c r="O172" s="217"/>
      <c r="P172" s="217"/>
      <c r="Q172" s="217"/>
      <c r="R172" s="217"/>
      <c r="S172" s="217"/>
      <c r="T172" s="215"/>
      <c r="U172" s="217"/>
      <c r="V172" s="217"/>
      <c r="W172" s="217"/>
      <c r="X172" s="217"/>
      <c r="Y172" s="218"/>
      <c r="AA172" s="29"/>
      <c r="AB172" s="27"/>
      <c r="AC172" s="219"/>
      <c r="AD172" s="28"/>
      <c r="AH172" s="28"/>
      <c r="AZ172" s="231"/>
    </row>
    <row r="173" spans="1:52" ht="22.8">
      <c r="A173" s="215"/>
      <c r="B173" s="215"/>
      <c r="C173" s="215"/>
      <c r="D173" s="264" t="s">
        <v>33</v>
      </c>
      <c r="E173" s="215"/>
      <c r="F173" s="215"/>
      <c r="G173" s="215"/>
      <c r="H173" s="215"/>
      <c r="I173" s="429">
        <f>SUM(I175:I198)</f>
        <v>2</v>
      </c>
      <c r="J173" s="265"/>
      <c r="K173" s="265"/>
      <c r="L173" s="265"/>
      <c r="M173" s="266"/>
      <c r="N173" s="267">
        <f>+Klasse!O16</f>
        <v>20.6</v>
      </c>
      <c r="O173" s="217"/>
      <c r="P173" s="217"/>
      <c r="Q173" s="217"/>
      <c r="R173" s="217"/>
      <c r="S173" s="217"/>
      <c r="T173" s="215"/>
      <c r="U173" s="217"/>
      <c r="V173" s="217"/>
      <c r="W173" s="217"/>
      <c r="X173" s="217"/>
      <c r="Y173" s="218"/>
      <c r="AA173" s="29"/>
      <c r="AB173" s="27"/>
      <c r="AC173" s="219"/>
      <c r="AD173" s="28"/>
      <c r="AH173" s="28"/>
      <c r="AZ173" s="231"/>
    </row>
    <row r="174" spans="1:52" ht="19.8">
      <c r="A174" s="215"/>
      <c r="B174" s="215"/>
      <c r="C174" s="215"/>
      <c r="D174" s="215"/>
      <c r="E174" s="215"/>
      <c r="F174" s="215"/>
      <c r="G174" s="215"/>
      <c r="H174" s="233"/>
      <c r="I174" s="339"/>
      <c r="J174" s="216"/>
      <c r="K174" s="216"/>
      <c r="L174" s="216"/>
      <c r="M174" s="233"/>
      <c r="N174" s="216"/>
      <c r="O174" s="217"/>
      <c r="P174" s="217"/>
      <c r="Q174" s="217"/>
      <c r="R174" s="217"/>
      <c r="S174" s="234"/>
      <c r="T174" s="215"/>
      <c r="U174" s="234"/>
      <c r="V174" s="234"/>
      <c r="W174" s="232"/>
      <c r="X174" s="215"/>
      <c r="Y174" s="218"/>
      <c r="AA174" s="29"/>
      <c r="AB174" s="27"/>
      <c r="AC174" s="219"/>
      <c r="AD174" s="28"/>
      <c r="AH174" s="28"/>
      <c r="AZ174" s="231"/>
    </row>
    <row r="175" spans="1:52" ht="15.6">
      <c r="A175" s="215"/>
      <c r="B175" s="297">
        <f>+'Ark1'!C2385</f>
        <v>2023</v>
      </c>
      <c r="C175" s="235">
        <f>+'Ark1'!L2385</f>
        <v>7</v>
      </c>
      <c r="D175" s="235" t="s">
        <v>33</v>
      </c>
      <c r="E175" s="235">
        <f>+'Ark1'!H2385</f>
        <v>1</v>
      </c>
      <c r="F175" s="235">
        <f>+'Ark1'!J2385</f>
        <v>103</v>
      </c>
      <c r="G175" s="235" t="str">
        <f>+G148</f>
        <v>Rudshøgda</v>
      </c>
      <c r="H175" s="235">
        <f>+IF(I175=0,"",'Ark1'!Q2385)</f>
        <v>1</v>
      </c>
      <c r="I175" s="344">
        <f>+'Ark1'!R2385</f>
        <v>2</v>
      </c>
      <c r="J175" s="236">
        <f>+IF(I175=0,"",'Ark1'!AG2385)</f>
        <v>0.98230890277049243</v>
      </c>
      <c r="K175" s="236"/>
      <c r="L175" s="236">
        <f>+IF(I175=0,"",'Ark1'!AH2385)</f>
        <v>0</v>
      </c>
      <c r="M175" s="237">
        <f>+IF(I175=0,"",'Ark1'!T2385)</f>
        <v>10.5</v>
      </c>
      <c r="N175" s="32">
        <f>+IF(I175=0,"",'Ark1'!U2385)</f>
        <v>20.6</v>
      </c>
      <c r="O175" s="238">
        <f>+IF(I175=0,"",'Ark1'!W2385)</f>
        <v>100</v>
      </c>
      <c r="P175" s="238">
        <f>+IF(I175=0,"",'Ark1'!X2385)</f>
        <v>100</v>
      </c>
      <c r="Q175" s="238">
        <f>+IF(I175=0,"",'Ark1'!Y2385)</f>
        <v>0</v>
      </c>
      <c r="R175" s="238">
        <f>+IF(I175=0,"",'Ark1'!Z2385)</f>
        <v>9.9999999999670325E-2</v>
      </c>
      <c r="S175" s="236">
        <f>+IF(I175=0,"",'Ark1'!Z2385)</f>
        <v>9.9999999999670325E-2</v>
      </c>
      <c r="T175" s="237">
        <f>+IF(I175=0,"",'Ark1'!AB2385)</f>
        <v>1.5</v>
      </c>
      <c r="U175" s="238">
        <f>+IF(I175=0,"",'Ark1'!AE2385)</f>
        <v>0</v>
      </c>
      <c r="V175" s="236">
        <f t="shared" ref="V175" si="30">IF(I175=0,"",N175/C175)</f>
        <v>2.9428571428571431</v>
      </c>
      <c r="W175" s="236">
        <f t="shared" ref="W175" si="31">IF(I175=0,"",I175/H175)</f>
        <v>2</v>
      </c>
      <c r="X175" s="215"/>
      <c r="Y175" s="218"/>
      <c r="AA175" s="29"/>
      <c r="AB175" s="27"/>
      <c r="AC175" s="242"/>
      <c r="AD175" s="28"/>
      <c r="AH175" s="28"/>
    </row>
    <row r="176" spans="1:52" ht="15.6">
      <c r="A176" s="215"/>
      <c r="B176" s="297">
        <f>+'Ark1'!C2386</f>
        <v>2023</v>
      </c>
      <c r="C176" s="235">
        <f>+'Ark1'!L2386</f>
        <v>7</v>
      </c>
      <c r="D176" s="235" t="s">
        <v>33</v>
      </c>
      <c r="E176" s="235">
        <f>+'Ark1'!H2386</f>
        <v>2</v>
      </c>
      <c r="F176" s="235">
        <f>+'Ark1'!J2386</f>
        <v>106</v>
      </c>
      <c r="G176" s="235" t="str">
        <f t="shared" ref="G176:G198" si="32">+G149</f>
        <v>Furuseth</v>
      </c>
      <c r="H176" s="235" t="str">
        <f>+IF(I176=0,"",'Ark1'!Q2386)</f>
        <v/>
      </c>
      <c r="I176" s="344">
        <f>+'Ark1'!R2386</f>
        <v>0</v>
      </c>
      <c r="J176" s="236" t="str">
        <f>+IF(I176=0,"",'Ark1'!AG2386)</f>
        <v/>
      </c>
      <c r="K176" s="236"/>
      <c r="L176" s="236" t="str">
        <f>+IF(I176=0,"",'Ark1'!AH2386)</f>
        <v/>
      </c>
      <c r="M176" s="237" t="str">
        <f>+IF(I176=0,"",'Ark1'!T2386)</f>
        <v/>
      </c>
      <c r="N176" s="32" t="str">
        <f>+IF(I176=0,"",'Ark1'!U2386)</f>
        <v/>
      </c>
      <c r="O176" s="238" t="str">
        <f>+IF(I176=0,"",'Ark1'!W2386)</f>
        <v/>
      </c>
      <c r="P176" s="238" t="str">
        <f>+IF(I176=0,"",'Ark1'!X2386)</f>
        <v/>
      </c>
      <c r="Q176" s="238" t="str">
        <f>+IF(I176=0,"",'Ark1'!Y2386)</f>
        <v/>
      </c>
      <c r="R176" s="238" t="str">
        <f>+IF(I176=0,"",'Ark1'!Z2386)</f>
        <v/>
      </c>
      <c r="S176" s="236" t="str">
        <f>+IF(I176=0,"",'Ark1'!Z2386)</f>
        <v/>
      </c>
      <c r="T176" s="237" t="str">
        <f>+IF(I176=0,"",'Ark1'!AB2386)</f>
        <v/>
      </c>
      <c r="U176" s="238" t="str">
        <f>+IF(I176=0,"",'Ark1'!AE2386)</f>
        <v/>
      </c>
      <c r="V176" s="236" t="str">
        <f t="shared" ref="V176:V198" si="33">IF(I176=0,"",N176/C176)</f>
        <v/>
      </c>
      <c r="W176" s="236" t="str">
        <f t="shared" ref="W176:W198" si="34">IF(I176=0,"",I176/H176)</f>
        <v/>
      </c>
      <c r="X176" s="215"/>
      <c r="Y176" s="218"/>
      <c r="AA176" s="29"/>
      <c r="AB176" s="27"/>
      <c r="AC176" s="242"/>
      <c r="AD176" s="28"/>
      <c r="AH176" s="28"/>
    </row>
    <row r="177" spans="1:34" ht="15.6">
      <c r="A177" s="215"/>
      <c r="B177" s="297">
        <f>+'Ark1'!C2387</f>
        <v>2023</v>
      </c>
      <c r="C177" s="235">
        <f>+'Ark1'!L2387</f>
        <v>7</v>
      </c>
      <c r="D177" s="235" t="s">
        <v>33</v>
      </c>
      <c r="E177" s="235">
        <f>+'Ark1'!H2387</f>
        <v>1</v>
      </c>
      <c r="F177" s="235">
        <f>+'Ark1'!J2387</f>
        <v>110</v>
      </c>
      <c r="G177" s="235" t="str">
        <f t="shared" si="32"/>
        <v>Gol</v>
      </c>
      <c r="H177" s="235" t="str">
        <f>+IF(I177=0,"",'Ark1'!Q2387)</f>
        <v/>
      </c>
      <c r="I177" s="344">
        <f>+'Ark1'!R2387</f>
        <v>0</v>
      </c>
      <c r="J177" s="236" t="str">
        <f>+IF(I177=0,"",'Ark1'!AG2387)</f>
        <v/>
      </c>
      <c r="K177" s="236"/>
      <c r="L177" s="236" t="str">
        <f>+IF(I177=0,"",'Ark1'!AH2387)</f>
        <v/>
      </c>
      <c r="M177" s="237" t="str">
        <f>+IF(I177=0,"",'Ark1'!T2387)</f>
        <v/>
      </c>
      <c r="N177" s="32" t="str">
        <f>+IF(I177=0,"",'Ark1'!U2387)</f>
        <v/>
      </c>
      <c r="O177" s="238" t="str">
        <f>+IF(I177=0,"",'Ark1'!W2387)</f>
        <v/>
      </c>
      <c r="P177" s="238" t="str">
        <f>+IF(I177=0,"",'Ark1'!X2387)</f>
        <v/>
      </c>
      <c r="Q177" s="238" t="str">
        <f>+IF(I177=0,"",'Ark1'!Y2387)</f>
        <v/>
      </c>
      <c r="R177" s="238" t="str">
        <f>+IF(I177=0,"",'Ark1'!Z2387)</f>
        <v/>
      </c>
      <c r="S177" s="236" t="str">
        <f>+IF(I177=0,"",'Ark1'!Z2387)</f>
        <v/>
      </c>
      <c r="T177" s="237" t="str">
        <f>+IF(I177=0,"",'Ark1'!AB2387)</f>
        <v/>
      </c>
      <c r="U177" s="238" t="str">
        <f>+IF(I177=0,"",'Ark1'!AE2387)</f>
        <v/>
      </c>
      <c r="V177" s="236" t="str">
        <f t="shared" si="33"/>
        <v/>
      </c>
      <c r="W177" s="236" t="str">
        <f t="shared" si="34"/>
        <v/>
      </c>
      <c r="X177" s="215"/>
      <c r="Y177" s="218"/>
      <c r="AA177" s="29"/>
      <c r="AB177" s="27"/>
      <c r="AC177" s="242"/>
      <c r="AD177" s="28"/>
      <c r="AH177" s="28"/>
    </row>
    <row r="178" spans="1:34" ht="15.6">
      <c r="A178" s="215"/>
      <c r="B178" s="297">
        <f>+'Ark1'!C2388</f>
        <v>2023</v>
      </c>
      <c r="C178" s="235">
        <f>+'Ark1'!L2388</f>
        <v>7</v>
      </c>
      <c r="D178" s="235" t="s">
        <v>33</v>
      </c>
      <c r="E178" s="235">
        <f>+'Ark1'!H2388</f>
        <v>1</v>
      </c>
      <c r="F178" s="235">
        <f>+'Ark1'!J2388</f>
        <v>111</v>
      </c>
      <c r="G178" s="235" t="str">
        <f t="shared" si="32"/>
        <v>Forus</v>
      </c>
      <c r="H178" s="235" t="str">
        <f>+IF(I178=0,"",'Ark1'!Q2388)</f>
        <v/>
      </c>
      <c r="I178" s="344">
        <f>+'Ark1'!R2388</f>
        <v>0</v>
      </c>
      <c r="J178" s="236" t="str">
        <f>+IF(I178=0,"",'Ark1'!AG2388)</f>
        <v/>
      </c>
      <c r="K178" s="236"/>
      <c r="L178" s="236" t="str">
        <f>+IF(I178=0,"",'Ark1'!AH2388)</f>
        <v/>
      </c>
      <c r="M178" s="237" t="str">
        <f>+IF(I178=0,"",'Ark1'!T2388)</f>
        <v/>
      </c>
      <c r="N178" s="32" t="str">
        <f>+IF(I178=0,"",'Ark1'!U2388)</f>
        <v/>
      </c>
      <c r="O178" s="238" t="str">
        <f>+IF(I178=0,"",'Ark1'!W2388)</f>
        <v/>
      </c>
      <c r="P178" s="238" t="str">
        <f>+IF(I178=0,"",'Ark1'!X2388)</f>
        <v/>
      </c>
      <c r="Q178" s="238" t="str">
        <f>+IF(I178=0,"",'Ark1'!Y2388)</f>
        <v/>
      </c>
      <c r="R178" s="238" t="str">
        <f>+IF(I178=0,"",'Ark1'!Z2388)</f>
        <v/>
      </c>
      <c r="S178" s="236" t="str">
        <f>+IF(I178=0,"",'Ark1'!Z2388)</f>
        <v/>
      </c>
      <c r="T178" s="237" t="str">
        <f>+IF(I178=0,"",'Ark1'!AB2388)</f>
        <v/>
      </c>
      <c r="U178" s="238" t="str">
        <f>+IF(I178=0,"",'Ark1'!AE2388)</f>
        <v/>
      </c>
      <c r="V178" s="236" t="str">
        <f t="shared" si="33"/>
        <v/>
      </c>
      <c r="W178" s="236" t="str">
        <f t="shared" si="34"/>
        <v/>
      </c>
      <c r="X178" s="215"/>
      <c r="Y178" s="218"/>
      <c r="AA178" s="29"/>
      <c r="AB178" s="27"/>
      <c r="AC178" s="242"/>
      <c r="AD178" s="28"/>
      <c r="AH178" s="28"/>
    </row>
    <row r="179" spans="1:34" ht="15.6">
      <c r="A179" s="215"/>
      <c r="B179" s="297">
        <f>+'Ark1'!C2389</f>
        <v>2023</v>
      </c>
      <c r="C179" s="235">
        <f>+'Ark1'!L2389</f>
        <v>7</v>
      </c>
      <c r="D179" s="235" t="s">
        <v>33</v>
      </c>
      <c r="E179" s="235">
        <f>+'Ark1'!H2389</f>
        <v>1</v>
      </c>
      <c r="F179" s="235">
        <f>+'Ark1'!J2389</f>
        <v>116</v>
      </c>
      <c r="G179" s="235" t="str">
        <f t="shared" si="32"/>
        <v>Sandeid</v>
      </c>
      <c r="H179" s="235" t="str">
        <f>+IF(I179=0,"",'Ark1'!Q2389)</f>
        <v/>
      </c>
      <c r="I179" s="344">
        <f>+'Ark1'!R2389</f>
        <v>0</v>
      </c>
      <c r="J179" s="236" t="str">
        <f>+IF(I179=0,"",'Ark1'!AG2389)</f>
        <v/>
      </c>
      <c r="K179" s="236"/>
      <c r="L179" s="236" t="str">
        <f>+IF(I179=0,"",'Ark1'!AH2389)</f>
        <v/>
      </c>
      <c r="M179" s="237" t="str">
        <f>+IF(I179=0,"",'Ark1'!T2389)</f>
        <v/>
      </c>
      <c r="N179" s="32" t="str">
        <f>+IF(I179=0,"",'Ark1'!U2389)</f>
        <v/>
      </c>
      <c r="O179" s="238" t="str">
        <f>+IF(I179=0,"",'Ark1'!W2389)</f>
        <v/>
      </c>
      <c r="P179" s="238" t="str">
        <f>+IF(I179=0,"",'Ark1'!X2389)</f>
        <v/>
      </c>
      <c r="Q179" s="238" t="str">
        <f>+IF(I179=0,"",'Ark1'!Y2389)</f>
        <v/>
      </c>
      <c r="R179" s="238" t="str">
        <f>+IF(I179=0,"",'Ark1'!Z2389)</f>
        <v/>
      </c>
      <c r="S179" s="236" t="str">
        <f>+IF(I179=0,"",'Ark1'!Z2389)</f>
        <v/>
      </c>
      <c r="T179" s="237" t="str">
        <f>+IF(I179=0,"",'Ark1'!AB2389)</f>
        <v/>
      </c>
      <c r="U179" s="238" t="str">
        <f>+IF(I179=0,"",'Ark1'!AE2389)</f>
        <v/>
      </c>
      <c r="V179" s="236" t="str">
        <f t="shared" si="33"/>
        <v/>
      </c>
      <c r="W179" s="236" t="str">
        <f t="shared" si="34"/>
        <v/>
      </c>
      <c r="X179" s="215"/>
      <c r="Y179" s="218"/>
      <c r="AA179" s="29"/>
      <c r="AB179" s="27"/>
      <c r="AC179" s="242"/>
      <c r="AD179" s="28"/>
      <c r="AH179" s="28"/>
    </row>
    <row r="180" spans="1:34" ht="15.6">
      <c r="A180" s="215"/>
      <c r="B180" s="297">
        <f>+'Ark1'!C2390</f>
        <v>2023</v>
      </c>
      <c r="C180" s="235">
        <f>+'Ark1'!L2390</f>
        <v>7</v>
      </c>
      <c r="D180" s="235" t="s">
        <v>33</v>
      </c>
      <c r="E180" s="235">
        <f>+'Ark1'!H2390</f>
        <v>2</v>
      </c>
      <c r="F180" s="235">
        <f>+'Ark1'!J2390</f>
        <v>117</v>
      </c>
      <c r="G180" s="235" t="str">
        <f t="shared" si="32"/>
        <v>Jæren</v>
      </c>
      <c r="H180" s="235" t="str">
        <f>+IF(I180=0,"",'Ark1'!Q2390)</f>
        <v/>
      </c>
      <c r="I180" s="344">
        <f>+'Ark1'!R2390</f>
        <v>0</v>
      </c>
      <c r="J180" s="236" t="str">
        <f>+IF(I180=0,"",'Ark1'!AG2390)</f>
        <v/>
      </c>
      <c r="K180" s="236"/>
      <c r="L180" s="236" t="str">
        <f>+IF(I180=0,"",'Ark1'!AH2390)</f>
        <v/>
      </c>
      <c r="M180" s="237" t="str">
        <f>+IF(I180=0,"",'Ark1'!T2390)</f>
        <v/>
      </c>
      <c r="N180" s="32" t="str">
        <f>+IF(I180=0,"",'Ark1'!U2390)</f>
        <v/>
      </c>
      <c r="O180" s="238" t="str">
        <f>+IF(I180=0,"",'Ark1'!W2390)</f>
        <v/>
      </c>
      <c r="P180" s="238" t="str">
        <f>+IF(I180=0,"",'Ark1'!X2390)</f>
        <v/>
      </c>
      <c r="Q180" s="238" t="str">
        <f>+IF(I180=0,"",'Ark1'!Y2390)</f>
        <v/>
      </c>
      <c r="R180" s="238" t="str">
        <f>+IF(I180=0,"",'Ark1'!Z2390)</f>
        <v/>
      </c>
      <c r="S180" s="236" t="str">
        <f>+IF(I180=0,"",'Ark1'!Z2390)</f>
        <v/>
      </c>
      <c r="T180" s="237" t="str">
        <f>+IF(I180=0,"",'Ark1'!AB2390)</f>
        <v/>
      </c>
      <c r="U180" s="238" t="str">
        <f>+IF(I180=0,"",'Ark1'!AE2390)</f>
        <v/>
      </c>
      <c r="V180" s="236" t="str">
        <f t="shared" si="33"/>
        <v/>
      </c>
      <c r="W180" s="236" t="str">
        <f t="shared" si="34"/>
        <v/>
      </c>
      <c r="X180" s="215"/>
      <c r="Y180" s="218"/>
      <c r="AA180" s="29"/>
      <c r="AB180" s="27"/>
      <c r="AC180" s="242"/>
      <c r="AD180" s="28"/>
      <c r="AH180" s="28"/>
    </row>
    <row r="181" spans="1:34" ht="15.6">
      <c r="A181" s="215"/>
      <c r="B181" s="297">
        <f>+'Ark1'!C2391</f>
        <v>2023</v>
      </c>
      <c r="C181" s="235">
        <f>+'Ark1'!L2391</f>
        <v>7</v>
      </c>
      <c r="D181" s="235" t="s">
        <v>33</v>
      </c>
      <c r="E181" s="235">
        <f>+'Ark1'!H2391</f>
        <v>1</v>
      </c>
      <c r="F181" s="235">
        <f>+'Ark1'!J2391</f>
        <v>134</v>
      </c>
      <c r="G181" s="235" t="str">
        <f t="shared" si="32"/>
        <v>Førde</v>
      </c>
      <c r="H181" s="235" t="str">
        <f>+IF(I181=0,"",'Ark1'!Q2391)</f>
        <v/>
      </c>
      <c r="I181" s="344">
        <f>+'Ark1'!R2391</f>
        <v>0</v>
      </c>
      <c r="J181" s="236" t="str">
        <f>+IF(I181=0,"",'Ark1'!AG2391)</f>
        <v/>
      </c>
      <c r="K181" s="236"/>
      <c r="L181" s="236" t="str">
        <f>+IF(I181=0,"",'Ark1'!AH2391)</f>
        <v/>
      </c>
      <c r="M181" s="237" t="str">
        <f>+IF(I181=0,"",'Ark1'!T2391)</f>
        <v/>
      </c>
      <c r="N181" s="32" t="str">
        <f>+IF(I181=0,"",'Ark1'!U2391)</f>
        <v/>
      </c>
      <c r="O181" s="238" t="str">
        <f>+IF(I181=0,"",'Ark1'!W2391)</f>
        <v/>
      </c>
      <c r="P181" s="238" t="str">
        <f>+IF(I181=0,"",'Ark1'!X2391)</f>
        <v/>
      </c>
      <c r="Q181" s="238" t="str">
        <f>+IF(I181=0,"",'Ark1'!Y2391)</f>
        <v/>
      </c>
      <c r="R181" s="238" t="str">
        <f>+IF(I181=0,"",'Ark1'!Z2391)</f>
        <v/>
      </c>
      <c r="S181" s="236" t="str">
        <f>+IF(I181=0,"",'Ark1'!Z2391)</f>
        <v/>
      </c>
      <c r="T181" s="237" t="str">
        <f>+IF(I181=0,"",'Ark1'!AB2391)</f>
        <v/>
      </c>
      <c r="U181" s="238" t="str">
        <f>+IF(I181=0,"",'Ark1'!AE2391)</f>
        <v/>
      </c>
      <c r="V181" s="236" t="str">
        <f t="shared" si="33"/>
        <v/>
      </c>
      <c r="W181" s="236" t="str">
        <f t="shared" si="34"/>
        <v/>
      </c>
      <c r="X181" s="215"/>
      <c r="Y181" s="218"/>
      <c r="AA181" s="29"/>
      <c r="AB181" s="27"/>
      <c r="AC181" s="242"/>
      <c r="AD181" s="28"/>
      <c r="AH181" s="28"/>
    </row>
    <row r="182" spans="1:34" ht="15.6">
      <c r="A182" s="215"/>
      <c r="B182" s="297">
        <f>+'Ark1'!C2392</f>
        <v>2023</v>
      </c>
      <c r="C182" s="235">
        <f>+'Ark1'!L2392</f>
        <v>7</v>
      </c>
      <c r="D182" s="235" t="s">
        <v>33</v>
      </c>
      <c r="E182" s="235">
        <f>+'Ark1'!H2392</f>
        <v>2</v>
      </c>
      <c r="F182" s="235">
        <f>+'Ark1'!J2392</f>
        <v>141</v>
      </c>
      <c r="G182" s="235" t="str">
        <f t="shared" si="32"/>
        <v>Ølen</v>
      </c>
      <c r="H182" s="235" t="str">
        <f>+IF(I182=0,"",'Ark1'!Q2392)</f>
        <v/>
      </c>
      <c r="I182" s="344">
        <f>+'Ark1'!R2392</f>
        <v>0</v>
      </c>
      <c r="J182" s="236" t="str">
        <f>+IF(I182=0,"",'Ark1'!AG2392)</f>
        <v/>
      </c>
      <c r="K182" s="236"/>
      <c r="L182" s="236" t="str">
        <f>+IF(I182=0,"",'Ark1'!AH2392)</f>
        <v/>
      </c>
      <c r="M182" s="237" t="str">
        <f>+IF(I182=0,"",'Ark1'!T2392)</f>
        <v/>
      </c>
      <c r="N182" s="32" t="str">
        <f>+IF(I182=0,"",'Ark1'!U2392)</f>
        <v/>
      </c>
      <c r="O182" s="238" t="str">
        <f>+IF(I182=0,"",'Ark1'!W2392)</f>
        <v/>
      </c>
      <c r="P182" s="238" t="str">
        <f>+IF(I182=0,"",'Ark1'!X2392)</f>
        <v/>
      </c>
      <c r="Q182" s="238" t="str">
        <f>+IF(I182=0,"",'Ark1'!Y2392)</f>
        <v/>
      </c>
      <c r="R182" s="238" t="str">
        <f>+IF(I182=0,"",'Ark1'!Z2392)</f>
        <v/>
      </c>
      <c r="S182" s="236" t="str">
        <f>+IF(I182=0,"",'Ark1'!Z2392)</f>
        <v/>
      </c>
      <c r="T182" s="237" t="str">
        <f>+IF(I182=0,"",'Ark1'!AB2392)</f>
        <v/>
      </c>
      <c r="U182" s="238" t="str">
        <f>+IF(I182=0,"",'Ark1'!AE2392)</f>
        <v/>
      </c>
      <c r="V182" s="236" t="str">
        <f t="shared" si="33"/>
        <v/>
      </c>
      <c r="W182" s="236" t="str">
        <f t="shared" si="34"/>
        <v/>
      </c>
      <c r="X182" s="215"/>
      <c r="Y182" s="218"/>
      <c r="AA182" s="29"/>
      <c r="AB182" s="27"/>
      <c r="AC182" s="242"/>
      <c r="AD182" s="28"/>
      <c r="AH182" s="28"/>
    </row>
    <row r="183" spans="1:34" ht="15.6">
      <c r="A183" s="215"/>
      <c r="B183" s="297">
        <f>+'Ark1'!C2393</f>
        <v>2023</v>
      </c>
      <c r="C183" s="235">
        <f>+'Ark1'!L2393</f>
        <v>7</v>
      </c>
      <c r="D183" s="235" t="s">
        <v>33</v>
      </c>
      <c r="E183" s="235">
        <f>+'Ark1'!H2393</f>
        <v>2</v>
      </c>
      <c r="F183" s="235">
        <f>+'Ark1'!J2393</f>
        <v>143</v>
      </c>
      <c r="G183" s="235" t="str">
        <f t="shared" si="32"/>
        <v>Nordfjord</v>
      </c>
      <c r="H183" s="235" t="str">
        <f>+IF(I183=0,"",'Ark1'!Q2393)</f>
        <v/>
      </c>
      <c r="I183" s="344">
        <f>+'Ark1'!R2393</f>
        <v>0</v>
      </c>
      <c r="J183" s="236" t="str">
        <f>+IF(I183=0,"",'Ark1'!AG2393)</f>
        <v/>
      </c>
      <c r="K183" s="236"/>
      <c r="L183" s="236" t="str">
        <f>+IF(I183=0,"",'Ark1'!AH2393)</f>
        <v/>
      </c>
      <c r="M183" s="237" t="str">
        <f>+IF(I183=0,"",'Ark1'!T2393)</f>
        <v/>
      </c>
      <c r="N183" s="32" t="str">
        <f>+IF(I183=0,"",'Ark1'!U2393)</f>
        <v/>
      </c>
      <c r="O183" s="238" t="str">
        <f>+IF(I183=0,"",'Ark1'!W2393)</f>
        <v/>
      </c>
      <c r="P183" s="238" t="str">
        <f>+IF(I183=0,"",'Ark1'!X2393)</f>
        <v/>
      </c>
      <c r="Q183" s="238" t="str">
        <f>+IF(I183=0,"",'Ark1'!Y2393)</f>
        <v/>
      </c>
      <c r="R183" s="238" t="str">
        <f>+IF(I183=0,"",'Ark1'!Z2393)</f>
        <v/>
      </c>
      <c r="S183" s="236" t="str">
        <f>+IF(I183=0,"",'Ark1'!Z2393)</f>
        <v/>
      </c>
      <c r="T183" s="237" t="str">
        <f>+IF(I183=0,"",'Ark1'!AB2393)</f>
        <v/>
      </c>
      <c r="U183" s="238" t="str">
        <f>+IF(I183=0,"",'Ark1'!AE2393)</f>
        <v/>
      </c>
      <c r="V183" s="236" t="str">
        <f t="shared" si="33"/>
        <v/>
      </c>
      <c r="W183" s="236" t="str">
        <f t="shared" si="34"/>
        <v/>
      </c>
      <c r="X183" s="215"/>
      <c r="Y183" s="218"/>
      <c r="AA183" s="29"/>
      <c r="AB183" s="27"/>
      <c r="AC183" s="242"/>
      <c r="AD183" s="28"/>
      <c r="AH183" s="28"/>
    </row>
    <row r="184" spans="1:34" ht="15.6">
      <c r="A184" s="215"/>
      <c r="B184" s="297">
        <f>+'Ark1'!C2394</f>
        <v>2023</v>
      </c>
      <c r="C184" s="235">
        <f>+'Ark1'!L2394</f>
        <v>7</v>
      </c>
      <c r="D184" s="235" t="s">
        <v>33</v>
      </c>
      <c r="E184" s="235">
        <f>+'Ark1'!H2394</f>
        <v>2</v>
      </c>
      <c r="F184" s="235">
        <f>+'Ark1'!J2394</f>
        <v>147</v>
      </c>
      <c r="G184" s="235" t="str">
        <f t="shared" si="32"/>
        <v>Midt-Norge</v>
      </c>
      <c r="H184" s="235" t="str">
        <f>+IF(I184=0,"",'Ark1'!Q2394)</f>
        <v/>
      </c>
      <c r="I184" s="344">
        <f>+'Ark1'!R2394</f>
        <v>0</v>
      </c>
      <c r="J184" s="236" t="str">
        <f>+IF(I184=0,"",'Ark1'!AG2394)</f>
        <v/>
      </c>
      <c r="K184" s="236"/>
      <c r="L184" s="236" t="str">
        <f>+IF(I184=0,"",'Ark1'!AH2394)</f>
        <v/>
      </c>
      <c r="M184" s="237" t="str">
        <f>+IF(I184=0,"",'Ark1'!T2394)</f>
        <v/>
      </c>
      <c r="N184" s="32" t="str">
        <f>+IF(I184=0,"",'Ark1'!U2394)</f>
        <v/>
      </c>
      <c r="O184" s="238" t="str">
        <f>+IF(I184=0,"",'Ark1'!W2394)</f>
        <v/>
      </c>
      <c r="P184" s="238" t="str">
        <f>+IF(I184=0,"",'Ark1'!X2394)</f>
        <v/>
      </c>
      <c r="Q184" s="238" t="str">
        <f>+IF(I184=0,"",'Ark1'!Y2394)</f>
        <v/>
      </c>
      <c r="R184" s="238" t="str">
        <f>+IF(I184=0,"",'Ark1'!Z2394)</f>
        <v/>
      </c>
      <c r="S184" s="236" t="str">
        <f>+IF(I184=0,"",'Ark1'!Z2394)</f>
        <v/>
      </c>
      <c r="T184" s="237" t="str">
        <f>+IF(I184=0,"",'Ark1'!AB2394)</f>
        <v/>
      </c>
      <c r="U184" s="238" t="str">
        <f>+IF(I184=0,"",'Ark1'!AE2394)</f>
        <v/>
      </c>
      <c r="V184" s="236" t="str">
        <f t="shared" si="33"/>
        <v/>
      </c>
      <c r="W184" s="236" t="str">
        <f t="shared" si="34"/>
        <v/>
      </c>
      <c r="X184" s="215"/>
      <c r="Y184" s="218"/>
      <c r="AA184" s="29"/>
      <c r="AB184" s="27"/>
      <c r="AC184" s="242"/>
      <c r="AD184" s="28"/>
      <c r="AH184" s="28"/>
    </row>
    <row r="185" spans="1:34" ht="15.6">
      <c r="A185" s="215"/>
      <c r="B185" s="297">
        <f>+'Ark1'!C2395</f>
        <v>2023</v>
      </c>
      <c r="C185" s="235">
        <f>+'Ark1'!L2395</f>
        <v>7</v>
      </c>
      <c r="D185" s="235" t="s">
        <v>33</v>
      </c>
      <c r="E185" s="235">
        <f>+'Ark1'!H2395</f>
        <v>1</v>
      </c>
      <c r="F185" s="235">
        <f>+'Ark1'!J2395</f>
        <v>155</v>
      </c>
      <c r="G185" s="235" t="str">
        <f t="shared" si="32"/>
        <v>Målselv</v>
      </c>
      <c r="H185" s="235" t="str">
        <f>+IF(I185=0,"",'Ark1'!Q2395)</f>
        <v/>
      </c>
      <c r="I185" s="344">
        <f>+'Ark1'!R2395</f>
        <v>0</v>
      </c>
      <c r="J185" s="236" t="str">
        <f>+IF(I185=0,"",'Ark1'!AG2395)</f>
        <v/>
      </c>
      <c r="K185" s="236"/>
      <c r="L185" s="236" t="str">
        <f>+IF(I185=0,"",'Ark1'!AH2395)</f>
        <v/>
      </c>
      <c r="M185" s="237" t="str">
        <f>+IF(I185=0,"",'Ark1'!T2395)</f>
        <v/>
      </c>
      <c r="N185" s="32" t="str">
        <f>+IF(I185=0,"",'Ark1'!U2395)</f>
        <v/>
      </c>
      <c r="O185" s="238" t="str">
        <f>+IF(I185=0,"",'Ark1'!W2395)</f>
        <v/>
      </c>
      <c r="P185" s="238" t="str">
        <f>+IF(I185=0,"",'Ark1'!X2395)</f>
        <v/>
      </c>
      <c r="Q185" s="238" t="str">
        <f>+IF(I185=0,"",'Ark1'!Y2395)</f>
        <v/>
      </c>
      <c r="R185" s="238" t="str">
        <f>+IF(I185=0,"",'Ark1'!Z2395)</f>
        <v/>
      </c>
      <c r="S185" s="236" t="str">
        <f>+IF(I185=0,"",'Ark1'!Z2395)</f>
        <v/>
      </c>
      <c r="T185" s="237" t="str">
        <f>+IF(I185=0,"",'Ark1'!AB2395)</f>
        <v/>
      </c>
      <c r="U185" s="238" t="str">
        <f>+IF(I185=0,"",'Ark1'!AE2395)</f>
        <v/>
      </c>
      <c r="V185" s="236" t="str">
        <f t="shared" si="33"/>
        <v/>
      </c>
      <c r="W185" s="236" t="str">
        <f t="shared" si="34"/>
        <v/>
      </c>
      <c r="X185" s="215"/>
      <c r="Y185" s="218"/>
      <c r="AA185" s="29"/>
      <c r="AB185" s="27"/>
      <c r="AC185" s="242"/>
      <c r="AD185" s="28"/>
      <c r="AH185" s="28"/>
    </row>
    <row r="186" spans="1:34" ht="15.6">
      <c r="A186" s="215"/>
      <c r="B186" s="297">
        <f>+'Ark1'!C2396</f>
        <v>2023</v>
      </c>
      <c r="C186" s="235">
        <f>+'Ark1'!L2396</f>
        <v>7</v>
      </c>
      <c r="D186" s="235" t="s">
        <v>33</v>
      </c>
      <c r="E186" s="235">
        <f>+'Ark1'!H2396</f>
        <v>2</v>
      </c>
      <c r="F186" s="235">
        <f>+'Ark1'!J2396</f>
        <v>160</v>
      </c>
      <c r="G186" s="235" t="str">
        <f t="shared" si="32"/>
        <v>Oslo</v>
      </c>
      <c r="H186" s="235" t="str">
        <f>+IF(I186=0,"",'Ark1'!Q2396)</f>
        <v/>
      </c>
      <c r="I186" s="344">
        <f>+'Ark1'!R2396</f>
        <v>0</v>
      </c>
      <c r="J186" s="236" t="str">
        <f>+IF(I186=0,"",'Ark1'!AG2396)</f>
        <v/>
      </c>
      <c r="K186" s="236"/>
      <c r="L186" s="236" t="str">
        <f>+IF(I186=0,"",'Ark1'!AH2396)</f>
        <v/>
      </c>
      <c r="M186" s="237" t="str">
        <f>+IF(I186=0,"",'Ark1'!T2396)</f>
        <v/>
      </c>
      <c r="N186" s="32" t="str">
        <f>+IF(I186=0,"",'Ark1'!U2396)</f>
        <v/>
      </c>
      <c r="O186" s="238" t="str">
        <f>+IF(I186=0,"",'Ark1'!W2396)</f>
        <v/>
      </c>
      <c r="P186" s="238" t="str">
        <f>+IF(I186=0,"",'Ark1'!X2396)</f>
        <v/>
      </c>
      <c r="Q186" s="238" t="str">
        <f>+IF(I186=0,"",'Ark1'!Y2396)</f>
        <v/>
      </c>
      <c r="R186" s="238" t="str">
        <f>+IF(I186=0,"",'Ark1'!Z2396)</f>
        <v/>
      </c>
      <c r="S186" s="236" t="str">
        <f>+IF(I186=0,"",'Ark1'!Z2396)</f>
        <v/>
      </c>
      <c r="T186" s="237" t="str">
        <f>+IF(I186=0,"",'Ark1'!AB2396)</f>
        <v/>
      </c>
      <c r="U186" s="238" t="str">
        <f>+IF(I186=0,"",'Ark1'!AE2396)</f>
        <v/>
      </c>
      <c r="V186" s="236" t="str">
        <f t="shared" si="33"/>
        <v/>
      </c>
      <c r="W186" s="236" t="str">
        <f t="shared" si="34"/>
        <v/>
      </c>
      <c r="X186" s="215"/>
      <c r="Y186" s="218"/>
      <c r="AA186" s="29"/>
      <c r="AB186" s="27"/>
      <c r="AC186" s="242"/>
      <c r="AD186" s="28"/>
      <c r="AH186" s="28"/>
    </row>
    <row r="187" spans="1:34" ht="15.6">
      <c r="A187" s="215"/>
      <c r="B187" s="297">
        <f>+'Ark1'!C2397</f>
        <v>2023</v>
      </c>
      <c r="C187" s="235">
        <f>+'Ark1'!L2397</f>
        <v>7</v>
      </c>
      <c r="D187" s="235" t="s">
        <v>33</v>
      </c>
      <c r="E187" s="235">
        <f>+'Ark1'!H2397</f>
        <v>1</v>
      </c>
      <c r="F187" s="235">
        <f>+'Ark1'!J2397</f>
        <v>171</v>
      </c>
      <c r="G187" s="235" t="str">
        <f t="shared" si="32"/>
        <v>Prima</v>
      </c>
      <c r="H187" s="235" t="str">
        <f>+IF(I187=0,"",'Ark1'!Q2397)</f>
        <v/>
      </c>
      <c r="I187" s="344">
        <f>+'Ark1'!R2397</f>
        <v>0</v>
      </c>
      <c r="J187" s="236" t="str">
        <f>+IF(I187=0,"",'Ark1'!AG2397)</f>
        <v/>
      </c>
      <c r="K187" s="236"/>
      <c r="L187" s="236" t="str">
        <f>+IF(I187=0,"",'Ark1'!AH2397)</f>
        <v/>
      </c>
      <c r="M187" s="237" t="str">
        <f>+IF(I187=0,"",'Ark1'!T2397)</f>
        <v/>
      </c>
      <c r="N187" s="32" t="str">
        <f>+IF(I187=0,"",'Ark1'!U2397)</f>
        <v/>
      </c>
      <c r="O187" s="238" t="str">
        <f>+IF(I187=0,"",'Ark1'!W2397)</f>
        <v/>
      </c>
      <c r="P187" s="238" t="str">
        <f>+IF(I187=0,"",'Ark1'!X2397)</f>
        <v/>
      </c>
      <c r="Q187" s="238" t="str">
        <f>+IF(I187=0,"",'Ark1'!Y2397)</f>
        <v/>
      </c>
      <c r="R187" s="238" t="str">
        <f>+IF(I187=0,"",'Ark1'!Z2397)</f>
        <v/>
      </c>
      <c r="S187" s="236" t="str">
        <f>+IF(I187=0,"",'Ark1'!Z2397)</f>
        <v/>
      </c>
      <c r="T187" s="237" t="str">
        <f>+IF(I187=0,"",'Ark1'!AB2397)</f>
        <v/>
      </c>
      <c r="U187" s="238" t="str">
        <f>+IF(I187=0,"",'Ark1'!AE2397)</f>
        <v/>
      </c>
      <c r="V187" s="236" t="str">
        <f t="shared" si="33"/>
        <v/>
      </c>
      <c r="W187" s="236" t="str">
        <f t="shared" si="34"/>
        <v/>
      </c>
      <c r="X187" s="215"/>
      <c r="Y187" s="218"/>
      <c r="AA187" s="29"/>
      <c r="AB187" s="27"/>
      <c r="AC187" s="242"/>
      <c r="AD187" s="28"/>
      <c r="AH187" s="28"/>
    </row>
    <row r="188" spans="1:34" ht="15.6">
      <c r="A188" s="215"/>
      <c r="B188" s="297">
        <f>+'Ark1'!C2398</f>
        <v>2023</v>
      </c>
      <c r="C188" s="235">
        <f>+'Ark1'!L2398</f>
        <v>7</v>
      </c>
      <c r="D188" s="235" t="s">
        <v>33</v>
      </c>
      <c r="E188" s="235">
        <f>+'Ark1'!H2398</f>
        <v>2</v>
      </c>
      <c r="F188" s="235">
        <f>+'Ark1'!J2398</f>
        <v>175</v>
      </c>
      <c r="G188" s="235" t="str">
        <f t="shared" si="32"/>
        <v>Ole Ringdal</v>
      </c>
      <c r="H188" s="235" t="str">
        <f>+IF(I188=0,"",'Ark1'!Q2398)</f>
        <v/>
      </c>
      <c r="I188" s="344">
        <f>+'Ark1'!R2398</f>
        <v>0</v>
      </c>
      <c r="J188" s="236" t="str">
        <f>+IF(I188=0,"",'Ark1'!AG2398)</f>
        <v/>
      </c>
      <c r="K188" s="236"/>
      <c r="L188" s="236" t="str">
        <f>+IF(I188=0,"",'Ark1'!AH2398)</f>
        <v/>
      </c>
      <c r="M188" s="237" t="str">
        <f>+IF(I188=0,"",'Ark1'!T2398)</f>
        <v/>
      </c>
      <c r="N188" s="32" t="str">
        <f>+IF(I188=0,"",'Ark1'!U2398)</f>
        <v/>
      </c>
      <c r="O188" s="238" t="str">
        <f>+IF(I188=0,"",'Ark1'!W2398)</f>
        <v/>
      </c>
      <c r="P188" s="238" t="str">
        <f>+IF(I188=0,"",'Ark1'!X2398)</f>
        <v/>
      </c>
      <c r="Q188" s="238" t="str">
        <f>+IF(I188=0,"",'Ark1'!Y2398)</f>
        <v/>
      </c>
      <c r="R188" s="238" t="str">
        <f>+IF(I188=0,"",'Ark1'!Z2398)</f>
        <v/>
      </c>
      <c r="S188" s="236" t="str">
        <f>+IF(I188=0,"",'Ark1'!Z2398)</f>
        <v/>
      </c>
      <c r="T188" s="237" t="str">
        <f>+IF(I188=0,"",'Ark1'!AB2398)</f>
        <v/>
      </c>
      <c r="U188" s="238" t="str">
        <f>+IF(I188=0,"",'Ark1'!AE2398)</f>
        <v/>
      </c>
      <c r="V188" s="236" t="str">
        <f t="shared" si="33"/>
        <v/>
      </c>
      <c r="W188" s="236" t="str">
        <f t="shared" si="34"/>
        <v/>
      </c>
      <c r="X188" s="215"/>
      <c r="Y188" s="218"/>
      <c r="AA188" s="29"/>
      <c r="AB188" s="27"/>
      <c r="AC188" s="242"/>
      <c r="AD188" s="28"/>
      <c r="AH188" s="28"/>
    </row>
    <row r="189" spans="1:34" ht="15.6">
      <c r="A189" s="215"/>
      <c r="B189" s="297">
        <f>+'Ark1'!C2399</f>
        <v>2023</v>
      </c>
      <c r="C189" s="235">
        <f>+'Ark1'!L2399</f>
        <v>7</v>
      </c>
      <c r="D189" s="235" t="s">
        <v>33</v>
      </c>
      <c r="E189" s="235">
        <f>+'Ark1'!H2399</f>
        <v>2</v>
      </c>
      <c r="F189" s="235">
        <f>+'Ark1'!J2399</f>
        <v>177</v>
      </c>
      <c r="G189" s="235" t="str">
        <f t="shared" si="32"/>
        <v>Slakthuset</v>
      </c>
      <c r="H189" s="235" t="str">
        <f>+IF(I189=0,"",'Ark1'!Q2399)</f>
        <v/>
      </c>
      <c r="I189" s="344">
        <f>+'Ark1'!R2399</f>
        <v>0</v>
      </c>
      <c r="J189" s="236" t="str">
        <f>+IF(I189=0,"",'Ark1'!AG2399)</f>
        <v/>
      </c>
      <c r="K189" s="236"/>
      <c r="L189" s="236" t="str">
        <f>+IF(I189=0,"",'Ark1'!AH2399)</f>
        <v/>
      </c>
      <c r="M189" s="237" t="str">
        <f>+IF(I189=0,"",'Ark1'!T2399)</f>
        <v/>
      </c>
      <c r="N189" s="32" t="str">
        <f>+IF(I189=0,"",'Ark1'!U2399)</f>
        <v/>
      </c>
      <c r="O189" s="238" t="str">
        <f>+IF(I189=0,"",'Ark1'!W2399)</f>
        <v/>
      </c>
      <c r="P189" s="238" t="str">
        <f>+IF(I189=0,"",'Ark1'!X2399)</f>
        <v/>
      </c>
      <c r="Q189" s="238" t="str">
        <f>+IF(I189=0,"",'Ark1'!Y2399)</f>
        <v/>
      </c>
      <c r="R189" s="238" t="str">
        <f>+IF(I189=0,"",'Ark1'!Z2399)</f>
        <v/>
      </c>
      <c r="S189" s="236" t="str">
        <f>+IF(I189=0,"",'Ark1'!Z2399)</f>
        <v/>
      </c>
      <c r="T189" s="237" t="str">
        <f>+IF(I189=0,"",'Ark1'!AB2399)</f>
        <v/>
      </c>
      <c r="U189" s="238" t="str">
        <f>+IF(I189=0,"",'Ark1'!AE2399)</f>
        <v/>
      </c>
      <c r="V189" s="236" t="str">
        <f t="shared" si="33"/>
        <v/>
      </c>
      <c r="W189" s="236" t="str">
        <f t="shared" si="34"/>
        <v/>
      </c>
      <c r="X189" s="215"/>
      <c r="Y189" s="218"/>
      <c r="AA189" s="29"/>
      <c r="AB189" s="27"/>
      <c r="AC189" s="242"/>
      <c r="AD189" s="28"/>
      <c r="AH189" s="28"/>
    </row>
    <row r="190" spans="1:34" ht="15.6">
      <c r="A190" s="215"/>
      <c r="B190" s="297">
        <f>+'Ark1'!C2400</f>
        <v>2023</v>
      </c>
      <c r="C190" s="235">
        <f>+'Ark1'!L2400</f>
        <v>7</v>
      </c>
      <c r="D190" s="235" t="s">
        <v>33</v>
      </c>
      <c r="E190" s="235">
        <f>+'Ark1'!H2400</f>
        <v>2</v>
      </c>
      <c r="F190" s="235">
        <f>+'Ark1'!J2400</f>
        <v>178</v>
      </c>
      <c r="G190" s="235" t="str">
        <f t="shared" si="32"/>
        <v>Røros</v>
      </c>
      <c r="H190" s="235" t="str">
        <f>+IF(I190=0,"",'Ark1'!Q2400)</f>
        <v/>
      </c>
      <c r="I190" s="344">
        <f>+'Ark1'!R2400</f>
        <v>0</v>
      </c>
      <c r="J190" s="236" t="str">
        <f>+IF(I190=0,"",'Ark1'!AG2400)</f>
        <v/>
      </c>
      <c r="K190" s="236"/>
      <c r="L190" s="236" t="str">
        <f>+IF(I190=0,"",'Ark1'!AH2400)</f>
        <v/>
      </c>
      <c r="M190" s="237" t="str">
        <f>+IF(I190=0,"",'Ark1'!T2400)</f>
        <v/>
      </c>
      <c r="N190" s="32" t="str">
        <f>+IF(I190=0,"",'Ark1'!U2400)</f>
        <v/>
      </c>
      <c r="O190" s="238" t="str">
        <f>+IF(I190=0,"",'Ark1'!W2400)</f>
        <v/>
      </c>
      <c r="P190" s="238" t="str">
        <f>+IF(I190=0,"",'Ark1'!X2400)</f>
        <v/>
      </c>
      <c r="Q190" s="238" t="str">
        <f>+IF(I190=0,"",'Ark1'!Y2400)</f>
        <v/>
      </c>
      <c r="R190" s="238" t="str">
        <f>+IF(I190=0,"",'Ark1'!Z2400)</f>
        <v/>
      </c>
      <c r="S190" s="236" t="str">
        <f>+IF(I190=0,"",'Ark1'!Z2400)</f>
        <v/>
      </c>
      <c r="T190" s="237" t="str">
        <f>+IF(I190=0,"",'Ark1'!AB2400)</f>
        <v/>
      </c>
      <c r="U190" s="238" t="str">
        <f>+IF(I190=0,"",'Ark1'!AE2400)</f>
        <v/>
      </c>
      <c r="V190" s="236" t="str">
        <f t="shared" si="33"/>
        <v/>
      </c>
      <c r="W190" s="236" t="str">
        <f t="shared" si="34"/>
        <v/>
      </c>
      <c r="X190" s="215"/>
      <c r="Y190" s="218"/>
      <c r="AA190" s="29"/>
      <c r="AB190" s="27"/>
      <c r="AC190" s="242"/>
      <c r="AD190" s="28"/>
      <c r="AH190" s="28"/>
    </row>
    <row r="191" spans="1:34" ht="15.6">
      <c r="A191" s="215"/>
      <c r="B191" s="297">
        <f>+'Ark1'!C2401</f>
        <v>2023</v>
      </c>
      <c r="C191" s="235">
        <f>+'Ark1'!L2401</f>
        <v>7</v>
      </c>
      <c r="D191" s="235" t="s">
        <v>33</v>
      </c>
      <c r="E191" s="235">
        <f>+'Ark1'!H2401</f>
        <v>2</v>
      </c>
      <c r="F191" s="235">
        <f>+'Ark1'!J2401</f>
        <v>181</v>
      </c>
      <c r="G191" s="235" t="str">
        <f t="shared" si="32"/>
        <v>Horns</v>
      </c>
      <c r="H191" s="235" t="str">
        <f>+IF(I191=0,"",'Ark1'!Q2401)</f>
        <v/>
      </c>
      <c r="I191" s="344">
        <f>+'Ark1'!R2401</f>
        <v>0</v>
      </c>
      <c r="J191" s="236" t="str">
        <f>+IF(I191=0,"",'Ark1'!AG2401)</f>
        <v/>
      </c>
      <c r="K191" s="236"/>
      <c r="L191" s="236" t="str">
        <f>+IF(I191=0,"",'Ark1'!AH2401)</f>
        <v/>
      </c>
      <c r="M191" s="237" t="str">
        <f>+IF(I191=0,"",'Ark1'!T2401)</f>
        <v/>
      </c>
      <c r="N191" s="32" t="str">
        <f>+IF(I191=0,"",'Ark1'!U2401)</f>
        <v/>
      </c>
      <c r="O191" s="238" t="str">
        <f>+IF(I191=0,"",'Ark1'!W2401)</f>
        <v/>
      </c>
      <c r="P191" s="238" t="str">
        <f>+IF(I191=0,"",'Ark1'!X2401)</f>
        <v/>
      </c>
      <c r="Q191" s="238" t="str">
        <f>+IF(I191=0,"",'Ark1'!Y2401)</f>
        <v/>
      </c>
      <c r="R191" s="238" t="str">
        <f>+IF(I191=0,"",'Ark1'!Z2401)</f>
        <v/>
      </c>
      <c r="S191" s="236" t="str">
        <f>+IF(I191=0,"",'Ark1'!Z2401)</f>
        <v/>
      </c>
      <c r="T191" s="237" t="str">
        <f>+IF(I191=0,"",'Ark1'!AB2401)</f>
        <v/>
      </c>
      <c r="U191" s="238" t="str">
        <f>+IF(I191=0,"",'Ark1'!AE2401)</f>
        <v/>
      </c>
      <c r="V191" s="236" t="str">
        <f t="shared" si="33"/>
        <v/>
      </c>
      <c r="W191" s="236" t="str">
        <f t="shared" si="34"/>
        <v/>
      </c>
      <c r="X191" s="215"/>
      <c r="Y191" s="218"/>
      <c r="AA191" s="29"/>
      <c r="AB191" s="27"/>
      <c r="AC191" s="242"/>
      <c r="AD191" s="28"/>
      <c r="AH191" s="28"/>
    </row>
    <row r="192" spans="1:34" ht="15.6">
      <c r="A192" s="215"/>
      <c r="B192" s="297">
        <f>+'Ark1'!C2402</f>
        <v>2023</v>
      </c>
      <c r="C192" s="235">
        <f>+'Ark1'!L2402</f>
        <v>7</v>
      </c>
      <c r="D192" s="235" t="s">
        <v>33</v>
      </c>
      <c r="E192" s="235">
        <f>+'Ark1'!H2402</f>
        <v>1</v>
      </c>
      <c r="F192" s="235">
        <f>+'Ark1'!J2402</f>
        <v>262</v>
      </c>
      <c r="G192" s="235" t="str">
        <f t="shared" si="32"/>
        <v>Strilalam</v>
      </c>
      <c r="H192" s="235" t="str">
        <f>+IF(I192=0,"",'Ark1'!Q2402)</f>
        <v/>
      </c>
      <c r="I192" s="344">
        <f>+'Ark1'!R2402</f>
        <v>0</v>
      </c>
      <c r="J192" s="236" t="str">
        <f>+IF(I192=0,"",'Ark1'!AG2402)</f>
        <v/>
      </c>
      <c r="K192" s="236"/>
      <c r="L192" s="236" t="str">
        <f>+IF(I192=0,"",'Ark1'!AH2402)</f>
        <v/>
      </c>
      <c r="M192" s="237" t="str">
        <f>+IF(I192=0,"",'Ark1'!T2402)</f>
        <v/>
      </c>
      <c r="N192" s="32" t="str">
        <f>+IF(I192=0,"",'Ark1'!U2402)</f>
        <v/>
      </c>
      <c r="O192" s="238" t="str">
        <f>+IF(I192=0,"",'Ark1'!W2402)</f>
        <v/>
      </c>
      <c r="P192" s="238" t="str">
        <f>+IF(I192=0,"",'Ark1'!X2402)</f>
        <v/>
      </c>
      <c r="Q192" s="238" t="str">
        <f>+IF(I192=0,"",'Ark1'!Y2402)</f>
        <v/>
      </c>
      <c r="R192" s="238" t="str">
        <f>+IF(I192=0,"",'Ark1'!Z2402)</f>
        <v/>
      </c>
      <c r="S192" s="236" t="str">
        <f>+IF(I192=0,"",'Ark1'!Z2402)</f>
        <v/>
      </c>
      <c r="T192" s="237" t="str">
        <f>+IF(I192=0,"",'Ark1'!AB2402)</f>
        <v/>
      </c>
      <c r="U192" s="238" t="str">
        <f>+IF(I192=0,"",'Ark1'!AE2402)</f>
        <v/>
      </c>
      <c r="V192" s="236" t="str">
        <f t="shared" si="33"/>
        <v/>
      </c>
      <c r="W192" s="236" t="str">
        <f t="shared" si="34"/>
        <v/>
      </c>
      <c r="X192" s="215"/>
      <c r="Y192" s="218"/>
      <c r="AA192" s="29"/>
      <c r="AB192" s="27"/>
      <c r="AC192" s="242"/>
      <c r="AD192" s="28"/>
      <c r="AH192" s="28"/>
    </row>
    <row r="193" spans="1:52" ht="15.6">
      <c r="A193" s="215"/>
      <c r="B193" s="297">
        <f>+'Ark1'!C2403</f>
        <v>2023</v>
      </c>
      <c r="C193" s="235">
        <f>+'Ark1'!L2403</f>
        <v>7</v>
      </c>
      <c r="D193" s="235" t="s">
        <v>33</v>
      </c>
      <c r="E193" s="235">
        <f>+'Ark1'!H2403</f>
        <v>1</v>
      </c>
      <c r="F193" s="235">
        <f>+'Ark1'!J2403</f>
        <v>309</v>
      </c>
      <c r="G193" s="235" t="str">
        <f t="shared" si="32"/>
        <v>Malvik</v>
      </c>
      <c r="H193" s="235" t="str">
        <f>+IF(I193=0,"",'Ark1'!Q2403)</f>
        <v/>
      </c>
      <c r="I193" s="344">
        <f>+'Ark1'!R2403</f>
        <v>0</v>
      </c>
      <c r="J193" s="236" t="str">
        <f>+IF(I193=0,"",'Ark1'!AG2403)</f>
        <v/>
      </c>
      <c r="K193" s="236"/>
      <c r="L193" s="236" t="str">
        <f>+IF(I193=0,"",'Ark1'!AH2403)</f>
        <v/>
      </c>
      <c r="M193" s="237" t="str">
        <f>+IF(I193=0,"",'Ark1'!T2403)</f>
        <v/>
      </c>
      <c r="N193" s="32" t="str">
        <f>+IF(I193=0,"",'Ark1'!U2403)</f>
        <v/>
      </c>
      <c r="O193" s="238" t="str">
        <f>+IF(I193=0,"",'Ark1'!W2403)</f>
        <v/>
      </c>
      <c r="P193" s="238" t="str">
        <f>+IF(I193=0,"",'Ark1'!X2403)</f>
        <v/>
      </c>
      <c r="Q193" s="238" t="str">
        <f>+IF(I193=0,"",'Ark1'!Y2403)</f>
        <v/>
      </c>
      <c r="R193" s="238" t="str">
        <f>+IF(I193=0,"",'Ark1'!Z2403)</f>
        <v/>
      </c>
      <c r="S193" s="236" t="str">
        <f>+IF(I193=0,"",'Ark1'!Z2403)</f>
        <v/>
      </c>
      <c r="T193" s="237" t="str">
        <f>+IF(I193=0,"",'Ark1'!AB2403)</f>
        <v/>
      </c>
      <c r="U193" s="238" t="str">
        <f>+IF(I193=0,"",'Ark1'!AE2403)</f>
        <v/>
      </c>
      <c r="V193" s="236" t="str">
        <f t="shared" si="33"/>
        <v/>
      </c>
      <c r="W193" s="236" t="str">
        <f t="shared" si="34"/>
        <v/>
      </c>
      <c r="X193" s="215"/>
      <c r="Y193" s="218"/>
      <c r="AA193" s="29"/>
      <c r="AB193" s="27"/>
      <c r="AC193" s="242"/>
      <c r="AD193" s="28"/>
      <c r="AH193" s="28"/>
    </row>
    <row r="194" spans="1:52" ht="15.6">
      <c r="A194" s="215"/>
      <c r="B194" s="297">
        <f>+'Ark1'!C2404</f>
        <v>2023</v>
      </c>
      <c r="C194" s="235">
        <f>+'Ark1'!L2404</f>
        <v>7</v>
      </c>
      <c r="D194" s="235" t="s">
        <v>33</v>
      </c>
      <c r="E194" s="235">
        <f>+'Ark1'!H2404</f>
        <v>2</v>
      </c>
      <c r="F194" s="235">
        <f>+'Ark1'!J2404</f>
        <v>470</v>
      </c>
      <c r="G194" s="235" t="str">
        <f t="shared" si="32"/>
        <v>Jens Eide</v>
      </c>
      <c r="H194" s="235" t="str">
        <f>+IF(I194=0,"",'Ark1'!Q2404)</f>
        <v/>
      </c>
      <c r="I194" s="344">
        <f>+'Ark1'!R2404</f>
        <v>0</v>
      </c>
      <c r="J194" s="236" t="str">
        <f>+IF(I194=0,"",'Ark1'!AG2404)</f>
        <v/>
      </c>
      <c r="K194" s="236"/>
      <c r="L194" s="236" t="str">
        <f>+IF(I194=0,"",'Ark1'!AH2404)</f>
        <v/>
      </c>
      <c r="M194" s="237" t="str">
        <f>+IF(I194=0,"",'Ark1'!T2404)</f>
        <v/>
      </c>
      <c r="N194" s="32" t="str">
        <f>+IF(I194=0,"",'Ark1'!U2404)</f>
        <v/>
      </c>
      <c r="O194" s="238" t="str">
        <f>+IF(I194=0,"",'Ark1'!W2404)</f>
        <v/>
      </c>
      <c r="P194" s="238" t="str">
        <f>+IF(I194=0,"",'Ark1'!X2404)</f>
        <v/>
      </c>
      <c r="Q194" s="238" t="str">
        <f>+IF(I194=0,"",'Ark1'!Y2404)</f>
        <v/>
      </c>
      <c r="R194" s="238" t="str">
        <f>+IF(I194=0,"",'Ark1'!Z2404)</f>
        <v/>
      </c>
      <c r="S194" s="236" t="str">
        <f>+IF(I194=0,"",'Ark1'!Z2404)</f>
        <v/>
      </c>
      <c r="T194" s="237" t="str">
        <f>+IF(I194=0,"",'Ark1'!AB2404)</f>
        <v/>
      </c>
      <c r="U194" s="238" t="str">
        <f>+IF(I194=0,"",'Ark1'!AE2404)</f>
        <v/>
      </c>
      <c r="V194" s="236" t="str">
        <f t="shared" si="33"/>
        <v/>
      </c>
      <c r="W194" s="236" t="str">
        <f t="shared" si="34"/>
        <v/>
      </c>
      <c r="X194" s="215"/>
      <c r="Y194" s="218"/>
      <c r="AA194" s="29"/>
      <c r="AB194" s="27"/>
      <c r="AC194" s="242"/>
      <c r="AD194" s="28"/>
      <c r="AH194" s="28"/>
    </row>
    <row r="195" spans="1:52" ht="15.6">
      <c r="A195" s="215"/>
      <c r="B195" s="297">
        <f>+'Ark1'!C2405</f>
        <v>2023</v>
      </c>
      <c r="C195" s="235">
        <f>+'Ark1'!L2405</f>
        <v>7</v>
      </c>
      <c r="D195" s="235" t="s">
        <v>33</v>
      </c>
      <c r="E195" s="235">
        <f>+'Ark1'!H2405</f>
        <v>2</v>
      </c>
      <c r="F195" s="235">
        <f>+'Ark1'!J2405</f>
        <v>629</v>
      </c>
      <c r="G195" s="235" t="str">
        <f t="shared" si="32"/>
        <v>Bø</v>
      </c>
      <c r="H195" s="235" t="str">
        <f>+IF(I195=0,"",'Ark1'!Q2405)</f>
        <v/>
      </c>
      <c r="I195" s="344">
        <f>+'Ark1'!R2405</f>
        <v>0</v>
      </c>
      <c r="J195" s="236" t="str">
        <f>+IF(I195=0,"",'Ark1'!AG2405)</f>
        <v/>
      </c>
      <c r="K195" s="236"/>
      <c r="L195" s="236" t="str">
        <f>+IF(I195=0,"",'Ark1'!AH2405)</f>
        <v/>
      </c>
      <c r="M195" s="237" t="str">
        <f>+IF(I195=0,"",'Ark1'!T2405)</f>
        <v/>
      </c>
      <c r="N195" s="32" t="str">
        <f>+IF(I195=0,"",'Ark1'!U2405)</f>
        <v/>
      </c>
      <c r="O195" s="238" t="str">
        <f>+IF(I195=0,"",'Ark1'!W2405)</f>
        <v/>
      </c>
      <c r="P195" s="238" t="str">
        <f>+IF(I195=0,"",'Ark1'!X2405)</f>
        <v/>
      </c>
      <c r="Q195" s="238" t="str">
        <f>+IF(I195=0,"",'Ark1'!Y2405)</f>
        <v/>
      </c>
      <c r="R195" s="238" t="str">
        <f>+IF(I195=0,"",'Ark1'!Z2405)</f>
        <v/>
      </c>
      <c r="S195" s="236" t="str">
        <f>+IF(I195=0,"",'Ark1'!Z2405)</f>
        <v/>
      </c>
      <c r="T195" s="237" t="str">
        <f>+IF(I195=0,"",'Ark1'!AB2405)</f>
        <v/>
      </c>
      <c r="U195" s="238" t="str">
        <f>+IF(I195=0,"",'Ark1'!AE2405)</f>
        <v/>
      </c>
      <c r="V195" s="236" t="str">
        <f t="shared" si="33"/>
        <v/>
      </c>
      <c r="W195" s="236" t="str">
        <f t="shared" si="34"/>
        <v/>
      </c>
      <c r="X195" s="215"/>
      <c r="Y195" s="27"/>
      <c r="AA195" s="29"/>
      <c r="AB195" s="27"/>
      <c r="AC195" s="28"/>
      <c r="AD195" s="28"/>
      <c r="AH195" s="28"/>
    </row>
    <row r="196" spans="1:52" ht="15.6">
      <c r="A196" s="215"/>
      <c r="B196" s="297">
        <f>+'Ark1'!C2406</f>
        <v>2023</v>
      </c>
      <c r="C196" s="235">
        <f>+'Ark1'!L2406</f>
        <v>7</v>
      </c>
      <c r="D196" s="235" t="s">
        <v>33</v>
      </c>
      <c r="E196" s="235">
        <f>+'Ark1'!H2406</f>
        <v>1</v>
      </c>
      <c r="F196" s="235">
        <f>+'Ark1'!J2406</f>
        <v>643</v>
      </c>
      <c r="G196" s="235" t="str">
        <f t="shared" si="32"/>
        <v>Bjerka</v>
      </c>
      <c r="H196" s="235" t="str">
        <f>+IF(I196=0,"",'Ark1'!Q2406)</f>
        <v/>
      </c>
      <c r="I196" s="344">
        <f>+'Ark1'!R2406</f>
        <v>0</v>
      </c>
      <c r="J196" s="236" t="str">
        <f>+IF(I196=0,"",'Ark1'!AG2406)</f>
        <v/>
      </c>
      <c r="K196" s="236"/>
      <c r="L196" s="236" t="str">
        <f>+IF(I196=0,"",'Ark1'!AH2406)</f>
        <v/>
      </c>
      <c r="M196" s="237" t="str">
        <f>+IF(I196=0,"",'Ark1'!T2406)</f>
        <v/>
      </c>
      <c r="N196" s="32" t="str">
        <f>+IF(I196=0,"",'Ark1'!U2406)</f>
        <v/>
      </c>
      <c r="O196" s="238" t="str">
        <f>+IF(I196=0,"",'Ark1'!W2406)</f>
        <v/>
      </c>
      <c r="P196" s="238" t="str">
        <f>+IF(I196=0,"",'Ark1'!X2406)</f>
        <v/>
      </c>
      <c r="Q196" s="238" t="str">
        <f>+IF(I196=0,"",'Ark1'!Y2406)</f>
        <v/>
      </c>
      <c r="R196" s="238" t="str">
        <f>+IF(I196=0,"",'Ark1'!Z2406)</f>
        <v/>
      </c>
      <c r="S196" s="236" t="str">
        <f>+IF(I196=0,"",'Ark1'!Z2406)</f>
        <v/>
      </c>
      <c r="T196" s="237" t="str">
        <f>+IF(I196=0,"",'Ark1'!AB2406)</f>
        <v/>
      </c>
      <c r="U196" s="238" t="str">
        <f>+IF(I196=0,"",'Ark1'!AE2406)</f>
        <v/>
      </c>
      <c r="V196" s="236" t="str">
        <f t="shared" si="33"/>
        <v/>
      </c>
      <c r="W196" s="236" t="str">
        <f t="shared" si="34"/>
        <v/>
      </c>
      <c r="X196" s="215"/>
      <c r="Y196" s="219"/>
      <c r="AA196" s="29"/>
      <c r="AB196" s="27"/>
      <c r="AC196" s="242"/>
      <c r="AD196" s="28"/>
      <c r="AH196" s="28"/>
    </row>
    <row r="197" spans="1:52" ht="15.6">
      <c r="A197" s="215"/>
      <c r="B197" s="297">
        <f>+'Ark1'!C2407</f>
        <v>2023</v>
      </c>
      <c r="C197" s="235">
        <f>+'Ark1'!L2407</f>
        <v>7</v>
      </c>
      <c r="D197" s="235" t="s">
        <v>33</v>
      </c>
      <c r="E197" s="235">
        <f>+'Ark1'!H2407</f>
        <v>2</v>
      </c>
      <c r="F197" s="235">
        <f>+'Ark1'!J2407</f>
        <v>704</v>
      </c>
      <c r="G197" s="235" t="str">
        <f t="shared" si="32"/>
        <v>Øre Vilt</v>
      </c>
      <c r="H197" s="235" t="str">
        <f>+IF(I197=0,"",'Ark1'!Q2407)</f>
        <v/>
      </c>
      <c r="I197" s="344">
        <f>+'Ark1'!R2407</f>
        <v>0</v>
      </c>
      <c r="J197" s="236" t="str">
        <f>+IF(I197=0,"",'Ark1'!AG2407)</f>
        <v/>
      </c>
      <c r="K197" s="236"/>
      <c r="L197" s="236" t="str">
        <f>+IF(I197=0,"",'Ark1'!AH2407)</f>
        <v/>
      </c>
      <c r="M197" s="237" t="str">
        <f>+IF(I197=0,"",'Ark1'!T2407)</f>
        <v/>
      </c>
      <c r="N197" s="32" t="str">
        <f>+IF(I197=0,"",'Ark1'!U2407)</f>
        <v/>
      </c>
      <c r="O197" s="238" t="str">
        <f>+IF(I197=0,"",'Ark1'!W2407)</f>
        <v/>
      </c>
      <c r="P197" s="238" t="str">
        <f>+IF(I197=0,"",'Ark1'!X2407)</f>
        <v/>
      </c>
      <c r="Q197" s="238" t="str">
        <f>+IF(I197=0,"",'Ark1'!Y2407)</f>
        <v/>
      </c>
      <c r="R197" s="238" t="str">
        <f>+IF(I197=0,"",'Ark1'!Z2407)</f>
        <v/>
      </c>
      <c r="S197" s="236" t="str">
        <f>+IF(I197=0,"",'Ark1'!Z2407)</f>
        <v/>
      </c>
      <c r="T197" s="237" t="str">
        <f>+IF(I197=0,"",'Ark1'!AB2407)</f>
        <v/>
      </c>
      <c r="U197" s="238" t="str">
        <f>+IF(I197=0,"",'Ark1'!AE2407)</f>
        <v/>
      </c>
      <c r="V197" s="236" t="str">
        <f t="shared" si="33"/>
        <v/>
      </c>
      <c r="W197" s="236" t="str">
        <f t="shared" si="34"/>
        <v/>
      </c>
      <c r="X197" s="215"/>
      <c r="Y197" s="27"/>
      <c r="AA197" s="29"/>
      <c r="AB197" s="27"/>
      <c r="AC197" s="28"/>
      <c r="AD197" s="28"/>
      <c r="AH197" s="28"/>
    </row>
    <row r="198" spans="1:52" ht="15.6">
      <c r="A198" s="215"/>
      <c r="B198" s="297">
        <f>+'Ark1'!C2408</f>
        <v>2023</v>
      </c>
      <c r="C198" s="235">
        <f>+'Ark1'!L2408</f>
        <v>7</v>
      </c>
      <c r="D198" s="235" t="s">
        <v>33</v>
      </c>
      <c r="E198" s="235">
        <f>+'Ark1'!H2408</f>
        <v>1</v>
      </c>
      <c r="F198" s="235">
        <f>+'Ark1'!J2408</f>
        <v>802</v>
      </c>
      <c r="G198" s="235" t="str">
        <f t="shared" si="32"/>
        <v>Karasjok</v>
      </c>
      <c r="H198" s="235" t="str">
        <f>+IF(I198=0,"",'Ark1'!Q2408)</f>
        <v/>
      </c>
      <c r="I198" s="344">
        <f>+'Ark1'!R2408</f>
        <v>0</v>
      </c>
      <c r="J198" s="236" t="str">
        <f>+IF(I198=0,"",'Ark1'!AG2408)</f>
        <v/>
      </c>
      <c r="K198" s="236"/>
      <c r="L198" s="236" t="str">
        <f>+IF(I198=0,"",'Ark1'!AH2408)</f>
        <v/>
      </c>
      <c r="M198" s="237" t="str">
        <f>+IF(I198=0,"",'Ark1'!T2408)</f>
        <v/>
      </c>
      <c r="N198" s="32" t="str">
        <f>+IF(I198=0,"",'Ark1'!U2408)</f>
        <v/>
      </c>
      <c r="O198" s="238" t="str">
        <f>+IF(I198=0,"",'Ark1'!W2408)</f>
        <v/>
      </c>
      <c r="P198" s="238" t="str">
        <f>+IF(I198=0,"",'Ark1'!X2408)</f>
        <v/>
      </c>
      <c r="Q198" s="238" t="str">
        <f>+IF(I198=0,"",'Ark1'!Y2408)</f>
        <v/>
      </c>
      <c r="R198" s="238" t="str">
        <f>+IF(I198=0,"",'Ark1'!Z2408)</f>
        <v/>
      </c>
      <c r="S198" s="236" t="str">
        <f>+IF(I198=0,"",'Ark1'!Z2408)</f>
        <v/>
      </c>
      <c r="T198" s="237" t="str">
        <f>+IF(I198=0,"",'Ark1'!AB2408)</f>
        <v/>
      </c>
      <c r="U198" s="238" t="str">
        <f>+IF(I198=0,"",'Ark1'!AE2408)</f>
        <v/>
      </c>
      <c r="V198" s="236" t="str">
        <f t="shared" si="33"/>
        <v/>
      </c>
      <c r="W198" s="236" t="str">
        <f t="shared" si="34"/>
        <v/>
      </c>
      <c r="X198" s="215"/>
      <c r="Y198" s="27"/>
      <c r="AA198" s="29"/>
      <c r="AB198" s="27"/>
      <c r="AC198" s="28"/>
      <c r="AD198" s="28"/>
      <c r="AH198" s="28"/>
    </row>
    <row r="199" spans="1:52" ht="19.8">
      <c r="A199" s="215"/>
      <c r="B199" s="215"/>
      <c r="C199" s="215"/>
      <c r="D199" s="215"/>
      <c r="E199" s="215"/>
      <c r="F199" s="215"/>
      <c r="G199" s="215"/>
      <c r="H199" s="215"/>
      <c r="I199" s="339"/>
      <c r="J199" s="216"/>
      <c r="K199" s="216"/>
      <c r="L199" s="216"/>
      <c r="M199" s="215"/>
      <c r="N199" s="215"/>
      <c r="O199" s="217"/>
      <c r="P199" s="217"/>
      <c r="Q199" s="217"/>
      <c r="R199" s="217"/>
      <c r="S199" s="217"/>
      <c r="T199" s="215"/>
      <c r="U199" s="217"/>
      <c r="V199" s="217"/>
      <c r="W199" s="217"/>
      <c r="X199" s="217"/>
      <c r="Y199" s="218"/>
      <c r="AA199" s="29"/>
      <c r="AB199" s="27"/>
      <c r="AC199" s="219"/>
      <c r="AD199" s="28"/>
      <c r="AH199" s="28"/>
      <c r="AZ199" s="231"/>
    </row>
    <row r="200" spans="1:52" ht="22.8">
      <c r="A200" s="215"/>
      <c r="B200" s="215"/>
      <c r="C200" s="215"/>
      <c r="D200" s="264" t="str">
        <f>+D202</f>
        <v>R</v>
      </c>
      <c r="E200" s="215"/>
      <c r="F200" s="215"/>
      <c r="G200" s="215"/>
      <c r="H200" s="215"/>
      <c r="I200" s="429">
        <f>SUM(I202:I226)</f>
        <v>1288</v>
      </c>
      <c r="J200" s="265"/>
      <c r="K200" s="265"/>
      <c r="L200" s="265"/>
      <c r="M200" s="266"/>
      <c r="N200" s="267">
        <f>+Klasse!O17</f>
        <v>25.372713178294529</v>
      </c>
      <c r="O200" s="217"/>
      <c r="P200" s="217"/>
      <c r="Q200" s="217"/>
      <c r="R200" s="217"/>
      <c r="S200" s="217"/>
      <c r="T200" s="215"/>
      <c r="U200" s="217"/>
      <c r="V200" s="217"/>
      <c r="W200" s="217"/>
      <c r="X200" s="215"/>
      <c r="Y200" s="218"/>
      <c r="AA200" s="29"/>
      <c r="AB200" s="27"/>
      <c r="AC200" s="219"/>
      <c r="AD200" s="28"/>
      <c r="AH200" s="28"/>
      <c r="AZ200" s="231"/>
    </row>
    <row r="201" spans="1:52" ht="19.8">
      <c r="A201" s="215"/>
      <c r="B201" s="215"/>
      <c r="C201" s="215"/>
      <c r="D201" s="215"/>
      <c r="E201" s="215"/>
      <c r="F201" s="215"/>
      <c r="G201" s="215"/>
      <c r="H201" s="233"/>
      <c r="I201" s="339"/>
      <c r="J201" s="216"/>
      <c r="K201" s="216"/>
      <c r="L201" s="216"/>
      <c r="M201" s="233"/>
      <c r="N201" s="216"/>
      <c r="O201" s="217"/>
      <c r="P201" s="217"/>
      <c r="Q201" s="217"/>
      <c r="R201" s="217"/>
      <c r="S201" s="234"/>
      <c r="T201" s="215"/>
      <c r="U201" s="234"/>
      <c r="V201" s="234"/>
      <c r="W201" s="232"/>
      <c r="X201" s="215"/>
      <c r="Y201" s="218"/>
      <c r="AA201" s="29"/>
      <c r="AB201" s="27"/>
      <c r="AC201" s="219"/>
      <c r="AD201" s="28"/>
      <c r="AH201" s="28"/>
      <c r="AZ201" s="231"/>
    </row>
    <row r="202" spans="1:52" ht="15.6">
      <c r="A202" s="215"/>
      <c r="B202" s="297">
        <f>+'Ark1'!C2409</f>
        <v>2023</v>
      </c>
      <c r="C202" s="28">
        <f>+'Ark1'!L2409</f>
        <v>8</v>
      </c>
      <c r="D202" s="28" t="s">
        <v>34</v>
      </c>
      <c r="E202" s="28">
        <f>+'Ark1'!H2409</f>
        <v>1</v>
      </c>
      <c r="F202" s="28">
        <f>+'Ark1'!J2409</f>
        <v>103</v>
      </c>
      <c r="G202" s="28" t="str">
        <f>+G175</f>
        <v>Rudshøgda</v>
      </c>
      <c r="H202" s="28">
        <f>+IF(I202=0,"",'Ark1'!Q2409)</f>
        <v>14</v>
      </c>
      <c r="I202" s="345">
        <f>+'Ark1'!R2409</f>
        <v>49</v>
      </c>
      <c r="J202" s="29">
        <f>+IF(I202=0,"",'Ark1'!AG2409)</f>
        <v>28.308139812121503</v>
      </c>
      <c r="L202" s="29">
        <f>+IF(I202=0,"",'Ark1'!AH2409)</f>
        <v>0</v>
      </c>
      <c r="M202" s="27">
        <f>+IF(I202=0,"",'Ark1'!T2409)</f>
        <v>6.1020408163265305</v>
      </c>
      <c r="N202" s="32">
        <f>+IF(I202=0,"",'Ark1'!U2409)</f>
        <v>24.230612244897959</v>
      </c>
      <c r="O202" s="34">
        <f>+IF(I202=0,"",'Ark1'!W2409)</f>
        <v>2.0408163265306123</v>
      </c>
      <c r="P202" s="34">
        <f>+IF(I202=0,"",'Ark1'!X2409)</f>
        <v>97.959183673469383</v>
      </c>
      <c r="Q202" s="34">
        <f>+IF(I202=0,"",'Ark1'!Y2409)</f>
        <v>40.816326530612251</v>
      </c>
      <c r="R202" s="34">
        <f>+IF(I202=0,"",'Ark1'!Z2409)</f>
        <v>7.6865162640963378</v>
      </c>
      <c r="S202" s="29">
        <f>+IF(I202=0,"",'Ark1'!Z2409)</f>
        <v>7.6865162640963378</v>
      </c>
      <c r="T202" s="27">
        <f>+IF(I202=0,"",'Ark1'!AB2409)</f>
        <v>2.0726094954870313</v>
      </c>
      <c r="U202" s="34">
        <f>+IF(I202=0,"",'Ark1'!AE2409)</f>
        <v>0</v>
      </c>
      <c r="V202" s="29">
        <f t="shared" ref="V202" si="35">IF(I202=0,"",N202/C202)</f>
        <v>3.0288265306122448</v>
      </c>
      <c r="W202" s="29">
        <f t="shared" ref="W202" si="36">IF(I202=0,"",I202/H202)</f>
        <v>3.5</v>
      </c>
      <c r="X202" s="215"/>
      <c r="Y202" s="218"/>
      <c r="AA202" s="29"/>
      <c r="AB202" s="27"/>
      <c r="AC202" s="219"/>
      <c r="AD202" s="28"/>
      <c r="AH202" s="28"/>
    </row>
    <row r="203" spans="1:52" ht="15.6">
      <c r="A203" s="215"/>
      <c r="B203" s="297">
        <f>+'Ark1'!C2410</f>
        <v>2023</v>
      </c>
      <c r="C203" s="28">
        <f>+'Ark1'!L2410</f>
        <v>8</v>
      </c>
      <c r="D203" s="28" t="s">
        <v>34</v>
      </c>
      <c r="E203" s="28">
        <f>+'Ark1'!H2410</f>
        <v>2</v>
      </c>
      <c r="F203" s="28">
        <f>+'Ark1'!J2410</f>
        <v>106</v>
      </c>
      <c r="G203" s="28" t="str">
        <f t="shared" ref="G203:G225" si="37">+G176</f>
        <v>Furuseth</v>
      </c>
      <c r="H203" s="28">
        <f>+IF(I203=0,"",'Ark1'!Q2410)</f>
        <v>15</v>
      </c>
      <c r="I203" s="345">
        <f>+'Ark1'!R2410</f>
        <v>79</v>
      </c>
      <c r="J203" s="29">
        <f>+IF(I203=0,"",'Ark1'!AG2410)</f>
        <v>37.149182318074701</v>
      </c>
      <c r="L203" s="29">
        <f>+IF(I203=0,"",'Ark1'!AH2410)</f>
        <v>0</v>
      </c>
      <c r="M203" s="27">
        <f>+IF(I203=0,"",'Ark1'!T2410)</f>
        <v>5.3417721518987351</v>
      </c>
      <c r="N203" s="32">
        <f>+IF(I203=0,"",'Ark1'!U2410)</f>
        <v>19.754430379746847</v>
      </c>
      <c r="O203" s="34">
        <f>+IF(I203=0,"",'Ark1'!W2410)</f>
        <v>1.2658227848101264</v>
      </c>
      <c r="P203" s="34">
        <f>+IF(I203=0,"",'Ark1'!X2410)</f>
        <v>77.215189873417742</v>
      </c>
      <c r="Q203" s="34">
        <f>+IF(I203=0,"",'Ark1'!Y2410)</f>
        <v>24.050632911392405</v>
      </c>
      <c r="R203" s="34">
        <f>+IF(I203=0,"",'Ark1'!Z2410)</f>
        <v>5.0591888444828887</v>
      </c>
      <c r="S203" s="29">
        <f>+IF(I203=0,"",'Ark1'!Z2410)</f>
        <v>5.0591888444828887</v>
      </c>
      <c r="T203" s="27">
        <f>+IF(I203=0,"",'Ark1'!AB2410)</f>
        <v>1.7852140668673155</v>
      </c>
      <c r="U203" s="34">
        <f>+IF(I203=0,"",'Ark1'!AE2410)</f>
        <v>0</v>
      </c>
      <c r="V203" s="29">
        <f t="shared" ref="V203:V225" si="38">IF(I203=0,"",N203/C203)</f>
        <v>2.4693037974683558</v>
      </c>
      <c r="W203" s="29">
        <f t="shared" ref="W203:W225" si="39">IF(I203=0,"",I203/H203)</f>
        <v>5.2666666666666666</v>
      </c>
      <c r="X203" s="215"/>
      <c r="Y203" s="218"/>
      <c r="AA203" s="29"/>
      <c r="AB203" s="27"/>
      <c r="AC203" s="219"/>
      <c r="AD203" s="28"/>
      <c r="AH203" s="28"/>
    </row>
    <row r="204" spans="1:52" ht="15.6">
      <c r="A204" s="215"/>
      <c r="B204" s="297">
        <f>+'Ark1'!C2411</f>
        <v>2023</v>
      </c>
      <c r="C204" s="28">
        <f>+'Ark1'!L2411</f>
        <v>8</v>
      </c>
      <c r="D204" s="28" t="s">
        <v>34</v>
      </c>
      <c r="E204" s="28">
        <f>+'Ark1'!H2411</f>
        <v>1</v>
      </c>
      <c r="F204" s="28">
        <f>+'Ark1'!J2411</f>
        <v>110</v>
      </c>
      <c r="G204" s="28" t="str">
        <f t="shared" si="37"/>
        <v>Gol</v>
      </c>
      <c r="H204" s="28">
        <f>+IF(I204=0,"",'Ark1'!Q2411)</f>
        <v>44</v>
      </c>
      <c r="I204" s="345">
        <f>+'Ark1'!R2411</f>
        <v>108</v>
      </c>
      <c r="J204" s="29">
        <f>+IF(I204=0,"",'Ark1'!AG2411)</f>
        <v>11.058602236204438</v>
      </c>
      <c r="L204" s="29">
        <f>+IF(I204=0,"",'Ark1'!AH2411)</f>
        <v>0.92592592592592604</v>
      </c>
      <c r="M204" s="27">
        <f>+IF(I204=0,"",'Ark1'!T2411)</f>
        <v>8.6481481481481506</v>
      </c>
      <c r="N204" s="32">
        <f>+IF(I204=0,"",'Ark1'!U2411)</f>
        <v>26.347222222222207</v>
      </c>
      <c r="O204" s="34">
        <f>+IF(I204=0,"",'Ark1'!W2411)</f>
        <v>50.925925925925917</v>
      </c>
      <c r="P204" s="34">
        <f>+IF(I204=0,"",'Ark1'!X2411)</f>
        <v>95.370370370370367</v>
      </c>
      <c r="Q204" s="34">
        <f>+IF(I204=0,"",'Ark1'!Y2411)</f>
        <v>72.222222222222229</v>
      </c>
      <c r="R204" s="34">
        <f>+IF(I204=0,"",'Ark1'!Z2411)</f>
        <v>5.8602625768079895</v>
      </c>
      <c r="S204" s="29">
        <f>+IF(I204=0,"",'Ark1'!Z2411)</f>
        <v>5.8602625768079895</v>
      </c>
      <c r="T204" s="27">
        <f>+IF(I204=0,"",'Ark1'!AB2411)</f>
        <v>1.857491412745288</v>
      </c>
      <c r="U204" s="34">
        <f>+IF(I204=0,"",'Ark1'!AE2411)</f>
        <v>0</v>
      </c>
      <c r="V204" s="29">
        <f t="shared" si="38"/>
        <v>3.2934027777777759</v>
      </c>
      <c r="W204" s="29">
        <f t="shared" si="39"/>
        <v>2.4545454545454546</v>
      </c>
      <c r="X204" s="215"/>
      <c r="Y204" s="218"/>
      <c r="AA204" s="29"/>
      <c r="AB204" s="27"/>
      <c r="AC204" s="219"/>
      <c r="AD204" s="28"/>
      <c r="AH204" s="28"/>
    </row>
    <row r="205" spans="1:52" ht="15.6">
      <c r="A205" s="215"/>
      <c r="B205" s="297">
        <f>+'Ark1'!C2412</f>
        <v>2023</v>
      </c>
      <c r="C205" s="28">
        <f>+'Ark1'!L2412</f>
        <v>8</v>
      </c>
      <c r="D205" s="28" t="s">
        <v>34</v>
      </c>
      <c r="E205" s="28">
        <f>+'Ark1'!H2412</f>
        <v>1</v>
      </c>
      <c r="F205" s="28">
        <f>+'Ark1'!J2412</f>
        <v>111</v>
      </c>
      <c r="G205" s="28" t="str">
        <f t="shared" si="37"/>
        <v>Forus</v>
      </c>
      <c r="H205" s="28">
        <f>+IF(I205=0,"",'Ark1'!Q2412)</f>
        <v>6</v>
      </c>
      <c r="I205" s="345">
        <f>+'Ark1'!R2412</f>
        <v>17</v>
      </c>
      <c r="J205" s="29">
        <f>+IF(I205=0,"",'Ark1'!AG2412)</f>
        <v>14.62221345433025</v>
      </c>
      <c r="L205" s="29">
        <f>+IF(I205=0,"",'Ark1'!AH2412)</f>
        <v>0</v>
      </c>
      <c r="M205" s="27">
        <f>+IF(I205=0,"",'Ark1'!T2412)</f>
        <v>7.2941176470588243</v>
      </c>
      <c r="N205" s="32">
        <f>+IF(I205=0,"",'Ark1'!U2412)</f>
        <v>21.8</v>
      </c>
      <c r="O205" s="34">
        <f>+IF(I205=0,"",'Ark1'!W2412)</f>
        <v>5.882352941176471</v>
      </c>
      <c r="P205" s="34">
        <f>+IF(I205=0,"",'Ark1'!X2412)</f>
        <v>88.235294117647058</v>
      </c>
      <c r="Q205" s="34">
        <f>+IF(I205=0,"",'Ark1'!Y2412)</f>
        <v>35.294117647058826</v>
      </c>
      <c r="R205" s="34">
        <f>+IF(I205=0,"",'Ark1'!Z2412)</f>
        <v>5.4410206654958575</v>
      </c>
      <c r="S205" s="29">
        <f>+IF(I205=0,"",'Ark1'!Z2412)</f>
        <v>5.4410206654958575</v>
      </c>
      <c r="T205" s="27">
        <f>+IF(I205=0,"",'Ark1'!AB2412)</f>
        <v>1.636520910969832</v>
      </c>
      <c r="U205" s="34">
        <f>+IF(I205=0,"",'Ark1'!AE2412)</f>
        <v>0</v>
      </c>
      <c r="V205" s="29">
        <f t="shared" si="38"/>
        <v>2.7250000000000001</v>
      </c>
      <c r="W205" s="29">
        <f t="shared" si="39"/>
        <v>2.8333333333333335</v>
      </c>
      <c r="X205" s="215"/>
      <c r="Y205" s="218"/>
      <c r="AA205" s="29"/>
      <c r="AB205" s="27"/>
      <c r="AC205" s="219"/>
      <c r="AD205" s="28"/>
      <c r="AH205" s="28"/>
    </row>
    <row r="206" spans="1:52" ht="15.6">
      <c r="A206" s="215"/>
      <c r="B206" s="297">
        <f>+'Ark1'!C2413</f>
        <v>2023</v>
      </c>
      <c r="C206" s="28">
        <f>+'Ark1'!L2413</f>
        <v>8</v>
      </c>
      <c r="D206" s="28" t="s">
        <v>34</v>
      </c>
      <c r="E206" s="28">
        <f>+'Ark1'!H2413</f>
        <v>1</v>
      </c>
      <c r="F206" s="28">
        <f>+'Ark1'!J2413</f>
        <v>116</v>
      </c>
      <c r="G206" s="28" t="str">
        <f t="shared" si="37"/>
        <v>Sandeid</v>
      </c>
      <c r="H206" s="28">
        <f>+IF(I206=0,"",'Ark1'!Q2413)</f>
        <v>12</v>
      </c>
      <c r="I206" s="345">
        <f>+'Ark1'!R2413</f>
        <v>26</v>
      </c>
      <c r="J206" s="29">
        <f>+IF(I206=0,"",'Ark1'!AG2413)</f>
        <v>11.048222456881376</v>
      </c>
      <c r="L206" s="29">
        <f>+IF(I206=0,"",'Ark1'!AH2413)</f>
        <v>0</v>
      </c>
      <c r="M206" s="27">
        <f>+IF(I206=0,"",'Ark1'!T2413)</f>
        <v>7.5384615384615374</v>
      </c>
      <c r="N206" s="32">
        <f>+IF(I206=0,"",'Ark1'!U2413)</f>
        <v>30.18076923076924</v>
      </c>
      <c r="O206" s="34">
        <f>+IF(I206=0,"",'Ark1'!W2413)</f>
        <v>11.53846153846154</v>
      </c>
      <c r="P206" s="34">
        <f>+IF(I206=0,"",'Ark1'!X2413)</f>
        <v>100</v>
      </c>
      <c r="Q206" s="34">
        <f>+IF(I206=0,"",'Ark1'!Y2413)</f>
        <v>96.153846153846175</v>
      </c>
      <c r="R206" s="34">
        <f>+IF(I206=0,"",'Ark1'!Z2413)</f>
        <v>6.1909374977132181</v>
      </c>
      <c r="S206" s="29">
        <f>+IF(I206=0,"",'Ark1'!Z2413)</f>
        <v>6.1909374977132181</v>
      </c>
      <c r="T206" s="27">
        <f>+IF(I206=0,"",'Ark1'!AB2413)</f>
        <v>1.9851519847021453</v>
      </c>
      <c r="U206" s="34">
        <f>+IF(I206=0,"",'Ark1'!AE2413)</f>
        <v>0</v>
      </c>
      <c r="V206" s="29">
        <f t="shared" si="38"/>
        <v>3.772596153846155</v>
      </c>
      <c r="W206" s="29">
        <f t="shared" si="39"/>
        <v>2.1666666666666665</v>
      </c>
      <c r="X206" s="215"/>
      <c r="Y206" s="218"/>
      <c r="AA206" s="29"/>
      <c r="AB206" s="27"/>
      <c r="AC206" s="219"/>
      <c r="AD206" s="28"/>
      <c r="AH206" s="28"/>
    </row>
    <row r="207" spans="1:52" ht="15.6">
      <c r="A207" s="215"/>
      <c r="B207" s="297">
        <f>+'Ark1'!C2414</f>
        <v>2023</v>
      </c>
      <c r="C207" s="28">
        <f>+'Ark1'!L2414</f>
        <v>8</v>
      </c>
      <c r="D207" s="28" t="s">
        <v>34</v>
      </c>
      <c r="E207" s="28">
        <f>+'Ark1'!H2414</f>
        <v>2</v>
      </c>
      <c r="F207" s="28">
        <f>+'Ark1'!J2414</f>
        <v>117</v>
      </c>
      <c r="G207" s="28" t="str">
        <f t="shared" si="37"/>
        <v>Jæren</v>
      </c>
      <c r="H207" s="28">
        <f>+IF(I207=0,"",'Ark1'!Q2414)</f>
        <v>4</v>
      </c>
      <c r="I207" s="345">
        <f>+'Ark1'!R2414</f>
        <v>13</v>
      </c>
      <c r="J207" s="29">
        <f>+IF(I207=0,"",'Ark1'!AG2414)</f>
        <v>17.040760121178739</v>
      </c>
      <c r="L207" s="29">
        <f>+IF(I207=0,"",'Ark1'!AH2414)</f>
        <v>0</v>
      </c>
      <c r="M207" s="27">
        <f>+IF(I207=0,"",'Ark1'!T2414)</f>
        <v>6.3846153846153859</v>
      </c>
      <c r="N207" s="32">
        <f>+IF(I207=0,"",'Ark1'!U2414)</f>
        <v>19.038461538461544</v>
      </c>
      <c r="O207" s="34">
        <f>+IF(I207=0,"",'Ark1'!W2414)</f>
        <v>7.6923076923076898</v>
      </c>
      <c r="P207" s="34">
        <f>+IF(I207=0,"",'Ark1'!X2414)</f>
        <v>61.538461538461519</v>
      </c>
      <c r="Q207" s="34">
        <f>+IF(I207=0,"",'Ark1'!Y2414)</f>
        <v>30.769230769230759</v>
      </c>
      <c r="R207" s="34">
        <f>+IF(I207=0,"",'Ark1'!Z2414)</f>
        <v>6.6305282840391913</v>
      </c>
      <c r="S207" s="29">
        <f>+IF(I207=0,"",'Ark1'!Z2414)</f>
        <v>6.6305282840391913</v>
      </c>
      <c r="T207" s="27">
        <f>+IF(I207=0,"",'Ark1'!AB2414)</f>
        <v>1.777572308967897</v>
      </c>
      <c r="U207" s="34">
        <f>+IF(I207=0,"",'Ark1'!AE2414)</f>
        <v>0</v>
      </c>
      <c r="V207" s="29">
        <f t="shared" si="38"/>
        <v>2.379807692307693</v>
      </c>
      <c r="W207" s="29">
        <f t="shared" si="39"/>
        <v>3.25</v>
      </c>
      <c r="X207" s="215"/>
      <c r="Y207" s="218"/>
      <c r="AA207" s="29"/>
      <c r="AB207" s="27"/>
      <c r="AC207" s="219"/>
      <c r="AD207" s="28"/>
      <c r="AH207" s="28"/>
    </row>
    <row r="208" spans="1:52" ht="15.6">
      <c r="A208" s="215"/>
      <c r="B208" s="297">
        <f>+'Ark1'!C2415</f>
        <v>2023</v>
      </c>
      <c r="C208" s="28">
        <f>+'Ark1'!L2415</f>
        <v>8</v>
      </c>
      <c r="D208" s="28" t="s">
        <v>34</v>
      </c>
      <c r="E208" s="28">
        <f>+'Ark1'!H2415</f>
        <v>1</v>
      </c>
      <c r="F208" s="28">
        <f>+'Ark1'!J2415</f>
        <v>134</v>
      </c>
      <c r="G208" s="28" t="str">
        <f t="shared" si="37"/>
        <v>Førde</v>
      </c>
      <c r="H208" s="28">
        <f>+IF(I208=0,"",'Ark1'!Q2415)</f>
        <v>65</v>
      </c>
      <c r="I208" s="345">
        <f>+'Ark1'!R2415</f>
        <v>183</v>
      </c>
      <c r="J208" s="29">
        <f>+IF(I208=0,"",'Ark1'!AG2415)</f>
        <v>14.747170604583291</v>
      </c>
      <c r="L208" s="29">
        <f>+IF(I208=0,"",'Ark1'!AH2415)</f>
        <v>0.54644808743169404</v>
      </c>
      <c r="M208" s="27">
        <f>+IF(I208=0,"",'Ark1'!T2415)</f>
        <v>7.6229508196721314</v>
      </c>
      <c r="N208" s="32">
        <f>+IF(I208=0,"",'Ark1'!U2415)</f>
        <v>26.067759562841527</v>
      </c>
      <c r="O208" s="34">
        <f>+IF(I208=0,"",'Ark1'!W2415)</f>
        <v>13.11475409836066</v>
      </c>
      <c r="P208" s="34">
        <f>+IF(I208=0,"",'Ark1'!X2415)</f>
        <v>98.360655737704931</v>
      </c>
      <c r="Q208" s="34">
        <f>+IF(I208=0,"",'Ark1'!Y2415)</f>
        <v>68.306010928961769</v>
      </c>
      <c r="R208" s="34">
        <f>+IF(I208=0,"",'Ark1'!Z2415)</f>
        <v>5.5586686013635722</v>
      </c>
      <c r="S208" s="29">
        <f>+IF(I208=0,"",'Ark1'!Z2415)</f>
        <v>5.5586686013635722</v>
      </c>
      <c r="T208" s="27">
        <f>+IF(I208=0,"",'Ark1'!AB2415)</f>
        <v>1.8302014081249649</v>
      </c>
      <c r="U208" s="34">
        <f>+IF(I208=0,"",'Ark1'!AE2415)</f>
        <v>0</v>
      </c>
      <c r="V208" s="29">
        <f t="shared" si="38"/>
        <v>3.2584699453551909</v>
      </c>
      <c r="W208" s="29">
        <f t="shared" si="39"/>
        <v>2.8153846153846156</v>
      </c>
      <c r="X208" s="215"/>
      <c r="Y208" s="218"/>
      <c r="AA208" s="29"/>
      <c r="AB208" s="27"/>
      <c r="AC208" s="219"/>
      <c r="AD208" s="28"/>
      <c r="AH208" s="28"/>
    </row>
    <row r="209" spans="1:34" ht="15.6">
      <c r="A209" s="215"/>
      <c r="B209" s="297">
        <f>+'Ark1'!C2416</f>
        <v>2023</v>
      </c>
      <c r="C209" s="28">
        <f>+'Ark1'!L2416</f>
        <v>8</v>
      </c>
      <c r="D209" s="28" t="s">
        <v>34</v>
      </c>
      <c r="E209" s="28">
        <f>+'Ark1'!H2416</f>
        <v>2</v>
      </c>
      <c r="F209" s="28">
        <f>+'Ark1'!J2416</f>
        <v>141</v>
      </c>
      <c r="G209" s="28" t="str">
        <f t="shared" si="37"/>
        <v>Ølen</v>
      </c>
      <c r="H209" s="28">
        <f>+IF(I209=0,"",'Ark1'!Q2416)</f>
        <v>28</v>
      </c>
      <c r="I209" s="345">
        <f>+'Ark1'!R2416</f>
        <v>124</v>
      </c>
      <c r="J209" s="29">
        <f>+IF(I209=0,"",'Ark1'!AG2416)</f>
        <v>17.955038899945723</v>
      </c>
      <c r="L209" s="29">
        <f>+IF(I209=0,"",'Ark1'!AH2416)</f>
        <v>0</v>
      </c>
      <c r="M209" s="27">
        <f>+IF(I209=0,"",'Ark1'!T2416)</f>
        <v>7.7096774193548399</v>
      </c>
      <c r="N209" s="32">
        <f>+IF(I209=0,"",'Ark1'!U2416)</f>
        <v>25.609677419354831</v>
      </c>
      <c r="O209" s="34">
        <f>+IF(I209=0,"",'Ark1'!W2416)</f>
        <v>11.29032258064516</v>
      </c>
      <c r="P209" s="34">
        <f>+IF(I209=0,"",'Ark1'!X2416)</f>
        <v>92.741935483870975</v>
      </c>
      <c r="Q209" s="34">
        <f>+IF(I209=0,"",'Ark1'!Y2416)</f>
        <v>67.741935483870975</v>
      </c>
      <c r="R209" s="34">
        <f>+IF(I209=0,"",'Ark1'!Z2416)</f>
        <v>6.4394502289233548</v>
      </c>
      <c r="S209" s="29">
        <f>+IF(I209=0,"",'Ark1'!Z2416)</f>
        <v>6.4394502289233548</v>
      </c>
      <c r="T209" s="27">
        <f>+IF(I209=0,"",'Ark1'!AB2416)</f>
        <v>1.7216561491603732</v>
      </c>
      <c r="U209" s="34">
        <f>+IF(I209=0,"",'Ark1'!AE2416)</f>
        <v>0</v>
      </c>
      <c r="V209" s="29">
        <f t="shared" si="38"/>
        <v>3.2012096774193539</v>
      </c>
      <c r="W209" s="29">
        <f t="shared" si="39"/>
        <v>4.4285714285714288</v>
      </c>
      <c r="X209" s="215"/>
      <c r="Y209" s="218"/>
      <c r="AA209" s="29"/>
      <c r="AB209" s="27"/>
      <c r="AC209" s="219"/>
      <c r="AD209" s="28"/>
      <c r="AH209" s="28"/>
    </row>
    <row r="210" spans="1:34" ht="15.6">
      <c r="A210" s="215"/>
      <c r="B210" s="297">
        <f>+'Ark1'!C2417</f>
        <v>2023</v>
      </c>
      <c r="C210" s="28">
        <f>+'Ark1'!L2417</f>
        <v>8</v>
      </c>
      <c r="D210" s="28" t="s">
        <v>34</v>
      </c>
      <c r="E210" s="28">
        <f>+'Ark1'!H2417</f>
        <v>2</v>
      </c>
      <c r="F210" s="28">
        <f>+'Ark1'!J2417</f>
        <v>143</v>
      </c>
      <c r="G210" s="28" t="str">
        <f t="shared" si="37"/>
        <v>Nordfjord</v>
      </c>
      <c r="H210" s="28">
        <f>+IF(I210=0,"",'Ark1'!Q2417)</f>
        <v>10</v>
      </c>
      <c r="I210" s="345">
        <f>+'Ark1'!R2417</f>
        <v>42</v>
      </c>
      <c r="J210" s="29">
        <f>+IF(I210=0,"",'Ark1'!AG2417)</f>
        <v>17.83341679185444</v>
      </c>
      <c r="L210" s="29">
        <f>+IF(I210=0,"",'Ark1'!AH2417)</f>
        <v>0</v>
      </c>
      <c r="M210" s="27">
        <f>+IF(I210=0,"",'Ark1'!T2417)</f>
        <v>6.8571428571428559</v>
      </c>
      <c r="N210" s="32">
        <f>+IF(I210=0,"",'Ark1'!U2417)</f>
        <v>25.438095238095233</v>
      </c>
      <c r="O210" s="34">
        <f>+IF(I210=0,"",'Ark1'!W2417)</f>
        <v>4.7619047619047636</v>
      </c>
      <c r="P210" s="34">
        <f>+IF(I210=0,"",'Ark1'!X2417)</f>
        <v>97.61904761904762</v>
      </c>
      <c r="Q210" s="34">
        <f>+IF(I210=0,"",'Ark1'!Y2417)</f>
        <v>73.809523809523782</v>
      </c>
      <c r="R210" s="34">
        <f>+IF(I210=0,"",'Ark1'!Z2417)</f>
        <v>4.8257717064069992</v>
      </c>
      <c r="S210" s="29">
        <f>+IF(I210=0,"",'Ark1'!Z2417)</f>
        <v>4.8257717064069992</v>
      </c>
      <c r="T210" s="27">
        <f>+IF(I210=0,"",'Ark1'!AB2417)</f>
        <v>1.8461211404742996</v>
      </c>
      <c r="U210" s="34">
        <f>+IF(I210=0,"",'Ark1'!AE2417)</f>
        <v>0</v>
      </c>
      <c r="V210" s="29">
        <f t="shared" si="38"/>
        <v>3.1797619047619041</v>
      </c>
      <c r="W210" s="29">
        <f t="shared" si="39"/>
        <v>4.2</v>
      </c>
      <c r="X210" s="215"/>
      <c r="Y210" s="218"/>
      <c r="AA210" s="29"/>
      <c r="AB210" s="27"/>
      <c r="AC210" s="219"/>
      <c r="AD210" s="28"/>
      <c r="AH210" s="28"/>
    </row>
    <row r="211" spans="1:34" ht="15.6">
      <c r="A211" s="215"/>
      <c r="B211" s="297">
        <f>+'Ark1'!C2418</f>
        <v>2023</v>
      </c>
      <c r="C211" s="28">
        <f>+'Ark1'!L2418</f>
        <v>8</v>
      </c>
      <c r="D211" s="28" t="s">
        <v>34</v>
      </c>
      <c r="E211" s="28">
        <f>+'Ark1'!H2418</f>
        <v>2</v>
      </c>
      <c r="F211" s="28">
        <f>+'Ark1'!J2418</f>
        <v>147</v>
      </c>
      <c r="G211" s="28" t="str">
        <f t="shared" si="37"/>
        <v>Midt-Norge</v>
      </c>
      <c r="H211" s="28">
        <f>+IF(I211=0,"",'Ark1'!Q2418)</f>
        <v>4</v>
      </c>
      <c r="I211" s="345">
        <f>+'Ark1'!R2418</f>
        <v>16</v>
      </c>
      <c r="J211" s="29">
        <f>+IF(I211=0,"",'Ark1'!AG2418)</f>
        <v>25.81578166716108</v>
      </c>
      <c r="L211" s="29">
        <f>+IF(I211=0,"",'Ark1'!AH2418)</f>
        <v>0</v>
      </c>
      <c r="M211" s="27">
        <f>+IF(I211=0,"",'Ark1'!T2418)</f>
        <v>8.75</v>
      </c>
      <c r="N211" s="32">
        <f>+IF(I211=0,"",'Ark1'!U2418)</f>
        <v>21.756249999999994</v>
      </c>
      <c r="O211" s="34">
        <f>+IF(I211=0,"",'Ark1'!W2418)</f>
        <v>31.25</v>
      </c>
      <c r="P211" s="34">
        <f>+IF(I211=0,"",'Ark1'!X2418)</f>
        <v>81.25</v>
      </c>
      <c r="Q211" s="34">
        <f>+IF(I211=0,"",'Ark1'!Y2418)</f>
        <v>50</v>
      </c>
      <c r="R211" s="34">
        <f>+IF(I211=0,"",'Ark1'!Z2418)</f>
        <v>5.2148788037211444</v>
      </c>
      <c r="S211" s="29">
        <f>+IF(I211=0,"",'Ark1'!Z2418)</f>
        <v>5.2148788037211444</v>
      </c>
      <c r="T211" s="27">
        <f>+IF(I211=0,"",'Ark1'!AB2418)</f>
        <v>2.25</v>
      </c>
      <c r="U211" s="34">
        <f>+IF(I211=0,"",'Ark1'!AE2418)</f>
        <v>0</v>
      </c>
      <c r="V211" s="29">
        <f t="shared" si="38"/>
        <v>2.7195312499999993</v>
      </c>
      <c r="W211" s="29">
        <f t="shared" si="39"/>
        <v>4</v>
      </c>
      <c r="X211" s="215"/>
      <c r="Y211" s="218"/>
      <c r="AA211" s="29"/>
      <c r="AB211" s="27"/>
      <c r="AC211" s="219"/>
      <c r="AD211" s="28"/>
      <c r="AH211" s="28"/>
    </row>
    <row r="212" spans="1:34" ht="15.6">
      <c r="A212" s="215"/>
      <c r="B212" s="297">
        <f>+'Ark1'!C2419</f>
        <v>2023</v>
      </c>
      <c r="C212" s="28">
        <f>+'Ark1'!L2419</f>
        <v>8</v>
      </c>
      <c r="D212" s="28" t="s">
        <v>34</v>
      </c>
      <c r="E212" s="28">
        <f>+'Ark1'!H2419</f>
        <v>1</v>
      </c>
      <c r="F212" s="28">
        <f>+'Ark1'!J2419</f>
        <v>155</v>
      </c>
      <c r="G212" s="28" t="str">
        <f t="shared" si="37"/>
        <v>Målselv</v>
      </c>
      <c r="H212" s="28">
        <f>+IF(I212=0,"",'Ark1'!Q2419)</f>
        <v>33</v>
      </c>
      <c r="I212" s="345">
        <f>+'Ark1'!R2419</f>
        <v>117</v>
      </c>
      <c r="J212" s="29">
        <f>+IF(I212=0,"",'Ark1'!AG2419)</f>
        <v>10.009231829947362</v>
      </c>
      <c r="L212" s="29">
        <f>+IF(I212=0,"",'Ark1'!AH2419)</f>
        <v>0</v>
      </c>
      <c r="M212" s="27">
        <f>+IF(I212=0,"",'Ark1'!T2419)</f>
        <v>8.2051282051282044</v>
      </c>
      <c r="N212" s="32">
        <f>+IF(I212=0,"",'Ark1'!U2419)</f>
        <v>29.282905982905994</v>
      </c>
      <c r="O212" s="34">
        <f>+IF(I212=0,"",'Ark1'!W2419)</f>
        <v>28.205128205128201</v>
      </c>
      <c r="P212" s="34">
        <f>+IF(I212=0,"",'Ark1'!X2419)</f>
        <v>99.145299145299134</v>
      </c>
      <c r="Q212" s="34">
        <f>+IF(I212=0,"",'Ark1'!Y2419)</f>
        <v>86.324786324786302</v>
      </c>
      <c r="R212" s="34">
        <f>+IF(I212=0,"",'Ark1'!Z2419)</f>
        <v>6.3117485163020017</v>
      </c>
      <c r="S212" s="29">
        <f>+IF(I212=0,"",'Ark1'!Z2419)</f>
        <v>6.3117485163020017</v>
      </c>
      <c r="T212" s="27">
        <f>+IF(I212=0,"",'Ark1'!AB2419)</f>
        <v>2.344436810392303</v>
      </c>
      <c r="U212" s="34">
        <f>+IF(I212=0,"",'Ark1'!AE2419)</f>
        <v>0</v>
      </c>
      <c r="V212" s="29">
        <f t="shared" si="38"/>
        <v>3.6603632478632493</v>
      </c>
      <c r="W212" s="29">
        <f t="shared" si="39"/>
        <v>3.5454545454545454</v>
      </c>
      <c r="X212" s="215"/>
      <c r="Y212" s="218"/>
      <c r="AA212" s="29"/>
      <c r="AB212" s="27"/>
      <c r="AC212" s="219"/>
      <c r="AD212" s="28"/>
      <c r="AH212" s="28"/>
    </row>
    <row r="213" spans="1:34" ht="15.6">
      <c r="A213" s="215"/>
      <c r="B213" s="297">
        <f>+'Ark1'!C2420</f>
        <v>2023</v>
      </c>
      <c r="C213" s="28">
        <f>+'Ark1'!L2420</f>
        <v>8</v>
      </c>
      <c r="D213" s="28" t="s">
        <v>34</v>
      </c>
      <c r="E213" s="28">
        <f>+'Ark1'!H2420</f>
        <v>2</v>
      </c>
      <c r="F213" s="28">
        <f>+'Ark1'!J2420</f>
        <v>160</v>
      </c>
      <c r="G213" s="28" t="str">
        <f t="shared" si="37"/>
        <v>Oslo</v>
      </c>
      <c r="H213" s="28">
        <f>+IF(I213=0,"",'Ark1'!Q2420)</f>
        <v>12</v>
      </c>
      <c r="I213" s="345">
        <f>+'Ark1'!R2420</f>
        <v>82</v>
      </c>
      <c r="J213" s="29">
        <f>+IF(I213=0,"",'Ark1'!AG2420)</f>
        <v>43.265936217478064</v>
      </c>
      <c r="L213" s="29">
        <f>+IF(I213=0,"",'Ark1'!AH2420)</f>
        <v>50</v>
      </c>
      <c r="M213" s="27">
        <f>+IF(I213=0,"",'Ark1'!T2420)</f>
        <v>7.9878048780487809</v>
      </c>
      <c r="N213" s="32">
        <f>+IF(I213=0,"",'Ark1'!U2420)</f>
        <v>28.026829268292673</v>
      </c>
      <c r="O213" s="34">
        <f>+IF(I213=0,"",'Ark1'!W2420)</f>
        <v>48.780487804878049</v>
      </c>
      <c r="P213" s="34">
        <f>+IF(I213=0,"",'Ark1'!X2420)</f>
        <v>80.487804878048777</v>
      </c>
      <c r="Q213" s="34">
        <f>+IF(I213=0,"",'Ark1'!Y2420)</f>
        <v>64.634146341463421</v>
      </c>
      <c r="R213" s="34">
        <f>+IF(I213=0,"",'Ark1'!Z2420)</f>
        <v>10.634917738859784</v>
      </c>
      <c r="S213" s="29">
        <f>+IF(I213=0,"",'Ark1'!Z2420)</f>
        <v>10.634917738859784</v>
      </c>
      <c r="T213" s="27">
        <f>+IF(I213=0,"",'Ark1'!AB2420)</f>
        <v>2.3555533886553004</v>
      </c>
      <c r="U213" s="34">
        <f>+IF(I213=0,"",'Ark1'!AE2420)</f>
        <v>0</v>
      </c>
      <c r="V213" s="29">
        <f t="shared" si="38"/>
        <v>3.5033536585365841</v>
      </c>
      <c r="W213" s="29">
        <f t="shared" si="39"/>
        <v>6.833333333333333</v>
      </c>
      <c r="X213" s="215"/>
      <c r="Y213" s="218"/>
      <c r="AA213" s="29"/>
      <c r="AB213" s="27"/>
      <c r="AC213" s="219"/>
      <c r="AD213" s="28"/>
      <c r="AH213" s="28"/>
    </row>
    <row r="214" spans="1:34" ht="15.6">
      <c r="A214" s="215"/>
      <c r="B214" s="297">
        <f>+'Ark1'!C2421</f>
        <v>2023</v>
      </c>
      <c r="C214" s="28">
        <f>+'Ark1'!L2421</f>
        <v>8</v>
      </c>
      <c r="D214" s="28" t="s">
        <v>34</v>
      </c>
      <c r="E214" s="28">
        <f>+'Ark1'!H2421</f>
        <v>1</v>
      </c>
      <c r="F214" s="28">
        <f>+'Ark1'!J2421</f>
        <v>171</v>
      </c>
      <c r="G214" s="28" t="str">
        <f t="shared" si="37"/>
        <v>Prima</v>
      </c>
      <c r="H214" s="28" t="str">
        <f>+IF(I214=0,"",'Ark1'!Q2421)</f>
        <v/>
      </c>
      <c r="I214" s="345">
        <f>+'Ark1'!R2421</f>
        <v>0</v>
      </c>
      <c r="J214" s="29" t="str">
        <f>+IF(I214=0,"",'Ark1'!AG2421)</f>
        <v/>
      </c>
      <c r="L214" s="29" t="str">
        <f>+IF(I214=0,"",'Ark1'!AH2421)</f>
        <v/>
      </c>
      <c r="M214" s="27" t="str">
        <f>+IF(I214=0,"",'Ark1'!T2421)</f>
        <v/>
      </c>
      <c r="N214" s="32" t="str">
        <f>+IF(I214=0,"",'Ark1'!U2421)</f>
        <v/>
      </c>
      <c r="O214" s="34" t="str">
        <f>+IF(I214=0,"",'Ark1'!W2421)</f>
        <v/>
      </c>
      <c r="P214" s="34" t="str">
        <f>+IF(I214=0,"",'Ark1'!X2421)</f>
        <v/>
      </c>
      <c r="Q214" s="34" t="str">
        <f>+IF(I214=0,"",'Ark1'!Y2421)</f>
        <v/>
      </c>
      <c r="R214" s="34" t="str">
        <f>+IF(I214=0,"",'Ark1'!Z2421)</f>
        <v/>
      </c>
      <c r="S214" s="29" t="str">
        <f>+IF(I214=0,"",'Ark1'!Z2421)</f>
        <v/>
      </c>
      <c r="T214" s="27" t="str">
        <f>+IF(I214=0,"",'Ark1'!AB2421)</f>
        <v/>
      </c>
      <c r="U214" s="34" t="str">
        <f>+IF(I214=0,"",'Ark1'!AE2421)</f>
        <v/>
      </c>
      <c r="V214" s="29" t="str">
        <f t="shared" si="38"/>
        <v/>
      </c>
      <c r="W214" s="29" t="str">
        <f t="shared" si="39"/>
        <v/>
      </c>
      <c r="X214" s="215"/>
      <c r="Y214" s="218"/>
      <c r="AA214" s="29"/>
      <c r="AB214" s="27"/>
      <c r="AC214" s="219"/>
      <c r="AD214" s="28"/>
      <c r="AH214" s="28"/>
    </row>
    <row r="215" spans="1:34" ht="15.6">
      <c r="A215" s="215"/>
      <c r="B215" s="297">
        <f>+'Ark1'!C2422</f>
        <v>2023</v>
      </c>
      <c r="C215" s="28">
        <f>+'Ark1'!L2422</f>
        <v>8</v>
      </c>
      <c r="D215" s="28" t="s">
        <v>34</v>
      </c>
      <c r="E215" s="28">
        <f>+'Ark1'!H2422</f>
        <v>2</v>
      </c>
      <c r="F215" s="28">
        <f>+'Ark1'!J2422</f>
        <v>175</v>
      </c>
      <c r="G215" s="28" t="str">
        <f t="shared" si="37"/>
        <v>Ole Ringdal</v>
      </c>
      <c r="H215" s="28">
        <f>+IF(I215=0,"",'Ark1'!Q2422)</f>
        <v>10</v>
      </c>
      <c r="I215" s="345">
        <f>+'Ark1'!R2422</f>
        <v>24</v>
      </c>
      <c r="J215" s="29">
        <f>+IF(I215=0,"",'Ark1'!AG2422)</f>
        <v>6.1570277274825136</v>
      </c>
      <c r="L215" s="29">
        <f>+IF(I215=0,"",'Ark1'!AH2422)</f>
        <v>0</v>
      </c>
      <c r="M215" s="27">
        <f>+IF(I215=0,"",'Ark1'!T2422)</f>
        <v>8</v>
      </c>
      <c r="N215" s="32">
        <f>+IF(I215=0,"",'Ark1'!U2422)</f>
        <v>28.904166666666654</v>
      </c>
      <c r="O215" s="34">
        <f>+IF(I215=0,"",'Ark1'!W2422)</f>
        <v>16.666666666666671</v>
      </c>
      <c r="P215" s="34">
        <f>+IF(I215=0,"",'Ark1'!X2422)</f>
        <v>100</v>
      </c>
      <c r="Q215" s="34">
        <f>+IF(I215=0,"",'Ark1'!Y2422)</f>
        <v>95.833333333333314</v>
      </c>
      <c r="R215" s="34">
        <f>+IF(I215=0,"",'Ark1'!Z2422)</f>
        <v>5.1377264075551423</v>
      </c>
      <c r="S215" s="29">
        <f>+IF(I215=0,"",'Ark1'!Z2422)</f>
        <v>5.1377264075551423</v>
      </c>
      <c r="T215" s="27">
        <f>+IF(I215=0,"",'Ark1'!AB2422)</f>
        <v>1.9364916731037081</v>
      </c>
      <c r="U215" s="34">
        <f>+IF(I215=0,"",'Ark1'!AE2422)</f>
        <v>0</v>
      </c>
      <c r="V215" s="29">
        <f t="shared" si="38"/>
        <v>3.6130208333333318</v>
      </c>
      <c r="W215" s="29">
        <f t="shared" si="39"/>
        <v>2.4</v>
      </c>
      <c r="X215" s="215"/>
      <c r="Y215" s="218"/>
      <c r="AA215" s="29"/>
      <c r="AB215" s="27"/>
      <c r="AC215" s="219"/>
      <c r="AD215" s="28"/>
      <c r="AH215" s="28"/>
    </row>
    <row r="216" spans="1:34" ht="15.6">
      <c r="A216" s="215"/>
      <c r="B216" s="297">
        <f>+'Ark1'!C2423</f>
        <v>2023</v>
      </c>
      <c r="C216" s="28">
        <f>+'Ark1'!L2423</f>
        <v>8</v>
      </c>
      <c r="D216" s="28" t="s">
        <v>34</v>
      </c>
      <c r="E216" s="28">
        <f>+'Ark1'!H2423</f>
        <v>2</v>
      </c>
      <c r="F216" s="28">
        <f>+'Ark1'!J2423</f>
        <v>177</v>
      </c>
      <c r="G216" s="28" t="str">
        <f t="shared" si="37"/>
        <v>Slakthuset</v>
      </c>
      <c r="H216" s="28">
        <f>+IF(I216=0,"",'Ark1'!Q2423)</f>
        <v>5</v>
      </c>
      <c r="I216" s="345">
        <f>+'Ark1'!R2423</f>
        <v>11</v>
      </c>
      <c r="J216" s="29">
        <f>+IF(I216=0,"",'Ark1'!AG2423)</f>
        <v>7.6405166824597268</v>
      </c>
      <c r="L216" s="29">
        <f>+IF(I216=0,"",'Ark1'!AH2423)</f>
        <v>0</v>
      </c>
      <c r="M216" s="27">
        <f>+IF(I216=0,"",'Ark1'!T2423)</f>
        <v>8</v>
      </c>
      <c r="N216" s="32">
        <f>+IF(I216=0,"",'Ark1'!U2423)</f>
        <v>27.854545454545448</v>
      </c>
      <c r="O216" s="34">
        <f>+IF(I216=0,"",'Ark1'!W2423)</f>
        <v>9.0909090909090917</v>
      </c>
      <c r="P216" s="34">
        <f>+IF(I216=0,"",'Ark1'!X2423)</f>
        <v>100</v>
      </c>
      <c r="Q216" s="34">
        <f>+IF(I216=0,"",'Ark1'!Y2423)</f>
        <v>81.818181818181813</v>
      </c>
      <c r="R216" s="34">
        <f>+IF(I216=0,"",'Ark1'!Z2423)</f>
        <v>6.6243852045939482</v>
      </c>
      <c r="S216" s="29">
        <f>+IF(I216=0,"",'Ark1'!Z2423)</f>
        <v>6.6243852045939482</v>
      </c>
      <c r="T216" s="27">
        <f>+IF(I216=0,"",'Ark1'!AB2423)</f>
        <v>1.2792042981336624</v>
      </c>
      <c r="U216" s="34">
        <f>+IF(I216=0,"",'Ark1'!AE2423)</f>
        <v>0</v>
      </c>
      <c r="V216" s="29">
        <f t="shared" si="38"/>
        <v>3.481818181818181</v>
      </c>
      <c r="W216" s="29">
        <f t="shared" si="39"/>
        <v>2.2000000000000002</v>
      </c>
      <c r="X216" s="215"/>
      <c r="Y216" s="218"/>
      <c r="AA216" s="29"/>
      <c r="AB216" s="27"/>
      <c r="AC216" s="219"/>
      <c r="AD216" s="28"/>
      <c r="AH216" s="28"/>
    </row>
    <row r="217" spans="1:34" ht="15.6">
      <c r="A217" s="215"/>
      <c r="B217" s="297">
        <f>+'Ark1'!C2424</f>
        <v>2023</v>
      </c>
      <c r="C217" s="28">
        <f>+'Ark1'!L2424</f>
        <v>8</v>
      </c>
      <c r="D217" s="28" t="s">
        <v>34</v>
      </c>
      <c r="E217" s="28">
        <f>+'Ark1'!H2424</f>
        <v>2</v>
      </c>
      <c r="F217" s="28">
        <f>+'Ark1'!J2424</f>
        <v>178</v>
      </c>
      <c r="G217" s="28" t="str">
        <f t="shared" si="37"/>
        <v>Røros</v>
      </c>
      <c r="H217" s="28">
        <f>+IF(I217=0,"",'Ark1'!Q2424)</f>
        <v>9</v>
      </c>
      <c r="I217" s="345">
        <f>+'Ark1'!R2424</f>
        <v>58</v>
      </c>
      <c r="J217" s="29">
        <f>+IF(I217=0,"",'Ark1'!AG2424)</f>
        <v>35.633755579061429</v>
      </c>
      <c r="L217" s="29">
        <f>+IF(I217=0,"",'Ark1'!AH2424)</f>
        <v>5.1724137931034484</v>
      </c>
      <c r="M217" s="27">
        <f>+IF(I217=0,"",'Ark1'!T2424)</f>
        <v>5.6724137931034484</v>
      </c>
      <c r="N217" s="32">
        <f>+IF(I217=0,"",'Ark1'!U2424)</f>
        <v>23.813793103448276</v>
      </c>
      <c r="O217" s="34">
        <f>+IF(I217=0,"",'Ark1'!W2424)</f>
        <v>3.4482758620689653</v>
      </c>
      <c r="P217" s="34">
        <f>+IF(I217=0,"",'Ark1'!X2424)</f>
        <v>98.275862068965509</v>
      </c>
      <c r="Q217" s="34">
        <f>+IF(I217=0,"",'Ark1'!Y2424)</f>
        <v>51.724137931034491</v>
      </c>
      <c r="R217" s="34">
        <f>+IF(I217=0,"",'Ark1'!Z2424)</f>
        <v>4.7045263705273044</v>
      </c>
      <c r="S217" s="29">
        <f>+IF(I217=0,"",'Ark1'!Z2424)</f>
        <v>4.7045263705273044</v>
      </c>
      <c r="T217" s="27">
        <f>+IF(I217=0,"",'Ark1'!AB2424)</f>
        <v>1.8512617415351671</v>
      </c>
      <c r="U217" s="34">
        <f>+IF(I217=0,"",'Ark1'!AE2424)</f>
        <v>0</v>
      </c>
      <c r="V217" s="29">
        <f t="shared" si="38"/>
        <v>2.9767241379310345</v>
      </c>
      <c r="W217" s="29">
        <f t="shared" si="39"/>
        <v>6.4444444444444446</v>
      </c>
      <c r="X217" s="215"/>
      <c r="Y217" s="218"/>
      <c r="AA217" s="29"/>
      <c r="AB217" s="27"/>
      <c r="AC217" s="219"/>
      <c r="AD217" s="28"/>
      <c r="AH217" s="28"/>
    </row>
    <row r="218" spans="1:34" ht="15.6">
      <c r="A218" s="215"/>
      <c r="B218" s="297">
        <f>+'Ark1'!C2425</f>
        <v>2023</v>
      </c>
      <c r="C218" s="28">
        <f>+'Ark1'!L2425</f>
        <v>8</v>
      </c>
      <c r="D218" s="28" t="s">
        <v>34</v>
      </c>
      <c r="E218" s="28">
        <f>+'Ark1'!H2425</f>
        <v>2</v>
      </c>
      <c r="F218" s="28">
        <f>+'Ark1'!J2425</f>
        <v>181</v>
      </c>
      <c r="G218" s="28" t="str">
        <f t="shared" si="37"/>
        <v>Horns</v>
      </c>
      <c r="H218" s="28">
        <f>+IF(I218=0,"",'Ark1'!Q2425)</f>
        <v>12</v>
      </c>
      <c r="I218" s="345">
        <f>+'Ark1'!R2425</f>
        <v>57</v>
      </c>
      <c r="J218" s="29">
        <f>+IF(I218=0,"",'Ark1'!AG2425)</f>
        <v>19.863576075285788</v>
      </c>
      <c r="L218" s="29">
        <f>+IF(I218=0,"",'Ark1'!AH2425)</f>
        <v>0</v>
      </c>
      <c r="M218" s="27">
        <f>+IF(I218=0,"",'Ark1'!T2425)</f>
        <v>7.5789473684210495</v>
      </c>
      <c r="N218" s="32">
        <f>+IF(I218=0,"",'Ark1'!U2425)</f>
        <v>27.58771929824562</v>
      </c>
      <c r="O218" s="34">
        <f>+IF(I218=0,"",'Ark1'!W2425)</f>
        <v>14.035087719298245</v>
      </c>
      <c r="P218" s="34">
        <f>+IF(I218=0,"",'Ark1'!X2425)</f>
        <v>100</v>
      </c>
      <c r="Q218" s="34">
        <f>+IF(I218=0,"",'Ark1'!Y2425)</f>
        <v>80.701754385964946</v>
      </c>
      <c r="R218" s="34">
        <f>+IF(I218=0,"",'Ark1'!Z2425)</f>
        <v>5.7354566705234724</v>
      </c>
      <c r="S218" s="29">
        <f>+IF(I218=0,"",'Ark1'!Z2425)</f>
        <v>5.7354566705234724</v>
      </c>
      <c r="T218" s="27">
        <f>+IF(I218=0,"",'Ark1'!AB2425)</f>
        <v>1.9819126719750275</v>
      </c>
      <c r="U218" s="34">
        <f>+IF(I218=0,"",'Ark1'!AE2425)</f>
        <v>0</v>
      </c>
      <c r="V218" s="29">
        <f t="shared" si="38"/>
        <v>3.4484649122807025</v>
      </c>
      <c r="W218" s="29">
        <f t="shared" si="39"/>
        <v>4.75</v>
      </c>
      <c r="X218" s="215"/>
      <c r="Y218" s="218"/>
      <c r="AA218" s="29"/>
      <c r="AB218" s="27"/>
      <c r="AC218" s="219"/>
      <c r="AD218" s="28"/>
      <c r="AH218" s="28"/>
    </row>
    <row r="219" spans="1:34" ht="15.6">
      <c r="A219" s="215"/>
      <c r="B219" s="297">
        <f>+'Ark1'!C2426</f>
        <v>2023</v>
      </c>
      <c r="C219" s="28">
        <f>+'Ark1'!L2426</f>
        <v>8</v>
      </c>
      <c r="D219" s="28" t="s">
        <v>34</v>
      </c>
      <c r="E219" s="28">
        <f>+'Ark1'!H2426</f>
        <v>1</v>
      </c>
      <c r="F219" s="28">
        <f>+'Ark1'!J2426</f>
        <v>262</v>
      </c>
      <c r="G219" s="28" t="str">
        <f t="shared" si="37"/>
        <v>Strilalam</v>
      </c>
      <c r="H219" s="28" t="str">
        <f>+IF(I219=0,"",'Ark1'!Q2426)</f>
        <v/>
      </c>
      <c r="I219" s="345">
        <f>+'Ark1'!R2426</f>
        <v>0</v>
      </c>
      <c r="J219" s="29" t="str">
        <f>+IF(I219=0,"",'Ark1'!AG2426)</f>
        <v/>
      </c>
      <c r="L219" s="29" t="str">
        <f>+IF(I219=0,"",'Ark1'!AH2426)</f>
        <v/>
      </c>
      <c r="M219" s="27" t="str">
        <f>+IF(I219=0,"",'Ark1'!T2426)</f>
        <v/>
      </c>
      <c r="N219" s="32" t="str">
        <f>+IF(I219=0,"",'Ark1'!U2426)</f>
        <v/>
      </c>
      <c r="O219" s="34" t="str">
        <f>+IF(I219=0,"",'Ark1'!W2426)</f>
        <v/>
      </c>
      <c r="P219" s="34" t="str">
        <f>+IF(I219=0,"",'Ark1'!X2426)</f>
        <v/>
      </c>
      <c r="Q219" s="34" t="str">
        <f>+IF(I219=0,"",'Ark1'!Y2426)</f>
        <v/>
      </c>
      <c r="R219" s="34" t="str">
        <f>+IF(I219=0,"",'Ark1'!Z2426)</f>
        <v/>
      </c>
      <c r="S219" s="29" t="str">
        <f>+IF(I219=0,"",'Ark1'!Z2426)</f>
        <v/>
      </c>
      <c r="T219" s="27" t="str">
        <f>+IF(I219=0,"",'Ark1'!AB2426)</f>
        <v/>
      </c>
      <c r="U219" s="34" t="str">
        <f>+IF(I219=0,"",'Ark1'!AE2426)</f>
        <v/>
      </c>
      <c r="V219" s="29" t="str">
        <f t="shared" si="38"/>
        <v/>
      </c>
      <c r="W219" s="29" t="str">
        <f t="shared" si="39"/>
        <v/>
      </c>
      <c r="X219" s="215"/>
      <c r="Y219" s="218"/>
      <c r="AA219" s="29"/>
      <c r="AB219" s="27"/>
      <c r="AC219" s="219"/>
      <c r="AD219" s="28"/>
      <c r="AH219" s="28"/>
    </row>
    <row r="220" spans="1:34" ht="15.6">
      <c r="A220" s="215"/>
      <c r="B220" s="297">
        <f>+'Ark1'!C2427</f>
        <v>2023</v>
      </c>
      <c r="C220" s="28">
        <f>+'Ark1'!L2427</f>
        <v>8</v>
      </c>
      <c r="D220" s="28" t="s">
        <v>34</v>
      </c>
      <c r="E220" s="28">
        <f>+'Ark1'!H2427</f>
        <v>1</v>
      </c>
      <c r="F220" s="28">
        <f>+'Ark1'!J2427</f>
        <v>309</v>
      </c>
      <c r="G220" s="28" t="str">
        <f t="shared" si="37"/>
        <v>Malvik</v>
      </c>
      <c r="H220" s="28">
        <f>+IF(I220=0,"",'Ark1'!Q2427)</f>
        <v>31</v>
      </c>
      <c r="I220" s="345">
        <f>+'Ark1'!R2427</f>
        <v>119</v>
      </c>
      <c r="J220" s="29">
        <f>+IF(I220=0,"",'Ark1'!AG2427)</f>
        <v>40.702975218348357</v>
      </c>
      <c r="L220" s="29">
        <f>+IF(I220=0,"",'Ark1'!AH2427)</f>
        <v>0</v>
      </c>
      <c r="M220" s="27">
        <f>+IF(I220=0,"",'Ark1'!T2427)</f>
        <v>8</v>
      </c>
      <c r="N220" s="32">
        <f>+IF(I220=0,"",'Ark1'!U2427)</f>
        <v>24.084873949579809</v>
      </c>
      <c r="O220" s="34">
        <f>+IF(I220=0,"",'Ark1'!W2427)</f>
        <v>21.84873949579832</v>
      </c>
      <c r="P220" s="34">
        <f>+IF(I220=0,"",'Ark1'!X2427)</f>
        <v>90.756302521008394</v>
      </c>
      <c r="Q220" s="34">
        <f>+IF(I220=0,"",'Ark1'!Y2427)</f>
        <v>58.82352941176471</v>
      </c>
      <c r="R220" s="34">
        <f>+IF(I220=0,"",'Ark1'!Z2427)</f>
        <v>5.9116696820348649</v>
      </c>
      <c r="S220" s="29">
        <f>+IF(I220=0,"",'Ark1'!Z2427)</f>
        <v>5.9116696820348649</v>
      </c>
      <c r="T220" s="27">
        <f>+IF(I220=0,"",'Ark1'!AB2427)</f>
        <v>2.2677868380553634</v>
      </c>
      <c r="U220" s="34">
        <f>+IF(I220=0,"",'Ark1'!AE2427)</f>
        <v>0</v>
      </c>
      <c r="V220" s="29">
        <f t="shared" si="38"/>
        <v>3.0106092436974761</v>
      </c>
      <c r="W220" s="29">
        <f t="shared" si="39"/>
        <v>3.838709677419355</v>
      </c>
      <c r="X220" s="215"/>
      <c r="Y220" s="218"/>
      <c r="AA220" s="29"/>
      <c r="AB220" s="27"/>
      <c r="AC220" s="219"/>
      <c r="AD220" s="28"/>
      <c r="AH220" s="28"/>
    </row>
    <row r="221" spans="1:34" ht="15.6">
      <c r="A221" s="215"/>
      <c r="B221" s="297">
        <f>+'Ark1'!C2428</f>
        <v>2023</v>
      </c>
      <c r="C221" s="28">
        <f>+'Ark1'!L2428</f>
        <v>8</v>
      </c>
      <c r="D221" s="28" t="s">
        <v>34</v>
      </c>
      <c r="E221" s="28">
        <f>+'Ark1'!H2428</f>
        <v>2</v>
      </c>
      <c r="F221" s="28">
        <f>+'Ark1'!J2428</f>
        <v>470</v>
      </c>
      <c r="G221" s="28" t="str">
        <f t="shared" si="37"/>
        <v>Jens Eide</v>
      </c>
      <c r="H221" s="28">
        <f>+IF(I221=0,"",'Ark1'!Q2428)</f>
        <v>22</v>
      </c>
      <c r="I221" s="345">
        <f>+'Ark1'!R2428</f>
        <v>115</v>
      </c>
      <c r="J221" s="29">
        <f>+IF(I221=0,"",'Ark1'!AG2428)</f>
        <v>55.583303603282175</v>
      </c>
      <c r="L221" s="29">
        <f>+IF(I221=0,"",'Ark1'!AH2428)</f>
        <v>4.3478260869565215</v>
      </c>
      <c r="M221" s="27">
        <f>+IF(I221=0,"",'Ark1'!T2428)</f>
        <v>6.591304347826088</v>
      </c>
      <c r="N221" s="32">
        <f>+IF(I221=0,"",'Ark1'!U2428)</f>
        <v>21.676521739130436</v>
      </c>
      <c r="O221" s="34">
        <f>+IF(I221=0,"",'Ark1'!W2428)</f>
        <v>3.4782608695652173</v>
      </c>
      <c r="P221" s="34">
        <f>+IF(I221=0,"",'Ark1'!X2428)</f>
        <v>75.652173913043484</v>
      </c>
      <c r="Q221" s="34">
        <f>+IF(I221=0,"",'Ark1'!Y2428)</f>
        <v>40.869565217391305</v>
      </c>
      <c r="R221" s="34">
        <f>+IF(I221=0,"",'Ark1'!Z2428)</f>
        <v>6.887598564714537</v>
      </c>
      <c r="S221" s="29">
        <f>+IF(I221=0,"",'Ark1'!Z2428)</f>
        <v>6.887598564714537</v>
      </c>
      <c r="T221" s="27">
        <f>+IF(I221=0,"",'Ark1'!AB2428)</f>
        <v>1.6934433774383451</v>
      </c>
      <c r="U221" s="34">
        <f>+IF(I221=0,"",'Ark1'!AE2428)</f>
        <v>0</v>
      </c>
      <c r="V221" s="29">
        <f t="shared" si="38"/>
        <v>2.7095652173913045</v>
      </c>
      <c r="W221" s="29">
        <f t="shared" si="39"/>
        <v>5.2272727272727275</v>
      </c>
      <c r="X221" s="215"/>
      <c r="Y221" s="218"/>
      <c r="AA221" s="29"/>
      <c r="AB221" s="27"/>
      <c r="AC221" s="219"/>
      <c r="AD221" s="28"/>
      <c r="AH221" s="28"/>
    </row>
    <row r="222" spans="1:34" ht="15.6">
      <c r="A222" s="215"/>
      <c r="B222" s="297">
        <f>+'Ark1'!C2429</f>
        <v>2023</v>
      </c>
      <c r="C222" s="28">
        <f>+'Ark1'!L2429</f>
        <v>8</v>
      </c>
      <c r="D222" s="28" t="s">
        <v>34</v>
      </c>
      <c r="E222" s="28">
        <f>+'Ark1'!H2429</f>
        <v>2</v>
      </c>
      <c r="F222" s="28">
        <f>+'Ark1'!J2429</f>
        <v>629</v>
      </c>
      <c r="G222" s="28" t="str">
        <f t="shared" si="37"/>
        <v>Bø</v>
      </c>
      <c r="H222" s="28">
        <f>+IF(I222=0,"",'Ark1'!Q2429)</f>
        <v>3</v>
      </c>
      <c r="I222" s="345">
        <f>+'Ark1'!R2429</f>
        <v>44</v>
      </c>
      <c r="J222" s="29">
        <f>+IF(I222=0,"",'Ark1'!AG2429)</f>
        <v>32.852969267936409</v>
      </c>
      <c r="L222" s="29">
        <f>+IF(I222=0,"",'Ark1'!AH2429)</f>
        <v>0</v>
      </c>
      <c r="M222" s="27">
        <f>+IF(I222=0,"",'Ark1'!T2429)</f>
        <v>7.8636363636363615</v>
      </c>
      <c r="N222" s="32">
        <f>+IF(I222=0,"",'Ark1'!U2429)</f>
        <v>26.57954545454546</v>
      </c>
      <c r="O222" s="34">
        <f>+IF(I222=0,"",'Ark1'!W2429)</f>
        <v>20.454545454545453</v>
      </c>
      <c r="P222" s="34">
        <f>+IF(I222=0,"",'Ark1'!X2429)</f>
        <v>100</v>
      </c>
      <c r="Q222" s="34">
        <f>+IF(I222=0,"",'Ark1'!Y2429)</f>
        <v>81.818181818181813</v>
      </c>
      <c r="R222" s="34">
        <f>+IF(I222=0,"",'Ark1'!Z2429)</f>
        <v>4.4448938807996345</v>
      </c>
      <c r="S222" s="29">
        <f>+IF(I222=0,"",'Ark1'!Z2429)</f>
        <v>4.4448938807996345</v>
      </c>
      <c r="T222" s="27">
        <f>+IF(I222=0,"",'Ark1'!AB2429)</f>
        <v>2.116932913126369</v>
      </c>
      <c r="U222" s="34">
        <f>+IF(I222=0,"",'Ark1'!AE2429)</f>
        <v>0</v>
      </c>
      <c r="V222" s="29">
        <f t="shared" si="38"/>
        <v>3.3224431818181825</v>
      </c>
      <c r="W222" s="29">
        <f t="shared" si="39"/>
        <v>14.666666666666666</v>
      </c>
      <c r="X222" s="215"/>
      <c r="Y222" s="218"/>
      <c r="AA222" s="29"/>
      <c r="AB222" s="27"/>
      <c r="AC222" s="219"/>
      <c r="AD222" s="28"/>
      <c r="AH222" s="28"/>
    </row>
    <row r="223" spans="1:34" ht="15.6">
      <c r="A223" s="215"/>
      <c r="B223" s="297">
        <f>+'Ark1'!C2430</f>
        <v>2023</v>
      </c>
      <c r="C223" s="28">
        <f>+'Ark1'!L2430</f>
        <v>8</v>
      </c>
      <c r="D223" s="28" t="s">
        <v>34</v>
      </c>
      <c r="E223" s="28">
        <f>+'Ark1'!H2430</f>
        <v>1</v>
      </c>
      <c r="F223" s="28">
        <f>+'Ark1'!J2430</f>
        <v>643</v>
      </c>
      <c r="G223" s="28" t="str">
        <f t="shared" si="37"/>
        <v>Bjerka</v>
      </c>
      <c r="H223" s="28">
        <f>+IF(I223=0,"",'Ark1'!Q2430)</f>
        <v>3</v>
      </c>
      <c r="I223" s="345">
        <f>+'Ark1'!R2430</f>
        <v>4</v>
      </c>
      <c r="J223" s="29">
        <f>+IF(I223=0,"",'Ark1'!AG2430)</f>
        <v>1.7181172844566117</v>
      </c>
      <c r="L223" s="29">
        <f>+IF(I223=0,"",'Ark1'!AH2430)</f>
        <v>0</v>
      </c>
      <c r="M223" s="27">
        <f>+IF(I223=0,"",'Ark1'!T2430)</f>
        <v>8.75</v>
      </c>
      <c r="N223" s="32">
        <f>+IF(I223=0,"",'Ark1'!U2430)</f>
        <v>26.2</v>
      </c>
      <c r="O223" s="34">
        <f>+IF(I223=0,"",'Ark1'!W2430)</f>
        <v>25</v>
      </c>
      <c r="P223" s="34">
        <f>+IF(I223=0,"",'Ark1'!X2430)</f>
        <v>100</v>
      </c>
      <c r="Q223" s="34">
        <f>+IF(I223=0,"",'Ark1'!Y2430)</f>
        <v>100</v>
      </c>
      <c r="R223" s="34">
        <f>+IF(I223=0,"",'Ark1'!Z2430)</f>
        <v>1.437010786319971</v>
      </c>
      <c r="S223" s="29">
        <f>+IF(I223=0,"",'Ark1'!Z2430)</f>
        <v>1.437010786319971</v>
      </c>
      <c r="T223" s="27">
        <f>+IF(I223=0,"",'Ark1'!AB2430)</f>
        <v>1.299038105676658</v>
      </c>
      <c r="U223" s="34">
        <f>+IF(I223=0,"",'Ark1'!AE2430)</f>
        <v>0</v>
      </c>
      <c r="V223" s="29">
        <f t="shared" si="38"/>
        <v>3.2749999999999999</v>
      </c>
      <c r="W223" s="29">
        <f t="shared" si="39"/>
        <v>1.3333333333333333</v>
      </c>
      <c r="X223" s="215"/>
      <c r="Y223" s="218"/>
      <c r="AA223" s="29"/>
      <c r="AB223" s="27"/>
      <c r="AC223" s="219"/>
      <c r="AD223" s="28"/>
      <c r="AH223" s="28"/>
    </row>
    <row r="224" spans="1:34" ht="15.6">
      <c r="A224" s="215"/>
      <c r="B224" s="297">
        <f>+'Ark1'!C2431</f>
        <v>2023</v>
      </c>
      <c r="C224" s="28">
        <f>+'Ark1'!L2431</f>
        <v>8</v>
      </c>
      <c r="D224" s="28" t="s">
        <v>34</v>
      </c>
      <c r="E224" s="28">
        <f>+'Ark1'!H2431</f>
        <v>2</v>
      </c>
      <c r="F224" s="28">
        <f>+'Ark1'!J2431</f>
        <v>704</v>
      </c>
      <c r="G224" s="28" t="str">
        <f t="shared" si="37"/>
        <v>Øre Vilt</v>
      </c>
      <c r="H224" s="28" t="str">
        <f>+IF(I224=0,"",'Ark1'!Q2431)</f>
        <v/>
      </c>
      <c r="I224" s="345">
        <f>+'Ark1'!R2431</f>
        <v>0</v>
      </c>
      <c r="J224" s="29" t="str">
        <f>+IF(I224=0,"",'Ark1'!AG2431)</f>
        <v/>
      </c>
      <c r="L224" s="29" t="str">
        <f>+IF(I224=0,"",'Ark1'!AH2431)</f>
        <v/>
      </c>
      <c r="M224" s="27" t="str">
        <f>+IF(I224=0,"",'Ark1'!T2431)</f>
        <v/>
      </c>
      <c r="N224" s="32" t="str">
        <f>+IF(I224=0,"",'Ark1'!U2431)</f>
        <v/>
      </c>
      <c r="O224" s="34" t="str">
        <f>+IF(I224=0,"",'Ark1'!W2431)</f>
        <v/>
      </c>
      <c r="P224" s="34" t="str">
        <f>+IF(I224=0,"",'Ark1'!X2431)</f>
        <v/>
      </c>
      <c r="Q224" s="34" t="str">
        <f>+IF(I224=0,"",'Ark1'!Y2431)</f>
        <v/>
      </c>
      <c r="R224" s="34" t="str">
        <f>+IF(I224=0,"",'Ark1'!Z2431)</f>
        <v/>
      </c>
      <c r="S224" s="29" t="str">
        <f>+IF(I224=0,"",'Ark1'!Z2431)</f>
        <v/>
      </c>
      <c r="T224" s="27" t="str">
        <f>+IF(I224=0,"",'Ark1'!AB2431)</f>
        <v/>
      </c>
      <c r="U224" s="34" t="str">
        <f>+IF(I224=0,"",'Ark1'!AE2431)</f>
        <v/>
      </c>
      <c r="V224" s="29" t="str">
        <f t="shared" si="38"/>
        <v/>
      </c>
      <c r="W224" s="29" t="str">
        <f t="shared" si="39"/>
        <v/>
      </c>
      <c r="X224" s="215"/>
      <c r="Y224" s="218"/>
      <c r="AA224" s="29"/>
      <c r="AB224" s="27"/>
      <c r="AC224" s="219"/>
      <c r="AD224" s="28"/>
      <c r="AH224" s="28"/>
    </row>
    <row r="225" spans="1:52" ht="15.6">
      <c r="A225" s="215"/>
      <c r="B225" s="297">
        <f>+'Ark1'!C2432</f>
        <v>2023</v>
      </c>
      <c r="C225" s="28">
        <f>+'Ark1'!L2432</f>
        <v>8</v>
      </c>
      <c r="D225" s="28" t="s">
        <v>34</v>
      </c>
      <c r="E225" s="28">
        <f>+'Ark1'!H2432</f>
        <v>1</v>
      </c>
      <c r="F225" s="28">
        <f>+'Ark1'!J2432</f>
        <v>802</v>
      </c>
      <c r="G225" s="28" t="str">
        <f t="shared" si="37"/>
        <v>Karasjok</v>
      </c>
      <c r="H225" s="28" t="str">
        <f>+IF(I225=0,"",'Ark1'!Q2432)</f>
        <v/>
      </c>
      <c r="I225" s="345">
        <f>+'Ark1'!R2432</f>
        <v>0</v>
      </c>
      <c r="J225" s="29" t="str">
        <f>+IF(I225=0,"",'Ark1'!AG2432)</f>
        <v/>
      </c>
      <c r="L225" s="29" t="str">
        <f>+IF(I225=0,"",'Ark1'!AH2432)</f>
        <v/>
      </c>
      <c r="M225" s="27" t="str">
        <f>+IF(I225=0,"",'Ark1'!T2432)</f>
        <v/>
      </c>
      <c r="N225" s="32" t="str">
        <f>+IF(I225=0,"",'Ark1'!U2432)</f>
        <v/>
      </c>
      <c r="O225" s="34" t="str">
        <f>+IF(I225=0,"",'Ark1'!W2432)</f>
        <v/>
      </c>
      <c r="P225" s="34" t="str">
        <f>+IF(I225=0,"",'Ark1'!X2432)</f>
        <v/>
      </c>
      <c r="Q225" s="34" t="str">
        <f>+IF(I225=0,"",'Ark1'!Y2432)</f>
        <v/>
      </c>
      <c r="R225" s="34" t="str">
        <f>+IF(I225=0,"",'Ark1'!Z2432)</f>
        <v/>
      </c>
      <c r="S225" s="29" t="str">
        <f>+IF(I225=0,"",'Ark1'!Z2432)</f>
        <v/>
      </c>
      <c r="T225" s="27" t="str">
        <f>+IF(I225=0,"",'Ark1'!AB2432)</f>
        <v/>
      </c>
      <c r="U225" s="34" t="str">
        <f>+IF(I225=0,"",'Ark1'!AE2432)</f>
        <v/>
      </c>
      <c r="V225" s="29" t="str">
        <f t="shared" si="38"/>
        <v/>
      </c>
      <c r="W225" s="29" t="str">
        <f t="shared" si="39"/>
        <v/>
      </c>
      <c r="X225" s="215"/>
      <c r="Y225" s="218"/>
      <c r="AA225" s="29"/>
      <c r="AB225" s="27"/>
      <c r="AC225" s="219"/>
      <c r="AD225" s="28"/>
      <c r="AH225" s="28"/>
    </row>
    <row r="226" spans="1:52" ht="19.8">
      <c r="A226" s="215"/>
      <c r="B226" s="215"/>
      <c r="C226" s="215"/>
      <c r="D226" s="215"/>
      <c r="E226" s="215"/>
      <c r="F226" s="215"/>
      <c r="G226" s="215"/>
      <c r="H226" s="215"/>
      <c r="I226" s="339"/>
      <c r="J226" s="216"/>
      <c r="K226" s="216"/>
      <c r="L226" s="216"/>
      <c r="M226" s="215"/>
      <c r="N226" s="215"/>
      <c r="O226" s="217"/>
      <c r="P226" s="217"/>
      <c r="Q226" s="217"/>
      <c r="R226" s="217"/>
      <c r="S226" s="217"/>
      <c r="T226" s="215"/>
      <c r="U226" s="217"/>
      <c r="V226" s="217"/>
      <c r="W226" s="217"/>
      <c r="X226" s="215"/>
      <c r="Y226" s="218"/>
      <c r="AA226" s="29"/>
      <c r="AB226" s="27"/>
      <c r="AC226" s="219"/>
      <c r="AD226" s="28"/>
      <c r="AH226" s="28"/>
      <c r="AZ226" s="231"/>
    </row>
    <row r="227" spans="1:52" ht="22.8">
      <c r="A227" s="215"/>
      <c r="B227" s="215"/>
      <c r="C227" s="215"/>
      <c r="D227" s="264" t="str">
        <f>+D229</f>
        <v>R+</v>
      </c>
      <c r="E227" s="215"/>
      <c r="F227" s="215"/>
      <c r="G227" s="215"/>
      <c r="H227" s="215"/>
      <c r="I227" s="429">
        <f>SUM(I229:I252)</f>
        <v>0</v>
      </c>
      <c r="J227" s="265"/>
      <c r="K227" s="265"/>
      <c r="L227" s="265"/>
      <c r="M227" s="266"/>
      <c r="N227" s="267" t="str">
        <f>+Klasse!O18</f>
        <v/>
      </c>
      <c r="O227" s="217"/>
      <c r="P227" s="217"/>
      <c r="Q227" s="217"/>
      <c r="R227" s="217"/>
      <c r="S227" s="217"/>
      <c r="T227" s="215"/>
      <c r="U227" s="217"/>
      <c r="V227" s="217"/>
      <c r="W227" s="217"/>
      <c r="X227" s="215"/>
      <c r="Y227" s="218"/>
      <c r="AA227" s="29"/>
      <c r="AB227" s="27"/>
      <c r="AC227" s="219"/>
      <c r="AD227" s="28"/>
      <c r="AH227" s="28"/>
      <c r="AZ227" s="231"/>
    </row>
    <row r="228" spans="1:52" ht="19.8">
      <c r="A228" s="215"/>
      <c r="B228" s="215"/>
      <c r="C228" s="215"/>
      <c r="D228" s="215"/>
      <c r="E228" s="215"/>
      <c r="F228" s="215"/>
      <c r="G228" s="215"/>
      <c r="H228" s="233"/>
      <c r="I228" s="339"/>
      <c r="J228" s="216"/>
      <c r="K228" s="216"/>
      <c r="L228" s="216"/>
      <c r="M228" s="233"/>
      <c r="N228" s="216"/>
      <c r="O228" s="217"/>
      <c r="P228" s="217"/>
      <c r="Q228" s="217"/>
      <c r="R228" s="217"/>
      <c r="S228" s="234"/>
      <c r="T228" s="215"/>
      <c r="U228" s="234"/>
      <c r="V228" s="234"/>
      <c r="W228" s="232"/>
      <c r="X228" s="215"/>
      <c r="Y228" s="218"/>
      <c r="AA228" s="29"/>
      <c r="AB228" s="27"/>
      <c r="AC228" s="219"/>
      <c r="AD228" s="28"/>
      <c r="AH228" s="28"/>
      <c r="AZ228" s="231"/>
    </row>
    <row r="229" spans="1:52" ht="15.6">
      <c r="A229" s="215"/>
      <c r="B229" s="297">
        <f>+'Ark1'!C2433</f>
        <v>2023</v>
      </c>
      <c r="C229" s="235">
        <f>+'Ark1'!L2433</f>
        <v>9</v>
      </c>
      <c r="D229" s="235" t="s">
        <v>35</v>
      </c>
      <c r="E229" s="235">
        <f>+'Ark1'!H2433</f>
        <v>1</v>
      </c>
      <c r="F229" s="235">
        <f>+'Ark1'!J2433</f>
        <v>103</v>
      </c>
      <c r="G229" s="235" t="str">
        <f>+G202</f>
        <v>Rudshøgda</v>
      </c>
      <c r="H229" s="235" t="str">
        <f>+IF(I229=0,"",'Ark1'!Q2433)</f>
        <v/>
      </c>
      <c r="I229" s="344">
        <f>+'Ark1'!R2433</f>
        <v>0</v>
      </c>
      <c r="J229" s="236" t="str">
        <f>+IF(I229=0,"",'Ark1'!AG2433)</f>
        <v/>
      </c>
      <c r="K229" s="236"/>
      <c r="L229" s="236" t="str">
        <f>+IF(I229=0,"",'Ark1'!AH2433)</f>
        <v/>
      </c>
      <c r="M229" s="237" t="str">
        <f>+IF(I229=0,"",'Ark1'!T2433)</f>
        <v/>
      </c>
      <c r="N229" s="32" t="str">
        <f>+IF(I229=0,"",'Ark1'!U2433)</f>
        <v/>
      </c>
      <c r="O229" s="238" t="str">
        <f>+IF(I229=0,"",'Ark1'!W2433)</f>
        <v/>
      </c>
      <c r="P229" s="238" t="str">
        <f>+IF(I229=0,"",'Ark1'!X2433)</f>
        <v/>
      </c>
      <c r="Q229" s="238" t="str">
        <f>+IF(I229=0,"",'Ark1'!Y2433)</f>
        <v/>
      </c>
      <c r="R229" s="238" t="str">
        <f>+IF(I229=0,"",'Ark1'!Z2433)</f>
        <v/>
      </c>
      <c r="S229" s="236" t="str">
        <f>+IF(I229=0,"",'Ark1'!Z2433)</f>
        <v/>
      </c>
      <c r="T229" s="237" t="str">
        <f>+IF(I229=0,"",'Ark1'!AB2433)</f>
        <v/>
      </c>
      <c r="U229" s="238" t="str">
        <f>+IF(I229=0,"",'Ark1'!AE2433)</f>
        <v/>
      </c>
      <c r="V229" s="236" t="str">
        <f t="shared" ref="V229" si="40">IF(I229=0,"",N229/C229)</f>
        <v/>
      </c>
      <c r="W229" s="236" t="str">
        <f t="shared" ref="W229" si="41">IF(I229=0,"",I229/H229)</f>
        <v/>
      </c>
      <c r="X229" s="215"/>
      <c r="Y229" s="218"/>
      <c r="AA229" s="29"/>
      <c r="AB229" s="27"/>
      <c r="AC229" s="218"/>
      <c r="AD229" s="28"/>
      <c r="AH229" s="28"/>
    </row>
    <row r="230" spans="1:52" ht="15.6">
      <c r="A230" s="215"/>
      <c r="B230" s="297">
        <f>+'Ark1'!C2434</f>
        <v>2023</v>
      </c>
      <c r="C230" s="235">
        <f>+'Ark1'!L2434</f>
        <v>9</v>
      </c>
      <c r="D230" s="235" t="s">
        <v>35</v>
      </c>
      <c r="E230" s="235">
        <f>+'Ark1'!H2434</f>
        <v>2</v>
      </c>
      <c r="F230" s="235">
        <f>+'Ark1'!J2434</f>
        <v>106</v>
      </c>
      <c r="G230" s="235" t="str">
        <f t="shared" ref="G230:G252" si="42">+G203</f>
        <v>Furuseth</v>
      </c>
      <c r="H230" s="235" t="str">
        <f>+IF(I230=0,"",'Ark1'!Q2434)</f>
        <v/>
      </c>
      <c r="I230" s="344">
        <f>+'Ark1'!R2434</f>
        <v>0</v>
      </c>
      <c r="J230" s="236" t="str">
        <f>+IF(I230=0,"",'Ark1'!AG2434)</f>
        <v/>
      </c>
      <c r="K230" s="236"/>
      <c r="L230" s="236" t="str">
        <f>+IF(I230=0,"",'Ark1'!AH2434)</f>
        <v/>
      </c>
      <c r="M230" s="237" t="str">
        <f>+IF(I230=0,"",'Ark1'!T2434)</f>
        <v/>
      </c>
      <c r="N230" s="32" t="str">
        <f>+IF(I230=0,"",'Ark1'!U2434)</f>
        <v/>
      </c>
      <c r="O230" s="238" t="str">
        <f>+IF(I230=0,"",'Ark1'!W2434)</f>
        <v/>
      </c>
      <c r="P230" s="238" t="str">
        <f>+IF(I230=0,"",'Ark1'!X2434)</f>
        <v/>
      </c>
      <c r="Q230" s="238" t="str">
        <f>+IF(I230=0,"",'Ark1'!Y2434)</f>
        <v/>
      </c>
      <c r="R230" s="238" t="str">
        <f>+IF(I230=0,"",'Ark1'!Z2434)</f>
        <v/>
      </c>
      <c r="S230" s="236" t="str">
        <f>+IF(I230=0,"",'Ark1'!Z2434)</f>
        <v/>
      </c>
      <c r="T230" s="237" t="str">
        <f>+IF(I230=0,"",'Ark1'!AB2434)</f>
        <v/>
      </c>
      <c r="U230" s="238" t="str">
        <f>+IF(I230=0,"",'Ark1'!AE2434)</f>
        <v/>
      </c>
      <c r="V230" s="236" t="str">
        <f t="shared" ref="V230:V252" si="43">IF(I230=0,"",N230/C230)</f>
        <v/>
      </c>
      <c r="W230" s="236" t="str">
        <f t="shared" ref="W230:W252" si="44">IF(I230=0,"",I230/H230)</f>
        <v/>
      </c>
      <c r="X230" s="215"/>
      <c r="Y230" s="218"/>
      <c r="AA230" s="29"/>
      <c r="AB230" s="27"/>
      <c r="AC230" s="219"/>
      <c r="AD230" s="28"/>
      <c r="AH230" s="28"/>
    </row>
    <row r="231" spans="1:52" ht="15.6">
      <c r="A231" s="215"/>
      <c r="B231" s="297">
        <f>+'Ark1'!C2435</f>
        <v>2023</v>
      </c>
      <c r="C231" s="235">
        <f>+'Ark1'!L2435</f>
        <v>9</v>
      </c>
      <c r="D231" s="235" t="s">
        <v>35</v>
      </c>
      <c r="E231" s="235">
        <f>+'Ark1'!H2435</f>
        <v>1</v>
      </c>
      <c r="F231" s="235">
        <f>+'Ark1'!J2435</f>
        <v>110</v>
      </c>
      <c r="G231" s="235" t="str">
        <f t="shared" si="42"/>
        <v>Gol</v>
      </c>
      <c r="H231" s="235" t="str">
        <f>+IF(I231=0,"",'Ark1'!Q2435)</f>
        <v/>
      </c>
      <c r="I231" s="344">
        <f>+'Ark1'!R2435</f>
        <v>0</v>
      </c>
      <c r="J231" s="236" t="str">
        <f>+IF(I231=0,"",'Ark1'!AG2435)</f>
        <v/>
      </c>
      <c r="K231" s="236"/>
      <c r="L231" s="236" t="str">
        <f>+IF(I231=0,"",'Ark1'!AH2435)</f>
        <v/>
      </c>
      <c r="M231" s="237" t="str">
        <f>+IF(I231=0,"",'Ark1'!T2435)</f>
        <v/>
      </c>
      <c r="N231" s="32" t="str">
        <f>+IF(I231=0,"",'Ark1'!U2435)</f>
        <v/>
      </c>
      <c r="O231" s="238" t="str">
        <f>+IF(I231=0,"",'Ark1'!W2435)</f>
        <v/>
      </c>
      <c r="P231" s="238" t="str">
        <f>+IF(I231=0,"",'Ark1'!X2435)</f>
        <v/>
      </c>
      <c r="Q231" s="238" t="str">
        <f>+IF(I231=0,"",'Ark1'!Y2435)</f>
        <v/>
      </c>
      <c r="R231" s="238" t="str">
        <f>+IF(I231=0,"",'Ark1'!Z2435)</f>
        <v/>
      </c>
      <c r="S231" s="236" t="str">
        <f>+IF(I231=0,"",'Ark1'!Z2435)</f>
        <v/>
      </c>
      <c r="T231" s="237" t="str">
        <f>+IF(I231=0,"",'Ark1'!AB2435)</f>
        <v/>
      </c>
      <c r="U231" s="238" t="str">
        <f>+IF(I231=0,"",'Ark1'!AE2435)</f>
        <v/>
      </c>
      <c r="V231" s="236" t="str">
        <f t="shared" si="43"/>
        <v/>
      </c>
      <c r="W231" s="236" t="str">
        <f t="shared" si="44"/>
        <v/>
      </c>
      <c r="X231" s="215"/>
      <c r="Y231" s="218"/>
      <c r="AA231" s="29"/>
      <c r="AB231" s="27"/>
      <c r="AC231" s="219"/>
      <c r="AD231" s="28"/>
      <c r="AH231" s="28"/>
    </row>
    <row r="232" spans="1:52" ht="15.6">
      <c r="A232" s="215"/>
      <c r="B232" s="297">
        <f>+'Ark1'!C2436</f>
        <v>2023</v>
      </c>
      <c r="C232" s="235">
        <f>+'Ark1'!L2436</f>
        <v>9</v>
      </c>
      <c r="D232" s="235" t="s">
        <v>35</v>
      </c>
      <c r="E232" s="235">
        <f>+'Ark1'!H2436</f>
        <v>1</v>
      </c>
      <c r="F232" s="235">
        <f>+'Ark1'!J2436</f>
        <v>111</v>
      </c>
      <c r="G232" s="235" t="str">
        <f t="shared" si="42"/>
        <v>Forus</v>
      </c>
      <c r="H232" s="235" t="str">
        <f>+IF(I232=0,"",'Ark1'!Q2436)</f>
        <v/>
      </c>
      <c r="I232" s="344">
        <f>+'Ark1'!R2436</f>
        <v>0</v>
      </c>
      <c r="J232" s="236" t="str">
        <f>+IF(I232=0,"",'Ark1'!AG2436)</f>
        <v/>
      </c>
      <c r="K232" s="236"/>
      <c r="L232" s="236" t="str">
        <f>+IF(I232=0,"",'Ark1'!AH2436)</f>
        <v/>
      </c>
      <c r="M232" s="237" t="str">
        <f>+IF(I232=0,"",'Ark1'!T2436)</f>
        <v/>
      </c>
      <c r="N232" s="32" t="str">
        <f>+IF(I232=0,"",'Ark1'!U2436)</f>
        <v/>
      </c>
      <c r="O232" s="238" t="str">
        <f>+IF(I232=0,"",'Ark1'!W2436)</f>
        <v/>
      </c>
      <c r="P232" s="238" t="str">
        <f>+IF(I232=0,"",'Ark1'!X2436)</f>
        <v/>
      </c>
      <c r="Q232" s="238" t="str">
        <f>+IF(I232=0,"",'Ark1'!Y2436)</f>
        <v/>
      </c>
      <c r="R232" s="238" t="str">
        <f>+IF(I232=0,"",'Ark1'!Z2436)</f>
        <v/>
      </c>
      <c r="S232" s="236" t="str">
        <f>+IF(I232=0,"",'Ark1'!Z2436)</f>
        <v/>
      </c>
      <c r="T232" s="237" t="str">
        <f>+IF(I232=0,"",'Ark1'!AB2436)</f>
        <v/>
      </c>
      <c r="U232" s="238" t="str">
        <f>+IF(I232=0,"",'Ark1'!AE2436)</f>
        <v/>
      </c>
      <c r="V232" s="236" t="str">
        <f t="shared" si="43"/>
        <v/>
      </c>
      <c r="W232" s="236" t="str">
        <f t="shared" si="44"/>
        <v/>
      </c>
      <c r="X232" s="215"/>
      <c r="Y232" s="218"/>
      <c r="AA232" s="29"/>
      <c r="AB232" s="27"/>
      <c r="AC232" s="219"/>
      <c r="AD232" s="28"/>
      <c r="AH232" s="28"/>
    </row>
    <row r="233" spans="1:52" ht="15.6">
      <c r="A233" s="215"/>
      <c r="B233" s="297">
        <f>+'Ark1'!C2437</f>
        <v>2023</v>
      </c>
      <c r="C233" s="235">
        <f>+'Ark1'!L2437</f>
        <v>9</v>
      </c>
      <c r="D233" s="235" t="s">
        <v>35</v>
      </c>
      <c r="E233" s="235">
        <f>+'Ark1'!H2437</f>
        <v>1</v>
      </c>
      <c r="F233" s="235">
        <f>+'Ark1'!J2437</f>
        <v>116</v>
      </c>
      <c r="G233" s="235" t="str">
        <f t="shared" si="42"/>
        <v>Sandeid</v>
      </c>
      <c r="H233" s="235" t="str">
        <f>+IF(I233=0,"",'Ark1'!Q2437)</f>
        <v/>
      </c>
      <c r="I233" s="344">
        <f>+'Ark1'!R2437</f>
        <v>0</v>
      </c>
      <c r="J233" s="236" t="str">
        <f>+IF(I233=0,"",'Ark1'!AG2437)</f>
        <v/>
      </c>
      <c r="K233" s="236"/>
      <c r="L233" s="236" t="str">
        <f>+IF(I233=0,"",'Ark1'!AH2437)</f>
        <v/>
      </c>
      <c r="M233" s="237" t="str">
        <f>+IF(I233=0,"",'Ark1'!T2437)</f>
        <v/>
      </c>
      <c r="N233" s="32" t="str">
        <f>+IF(I233=0,"",'Ark1'!U2437)</f>
        <v/>
      </c>
      <c r="O233" s="238" t="str">
        <f>+IF(I233=0,"",'Ark1'!W2437)</f>
        <v/>
      </c>
      <c r="P233" s="238" t="str">
        <f>+IF(I233=0,"",'Ark1'!X2437)</f>
        <v/>
      </c>
      <c r="Q233" s="238" t="str">
        <f>+IF(I233=0,"",'Ark1'!Y2437)</f>
        <v/>
      </c>
      <c r="R233" s="238" t="str">
        <f>+IF(I233=0,"",'Ark1'!Z2437)</f>
        <v/>
      </c>
      <c r="S233" s="236" t="str">
        <f>+IF(I233=0,"",'Ark1'!Z2437)</f>
        <v/>
      </c>
      <c r="T233" s="237" t="str">
        <f>+IF(I233=0,"",'Ark1'!AB2437)</f>
        <v/>
      </c>
      <c r="U233" s="238" t="str">
        <f>+IF(I233=0,"",'Ark1'!AE2437)</f>
        <v/>
      </c>
      <c r="V233" s="236" t="str">
        <f t="shared" si="43"/>
        <v/>
      </c>
      <c r="W233" s="236" t="str">
        <f t="shared" si="44"/>
        <v/>
      </c>
      <c r="X233" s="215"/>
      <c r="Y233" s="218"/>
      <c r="AA233" s="29"/>
      <c r="AB233" s="27"/>
      <c r="AC233" s="219"/>
      <c r="AD233" s="28"/>
      <c r="AH233" s="28"/>
    </row>
    <row r="234" spans="1:52" ht="15.6">
      <c r="A234" s="215"/>
      <c r="B234" s="297">
        <f>+'Ark1'!C2438</f>
        <v>2023</v>
      </c>
      <c r="C234" s="235">
        <f>+'Ark1'!L2438</f>
        <v>9</v>
      </c>
      <c r="D234" s="235" t="s">
        <v>35</v>
      </c>
      <c r="E234" s="235">
        <f>+'Ark1'!H2438</f>
        <v>2</v>
      </c>
      <c r="F234" s="235">
        <f>+'Ark1'!J2438</f>
        <v>117</v>
      </c>
      <c r="G234" s="235" t="str">
        <f t="shared" si="42"/>
        <v>Jæren</v>
      </c>
      <c r="H234" s="235" t="str">
        <f>+IF(I234=0,"",'Ark1'!Q2438)</f>
        <v/>
      </c>
      <c r="I234" s="344">
        <f>+'Ark1'!R2438</f>
        <v>0</v>
      </c>
      <c r="J234" s="236" t="str">
        <f>+IF(I234=0,"",'Ark1'!AG2438)</f>
        <v/>
      </c>
      <c r="K234" s="236"/>
      <c r="L234" s="236" t="str">
        <f>+IF(I234=0,"",'Ark1'!AH2438)</f>
        <v/>
      </c>
      <c r="M234" s="237" t="str">
        <f>+IF(I234=0,"",'Ark1'!T2438)</f>
        <v/>
      </c>
      <c r="N234" s="32" t="str">
        <f>+IF(I234=0,"",'Ark1'!U2438)</f>
        <v/>
      </c>
      <c r="O234" s="238" t="str">
        <f>+IF(I234=0,"",'Ark1'!W2438)</f>
        <v/>
      </c>
      <c r="P234" s="238" t="str">
        <f>+IF(I234=0,"",'Ark1'!X2438)</f>
        <v/>
      </c>
      <c r="Q234" s="238" t="str">
        <f>+IF(I234=0,"",'Ark1'!Y2438)</f>
        <v/>
      </c>
      <c r="R234" s="238" t="str">
        <f>+IF(I234=0,"",'Ark1'!Z2438)</f>
        <v/>
      </c>
      <c r="S234" s="236" t="str">
        <f>+IF(I234=0,"",'Ark1'!Z2438)</f>
        <v/>
      </c>
      <c r="T234" s="237" t="str">
        <f>+IF(I234=0,"",'Ark1'!AB2438)</f>
        <v/>
      </c>
      <c r="U234" s="238" t="str">
        <f>+IF(I234=0,"",'Ark1'!AE2438)</f>
        <v/>
      </c>
      <c r="V234" s="236" t="str">
        <f t="shared" si="43"/>
        <v/>
      </c>
      <c r="W234" s="236" t="str">
        <f t="shared" si="44"/>
        <v/>
      </c>
      <c r="X234" s="215"/>
      <c r="Y234" s="218"/>
      <c r="AA234" s="29"/>
      <c r="AB234" s="27"/>
      <c r="AC234" s="219"/>
      <c r="AD234" s="28"/>
      <c r="AH234" s="28"/>
    </row>
    <row r="235" spans="1:52" ht="15.6">
      <c r="A235" s="215"/>
      <c r="B235" s="297">
        <f>+'Ark1'!C2439</f>
        <v>2023</v>
      </c>
      <c r="C235" s="235">
        <f>+'Ark1'!L2439</f>
        <v>9</v>
      </c>
      <c r="D235" s="235" t="s">
        <v>35</v>
      </c>
      <c r="E235" s="235">
        <f>+'Ark1'!H2439</f>
        <v>1</v>
      </c>
      <c r="F235" s="235">
        <f>+'Ark1'!J2439</f>
        <v>134</v>
      </c>
      <c r="G235" s="235" t="str">
        <f t="shared" si="42"/>
        <v>Førde</v>
      </c>
      <c r="H235" s="235" t="str">
        <f>+IF(I235=0,"",'Ark1'!Q2439)</f>
        <v/>
      </c>
      <c r="I235" s="344">
        <f>+'Ark1'!R2439</f>
        <v>0</v>
      </c>
      <c r="J235" s="236" t="str">
        <f>+IF(I235=0,"",'Ark1'!AG2439)</f>
        <v/>
      </c>
      <c r="K235" s="236"/>
      <c r="L235" s="236" t="str">
        <f>+IF(I235=0,"",'Ark1'!AH2439)</f>
        <v/>
      </c>
      <c r="M235" s="237" t="str">
        <f>+IF(I235=0,"",'Ark1'!T2439)</f>
        <v/>
      </c>
      <c r="N235" s="32" t="str">
        <f>+IF(I235=0,"",'Ark1'!U2439)</f>
        <v/>
      </c>
      <c r="O235" s="238" t="str">
        <f>+IF(I235=0,"",'Ark1'!W2439)</f>
        <v/>
      </c>
      <c r="P235" s="238" t="str">
        <f>+IF(I235=0,"",'Ark1'!X2439)</f>
        <v/>
      </c>
      <c r="Q235" s="238" t="str">
        <f>+IF(I235=0,"",'Ark1'!Y2439)</f>
        <v/>
      </c>
      <c r="R235" s="238" t="str">
        <f>+IF(I235=0,"",'Ark1'!Z2439)</f>
        <v/>
      </c>
      <c r="S235" s="236" t="str">
        <f>+IF(I235=0,"",'Ark1'!Z2439)</f>
        <v/>
      </c>
      <c r="T235" s="237" t="str">
        <f>+IF(I235=0,"",'Ark1'!AB2439)</f>
        <v/>
      </c>
      <c r="U235" s="238" t="str">
        <f>+IF(I235=0,"",'Ark1'!AE2439)</f>
        <v/>
      </c>
      <c r="V235" s="236" t="str">
        <f t="shared" si="43"/>
        <v/>
      </c>
      <c r="W235" s="236" t="str">
        <f t="shared" si="44"/>
        <v/>
      </c>
      <c r="X235" s="215"/>
      <c r="Y235" s="218"/>
      <c r="AA235" s="29"/>
      <c r="AB235" s="27"/>
      <c r="AC235" s="219"/>
      <c r="AD235" s="28"/>
      <c r="AH235" s="28"/>
    </row>
    <row r="236" spans="1:52" ht="15.6">
      <c r="A236" s="215"/>
      <c r="B236" s="297">
        <f>+'Ark1'!C2440</f>
        <v>2023</v>
      </c>
      <c r="C236" s="235">
        <f>+'Ark1'!L2440</f>
        <v>9</v>
      </c>
      <c r="D236" s="235" t="s">
        <v>35</v>
      </c>
      <c r="E236" s="235">
        <f>+'Ark1'!H2440</f>
        <v>2</v>
      </c>
      <c r="F236" s="235">
        <f>+'Ark1'!J2440</f>
        <v>141</v>
      </c>
      <c r="G236" s="235" t="str">
        <f t="shared" si="42"/>
        <v>Ølen</v>
      </c>
      <c r="H236" s="235" t="str">
        <f>+IF(I236=0,"",'Ark1'!Q2440)</f>
        <v/>
      </c>
      <c r="I236" s="344">
        <f>+'Ark1'!R2440</f>
        <v>0</v>
      </c>
      <c r="J236" s="236" t="str">
        <f>+IF(I236=0,"",'Ark1'!AG2440)</f>
        <v/>
      </c>
      <c r="K236" s="236"/>
      <c r="L236" s="236" t="str">
        <f>+IF(I236=0,"",'Ark1'!AH2440)</f>
        <v/>
      </c>
      <c r="M236" s="237" t="str">
        <f>+IF(I236=0,"",'Ark1'!T2440)</f>
        <v/>
      </c>
      <c r="N236" s="32" t="str">
        <f>+IF(I236=0,"",'Ark1'!U2440)</f>
        <v/>
      </c>
      <c r="O236" s="238" t="str">
        <f>+IF(I236=0,"",'Ark1'!W2440)</f>
        <v/>
      </c>
      <c r="P236" s="238" t="str">
        <f>+IF(I236=0,"",'Ark1'!X2440)</f>
        <v/>
      </c>
      <c r="Q236" s="238" t="str">
        <f>+IF(I236=0,"",'Ark1'!Y2440)</f>
        <v/>
      </c>
      <c r="R236" s="238" t="str">
        <f>+IF(I236=0,"",'Ark1'!Z2440)</f>
        <v/>
      </c>
      <c r="S236" s="236" t="str">
        <f>+IF(I236=0,"",'Ark1'!Z2440)</f>
        <v/>
      </c>
      <c r="T236" s="237" t="str">
        <f>+IF(I236=0,"",'Ark1'!AB2440)</f>
        <v/>
      </c>
      <c r="U236" s="238" t="str">
        <f>+IF(I236=0,"",'Ark1'!AE2440)</f>
        <v/>
      </c>
      <c r="V236" s="236" t="str">
        <f t="shared" si="43"/>
        <v/>
      </c>
      <c r="W236" s="236" t="str">
        <f t="shared" si="44"/>
        <v/>
      </c>
      <c r="X236" s="215"/>
      <c r="Y236" s="218"/>
      <c r="AA236" s="29"/>
      <c r="AB236" s="27"/>
      <c r="AC236" s="219"/>
      <c r="AD236" s="28"/>
      <c r="AH236" s="28"/>
    </row>
    <row r="237" spans="1:52" ht="15.6">
      <c r="A237" s="215"/>
      <c r="B237" s="297">
        <f>+'Ark1'!C2441</f>
        <v>2023</v>
      </c>
      <c r="C237" s="235">
        <f>+'Ark1'!L2441</f>
        <v>9</v>
      </c>
      <c r="D237" s="235" t="s">
        <v>35</v>
      </c>
      <c r="E237" s="235">
        <f>+'Ark1'!H2441</f>
        <v>2</v>
      </c>
      <c r="F237" s="235">
        <f>+'Ark1'!J2441</f>
        <v>143</v>
      </c>
      <c r="G237" s="235" t="str">
        <f t="shared" si="42"/>
        <v>Nordfjord</v>
      </c>
      <c r="H237" s="235" t="str">
        <f>+IF(I237=0,"",'Ark1'!Q2441)</f>
        <v/>
      </c>
      <c r="I237" s="344">
        <f>+'Ark1'!R2441</f>
        <v>0</v>
      </c>
      <c r="J237" s="236" t="str">
        <f>+IF(I237=0,"",'Ark1'!AG2441)</f>
        <v/>
      </c>
      <c r="K237" s="236"/>
      <c r="L237" s="236" t="str">
        <f>+IF(I237=0,"",'Ark1'!AH2441)</f>
        <v/>
      </c>
      <c r="M237" s="237" t="str">
        <f>+IF(I237=0,"",'Ark1'!T2441)</f>
        <v/>
      </c>
      <c r="N237" s="32" t="str">
        <f>+IF(I237=0,"",'Ark1'!U2441)</f>
        <v/>
      </c>
      <c r="O237" s="238" t="str">
        <f>+IF(I237=0,"",'Ark1'!W2441)</f>
        <v/>
      </c>
      <c r="P237" s="238" t="str">
        <f>+IF(I237=0,"",'Ark1'!X2441)</f>
        <v/>
      </c>
      <c r="Q237" s="238" t="str">
        <f>+IF(I237=0,"",'Ark1'!Y2441)</f>
        <v/>
      </c>
      <c r="R237" s="238" t="str">
        <f>+IF(I237=0,"",'Ark1'!Z2441)</f>
        <v/>
      </c>
      <c r="S237" s="236" t="str">
        <f>+IF(I237=0,"",'Ark1'!Z2441)</f>
        <v/>
      </c>
      <c r="T237" s="237" t="str">
        <f>+IF(I237=0,"",'Ark1'!AB2441)</f>
        <v/>
      </c>
      <c r="U237" s="238" t="str">
        <f>+IF(I237=0,"",'Ark1'!AE2441)</f>
        <v/>
      </c>
      <c r="V237" s="236" t="str">
        <f t="shared" si="43"/>
        <v/>
      </c>
      <c r="W237" s="236" t="str">
        <f t="shared" si="44"/>
        <v/>
      </c>
      <c r="X237" s="215"/>
      <c r="Y237" s="218"/>
      <c r="AA237" s="29"/>
      <c r="AB237" s="27"/>
      <c r="AC237" s="219"/>
      <c r="AD237" s="28"/>
      <c r="AH237" s="28"/>
    </row>
    <row r="238" spans="1:52" ht="15.6">
      <c r="A238" s="215"/>
      <c r="B238" s="297">
        <f>+'Ark1'!C2442</f>
        <v>2023</v>
      </c>
      <c r="C238" s="235">
        <f>+'Ark1'!L2442</f>
        <v>9</v>
      </c>
      <c r="D238" s="235" t="s">
        <v>35</v>
      </c>
      <c r="E238" s="235">
        <f>+'Ark1'!H2442</f>
        <v>2</v>
      </c>
      <c r="F238" s="235">
        <f>+'Ark1'!J2442</f>
        <v>147</v>
      </c>
      <c r="G238" s="235" t="str">
        <f t="shared" si="42"/>
        <v>Midt-Norge</v>
      </c>
      <c r="H238" s="235" t="str">
        <f>+IF(I238=0,"",'Ark1'!Q2442)</f>
        <v/>
      </c>
      <c r="I238" s="344">
        <f>+'Ark1'!R2442</f>
        <v>0</v>
      </c>
      <c r="J238" s="236" t="str">
        <f>+IF(I238=0,"",'Ark1'!AG2442)</f>
        <v/>
      </c>
      <c r="K238" s="236"/>
      <c r="L238" s="236" t="str">
        <f>+IF(I238=0,"",'Ark1'!AH2442)</f>
        <v/>
      </c>
      <c r="M238" s="237" t="str">
        <f>+IF(I238=0,"",'Ark1'!T2442)</f>
        <v/>
      </c>
      <c r="N238" s="32" t="str">
        <f>+IF(I238=0,"",'Ark1'!U2442)</f>
        <v/>
      </c>
      <c r="O238" s="238" t="str">
        <f>+IF(I238=0,"",'Ark1'!W2442)</f>
        <v/>
      </c>
      <c r="P238" s="238" t="str">
        <f>+IF(I238=0,"",'Ark1'!X2442)</f>
        <v/>
      </c>
      <c r="Q238" s="238" t="str">
        <f>+IF(I238=0,"",'Ark1'!Y2442)</f>
        <v/>
      </c>
      <c r="R238" s="238" t="str">
        <f>+IF(I238=0,"",'Ark1'!Z2442)</f>
        <v/>
      </c>
      <c r="S238" s="236" t="str">
        <f>+IF(I238=0,"",'Ark1'!Z2442)</f>
        <v/>
      </c>
      <c r="T238" s="237" t="str">
        <f>+IF(I238=0,"",'Ark1'!AB2442)</f>
        <v/>
      </c>
      <c r="U238" s="238" t="str">
        <f>+IF(I238=0,"",'Ark1'!AE2442)</f>
        <v/>
      </c>
      <c r="V238" s="236" t="str">
        <f t="shared" si="43"/>
        <v/>
      </c>
      <c r="W238" s="236" t="str">
        <f t="shared" si="44"/>
        <v/>
      </c>
      <c r="X238" s="215"/>
      <c r="Y238" s="218"/>
      <c r="AA238" s="29"/>
      <c r="AB238" s="27"/>
      <c r="AC238" s="219"/>
      <c r="AD238" s="28"/>
      <c r="AH238" s="28"/>
    </row>
    <row r="239" spans="1:52" ht="15.6">
      <c r="A239" s="215"/>
      <c r="B239" s="297">
        <f>+'Ark1'!C2443</f>
        <v>2023</v>
      </c>
      <c r="C239" s="235">
        <f>+'Ark1'!L2443</f>
        <v>9</v>
      </c>
      <c r="D239" s="235" t="s">
        <v>35</v>
      </c>
      <c r="E239" s="235">
        <f>+'Ark1'!H2443</f>
        <v>1</v>
      </c>
      <c r="F239" s="235">
        <f>+'Ark1'!J2443</f>
        <v>155</v>
      </c>
      <c r="G239" s="235" t="str">
        <f t="shared" si="42"/>
        <v>Målselv</v>
      </c>
      <c r="H239" s="235" t="str">
        <f>+IF(I239=0,"",'Ark1'!Q2443)</f>
        <v/>
      </c>
      <c r="I239" s="344">
        <f>+'Ark1'!R2443</f>
        <v>0</v>
      </c>
      <c r="J239" s="236" t="str">
        <f>+IF(I239=0,"",'Ark1'!AG2443)</f>
        <v/>
      </c>
      <c r="K239" s="236"/>
      <c r="L239" s="236" t="str">
        <f>+IF(I239=0,"",'Ark1'!AH2443)</f>
        <v/>
      </c>
      <c r="M239" s="237" t="str">
        <f>+IF(I239=0,"",'Ark1'!T2443)</f>
        <v/>
      </c>
      <c r="N239" s="32" t="str">
        <f>+IF(I239=0,"",'Ark1'!U2443)</f>
        <v/>
      </c>
      <c r="O239" s="238" t="str">
        <f>+IF(I239=0,"",'Ark1'!W2443)</f>
        <v/>
      </c>
      <c r="P239" s="238" t="str">
        <f>+IF(I239=0,"",'Ark1'!X2443)</f>
        <v/>
      </c>
      <c r="Q239" s="238" t="str">
        <f>+IF(I239=0,"",'Ark1'!Y2443)</f>
        <v/>
      </c>
      <c r="R239" s="238" t="str">
        <f>+IF(I239=0,"",'Ark1'!Z2443)</f>
        <v/>
      </c>
      <c r="S239" s="236" t="str">
        <f>+IF(I239=0,"",'Ark1'!Z2443)</f>
        <v/>
      </c>
      <c r="T239" s="237" t="str">
        <f>+IF(I239=0,"",'Ark1'!AB2443)</f>
        <v/>
      </c>
      <c r="U239" s="238" t="str">
        <f>+IF(I239=0,"",'Ark1'!AE2443)</f>
        <v/>
      </c>
      <c r="V239" s="236" t="str">
        <f t="shared" si="43"/>
        <v/>
      </c>
      <c r="W239" s="236" t="str">
        <f t="shared" si="44"/>
        <v/>
      </c>
      <c r="X239" s="215"/>
      <c r="Y239" s="218"/>
      <c r="AA239" s="29"/>
      <c r="AB239" s="27"/>
      <c r="AC239" s="219"/>
      <c r="AD239" s="28"/>
      <c r="AH239" s="28"/>
    </row>
    <row r="240" spans="1:52" ht="15.6">
      <c r="A240" s="215"/>
      <c r="B240" s="297">
        <f>+'Ark1'!C2444</f>
        <v>2023</v>
      </c>
      <c r="C240" s="235">
        <f>+'Ark1'!L2444</f>
        <v>9</v>
      </c>
      <c r="D240" s="235" t="s">
        <v>35</v>
      </c>
      <c r="E240" s="235">
        <f>+'Ark1'!H2444</f>
        <v>2</v>
      </c>
      <c r="F240" s="235">
        <f>+'Ark1'!J2444</f>
        <v>160</v>
      </c>
      <c r="G240" s="235" t="str">
        <f t="shared" si="42"/>
        <v>Oslo</v>
      </c>
      <c r="H240" s="235" t="str">
        <f>+IF(I240=0,"",'Ark1'!Q2444)</f>
        <v/>
      </c>
      <c r="I240" s="344">
        <f>+'Ark1'!R2444</f>
        <v>0</v>
      </c>
      <c r="J240" s="236" t="str">
        <f>+IF(I240=0,"",'Ark1'!AG2444)</f>
        <v/>
      </c>
      <c r="K240" s="236"/>
      <c r="L240" s="236" t="str">
        <f>+IF(I240=0,"",'Ark1'!AH2444)</f>
        <v/>
      </c>
      <c r="M240" s="237" t="str">
        <f>+IF(I240=0,"",'Ark1'!T2444)</f>
        <v/>
      </c>
      <c r="N240" s="32" t="str">
        <f>+IF(I240=0,"",'Ark1'!U2444)</f>
        <v/>
      </c>
      <c r="O240" s="238" t="str">
        <f>+IF(I240=0,"",'Ark1'!W2444)</f>
        <v/>
      </c>
      <c r="P240" s="238" t="str">
        <f>+IF(I240=0,"",'Ark1'!X2444)</f>
        <v/>
      </c>
      <c r="Q240" s="238" t="str">
        <f>+IF(I240=0,"",'Ark1'!Y2444)</f>
        <v/>
      </c>
      <c r="R240" s="238" t="str">
        <f>+IF(I240=0,"",'Ark1'!Z2444)</f>
        <v/>
      </c>
      <c r="S240" s="236" t="str">
        <f>+IF(I240=0,"",'Ark1'!Z2444)</f>
        <v/>
      </c>
      <c r="T240" s="237" t="str">
        <f>+IF(I240=0,"",'Ark1'!AB2444)</f>
        <v/>
      </c>
      <c r="U240" s="238" t="str">
        <f>+IF(I240=0,"",'Ark1'!AE2444)</f>
        <v/>
      </c>
      <c r="V240" s="236" t="str">
        <f t="shared" si="43"/>
        <v/>
      </c>
      <c r="W240" s="236" t="str">
        <f t="shared" si="44"/>
        <v/>
      </c>
      <c r="X240" s="215"/>
      <c r="Y240" s="218"/>
      <c r="AA240" s="29"/>
      <c r="AB240" s="27"/>
      <c r="AC240" s="219"/>
      <c r="AD240" s="28"/>
      <c r="AH240" s="28"/>
    </row>
    <row r="241" spans="1:52" ht="15.6">
      <c r="A241" s="215"/>
      <c r="B241" s="297">
        <f>+'Ark1'!C2445</f>
        <v>2023</v>
      </c>
      <c r="C241" s="235">
        <f>+'Ark1'!L2445</f>
        <v>9</v>
      </c>
      <c r="D241" s="235" t="s">
        <v>35</v>
      </c>
      <c r="E241" s="235">
        <f>+'Ark1'!H2445</f>
        <v>1</v>
      </c>
      <c r="F241" s="235">
        <f>+'Ark1'!J2445</f>
        <v>171</v>
      </c>
      <c r="G241" s="235" t="str">
        <f t="shared" si="42"/>
        <v>Prima</v>
      </c>
      <c r="H241" s="235" t="str">
        <f>+IF(I241=0,"",'Ark1'!Q2445)</f>
        <v/>
      </c>
      <c r="I241" s="344">
        <f>+'Ark1'!R2445</f>
        <v>0</v>
      </c>
      <c r="J241" s="236" t="str">
        <f>+IF(I241=0,"",'Ark1'!AG2445)</f>
        <v/>
      </c>
      <c r="K241" s="236"/>
      <c r="L241" s="236" t="str">
        <f>+IF(I241=0,"",'Ark1'!AH2445)</f>
        <v/>
      </c>
      <c r="M241" s="237" t="str">
        <f>+IF(I241=0,"",'Ark1'!T2445)</f>
        <v/>
      </c>
      <c r="N241" s="32" t="str">
        <f>+IF(I241=0,"",'Ark1'!U2445)</f>
        <v/>
      </c>
      <c r="O241" s="238" t="str">
        <f>+IF(I241=0,"",'Ark1'!W2445)</f>
        <v/>
      </c>
      <c r="P241" s="238" t="str">
        <f>+IF(I241=0,"",'Ark1'!X2445)</f>
        <v/>
      </c>
      <c r="Q241" s="238" t="str">
        <f>+IF(I241=0,"",'Ark1'!Y2445)</f>
        <v/>
      </c>
      <c r="R241" s="238" t="str">
        <f>+IF(I241=0,"",'Ark1'!Z2445)</f>
        <v/>
      </c>
      <c r="S241" s="236" t="str">
        <f>+IF(I241=0,"",'Ark1'!Z2445)</f>
        <v/>
      </c>
      <c r="T241" s="237" t="str">
        <f>+IF(I241=0,"",'Ark1'!AB2445)</f>
        <v/>
      </c>
      <c r="U241" s="238" t="str">
        <f>+IF(I241=0,"",'Ark1'!AE2445)</f>
        <v/>
      </c>
      <c r="V241" s="236" t="str">
        <f t="shared" si="43"/>
        <v/>
      </c>
      <c r="W241" s="236" t="str">
        <f t="shared" si="44"/>
        <v/>
      </c>
      <c r="X241" s="215"/>
      <c r="Y241" s="218"/>
      <c r="AA241" s="29"/>
      <c r="AB241" s="27"/>
      <c r="AC241" s="219"/>
      <c r="AD241" s="28"/>
      <c r="AH241" s="28"/>
    </row>
    <row r="242" spans="1:52" ht="15.6">
      <c r="A242" s="215"/>
      <c r="B242" s="297">
        <f>+'Ark1'!C2446</f>
        <v>2023</v>
      </c>
      <c r="C242" s="235">
        <f>+'Ark1'!L2446</f>
        <v>9</v>
      </c>
      <c r="D242" s="235" t="s">
        <v>35</v>
      </c>
      <c r="E242" s="235">
        <f>+'Ark1'!H2446</f>
        <v>2</v>
      </c>
      <c r="F242" s="235">
        <f>+'Ark1'!J2446</f>
        <v>175</v>
      </c>
      <c r="G242" s="235" t="str">
        <f t="shared" si="42"/>
        <v>Ole Ringdal</v>
      </c>
      <c r="H242" s="235" t="str">
        <f>+IF(I242=0,"",'Ark1'!Q2446)</f>
        <v/>
      </c>
      <c r="I242" s="344">
        <f>+'Ark1'!R2446</f>
        <v>0</v>
      </c>
      <c r="J242" s="236" t="str">
        <f>+IF(I242=0,"",'Ark1'!AG2446)</f>
        <v/>
      </c>
      <c r="K242" s="236"/>
      <c r="L242" s="236" t="str">
        <f>+IF(I242=0,"",'Ark1'!AH2446)</f>
        <v/>
      </c>
      <c r="M242" s="237" t="str">
        <f>+IF(I242=0,"",'Ark1'!T2446)</f>
        <v/>
      </c>
      <c r="N242" s="32" t="str">
        <f>+IF(I242=0,"",'Ark1'!U2446)</f>
        <v/>
      </c>
      <c r="O242" s="238" t="str">
        <f>+IF(I242=0,"",'Ark1'!W2446)</f>
        <v/>
      </c>
      <c r="P242" s="238" t="str">
        <f>+IF(I242=0,"",'Ark1'!X2446)</f>
        <v/>
      </c>
      <c r="Q242" s="238" t="str">
        <f>+IF(I242=0,"",'Ark1'!Y2446)</f>
        <v/>
      </c>
      <c r="R242" s="238" t="str">
        <f>+IF(I242=0,"",'Ark1'!Z2446)</f>
        <v/>
      </c>
      <c r="S242" s="236" t="str">
        <f>+IF(I242=0,"",'Ark1'!Z2446)</f>
        <v/>
      </c>
      <c r="T242" s="237" t="str">
        <f>+IF(I242=0,"",'Ark1'!AB2446)</f>
        <v/>
      </c>
      <c r="U242" s="238" t="str">
        <f>+IF(I242=0,"",'Ark1'!AE2446)</f>
        <v/>
      </c>
      <c r="V242" s="236" t="str">
        <f t="shared" si="43"/>
        <v/>
      </c>
      <c r="W242" s="236" t="str">
        <f t="shared" si="44"/>
        <v/>
      </c>
      <c r="X242" s="215"/>
      <c r="Y242" s="218"/>
      <c r="AA242" s="29"/>
      <c r="AB242" s="27"/>
      <c r="AC242" s="219"/>
      <c r="AD242" s="28"/>
      <c r="AH242" s="28"/>
    </row>
    <row r="243" spans="1:52" ht="15.6">
      <c r="A243" s="215"/>
      <c r="B243" s="297">
        <f>+'Ark1'!C2447</f>
        <v>2023</v>
      </c>
      <c r="C243" s="235">
        <f>+'Ark1'!L2447</f>
        <v>9</v>
      </c>
      <c r="D243" s="235" t="s">
        <v>35</v>
      </c>
      <c r="E243" s="235">
        <f>+'Ark1'!H2447</f>
        <v>2</v>
      </c>
      <c r="F243" s="235">
        <f>+'Ark1'!J2447</f>
        <v>177</v>
      </c>
      <c r="G243" s="235" t="str">
        <f t="shared" si="42"/>
        <v>Slakthuset</v>
      </c>
      <c r="H243" s="235" t="str">
        <f>+IF(I243=0,"",'Ark1'!Q2447)</f>
        <v/>
      </c>
      <c r="I243" s="344">
        <f>+'Ark1'!R2447</f>
        <v>0</v>
      </c>
      <c r="J243" s="236" t="str">
        <f>+IF(I243=0,"",'Ark1'!AG2447)</f>
        <v/>
      </c>
      <c r="K243" s="236"/>
      <c r="L243" s="236" t="str">
        <f>+IF(I243=0,"",'Ark1'!AH2447)</f>
        <v/>
      </c>
      <c r="M243" s="237" t="str">
        <f>+IF(I243=0,"",'Ark1'!T2447)</f>
        <v/>
      </c>
      <c r="N243" s="32" t="str">
        <f>+IF(I243=0,"",'Ark1'!U2447)</f>
        <v/>
      </c>
      <c r="O243" s="238" t="str">
        <f>+IF(I243=0,"",'Ark1'!W2447)</f>
        <v/>
      </c>
      <c r="P243" s="238" t="str">
        <f>+IF(I243=0,"",'Ark1'!X2447)</f>
        <v/>
      </c>
      <c r="Q243" s="238" t="str">
        <f>+IF(I243=0,"",'Ark1'!Y2447)</f>
        <v/>
      </c>
      <c r="R243" s="238" t="str">
        <f>+IF(I243=0,"",'Ark1'!Z2447)</f>
        <v/>
      </c>
      <c r="S243" s="236" t="str">
        <f>+IF(I243=0,"",'Ark1'!Z2447)</f>
        <v/>
      </c>
      <c r="T243" s="237" t="str">
        <f>+IF(I243=0,"",'Ark1'!AB2447)</f>
        <v/>
      </c>
      <c r="U243" s="238" t="str">
        <f>+IF(I243=0,"",'Ark1'!AE2447)</f>
        <v/>
      </c>
      <c r="V243" s="236" t="str">
        <f t="shared" si="43"/>
        <v/>
      </c>
      <c r="W243" s="236" t="str">
        <f t="shared" si="44"/>
        <v/>
      </c>
      <c r="X243" s="215"/>
      <c r="Y243" s="218"/>
      <c r="AA243" s="29"/>
      <c r="AB243" s="27"/>
      <c r="AC243" s="219"/>
      <c r="AD243" s="28"/>
      <c r="AH243" s="28"/>
    </row>
    <row r="244" spans="1:52" ht="15.6">
      <c r="A244" s="215"/>
      <c r="B244" s="297">
        <f>+'Ark1'!C2448</f>
        <v>2023</v>
      </c>
      <c r="C244" s="235">
        <f>+'Ark1'!L2448</f>
        <v>9</v>
      </c>
      <c r="D244" s="235" t="s">
        <v>35</v>
      </c>
      <c r="E244" s="235">
        <f>+'Ark1'!H2448</f>
        <v>2</v>
      </c>
      <c r="F244" s="235">
        <f>+'Ark1'!J2448</f>
        <v>178</v>
      </c>
      <c r="G244" s="235" t="str">
        <f t="shared" si="42"/>
        <v>Røros</v>
      </c>
      <c r="H244" s="235" t="str">
        <f>+IF(I244=0,"",'Ark1'!Q2448)</f>
        <v/>
      </c>
      <c r="I244" s="344">
        <f>+'Ark1'!R2448</f>
        <v>0</v>
      </c>
      <c r="J244" s="236" t="str">
        <f>+IF(I244=0,"",'Ark1'!AG2448)</f>
        <v/>
      </c>
      <c r="K244" s="236"/>
      <c r="L244" s="236" t="str">
        <f>+IF(I244=0,"",'Ark1'!AH2448)</f>
        <v/>
      </c>
      <c r="M244" s="237" t="str">
        <f>+IF(I244=0,"",'Ark1'!T2448)</f>
        <v/>
      </c>
      <c r="N244" s="32" t="str">
        <f>+IF(I244=0,"",'Ark1'!U2448)</f>
        <v/>
      </c>
      <c r="O244" s="238" t="str">
        <f>+IF(I244=0,"",'Ark1'!W2448)</f>
        <v/>
      </c>
      <c r="P244" s="238" t="str">
        <f>+IF(I244=0,"",'Ark1'!X2448)</f>
        <v/>
      </c>
      <c r="Q244" s="238" t="str">
        <f>+IF(I244=0,"",'Ark1'!Y2448)</f>
        <v/>
      </c>
      <c r="R244" s="238" t="str">
        <f>+IF(I244=0,"",'Ark1'!Z2448)</f>
        <v/>
      </c>
      <c r="S244" s="236" t="str">
        <f>+IF(I244=0,"",'Ark1'!Z2448)</f>
        <v/>
      </c>
      <c r="T244" s="237" t="str">
        <f>+IF(I244=0,"",'Ark1'!AB2448)</f>
        <v/>
      </c>
      <c r="U244" s="238" t="str">
        <f>+IF(I244=0,"",'Ark1'!AE2448)</f>
        <v/>
      </c>
      <c r="V244" s="236" t="str">
        <f t="shared" si="43"/>
        <v/>
      </c>
      <c r="W244" s="236" t="str">
        <f t="shared" si="44"/>
        <v/>
      </c>
      <c r="X244" s="215"/>
      <c r="Y244" s="218"/>
      <c r="AA244" s="29"/>
      <c r="AB244" s="27"/>
      <c r="AC244" s="219"/>
      <c r="AD244" s="28"/>
      <c r="AH244" s="28"/>
    </row>
    <row r="245" spans="1:52" ht="15.6">
      <c r="A245" s="215"/>
      <c r="B245" s="297">
        <f>+'Ark1'!C2449</f>
        <v>2023</v>
      </c>
      <c r="C245" s="235">
        <f>+'Ark1'!L2449</f>
        <v>9</v>
      </c>
      <c r="D245" s="235" t="s">
        <v>35</v>
      </c>
      <c r="E245" s="235">
        <f>+'Ark1'!H2449</f>
        <v>2</v>
      </c>
      <c r="F245" s="235">
        <f>+'Ark1'!J2449</f>
        <v>181</v>
      </c>
      <c r="G245" s="235" t="str">
        <f t="shared" si="42"/>
        <v>Horns</v>
      </c>
      <c r="H245" s="235" t="str">
        <f>+IF(I245=0,"",'Ark1'!Q2449)</f>
        <v/>
      </c>
      <c r="I245" s="344">
        <f>+'Ark1'!R2449</f>
        <v>0</v>
      </c>
      <c r="J245" s="236" t="str">
        <f>+IF(I245=0,"",'Ark1'!AG2449)</f>
        <v/>
      </c>
      <c r="K245" s="236"/>
      <c r="L245" s="236" t="str">
        <f>+IF(I245=0,"",'Ark1'!AH2449)</f>
        <v/>
      </c>
      <c r="M245" s="237" t="str">
        <f>+IF(I245=0,"",'Ark1'!T2449)</f>
        <v/>
      </c>
      <c r="N245" s="32" t="str">
        <f>+IF(I245=0,"",'Ark1'!U2449)</f>
        <v/>
      </c>
      <c r="O245" s="238" t="str">
        <f>+IF(I245=0,"",'Ark1'!W2449)</f>
        <v/>
      </c>
      <c r="P245" s="238" t="str">
        <f>+IF(I245=0,"",'Ark1'!X2449)</f>
        <v/>
      </c>
      <c r="Q245" s="238" t="str">
        <f>+IF(I245=0,"",'Ark1'!Y2449)</f>
        <v/>
      </c>
      <c r="R245" s="238" t="str">
        <f>+IF(I245=0,"",'Ark1'!Z2449)</f>
        <v/>
      </c>
      <c r="S245" s="236" t="str">
        <f>+IF(I245=0,"",'Ark1'!Z2449)</f>
        <v/>
      </c>
      <c r="T245" s="237" t="str">
        <f>+IF(I245=0,"",'Ark1'!AB2449)</f>
        <v/>
      </c>
      <c r="U245" s="238" t="str">
        <f>+IF(I245=0,"",'Ark1'!AE2449)</f>
        <v/>
      </c>
      <c r="V245" s="236" t="str">
        <f t="shared" si="43"/>
        <v/>
      </c>
      <c r="W245" s="236" t="str">
        <f t="shared" si="44"/>
        <v/>
      </c>
      <c r="X245" s="215"/>
      <c r="Y245" s="218"/>
      <c r="AA245" s="29"/>
      <c r="AB245" s="27"/>
      <c r="AC245" s="219"/>
      <c r="AD245" s="28"/>
      <c r="AH245" s="28"/>
    </row>
    <row r="246" spans="1:52" ht="15.6">
      <c r="A246" s="215"/>
      <c r="B246" s="297">
        <f>+'Ark1'!C2450</f>
        <v>2023</v>
      </c>
      <c r="C246" s="235">
        <f>+'Ark1'!L2450</f>
        <v>9</v>
      </c>
      <c r="D246" s="235" t="s">
        <v>35</v>
      </c>
      <c r="E246" s="235">
        <f>+'Ark1'!H2450</f>
        <v>1</v>
      </c>
      <c r="F246" s="235">
        <f>+'Ark1'!J2450</f>
        <v>262</v>
      </c>
      <c r="G246" s="235" t="str">
        <f t="shared" si="42"/>
        <v>Strilalam</v>
      </c>
      <c r="H246" s="235" t="str">
        <f>+IF(I246=0,"",'Ark1'!Q2450)</f>
        <v/>
      </c>
      <c r="I246" s="344">
        <f>+'Ark1'!R2450</f>
        <v>0</v>
      </c>
      <c r="J246" s="236" t="str">
        <f>+IF(I246=0,"",'Ark1'!AG2450)</f>
        <v/>
      </c>
      <c r="K246" s="236"/>
      <c r="L246" s="236" t="str">
        <f>+IF(I246=0,"",'Ark1'!AH2450)</f>
        <v/>
      </c>
      <c r="M246" s="237" t="str">
        <f>+IF(I246=0,"",'Ark1'!T2450)</f>
        <v/>
      </c>
      <c r="N246" s="32" t="str">
        <f>+IF(I246=0,"",'Ark1'!U2450)</f>
        <v/>
      </c>
      <c r="O246" s="238" t="str">
        <f>+IF(I246=0,"",'Ark1'!W2450)</f>
        <v/>
      </c>
      <c r="P246" s="238" t="str">
        <f>+IF(I246=0,"",'Ark1'!X2450)</f>
        <v/>
      </c>
      <c r="Q246" s="238" t="str">
        <f>+IF(I246=0,"",'Ark1'!Y2450)</f>
        <v/>
      </c>
      <c r="R246" s="238" t="str">
        <f>+IF(I246=0,"",'Ark1'!Z2450)</f>
        <v/>
      </c>
      <c r="S246" s="236" t="str">
        <f>+IF(I246=0,"",'Ark1'!Z2450)</f>
        <v/>
      </c>
      <c r="T246" s="237" t="str">
        <f>+IF(I246=0,"",'Ark1'!AB2450)</f>
        <v/>
      </c>
      <c r="U246" s="238" t="str">
        <f>+IF(I246=0,"",'Ark1'!AE2450)</f>
        <v/>
      </c>
      <c r="V246" s="236" t="str">
        <f t="shared" si="43"/>
        <v/>
      </c>
      <c r="W246" s="236" t="str">
        <f t="shared" si="44"/>
        <v/>
      </c>
      <c r="X246" s="215"/>
      <c r="Y246" s="218"/>
      <c r="AA246" s="29"/>
      <c r="AB246" s="27"/>
      <c r="AC246" s="219"/>
      <c r="AD246" s="28"/>
      <c r="AH246" s="28"/>
    </row>
    <row r="247" spans="1:52" ht="15.6">
      <c r="A247" s="215"/>
      <c r="B247" s="297">
        <f>+'Ark1'!C2451</f>
        <v>2023</v>
      </c>
      <c r="C247" s="235">
        <f>+'Ark1'!L2451</f>
        <v>9</v>
      </c>
      <c r="D247" s="235" t="s">
        <v>35</v>
      </c>
      <c r="E247" s="235">
        <f>+'Ark1'!H2451</f>
        <v>1</v>
      </c>
      <c r="F247" s="235">
        <f>+'Ark1'!J2451</f>
        <v>309</v>
      </c>
      <c r="G247" s="235" t="str">
        <f t="shared" si="42"/>
        <v>Malvik</v>
      </c>
      <c r="H247" s="235" t="str">
        <f>+IF(I247=0,"",'Ark1'!Q2451)</f>
        <v/>
      </c>
      <c r="I247" s="344">
        <f>+'Ark1'!R2451</f>
        <v>0</v>
      </c>
      <c r="J247" s="236" t="str">
        <f>+IF(I247=0,"",'Ark1'!AG2451)</f>
        <v/>
      </c>
      <c r="K247" s="236"/>
      <c r="L247" s="236" t="str">
        <f>+IF(I247=0,"",'Ark1'!AH2451)</f>
        <v/>
      </c>
      <c r="M247" s="237" t="str">
        <f>+IF(I247=0,"",'Ark1'!T2451)</f>
        <v/>
      </c>
      <c r="N247" s="32" t="str">
        <f>+IF(I247=0,"",'Ark1'!U2451)</f>
        <v/>
      </c>
      <c r="O247" s="238" t="str">
        <f>+IF(I247=0,"",'Ark1'!W2451)</f>
        <v/>
      </c>
      <c r="P247" s="238" t="str">
        <f>+IF(I247=0,"",'Ark1'!X2451)</f>
        <v/>
      </c>
      <c r="Q247" s="238" t="str">
        <f>+IF(I247=0,"",'Ark1'!Y2451)</f>
        <v/>
      </c>
      <c r="R247" s="238" t="str">
        <f>+IF(I247=0,"",'Ark1'!Z2451)</f>
        <v/>
      </c>
      <c r="S247" s="236" t="str">
        <f>+IF(I247=0,"",'Ark1'!Z2451)</f>
        <v/>
      </c>
      <c r="T247" s="237" t="str">
        <f>+IF(I247=0,"",'Ark1'!AB2451)</f>
        <v/>
      </c>
      <c r="U247" s="238" t="str">
        <f>+IF(I247=0,"",'Ark1'!AE2451)</f>
        <v/>
      </c>
      <c r="V247" s="236" t="str">
        <f t="shared" si="43"/>
        <v/>
      </c>
      <c r="W247" s="236" t="str">
        <f t="shared" si="44"/>
        <v/>
      </c>
      <c r="X247" s="215"/>
      <c r="Y247" s="218"/>
      <c r="AA247" s="29"/>
      <c r="AB247" s="27"/>
      <c r="AC247" s="219"/>
      <c r="AD247" s="28"/>
      <c r="AH247" s="28"/>
    </row>
    <row r="248" spans="1:52" ht="15.6">
      <c r="A248" s="215"/>
      <c r="B248" s="297">
        <f>+'Ark1'!C2452</f>
        <v>2023</v>
      </c>
      <c r="C248" s="235">
        <f>+'Ark1'!L2452</f>
        <v>9</v>
      </c>
      <c r="D248" s="235" t="s">
        <v>35</v>
      </c>
      <c r="E248" s="235">
        <f>+'Ark1'!H2452</f>
        <v>2</v>
      </c>
      <c r="F248" s="235">
        <f>+'Ark1'!J2452</f>
        <v>470</v>
      </c>
      <c r="G248" s="235" t="str">
        <f t="shared" si="42"/>
        <v>Jens Eide</v>
      </c>
      <c r="H248" s="235" t="str">
        <f>+IF(I248=0,"",'Ark1'!Q2452)</f>
        <v/>
      </c>
      <c r="I248" s="344">
        <f>+'Ark1'!R2452</f>
        <v>0</v>
      </c>
      <c r="J248" s="236" t="str">
        <f>+IF(I248=0,"",'Ark1'!AG2452)</f>
        <v/>
      </c>
      <c r="K248" s="236"/>
      <c r="L248" s="236" t="str">
        <f>+IF(I248=0,"",'Ark1'!AH2452)</f>
        <v/>
      </c>
      <c r="M248" s="237" t="str">
        <f>+IF(I248=0,"",'Ark1'!T2452)</f>
        <v/>
      </c>
      <c r="N248" s="32" t="str">
        <f>+IF(I248=0,"",'Ark1'!U2452)</f>
        <v/>
      </c>
      <c r="O248" s="238" t="str">
        <f>+IF(I248=0,"",'Ark1'!W2452)</f>
        <v/>
      </c>
      <c r="P248" s="238" t="str">
        <f>+IF(I248=0,"",'Ark1'!X2452)</f>
        <v/>
      </c>
      <c r="Q248" s="238" t="str">
        <f>+IF(I248=0,"",'Ark1'!Y2452)</f>
        <v/>
      </c>
      <c r="R248" s="238" t="str">
        <f>+IF(I248=0,"",'Ark1'!Z2452)</f>
        <v/>
      </c>
      <c r="S248" s="236" t="str">
        <f>+IF(I248=0,"",'Ark1'!Z2452)</f>
        <v/>
      </c>
      <c r="T248" s="237" t="str">
        <f>+IF(I248=0,"",'Ark1'!AB2452)</f>
        <v/>
      </c>
      <c r="U248" s="238" t="str">
        <f>+IF(I248=0,"",'Ark1'!AE2452)</f>
        <v/>
      </c>
      <c r="V248" s="236" t="str">
        <f t="shared" si="43"/>
        <v/>
      </c>
      <c r="W248" s="236" t="str">
        <f t="shared" si="44"/>
        <v/>
      </c>
      <c r="X248" s="215"/>
      <c r="Y248" s="218"/>
      <c r="AA248" s="29"/>
      <c r="AB248" s="27"/>
      <c r="AC248" s="219"/>
      <c r="AD248" s="28"/>
      <c r="AH248" s="28"/>
    </row>
    <row r="249" spans="1:52" ht="15.6">
      <c r="A249" s="215"/>
      <c r="B249" s="297">
        <f>+'Ark1'!C2453</f>
        <v>2023</v>
      </c>
      <c r="C249" s="235">
        <f>+'Ark1'!L2453</f>
        <v>9</v>
      </c>
      <c r="D249" s="235" t="s">
        <v>35</v>
      </c>
      <c r="E249" s="235">
        <f>+'Ark1'!H2453</f>
        <v>2</v>
      </c>
      <c r="F249" s="235">
        <f>+'Ark1'!J2453</f>
        <v>629</v>
      </c>
      <c r="G249" s="235" t="str">
        <f t="shared" si="42"/>
        <v>Bø</v>
      </c>
      <c r="H249" s="235" t="str">
        <f>+IF(I249=0,"",'Ark1'!Q2453)</f>
        <v/>
      </c>
      <c r="I249" s="344">
        <f>+'Ark1'!R2453</f>
        <v>0</v>
      </c>
      <c r="J249" s="236" t="str">
        <f>+IF(I249=0,"",'Ark1'!AG2453)</f>
        <v/>
      </c>
      <c r="K249" s="236"/>
      <c r="L249" s="236" t="str">
        <f>+IF(I249=0,"",'Ark1'!AH2453)</f>
        <v/>
      </c>
      <c r="M249" s="237" t="str">
        <f>+IF(I249=0,"",'Ark1'!T2453)</f>
        <v/>
      </c>
      <c r="N249" s="32" t="str">
        <f>+IF(I249=0,"",'Ark1'!U2453)</f>
        <v/>
      </c>
      <c r="O249" s="238" t="str">
        <f>+IF(I249=0,"",'Ark1'!W2453)</f>
        <v/>
      </c>
      <c r="P249" s="238" t="str">
        <f>+IF(I249=0,"",'Ark1'!X2453)</f>
        <v/>
      </c>
      <c r="Q249" s="238" t="str">
        <f>+IF(I249=0,"",'Ark1'!Y2453)</f>
        <v/>
      </c>
      <c r="R249" s="238" t="str">
        <f>+IF(I249=0,"",'Ark1'!Z2453)</f>
        <v/>
      </c>
      <c r="S249" s="236" t="str">
        <f>+IF(I249=0,"",'Ark1'!Z2453)</f>
        <v/>
      </c>
      <c r="T249" s="237" t="str">
        <f>+IF(I249=0,"",'Ark1'!AB2453)</f>
        <v/>
      </c>
      <c r="U249" s="238" t="str">
        <f>+IF(I249=0,"",'Ark1'!AE2453)</f>
        <v/>
      </c>
      <c r="V249" s="236" t="str">
        <f t="shared" si="43"/>
        <v/>
      </c>
      <c r="W249" s="236" t="str">
        <f t="shared" si="44"/>
        <v/>
      </c>
      <c r="X249" s="215"/>
      <c r="Y249" s="218"/>
      <c r="AA249" s="29"/>
      <c r="AB249" s="27"/>
      <c r="AC249" s="219"/>
      <c r="AD249" s="28"/>
      <c r="AH249" s="28"/>
    </row>
    <row r="250" spans="1:52" ht="15.6">
      <c r="A250" s="215"/>
      <c r="B250" s="297">
        <f>+'Ark1'!C2454</f>
        <v>2023</v>
      </c>
      <c r="C250" s="235">
        <f>+'Ark1'!L2454</f>
        <v>9</v>
      </c>
      <c r="D250" s="235" t="s">
        <v>35</v>
      </c>
      <c r="E250" s="235">
        <f>+'Ark1'!H2454</f>
        <v>1</v>
      </c>
      <c r="F250" s="235">
        <f>+'Ark1'!J2454</f>
        <v>643</v>
      </c>
      <c r="G250" s="235" t="str">
        <f t="shared" si="42"/>
        <v>Bjerka</v>
      </c>
      <c r="H250" s="235" t="str">
        <f>+IF(I250=0,"",'Ark1'!Q2454)</f>
        <v/>
      </c>
      <c r="I250" s="344">
        <f>+'Ark1'!R2454</f>
        <v>0</v>
      </c>
      <c r="J250" s="236" t="str">
        <f>+IF(I250=0,"",'Ark1'!AG2454)</f>
        <v/>
      </c>
      <c r="K250" s="236"/>
      <c r="L250" s="236" t="str">
        <f>+IF(I250=0,"",'Ark1'!AH2454)</f>
        <v/>
      </c>
      <c r="M250" s="237" t="str">
        <f>+IF(I250=0,"",'Ark1'!T2454)</f>
        <v/>
      </c>
      <c r="N250" s="32" t="str">
        <f>+IF(I250=0,"",'Ark1'!U2454)</f>
        <v/>
      </c>
      <c r="O250" s="238" t="str">
        <f>+IF(I250=0,"",'Ark1'!W2454)</f>
        <v/>
      </c>
      <c r="P250" s="238" t="str">
        <f>+IF(I250=0,"",'Ark1'!X2454)</f>
        <v/>
      </c>
      <c r="Q250" s="238" t="str">
        <f>+IF(I250=0,"",'Ark1'!Y2454)</f>
        <v/>
      </c>
      <c r="R250" s="238" t="str">
        <f>+IF(I250=0,"",'Ark1'!Z2454)</f>
        <v/>
      </c>
      <c r="S250" s="236" t="str">
        <f>+IF(I250=0,"",'Ark1'!Z2454)</f>
        <v/>
      </c>
      <c r="T250" s="237" t="str">
        <f>+IF(I250=0,"",'Ark1'!AB2454)</f>
        <v/>
      </c>
      <c r="U250" s="238" t="str">
        <f>+IF(I250=0,"",'Ark1'!AE2454)</f>
        <v/>
      </c>
      <c r="V250" s="236" t="str">
        <f t="shared" si="43"/>
        <v/>
      </c>
      <c r="W250" s="236" t="str">
        <f t="shared" si="44"/>
        <v/>
      </c>
      <c r="X250" s="215"/>
      <c r="Y250" s="218"/>
      <c r="AA250" s="29"/>
      <c r="AB250" s="27"/>
      <c r="AC250" s="219"/>
      <c r="AD250" s="28"/>
      <c r="AH250" s="28"/>
    </row>
    <row r="251" spans="1:52" ht="15.6">
      <c r="A251" s="215"/>
      <c r="B251" s="297">
        <f>+'Ark1'!C2455</f>
        <v>2023</v>
      </c>
      <c r="C251" s="235">
        <f>+'Ark1'!L2455</f>
        <v>9</v>
      </c>
      <c r="D251" s="235" t="s">
        <v>35</v>
      </c>
      <c r="E251" s="235">
        <f>+'Ark1'!H2455</f>
        <v>2</v>
      </c>
      <c r="F251" s="235">
        <f>+'Ark1'!J2455</f>
        <v>704</v>
      </c>
      <c r="G251" s="235" t="str">
        <f t="shared" si="42"/>
        <v>Øre Vilt</v>
      </c>
      <c r="H251" s="235" t="str">
        <f>+IF(I251=0,"",'Ark1'!Q2455)</f>
        <v/>
      </c>
      <c r="I251" s="344">
        <f>+'Ark1'!R2455</f>
        <v>0</v>
      </c>
      <c r="J251" s="236" t="str">
        <f>+IF(I251=0,"",'Ark1'!AG2455)</f>
        <v/>
      </c>
      <c r="K251" s="236"/>
      <c r="L251" s="236" t="str">
        <f>+IF(I251=0,"",'Ark1'!AH2455)</f>
        <v/>
      </c>
      <c r="M251" s="237" t="str">
        <f>+IF(I251=0,"",'Ark1'!T2455)</f>
        <v/>
      </c>
      <c r="N251" s="32" t="str">
        <f>+IF(I251=0,"",'Ark1'!U2455)</f>
        <v/>
      </c>
      <c r="O251" s="238" t="str">
        <f>+IF(I251=0,"",'Ark1'!W2455)</f>
        <v/>
      </c>
      <c r="P251" s="238" t="str">
        <f>+IF(I251=0,"",'Ark1'!X2455)</f>
        <v/>
      </c>
      <c r="Q251" s="238" t="str">
        <f>+IF(I251=0,"",'Ark1'!Y2455)</f>
        <v/>
      </c>
      <c r="R251" s="238" t="str">
        <f>+IF(I251=0,"",'Ark1'!Z2455)</f>
        <v/>
      </c>
      <c r="S251" s="236" t="str">
        <f>+IF(I251=0,"",'Ark1'!Z2455)</f>
        <v/>
      </c>
      <c r="T251" s="237" t="str">
        <f>+IF(I251=0,"",'Ark1'!AB2455)</f>
        <v/>
      </c>
      <c r="U251" s="238" t="str">
        <f>+IF(I251=0,"",'Ark1'!AE2455)</f>
        <v/>
      </c>
      <c r="V251" s="236" t="str">
        <f t="shared" si="43"/>
        <v/>
      </c>
      <c r="W251" s="236" t="str">
        <f t="shared" si="44"/>
        <v/>
      </c>
      <c r="X251" s="215"/>
      <c r="Y251" s="218"/>
      <c r="AA251" s="29"/>
      <c r="AB251" s="27"/>
      <c r="AC251" s="219"/>
      <c r="AD251" s="28"/>
      <c r="AH251" s="28"/>
    </row>
    <row r="252" spans="1:52" ht="15.6">
      <c r="A252" s="215"/>
      <c r="B252" s="297">
        <f>+'Ark1'!C2456</f>
        <v>2023</v>
      </c>
      <c r="C252" s="235">
        <f>+'Ark1'!L2456</f>
        <v>9</v>
      </c>
      <c r="D252" s="235" t="s">
        <v>35</v>
      </c>
      <c r="E252" s="235">
        <f>+'Ark1'!H2456</f>
        <v>1</v>
      </c>
      <c r="F252" s="235">
        <f>+'Ark1'!J2456</f>
        <v>802</v>
      </c>
      <c r="G252" s="235" t="str">
        <f t="shared" si="42"/>
        <v>Karasjok</v>
      </c>
      <c r="H252" s="235" t="str">
        <f>+IF(I252=0,"",'Ark1'!Q2456)</f>
        <v/>
      </c>
      <c r="I252" s="344">
        <f>+'Ark1'!R2456</f>
        <v>0</v>
      </c>
      <c r="J252" s="236" t="str">
        <f>+IF(I252=0,"",'Ark1'!AG2456)</f>
        <v/>
      </c>
      <c r="K252" s="236"/>
      <c r="L252" s="236" t="str">
        <f>+IF(I252=0,"",'Ark1'!AH2456)</f>
        <v/>
      </c>
      <c r="M252" s="237" t="str">
        <f>+IF(I252=0,"",'Ark1'!T2456)</f>
        <v/>
      </c>
      <c r="N252" s="32" t="str">
        <f>+IF(I252=0,"",'Ark1'!U2456)</f>
        <v/>
      </c>
      <c r="O252" s="238" t="str">
        <f>+IF(I252=0,"",'Ark1'!W2456)</f>
        <v/>
      </c>
      <c r="P252" s="238" t="str">
        <f>+IF(I252=0,"",'Ark1'!X2456)</f>
        <v/>
      </c>
      <c r="Q252" s="238" t="str">
        <f>+IF(I252=0,"",'Ark1'!Y2456)</f>
        <v/>
      </c>
      <c r="R252" s="238" t="str">
        <f>+IF(I252=0,"",'Ark1'!Z2456)</f>
        <v/>
      </c>
      <c r="S252" s="236" t="str">
        <f>+IF(I252=0,"",'Ark1'!Z2456)</f>
        <v/>
      </c>
      <c r="T252" s="237" t="str">
        <f>+IF(I252=0,"",'Ark1'!AB2456)</f>
        <v/>
      </c>
      <c r="U252" s="238" t="str">
        <f>+IF(I252=0,"",'Ark1'!AE2456)</f>
        <v/>
      </c>
      <c r="V252" s="236" t="str">
        <f t="shared" si="43"/>
        <v/>
      </c>
      <c r="W252" s="236" t="str">
        <f t="shared" si="44"/>
        <v/>
      </c>
      <c r="X252" s="215"/>
      <c r="Y252" s="218"/>
      <c r="AA252" s="29"/>
      <c r="AB252" s="27"/>
      <c r="AC252" s="219"/>
      <c r="AD252" s="28"/>
      <c r="AH252" s="28"/>
    </row>
    <row r="253" spans="1:52" ht="19.8">
      <c r="A253" s="215"/>
      <c r="B253" s="215"/>
      <c r="C253" s="215"/>
      <c r="D253" s="215"/>
      <c r="E253" s="215"/>
      <c r="F253" s="215"/>
      <c r="G253" s="215"/>
      <c r="H253" s="215"/>
      <c r="I253" s="339"/>
      <c r="J253" s="216"/>
      <c r="K253" s="216"/>
      <c r="L253" s="216"/>
      <c r="M253" s="215"/>
      <c r="N253" s="215"/>
      <c r="O253" s="217"/>
      <c r="P253" s="217"/>
      <c r="Q253" s="217"/>
      <c r="R253" s="217"/>
      <c r="S253" s="217"/>
      <c r="T253" s="215"/>
      <c r="U253" s="217"/>
      <c r="V253" s="217"/>
      <c r="W253" s="217"/>
      <c r="X253" s="215"/>
      <c r="Y253" s="218"/>
      <c r="AA253" s="29"/>
      <c r="AB253" s="27"/>
      <c r="AC253" s="219"/>
      <c r="AD253" s="28"/>
      <c r="AH253" s="28"/>
      <c r="AZ253" s="231"/>
    </row>
    <row r="254" spans="1:52" ht="22.8">
      <c r="A254" s="215"/>
      <c r="B254" s="215"/>
      <c r="C254" s="215"/>
      <c r="D254" s="264" t="str">
        <f>+D256</f>
        <v>U-</v>
      </c>
      <c r="E254" s="215"/>
      <c r="F254" s="215"/>
      <c r="G254" s="215"/>
      <c r="H254" s="215"/>
      <c r="I254" s="429">
        <f>SUM(I256:I279)</f>
        <v>0</v>
      </c>
      <c r="J254" s="265"/>
      <c r="K254" s="265"/>
      <c r="L254" s="265"/>
      <c r="M254" s="266"/>
      <c r="N254" s="267" t="str">
        <f>+Klasse!O19</f>
        <v/>
      </c>
      <c r="O254" s="217"/>
      <c r="P254" s="217"/>
      <c r="Q254" s="217"/>
      <c r="R254" s="217"/>
      <c r="S254" s="217"/>
      <c r="T254" s="215"/>
      <c r="U254" s="217"/>
      <c r="V254" s="217"/>
      <c r="W254" s="217"/>
      <c r="X254" s="215"/>
      <c r="Y254" s="218"/>
      <c r="AA254" s="29"/>
      <c r="AB254" s="27"/>
      <c r="AC254" s="219"/>
      <c r="AD254" s="28"/>
      <c r="AH254" s="28"/>
      <c r="AZ254" s="231"/>
    </row>
    <row r="255" spans="1:52" ht="19.8">
      <c r="A255" s="215"/>
      <c r="B255" s="215"/>
      <c r="C255" s="215"/>
      <c r="D255" s="215"/>
      <c r="E255" s="215"/>
      <c r="F255" s="215"/>
      <c r="G255" s="215"/>
      <c r="H255" s="233"/>
      <c r="I255" s="339"/>
      <c r="J255" s="216"/>
      <c r="K255" s="216"/>
      <c r="L255" s="216"/>
      <c r="M255" s="233"/>
      <c r="N255" s="216"/>
      <c r="O255" s="217"/>
      <c r="P255" s="217"/>
      <c r="Q255" s="217"/>
      <c r="R255" s="217"/>
      <c r="S255" s="234"/>
      <c r="T255" s="215"/>
      <c r="U255" s="234"/>
      <c r="V255" s="234"/>
      <c r="W255" s="232"/>
      <c r="X255" s="215"/>
      <c r="Y255" s="218"/>
      <c r="AA255" s="29"/>
      <c r="AB255" s="27"/>
      <c r="AC255" s="219"/>
      <c r="AD255" s="28"/>
      <c r="AH255" s="28"/>
      <c r="AZ255" s="231"/>
    </row>
    <row r="256" spans="1:52" ht="15.6">
      <c r="A256" s="215"/>
      <c r="B256" s="297">
        <f>+'Ark1'!C2457</f>
        <v>2023</v>
      </c>
      <c r="C256" s="235">
        <f>+'Ark1'!L2457</f>
        <v>10</v>
      </c>
      <c r="D256" s="235" t="s">
        <v>36</v>
      </c>
      <c r="E256" s="28">
        <f>+'Ark1'!H2457</f>
        <v>1</v>
      </c>
      <c r="F256" s="28">
        <f>+'Ark1'!J2457</f>
        <v>103</v>
      </c>
      <c r="G256" s="28" t="str">
        <f>+G229</f>
        <v>Rudshøgda</v>
      </c>
      <c r="H256" s="28" t="str">
        <f>+IF(I256=0,"",'Ark1'!Q2457)</f>
        <v/>
      </c>
      <c r="I256" s="345">
        <f>+'Ark1'!R2457</f>
        <v>0</v>
      </c>
      <c r="J256" s="29" t="str">
        <f>+IF(I256=0,"",'Ark1'!AG2457)</f>
        <v/>
      </c>
      <c r="L256" s="29" t="str">
        <f>+IF(I256=0,"",'Ark1'!AH2457)</f>
        <v/>
      </c>
      <c r="M256" s="27" t="str">
        <f>+IF(I256=0,"",'Ark1'!T2457)</f>
        <v/>
      </c>
      <c r="N256" s="32" t="str">
        <f>+IF(I256=0,"",'Ark1'!U2457)</f>
        <v/>
      </c>
      <c r="O256" s="34" t="str">
        <f>+IF(I256=0,"",'Ark1'!W2457)</f>
        <v/>
      </c>
      <c r="P256" s="34" t="str">
        <f>+IF(I256=0,"",'Ark1'!X2457)</f>
        <v/>
      </c>
      <c r="Q256" s="34" t="str">
        <f>+IF(I256=0,"",'Ark1'!Y2457)</f>
        <v/>
      </c>
      <c r="R256" s="34" t="str">
        <f>+IF(I256=0,"",'Ark1'!Z2457)</f>
        <v/>
      </c>
      <c r="S256" s="29" t="str">
        <f>+IF(I256=0,"",'Ark1'!Z2457)</f>
        <v/>
      </c>
      <c r="T256" s="27" t="str">
        <f>+IF(I256=0,"",'Ark1'!AB2457)</f>
        <v/>
      </c>
      <c r="U256" s="34" t="str">
        <f>+IF(I256=0,"",'Ark1'!AE2457)</f>
        <v/>
      </c>
      <c r="V256" s="29" t="str">
        <f t="shared" ref="V256" si="45">IF(I256=0,"",N256/C256)</f>
        <v/>
      </c>
      <c r="W256" s="29" t="str">
        <f t="shared" ref="W256" si="46">IF(I256=0,"",I256/H256)</f>
        <v/>
      </c>
      <c r="X256" s="215"/>
      <c r="Y256" s="218"/>
      <c r="AA256" s="29"/>
      <c r="AB256" s="27"/>
      <c r="AC256" s="219"/>
      <c r="AD256" s="28"/>
      <c r="AH256" s="28"/>
    </row>
    <row r="257" spans="1:34" ht="15.6">
      <c r="A257" s="215"/>
      <c r="B257" s="297">
        <f>+'Ark1'!C2458</f>
        <v>2023</v>
      </c>
      <c r="C257" s="235">
        <f>+'Ark1'!L2458</f>
        <v>10</v>
      </c>
      <c r="D257" s="235" t="s">
        <v>36</v>
      </c>
      <c r="E257" s="28">
        <f>+'Ark1'!H2458</f>
        <v>2</v>
      </c>
      <c r="F257" s="28">
        <f>+'Ark1'!J2458</f>
        <v>106</v>
      </c>
      <c r="G257" s="28" t="str">
        <f t="shared" ref="G257:G279" si="47">+G230</f>
        <v>Furuseth</v>
      </c>
      <c r="H257" s="28" t="str">
        <f>+IF(I257=0,"",'Ark1'!Q2458)</f>
        <v/>
      </c>
      <c r="I257" s="345">
        <f>+'Ark1'!R2458</f>
        <v>0</v>
      </c>
      <c r="J257" s="29" t="str">
        <f>+IF(I257=0,"",'Ark1'!AG2458)</f>
        <v/>
      </c>
      <c r="L257" s="29" t="str">
        <f>+IF(I257=0,"",'Ark1'!AH2458)</f>
        <v/>
      </c>
      <c r="M257" s="27" t="str">
        <f>+IF(I257=0,"",'Ark1'!T2458)</f>
        <v/>
      </c>
      <c r="N257" s="32" t="str">
        <f>+IF(I257=0,"",'Ark1'!U2458)</f>
        <v/>
      </c>
      <c r="O257" s="34" t="str">
        <f>+IF(I257=0,"",'Ark1'!W2458)</f>
        <v/>
      </c>
      <c r="P257" s="34" t="str">
        <f>+IF(I257=0,"",'Ark1'!X2458)</f>
        <v/>
      </c>
      <c r="Q257" s="34" t="str">
        <f>+IF(I257=0,"",'Ark1'!Y2458)</f>
        <v/>
      </c>
      <c r="R257" s="34" t="str">
        <f>+IF(I257=0,"",'Ark1'!Z2458)</f>
        <v/>
      </c>
      <c r="S257" s="29" t="str">
        <f>+IF(I257=0,"",'Ark1'!Z2458)</f>
        <v/>
      </c>
      <c r="T257" s="27" t="str">
        <f>+IF(I257=0,"",'Ark1'!AB2458)</f>
        <v/>
      </c>
      <c r="U257" s="34" t="str">
        <f>+IF(I257=0,"",'Ark1'!AE2458)</f>
        <v/>
      </c>
      <c r="V257" s="29" t="str">
        <f t="shared" ref="V257:V279" si="48">IF(I257=0,"",N257/C257)</f>
        <v/>
      </c>
      <c r="W257" s="29" t="str">
        <f t="shared" ref="W257:W279" si="49">IF(I257=0,"",I257/H257)</f>
        <v/>
      </c>
      <c r="X257" s="215"/>
      <c r="Y257" s="218"/>
      <c r="AA257" s="29"/>
      <c r="AB257" s="27"/>
      <c r="AC257" s="219"/>
      <c r="AD257" s="28"/>
      <c r="AH257" s="28"/>
    </row>
    <row r="258" spans="1:34" ht="15.6">
      <c r="A258" s="215"/>
      <c r="B258" s="297">
        <f>+'Ark1'!C2459</f>
        <v>2023</v>
      </c>
      <c r="C258" s="235">
        <f>+'Ark1'!L2459</f>
        <v>10</v>
      </c>
      <c r="D258" s="235" t="s">
        <v>36</v>
      </c>
      <c r="E258" s="28">
        <f>+'Ark1'!H2459</f>
        <v>1</v>
      </c>
      <c r="F258" s="28">
        <f>+'Ark1'!J2459</f>
        <v>110</v>
      </c>
      <c r="G258" s="28" t="str">
        <f t="shared" si="47"/>
        <v>Gol</v>
      </c>
      <c r="H258" s="28" t="str">
        <f>+IF(I258=0,"",'Ark1'!Q2459)</f>
        <v/>
      </c>
      <c r="I258" s="345">
        <f>+'Ark1'!R2459</f>
        <v>0</v>
      </c>
      <c r="J258" s="29" t="str">
        <f>+IF(I258=0,"",'Ark1'!AG2459)</f>
        <v/>
      </c>
      <c r="L258" s="29" t="str">
        <f>+IF(I258=0,"",'Ark1'!AH2459)</f>
        <v/>
      </c>
      <c r="M258" s="27" t="str">
        <f>+IF(I258=0,"",'Ark1'!T2459)</f>
        <v/>
      </c>
      <c r="N258" s="32" t="str">
        <f>+IF(I258=0,"",'Ark1'!U2459)</f>
        <v/>
      </c>
      <c r="O258" s="34" t="str">
        <f>+IF(I258=0,"",'Ark1'!W2459)</f>
        <v/>
      </c>
      <c r="P258" s="34" t="str">
        <f>+IF(I258=0,"",'Ark1'!X2459)</f>
        <v/>
      </c>
      <c r="Q258" s="34" t="str">
        <f>+IF(I258=0,"",'Ark1'!Y2459)</f>
        <v/>
      </c>
      <c r="R258" s="34" t="str">
        <f>+IF(I258=0,"",'Ark1'!Z2459)</f>
        <v/>
      </c>
      <c r="S258" s="29" t="str">
        <f>+IF(I258=0,"",'Ark1'!Z2459)</f>
        <v/>
      </c>
      <c r="T258" s="27" t="str">
        <f>+IF(I258=0,"",'Ark1'!AB2459)</f>
        <v/>
      </c>
      <c r="U258" s="34" t="str">
        <f>+IF(I258=0,"",'Ark1'!AE2459)</f>
        <v/>
      </c>
      <c r="V258" s="29" t="str">
        <f t="shared" si="48"/>
        <v/>
      </c>
      <c r="W258" s="29" t="str">
        <f t="shared" si="49"/>
        <v/>
      </c>
      <c r="X258" s="215"/>
      <c r="Y258" s="27"/>
      <c r="AA258" s="29"/>
      <c r="AB258" s="27"/>
      <c r="AC258" s="28"/>
      <c r="AD258" s="28"/>
      <c r="AH258" s="28"/>
    </row>
    <row r="259" spans="1:34" ht="15.6">
      <c r="A259" s="215"/>
      <c r="B259" s="297">
        <f>+'Ark1'!C2460</f>
        <v>2023</v>
      </c>
      <c r="C259" s="235">
        <f>+'Ark1'!L2460</f>
        <v>10</v>
      </c>
      <c r="D259" s="235" t="s">
        <v>36</v>
      </c>
      <c r="E259" s="28">
        <f>+'Ark1'!H2460</f>
        <v>1</v>
      </c>
      <c r="F259" s="28">
        <f>+'Ark1'!J2460</f>
        <v>111</v>
      </c>
      <c r="G259" s="28" t="str">
        <f t="shared" si="47"/>
        <v>Forus</v>
      </c>
      <c r="H259" s="28" t="str">
        <f>+IF(I259=0,"",'Ark1'!Q2460)</f>
        <v/>
      </c>
      <c r="I259" s="345">
        <f>+'Ark1'!R2460</f>
        <v>0</v>
      </c>
      <c r="J259" s="29" t="str">
        <f>+IF(I259=0,"",'Ark1'!AG2460)</f>
        <v/>
      </c>
      <c r="L259" s="29" t="str">
        <f>+IF(I259=0,"",'Ark1'!AH2460)</f>
        <v/>
      </c>
      <c r="M259" s="27" t="str">
        <f>+IF(I259=0,"",'Ark1'!T2460)</f>
        <v/>
      </c>
      <c r="N259" s="32" t="str">
        <f>+IF(I259=0,"",'Ark1'!U2460)</f>
        <v/>
      </c>
      <c r="O259" s="34" t="str">
        <f>+IF(I259=0,"",'Ark1'!W2460)</f>
        <v/>
      </c>
      <c r="P259" s="34" t="str">
        <f>+IF(I259=0,"",'Ark1'!X2460)</f>
        <v/>
      </c>
      <c r="Q259" s="34" t="str">
        <f>+IF(I259=0,"",'Ark1'!Y2460)</f>
        <v/>
      </c>
      <c r="R259" s="34" t="str">
        <f>+IF(I259=0,"",'Ark1'!Z2460)</f>
        <v/>
      </c>
      <c r="S259" s="29" t="str">
        <f>+IF(I259=0,"",'Ark1'!Z2460)</f>
        <v/>
      </c>
      <c r="T259" s="27" t="str">
        <f>+IF(I259=0,"",'Ark1'!AB2460)</f>
        <v/>
      </c>
      <c r="U259" s="34" t="str">
        <f>+IF(I259=0,"",'Ark1'!AE2460)</f>
        <v/>
      </c>
      <c r="V259" s="29" t="str">
        <f t="shared" si="48"/>
        <v/>
      </c>
      <c r="W259" s="29" t="str">
        <f t="shared" si="49"/>
        <v/>
      </c>
      <c r="X259" s="215"/>
      <c r="Y259" s="27"/>
      <c r="AA259" s="29"/>
      <c r="AB259" s="27"/>
      <c r="AC259" s="28"/>
      <c r="AD259" s="28"/>
      <c r="AH259" s="28"/>
    </row>
    <row r="260" spans="1:34" ht="15.6">
      <c r="A260" s="215"/>
      <c r="B260" s="297">
        <f>+'Ark1'!C2461</f>
        <v>2023</v>
      </c>
      <c r="C260" s="235">
        <f>+'Ark1'!L2461</f>
        <v>10</v>
      </c>
      <c r="D260" s="235" t="s">
        <v>36</v>
      </c>
      <c r="E260" s="28">
        <f>+'Ark1'!H2461</f>
        <v>1</v>
      </c>
      <c r="F260" s="28">
        <f>+'Ark1'!J2461</f>
        <v>116</v>
      </c>
      <c r="G260" s="28" t="str">
        <f t="shared" si="47"/>
        <v>Sandeid</v>
      </c>
      <c r="H260" s="28" t="str">
        <f>+IF(I260=0,"",'Ark1'!Q2461)</f>
        <v/>
      </c>
      <c r="I260" s="345">
        <f>+'Ark1'!R2461</f>
        <v>0</v>
      </c>
      <c r="J260" s="29" t="str">
        <f>+IF(I260=0,"",'Ark1'!AG2461)</f>
        <v/>
      </c>
      <c r="L260" s="29" t="str">
        <f>+IF(I260=0,"",'Ark1'!AH2461)</f>
        <v/>
      </c>
      <c r="M260" s="27" t="str">
        <f>+IF(I260=0,"",'Ark1'!T2461)</f>
        <v/>
      </c>
      <c r="N260" s="32" t="str">
        <f>+IF(I260=0,"",'Ark1'!U2461)</f>
        <v/>
      </c>
      <c r="O260" s="34" t="str">
        <f>+IF(I260=0,"",'Ark1'!W2461)</f>
        <v/>
      </c>
      <c r="P260" s="34" t="str">
        <f>+IF(I260=0,"",'Ark1'!X2461)</f>
        <v/>
      </c>
      <c r="Q260" s="34" t="str">
        <f>+IF(I260=0,"",'Ark1'!Y2461)</f>
        <v/>
      </c>
      <c r="R260" s="34" t="str">
        <f>+IF(I260=0,"",'Ark1'!Z2461)</f>
        <v/>
      </c>
      <c r="S260" s="29" t="str">
        <f>+IF(I260=0,"",'Ark1'!Z2461)</f>
        <v/>
      </c>
      <c r="T260" s="27" t="str">
        <f>+IF(I260=0,"",'Ark1'!AB2461)</f>
        <v/>
      </c>
      <c r="U260" s="34" t="str">
        <f>+IF(I260=0,"",'Ark1'!AE2461)</f>
        <v/>
      </c>
      <c r="V260" s="29" t="str">
        <f t="shared" si="48"/>
        <v/>
      </c>
      <c r="W260" s="29" t="str">
        <f t="shared" si="49"/>
        <v/>
      </c>
      <c r="X260" s="215"/>
      <c r="Y260" s="27"/>
      <c r="AA260" s="29"/>
      <c r="AB260" s="27"/>
      <c r="AC260" s="28"/>
      <c r="AD260" s="28"/>
      <c r="AH260" s="28"/>
    </row>
    <row r="261" spans="1:34" ht="15.6">
      <c r="A261" s="215"/>
      <c r="B261" s="297">
        <f>+'Ark1'!C2462</f>
        <v>2023</v>
      </c>
      <c r="C261" s="235">
        <f>+'Ark1'!L2462</f>
        <v>10</v>
      </c>
      <c r="D261" s="235" t="s">
        <v>36</v>
      </c>
      <c r="E261" s="28">
        <f>+'Ark1'!H2462</f>
        <v>2</v>
      </c>
      <c r="F261" s="28">
        <f>+'Ark1'!J2462</f>
        <v>117</v>
      </c>
      <c r="G261" s="28" t="str">
        <f t="shared" si="47"/>
        <v>Jæren</v>
      </c>
      <c r="H261" s="28" t="str">
        <f>+IF(I261=0,"",'Ark1'!Q2462)</f>
        <v/>
      </c>
      <c r="I261" s="345">
        <f>+'Ark1'!R2462</f>
        <v>0</v>
      </c>
      <c r="J261" s="29" t="str">
        <f>+IF(I261=0,"",'Ark1'!AG2462)</f>
        <v/>
      </c>
      <c r="L261" s="29" t="str">
        <f>+IF(I261=0,"",'Ark1'!AH2462)</f>
        <v/>
      </c>
      <c r="M261" s="27" t="str">
        <f>+IF(I261=0,"",'Ark1'!T2462)</f>
        <v/>
      </c>
      <c r="N261" s="32" t="str">
        <f>+IF(I261=0,"",'Ark1'!U2462)</f>
        <v/>
      </c>
      <c r="O261" s="34" t="str">
        <f>+IF(I261=0,"",'Ark1'!W2462)</f>
        <v/>
      </c>
      <c r="P261" s="34" t="str">
        <f>+IF(I261=0,"",'Ark1'!X2462)</f>
        <v/>
      </c>
      <c r="Q261" s="34" t="str">
        <f>+IF(I261=0,"",'Ark1'!Y2462)</f>
        <v/>
      </c>
      <c r="R261" s="34" t="str">
        <f>+IF(I261=0,"",'Ark1'!Z2462)</f>
        <v/>
      </c>
      <c r="S261" s="29" t="str">
        <f>+IF(I261=0,"",'Ark1'!Z2462)</f>
        <v/>
      </c>
      <c r="T261" s="27" t="str">
        <f>+IF(I261=0,"",'Ark1'!AB2462)</f>
        <v/>
      </c>
      <c r="U261" s="34" t="str">
        <f>+IF(I261=0,"",'Ark1'!AE2462)</f>
        <v/>
      </c>
      <c r="V261" s="29" t="str">
        <f t="shared" si="48"/>
        <v/>
      </c>
      <c r="W261" s="29" t="str">
        <f t="shared" si="49"/>
        <v/>
      </c>
      <c r="X261" s="215"/>
      <c r="Y261" s="219"/>
      <c r="AA261" s="29"/>
      <c r="AB261" s="27"/>
      <c r="AC261" s="219"/>
      <c r="AD261" s="28"/>
      <c r="AH261" s="28"/>
    </row>
    <row r="262" spans="1:34" ht="15.6">
      <c r="A262" s="215"/>
      <c r="B262" s="297">
        <f>+'Ark1'!C2463</f>
        <v>2023</v>
      </c>
      <c r="C262" s="235">
        <f>+'Ark1'!L2463</f>
        <v>10</v>
      </c>
      <c r="D262" s="235" t="s">
        <v>36</v>
      </c>
      <c r="E262" s="28">
        <f>+'Ark1'!H2463</f>
        <v>1</v>
      </c>
      <c r="F262" s="28">
        <f>+'Ark1'!J2463</f>
        <v>134</v>
      </c>
      <c r="G262" s="28" t="str">
        <f t="shared" si="47"/>
        <v>Førde</v>
      </c>
      <c r="H262" s="28" t="str">
        <f>+IF(I262=0,"",'Ark1'!Q2463)</f>
        <v/>
      </c>
      <c r="I262" s="345">
        <f>+'Ark1'!R2463</f>
        <v>0</v>
      </c>
      <c r="J262" s="29" t="str">
        <f>+IF(I262=0,"",'Ark1'!AG2463)</f>
        <v/>
      </c>
      <c r="L262" s="29" t="str">
        <f>+IF(I262=0,"",'Ark1'!AH2463)</f>
        <v/>
      </c>
      <c r="M262" s="27" t="str">
        <f>+IF(I262=0,"",'Ark1'!T2463)</f>
        <v/>
      </c>
      <c r="N262" s="32" t="str">
        <f>+IF(I262=0,"",'Ark1'!U2463)</f>
        <v/>
      </c>
      <c r="O262" s="34" t="str">
        <f>+IF(I262=0,"",'Ark1'!W2463)</f>
        <v/>
      </c>
      <c r="P262" s="34" t="str">
        <f>+IF(I262=0,"",'Ark1'!X2463)</f>
        <v/>
      </c>
      <c r="Q262" s="34" t="str">
        <f>+IF(I262=0,"",'Ark1'!Y2463)</f>
        <v/>
      </c>
      <c r="R262" s="34" t="str">
        <f>+IF(I262=0,"",'Ark1'!Z2463)</f>
        <v/>
      </c>
      <c r="S262" s="29" t="str">
        <f>+IF(I262=0,"",'Ark1'!Z2463)</f>
        <v/>
      </c>
      <c r="T262" s="27" t="str">
        <f>+IF(I262=0,"",'Ark1'!AB2463)</f>
        <v/>
      </c>
      <c r="U262" s="34" t="str">
        <f>+IF(I262=0,"",'Ark1'!AE2463)</f>
        <v/>
      </c>
      <c r="V262" s="29" t="str">
        <f t="shared" si="48"/>
        <v/>
      </c>
      <c r="W262" s="29" t="str">
        <f t="shared" si="49"/>
        <v/>
      </c>
      <c r="X262" s="215"/>
      <c r="Y262" s="219"/>
      <c r="AA262" s="29"/>
      <c r="AB262" s="27"/>
      <c r="AC262" s="219"/>
      <c r="AD262" s="28"/>
      <c r="AH262" s="28"/>
    </row>
    <row r="263" spans="1:34" ht="15.6">
      <c r="A263" s="215"/>
      <c r="B263" s="297">
        <f>+'Ark1'!C2464</f>
        <v>2023</v>
      </c>
      <c r="C263" s="235">
        <f>+'Ark1'!L2464</f>
        <v>10</v>
      </c>
      <c r="D263" s="235" t="s">
        <v>36</v>
      </c>
      <c r="E263" s="28">
        <f>+'Ark1'!H2464</f>
        <v>2</v>
      </c>
      <c r="F263" s="28">
        <f>+'Ark1'!J2464</f>
        <v>141</v>
      </c>
      <c r="G263" s="28" t="str">
        <f t="shared" si="47"/>
        <v>Ølen</v>
      </c>
      <c r="H263" s="28" t="str">
        <f>+IF(I263=0,"",'Ark1'!Q2464)</f>
        <v/>
      </c>
      <c r="I263" s="345">
        <f>+'Ark1'!R2464</f>
        <v>0</v>
      </c>
      <c r="J263" s="29" t="str">
        <f>+IF(I263=0,"",'Ark1'!AG2464)</f>
        <v/>
      </c>
      <c r="L263" s="29" t="str">
        <f>+IF(I263=0,"",'Ark1'!AH2464)</f>
        <v/>
      </c>
      <c r="M263" s="27" t="str">
        <f>+IF(I263=0,"",'Ark1'!T2464)</f>
        <v/>
      </c>
      <c r="N263" s="32" t="str">
        <f>+IF(I263=0,"",'Ark1'!U2464)</f>
        <v/>
      </c>
      <c r="O263" s="34" t="str">
        <f>+IF(I263=0,"",'Ark1'!W2464)</f>
        <v/>
      </c>
      <c r="P263" s="34" t="str">
        <f>+IF(I263=0,"",'Ark1'!X2464)</f>
        <v/>
      </c>
      <c r="Q263" s="34" t="str">
        <f>+IF(I263=0,"",'Ark1'!Y2464)</f>
        <v/>
      </c>
      <c r="R263" s="34" t="str">
        <f>+IF(I263=0,"",'Ark1'!Z2464)</f>
        <v/>
      </c>
      <c r="S263" s="29" t="str">
        <f>+IF(I263=0,"",'Ark1'!Z2464)</f>
        <v/>
      </c>
      <c r="T263" s="27" t="str">
        <f>+IF(I263=0,"",'Ark1'!AB2464)</f>
        <v/>
      </c>
      <c r="U263" s="34" t="str">
        <f>+IF(I263=0,"",'Ark1'!AE2464)</f>
        <v/>
      </c>
      <c r="V263" s="29" t="str">
        <f t="shared" si="48"/>
        <v/>
      </c>
      <c r="W263" s="29" t="str">
        <f t="shared" si="49"/>
        <v/>
      </c>
      <c r="X263" s="215"/>
      <c r="Y263" s="219"/>
      <c r="AA263" s="29"/>
      <c r="AB263" s="27"/>
      <c r="AC263" s="219"/>
      <c r="AD263" s="28"/>
      <c r="AH263" s="28"/>
    </row>
    <row r="264" spans="1:34" ht="15.6">
      <c r="A264" s="215"/>
      <c r="B264" s="297">
        <f>+'Ark1'!C2465</f>
        <v>2023</v>
      </c>
      <c r="C264" s="235">
        <f>+'Ark1'!L2465</f>
        <v>10</v>
      </c>
      <c r="D264" s="235" t="s">
        <v>36</v>
      </c>
      <c r="E264" s="28">
        <f>+'Ark1'!H2465</f>
        <v>2</v>
      </c>
      <c r="F264" s="28">
        <f>+'Ark1'!J2465</f>
        <v>143</v>
      </c>
      <c r="G264" s="28" t="str">
        <f t="shared" si="47"/>
        <v>Nordfjord</v>
      </c>
      <c r="H264" s="28" t="str">
        <f>+IF(I264=0,"",'Ark1'!Q2465)</f>
        <v/>
      </c>
      <c r="I264" s="345">
        <f>+'Ark1'!R2465</f>
        <v>0</v>
      </c>
      <c r="J264" s="29" t="str">
        <f>+IF(I264=0,"",'Ark1'!AG2465)</f>
        <v/>
      </c>
      <c r="L264" s="29" t="str">
        <f>+IF(I264=0,"",'Ark1'!AH2465)</f>
        <v/>
      </c>
      <c r="M264" s="27" t="str">
        <f>+IF(I264=0,"",'Ark1'!T2465)</f>
        <v/>
      </c>
      <c r="N264" s="32" t="str">
        <f>+IF(I264=0,"",'Ark1'!U2465)</f>
        <v/>
      </c>
      <c r="O264" s="34" t="str">
        <f>+IF(I264=0,"",'Ark1'!W2465)</f>
        <v/>
      </c>
      <c r="P264" s="34" t="str">
        <f>+IF(I264=0,"",'Ark1'!X2465)</f>
        <v/>
      </c>
      <c r="Q264" s="34" t="str">
        <f>+IF(I264=0,"",'Ark1'!Y2465)</f>
        <v/>
      </c>
      <c r="R264" s="34" t="str">
        <f>+IF(I264=0,"",'Ark1'!Z2465)</f>
        <v/>
      </c>
      <c r="S264" s="29" t="str">
        <f>+IF(I264=0,"",'Ark1'!Z2465)</f>
        <v/>
      </c>
      <c r="T264" s="27" t="str">
        <f>+IF(I264=0,"",'Ark1'!AB2465)</f>
        <v/>
      </c>
      <c r="U264" s="34" t="str">
        <f>+IF(I264=0,"",'Ark1'!AE2465)</f>
        <v/>
      </c>
      <c r="V264" s="29" t="str">
        <f t="shared" si="48"/>
        <v/>
      </c>
      <c r="W264" s="29" t="str">
        <f t="shared" si="49"/>
        <v/>
      </c>
      <c r="X264" s="215"/>
      <c r="Y264" s="27"/>
      <c r="AA264" s="29"/>
      <c r="AB264" s="27"/>
      <c r="AC264" s="28"/>
      <c r="AD264" s="28"/>
      <c r="AH264" s="28"/>
    </row>
    <row r="265" spans="1:34" ht="15.6">
      <c r="A265" s="215"/>
      <c r="B265" s="297">
        <f>+'Ark1'!C2466</f>
        <v>2023</v>
      </c>
      <c r="C265" s="235">
        <f>+'Ark1'!L2466</f>
        <v>10</v>
      </c>
      <c r="D265" s="235" t="s">
        <v>36</v>
      </c>
      <c r="E265" s="28">
        <f>+'Ark1'!H2466</f>
        <v>2</v>
      </c>
      <c r="F265" s="28">
        <f>+'Ark1'!J2466</f>
        <v>147</v>
      </c>
      <c r="G265" s="28" t="str">
        <f t="shared" si="47"/>
        <v>Midt-Norge</v>
      </c>
      <c r="H265" s="28" t="str">
        <f>+IF(I265=0,"",'Ark1'!Q2466)</f>
        <v/>
      </c>
      <c r="I265" s="345">
        <f>+'Ark1'!R2466</f>
        <v>0</v>
      </c>
      <c r="J265" s="29" t="str">
        <f>+IF(I265=0,"",'Ark1'!AG2466)</f>
        <v/>
      </c>
      <c r="L265" s="29" t="str">
        <f>+IF(I265=0,"",'Ark1'!AH2466)</f>
        <v/>
      </c>
      <c r="M265" s="27" t="str">
        <f>+IF(I265=0,"",'Ark1'!T2466)</f>
        <v/>
      </c>
      <c r="N265" s="32" t="str">
        <f>+IF(I265=0,"",'Ark1'!U2466)</f>
        <v/>
      </c>
      <c r="O265" s="34" t="str">
        <f>+IF(I265=0,"",'Ark1'!W2466)</f>
        <v/>
      </c>
      <c r="P265" s="34" t="str">
        <f>+IF(I265=0,"",'Ark1'!X2466)</f>
        <v/>
      </c>
      <c r="Q265" s="34" t="str">
        <f>+IF(I265=0,"",'Ark1'!Y2466)</f>
        <v/>
      </c>
      <c r="R265" s="34" t="str">
        <f>+IF(I265=0,"",'Ark1'!Z2466)</f>
        <v/>
      </c>
      <c r="S265" s="29" t="str">
        <f>+IF(I265=0,"",'Ark1'!Z2466)</f>
        <v/>
      </c>
      <c r="T265" s="27" t="str">
        <f>+IF(I265=0,"",'Ark1'!AB2466)</f>
        <v/>
      </c>
      <c r="U265" s="34" t="str">
        <f>+IF(I265=0,"",'Ark1'!AE2466)</f>
        <v/>
      </c>
      <c r="V265" s="29" t="str">
        <f t="shared" si="48"/>
        <v/>
      </c>
      <c r="W265" s="29" t="str">
        <f t="shared" si="49"/>
        <v/>
      </c>
      <c r="X265" s="215"/>
      <c r="Y265" s="27"/>
      <c r="AA265" s="29"/>
      <c r="AB265" s="27"/>
      <c r="AC265" s="28"/>
      <c r="AD265" s="28"/>
      <c r="AH265" s="28"/>
    </row>
    <row r="266" spans="1:34" ht="15.6">
      <c r="A266" s="215"/>
      <c r="B266" s="297">
        <f>+'Ark1'!C2467</f>
        <v>2023</v>
      </c>
      <c r="C266" s="235">
        <f>+'Ark1'!L2467</f>
        <v>10</v>
      </c>
      <c r="D266" s="235" t="s">
        <v>36</v>
      </c>
      <c r="E266" s="28">
        <f>+'Ark1'!H2467</f>
        <v>1</v>
      </c>
      <c r="F266" s="28">
        <f>+'Ark1'!J2467</f>
        <v>155</v>
      </c>
      <c r="G266" s="28" t="str">
        <f t="shared" si="47"/>
        <v>Målselv</v>
      </c>
      <c r="H266" s="28" t="str">
        <f>+IF(I266=0,"",'Ark1'!Q2467)</f>
        <v/>
      </c>
      <c r="I266" s="345">
        <f>+'Ark1'!R2467</f>
        <v>0</v>
      </c>
      <c r="J266" s="29" t="str">
        <f>+IF(I266=0,"",'Ark1'!AG2467)</f>
        <v/>
      </c>
      <c r="L266" s="29" t="str">
        <f>+IF(I266=0,"",'Ark1'!AH2467)</f>
        <v/>
      </c>
      <c r="M266" s="27" t="str">
        <f>+IF(I266=0,"",'Ark1'!T2467)</f>
        <v/>
      </c>
      <c r="N266" s="32" t="str">
        <f>+IF(I266=0,"",'Ark1'!U2467)</f>
        <v/>
      </c>
      <c r="O266" s="34" t="str">
        <f>+IF(I266=0,"",'Ark1'!W2467)</f>
        <v/>
      </c>
      <c r="P266" s="34" t="str">
        <f>+IF(I266=0,"",'Ark1'!X2467)</f>
        <v/>
      </c>
      <c r="Q266" s="34" t="str">
        <f>+IF(I266=0,"",'Ark1'!Y2467)</f>
        <v/>
      </c>
      <c r="R266" s="34" t="str">
        <f>+IF(I266=0,"",'Ark1'!Z2467)</f>
        <v/>
      </c>
      <c r="S266" s="29" t="str">
        <f>+IF(I266=0,"",'Ark1'!Z2467)</f>
        <v/>
      </c>
      <c r="T266" s="27" t="str">
        <f>+IF(I266=0,"",'Ark1'!AB2467)</f>
        <v/>
      </c>
      <c r="U266" s="34" t="str">
        <f>+IF(I266=0,"",'Ark1'!AE2467)</f>
        <v/>
      </c>
      <c r="V266" s="29" t="str">
        <f t="shared" si="48"/>
        <v/>
      </c>
      <c r="W266" s="29" t="str">
        <f t="shared" si="49"/>
        <v/>
      </c>
      <c r="X266" s="215"/>
      <c r="Y266" s="27"/>
      <c r="AA266" s="29"/>
      <c r="AB266" s="27"/>
      <c r="AC266" s="28"/>
      <c r="AD266" s="28"/>
      <c r="AH266" s="28"/>
    </row>
    <row r="267" spans="1:34" ht="15.6">
      <c r="A267" s="215"/>
      <c r="B267" s="297">
        <f>+'Ark1'!C2468</f>
        <v>2023</v>
      </c>
      <c r="C267" s="235">
        <f>+'Ark1'!L2468</f>
        <v>10</v>
      </c>
      <c r="D267" s="235" t="s">
        <v>36</v>
      </c>
      <c r="E267" s="28">
        <f>+'Ark1'!H2468</f>
        <v>2</v>
      </c>
      <c r="F267" s="28">
        <f>+'Ark1'!J2468</f>
        <v>160</v>
      </c>
      <c r="G267" s="28" t="str">
        <f t="shared" si="47"/>
        <v>Oslo</v>
      </c>
      <c r="H267" s="28" t="str">
        <f>+IF(I267=0,"",'Ark1'!Q2468)</f>
        <v/>
      </c>
      <c r="I267" s="345">
        <f>+'Ark1'!R2468</f>
        <v>0</v>
      </c>
      <c r="J267" s="29" t="str">
        <f>+IF(I267=0,"",'Ark1'!AG2468)</f>
        <v/>
      </c>
      <c r="L267" s="29" t="str">
        <f>+IF(I267=0,"",'Ark1'!AH2468)</f>
        <v/>
      </c>
      <c r="M267" s="27" t="str">
        <f>+IF(I267=0,"",'Ark1'!T2468)</f>
        <v/>
      </c>
      <c r="N267" s="32" t="str">
        <f>+IF(I267=0,"",'Ark1'!U2468)</f>
        <v/>
      </c>
      <c r="O267" s="34" t="str">
        <f>+IF(I267=0,"",'Ark1'!W2468)</f>
        <v/>
      </c>
      <c r="P267" s="34" t="str">
        <f>+IF(I267=0,"",'Ark1'!X2468)</f>
        <v/>
      </c>
      <c r="Q267" s="34" t="str">
        <f>+IF(I267=0,"",'Ark1'!Y2468)</f>
        <v/>
      </c>
      <c r="R267" s="34" t="str">
        <f>+IF(I267=0,"",'Ark1'!Z2468)</f>
        <v/>
      </c>
      <c r="S267" s="29" t="str">
        <f>+IF(I267=0,"",'Ark1'!Z2468)</f>
        <v/>
      </c>
      <c r="T267" s="27" t="str">
        <f>+IF(I267=0,"",'Ark1'!AB2468)</f>
        <v/>
      </c>
      <c r="U267" s="34" t="str">
        <f>+IF(I267=0,"",'Ark1'!AE2468)</f>
        <v/>
      </c>
      <c r="V267" s="29" t="str">
        <f t="shared" si="48"/>
        <v/>
      </c>
      <c r="W267" s="29" t="str">
        <f t="shared" si="49"/>
        <v/>
      </c>
      <c r="X267" s="215"/>
      <c r="Y267" s="27"/>
      <c r="AA267" s="29"/>
      <c r="AB267" s="27"/>
      <c r="AC267" s="28"/>
      <c r="AD267" s="28"/>
      <c r="AH267" s="28"/>
    </row>
    <row r="268" spans="1:34" ht="15.6">
      <c r="A268" s="215"/>
      <c r="B268" s="297">
        <f>+'Ark1'!C2469</f>
        <v>2023</v>
      </c>
      <c r="C268" s="235">
        <f>+'Ark1'!L2469</f>
        <v>10</v>
      </c>
      <c r="D268" s="235" t="s">
        <v>36</v>
      </c>
      <c r="E268" s="28">
        <f>+'Ark1'!H2469</f>
        <v>1</v>
      </c>
      <c r="F268" s="28">
        <f>+'Ark1'!J2469</f>
        <v>171</v>
      </c>
      <c r="G268" s="28" t="str">
        <f t="shared" si="47"/>
        <v>Prima</v>
      </c>
      <c r="H268" s="28" t="str">
        <f>+IF(I268=0,"",'Ark1'!Q2469)</f>
        <v/>
      </c>
      <c r="I268" s="345">
        <f>+'Ark1'!R2469</f>
        <v>0</v>
      </c>
      <c r="J268" s="29" t="str">
        <f>+IF(I268=0,"",'Ark1'!AG2469)</f>
        <v/>
      </c>
      <c r="L268" s="29" t="str">
        <f>+IF(I268=0,"",'Ark1'!AH2469)</f>
        <v/>
      </c>
      <c r="M268" s="27" t="str">
        <f>+IF(I268=0,"",'Ark1'!T2469)</f>
        <v/>
      </c>
      <c r="N268" s="32" t="str">
        <f>+IF(I268=0,"",'Ark1'!U2469)</f>
        <v/>
      </c>
      <c r="O268" s="34" t="str">
        <f>+IF(I268=0,"",'Ark1'!W2469)</f>
        <v/>
      </c>
      <c r="P268" s="34" t="str">
        <f>+IF(I268=0,"",'Ark1'!X2469)</f>
        <v/>
      </c>
      <c r="Q268" s="34" t="str">
        <f>+IF(I268=0,"",'Ark1'!Y2469)</f>
        <v/>
      </c>
      <c r="R268" s="34" t="str">
        <f>+IF(I268=0,"",'Ark1'!Z2469)</f>
        <v/>
      </c>
      <c r="S268" s="29" t="str">
        <f>+IF(I268=0,"",'Ark1'!Z2469)</f>
        <v/>
      </c>
      <c r="T268" s="27" t="str">
        <f>+IF(I268=0,"",'Ark1'!AB2469)</f>
        <v/>
      </c>
      <c r="U268" s="34" t="str">
        <f>+IF(I268=0,"",'Ark1'!AE2469)</f>
        <v/>
      </c>
      <c r="V268" s="29" t="str">
        <f t="shared" si="48"/>
        <v/>
      </c>
      <c r="W268" s="29" t="str">
        <f t="shared" si="49"/>
        <v/>
      </c>
      <c r="X268" s="215"/>
      <c r="Y268" s="27"/>
      <c r="AA268" s="29"/>
      <c r="AB268" s="27"/>
      <c r="AC268" s="28"/>
      <c r="AD268" s="28"/>
      <c r="AH268" s="28"/>
    </row>
    <row r="269" spans="1:34" ht="15.6">
      <c r="A269" s="215"/>
      <c r="B269" s="297">
        <f>+'Ark1'!C2470</f>
        <v>2023</v>
      </c>
      <c r="C269" s="235">
        <f>+'Ark1'!L2470</f>
        <v>10</v>
      </c>
      <c r="D269" s="235" t="s">
        <v>36</v>
      </c>
      <c r="E269" s="28">
        <f>+'Ark1'!H2470</f>
        <v>2</v>
      </c>
      <c r="F269" s="28">
        <f>+'Ark1'!J2470</f>
        <v>175</v>
      </c>
      <c r="G269" s="28" t="str">
        <f t="shared" si="47"/>
        <v>Ole Ringdal</v>
      </c>
      <c r="H269" s="28" t="str">
        <f>+IF(I269=0,"",'Ark1'!Q2470)</f>
        <v/>
      </c>
      <c r="I269" s="345">
        <f>+'Ark1'!R2470</f>
        <v>0</v>
      </c>
      <c r="J269" s="29" t="str">
        <f>+IF(I269=0,"",'Ark1'!AG2470)</f>
        <v/>
      </c>
      <c r="L269" s="29" t="str">
        <f>+IF(I269=0,"",'Ark1'!AH2470)</f>
        <v/>
      </c>
      <c r="M269" s="27" t="str">
        <f>+IF(I269=0,"",'Ark1'!T2470)</f>
        <v/>
      </c>
      <c r="N269" s="32" t="str">
        <f>+IF(I269=0,"",'Ark1'!U2470)</f>
        <v/>
      </c>
      <c r="O269" s="34" t="str">
        <f>+IF(I269=0,"",'Ark1'!W2470)</f>
        <v/>
      </c>
      <c r="P269" s="34" t="str">
        <f>+IF(I269=0,"",'Ark1'!X2470)</f>
        <v/>
      </c>
      <c r="Q269" s="34" t="str">
        <f>+IF(I269=0,"",'Ark1'!Y2470)</f>
        <v/>
      </c>
      <c r="R269" s="34" t="str">
        <f>+IF(I269=0,"",'Ark1'!Z2470)</f>
        <v/>
      </c>
      <c r="S269" s="29" t="str">
        <f>+IF(I269=0,"",'Ark1'!Z2470)</f>
        <v/>
      </c>
      <c r="T269" s="27" t="str">
        <f>+IF(I269=0,"",'Ark1'!AB2470)</f>
        <v/>
      </c>
      <c r="U269" s="34" t="str">
        <f>+IF(I269=0,"",'Ark1'!AE2470)</f>
        <v/>
      </c>
      <c r="V269" s="29" t="str">
        <f t="shared" si="48"/>
        <v/>
      </c>
      <c r="W269" s="29" t="str">
        <f t="shared" si="49"/>
        <v/>
      </c>
      <c r="X269" s="215"/>
      <c r="Y269" s="27"/>
      <c r="AA269" s="29"/>
      <c r="AB269" s="27"/>
      <c r="AC269" s="28"/>
      <c r="AD269" s="28"/>
      <c r="AH269" s="28"/>
    </row>
    <row r="270" spans="1:34" ht="15.6">
      <c r="A270" s="215"/>
      <c r="B270" s="297">
        <f>+'Ark1'!C2471</f>
        <v>2023</v>
      </c>
      <c r="C270" s="235">
        <f>+'Ark1'!L2471</f>
        <v>10</v>
      </c>
      <c r="D270" s="235" t="s">
        <v>36</v>
      </c>
      <c r="E270" s="28">
        <f>+'Ark1'!H2471</f>
        <v>2</v>
      </c>
      <c r="F270" s="28">
        <f>+'Ark1'!J2471</f>
        <v>177</v>
      </c>
      <c r="G270" s="28" t="str">
        <f t="shared" si="47"/>
        <v>Slakthuset</v>
      </c>
      <c r="H270" s="28" t="str">
        <f>+IF(I270=0,"",'Ark1'!Q2471)</f>
        <v/>
      </c>
      <c r="I270" s="345">
        <f>+'Ark1'!R2471</f>
        <v>0</v>
      </c>
      <c r="J270" s="29" t="str">
        <f>+IF(I270=0,"",'Ark1'!AG2471)</f>
        <v/>
      </c>
      <c r="L270" s="29" t="str">
        <f>+IF(I270=0,"",'Ark1'!AH2471)</f>
        <v/>
      </c>
      <c r="M270" s="27" t="str">
        <f>+IF(I270=0,"",'Ark1'!T2471)</f>
        <v/>
      </c>
      <c r="N270" s="32" t="str">
        <f>+IF(I270=0,"",'Ark1'!U2471)</f>
        <v/>
      </c>
      <c r="O270" s="34" t="str">
        <f>+IF(I270=0,"",'Ark1'!W2471)</f>
        <v/>
      </c>
      <c r="P270" s="34" t="str">
        <f>+IF(I270=0,"",'Ark1'!X2471)</f>
        <v/>
      </c>
      <c r="Q270" s="34" t="str">
        <f>+IF(I270=0,"",'Ark1'!Y2471)</f>
        <v/>
      </c>
      <c r="R270" s="34" t="str">
        <f>+IF(I270=0,"",'Ark1'!Z2471)</f>
        <v/>
      </c>
      <c r="S270" s="29" t="str">
        <f>+IF(I270=0,"",'Ark1'!Z2471)</f>
        <v/>
      </c>
      <c r="T270" s="27" t="str">
        <f>+IF(I270=0,"",'Ark1'!AB2471)</f>
        <v/>
      </c>
      <c r="U270" s="34" t="str">
        <f>+IF(I270=0,"",'Ark1'!AE2471)</f>
        <v/>
      </c>
      <c r="V270" s="29" t="str">
        <f t="shared" si="48"/>
        <v/>
      </c>
      <c r="W270" s="29" t="str">
        <f t="shared" si="49"/>
        <v/>
      </c>
      <c r="X270" s="215"/>
      <c r="Y270" s="27"/>
      <c r="AA270" s="29"/>
      <c r="AB270" s="27"/>
      <c r="AC270" s="28"/>
      <c r="AD270" s="28"/>
      <c r="AH270" s="28"/>
    </row>
    <row r="271" spans="1:34" ht="15.6">
      <c r="A271" s="215"/>
      <c r="B271" s="297">
        <f>+'Ark1'!C2472</f>
        <v>2023</v>
      </c>
      <c r="C271" s="235">
        <f>+'Ark1'!L2472</f>
        <v>10</v>
      </c>
      <c r="D271" s="235" t="s">
        <v>36</v>
      </c>
      <c r="E271" s="28">
        <f>+'Ark1'!H2472</f>
        <v>2</v>
      </c>
      <c r="F271" s="28">
        <f>+'Ark1'!J2472</f>
        <v>178</v>
      </c>
      <c r="G271" s="28" t="str">
        <f t="shared" si="47"/>
        <v>Røros</v>
      </c>
      <c r="H271" s="28" t="str">
        <f>+IF(I271=0,"",'Ark1'!Q2472)</f>
        <v/>
      </c>
      <c r="I271" s="345">
        <f>+'Ark1'!R2472</f>
        <v>0</v>
      </c>
      <c r="J271" s="29" t="str">
        <f>+IF(I271=0,"",'Ark1'!AG2472)</f>
        <v/>
      </c>
      <c r="L271" s="29" t="str">
        <f>+IF(I271=0,"",'Ark1'!AH2472)</f>
        <v/>
      </c>
      <c r="M271" s="27" t="str">
        <f>+IF(I271=0,"",'Ark1'!T2472)</f>
        <v/>
      </c>
      <c r="N271" s="32" t="str">
        <f>+IF(I271=0,"",'Ark1'!U2472)</f>
        <v/>
      </c>
      <c r="O271" s="34" t="str">
        <f>+IF(I271=0,"",'Ark1'!W2472)</f>
        <v/>
      </c>
      <c r="P271" s="34" t="str">
        <f>+IF(I271=0,"",'Ark1'!X2472)</f>
        <v/>
      </c>
      <c r="Q271" s="34" t="str">
        <f>+IF(I271=0,"",'Ark1'!Y2472)</f>
        <v/>
      </c>
      <c r="R271" s="34" t="str">
        <f>+IF(I271=0,"",'Ark1'!Z2472)</f>
        <v/>
      </c>
      <c r="S271" s="29" t="str">
        <f>+IF(I271=0,"",'Ark1'!Z2472)</f>
        <v/>
      </c>
      <c r="T271" s="27" t="str">
        <f>+IF(I271=0,"",'Ark1'!AB2472)</f>
        <v/>
      </c>
      <c r="U271" s="34" t="str">
        <f>+IF(I271=0,"",'Ark1'!AE2472)</f>
        <v/>
      </c>
      <c r="V271" s="29" t="str">
        <f t="shared" si="48"/>
        <v/>
      </c>
      <c r="W271" s="29" t="str">
        <f t="shared" si="49"/>
        <v/>
      </c>
      <c r="X271" s="215"/>
      <c r="Y271" s="27"/>
      <c r="AA271" s="29"/>
      <c r="AB271" s="27"/>
      <c r="AC271" s="28"/>
      <c r="AD271" s="28"/>
      <c r="AH271" s="28"/>
    </row>
    <row r="272" spans="1:34" ht="15.6">
      <c r="A272" s="215"/>
      <c r="B272" s="297">
        <f>+'Ark1'!C2473</f>
        <v>2023</v>
      </c>
      <c r="C272" s="235">
        <f>+'Ark1'!L2473</f>
        <v>10</v>
      </c>
      <c r="D272" s="235" t="s">
        <v>36</v>
      </c>
      <c r="E272" s="28">
        <f>+'Ark1'!H2473</f>
        <v>2</v>
      </c>
      <c r="F272" s="28">
        <f>+'Ark1'!J2473</f>
        <v>181</v>
      </c>
      <c r="G272" s="28" t="str">
        <f t="shared" si="47"/>
        <v>Horns</v>
      </c>
      <c r="H272" s="28" t="str">
        <f>+IF(I272=0,"",'Ark1'!Q2473)</f>
        <v/>
      </c>
      <c r="I272" s="345">
        <f>+'Ark1'!R2473</f>
        <v>0</v>
      </c>
      <c r="J272" s="29" t="str">
        <f>+IF(I272=0,"",'Ark1'!AG2473)</f>
        <v/>
      </c>
      <c r="L272" s="29" t="str">
        <f>+IF(I272=0,"",'Ark1'!AH2473)</f>
        <v/>
      </c>
      <c r="M272" s="27" t="str">
        <f>+IF(I272=0,"",'Ark1'!T2473)</f>
        <v/>
      </c>
      <c r="N272" s="32" t="str">
        <f>+IF(I272=0,"",'Ark1'!U2473)</f>
        <v/>
      </c>
      <c r="O272" s="34" t="str">
        <f>+IF(I272=0,"",'Ark1'!W2473)</f>
        <v/>
      </c>
      <c r="P272" s="34" t="str">
        <f>+IF(I272=0,"",'Ark1'!X2473)</f>
        <v/>
      </c>
      <c r="Q272" s="34" t="str">
        <f>+IF(I272=0,"",'Ark1'!Y2473)</f>
        <v/>
      </c>
      <c r="R272" s="34" t="str">
        <f>+IF(I272=0,"",'Ark1'!Z2473)</f>
        <v/>
      </c>
      <c r="S272" s="29" t="str">
        <f>+IF(I272=0,"",'Ark1'!Z2473)</f>
        <v/>
      </c>
      <c r="T272" s="27" t="str">
        <f>+IF(I272=0,"",'Ark1'!AB2473)</f>
        <v/>
      </c>
      <c r="U272" s="34" t="str">
        <f>+IF(I272=0,"",'Ark1'!AE2473)</f>
        <v/>
      </c>
      <c r="V272" s="29" t="str">
        <f t="shared" si="48"/>
        <v/>
      </c>
      <c r="W272" s="29" t="str">
        <f t="shared" si="49"/>
        <v/>
      </c>
      <c r="X272" s="215"/>
      <c r="Y272" s="27"/>
      <c r="AA272" s="29"/>
      <c r="AB272" s="27"/>
      <c r="AC272" s="28"/>
      <c r="AD272" s="28"/>
      <c r="AH272" s="28"/>
    </row>
    <row r="273" spans="1:52" ht="15.6">
      <c r="A273" s="215"/>
      <c r="B273" s="297">
        <f>+'Ark1'!C2474</f>
        <v>2023</v>
      </c>
      <c r="C273" s="235">
        <f>+'Ark1'!L2474</f>
        <v>10</v>
      </c>
      <c r="D273" s="235" t="s">
        <v>36</v>
      </c>
      <c r="E273" s="28">
        <f>+'Ark1'!H2474</f>
        <v>1</v>
      </c>
      <c r="F273" s="28">
        <f>+'Ark1'!J2474</f>
        <v>262</v>
      </c>
      <c r="G273" s="28" t="str">
        <f t="shared" si="47"/>
        <v>Strilalam</v>
      </c>
      <c r="H273" s="28" t="str">
        <f>+IF(I273=0,"",'Ark1'!Q2474)</f>
        <v/>
      </c>
      <c r="I273" s="345">
        <f>+'Ark1'!R2474</f>
        <v>0</v>
      </c>
      <c r="J273" s="29" t="str">
        <f>+IF(I273=0,"",'Ark1'!AG2474)</f>
        <v/>
      </c>
      <c r="L273" s="29" t="str">
        <f>+IF(I273=0,"",'Ark1'!AH2474)</f>
        <v/>
      </c>
      <c r="M273" s="27" t="str">
        <f>+IF(I273=0,"",'Ark1'!T2474)</f>
        <v/>
      </c>
      <c r="N273" s="32" t="str">
        <f>+IF(I273=0,"",'Ark1'!U2474)</f>
        <v/>
      </c>
      <c r="O273" s="34" t="str">
        <f>+IF(I273=0,"",'Ark1'!W2474)</f>
        <v/>
      </c>
      <c r="P273" s="34" t="str">
        <f>+IF(I273=0,"",'Ark1'!X2474)</f>
        <v/>
      </c>
      <c r="Q273" s="34" t="str">
        <f>+IF(I273=0,"",'Ark1'!Y2474)</f>
        <v/>
      </c>
      <c r="R273" s="34" t="str">
        <f>+IF(I273=0,"",'Ark1'!Z2474)</f>
        <v/>
      </c>
      <c r="S273" s="29" t="str">
        <f>+IF(I273=0,"",'Ark1'!Z2474)</f>
        <v/>
      </c>
      <c r="T273" s="27" t="str">
        <f>+IF(I273=0,"",'Ark1'!AB2474)</f>
        <v/>
      </c>
      <c r="U273" s="34" t="str">
        <f>+IF(I273=0,"",'Ark1'!AE2474)</f>
        <v/>
      </c>
      <c r="V273" s="29" t="str">
        <f t="shared" si="48"/>
        <v/>
      </c>
      <c r="W273" s="29" t="str">
        <f t="shared" si="49"/>
        <v/>
      </c>
      <c r="X273" s="215"/>
      <c r="Y273" s="27"/>
      <c r="AA273" s="29"/>
      <c r="AB273" s="27"/>
      <c r="AC273" s="28"/>
      <c r="AD273" s="28"/>
      <c r="AH273" s="28"/>
    </row>
    <row r="274" spans="1:52" ht="15.6">
      <c r="A274" s="215"/>
      <c r="B274" s="297">
        <f>+'Ark1'!C2475</f>
        <v>2023</v>
      </c>
      <c r="C274" s="235">
        <f>+'Ark1'!L2475</f>
        <v>10</v>
      </c>
      <c r="D274" s="235" t="s">
        <v>36</v>
      </c>
      <c r="E274" s="28">
        <f>+'Ark1'!H2475</f>
        <v>1</v>
      </c>
      <c r="F274" s="28">
        <f>+'Ark1'!J2475</f>
        <v>309</v>
      </c>
      <c r="G274" s="28" t="str">
        <f t="shared" si="47"/>
        <v>Malvik</v>
      </c>
      <c r="H274" s="28" t="str">
        <f>+IF(I274=0,"",'Ark1'!Q2475)</f>
        <v/>
      </c>
      <c r="I274" s="345">
        <f>+'Ark1'!R2475</f>
        <v>0</v>
      </c>
      <c r="J274" s="29" t="str">
        <f>+IF(I274=0,"",'Ark1'!AG2475)</f>
        <v/>
      </c>
      <c r="L274" s="29" t="str">
        <f>+IF(I274=0,"",'Ark1'!AH2475)</f>
        <v/>
      </c>
      <c r="M274" s="27" t="str">
        <f>+IF(I274=0,"",'Ark1'!T2475)</f>
        <v/>
      </c>
      <c r="N274" s="32" t="str">
        <f>+IF(I274=0,"",'Ark1'!U2475)</f>
        <v/>
      </c>
      <c r="O274" s="34" t="str">
        <f>+IF(I274=0,"",'Ark1'!W2475)</f>
        <v/>
      </c>
      <c r="P274" s="34" t="str">
        <f>+IF(I274=0,"",'Ark1'!X2475)</f>
        <v/>
      </c>
      <c r="Q274" s="34" t="str">
        <f>+IF(I274=0,"",'Ark1'!Y2475)</f>
        <v/>
      </c>
      <c r="R274" s="34" t="str">
        <f>+IF(I274=0,"",'Ark1'!Z2475)</f>
        <v/>
      </c>
      <c r="S274" s="29" t="str">
        <f>+IF(I274=0,"",'Ark1'!Z2475)</f>
        <v/>
      </c>
      <c r="T274" s="27" t="str">
        <f>+IF(I274=0,"",'Ark1'!AB2475)</f>
        <v/>
      </c>
      <c r="U274" s="34" t="str">
        <f>+IF(I274=0,"",'Ark1'!AE2475)</f>
        <v/>
      </c>
      <c r="V274" s="29" t="str">
        <f t="shared" si="48"/>
        <v/>
      </c>
      <c r="W274" s="29" t="str">
        <f t="shared" si="49"/>
        <v/>
      </c>
      <c r="X274" s="215"/>
      <c r="Y274" s="27"/>
      <c r="AA274" s="29"/>
      <c r="AB274" s="27"/>
      <c r="AC274" s="28"/>
      <c r="AD274" s="28"/>
      <c r="AH274" s="28"/>
    </row>
    <row r="275" spans="1:52" ht="15.6">
      <c r="A275" s="215"/>
      <c r="B275" s="297">
        <f>+'Ark1'!C2476</f>
        <v>2023</v>
      </c>
      <c r="C275" s="235">
        <f>+'Ark1'!L2476</f>
        <v>10</v>
      </c>
      <c r="D275" s="235" t="s">
        <v>36</v>
      </c>
      <c r="E275" s="28">
        <f>+'Ark1'!H2476</f>
        <v>2</v>
      </c>
      <c r="F275" s="28">
        <f>+'Ark1'!J2476</f>
        <v>470</v>
      </c>
      <c r="G275" s="28" t="str">
        <f t="shared" si="47"/>
        <v>Jens Eide</v>
      </c>
      <c r="H275" s="28" t="str">
        <f>+IF(I275=0,"",'Ark1'!Q2476)</f>
        <v/>
      </c>
      <c r="I275" s="345">
        <f>+'Ark1'!R2476</f>
        <v>0</v>
      </c>
      <c r="J275" s="29" t="str">
        <f>+IF(I275=0,"",'Ark1'!AG2476)</f>
        <v/>
      </c>
      <c r="L275" s="29" t="str">
        <f>+IF(I275=0,"",'Ark1'!AH2476)</f>
        <v/>
      </c>
      <c r="M275" s="27" t="str">
        <f>+IF(I275=0,"",'Ark1'!T2476)</f>
        <v/>
      </c>
      <c r="N275" s="32" t="str">
        <f>+IF(I275=0,"",'Ark1'!U2476)</f>
        <v/>
      </c>
      <c r="O275" s="34" t="str">
        <f>+IF(I275=0,"",'Ark1'!W2476)</f>
        <v/>
      </c>
      <c r="P275" s="34" t="str">
        <f>+IF(I275=0,"",'Ark1'!X2476)</f>
        <v/>
      </c>
      <c r="Q275" s="34" t="str">
        <f>+IF(I275=0,"",'Ark1'!Y2476)</f>
        <v/>
      </c>
      <c r="R275" s="34" t="str">
        <f>+IF(I275=0,"",'Ark1'!Z2476)</f>
        <v/>
      </c>
      <c r="S275" s="29" t="str">
        <f>+IF(I275=0,"",'Ark1'!Z2476)</f>
        <v/>
      </c>
      <c r="T275" s="27" t="str">
        <f>+IF(I275=0,"",'Ark1'!AB2476)</f>
        <v/>
      </c>
      <c r="U275" s="34" t="str">
        <f>+IF(I275=0,"",'Ark1'!AE2476)</f>
        <v/>
      </c>
      <c r="V275" s="29" t="str">
        <f t="shared" si="48"/>
        <v/>
      </c>
      <c r="W275" s="29" t="str">
        <f t="shared" si="49"/>
        <v/>
      </c>
      <c r="X275" s="215"/>
      <c r="Y275" s="27"/>
      <c r="AA275" s="29"/>
      <c r="AB275" s="27"/>
      <c r="AC275" s="28"/>
      <c r="AD275" s="28"/>
      <c r="AH275" s="28"/>
    </row>
    <row r="276" spans="1:52" ht="15.6">
      <c r="A276" s="215"/>
      <c r="B276" s="297">
        <f>+'Ark1'!C2477</f>
        <v>2023</v>
      </c>
      <c r="C276" s="235">
        <f>+'Ark1'!L2477</f>
        <v>10</v>
      </c>
      <c r="D276" s="235" t="s">
        <v>36</v>
      </c>
      <c r="E276" s="28">
        <f>+'Ark1'!H2477</f>
        <v>1</v>
      </c>
      <c r="F276" s="28">
        <f>+'Ark1'!J2477</f>
        <v>629</v>
      </c>
      <c r="G276" s="28" t="str">
        <f t="shared" si="47"/>
        <v>Bø</v>
      </c>
      <c r="H276" s="28" t="str">
        <f>+IF(I276=0,"",'Ark1'!Q2477)</f>
        <v/>
      </c>
      <c r="I276" s="345">
        <f>+'Ark1'!R2477</f>
        <v>0</v>
      </c>
      <c r="J276" s="29" t="str">
        <f>+IF(I276=0,"",'Ark1'!AG2477)</f>
        <v/>
      </c>
      <c r="L276" s="29" t="str">
        <f>+IF(I276=0,"",'Ark1'!AH2477)</f>
        <v/>
      </c>
      <c r="M276" s="27" t="str">
        <f>+IF(I276=0,"",'Ark1'!T2477)</f>
        <v/>
      </c>
      <c r="N276" s="32" t="str">
        <f>+IF(I276=0,"",'Ark1'!U2477)</f>
        <v/>
      </c>
      <c r="O276" s="34" t="str">
        <f>+IF(I276=0,"",'Ark1'!W2477)</f>
        <v/>
      </c>
      <c r="P276" s="34" t="str">
        <f>+IF(I276=0,"",'Ark1'!X2477)</f>
        <v/>
      </c>
      <c r="Q276" s="34" t="str">
        <f>+IF(I276=0,"",'Ark1'!Y2477)</f>
        <v/>
      </c>
      <c r="R276" s="34" t="str">
        <f>+IF(I276=0,"",'Ark1'!Z2477)</f>
        <v/>
      </c>
      <c r="S276" s="29" t="str">
        <f>+IF(I276=0,"",'Ark1'!Z2477)</f>
        <v/>
      </c>
      <c r="T276" s="27" t="str">
        <f>+IF(I276=0,"",'Ark1'!AB2477)</f>
        <v/>
      </c>
      <c r="U276" s="34" t="str">
        <f>+IF(I276=0,"",'Ark1'!AE2477)</f>
        <v/>
      </c>
      <c r="V276" s="29" t="str">
        <f t="shared" si="48"/>
        <v/>
      </c>
      <c r="W276" s="29" t="str">
        <f t="shared" si="49"/>
        <v/>
      </c>
      <c r="X276" s="215"/>
      <c r="Y276" s="27"/>
      <c r="AA276" s="29"/>
      <c r="AB276" s="27"/>
      <c r="AC276" s="28"/>
      <c r="AD276" s="28"/>
      <c r="AH276" s="28"/>
    </row>
    <row r="277" spans="1:52" ht="15.6">
      <c r="A277" s="215"/>
      <c r="B277" s="297">
        <f>+'Ark1'!C2478</f>
        <v>2023</v>
      </c>
      <c r="C277" s="235">
        <f>+'Ark1'!L2478</f>
        <v>10</v>
      </c>
      <c r="D277" s="235" t="s">
        <v>36</v>
      </c>
      <c r="E277" s="28">
        <f>+'Ark1'!H2478</f>
        <v>1</v>
      </c>
      <c r="F277" s="28">
        <f>+'Ark1'!J2478</f>
        <v>643</v>
      </c>
      <c r="G277" s="28" t="str">
        <f t="shared" si="47"/>
        <v>Bjerka</v>
      </c>
      <c r="H277" s="28" t="str">
        <f>+IF(I277=0,"",'Ark1'!Q2478)</f>
        <v/>
      </c>
      <c r="I277" s="345">
        <f>+'Ark1'!R2478</f>
        <v>0</v>
      </c>
      <c r="J277" s="29" t="str">
        <f>+IF(I277=0,"",'Ark1'!AG2478)</f>
        <v/>
      </c>
      <c r="L277" s="29" t="str">
        <f>+IF(I277=0,"",'Ark1'!AH2478)</f>
        <v/>
      </c>
      <c r="M277" s="27" t="str">
        <f>+IF(I277=0,"",'Ark1'!T2478)</f>
        <v/>
      </c>
      <c r="N277" s="32" t="str">
        <f>+IF(I277=0,"",'Ark1'!U2478)</f>
        <v/>
      </c>
      <c r="O277" s="34" t="str">
        <f>+IF(I277=0,"",'Ark1'!W2478)</f>
        <v/>
      </c>
      <c r="P277" s="34" t="str">
        <f>+IF(I277=0,"",'Ark1'!X2478)</f>
        <v/>
      </c>
      <c r="Q277" s="34" t="str">
        <f>+IF(I277=0,"",'Ark1'!Y2478)</f>
        <v/>
      </c>
      <c r="R277" s="34" t="str">
        <f>+IF(I277=0,"",'Ark1'!Z2478)</f>
        <v/>
      </c>
      <c r="S277" s="29" t="str">
        <f>+IF(I277=0,"",'Ark1'!Z2478)</f>
        <v/>
      </c>
      <c r="T277" s="27" t="str">
        <f>+IF(I277=0,"",'Ark1'!AB2478)</f>
        <v/>
      </c>
      <c r="U277" s="34" t="str">
        <f>+IF(I277=0,"",'Ark1'!AE2478)</f>
        <v/>
      </c>
      <c r="V277" s="29" t="str">
        <f t="shared" si="48"/>
        <v/>
      </c>
      <c r="W277" s="29" t="str">
        <f t="shared" si="49"/>
        <v/>
      </c>
      <c r="X277" s="215"/>
      <c r="Y277" s="27"/>
      <c r="AA277" s="29"/>
      <c r="AB277" s="27"/>
      <c r="AC277" s="28"/>
      <c r="AD277" s="28"/>
      <c r="AH277" s="28"/>
    </row>
    <row r="278" spans="1:52" ht="15.6">
      <c r="A278" s="215"/>
      <c r="B278" s="297">
        <f>+'Ark1'!C2479</f>
        <v>2023</v>
      </c>
      <c r="C278" s="235">
        <f>+'Ark1'!L2479</f>
        <v>10</v>
      </c>
      <c r="D278" s="235" t="s">
        <v>36</v>
      </c>
      <c r="E278" s="28">
        <f>+'Ark1'!H2479</f>
        <v>2</v>
      </c>
      <c r="F278" s="28">
        <f>+'Ark1'!J2479</f>
        <v>704</v>
      </c>
      <c r="G278" s="28" t="str">
        <f t="shared" si="47"/>
        <v>Øre Vilt</v>
      </c>
      <c r="H278" s="28" t="str">
        <f>+IF(I278=0,"",'Ark1'!Q2479)</f>
        <v/>
      </c>
      <c r="I278" s="345">
        <f>+'Ark1'!R2479</f>
        <v>0</v>
      </c>
      <c r="J278" s="29" t="str">
        <f>+IF(I278=0,"",'Ark1'!AG2479)</f>
        <v/>
      </c>
      <c r="L278" s="29" t="str">
        <f>+IF(I278=0,"",'Ark1'!AH2479)</f>
        <v/>
      </c>
      <c r="M278" s="27" t="str">
        <f>+IF(I278=0,"",'Ark1'!T2479)</f>
        <v/>
      </c>
      <c r="N278" s="32" t="str">
        <f>+IF(I278=0,"",'Ark1'!U2479)</f>
        <v/>
      </c>
      <c r="O278" s="34" t="str">
        <f>+IF(I278=0,"",'Ark1'!W2479)</f>
        <v/>
      </c>
      <c r="P278" s="34" t="str">
        <f>+IF(I278=0,"",'Ark1'!X2479)</f>
        <v/>
      </c>
      <c r="Q278" s="34" t="str">
        <f>+IF(I278=0,"",'Ark1'!Y2479)</f>
        <v/>
      </c>
      <c r="R278" s="34" t="str">
        <f>+IF(I278=0,"",'Ark1'!Z2479)</f>
        <v/>
      </c>
      <c r="S278" s="29" t="str">
        <f>+IF(I278=0,"",'Ark1'!Z2479)</f>
        <v/>
      </c>
      <c r="T278" s="27" t="str">
        <f>+IF(I278=0,"",'Ark1'!AB2479)</f>
        <v/>
      </c>
      <c r="U278" s="34" t="str">
        <f>+IF(I278=0,"",'Ark1'!AE2479)</f>
        <v/>
      </c>
      <c r="V278" s="29" t="str">
        <f t="shared" si="48"/>
        <v/>
      </c>
      <c r="W278" s="29" t="str">
        <f t="shared" si="49"/>
        <v/>
      </c>
      <c r="X278" s="215"/>
      <c r="Y278" s="27"/>
      <c r="AA278" s="29"/>
      <c r="AB278" s="27"/>
      <c r="AC278" s="28"/>
      <c r="AD278" s="28"/>
      <c r="AH278" s="28"/>
    </row>
    <row r="279" spans="1:52" ht="15.6">
      <c r="A279" s="215"/>
      <c r="B279" s="297">
        <f>+'Ark1'!C2480</f>
        <v>2023</v>
      </c>
      <c r="C279" s="235">
        <f>+'Ark1'!L2480</f>
        <v>10</v>
      </c>
      <c r="D279" s="235" t="s">
        <v>36</v>
      </c>
      <c r="E279" s="28">
        <f>+'Ark1'!H2480</f>
        <v>1</v>
      </c>
      <c r="F279" s="28">
        <f>+'Ark1'!J2480</f>
        <v>802</v>
      </c>
      <c r="G279" s="28" t="str">
        <f t="shared" si="47"/>
        <v>Karasjok</v>
      </c>
      <c r="H279" s="28" t="str">
        <f>+IF(I279=0,"",'Ark1'!Q2480)</f>
        <v/>
      </c>
      <c r="I279" s="345">
        <f>+'Ark1'!R2480</f>
        <v>0</v>
      </c>
      <c r="J279" s="29" t="str">
        <f>+IF(I279=0,"",'Ark1'!AG2480)</f>
        <v/>
      </c>
      <c r="L279" s="29" t="str">
        <f>+IF(I279=0,"",'Ark1'!AH2480)</f>
        <v/>
      </c>
      <c r="M279" s="27" t="str">
        <f>+IF(I279=0,"",'Ark1'!T2480)</f>
        <v/>
      </c>
      <c r="N279" s="32" t="str">
        <f>+IF(I279=0,"",'Ark1'!U2480)</f>
        <v/>
      </c>
      <c r="O279" s="34" t="str">
        <f>+IF(I279=0,"",'Ark1'!W2480)</f>
        <v/>
      </c>
      <c r="P279" s="34" t="str">
        <f>+IF(I279=0,"",'Ark1'!X2480)</f>
        <v/>
      </c>
      <c r="Q279" s="34" t="str">
        <f>+IF(I279=0,"",'Ark1'!Y2480)</f>
        <v/>
      </c>
      <c r="R279" s="34" t="str">
        <f>+IF(I279=0,"",'Ark1'!Z2480)</f>
        <v/>
      </c>
      <c r="S279" s="29" t="str">
        <f>+IF(I279=0,"",'Ark1'!Z2480)</f>
        <v/>
      </c>
      <c r="T279" s="27" t="str">
        <f>+IF(I279=0,"",'Ark1'!AB2480)</f>
        <v/>
      </c>
      <c r="U279" s="34" t="str">
        <f>+IF(I279=0,"",'Ark1'!AE2480)</f>
        <v/>
      </c>
      <c r="V279" s="29" t="str">
        <f t="shared" si="48"/>
        <v/>
      </c>
      <c r="W279" s="29" t="str">
        <f t="shared" si="49"/>
        <v/>
      </c>
      <c r="X279" s="215"/>
      <c r="Y279" s="27"/>
      <c r="AA279" s="29"/>
      <c r="AB279" s="27"/>
      <c r="AC279" s="28"/>
      <c r="AD279" s="28"/>
      <c r="AH279" s="28"/>
    </row>
    <row r="280" spans="1:52" ht="19.8">
      <c r="A280" s="215"/>
      <c r="B280" s="215"/>
      <c r="C280" s="215"/>
      <c r="D280" s="215"/>
      <c r="E280" s="215"/>
      <c r="F280" s="215"/>
      <c r="G280" s="215"/>
      <c r="H280" s="215"/>
      <c r="I280" s="339"/>
      <c r="J280" s="216"/>
      <c r="K280" s="216"/>
      <c r="L280" s="216"/>
      <c r="M280" s="215"/>
      <c r="N280" s="215"/>
      <c r="O280" s="217"/>
      <c r="P280" s="217"/>
      <c r="Q280" s="217"/>
      <c r="R280" s="217"/>
      <c r="S280" s="217"/>
      <c r="T280" s="215"/>
      <c r="U280" s="217"/>
      <c r="V280" s="217"/>
      <c r="W280" s="217"/>
      <c r="X280" s="215"/>
      <c r="Y280" s="218"/>
      <c r="AA280" s="29"/>
      <c r="AB280" s="27"/>
      <c r="AC280" s="219"/>
      <c r="AD280" s="28"/>
      <c r="AH280" s="28"/>
      <c r="AZ280" s="231"/>
    </row>
    <row r="281" spans="1:52" ht="22.8">
      <c r="A281" s="215"/>
      <c r="B281" s="215"/>
      <c r="C281" s="215"/>
      <c r="D281" s="264" t="str">
        <f>+D283</f>
        <v>U</v>
      </c>
      <c r="E281" s="215"/>
      <c r="F281" s="215"/>
      <c r="G281" s="215"/>
      <c r="H281" s="215"/>
      <c r="I281" s="429">
        <f>SUM(I283:I306)</f>
        <v>70</v>
      </c>
      <c r="J281" s="265"/>
      <c r="K281" s="265"/>
      <c r="L281" s="265"/>
      <c r="M281" s="266"/>
      <c r="N281" s="267">
        <f>+Klasse!O20</f>
        <v>26.642857142857153</v>
      </c>
      <c r="O281" s="217"/>
      <c r="P281" s="217"/>
      <c r="Q281" s="217"/>
      <c r="R281" s="217"/>
      <c r="S281" s="217"/>
      <c r="T281" s="215"/>
      <c r="U281" s="217"/>
      <c r="V281" s="217"/>
      <c r="W281" s="217"/>
      <c r="X281" s="215"/>
      <c r="Y281" s="218"/>
      <c r="AA281" s="29"/>
      <c r="AB281" s="27"/>
      <c r="AC281" s="219"/>
      <c r="AD281" s="28"/>
      <c r="AH281" s="28"/>
      <c r="AZ281" s="231"/>
    </row>
    <row r="282" spans="1:52" ht="19.8">
      <c r="A282" s="215"/>
      <c r="B282" s="215"/>
      <c r="C282" s="215"/>
      <c r="D282" s="215"/>
      <c r="E282" s="215"/>
      <c r="F282" s="215"/>
      <c r="G282" s="215"/>
      <c r="H282" s="233"/>
      <c r="I282" s="339"/>
      <c r="J282" s="216"/>
      <c r="K282" s="216"/>
      <c r="L282" s="216"/>
      <c r="M282" s="233"/>
      <c r="N282" s="216"/>
      <c r="O282" s="217"/>
      <c r="P282" s="217"/>
      <c r="Q282" s="217"/>
      <c r="R282" s="217"/>
      <c r="S282" s="234"/>
      <c r="T282" s="215"/>
      <c r="U282" s="234"/>
      <c r="V282" s="234"/>
      <c r="W282" s="232"/>
      <c r="X282" s="215"/>
      <c r="Y282" s="218"/>
      <c r="AA282" s="29"/>
      <c r="AB282" s="27"/>
      <c r="AC282" s="219"/>
      <c r="AD282" s="28"/>
      <c r="AH282" s="28"/>
      <c r="AZ282" s="231"/>
    </row>
    <row r="283" spans="1:52" ht="15.6">
      <c r="A283" s="215"/>
      <c r="B283" s="297">
        <f>+'Ark1'!C2481</f>
        <v>2023</v>
      </c>
      <c r="C283" s="235">
        <f>+'Ark1'!L2481</f>
        <v>11</v>
      </c>
      <c r="D283" s="235" t="s">
        <v>37</v>
      </c>
      <c r="E283" s="235">
        <f>+'Ark1'!H2481</f>
        <v>1</v>
      </c>
      <c r="F283" s="235">
        <f>+'Ark1'!J2481</f>
        <v>103</v>
      </c>
      <c r="G283" s="235" t="str">
        <f>+G256</f>
        <v>Rudshøgda</v>
      </c>
      <c r="H283" s="235" t="str">
        <f>+IF(I283=0,"",'Ark1'!Q2481)</f>
        <v/>
      </c>
      <c r="I283" s="344">
        <f>+'Ark1'!R2481</f>
        <v>0</v>
      </c>
      <c r="J283" s="236" t="str">
        <f>+IF(I283=0,"",'Ark1'!AG2481)</f>
        <v/>
      </c>
      <c r="K283" s="236"/>
      <c r="L283" s="236" t="str">
        <f>+IF(I283=0,"",'Ark1'!AH2481)</f>
        <v/>
      </c>
      <c r="M283" s="237" t="str">
        <f>+IF(I283=0,"",'Ark1'!T2481)</f>
        <v/>
      </c>
      <c r="N283" s="32" t="str">
        <f>+IF(I283=0,"",'Ark1'!U2481)</f>
        <v/>
      </c>
      <c r="O283" s="238" t="str">
        <f>+IF(I283=0,"",'Ark1'!W2481)</f>
        <v/>
      </c>
      <c r="P283" s="238" t="str">
        <f>+IF(I283=0,"",'Ark1'!X2481)</f>
        <v/>
      </c>
      <c r="Q283" s="238" t="str">
        <f>+IF(I283=0,"",'Ark1'!Y2481)</f>
        <v/>
      </c>
      <c r="R283" s="238" t="str">
        <f>+IF(I283=0,"",'Ark1'!Z2481)</f>
        <v/>
      </c>
      <c r="S283" s="236" t="str">
        <f>+IF(I283=0,"",'Ark1'!Z2481)</f>
        <v/>
      </c>
      <c r="T283" s="237" t="str">
        <f>+IF(I283=0,"",'Ark1'!AB2481)</f>
        <v/>
      </c>
      <c r="U283" s="238" t="str">
        <f>+IF(I283=0,"",'Ark1'!AE2481)</f>
        <v/>
      </c>
      <c r="V283" s="236" t="str">
        <f t="shared" ref="V283" si="50">IF(I283=0,"",N283/C283)</f>
        <v/>
      </c>
      <c r="W283" s="236" t="str">
        <f t="shared" ref="W283" si="51">IF(I283=0,"",I283/H283)</f>
        <v/>
      </c>
      <c r="X283" s="215"/>
      <c r="Y283" s="27"/>
      <c r="AA283" s="29"/>
      <c r="AB283" s="27"/>
      <c r="AC283" s="28"/>
      <c r="AD283" s="28"/>
      <c r="AH283" s="28"/>
    </row>
    <row r="284" spans="1:52" ht="15.6">
      <c r="A284" s="215"/>
      <c r="B284" s="297">
        <f>+'Ark1'!C2482</f>
        <v>2023</v>
      </c>
      <c r="C284" s="235">
        <f>+'Ark1'!L2482</f>
        <v>11</v>
      </c>
      <c r="D284" s="235" t="s">
        <v>37</v>
      </c>
      <c r="E284" s="235">
        <f>+'Ark1'!H2482</f>
        <v>2</v>
      </c>
      <c r="F284" s="235">
        <f>+'Ark1'!J2482</f>
        <v>106</v>
      </c>
      <c r="G284" s="235" t="str">
        <f t="shared" ref="G284:G306" si="52">+G257</f>
        <v>Furuseth</v>
      </c>
      <c r="H284" s="235">
        <f>+IF(I284=0,"",'Ark1'!Q2482)</f>
        <v>8</v>
      </c>
      <c r="I284" s="344">
        <f>+'Ark1'!R2482</f>
        <v>49</v>
      </c>
      <c r="J284" s="236">
        <f>+IF(I284=0,"",'Ark1'!AG2482)</f>
        <v>31.795567616463128</v>
      </c>
      <c r="K284" s="236"/>
      <c r="L284" s="236">
        <f>+IF(I284=0,"",'Ark1'!AH2482)</f>
        <v>0</v>
      </c>
      <c r="M284" s="237">
        <f>+IF(I284=0,"",'Ark1'!T2482)</f>
        <v>7.3877551020408143</v>
      </c>
      <c r="N284" s="32">
        <f>+IF(I284=0,"",'Ark1'!U2482)</f>
        <v>27.259183673469391</v>
      </c>
      <c r="O284" s="238">
        <f>+IF(I284=0,"",'Ark1'!W2482)</f>
        <v>20.408163265306126</v>
      </c>
      <c r="P284" s="238">
        <f>+IF(I284=0,"",'Ark1'!X2482)</f>
        <v>93.877551020408163</v>
      </c>
      <c r="Q284" s="238">
        <f>+IF(I284=0,"",'Ark1'!Y2482)</f>
        <v>71.428571428571445</v>
      </c>
      <c r="R284" s="238">
        <f>+IF(I284=0,"",'Ark1'!Z2482)</f>
        <v>8.1187090148806949</v>
      </c>
      <c r="S284" s="236">
        <f>+IF(I284=0,"",'Ark1'!Z2482)</f>
        <v>8.1187090148806949</v>
      </c>
      <c r="T284" s="237">
        <f>+IF(I284=0,"",'Ark1'!AB2482)</f>
        <v>2.2661333293863368</v>
      </c>
      <c r="U284" s="238">
        <f>+IF(I284=0,"",'Ark1'!AE2482)</f>
        <v>0</v>
      </c>
      <c r="V284" s="236">
        <f t="shared" ref="V284:V306" si="53">IF(I284=0,"",N284/C284)</f>
        <v>2.4781076066790355</v>
      </c>
      <c r="W284" s="236">
        <f t="shared" ref="W284:W306" si="54">IF(I284=0,"",I284/H284)</f>
        <v>6.125</v>
      </c>
      <c r="X284" s="215"/>
      <c r="Y284" s="27"/>
      <c r="AA284" s="29"/>
      <c r="AB284" s="27"/>
      <c r="AC284" s="28"/>
      <c r="AD284" s="28"/>
      <c r="AH284" s="28"/>
    </row>
    <row r="285" spans="1:52" ht="15.6">
      <c r="A285" s="215"/>
      <c r="B285" s="297">
        <f>+'Ark1'!C2483</f>
        <v>2023</v>
      </c>
      <c r="C285" s="235">
        <f>+'Ark1'!L2483</f>
        <v>11</v>
      </c>
      <c r="D285" s="235" t="s">
        <v>37</v>
      </c>
      <c r="E285" s="235">
        <f>+'Ark1'!H2483</f>
        <v>1</v>
      </c>
      <c r="F285" s="235">
        <f>+'Ark1'!J2483</f>
        <v>110</v>
      </c>
      <c r="G285" s="235" t="str">
        <f t="shared" si="52"/>
        <v>Gol</v>
      </c>
      <c r="H285" s="235" t="str">
        <f>+IF(I285=0,"",'Ark1'!Q2483)</f>
        <v/>
      </c>
      <c r="I285" s="344">
        <f>+'Ark1'!R2483</f>
        <v>0</v>
      </c>
      <c r="J285" s="236" t="str">
        <f>+IF(I285=0,"",'Ark1'!AG2483)</f>
        <v/>
      </c>
      <c r="K285" s="236"/>
      <c r="L285" s="236" t="str">
        <f>+IF(I285=0,"",'Ark1'!AH2483)</f>
        <v/>
      </c>
      <c r="M285" s="237" t="str">
        <f>+IF(I285=0,"",'Ark1'!T2483)</f>
        <v/>
      </c>
      <c r="N285" s="32" t="str">
        <f>+IF(I285=0,"",'Ark1'!U2483)</f>
        <v/>
      </c>
      <c r="O285" s="238" t="str">
        <f>+IF(I285=0,"",'Ark1'!W2483)</f>
        <v/>
      </c>
      <c r="P285" s="238" t="str">
        <f>+IF(I285=0,"",'Ark1'!X2483)</f>
        <v/>
      </c>
      <c r="Q285" s="238" t="str">
        <f>+IF(I285=0,"",'Ark1'!Y2483)</f>
        <v/>
      </c>
      <c r="R285" s="238" t="str">
        <f>+IF(I285=0,"",'Ark1'!Z2483)</f>
        <v/>
      </c>
      <c r="S285" s="236" t="str">
        <f>+IF(I285=0,"",'Ark1'!Z2483)</f>
        <v/>
      </c>
      <c r="T285" s="237" t="str">
        <f>+IF(I285=0,"",'Ark1'!AB2483)</f>
        <v/>
      </c>
      <c r="U285" s="238" t="str">
        <f>+IF(I285=0,"",'Ark1'!AE2483)</f>
        <v/>
      </c>
      <c r="V285" s="236" t="str">
        <f t="shared" si="53"/>
        <v/>
      </c>
      <c r="W285" s="236" t="str">
        <f t="shared" si="54"/>
        <v/>
      </c>
      <c r="X285" s="215"/>
      <c r="Y285" s="27"/>
      <c r="AA285" s="29"/>
      <c r="AB285" s="27"/>
      <c r="AC285" s="28"/>
      <c r="AD285" s="28"/>
      <c r="AH285" s="28"/>
    </row>
    <row r="286" spans="1:52" ht="15.6">
      <c r="A286" s="215"/>
      <c r="B286" s="297">
        <f>+'Ark1'!C2484</f>
        <v>2023</v>
      </c>
      <c r="C286" s="235">
        <f>+'Ark1'!L2484</f>
        <v>11</v>
      </c>
      <c r="D286" s="235" t="s">
        <v>37</v>
      </c>
      <c r="E286" s="235">
        <f>+'Ark1'!H2484</f>
        <v>1</v>
      </c>
      <c r="F286" s="235">
        <f>+'Ark1'!J2484</f>
        <v>111</v>
      </c>
      <c r="G286" s="235" t="str">
        <f t="shared" si="52"/>
        <v>Forus</v>
      </c>
      <c r="H286" s="235" t="str">
        <f>+IF(I286=0,"",'Ark1'!Q2484)</f>
        <v/>
      </c>
      <c r="I286" s="344">
        <f>+'Ark1'!R2484</f>
        <v>0</v>
      </c>
      <c r="J286" s="236" t="str">
        <f>+IF(I286=0,"",'Ark1'!AG2484)</f>
        <v/>
      </c>
      <c r="K286" s="236"/>
      <c r="L286" s="236" t="str">
        <f>+IF(I286=0,"",'Ark1'!AH2484)</f>
        <v/>
      </c>
      <c r="M286" s="237" t="str">
        <f>+IF(I286=0,"",'Ark1'!T2484)</f>
        <v/>
      </c>
      <c r="N286" s="32" t="str">
        <f>+IF(I286=0,"",'Ark1'!U2484)</f>
        <v/>
      </c>
      <c r="O286" s="238" t="str">
        <f>+IF(I286=0,"",'Ark1'!W2484)</f>
        <v/>
      </c>
      <c r="P286" s="238" t="str">
        <f>+IF(I286=0,"",'Ark1'!X2484)</f>
        <v/>
      </c>
      <c r="Q286" s="238" t="str">
        <f>+IF(I286=0,"",'Ark1'!Y2484)</f>
        <v/>
      </c>
      <c r="R286" s="238" t="str">
        <f>+IF(I286=0,"",'Ark1'!Z2484)</f>
        <v/>
      </c>
      <c r="S286" s="236" t="str">
        <f>+IF(I286=0,"",'Ark1'!Z2484)</f>
        <v/>
      </c>
      <c r="T286" s="237" t="str">
        <f>+IF(I286=0,"",'Ark1'!AB2484)</f>
        <v/>
      </c>
      <c r="U286" s="238" t="str">
        <f>+IF(I286=0,"",'Ark1'!AE2484)</f>
        <v/>
      </c>
      <c r="V286" s="236" t="str">
        <f t="shared" si="53"/>
        <v/>
      </c>
      <c r="W286" s="236" t="str">
        <f t="shared" si="54"/>
        <v/>
      </c>
      <c r="X286" s="215"/>
      <c r="Y286" s="27"/>
      <c r="AA286" s="29"/>
      <c r="AB286" s="27"/>
      <c r="AC286" s="28"/>
      <c r="AD286" s="28"/>
      <c r="AH286" s="28"/>
    </row>
    <row r="287" spans="1:52" ht="15.6">
      <c r="A287" s="215"/>
      <c r="B287" s="297">
        <f>+'Ark1'!C2485</f>
        <v>2023</v>
      </c>
      <c r="C287" s="235">
        <f>+'Ark1'!L2485</f>
        <v>11</v>
      </c>
      <c r="D287" s="235" t="s">
        <v>37</v>
      </c>
      <c r="E287" s="235">
        <f>+'Ark1'!H2485</f>
        <v>1</v>
      </c>
      <c r="F287" s="235">
        <f>+'Ark1'!J2485</f>
        <v>116</v>
      </c>
      <c r="G287" s="235" t="str">
        <f t="shared" si="52"/>
        <v>Sandeid</v>
      </c>
      <c r="H287" s="235" t="str">
        <f>+IF(I287=0,"",'Ark1'!Q2485)</f>
        <v/>
      </c>
      <c r="I287" s="344">
        <f>+'Ark1'!R2485</f>
        <v>0</v>
      </c>
      <c r="J287" s="236" t="str">
        <f>+IF(I287=0,"",'Ark1'!AG2485)</f>
        <v/>
      </c>
      <c r="K287" s="236"/>
      <c r="L287" s="236" t="str">
        <f>+IF(I287=0,"",'Ark1'!AH2485)</f>
        <v/>
      </c>
      <c r="M287" s="237" t="str">
        <f>+IF(I287=0,"",'Ark1'!T2485)</f>
        <v/>
      </c>
      <c r="N287" s="32" t="str">
        <f>+IF(I287=0,"",'Ark1'!U2485)</f>
        <v/>
      </c>
      <c r="O287" s="238" t="str">
        <f>+IF(I287=0,"",'Ark1'!W2485)</f>
        <v/>
      </c>
      <c r="P287" s="238" t="str">
        <f>+IF(I287=0,"",'Ark1'!X2485)</f>
        <v/>
      </c>
      <c r="Q287" s="238" t="str">
        <f>+IF(I287=0,"",'Ark1'!Y2485)</f>
        <v/>
      </c>
      <c r="R287" s="238" t="str">
        <f>+IF(I287=0,"",'Ark1'!Z2485)</f>
        <v/>
      </c>
      <c r="S287" s="236" t="str">
        <f>+IF(I287=0,"",'Ark1'!Z2485)</f>
        <v/>
      </c>
      <c r="T287" s="237" t="str">
        <f>+IF(I287=0,"",'Ark1'!AB2485)</f>
        <v/>
      </c>
      <c r="U287" s="238" t="str">
        <f>+IF(I287=0,"",'Ark1'!AE2485)</f>
        <v/>
      </c>
      <c r="V287" s="236" t="str">
        <f t="shared" si="53"/>
        <v/>
      </c>
      <c r="W287" s="236" t="str">
        <f t="shared" si="54"/>
        <v/>
      </c>
      <c r="X287" s="215"/>
      <c r="Y287" s="27"/>
      <c r="AA287" s="29"/>
      <c r="AB287" s="27"/>
      <c r="AC287" s="28"/>
      <c r="AD287" s="28"/>
      <c r="AH287" s="28"/>
    </row>
    <row r="288" spans="1:52" ht="15.6">
      <c r="A288" s="215"/>
      <c r="B288" s="297">
        <f>+'Ark1'!C2486</f>
        <v>2023</v>
      </c>
      <c r="C288" s="235">
        <f>+'Ark1'!L2486</f>
        <v>11</v>
      </c>
      <c r="D288" s="235" t="s">
        <v>37</v>
      </c>
      <c r="E288" s="235">
        <f>+'Ark1'!H2486</f>
        <v>2</v>
      </c>
      <c r="F288" s="235">
        <f>+'Ark1'!J2486</f>
        <v>117</v>
      </c>
      <c r="G288" s="235" t="str">
        <f t="shared" si="52"/>
        <v>Jæren</v>
      </c>
      <c r="H288" s="235" t="str">
        <f>+IF(I288=0,"",'Ark1'!Q2486)</f>
        <v/>
      </c>
      <c r="I288" s="344">
        <f>+'Ark1'!R2486</f>
        <v>0</v>
      </c>
      <c r="J288" s="236" t="str">
        <f>+IF(I288=0,"",'Ark1'!AG2486)</f>
        <v/>
      </c>
      <c r="K288" s="236"/>
      <c r="L288" s="236" t="str">
        <f>+IF(I288=0,"",'Ark1'!AH2486)</f>
        <v/>
      </c>
      <c r="M288" s="237" t="str">
        <f>+IF(I288=0,"",'Ark1'!T2486)</f>
        <v/>
      </c>
      <c r="N288" s="32" t="str">
        <f>+IF(I288=0,"",'Ark1'!U2486)</f>
        <v/>
      </c>
      <c r="O288" s="238" t="str">
        <f>+IF(I288=0,"",'Ark1'!W2486)</f>
        <v/>
      </c>
      <c r="P288" s="238" t="str">
        <f>+IF(I288=0,"",'Ark1'!X2486)</f>
        <v/>
      </c>
      <c r="Q288" s="238" t="str">
        <f>+IF(I288=0,"",'Ark1'!Y2486)</f>
        <v/>
      </c>
      <c r="R288" s="238" t="str">
        <f>+IF(I288=0,"",'Ark1'!Z2486)</f>
        <v/>
      </c>
      <c r="S288" s="236" t="str">
        <f>+IF(I288=0,"",'Ark1'!Z2486)</f>
        <v/>
      </c>
      <c r="T288" s="237" t="str">
        <f>+IF(I288=0,"",'Ark1'!AB2486)</f>
        <v/>
      </c>
      <c r="U288" s="238" t="str">
        <f>+IF(I288=0,"",'Ark1'!AE2486)</f>
        <v/>
      </c>
      <c r="V288" s="236" t="str">
        <f t="shared" si="53"/>
        <v/>
      </c>
      <c r="W288" s="236" t="str">
        <f t="shared" si="54"/>
        <v/>
      </c>
      <c r="X288" s="215"/>
      <c r="Y288" s="27"/>
      <c r="AA288" s="29"/>
      <c r="AB288" s="27"/>
      <c r="AC288" s="28"/>
      <c r="AD288" s="28"/>
      <c r="AH288" s="28"/>
    </row>
    <row r="289" spans="1:38" ht="15.6">
      <c r="A289" s="215"/>
      <c r="B289" s="297">
        <f>+'Ark1'!C2487</f>
        <v>2023</v>
      </c>
      <c r="C289" s="235">
        <f>+'Ark1'!L2487</f>
        <v>11</v>
      </c>
      <c r="D289" s="235" t="s">
        <v>37</v>
      </c>
      <c r="E289" s="235">
        <f>+'Ark1'!H2487</f>
        <v>1</v>
      </c>
      <c r="F289" s="235">
        <f>+'Ark1'!J2487</f>
        <v>134</v>
      </c>
      <c r="G289" s="235" t="str">
        <f t="shared" si="52"/>
        <v>Førde</v>
      </c>
      <c r="H289" s="235" t="str">
        <f>+IF(I289=0,"",'Ark1'!Q2487)</f>
        <v/>
      </c>
      <c r="I289" s="344">
        <f>+'Ark1'!R2487</f>
        <v>0</v>
      </c>
      <c r="J289" s="236" t="str">
        <f>+IF(I289=0,"",'Ark1'!AG2487)</f>
        <v/>
      </c>
      <c r="K289" s="236"/>
      <c r="L289" s="236" t="str">
        <f>+IF(I289=0,"",'Ark1'!AH2487)</f>
        <v/>
      </c>
      <c r="M289" s="237" t="str">
        <f>+IF(I289=0,"",'Ark1'!T2487)</f>
        <v/>
      </c>
      <c r="N289" s="32" t="str">
        <f>+IF(I289=0,"",'Ark1'!U2487)</f>
        <v/>
      </c>
      <c r="O289" s="238" t="str">
        <f>+IF(I289=0,"",'Ark1'!W2487)</f>
        <v/>
      </c>
      <c r="P289" s="238" t="str">
        <f>+IF(I289=0,"",'Ark1'!X2487)</f>
        <v/>
      </c>
      <c r="Q289" s="238" t="str">
        <f>+IF(I289=0,"",'Ark1'!Y2487)</f>
        <v/>
      </c>
      <c r="R289" s="238" t="str">
        <f>+IF(I289=0,"",'Ark1'!Z2487)</f>
        <v/>
      </c>
      <c r="S289" s="236" t="str">
        <f>+IF(I289=0,"",'Ark1'!Z2487)</f>
        <v/>
      </c>
      <c r="T289" s="237" t="str">
        <f>+IF(I289=0,"",'Ark1'!AB2487)</f>
        <v/>
      </c>
      <c r="U289" s="238" t="str">
        <f>+IF(I289=0,"",'Ark1'!AE2487)</f>
        <v/>
      </c>
      <c r="V289" s="236" t="str">
        <f t="shared" si="53"/>
        <v/>
      </c>
      <c r="W289" s="236" t="str">
        <f t="shared" si="54"/>
        <v/>
      </c>
      <c r="X289" s="215"/>
      <c r="Y289" s="27"/>
      <c r="AA289" s="29"/>
      <c r="AB289" s="27"/>
      <c r="AC289" s="28"/>
      <c r="AD289" s="28"/>
      <c r="AH289" s="28"/>
    </row>
    <row r="290" spans="1:38" ht="15.6">
      <c r="A290" s="215"/>
      <c r="B290" s="297">
        <f>+'Ark1'!C2488</f>
        <v>2023</v>
      </c>
      <c r="C290" s="235">
        <f>+'Ark1'!L2488</f>
        <v>11</v>
      </c>
      <c r="D290" s="235" t="s">
        <v>37</v>
      </c>
      <c r="E290" s="235">
        <f>+'Ark1'!H2488</f>
        <v>2</v>
      </c>
      <c r="F290" s="235">
        <f>+'Ark1'!J2488</f>
        <v>141</v>
      </c>
      <c r="G290" s="235" t="str">
        <f t="shared" si="52"/>
        <v>Ølen</v>
      </c>
      <c r="H290" s="235" t="str">
        <f>+IF(I290=0,"",'Ark1'!Q2488)</f>
        <v/>
      </c>
      <c r="I290" s="344">
        <f>+'Ark1'!R2488</f>
        <v>0</v>
      </c>
      <c r="J290" s="236" t="str">
        <f>+IF(I290=0,"",'Ark1'!AG2488)</f>
        <v/>
      </c>
      <c r="K290" s="236"/>
      <c r="L290" s="236" t="str">
        <f>+IF(I290=0,"",'Ark1'!AH2488)</f>
        <v/>
      </c>
      <c r="M290" s="237" t="str">
        <f>+IF(I290=0,"",'Ark1'!T2488)</f>
        <v/>
      </c>
      <c r="N290" s="32" t="str">
        <f>+IF(I290=0,"",'Ark1'!U2488)</f>
        <v/>
      </c>
      <c r="O290" s="238" t="str">
        <f>+IF(I290=0,"",'Ark1'!W2488)</f>
        <v/>
      </c>
      <c r="P290" s="238" t="str">
        <f>+IF(I290=0,"",'Ark1'!X2488)</f>
        <v/>
      </c>
      <c r="Q290" s="238" t="str">
        <f>+IF(I290=0,"",'Ark1'!Y2488)</f>
        <v/>
      </c>
      <c r="R290" s="238" t="str">
        <f>+IF(I290=0,"",'Ark1'!Z2488)</f>
        <v/>
      </c>
      <c r="S290" s="236" t="str">
        <f>+IF(I290=0,"",'Ark1'!Z2488)</f>
        <v/>
      </c>
      <c r="T290" s="237" t="str">
        <f>+IF(I290=0,"",'Ark1'!AB2488)</f>
        <v/>
      </c>
      <c r="U290" s="238" t="str">
        <f>+IF(I290=0,"",'Ark1'!AE2488)</f>
        <v/>
      </c>
      <c r="V290" s="236" t="str">
        <f t="shared" si="53"/>
        <v/>
      </c>
      <c r="W290" s="236" t="str">
        <f t="shared" si="54"/>
        <v/>
      </c>
      <c r="X290" s="215"/>
      <c r="Y290" s="27"/>
      <c r="AA290" s="29"/>
      <c r="AB290" s="27"/>
      <c r="AC290" s="28"/>
      <c r="AD290" s="28"/>
      <c r="AH290" s="28"/>
    </row>
    <row r="291" spans="1:38" ht="15.6">
      <c r="A291" s="215"/>
      <c r="B291" s="297">
        <f>+'Ark1'!C2489</f>
        <v>2023</v>
      </c>
      <c r="C291" s="235">
        <f>+'Ark1'!L2489</f>
        <v>11</v>
      </c>
      <c r="D291" s="235" t="s">
        <v>37</v>
      </c>
      <c r="E291" s="235">
        <f>+'Ark1'!H2489</f>
        <v>2</v>
      </c>
      <c r="F291" s="235">
        <f>+'Ark1'!J2489</f>
        <v>143</v>
      </c>
      <c r="G291" s="235" t="str">
        <f t="shared" si="52"/>
        <v>Nordfjord</v>
      </c>
      <c r="H291" s="235" t="str">
        <f>+IF(I291=0,"",'Ark1'!Q2489)</f>
        <v/>
      </c>
      <c r="I291" s="344">
        <f>+'Ark1'!R2489</f>
        <v>0</v>
      </c>
      <c r="J291" s="236" t="str">
        <f>+IF(I291=0,"",'Ark1'!AG2489)</f>
        <v/>
      </c>
      <c r="K291" s="236"/>
      <c r="L291" s="236" t="str">
        <f>+IF(I291=0,"",'Ark1'!AH2489)</f>
        <v/>
      </c>
      <c r="M291" s="237" t="str">
        <f>+IF(I291=0,"",'Ark1'!T2489)</f>
        <v/>
      </c>
      <c r="N291" s="32" t="str">
        <f>+IF(I291=0,"",'Ark1'!U2489)</f>
        <v/>
      </c>
      <c r="O291" s="238" t="str">
        <f>+IF(I291=0,"",'Ark1'!W2489)</f>
        <v/>
      </c>
      <c r="P291" s="238" t="str">
        <f>+IF(I291=0,"",'Ark1'!X2489)</f>
        <v/>
      </c>
      <c r="Q291" s="238" t="str">
        <f>+IF(I291=0,"",'Ark1'!Y2489)</f>
        <v/>
      </c>
      <c r="R291" s="238" t="str">
        <f>+IF(I291=0,"",'Ark1'!Z2489)</f>
        <v/>
      </c>
      <c r="S291" s="236" t="str">
        <f>+IF(I291=0,"",'Ark1'!Z2489)</f>
        <v/>
      </c>
      <c r="T291" s="237" t="str">
        <f>+IF(I291=0,"",'Ark1'!AB2489)</f>
        <v/>
      </c>
      <c r="U291" s="238" t="str">
        <f>+IF(I291=0,"",'Ark1'!AE2489)</f>
        <v/>
      </c>
      <c r="V291" s="236" t="str">
        <f t="shared" si="53"/>
        <v/>
      </c>
      <c r="W291" s="236" t="str">
        <f t="shared" si="54"/>
        <v/>
      </c>
      <c r="X291" s="215"/>
      <c r="Y291" s="27"/>
      <c r="AA291" s="29"/>
      <c r="AB291" s="27"/>
      <c r="AC291" s="28"/>
      <c r="AD291" s="28"/>
      <c r="AH291" s="28"/>
    </row>
    <row r="292" spans="1:38" ht="15.6">
      <c r="A292" s="215"/>
      <c r="B292" s="297">
        <f>+'Ark1'!C2490</f>
        <v>2023</v>
      </c>
      <c r="C292" s="235">
        <f>+'Ark1'!L2490</f>
        <v>11</v>
      </c>
      <c r="D292" s="235" t="s">
        <v>37</v>
      </c>
      <c r="E292" s="235">
        <f>+'Ark1'!H2490</f>
        <v>2</v>
      </c>
      <c r="F292" s="235">
        <f>+'Ark1'!J2490</f>
        <v>147</v>
      </c>
      <c r="G292" s="235" t="str">
        <f t="shared" si="52"/>
        <v>Midt-Norge</v>
      </c>
      <c r="H292" s="235">
        <f>+IF(I292=0,"",'Ark1'!Q2490)</f>
        <v>1</v>
      </c>
      <c r="I292" s="344">
        <f>+'Ark1'!R2490</f>
        <v>4</v>
      </c>
      <c r="J292" s="236">
        <f>+IF(I292=0,"",'Ark1'!AG2490)</f>
        <v>6.8748145950756454</v>
      </c>
      <c r="K292" s="236"/>
      <c r="L292" s="236">
        <f>+IF(I292=0,"",'Ark1'!AH2490)</f>
        <v>0</v>
      </c>
      <c r="M292" s="237">
        <f>+IF(I292=0,"",'Ark1'!T2490)</f>
        <v>8.75</v>
      </c>
      <c r="N292" s="32">
        <f>+IF(I292=0,"",'Ark1'!U2490)</f>
        <v>23.175000000000004</v>
      </c>
      <c r="O292" s="238">
        <f>+IF(I292=0,"",'Ark1'!W2490)</f>
        <v>25</v>
      </c>
      <c r="P292" s="238">
        <f>+IF(I292=0,"",'Ark1'!X2490)</f>
        <v>100</v>
      </c>
      <c r="Q292" s="238">
        <f>+IF(I292=0,"",'Ark1'!Y2490)</f>
        <v>25</v>
      </c>
      <c r="R292" s="238">
        <f>+IF(I292=0,"",'Ark1'!Z2490)</f>
        <v>9.105321246392128</v>
      </c>
      <c r="S292" s="236">
        <f>+IF(I292=0,"",'Ark1'!Z2490)</f>
        <v>9.105321246392128</v>
      </c>
      <c r="T292" s="237">
        <f>+IF(I292=0,"",'Ark1'!AB2490)</f>
        <v>1.299038105676658</v>
      </c>
      <c r="U292" s="238">
        <f>+IF(I292=0,"",'Ark1'!AE2490)</f>
        <v>0</v>
      </c>
      <c r="V292" s="236">
        <f t="shared" si="53"/>
        <v>2.1068181818181824</v>
      </c>
      <c r="W292" s="236">
        <f t="shared" si="54"/>
        <v>4</v>
      </c>
      <c r="X292" s="215"/>
      <c r="Y292" s="27"/>
      <c r="AA292" s="29"/>
      <c r="AB292" s="27"/>
      <c r="AC292" s="28"/>
      <c r="AD292" s="28"/>
      <c r="AH292" s="28"/>
    </row>
    <row r="293" spans="1:38" ht="15.6">
      <c r="A293" s="215"/>
      <c r="B293" s="297">
        <f>+'Ark1'!C2491</f>
        <v>2023</v>
      </c>
      <c r="C293" s="235">
        <f>+'Ark1'!L2491</f>
        <v>11</v>
      </c>
      <c r="D293" s="235" t="s">
        <v>37</v>
      </c>
      <c r="E293" s="235">
        <f>+'Ark1'!H2491</f>
        <v>1</v>
      </c>
      <c r="F293" s="235">
        <f>+'Ark1'!J2491</f>
        <v>155</v>
      </c>
      <c r="G293" s="235" t="str">
        <f t="shared" si="52"/>
        <v>Målselv</v>
      </c>
      <c r="H293" s="235">
        <f>+IF(I293=0,"",'Ark1'!Q2491)</f>
        <v>2</v>
      </c>
      <c r="I293" s="344">
        <f>+'Ark1'!R2491</f>
        <v>2</v>
      </c>
      <c r="J293" s="236">
        <f>+IF(I293=0,"",'Ark1'!AG2491)</f>
        <v>0.19719889919192277</v>
      </c>
      <c r="K293" s="236"/>
      <c r="L293" s="236">
        <f>+IF(I293=0,"",'Ark1'!AH2491)</f>
        <v>0</v>
      </c>
      <c r="M293" s="237">
        <f>+IF(I293=0,"",'Ark1'!T2491)</f>
        <v>9.5</v>
      </c>
      <c r="N293" s="32">
        <f>+IF(I293=0,"",'Ark1'!U2491)</f>
        <v>33.75</v>
      </c>
      <c r="O293" s="238">
        <f>+IF(I293=0,"",'Ark1'!W2491)</f>
        <v>50</v>
      </c>
      <c r="P293" s="238">
        <f>+IF(I293=0,"",'Ark1'!X2491)</f>
        <v>100</v>
      </c>
      <c r="Q293" s="238">
        <f>+IF(I293=0,"",'Ark1'!Y2491)</f>
        <v>100</v>
      </c>
      <c r="R293" s="238">
        <f>+IF(I293=0,"",'Ark1'!Z2491)</f>
        <v>8.1500000000000075</v>
      </c>
      <c r="S293" s="236">
        <f>+IF(I293=0,"",'Ark1'!Z2491)</f>
        <v>8.1500000000000075</v>
      </c>
      <c r="T293" s="237">
        <f>+IF(I293=0,"",'Ark1'!AB2491)</f>
        <v>4.5</v>
      </c>
      <c r="U293" s="238">
        <f>+IF(I293=0,"",'Ark1'!AE2491)</f>
        <v>0</v>
      </c>
      <c r="V293" s="236">
        <f t="shared" si="53"/>
        <v>3.0681818181818183</v>
      </c>
      <c r="W293" s="236">
        <f t="shared" si="54"/>
        <v>1</v>
      </c>
      <c r="X293" s="215"/>
      <c r="Y293" s="27"/>
      <c r="AA293" s="29"/>
      <c r="AB293" s="27"/>
      <c r="AC293" s="28"/>
      <c r="AD293" s="28"/>
      <c r="AH293" s="28"/>
    </row>
    <row r="294" spans="1:38" ht="15.6">
      <c r="A294" s="215"/>
      <c r="B294" s="297">
        <f>+'Ark1'!C2492</f>
        <v>2023</v>
      </c>
      <c r="C294" s="235">
        <f>+'Ark1'!L2492</f>
        <v>11</v>
      </c>
      <c r="D294" s="235" t="s">
        <v>37</v>
      </c>
      <c r="E294" s="235">
        <f>+'Ark1'!H2492</f>
        <v>2</v>
      </c>
      <c r="F294" s="235">
        <f>+'Ark1'!J2492</f>
        <v>160</v>
      </c>
      <c r="G294" s="235" t="str">
        <f t="shared" si="52"/>
        <v>Oslo</v>
      </c>
      <c r="H294" s="235" t="str">
        <f>+IF(I294=0,"",'Ark1'!Q2492)</f>
        <v/>
      </c>
      <c r="I294" s="344">
        <f>+'Ark1'!R2492</f>
        <v>0</v>
      </c>
      <c r="J294" s="236" t="str">
        <f>+IF(I294=0,"",'Ark1'!AG2492)</f>
        <v/>
      </c>
      <c r="K294" s="236"/>
      <c r="L294" s="236" t="str">
        <f>+IF(I294=0,"",'Ark1'!AH2492)</f>
        <v/>
      </c>
      <c r="M294" s="237" t="str">
        <f>+IF(I294=0,"",'Ark1'!T2492)</f>
        <v/>
      </c>
      <c r="N294" s="32" t="str">
        <f>+IF(I294=0,"",'Ark1'!U2492)</f>
        <v/>
      </c>
      <c r="O294" s="238" t="str">
        <f>+IF(I294=0,"",'Ark1'!W2492)</f>
        <v/>
      </c>
      <c r="P294" s="238" t="str">
        <f>+IF(I294=0,"",'Ark1'!X2492)</f>
        <v/>
      </c>
      <c r="Q294" s="238" t="str">
        <f>+IF(I294=0,"",'Ark1'!Y2492)</f>
        <v/>
      </c>
      <c r="R294" s="238" t="str">
        <f>+IF(I294=0,"",'Ark1'!Z2492)</f>
        <v/>
      </c>
      <c r="S294" s="236" t="str">
        <f>+IF(I294=0,"",'Ark1'!Z2492)</f>
        <v/>
      </c>
      <c r="T294" s="237" t="str">
        <f>+IF(I294=0,"",'Ark1'!AB2492)</f>
        <v/>
      </c>
      <c r="U294" s="238" t="str">
        <f>+IF(I294=0,"",'Ark1'!AE2492)</f>
        <v/>
      </c>
      <c r="V294" s="236" t="str">
        <f t="shared" si="53"/>
        <v/>
      </c>
      <c r="W294" s="236" t="str">
        <f t="shared" si="54"/>
        <v/>
      </c>
      <c r="X294" s="215"/>
      <c r="AA294" s="29"/>
      <c r="AB294" s="27"/>
      <c r="AE294" s="27"/>
      <c r="AF294" s="27"/>
      <c r="AG294" s="27"/>
      <c r="AI294" s="27"/>
      <c r="AJ294" s="240"/>
      <c r="AK294" s="27"/>
      <c r="AL294" s="27"/>
    </row>
    <row r="295" spans="1:38" ht="15.6">
      <c r="A295" s="215"/>
      <c r="B295" s="297">
        <f>+'Ark1'!C2493</f>
        <v>2023</v>
      </c>
      <c r="C295" s="235">
        <f>+'Ark1'!L2493</f>
        <v>11</v>
      </c>
      <c r="D295" s="235" t="s">
        <v>37</v>
      </c>
      <c r="E295" s="235">
        <f>+'Ark1'!H2493</f>
        <v>1</v>
      </c>
      <c r="F295" s="235">
        <f>+'Ark1'!J2493</f>
        <v>171</v>
      </c>
      <c r="G295" s="235" t="str">
        <f t="shared" si="52"/>
        <v>Prima</v>
      </c>
      <c r="H295" s="235" t="str">
        <f>+IF(I295=0,"",'Ark1'!Q2493)</f>
        <v/>
      </c>
      <c r="I295" s="344">
        <f>+'Ark1'!R2493</f>
        <v>0</v>
      </c>
      <c r="J295" s="236" t="str">
        <f>+IF(I295=0,"",'Ark1'!AG2493)</f>
        <v/>
      </c>
      <c r="K295" s="236"/>
      <c r="L295" s="236" t="str">
        <f>+IF(I295=0,"",'Ark1'!AH2493)</f>
        <v/>
      </c>
      <c r="M295" s="237" t="str">
        <f>+IF(I295=0,"",'Ark1'!T2493)</f>
        <v/>
      </c>
      <c r="N295" s="32" t="str">
        <f>+IF(I295=0,"",'Ark1'!U2493)</f>
        <v/>
      </c>
      <c r="O295" s="238" t="str">
        <f>+IF(I295=0,"",'Ark1'!W2493)</f>
        <v/>
      </c>
      <c r="P295" s="238" t="str">
        <f>+IF(I295=0,"",'Ark1'!X2493)</f>
        <v/>
      </c>
      <c r="Q295" s="238" t="str">
        <f>+IF(I295=0,"",'Ark1'!Y2493)</f>
        <v/>
      </c>
      <c r="R295" s="238" t="str">
        <f>+IF(I295=0,"",'Ark1'!Z2493)</f>
        <v/>
      </c>
      <c r="S295" s="236" t="str">
        <f>+IF(I295=0,"",'Ark1'!Z2493)</f>
        <v/>
      </c>
      <c r="T295" s="237" t="str">
        <f>+IF(I295=0,"",'Ark1'!AB2493)</f>
        <v/>
      </c>
      <c r="U295" s="238" t="str">
        <f>+IF(I295=0,"",'Ark1'!AE2493)</f>
        <v/>
      </c>
      <c r="V295" s="236" t="str">
        <f t="shared" si="53"/>
        <v/>
      </c>
      <c r="W295" s="236" t="str">
        <f t="shared" si="54"/>
        <v/>
      </c>
      <c r="X295" s="215"/>
      <c r="AA295" s="29"/>
      <c r="AB295" s="27"/>
      <c r="AE295" s="27"/>
      <c r="AF295" s="27"/>
      <c r="AG295" s="27"/>
      <c r="AI295" s="27"/>
      <c r="AJ295" s="240"/>
      <c r="AK295" s="27"/>
      <c r="AL295" s="27"/>
    </row>
    <row r="296" spans="1:38" ht="15.6">
      <c r="A296" s="215"/>
      <c r="B296" s="297">
        <f>+'Ark1'!C2494</f>
        <v>2023</v>
      </c>
      <c r="C296" s="235">
        <f>+'Ark1'!L2494</f>
        <v>11</v>
      </c>
      <c r="D296" s="235" t="s">
        <v>37</v>
      </c>
      <c r="E296" s="235">
        <f>+'Ark1'!H2494</f>
        <v>2</v>
      </c>
      <c r="F296" s="235">
        <f>+'Ark1'!J2494</f>
        <v>175</v>
      </c>
      <c r="G296" s="235" t="str">
        <f t="shared" si="52"/>
        <v>Ole Ringdal</v>
      </c>
      <c r="H296" s="235" t="str">
        <f>+IF(I296=0,"",'Ark1'!Q2494)</f>
        <v/>
      </c>
      <c r="I296" s="344">
        <f>+'Ark1'!R2494</f>
        <v>0</v>
      </c>
      <c r="J296" s="236" t="str">
        <f>+IF(I296=0,"",'Ark1'!AG2494)</f>
        <v/>
      </c>
      <c r="K296" s="236"/>
      <c r="L296" s="236" t="str">
        <f>+IF(I296=0,"",'Ark1'!AH2494)</f>
        <v/>
      </c>
      <c r="M296" s="237" t="str">
        <f>+IF(I296=0,"",'Ark1'!T2494)</f>
        <v/>
      </c>
      <c r="N296" s="32" t="str">
        <f>+IF(I296=0,"",'Ark1'!U2494)</f>
        <v/>
      </c>
      <c r="O296" s="238" t="str">
        <f>+IF(I296=0,"",'Ark1'!W2494)</f>
        <v/>
      </c>
      <c r="P296" s="238" t="str">
        <f>+IF(I296=0,"",'Ark1'!X2494)</f>
        <v/>
      </c>
      <c r="Q296" s="238" t="str">
        <f>+IF(I296=0,"",'Ark1'!Y2494)</f>
        <v/>
      </c>
      <c r="R296" s="238" t="str">
        <f>+IF(I296=0,"",'Ark1'!Z2494)</f>
        <v/>
      </c>
      <c r="S296" s="236" t="str">
        <f>+IF(I296=0,"",'Ark1'!Z2494)</f>
        <v/>
      </c>
      <c r="T296" s="237" t="str">
        <f>+IF(I296=0,"",'Ark1'!AB2494)</f>
        <v/>
      </c>
      <c r="U296" s="238" t="str">
        <f>+IF(I296=0,"",'Ark1'!AE2494)</f>
        <v/>
      </c>
      <c r="V296" s="236" t="str">
        <f t="shared" si="53"/>
        <v/>
      </c>
      <c r="W296" s="236" t="str">
        <f t="shared" si="54"/>
        <v/>
      </c>
      <c r="X296" s="215"/>
      <c r="AA296" s="29"/>
      <c r="AB296" s="27"/>
      <c r="AE296" s="27"/>
      <c r="AF296" s="27"/>
      <c r="AG296" s="27"/>
      <c r="AI296" s="27"/>
      <c r="AJ296" s="240"/>
      <c r="AK296" s="27"/>
      <c r="AL296" s="27"/>
    </row>
    <row r="297" spans="1:38" ht="15.6">
      <c r="A297" s="215"/>
      <c r="B297" s="297">
        <f>+'Ark1'!C2495</f>
        <v>2023</v>
      </c>
      <c r="C297" s="235">
        <f>+'Ark1'!L2495</f>
        <v>11</v>
      </c>
      <c r="D297" s="235" t="s">
        <v>37</v>
      </c>
      <c r="E297" s="235">
        <f>+'Ark1'!H2495</f>
        <v>2</v>
      </c>
      <c r="F297" s="235">
        <f>+'Ark1'!J2495</f>
        <v>177</v>
      </c>
      <c r="G297" s="235" t="str">
        <f t="shared" si="52"/>
        <v>Slakthuset</v>
      </c>
      <c r="H297" s="235" t="str">
        <f>+IF(I297=0,"",'Ark1'!Q2495)</f>
        <v/>
      </c>
      <c r="I297" s="344">
        <f>+'Ark1'!R2495</f>
        <v>0</v>
      </c>
      <c r="J297" s="236" t="str">
        <f>+IF(I297=0,"",'Ark1'!AG2495)</f>
        <v/>
      </c>
      <c r="K297" s="236"/>
      <c r="L297" s="236" t="str">
        <f>+IF(I297=0,"",'Ark1'!AH2495)</f>
        <v/>
      </c>
      <c r="M297" s="237" t="str">
        <f>+IF(I297=0,"",'Ark1'!T2495)</f>
        <v/>
      </c>
      <c r="N297" s="32" t="str">
        <f>+IF(I297=0,"",'Ark1'!U2495)</f>
        <v/>
      </c>
      <c r="O297" s="238" t="str">
        <f>+IF(I297=0,"",'Ark1'!W2495)</f>
        <v/>
      </c>
      <c r="P297" s="238" t="str">
        <f>+IF(I297=0,"",'Ark1'!X2495)</f>
        <v/>
      </c>
      <c r="Q297" s="238" t="str">
        <f>+IF(I297=0,"",'Ark1'!Y2495)</f>
        <v/>
      </c>
      <c r="R297" s="238" t="str">
        <f>+IF(I297=0,"",'Ark1'!Z2495)</f>
        <v/>
      </c>
      <c r="S297" s="236" t="str">
        <f>+IF(I297=0,"",'Ark1'!Z2495)</f>
        <v/>
      </c>
      <c r="T297" s="237" t="str">
        <f>+IF(I297=0,"",'Ark1'!AB2495)</f>
        <v/>
      </c>
      <c r="U297" s="238" t="str">
        <f>+IF(I297=0,"",'Ark1'!AE2495)</f>
        <v/>
      </c>
      <c r="V297" s="236" t="str">
        <f t="shared" si="53"/>
        <v/>
      </c>
      <c r="W297" s="236" t="str">
        <f t="shared" si="54"/>
        <v/>
      </c>
      <c r="X297" s="215"/>
      <c r="AA297" s="29"/>
      <c r="AB297" s="27"/>
      <c r="AE297" s="27"/>
      <c r="AF297" s="27"/>
      <c r="AG297" s="27"/>
      <c r="AI297" s="27"/>
      <c r="AJ297" s="240"/>
      <c r="AK297" s="27"/>
      <c r="AL297" s="27"/>
    </row>
    <row r="298" spans="1:38" ht="15.6">
      <c r="A298" s="215"/>
      <c r="B298" s="297">
        <f>+'Ark1'!C2496</f>
        <v>2023</v>
      </c>
      <c r="C298" s="235">
        <f>+'Ark1'!L2496</f>
        <v>11</v>
      </c>
      <c r="D298" s="235" t="s">
        <v>37</v>
      </c>
      <c r="E298" s="235">
        <f>+'Ark1'!H2496</f>
        <v>2</v>
      </c>
      <c r="F298" s="235">
        <f>+'Ark1'!J2496</f>
        <v>178</v>
      </c>
      <c r="G298" s="235" t="str">
        <f t="shared" si="52"/>
        <v>Røros</v>
      </c>
      <c r="H298" s="235">
        <f>+IF(I298=0,"",'Ark1'!Q2496)</f>
        <v>2</v>
      </c>
      <c r="I298" s="344">
        <f>+'Ark1'!R2496</f>
        <v>2</v>
      </c>
      <c r="J298" s="236">
        <f>+IF(I298=0,"",'Ark1'!AG2496)</f>
        <v>1.310595701865277</v>
      </c>
      <c r="K298" s="236"/>
      <c r="L298" s="236">
        <f>+IF(I298=0,"",'Ark1'!AH2496)</f>
        <v>0</v>
      </c>
      <c r="M298" s="237">
        <f>+IF(I298=0,"",'Ark1'!T2496)</f>
        <v>6.5</v>
      </c>
      <c r="N298" s="32">
        <f>+IF(I298=0,"",'Ark1'!U2496)</f>
        <v>25.4</v>
      </c>
      <c r="O298" s="238">
        <f>+IF(I298=0,"",'Ark1'!W2496)</f>
        <v>0</v>
      </c>
      <c r="P298" s="238">
        <f>+IF(I298=0,"",'Ark1'!X2496)</f>
        <v>100</v>
      </c>
      <c r="Q298" s="238">
        <f>+IF(I298=0,"",'Ark1'!Y2496)</f>
        <v>100</v>
      </c>
      <c r="R298" s="238">
        <f>+IF(I298=0,"",'Ark1'!Z2496)</f>
        <v>1.1000000000000163</v>
      </c>
      <c r="S298" s="236">
        <f>+IF(I298=0,"",'Ark1'!Z2496)</f>
        <v>1.1000000000000163</v>
      </c>
      <c r="T298" s="237">
        <f>+IF(I298=0,"",'Ark1'!AB2496)</f>
        <v>1.5</v>
      </c>
      <c r="U298" s="238">
        <f>+IF(I298=0,"",'Ark1'!AE2496)</f>
        <v>0</v>
      </c>
      <c r="V298" s="236">
        <f t="shared" si="53"/>
        <v>2.3090909090909091</v>
      </c>
      <c r="W298" s="236">
        <f t="shared" si="54"/>
        <v>1</v>
      </c>
      <c r="X298" s="215"/>
      <c r="AA298" s="29"/>
      <c r="AB298" s="27"/>
      <c r="AE298" s="27"/>
      <c r="AF298" s="27"/>
      <c r="AG298" s="27"/>
      <c r="AI298" s="27"/>
      <c r="AJ298" s="240"/>
      <c r="AK298" s="27"/>
      <c r="AL298" s="27"/>
    </row>
    <row r="299" spans="1:38" ht="15.6">
      <c r="A299" s="215"/>
      <c r="B299" s="297">
        <f>+'Ark1'!C2497</f>
        <v>2023</v>
      </c>
      <c r="C299" s="235">
        <f>+'Ark1'!L2497</f>
        <v>11</v>
      </c>
      <c r="D299" s="235" t="s">
        <v>37</v>
      </c>
      <c r="E299" s="235">
        <f>+'Ark1'!H2497</f>
        <v>2</v>
      </c>
      <c r="F299" s="235">
        <f>+'Ark1'!J2497</f>
        <v>181</v>
      </c>
      <c r="G299" s="235" t="str">
        <f t="shared" si="52"/>
        <v>Horns</v>
      </c>
      <c r="H299" s="235" t="str">
        <f>+IF(I299=0,"",'Ark1'!Q2497)</f>
        <v/>
      </c>
      <c r="I299" s="344">
        <f>+'Ark1'!R2497</f>
        <v>0</v>
      </c>
      <c r="J299" s="236" t="str">
        <f>+IF(I299=0,"",'Ark1'!AG2497)</f>
        <v/>
      </c>
      <c r="K299" s="236"/>
      <c r="L299" s="236" t="str">
        <f>+IF(I299=0,"",'Ark1'!AH2497)</f>
        <v/>
      </c>
      <c r="M299" s="237" t="str">
        <f>+IF(I299=0,"",'Ark1'!T2497)</f>
        <v/>
      </c>
      <c r="N299" s="32" t="str">
        <f>+IF(I299=0,"",'Ark1'!U2497)</f>
        <v/>
      </c>
      <c r="O299" s="238" t="str">
        <f>+IF(I299=0,"",'Ark1'!W2497)</f>
        <v/>
      </c>
      <c r="P299" s="238" t="str">
        <f>+IF(I299=0,"",'Ark1'!X2497)</f>
        <v/>
      </c>
      <c r="Q299" s="238" t="str">
        <f>+IF(I299=0,"",'Ark1'!Y2497)</f>
        <v/>
      </c>
      <c r="R299" s="238" t="str">
        <f>+IF(I299=0,"",'Ark1'!Z2497)</f>
        <v/>
      </c>
      <c r="S299" s="236" t="str">
        <f>+IF(I299=0,"",'Ark1'!Z2497)</f>
        <v/>
      </c>
      <c r="T299" s="237" t="str">
        <f>+IF(I299=0,"",'Ark1'!AB2497)</f>
        <v/>
      </c>
      <c r="U299" s="238" t="str">
        <f>+IF(I299=0,"",'Ark1'!AE2497)</f>
        <v/>
      </c>
      <c r="V299" s="236" t="str">
        <f t="shared" si="53"/>
        <v/>
      </c>
      <c r="W299" s="236" t="str">
        <f t="shared" si="54"/>
        <v/>
      </c>
      <c r="X299" s="215"/>
      <c r="AA299" s="29"/>
      <c r="AB299" s="27"/>
      <c r="AE299" s="27"/>
      <c r="AF299" s="27"/>
      <c r="AG299" s="27"/>
      <c r="AI299" s="27"/>
      <c r="AJ299" s="240"/>
      <c r="AK299" s="27"/>
      <c r="AL299" s="27"/>
    </row>
    <row r="300" spans="1:38" ht="15.6">
      <c r="A300" s="215"/>
      <c r="B300" s="297">
        <f>+'Ark1'!C2498</f>
        <v>2023</v>
      </c>
      <c r="C300" s="235">
        <f>+'Ark1'!L2498</f>
        <v>11</v>
      </c>
      <c r="D300" s="235" t="s">
        <v>37</v>
      </c>
      <c r="E300" s="235">
        <f>+'Ark1'!H2498</f>
        <v>1</v>
      </c>
      <c r="F300" s="235">
        <f>+'Ark1'!J2498</f>
        <v>262</v>
      </c>
      <c r="G300" s="235" t="str">
        <f t="shared" si="52"/>
        <v>Strilalam</v>
      </c>
      <c r="H300" s="235" t="str">
        <f>+IF(I300=0,"",'Ark1'!Q2498)</f>
        <v/>
      </c>
      <c r="I300" s="344">
        <f>+'Ark1'!R2498</f>
        <v>0</v>
      </c>
      <c r="J300" s="236" t="str">
        <f>+IF(I300=0,"",'Ark1'!AG2498)</f>
        <v/>
      </c>
      <c r="K300" s="236"/>
      <c r="L300" s="236" t="str">
        <f>+IF(I300=0,"",'Ark1'!AH2498)</f>
        <v/>
      </c>
      <c r="M300" s="237" t="str">
        <f>+IF(I300=0,"",'Ark1'!T2498)</f>
        <v/>
      </c>
      <c r="N300" s="32" t="str">
        <f>+IF(I300=0,"",'Ark1'!U2498)</f>
        <v/>
      </c>
      <c r="O300" s="238" t="str">
        <f>+IF(I300=0,"",'Ark1'!W2498)</f>
        <v/>
      </c>
      <c r="P300" s="238" t="str">
        <f>+IF(I300=0,"",'Ark1'!X2498)</f>
        <v/>
      </c>
      <c r="Q300" s="238" t="str">
        <f>+IF(I300=0,"",'Ark1'!Y2498)</f>
        <v/>
      </c>
      <c r="R300" s="238" t="str">
        <f>+IF(I300=0,"",'Ark1'!Z2498)</f>
        <v/>
      </c>
      <c r="S300" s="236" t="str">
        <f>+IF(I300=0,"",'Ark1'!Z2498)</f>
        <v/>
      </c>
      <c r="T300" s="237" t="str">
        <f>+IF(I300=0,"",'Ark1'!AB2498)</f>
        <v/>
      </c>
      <c r="U300" s="238" t="str">
        <f>+IF(I300=0,"",'Ark1'!AE2498)</f>
        <v/>
      </c>
      <c r="V300" s="236" t="str">
        <f t="shared" si="53"/>
        <v/>
      </c>
      <c r="W300" s="236" t="str">
        <f t="shared" si="54"/>
        <v/>
      </c>
      <c r="X300" s="215"/>
      <c r="AA300" s="29"/>
      <c r="AB300" s="27"/>
      <c r="AE300" s="27"/>
      <c r="AF300" s="27"/>
      <c r="AG300" s="27"/>
      <c r="AI300" s="27"/>
      <c r="AJ300" s="240"/>
      <c r="AK300" s="27"/>
      <c r="AL300" s="27"/>
    </row>
    <row r="301" spans="1:38" ht="15.6">
      <c r="A301" s="215"/>
      <c r="B301" s="297">
        <f>+'Ark1'!C2499</f>
        <v>2023</v>
      </c>
      <c r="C301" s="235">
        <f>+'Ark1'!L2499</f>
        <v>11</v>
      </c>
      <c r="D301" s="235" t="s">
        <v>37</v>
      </c>
      <c r="E301" s="235">
        <f>+'Ark1'!H2499</f>
        <v>1</v>
      </c>
      <c r="F301" s="235">
        <f>+'Ark1'!J2499</f>
        <v>309</v>
      </c>
      <c r="G301" s="235" t="str">
        <f t="shared" si="52"/>
        <v>Malvik</v>
      </c>
      <c r="H301" s="235">
        <f>+IF(I301=0,"",'Ark1'!Q2499)</f>
        <v>7</v>
      </c>
      <c r="I301" s="344">
        <f>+'Ark1'!R2499</f>
        <v>13</v>
      </c>
      <c r="J301" s="236">
        <f>+IF(I301=0,"",'Ark1'!AG2499)</f>
        <v>4.5203436767734164</v>
      </c>
      <c r="K301" s="236"/>
      <c r="L301" s="236">
        <f>+IF(I301=0,"",'Ark1'!AH2499)</f>
        <v>0</v>
      </c>
      <c r="M301" s="237">
        <f>+IF(I301=0,"",'Ark1'!T2499)</f>
        <v>7.5384615384615374</v>
      </c>
      <c r="N301" s="32">
        <f>+IF(I301=0,"",'Ark1'!U2499)</f>
        <v>24.484615384615392</v>
      </c>
      <c r="O301" s="238">
        <f>+IF(I301=0,"",'Ark1'!W2499)</f>
        <v>15.38461538461538</v>
      </c>
      <c r="P301" s="238">
        <f>+IF(I301=0,"",'Ark1'!X2499)</f>
        <v>84.615384615384627</v>
      </c>
      <c r="Q301" s="238">
        <f>+IF(I301=0,"",'Ark1'!Y2499)</f>
        <v>53.84615384615384</v>
      </c>
      <c r="R301" s="238">
        <f>+IF(I301=0,"",'Ark1'!Z2499)</f>
        <v>7.3613174148952609</v>
      </c>
      <c r="S301" s="236">
        <f>+IF(I301=0,"",'Ark1'!Z2499)</f>
        <v>7.3613174148952609</v>
      </c>
      <c r="T301" s="237">
        <f>+IF(I301=0,"",'Ark1'!AB2499)</f>
        <v>1.9851519847021453</v>
      </c>
      <c r="U301" s="238">
        <f>+IF(I301=0,"",'Ark1'!AE2499)</f>
        <v>0</v>
      </c>
      <c r="V301" s="236">
        <f t="shared" si="53"/>
        <v>2.2258741258741264</v>
      </c>
      <c r="W301" s="236">
        <f t="shared" si="54"/>
        <v>1.8571428571428572</v>
      </c>
      <c r="X301" s="215"/>
      <c r="AA301" s="29"/>
      <c r="AB301" s="27"/>
      <c r="AE301" s="27"/>
      <c r="AF301" s="27"/>
      <c r="AG301" s="27"/>
      <c r="AI301" s="27"/>
      <c r="AJ301" s="240"/>
      <c r="AK301" s="27"/>
      <c r="AL301" s="27"/>
    </row>
    <row r="302" spans="1:38" ht="15.6">
      <c r="A302" s="215"/>
      <c r="B302" s="297">
        <f>+'Ark1'!C2500</f>
        <v>2023</v>
      </c>
      <c r="C302" s="235">
        <f>+'Ark1'!L2500</f>
        <v>11</v>
      </c>
      <c r="D302" s="235" t="s">
        <v>37</v>
      </c>
      <c r="E302" s="235">
        <f>+'Ark1'!H2500</f>
        <v>2</v>
      </c>
      <c r="F302" s="235">
        <f>+'Ark1'!J2500</f>
        <v>470</v>
      </c>
      <c r="G302" s="235" t="str">
        <f t="shared" si="52"/>
        <v>Jens Eide</v>
      </c>
      <c r="H302" s="235" t="str">
        <f>+IF(I302=0,"",'Ark1'!Q2500)</f>
        <v/>
      </c>
      <c r="I302" s="344">
        <f>+'Ark1'!R2500</f>
        <v>0</v>
      </c>
      <c r="J302" s="236" t="str">
        <f>+IF(I302=0,"",'Ark1'!AG2500)</f>
        <v/>
      </c>
      <c r="K302" s="236"/>
      <c r="L302" s="236" t="str">
        <f>+IF(I302=0,"",'Ark1'!AH2500)</f>
        <v/>
      </c>
      <c r="M302" s="237" t="str">
        <f>+IF(I302=0,"",'Ark1'!T2500)</f>
        <v/>
      </c>
      <c r="N302" s="32" t="str">
        <f>+IF(I302=0,"",'Ark1'!U2500)</f>
        <v/>
      </c>
      <c r="O302" s="238" t="str">
        <f>+IF(I302=0,"",'Ark1'!W2500)</f>
        <v/>
      </c>
      <c r="P302" s="238" t="str">
        <f>+IF(I302=0,"",'Ark1'!X2500)</f>
        <v/>
      </c>
      <c r="Q302" s="238" t="str">
        <f>+IF(I302=0,"",'Ark1'!Y2500)</f>
        <v/>
      </c>
      <c r="R302" s="238" t="str">
        <f>+IF(I302=0,"",'Ark1'!Z2500)</f>
        <v/>
      </c>
      <c r="S302" s="236" t="str">
        <f>+IF(I302=0,"",'Ark1'!Z2500)</f>
        <v/>
      </c>
      <c r="T302" s="237" t="str">
        <f>+IF(I302=0,"",'Ark1'!AB2500)</f>
        <v/>
      </c>
      <c r="U302" s="238" t="str">
        <f>+IF(I302=0,"",'Ark1'!AE2500)</f>
        <v/>
      </c>
      <c r="V302" s="236" t="str">
        <f t="shared" si="53"/>
        <v/>
      </c>
      <c r="W302" s="236" t="str">
        <f t="shared" si="54"/>
        <v/>
      </c>
      <c r="X302" s="215"/>
      <c r="AA302" s="29"/>
      <c r="AB302" s="27"/>
      <c r="AE302" s="27"/>
      <c r="AF302" s="27"/>
      <c r="AG302" s="27"/>
      <c r="AI302" s="27"/>
      <c r="AJ302" s="240"/>
      <c r="AK302" s="27"/>
      <c r="AL302" s="27"/>
    </row>
    <row r="303" spans="1:38" ht="15.6">
      <c r="A303" s="215"/>
      <c r="B303" s="297">
        <f>+'Ark1'!C2501</f>
        <v>2023</v>
      </c>
      <c r="C303" s="235">
        <f>+'Ark1'!L2501</f>
        <v>11</v>
      </c>
      <c r="D303" s="235" t="s">
        <v>37</v>
      </c>
      <c r="E303" s="235">
        <f>+'Ark1'!H2501</f>
        <v>2</v>
      </c>
      <c r="F303" s="235">
        <f>+'Ark1'!J2501</f>
        <v>629</v>
      </c>
      <c r="G303" s="235" t="str">
        <f t="shared" si="52"/>
        <v>Bø</v>
      </c>
      <c r="H303" s="235" t="str">
        <f>+IF(I303=0,"",'Ark1'!Q2501)</f>
        <v/>
      </c>
      <c r="I303" s="344">
        <f>+'Ark1'!R2501</f>
        <v>0</v>
      </c>
      <c r="J303" s="236" t="str">
        <f>+IF(I303=0,"",'Ark1'!AG2501)</f>
        <v/>
      </c>
      <c r="K303" s="236"/>
      <c r="L303" s="236" t="str">
        <f>+IF(I303=0,"",'Ark1'!AH2501)</f>
        <v/>
      </c>
      <c r="M303" s="237" t="str">
        <f>+IF(I303=0,"",'Ark1'!T2501)</f>
        <v/>
      </c>
      <c r="N303" s="32" t="str">
        <f>+IF(I303=0,"",'Ark1'!U2501)</f>
        <v/>
      </c>
      <c r="O303" s="238" t="str">
        <f>+IF(I303=0,"",'Ark1'!W2501)</f>
        <v/>
      </c>
      <c r="P303" s="238" t="str">
        <f>+IF(I303=0,"",'Ark1'!X2501)</f>
        <v/>
      </c>
      <c r="Q303" s="238" t="str">
        <f>+IF(I303=0,"",'Ark1'!Y2501)</f>
        <v/>
      </c>
      <c r="R303" s="238" t="str">
        <f>+IF(I303=0,"",'Ark1'!Z2501)</f>
        <v/>
      </c>
      <c r="S303" s="236" t="str">
        <f>+IF(I303=0,"",'Ark1'!Z2501)</f>
        <v/>
      </c>
      <c r="T303" s="237" t="str">
        <f>+IF(I303=0,"",'Ark1'!AB2501)</f>
        <v/>
      </c>
      <c r="U303" s="238" t="str">
        <f>+IF(I303=0,"",'Ark1'!AE2501)</f>
        <v/>
      </c>
      <c r="V303" s="236" t="str">
        <f t="shared" si="53"/>
        <v/>
      </c>
      <c r="W303" s="236" t="str">
        <f t="shared" si="54"/>
        <v/>
      </c>
      <c r="X303" s="215"/>
      <c r="AA303" s="29"/>
      <c r="AB303" s="27"/>
      <c r="AE303" s="27"/>
      <c r="AF303" s="27"/>
      <c r="AG303" s="27"/>
      <c r="AI303" s="27"/>
      <c r="AJ303" s="240"/>
      <c r="AK303" s="27"/>
      <c r="AL303" s="27"/>
    </row>
    <row r="304" spans="1:38" ht="15.6">
      <c r="A304" s="215"/>
      <c r="B304" s="297">
        <f>+'Ark1'!C2502</f>
        <v>2023</v>
      </c>
      <c r="C304" s="235">
        <f>+'Ark1'!L2502</f>
        <v>11</v>
      </c>
      <c r="D304" s="235" t="s">
        <v>37</v>
      </c>
      <c r="E304" s="235">
        <f>+'Ark1'!H2502</f>
        <v>1</v>
      </c>
      <c r="F304" s="235">
        <f>+'Ark1'!J2502</f>
        <v>643</v>
      </c>
      <c r="G304" s="235" t="str">
        <f t="shared" si="52"/>
        <v>Bjerka</v>
      </c>
      <c r="H304" s="235" t="str">
        <f>+IF(I304=0,"",'Ark1'!Q2502)</f>
        <v/>
      </c>
      <c r="I304" s="344">
        <f>+'Ark1'!R2502</f>
        <v>0</v>
      </c>
      <c r="J304" s="236" t="str">
        <f>+IF(I304=0,"",'Ark1'!AG2502)</f>
        <v/>
      </c>
      <c r="K304" s="236"/>
      <c r="L304" s="236" t="str">
        <f>+IF(I304=0,"",'Ark1'!AH2502)</f>
        <v/>
      </c>
      <c r="M304" s="237" t="str">
        <f>+IF(I304=0,"",'Ark1'!T2502)</f>
        <v/>
      </c>
      <c r="N304" s="32" t="str">
        <f>+IF(I304=0,"",'Ark1'!U2502)</f>
        <v/>
      </c>
      <c r="O304" s="238" t="str">
        <f>+IF(I304=0,"",'Ark1'!W2502)</f>
        <v/>
      </c>
      <c r="P304" s="238" t="str">
        <f>+IF(I304=0,"",'Ark1'!X2502)</f>
        <v/>
      </c>
      <c r="Q304" s="238" t="str">
        <f>+IF(I304=0,"",'Ark1'!Y2502)</f>
        <v/>
      </c>
      <c r="R304" s="238" t="str">
        <f>+IF(I304=0,"",'Ark1'!Z2502)</f>
        <v/>
      </c>
      <c r="S304" s="236" t="str">
        <f>+IF(I304=0,"",'Ark1'!Z2502)</f>
        <v/>
      </c>
      <c r="T304" s="237" t="str">
        <f>+IF(I304=0,"",'Ark1'!AB2502)</f>
        <v/>
      </c>
      <c r="U304" s="238" t="str">
        <f>+IF(I304=0,"",'Ark1'!AE2502)</f>
        <v/>
      </c>
      <c r="V304" s="236" t="str">
        <f t="shared" si="53"/>
        <v/>
      </c>
      <c r="W304" s="236" t="str">
        <f t="shared" si="54"/>
        <v/>
      </c>
      <c r="X304" s="215"/>
      <c r="AA304" s="29"/>
      <c r="AB304" s="27"/>
      <c r="AE304" s="27"/>
      <c r="AF304" s="27"/>
      <c r="AG304" s="27"/>
      <c r="AI304" s="27"/>
      <c r="AJ304" s="240"/>
      <c r="AK304" s="27"/>
      <c r="AL304" s="27"/>
    </row>
    <row r="305" spans="1:52" ht="15.6">
      <c r="A305" s="215"/>
      <c r="B305" s="297">
        <f>+'Ark1'!C2503</f>
        <v>2023</v>
      </c>
      <c r="C305" s="235">
        <f>+'Ark1'!L2503</f>
        <v>11</v>
      </c>
      <c r="D305" s="235" t="s">
        <v>37</v>
      </c>
      <c r="E305" s="235">
        <f>+'Ark1'!H2503</f>
        <v>2</v>
      </c>
      <c r="F305" s="235">
        <f>+'Ark1'!J2503</f>
        <v>704</v>
      </c>
      <c r="G305" s="235" t="str">
        <f t="shared" si="52"/>
        <v>Øre Vilt</v>
      </c>
      <c r="H305" s="235" t="str">
        <f>+IF(I305=0,"",'Ark1'!Q2503)</f>
        <v/>
      </c>
      <c r="I305" s="344">
        <f>+'Ark1'!R2503</f>
        <v>0</v>
      </c>
      <c r="J305" s="236" t="str">
        <f>+IF(I305=0,"",'Ark1'!AG2503)</f>
        <v/>
      </c>
      <c r="K305" s="236"/>
      <c r="L305" s="236" t="str">
        <f>+IF(I305=0,"",'Ark1'!AH2503)</f>
        <v/>
      </c>
      <c r="M305" s="237" t="str">
        <f>+IF(I305=0,"",'Ark1'!T2503)</f>
        <v/>
      </c>
      <c r="N305" s="32" t="str">
        <f>+IF(I305=0,"",'Ark1'!U2503)</f>
        <v/>
      </c>
      <c r="O305" s="238" t="str">
        <f>+IF(I305=0,"",'Ark1'!W2503)</f>
        <v/>
      </c>
      <c r="P305" s="238" t="str">
        <f>+IF(I305=0,"",'Ark1'!X2503)</f>
        <v/>
      </c>
      <c r="Q305" s="238" t="str">
        <f>+IF(I305=0,"",'Ark1'!Y2503)</f>
        <v/>
      </c>
      <c r="R305" s="238" t="str">
        <f>+IF(I305=0,"",'Ark1'!Z2503)</f>
        <v/>
      </c>
      <c r="S305" s="236" t="str">
        <f>+IF(I305=0,"",'Ark1'!Z2503)</f>
        <v/>
      </c>
      <c r="T305" s="237" t="str">
        <f>+IF(I305=0,"",'Ark1'!AB2503)</f>
        <v/>
      </c>
      <c r="U305" s="238" t="str">
        <f>+IF(I305=0,"",'Ark1'!AE2503)</f>
        <v/>
      </c>
      <c r="V305" s="236" t="str">
        <f t="shared" si="53"/>
        <v/>
      </c>
      <c r="W305" s="236" t="str">
        <f t="shared" si="54"/>
        <v/>
      </c>
      <c r="X305" s="215"/>
      <c r="AA305" s="29"/>
      <c r="AB305" s="27"/>
      <c r="AE305" s="27"/>
      <c r="AF305" s="27"/>
      <c r="AG305" s="27"/>
      <c r="AI305" s="27"/>
      <c r="AJ305" s="240"/>
      <c r="AK305" s="27"/>
      <c r="AL305" s="27"/>
    </row>
    <row r="306" spans="1:52" ht="15.6">
      <c r="A306" s="215"/>
      <c r="B306" s="297">
        <f>+'Ark1'!C2504</f>
        <v>2023</v>
      </c>
      <c r="C306" s="235">
        <f>+'Ark1'!L2504</f>
        <v>11</v>
      </c>
      <c r="D306" s="235" t="s">
        <v>37</v>
      </c>
      <c r="E306" s="235">
        <f>+'Ark1'!H2504</f>
        <v>1</v>
      </c>
      <c r="F306" s="235">
        <f>+'Ark1'!J2504</f>
        <v>802</v>
      </c>
      <c r="G306" s="235" t="str">
        <f t="shared" si="52"/>
        <v>Karasjok</v>
      </c>
      <c r="H306" s="235" t="str">
        <f>+IF(I306=0,"",'Ark1'!Q2504)</f>
        <v/>
      </c>
      <c r="I306" s="344">
        <f>+'Ark1'!R2504</f>
        <v>0</v>
      </c>
      <c r="J306" s="236" t="str">
        <f>+IF(I306=0,"",'Ark1'!AG2504)</f>
        <v/>
      </c>
      <c r="K306" s="236"/>
      <c r="L306" s="236" t="str">
        <f>+IF(I306=0,"",'Ark1'!AH2504)</f>
        <v/>
      </c>
      <c r="M306" s="237" t="str">
        <f>+IF(I306=0,"",'Ark1'!T2504)</f>
        <v/>
      </c>
      <c r="N306" s="32" t="str">
        <f>+IF(I306=0,"",'Ark1'!U2504)</f>
        <v/>
      </c>
      <c r="O306" s="238" t="str">
        <f>+IF(I306=0,"",'Ark1'!W2504)</f>
        <v/>
      </c>
      <c r="P306" s="238" t="str">
        <f>+IF(I306=0,"",'Ark1'!X2504)</f>
        <v/>
      </c>
      <c r="Q306" s="238" t="str">
        <f>+IF(I306=0,"",'Ark1'!Y2504)</f>
        <v/>
      </c>
      <c r="R306" s="238" t="str">
        <f>+IF(I306=0,"",'Ark1'!Z2504)</f>
        <v/>
      </c>
      <c r="S306" s="236" t="str">
        <f>+IF(I306=0,"",'Ark1'!Z2504)</f>
        <v/>
      </c>
      <c r="T306" s="237" t="str">
        <f>+IF(I306=0,"",'Ark1'!AB2504)</f>
        <v/>
      </c>
      <c r="U306" s="238" t="str">
        <f>+IF(I306=0,"",'Ark1'!AE2504)</f>
        <v/>
      </c>
      <c r="V306" s="236" t="str">
        <f t="shared" si="53"/>
        <v/>
      </c>
      <c r="W306" s="236" t="str">
        <f t="shared" si="54"/>
        <v/>
      </c>
      <c r="X306" s="215"/>
      <c r="AA306" s="29"/>
      <c r="AB306" s="27"/>
      <c r="AE306" s="27"/>
      <c r="AF306" s="27"/>
      <c r="AG306" s="27"/>
      <c r="AI306" s="27"/>
      <c r="AJ306" s="240"/>
      <c r="AK306" s="27"/>
      <c r="AL306" s="27"/>
    </row>
    <row r="307" spans="1:52" ht="19.8">
      <c r="A307" s="215"/>
      <c r="B307" s="215"/>
      <c r="C307" s="215"/>
      <c r="D307" s="215"/>
      <c r="E307" s="215"/>
      <c r="F307" s="215"/>
      <c r="G307" s="215"/>
      <c r="H307" s="215"/>
      <c r="I307" s="339"/>
      <c r="J307" s="216"/>
      <c r="K307" s="216"/>
      <c r="L307" s="216"/>
      <c r="M307" s="215"/>
      <c r="N307" s="215"/>
      <c r="O307" s="217"/>
      <c r="P307" s="217"/>
      <c r="Q307" s="217"/>
      <c r="R307" s="217"/>
      <c r="S307" s="217"/>
      <c r="T307" s="215"/>
      <c r="U307" s="217"/>
      <c r="V307" s="217"/>
      <c r="W307" s="217"/>
      <c r="X307" s="215"/>
      <c r="Y307" s="218"/>
      <c r="AA307" s="29"/>
      <c r="AB307" s="27"/>
      <c r="AC307" s="219"/>
      <c r="AD307" s="28"/>
      <c r="AH307" s="28"/>
      <c r="AZ307" s="231"/>
    </row>
    <row r="308" spans="1:52" ht="22.8">
      <c r="A308" s="215"/>
      <c r="B308" s="215"/>
      <c r="C308" s="215"/>
      <c r="D308" s="264" t="str">
        <f>+D310</f>
        <v>U+</v>
      </c>
      <c r="E308" s="215"/>
      <c r="F308" s="215"/>
      <c r="G308" s="215"/>
      <c r="H308" s="215"/>
      <c r="I308" s="429">
        <f>SUM(I310:I333)</f>
        <v>0</v>
      </c>
      <c r="J308" s="265"/>
      <c r="K308" s="265"/>
      <c r="L308" s="265"/>
      <c r="M308" s="266"/>
      <c r="N308" s="267" t="str">
        <f>+Klasse!O21</f>
        <v/>
      </c>
      <c r="O308" s="217"/>
      <c r="P308" s="217"/>
      <c r="Q308" s="217"/>
      <c r="R308" s="217"/>
      <c r="S308" s="217"/>
      <c r="T308" s="215"/>
      <c r="U308" s="217"/>
      <c r="V308" s="217"/>
      <c r="W308" s="217"/>
      <c r="X308" s="215"/>
      <c r="Y308" s="218"/>
      <c r="AA308" s="29"/>
      <c r="AB308" s="27"/>
      <c r="AC308" s="219"/>
      <c r="AD308" s="28"/>
      <c r="AH308" s="28"/>
      <c r="AZ308" s="231"/>
    </row>
    <row r="309" spans="1:52" ht="19.8">
      <c r="A309" s="215"/>
      <c r="B309" s="215"/>
      <c r="C309" s="215"/>
      <c r="D309" s="215"/>
      <c r="E309" s="476"/>
      <c r="F309" s="477"/>
      <c r="G309" s="215"/>
      <c r="H309" s="233"/>
      <c r="I309" s="339"/>
      <c r="J309" s="216"/>
      <c r="K309" s="216"/>
      <c r="L309" s="216"/>
      <c r="M309" s="233"/>
      <c r="N309" s="216"/>
      <c r="O309" s="217"/>
      <c r="P309" s="217"/>
      <c r="Q309" s="217"/>
      <c r="R309" s="217"/>
      <c r="S309" s="234"/>
      <c r="T309" s="215"/>
      <c r="U309" s="234"/>
      <c r="V309" s="234"/>
      <c r="W309" s="232"/>
      <c r="X309" s="215"/>
      <c r="Y309" s="218"/>
      <c r="AA309" s="29"/>
      <c r="AB309" s="27"/>
      <c r="AC309" s="219"/>
      <c r="AD309" s="28"/>
      <c r="AH309" s="28"/>
      <c r="AZ309" s="231"/>
    </row>
    <row r="310" spans="1:52" ht="15.6">
      <c r="A310" s="215"/>
      <c r="B310" s="297">
        <f>+'Ark1'!C2505</f>
        <v>2023</v>
      </c>
      <c r="C310" s="235">
        <f>+'Ark1'!L2505</f>
        <v>12</v>
      </c>
      <c r="D310" s="235" t="s">
        <v>38</v>
      </c>
      <c r="E310" s="28">
        <f>+'Ark1'!H2505</f>
        <v>1</v>
      </c>
      <c r="F310" s="28">
        <f>+'Ark1'!J2505</f>
        <v>103</v>
      </c>
      <c r="G310" s="28" t="str">
        <f>+G283</f>
        <v>Rudshøgda</v>
      </c>
      <c r="H310" s="28" t="str">
        <f>+IF(I310=0,"",'Ark1'!Q2505)</f>
        <v/>
      </c>
      <c r="I310" s="345">
        <f>+'Ark1'!R2505</f>
        <v>0</v>
      </c>
      <c r="J310" s="29" t="str">
        <f>+IF(I310=0,"",'Ark1'!AG2505)</f>
        <v/>
      </c>
      <c r="L310" s="29" t="str">
        <f>+IF(I310=0,"",'Ark1'!AH2505)</f>
        <v/>
      </c>
      <c r="M310" s="27" t="str">
        <f>+IF(I310=0,"",'Ark1'!T2505)</f>
        <v/>
      </c>
      <c r="N310" s="32" t="str">
        <f>+IF(I310=0,"",'Ark1'!U2505)</f>
        <v/>
      </c>
      <c r="O310" s="34" t="str">
        <f>+IF(I310=0,"",'Ark1'!W2505)</f>
        <v/>
      </c>
      <c r="P310" s="34" t="str">
        <f>+IF(I310=0,"",'Ark1'!X2505)</f>
        <v/>
      </c>
      <c r="Q310" s="34" t="str">
        <f>+IF(I310=0,"",'Ark1'!Y2505)</f>
        <v/>
      </c>
      <c r="R310" s="34" t="str">
        <f>+IF(I310=0,"",'Ark1'!Z2505)</f>
        <v/>
      </c>
      <c r="S310" s="29" t="str">
        <f>+IF(I310=0,"",'Ark1'!Z2505)</f>
        <v/>
      </c>
      <c r="T310" s="27" t="str">
        <f>+IF(I310=0,"",'Ark1'!AB2505)</f>
        <v/>
      </c>
      <c r="U310" s="34" t="str">
        <f>+IF(I310=0,"",'Ark1'!AE2505)</f>
        <v/>
      </c>
      <c r="V310" s="29" t="str">
        <f t="shared" ref="V310" si="55">IF(I310=0,"",N310/C310)</f>
        <v/>
      </c>
      <c r="W310" s="29" t="str">
        <f t="shared" ref="W310" si="56">IF(I310=0,"",I310/H310)</f>
        <v/>
      </c>
      <c r="X310" s="215"/>
      <c r="AA310" s="29"/>
      <c r="AB310" s="27"/>
      <c r="AE310" s="27"/>
      <c r="AF310" s="27"/>
      <c r="AG310" s="27"/>
      <c r="AI310" s="27"/>
      <c r="AK310" s="27"/>
      <c r="AL310" s="27"/>
    </row>
    <row r="311" spans="1:52" ht="15.6">
      <c r="A311" s="215"/>
      <c r="B311" s="297">
        <f>+'Ark1'!C2506</f>
        <v>2023</v>
      </c>
      <c r="C311" s="235">
        <f>+'Ark1'!L2506</f>
        <v>12</v>
      </c>
      <c r="D311" s="235" t="s">
        <v>38</v>
      </c>
      <c r="E311" s="28">
        <f>+'Ark1'!H2506</f>
        <v>2</v>
      </c>
      <c r="F311" s="28">
        <f>+'Ark1'!J2506</f>
        <v>106</v>
      </c>
      <c r="G311" s="28" t="str">
        <f t="shared" ref="G311:G333" si="57">+G284</f>
        <v>Furuseth</v>
      </c>
      <c r="H311" s="28" t="str">
        <f>+IF(I311=0,"",'Ark1'!Q2506)</f>
        <v/>
      </c>
      <c r="I311" s="345">
        <f>+'Ark1'!R2506</f>
        <v>0</v>
      </c>
      <c r="J311" s="29" t="str">
        <f>+IF(I311=0,"",'Ark1'!AG2506)</f>
        <v/>
      </c>
      <c r="L311" s="29" t="str">
        <f>+IF(I311=0,"",'Ark1'!AH2506)</f>
        <v/>
      </c>
      <c r="M311" s="27" t="str">
        <f>+IF(I311=0,"",'Ark1'!T2506)</f>
        <v/>
      </c>
      <c r="N311" s="32" t="str">
        <f>+IF(I311=0,"",'Ark1'!U2506)</f>
        <v/>
      </c>
      <c r="O311" s="34" t="str">
        <f>+IF(I311=0,"",'Ark1'!W2506)</f>
        <v/>
      </c>
      <c r="P311" s="34" t="str">
        <f>+IF(I311=0,"",'Ark1'!X2506)</f>
        <v/>
      </c>
      <c r="Q311" s="34" t="str">
        <f>+IF(I311=0,"",'Ark1'!Y2506)</f>
        <v/>
      </c>
      <c r="R311" s="34" t="str">
        <f>+IF(I311=0,"",'Ark1'!Z2506)</f>
        <v/>
      </c>
      <c r="S311" s="29" t="str">
        <f>+IF(I311=0,"",'Ark1'!Z2506)</f>
        <v/>
      </c>
      <c r="T311" s="27" t="str">
        <f>+IF(I311=0,"",'Ark1'!AB2506)</f>
        <v/>
      </c>
      <c r="U311" s="34" t="str">
        <f>+IF(I311=0,"",'Ark1'!AE2506)</f>
        <v/>
      </c>
      <c r="V311" s="29" t="str">
        <f t="shared" ref="V311:V333" si="58">IF(I311=0,"",N311/C311)</f>
        <v/>
      </c>
      <c r="W311" s="29" t="str">
        <f t="shared" ref="W311:W333" si="59">IF(I311=0,"",I311/H311)</f>
        <v/>
      </c>
      <c r="X311" s="215"/>
      <c r="AA311" s="29"/>
      <c r="AB311" s="27"/>
      <c r="AE311" s="27"/>
      <c r="AF311" s="27"/>
      <c r="AG311" s="27"/>
      <c r="AI311" s="27"/>
      <c r="AK311" s="27"/>
      <c r="AL311" s="27"/>
    </row>
    <row r="312" spans="1:52" ht="15.6">
      <c r="A312" s="215"/>
      <c r="B312" s="297">
        <f>+'Ark1'!C2507</f>
        <v>2023</v>
      </c>
      <c r="C312" s="235">
        <f>+'Ark1'!L2507</f>
        <v>12</v>
      </c>
      <c r="D312" s="235" t="s">
        <v>38</v>
      </c>
      <c r="E312" s="28">
        <f>+'Ark1'!H2507</f>
        <v>1</v>
      </c>
      <c r="F312" s="28">
        <f>+'Ark1'!J2507</f>
        <v>110</v>
      </c>
      <c r="G312" s="28" t="str">
        <f t="shared" si="57"/>
        <v>Gol</v>
      </c>
      <c r="H312" s="28" t="str">
        <f>+IF(I312=0,"",'Ark1'!Q2507)</f>
        <v/>
      </c>
      <c r="I312" s="345">
        <f>+'Ark1'!R2507</f>
        <v>0</v>
      </c>
      <c r="J312" s="29" t="str">
        <f>+IF(I312=0,"",'Ark1'!AG2507)</f>
        <v/>
      </c>
      <c r="L312" s="29" t="str">
        <f>+IF(I312=0,"",'Ark1'!AH2507)</f>
        <v/>
      </c>
      <c r="M312" s="27" t="str">
        <f>+IF(I312=0,"",'Ark1'!T2507)</f>
        <v/>
      </c>
      <c r="N312" s="32" t="str">
        <f>+IF(I312=0,"",'Ark1'!U2507)</f>
        <v/>
      </c>
      <c r="O312" s="34" t="str">
        <f>+IF(I312=0,"",'Ark1'!W2507)</f>
        <v/>
      </c>
      <c r="P312" s="34" t="str">
        <f>+IF(I312=0,"",'Ark1'!X2507)</f>
        <v/>
      </c>
      <c r="Q312" s="34" t="str">
        <f>+IF(I312=0,"",'Ark1'!Y2507)</f>
        <v/>
      </c>
      <c r="R312" s="34" t="str">
        <f>+IF(I312=0,"",'Ark1'!Z2507)</f>
        <v/>
      </c>
      <c r="S312" s="29" t="str">
        <f>+IF(I312=0,"",'Ark1'!Z2507)</f>
        <v/>
      </c>
      <c r="T312" s="27" t="str">
        <f>+IF(I312=0,"",'Ark1'!AB2507)</f>
        <v/>
      </c>
      <c r="U312" s="34" t="str">
        <f>+IF(I312=0,"",'Ark1'!AE2507)</f>
        <v/>
      </c>
      <c r="V312" s="29" t="str">
        <f t="shared" si="58"/>
        <v/>
      </c>
      <c r="W312" s="29" t="str">
        <f t="shared" si="59"/>
        <v/>
      </c>
      <c r="X312" s="215"/>
      <c r="AA312" s="29"/>
      <c r="AB312" s="27"/>
      <c r="AE312" s="27"/>
      <c r="AF312" s="27"/>
      <c r="AG312" s="27"/>
      <c r="AI312" s="27"/>
      <c r="AK312" s="27"/>
      <c r="AL312" s="27"/>
    </row>
    <row r="313" spans="1:52" ht="15.6">
      <c r="A313" s="215"/>
      <c r="B313" s="297">
        <f>+'Ark1'!C2508</f>
        <v>2023</v>
      </c>
      <c r="C313" s="235">
        <f>+'Ark1'!L2508</f>
        <v>12</v>
      </c>
      <c r="D313" s="235" t="s">
        <v>38</v>
      </c>
      <c r="E313" s="28">
        <f>+'Ark1'!H2508</f>
        <v>1</v>
      </c>
      <c r="F313" s="28">
        <f>+'Ark1'!J2508</f>
        <v>111</v>
      </c>
      <c r="G313" s="28" t="str">
        <f t="shared" si="57"/>
        <v>Forus</v>
      </c>
      <c r="H313" s="28" t="str">
        <f>+IF(I313=0,"",'Ark1'!Q2508)</f>
        <v/>
      </c>
      <c r="I313" s="345">
        <f>+'Ark1'!R2508</f>
        <v>0</v>
      </c>
      <c r="J313" s="29" t="str">
        <f>+IF(I313=0,"",'Ark1'!AG2508)</f>
        <v/>
      </c>
      <c r="L313" s="29" t="str">
        <f>+IF(I313=0,"",'Ark1'!AH2508)</f>
        <v/>
      </c>
      <c r="M313" s="27" t="str">
        <f>+IF(I313=0,"",'Ark1'!T2508)</f>
        <v/>
      </c>
      <c r="N313" s="32" t="str">
        <f>+IF(I313=0,"",'Ark1'!U2508)</f>
        <v/>
      </c>
      <c r="O313" s="34" t="str">
        <f>+IF(I313=0,"",'Ark1'!W2508)</f>
        <v/>
      </c>
      <c r="P313" s="34" t="str">
        <f>+IF(I313=0,"",'Ark1'!X2508)</f>
        <v/>
      </c>
      <c r="Q313" s="34" t="str">
        <f>+IF(I313=0,"",'Ark1'!Y2508)</f>
        <v/>
      </c>
      <c r="R313" s="34" t="str">
        <f>+IF(I313=0,"",'Ark1'!Z2508)</f>
        <v/>
      </c>
      <c r="S313" s="29" t="str">
        <f>+IF(I313=0,"",'Ark1'!Z2508)</f>
        <v/>
      </c>
      <c r="T313" s="27" t="str">
        <f>+IF(I313=0,"",'Ark1'!AB2508)</f>
        <v/>
      </c>
      <c r="U313" s="34" t="str">
        <f>+IF(I313=0,"",'Ark1'!AE2508)</f>
        <v/>
      </c>
      <c r="V313" s="29" t="str">
        <f t="shared" si="58"/>
        <v/>
      </c>
      <c r="W313" s="29" t="str">
        <f t="shared" si="59"/>
        <v/>
      </c>
      <c r="X313" s="215"/>
      <c r="AA313" s="29"/>
      <c r="AB313" s="27"/>
      <c r="AE313" s="27"/>
      <c r="AF313" s="27"/>
      <c r="AG313" s="27"/>
      <c r="AI313" s="27"/>
      <c r="AK313" s="27"/>
      <c r="AL313" s="27"/>
    </row>
    <row r="314" spans="1:52" ht="15.6">
      <c r="A314" s="215"/>
      <c r="B314" s="297">
        <f>+'Ark1'!C2509</f>
        <v>2023</v>
      </c>
      <c r="C314" s="235">
        <f>+'Ark1'!L2509</f>
        <v>12</v>
      </c>
      <c r="D314" s="235" t="s">
        <v>38</v>
      </c>
      <c r="E314" s="28">
        <f>+'Ark1'!H2509</f>
        <v>1</v>
      </c>
      <c r="F314" s="28">
        <f>+'Ark1'!J2509</f>
        <v>116</v>
      </c>
      <c r="G314" s="28" t="str">
        <f t="shared" si="57"/>
        <v>Sandeid</v>
      </c>
      <c r="H314" s="28" t="str">
        <f>+IF(I314=0,"",'Ark1'!Q2509)</f>
        <v/>
      </c>
      <c r="I314" s="345">
        <f>+'Ark1'!R2509</f>
        <v>0</v>
      </c>
      <c r="J314" s="29" t="str">
        <f>+IF(I314=0,"",'Ark1'!AG2509)</f>
        <v/>
      </c>
      <c r="L314" s="29" t="str">
        <f>+IF(I314=0,"",'Ark1'!AH2509)</f>
        <v/>
      </c>
      <c r="M314" s="27" t="str">
        <f>+IF(I314=0,"",'Ark1'!T2509)</f>
        <v/>
      </c>
      <c r="N314" s="32" t="str">
        <f>+IF(I314=0,"",'Ark1'!U2509)</f>
        <v/>
      </c>
      <c r="O314" s="34" t="str">
        <f>+IF(I314=0,"",'Ark1'!W2509)</f>
        <v/>
      </c>
      <c r="P314" s="34" t="str">
        <f>+IF(I314=0,"",'Ark1'!X2509)</f>
        <v/>
      </c>
      <c r="Q314" s="34" t="str">
        <f>+IF(I314=0,"",'Ark1'!Y2509)</f>
        <v/>
      </c>
      <c r="R314" s="34" t="str">
        <f>+IF(I314=0,"",'Ark1'!Z2509)</f>
        <v/>
      </c>
      <c r="S314" s="29" t="str">
        <f>+IF(I314=0,"",'Ark1'!Z2509)</f>
        <v/>
      </c>
      <c r="T314" s="27" t="str">
        <f>+IF(I314=0,"",'Ark1'!AB2509)</f>
        <v/>
      </c>
      <c r="U314" s="34" t="str">
        <f>+IF(I314=0,"",'Ark1'!AE2509)</f>
        <v/>
      </c>
      <c r="V314" s="29" t="str">
        <f t="shared" si="58"/>
        <v/>
      </c>
      <c r="W314" s="29" t="str">
        <f t="shared" si="59"/>
        <v/>
      </c>
      <c r="X314" s="215"/>
      <c r="AA314" s="29"/>
      <c r="AB314" s="27"/>
      <c r="AE314" s="27"/>
      <c r="AF314" s="27"/>
      <c r="AG314" s="27"/>
      <c r="AI314" s="27"/>
      <c r="AK314" s="27"/>
      <c r="AL314" s="27"/>
    </row>
    <row r="315" spans="1:52" ht="15.6">
      <c r="A315" s="215"/>
      <c r="B315" s="297">
        <f>+'Ark1'!C2510</f>
        <v>2023</v>
      </c>
      <c r="C315" s="235">
        <f>+'Ark1'!L2510</f>
        <v>12</v>
      </c>
      <c r="D315" s="235" t="s">
        <v>38</v>
      </c>
      <c r="E315" s="28">
        <f>+'Ark1'!H2510</f>
        <v>2</v>
      </c>
      <c r="F315" s="28">
        <f>+'Ark1'!J2510</f>
        <v>117</v>
      </c>
      <c r="G315" s="28" t="str">
        <f t="shared" si="57"/>
        <v>Jæren</v>
      </c>
      <c r="H315" s="28" t="str">
        <f>+IF(I315=0,"",'Ark1'!Q2510)</f>
        <v/>
      </c>
      <c r="I315" s="345">
        <f>+'Ark1'!R2510</f>
        <v>0</v>
      </c>
      <c r="J315" s="29" t="str">
        <f>+IF(I315=0,"",'Ark1'!AG2510)</f>
        <v/>
      </c>
      <c r="L315" s="29" t="str">
        <f>+IF(I315=0,"",'Ark1'!AH2510)</f>
        <v/>
      </c>
      <c r="M315" s="27" t="str">
        <f>+IF(I315=0,"",'Ark1'!T2510)</f>
        <v/>
      </c>
      <c r="N315" s="32" t="str">
        <f>+IF(I315=0,"",'Ark1'!U2510)</f>
        <v/>
      </c>
      <c r="O315" s="34" t="str">
        <f>+IF(I315=0,"",'Ark1'!W2510)</f>
        <v/>
      </c>
      <c r="P315" s="34" t="str">
        <f>+IF(I315=0,"",'Ark1'!X2510)</f>
        <v/>
      </c>
      <c r="Q315" s="34" t="str">
        <f>+IF(I315=0,"",'Ark1'!Y2510)</f>
        <v/>
      </c>
      <c r="R315" s="34" t="str">
        <f>+IF(I315=0,"",'Ark1'!Z2510)</f>
        <v/>
      </c>
      <c r="S315" s="29" t="str">
        <f>+IF(I315=0,"",'Ark1'!Z2510)</f>
        <v/>
      </c>
      <c r="T315" s="27" t="str">
        <f>+IF(I315=0,"",'Ark1'!AB2510)</f>
        <v/>
      </c>
      <c r="U315" s="34" t="str">
        <f>+IF(I315=0,"",'Ark1'!AE2510)</f>
        <v/>
      </c>
      <c r="V315" s="29" t="str">
        <f t="shared" si="58"/>
        <v/>
      </c>
      <c r="W315" s="29" t="str">
        <f t="shared" si="59"/>
        <v/>
      </c>
      <c r="X315" s="215"/>
      <c r="AA315" s="29"/>
      <c r="AB315" s="27"/>
      <c r="AE315" s="27"/>
      <c r="AF315" s="27"/>
      <c r="AG315" s="27"/>
      <c r="AI315" s="27"/>
      <c r="AK315" s="27"/>
      <c r="AL315" s="27"/>
    </row>
    <row r="316" spans="1:52" ht="15.6">
      <c r="A316" s="215"/>
      <c r="B316" s="297">
        <f>+'Ark1'!C2511</f>
        <v>2023</v>
      </c>
      <c r="C316" s="235">
        <f>+'Ark1'!L2511</f>
        <v>12</v>
      </c>
      <c r="D316" s="235" t="s">
        <v>38</v>
      </c>
      <c r="E316" s="28">
        <f>+'Ark1'!H2511</f>
        <v>1</v>
      </c>
      <c r="F316" s="28">
        <f>+'Ark1'!J2511</f>
        <v>134</v>
      </c>
      <c r="G316" s="28" t="str">
        <f t="shared" si="57"/>
        <v>Førde</v>
      </c>
      <c r="H316" s="28" t="str">
        <f>+IF(I316=0,"",'Ark1'!Q2511)</f>
        <v/>
      </c>
      <c r="I316" s="345">
        <f>+'Ark1'!R2511</f>
        <v>0</v>
      </c>
      <c r="J316" s="29" t="str">
        <f>+IF(I316=0,"",'Ark1'!AG2511)</f>
        <v/>
      </c>
      <c r="L316" s="29" t="str">
        <f>+IF(I316=0,"",'Ark1'!AH2511)</f>
        <v/>
      </c>
      <c r="M316" s="27" t="str">
        <f>+IF(I316=0,"",'Ark1'!T2511)</f>
        <v/>
      </c>
      <c r="N316" s="32" t="str">
        <f>+IF(I316=0,"",'Ark1'!U2511)</f>
        <v/>
      </c>
      <c r="O316" s="34" t="str">
        <f>+IF(I316=0,"",'Ark1'!W2511)</f>
        <v/>
      </c>
      <c r="P316" s="34" t="str">
        <f>+IF(I316=0,"",'Ark1'!X2511)</f>
        <v/>
      </c>
      <c r="Q316" s="34" t="str">
        <f>+IF(I316=0,"",'Ark1'!Y2511)</f>
        <v/>
      </c>
      <c r="R316" s="34" t="str">
        <f>+IF(I316=0,"",'Ark1'!Z2511)</f>
        <v/>
      </c>
      <c r="S316" s="29" t="str">
        <f>+IF(I316=0,"",'Ark1'!Z2511)</f>
        <v/>
      </c>
      <c r="T316" s="27" t="str">
        <f>+IF(I316=0,"",'Ark1'!AB2511)</f>
        <v/>
      </c>
      <c r="U316" s="34" t="str">
        <f>+IF(I316=0,"",'Ark1'!AE2511)</f>
        <v/>
      </c>
      <c r="V316" s="29" t="str">
        <f t="shared" si="58"/>
        <v/>
      </c>
      <c r="W316" s="29" t="str">
        <f t="shared" si="59"/>
        <v/>
      </c>
      <c r="X316" s="215"/>
      <c r="AA316" s="29"/>
      <c r="AB316" s="27"/>
      <c r="AE316" s="27"/>
      <c r="AF316" s="27"/>
      <c r="AG316" s="27"/>
      <c r="AI316" s="27"/>
      <c r="AK316" s="27"/>
      <c r="AL316" s="27"/>
    </row>
    <row r="317" spans="1:52" ht="15.6">
      <c r="A317" s="215"/>
      <c r="B317" s="297">
        <f>+'Ark1'!C2512</f>
        <v>2023</v>
      </c>
      <c r="C317" s="235">
        <f>+'Ark1'!L2512</f>
        <v>12</v>
      </c>
      <c r="D317" s="235" t="s">
        <v>38</v>
      </c>
      <c r="E317" s="28">
        <f>+'Ark1'!H2512</f>
        <v>2</v>
      </c>
      <c r="F317" s="28">
        <f>+'Ark1'!J2512</f>
        <v>141</v>
      </c>
      <c r="G317" s="28" t="str">
        <f t="shared" si="57"/>
        <v>Ølen</v>
      </c>
      <c r="H317" s="28" t="str">
        <f>+IF(I317=0,"",'Ark1'!Q2512)</f>
        <v/>
      </c>
      <c r="I317" s="345">
        <f>+'Ark1'!R2512</f>
        <v>0</v>
      </c>
      <c r="J317" s="29" t="str">
        <f>+IF(I317=0,"",'Ark1'!AG2512)</f>
        <v/>
      </c>
      <c r="L317" s="29" t="str">
        <f>+IF(I317=0,"",'Ark1'!AH2512)</f>
        <v/>
      </c>
      <c r="M317" s="27" t="str">
        <f>+IF(I317=0,"",'Ark1'!T2512)</f>
        <v/>
      </c>
      <c r="N317" s="32" t="str">
        <f>+IF(I317=0,"",'Ark1'!U2512)</f>
        <v/>
      </c>
      <c r="O317" s="34" t="str">
        <f>+IF(I317=0,"",'Ark1'!W2512)</f>
        <v/>
      </c>
      <c r="P317" s="34" t="str">
        <f>+IF(I317=0,"",'Ark1'!X2512)</f>
        <v/>
      </c>
      <c r="Q317" s="34" t="str">
        <f>+IF(I317=0,"",'Ark1'!Y2512)</f>
        <v/>
      </c>
      <c r="R317" s="34" t="str">
        <f>+IF(I317=0,"",'Ark1'!Z2512)</f>
        <v/>
      </c>
      <c r="S317" s="29" t="str">
        <f>+IF(I317=0,"",'Ark1'!Z2512)</f>
        <v/>
      </c>
      <c r="T317" s="27" t="str">
        <f>+IF(I317=0,"",'Ark1'!AB2512)</f>
        <v/>
      </c>
      <c r="U317" s="34" t="str">
        <f>+IF(I317=0,"",'Ark1'!AE2512)</f>
        <v/>
      </c>
      <c r="V317" s="29" t="str">
        <f t="shared" si="58"/>
        <v/>
      </c>
      <c r="W317" s="29" t="str">
        <f t="shared" si="59"/>
        <v/>
      </c>
      <c r="X317" s="215"/>
      <c r="AA317" s="29"/>
      <c r="AB317" s="27"/>
      <c r="AE317" s="27"/>
      <c r="AF317" s="27"/>
      <c r="AG317" s="27"/>
      <c r="AI317" s="27"/>
      <c r="AK317" s="27"/>
      <c r="AL317" s="27"/>
    </row>
    <row r="318" spans="1:52" ht="15.6">
      <c r="A318" s="215"/>
      <c r="B318" s="297">
        <f>+'Ark1'!C2513</f>
        <v>2023</v>
      </c>
      <c r="C318" s="235">
        <f>+'Ark1'!L2513</f>
        <v>12</v>
      </c>
      <c r="D318" s="235" t="s">
        <v>38</v>
      </c>
      <c r="E318" s="28">
        <f>+'Ark1'!H2513</f>
        <v>2</v>
      </c>
      <c r="F318" s="28">
        <f>+'Ark1'!J2513</f>
        <v>143</v>
      </c>
      <c r="G318" s="28" t="str">
        <f t="shared" si="57"/>
        <v>Nordfjord</v>
      </c>
      <c r="H318" s="28" t="str">
        <f>+IF(I318=0,"",'Ark1'!Q2513)</f>
        <v/>
      </c>
      <c r="I318" s="345">
        <f>+'Ark1'!R2513</f>
        <v>0</v>
      </c>
      <c r="J318" s="29" t="str">
        <f>+IF(I318=0,"",'Ark1'!AG2513)</f>
        <v/>
      </c>
      <c r="L318" s="29" t="str">
        <f>+IF(I318=0,"",'Ark1'!AH2513)</f>
        <v/>
      </c>
      <c r="M318" s="27" t="str">
        <f>+IF(I318=0,"",'Ark1'!T2513)</f>
        <v/>
      </c>
      <c r="N318" s="32" t="str">
        <f>+IF(I318=0,"",'Ark1'!U2513)</f>
        <v/>
      </c>
      <c r="O318" s="34" t="str">
        <f>+IF(I318=0,"",'Ark1'!W2513)</f>
        <v/>
      </c>
      <c r="P318" s="34" t="str">
        <f>+IF(I318=0,"",'Ark1'!X2513)</f>
        <v/>
      </c>
      <c r="Q318" s="34" t="str">
        <f>+IF(I318=0,"",'Ark1'!Y2513)</f>
        <v/>
      </c>
      <c r="R318" s="34" t="str">
        <f>+IF(I318=0,"",'Ark1'!Z2513)</f>
        <v/>
      </c>
      <c r="S318" s="29" t="str">
        <f>+IF(I318=0,"",'Ark1'!Z2513)</f>
        <v/>
      </c>
      <c r="T318" s="27" t="str">
        <f>+IF(I318=0,"",'Ark1'!AB2513)</f>
        <v/>
      </c>
      <c r="U318" s="34" t="str">
        <f>+IF(I318=0,"",'Ark1'!AE2513)</f>
        <v/>
      </c>
      <c r="V318" s="29" t="str">
        <f t="shared" si="58"/>
        <v/>
      </c>
      <c r="W318" s="29" t="str">
        <f t="shared" si="59"/>
        <v/>
      </c>
      <c r="X318" s="215"/>
      <c r="AA318" s="29"/>
      <c r="AB318" s="27"/>
      <c r="AE318" s="27"/>
      <c r="AF318" s="27"/>
      <c r="AG318" s="27"/>
      <c r="AI318" s="27"/>
      <c r="AK318" s="27"/>
      <c r="AL318" s="27"/>
    </row>
    <row r="319" spans="1:52" ht="15.6">
      <c r="A319" s="215"/>
      <c r="B319" s="297">
        <f>+'Ark1'!C2514</f>
        <v>2023</v>
      </c>
      <c r="C319" s="235">
        <f>+'Ark1'!L2514</f>
        <v>12</v>
      </c>
      <c r="D319" s="235" t="s">
        <v>38</v>
      </c>
      <c r="E319" s="28">
        <f>+'Ark1'!H2514</f>
        <v>2</v>
      </c>
      <c r="F319" s="28">
        <f>+'Ark1'!J2514</f>
        <v>147</v>
      </c>
      <c r="G319" s="28" t="str">
        <f t="shared" si="57"/>
        <v>Midt-Norge</v>
      </c>
      <c r="H319" s="28" t="str">
        <f>+IF(I319=0,"",'Ark1'!Q2514)</f>
        <v/>
      </c>
      <c r="I319" s="345">
        <f>+'Ark1'!R2514</f>
        <v>0</v>
      </c>
      <c r="J319" s="29" t="str">
        <f>+IF(I319=0,"",'Ark1'!AG2514)</f>
        <v/>
      </c>
      <c r="L319" s="29" t="str">
        <f>+IF(I319=0,"",'Ark1'!AH2514)</f>
        <v/>
      </c>
      <c r="M319" s="27" t="str">
        <f>+IF(I319=0,"",'Ark1'!T2514)</f>
        <v/>
      </c>
      <c r="N319" s="32" t="str">
        <f>+IF(I319=0,"",'Ark1'!U2514)</f>
        <v/>
      </c>
      <c r="O319" s="34" t="str">
        <f>+IF(I319=0,"",'Ark1'!W2514)</f>
        <v/>
      </c>
      <c r="P319" s="34" t="str">
        <f>+IF(I319=0,"",'Ark1'!X2514)</f>
        <v/>
      </c>
      <c r="Q319" s="34" t="str">
        <f>+IF(I319=0,"",'Ark1'!Y2514)</f>
        <v/>
      </c>
      <c r="R319" s="34" t="str">
        <f>+IF(I319=0,"",'Ark1'!Z2514)</f>
        <v/>
      </c>
      <c r="S319" s="29" t="str">
        <f>+IF(I319=0,"",'Ark1'!Z2514)</f>
        <v/>
      </c>
      <c r="T319" s="27" t="str">
        <f>+IF(I319=0,"",'Ark1'!AB2514)</f>
        <v/>
      </c>
      <c r="U319" s="34" t="str">
        <f>+IF(I319=0,"",'Ark1'!AE2514)</f>
        <v/>
      </c>
      <c r="V319" s="29" t="str">
        <f t="shared" si="58"/>
        <v/>
      </c>
      <c r="W319" s="29" t="str">
        <f t="shared" si="59"/>
        <v/>
      </c>
      <c r="X319" s="215"/>
      <c r="AA319" s="29"/>
      <c r="AB319" s="27"/>
      <c r="AE319" s="27"/>
      <c r="AF319" s="27"/>
      <c r="AG319" s="27"/>
      <c r="AI319" s="27"/>
      <c r="AK319" s="27"/>
      <c r="AL319" s="27"/>
    </row>
    <row r="320" spans="1:52" ht="15.6">
      <c r="A320" s="215"/>
      <c r="B320" s="297">
        <f>+'Ark1'!C2515</f>
        <v>2023</v>
      </c>
      <c r="C320" s="235">
        <f>+'Ark1'!L2515</f>
        <v>12</v>
      </c>
      <c r="D320" s="235" t="s">
        <v>38</v>
      </c>
      <c r="E320" s="28">
        <f>+'Ark1'!H2515</f>
        <v>1</v>
      </c>
      <c r="F320" s="28">
        <f>+'Ark1'!J2515</f>
        <v>155</v>
      </c>
      <c r="G320" s="28" t="str">
        <f t="shared" si="57"/>
        <v>Målselv</v>
      </c>
      <c r="H320" s="28" t="str">
        <f>+IF(I320=0,"",'Ark1'!Q2515)</f>
        <v/>
      </c>
      <c r="I320" s="345">
        <f>+'Ark1'!R2515</f>
        <v>0</v>
      </c>
      <c r="J320" s="29" t="str">
        <f>+IF(I320=0,"",'Ark1'!AG2515)</f>
        <v/>
      </c>
      <c r="L320" s="29" t="str">
        <f>+IF(I320=0,"",'Ark1'!AH2515)</f>
        <v/>
      </c>
      <c r="M320" s="27" t="str">
        <f>+IF(I320=0,"",'Ark1'!T2515)</f>
        <v/>
      </c>
      <c r="N320" s="32" t="str">
        <f>+IF(I320=0,"",'Ark1'!U2515)</f>
        <v/>
      </c>
      <c r="O320" s="34" t="str">
        <f>+IF(I320=0,"",'Ark1'!W2515)</f>
        <v/>
      </c>
      <c r="P320" s="34" t="str">
        <f>+IF(I320=0,"",'Ark1'!X2515)</f>
        <v/>
      </c>
      <c r="Q320" s="34" t="str">
        <f>+IF(I320=0,"",'Ark1'!Y2515)</f>
        <v/>
      </c>
      <c r="R320" s="34" t="str">
        <f>+IF(I320=0,"",'Ark1'!Z2515)</f>
        <v/>
      </c>
      <c r="S320" s="29" t="str">
        <f>+IF(I320=0,"",'Ark1'!Z2515)</f>
        <v/>
      </c>
      <c r="T320" s="27" t="str">
        <f>+IF(I320=0,"",'Ark1'!AB2515)</f>
        <v/>
      </c>
      <c r="U320" s="34" t="str">
        <f>+IF(I320=0,"",'Ark1'!AE2515)</f>
        <v/>
      </c>
      <c r="V320" s="29" t="str">
        <f t="shared" si="58"/>
        <v/>
      </c>
      <c r="W320" s="29" t="str">
        <f t="shared" si="59"/>
        <v/>
      </c>
      <c r="X320" s="215"/>
      <c r="AA320" s="29"/>
      <c r="AB320" s="27"/>
      <c r="AE320" s="27"/>
      <c r="AF320" s="27"/>
      <c r="AG320" s="27"/>
      <c r="AI320" s="27"/>
      <c r="AK320" s="27"/>
      <c r="AL320" s="27"/>
    </row>
    <row r="321" spans="1:52" ht="15.6">
      <c r="A321" s="215"/>
      <c r="B321" s="297">
        <f>+'Ark1'!C2516</f>
        <v>2023</v>
      </c>
      <c r="C321" s="235">
        <f>+'Ark1'!L2516</f>
        <v>12</v>
      </c>
      <c r="D321" s="235" t="s">
        <v>38</v>
      </c>
      <c r="E321" s="28">
        <f>+'Ark1'!H2516</f>
        <v>2</v>
      </c>
      <c r="F321" s="28">
        <f>+'Ark1'!J2516</f>
        <v>160</v>
      </c>
      <c r="G321" s="28" t="str">
        <f t="shared" si="57"/>
        <v>Oslo</v>
      </c>
      <c r="H321" s="28" t="str">
        <f>+IF(I321=0,"",'Ark1'!Q2516)</f>
        <v/>
      </c>
      <c r="I321" s="345">
        <f>+'Ark1'!R2516</f>
        <v>0</v>
      </c>
      <c r="J321" s="29" t="str">
        <f>+IF(I321=0,"",'Ark1'!AG2516)</f>
        <v/>
      </c>
      <c r="L321" s="29" t="str">
        <f>+IF(I321=0,"",'Ark1'!AH2516)</f>
        <v/>
      </c>
      <c r="M321" s="27" t="str">
        <f>+IF(I321=0,"",'Ark1'!T2516)</f>
        <v/>
      </c>
      <c r="N321" s="32" t="str">
        <f>+IF(I321=0,"",'Ark1'!U2516)</f>
        <v/>
      </c>
      <c r="O321" s="34" t="str">
        <f>+IF(I321=0,"",'Ark1'!W2516)</f>
        <v/>
      </c>
      <c r="P321" s="34" t="str">
        <f>+IF(I321=0,"",'Ark1'!X2516)</f>
        <v/>
      </c>
      <c r="Q321" s="34" t="str">
        <f>+IF(I321=0,"",'Ark1'!Y2516)</f>
        <v/>
      </c>
      <c r="R321" s="34" t="str">
        <f>+IF(I321=0,"",'Ark1'!Z2516)</f>
        <v/>
      </c>
      <c r="S321" s="29" t="str">
        <f>+IF(I321=0,"",'Ark1'!Z2516)</f>
        <v/>
      </c>
      <c r="T321" s="27" t="str">
        <f>+IF(I321=0,"",'Ark1'!AB2516)</f>
        <v/>
      </c>
      <c r="U321" s="34" t="str">
        <f>+IF(I321=0,"",'Ark1'!AE2516)</f>
        <v/>
      </c>
      <c r="V321" s="29" t="str">
        <f t="shared" si="58"/>
        <v/>
      </c>
      <c r="W321" s="29" t="str">
        <f t="shared" si="59"/>
        <v/>
      </c>
      <c r="X321" s="215"/>
      <c r="AA321" s="29"/>
      <c r="AB321" s="27"/>
      <c r="AE321" s="27"/>
      <c r="AF321" s="27"/>
      <c r="AG321" s="27"/>
      <c r="AI321" s="27"/>
      <c r="AK321" s="27"/>
      <c r="AL321" s="27"/>
    </row>
    <row r="322" spans="1:52" ht="15.6">
      <c r="A322" s="215"/>
      <c r="B322" s="297">
        <f>+'Ark1'!C2517</f>
        <v>2023</v>
      </c>
      <c r="C322" s="235">
        <f>+'Ark1'!L2517</f>
        <v>12</v>
      </c>
      <c r="D322" s="235" t="s">
        <v>38</v>
      </c>
      <c r="E322" s="28">
        <f>+'Ark1'!H2517</f>
        <v>1</v>
      </c>
      <c r="F322" s="28">
        <f>+'Ark1'!J2517</f>
        <v>171</v>
      </c>
      <c r="G322" s="28" t="str">
        <f t="shared" si="57"/>
        <v>Prima</v>
      </c>
      <c r="H322" s="28" t="str">
        <f>+IF(I322=0,"",'Ark1'!Q2517)</f>
        <v/>
      </c>
      <c r="I322" s="345">
        <f>+'Ark1'!R2517</f>
        <v>0</v>
      </c>
      <c r="J322" s="29" t="str">
        <f>+IF(I322=0,"",'Ark1'!AG2517)</f>
        <v/>
      </c>
      <c r="L322" s="29" t="str">
        <f>+IF(I322=0,"",'Ark1'!AH2517)</f>
        <v/>
      </c>
      <c r="M322" s="27" t="str">
        <f>+IF(I322=0,"",'Ark1'!T2517)</f>
        <v/>
      </c>
      <c r="N322" s="32" t="str">
        <f>+IF(I322=0,"",'Ark1'!U2517)</f>
        <v/>
      </c>
      <c r="O322" s="34" t="str">
        <f>+IF(I322=0,"",'Ark1'!W2517)</f>
        <v/>
      </c>
      <c r="P322" s="34" t="str">
        <f>+IF(I322=0,"",'Ark1'!X2517)</f>
        <v/>
      </c>
      <c r="Q322" s="34" t="str">
        <f>+IF(I322=0,"",'Ark1'!Y2517)</f>
        <v/>
      </c>
      <c r="R322" s="34" t="str">
        <f>+IF(I322=0,"",'Ark1'!Z2517)</f>
        <v/>
      </c>
      <c r="S322" s="29" t="str">
        <f>+IF(I322=0,"",'Ark1'!Z2517)</f>
        <v/>
      </c>
      <c r="T322" s="27" t="str">
        <f>+IF(I322=0,"",'Ark1'!AB2517)</f>
        <v/>
      </c>
      <c r="U322" s="34" t="str">
        <f>+IF(I322=0,"",'Ark1'!AE2517)</f>
        <v/>
      </c>
      <c r="V322" s="29" t="str">
        <f t="shared" si="58"/>
        <v/>
      </c>
      <c r="W322" s="29" t="str">
        <f t="shared" si="59"/>
        <v/>
      </c>
      <c r="X322" s="215"/>
      <c r="AA322" s="29"/>
      <c r="AB322" s="27"/>
      <c r="AE322" s="27"/>
      <c r="AF322" s="27"/>
      <c r="AG322" s="27"/>
      <c r="AI322" s="27"/>
      <c r="AK322" s="27"/>
      <c r="AL322" s="27"/>
    </row>
    <row r="323" spans="1:52" ht="15.6">
      <c r="A323" s="215"/>
      <c r="B323" s="297">
        <f>+'Ark1'!C2518</f>
        <v>2023</v>
      </c>
      <c r="C323" s="235">
        <f>+'Ark1'!L2518</f>
        <v>12</v>
      </c>
      <c r="D323" s="235" t="s">
        <v>38</v>
      </c>
      <c r="E323" s="28">
        <f>+'Ark1'!H2518</f>
        <v>2</v>
      </c>
      <c r="F323" s="28">
        <f>+'Ark1'!J2518</f>
        <v>175</v>
      </c>
      <c r="G323" s="28" t="str">
        <f t="shared" si="57"/>
        <v>Ole Ringdal</v>
      </c>
      <c r="H323" s="28" t="str">
        <f>+IF(I323=0,"",'Ark1'!Q2518)</f>
        <v/>
      </c>
      <c r="I323" s="345">
        <f>+'Ark1'!R2518</f>
        <v>0</v>
      </c>
      <c r="J323" s="29" t="str">
        <f>+IF(I323=0,"",'Ark1'!AG2518)</f>
        <v/>
      </c>
      <c r="L323" s="29" t="str">
        <f>+IF(I323=0,"",'Ark1'!AH2518)</f>
        <v/>
      </c>
      <c r="M323" s="27" t="str">
        <f>+IF(I323=0,"",'Ark1'!T2518)</f>
        <v/>
      </c>
      <c r="N323" s="32" t="str">
        <f>+IF(I323=0,"",'Ark1'!U2518)</f>
        <v/>
      </c>
      <c r="O323" s="34" t="str">
        <f>+IF(I323=0,"",'Ark1'!W2518)</f>
        <v/>
      </c>
      <c r="P323" s="34" t="str">
        <f>+IF(I323=0,"",'Ark1'!X2518)</f>
        <v/>
      </c>
      <c r="Q323" s="34" t="str">
        <f>+IF(I323=0,"",'Ark1'!Y2518)</f>
        <v/>
      </c>
      <c r="R323" s="34" t="str">
        <f>+IF(I323=0,"",'Ark1'!Z2518)</f>
        <v/>
      </c>
      <c r="S323" s="29" t="str">
        <f>+IF(I323=0,"",'Ark1'!Z2518)</f>
        <v/>
      </c>
      <c r="T323" s="27" t="str">
        <f>+IF(I323=0,"",'Ark1'!AB2518)</f>
        <v/>
      </c>
      <c r="U323" s="34" t="str">
        <f>+IF(I323=0,"",'Ark1'!AE2518)</f>
        <v/>
      </c>
      <c r="V323" s="29" t="str">
        <f t="shared" si="58"/>
        <v/>
      </c>
      <c r="W323" s="29" t="str">
        <f t="shared" si="59"/>
        <v/>
      </c>
      <c r="X323" s="215"/>
      <c r="AA323" s="29"/>
      <c r="AB323" s="27"/>
      <c r="AE323" s="27"/>
      <c r="AF323" s="27"/>
      <c r="AG323" s="27"/>
      <c r="AI323" s="27"/>
      <c r="AK323" s="27"/>
      <c r="AL323" s="27"/>
    </row>
    <row r="324" spans="1:52" ht="15.6">
      <c r="A324" s="215"/>
      <c r="B324" s="297">
        <f>+'Ark1'!C2519</f>
        <v>2023</v>
      </c>
      <c r="C324" s="235">
        <f>+'Ark1'!L2519</f>
        <v>12</v>
      </c>
      <c r="D324" s="235" t="s">
        <v>38</v>
      </c>
      <c r="E324" s="28">
        <f>+'Ark1'!H2519</f>
        <v>2</v>
      </c>
      <c r="F324" s="28">
        <f>+'Ark1'!J2519</f>
        <v>177</v>
      </c>
      <c r="G324" s="28" t="str">
        <f t="shared" si="57"/>
        <v>Slakthuset</v>
      </c>
      <c r="H324" s="28" t="str">
        <f>+IF(I324=0,"",'Ark1'!Q2519)</f>
        <v/>
      </c>
      <c r="I324" s="345">
        <f>+'Ark1'!R2519</f>
        <v>0</v>
      </c>
      <c r="J324" s="29" t="str">
        <f>+IF(I324=0,"",'Ark1'!AG2519)</f>
        <v/>
      </c>
      <c r="L324" s="29" t="str">
        <f>+IF(I324=0,"",'Ark1'!AH2519)</f>
        <v/>
      </c>
      <c r="M324" s="27" t="str">
        <f>+IF(I324=0,"",'Ark1'!T2519)</f>
        <v/>
      </c>
      <c r="N324" s="32" t="str">
        <f>+IF(I324=0,"",'Ark1'!U2519)</f>
        <v/>
      </c>
      <c r="O324" s="34" t="str">
        <f>+IF(I324=0,"",'Ark1'!W2519)</f>
        <v/>
      </c>
      <c r="P324" s="34" t="str">
        <f>+IF(I324=0,"",'Ark1'!X2519)</f>
        <v/>
      </c>
      <c r="Q324" s="34" t="str">
        <f>+IF(I324=0,"",'Ark1'!Y2519)</f>
        <v/>
      </c>
      <c r="R324" s="34" t="str">
        <f>+IF(I324=0,"",'Ark1'!Z2519)</f>
        <v/>
      </c>
      <c r="S324" s="29" t="str">
        <f>+IF(I324=0,"",'Ark1'!Z2519)</f>
        <v/>
      </c>
      <c r="T324" s="27" t="str">
        <f>+IF(I324=0,"",'Ark1'!AB2519)</f>
        <v/>
      </c>
      <c r="U324" s="34" t="str">
        <f>+IF(I324=0,"",'Ark1'!AE2519)</f>
        <v/>
      </c>
      <c r="V324" s="29" t="str">
        <f t="shared" si="58"/>
        <v/>
      </c>
      <c r="W324" s="29" t="str">
        <f t="shared" si="59"/>
        <v/>
      </c>
      <c r="X324" s="215"/>
      <c r="AA324" s="29"/>
      <c r="AB324" s="27"/>
      <c r="AE324" s="27"/>
      <c r="AF324" s="27"/>
      <c r="AG324" s="27"/>
      <c r="AI324" s="27"/>
      <c r="AK324" s="27"/>
      <c r="AL324" s="27"/>
    </row>
    <row r="325" spans="1:52" ht="15.6">
      <c r="A325" s="215"/>
      <c r="B325" s="297">
        <f>+'Ark1'!C2520</f>
        <v>2023</v>
      </c>
      <c r="C325" s="235">
        <f>+'Ark1'!L2520</f>
        <v>12</v>
      </c>
      <c r="D325" s="235" t="s">
        <v>38</v>
      </c>
      <c r="E325" s="28">
        <f>+'Ark1'!H2520</f>
        <v>2</v>
      </c>
      <c r="F325" s="28">
        <f>+'Ark1'!J2520</f>
        <v>178</v>
      </c>
      <c r="G325" s="28" t="str">
        <f t="shared" si="57"/>
        <v>Røros</v>
      </c>
      <c r="H325" s="28" t="str">
        <f>+IF(I325=0,"",'Ark1'!Q2520)</f>
        <v/>
      </c>
      <c r="I325" s="345">
        <f>+'Ark1'!R2520</f>
        <v>0</v>
      </c>
      <c r="J325" s="29" t="str">
        <f>+IF(I325=0,"",'Ark1'!AG2520)</f>
        <v/>
      </c>
      <c r="L325" s="29" t="str">
        <f>+IF(I325=0,"",'Ark1'!AH2520)</f>
        <v/>
      </c>
      <c r="M325" s="27" t="str">
        <f>+IF(I325=0,"",'Ark1'!T2520)</f>
        <v/>
      </c>
      <c r="N325" s="32" t="str">
        <f>+IF(I325=0,"",'Ark1'!U2520)</f>
        <v/>
      </c>
      <c r="O325" s="34" t="str">
        <f>+IF(I325=0,"",'Ark1'!W2520)</f>
        <v/>
      </c>
      <c r="P325" s="34" t="str">
        <f>+IF(I325=0,"",'Ark1'!X2520)</f>
        <v/>
      </c>
      <c r="Q325" s="34" t="str">
        <f>+IF(I325=0,"",'Ark1'!Y2520)</f>
        <v/>
      </c>
      <c r="R325" s="34" t="str">
        <f>+IF(I325=0,"",'Ark1'!Z2520)</f>
        <v/>
      </c>
      <c r="S325" s="29" t="str">
        <f>+IF(I325=0,"",'Ark1'!Z2520)</f>
        <v/>
      </c>
      <c r="T325" s="27" t="str">
        <f>+IF(I325=0,"",'Ark1'!AB2520)</f>
        <v/>
      </c>
      <c r="U325" s="34" t="str">
        <f>+IF(I325=0,"",'Ark1'!AE2520)</f>
        <v/>
      </c>
      <c r="V325" s="29" t="str">
        <f t="shared" si="58"/>
        <v/>
      </c>
      <c r="W325" s="29" t="str">
        <f t="shared" si="59"/>
        <v/>
      </c>
      <c r="X325" s="215"/>
      <c r="AA325" s="29"/>
      <c r="AB325" s="27"/>
      <c r="AE325" s="27"/>
      <c r="AF325" s="27"/>
      <c r="AG325" s="27"/>
      <c r="AI325" s="27"/>
      <c r="AK325" s="27"/>
      <c r="AL325" s="27"/>
    </row>
    <row r="326" spans="1:52" ht="15.6">
      <c r="A326" s="215"/>
      <c r="B326" s="297">
        <f>+'Ark1'!C2521</f>
        <v>2023</v>
      </c>
      <c r="C326" s="235">
        <f>+'Ark1'!L2521</f>
        <v>12</v>
      </c>
      <c r="D326" s="235" t="s">
        <v>38</v>
      </c>
      <c r="E326" s="28">
        <f>+'Ark1'!H2521</f>
        <v>2</v>
      </c>
      <c r="F326" s="28">
        <f>+'Ark1'!J2521</f>
        <v>181</v>
      </c>
      <c r="G326" s="28" t="str">
        <f t="shared" si="57"/>
        <v>Horns</v>
      </c>
      <c r="H326" s="28" t="str">
        <f>+IF(I326=0,"",'Ark1'!Q2521)</f>
        <v/>
      </c>
      <c r="I326" s="345">
        <f>+'Ark1'!R2521</f>
        <v>0</v>
      </c>
      <c r="J326" s="29" t="str">
        <f>+IF(I326=0,"",'Ark1'!AG2521)</f>
        <v/>
      </c>
      <c r="L326" s="29" t="str">
        <f>+IF(I326=0,"",'Ark1'!AH2521)</f>
        <v/>
      </c>
      <c r="M326" s="27" t="str">
        <f>+IF(I326=0,"",'Ark1'!T2521)</f>
        <v/>
      </c>
      <c r="N326" s="32" t="str">
        <f>+IF(I326=0,"",'Ark1'!U2521)</f>
        <v/>
      </c>
      <c r="O326" s="34" t="str">
        <f>+IF(I326=0,"",'Ark1'!W2521)</f>
        <v/>
      </c>
      <c r="P326" s="34" t="str">
        <f>+IF(I326=0,"",'Ark1'!X2521)</f>
        <v/>
      </c>
      <c r="Q326" s="34" t="str">
        <f>+IF(I326=0,"",'Ark1'!Y2521)</f>
        <v/>
      </c>
      <c r="R326" s="34" t="str">
        <f>+IF(I326=0,"",'Ark1'!Z2521)</f>
        <v/>
      </c>
      <c r="S326" s="29" t="str">
        <f>+IF(I326=0,"",'Ark1'!Z2521)</f>
        <v/>
      </c>
      <c r="T326" s="27" t="str">
        <f>+IF(I326=0,"",'Ark1'!AB2521)</f>
        <v/>
      </c>
      <c r="U326" s="34" t="str">
        <f>+IF(I326=0,"",'Ark1'!AE2521)</f>
        <v/>
      </c>
      <c r="V326" s="29" t="str">
        <f t="shared" si="58"/>
        <v/>
      </c>
      <c r="W326" s="29" t="str">
        <f t="shared" si="59"/>
        <v/>
      </c>
      <c r="X326" s="215"/>
      <c r="AA326" s="29"/>
      <c r="AB326" s="27"/>
      <c r="AE326" s="27"/>
      <c r="AF326" s="27"/>
      <c r="AG326" s="27"/>
      <c r="AI326" s="27"/>
      <c r="AK326" s="27"/>
      <c r="AL326" s="27"/>
    </row>
    <row r="327" spans="1:52" ht="15.6">
      <c r="A327" s="215"/>
      <c r="B327" s="297">
        <f>+'Ark1'!C2522</f>
        <v>2023</v>
      </c>
      <c r="C327" s="235">
        <f>+'Ark1'!L2522</f>
        <v>12</v>
      </c>
      <c r="D327" s="235" t="s">
        <v>38</v>
      </c>
      <c r="E327" s="28">
        <f>+'Ark1'!H2522</f>
        <v>1</v>
      </c>
      <c r="F327" s="28">
        <f>+'Ark1'!J2522</f>
        <v>262</v>
      </c>
      <c r="G327" s="28" t="str">
        <f t="shared" si="57"/>
        <v>Strilalam</v>
      </c>
      <c r="H327" s="28" t="str">
        <f>+IF(I327=0,"",'Ark1'!Q2522)</f>
        <v/>
      </c>
      <c r="I327" s="345">
        <f>+'Ark1'!R2522</f>
        <v>0</v>
      </c>
      <c r="J327" s="29" t="str">
        <f>+IF(I327=0,"",'Ark1'!AG2522)</f>
        <v/>
      </c>
      <c r="L327" s="29" t="str">
        <f>+IF(I327=0,"",'Ark1'!AH2522)</f>
        <v/>
      </c>
      <c r="M327" s="27" t="str">
        <f>+IF(I327=0,"",'Ark1'!T2522)</f>
        <v/>
      </c>
      <c r="N327" s="32" t="str">
        <f>+IF(I327=0,"",'Ark1'!U2522)</f>
        <v/>
      </c>
      <c r="O327" s="34" t="str">
        <f>+IF(I327=0,"",'Ark1'!W2522)</f>
        <v/>
      </c>
      <c r="P327" s="34" t="str">
        <f>+IF(I327=0,"",'Ark1'!X2522)</f>
        <v/>
      </c>
      <c r="Q327" s="34" t="str">
        <f>+IF(I327=0,"",'Ark1'!Y2522)</f>
        <v/>
      </c>
      <c r="R327" s="34" t="str">
        <f>+IF(I327=0,"",'Ark1'!Z2522)</f>
        <v/>
      </c>
      <c r="S327" s="29" t="str">
        <f>+IF(I327=0,"",'Ark1'!Z2522)</f>
        <v/>
      </c>
      <c r="T327" s="27" t="str">
        <f>+IF(I327=0,"",'Ark1'!AB2522)</f>
        <v/>
      </c>
      <c r="U327" s="34" t="str">
        <f>+IF(I327=0,"",'Ark1'!AE2522)</f>
        <v/>
      </c>
      <c r="V327" s="29" t="str">
        <f t="shared" si="58"/>
        <v/>
      </c>
      <c r="W327" s="29" t="str">
        <f t="shared" si="59"/>
        <v/>
      </c>
      <c r="X327" s="215"/>
      <c r="AA327" s="29"/>
      <c r="AB327" s="27"/>
      <c r="AE327" s="27"/>
      <c r="AF327" s="27"/>
      <c r="AG327" s="27"/>
      <c r="AI327" s="27"/>
      <c r="AK327" s="27"/>
      <c r="AL327" s="27"/>
    </row>
    <row r="328" spans="1:52" ht="15.6">
      <c r="A328" s="215"/>
      <c r="B328" s="297">
        <f>+'Ark1'!C2523</f>
        <v>2023</v>
      </c>
      <c r="C328" s="235">
        <f>+'Ark1'!L2523</f>
        <v>12</v>
      </c>
      <c r="D328" s="235" t="s">
        <v>38</v>
      </c>
      <c r="E328" s="28">
        <f>+'Ark1'!H2523</f>
        <v>1</v>
      </c>
      <c r="F328" s="28">
        <f>+'Ark1'!J2523</f>
        <v>309</v>
      </c>
      <c r="G328" s="28" t="str">
        <f t="shared" si="57"/>
        <v>Malvik</v>
      </c>
      <c r="H328" s="28" t="str">
        <f>+IF(I328=0,"",'Ark1'!Q2523)</f>
        <v/>
      </c>
      <c r="I328" s="345">
        <f>+'Ark1'!R2523</f>
        <v>0</v>
      </c>
      <c r="J328" s="29" t="str">
        <f>+IF(I328=0,"",'Ark1'!AG2523)</f>
        <v/>
      </c>
      <c r="L328" s="29" t="str">
        <f>+IF(I328=0,"",'Ark1'!AH2523)</f>
        <v/>
      </c>
      <c r="M328" s="27" t="str">
        <f>+IF(I328=0,"",'Ark1'!T2523)</f>
        <v/>
      </c>
      <c r="N328" s="32" t="str">
        <f>+IF(I328=0,"",'Ark1'!U2523)</f>
        <v/>
      </c>
      <c r="O328" s="34" t="str">
        <f>+IF(I328=0,"",'Ark1'!W2523)</f>
        <v/>
      </c>
      <c r="P328" s="34" t="str">
        <f>+IF(I328=0,"",'Ark1'!X2523)</f>
        <v/>
      </c>
      <c r="Q328" s="34" t="str">
        <f>+IF(I328=0,"",'Ark1'!Y2523)</f>
        <v/>
      </c>
      <c r="R328" s="34" t="str">
        <f>+IF(I328=0,"",'Ark1'!Z2523)</f>
        <v/>
      </c>
      <c r="S328" s="29" t="str">
        <f>+IF(I328=0,"",'Ark1'!Z2523)</f>
        <v/>
      </c>
      <c r="T328" s="27" t="str">
        <f>+IF(I328=0,"",'Ark1'!AB2523)</f>
        <v/>
      </c>
      <c r="U328" s="34" t="str">
        <f>+IF(I328=0,"",'Ark1'!AE2523)</f>
        <v/>
      </c>
      <c r="V328" s="29" t="str">
        <f t="shared" si="58"/>
        <v/>
      </c>
      <c r="W328" s="29" t="str">
        <f t="shared" si="59"/>
        <v/>
      </c>
      <c r="X328" s="215"/>
      <c r="AA328" s="29"/>
      <c r="AB328" s="27"/>
      <c r="AE328" s="27"/>
      <c r="AF328" s="27"/>
      <c r="AG328" s="27"/>
      <c r="AI328" s="27"/>
      <c r="AK328" s="27"/>
      <c r="AL328" s="27"/>
    </row>
    <row r="329" spans="1:52" ht="15.6">
      <c r="A329" s="215"/>
      <c r="B329" s="297">
        <f>+'Ark1'!C2524</f>
        <v>2023</v>
      </c>
      <c r="C329" s="235">
        <f>+'Ark1'!L2524</f>
        <v>12</v>
      </c>
      <c r="D329" s="235" t="s">
        <v>38</v>
      </c>
      <c r="E329" s="28">
        <f>+'Ark1'!H2524</f>
        <v>2</v>
      </c>
      <c r="F329" s="28">
        <f>+'Ark1'!J2524</f>
        <v>470</v>
      </c>
      <c r="G329" s="28" t="str">
        <f t="shared" si="57"/>
        <v>Jens Eide</v>
      </c>
      <c r="H329" s="28" t="str">
        <f>+IF(I329=0,"",'Ark1'!Q2524)</f>
        <v/>
      </c>
      <c r="I329" s="345">
        <f>+'Ark1'!R2524</f>
        <v>0</v>
      </c>
      <c r="J329" s="29" t="str">
        <f>+IF(I329=0,"",'Ark1'!AG2524)</f>
        <v/>
      </c>
      <c r="L329" s="29" t="str">
        <f>+IF(I329=0,"",'Ark1'!AH2524)</f>
        <v/>
      </c>
      <c r="M329" s="27" t="str">
        <f>+IF(I329=0,"",'Ark1'!T2524)</f>
        <v/>
      </c>
      <c r="N329" s="32" t="str">
        <f>+IF(I329=0,"",'Ark1'!U2524)</f>
        <v/>
      </c>
      <c r="O329" s="34" t="str">
        <f>+IF(I329=0,"",'Ark1'!W2524)</f>
        <v/>
      </c>
      <c r="P329" s="34" t="str">
        <f>+IF(I329=0,"",'Ark1'!X2524)</f>
        <v/>
      </c>
      <c r="Q329" s="34" t="str">
        <f>+IF(I329=0,"",'Ark1'!Y2524)</f>
        <v/>
      </c>
      <c r="R329" s="34" t="str">
        <f>+IF(I329=0,"",'Ark1'!Z2524)</f>
        <v/>
      </c>
      <c r="S329" s="29" t="str">
        <f>+IF(I329=0,"",'Ark1'!Z2524)</f>
        <v/>
      </c>
      <c r="T329" s="27" t="str">
        <f>+IF(I329=0,"",'Ark1'!AB2524)</f>
        <v/>
      </c>
      <c r="U329" s="34" t="str">
        <f>+IF(I329=0,"",'Ark1'!AE2524)</f>
        <v/>
      </c>
      <c r="V329" s="29" t="str">
        <f t="shared" si="58"/>
        <v/>
      </c>
      <c r="W329" s="29" t="str">
        <f t="shared" si="59"/>
        <v/>
      </c>
      <c r="X329" s="215"/>
      <c r="AA329" s="29"/>
      <c r="AB329" s="27"/>
      <c r="AE329" s="27"/>
      <c r="AF329" s="27"/>
      <c r="AG329" s="27"/>
      <c r="AI329" s="27"/>
      <c r="AK329" s="27"/>
      <c r="AL329" s="27"/>
    </row>
    <row r="330" spans="1:52" ht="15.6">
      <c r="A330" s="215"/>
      <c r="B330" s="297">
        <f>+'Ark1'!C2525</f>
        <v>2023</v>
      </c>
      <c r="C330" s="235">
        <f>+'Ark1'!L2525</f>
        <v>12</v>
      </c>
      <c r="D330" s="235" t="s">
        <v>38</v>
      </c>
      <c r="E330" s="28">
        <f>+'Ark1'!H2525</f>
        <v>2</v>
      </c>
      <c r="F330" s="28">
        <f>+'Ark1'!J2525</f>
        <v>629</v>
      </c>
      <c r="G330" s="28" t="str">
        <f t="shared" si="57"/>
        <v>Bø</v>
      </c>
      <c r="H330" s="28" t="str">
        <f>+IF(I330=0,"",'Ark1'!Q2525)</f>
        <v/>
      </c>
      <c r="I330" s="345">
        <f>+'Ark1'!R2525</f>
        <v>0</v>
      </c>
      <c r="J330" s="29" t="str">
        <f>+IF(I330=0,"",'Ark1'!AG2525)</f>
        <v/>
      </c>
      <c r="L330" s="29" t="str">
        <f>+IF(I330=0,"",'Ark1'!AH2525)</f>
        <v/>
      </c>
      <c r="M330" s="27" t="str">
        <f>+IF(I330=0,"",'Ark1'!T2525)</f>
        <v/>
      </c>
      <c r="N330" s="32" t="str">
        <f>+IF(I330=0,"",'Ark1'!U2525)</f>
        <v/>
      </c>
      <c r="O330" s="34" t="str">
        <f>+IF(I330=0,"",'Ark1'!W2525)</f>
        <v/>
      </c>
      <c r="P330" s="34" t="str">
        <f>+IF(I330=0,"",'Ark1'!X2525)</f>
        <v/>
      </c>
      <c r="Q330" s="34" t="str">
        <f>+IF(I330=0,"",'Ark1'!Y2525)</f>
        <v/>
      </c>
      <c r="R330" s="34" t="str">
        <f>+IF(I330=0,"",'Ark1'!Z2525)</f>
        <v/>
      </c>
      <c r="S330" s="29" t="str">
        <f>+IF(I330=0,"",'Ark1'!Z2525)</f>
        <v/>
      </c>
      <c r="T330" s="27" t="str">
        <f>+IF(I330=0,"",'Ark1'!AB2525)</f>
        <v/>
      </c>
      <c r="U330" s="34" t="str">
        <f>+IF(I330=0,"",'Ark1'!AE2525)</f>
        <v/>
      </c>
      <c r="V330" s="29" t="str">
        <f t="shared" si="58"/>
        <v/>
      </c>
      <c r="W330" s="29" t="str">
        <f t="shared" si="59"/>
        <v/>
      </c>
      <c r="X330" s="215"/>
      <c r="AA330" s="29"/>
      <c r="AB330" s="27"/>
      <c r="AE330" s="27"/>
      <c r="AF330" s="27"/>
      <c r="AG330" s="27"/>
      <c r="AI330" s="27"/>
      <c r="AK330" s="27"/>
      <c r="AL330" s="27"/>
    </row>
    <row r="331" spans="1:52" ht="15.6">
      <c r="A331" s="215"/>
      <c r="B331" s="297">
        <f>+'Ark1'!C2526</f>
        <v>2023</v>
      </c>
      <c r="C331" s="235">
        <f>+'Ark1'!L2526</f>
        <v>12</v>
      </c>
      <c r="D331" s="235" t="s">
        <v>38</v>
      </c>
      <c r="E331" s="28">
        <f>+'Ark1'!H2526</f>
        <v>1</v>
      </c>
      <c r="F331" s="28">
        <f>+'Ark1'!J2526</f>
        <v>643</v>
      </c>
      <c r="G331" s="28" t="str">
        <f t="shared" si="57"/>
        <v>Bjerka</v>
      </c>
      <c r="H331" s="28" t="str">
        <f>+IF(I331=0,"",'Ark1'!Q2526)</f>
        <v/>
      </c>
      <c r="I331" s="345">
        <f>+'Ark1'!R2526</f>
        <v>0</v>
      </c>
      <c r="J331" s="29" t="str">
        <f>+IF(I331=0,"",'Ark1'!AG2526)</f>
        <v/>
      </c>
      <c r="L331" s="29" t="str">
        <f>+IF(I331=0,"",'Ark1'!AH2526)</f>
        <v/>
      </c>
      <c r="M331" s="27" t="str">
        <f>+IF(I331=0,"",'Ark1'!T2526)</f>
        <v/>
      </c>
      <c r="N331" s="32" t="str">
        <f>+IF(I331=0,"",'Ark1'!U2526)</f>
        <v/>
      </c>
      <c r="O331" s="34" t="str">
        <f>+IF(I331=0,"",'Ark1'!W2526)</f>
        <v/>
      </c>
      <c r="P331" s="34" t="str">
        <f>+IF(I331=0,"",'Ark1'!X2526)</f>
        <v/>
      </c>
      <c r="Q331" s="34" t="str">
        <f>+IF(I331=0,"",'Ark1'!Y2526)</f>
        <v/>
      </c>
      <c r="R331" s="34" t="str">
        <f>+IF(I331=0,"",'Ark1'!Z2526)</f>
        <v/>
      </c>
      <c r="S331" s="29" t="str">
        <f>+IF(I331=0,"",'Ark1'!Z2526)</f>
        <v/>
      </c>
      <c r="T331" s="27" t="str">
        <f>+IF(I331=0,"",'Ark1'!AB2526)</f>
        <v/>
      </c>
      <c r="U331" s="34" t="str">
        <f>+IF(I331=0,"",'Ark1'!AE2526)</f>
        <v/>
      </c>
      <c r="V331" s="29" t="str">
        <f t="shared" si="58"/>
        <v/>
      </c>
      <c r="W331" s="29" t="str">
        <f t="shared" si="59"/>
        <v/>
      </c>
      <c r="X331" s="215"/>
      <c r="AA331" s="29"/>
      <c r="AB331" s="27"/>
      <c r="AE331" s="27"/>
      <c r="AF331" s="27"/>
      <c r="AG331" s="27"/>
      <c r="AI331" s="27"/>
      <c r="AK331" s="27"/>
      <c r="AL331" s="27"/>
    </row>
    <row r="332" spans="1:52" ht="15.6">
      <c r="A332" s="215"/>
      <c r="B332" s="297">
        <f>+'Ark1'!C2527</f>
        <v>2023</v>
      </c>
      <c r="C332" s="235">
        <f>+'Ark1'!L2527</f>
        <v>12</v>
      </c>
      <c r="D332" s="235" t="s">
        <v>38</v>
      </c>
      <c r="E332" s="28">
        <f>+'Ark1'!H2527</f>
        <v>2</v>
      </c>
      <c r="F332" s="28">
        <f>+'Ark1'!J2527</f>
        <v>704</v>
      </c>
      <c r="G332" s="28" t="str">
        <f t="shared" si="57"/>
        <v>Øre Vilt</v>
      </c>
      <c r="H332" s="28" t="str">
        <f>+IF(I332=0,"",'Ark1'!Q2527)</f>
        <v/>
      </c>
      <c r="I332" s="345">
        <f>+'Ark1'!R2527</f>
        <v>0</v>
      </c>
      <c r="J332" s="29" t="str">
        <f>+IF(I332=0,"",'Ark1'!AG2527)</f>
        <v/>
      </c>
      <c r="L332" s="29" t="str">
        <f>+IF(I332=0,"",'Ark1'!AH2527)</f>
        <v/>
      </c>
      <c r="M332" s="27" t="str">
        <f>+IF(I332=0,"",'Ark1'!T2527)</f>
        <v/>
      </c>
      <c r="N332" s="32" t="str">
        <f>+IF(I332=0,"",'Ark1'!U2527)</f>
        <v/>
      </c>
      <c r="O332" s="34" t="str">
        <f>+IF(I332=0,"",'Ark1'!W2527)</f>
        <v/>
      </c>
      <c r="P332" s="34" t="str">
        <f>+IF(I332=0,"",'Ark1'!X2527)</f>
        <v/>
      </c>
      <c r="Q332" s="34" t="str">
        <f>+IF(I332=0,"",'Ark1'!Y2527)</f>
        <v/>
      </c>
      <c r="R332" s="34" t="str">
        <f>+IF(I332=0,"",'Ark1'!Z2527)</f>
        <v/>
      </c>
      <c r="S332" s="29" t="str">
        <f>+IF(I332=0,"",'Ark1'!Z2527)</f>
        <v/>
      </c>
      <c r="T332" s="27" t="str">
        <f>+IF(I332=0,"",'Ark1'!AB2527)</f>
        <v/>
      </c>
      <c r="U332" s="34" t="str">
        <f>+IF(I332=0,"",'Ark1'!AE2527)</f>
        <v/>
      </c>
      <c r="V332" s="29" t="str">
        <f t="shared" si="58"/>
        <v/>
      </c>
      <c r="W332" s="29" t="str">
        <f t="shared" si="59"/>
        <v/>
      </c>
      <c r="X332" s="215"/>
      <c r="AA332" s="29"/>
      <c r="AB332" s="27"/>
      <c r="AE332" s="27"/>
      <c r="AF332" s="27"/>
      <c r="AG332" s="27"/>
      <c r="AI332" s="27"/>
      <c r="AK332" s="27"/>
      <c r="AL332" s="27"/>
    </row>
    <row r="333" spans="1:52" ht="15.6">
      <c r="A333" s="215"/>
      <c r="B333" s="297">
        <f>+'Ark1'!C2528</f>
        <v>2023</v>
      </c>
      <c r="C333" s="235">
        <f>+'Ark1'!L2528</f>
        <v>12</v>
      </c>
      <c r="D333" s="235" t="s">
        <v>38</v>
      </c>
      <c r="E333" s="28">
        <f>+'Ark1'!H2528</f>
        <v>1</v>
      </c>
      <c r="F333" s="28">
        <f>+'Ark1'!J2528</f>
        <v>802</v>
      </c>
      <c r="G333" s="28" t="str">
        <f t="shared" si="57"/>
        <v>Karasjok</v>
      </c>
      <c r="H333" s="28" t="str">
        <f>+IF(I333=0,"",'Ark1'!Q2528)</f>
        <v/>
      </c>
      <c r="I333" s="345">
        <f>+'Ark1'!R2528</f>
        <v>0</v>
      </c>
      <c r="J333" s="29" t="str">
        <f>+IF(I333=0,"",'Ark1'!AG2528)</f>
        <v/>
      </c>
      <c r="L333" s="29" t="str">
        <f>+IF(I333=0,"",'Ark1'!AH2528)</f>
        <v/>
      </c>
      <c r="M333" s="27" t="str">
        <f>+IF(I333=0,"",'Ark1'!T2528)</f>
        <v/>
      </c>
      <c r="N333" s="32" t="str">
        <f>+IF(I333=0,"",'Ark1'!U2528)</f>
        <v/>
      </c>
      <c r="O333" s="34" t="str">
        <f>+IF(I333=0,"",'Ark1'!W2528)</f>
        <v/>
      </c>
      <c r="P333" s="34" t="str">
        <f>+IF(I333=0,"",'Ark1'!X2528)</f>
        <v/>
      </c>
      <c r="Q333" s="34" t="str">
        <f>+IF(I333=0,"",'Ark1'!Y2528)</f>
        <v/>
      </c>
      <c r="R333" s="34" t="str">
        <f>+IF(I333=0,"",'Ark1'!Z2528)</f>
        <v/>
      </c>
      <c r="S333" s="29" t="str">
        <f>+IF(I333=0,"",'Ark1'!Z2528)</f>
        <v/>
      </c>
      <c r="T333" s="27" t="str">
        <f>+IF(I333=0,"",'Ark1'!AB2528)</f>
        <v/>
      </c>
      <c r="U333" s="34" t="str">
        <f>+IF(I333=0,"",'Ark1'!AE2528)</f>
        <v/>
      </c>
      <c r="V333" s="29" t="str">
        <f t="shared" si="58"/>
        <v/>
      </c>
      <c r="W333" s="29" t="str">
        <f t="shared" si="59"/>
        <v/>
      </c>
      <c r="X333" s="215"/>
      <c r="AA333" s="29"/>
      <c r="AB333" s="27"/>
      <c r="AE333" s="27"/>
      <c r="AF333" s="27"/>
      <c r="AG333" s="27"/>
      <c r="AI333" s="27"/>
      <c r="AK333" s="27"/>
      <c r="AL333" s="27"/>
    </row>
    <row r="334" spans="1:52" ht="19.8">
      <c r="A334" s="215"/>
      <c r="B334" s="215"/>
      <c r="C334" s="215"/>
      <c r="D334" s="215"/>
      <c r="E334" s="215"/>
      <c r="F334" s="215"/>
      <c r="G334" s="215"/>
      <c r="H334" s="215"/>
      <c r="I334" s="339"/>
      <c r="J334" s="216"/>
      <c r="K334" s="216"/>
      <c r="L334" s="216"/>
      <c r="M334" s="215"/>
      <c r="N334" s="215"/>
      <c r="O334" s="217"/>
      <c r="P334" s="217"/>
      <c r="Q334" s="217"/>
      <c r="R334" s="217"/>
      <c r="S334" s="217"/>
      <c r="T334" s="215"/>
      <c r="U334" s="217"/>
      <c r="V334" s="217"/>
      <c r="W334" s="217"/>
      <c r="X334" s="215"/>
      <c r="Y334" s="218"/>
      <c r="AA334" s="29"/>
      <c r="AB334" s="27"/>
      <c r="AC334" s="219"/>
      <c r="AD334" s="28"/>
      <c r="AH334" s="28"/>
      <c r="AZ334" s="231"/>
    </row>
    <row r="335" spans="1:52" ht="22.8">
      <c r="A335" s="215"/>
      <c r="B335" s="215"/>
      <c r="C335" s="215"/>
      <c r="D335" s="264" t="str">
        <f>+D337</f>
        <v>E-</v>
      </c>
      <c r="E335" s="215"/>
      <c r="F335" s="215"/>
      <c r="G335" s="215"/>
      <c r="H335" s="215"/>
      <c r="I335" s="429">
        <f>SUM(I337:I360)</f>
        <v>0</v>
      </c>
      <c r="J335" s="265"/>
      <c r="K335" s="265"/>
      <c r="L335" s="265"/>
      <c r="M335" s="266"/>
      <c r="N335" s="267" t="str">
        <f>+Klasse!O22</f>
        <v/>
      </c>
      <c r="O335" s="217"/>
      <c r="P335" s="217"/>
      <c r="Q335" s="217"/>
      <c r="R335" s="217"/>
      <c r="S335" s="217"/>
      <c r="T335" s="215"/>
      <c r="U335" s="217"/>
      <c r="V335" s="217"/>
      <c r="W335" s="217"/>
      <c r="X335" s="217"/>
      <c r="Y335" s="218"/>
      <c r="AA335" s="29"/>
      <c r="AB335" s="27"/>
      <c r="AC335" s="219"/>
      <c r="AD335" s="28"/>
      <c r="AH335" s="28"/>
      <c r="AZ335" s="231"/>
    </row>
    <row r="336" spans="1:52" ht="19.8">
      <c r="A336" s="215"/>
      <c r="B336" s="215"/>
      <c r="C336" s="215"/>
      <c r="D336" s="215"/>
      <c r="E336" s="476"/>
      <c r="F336" s="477"/>
      <c r="G336" s="215"/>
      <c r="H336" s="233"/>
      <c r="I336" s="339"/>
      <c r="J336" s="216"/>
      <c r="K336" s="216"/>
      <c r="L336" s="216"/>
      <c r="M336" s="233"/>
      <c r="N336" s="216"/>
      <c r="O336" s="217"/>
      <c r="P336" s="217"/>
      <c r="Q336" s="217"/>
      <c r="R336" s="217"/>
      <c r="S336" s="234"/>
      <c r="T336" s="215"/>
      <c r="U336" s="234"/>
      <c r="V336" s="234"/>
      <c r="W336" s="232"/>
      <c r="X336" s="215"/>
      <c r="Y336" s="218"/>
      <c r="AA336" s="29"/>
      <c r="AB336" s="27"/>
      <c r="AC336" s="219"/>
      <c r="AD336" s="28"/>
      <c r="AH336" s="28"/>
      <c r="AZ336" s="231"/>
    </row>
    <row r="337" spans="1:35" ht="15.6">
      <c r="A337" s="215"/>
      <c r="B337" s="297">
        <f>+'Ark1'!C2529</f>
        <v>2023</v>
      </c>
      <c r="C337" s="235">
        <f>+'Ark1'!L2529</f>
        <v>13</v>
      </c>
      <c r="D337" s="235" t="s">
        <v>39</v>
      </c>
      <c r="E337" s="235">
        <f>+'Ark1'!H2529</f>
        <v>1</v>
      </c>
      <c r="F337" s="235">
        <f>+'Ark1'!J2529</f>
        <v>103</v>
      </c>
      <c r="G337" s="235" t="str">
        <f>+G310</f>
        <v>Rudshøgda</v>
      </c>
      <c r="H337" s="235" t="str">
        <f>+IF(I337=0,"",'Ark1'!Q2529)</f>
        <v/>
      </c>
      <c r="I337" s="344">
        <f>+'Ark1'!R2529</f>
        <v>0</v>
      </c>
      <c r="J337" s="236" t="str">
        <f>+IF(I337=0,"",'Ark1'!AG2529)</f>
        <v/>
      </c>
      <c r="K337" s="236"/>
      <c r="L337" s="236" t="str">
        <f>+IF(I337=0,"",'Ark1'!AH2529)</f>
        <v/>
      </c>
      <c r="M337" s="237" t="str">
        <f>+IF(I337=0,"",'Ark1'!T2529)</f>
        <v/>
      </c>
      <c r="N337" s="32" t="str">
        <f>+IF(I337=0,"",'Ark1'!U2529)</f>
        <v/>
      </c>
      <c r="O337" s="238" t="str">
        <f>+IF(I337=0,"",'Ark1'!W2529)</f>
        <v/>
      </c>
      <c r="P337" s="238" t="str">
        <f>+IF(I337=0,"",'Ark1'!X2529)</f>
        <v/>
      </c>
      <c r="Q337" s="238" t="str">
        <f>+IF(I337=0,"",'Ark1'!Y2529)</f>
        <v/>
      </c>
      <c r="R337" s="238" t="str">
        <f>+IF(I337=0,"",'Ark1'!Z2529)</f>
        <v/>
      </c>
      <c r="S337" s="236" t="str">
        <f>+IF(I337=0,"",'Ark1'!Z2529)</f>
        <v/>
      </c>
      <c r="T337" s="237" t="str">
        <f>+IF(I337=0,"",'Ark1'!AB2529)</f>
        <v/>
      </c>
      <c r="U337" s="238" t="str">
        <f>+IF(I337=0,"",'Ark1'!AE2529)</f>
        <v/>
      </c>
      <c r="V337" s="236" t="str">
        <f t="shared" ref="V337" si="60">IF(I337=0,"",N337/C337)</f>
        <v/>
      </c>
      <c r="W337" s="236" t="str">
        <f t="shared" ref="W337" si="61">IF(I337=0,"",I337/H337)</f>
        <v/>
      </c>
      <c r="X337" s="215"/>
      <c r="AA337" s="29"/>
      <c r="AB337" s="27"/>
      <c r="AE337" s="27"/>
      <c r="AF337" s="27"/>
      <c r="AG337" s="27"/>
      <c r="AI337" s="27"/>
    </row>
    <row r="338" spans="1:35" ht="15.6">
      <c r="A338" s="215"/>
      <c r="B338" s="297">
        <f>+'Ark1'!C2530</f>
        <v>2023</v>
      </c>
      <c r="C338" s="235">
        <f>+'Ark1'!L2530</f>
        <v>13</v>
      </c>
      <c r="D338" s="235" t="s">
        <v>39</v>
      </c>
      <c r="E338" s="235">
        <f>+'Ark1'!H2530</f>
        <v>2</v>
      </c>
      <c r="F338" s="235">
        <f>+'Ark1'!J2530</f>
        <v>106</v>
      </c>
      <c r="G338" s="235" t="str">
        <f t="shared" ref="G338:G360" si="62">+G311</f>
        <v>Furuseth</v>
      </c>
      <c r="H338" s="235" t="str">
        <f>+IF(I338=0,"",'Ark1'!Q2530)</f>
        <v/>
      </c>
      <c r="I338" s="344">
        <f>+'Ark1'!R2530</f>
        <v>0</v>
      </c>
      <c r="J338" s="236" t="str">
        <f>+IF(I338=0,"",'Ark1'!AG2530)</f>
        <v/>
      </c>
      <c r="K338" s="236"/>
      <c r="L338" s="236" t="str">
        <f>+IF(I338=0,"",'Ark1'!AH2530)</f>
        <v/>
      </c>
      <c r="M338" s="237" t="str">
        <f>+IF(I338=0,"",'Ark1'!T2530)</f>
        <v/>
      </c>
      <c r="N338" s="32" t="str">
        <f>+IF(I338=0,"",'Ark1'!U2530)</f>
        <v/>
      </c>
      <c r="O338" s="238" t="str">
        <f>+IF(I338=0,"",'Ark1'!W2530)</f>
        <v/>
      </c>
      <c r="P338" s="238" t="str">
        <f>+IF(I338=0,"",'Ark1'!X2530)</f>
        <v/>
      </c>
      <c r="Q338" s="238" t="str">
        <f>+IF(I338=0,"",'Ark1'!Y2530)</f>
        <v/>
      </c>
      <c r="R338" s="238" t="str">
        <f>+IF(I338=0,"",'Ark1'!Z2530)</f>
        <v/>
      </c>
      <c r="S338" s="236" t="str">
        <f>+IF(I338=0,"",'Ark1'!Z2530)</f>
        <v/>
      </c>
      <c r="T338" s="237" t="str">
        <f>+IF(I338=0,"",'Ark1'!AB2530)</f>
        <v/>
      </c>
      <c r="U338" s="238" t="str">
        <f>+IF(I338=0,"",'Ark1'!AE2530)</f>
        <v/>
      </c>
      <c r="V338" s="236" t="str">
        <f t="shared" ref="V338:V360" si="63">IF(I338=0,"",N338/C338)</f>
        <v/>
      </c>
      <c r="W338" s="236" t="str">
        <f t="shared" ref="W338:W360" si="64">IF(I338=0,"",I338/H338)</f>
        <v/>
      </c>
      <c r="X338" s="215"/>
      <c r="AA338" s="29"/>
      <c r="AB338" s="27"/>
      <c r="AE338" s="27"/>
      <c r="AF338" s="27"/>
      <c r="AG338" s="27"/>
      <c r="AI338" s="27"/>
    </row>
    <row r="339" spans="1:35" ht="15.6">
      <c r="A339" s="215"/>
      <c r="B339" s="297">
        <f>+'Ark1'!C2531</f>
        <v>2023</v>
      </c>
      <c r="C339" s="235">
        <f>+'Ark1'!L2531</f>
        <v>13</v>
      </c>
      <c r="D339" s="235" t="s">
        <v>39</v>
      </c>
      <c r="E339" s="235">
        <f>+'Ark1'!H2531</f>
        <v>1</v>
      </c>
      <c r="F339" s="235">
        <f>+'Ark1'!J2531</f>
        <v>110</v>
      </c>
      <c r="G339" s="235" t="str">
        <f t="shared" si="62"/>
        <v>Gol</v>
      </c>
      <c r="H339" s="235" t="str">
        <f>+IF(I339=0,"",'Ark1'!Q2531)</f>
        <v/>
      </c>
      <c r="I339" s="344">
        <f>+'Ark1'!R2531</f>
        <v>0</v>
      </c>
      <c r="J339" s="236" t="str">
        <f>+IF(I339=0,"",'Ark1'!AG2531)</f>
        <v/>
      </c>
      <c r="K339" s="236"/>
      <c r="L339" s="236" t="str">
        <f>+IF(I339=0,"",'Ark1'!AH2531)</f>
        <v/>
      </c>
      <c r="M339" s="237" t="str">
        <f>+IF(I339=0,"",'Ark1'!T2531)</f>
        <v/>
      </c>
      <c r="N339" s="32" t="str">
        <f>+IF(I339=0,"",'Ark1'!U2531)</f>
        <v/>
      </c>
      <c r="O339" s="238" t="str">
        <f>+IF(I339=0,"",'Ark1'!W2531)</f>
        <v/>
      </c>
      <c r="P339" s="238" t="str">
        <f>+IF(I339=0,"",'Ark1'!X2531)</f>
        <v/>
      </c>
      <c r="Q339" s="238" t="str">
        <f>+IF(I339=0,"",'Ark1'!Y2531)</f>
        <v/>
      </c>
      <c r="R339" s="238" t="str">
        <f>+IF(I339=0,"",'Ark1'!Z2531)</f>
        <v/>
      </c>
      <c r="S339" s="236" t="str">
        <f>+IF(I339=0,"",'Ark1'!Z2531)</f>
        <v/>
      </c>
      <c r="T339" s="237" t="str">
        <f>+IF(I339=0,"",'Ark1'!AB2531)</f>
        <v/>
      </c>
      <c r="U339" s="238" t="str">
        <f>+IF(I339=0,"",'Ark1'!AE2531)</f>
        <v/>
      </c>
      <c r="V339" s="236" t="str">
        <f t="shared" si="63"/>
        <v/>
      </c>
      <c r="W339" s="236" t="str">
        <f t="shared" si="64"/>
        <v/>
      </c>
      <c r="X339" s="215"/>
      <c r="AA339" s="29"/>
      <c r="AB339" s="27"/>
      <c r="AE339" s="27"/>
      <c r="AF339" s="27"/>
      <c r="AG339" s="27"/>
      <c r="AI339" s="27"/>
    </row>
    <row r="340" spans="1:35" ht="15.6">
      <c r="A340" s="215"/>
      <c r="B340" s="297">
        <f>+'Ark1'!C2532</f>
        <v>2023</v>
      </c>
      <c r="C340" s="235">
        <f>+'Ark1'!L2532</f>
        <v>13</v>
      </c>
      <c r="D340" s="235" t="s">
        <v>39</v>
      </c>
      <c r="E340" s="235">
        <f>+'Ark1'!H2532</f>
        <v>1</v>
      </c>
      <c r="F340" s="235">
        <f>+'Ark1'!J2532</f>
        <v>111</v>
      </c>
      <c r="G340" s="235" t="str">
        <f t="shared" si="62"/>
        <v>Forus</v>
      </c>
      <c r="H340" s="235" t="str">
        <f>+IF(I340=0,"",'Ark1'!Q2532)</f>
        <v/>
      </c>
      <c r="I340" s="344">
        <f>+'Ark1'!R2532</f>
        <v>0</v>
      </c>
      <c r="J340" s="236" t="str">
        <f>+IF(I340=0,"",'Ark1'!AG2532)</f>
        <v/>
      </c>
      <c r="K340" s="236"/>
      <c r="L340" s="236" t="str">
        <f>+IF(I340=0,"",'Ark1'!AH2532)</f>
        <v/>
      </c>
      <c r="M340" s="237" t="str">
        <f>+IF(I340=0,"",'Ark1'!T2532)</f>
        <v/>
      </c>
      <c r="N340" s="32" t="str">
        <f>+IF(I340=0,"",'Ark1'!U2532)</f>
        <v/>
      </c>
      <c r="O340" s="238" t="str">
        <f>+IF(I340=0,"",'Ark1'!W2532)</f>
        <v/>
      </c>
      <c r="P340" s="238" t="str">
        <f>+IF(I340=0,"",'Ark1'!X2532)</f>
        <v/>
      </c>
      <c r="Q340" s="238" t="str">
        <f>+IF(I340=0,"",'Ark1'!Y2532)</f>
        <v/>
      </c>
      <c r="R340" s="238" t="str">
        <f>+IF(I340=0,"",'Ark1'!Z2532)</f>
        <v/>
      </c>
      <c r="S340" s="236" t="str">
        <f>+IF(I340=0,"",'Ark1'!Z2532)</f>
        <v/>
      </c>
      <c r="T340" s="237" t="str">
        <f>+IF(I340=0,"",'Ark1'!AB2532)</f>
        <v/>
      </c>
      <c r="U340" s="238" t="str">
        <f>+IF(I340=0,"",'Ark1'!AE2532)</f>
        <v/>
      </c>
      <c r="V340" s="236" t="str">
        <f t="shared" si="63"/>
        <v/>
      </c>
      <c r="W340" s="236" t="str">
        <f t="shared" si="64"/>
        <v/>
      </c>
      <c r="X340" s="215"/>
      <c r="AA340" s="29"/>
      <c r="AB340" s="27"/>
      <c r="AE340" s="27"/>
      <c r="AF340" s="27"/>
      <c r="AG340" s="27"/>
      <c r="AI340" s="27"/>
    </row>
    <row r="341" spans="1:35" ht="15.6">
      <c r="A341" s="215"/>
      <c r="B341" s="297">
        <f>+'Ark1'!C2533</f>
        <v>2023</v>
      </c>
      <c r="C341" s="235">
        <f>+'Ark1'!L2533</f>
        <v>13</v>
      </c>
      <c r="D341" s="235" t="s">
        <v>39</v>
      </c>
      <c r="E341" s="235">
        <f>+'Ark1'!H2533</f>
        <v>1</v>
      </c>
      <c r="F341" s="235">
        <f>+'Ark1'!J2533</f>
        <v>116</v>
      </c>
      <c r="G341" s="235" t="str">
        <f t="shared" si="62"/>
        <v>Sandeid</v>
      </c>
      <c r="H341" s="235" t="str">
        <f>+IF(I341=0,"",'Ark1'!Q2533)</f>
        <v/>
      </c>
      <c r="I341" s="344">
        <f>+'Ark1'!R2533</f>
        <v>0</v>
      </c>
      <c r="J341" s="236" t="str">
        <f>+IF(I341=0,"",'Ark1'!AG2533)</f>
        <v/>
      </c>
      <c r="K341" s="236"/>
      <c r="L341" s="236" t="str">
        <f>+IF(I341=0,"",'Ark1'!AH2533)</f>
        <v/>
      </c>
      <c r="M341" s="237" t="str">
        <f>+IF(I341=0,"",'Ark1'!T2533)</f>
        <v/>
      </c>
      <c r="N341" s="32" t="str">
        <f>+IF(I341=0,"",'Ark1'!U2533)</f>
        <v/>
      </c>
      <c r="O341" s="238" t="str">
        <f>+IF(I341=0,"",'Ark1'!W2533)</f>
        <v/>
      </c>
      <c r="P341" s="238" t="str">
        <f>+IF(I341=0,"",'Ark1'!X2533)</f>
        <v/>
      </c>
      <c r="Q341" s="238" t="str">
        <f>+IF(I341=0,"",'Ark1'!Y2533)</f>
        <v/>
      </c>
      <c r="R341" s="238" t="str">
        <f>+IF(I341=0,"",'Ark1'!Z2533)</f>
        <v/>
      </c>
      <c r="S341" s="236" t="str">
        <f>+IF(I341=0,"",'Ark1'!Z2533)</f>
        <v/>
      </c>
      <c r="T341" s="237" t="str">
        <f>+IF(I341=0,"",'Ark1'!AB2533)</f>
        <v/>
      </c>
      <c r="U341" s="238" t="str">
        <f>+IF(I341=0,"",'Ark1'!AE2533)</f>
        <v/>
      </c>
      <c r="V341" s="236" t="str">
        <f t="shared" si="63"/>
        <v/>
      </c>
      <c r="W341" s="236" t="str">
        <f t="shared" si="64"/>
        <v/>
      </c>
      <c r="X341" s="215"/>
      <c r="AA341" s="29"/>
      <c r="AB341" s="27"/>
      <c r="AE341" s="27"/>
      <c r="AF341" s="27"/>
      <c r="AG341" s="27"/>
      <c r="AI341" s="27"/>
    </row>
    <row r="342" spans="1:35" ht="15.6">
      <c r="A342" s="215"/>
      <c r="B342" s="297">
        <f>+'Ark1'!C2534</f>
        <v>2023</v>
      </c>
      <c r="C342" s="235">
        <f>+'Ark1'!L2534</f>
        <v>13</v>
      </c>
      <c r="D342" s="235" t="s">
        <v>39</v>
      </c>
      <c r="E342" s="235">
        <f>+'Ark1'!H2534</f>
        <v>2</v>
      </c>
      <c r="F342" s="235">
        <f>+'Ark1'!J2534</f>
        <v>117</v>
      </c>
      <c r="G342" s="235" t="str">
        <f t="shared" si="62"/>
        <v>Jæren</v>
      </c>
      <c r="H342" s="235" t="str">
        <f>+IF(I342=0,"",'Ark1'!Q2534)</f>
        <v/>
      </c>
      <c r="I342" s="344">
        <f>+'Ark1'!R2534</f>
        <v>0</v>
      </c>
      <c r="J342" s="236" t="str">
        <f>+IF(I342=0,"",'Ark1'!AG2534)</f>
        <v/>
      </c>
      <c r="K342" s="236"/>
      <c r="L342" s="236" t="str">
        <f>+IF(I342=0,"",'Ark1'!AH2534)</f>
        <v/>
      </c>
      <c r="M342" s="237" t="str">
        <f>+IF(I342=0,"",'Ark1'!T2534)</f>
        <v/>
      </c>
      <c r="N342" s="32" t="str">
        <f>+IF(I342=0,"",'Ark1'!U2534)</f>
        <v/>
      </c>
      <c r="O342" s="238" t="str">
        <f>+IF(I342=0,"",'Ark1'!W2534)</f>
        <v/>
      </c>
      <c r="P342" s="238" t="str">
        <f>+IF(I342=0,"",'Ark1'!X2534)</f>
        <v/>
      </c>
      <c r="Q342" s="238" t="str">
        <f>+IF(I342=0,"",'Ark1'!Y2534)</f>
        <v/>
      </c>
      <c r="R342" s="238" t="str">
        <f>+IF(I342=0,"",'Ark1'!Z2534)</f>
        <v/>
      </c>
      <c r="S342" s="236" t="str">
        <f>+IF(I342=0,"",'Ark1'!Z2534)</f>
        <v/>
      </c>
      <c r="T342" s="237" t="str">
        <f>+IF(I342=0,"",'Ark1'!AB2534)</f>
        <v/>
      </c>
      <c r="U342" s="238" t="str">
        <f>+IF(I342=0,"",'Ark1'!AE2534)</f>
        <v/>
      </c>
      <c r="V342" s="236" t="str">
        <f t="shared" si="63"/>
        <v/>
      </c>
      <c r="W342" s="236" t="str">
        <f t="shared" si="64"/>
        <v/>
      </c>
      <c r="X342" s="215"/>
      <c r="AA342" s="29"/>
      <c r="AB342" s="27"/>
      <c r="AE342" s="27"/>
      <c r="AF342" s="27"/>
      <c r="AG342" s="27"/>
      <c r="AI342" s="27"/>
    </row>
    <row r="343" spans="1:35" ht="15.6">
      <c r="A343" s="215"/>
      <c r="B343" s="297">
        <f>+'Ark1'!C2535</f>
        <v>2023</v>
      </c>
      <c r="C343" s="235">
        <f>+'Ark1'!L2535</f>
        <v>13</v>
      </c>
      <c r="D343" s="235" t="s">
        <v>39</v>
      </c>
      <c r="E343" s="235">
        <f>+'Ark1'!H2535</f>
        <v>1</v>
      </c>
      <c r="F343" s="235">
        <f>+'Ark1'!J2535</f>
        <v>134</v>
      </c>
      <c r="G343" s="235" t="str">
        <f t="shared" si="62"/>
        <v>Førde</v>
      </c>
      <c r="H343" s="235" t="str">
        <f>+IF(I343=0,"",'Ark1'!Q2535)</f>
        <v/>
      </c>
      <c r="I343" s="344">
        <f>+'Ark1'!R2535</f>
        <v>0</v>
      </c>
      <c r="J343" s="236" t="str">
        <f>+IF(I343=0,"",'Ark1'!AG2535)</f>
        <v/>
      </c>
      <c r="K343" s="236"/>
      <c r="L343" s="236" t="str">
        <f>+IF(I343=0,"",'Ark1'!AH2535)</f>
        <v/>
      </c>
      <c r="M343" s="237" t="str">
        <f>+IF(I343=0,"",'Ark1'!T2535)</f>
        <v/>
      </c>
      <c r="N343" s="32" t="str">
        <f>+IF(I343=0,"",'Ark1'!U2535)</f>
        <v/>
      </c>
      <c r="O343" s="238" t="str">
        <f>+IF(I343=0,"",'Ark1'!W2535)</f>
        <v/>
      </c>
      <c r="P343" s="238" t="str">
        <f>+IF(I343=0,"",'Ark1'!X2535)</f>
        <v/>
      </c>
      <c r="Q343" s="238" t="str">
        <f>+IF(I343=0,"",'Ark1'!Y2535)</f>
        <v/>
      </c>
      <c r="R343" s="238" t="str">
        <f>+IF(I343=0,"",'Ark1'!Z2535)</f>
        <v/>
      </c>
      <c r="S343" s="236" t="str">
        <f>+IF(I343=0,"",'Ark1'!Z2535)</f>
        <v/>
      </c>
      <c r="T343" s="237" t="str">
        <f>+IF(I343=0,"",'Ark1'!AB2535)</f>
        <v/>
      </c>
      <c r="U343" s="238" t="str">
        <f>+IF(I343=0,"",'Ark1'!AE2535)</f>
        <v/>
      </c>
      <c r="V343" s="236" t="str">
        <f t="shared" si="63"/>
        <v/>
      </c>
      <c r="W343" s="236" t="str">
        <f t="shared" si="64"/>
        <v/>
      </c>
      <c r="X343" s="215"/>
      <c r="AA343" s="29"/>
      <c r="AB343" s="27"/>
      <c r="AE343" s="27"/>
      <c r="AF343" s="27"/>
      <c r="AG343" s="27"/>
      <c r="AI343" s="27"/>
    </row>
    <row r="344" spans="1:35" ht="15.6">
      <c r="A344" s="215"/>
      <c r="B344" s="297">
        <f>+'Ark1'!C2536</f>
        <v>2023</v>
      </c>
      <c r="C344" s="235">
        <f>+'Ark1'!L2536</f>
        <v>13</v>
      </c>
      <c r="D344" s="235" t="s">
        <v>39</v>
      </c>
      <c r="E344" s="235">
        <f>+'Ark1'!H2536</f>
        <v>2</v>
      </c>
      <c r="F344" s="235">
        <f>+'Ark1'!J2536</f>
        <v>141</v>
      </c>
      <c r="G344" s="235" t="str">
        <f t="shared" si="62"/>
        <v>Ølen</v>
      </c>
      <c r="H344" s="235" t="str">
        <f>+IF(I344=0,"",'Ark1'!Q2536)</f>
        <v/>
      </c>
      <c r="I344" s="344">
        <f>+'Ark1'!R2536</f>
        <v>0</v>
      </c>
      <c r="J344" s="236" t="str">
        <f>+IF(I344=0,"",'Ark1'!AG2536)</f>
        <v/>
      </c>
      <c r="K344" s="236"/>
      <c r="L344" s="236" t="str">
        <f>+IF(I344=0,"",'Ark1'!AH2536)</f>
        <v/>
      </c>
      <c r="M344" s="237" t="str">
        <f>+IF(I344=0,"",'Ark1'!T2536)</f>
        <v/>
      </c>
      <c r="N344" s="32" t="str">
        <f>+IF(I344=0,"",'Ark1'!U2536)</f>
        <v/>
      </c>
      <c r="O344" s="238" t="str">
        <f>+IF(I344=0,"",'Ark1'!W2536)</f>
        <v/>
      </c>
      <c r="P344" s="238" t="str">
        <f>+IF(I344=0,"",'Ark1'!X2536)</f>
        <v/>
      </c>
      <c r="Q344" s="238" t="str">
        <f>+IF(I344=0,"",'Ark1'!Y2536)</f>
        <v/>
      </c>
      <c r="R344" s="238" t="str">
        <f>+IF(I344=0,"",'Ark1'!Z2536)</f>
        <v/>
      </c>
      <c r="S344" s="236" t="str">
        <f>+IF(I344=0,"",'Ark1'!Z2536)</f>
        <v/>
      </c>
      <c r="T344" s="237" t="str">
        <f>+IF(I344=0,"",'Ark1'!AB2536)</f>
        <v/>
      </c>
      <c r="U344" s="238" t="str">
        <f>+IF(I344=0,"",'Ark1'!AE2536)</f>
        <v/>
      </c>
      <c r="V344" s="236" t="str">
        <f t="shared" si="63"/>
        <v/>
      </c>
      <c r="W344" s="236" t="str">
        <f t="shared" si="64"/>
        <v/>
      </c>
      <c r="X344" s="215"/>
      <c r="AA344" s="29"/>
      <c r="AB344" s="27"/>
      <c r="AE344" s="27"/>
      <c r="AF344" s="27"/>
      <c r="AG344" s="27"/>
      <c r="AI344" s="27"/>
    </row>
    <row r="345" spans="1:35" ht="15.6">
      <c r="A345" s="215"/>
      <c r="B345" s="297">
        <f>+'Ark1'!C2537</f>
        <v>2023</v>
      </c>
      <c r="C345" s="235">
        <f>+'Ark1'!L2537</f>
        <v>13</v>
      </c>
      <c r="D345" s="235" t="s">
        <v>39</v>
      </c>
      <c r="E345" s="235">
        <f>+'Ark1'!H2537</f>
        <v>2</v>
      </c>
      <c r="F345" s="235">
        <f>+'Ark1'!J2537</f>
        <v>143</v>
      </c>
      <c r="G345" s="235" t="str">
        <f t="shared" si="62"/>
        <v>Nordfjord</v>
      </c>
      <c r="H345" s="235" t="str">
        <f>+IF(I345=0,"",'Ark1'!Q2537)</f>
        <v/>
      </c>
      <c r="I345" s="344">
        <f>+'Ark1'!R2537</f>
        <v>0</v>
      </c>
      <c r="J345" s="236" t="str">
        <f>+IF(I345=0,"",'Ark1'!AG2537)</f>
        <v/>
      </c>
      <c r="K345" s="236"/>
      <c r="L345" s="236" t="str">
        <f>+IF(I345=0,"",'Ark1'!AH2537)</f>
        <v/>
      </c>
      <c r="M345" s="237" t="str">
        <f>+IF(I345=0,"",'Ark1'!T2537)</f>
        <v/>
      </c>
      <c r="N345" s="32" t="str">
        <f>+IF(I345=0,"",'Ark1'!U2537)</f>
        <v/>
      </c>
      <c r="O345" s="238" t="str">
        <f>+IF(I345=0,"",'Ark1'!W2537)</f>
        <v/>
      </c>
      <c r="P345" s="238" t="str">
        <f>+IF(I345=0,"",'Ark1'!X2537)</f>
        <v/>
      </c>
      <c r="Q345" s="238" t="str">
        <f>+IF(I345=0,"",'Ark1'!Y2537)</f>
        <v/>
      </c>
      <c r="R345" s="238" t="str">
        <f>+IF(I345=0,"",'Ark1'!Z2537)</f>
        <v/>
      </c>
      <c r="S345" s="236" t="str">
        <f>+IF(I345=0,"",'Ark1'!Z2537)</f>
        <v/>
      </c>
      <c r="T345" s="237" t="str">
        <f>+IF(I345=0,"",'Ark1'!AB2537)</f>
        <v/>
      </c>
      <c r="U345" s="238" t="str">
        <f>+IF(I345=0,"",'Ark1'!AE2537)</f>
        <v/>
      </c>
      <c r="V345" s="236" t="str">
        <f t="shared" si="63"/>
        <v/>
      </c>
      <c r="W345" s="236" t="str">
        <f t="shared" si="64"/>
        <v/>
      </c>
      <c r="X345" s="215"/>
      <c r="AA345" s="29"/>
      <c r="AB345" s="27"/>
      <c r="AE345" s="27"/>
      <c r="AF345" s="27"/>
      <c r="AG345" s="27"/>
      <c r="AI345" s="27"/>
    </row>
    <row r="346" spans="1:35" ht="15.6">
      <c r="A346" s="215"/>
      <c r="B346" s="297">
        <f>+'Ark1'!C2538</f>
        <v>2023</v>
      </c>
      <c r="C346" s="235">
        <f>+'Ark1'!L2538</f>
        <v>13</v>
      </c>
      <c r="D346" s="235" t="s">
        <v>39</v>
      </c>
      <c r="E346" s="235">
        <f>+'Ark1'!H2538</f>
        <v>2</v>
      </c>
      <c r="F346" s="235">
        <f>+'Ark1'!J2538</f>
        <v>147</v>
      </c>
      <c r="G346" s="235" t="str">
        <f t="shared" si="62"/>
        <v>Midt-Norge</v>
      </c>
      <c r="H346" s="235" t="str">
        <f>+IF(I346=0,"",'Ark1'!Q2538)</f>
        <v/>
      </c>
      <c r="I346" s="344">
        <f>+'Ark1'!R2538</f>
        <v>0</v>
      </c>
      <c r="J346" s="236" t="str">
        <f>+IF(I346=0,"",'Ark1'!AG2538)</f>
        <v/>
      </c>
      <c r="K346" s="236"/>
      <c r="L346" s="236" t="str">
        <f>+IF(I346=0,"",'Ark1'!AH2538)</f>
        <v/>
      </c>
      <c r="M346" s="237" t="str">
        <f>+IF(I346=0,"",'Ark1'!T2538)</f>
        <v/>
      </c>
      <c r="N346" s="32" t="str">
        <f>+IF(I346=0,"",'Ark1'!U2538)</f>
        <v/>
      </c>
      <c r="O346" s="238" t="str">
        <f>+IF(I346=0,"",'Ark1'!W2538)</f>
        <v/>
      </c>
      <c r="P346" s="238" t="str">
        <f>+IF(I346=0,"",'Ark1'!X2538)</f>
        <v/>
      </c>
      <c r="Q346" s="238" t="str">
        <f>+IF(I346=0,"",'Ark1'!Y2538)</f>
        <v/>
      </c>
      <c r="R346" s="238" t="str">
        <f>+IF(I346=0,"",'Ark1'!Z2538)</f>
        <v/>
      </c>
      <c r="S346" s="236" t="str">
        <f>+IF(I346=0,"",'Ark1'!Z2538)</f>
        <v/>
      </c>
      <c r="T346" s="237" t="str">
        <f>+IF(I346=0,"",'Ark1'!AB2538)</f>
        <v/>
      </c>
      <c r="U346" s="238" t="str">
        <f>+IF(I346=0,"",'Ark1'!AE2538)</f>
        <v/>
      </c>
      <c r="V346" s="236" t="str">
        <f t="shared" si="63"/>
        <v/>
      </c>
      <c r="W346" s="236" t="str">
        <f t="shared" si="64"/>
        <v/>
      </c>
      <c r="X346" s="215"/>
      <c r="AA346" s="29"/>
      <c r="AB346" s="27"/>
      <c r="AE346" s="27"/>
      <c r="AF346" s="27"/>
      <c r="AG346" s="27"/>
      <c r="AI346" s="27"/>
    </row>
    <row r="347" spans="1:35" ht="15.6">
      <c r="A347" s="215"/>
      <c r="B347" s="297">
        <f>+'Ark1'!C2539</f>
        <v>2023</v>
      </c>
      <c r="C347" s="235">
        <f>+'Ark1'!L2539</f>
        <v>13</v>
      </c>
      <c r="D347" s="235" t="s">
        <v>39</v>
      </c>
      <c r="E347" s="235">
        <f>+'Ark1'!H2539</f>
        <v>1</v>
      </c>
      <c r="F347" s="235">
        <f>+'Ark1'!J2539</f>
        <v>155</v>
      </c>
      <c r="G347" s="235" t="str">
        <f t="shared" si="62"/>
        <v>Målselv</v>
      </c>
      <c r="H347" s="235" t="str">
        <f>+IF(I347=0,"",'Ark1'!Q2539)</f>
        <v/>
      </c>
      <c r="I347" s="344">
        <f>+'Ark1'!R2539</f>
        <v>0</v>
      </c>
      <c r="J347" s="236" t="str">
        <f>+IF(I347=0,"",'Ark1'!AG2539)</f>
        <v/>
      </c>
      <c r="K347" s="236"/>
      <c r="L347" s="236" t="str">
        <f>+IF(I347=0,"",'Ark1'!AH2539)</f>
        <v/>
      </c>
      <c r="M347" s="237" t="str">
        <f>+IF(I347=0,"",'Ark1'!T2539)</f>
        <v/>
      </c>
      <c r="N347" s="32" t="str">
        <f>+IF(I347=0,"",'Ark1'!U2539)</f>
        <v/>
      </c>
      <c r="O347" s="238" t="str">
        <f>+IF(I347=0,"",'Ark1'!W2539)</f>
        <v/>
      </c>
      <c r="P347" s="238" t="str">
        <f>+IF(I347=0,"",'Ark1'!X2539)</f>
        <v/>
      </c>
      <c r="Q347" s="238" t="str">
        <f>+IF(I347=0,"",'Ark1'!Y2539)</f>
        <v/>
      </c>
      <c r="R347" s="238" t="str">
        <f>+IF(I347=0,"",'Ark1'!Z2539)</f>
        <v/>
      </c>
      <c r="S347" s="236" t="str">
        <f>+IF(I347=0,"",'Ark1'!Z2539)</f>
        <v/>
      </c>
      <c r="T347" s="237" t="str">
        <f>+IF(I347=0,"",'Ark1'!AB2539)</f>
        <v/>
      </c>
      <c r="U347" s="238" t="str">
        <f>+IF(I347=0,"",'Ark1'!AE2539)</f>
        <v/>
      </c>
      <c r="V347" s="236" t="str">
        <f t="shared" si="63"/>
        <v/>
      </c>
      <c r="W347" s="236" t="str">
        <f t="shared" si="64"/>
        <v/>
      </c>
      <c r="X347" s="215"/>
      <c r="AA347" s="29"/>
      <c r="AB347" s="27"/>
      <c r="AE347" s="27"/>
      <c r="AF347" s="27"/>
      <c r="AG347" s="27"/>
      <c r="AI347" s="27"/>
    </row>
    <row r="348" spans="1:35" ht="15.6">
      <c r="A348" s="215"/>
      <c r="B348" s="297">
        <f>+'Ark1'!C2540</f>
        <v>2023</v>
      </c>
      <c r="C348" s="235">
        <f>+'Ark1'!L2540</f>
        <v>13</v>
      </c>
      <c r="D348" s="235" t="s">
        <v>39</v>
      </c>
      <c r="E348" s="235">
        <f>+'Ark1'!H2540</f>
        <v>2</v>
      </c>
      <c r="F348" s="235">
        <f>+'Ark1'!J2540</f>
        <v>160</v>
      </c>
      <c r="G348" s="235" t="str">
        <f t="shared" si="62"/>
        <v>Oslo</v>
      </c>
      <c r="H348" s="235" t="str">
        <f>+IF(I348=0,"",'Ark1'!Q2540)</f>
        <v/>
      </c>
      <c r="I348" s="344">
        <f>+'Ark1'!R2540</f>
        <v>0</v>
      </c>
      <c r="J348" s="236" t="str">
        <f>+IF(I348=0,"",'Ark1'!AG2540)</f>
        <v/>
      </c>
      <c r="K348" s="236"/>
      <c r="L348" s="236" t="str">
        <f>+IF(I348=0,"",'Ark1'!AH2540)</f>
        <v/>
      </c>
      <c r="M348" s="237" t="str">
        <f>+IF(I348=0,"",'Ark1'!T2540)</f>
        <v/>
      </c>
      <c r="N348" s="32" t="str">
        <f>+IF(I348=0,"",'Ark1'!U2540)</f>
        <v/>
      </c>
      <c r="O348" s="238" t="str">
        <f>+IF(I348=0,"",'Ark1'!W2540)</f>
        <v/>
      </c>
      <c r="P348" s="238" t="str">
        <f>+IF(I348=0,"",'Ark1'!X2540)</f>
        <v/>
      </c>
      <c r="Q348" s="238" t="str">
        <f>+IF(I348=0,"",'Ark1'!Y2540)</f>
        <v/>
      </c>
      <c r="R348" s="238" t="str">
        <f>+IF(I348=0,"",'Ark1'!Z2540)</f>
        <v/>
      </c>
      <c r="S348" s="236" t="str">
        <f>+IF(I348=0,"",'Ark1'!Z2540)</f>
        <v/>
      </c>
      <c r="T348" s="237" t="str">
        <f>+IF(I348=0,"",'Ark1'!AB2540)</f>
        <v/>
      </c>
      <c r="U348" s="238" t="str">
        <f>+IF(I348=0,"",'Ark1'!AE2540)</f>
        <v/>
      </c>
      <c r="V348" s="236" t="str">
        <f t="shared" si="63"/>
        <v/>
      </c>
      <c r="W348" s="236" t="str">
        <f t="shared" si="64"/>
        <v/>
      </c>
      <c r="X348" s="215"/>
      <c r="AA348" s="29"/>
      <c r="AB348" s="27"/>
      <c r="AE348" s="27"/>
      <c r="AF348" s="27"/>
      <c r="AG348" s="27"/>
      <c r="AI348" s="27"/>
    </row>
    <row r="349" spans="1:35" ht="15.6">
      <c r="A349" s="215"/>
      <c r="B349" s="297">
        <f>+'Ark1'!C2541</f>
        <v>2023</v>
      </c>
      <c r="C349" s="235">
        <f>+'Ark1'!L2541</f>
        <v>13</v>
      </c>
      <c r="D349" s="235" t="s">
        <v>39</v>
      </c>
      <c r="E349" s="235">
        <f>+'Ark1'!H2541</f>
        <v>1</v>
      </c>
      <c r="F349" s="235">
        <f>+'Ark1'!J2541</f>
        <v>171</v>
      </c>
      <c r="G349" s="235" t="str">
        <f t="shared" si="62"/>
        <v>Prima</v>
      </c>
      <c r="H349" s="235" t="str">
        <f>+IF(I349=0,"",'Ark1'!Q2541)</f>
        <v/>
      </c>
      <c r="I349" s="344">
        <f>+'Ark1'!R2541</f>
        <v>0</v>
      </c>
      <c r="J349" s="236" t="str">
        <f>+IF(I349=0,"",'Ark1'!AG2541)</f>
        <v/>
      </c>
      <c r="K349" s="236"/>
      <c r="L349" s="236" t="str">
        <f>+IF(I349=0,"",'Ark1'!AH2541)</f>
        <v/>
      </c>
      <c r="M349" s="237" t="str">
        <f>+IF(I349=0,"",'Ark1'!T2541)</f>
        <v/>
      </c>
      <c r="N349" s="32" t="str">
        <f>+IF(I349=0,"",'Ark1'!U2541)</f>
        <v/>
      </c>
      <c r="O349" s="238" t="str">
        <f>+IF(I349=0,"",'Ark1'!W2541)</f>
        <v/>
      </c>
      <c r="P349" s="238" t="str">
        <f>+IF(I349=0,"",'Ark1'!X2541)</f>
        <v/>
      </c>
      <c r="Q349" s="238" t="str">
        <f>+IF(I349=0,"",'Ark1'!Y2541)</f>
        <v/>
      </c>
      <c r="R349" s="238" t="str">
        <f>+IF(I349=0,"",'Ark1'!Z2541)</f>
        <v/>
      </c>
      <c r="S349" s="236" t="str">
        <f>+IF(I349=0,"",'Ark1'!Z2541)</f>
        <v/>
      </c>
      <c r="T349" s="237" t="str">
        <f>+IF(I349=0,"",'Ark1'!AB2541)</f>
        <v/>
      </c>
      <c r="U349" s="238" t="str">
        <f>+IF(I349=0,"",'Ark1'!AE2541)</f>
        <v/>
      </c>
      <c r="V349" s="236" t="str">
        <f t="shared" si="63"/>
        <v/>
      </c>
      <c r="W349" s="236" t="str">
        <f t="shared" si="64"/>
        <v/>
      </c>
      <c r="X349" s="215"/>
      <c r="AA349" s="29"/>
      <c r="AB349" s="27"/>
      <c r="AE349" s="27"/>
      <c r="AF349" s="27"/>
      <c r="AG349" s="27"/>
      <c r="AI349" s="27"/>
    </row>
    <row r="350" spans="1:35" ht="15.6">
      <c r="A350" s="215"/>
      <c r="B350" s="297">
        <f>+'Ark1'!C2542</f>
        <v>2023</v>
      </c>
      <c r="C350" s="235">
        <f>+'Ark1'!L2542</f>
        <v>13</v>
      </c>
      <c r="D350" s="235" t="s">
        <v>39</v>
      </c>
      <c r="E350" s="235">
        <f>+'Ark1'!H2542</f>
        <v>2</v>
      </c>
      <c r="F350" s="235">
        <f>+'Ark1'!J2542</f>
        <v>175</v>
      </c>
      <c r="G350" s="235" t="str">
        <f t="shared" si="62"/>
        <v>Ole Ringdal</v>
      </c>
      <c r="H350" s="235" t="str">
        <f>+IF(I350=0,"",'Ark1'!Q2542)</f>
        <v/>
      </c>
      <c r="I350" s="344">
        <f>+'Ark1'!R2542</f>
        <v>0</v>
      </c>
      <c r="J350" s="236" t="str">
        <f>+IF(I350=0,"",'Ark1'!AG2542)</f>
        <v/>
      </c>
      <c r="K350" s="236"/>
      <c r="L350" s="236" t="str">
        <f>+IF(I350=0,"",'Ark1'!AH2542)</f>
        <v/>
      </c>
      <c r="M350" s="237" t="str">
        <f>+IF(I350=0,"",'Ark1'!T2542)</f>
        <v/>
      </c>
      <c r="N350" s="32" t="str">
        <f>+IF(I350=0,"",'Ark1'!U2542)</f>
        <v/>
      </c>
      <c r="O350" s="238" t="str">
        <f>+IF(I350=0,"",'Ark1'!W2542)</f>
        <v/>
      </c>
      <c r="P350" s="238" t="str">
        <f>+IF(I350=0,"",'Ark1'!X2542)</f>
        <v/>
      </c>
      <c r="Q350" s="238" t="str">
        <f>+IF(I350=0,"",'Ark1'!Y2542)</f>
        <v/>
      </c>
      <c r="R350" s="238" t="str">
        <f>+IF(I350=0,"",'Ark1'!Z2542)</f>
        <v/>
      </c>
      <c r="S350" s="236" t="str">
        <f>+IF(I350=0,"",'Ark1'!Z2542)</f>
        <v/>
      </c>
      <c r="T350" s="237" t="str">
        <f>+IF(I350=0,"",'Ark1'!AB2542)</f>
        <v/>
      </c>
      <c r="U350" s="238" t="str">
        <f>+IF(I350=0,"",'Ark1'!AE2542)</f>
        <v/>
      </c>
      <c r="V350" s="236" t="str">
        <f t="shared" si="63"/>
        <v/>
      </c>
      <c r="W350" s="236" t="str">
        <f t="shared" si="64"/>
        <v/>
      </c>
      <c r="X350" s="215"/>
      <c r="AA350" s="29"/>
      <c r="AB350" s="27"/>
      <c r="AE350" s="27"/>
      <c r="AF350" s="27"/>
      <c r="AG350" s="27"/>
      <c r="AI350" s="27"/>
    </row>
    <row r="351" spans="1:35" ht="15.6">
      <c r="A351" s="215"/>
      <c r="B351" s="297">
        <f>+'Ark1'!C2543</f>
        <v>2023</v>
      </c>
      <c r="C351" s="235">
        <f>+'Ark1'!L2543</f>
        <v>13</v>
      </c>
      <c r="D351" s="235" t="s">
        <v>39</v>
      </c>
      <c r="E351" s="235">
        <f>+'Ark1'!H2543</f>
        <v>2</v>
      </c>
      <c r="F351" s="235">
        <f>+'Ark1'!J2543</f>
        <v>177</v>
      </c>
      <c r="G351" s="235" t="str">
        <f t="shared" si="62"/>
        <v>Slakthuset</v>
      </c>
      <c r="H351" s="235" t="str">
        <f>+IF(I351=0,"",'Ark1'!Q2543)</f>
        <v/>
      </c>
      <c r="I351" s="344">
        <f>+'Ark1'!R2543</f>
        <v>0</v>
      </c>
      <c r="J351" s="236" t="str">
        <f>+IF(I351=0,"",'Ark1'!AG2543)</f>
        <v/>
      </c>
      <c r="K351" s="236"/>
      <c r="L351" s="236" t="str">
        <f>+IF(I351=0,"",'Ark1'!AH2543)</f>
        <v/>
      </c>
      <c r="M351" s="237" t="str">
        <f>+IF(I351=0,"",'Ark1'!T2543)</f>
        <v/>
      </c>
      <c r="N351" s="32" t="str">
        <f>+IF(I351=0,"",'Ark1'!U2543)</f>
        <v/>
      </c>
      <c r="O351" s="238" t="str">
        <f>+IF(I351=0,"",'Ark1'!W2543)</f>
        <v/>
      </c>
      <c r="P351" s="238" t="str">
        <f>+IF(I351=0,"",'Ark1'!X2543)</f>
        <v/>
      </c>
      <c r="Q351" s="238" t="str">
        <f>+IF(I351=0,"",'Ark1'!Y2543)</f>
        <v/>
      </c>
      <c r="R351" s="238" t="str">
        <f>+IF(I351=0,"",'Ark1'!Z2543)</f>
        <v/>
      </c>
      <c r="S351" s="236" t="str">
        <f>+IF(I351=0,"",'Ark1'!Z2543)</f>
        <v/>
      </c>
      <c r="T351" s="237" t="str">
        <f>+IF(I351=0,"",'Ark1'!AB2543)</f>
        <v/>
      </c>
      <c r="U351" s="238" t="str">
        <f>+IF(I351=0,"",'Ark1'!AE2543)</f>
        <v/>
      </c>
      <c r="V351" s="236" t="str">
        <f t="shared" si="63"/>
        <v/>
      </c>
      <c r="W351" s="236" t="str">
        <f t="shared" si="64"/>
        <v/>
      </c>
      <c r="X351" s="215"/>
      <c r="AA351" s="29"/>
      <c r="AB351" s="27"/>
      <c r="AE351" s="27"/>
      <c r="AF351" s="27"/>
      <c r="AG351" s="27"/>
      <c r="AI351" s="27"/>
    </row>
    <row r="352" spans="1:35" ht="15.6">
      <c r="A352" s="215"/>
      <c r="B352" s="297">
        <f>+'Ark1'!C2544</f>
        <v>2023</v>
      </c>
      <c r="C352" s="235">
        <f>+'Ark1'!L2544</f>
        <v>13</v>
      </c>
      <c r="D352" s="235" t="s">
        <v>39</v>
      </c>
      <c r="E352" s="235">
        <f>+'Ark1'!H2544</f>
        <v>2</v>
      </c>
      <c r="F352" s="235">
        <f>+'Ark1'!J2544</f>
        <v>178</v>
      </c>
      <c r="G352" s="235" t="str">
        <f t="shared" si="62"/>
        <v>Røros</v>
      </c>
      <c r="H352" s="235" t="str">
        <f>+IF(I352=0,"",'Ark1'!Q2544)</f>
        <v/>
      </c>
      <c r="I352" s="344">
        <f>+'Ark1'!R2544</f>
        <v>0</v>
      </c>
      <c r="J352" s="236" t="str">
        <f>+IF(I352=0,"",'Ark1'!AG2544)</f>
        <v/>
      </c>
      <c r="K352" s="236"/>
      <c r="L352" s="236" t="str">
        <f>+IF(I352=0,"",'Ark1'!AH2544)</f>
        <v/>
      </c>
      <c r="M352" s="237" t="str">
        <f>+IF(I352=0,"",'Ark1'!T2544)</f>
        <v/>
      </c>
      <c r="N352" s="32" t="str">
        <f>+IF(I352=0,"",'Ark1'!U2544)</f>
        <v/>
      </c>
      <c r="O352" s="238" t="str">
        <f>+IF(I352=0,"",'Ark1'!W2544)</f>
        <v/>
      </c>
      <c r="P352" s="238" t="str">
        <f>+IF(I352=0,"",'Ark1'!X2544)</f>
        <v/>
      </c>
      <c r="Q352" s="238" t="str">
        <f>+IF(I352=0,"",'Ark1'!Y2544)</f>
        <v/>
      </c>
      <c r="R352" s="238" t="str">
        <f>+IF(I352=0,"",'Ark1'!Z2544)</f>
        <v/>
      </c>
      <c r="S352" s="236" t="str">
        <f>+IF(I352=0,"",'Ark1'!Z2544)</f>
        <v/>
      </c>
      <c r="T352" s="237" t="str">
        <f>+IF(I352=0,"",'Ark1'!AB2544)</f>
        <v/>
      </c>
      <c r="U352" s="238" t="str">
        <f>+IF(I352=0,"",'Ark1'!AE2544)</f>
        <v/>
      </c>
      <c r="V352" s="236" t="str">
        <f t="shared" si="63"/>
        <v/>
      </c>
      <c r="W352" s="236" t="str">
        <f t="shared" si="64"/>
        <v/>
      </c>
      <c r="X352" s="215"/>
      <c r="AA352" s="29"/>
      <c r="AB352" s="27"/>
      <c r="AE352" s="27"/>
      <c r="AF352" s="27"/>
      <c r="AG352" s="27"/>
      <c r="AI352" s="27"/>
    </row>
    <row r="353" spans="1:52" ht="15.6">
      <c r="A353" s="215"/>
      <c r="B353" s="297">
        <f>+'Ark1'!C2545</f>
        <v>2023</v>
      </c>
      <c r="C353" s="235">
        <f>+'Ark1'!L2545</f>
        <v>13</v>
      </c>
      <c r="D353" s="235" t="s">
        <v>39</v>
      </c>
      <c r="E353" s="235">
        <f>+'Ark1'!H2545</f>
        <v>2</v>
      </c>
      <c r="F353" s="235">
        <f>+'Ark1'!J2545</f>
        <v>181</v>
      </c>
      <c r="G353" s="235" t="str">
        <f t="shared" si="62"/>
        <v>Horns</v>
      </c>
      <c r="H353" s="235" t="str">
        <f>+IF(I353=0,"",'Ark1'!Q2545)</f>
        <v/>
      </c>
      <c r="I353" s="344">
        <f>+'Ark1'!R2545</f>
        <v>0</v>
      </c>
      <c r="J353" s="236" t="str">
        <f>+IF(I353=0,"",'Ark1'!AG2545)</f>
        <v/>
      </c>
      <c r="K353" s="236"/>
      <c r="L353" s="236" t="str">
        <f>+IF(I353=0,"",'Ark1'!AH2545)</f>
        <v/>
      </c>
      <c r="M353" s="237" t="str">
        <f>+IF(I353=0,"",'Ark1'!T2545)</f>
        <v/>
      </c>
      <c r="N353" s="32" t="str">
        <f>+IF(I353=0,"",'Ark1'!U2545)</f>
        <v/>
      </c>
      <c r="O353" s="238" t="str">
        <f>+IF(I353=0,"",'Ark1'!W2545)</f>
        <v/>
      </c>
      <c r="P353" s="238" t="str">
        <f>+IF(I353=0,"",'Ark1'!X2545)</f>
        <v/>
      </c>
      <c r="Q353" s="238" t="str">
        <f>+IF(I353=0,"",'Ark1'!Y2545)</f>
        <v/>
      </c>
      <c r="R353" s="238" t="str">
        <f>+IF(I353=0,"",'Ark1'!Z2545)</f>
        <v/>
      </c>
      <c r="S353" s="236" t="str">
        <f>+IF(I353=0,"",'Ark1'!Z2545)</f>
        <v/>
      </c>
      <c r="T353" s="237" t="str">
        <f>+IF(I353=0,"",'Ark1'!AB2545)</f>
        <v/>
      </c>
      <c r="U353" s="238" t="str">
        <f>+IF(I353=0,"",'Ark1'!AE2545)</f>
        <v/>
      </c>
      <c r="V353" s="236" t="str">
        <f t="shared" si="63"/>
        <v/>
      </c>
      <c r="W353" s="236" t="str">
        <f t="shared" si="64"/>
        <v/>
      </c>
      <c r="X353" s="215"/>
      <c r="AA353" s="29"/>
      <c r="AB353" s="27"/>
      <c r="AE353" s="27"/>
      <c r="AF353" s="27"/>
      <c r="AG353" s="27"/>
      <c r="AI353" s="27"/>
    </row>
    <row r="354" spans="1:52" ht="15.6">
      <c r="A354" s="215"/>
      <c r="B354" s="297">
        <f>+'Ark1'!C2546</f>
        <v>2023</v>
      </c>
      <c r="C354" s="235">
        <f>+'Ark1'!L2546</f>
        <v>13</v>
      </c>
      <c r="D354" s="235" t="s">
        <v>39</v>
      </c>
      <c r="E354" s="235">
        <f>+'Ark1'!H2546</f>
        <v>1</v>
      </c>
      <c r="F354" s="235">
        <f>+'Ark1'!J2546</f>
        <v>262</v>
      </c>
      <c r="G354" s="235" t="str">
        <f t="shared" si="62"/>
        <v>Strilalam</v>
      </c>
      <c r="H354" s="235" t="str">
        <f>+IF(I354=0,"",'Ark1'!Q2546)</f>
        <v/>
      </c>
      <c r="I354" s="344">
        <f>+'Ark1'!R2546</f>
        <v>0</v>
      </c>
      <c r="J354" s="236" t="str">
        <f>+IF(I354=0,"",'Ark1'!AG2546)</f>
        <v/>
      </c>
      <c r="K354" s="236"/>
      <c r="L354" s="236" t="str">
        <f>+IF(I354=0,"",'Ark1'!AH2546)</f>
        <v/>
      </c>
      <c r="M354" s="237" t="str">
        <f>+IF(I354=0,"",'Ark1'!T2546)</f>
        <v/>
      </c>
      <c r="N354" s="32" t="str">
        <f>+IF(I354=0,"",'Ark1'!U2546)</f>
        <v/>
      </c>
      <c r="O354" s="238" t="str">
        <f>+IF(I354=0,"",'Ark1'!W2546)</f>
        <v/>
      </c>
      <c r="P354" s="238" t="str">
        <f>+IF(I354=0,"",'Ark1'!X2546)</f>
        <v/>
      </c>
      <c r="Q354" s="238" t="str">
        <f>+IF(I354=0,"",'Ark1'!Y2546)</f>
        <v/>
      </c>
      <c r="R354" s="238" t="str">
        <f>+IF(I354=0,"",'Ark1'!Z2546)</f>
        <v/>
      </c>
      <c r="S354" s="236" t="str">
        <f>+IF(I354=0,"",'Ark1'!Z2546)</f>
        <v/>
      </c>
      <c r="T354" s="237" t="str">
        <f>+IF(I354=0,"",'Ark1'!AB2546)</f>
        <v/>
      </c>
      <c r="U354" s="238" t="str">
        <f>+IF(I354=0,"",'Ark1'!AE2546)</f>
        <v/>
      </c>
      <c r="V354" s="236" t="str">
        <f t="shared" si="63"/>
        <v/>
      </c>
      <c r="W354" s="236" t="str">
        <f t="shared" si="64"/>
        <v/>
      </c>
      <c r="X354" s="215"/>
      <c r="AA354" s="29"/>
      <c r="AB354" s="27"/>
      <c r="AE354" s="27"/>
      <c r="AF354" s="27"/>
      <c r="AG354" s="27"/>
      <c r="AI354" s="27"/>
    </row>
    <row r="355" spans="1:52" ht="15.6">
      <c r="A355" s="215"/>
      <c r="B355" s="297">
        <f>+'Ark1'!C2547</f>
        <v>2023</v>
      </c>
      <c r="C355" s="235">
        <f>+'Ark1'!L2547</f>
        <v>13</v>
      </c>
      <c r="D355" s="235" t="s">
        <v>39</v>
      </c>
      <c r="E355" s="235">
        <f>+'Ark1'!H2547</f>
        <v>1</v>
      </c>
      <c r="F355" s="235">
        <f>+'Ark1'!J2547</f>
        <v>309</v>
      </c>
      <c r="G355" s="235" t="str">
        <f t="shared" si="62"/>
        <v>Malvik</v>
      </c>
      <c r="H355" s="235" t="str">
        <f>+IF(I355=0,"",'Ark1'!Q2547)</f>
        <v/>
      </c>
      <c r="I355" s="344">
        <f>+'Ark1'!R2547</f>
        <v>0</v>
      </c>
      <c r="J355" s="236" t="str">
        <f>+IF(I355=0,"",'Ark1'!AG2547)</f>
        <v/>
      </c>
      <c r="K355" s="236"/>
      <c r="L355" s="236" t="str">
        <f>+IF(I355=0,"",'Ark1'!AH2547)</f>
        <v/>
      </c>
      <c r="M355" s="237" t="str">
        <f>+IF(I355=0,"",'Ark1'!T2547)</f>
        <v/>
      </c>
      <c r="N355" s="32" t="str">
        <f>+IF(I355=0,"",'Ark1'!U2547)</f>
        <v/>
      </c>
      <c r="O355" s="238" t="str">
        <f>+IF(I355=0,"",'Ark1'!W2547)</f>
        <v/>
      </c>
      <c r="P355" s="238" t="str">
        <f>+IF(I355=0,"",'Ark1'!X2547)</f>
        <v/>
      </c>
      <c r="Q355" s="238" t="str">
        <f>+IF(I355=0,"",'Ark1'!Y2547)</f>
        <v/>
      </c>
      <c r="R355" s="238" t="str">
        <f>+IF(I355=0,"",'Ark1'!Z2547)</f>
        <v/>
      </c>
      <c r="S355" s="236" t="str">
        <f>+IF(I355=0,"",'Ark1'!Z2547)</f>
        <v/>
      </c>
      <c r="T355" s="237" t="str">
        <f>+IF(I355=0,"",'Ark1'!AB2547)</f>
        <v/>
      </c>
      <c r="U355" s="238" t="str">
        <f>+IF(I355=0,"",'Ark1'!AE2547)</f>
        <v/>
      </c>
      <c r="V355" s="236" t="str">
        <f t="shared" si="63"/>
        <v/>
      </c>
      <c r="W355" s="236" t="str">
        <f t="shared" si="64"/>
        <v/>
      </c>
      <c r="X355" s="215"/>
      <c r="AA355" s="29"/>
      <c r="AB355" s="27"/>
      <c r="AE355" s="27"/>
      <c r="AF355" s="27"/>
      <c r="AG355" s="27"/>
      <c r="AI355" s="27"/>
    </row>
    <row r="356" spans="1:52" ht="15.6">
      <c r="A356" s="215"/>
      <c r="B356" s="297">
        <f>+'Ark1'!C2548</f>
        <v>2023</v>
      </c>
      <c r="C356" s="235">
        <f>+'Ark1'!L2548</f>
        <v>13</v>
      </c>
      <c r="D356" s="235" t="s">
        <v>39</v>
      </c>
      <c r="E356" s="235">
        <f>+'Ark1'!H2548</f>
        <v>2</v>
      </c>
      <c r="F356" s="235">
        <f>+'Ark1'!J2548</f>
        <v>470</v>
      </c>
      <c r="G356" s="235" t="str">
        <f t="shared" si="62"/>
        <v>Jens Eide</v>
      </c>
      <c r="H356" s="235" t="str">
        <f>+IF(I356=0,"",'Ark1'!Q2548)</f>
        <v/>
      </c>
      <c r="I356" s="344">
        <f>+'Ark1'!R2548</f>
        <v>0</v>
      </c>
      <c r="J356" s="236" t="str">
        <f>+IF(I356=0,"",'Ark1'!AG2548)</f>
        <v/>
      </c>
      <c r="K356" s="236"/>
      <c r="L356" s="236" t="str">
        <f>+IF(I356=0,"",'Ark1'!AH2548)</f>
        <v/>
      </c>
      <c r="M356" s="237" t="str">
        <f>+IF(I356=0,"",'Ark1'!T2548)</f>
        <v/>
      </c>
      <c r="N356" s="32" t="str">
        <f>+IF(I356=0,"",'Ark1'!U2548)</f>
        <v/>
      </c>
      <c r="O356" s="238" t="str">
        <f>+IF(I356=0,"",'Ark1'!W2548)</f>
        <v/>
      </c>
      <c r="P356" s="238" t="str">
        <f>+IF(I356=0,"",'Ark1'!X2548)</f>
        <v/>
      </c>
      <c r="Q356" s="238" t="str">
        <f>+IF(I356=0,"",'Ark1'!Y2548)</f>
        <v/>
      </c>
      <c r="R356" s="238" t="str">
        <f>+IF(I356=0,"",'Ark1'!Z2548)</f>
        <v/>
      </c>
      <c r="S356" s="236" t="str">
        <f>+IF(I356=0,"",'Ark1'!Z2548)</f>
        <v/>
      </c>
      <c r="T356" s="237" t="str">
        <f>+IF(I356=0,"",'Ark1'!AB2548)</f>
        <v/>
      </c>
      <c r="U356" s="238" t="str">
        <f>+IF(I356=0,"",'Ark1'!AE2548)</f>
        <v/>
      </c>
      <c r="V356" s="236" t="str">
        <f t="shared" si="63"/>
        <v/>
      </c>
      <c r="W356" s="236" t="str">
        <f t="shared" si="64"/>
        <v/>
      </c>
      <c r="X356" s="215"/>
      <c r="AA356" s="29"/>
      <c r="AB356" s="27"/>
      <c r="AE356" s="27"/>
      <c r="AF356" s="27"/>
      <c r="AG356" s="27"/>
      <c r="AI356" s="27"/>
    </row>
    <row r="357" spans="1:52" ht="15.6">
      <c r="A357" s="215"/>
      <c r="B357" s="297">
        <f>+'Ark1'!C2549</f>
        <v>2023</v>
      </c>
      <c r="C357" s="235">
        <f>+'Ark1'!L2549</f>
        <v>13</v>
      </c>
      <c r="D357" s="235" t="s">
        <v>39</v>
      </c>
      <c r="E357" s="235">
        <f>+'Ark1'!H2549</f>
        <v>2</v>
      </c>
      <c r="F357" s="235">
        <f>+'Ark1'!J2549</f>
        <v>629</v>
      </c>
      <c r="G357" s="235" t="str">
        <f t="shared" si="62"/>
        <v>Bø</v>
      </c>
      <c r="H357" s="235" t="str">
        <f>+IF(I357=0,"",'Ark1'!Q2549)</f>
        <v/>
      </c>
      <c r="I357" s="344">
        <f>+'Ark1'!R2549</f>
        <v>0</v>
      </c>
      <c r="J357" s="236" t="str">
        <f>+IF(I357=0,"",'Ark1'!AG2549)</f>
        <v/>
      </c>
      <c r="K357" s="236"/>
      <c r="L357" s="236" t="str">
        <f>+IF(I357=0,"",'Ark1'!AH2549)</f>
        <v/>
      </c>
      <c r="M357" s="237" t="str">
        <f>+IF(I357=0,"",'Ark1'!T2549)</f>
        <v/>
      </c>
      <c r="N357" s="32" t="str">
        <f>+IF(I357=0,"",'Ark1'!U2549)</f>
        <v/>
      </c>
      <c r="O357" s="238" t="str">
        <f>+IF(I357=0,"",'Ark1'!W2549)</f>
        <v/>
      </c>
      <c r="P357" s="238" t="str">
        <f>+IF(I357=0,"",'Ark1'!X2549)</f>
        <v/>
      </c>
      <c r="Q357" s="238" t="str">
        <f>+IF(I357=0,"",'Ark1'!Y2549)</f>
        <v/>
      </c>
      <c r="R357" s="238" t="str">
        <f>+IF(I357=0,"",'Ark1'!Z2549)</f>
        <v/>
      </c>
      <c r="S357" s="236" t="str">
        <f>+IF(I357=0,"",'Ark1'!Z2549)</f>
        <v/>
      </c>
      <c r="T357" s="237" t="str">
        <f>+IF(I357=0,"",'Ark1'!AB2549)</f>
        <v/>
      </c>
      <c r="U357" s="238" t="str">
        <f>+IF(I357=0,"",'Ark1'!AE2549)</f>
        <v/>
      </c>
      <c r="V357" s="236" t="str">
        <f t="shared" si="63"/>
        <v/>
      </c>
      <c r="W357" s="236" t="str">
        <f t="shared" si="64"/>
        <v/>
      </c>
      <c r="X357" s="215"/>
      <c r="AA357" s="29"/>
      <c r="AB357" s="27"/>
      <c r="AE357" s="27"/>
      <c r="AF357" s="27"/>
      <c r="AG357" s="27"/>
      <c r="AI357" s="27"/>
    </row>
    <row r="358" spans="1:52" ht="15.6">
      <c r="A358" s="215"/>
      <c r="B358" s="297">
        <f>+'Ark1'!C2550</f>
        <v>2023</v>
      </c>
      <c r="C358" s="235">
        <f>+'Ark1'!L2550</f>
        <v>13</v>
      </c>
      <c r="D358" s="235" t="s">
        <v>39</v>
      </c>
      <c r="E358" s="235">
        <f>+'Ark1'!H2550</f>
        <v>1</v>
      </c>
      <c r="F358" s="235">
        <f>+'Ark1'!J2550</f>
        <v>643</v>
      </c>
      <c r="G358" s="235" t="str">
        <f t="shared" si="62"/>
        <v>Bjerka</v>
      </c>
      <c r="H358" s="235" t="str">
        <f>+IF(I358=0,"",'Ark1'!Q2550)</f>
        <v/>
      </c>
      <c r="I358" s="344">
        <f>+'Ark1'!R2550</f>
        <v>0</v>
      </c>
      <c r="J358" s="236" t="str">
        <f>+IF(I358=0,"",'Ark1'!AG2550)</f>
        <v/>
      </c>
      <c r="K358" s="236"/>
      <c r="L358" s="236" t="str">
        <f>+IF(I358=0,"",'Ark1'!AH2550)</f>
        <v/>
      </c>
      <c r="M358" s="237" t="str">
        <f>+IF(I358=0,"",'Ark1'!T2550)</f>
        <v/>
      </c>
      <c r="N358" s="32" t="str">
        <f>+IF(I358=0,"",'Ark1'!U2550)</f>
        <v/>
      </c>
      <c r="O358" s="238" t="str">
        <f>+IF(I358=0,"",'Ark1'!W2550)</f>
        <v/>
      </c>
      <c r="P358" s="238" t="str">
        <f>+IF(I358=0,"",'Ark1'!X2550)</f>
        <v/>
      </c>
      <c r="Q358" s="238" t="str">
        <f>+IF(I358=0,"",'Ark1'!Y2550)</f>
        <v/>
      </c>
      <c r="R358" s="238" t="str">
        <f>+IF(I358=0,"",'Ark1'!Z2550)</f>
        <v/>
      </c>
      <c r="S358" s="236" t="str">
        <f>+IF(I358=0,"",'Ark1'!Z2550)</f>
        <v/>
      </c>
      <c r="T358" s="237" t="str">
        <f>+IF(I358=0,"",'Ark1'!AB2550)</f>
        <v/>
      </c>
      <c r="U358" s="238" t="str">
        <f>+IF(I358=0,"",'Ark1'!AE2550)</f>
        <v/>
      </c>
      <c r="V358" s="236" t="str">
        <f t="shared" si="63"/>
        <v/>
      </c>
      <c r="W358" s="236" t="str">
        <f t="shared" si="64"/>
        <v/>
      </c>
      <c r="X358" s="215"/>
      <c r="AA358" s="29"/>
      <c r="AB358" s="27"/>
      <c r="AE358" s="27"/>
      <c r="AF358" s="27"/>
      <c r="AG358" s="27"/>
      <c r="AI358" s="27"/>
    </row>
    <row r="359" spans="1:52" ht="15.6">
      <c r="A359" s="215"/>
      <c r="B359" s="297">
        <f>+'Ark1'!C2551</f>
        <v>2023</v>
      </c>
      <c r="C359" s="235">
        <f>+'Ark1'!L2551</f>
        <v>13</v>
      </c>
      <c r="D359" s="235" t="s">
        <v>39</v>
      </c>
      <c r="E359" s="235">
        <f>+'Ark1'!H2551</f>
        <v>2</v>
      </c>
      <c r="F359" s="235">
        <f>+'Ark1'!J2551</f>
        <v>704</v>
      </c>
      <c r="G359" s="235" t="str">
        <f t="shared" si="62"/>
        <v>Øre Vilt</v>
      </c>
      <c r="H359" s="235" t="str">
        <f>+IF(I359=0,"",'Ark1'!Q2551)</f>
        <v/>
      </c>
      <c r="I359" s="344">
        <f>+'Ark1'!R2551</f>
        <v>0</v>
      </c>
      <c r="J359" s="236" t="str">
        <f>+IF(I359=0,"",'Ark1'!AG2551)</f>
        <v/>
      </c>
      <c r="K359" s="236"/>
      <c r="L359" s="236" t="str">
        <f>+IF(I359=0,"",'Ark1'!AH2551)</f>
        <v/>
      </c>
      <c r="M359" s="237" t="str">
        <f>+IF(I359=0,"",'Ark1'!T2551)</f>
        <v/>
      </c>
      <c r="N359" s="32" t="str">
        <f>+IF(I359=0,"",'Ark1'!U2551)</f>
        <v/>
      </c>
      <c r="O359" s="238" t="str">
        <f>+IF(I359=0,"",'Ark1'!W2551)</f>
        <v/>
      </c>
      <c r="P359" s="238" t="str">
        <f>+IF(I359=0,"",'Ark1'!X2551)</f>
        <v/>
      </c>
      <c r="Q359" s="238" t="str">
        <f>+IF(I359=0,"",'Ark1'!Y2551)</f>
        <v/>
      </c>
      <c r="R359" s="238" t="str">
        <f>+IF(I359=0,"",'Ark1'!Z2551)</f>
        <v/>
      </c>
      <c r="S359" s="236" t="str">
        <f>+IF(I359=0,"",'Ark1'!Z2551)</f>
        <v/>
      </c>
      <c r="T359" s="237" t="str">
        <f>+IF(I359=0,"",'Ark1'!AB2551)</f>
        <v/>
      </c>
      <c r="U359" s="238" t="str">
        <f>+IF(I359=0,"",'Ark1'!AE2551)</f>
        <v/>
      </c>
      <c r="V359" s="236" t="str">
        <f t="shared" si="63"/>
        <v/>
      </c>
      <c r="W359" s="236" t="str">
        <f t="shared" si="64"/>
        <v/>
      </c>
      <c r="X359" s="215"/>
      <c r="AA359" s="29"/>
      <c r="AB359" s="27"/>
      <c r="AE359" s="27"/>
      <c r="AF359" s="27"/>
      <c r="AG359" s="27"/>
      <c r="AI359" s="27"/>
    </row>
    <row r="360" spans="1:52" ht="15.6">
      <c r="A360" s="215"/>
      <c r="B360" s="297">
        <f>+'Ark1'!C2552</f>
        <v>2023</v>
      </c>
      <c r="C360" s="235">
        <f>+'Ark1'!L2552</f>
        <v>13</v>
      </c>
      <c r="D360" s="235" t="s">
        <v>39</v>
      </c>
      <c r="E360" s="235">
        <f>+'Ark1'!H2552</f>
        <v>1</v>
      </c>
      <c r="F360" s="235">
        <f>+'Ark1'!J2552</f>
        <v>802</v>
      </c>
      <c r="G360" s="235" t="str">
        <f t="shared" si="62"/>
        <v>Karasjok</v>
      </c>
      <c r="H360" s="235" t="str">
        <f>+IF(I360=0,"",'Ark1'!Q2552)</f>
        <v/>
      </c>
      <c r="I360" s="344">
        <f>+'Ark1'!R2552</f>
        <v>0</v>
      </c>
      <c r="J360" s="236" t="str">
        <f>+IF(I360=0,"",'Ark1'!AG2552)</f>
        <v/>
      </c>
      <c r="K360" s="236"/>
      <c r="L360" s="236" t="str">
        <f>+IF(I360=0,"",'Ark1'!AH2552)</f>
        <v/>
      </c>
      <c r="M360" s="237" t="str">
        <f>+IF(I360=0,"",'Ark1'!T2552)</f>
        <v/>
      </c>
      <c r="N360" s="32" t="str">
        <f>+IF(I360=0,"",'Ark1'!U2552)</f>
        <v/>
      </c>
      <c r="O360" s="238" t="str">
        <f>+IF(I360=0,"",'Ark1'!W2552)</f>
        <v/>
      </c>
      <c r="P360" s="238" t="str">
        <f>+IF(I360=0,"",'Ark1'!X2552)</f>
        <v/>
      </c>
      <c r="Q360" s="238" t="str">
        <f>+IF(I360=0,"",'Ark1'!Y2552)</f>
        <v/>
      </c>
      <c r="R360" s="238" t="str">
        <f>+IF(I360=0,"",'Ark1'!Z2552)</f>
        <v/>
      </c>
      <c r="S360" s="236" t="str">
        <f>+IF(I360=0,"",'Ark1'!Z2552)</f>
        <v/>
      </c>
      <c r="T360" s="237" t="str">
        <f>+IF(I360=0,"",'Ark1'!AB2552)</f>
        <v/>
      </c>
      <c r="U360" s="238" t="str">
        <f>+IF(I360=0,"",'Ark1'!AE2552)</f>
        <v/>
      </c>
      <c r="V360" s="236" t="str">
        <f t="shared" si="63"/>
        <v/>
      </c>
      <c r="W360" s="236" t="str">
        <f t="shared" si="64"/>
        <v/>
      </c>
      <c r="X360" s="215"/>
      <c r="AA360" s="29"/>
      <c r="AB360" s="27"/>
      <c r="AE360" s="27"/>
      <c r="AF360" s="27"/>
      <c r="AG360" s="27"/>
      <c r="AI360" s="27"/>
    </row>
    <row r="361" spans="1:52" ht="19.8">
      <c r="A361" s="215"/>
      <c r="B361" s="215"/>
      <c r="C361" s="215"/>
      <c r="D361" s="215"/>
      <c r="E361" s="215"/>
      <c r="F361" s="215"/>
      <c r="G361" s="215"/>
      <c r="H361" s="215"/>
      <c r="I361" s="339"/>
      <c r="J361" s="216"/>
      <c r="K361" s="216"/>
      <c r="L361" s="216"/>
      <c r="M361" s="215"/>
      <c r="N361" s="215"/>
      <c r="O361" s="217"/>
      <c r="P361" s="217"/>
      <c r="Q361" s="217"/>
      <c r="R361" s="217"/>
      <c r="S361" s="217"/>
      <c r="T361" s="215"/>
      <c r="U361" s="217"/>
      <c r="V361" s="217"/>
      <c r="W361" s="217"/>
      <c r="X361" s="215"/>
      <c r="Y361" s="218"/>
      <c r="AA361" s="29"/>
      <c r="AB361" s="27"/>
      <c r="AC361" s="219"/>
      <c r="AD361" s="28"/>
      <c r="AH361" s="28"/>
      <c r="AZ361" s="231"/>
    </row>
    <row r="362" spans="1:52" ht="22.8">
      <c r="A362" s="215"/>
      <c r="B362" s="215"/>
      <c r="C362" s="215"/>
      <c r="D362" s="264" t="str">
        <f>+D364</f>
        <v>E</v>
      </c>
      <c r="E362" s="215"/>
      <c r="F362" s="215"/>
      <c r="G362" s="215"/>
      <c r="H362" s="215"/>
      <c r="I362" s="429">
        <f>SUM(I364:I387)</f>
        <v>0</v>
      </c>
      <c r="J362" s="216"/>
      <c r="K362" s="216"/>
      <c r="L362" s="216"/>
      <c r="M362" s="215"/>
      <c r="N362" s="267" t="str">
        <f>+Klasse!O23</f>
        <v/>
      </c>
      <c r="O362" s="217"/>
      <c r="P362" s="217"/>
      <c r="Q362" s="217"/>
      <c r="R362" s="217"/>
      <c r="S362" s="217"/>
      <c r="T362" s="215"/>
      <c r="U362" s="217"/>
      <c r="V362" s="217"/>
      <c r="W362" s="217"/>
      <c r="X362" s="215"/>
      <c r="Y362" s="218"/>
      <c r="AA362" s="29"/>
      <c r="AB362" s="27"/>
      <c r="AC362" s="219"/>
      <c r="AD362" s="28"/>
      <c r="AH362" s="28"/>
      <c r="AZ362" s="231"/>
    </row>
    <row r="363" spans="1:52" ht="19.8">
      <c r="A363" s="215"/>
      <c r="B363" s="215"/>
      <c r="C363" s="215"/>
      <c r="D363" s="215"/>
      <c r="E363" s="476"/>
      <c r="F363" s="477"/>
      <c r="G363" s="215"/>
      <c r="H363" s="233"/>
      <c r="I363" s="339"/>
      <c r="J363" s="216"/>
      <c r="K363" s="216"/>
      <c r="L363" s="216"/>
      <c r="M363" s="233"/>
      <c r="N363" s="216"/>
      <c r="O363" s="217"/>
      <c r="P363" s="217"/>
      <c r="Q363" s="217"/>
      <c r="R363" s="217"/>
      <c r="S363" s="234"/>
      <c r="T363" s="215"/>
      <c r="U363" s="234"/>
      <c r="V363" s="234"/>
      <c r="W363" s="232"/>
      <c r="X363" s="215"/>
      <c r="Y363" s="218"/>
      <c r="AA363" s="29"/>
      <c r="AB363" s="27"/>
      <c r="AC363" s="219"/>
      <c r="AD363" s="28"/>
      <c r="AH363" s="28"/>
      <c r="AZ363" s="231"/>
    </row>
    <row r="364" spans="1:52" s="246" customFormat="1" ht="15.6">
      <c r="A364" s="215"/>
      <c r="B364" s="297">
        <f>+'Ark1'!C2553</f>
        <v>2023</v>
      </c>
      <c r="C364" s="235">
        <f>+'Ark1'!L2553</f>
        <v>14</v>
      </c>
      <c r="D364" s="235" t="s">
        <v>405</v>
      </c>
      <c r="E364" s="28">
        <f>+'Ark1'!H2553</f>
        <v>1</v>
      </c>
      <c r="F364" s="28">
        <f>+'Ark1'!J2553</f>
        <v>103</v>
      </c>
      <c r="G364" s="28" t="str">
        <f>+G337</f>
        <v>Rudshøgda</v>
      </c>
      <c r="H364" s="28" t="str">
        <f>+IF(I364=0,"",'Ark1'!Q2553)</f>
        <v/>
      </c>
      <c r="I364" s="345">
        <f>+'Ark1'!R2553</f>
        <v>0</v>
      </c>
      <c r="J364" s="29" t="str">
        <f>+IF(I364=0,"",'Ark1'!AG2553)</f>
        <v/>
      </c>
      <c r="K364" s="29"/>
      <c r="L364" s="29" t="str">
        <f>+IF(I364=0,"",'Ark1'!AH2553)</f>
        <v/>
      </c>
      <c r="M364" s="27" t="str">
        <f>+IF(I364=0,"",'Ark1'!T2553)</f>
        <v/>
      </c>
      <c r="N364" s="32" t="str">
        <f>+IF(I364=0,"",'Ark1'!U2553)</f>
        <v/>
      </c>
      <c r="O364" s="34" t="str">
        <f>+IF(I364=0,"",'Ark1'!W2553)</f>
        <v/>
      </c>
      <c r="P364" s="34" t="str">
        <f>+IF(I364=0,"",'Ark1'!X2553)</f>
        <v/>
      </c>
      <c r="Q364" s="34" t="str">
        <f>+IF(I364=0,"",'Ark1'!Y2553)</f>
        <v/>
      </c>
      <c r="R364" s="34" t="str">
        <f>+IF(I364=0,"",'Ark1'!Z2553)</f>
        <v/>
      </c>
      <c r="S364" s="29" t="str">
        <f>+IF(I364=0,"",'Ark1'!Z2553)</f>
        <v/>
      </c>
      <c r="T364" s="27" t="str">
        <f>+IF(I364=0,"",'Ark1'!AB2553)</f>
        <v/>
      </c>
      <c r="U364" s="34" t="str">
        <f>+IF(I364=0,"",'Ark1'!AE2553)</f>
        <v/>
      </c>
      <c r="V364" s="29" t="str">
        <f t="shared" ref="V364" si="65">IF(I364=0,"",N364/C364)</f>
        <v/>
      </c>
      <c r="W364" s="29" t="str">
        <f t="shared" ref="W364" si="66">IF(I364=0,"",I364/H364)</f>
        <v/>
      </c>
      <c r="X364" s="215"/>
      <c r="Y364" s="29"/>
      <c r="Z364" s="29"/>
      <c r="AA364" s="29"/>
      <c r="AB364" s="27"/>
      <c r="AC364" s="29"/>
      <c r="AD364" s="29"/>
      <c r="AE364" s="28"/>
      <c r="AF364" s="28"/>
      <c r="AG364" s="28"/>
      <c r="AH364" s="29"/>
      <c r="AI364" s="28"/>
      <c r="AJ364" s="28"/>
    </row>
    <row r="365" spans="1:52" s="246" customFormat="1" ht="15.6">
      <c r="A365" s="215"/>
      <c r="B365" s="297">
        <f>+'Ark1'!C2554</f>
        <v>2023</v>
      </c>
      <c r="C365" s="235">
        <f>+'Ark1'!L2554</f>
        <v>14</v>
      </c>
      <c r="D365" s="235" t="s">
        <v>405</v>
      </c>
      <c r="E365" s="28">
        <f>+'Ark1'!H2554</f>
        <v>2</v>
      </c>
      <c r="F365" s="28">
        <f>+'Ark1'!J2554</f>
        <v>106</v>
      </c>
      <c r="G365" s="28" t="str">
        <f t="shared" ref="G365:G387" si="67">+G338</f>
        <v>Furuseth</v>
      </c>
      <c r="H365" s="28" t="str">
        <f>+IF(I365=0,"",'Ark1'!Q2554)</f>
        <v/>
      </c>
      <c r="I365" s="345">
        <f>+'Ark1'!R2554</f>
        <v>0</v>
      </c>
      <c r="J365" s="29" t="str">
        <f>+IF(I365=0,"",'Ark1'!AG2554)</f>
        <v/>
      </c>
      <c r="K365" s="29"/>
      <c r="L365" s="29" t="str">
        <f>+IF(I365=0,"",'Ark1'!AH2554)</f>
        <v/>
      </c>
      <c r="M365" s="27" t="str">
        <f>+IF(I365=0,"",'Ark1'!T2554)</f>
        <v/>
      </c>
      <c r="N365" s="32" t="str">
        <f>+IF(I365=0,"",'Ark1'!U2554)</f>
        <v/>
      </c>
      <c r="O365" s="34" t="str">
        <f>+IF(I365=0,"",'Ark1'!W2554)</f>
        <v/>
      </c>
      <c r="P365" s="34" t="str">
        <f>+IF(I365=0,"",'Ark1'!X2554)</f>
        <v/>
      </c>
      <c r="Q365" s="34" t="str">
        <f>+IF(I365=0,"",'Ark1'!Y2554)</f>
        <v/>
      </c>
      <c r="R365" s="34" t="str">
        <f>+IF(I365=0,"",'Ark1'!Z2554)</f>
        <v/>
      </c>
      <c r="S365" s="29" t="str">
        <f>+IF(I365=0,"",'Ark1'!Z2554)</f>
        <v/>
      </c>
      <c r="T365" s="27" t="str">
        <f>+IF(I365=0,"",'Ark1'!AB2554)</f>
        <v/>
      </c>
      <c r="U365" s="34" t="str">
        <f>+IF(I365=0,"",'Ark1'!AE2554)</f>
        <v/>
      </c>
      <c r="V365" s="29" t="str">
        <f t="shared" ref="V365:V387" si="68">IF(I365=0,"",N365/C365)</f>
        <v/>
      </c>
      <c r="W365" s="29" t="str">
        <f t="shared" ref="W365:W387" si="69">IF(I365=0,"",I365/H365)</f>
        <v/>
      </c>
      <c r="X365" s="215"/>
      <c r="Y365" s="29"/>
      <c r="Z365" s="29"/>
      <c r="AA365" s="29"/>
      <c r="AB365" s="27"/>
      <c r="AC365" s="29"/>
      <c r="AD365" s="29"/>
      <c r="AE365" s="28"/>
      <c r="AF365" s="28"/>
      <c r="AG365" s="28"/>
      <c r="AH365" s="29"/>
      <c r="AI365" s="28"/>
      <c r="AJ365" s="28"/>
    </row>
    <row r="366" spans="1:52" s="246" customFormat="1" ht="15.6">
      <c r="A366" s="215"/>
      <c r="B366" s="297">
        <f>+'Ark1'!C2555</f>
        <v>2023</v>
      </c>
      <c r="C366" s="235">
        <f>+'Ark1'!L2555</f>
        <v>14</v>
      </c>
      <c r="D366" s="235" t="s">
        <v>405</v>
      </c>
      <c r="E366" s="28">
        <f>+'Ark1'!H2555</f>
        <v>1</v>
      </c>
      <c r="F366" s="28">
        <f>+'Ark1'!J2555</f>
        <v>110</v>
      </c>
      <c r="G366" s="28" t="str">
        <f t="shared" si="67"/>
        <v>Gol</v>
      </c>
      <c r="H366" s="28" t="str">
        <f>+IF(I366=0,"",'Ark1'!Q2555)</f>
        <v/>
      </c>
      <c r="I366" s="345">
        <f>+'Ark1'!R2555</f>
        <v>0</v>
      </c>
      <c r="J366" s="29" t="str">
        <f>+IF(I366=0,"",'Ark1'!AG2555)</f>
        <v/>
      </c>
      <c r="K366" s="29"/>
      <c r="L366" s="29" t="str">
        <f>+IF(I366=0,"",'Ark1'!AH2555)</f>
        <v/>
      </c>
      <c r="M366" s="27" t="str">
        <f>+IF(I366=0,"",'Ark1'!T2555)</f>
        <v/>
      </c>
      <c r="N366" s="32" t="str">
        <f>+IF(I366=0,"",'Ark1'!U2555)</f>
        <v/>
      </c>
      <c r="O366" s="34" t="str">
        <f>+IF(I366=0,"",'Ark1'!W2555)</f>
        <v/>
      </c>
      <c r="P366" s="34" t="str">
        <f>+IF(I366=0,"",'Ark1'!X2555)</f>
        <v/>
      </c>
      <c r="Q366" s="34" t="str">
        <f>+IF(I366=0,"",'Ark1'!Y2555)</f>
        <v/>
      </c>
      <c r="R366" s="34" t="str">
        <f>+IF(I366=0,"",'Ark1'!Z2555)</f>
        <v/>
      </c>
      <c r="S366" s="29" t="str">
        <f>+IF(I366=0,"",'Ark1'!Z2555)</f>
        <v/>
      </c>
      <c r="T366" s="27" t="str">
        <f>+IF(I366=0,"",'Ark1'!AB2555)</f>
        <v/>
      </c>
      <c r="U366" s="34" t="str">
        <f>+IF(I366=0,"",'Ark1'!AE2555)</f>
        <v/>
      </c>
      <c r="V366" s="29" t="str">
        <f t="shared" si="68"/>
        <v/>
      </c>
      <c r="W366" s="29" t="str">
        <f t="shared" si="69"/>
        <v/>
      </c>
      <c r="X366" s="215"/>
      <c r="Y366" s="29"/>
      <c r="Z366" s="29"/>
      <c r="AA366" s="29"/>
      <c r="AB366" s="27"/>
      <c r="AC366" s="29"/>
      <c r="AD366" s="29"/>
      <c r="AE366" s="28"/>
      <c r="AF366" s="28"/>
      <c r="AG366" s="28"/>
      <c r="AH366" s="29"/>
      <c r="AI366" s="28"/>
      <c r="AJ366" s="28"/>
    </row>
    <row r="367" spans="1:52" s="246" customFormat="1" ht="15.6">
      <c r="A367" s="215"/>
      <c r="B367" s="297">
        <f>+'Ark1'!C2556</f>
        <v>2023</v>
      </c>
      <c r="C367" s="235">
        <f>+'Ark1'!L2556</f>
        <v>14</v>
      </c>
      <c r="D367" s="235" t="s">
        <v>405</v>
      </c>
      <c r="E367" s="28">
        <f>+'Ark1'!H2556</f>
        <v>1</v>
      </c>
      <c r="F367" s="28">
        <f>+'Ark1'!J2556</f>
        <v>111</v>
      </c>
      <c r="G367" s="28" t="str">
        <f t="shared" si="67"/>
        <v>Forus</v>
      </c>
      <c r="H367" s="28" t="str">
        <f>+IF(I367=0,"",'Ark1'!Q2556)</f>
        <v/>
      </c>
      <c r="I367" s="345">
        <f>+'Ark1'!R2556</f>
        <v>0</v>
      </c>
      <c r="J367" s="29" t="str">
        <f>+IF(I367=0,"",'Ark1'!AG2556)</f>
        <v/>
      </c>
      <c r="K367" s="29"/>
      <c r="L367" s="29" t="str">
        <f>+IF(I367=0,"",'Ark1'!AH2556)</f>
        <v/>
      </c>
      <c r="M367" s="27" t="str">
        <f>+IF(I367=0,"",'Ark1'!T2556)</f>
        <v/>
      </c>
      <c r="N367" s="32" t="str">
        <f>+IF(I367=0,"",'Ark1'!U2556)</f>
        <v/>
      </c>
      <c r="O367" s="34" t="str">
        <f>+IF(I367=0,"",'Ark1'!W2556)</f>
        <v/>
      </c>
      <c r="P367" s="34" t="str">
        <f>+IF(I367=0,"",'Ark1'!X2556)</f>
        <v/>
      </c>
      <c r="Q367" s="34" t="str">
        <f>+IF(I367=0,"",'Ark1'!Y2556)</f>
        <v/>
      </c>
      <c r="R367" s="34" t="str">
        <f>+IF(I367=0,"",'Ark1'!Z2556)</f>
        <v/>
      </c>
      <c r="S367" s="29" t="str">
        <f>+IF(I367=0,"",'Ark1'!Z2556)</f>
        <v/>
      </c>
      <c r="T367" s="27" t="str">
        <f>+IF(I367=0,"",'Ark1'!AB2556)</f>
        <v/>
      </c>
      <c r="U367" s="34" t="str">
        <f>+IF(I367=0,"",'Ark1'!AE2556)</f>
        <v/>
      </c>
      <c r="V367" s="29" t="str">
        <f t="shared" si="68"/>
        <v/>
      </c>
      <c r="W367" s="29" t="str">
        <f t="shared" si="69"/>
        <v/>
      </c>
      <c r="X367" s="215"/>
      <c r="Y367" s="29"/>
      <c r="Z367" s="29"/>
      <c r="AA367" s="29"/>
      <c r="AB367" s="27"/>
      <c r="AC367" s="29"/>
      <c r="AD367" s="29"/>
      <c r="AE367" s="28"/>
      <c r="AF367" s="28"/>
      <c r="AG367" s="28"/>
      <c r="AH367" s="29"/>
      <c r="AI367" s="28"/>
      <c r="AJ367" s="28"/>
    </row>
    <row r="368" spans="1:52" ht="15.6">
      <c r="A368" s="215"/>
      <c r="B368" s="297">
        <f>+'Ark1'!C2557</f>
        <v>2023</v>
      </c>
      <c r="C368" s="235">
        <f>+'Ark1'!L2557</f>
        <v>14</v>
      </c>
      <c r="D368" s="235" t="s">
        <v>405</v>
      </c>
      <c r="E368" s="28">
        <f>+'Ark1'!H2557</f>
        <v>1</v>
      </c>
      <c r="F368" s="28">
        <f>+'Ark1'!J2557</f>
        <v>116</v>
      </c>
      <c r="G368" s="28" t="str">
        <f t="shared" si="67"/>
        <v>Sandeid</v>
      </c>
      <c r="H368" s="28" t="str">
        <f>+IF(I368=0,"",'Ark1'!Q2557)</f>
        <v/>
      </c>
      <c r="I368" s="345">
        <f>+'Ark1'!R2557</f>
        <v>0</v>
      </c>
      <c r="J368" s="29" t="str">
        <f>+IF(I368=0,"",'Ark1'!AG2557)</f>
        <v/>
      </c>
      <c r="L368" s="29" t="str">
        <f>+IF(I368=0,"",'Ark1'!AH2557)</f>
        <v/>
      </c>
      <c r="M368" s="27" t="str">
        <f>+IF(I368=0,"",'Ark1'!T2557)</f>
        <v/>
      </c>
      <c r="N368" s="32" t="str">
        <f>+IF(I368=0,"",'Ark1'!U2557)</f>
        <v/>
      </c>
      <c r="O368" s="34" t="str">
        <f>+IF(I368=0,"",'Ark1'!W2557)</f>
        <v/>
      </c>
      <c r="P368" s="34" t="str">
        <f>+IF(I368=0,"",'Ark1'!X2557)</f>
        <v/>
      </c>
      <c r="Q368" s="34" t="str">
        <f>+IF(I368=0,"",'Ark1'!Y2557)</f>
        <v/>
      </c>
      <c r="R368" s="34" t="str">
        <f>+IF(I368=0,"",'Ark1'!Z2557)</f>
        <v/>
      </c>
      <c r="S368" s="29" t="str">
        <f>+IF(I368=0,"",'Ark1'!Z2557)</f>
        <v/>
      </c>
      <c r="T368" s="27" t="str">
        <f>+IF(I368=0,"",'Ark1'!AB2557)</f>
        <v/>
      </c>
      <c r="U368" s="34" t="str">
        <f>+IF(I368=0,"",'Ark1'!AE2557)</f>
        <v/>
      </c>
      <c r="V368" s="29" t="str">
        <f t="shared" si="68"/>
        <v/>
      </c>
      <c r="W368" s="29" t="str">
        <f t="shared" si="69"/>
        <v/>
      </c>
      <c r="X368" s="215"/>
      <c r="AA368" s="29"/>
      <c r="AB368" s="27"/>
    </row>
    <row r="369" spans="1:64" ht="15.6">
      <c r="A369" s="215"/>
      <c r="B369" s="297">
        <f>+'Ark1'!C2558</f>
        <v>2023</v>
      </c>
      <c r="C369" s="235">
        <f>+'Ark1'!L2558</f>
        <v>14</v>
      </c>
      <c r="D369" s="235" t="s">
        <v>405</v>
      </c>
      <c r="E369" s="28">
        <f>+'Ark1'!H2558</f>
        <v>2</v>
      </c>
      <c r="F369" s="28">
        <f>+'Ark1'!J2558</f>
        <v>117</v>
      </c>
      <c r="G369" s="28" t="str">
        <f t="shared" si="67"/>
        <v>Jæren</v>
      </c>
      <c r="H369" s="28" t="str">
        <f>+IF(I369=0,"",'Ark1'!Q2558)</f>
        <v/>
      </c>
      <c r="I369" s="345">
        <f>+'Ark1'!R2558</f>
        <v>0</v>
      </c>
      <c r="J369" s="29" t="str">
        <f>+IF(I369=0,"",'Ark1'!AG2558)</f>
        <v/>
      </c>
      <c r="L369" s="29" t="str">
        <f>+IF(I369=0,"",'Ark1'!AH2558)</f>
        <v/>
      </c>
      <c r="M369" s="27" t="str">
        <f>+IF(I369=0,"",'Ark1'!T2558)</f>
        <v/>
      </c>
      <c r="N369" s="32" t="str">
        <f>+IF(I369=0,"",'Ark1'!U2558)</f>
        <v/>
      </c>
      <c r="O369" s="34" t="str">
        <f>+IF(I369=0,"",'Ark1'!W2558)</f>
        <v/>
      </c>
      <c r="P369" s="34" t="str">
        <f>+IF(I369=0,"",'Ark1'!X2558)</f>
        <v/>
      </c>
      <c r="Q369" s="34" t="str">
        <f>+IF(I369=0,"",'Ark1'!Y2558)</f>
        <v/>
      </c>
      <c r="R369" s="34" t="str">
        <f>+IF(I369=0,"",'Ark1'!Z2558)</f>
        <v/>
      </c>
      <c r="S369" s="29" t="str">
        <f>+IF(I369=0,"",'Ark1'!Z2558)</f>
        <v/>
      </c>
      <c r="T369" s="27" t="str">
        <f>+IF(I369=0,"",'Ark1'!AB2558)</f>
        <v/>
      </c>
      <c r="U369" s="34" t="str">
        <f>+IF(I369=0,"",'Ark1'!AE2558)</f>
        <v/>
      </c>
      <c r="V369" s="29" t="str">
        <f t="shared" si="68"/>
        <v/>
      </c>
      <c r="W369" s="29" t="str">
        <f t="shared" si="69"/>
        <v/>
      </c>
      <c r="X369" s="215"/>
      <c r="AA369" s="29"/>
      <c r="AB369" s="27"/>
    </row>
    <row r="370" spans="1:64" ht="15.6">
      <c r="A370" s="215"/>
      <c r="B370" s="297">
        <f>+'Ark1'!C2559</f>
        <v>2023</v>
      </c>
      <c r="C370" s="235">
        <f>+'Ark1'!L2559</f>
        <v>14</v>
      </c>
      <c r="D370" s="235" t="s">
        <v>405</v>
      </c>
      <c r="E370" s="28">
        <f>+'Ark1'!H2559</f>
        <v>1</v>
      </c>
      <c r="F370" s="28">
        <f>+'Ark1'!J2559</f>
        <v>134</v>
      </c>
      <c r="G370" s="28" t="str">
        <f t="shared" si="67"/>
        <v>Førde</v>
      </c>
      <c r="H370" s="28" t="str">
        <f>+IF(I370=0,"",'Ark1'!Q2559)</f>
        <v/>
      </c>
      <c r="I370" s="345">
        <f>+'Ark1'!R2559</f>
        <v>0</v>
      </c>
      <c r="J370" s="29" t="str">
        <f>+IF(I370=0,"",'Ark1'!AG2559)</f>
        <v/>
      </c>
      <c r="L370" s="29" t="str">
        <f>+IF(I370=0,"",'Ark1'!AH2559)</f>
        <v/>
      </c>
      <c r="M370" s="27" t="str">
        <f>+IF(I370=0,"",'Ark1'!T2559)</f>
        <v/>
      </c>
      <c r="N370" s="32" t="str">
        <f>+IF(I370=0,"",'Ark1'!U2559)</f>
        <v/>
      </c>
      <c r="O370" s="34" t="str">
        <f>+IF(I370=0,"",'Ark1'!W2559)</f>
        <v/>
      </c>
      <c r="P370" s="34" t="str">
        <f>+IF(I370=0,"",'Ark1'!X2559)</f>
        <v/>
      </c>
      <c r="Q370" s="34" t="str">
        <f>+IF(I370=0,"",'Ark1'!Y2559)</f>
        <v/>
      </c>
      <c r="R370" s="34" t="str">
        <f>+IF(I370=0,"",'Ark1'!Z2559)</f>
        <v/>
      </c>
      <c r="S370" s="29" t="str">
        <f>+IF(I370=0,"",'Ark1'!Z2559)</f>
        <v/>
      </c>
      <c r="T370" s="27" t="str">
        <f>+IF(I370=0,"",'Ark1'!AB2559)</f>
        <v/>
      </c>
      <c r="U370" s="34" t="str">
        <f>+IF(I370=0,"",'Ark1'!AE2559)</f>
        <v/>
      </c>
      <c r="V370" s="29" t="str">
        <f t="shared" si="68"/>
        <v/>
      </c>
      <c r="W370" s="29" t="str">
        <f t="shared" si="69"/>
        <v/>
      </c>
      <c r="X370" s="215"/>
      <c r="AA370" s="29"/>
      <c r="AB370" s="27"/>
    </row>
    <row r="371" spans="1:64" ht="15.6">
      <c r="A371" s="215"/>
      <c r="B371" s="297">
        <f>+'Ark1'!C2560</f>
        <v>2023</v>
      </c>
      <c r="C371" s="235">
        <f>+'Ark1'!L2560</f>
        <v>14</v>
      </c>
      <c r="D371" s="235" t="s">
        <v>405</v>
      </c>
      <c r="E371" s="28">
        <f>+'Ark1'!H2560</f>
        <v>2</v>
      </c>
      <c r="F371" s="28">
        <f>+'Ark1'!J2560</f>
        <v>141</v>
      </c>
      <c r="G371" s="28" t="str">
        <f t="shared" si="67"/>
        <v>Ølen</v>
      </c>
      <c r="H371" s="28" t="str">
        <f>+IF(I371=0,"",'Ark1'!Q2560)</f>
        <v/>
      </c>
      <c r="I371" s="345">
        <f>+'Ark1'!R2560</f>
        <v>0</v>
      </c>
      <c r="J371" s="29" t="str">
        <f>+IF(I371=0,"",'Ark1'!AG2560)</f>
        <v/>
      </c>
      <c r="L371" s="29" t="str">
        <f>+IF(I371=0,"",'Ark1'!AH2560)</f>
        <v/>
      </c>
      <c r="M371" s="27" t="str">
        <f>+IF(I371=0,"",'Ark1'!T2560)</f>
        <v/>
      </c>
      <c r="N371" s="32" t="str">
        <f>+IF(I371=0,"",'Ark1'!U2560)</f>
        <v/>
      </c>
      <c r="O371" s="34" t="str">
        <f>+IF(I371=0,"",'Ark1'!W2560)</f>
        <v/>
      </c>
      <c r="P371" s="34" t="str">
        <f>+IF(I371=0,"",'Ark1'!X2560)</f>
        <v/>
      </c>
      <c r="Q371" s="34" t="str">
        <f>+IF(I371=0,"",'Ark1'!Y2560)</f>
        <v/>
      </c>
      <c r="R371" s="34" t="str">
        <f>+IF(I371=0,"",'Ark1'!Z2560)</f>
        <v/>
      </c>
      <c r="S371" s="29" t="str">
        <f>+IF(I371=0,"",'Ark1'!Z2560)</f>
        <v/>
      </c>
      <c r="T371" s="27" t="str">
        <f>+IF(I371=0,"",'Ark1'!AB2560)</f>
        <v/>
      </c>
      <c r="U371" s="34" t="str">
        <f>+IF(I371=0,"",'Ark1'!AE2560)</f>
        <v/>
      </c>
      <c r="V371" s="29" t="str">
        <f t="shared" si="68"/>
        <v/>
      </c>
      <c r="W371" s="29" t="str">
        <f t="shared" si="69"/>
        <v/>
      </c>
      <c r="X371" s="215"/>
      <c r="AA371" s="29"/>
      <c r="AB371" s="27"/>
    </row>
    <row r="372" spans="1:64" ht="15.6">
      <c r="A372" s="215"/>
      <c r="B372" s="297">
        <f>+'Ark1'!C2561</f>
        <v>2023</v>
      </c>
      <c r="C372" s="235">
        <f>+'Ark1'!L2561</f>
        <v>14</v>
      </c>
      <c r="D372" s="235" t="s">
        <v>405</v>
      </c>
      <c r="E372" s="28">
        <f>+'Ark1'!H2561</f>
        <v>2</v>
      </c>
      <c r="F372" s="28">
        <f>+'Ark1'!J2561</f>
        <v>143</v>
      </c>
      <c r="G372" s="28" t="str">
        <f t="shared" si="67"/>
        <v>Nordfjord</v>
      </c>
      <c r="H372" s="28" t="str">
        <f>+IF(I372=0,"",'Ark1'!Q2561)</f>
        <v/>
      </c>
      <c r="I372" s="345">
        <f>+'Ark1'!R2561</f>
        <v>0</v>
      </c>
      <c r="J372" s="29" t="str">
        <f>+IF(I372=0,"",'Ark1'!AG2561)</f>
        <v/>
      </c>
      <c r="L372" s="29" t="str">
        <f>+IF(I372=0,"",'Ark1'!AH2561)</f>
        <v/>
      </c>
      <c r="M372" s="27" t="str">
        <f>+IF(I372=0,"",'Ark1'!T2561)</f>
        <v/>
      </c>
      <c r="N372" s="32" t="str">
        <f>+IF(I372=0,"",'Ark1'!U2561)</f>
        <v/>
      </c>
      <c r="O372" s="34" t="str">
        <f>+IF(I372=0,"",'Ark1'!W2561)</f>
        <v/>
      </c>
      <c r="P372" s="34" t="str">
        <f>+IF(I372=0,"",'Ark1'!X2561)</f>
        <v/>
      </c>
      <c r="Q372" s="34" t="str">
        <f>+IF(I372=0,"",'Ark1'!Y2561)</f>
        <v/>
      </c>
      <c r="R372" s="34" t="str">
        <f>+IF(I372=0,"",'Ark1'!Z2561)</f>
        <v/>
      </c>
      <c r="S372" s="29" t="str">
        <f>+IF(I372=0,"",'Ark1'!Z2561)</f>
        <v/>
      </c>
      <c r="T372" s="27" t="str">
        <f>+IF(I372=0,"",'Ark1'!AB2561)</f>
        <v/>
      </c>
      <c r="U372" s="34" t="str">
        <f>+IF(I372=0,"",'Ark1'!AE2561)</f>
        <v/>
      </c>
      <c r="V372" s="29" t="str">
        <f t="shared" si="68"/>
        <v/>
      </c>
      <c r="W372" s="29" t="str">
        <f t="shared" si="69"/>
        <v/>
      </c>
      <c r="X372" s="215"/>
      <c r="AA372" s="29"/>
      <c r="AB372" s="27"/>
    </row>
    <row r="373" spans="1:64" ht="15.6">
      <c r="A373" s="215"/>
      <c r="B373" s="297">
        <f>+'Ark1'!C2562</f>
        <v>2023</v>
      </c>
      <c r="C373" s="235">
        <f>+'Ark1'!L2562</f>
        <v>14</v>
      </c>
      <c r="D373" s="235" t="s">
        <v>405</v>
      </c>
      <c r="E373" s="28">
        <f>+'Ark1'!H2562</f>
        <v>2</v>
      </c>
      <c r="F373" s="28">
        <f>+'Ark1'!J2562</f>
        <v>147</v>
      </c>
      <c r="G373" s="28" t="str">
        <f t="shared" si="67"/>
        <v>Midt-Norge</v>
      </c>
      <c r="H373" s="28" t="str">
        <f>+IF(I373=0,"",'Ark1'!Q2562)</f>
        <v/>
      </c>
      <c r="I373" s="345">
        <f>+'Ark1'!R2562</f>
        <v>0</v>
      </c>
      <c r="J373" s="29" t="str">
        <f>+IF(I373=0,"",'Ark1'!AG2562)</f>
        <v/>
      </c>
      <c r="L373" s="29" t="str">
        <f>+IF(I373=0,"",'Ark1'!AH2562)</f>
        <v/>
      </c>
      <c r="M373" s="27" t="str">
        <f>+IF(I373=0,"",'Ark1'!T2562)</f>
        <v/>
      </c>
      <c r="N373" s="32" t="str">
        <f>+IF(I373=0,"",'Ark1'!U2562)</f>
        <v/>
      </c>
      <c r="O373" s="34" t="str">
        <f>+IF(I373=0,"",'Ark1'!W2562)</f>
        <v/>
      </c>
      <c r="P373" s="34" t="str">
        <f>+IF(I373=0,"",'Ark1'!X2562)</f>
        <v/>
      </c>
      <c r="Q373" s="34" t="str">
        <f>+IF(I373=0,"",'Ark1'!Y2562)</f>
        <v/>
      </c>
      <c r="R373" s="34" t="str">
        <f>+IF(I373=0,"",'Ark1'!Z2562)</f>
        <v/>
      </c>
      <c r="S373" s="29" t="str">
        <f>+IF(I373=0,"",'Ark1'!Z2562)</f>
        <v/>
      </c>
      <c r="T373" s="27" t="str">
        <f>+IF(I373=0,"",'Ark1'!AB2562)</f>
        <v/>
      </c>
      <c r="U373" s="34" t="str">
        <f>+IF(I373=0,"",'Ark1'!AE2562)</f>
        <v/>
      </c>
      <c r="V373" s="29" t="str">
        <f t="shared" si="68"/>
        <v/>
      </c>
      <c r="W373" s="29" t="str">
        <f t="shared" si="69"/>
        <v/>
      </c>
      <c r="X373" s="215"/>
      <c r="AA373" s="29"/>
      <c r="AB373" s="27"/>
    </row>
    <row r="374" spans="1:64" ht="15.6">
      <c r="A374" s="215"/>
      <c r="B374" s="297">
        <f>+'Ark1'!C2563</f>
        <v>2023</v>
      </c>
      <c r="C374" s="235">
        <f>+'Ark1'!L2563</f>
        <v>14</v>
      </c>
      <c r="D374" s="235" t="s">
        <v>405</v>
      </c>
      <c r="E374" s="28">
        <f>+'Ark1'!H2563</f>
        <v>1</v>
      </c>
      <c r="F374" s="28">
        <f>+'Ark1'!J2563</f>
        <v>155</v>
      </c>
      <c r="G374" s="28" t="str">
        <f t="shared" si="67"/>
        <v>Målselv</v>
      </c>
      <c r="H374" s="28" t="str">
        <f>+IF(I374=0,"",'Ark1'!Q2563)</f>
        <v/>
      </c>
      <c r="I374" s="345">
        <f>+'Ark1'!R2563</f>
        <v>0</v>
      </c>
      <c r="J374" s="29" t="str">
        <f>+IF(I374=0,"",'Ark1'!AG2563)</f>
        <v/>
      </c>
      <c r="L374" s="29" t="str">
        <f>+IF(I374=0,"",'Ark1'!AH2563)</f>
        <v/>
      </c>
      <c r="M374" s="27" t="str">
        <f>+IF(I374=0,"",'Ark1'!T2563)</f>
        <v/>
      </c>
      <c r="N374" s="32" t="str">
        <f>+IF(I374=0,"",'Ark1'!U2563)</f>
        <v/>
      </c>
      <c r="O374" s="34" t="str">
        <f>+IF(I374=0,"",'Ark1'!W2563)</f>
        <v/>
      </c>
      <c r="P374" s="34" t="str">
        <f>+IF(I374=0,"",'Ark1'!X2563)</f>
        <v/>
      </c>
      <c r="Q374" s="34" t="str">
        <f>+IF(I374=0,"",'Ark1'!Y2563)</f>
        <v/>
      </c>
      <c r="R374" s="34" t="str">
        <f>+IF(I374=0,"",'Ark1'!Z2563)</f>
        <v/>
      </c>
      <c r="S374" s="29" t="str">
        <f>+IF(I374=0,"",'Ark1'!Z2563)</f>
        <v/>
      </c>
      <c r="T374" s="27" t="str">
        <f>+IF(I374=0,"",'Ark1'!AB2563)</f>
        <v/>
      </c>
      <c r="U374" s="34" t="str">
        <f>+IF(I374=0,"",'Ark1'!AE2563)</f>
        <v/>
      </c>
      <c r="V374" s="29" t="str">
        <f t="shared" si="68"/>
        <v/>
      </c>
      <c r="W374" s="29" t="str">
        <f t="shared" si="69"/>
        <v/>
      </c>
      <c r="X374" s="215"/>
      <c r="AA374" s="29"/>
      <c r="AB374" s="27"/>
    </row>
    <row r="375" spans="1:64" ht="15.6">
      <c r="A375" s="215"/>
      <c r="B375" s="297">
        <f>+'Ark1'!C2564</f>
        <v>2023</v>
      </c>
      <c r="C375" s="235">
        <f>+'Ark1'!L2564</f>
        <v>14</v>
      </c>
      <c r="D375" s="235" t="s">
        <v>405</v>
      </c>
      <c r="E375" s="28">
        <f>+'Ark1'!H2564</f>
        <v>2</v>
      </c>
      <c r="F375" s="28">
        <f>+'Ark1'!J2564</f>
        <v>160</v>
      </c>
      <c r="G375" s="28" t="str">
        <f t="shared" si="67"/>
        <v>Oslo</v>
      </c>
      <c r="H375" s="28" t="str">
        <f>+IF(I375=0,"",'Ark1'!Q2564)</f>
        <v/>
      </c>
      <c r="I375" s="345">
        <f>+'Ark1'!R2564</f>
        <v>0</v>
      </c>
      <c r="J375" s="29" t="str">
        <f>+IF(I375=0,"",'Ark1'!AG2564)</f>
        <v/>
      </c>
      <c r="L375" s="29" t="str">
        <f>+IF(I375=0,"",'Ark1'!AH2564)</f>
        <v/>
      </c>
      <c r="M375" s="27" t="str">
        <f>+IF(I375=0,"",'Ark1'!T2564)</f>
        <v/>
      </c>
      <c r="N375" s="32" t="str">
        <f>+IF(I375=0,"",'Ark1'!U2564)</f>
        <v/>
      </c>
      <c r="O375" s="34" t="str">
        <f>+IF(I375=0,"",'Ark1'!W2564)</f>
        <v/>
      </c>
      <c r="P375" s="34" t="str">
        <f>+IF(I375=0,"",'Ark1'!X2564)</f>
        <v/>
      </c>
      <c r="Q375" s="34" t="str">
        <f>+IF(I375=0,"",'Ark1'!Y2564)</f>
        <v/>
      </c>
      <c r="R375" s="34" t="str">
        <f>+IF(I375=0,"",'Ark1'!Z2564)</f>
        <v/>
      </c>
      <c r="S375" s="29" t="str">
        <f>+IF(I375=0,"",'Ark1'!Z2564)</f>
        <v/>
      </c>
      <c r="T375" s="27" t="str">
        <f>+IF(I375=0,"",'Ark1'!AB2564)</f>
        <v/>
      </c>
      <c r="U375" s="34" t="str">
        <f>+IF(I375=0,"",'Ark1'!AE2564)</f>
        <v/>
      </c>
      <c r="V375" s="29" t="str">
        <f t="shared" si="68"/>
        <v/>
      </c>
      <c r="W375" s="29" t="str">
        <f t="shared" si="69"/>
        <v/>
      </c>
      <c r="X375" s="215"/>
      <c r="AA375" s="29"/>
      <c r="AB375" s="27"/>
    </row>
    <row r="376" spans="1:64" ht="15.6">
      <c r="A376" s="215"/>
      <c r="B376" s="297">
        <f>+'Ark1'!C2565</f>
        <v>2023</v>
      </c>
      <c r="C376" s="235">
        <f>+'Ark1'!L2565</f>
        <v>14</v>
      </c>
      <c r="D376" s="235" t="s">
        <v>405</v>
      </c>
      <c r="E376" s="28">
        <f>+'Ark1'!H2565</f>
        <v>1</v>
      </c>
      <c r="F376" s="28">
        <f>+'Ark1'!J2565</f>
        <v>171</v>
      </c>
      <c r="G376" s="28" t="str">
        <f t="shared" si="67"/>
        <v>Prima</v>
      </c>
      <c r="H376" s="28" t="str">
        <f>+IF(I376=0,"",'Ark1'!Q2565)</f>
        <v/>
      </c>
      <c r="I376" s="345">
        <f>+'Ark1'!R2565</f>
        <v>0</v>
      </c>
      <c r="J376" s="29" t="str">
        <f>+IF(I376=0,"",'Ark1'!AG2565)</f>
        <v/>
      </c>
      <c r="L376" s="29" t="str">
        <f>+IF(I376=0,"",'Ark1'!AH2565)</f>
        <v/>
      </c>
      <c r="M376" s="27" t="str">
        <f>+IF(I376=0,"",'Ark1'!T2565)</f>
        <v/>
      </c>
      <c r="N376" s="32" t="str">
        <f>+IF(I376=0,"",'Ark1'!U2565)</f>
        <v/>
      </c>
      <c r="O376" s="34" t="str">
        <f>+IF(I376=0,"",'Ark1'!W2565)</f>
        <v/>
      </c>
      <c r="P376" s="34" t="str">
        <f>+IF(I376=0,"",'Ark1'!X2565)</f>
        <v/>
      </c>
      <c r="Q376" s="34" t="str">
        <f>+IF(I376=0,"",'Ark1'!Y2565)</f>
        <v/>
      </c>
      <c r="R376" s="34" t="str">
        <f>+IF(I376=0,"",'Ark1'!Z2565)</f>
        <v/>
      </c>
      <c r="S376" s="29" t="str">
        <f>+IF(I376=0,"",'Ark1'!Z2565)</f>
        <v/>
      </c>
      <c r="T376" s="27" t="str">
        <f>+IF(I376=0,"",'Ark1'!AB2565)</f>
        <v/>
      </c>
      <c r="U376" s="34" t="str">
        <f>+IF(I376=0,"",'Ark1'!AE2565)</f>
        <v/>
      </c>
      <c r="V376" s="29" t="str">
        <f t="shared" si="68"/>
        <v/>
      </c>
      <c r="W376" s="29" t="str">
        <f t="shared" si="69"/>
        <v/>
      </c>
      <c r="X376" s="215"/>
      <c r="AA376" s="29"/>
      <c r="AB376" s="27"/>
    </row>
    <row r="377" spans="1:64" ht="15.6">
      <c r="A377" s="215"/>
      <c r="B377" s="297">
        <f>+'Ark1'!C2566</f>
        <v>2023</v>
      </c>
      <c r="C377" s="235">
        <f>+'Ark1'!L2566</f>
        <v>14</v>
      </c>
      <c r="D377" s="235" t="s">
        <v>405</v>
      </c>
      <c r="E377" s="28">
        <f>+'Ark1'!H2566</f>
        <v>2</v>
      </c>
      <c r="F377" s="28">
        <f>+'Ark1'!J2566</f>
        <v>175</v>
      </c>
      <c r="G377" s="28" t="str">
        <f t="shared" si="67"/>
        <v>Ole Ringdal</v>
      </c>
      <c r="H377" s="28" t="str">
        <f>+IF(I377=0,"",'Ark1'!Q2566)</f>
        <v/>
      </c>
      <c r="I377" s="345">
        <f>+'Ark1'!R2566</f>
        <v>0</v>
      </c>
      <c r="J377" s="29" t="str">
        <f>+IF(I377=0,"",'Ark1'!AG2566)</f>
        <v/>
      </c>
      <c r="L377" s="29" t="str">
        <f>+IF(I377=0,"",'Ark1'!AH2566)</f>
        <v/>
      </c>
      <c r="M377" s="27" t="str">
        <f>+IF(I377=0,"",'Ark1'!T2566)</f>
        <v/>
      </c>
      <c r="N377" s="32" t="str">
        <f>+IF(I377=0,"",'Ark1'!U2566)</f>
        <v/>
      </c>
      <c r="O377" s="34" t="str">
        <f>+IF(I377=0,"",'Ark1'!W2566)</f>
        <v/>
      </c>
      <c r="P377" s="34" t="str">
        <f>+IF(I377=0,"",'Ark1'!X2566)</f>
        <v/>
      </c>
      <c r="Q377" s="34" t="str">
        <f>+IF(I377=0,"",'Ark1'!Y2566)</f>
        <v/>
      </c>
      <c r="R377" s="34" t="str">
        <f>+IF(I377=0,"",'Ark1'!Z2566)</f>
        <v/>
      </c>
      <c r="S377" s="29" t="str">
        <f>+IF(I377=0,"",'Ark1'!Z2566)</f>
        <v/>
      </c>
      <c r="T377" s="27" t="str">
        <f>+IF(I377=0,"",'Ark1'!AB2566)</f>
        <v/>
      </c>
      <c r="U377" s="34" t="str">
        <f>+IF(I377=0,"",'Ark1'!AE2566)</f>
        <v/>
      </c>
      <c r="V377" s="29" t="str">
        <f t="shared" si="68"/>
        <v/>
      </c>
      <c r="W377" s="29" t="str">
        <f t="shared" si="69"/>
        <v/>
      </c>
      <c r="X377" s="215"/>
      <c r="AA377" s="29"/>
      <c r="AB377" s="27"/>
    </row>
    <row r="378" spans="1:64" ht="15.6">
      <c r="A378" s="215"/>
      <c r="B378" s="297">
        <f>+'Ark1'!C2567</f>
        <v>2023</v>
      </c>
      <c r="C378" s="235">
        <f>+'Ark1'!L2567</f>
        <v>14</v>
      </c>
      <c r="D378" s="235" t="s">
        <v>405</v>
      </c>
      <c r="E378" s="28">
        <f>+'Ark1'!H2567</f>
        <v>2</v>
      </c>
      <c r="F378" s="28">
        <f>+'Ark1'!J2567</f>
        <v>177</v>
      </c>
      <c r="G378" s="28" t="str">
        <f t="shared" si="67"/>
        <v>Slakthuset</v>
      </c>
      <c r="H378" s="28" t="str">
        <f>+IF(I378=0,"",'Ark1'!Q2567)</f>
        <v/>
      </c>
      <c r="I378" s="345">
        <f>+'Ark1'!R2567</f>
        <v>0</v>
      </c>
      <c r="J378" s="29" t="str">
        <f>+IF(I378=0,"",'Ark1'!AG2567)</f>
        <v/>
      </c>
      <c r="L378" s="29" t="str">
        <f>+IF(I378=0,"",'Ark1'!AH2567)</f>
        <v/>
      </c>
      <c r="M378" s="27" t="str">
        <f>+IF(I378=0,"",'Ark1'!T2567)</f>
        <v/>
      </c>
      <c r="N378" s="32" t="str">
        <f>+IF(I378=0,"",'Ark1'!U2567)</f>
        <v/>
      </c>
      <c r="O378" s="34" t="str">
        <f>+IF(I378=0,"",'Ark1'!W2567)</f>
        <v/>
      </c>
      <c r="P378" s="34" t="str">
        <f>+IF(I378=0,"",'Ark1'!X2567)</f>
        <v/>
      </c>
      <c r="Q378" s="34" t="str">
        <f>+IF(I378=0,"",'Ark1'!Y2567)</f>
        <v/>
      </c>
      <c r="R378" s="34" t="str">
        <f>+IF(I378=0,"",'Ark1'!Z2567)</f>
        <v/>
      </c>
      <c r="S378" s="29" t="str">
        <f>+IF(I378=0,"",'Ark1'!Z2567)</f>
        <v/>
      </c>
      <c r="T378" s="27" t="str">
        <f>+IF(I378=0,"",'Ark1'!AB2567)</f>
        <v/>
      </c>
      <c r="U378" s="34" t="str">
        <f>+IF(I378=0,"",'Ark1'!AE2567)</f>
        <v/>
      </c>
      <c r="V378" s="29" t="str">
        <f t="shared" si="68"/>
        <v/>
      </c>
      <c r="W378" s="29" t="str">
        <f t="shared" si="69"/>
        <v/>
      </c>
      <c r="X378" s="215"/>
      <c r="AA378" s="29"/>
      <c r="AB378" s="27"/>
    </row>
    <row r="379" spans="1:64" ht="15.6">
      <c r="A379" s="215"/>
      <c r="B379" s="297">
        <f>+'Ark1'!C2568</f>
        <v>2023</v>
      </c>
      <c r="C379" s="235">
        <f>+'Ark1'!L2568</f>
        <v>14</v>
      </c>
      <c r="D379" s="235" t="s">
        <v>405</v>
      </c>
      <c r="E379" s="28">
        <f>+'Ark1'!H2568</f>
        <v>2</v>
      </c>
      <c r="F379" s="28">
        <f>+'Ark1'!J2568</f>
        <v>178</v>
      </c>
      <c r="G379" s="28" t="str">
        <f t="shared" si="67"/>
        <v>Røros</v>
      </c>
      <c r="H379" s="28" t="str">
        <f>+IF(I379=0,"",'Ark1'!Q2568)</f>
        <v/>
      </c>
      <c r="I379" s="345">
        <f>+'Ark1'!R2568</f>
        <v>0</v>
      </c>
      <c r="J379" s="29" t="str">
        <f>+IF(I379=0,"",'Ark1'!AG2568)</f>
        <v/>
      </c>
      <c r="L379" s="29" t="str">
        <f>+IF(I379=0,"",'Ark1'!AH2568)</f>
        <v/>
      </c>
      <c r="M379" s="27" t="str">
        <f>+IF(I379=0,"",'Ark1'!T2568)</f>
        <v/>
      </c>
      <c r="N379" s="32" t="str">
        <f>+IF(I379=0,"",'Ark1'!U2568)</f>
        <v/>
      </c>
      <c r="O379" s="34" t="str">
        <f>+IF(I379=0,"",'Ark1'!W2568)</f>
        <v/>
      </c>
      <c r="P379" s="34" t="str">
        <f>+IF(I379=0,"",'Ark1'!X2568)</f>
        <v/>
      </c>
      <c r="Q379" s="34" t="str">
        <f>+IF(I379=0,"",'Ark1'!Y2568)</f>
        <v/>
      </c>
      <c r="R379" s="34" t="str">
        <f>+IF(I379=0,"",'Ark1'!Z2568)</f>
        <v/>
      </c>
      <c r="S379" s="29" t="str">
        <f>+IF(I379=0,"",'Ark1'!Z2568)</f>
        <v/>
      </c>
      <c r="T379" s="27" t="str">
        <f>+IF(I379=0,"",'Ark1'!AB2568)</f>
        <v/>
      </c>
      <c r="U379" s="34" t="str">
        <f>+IF(I379=0,"",'Ark1'!AE2568)</f>
        <v/>
      </c>
      <c r="V379" s="29" t="str">
        <f t="shared" si="68"/>
        <v/>
      </c>
      <c r="W379" s="29" t="str">
        <f t="shared" si="69"/>
        <v/>
      </c>
      <c r="X379" s="215"/>
      <c r="AA379" s="29"/>
      <c r="AB379" s="27"/>
    </row>
    <row r="380" spans="1:64" ht="15.6">
      <c r="A380" s="215"/>
      <c r="B380" s="297">
        <f>+'Ark1'!C2569</f>
        <v>2023</v>
      </c>
      <c r="C380" s="235">
        <f>+'Ark1'!L2569</f>
        <v>14</v>
      </c>
      <c r="D380" s="235" t="s">
        <v>405</v>
      </c>
      <c r="E380" s="28">
        <f>+'Ark1'!H2569</f>
        <v>2</v>
      </c>
      <c r="F380" s="28">
        <f>+'Ark1'!J2569</f>
        <v>181</v>
      </c>
      <c r="G380" s="28" t="str">
        <f t="shared" si="67"/>
        <v>Horns</v>
      </c>
      <c r="H380" s="28" t="str">
        <f>+IF(I380=0,"",'Ark1'!Q2569)</f>
        <v/>
      </c>
      <c r="I380" s="345">
        <f>+'Ark1'!R2569</f>
        <v>0</v>
      </c>
      <c r="J380" s="29" t="str">
        <f>+IF(I380=0,"",'Ark1'!AG2569)</f>
        <v/>
      </c>
      <c r="L380" s="29" t="str">
        <f>+IF(I380=0,"",'Ark1'!AH2569)</f>
        <v/>
      </c>
      <c r="M380" s="27" t="str">
        <f>+IF(I380=0,"",'Ark1'!T2569)</f>
        <v/>
      </c>
      <c r="N380" s="32" t="str">
        <f>+IF(I380=0,"",'Ark1'!U2569)</f>
        <v/>
      </c>
      <c r="O380" s="34" t="str">
        <f>+IF(I380=0,"",'Ark1'!W2569)</f>
        <v/>
      </c>
      <c r="P380" s="34" t="str">
        <f>+IF(I380=0,"",'Ark1'!X2569)</f>
        <v/>
      </c>
      <c r="Q380" s="34" t="str">
        <f>+IF(I380=0,"",'Ark1'!Y2569)</f>
        <v/>
      </c>
      <c r="R380" s="34" t="str">
        <f>+IF(I380=0,"",'Ark1'!Z2569)</f>
        <v/>
      </c>
      <c r="S380" s="29" t="str">
        <f>+IF(I380=0,"",'Ark1'!Z2569)</f>
        <v/>
      </c>
      <c r="T380" s="27" t="str">
        <f>+IF(I380=0,"",'Ark1'!AB2569)</f>
        <v/>
      </c>
      <c r="U380" s="34" t="str">
        <f>+IF(I380=0,"",'Ark1'!AE2569)</f>
        <v/>
      </c>
      <c r="V380" s="29" t="str">
        <f t="shared" si="68"/>
        <v/>
      </c>
      <c r="W380" s="29" t="str">
        <f t="shared" si="69"/>
        <v/>
      </c>
      <c r="X380" s="215"/>
      <c r="AA380" s="29"/>
      <c r="AB380" s="27"/>
    </row>
    <row r="381" spans="1:64" ht="15.6">
      <c r="A381" s="215"/>
      <c r="B381" s="297">
        <f>+'Ark1'!C2570</f>
        <v>2023</v>
      </c>
      <c r="C381" s="235">
        <f>+'Ark1'!L2570</f>
        <v>14</v>
      </c>
      <c r="D381" s="235" t="s">
        <v>405</v>
      </c>
      <c r="E381" s="28">
        <f>+'Ark1'!H2570</f>
        <v>1</v>
      </c>
      <c r="F381" s="28">
        <f>+'Ark1'!J2570</f>
        <v>262</v>
      </c>
      <c r="G381" s="28" t="str">
        <f t="shared" si="67"/>
        <v>Strilalam</v>
      </c>
      <c r="H381" s="28" t="str">
        <f>+IF(I381=0,"",'Ark1'!Q2570)</f>
        <v/>
      </c>
      <c r="I381" s="345">
        <f>+'Ark1'!R2570</f>
        <v>0</v>
      </c>
      <c r="J381" s="29" t="str">
        <f>+IF(I381=0,"",'Ark1'!AG2570)</f>
        <v/>
      </c>
      <c r="L381" s="29" t="str">
        <f>+IF(I381=0,"",'Ark1'!AH2570)</f>
        <v/>
      </c>
      <c r="M381" s="27" t="str">
        <f>+IF(I381=0,"",'Ark1'!T2570)</f>
        <v/>
      </c>
      <c r="N381" s="32" t="str">
        <f>+IF(I381=0,"",'Ark1'!U2570)</f>
        <v/>
      </c>
      <c r="O381" s="34" t="str">
        <f>+IF(I381=0,"",'Ark1'!W2570)</f>
        <v/>
      </c>
      <c r="P381" s="34" t="str">
        <f>+IF(I381=0,"",'Ark1'!X2570)</f>
        <v/>
      </c>
      <c r="Q381" s="34" t="str">
        <f>+IF(I381=0,"",'Ark1'!Y2570)</f>
        <v/>
      </c>
      <c r="R381" s="34" t="str">
        <f>+IF(I381=0,"",'Ark1'!Z2570)</f>
        <v/>
      </c>
      <c r="S381" s="29" t="str">
        <f>+IF(I381=0,"",'Ark1'!Z2570)</f>
        <v/>
      </c>
      <c r="T381" s="27" t="str">
        <f>+IF(I381=0,"",'Ark1'!AB2570)</f>
        <v/>
      </c>
      <c r="U381" s="34" t="str">
        <f>+IF(I381=0,"",'Ark1'!AE2570)</f>
        <v/>
      </c>
      <c r="V381" s="29" t="str">
        <f t="shared" si="68"/>
        <v/>
      </c>
      <c r="W381" s="29" t="str">
        <f t="shared" si="69"/>
        <v/>
      </c>
      <c r="X381" s="215"/>
      <c r="AA381" s="29"/>
      <c r="AB381" s="27"/>
    </row>
    <row r="382" spans="1:64" ht="15.6">
      <c r="A382" s="215"/>
      <c r="B382" s="297">
        <f>+'Ark1'!C2571</f>
        <v>2023</v>
      </c>
      <c r="C382" s="235">
        <f>+'Ark1'!L2571</f>
        <v>14</v>
      </c>
      <c r="D382" s="235" t="s">
        <v>405</v>
      </c>
      <c r="E382" s="28">
        <f>+'Ark1'!H2571</f>
        <v>1</v>
      </c>
      <c r="F382" s="28">
        <f>+'Ark1'!J2571</f>
        <v>309</v>
      </c>
      <c r="G382" s="28" t="str">
        <f t="shared" si="67"/>
        <v>Malvik</v>
      </c>
      <c r="H382" s="28" t="str">
        <f>+IF(I382=0,"",'Ark1'!Q2571)</f>
        <v/>
      </c>
      <c r="I382" s="345">
        <f>+'Ark1'!R2571</f>
        <v>0</v>
      </c>
      <c r="J382" s="29" t="str">
        <f>+IF(I382=0,"",'Ark1'!AG2571)</f>
        <v/>
      </c>
      <c r="L382" s="29" t="str">
        <f>+IF(I382=0,"",'Ark1'!AH2571)</f>
        <v/>
      </c>
      <c r="M382" s="27" t="str">
        <f>+IF(I382=0,"",'Ark1'!T2571)</f>
        <v/>
      </c>
      <c r="N382" s="32" t="str">
        <f>+IF(I382=0,"",'Ark1'!U2571)</f>
        <v/>
      </c>
      <c r="O382" s="34" t="str">
        <f>+IF(I382=0,"",'Ark1'!W2571)</f>
        <v/>
      </c>
      <c r="P382" s="34" t="str">
        <f>+IF(I382=0,"",'Ark1'!X2571)</f>
        <v/>
      </c>
      <c r="Q382" s="34" t="str">
        <f>+IF(I382=0,"",'Ark1'!Y2571)</f>
        <v/>
      </c>
      <c r="R382" s="34" t="str">
        <f>+IF(I382=0,"",'Ark1'!Z2571)</f>
        <v/>
      </c>
      <c r="S382" s="29" t="str">
        <f>+IF(I382=0,"",'Ark1'!Z2571)</f>
        <v/>
      </c>
      <c r="T382" s="27" t="str">
        <f>+IF(I382=0,"",'Ark1'!AB2571)</f>
        <v/>
      </c>
      <c r="U382" s="34" t="str">
        <f>+IF(I382=0,"",'Ark1'!AE2571)</f>
        <v/>
      </c>
      <c r="V382" s="29" t="str">
        <f t="shared" si="68"/>
        <v/>
      </c>
      <c r="W382" s="29" t="str">
        <f t="shared" si="69"/>
        <v/>
      </c>
      <c r="X382" s="215"/>
      <c r="AA382" s="29"/>
      <c r="AB382" s="27"/>
    </row>
    <row r="383" spans="1:64" s="29" customFormat="1" ht="15.6">
      <c r="A383" s="215"/>
      <c r="B383" s="297">
        <f>+'Ark1'!C2572</f>
        <v>2023</v>
      </c>
      <c r="C383" s="235">
        <f>+'Ark1'!L2572</f>
        <v>14</v>
      </c>
      <c r="D383" s="235" t="s">
        <v>405</v>
      </c>
      <c r="E383" s="28">
        <f>+'Ark1'!H2572</f>
        <v>2</v>
      </c>
      <c r="F383" s="28">
        <f>+'Ark1'!J2572</f>
        <v>470</v>
      </c>
      <c r="G383" s="28" t="str">
        <f t="shared" si="67"/>
        <v>Jens Eide</v>
      </c>
      <c r="H383" s="28" t="str">
        <f>+IF(I383=0,"",'Ark1'!Q2572)</f>
        <v/>
      </c>
      <c r="I383" s="345">
        <f>+'Ark1'!R2572</f>
        <v>0</v>
      </c>
      <c r="J383" s="29" t="str">
        <f>+IF(I383=0,"",'Ark1'!AG2572)</f>
        <v/>
      </c>
      <c r="L383" s="29" t="str">
        <f>+IF(I383=0,"",'Ark1'!AH2572)</f>
        <v/>
      </c>
      <c r="M383" s="27" t="str">
        <f>+IF(I383=0,"",'Ark1'!T2572)</f>
        <v/>
      </c>
      <c r="N383" s="32" t="str">
        <f>+IF(I383=0,"",'Ark1'!U2572)</f>
        <v/>
      </c>
      <c r="O383" s="34" t="str">
        <f>+IF(I383=0,"",'Ark1'!W2572)</f>
        <v/>
      </c>
      <c r="P383" s="34" t="str">
        <f>+IF(I383=0,"",'Ark1'!X2572)</f>
        <v/>
      </c>
      <c r="Q383" s="34" t="str">
        <f>+IF(I383=0,"",'Ark1'!Y2572)</f>
        <v/>
      </c>
      <c r="R383" s="34" t="str">
        <f>+IF(I383=0,"",'Ark1'!Z2572)</f>
        <v/>
      </c>
      <c r="S383" s="29" t="str">
        <f>+IF(I383=0,"",'Ark1'!Z2572)</f>
        <v/>
      </c>
      <c r="T383" s="27" t="str">
        <f>+IF(I383=0,"",'Ark1'!AB2572)</f>
        <v/>
      </c>
      <c r="U383" s="34" t="str">
        <f>+IF(I383=0,"",'Ark1'!AE2572)</f>
        <v/>
      </c>
      <c r="V383" s="29" t="str">
        <f t="shared" si="68"/>
        <v/>
      </c>
      <c r="W383" s="29" t="str">
        <f t="shared" si="69"/>
        <v/>
      </c>
      <c r="X383" s="215"/>
      <c r="AB383" s="27"/>
      <c r="AE383" s="28"/>
      <c r="AF383" s="28"/>
      <c r="AG383" s="28"/>
      <c r="AI383" s="28"/>
      <c r="AJ383" s="28"/>
      <c r="AK383" s="28"/>
      <c r="AL383" s="28"/>
      <c r="AM383" s="28"/>
      <c r="AN383" s="28"/>
      <c r="AO383" s="28"/>
      <c r="AP383" s="28"/>
      <c r="AQ383" s="28"/>
      <c r="AR383" s="28"/>
      <c r="AS383" s="28"/>
      <c r="AT383" s="28"/>
      <c r="AU383" s="28"/>
      <c r="AV383" s="28"/>
      <c r="AW383" s="28"/>
      <c r="AX383" s="28"/>
      <c r="AY383" s="28"/>
      <c r="AZ383" s="28"/>
      <c r="BA383" s="28"/>
      <c r="BB383" s="28"/>
      <c r="BC383" s="28"/>
      <c r="BD383" s="28"/>
      <c r="BE383" s="28"/>
      <c r="BF383" s="28"/>
      <c r="BG383" s="28"/>
      <c r="BH383" s="28"/>
      <c r="BI383" s="28"/>
      <c r="BJ383" s="28"/>
      <c r="BK383" s="28"/>
      <c r="BL383" s="28"/>
    </row>
    <row r="384" spans="1:64" s="29" customFormat="1" ht="15.6">
      <c r="A384" s="215"/>
      <c r="B384" s="297">
        <f>+'Ark1'!C2573</f>
        <v>2023</v>
      </c>
      <c r="C384" s="235">
        <f>+'Ark1'!L2573</f>
        <v>14</v>
      </c>
      <c r="D384" s="235" t="s">
        <v>405</v>
      </c>
      <c r="E384" s="28">
        <f>+'Ark1'!H2573</f>
        <v>2</v>
      </c>
      <c r="F384" s="28">
        <f>+'Ark1'!J2573</f>
        <v>629</v>
      </c>
      <c r="G384" s="28" t="str">
        <f t="shared" si="67"/>
        <v>Bø</v>
      </c>
      <c r="H384" s="28" t="str">
        <f>+IF(I384=0,"",'Ark1'!Q2573)</f>
        <v/>
      </c>
      <c r="I384" s="345">
        <f>+'Ark1'!R2573</f>
        <v>0</v>
      </c>
      <c r="J384" s="29" t="str">
        <f>+IF(I384=0,"",'Ark1'!AG2573)</f>
        <v/>
      </c>
      <c r="L384" s="29" t="str">
        <f>+IF(I384=0,"",'Ark1'!AH2573)</f>
        <v/>
      </c>
      <c r="M384" s="27" t="str">
        <f>+IF(I384=0,"",'Ark1'!T2573)</f>
        <v/>
      </c>
      <c r="N384" s="32" t="str">
        <f>+IF(I384=0,"",'Ark1'!U2573)</f>
        <v/>
      </c>
      <c r="O384" s="34" t="str">
        <f>+IF(I384=0,"",'Ark1'!W2573)</f>
        <v/>
      </c>
      <c r="P384" s="34" t="str">
        <f>+IF(I384=0,"",'Ark1'!X2573)</f>
        <v/>
      </c>
      <c r="Q384" s="34" t="str">
        <f>+IF(I384=0,"",'Ark1'!Y2573)</f>
        <v/>
      </c>
      <c r="R384" s="34" t="str">
        <f>+IF(I384=0,"",'Ark1'!Z2573)</f>
        <v/>
      </c>
      <c r="S384" s="29" t="str">
        <f>+IF(I384=0,"",'Ark1'!Z2573)</f>
        <v/>
      </c>
      <c r="T384" s="27" t="str">
        <f>+IF(I384=0,"",'Ark1'!AB2573)</f>
        <v/>
      </c>
      <c r="U384" s="34" t="str">
        <f>+IF(I384=0,"",'Ark1'!AE2573)</f>
        <v/>
      </c>
      <c r="V384" s="29" t="str">
        <f t="shared" si="68"/>
        <v/>
      </c>
      <c r="W384" s="29" t="str">
        <f t="shared" si="69"/>
        <v/>
      </c>
      <c r="X384" s="215"/>
      <c r="AB384" s="27"/>
      <c r="AE384" s="28"/>
      <c r="AF384" s="28"/>
      <c r="AG384" s="28"/>
      <c r="AI384" s="28"/>
      <c r="AJ384" s="28"/>
      <c r="AK384" s="28"/>
      <c r="AL384" s="28"/>
      <c r="AM384" s="28"/>
      <c r="AN384" s="28"/>
      <c r="AO384" s="28"/>
      <c r="AP384" s="28"/>
      <c r="AQ384" s="28"/>
      <c r="AR384" s="28"/>
      <c r="AS384" s="28"/>
      <c r="AT384" s="28"/>
      <c r="AU384" s="28"/>
      <c r="AV384" s="28"/>
      <c r="AW384" s="28"/>
      <c r="AX384" s="28"/>
      <c r="AY384" s="28"/>
      <c r="AZ384" s="28"/>
      <c r="BA384" s="28"/>
      <c r="BB384" s="28"/>
      <c r="BC384" s="28"/>
      <c r="BD384" s="28"/>
      <c r="BE384" s="28"/>
      <c r="BF384" s="28"/>
      <c r="BG384" s="28"/>
      <c r="BH384" s="28"/>
      <c r="BI384" s="28"/>
      <c r="BJ384" s="28"/>
      <c r="BK384" s="28"/>
      <c r="BL384" s="28"/>
    </row>
    <row r="385" spans="1:64" s="29" customFormat="1" ht="15.6">
      <c r="A385" s="215"/>
      <c r="B385" s="297">
        <f>+'Ark1'!C2574</f>
        <v>2023</v>
      </c>
      <c r="C385" s="235">
        <f>+'Ark1'!L2574</f>
        <v>14</v>
      </c>
      <c r="D385" s="235" t="s">
        <v>405</v>
      </c>
      <c r="E385" s="28">
        <f>+'Ark1'!H2574</f>
        <v>1</v>
      </c>
      <c r="F385" s="28">
        <f>+'Ark1'!J2574</f>
        <v>643</v>
      </c>
      <c r="G385" s="28" t="str">
        <f t="shared" si="67"/>
        <v>Bjerka</v>
      </c>
      <c r="H385" s="28" t="str">
        <f>+IF(I385=0,"",'Ark1'!Q2574)</f>
        <v/>
      </c>
      <c r="I385" s="345">
        <f>+'Ark1'!R2574</f>
        <v>0</v>
      </c>
      <c r="J385" s="29" t="str">
        <f>+IF(I385=0,"",'Ark1'!AG2574)</f>
        <v/>
      </c>
      <c r="L385" s="29" t="str">
        <f>+IF(I385=0,"",'Ark1'!AH2574)</f>
        <v/>
      </c>
      <c r="M385" s="27" t="str">
        <f>+IF(I385=0,"",'Ark1'!T2574)</f>
        <v/>
      </c>
      <c r="N385" s="32" t="str">
        <f>+IF(I385=0,"",'Ark1'!U2574)</f>
        <v/>
      </c>
      <c r="O385" s="34" t="str">
        <f>+IF(I385=0,"",'Ark1'!W2574)</f>
        <v/>
      </c>
      <c r="P385" s="34" t="str">
        <f>+IF(I385=0,"",'Ark1'!X2574)</f>
        <v/>
      </c>
      <c r="Q385" s="34" t="str">
        <f>+IF(I385=0,"",'Ark1'!Y2574)</f>
        <v/>
      </c>
      <c r="R385" s="34" t="str">
        <f>+IF(I385=0,"",'Ark1'!Z2574)</f>
        <v/>
      </c>
      <c r="S385" s="29" t="str">
        <f>+IF(I385=0,"",'Ark1'!Z2574)</f>
        <v/>
      </c>
      <c r="T385" s="27" t="str">
        <f>+IF(I385=0,"",'Ark1'!AB2574)</f>
        <v/>
      </c>
      <c r="U385" s="34" t="str">
        <f>+IF(I385=0,"",'Ark1'!AE2574)</f>
        <v/>
      </c>
      <c r="V385" s="29" t="str">
        <f t="shared" si="68"/>
        <v/>
      </c>
      <c r="W385" s="29" t="str">
        <f t="shared" si="69"/>
        <v/>
      </c>
      <c r="X385" s="215"/>
      <c r="AB385" s="27"/>
      <c r="AE385" s="28"/>
      <c r="AF385" s="28"/>
      <c r="AG385" s="28"/>
      <c r="AI385" s="28"/>
      <c r="AJ385" s="28"/>
      <c r="AK385" s="28"/>
      <c r="AL385" s="28"/>
      <c r="AM385" s="28"/>
      <c r="AN385" s="28"/>
      <c r="AO385" s="28"/>
      <c r="AP385" s="28"/>
      <c r="AQ385" s="28"/>
      <c r="AR385" s="28"/>
      <c r="AS385" s="28"/>
      <c r="AT385" s="28"/>
      <c r="AU385" s="28"/>
      <c r="AV385" s="28"/>
      <c r="AW385" s="28"/>
      <c r="AX385" s="28"/>
      <c r="AY385" s="28"/>
      <c r="AZ385" s="28"/>
      <c r="BA385" s="28"/>
      <c r="BB385" s="28"/>
      <c r="BC385" s="28"/>
      <c r="BD385" s="28"/>
      <c r="BE385" s="28"/>
      <c r="BF385" s="28"/>
      <c r="BG385" s="28"/>
      <c r="BH385" s="28"/>
      <c r="BI385" s="28"/>
      <c r="BJ385" s="28"/>
      <c r="BK385" s="28"/>
      <c r="BL385" s="28"/>
    </row>
    <row r="386" spans="1:64" s="29" customFormat="1" ht="15.6">
      <c r="A386" s="215"/>
      <c r="B386" s="297">
        <f>+'Ark1'!C2575</f>
        <v>2023</v>
      </c>
      <c r="C386" s="235">
        <f>+'Ark1'!L2575</f>
        <v>14</v>
      </c>
      <c r="D386" s="235" t="s">
        <v>405</v>
      </c>
      <c r="E386" s="28">
        <f>+'Ark1'!H2575</f>
        <v>2</v>
      </c>
      <c r="F386" s="28">
        <f>+'Ark1'!J2575</f>
        <v>704</v>
      </c>
      <c r="G386" s="28" t="str">
        <f t="shared" si="67"/>
        <v>Øre Vilt</v>
      </c>
      <c r="H386" s="28" t="str">
        <f>+IF(I386=0,"",'Ark1'!Q2575)</f>
        <v/>
      </c>
      <c r="I386" s="345">
        <f>+'Ark1'!R2575</f>
        <v>0</v>
      </c>
      <c r="J386" s="29" t="str">
        <f>+IF(I386=0,"",'Ark1'!AG2575)</f>
        <v/>
      </c>
      <c r="L386" s="29" t="str">
        <f>+IF(I386=0,"",'Ark1'!AH2575)</f>
        <v/>
      </c>
      <c r="M386" s="27" t="str">
        <f>+IF(I386=0,"",'Ark1'!T2575)</f>
        <v/>
      </c>
      <c r="N386" s="32" t="str">
        <f>+IF(I386=0,"",'Ark1'!U2575)</f>
        <v/>
      </c>
      <c r="O386" s="34" t="str">
        <f>+IF(I386=0,"",'Ark1'!W2575)</f>
        <v/>
      </c>
      <c r="P386" s="34" t="str">
        <f>+IF(I386=0,"",'Ark1'!X2575)</f>
        <v/>
      </c>
      <c r="Q386" s="34" t="str">
        <f>+IF(I386=0,"",'Ark1'!Y2575)</f>
        <v/>
      </c>
      <c r="R386" s="34" t="str">
        <f>+IF(I386=0,"",'Ark1'!Z2575)</f>
        <v/>
      </c>
      <c r="S386" s="29" t="str">
        <f>+IF(I386=0,"",'Ark1'!Z2575)</f>
        <v/>
      </c>
      <c r="T386" s="27" t="str">
        <f>+IF(I386=0,"",'Ark1'!AB2575)</f>
        <v/>
      </c>
      <c r="U386" s="34" t="str">
        <f>+IF(I386=0,"",'Ark1'!AE2575)</f>
        <v/>
      </c>
      <c r="V386" s="29" t="str">
        <f t="shared" si="68"/>
        <v/>
      </c>
      <c r="W386" s="29" t="str">
        <f t="shared" si="69"/>
        <v/>
      </c>
      <c r="X386" s="215"/>
      <c r="AB386" s="27"/>
      <c r="AE386" s="28"/>
      <c r="AF386" s="28"/>
      <c r="AG386" s="28"/>
      <c r="AI386" s="28"/>
      <c r="AJ386" s="28"/>
      <c r="AK386" s="28"/>
      <c r="AL386" s="28"/>
      <c r="AM386" s="28"/>
      <c r="AN386" s="28"/>
      <c r="AO386" s="28"/>
      <c r="AP386" s="28"/>
      <c r="AQ386" s="28"/>
      <c r="AR386" s="28"/>
      <c r="AS386" s="28"/>
      <c r="AT386" s="28"/>
      <c r="AU386" s="28"/>
      <c r="AV386" s="28"/>
      <c r="AW386" s="28"/>
      <c r="AX386" s="28"/>
      <c r="AY386" s="28"/>
      <c r="AZ386" s="28"/>
      <c r="BA386" s="28"/>
      <c r="BB386" s="28"/>
      <c r="BC386" s="28"/>
      <c r="BD386" s="28"/>
      <c r="BE386" s="28"/>
      <c r="BF386" s="28"/>
      <c r="BG386" s="28"/>
      <c r="BH386" s="28"/>
      <c r="BI386" s="28"/>
      <c r="BJ386" s="28"/>
      <c r="BK386" s="28"/>
      <c r="BL386" s="28"/>
    </row>
    <row r="387" spans="1:64" s="29" customFormat="1" ht="15.6">
      <c r="A387" s="215"/>
      <c r="B387" s="297">
        <f>+'Ark1'!C2576</f>
        <v>2023</v>
      </c>
      <c r="C387" s="235">
        <f>+'Ark1'!L2576</f>
        <v>14</v>
      </c>
      <c r="D387" s="235" t="s">
        <v>405</v>
      </c>
      <c r="E387" s="28">
        <f>+'Ark1'!H2576</f>
        <v>1</v>
      </c>
      <c r="F387" s="28">
        <f>+'Ark1'!J2576</f>
        <v>802</v>
      </c>
      <c r="G387" s="28" t="str">
        <f t="shared" si="67"/>
        <v>Karasjok</v>
      </c>
      <c r="H387" s="28" t="str">
        <f>+IF(I387=0,"",'Ark1'!Q2576)</f>
        <v/>
      </c>
      <c r="I387" s="345">
        <f>+'Ark1'!R2576</f>
        <v>0</v>
      </c>
      <c r="J387" s="29" t="str">
        <f>+IF(I387=0,"",'Ark1'!AG2576)</f>
        <v/>
      </c>
      <c r="L387" s="29" t="str">
        <f>+IF(I387=0,"",'Ark1'!AH2576)</f>
        <v/>
      </c>
      <c r="M387" s="27" t="str">
        <f>+IF(I387=0,"",'Ark1'!T2576)</f>
        <v/>
      </c>
      <c r="N387" s="32" t="str">
        <f>+IF(I387=0,"",'Ark1'!U2576)</f>
        <v/>
      </c>
      <c r="O387" s="34" t="str">
        <f>+IF(I387=0,"",'Ark1'!W2576)</f>
        <v/>
      </c>
      <c r="P387" s="34" t="str">
        <f>+IF(I387=0,"",'Ark1'!X2576)</f>
        <v/>
      </c>
      <c r="Q387" s="34" t="str">
        <f>+IF(I387=0,"",'Ark1'!Y2576)</f>
        <v/>
      </c>
      <c r="R387" s="34" t="str">
        <f>+IF(I387=0,"",'Ark1'!Z2576)</f>
        <v/>
      </c>
      <c r="S387" s="29" t="str">
        <f>+IF(I387=0,"",'Ark1'!Z2576)</f>
        <v/>
      </c>
      <c r="T387" s="27" t="str">
        <f>+IF(I387=0,"",'Ark1'!AB2576)</f>
        <v/>
      </c>
      <c r="U387" s="34" t="str">
        <f>+IF(I387=0,"",'Ark1'!AE2576)</f>
        <v/>
      </c>
      <c r="V387" s="29" t="str">
        <f t="shared" si="68"/>
        <v/>
      </c>
      <c r="W387" s="29" t="str">
        <f t="shared" si="69"/>
        <v/>
      </c>
      <c r="X387" s="215"/>
      <c r="AB387" s="27"/>
      <c r="AE387" s="28"/>
      <c r="AF387" s="28"/>
      <c r="AG387" s="28"/>
      <c r="AI387" s="28"/>
      <c r="AJ387" s="28"/>
      <c r="AK387" s="28"/>
      <c r="AL387" s="28"/>
      <c r="AM387" s="28"/>
      <c r="AN387" s="28"/>
      <c r="AO387" s="28"/>
      <c r="AP387" s="28"/>
      <c r="AQ387" s="28"/>
      <c r="AR387" s="28"/>
      <c r="AS387" s="28"/>
      <c r="AT387" s="28"/>
      <c r="AU387" s="28"/>
      <c r="AV387" s="28"/>
      <c r="AW387" s="28"/>
      <c r="AX387" s="28"/>
      <c r="AY387" s="28"/>
      <c r="AZ387" s="28"/>
      <c r="BA387" s="28"/>
      <c r="BB387" s="28"/>
      <c r="BC387" s="28"/>
      <c r="BD387" s="28"/>
      <c r="BE387" s="28"/>
      <c r="BF387" s="28"/>
      <c r="BG387" s="28"/>
      <c r="BH387" s="28"/>
      <c r="BI387" s="28"/>
      <c r="BJ387" s="28"/>
      <c r="BK387" s="28"/>
      <c r="BL387" s="28"/>
    </row>
    <row r="388" spans="1:64" ht="15" customHeight="1">
      <c r="A388" s="215"/>
      <c r="B388" s="215"/>
      <c r="C388" s="215"/>
      <c r="D388" s="215"/>
      <c r="E388" s="215"/>
      <c r="F388" s="215"/>
      <c r="G388" s="215"/>
      <c r="H388" s="215"/>
      <c r="I388" s="339"/>
      <c r="J388" s="216"/>
      <c r="K388" s="216"/>
      <c r="L388" s="216"/>
      <c r="M388" s="215"/>
      <c r="N388" s="215"/>
      <c r="O388" s="217"/>
      <c r="P388" s="217"/>
      <c r="Q388" s="217"/>
      <c r="R388" s="217"/>
      <c r="S388" s="217"/>
      <c r="T388" s="215"/>
      <c r="U388" s="217"/>
      <c r="V388" s="234"/>
      <c r="W388" s="232"/>
      <c r="X388" s="215"/>
      <c r="Y388" s="218"/>
      <c r="AA388" s="29"/>
      <c r="AB388" s="27"/>
      <c r="AC388" s="219"/>
      <c r="AD388" s="28"/>
      <c r="AH388" s="28"/>
      <c r="AZ388" s="231"/>
    </row>
    <row r="389" spans="1:64" ht="22.8">
      <c r="A389" s="215"/>
      <c r="B389" s="215"/>
      <c r="C389" s="215"/>
      <c r="D389" s="264" t="str">
        <f>+D391</f>
        <v>E+</v>
      </c>
      <c r="E389" s="215"/>
      <c r="F389" s="215"/>
      <c r="G389" s="215"/>
      <c r="H389" s="215"/>
      <c r="I389" s="429">
        <f>SUM(I391:I414)</f>
        <v>0</v>
      </c>
      <c r="J389" s="265"/>
      <c r="K389" s="265"/>
      <c r="L389" s="265"/>
      <c r="M389" s="266"/>
      <c r="N389" s="267" t="str">
        <f>+Klasse!O24</f>
        <v/>
      </c>
      <c r="O389" s="217"/>
      <c r="P389" s="217"/>
      <c r="Q389" s="217"/>
      <c r="R389" s="217"/>
      <c r="S389" s="217"/>
      <c r="T389" s="215"/>
      <c r="U389" s="217"/>
      <c r="V389" s="217"/>
      <c r="W389" s="217"/>
      <c r="X389" s="217"/>
      <c r="Y389" s="218"/>
      <c r="AA389" s="29"/>
      <c r="AB389" s="27"/>
      <c r="AC389" s="219"/>
      <c r="AD389" s="28"/>
      <c r="AH389" s="28"/>
      <c r="AZ389" s="231"/>
    </row>
    <row r="390" spans="1:64" ht="15" customHeight="1">
      <c r="A390" s="215"/>
      <c r="B390" s="215"/>
      <c r="C390" s="215"/>
      <c r="D390" s="215"/>
      <c r="E390" s="476"/>
      <c r="F390" s="477"/>
      <c r="G390" s="215"/>
      <c r="H390" s="233"/>
      <c r="I390" s="339"/>
      <c r="J390" s="216"/>
      <c r="K390" s="216"/>
      <c r="L390" s="216"/>
      <c r="M390" s="233"/>
      <c r="N390" s="216"/>
      <c r="O390" s="217"/>
      <c r="P390" s="217"/>
      <c r="Q390" s="217"/>
      <c r="R390" s="217"/>
      <c r="S390" s="234"/>
      <c r="T390" s="215"/>
      <c r="U390" s="234"/>
      <c r="V390" s="234"/>
      <c r="W390" s="232"/>
      <c r="X390" s="215"/>
      <c r="Y390" s="218"/>
      <c r="AA390" s="29"/>
      <c r="AB390" s="27"/>
      <c r="AC390" s="219"/>
      <c r="AD390" s="28"/>
      <c r="AH390" s="28"/>
      <c r="AZ390" s="231"/>
    </row>
    <row r="391" spans="1:64" s="29" customFormat="1" ht="15.6">
      <c r="A391" s="215"/>
      <c r="B391" s="297">
        <f>+'Ark1'!C2577</f>
        <v>2023</v>
      </c>
      <c r="C391" s="235">
        <f>+'Ark1'!L2577</f>
        <v>15</v>
      </c>
      <c r="D391" s="235" t="s">
        <v>40</v>
      </c>
      <c r="E391" s="235">
        <f>+'Ark1'!H2577</f>
        <v>1</v>
      </c>
      <c r="F391" s="235">
        <f>+'Ark1'!J2577</f>
        <v>103</v>
      </c>
      <c r="G391" s="235" t="str">
        <f>+G364</f>
        <v>Rudshøgda</v>
      </c>
      <c r="H391" s="235" t="str">
        <f>+IF(I391=0,"",'Ark1'!Q2577)</f>
        <v/>
      </c>
      <c r="I391" s="344">
        <f>+'Ark1'!R2577</f>
        <v>0</v>
      </c>
      <c r="J391" s="236" t="str">
        <f>+IF(I391=0,"",'Ark1'!AG2577)</f>
        <v/>
      </c>
      <c r="K391" s="236"/>
      <c r="L391" s="236" t="str">
        <f>+IF(I391=0,"",'Ark1'!AH2577)</f>
        <v/>
      </c>
      <c r="M391" s="237" t="str">
        <f>+IF(I391=0,"",'Ark1'!T2577)</f>
        <v/>
      </c>
      <c r="N391" s="32" t="str">
        <f>+IF(I391=0,"",'Ark1'!U2577)</f>
        <v/>
      </c>
      <c r="O391" s="238" t="str">
        <f>+IF(I391=0,"",'Ark1'!W2577)</f>
        <v/>
      </c>
      <c r="P391" s="238" t="str">
        <f>+IF(I391=0,"",'Ark1'!X2577)</f>
        <v/>
      </c>
      <c r="Q391" s="238" t="str">
        <f>+IF(I391=0,"",'Ark1'!Y2577)</f>
        <v/>
      </c>
      <c r="R391" s="238" t="str">
        <f>+IF(I391=0,"",'Ark1'!Z2577)</f>
        <v/>
      </c>
      <c r="S391" s="236" t="str">
        <f>+IF(I391=0,"",'Ark1'!Z2577)</f>
        <v/>
      </c>
      <c r="T391" s="237" t="str">
        <f>+IF(I391=0,"",'Ark1'!AB2577)</f>
        <v/>
      </c>
      <c r="U391" s="238" t="str">
        <f>+IF(I391=0,"",'Ark1'!AE2577)</f>
        <v/>
      </c>
      <c r="V391" s="236" t="str">
        <f t="shared" ref="V391" si="70">IF(I391=0,"",N391/C391)</f>
        <v/>
      </c>
      <c r="W391" s="236" t="str">
        <f t="shared" ref="W391" si="71">IF(I391=0,"",I391/H391)</f>
        <v/>
      </c>
      <c r="X391" s="215"/>
      <c r="AB391" s="27"/>
      <c r="AE391" s="28"/>
      <c r="AF391" s="28"/>
      <c r="AG391" s="28"/>
      <c r="AI391" s="28"/>
      <c r="AJ391" s="28"/>
      <c r="AK391" s="28"/>
      <c r="AL391" s="28"/>
      <c r="AM391" s="28"/>
      <c r="AN391" s="28"/>
      <c r="AO391" s="28"/>
      <c r="AP391" s="28"/>
      <c r="AQ391" s="28"/>
      <c r="AR391" s="28"/>
      <c r="AS391" s="28"/>
      <c r="AT391" s="28"/>
      <c r="AU391" s="28"/>
      <c r="AV391" s="28"/>
      <c r="AW391" s="28"/>
      <c r="AX391" s="28"/>
      <c r="AY391" s="28"/>
      <c r="AZ391" s="28"/>
      <c r="BA391" s="28"/>
      <c r="BB391" s="28"/>
      <c r="BC391" s="28"/>
      <c r="BD391" s="28"/>
      <c r="BE391" s="28"/>
      <c r="BF391" s="28"/>
      <c r="BG391" s="28"/>
      <c r="BH391" s="28"/>
      <c r="BI391" s="28"/>
      <c r="BJ391" s="28"/>
      <c r="BK391" s="28"/>
      <c r="BL391" s="28"/>
    </row>
    <row r="392" spans="1:64" s="29" customFormat="1" ht="15.6">
      <c r="A392" s="215"/>
      <c r="B392" s="297">
        <f>+'Ark1'!C2578</f>
        <v>2023</v>
      </c>
      <c r="C392" s="235">
        <f>+'Ark1'!L2578</f>
        <v>15</v>
      </c>
      <c r="D392" s="235" t="s">
        <v>40</v>
      </c>
      <c r="E392" s="235">
        <f>+'Ark1'!H2578</f>
        <v>2</v>
      </c>
      <c r="F392" s="235">
        <f>+'Ark1'!J2578</f>
        <v>106</v>
      </c>
      <c r="G392" s="235" t="str">
        <f t="shared" ref="G392:G414" si="72">+G365</f>
        <v>Furuseth</v>
      </c>
      <c r="H392" s="235" t="str">
        <f>+IF(I392=0,"",'Ark1'!Q2578)</f>
        <v/>
      </c>
      <c r="I392" s="344">
        <f>+'Ark1'!R2578</f>
        <v>0</v>
      </c>
      <c r="J392" s="236" t="str">
        <f>+IF(I392=0,"",'Ark1'!AG2578)</f>
        <v/>
      </c>
      <c r="K392" s="236"/>
      <c r="L392" s="236" t="str">
        <f>+IF(I392=0,"",'Ark1'!AH2578)</f>
        <v/>
      </c>
      <c r="M392" s="237" t="str">
        <f>+IF(I392=0,"",'Ark1'!T2578)</f>
        <v/>
      </c>
      <c r="N392" s="32" t="str">
        <f>+IF(I392=0,"",'Ark1'!U2578)</f>
        <v/>
      </c>
      <c r="O392" s="238" t="str">
        <f>+IF(I392=0,"",'Ark1'!W2578)</f>
        <v/>
      </c>
      <c r="P392" s="238" t="str">
        <f>+IF(I392=0,"",'Ark1'!X2578)</f>
        <v/>
      </c>
      <c r="Q392" s="238" t="str">
        <f>+IF(I392=0,"",'Ark1'!Y2578)</f>
        <v/>
      </c>
      <c r="R392" s="238" t="str">
        <f>+IF(I392=0,"",'Ark1'!Z2578)</f>
        <v/>
      </c>
      <c r="S392" s="236" t="str">
        <f>+IF(I392=0,"",'Ark1'!Z2578)</f>
        <v/>
      </c>
      <c r="T392" s="237" t="str">
        <f>+IF(I392=0,"",'Ark1'!AB2578)</f>
        <v/>
      </c>
      <c r="U392" s="238" t="str">
        <f>+IF(I392=0,"",'Ark1'!AE2578)</f>
        <v/>
      </c>
      <c r="V392" s="236" t="str">
        <f t="shared" ref="V392:V414" si="73">IF(I392=0,"",N392/C392)</f>
        <v/>
      </c>
      <c r="W392" s="236" t="str">
        <f t="shared" ref="W392:W414" si="74">IF(I392=0,"",I392/H392)</f>
        <v/>
      </c>
      <c r="X392" s="215"/>
      <c r="AB392" s="27"/>
      <c r="AE392" s="28"/>
      <c r="AF392" s="28"/>
      <c r="AG392" s="28"/>
      <c r="AI392" s="28"/>
      <c r="AJ392" s="28"/>
      <c r="AK392" s="28"/>
      <c r="AL392" s="28"/>
      <c r="AM392" s="28"/>
      <c r="AN392" s="28"/>
      <c r="AO392" s="28"/>
      <c r="AP392" s="28"/>
      <c r="AQ392" s="28"/>
      <c r="AR392" s="28"/>
      <c r="AS392" s="28"/>
      <c r="AT392" s="28"/>
      <c r="AU392" s="28"/>
      <c r="AV392" s="28"/>
      <c r="AW392" s="28"/>
      <c r="AX392" s="28"/>
      <c r="AY392" s="28"/>
      <c r="AZ392" s="28"/>
      <c r="BA392" s="28"/>
      <c r="BB392" s="28"/>
      <c r="BC392" s="28"/>
      <c r="BD392" s="28"/>
      <c r="BE392" s="28"/>
      <c r="BF392" s="28"/>
      <c r="BG392" s="28"/>
      <c r="BH392" s="28"/>
      <c r="BI392" s="28"/>
      <c r="BJ392" s="28"/>
      <c r="BK392" s="28"/>
      <c r="BL392" s="28"/>
    </row>
    <row r="393" spans="1:64" s="29" customFormat="1" ht="15.6">
      <c r="A393" s="215"/>
      <c r="B393" s="297">
        <f>+'Ark1'!C2579</f>
        <v>2023</v>
      </c>
      <c r="C393" s="235">
        <f>+'Ark1'!L2579</f>
        <v>15</v>
      </c>
      <c r="D393" s="235" t="s">
        <v>40</v>
      </c>
      <c r="E393" s="235">
        <f>+'Ark1'!H2579</f>
        <v>1</v>
      </c>
      <c r="F393" s="235">
        <f>+'Ark1'!J2579</f>
        <v>110</v>
      </c>
      <c r="G393" s="235" t="str">
        <f t="shared" si="72"/>
        <v>Gol</v>
      </c>
      <c r="H393" s="235" t="str">
        <f>+IF(I393=0,"",'Ark1'!Q2579)</f>
        <v/>
      </c>
      <c r="I393" s="344">
        <f>+'Ark1'!R2579</f>
        <v>0</v>
      </c>
      <c r="J393" s="236" t="str">
        <f>+IF(I393=0,"",'Ark1'!AG2579)</f>
        <v/>
      </c>
      <c r="K393" s="236"/>
      <c r="L393" s="236" t="str">
        <f>+IF(I393=0,"",'Ark1'!AH2579)</f>
        <v/>
      </c>
      <c r="M393" s="237" t="str">
        <f>+IF(I393=0,"",'Ark1'!T2579)</f>
        <v/>
      </c>
      <c r="N393" s="32" t="str">
        <f>+IF(I393=0,"",'Ark1'!U2579)</f>
        <v/>
      </c>
      <c r="O393" s="238" t="str">
        <f>+IF(I393=0,"",'Ark1'!W2579)</f>
        <v/>
      </c>
      <c r="P393" s="238" t="str">
        <f>+IF(I393=0,"",'Ark1'!X2579)</f>
        <v/>
      </c>
      <c r="Q393" s="238" t="str">
        <f>+IF(I393=0,"",'Ark1'!Y2579)</f>
        <v/>
      </c>
      <c r="R393" s="238" t="str">
        <f>+IF(I393=0,"",'Ark1'!Z2579)</f>
        <v/>
      </c>
      <c r="S393" s="236" t="str">
        <f>+IF(I393=0,"",'Ark1'!Z2579)</f>
        <v/>
      </c>
      <c r="T393" s="237" t="str">
        <f>+IF(I393=0,"",'Ark1'!AB2579)</f>
        <v/>
      </c>
      <c r="U393" s="238" t="str">
        <f>+IF(I393=0,"",'Ark1'!AE2579)</f>
        <v/>
      </c>
      <c r="V393" s="236" t="str">
        <f t="shared" si="73"/>
        <v/>
      </c>
      <c r="W393" s="236" t="str">
        <f t="shared" si="74"/>
        <v/>
      </c>
      <c r="X393" s="215"/>
      <c r="AB393" s="27"/>
      <c r="AE393" s="28"/>
      <c r="AF393" s="28"/>
      <c r="AG393" s="28"/>
      <c r="AI393" s="28"/>
      <c r="AJ393" s="28"/>
      <c r="AK393" s="28"/>
      <c r="AL393" s="28"/>
      <c r="AM393" s="28"/>
      <c r="AN393" s="28"/>
      <c r="AO393" s="28"/>
      <c r="AP393" s="28"/>
      <c r="AQ393" s="28"/>
      <c r="AR393" s="28"/>
      <c r="AS393" s="28"/>
      <c r="AT393" s="28"/>
      <c r="AU393" s="28"/>
      <c r="AV393" s="28"/>
      <c r="AW393" s="28"/>
      <c r="AX393" s="28"/>
      <c r="AY393" s="28"/>
      <c r="AZ393" s="28"/>
      <c r="BA393" s="28"/>
      <c r="BB393" s="28"/>
      <c r="BC393" s="28"/>
      <c r="BD393" s="28"/>
      <c r="BE393" s="28"/>
      <c r="BF393" s="28"/>
      <c r="BG393" s="28"/>
      <c r="BH393" s="28"/>
      <c r="BI393" s="28"/>
      <c r="BJ393" s="28"/>
      <c r="BK393" s="28"/>
      <c r="BL393" s="28"/>
    </row>
    <row r="394" spans="1:64" s="29" customFormat="1" ht="15.6">
      <c r="A394" s="215"/>
      <c r="B394" s="297">
        <f>+'Ark1'!C2580</f>
        <v>2023</v>
      </c>
      <c r="C394" s="235">
        <f>+'Ark1'!L2580</f>
        <v>15</v>
      </c>
      <c r="D394" s="235" t="s">
        <v>40</v>
      </c>
      <c r="E394" s="235">
        <f>+'Ark1'!H2580</f>
        <v>1</v>
      </c>
      <c r="F394" s="235">
        <f>+'Ark1'!J2580</f>
        <v>111</v>
      </c>
      <c r="G394" s="235" t="str">
        <f t="shared" si="72"/>
        <v>Forus</v>
      </c>
      <c r="H394" s="235" t="str">
        <f>+IF(I394=0,"",'Ark1'!Q2580)</f>
        <v/>
      </c>
      <c r="I394" s="344">
        <f>+'Ark1'!R2580</f>
        <v>0</v>
      </c>
      <c r="J394" s="236" t="str">
        <f>+IF(I394=0,"",'Ark1'!AG2580)</f>
        <v/>
      </c>
      <c r="K394" s="236"/>
      <c r="L394" s="236" t="str">
        <f>+IF(I394=0,"",'Ark1'!AH2580)</f>
        <v/>
      </c>
      <c r="M394" s="237" t="str">
        <f>+IF(I394=0,"",'Ark1'!T2580)</f>
        <v/>
      </c>
      <c r="N394" s="32" t="str">
        <f>+IF(I394=0,"",'Ark1'!U2580)</f>
        <v/>
      </c>
      <c r="O394" s="238" t="str">
        <f>+IF(I394=0,"",'Ark1'!W2580)</f>
        <v/>
      </c>
      <c r="P394" s="238" t="str">
        <f>+IF(I394=0,"",'Ark1'!X2580)</f>
        <v/>
      </c>
      <c r="Q394" s="238" t="str">
        <f>+IF(I394=0,"",'Ark1'!Y2580)</f>
        <v/>
      </c>
      <c r="R394" s="238" t="str">
        <f>+IF(I394=0,"",'Ark1'!Z2580)</f>
        <v/>
      </c>
      <c r="S394" s="236" t="str">
        <f>+IF(I394=0,"",'Ark1'!Z2580)</f>
        <v/>
      </c>
      <c r="T394" s="237" t="str">
        <f>+IF(I394=0,"",'Ark1'!AB2580)</f>
        <v/>
      </c>
      <c r="U394" s="238" t="str">
        <f>+IF(I394=0,"",'Ark1'!AE2580)</f>
        <v/>
      </c>
      <c r="V394" s="236" t="str">
        <f t="shared" si="73"/>
        <v/>
      </c>
      <c r="W394" s="236" t="str">
        <f t="shared" si="74"/>
        <v/>
      </c>
      <c r="X394" s="215"/>
      <c r="AB394" s="27"/>
      <c r="AE394" s="28"/>
      <c r="AF394" s="28"/>
      <c r="AG394" s="28"/>
      <c r="AI394" s="28"/>
      <c r="AJ394" s="28"/>
      <c r="AK394" s="28"/>
      <c r="AL394" s="28"/>
      <c r="AM394" s="28"/>
      <c r="AN394" s="28"/>
      <c r="AO394" s="28"/>
      <c r="AP394" s="28"/>
      <c r="AQ394" s="28"/>
      <c r="AR394" s="28"/>
      <c r="AS394" s="28"/>
      <c r="AT394" s="28"/>
      <c r="AU394" s="28"/>
      <c r="AV394" s="28"/>
      <c r="AW394" s="28"/>
      <c r="AX394" s="28"/>
      <c r="AY394" s="28"/>
      <c r="AZ394" s="28"/>
      <c r="BA394" s="28"/>
      <c r="BB394" s="28"/>
      <c r="BC394" s="28"/>
      <c r="BD394" s="28"/>
      <c r="BE394" s="28"/>
      <c r="BF394" s="28"/>
      <c r="BG394" s="28"/>
      <c r="BH394" s="28"/>
      <c r="BI394" s="28"/>
      <c r="BJ394" s="28"/>
      <c r="BK394" s="28"/>
      <c r="BL394" s="28"/>
    </row>
    <row r="395" spans="1:64" s="29" customFormat="1" ht="15.6">
      <c r="A395" s="215"/>
      <c r="B395" s="297">
        <f>+'Ark1'!C2581</f>
        <v>2023</v>
      </c>
      <c r="C395" s="235">
        <f>+'Ark1'!L2581</f>
        <v>15</v>
      </c>
      <c r="D395" s="235" t="s">
        <v>40</v>
      </c>
      <c r="E395" s="235">
        <f>+'Ark1'!H2581</f>
        <v>1</v>
      </c>
      <c r="F395" s="235">
        <f>+'Ark1'!J2581</f>
        <v>116</v>
      </c>
      <c r="G395" s="235" t="str">
        <f t="shared" si="72"/>
        <v>Sandeid</v>
      </c>
      <c r="H395" s="235" t="str">
        <f>+IF(I395=0,"",'Ark1'!Q2581)</f>
        <v/>
      </c>
      <c r="I395" s="344">
        <f>+'Ark1'!R2581</f>
        <v>0</v>
      </c>
      <c r="J395" s="236" t="str">
        <f>+IF(I395=0,"",'Ark1'!AG2581)</f>
        <v/>
      </c>
      <c r="K395" s="236"/>
      <c r="L395" s="236" t="str">
        <f>+IF(I395=0,"",'Ark1'!AH2581)</f>
        <v/>
      </c>
      <c r="M395" s="237" t="str">
        <f>+IF(I395=0,"",'Ark1'!T2581)</f>
        <v/>
      </c>
      <c r="N395" s="32" t="str">
        <f>+IF(I395=0,"",'Ark1'!U2581)</f>
        <v/>
      </c>
      <c r="O395" s="238" t="str">
        <f>+IF(I395=0,"",'Ark1'!W2581)</f>
        <v/>
      </c>
      <c r="P395" s="238" t="str">
        <f>+IF(I395=0,"",'Ark1'!X2581)</f>
        <v/>
      </c>
      <c r="Q395" s="238" t="str">
        <f>+IF(I395=0,"",'Ark1'!Y2581)</f>
        <v/>
      </c>
      <c r="R395" s="238" t="str">
        <f>+IF(I395=0,"",'Ark1'!Z2581)</f>
        <v/>
      </c>
      <c r="S395" s="236" t="str">
        <f>+IF(I395=0,"",'Ark1'!Z2581)</f>
        <v/>
      </c>
      <c r="T395" s="237" t="str">
        <f>+IF(I395=0,"",'Ark1'!AB2581)</f>
        <v/>
      </c>
      <c r="U395" s="238" t="str">
        <f>+IF(I395=0,"",'Ark1'!AE2581)</f>
        <v/>
      </c>
      <c r="V395" s="236" t="str">
        <f t="shared" si="73"/>
        <v/>
      </c>
      <c r="W395" s="236" t="str">
        <f t="shared" si="74"/>
        <v/>
      </c>
      <c r="X395" s="215"/>
      <c r="AB395" s="27"/>
      <c r="AE395" s="28"/>
      <c r="AF395" s="28"/>
      <c r="AG395" s="28"/>
      <c r="AI395" s="28"/>
      <c r="AJ395" s="28"/>
      <c r="AK395" s="28"/>
      <c r="AL395" s="28"/>
      <c r="AM395" s="28"/>
      <c r="AN395" s="28"/>
      <c r="AO395" s="28"/>
      <c r="AP395" s="28"/>
      <c r="AQ395" s="28"/>
      <c r="AR395" s="28"/>
      <c r="AS395" s="28"/>
      <c r="AT395" s="28"/>
      <c r="AU395" s="28"/>
      <c r="AV395" s="28"/>
      <c r="AW395" s="28"/>
      <c r="AX395" s="28"/>
      <c r="AY395" s="28"/>
      <c r="AZ395" s="28"/>
      <c r="BA395" s="28"/>
      <c r="BB395" s="28"/>
      <c r="BC395" s="28"/>
      <c r="BD395" s="28"/>
      <c r="BE395" s="28"/>
      <c r="BF395" s="28"/>
      <c r="BG395" s="28"/>
      <c r="BH395" s="28"/>
      <c r="BI395" s="28"/>
      <c r="BJ395" s="28"/>
      <c r="BK395" s="28"/>
      <c r="BL395" s="28"/>
    </row>
    <row r="396" spans="1:64" s="29" customFormat="1" ht="15.6">
      <c r="A396" s="215"/>
      <c r="B396" s="297">
        <f>+'Ark1'!C2582</f>
        <v>2023</v>
      </c>
      <c r="C396" s="235">
        <f>+'Ark1'!L2582</f>
        <v>15</v>
      </c>
      <c r="D396" s="235" t="s">
        <v>40</v>
      </c>
      <c r="E396" s="235">
        <f>+'Ark1'!H2582</f>
        <v>2</v>
      </c>
      <c r="F396" s="235">
        <f>+'Ark1'!J2582</f>
        <v>117</v>
      </c>
      <c r="G396" s="235" t="str">
        <f t="shared" si="72"/>
        <v>Jæren</v>
      </c>
      <c r="H396" s="235" t="str">
        <f>+IF(I396=0,"",'Ark1'!Q2582)</f>
        <v/>
      </c>
      <c r="I396" s="344">
        <f>+'Ark1'!R2582</f>
        <v>0</v>
      </c>
      <c r="J396" s="236" t="str">
        <f>+IF(I396=0,"",'Ark1'!AG2582)</f>
        <v/>
      </c>
      <c r="K396" s="236"/>
      <c r="L396" s="236" t="str">
        <f>+IF(I396=0,"",'Ark1'!AH2582)</f>
        <v/>
      </c>
      <c r="M396" s="237" t="str">
        <f>+IF(I396=0,"",'Ark1'!T2582)</f>
        <v/>
      </c>
      <c r="N396" s="32" t="str">
        <f>+IF(I396=0,"",'Ark1'!U2582)</f>
        <v/>
      </c>
      <c r="O396" s="238" t="str">
        <f>+IF(I396=0,"",'Ark1'!W2582)</f>
        <v/>
      </c>
      <c r="P396" s="238" t="str">
        <f>+IF(I396=0,"",'Ark1'!X2582)</f>
        <v/>
      </c>
      <c r="Q396" s="238" t="str">
        <f>+IF(I396=0,"",'Ark1'!Y2582)</f>
        <v/>
      </c>
      <c r="R396" s="238" t="str">
        <f>+IF(I396=0,"",'Ark1'!Z2582)</f>
        <v/>
      </c>
      <c r="S396" s="236" t="str">
        <f>+IF(I396=0,"",'Ark1'!Z2582)</f>
        <v/>
      </c>
      <c r="T396" s="237" t="str">
        <f>+IF(I396=0,"",'Ark1'!AB2582)</f>
        <v/>
      </c>
      <c r="U396" s="238" t="str">
        <f>+IF(I396=0,"",'Ark1'!AE2582)</f>
        <v/>
      </c>
      <c r="V396" s="236" t="str">
        <f t="shared" si="73"/>
        <v/>
      </c>
      <c r="W396" s="236" t="str">
        <f t="shared" si="74"/>
        <v/>
      </c>
      <c r="X396" s="215"/>
      <c r="AB396" s="27"/>
      <c r="AE396" s="28"/>
      <c r="AF396" s="28"/>
      <c r="AG396" s="28"/>
      <c r="AI396" s="28"/>
      <c r="AJ396" s="28"/>
      <c r="AK396" s="28"/>
      <c r="AL396" s="28"/>
      <c r="AM396" s="28"/>
      <c r="AN396" s="28"/>
      <c r="AO396" s="28"/>
      <c r="AP396" s="28"/>
      <c r="AQ396" s="28"/>
      <c r="AR396" s="28"/>
      <c r="AS396" s="28"/>
      <c r="AT396" s="28"/>
      <c r="AU396" s="28"/>
      <c r="AV396" s="28"/>
      <c r="AW396" s="28"/>
      <c r="AX396" s="28"/>
      <c r="AY396" s="28"/>
      <c r="AZ396" s="28"/>
      <c r="BA396" s="28"/>
      <c r="BB396" s="28"/>
      <c r="BC396" s="28"/>
      <c r="BD396" s="28"/>
      <c r="BE396" s="28"/>
      <c r="BF396" s="28"/>
      <c r="BG396" s="28"/>
      <c r="BH396" s="28"/>
      <c r="BI396" s="28"/>
      <c r="BJ396" s="28"/>
      <c r="BK396" s="28"/>
      <c r="BL396" s="28"/>
    </row>
    <row r="397" spans="1:64" s="29" customFormat="1" ht="15.6">
      <c r="A397" s="215"/>
      <c r="B397" s="297">
        <f>+'Ark1'!C2583</f>
        <v>2023</v>
      </c>
      <c r="C397" s="235">
        <f>+'Ark1'!L2583</f>
        <v>15</v>
      </c>
      <c r="D397" s="235" t="s">
        <v>40</v>
      </c>
      <c r="E397" s="235">
        <f>+'Ark1'!H2583</f>
        <v>1</v>
      </c>
      <c r="F397" s="235">
        <f>+'Ark1'!J2583</f>
        <v>134</v>
      </c>
      <c r="G397" s="235" t="str">
        <f t="shared" si="72"/>
        <v>Førde</v>
      </c>
      <c r="H397" s="235" t="str">
        <f>+IF(I397=0,"",'Ark1'!Q2583)</f>
        <v/>
      </c>
      <c r="I397" s="344">
        <f>+'Ark1'!R2583</f>
        <v>0</v>
      </c>
      <c r="J397" s="236" t="str">
        <f>+IF(I397=0,"",'Ark1'!AG2583)</f>
        <v/>
      </c>
      <c r="K397" s="236"/>
      <c r="L397" s="236" t="str">
        <f>+IF(I397=0,"",'Ark1'!AH2583)</f>
        <v/>
      </c>
      <c r="M397" s="237" t="str">
        <f>+IF(I397=0,"",'Ark1'!T2583)</f>
        <v/>
      </c>
      <c r="N397" s="32" t="str">
        <f>+IF(I397=0,"",'Ark1'!U2583)</f>
        <v/>
      </c>
      <c r="O397" s="238" t="str">
        <f>+IF(I397=0,"",'Ark1'!W2583)</f>
        <v/>
      </c>
      <c r="P397" s="238" t="str">
        <f>+IF(I397=0,"",'Ark1'!X2583)</f>
        <v/>
      </c>
      <c r="Q397" s="238" t="str">
        <f>+IF(I397=0,"",'Ark1'!Y2583)</f>
        <v/>
      </c>
      <c r="R397" s="238" t="str">
        <f>+IF(I397=0,"",'Ark1'!Z2583)</f>
        <v/>
      </c>
      <c r="S397" s="236" t="str">
        <f>+IF(I397=0,"",'Ark1'!Z2583)</f>
        <v/>
      </c>
      <c r="T397" s="237" t="str">
        <f>+IF(I397=0,"",'Ark1'!AB2583)</f>
        <v/>
      </c>
      <c r="U397" s="238" t="str">
        <f>+IF(I397=0,"",'Ark1'!AE2583)</f>
        <v/>
      </c>
      <c r="V397" s="236" t="str">
        <f t="shared" si="73"/>
        <v/>
      </c>
      <c r="W397" s="236" t="str">
        <f t="shared" si="74"/>
        <v/>
      </c>
      <c r="X397" s="215"/>
      <c r="AB397" s="27"/>
      <c r="AE397" s="28"/>
      <c r="AF397" s="28"/>
      <c r="AG397" s="28"/>
      <c r="AI397" s="28"/>
      <c r="AJ397" s="28"/>
      <c r="AK397" s="28"/>
      <c r="AL397" s="28"/>
      <c r="AM397" s="28"/>
      <c r="AN397" s="28"/>
      <c r="AO397" s="28"/>
      <c r="AP397" s="28"/>
      <c r="AQ397" s="28"/>
      <c r="AR397" s="28"/>
      <c r="AS397" s="28"/>
      <c r="AT397" s="28"/>
      <c r="AU397" s="28"/>
      <c r="AV397" s="28"/>
      <c r="AW397" s="28"/>
      <c r="AX397" s="28"/>
      <c r="AY397" s="28"/>
      <c r="AZ397" s="28"/>
      <c r="BA397" s="28"/>
      <c r="BB397" s="28"/>
      <c r="BC397" s="28"/>
      <c r="BD397" s="28"/>
      <c r="BE397" s="28"/>
      <c r="BF397" s="28"/>
      <c r="BG397" s="28"/>
      <c r="BH397" s="28"/>
      <c r="BI397" s="28"/>
      <c r="BJ397" s="28"/>
      <c r="BK397" s="28"/>
      <c r="BL397" s="28"/>
    </row>
    <row r="398" spans="1:64" s="29" customFormat="1" ht="15.6">
      <c r="A398" s="215"/>
      <c r="B398" s="297">
        <f>+'Ark1'!C2584</f>
        <v>2023</v>
      </c>
      <c r="C398" s="235">
        <f>+'Ark1'!L2584</f>
        <v>15</v>
      </c>
      <c r="D398" s="235" t="s">
        <v>40</v>
      </c>
      <c r="E398" s="235">
        <f>+'Ark1'!H2584</f>
        <v>2</v>
      </c>
      <c r="F398" s="235">
        <f>+'Ark1'!J2584</f>
        <v>141</v>
      </c>
      <c r="G398" s="235" t="str">
        <f t="shared" si="72"/>
        <v>Ølen</v>
      </c>
      <c r="H398" s="235" t="str">
        <f>+IF(I398=0,"",'Ark1'!Q2584)</f>
        <v/>
      </c>
      <c r="I398" s="344">
        <f>+'Ark1'!R2584</f>
        <v>0</v>
      </c>
      <c r="J398" s="236" t="str">
        <f>+IF(I398=0,"",'Ark1'!AG2584)</f>
        <v/>
      </c>
      <c r="K398" s="236"/>
      <c r="L398" s="236" t="str">
        <f>+IF(I398=0,"",'Ark1'!AH2584)</f>
        <v/>
      </c>
      <c r="M398" s="237" t="str">
        <f>+IF(I398=0,"",'Ark1'!T2584)</f>
        <v/>
      </c>
      <c r="N398" s="32" t="str">
        <f>+IF(I398=0,"",'Ark1'!U2584)</f>
        <v/>
      </c>
      <c r="O398" s="238" t="str">
        <f>+IF(I398=0,"",'Ark1'!W2584)</f>
        <v/>
      </c>
      <c r="P398" s="238" t="str">
        <f>+IF(I398=0,"",'Ark1'!X2584)</f>
        <v/>
      </c>
      <c r="Q398" s="238" t="str">
        <f>+IF(I398=0,"",'Ark1'!Y2584)</f>
        <v/>
      </c>
      <c r="R398" s="238" t="str">
        <f>+IF(I398=0,"",'Ark1'!Z2584)</f>
        <v/>
      </c>
      <c r="S398" s="236" t="str">
        <f>+IF(I398=0,"",'Ark1'!Z2584)</f>
        <v/>
      </c>
      <c r="T398" s="237" t="str">
        <f>+IF(I398=0,"",'Ark1'!AB2584)</f>
        <v/>
      </c>
      <c r="U398" s="238" t="str">
        <f>+IF(I398=0,"",'Ark1'!AE2584)</f>
        <v/>
      </c>
      <c r="V398" s="236" t="str">
        <f t="shared" si="73"/>
        <v/>
      </c>
      <c r="W398" s="236" t="str">
        <f t="shared" si="74"/>
        <v/>
      </c>
      <c r="X398" s="215"/>
      <c r="AB398" s="27"/>
      <c r="AE398" s="28"/>
      <c r="AF398" s="28"/>
      <c r="AG398" s="28"/>
      <c r="AI398" s="28"/>
      <c r="AJ398" s="28"/>
      <c r="AK398" s="28"/>
      <c r="AL398" s="28"/>
      <c r="AM398" s="28"/>
      <c r="AN398" s="28"/>
      <c r="AO398" s="28"/>
      <c r="AP398" s="28"/>
      <c r="AQ398" s="28"/>
      <c r="AR398" s="28"/>
      <c r="AS398" s="28"/>
      <c r="AT398" s="28"/>
      <c r="AU398" s="28"/>
      <c r="AV398" s="28"/>
      <c r="AW398" s="28"/>
      <c r="AX398" s="28"/>
      <c r="AY398" s="28"/>
      <c r="AZ398" s="28"/>
      <c r="BA398" s="28"/>
      <c r="BB398" s="28"/>
      <c r="BC398" s="28"/>
      <c r="BD398" s="28"/>
      <c r="BE398" s="28"/>
      <c r="BF398" s="28"/>
      <c r="BG398" s="28"/>
      <c r="BH398" s="28"/>
      <c r="BI398" s="28"/>
      <c r="BJ398" s="28"/>
      <c r="BK398" s="28"/>
      <c r="BL398" s="28"/>
    </row>
    <row r="399" spans="1:64" s="29" customFormat="1" ht="15.6">
      <c r="A399" s="215"/>
      <c r="B399" s="297">
        <f>+'Ark1'!C2585</f>
        <v>2023</v>
      </c>
      <c r="C399" s="235">
        <f>+'Ark1'!L2585</f>
        <v>15</v>
      </c>
      <c r="D399" s="235" t="s">
        <v>40</v>
      </c>
      <c r="E399" s="235">
        <f>+'Ark1'!H2585</f>
        <v>2</v>
      </c>
      <c r="F399" s="235">
        <f>+'Ark1'!J2585</f>
        <v>143</v>
      </c>
      <c r="G399" s="235" t="str">
        <f t="shared" si="72"/>
        <v>Nordfjord</v>
      </c>
      <c r="H399" s="235" t="str">
        <f>+IF(I399=0,"",'Ark1'!Q2585)</f>
        <v/>
      </c>
      <c r="I399" s="344">
        <f>+'Ark1'!R2585</f>
        <v>0</v>
      </c>
      <c r="J399" s="236" t="str">
        <f>+IF(I399=0,"",'Ark1'!AG2585)</f>
        <v/>
      </c>
      <c r="K399" s="236"/>
      <c r="L399" s="236" t="str">
        <f>+IF(I399=0,"",'Ark1'!AH2585)</f>
        <v/>
      </c>
      <c r="M399" s="237" t="str">
        <f>+IF(I399=0,"",'Ark1'!T2585)</f>
        <v/>
      </c>
      <c r="N399" s="32" t="str">
        <f>+IF(I399=0,"",'Ark1'!U2585)</f>
        <v/>
      </c>
      <c r="O399" s="238" t="str">
        <f>+IF(I399=0,"",'Ark1'!W2585)</f>
        <v/>
      </c>
      <c r="P399" s="238" t="str">
        <f>+IF(I399=0,"",'Ark1'!X2585)</f>
        <v/>
      </c>
      <c r="Q399" s="238" t="str">
        <f>+IF(I399=0,"",'Ark1'!Y2585)</f>
        <v/>
      </c>
      <c r="R399" s="238" t="str">
        <f>+IF(I399=0,"",'Ark1'!Z2585)</f>
        <v/>
      </c>
      <c r="S399" s="236" t="str">
        <f>+IF(I399=0,"",'Ark1'!Z2585)</f>
        <v/>
      </c>
      <c r="T399" s="237" t="str">
        <f>+IF(I399=0,"",'Ark1'!AB2585)</f>
        <v/>
      </c>
      <c r="U399" s="238" t="str">
        <f>+IF(I399=0,"",'Ark1'!AE2585)</f>
        <v/>
      </c>
      <c r="V399" s="236" t="str">
        <f t="shared" si="73"/>
        <v/>
      </c>
      <c r="W399" s="236" t="str">
        <f t="shared" si="74"/>
        <v/>
      </c>
      <c r="X399" s="215"/>
      <c r="AB399" s="27"/>
      <c r="AE399" s="28"/>
      <c r="AF399" s="28"/>
      <c r="AG399" s="28"/>
      <c r="AI399" s="28"/>
      <c r="AJ399" s="28"/>
      <c r="AK399" s="28"/>
      <c r="AL399" s="28"/>
      <c r="AM399" s="28"/>
      <c r="AN399" s="28"/>
      <c r="AO399" s="28"/>
      <c r="AP399" s="28"/>
      <c r="AQ399" s="28"/>
      <c r="AR399" s="28"/>
      <c r="AS399" s="28"/>
      <c r="AT399" s="28"/>
      <c r="AU399" s="28"/>
      <c r="AV399" s="28"/>
      <c r="AW399" s="28"/>
      <c r="AX399" s="28"/>
      <c r="AY399" s="28"/>
      <c r="AZ399" s="28"/>
      <c r="BA399" s="28"/>
      <c r="BB399" s="28"/>
      <c r="BC399" s="28"/>
      <c r="BD399" s="28"/>
      <c r="BE399" s="28"/>
      <c r="BF399" s="28"/>
      <c r="BG399" s="28"/>
      <c r="BH399" s="28"/>
      <c r="BI399" s="28"/>
      <c r="BJ399" s="28"/>
      <c r="BK399" s="28"/>
      <c r="BL399" s="28"/>
    </row>
    <row r="400" spans="1:64" s="29" customFormat="1" ht="15.6">
      <c r="A400" s="215"/>
      <c r="B400" s="297">
        <f>+'Ark1'!C2586</f>
        <v>2023</v>
      </c>
      <c r="C400" s="235">
        <f>+'Ark1'!L2586</f>
        <v>15</v>
      </c>
      <c r="D400" s="235" t="s">
        <v>40</v>
      </c>
      <c r="E400" s="235">
        <f>+'Ark1'!H2586</f>
        <v>2</v>
      </c>
      <c r="F400" s="235">
        <f>+'Ark1'!J2586</f>
        <v>147</v>
      </c>
      <c r="G400" s="235" t="str">
        <f t="shared" si="72"/>
        <v>Midt-Norge</v>
      </c>
      <c r="H400" s="235" t="str">
        <f>+IF(I400=0,"",'Ark1'!Q2586)</f>
        <v/>
      </c>
      <c r="I400" s="344">
        <f>+'Ark1'!R2586</f>
        <v>0</v>
      </c>
      <c r="J400" s="236" t="str">
        <f>+IF(I400=0,"",'Ark1'!AG2586)</f>
        <v/>
      </c>
      <c r="K400" s="236"/>
      <c r="L400" s="236" t="str">
        <f>+IF(I400=0,"",'Ark1'!AH2586)</f>
        <v/>
      </c>
      <c r="M400" s="237" t="str">
        <f>+IF(I400=0,"",'Ark1'!T2586)</f>
        <v/>
      </c>
      <c r="N400" s="32" t="str">
        <f>+IF(I400=0,"",'Ark1'!U2586)</f>
        <v/>
      </c>
      <c r="O400" s="238" t="str">
        <f>+IF(I400=0,"",'Ark1'!W2586)</f>
        <v/>
      </c>
      <c r="P400" s="238" t="str">
        <f>+IF(I400=0,"",'Ark1'!X2586)</f>
        <v/>
      </c>
      <c r="Q400" s="238" t="str">
        <f>+IF(I400=0,"",'Ark1'!Y2586)</f>
        <v/>
      </c>
      <c r="R400" s="238" t="str">
        <f>+IF(I400=0,"",'Ark1'!Z2586)</f>
        <v/>
      </c>
      <c r="S400" s="236" t="str">
        <f>+IF(I400=0,"",'Ark1'!Z2586)</f>
        <v/>
      </c>
      <c r="T400" s="237" t="str">
        <f>+IF(I400=0,"",'Ark1'!AB2586)</f>
        <v/>
      </c>
      <c r="U400" s="238" t="str">
        <f>+IF(I400=0,"",'Ark1'!AE2586)</f>
        <v/>
      </c>
      <c r="V400" s="236" t="str">
        <f t="shared" si="73"/>
        <v/>
      </c>
      <c r="W400" s="236" t="str">
        <f t="shared" si="74"/>
        <v/>
      </c>
      <c r="X400" s="215"/>
      <c r="AB400" s="27"/>
      <c r="AE400" s="28"/>
      <c r="AF400" s="28"/>
      <c r="AG400" s="28"/>
      <c r="AI400" s="28"/>
      <c r="AJ400" s="28"/>
      <c r="AK400" s="28"/>
      <c r="AL400" s="28"/>
      <c r="AM400" s="28"/>
      <c r="AN400" s="28"/>
      <c r="AO400" s="28"/>
      <c r="AP400" s="28"/>
      <c r="AQ400" s="28"/>
      <c r="AR400" s="28"/>
      <c r="AS400" s="28"/>
      <c r="AT400" s="28"/>
      <c r="AU400" s="28"/>
      <c r="AV400" s="28"/>
      <c r="AW400" s="28"/>
      <c r="AX400" s="28"/>
      <c r="AY400" s="28"/>
      <c r="AZ400" s="28"/>
      <c r="BA400" s="28"/>
      <c r="BB400" s="28"/>
      <c r="BC400" s="28"/>
      <c r="BD400" s="28"/>
      <c r="BE400" s="28"/>
      <c r="BF400" s="28"/>
      <c r="BG400" s="28"/>
      <c r="BH400" s="28"/>
      <c r="BI400" s="28"/>
      <c r="BJ400" s="28"/>
      <c r="BK400" s="28"/>
      <c r="BL400" s="28"/>
    </row>
    <row r="401" spans="1:64" s="29" customFormat="1" ht="15.6">
      <c r="A401" s="215"/>
      <c r="B401" s="297">
        <f>+'Ark1'!C2587</f>
        <v>2023</v>
      </c>
      <c r="C401" s="235">
        <f>+'Ark1'!L2587</f>
        <v>15</v>
      </c>
      <c r="D401" s="235" t="s">
        <v>40</v>
      </c>
      <c r="E401" s="235">
        <f>+'Ark1'!H2587</f>
        <v>1</v>
      </c>
      <c r="F401" s="235">
        <f>+'Ark1'!J2587</f>
        <v>155</v>
      </c>
      <c r="G401" s="235" t="str">
        <f t="shared" si="72"/>
        <v>Målselv</v>
      </c>
      <c r="H401" s="235" t="str">
        <f>+IF(I401=0,"",'Ark1'!Q2587)</f>
        <v/>
      </c>
      <c r="I401" s="344">
        <f>+'Ark1'!R2587</f>
        <v>0</v>
      </c>
      <c r="J401" s="236" t="str">
        <f>+IF(I401=0,"",'Ark1'!AG2587)</f>
        <v/>
      </c>
      <c r="K401" s="236"/>
      <c r="L401" s="236" t="str">
        <f>+IF(I401=0,"",'Ark1'!AH2587)</f>
        <v/>
      </c>
      <c r="M401" s="237" t="str">
        <f>+IF(I401=0,"",'Ark1'!T2587)</f>
        <v/>
      </c>
      <c r="N401" s="32" t="str">
        <f>+IF(I401=0,"",'Ark1'!U2587)</f>
        <v/>
      </c>
      <c r="O401" s="238" t="str">
        <f>+IF(I401=0,"",'Ark1'!W2587)</f>
        <v/>
      </c>
      <c r="P401" s="238" t="str">
        <f>+IF(I401=0,"",'Ark1'!X2587)</f>
        <v/>
      </c>
      <c r="Q401" s="238" t="str">
        <f>+IF(I401=0,"",'Ark1'!Y2587)</f>
        <v/>
      </c>
      <c r="R401" s="238" t="str">
        <f>+IF(I401=0,"",'Ark1'!Z2587)</f>
        <v/>
      </c>
      <c r="S401" s="236" t="str">
        <f>+IF(I401=0,"",'Ark1'!Z2587)</f>
        <v/>
      </c>
      <c r="T401" s="237" t="str">
        <f>+IF(I401=0,"",'Ark1'!AB2587)</f>
        <v/>
      </c>
      <c r="U401" s="238" t="str">
        <f>+IF(I401=0,"",'Ark1'!AE2587)</f>
        <v/>
      </c>
      <c r="V401" s="236" t="str">
        <f t="shared" si="73"/>
        <v/>
      </c>
      <c r="W401" s="236" t="str">
        <f t="shared" si="74"/>
        <v/>
      </c>
      <c r="X401" s="215"/>
      <c r="AB401" s="27"/>
      <c r="AE401" s="28"/>
      <c r="AF401" s="28"/>
      <c r="AG401" s="28"/>
      <c r="AI401" s="28"/>
      <c r="AJ401" s="28"/>
      <c r="AK401" s="28"/>
      <c r="AL401" s="28"/>
      <c r="AM401" s="28"/>
      <c r="AN401" s="28"/>
      <c r="AO401" s="28"/>
      <c r="AP401" s="28"/>
      <c r="AQ401" s="28"/>
      <c r="AR401" s="28"/>
      <c r="AS401" s="28"/>
      <c r="AT401" s="28"/>
      <c r="AU401" s="28"/>
      <c r="AV401" s="28"/>
      <c r="AW401" s="28"/>
      <c r="AX401" s="28"/>
      <c r="AY401" s="28"/>
      <c r="AZ401" s="28"/>
      <c r="BA401" s="28"/>
      <c r="BB401" s="28"/>
      <c r="BC401" s="28"/>
      <c r="BD401" s="28"/>
      <c r="BE401" s="28"/>
      <c r="BF401" s="28"/>
      <c r="BG401" s="28"/>
      <c r="BH401" s="28"/>
      <c r="BI401" s="28"/>
      <c r="BJ401" s="28"/>
      <c r="BK401" s="28"/>
      <c r="BL401" s="28"/>
    </row>
    <row r="402" spans="1:64" s="29" customFormat="1" ht="15.6">
      <c r="A402" s="215"/>
      <c r="B402" s="297">
        <f>+'Ark1'!C2588</f>
        <v>2023</v>
      </c>
      <c r="C402" s="235">
        <f>+'Ark1'!L2588</f>
        <v>15</v>
      </c>
      <c r="D402" s="235" t="s">
        <v>40</v>
      </c>
      <c r="E402" s="235">
        <f>+'Ark1'!H2588</f>
        <v>2</v>
      </c>
      <c r="F402" s="235">
        <f>+'Ark1'!J2588</f>
        <v>160</v>
      </c>
      <c r="G402" s="235" t="str">
        <f t="shared" si="72"/>
        <v>Oslo</v>
      </c>
      <c r="H402" s="235" t="str">
        <f>+IF(I402=0,"",'Ark1'!Q2588)</f>
        <v/>
      </c>
      <c r="I402" s="344">
        <f>+'Ark1'!R2588</f>
        <v>0</v>
      </c>
      <c r="J402" s="236" t="str">
        <f>+IF(I402=0,"",'Ark1'!AG2588)</f>
        <v/>
      </c>
      <c r="K402" s="236"/>
      <c r="L402" s="236" t="str">
        <f>+IF(I402=0,"",'Ark1'!AH2588)</f>
        <v/>
      </c>
      <c r="M402" s="237" t="str">
        <f>+IF(I402=0,"",'Ark1'!T2588)</f>
        <v/>
      </c>
      <c r="N402" s="32" t="str">
        <f>+IF(I402=0,"",'Ark1'!U2588)</f>
        <v/>
      </c>
      <c r="O402" s="238" t="str">
        <f>+IF(I402=0,"",'Ark1'!W2588)</f>
        <v/>
      </c>
      <c r="P402" s="238" t="str">
        <f>+IF(I402=0,"",'Ark1'!X2588)</f>
        <v/>
      </c>
      <c r="Q402" s="238" t="str">
        <f>+IF(I402=0,"",'Ark1'!Y2588)</f>
        <v/>
      </c>
      <c r="R402" s="238" t="str">
        <f>+IF(I402=0,"",'Ark1'!Z2588)</f>
        <v/>
      </c>
      <c r="S402" s="236" t="str">
        <f>+IF(I402=0,"",'Ark1'!Z2588)</f>
        <v/>
      </c>
      <c r="T402" s="237" t="str">
        <f>+IF(I402=0,"",'Ark1'!AB2588)</f>
        <v/>
      </c>
      <c r="U402" s="238" t="str">
        <f>+IF(I402=0,"",'Ark1'!AE2588)</f>
        <v/>
      </c>
      <c r="V402" s="236" t="str">
        <f t="shared" si="73"/>
        <v/>
      </c>
      <c r="W402" s="236" t="str">
        <f t="shared" si="74"/>
        <v/>
      </c>
      <c r="X402" s="215"/>
      <c r="AB402" s="27"/>
      <c r="AE402" s="28"/>
      <c r="AF402" s="28"/>
      <c r="AG402" s="28"/>
      <c r="AI402" s="28"/>
      <c r="AJ402" s="28"/>
      <c r="AK402" s="28"/>
      <c r="AL402" s="28"/>
      <c r="AM402" s="28"/>
      <c r="AN402" s="28"/>
      <c r="AO402" s="28"/>
      <c r="AP402" s="28"/>
      <c r="AQ402" s="28"/>
      <c r="AR402" s="28"/>
      <c r="AS402" s="28"/>
      <c r="AT402" s="28"/>
      <c r="AU402" s="28"/>
      <c r="AV402" s="28"/>
      <c r="AW402" s="28"/>
      <c r="AX402" s="28"/>
      <c r="AY402" s="28"/>
      <c r="AZ402" s="28"/>
      <c r="BA402" s="28"/>
      <c r="BB402" s="28"/>
      <c r="BC402" s="28"/>
      <c r="BD402" s="28"/>
      <c r="BE402" s="28"/>
      <c r="BF402" s="28"/>
      <c r="BG402" s="28"/>
      <c r="BH402" s="28"/>
      <c r="BI402" s="28"/>
      <c r="BJ402" s="28"/>
      <c r="BK402" s="28"/>
      <c r="BL402" s="28"/>
    </row>
    <row r="403" spans="1:64" s="29" customFormat="1" ht="15.6">
      <c r="A403" s="215"/>
      <c r="B403" s="297">
        <f>+'Ark1'!C2589</f>
        <v>2023</v>
      </c>
      <c r="C403" s="235">
        <f>+'Ark1'!L2589</f>
        <v>15</v>
      </c>
      <c r="D403" s="235" t="s">
        <v>40</v>
      </c>
      <c r="E403" s="235">
        <f>+'Ark1'!H2589</f>
        <v>1</v>
      </c>
      <c r="F403" s="235">
        <f>+'Ark1'!J2589</f>
        <v>171</v>
      </c>
      <c r="G403" s="235" t="str">
        <f t="shared" si="72"/>
        <v>Prima</v>
      </c>
      <c r="H403" s="235" t="str">
        <f>+IF(I403=0,"",'Ark1'!Q2589)</f>
        <v/>
      </c>
      <c r="I403" s="344">
        <f>+'Ark1'!R2589</f>
        <v>0</v>
      </c>
      <c r="J403" s="236" t="str">
        <f>+IF(I403=0,"",'Ark1'!AG2589)</f>
        <v/>
      </c>
      <c r="K403" s="236"/>
      <c r="L403" s="236" t="str">
        <f>+IF(I403=0,"",'Ark1'!AH2589)</f>
        <v/>
      </c>
      <c r="M403" s="237" t="str">
        <f>+IF(I403=0,"",'Ark1'!T2589)</f>
        <v/>
      </c>
      <c r="N403" s="32" t="str">
        <f>+IF(I403=0,"",'Ark1'!U2589)</f>
        <v/>
      </c>
      <c r="O403" s="238" t="str">
        <f>+IF(I403=0,"",'Ark1'!W2589)</f>
        <v/>
      </c>
      <c r="P403" s="238" t="str">
        <f>+IF(I403=0,"",'Ark1'!X2589)</f>
        <v/>
      </c>
      <c r="Q403" s="238" t="str">
        <f>+IF(I403=0,"",'Ark1'!Y2589)</f>
        <v/>
      </c>
      <c r="R403" s="238" t="str">
        <f>+IF(I403=0,"",'Ark1'!Z2589)</f>
        <v/>
      </c>
      <c r="S403" s="236" t="str">
        <f>+IF(I403=0,"",'Ark1'!Z2589)</f>
        <v/>
      </c>
      <c r="T403" s="237" t="str">
        <f>+IF(I403=0,"",'Ark1'!AB2589)</f>
        <v/>
      </c>
      <c r="U403" s="238" t="str">
        <f>+IF(I403=0,"",'Ark1'!AE2589)</f>
        <v/>
      </c>
      <c r="V403" s="236" t="str">
        <f t="shared" si="73"/>
        <v/>
      </c>
      <c r="W403" s="236" t="str">
        <f t="shared" si="74"/>
        <v/>
      </c>
      <c r="X403" s="215"/>
      <c r="AB403" s="27"/>
      <c r="AE403" s="28"/>
      <c r="AF403" s="28"/>
      <c r="AG403" s="28"/>
      <c r="AI403" s="28"/>
      <c r="AJ403" s="28"/>
      <c r="AK403" s="28"/>
      <c r="AL403" s="28"/>
      <c r="AM403" s="28"/>
      <c r="AN403" s="28"/>
      <c r="AO403" s="28"/>
      <c r="AP403" s="28"/>
      <c r="AQ403" s="28"/>
      <c r="AR403" s="28"/>
      <c r="AS403" s="28"/>
      <c r="AT403" s="28"/>
      <c r="AU403" s="28"/>
      <c r="AV403" s="28"/>
      <c r="AW403" s="28"/>
      <c r="AX403" s="28"/>
      <c r="AY403" s="28"/>
      <c r="AZ403" s="28"/>
      <c r="BA403" s="28"/>
      <c r="BB403" s="28"/>
      <c r="BC403" s="28"/>
      <c r="BD403" s="28"/>
      <c r="BE403" s="28"/>
      <c r="BF403" s="28"/>
      <c r="BG403" s="28"/>
      <c r="BH403" s="28"/>
      <c r="BI403" s="28"/>
      <c r="BJ403" s="28"/>
      <c r="BK403" s="28"/>
      <c r="BL403" s="28"/>
    </row>
    <row r="404" spans="1:64" s="29" customFormat="1" ht="15.6">
      <c r="A404" s="215"/>
      <c r="B404" s="297">
        <f>+'Ark1'!C2590</f>
        <v>2023</v>
      </c>
      <c r="C404" s="235">
        <f>+'Ark1'!L2590</f>
        <v>15</v>
      </c>
      <c r="D404" s="235" t="s">
        <v>40</v>
      </c>
      <c r="E404" s="235">
        <f>+'Ark1'!H2590</f>
        <v>2</v>
      </c>
      <c r="F404" s="235">
        <f>+'Ark1'!J2590</f>
        <v>175</v>
      </c>
      <c r="G404" s="235" t="str">
        <f t="shared" si="72"/>
        <v>Ole Ringdal</v>
      </c>
      <c r="H404" s="235" t="str">
        <f>+IF(I404=0,"",'Ark1'!Q2590)</f>
        <v/>
      </c>
      <c r="I404" s="344">
        <f>+'Ark1'!R2590</f>
        <v>0</v>
      </c>
      <c r="J404" s="236" t="str">
        <f>+IF(I404=0,"",'Ark1'!AG2590)</f>
        <v/>
      </c>
      <c r="K404" s="236"/>
      <c r="L404" s="236" t="str">
        <f>+IF(I404=0,"",'Ark1'!AH2590)</f>
        <v/>
      </c>
      <c r="M404" s="237" t="str">
        <f>+IF(I404=0,"",'Ark1'!T2590)</f>
        <v/>
      </c>
      <c r="N404" s="32" t="str">
        <f>+IF(I404=0,"",'Ark1'!U2590)</f>
        <v/>
      </c>
      <c r="O404" s="238" t="str">
        <f>+IF(I404=0,"",'Ark1'!W2590)</f>
        <v/>
      </c>
      <c r="P404" s="238" t="str">
        <f>+IF(I404=0,"",'Ark1'!X2590)</f>
        <v/>
      </c>
      <c r="Q404" s="238" t="str">
        <f>+IF(I404=0,"",'Ark1'!Y2590)</f>
        <v/>
      </c>
      <c r="R404" s="238" t="str">
        <f>+IF(I404=0,"",'Ark1'!Z2590)</f>
        <v/>
      </c>
      <c r="S404" s="236" t="str">
        <f>+IF(I404=0,"",'Ark1'!Z2590)</f>
        <v/>
      </c>
      <c r="T404" s="237" t="str">
        <f>+IF(I404=0,"",'Ark1'!AB2590)</f>
        <v/>
      </c>
      <c r="U404" s="238" t="str">
        <f>+IF(I404=0,"",'Ark1'!AE2590)</f>
        <v/>
      </c>
      <c r="V404" s="236" t="str">
        <f t="shared" si="73"/>
        <v/>
      </c>
      <c r="W404" s="236" t="str">
        <f t="shared" si="74"/>
        <v/>
      </c>
      <c r="X404" s="215"/>
      <c r="AB404" s="27"/>
      <c r="AE404" s="28"/>
      <c r="AF404" s="28"/>
      <c r="AG404" s="28"/>
      <c r="AI404" s="28"/>
      <c r="AJ404" s="28"/>
      <c r="AK404" s="28"/>
      <c r="AL404" s="28"/>
      <c r="AM404" s="28"/>
      <c r="AN404" s="28"/>
      <c r="AO404" s="28"/>
      <c r="AP404" s="28"/>
      <c r="AQ404" s="28"/>
      <c r="AR404" s="28"/>
      <c r="AS404" s="28"/>
      <c r="AT404" s="28"/>
      <c r="AU404" s="28"/>
      <c r="AV404" s="28"/>
      <c r="AW404" s="28"/>
      <c r="AX404" s="28"/>
      <c r="AY404" s="28"/>
      <c r="AZ404" s="28"/>
      <c r="BA404" s="28"/>
      <c r="BB404" s="28"/>
      <c r="BC404" s="28"/>
      <c r="BD404" s="28"/>
      <c r="BE404" s="28"/>
      <c r="BF404" s="28"/>
      <c r="BG404" s="28"/>
      <c r="BH404" s="28"/>
      <c r="BI404" s="28"/>
      <c r="BJ404" s="28"/>
      <c r="BK404" s="28"/>
      <c r="BL404" s="28"/>
    </row>
    <row r="405" spans="1:64" s="29" customFormat="1" ht="15.6">
      <c r="A405" s="215"/>
      <c r="B405" s="297">
        <f>+'Ark1'!C2591</f>
        <v>2023</v>
      </c>
      <c r="C405" s="235">
        <f>+'Ark1'!L2591</f>
        <v>15</v>
      </c>
      <c r="D405" s="235" t="s">
        <v>40</v>
      </c>
      <c r="E405" s="235">
        <f>+'Ark1'!H2591</f>
        <v>2</v>
      </c>
      <c r="F405" s="235">
        <f>+'Ark1'!J2591</f>
        <v>177</v>
      </c>
      <c r="G405" s="235" t="str">
        <f t="shared" si="72"/>
        <v>Slakthuset</v>
      </c>
      <c r="H405" s="235" t="str">
        <f>+IF(I405=0,"",'Ark1'!Q2591)</f>
        <v/>
      </c>
      <c r="I405" s="344">
        <f>+'Ark1'!R2591</f>
        <v>0</v>
      </c>
      <c r="J405" s="236" t="str">
        <f>+IF(I405=0,"",'Ark1'!AG2591)</f>
        <v/>
      </c>
      <c r="K405" s="236"/>
      <c r="L405" s="236" t="str">
        <f>+IF(I405=0,"",'Ark1'!AH2591)</f>
        <v/>
      </c>
      <c r="M405" s="237" t="str">
        <f>+IF(I405=0,"",'Ark1'!T2591)</f>
        <v/>
      </c>
      <c r="N405" s="32" t="str">
        <f>+IF(I405=0,"",'Ark1'!U2591)</f>
        <v/>
      </c>
      <c r="O405" s="238" t="str">
        <f>+IF(I405=0,"",'Ark1'!W2591)</f>
        <v/>
      </c>
      <c r="P405" s="238" t="str">
        <f>+IF(I405=0,"",'Ark1'!X2591)</f>
        <v/>
      </c>
      <c r="Q405" s="238" t="str">
        <f>+IF(I405=0,"",'Ark1'!Y2591)</f>
        <v/>
      </c>
      <c r="R405" s="238" t="str">
        <f>+IF(I405=0,"",'Ark1'!Z2591)</f>
        <v/>
      </c>
      <c r="S405" s="236" t="str">
        <f>+IF(I405=0,"",'Ark1'!Z2591)</f>
        <v/>
      </c>
      <c r="T405" s="237" t="str">
        <f>+IF(I405=0,"",'Ark1'!AB2591)</f>
        <v/>
      </c>
      <c r="U405" s="238" t="str">
        <f>+IF(I405=0,"",'Ark1'!AE2591)</f>
        <v/>
      </c>
      <c r="V405" s="236" t="str">
        <f t="shared" si="73"/>
        <v/>
      </c>
      <c r="W405" s="236" t="str">
        <f t="shared" si="74"/>
        <v/>
      </c>
      <c r="X405" s="215"/>
      <c r="AB405" s="27"/>
      <c r="AE405" s="28"/>
      <c r="AF405" s="28"/>
      <c r="AG405" s="28"/>
      <c r="AI405" s="28"/>
      <c r="AJ405" s="28"/>
      <c r="AK405" s="28"/>
      <c r="AL405" s="28"/>
      <c r="AM405" s="28"/>
      <c r="AN405" s="28"/>
      <c r="AO405" s="28"/>
      <c r="AP405" s="28"/>
      <c r="AQ405" s="28"/>
      <c r="AR405" s="28"/>
      <c r="AS405" s="28"/>
      <c r="AT405" s="28"/>
      <c r="AU405" s="28"/>
      <c r="AV405" s="28"/>
      <c r="AW405" s="28"/>
      <c r="AX405" s="28"/>
      <c r="AY405" s="28"/>
      <c r="AZ405" s="28"/>
      <c r="BA405" s="28"/>
      <c r="BB405" s="28"/>
      <c r="BC405" s="28"/>
      <c r="BD405" s="28"/>
      <c r="BE405" s="28"/>
      <c r="BF405" s="28"/>
      <c r="BG405" s="28"/>
      <c r="BH405" s="28"/>
      <c r="BI405" s="28"/>
      <c r="BJ405" s="28"/>
      <c r="BK405" s="28"/>
      <c r="BL405" s="28"/>
    </row>
    <row r="406" spans="1:64" s="29" customFormat="1" ht="15.6">
      <c r="A406" s="215"/>
      <c r="B406" s="297">
        <f>+'Ark1'!C2592</f>
        <v>2023</v>
      </c>
      <c r="C406" s="235">
        <f>+'Ark1'!L2592</f>
        <v>15</v>
      </c>
      <c r="D406" s="235" t="s">
        <v>40</v>
      </c>
      <c r="E406" s="235">
        <f>+'Ark1'!H2592</f>
        <v>2</v>
      </c>
      <c r="F406" s="235">
        <f>+'Ark1'!J2592</f>
        <v>178</v>
      </c>
      <c r="G406" s="235" t="str">
        <f t="shared" si="72"/>
        <v>Røros</v>
      </c>
      <c r="H406" s="235" t="str">
        <f>+IF(I406=0,"",'Ark1'!Q2592)</f>
        <v/>
      </c>
      <c r="I406" s="344">
        <f>+'Ark1'!R2592</f>
        <v>0</v>
      </c>
      <c r="J406" s="236" t="str">
        <f>+IF(I406=0,"",'Ark1'!AG2592)</f>
        <v/>
      </c>
      <c r="K406" s="236"/>
      <c r="L406" s="236" t="str">
        <f>+IF(I406=0,"",'Ark1'!AH2592)</f>
        <v/>
      </c>
      <c r="M406" s="237" t="str">
        <f>+IF(I406=0,"",'Ark1'!T2592)</f>
        <v/>
      </c>
      <c r="N406" s="32" t="str">
        <f>+IF(I406=0,"",'Ark1'!U2592)</f>
        <v/>
      </c>
      <c r="O406" s="238" t="str">
        <f>+IF(I406=0,"",'Ark1'!W2592)</f>
        <v/>
      </c>
      <c r="P406" s="238" t="str">
        <f>+IF(I406=0,"",'Ark1'!X2592)</f>
        <v/>
      </c>
      <c r="Q406" s="238" t="str">
        <f>+IF(I406=0,"",'Ark1'!Y2592)</f>
        <v/>
      </c>
      <c r="R406" s="238" t="str">
        <f>+IF(I406=0,"",'Ark1'!Z2592)</f>
        <v/>
      </c>
      <c r="S406" s="236" t="str">
        <f>+IF(I406=0,"",'Ark1'!Z2592)</f>
        <v/>
      </c>
      <c r="T406" s="237" t="str">
        <f>+IF(I406=0,"",'Ark1'!AB2592)</f>
        <v/>
      </c>
      <c r="U406" s="238" t="str">
        <f>+IF(I406=0,"",'Ark1'!AE2592)</f>
        <v/>
      </c>
      <c r="V406" s="236" t="str">
        <f t="shared" si="73"/>
        <v/>
      </c>
      <c r="W406" s="236" t="str">
        <f t="shared" si="74"/>
        <v/>
      </c>
      <c r="X406" s="215"/>
      <c r="AB406" s="27"/>
      <c r="AE406" s="28"/>
      <c r="AF406" s="28"/>
      <c r="AG406" s="28"/>
      <c r="AI406" s="28"/>
      <c r="AJ406" s="28"/>
      <c r="AK406" s="28"/>
      <c r="AL406" s="28"/>
      <c r="AM406" s="28"/>
      <c r="AN406" s="28"/>
      <c r="AO406" s="28"/>
      <c r="AP406" s="28"/>
      <c r="AQ406" s="28"/>
      <c r="AR406" s="28"/>
      <c r="AS406" s="28"/>
      <c r="AT406" s="28"/>
      <c r="AU406" s="28"/>
      <c r="AV406" s="28"/>
      <c r="AW406" s="28"/>
      <c r="AX406" s="28"/>
      <c r="AY406" s="28"/>
      <c r="AZ406" s="28"/>
      <c r="BA406" s="28"/>
      <c r="BB406" s="28"/>
      <c r="BC406" s="28"/>
      <c r="BD406" s="28"/>
      <c r="BE406" s="28"/>
      <c r="BF406" s="28"/>
      <c r="BG406" s="28"/>
      <c r="BH406" s="28"/>
      <c r="BI406" s="28"/>
      <c r="BJ406" s="28"/>
      <c r="BK406" s="28"/>
      <c r="BL406" s="28"/>
    </row>
    <row r="407" spans="1:64" s="29" customFormat="1" ht="15.6">
      <c r="A407" s="215"/>
      <c r="B407" s="297">
        <f>+'Ark1'!C2593</f>
        <v>2023</v>
      </c>
      <c r="C407" s="235">
        <f>+'Ark1'!L2593</f>
        <v>15</v>
      </c>
      <c r="D407" s="235" t="s">
        <v>40</v>
      </c>
      <c r="E407" s="235">
        <f>+'Ark1'!H2593</f>
        <v>2</v>
      </c>
      <c r="F407" s="235">
        <f>+'Ark1'!J2593</f>
        <v>181</v>
      </c>
      <c r="G407" s="235" t="str">
        <f t="shared" si="72"/>
        <v>Horns</v>
      </c>
      <c r="H407" s="235" t="str">
        <f>+IF(I407=0,"",'Ark1'!Q2593)</f>
        <v/>
      </c>
      <c r="I407" s="344">
        <f>+'Ark1'!R2593</f>
        <v>0</v>
      </c>
      <c r="J407" s="236" t="str">
        <f>+IF(I407=0,"",'Ark1'!AG2593)</f>
        <v/>
      </c>
      <c r="K407" s="236"/>
      <c r="L407" s="236" t="str">
        <f>+IF(I407=0,"",'Ark1'!AH2593)</f>
        <v/>
      </c>
      <c r="M407" s="237" t="str">
        <f>+IF(I407=0,"",'Ark1'!T2593)</f>
        <v/>
      </c>
      <c r="N407" s="32" t="str">
        <f>+IF(I407=0,"",'Ark1'!U2593)</f>
        <v/>
      </c>
      <c r="O407" s="238" t="str">
        <f>+IF(I407=0,"",'Ark1'!W2593)</f>
        <v/>
      </c>
      <c r="P407" s="238" t="str">
        <f>+IF(I407=0,"",'Ark1'!X2593)</f>
        <v/>
      </c>
      <c r="Q407" s="238" t="str">
        <f>+IF(I407=0,"",'Ark1'!Y2593)</f>
        <v/>
      </c>
      <c r="R407" s="238" t="str">
        <f>+IF(I407=0,"",'Ark1'!Z2593)</f>
        <v/>
      </c>
      <c r="S407" s="236" t="str">
        <f>+IF(I407=0,"",'Ark1'!Z2593)</f>
        <v/>
      </c>
      <c r="T407" s="237" t="str">
        <f>+IF(I407=0,"",'Ark1'!AB2593)</f>
        <v/>
      </c>
      <c r="U407" s="238" t="str">
        <f>+IF(I407=0,"",'Ark1'!AE2593)</f>
        <v/>
      </c>
      <c r="V407" s="236" t="str">
        <f t="shared" si="73"/>
        <v/>
      </c>
      <c r="W407" s="236" t="str">
        <f t="shared" si="74"/>
        <v/>
      </c>
      <c r="X407" s="215"/>
      <c r="AB407" s="27"/>
      <c r="AE407" s="28"/>
      <c r="AF407" s="28"/>
      <c r="AG407" s="28"/>
      <c r="AI407" s="28"/>
      <c r="AJ407" s="28"/>
      <c r="AK407" s="28"/>
      <c r="AL407" s="28"/>
      <c r="AM407" s="28"/>
      <c r="AN407" s="28"/>
      <c r="AO407" s="28"/>
      <c r="AP407" s="28"/>
      <c r="AQ407" s="28"/>
      <c r="AR407" s="28"/>
      <c r="AS407" s="28"/>
      <c r="AT407" s="28"/>
      <c r="AU407" s="28"/>
      <c r="AV407" s="28"/>
      <c r="AW407" s="28"/>
      <c r="AX407" s="28"/>
      <c r="AY407" s="28"/>
      <c r="AZ407" s="28"/>
      <c r="BA407" s="28"/>
      <c r="BB407" s="28"/>
      <c r="BC407" s="28"/>
      <c r="BD407" s="28"/>
      <c r="BE407" s="28"/>
      <c r="BF407" s="28"/>
      <c r="BG407" s="28"/>
      <c r="BH407" s="28"/>
      <c r="BI407" s="28"/>
      <c r="BJ407" s="28"/>
      <c r="BK407" s="28"/>
      <c r="BL407" s="28"/>
    </row>
    <row r="408" spans="1:64" s="29" customFormat="1" ht="15.6">
      <c r="A408" s="215"/>
      <c r="B408" s="297">
        <f>+'Ark1'!C2594</f>
        <v>2023</v>
      </c>
      <c r="C408" s="235">
        <f>+'Ark1'!L2594</f>
        <v>15</v>
      </c>
      <c r="D408" s="235" t="s">
        <v>40</v>
      </c>
      <c r="E408" s="235">
        <f>+'Ark1'!H2594</f>
        <v>1</v>
      </c>
      <c r="F408" s="235">
        <f>+'Ark1'!J2594</f>
        <v>262</v>
      </c>
      <c r="G408" s="235" t="str">
        <f t="shared" si="72"/>
        <v>Strilalam</v>
      </c>
      <c r="H408" s="235" t="str">
        <f>+IF(I408=0,"",'Ark1'!Q2594)</f>
        <v/>
      </c>
      <c r="I408" s="344">
        <f>+'Ark1'!R2594</f>
        <v>0</v>
      </c>
      <c r="J408" s="236" t="str">
        <f>+IF(I408=0,"",'Ark1'!AG2594)</f>
        <v/>
      </c>
      <c r="K408" s="236"/>
      <c r="L408" s="236" t="str">
        <f>+IF(I408=0,"",'Ark1'!AH2594)</f>
        <v/>
      </c>
      <c r="M408" s="237" t="str">
        <f>+IF(I408=0,"",'Ark1'!T2594)</f>
        <v/>
      </c>
      <c r="N408" s="32" t="str">
        <f>+IF(I408=0,"",'Ark1'!U2594)</f>
        <v/>
      </c>
      <c r="O408" s="238" t="str">
        <f>+IF(I408=0,"",'Ark1'!W2594)</f>
        <v/>
      </c>
      <c r="P408" s="238" t="str">
        <f>+IF(I408=0,"",'Ark1'!X2594)</f>
        <v/>
      </c>
      <c r="Q408" s="238" t="str">
        <f>+IF(I408=0,"",'Ark1'!Y2594)</f>
        <v/>
      </c>
      <c r="R408" s="238" t="str">
        <f>+IF(I408=0,"",'Ark1'!Z2594)</f>
        <v/>
      </c>
      <c r="S408" s="236" t="str">
        <f>+IF(I408=0,"",'Ark1'!Z2594)</f>
        <v/>
      </c>
      <c r="T408" s="237" t="str">
        <f>+IF(I408=0,"",'Ark1'!AB2594)</f>
        <v/>
      </c>
      <c r="U408" s="238" t="str">
        <f>+IF(I408=0,"",'Ark1'!AE2594)</f>
        <v/>
      </c>
      <c r="V408" s="236" t="str">
        <f t="shared" si="73"/>
        <v/>
      </c>
      <c r="W408" s="236" t="str">
        <f t="shared" si="74"/>
        <v/>
      </c>
      <c r="X408" s="215"/>
      <c r="AB408" s="27"/>
      <c r="AE408" s="28"/>
      <c r="AF408" s="28"/>
      <c r="AG408" s="28"/>
      <c r="AI408" s="28"/>
      <c r="AJ408" s="28"/>
      <c r="AK408" s="28"/>
      <c r="AL408" s="28"/>
      <c r="AM408" s="28"/>
      <c r="AN408" s="28"/>
      <c r="AO408" s="28"/>
      <c r="AP408" s="28"/>
      <c r="AQ408" s="28"/>
      <c r="AR408" s="28"/>
      <c r="AS408" s="28"/>
      <c r="AT408" s="28"/>
      <c r="AU408" s="28"/>
      <c r="AV408" s="28"/>
      <c r="AW408" s="28"/>
      <c r="AX408" s="28"/>
      <c r="AY408" s="28"/>
      <c r="AZ408" s="28"/>
      <c r="BA408" s="28"/>
      <c r="BB408" s="28"/>
      <c r="BC408" s="28"/>
      <c r="BD408" s="28"/>
      <c r="BE408" s="28"/>
      <c r="BF408" s="28"/>
      <c r="BG408" s="28"/>
      <c r="BH408" s="28"/>
      <c r="BI408" s="28"/>
      <c r="BJ408" s="28"/>
      <c r="BK408" s="28"/>
      <c r="BL408" s="28"/>
    </row>
    <row r="409" spans="1:64" s="29" customFormat="1" ht="15.6">
      <c r="A409" s="215"/>
      <c r="B409" s="297">
        <f>+'Ark1'!C2595</f>
        <v>2023</v>
      </c>
      <c r="C409" s="235">
        <f>+'Ark1'!L2595</f>
        <v>15</v>
      </c>
      <c r="D409" s="235" t="s">
        <v>40</v>
      </c>
      <c r="E409" s="235">
        <f>+'Ark1'!H2595</f>
        <v>1</v>
      </c>
      <c r="F409" s="235">
        <f>+'Ark1'!J2595</f>
        <v>309</v>
      </c>
      <c r="G409" s="235" t="str">
        <f t="shared" si="72"/>
        <v>Malvik</v>
      </c>
      <c r="H409" s="235" t="str">
        <f>+IF(I409=0,"",'Ark1'!Q2595)</f>
        <v/>
      </c>
      <c r="I409" s="344">
        <f>+'Ark1'!R2595</f>
        <v>0</v>
      </c>
      <c r="J409" s="236" t="str">
        <f>+IF(I409=0,"",'Ark1'!AG2595)</f>
        <v/>
      </c>
      <c r="K409" s="236"/>
      <c r="L409" s="236" t="str">
        <f>+IF(I409=0,"",'Ark1'!AH2595)</f>
        <v/>
      </c>
      <c r="M409" s="237" t="str">
        <f>+IF(I409=0,"",'Ark1'!T2595)</f>
        <v/>
      </c>
      <c r="N409" s="32" t="str">
        <f>+IF(I409=0,"",'Ark1'!U2595)</f>
        <v/>
      </c>
      <c r="O409" s="238" t="str">
        <f>+IF(I409=0,"",'Ark1'!W2595)</f>
        <v/>
      </c>
      <c r="P409" s="238" t="str">
        <f>+IF(I409=0,"",'Ark1'!X2595)</f>
        <v/>
      </c>
      <c r="Q409" s="238" t="str">
        <f>+IF(I409=0,"",'Ark1'!Y2595)</f>
        <v/>
      </c>
      <c r="R409" s="238" t="str">
        <f>+IF(I409=0,"",'Ark1'!Z2595)</f>
        <v/>
      </c>
      <c r="S409" s="236" t="str">
        <f>+IF(I409=0,"",'Ark1'!Z2595)</f>
        <v/>
      </c>
      <c r="T409" s="237" t="str">
        <f>+IF(I409=0,"",'Ark1'!AB2595)</f>
        <v/>
      </c>
      <c r="U409" s="238" t="str">
        <f>+IF(I409=0,"",'Ark1'!AE2595)</f>
        <v/>
      </c>
      <c r="V409" s="236" t="str">
        <f t="shared" si="73"/>
        <v/>
      </c>
      <c r="W409" s="236" t="str">
        <f t="shared" si="74"/>
        <v/>
      </c>
      <c r="X409" s="215"/>
      <c r="AB409" s="27"/>
      <c r="AE409" s="28"/>
      <c r="AF409" s="28"/>
      <c r="AG409" s="28"/>
      <c r="AI409" s="28"/>
      <c r="AJ409" s="28"/>
      <c r="AK409" s="28"/>
      <c r="AL409" s="28"/>
      <c r="AM409" s="28"/>
      <c r="AN409" s="28"/>
      <c r="AO409" s="28"/>
      <c r="AP409" s="28"/>
      <c r="AQ409" s="28"/>
      <c r="AR409" s="28"/>
      <c r="AS409" s="28"/>
      <c r="AT409" s="28"/>
      <c r="AU409" s="28"/>
      <c r="AV409" s="28"/>
      <c r="AW409" s="28"/>
      <c r="AX409" s="28"/>
      <c r="AY409" s="28"/>
      <c r="AZ409" s="28"/>
      <c r="BA409" s="28"/>
      <c r="BB409" s="28"/>
      <c r="BC409" s="28"/>
      <c r="BD409" s="28"/>
      <c r="BE409" s="28"/>
      <c r="BF409" s="28"/>
      <c r="BG409" s="28"/>
      <c r="BH409" s="28"/>
      <c r="BI409" s="28"/>
      <c r="BJ409" s="28"/>
      <c r="BK409" s="28"/>
      <c r="BL409" s="28"/>
    </row>
    <row r="410" spans="1:64" s="29" customFormat="1" ht="15.6">
      <c r="A410" s="215"/>
      <c r="B410" s="297">
        <f>+'Ark1'!C2596</f>
        <v>2023</v>
      </c>
      <c r="C410" s="235">
        <f>+'Ark1'!L2596</f>
        <v>15</v>
      </c>
      <c r="D410" s="235" t="s">
        <v>40</v>
      </c>
      <c r="E410" s="235">
        <f>+'Ark1'!H2596</f>
        <v>2</v>
      </c>
      <c r="F410" s="235">
        <f>+'Ark1'!J2596</f>
        <v>470</v>
      </c>
      <c r="G410" s="235" t="str">
        <f t="shared" si="72"/>
        <v>Jens Eide</v>
      </c>
      <c r="H410" s="235" t="str">
        <f>+IF(I410=0,"",'Ark1'!Q2596)</f>
        <v/>
      </c>
      <c r="I410" s="344">
        <f>+'Ark1'!R2596</f>
        <v>0</v>
      </c>
      <c r="J410" s="236" t="str">
        <f>+IF(I410=0,"",'Ark1'!AG2596)</f>
        <v/>
      </c>
      <c r="K410" s="236"/>
      <c r="L410" s="236" t="str">
        <f>+IF(I410=0,"",'Ark1'!AH2596)</f>
        <v/>
      </c>
      <c r="M410" s="237" t="str">
        <f>+IF(I410=0,"",'Ark1'!T2596)</f>
        <v/>
      </c>
      <c r="N410" s="32" t="str">
        <f>+IF(I410=0,"",'Ark1'!U2596)</f>
        <v/>
      </c>
      <c r="O410" s="238" t="str">
        <f>+IF(I410=0,"",'Ark1'!W2596)</f>
        <v/>
      </c>
      <c r="P410" s="238" t="str">
        <f>+IF(I410=0,"",'Ark1'!X2596)</f>
        <v/>
      </c>
      <c r="Q410" s="238" t="str">
        <f>+IF(I410=0,"",'Ark1'!Y2596)</f>
        <v/>
      </c>
      <c r="R410" s="238" t="str">
        <f>+IF(I410=0,"",'Ark1'!Z2596)</f>
        <v/>
      </c>
      <c r="S410" s="236" t="str">
        <f>+IF(I410=0,"",'Ark1'!Z2596)</f>
        <v/>
      </c>
      <c r="T410" s="237" t="str">
        <f>+IF(I410=0,"",'Ark1'!AB2596)</f>
        <v/>
      </c>
      <c r="U410" s="238" t="str">
        <f>+IF(I410=0,"",'Ark1'!AE2596)</f>
        <v/>
      </c>
      <c r="V410" s="236" t="str">
        <f t="shared" si="73"/>
        <v/>
      </c>
      <c r="W410" s="236" t="str">
        <f t="shared" si="74"/>
        <v/>
      </c>
      <c r="X410" s="215"/>
      <c r="AB410" s="27"/>
      <c r="AE410" s="28"/>
      <c r="AF410" s="28"/>
      <c r="AG410" s="28"/>
      <c r="AI410" s="28"/>
      <c r="AJ410" s="28"/>
      <c r="AK410" s="28"/>
      <c r="AL410" s="28"/>
      <c r="AM410" s="28"/>
      <c r="AN410" s="28"/>
      <c r="AO410" s="28"/>
      <c r="AP410" s="28"/>
      <c r="AQ410" s="28"/>
      <c r="AR410" s="28"/>
      <c r="AS410" s="28"/>
      <c r="AT410" s="28"/>
      <c r="AU410" s="28"/>
      <c r="AV410" s="28"/>
      <c r="AW410" s="28"/>
      <c r="AX410" s="28"/>
      <c r="AY410" s="28"/>
      <c r="AZ410" s="28"/>
      <c r="BA410" s="28"/>
      <c r="BB410" s="28"/>
      <c r="BC410" s="28"/>
      <c r="BD410" s="28"/>
      <c r="BE410" s="28"/>
      <c r="BF410" s="28"/>
      <c r="BG410" s="28"/>
      <c r="BH410" s="28"/>
      <c r="BI410" s="28"/>
      <c r="BJ410" s="28"/>
      <c r="BK410" s="28"/>
      <c r="BL410" s="28"/>
    </row>
    <row r="411" spans="1:64" s="29" customFormat="1" ht="15.6">
      <c r="A411" s="215"/>
      <c r="B411" s="297">
        <f>+'Ark1'!C2597</f>
        <v>2023</v>
      </c>
      <c r="C411" s="235">
        <f>+'Ark1'!L2597</f>
        <v>15</v>
      </c>
      <c r="D411" s="235" t="s">
        <v>40</v>
      </c>
      <c r="E411" s="235">
        <f>+'Ark1'!H2597</f>
        <v>2</v>
      </c>
      <c r="F411" s="235">
        <f>+'Ark1'!J2597</f>
        <v>629</v>
      </c>
      <c r="G411" s="235" t="str">
        <f t="shared" si="72"/>
        <v>Bø</v>
      </c>
      <c r="H411" s="235" t="str">
        <f>+IF(I411=0,"",'Ark1'!Q2597)</f>
        <v/>
      </c>
      <c r="I411" s="344">
        <f>+'Ark1'!R2597</f>
        <v>0</v>
      </c>
      <c r="J411" s="236" t="str">
        <f>+IF(I411=0,"",'Ark1'!AG2597)</f>
        <v/>
      </c>
      <c r="K411" s="236"/>
      <c r="L411" s="236" t="str">
        <f>+IF(I411=0,"",'Ark1'!AH2597)</f>
        <v/>
      </c>
      <c r="M411" s="237" t="str">
        <f>+IF(I411=0,"",'Ark1'!T2597)</f>
        <v/>
      </c>
      <c r="N411" s="32" t="str">
        <f>+IF(I411=0,"",'Ark1'!U2597)</f>
        <v/>
      </c>
      <c r="O411" s="238" t="str">
        <f>+IF(I411=0,"",'Ark1'!W2597)</f>
        <v/>
      </c>
      <c r="P411" s="238" t="str">
        <f>+IF(I411=0,"",'Ark1'!X2597)</f>
        <v/>
      </c>
      <c r="Q411" s="238" t="str">
        <f>+IF(I411=0,"",'Ark1'!Y2597)</f>
        <v/>
      </c>
      <c r="R411" s="238" t="str">
        <f>+IF(I411=0,"",'Ark1'!Z2597)</f>
        <v/>
      </c>
      <c r="S411" s="236" t="str">
        <f>+IF(I411=0,"",'Ark1'!Z2597)</f>
        <v/>
      </c>
      <c r="T411" s="237" t="str">
        <f>+IF(I411=0,"",'Ark1'!AB2597)</f>
        <v/>
      </c>
      <c r="U411" s="238" t="str">
        <f>+IF(I411=0,"",'Ark1'!AE2597)</f>
        <v/>
      </c>
      <c r="V411" s="236" t="str">
        <f t="shared" si="73"/>
        <v/>
      </c>
      <c r="W411" s="236" t="str">
        <f t="shared" si="74"/>
        <v/>
      </c>
      <c r="X411" s="215"/>
      <c r="AB411" s="27"/>
      <c r="AE411" s="28"/>
      <c r="AF411" s="28"/>
      <c r="AG411" s="28"/>
      <c r="AI411" s="28"/>
      <c r="AJ411" s="28"/>
      <c r="AK411" s="28"/>
      <c r="AL411" s="28"/>
      <c r="AM411" s="28"/>
      <c r="AN411" s="28"/>
      <c r="AO411" s="28"/>
      <c r="AP411" s="28"/>
      <c r="AQ411" s="28"/>
      <c r="AR411" s="28"/>
      <c r="AS411" s="28"/>
      <c r="AT411" s="28"/>
      <c r="AU411" s="28"/>
      <c r="AV411" s="28"/>
      <c r="AW411" s="28"/>
      <c r="AX411" s="28"/>
      <c r="AY411" s="28"/>
      <c r="AZ411" s="28"/>
      <c r="BA411" s="28"/>
      <c r="BB411" s="28"/>
      <c r="BC411" s="28"/>
      <c r="BD411" s="28"/>
      <c r="BE411" s="28"/>
      <c r="BF411" s="28"/>
      <c r="BG411" s="28"/>
      <c r="BH411" s="28"/>
      <c r="BI411" s="28"/>
      <c r="BJ411" s="28"/>
      <c r="BK411" s="28"/>
      <c r="BL411" s="28"/>
    </row>
    <row r="412" spans="1:64" s="29" customFormat="1" ht="15.6">
      <c r="A412" s="215"/>
      <c r="B412" s="297">
        <f>+'Ark1'!C2598</f>
        <v>2023</v>
      </c>
      <c r="C412" s="235">
        <f>+'Ark1'!L2598</f>
        <v>15</v>
      </c>
      <c r="D412" s="235" t="s">
        <v>40</v>
      </c>
      <c r="E412" s="235">
        <f>+'Ark1'!H2598</f>
        <v>1</v>
      </c>
      <c r="F412" s="235">
        <f>+'Ark1'!J2598</f>
        <v>643</v>
      </c>
      <c r="G412" s="235" t="str">
        <f t="shared" si="72"/>
        <v>Bjerka</v>
      </c>
      <c r="H412" s="235" t="str">
        <f>+IF(I412=0,"",'Ark1'!Q2598)</f>
        <v/>
      </c>
      <c r="I412" s="344">
        <f>+'Ark1'!R2598</f>
        <v>0</v>
      </c>
      <c r="J412" s="236" t="str">
        <f>+IF(I412=0,"",'Ark1'!AG2598)</f>
        <v/>
      </c>
      <c r="K412" s="236"/>
      <c r="L412" s="236" t="str">
        <f>+IF(I412=0,"",'Ark1'!AH2598)</f>
        <v/>
      </c>
      <c r="M412" s="237" t="str">
        <f>+IF(I412=0,"",'Ark1'!T2598)</f>
        <v/>
      </c>
      <c r="N412" s="32" t="str">
        <f>+IF(I412=0,"",'Ark1'!U2598)</f>
        <v/>
      </c>
      <c r="O412" s="238" t="str">
        <f>+IF(I412=0,"",'Ark1'!W2598)</f>
        <v/>
      </c>
      <c r="P412" s="238" t="str">
        <f>+IF(I412=0,"",'Ark1'!X2598)</f>
        <v/>
      </c>
      <c r="Q412" s="238" t="str">
        <f>+IF(I412=0,"",'Ark1'!Y2598)</f>
        <v/>
      </c>
      <c r="R412" s="238" t="str">
        <f>+IF(I412=0,"",'Ark1'!Z2598)</f>
        <v/>
      </c>
      <c r="S412" s="236" t="str">
        <f>+IF(I412=0,"",'Ark1'!Z2598)</f>
        <v/>
      </c>
      <c r="T412" s="237" t="str">
        <f>+IF(I412=0,"",'Ark1'!AB2598)</f>
        <v/>
      </c>
      <c r="U412" s="238" t="str">
        <f>+IF(I412=0,"",'Ark1'!AE2598)</f>
        <v/>
      </c>
      <c r="V412" s="236" t="str">
        <f t="shared" si="73"/>
        <v/>
      </c>
      <c r="W412" s="236" t="str">
        <f t="shared" si="74"/>
        <v/>
      </c>
      <c r="X412" s="215"/>
      <c r="AB412" s="27"/>
      <c r="AE412" s="28"/>
      <c r="AF412" s="28"/>
      <c r="AG412" s="28"/>
      <c r="AI412" s="28"/>
      <c r="AJ412" s="28"/>
      <c r="AK412" s="28"/>
      <c r="AL412" s="28"/>
      <c r="AM412" s="28"/>
      <c r="AN412" s="28"/>
      <c r="AO412" s="28"/>
      <c r="AP412" s="28"/>
      <c r="AQ412" s="28"/>
      <c r="AR412" s="28"/>
      <c r="AS412" s="28"/>
      <c r="AT412" s="28"/>
      <c r="AU412" s="28"/>
      <c r="AV412" s="28"/>
      <c r="AW412" s="28"/>
      <c r="AX412" s="28"/>
      <c r="AY412" s="28"/>
      <c r="AZ412" s="28"/>
      <c r="BA412" s="28"/>
      <c r="BB412" s="28"/>
      <c r="BC412" s="28"/>
      <c r="BD412" s="28"/>
      <c r="BE412" s="28"/>
      <c r="BF412" s="28"/>
      <c r="BG412" s="28"/>
      <c r="BH412" s="28"/>
      <c r="BI412" s="28"/>
      <c r="BJ412" s="28"/>
      <c r="BK412" s="28"/>
      <c r="BL412" s="28"/>
    </row>
    <row r="413" spans="1:64" s="29" customFormat="1" ht="15.6">
      <c r="A413" s="215"/>
      <c r="B413" s="297">
        <f>+'Ark1'!C2599</f>
        <v>2023</v>
      </c>
      <c r="C413" s="235">
        <f>+'Ark1'!L2599</f>
        <v>15</v>
      </c>
      <c r="D413" s="235" t="s">
        <v>40</v>
      </c>
      <c r="E413" s="235">
        <f>+'Ark1'!H2599</f>
        <v>2</v>
      </c>
      <c r="F413" s="235">
        <f>+'Ark1'!J2599</f>
        <v>704</v>
      </c>
      <c r="G413" s="235" t="str">
        <f t="shared" si="72"/>
        <v>Øre Vilt</v>
      </c>
      <c r="H413" s="235" t="str">
        <f>+IF(I413=0,"",'Ark1'!Q2599)</f>
        <v/>
      </c>
      <c r="I413" s="344">
        <f>+'Ark1'!R2599</f>
        <v>0</v>
      </c>
      <c r="J413" s="236" t="str">
        <f>+IF(I413=0,"",'Ark1'!AG2599)</f>
        <v/>
      </c>
      <c r="K413" s="236"/>
      <c r="L413" s="236" t="str">
        <f>+IF(I413=0,"",'Ark1'!AH2599)</f>
        <v/>
      </c>
      <c r="M413" s="237" t="str">
        <f>+IF(I413=0,"",'Ark1'!T2599)</f>
        <v/>
      </c>
      <c r="N413" s="32" t="str">
        <f>+IF(I413=0,"",'Ark1'!U2599)</f>
        <v/>
      </c>
      <c r="O413" s="238" t="str">
        <f>+IF(I413=0,"",'Ark1'!W2599)</f>
        <v/>
      </c>
      <c r="P413" s="238" t="str">
        <f>+IF(I413=0,"",'Ark1'!X2599)</f>
        <v/>
      </c>
      <c r="Q413" s="238" t="str">
        <f>+IF(I413=0,"",'Ark1'!Y2599)</f>
        <v/>
      </c>
      <c r="R413" s="238" t="str">
        <f>+IF(I413=0,"",'Ark1'!Z2599)</f>
        <v/>
      </c>
      <c r="S413" s="236" t="str">
        <f>+IF(I413=0,"",'Ark1'!Z2599)</f>
        <v/>
      </c>
      <c r="T413" s="237" t="str">
        <f>+IF(I413=0,"",'Ark1'!AB2599)</f>
        <v/>
      </c>
      <c r="U413" s="238" t="str">
        <f>+IF(I413=0,"",'Ark1'!AE2599)</f>
        <v/>
      </c>
      <c r="V413" s="236" t="str">
        <f t="shared" si="73"/>
        <v/>
      </c>
      <c r="W413" s="236" t="str">
        <f t="shared" si="74"/>
        <v/>
      </c>
      <c r="X413" s="215"/>
      <c r="AB413" s="27"/>
      <c r="AE413" s="28"/>
      <c r="AF413" s="28"/>
      <c r="AG413" s="28"/>
      <c r="AI413" s="28"/>
      <c r="AJ413" s="28"/>
      <c r="AK413" s="28"/>
      <c r="AL413" s="28"/>
      <c r="AM413" s="28"/>
      <c r="AN413" s="28"/>
      <c r="AO413" s="28"/>
      <c r="AP413" s="28"/>
      <c r="AQ413" s="28"/>
      <c r="AR413" s="28"/>
      <c r="AS413" s="28"/>
      <c r="AT413" s="28"/>
      <c r="AU413" s="28"/>
      <c r="AV413" s="28"/>
      <c r="AW413" s="28"/>
      <c r="AX413" s="28"/>
      <c r="AY413" s="28"/>
      <c r="AZ413" s="28"/>
      <c r="BA413" s="28"/>
      <c r="BB413" s="28"/>
      <c r="BC413" s="28"/>
      <c r="BD413" s="28"/>
      <c r="BE413" s="28"/>
      <c r="BF413" s="28"/>
      <c r="BG413" s="28"/>
      <c r="BH413" s="28"/>
      <c r="BI413" s="28"/>
      <c r="BJ413" s="28"/>
      <c r="BK413" s="28"/>
      <c r="BL413" s="28"/>
    </row>
    <row r="414" spans="1:64" s="29" customFormat="1" ht="15.6">
      <c r="A414" s="215"/>
      <c r="B414" s="297">
        <f>+'Ark1'!C2600</f>
        <v>2023</v>
      </c>
      <c r="C414" s="235">
        <f>+'Ark1'!L2600</f>
        <v>15</v>
      </c>
      <c r="D414" s="235" t="s">
        <v>40</v>
      </c>
      <c r="E414" s="235">
        <f>+'Ark1'!H2600</f>
        <v>1</v>
      </c>
      <c r="F414" s="235">
        <f>+'Ark1'!J2600</f>
        <v>802</v>
      </c>
      <c r="G414" s="235" t="str">
        <f t="shared" si="72"/>
        <v>Karasjok</v>
      </c>
      <c r="H414" s="235" t="str">
        <f>+IF(I414=0,"",'Ark1'!Q2600)</f>
        <v/>
      </c>
      <c r="I414" s="344">
        <f>+'Ark1'!R2600</f>
        <v>0</v>
      </c>
      <c r="J414" s="236" t="str">
        <f>+IF(I414=0,"",'Ark1'!AG2600)</f>
        <v/>
      </c>
      <c r="K414" s="236"/>
      <c r="L414" s="236" t="str">
        <f>+IF(I414=0,"",'Ark1'!AH2600)</f>
        <v/>
      </c>
      <c r="M414" s="237" t="str">
        <f>+IF(I414=0,"",'Ark1'!T2600)</f>
        <v/>
      </c>
      <c r="N414" s="32" t="str">
        <f>+IF(I414=0,"",'Ark1'!U2600)</f>
        <v/>
      </c>
      <c r="O414" s="238" t="str">
        <f>+IF(I414=0,"",'Ark1'!W2600)</f>
        <v/>
      </c>
      <c r="P414" s="238" t="str">
        <f>+IF(I414=0,"",'Ark1'!X2600)</f>
        <v/>
      </c>
      <c r="Q414" s="238" t="str">
        <f>+IF(I414=0,"",'Ark1'!Y2600)</f>
        <v/>
      </c>
      <c r="R414" s="238" t="str">
        <f>+IF(I414=0,"",'Ark1'!Z2600)</f>
        <v/>
      </c>
      <c r="S414" s="236" t="str">
        <f>+IF(I414=0,"",'Ark1'!Z2600)</f>
        <v/>
      </c>
      <c r="T414" s="237" t="str">
        <f>+IF(I414=0,"",'Ark1'!AB2600)</f>
        <v/>
      </c>
      <c r="U414" s="238" t="str">
        <f>+IF(I414=0,"",'Ark1'!AE2600)</f>
        <v/>
      </c>
      <c r="V414" s="236" t="str">
        <f t="shared" si="73"/>
        <v/>
      </c>
      <c r="W414" s="236" t="str">
        <f t="shared" si="74"/>
        <v/>
      </c>
      <c r="X414" s="215"/>
      <c r="AB414" s="27"/>
      <c r="AE414" s="28"/>
      <c r="AF414" s="28"/>
      <c r="AG414" s="28"/>
      <c r="AI414" s="28"/>
      <c r="AJ414" s="28"/>
      <c r="AK414" s="28"/>
      <c r="AL414" s="28"/>
      <c r="AM414" s="28"/>
      <c r="AN414" s="28"/>
      <c r="AO414" s="28"/>
      <c r="AP414" s="28"/>
      <c r="AQ414" s="28"/>
      <c r="AR414" s="28"/>
      <c r="AS414" s="28"/>
      <c r="AT414" s="28"/>
      <c r="AU414" s="28"/>
      <c r="AV414" s="28"/>
      <c r="AW414" s="28"/>
      <c r="AX414" s="28"/>
      <c r="AY414" s="28"/>
      <c r="AZ414" s="28"/>
      <c r="BA414" s="28"/>
      <c r="BB414" s="28"/>
      <c r="BC414" s="28"/>
      <c r="BD414" s="28"/>
      <c r="BE414" s="28"/>
      <c r="BF414" s="28"/>
      <c r="BG414" s="28"/>
      <c r="BH414" s="28"/>
      <c r="BI414" s="28"/>
      <c r="BJ414" s="28"/>
      <c r="BK414" s="28"/>
      <c r="BL414" s="28"/>
    </row>
    <row r="415" spans="1:64" s="29" customFormat="1">
      <c r="A415" s="215"/>
      <c r="B415" s="215"/>
      <c r="C415" s="215"/>
      <c r="D415" s="215"/>
      <c r="E415" s="215"/>
      <c r="F415" s="215"/>
      <c r="G415" s="215"/>
      <c r="H415" s="215"/>
      <c r="I415" s="339"/>
      <c r="J415" s="215"/>
      <c r="K415" s="215"/>
      <c r="L415" s="215"/>
      <c r="M415" s="215"/>
      <c r="N415" s="215"/>
      <c r="O415" s="215"/>
      <c r="P415" s="215"/>
      <c r="Q415" s="215"/>
      <c r="R415" s="215"/>
      <c r="S415" s="215"/>
      <c r="T415" s="215"/>
      <c r="U415" s="215"/>
      <c r="V415" s="215"/>
      <c r="W415" s="215"/>
      <c r="X415" s="215"/>
      <c r="AB415" s="27"/>
      <c r="AE415" s="28"/>
      <c r="AF415" s="28"/>
      <c r="AG415" s="28"/>
      <c r="AI415" s="28"/>
      <c r="AJ415" s="28"/>
      <c r="AK415" s="28"/>
      <c r="AL415" s="28"/>
      <c r="AM415" s="28"/>
      <c r="AN415" s="28"/>
      <c r="AO415" s="28"/>
      <c r="AP415" s="28"/>
      <c r="AQ415" s="28"/>
      <c r="AR415" s="28"/>
      <c r="AS415" s="28"/>
      <c r="AT415" s="28"/>
      <c r="AU415" s="28"/>
      <c r="AV415" s="28"/>
      <c r="AW415" s="28"/>
      <c r="AX415" s="28"/>
      <c r="AY415" s="28"/>
      <c r="AZ415" s="28"/>
      <c r="BA415" s="28"/>
      <c r="BB415" s="28"/>
      <c r="BC415" s="28"/>
      <c r="BD415" s="28"/>
      <c r="BE415" s="28"/>
      <c r="BF415" s="28"/>
      <c r="BG415" s="28"/>
      <c r="BH415" s="28"/>
      <c r="BI415" s="28"/>
      <c r="BJ415" s="28"/>
      <c r="BK415" s="28"/>
      <c r="BL415" s="28"/>
    </row>
    <row r="416" spans="1:64" ht="15" customHeight="1">
      <c r="A416" s="420"/>
      <c r="B416" s="420"/>
      <c r="C416" s="420"/>
      <c r="D416" s="420"/>
      <c r="E416" s="420"/>
      <c r="F416" s="420"/>
      <c r="G416" s="420"/>
      <c r="H416" s="420"/>
      <c r="I416" s="430"/>
      <c r="J416" s="421"/>
      <c r="K416" s="421"/>
      <c r="L416" s="421"/>
      <c r="M416" s="420"/>
      <c r="N416" s="420"/>
      <c r="O416" s="422"/>
      <c r="P416" s="422"/>
      <c r="Q416" s="422"/>
      <c r="R416" s="422"/>
      <c r="S416" s="422"/>
      <c r="T416" s="420"/>
      <c r="U416" s="422"/>
      <c r="V416" s="423"/>
      <c r="W416" s="424"/>
      <c r="X416" s="420"/>
      <c r="Y416" s="218"/>
      <c r="AA416" s="29"/>
      <c r="AB416" s="27"/>
      <c r="AC416" s="219"/>
      <c r="AD416" s="28"/>
      <c r="AH416" s="28"/>
      <c r="AZ416" s="231"/>
    </row>
    <row r="417" spans="1:64" ht="22.8">
      <c r="A417" s="420"/>
      <c r="B417" s="420"/>
      <c r="C417" s="420"/>
      <c r="D417" s="425" t="str">
        <f>+D419</f>
        <v>P-</v>
      </c>
      <c r="E417" s="420"/>
      <c r="F417" s="420"/>
      <c r="G417" s="420"/>
      <c r="H417" s="420"/>
      <c r="I417" s="429">
        <f>SUM(I419:I442)</f>
        <v>115</v>
      </c>
      <c r="J417" s="426"/>
      <c r="K417" s="426"/>
      <c r="L417" s="426"/>
      <c r="M417" s="427"/>
      <c r="N417" s="267">
        <f>+Klasse!O51</f>
        <v>0</v>
      </c>
      <c r="O417" s="422"/>
      <c r="P417" s="422"/>
      <c r="Q417" s="422"/>
      <c r="R417" s="422"/>
      <c r="S417" s="422"/>
      <c r="T417" s="420"/>
      <c r="U417" s="422"/>
      <c r="V417" s="422"/>
      <c r="W417" s="422"/>
      <c r="X417" s="422"/>
      <c r="Y417" s="218"/>
      <c r="AA417" s="29"/>
      <c r="AB417" s="27"/>
      <c r="AC417" s="219"/>
      <c r="AD417" s="28"/>
      <c r="AH417" s="28"/>
      <c r="AZ417" s="231"/>
    </row>
    <row r="418" spans="1:64" ht="15" customHeight="1">
      <c r="A418" s="420"/>
      <c r="B418" s="420"/>
      <c r="C418" s="420"/>
      <c r="D418" s="420"/>
      <c r="E418" s="475"/>
      <c r="F418" s="475"/>
      <c r="G418" s="420"/>
      <c r="H418" s="428"/>
      <c r="I418" s="430"/>
      <c r="J418" s="421"/>
      <c r="K418" s="421"/>
      <c r="L418" s="421"/>
      <c r="M418" s="428"/>
      <c r="N418" s="421"/>
      <c r="O418" s="422"/>
      <c r="P418" s="422"/>
      <c r="Q418" s="422"/>
      <c r="R418" s="422"/>
      <c r="S418" s="423"/>
      <c r="T418" s="420"/>
      <c r="U418" s="423"/>
      <c r="V418" s="423"/>
      <c r="W418" s="424"/>
      <c r="X418" s="420"/>
      <c r="Y418" s="218"/>
      <c r="AA418" s="29"/>
      <c r="AB418" s="27"/>
      <c r="AC418" s="219"/>
      <c r="AD418" s="28"/>
      <c r="AH418" s="28"/>
      <c r="AZ418" s="231"/>
    </row>
    <row r="419" spans="1:64" s="29" customFormat="1" ht="15.6">
      <c r="A419" s="420"/>
      <c r="B419" s="297">
        <f>+'Ark1'!C2601</f>
        <v>2022</v>
      </c>
      <c r="C419" s="235">
        <f>+'Ark1'!L2601</f>
        <v>1</v>
      </c>
      <c r="D419" s="235" t="str">
        <f>VLOOKUP(C419,RNR!$D$15:$E$29,2)</f>
        <v>P-</v>
      </c>
      <c r="E419" s="235">
        <f>+'Ark1'!H2601</f>
        <v>1</v>
      </c>
      <c r="F419" s="235">
        <f>+'Ark1'!J2601</f>
        <v>103</v>
      </c>
      <c r="G419" s="235" t="str">
        <f>VLOOKUP(F419,RNR!$A$1:$B$25,2)</f>
        <v>Rudshøgda</v>
      </c>
      <c r="H419" s="235" t="str">
        <f>+IF(I419=0,"",'Ark1'!Q2601)</f>
        <v/>
      </c>
      <c r="I419" s="344">
        <f>+'Ark1'!R2601</f>
        <v>0</v>
      </c>
      <c r="J419" s="236" t="str">
        <f>+IF(I419=0,"",'Ark1'!AG2601)</f>
        <v/>
      </c>
      <c r="K419" s="236"/>
      <c r="L419" s="236" t="str">
        <f>+IF(I419=0,"",'Ark1'!AH2601)</f>
        <v/>
      </c>
      <c r="M419" s="237" t="str">
        <f>+IF(I419=0,"",'Ark1'!T2601)</f>
        <v/>
      </c>
      <c r="N419" s="32" t="str">
        <f>+IF(I419=0,"",'Ark1'!U2601)</f>
        <v/>
      </c>
      <c r="O419" s="238" t="str">
        <f>+IF(I419=0,"",'Ark1'!W2601)</f>
        <v/>
      </c>
      <c r="P419" s="238" t="str">
        <f>+IF(I419=0,"",'Ark1'!X2601)</f>
        <v/>
      </c>
      <c r="Q419" s="238" t="str">
        <f>+IF(I419=0,"",'Ark1'!Y2601)</f>
        <v/>
      </c>
      <c r="R419" s="238" t="str">
        <f>+IF(I419=0,"",'Ark1'!Z2601)</f>
        <v/>
      </c>
      <c r="S419" s="236" t="str">
        <f>+IF(I419=0,"",'Ark1'!Z2601)</f>
        <v/>
      </c>
      <c r="T419" s="237" t="str">
        <f>+IF(I419=0,"",'Ark1'!AB2601)</f>
        <v/>
      </c>
      <c r="U419" s="238" t="str">
        <f>+IF(I419=0,"",'Ark1'!AE2601)</f>
        <v/>
      </c>
      <c r="V419" s="236" t="str">
        <f t="shared" ref="V419:V424" si="75">IF(I419=0,"",N419/C419)</f>
        <v/>
      </c>
      <c r="W419" s="236" t="str">
        <f t="shared" ref="W419:W424" si="76">IF(I419=0,"",I419/H419)</f>
        <v/>
      </c>
      <c r="X419" s="215"/>
      <c r="AB419" s="27"/>
      <c r="AE419" s="28"/>
      <c r="AF419" s="28"/>
      <c r="AG419" s="28"/>
      <c r="AI419" s="28"/>
      <c r="AJ419" s="28"/>
      <c r="AK419" s="28"/>
      <c r="AL419" s="28"/>
      <c r="AM419" s="28"/>
      <c r="AN419" s="28"/>
      <c r="AO419" s="28"/>
      <c r="AP419" s="28"/>
      <c r="AQ419" s="28"/>
      <c r="AR419" s="28"/>
      <c r="AS419" s="28"/>
      <c r="AT419" s="28"/>
      <c r="AU419" s="28"/>
      <c r="AV419" s="28"/>
      <c r="AW419" s="28"/>
      <c r="AX419" s="28"/>
      <c r="AY419" s="28"/>
      <c r="AZ419" s="28"/>
      <c r="BA419" s="28"/>
      <c r="BB419" s="28"/>
      <c r="BC419" s="28"/>
      <c r="BD419" s="28"/>
      <c r="BE419" s="28"/>
      <c r="BF419" s="28"/>
      <c r="BG419" s="28"/>
      <c r="BH419" s="28"/>
      <c r="BI419" s="28"/>
      <c r="BJ419" s="28"/>
      <c r="BK419" s="28"/>
      <c r="BL419" s="28"/>
    </row>
    <row r="420" spans="1:64" s="29" customFormat="1" ht="15.6">
      <c r="A420" s="420"/>
      <c r="B420" s="297">
        <f>+'Ark1'!C2602</f>
        <v>2022</v>
      </c>
      <c r="C420" s="235">
        <f>+'Ark1'!L2602</f>
        <v>1</v>
      </c>
      <c r="D420" s="235" t="str">
        <f>VLOOKUP(C420,RNR!$D$15:$E$29,2)</f>
        <v>P-</v>
      </c>
      <c r="E420" s="235">
        <f>+'Ark1'!H2602</f>
        <v>2</v>
      </c>
      <c r="F420" s="235">
        <f>+'Ark1'!J2602</f>
        <v>106</v>
      </c>
      <c r="G420" s="235" t="str">
        <f>VLOOKUP(F420,RNR!$A$1:$B$25,2)</f>
        <v>Furuseth</v>
      </c>
      <c r="H420" s="235" t="str">
        <f>+IF(I420=0,"",'Ark1'!Q2602)</f>
        <v/>
      </c>
      <c r="I420" s="344">
        <f>+'Ark1'!R2602</f>
        <v>0</v>
      </c>
      <c r="J420" s="236" t="str">
        <f>+IF(I420=0,"",'Ark1'!AG2602)</f>
        <v/>
      </c>
      <c r="K420" s="236"/>
      <c r="L420" s="236" t="str">
        <f>+IF(I420=0,"",'Ark1'!AH2602)</f>
        <v/>
      </c>
      <c r="M420" s="237" t="str">
        <f>+IF(I420=0,"",'Ark1'!T2602)</f>
        <v/>
      </c>
      <c r="N420" s="32" t="str">
        <f>+IF(I420=0,"",'Ark1'!U2602)</f>
        <v/>
      </c>
      <c r="O420" s="238" t="str">
        <f>+IF(I420=0,"",'Ark1'!W2602)</f>
        <v/>
      </c>
      <c r="P420" s="238" t="str">
        <f>+IF(I420=0,"",'Ark1'!X2602)</f>
        <v/>
      </c>
      <c r="Q420" s="238" t="str">
        <f>+IF(I420=0,"",'Ark1'!Y2602)</f>
        <v/>
      </c>
      <c r="R420" s="238" t="str">
        <f>+IF(I420=0,"",'Ark1'!Z2602)</f>
        <v/>
      </c>
      <c r="S420" s="236" t="str">
        <f>+IF(I420=0,"",'Ark1'!Z2602)</f>
        <v/>
      </c>
      <c r="T420" s="237" t="str">
        <f>+IF(I420=0,"",'Ark1'!AB2602)</f>
        <v/>
      </c>
      <c r="U420" s="238" t="str">
        <f>+IF(I420=0,"",'Ark1'!AE2602)</f>
        <v/>
      </c>
      <c r="V420" s="236" t="str">
        <f t="shared" si="75"/>
        <v/>
      </c>
      <c r="W420" s="236" t="str">
        <f t="shared" si="76"/>
        <v/>
      </c>
      <c r="X420" s="215"/>
      <c r="AB420" s="27"/>
      <c r="AE420" s="28"/>
      <c r="AF420" s="28"/>
      <c r="AG420" s="28"/>
      <c r="AI420" s="28"/>
      <c r="AJ420" s="28"/>
      <c r="AK420" s="28"/>
      <c r="AL420" s="28"/>
      <c r="AM420" s="28"/>
      <c r="AN420" s="28"/>
      <c r="AO420" s="28"/>
      <c r="AP420" s="28"/>
      <c r="AQ420" s="28"/>
      <c r="AR420" s="28"/>
      <c r="AS420" s="28"/>
      <c r="AT420" s="28"/>
      <c r="AU420" s="28"/>
      <c r="AV420" s="28"/>
      <c r="AW420" s="28"/>
      <c r="AX420" s="28"/>
      <c r="AY420" s="28"/>
      <c r="AZ420" s="28"/>
      <c r="BA420" s="28"/>
      <c r="BB420" s="28"/>
      <c r="BC420" s="28"/>
      <c r="BD420" s="28"/>
      <c r="BE420" s="28"/>
      <c r="BF420" s="28"/>
      <c r="BG420" s="28"/>
      <c r="BH420" s="28"/>
      <c r="BI420" s="28"/>
      <c r="BJ420" s="28"/>
      <c r="BK420" s="28"/>
      <c r="BL420" s="28"/>
    </row>
    <row r="421" spans="1:64" s="29" customFormat="1" ht="15.6">
      <c r="A421" s="420"/>
      <c r="B421" s="297">
        <f>+'Ark1'!C2603</f>
        <v>2022</v>
      </c>
      <c r="C421" s="235">
        <f>+'Ark1'!L2603</f>
        <v>1</v>
      </c>
      <c r="D421" s="235" t="str">
        <f>VLOOKUP(C421,RNR!$D$15:$E$29,2)</f>
        <v>P-</v>
      </c>
      <c r="E421" s="235">
        <f>+'Ark1'!H2603</f>
        <v>1</v>
      </c>
      <c r="F421" s="235">
        <f>+'Ark1'!J2603</f>
        <v>110</v>
      </c>
      <c r="G421" s="235" t="str">
        <f>VLOOKUP(F421,RNR!$A$1:$B$25,2)</f>
        <v>Gol</v>
      </c>
      <c r="H421" s="235">
        <f>+IF(I421=0,"",'Ark1'!Q2603)</f>
        <v>22</v>
      </c>
      <c r="I421" s="344">
        <f>+'Ark1'!R2603</f>
        <v>36</v>
      </c>
      <c r="J421" s="236">
        <f>+IF(I421=0,"",'Ark1'!AG2603)</f>
        <v>2.4673588103531969</v>
      </c>
      <c r="K421" s="236"/>
      <c r="L421" s="236">
        <f>+IF(I421=0,"",'Ark1'!AH2603)</f>
        <v>0</v>
      </c>
      <c r="M421" s="237">
        <f>+IF(I421=0,"",'Ark1'!T2603)</f>
        <v>2.8333333333333339</v>
      </c>
      <c r="N421" s="32">
        <f>+IF(I421=0,"",'Ark1'!U2603)</f>
        <v>16.094444444444445</v>
      </c>
      <c r="O421" s="238">
        <f>+IF(I421=0,"",'Ark1'!W2603)</f>
        <v>0</v>
      </c>
      <c r="P421" s="238">
        <f>+IF(I421=0,"",'Ark1'!X2603)</f>
        <v>58.33333333333335</v>
      </c>
      <c r="Q421" s="238">
        <f>+IF(I421=0,"",'Ark1'!Y2603)</f>
        <v>0</v>
      </c>
      <c r="R421" s="238">
        <f>+IF(I421=0,"",'Ark1'!Z2603)</f>
        <v>3.7406880267646225</v>
      </c>
      <c r="S421" s="236">
        <f>+IF(I421=0,"",'Ark1'!Z2603)</f>
        <v>3.7406880267646225</v>
      </c>
      <c r="T421" s="237">
        <f>+IF(I421=0,"",'Ark1'!AB2603)</f>
        <v>1.3437096247164249</v>
      </c>
      <c r="U421" s="238">
        <f>+IF(I421=0,"",'Ark1'!AE2603)</f>
        <v>0</v>
      </c>
      <c r="V421" s="236">
        <f t="shared" si="75"/>
        <v>16.094444444444445</v>
      </c>
      <c r="W421" s="236">
        <f t="shared" si="76"/>
        <v>1.6363636363636365</v>
      </c>
      <c r="X421" s="215"/>
      <c r="AB421" s="27"/>
      <c r="AE421" s="28"/>
      <c r="AF421" s="28"/>
      <c r="AG421" s="28"/>
      <c r="AI421" s="28"/>
      <c r="AJ421" s="28"/>
      <c r="AK421" s="28"/>
      <c r="AL421" s="28"/>
      <c r="AM421" s="28"/>
      <c r="AN421" s="28"/>
      <c r="AO421" s="28"/>
      <c r="AP421" s="28"/>
      <c r="AQ421" s="28"/>
      <c r="AR421" s="28"/>
      <c r="AS421" s="28"/>
      <c r="AT421" s="28"/>
      <c r="AU421" s="28"/>
      <c r="AV421" s="28"/>
      <c r="AW421" s="28"/>
      <c r="AX421" s="28"/>
      <c r="AY421" s="28"/>
      <c r="AZ421" s="28"/>
      <c r="BA421" s="28"/>
      <c r="BB421" s="28"/>
      <c r="BC421" s="28"/>
      <c r="BD421" s="28"/>
      <c r="BE421" s="28"/>
      <c r="BF421" s="28"/>
      <c r="BG421" s="28"/>
      <c r="BH421" s="28"/>
      <c r="BI421" s="28"/>
      <c r="BJ421" s="28"/>
      <c r="BK421" s="28"/>
      <c r="BL421" s="28"/>
    </row>
    <row r="422" spans="1:64" s="29" customFormat="1" ht="15.6">
      <c r="A422" s="420"/>
      <c r="B422" s="297">
        <f>+'Ark1'!C2604</f>
        <v>2022</v>
      </c>
      <c r="C422" s="235">
        <f>+'Ark1'!L2604</f>
        <v>1</v>
      </c>
      <c r="D422" s="235" t="str">
        <f>VLOOKUP(C422,RNR!$D$15:$E$29,2)</f>
        <v>P-</v>
      </c>
      <c r="E422" s="235">
        <f>+'Ark1'!H2604</f>
        <v>1</v>
      </c>
      <c r="F422" s="235">
        <f>+'Ark1'!J2604</f>
        <v>111</v>
      </c>
      <c r="G422" s="235" t="str">
        <f>VLOOKUP(F422,RNR!$A$1:$B$25,2)</f>
        <v>Forus</v>
      </c>
      <c r="H422" s="235" t="str">
        <f>+IF(I422=0,"",'Ark1'!Q2604)</f>
        <v/>
      </c>
      <c r="I422" s="344">
        <f>+'Ark1'!R2604</f>
        <v>0</v>
      </c>
      <c r="J422" s="236" t="str">
        <f>+IF(I422=0,"",'Ark1'!AG2604)</f>
        <v/>
      </c>
      <c r="K422" s="236"/>
      <c r="L422" s="236" t="str">
        <f>+IF(I422=0,"",'Ark1'!AH2604)</f>
        <v/>
      </c>
      <c r="M422" s="237" t="str">
        <f>+IF(I422=0,"",'Ark1'!T2604)</f>
        <v/>
      </c>
      <c r="N422" s="32" t="str">
        <f>+IF(I422=0,"",'Ark1'!U2604)</f>
        <v/>
      </c>
      <c r="O422" s="238" t="str">
        <f>+IF(I422=0,"",'Ark1'!W2604)</f>
        <v/>
      </c>
      <c r="P422" s="238" t="str">
        <f>+IF(I422=0,"",'Ark1'!X2604)</f>
        <v/>
      </c>
      <c r="Q422" s="238" t="str">
        <f>+IF(I422=0,"",'Ark1'!Y2604)</f>
        <v/>
      </c>
      <c r="R422" s="238" t="str">
        <f>+IF(I422=0,"",'Ark1'!Z2604)</f>
        <v/>
      </c>
      <c r="S422" s="236" t="str">
        <f>+IF(I422=0,"",'Ark1'!Z2604)</f>
        <v/>
      </c>
      <c r="T422" s="237" t="str">
        <f>+IF(I422=0,"",'Ark1'!AB2604)</f>
        <v/>
      </c>
      <c r="U422" s="238" t="str">
        <f>+IF(I422=0,"",'Ark1'!AE2604)</f>
        <v/>
      </c>
      <c r="V422" s="236" t="str">
        <f t="shared" si="75"/>
        <v/>
      </c>
      <c r="W422" s="236" t="str">
        <f t="shared" si="76"/>
        <v/>
      </c>
      <c r="X422" s="215"/>
      <c r="AB422" s="27"/>
      <c r="AE422" s="28"/>
      <c r="AF422" s="28"/>
      <c r="AG422" s="28"/>
      <c r="AI422" s="28"/>
      <c r="AJ422" s="28"/>
      <c r="AK422" s="28"/>
      <c r="AL422" s="28"/>
      <c r="AM422" s="28"/>
      <c r="AN422" s="28"/>
      <c r="AO422" s="28"/>
      <c r="AP422" s="28"/>
      <c r="AQ422" s="28"/>
      <c r="AR422" s="28"/>
      <c r="AS422" s="28"/>
      <c r="AT422" s="28"/>
      <c r="AU422" s="28"/>
      <c r="AV422" s="28"/>
      <c r="AW422" s="28"/>
      <c r="AX422" s="28"/>
      <c r="AY422" s="28"/>
      <c r="AZ422" s="28"/>
      <c r="BA422" s="28"/>
      <c r="BB422" s="28"/>
      <c r="BC422" s="28"/>
      <c r="BD422" s="28"/>
      <c r="BE422" s="28"/>
      <c r="BF422" s="28"/>
      <c r="BG422" s="28"/>
      <c r="BH422" s="28"/>
      <c r="BI422" s="28"/>
      <c r="BJ422" s="28"/>
      <c r="BK422" s="28"/>
      <c r="BL422" s="28"/>
    </row>
    <row r="423" spans="1:64" s="29" customFormat="1" ht="15.6">
      <c r="A423" s="420"/>
      <c r="B423" s="297">
        <f>+'Ark1'!C2605</f>
        <v>2022</v>
      </c>
      <c r="C423" s="235">
        <f>+'Ark1'!L2605</f>
        <v>1</v>
      </c>
      <c r="D423" s="235" t="str">
        <f>VLOOKUP(C423,RNR!$D$15:$E$29,2)</f>
        <v>P-</v>
      </c>
      <c r="E423" s="235">
        <f>+'Ark1'!H2605</f>
        <v>1</v>
      </c>
      <c r="F423" s="235">
        <f>+'Ark1'!J2605</f>
        <v>116</v>
      </c>
      <c r="G423" s="235" t="str">
        <f>VLOOKUP(F423,RNR!$A$1:$B$25,2)</f>
        <v>Sandeid</v>
      </c>
      <c r="H423" s="235">
        <f>+IF(I423=0,"",'Ark1'!Q2605)</f>
        <v>1</v>
      </c>
      <c r="I423" s="344">
        <f>+'Ark1'!R2605</f>
        <v>1</v>
      </c>
      <c r="J423" s="236">
        <f>+IF(I423=0,"",'Ark1'!AG2605)</f>
        <v>0.15553170169529551</v>
      </c>
      <c r="K423" s="236"/>
      <c r="L423" s="236">
        <f>+IF(I423=0,"",'Ark1'!AH2605)</f>
        <v>0</v>
      </c>
      <c r="M423" s="237">
        <f>+IF(I423=0,"",'Ark1'!T2605)</f>
        <v>2</v>
      </c>
      <c r="N423" s="32">
        <f>+IF(I423=0,"",'Ark1'!U2605)</f>
        <v>12.200000000000003</v>
      </c>
      <c r="O423" s="238">
        <f>+IF(I423=0,"",'Ark1'!W2605)</f>
        <v>0</v>
      </c>
      <c r="P423" s="238">
        <f>+IF(I423=0,"",'Ark1'!X2605)</f>
        <v>0</v>
      </c>
      <c r="Q423" s="238">
        <f>+IF(I423=0,"",'Ark1'!Y2605)</f>
        <v>0</v>
      </c>
      <c r="R423" s="238">
        <f>+IF(I423=0,"",'Ark1'!Z2605)</f>
        <v>0</v>
      </c>
      <c r="S423" s="236">
        <f>+IF(I423=0,"",'Ark1'!Z2605)</f>
        <v>0</v>
      </c>
      <c r="T423" s="237">
        <f>+IF(I423=0,"",'Ark1'!AB2605)</f>
        <v>0</v>
      </c>
      <c r="U423" s="238">
        <f>+IF(I423=0,"",'Ark1'!AE2605)</f>
        <v>0</v>
      </c>
      <c r="V423" s="236">
        <f t="shared" si="75"/>
        <v>12.200000000000003</v>
      </c>
      <c r="W423" s="236">
        <f t="shared" si="76"/>
        <v>1</v>
      </c>
      <c r="X423" s="215"/>
      <c r="AB423" s="27"/>
      <c r="AE423" s="28"/>
      <c r="AF423" s="28"/>
      <c r="AG423" s="28"/>
      <c r="AI423" s="28"/>
      <c r="AJ423" s="28"/>
      <c r="AK423" s="28"/>
      <c r="AL423" s="28"/>
      <c r="AM423" s="28"/>
      <c r="AN423" s="28"/>
      <c r="AO423" s="28"/>
      <c r="AP423" s="28"/>
      <c r="AQ423" s="28"/>
      <c r="AR423" s="28"/>
      <c r="AS423" s="28"/>
      <c r="AT423" s="28"/>
      <c r="AU423" s="28"/>
      <c r="AV423" s="28"/>
      <c r="AW423" s="28"/>
      <c r="AX423" s="28"/>
      <c r="AY423" s="28"/>
      <c r="AZ423" s="28"/>
      <c r="BA423" s="28"/>
      <c r="BB423" s="28"/>
      <c r="BC423" s="28"/>
      <c r="BD423" s="28"/>
      <c r="BE423" s="28"/>
      <c r="BF423" s="28"/>
      <c r="BG423" s="28"/>
      <c r="BH423" s="28"/>
      <c r="BI423" s="28"/>
      <c r="BJ423" s="28"/>
      <c r="BK423" s="28"/>
      <c r="BL423" s="28"/>
    </row>
    <row r="424" spans="1:64" s="29" customFormat="1" ht="15.6">
      <c r="A424" s="420"/>
      <c r="B424" s="297">
        <f>+'Ark1'!C2606</f>
        <v>2022</v>
      </c>
      <c r="C424" s="235">
        <f>+'Ark1'!L2606</f>
        <v>1</v>
      </c>
      <c r="D424" s="235" t="str">
        <f>VLOOKUP(C424,RNR!$D$15:$E$29,2)</f>
        <v>P-</v>
      </c>
      <c r="E424" s="235">
        <f>+'Ark1'!H2606</f>
        <v>2</v>
      </c>
      <c r="F424" s="235">
        <f>+'Ark1'!J2606</f>
        <v>117</v>
      </c>
      <c r="G424" s="235" t="str">
        <f>VLOOKUP(F424,RNR!$A$1:$B$25,2)</f>
        <v>Jæren</v>
      </c>
      <c r="H424" s="235" t="str">
        <f>+IF(I424=0,"",'Ark1'!Q2606)</f>
        <v/>
      </c>
      <c r="I424" s="344">
        <f>+'Ark1'!R2606</f>
        <v>0</v>
      </c>
      <c r="J424" s="236" t="str">
        <f>+IF(I424=0,"",'Ark1'!AG2606)</f>
        <v/>
      </c>
      <c r="K424" s="236"/>
      <c r="L424" s="236" t="str">
        <f>+IF(I424=0,"",'Ark1'!AH2606)</f>
        <v/>
      </c>
      <c r="M424" s="237" t="str">
        <f>+IF(I424=0,"",'Ark1'!T2606)</f>
        <v/>
      </c>
      <c r="N424" s="32" t="str">
        <f>+IF(I424=0,"",'Ark1'!U2606)</f>
        <v/>
      </c>
      <c r="O424" s="238" t="str">
        <f>+IF(I424=0,"",'Ark1'!W2606)</f>
        <v/>
      </c>
      <c r="P424" s="238" t="str">
        <f>+IF(I424=0,"",'Ark1'!X2606)</f>
        <v/>
      </c>
      <c r="Q424" s="238" t="str">
        <f>+IF(I424=0,"",'Ark1'!Y2606)</f>
        <v/>
      </c>
      <c r="R424" s="238" t="str">
        <f>+IF(I424=0,"",'Ark1'!Z2606)</f>
        <v/>
      </c>
      <c r="S424" s="236" t="str">
        <f>+IF(I424=0,"",'Ark1'!Z2606)</f>
        <v/>
      </c>
      <c r="T424" s="237" t="str">
        <f>+IF(I424=0,"",'Ark1'!AB2606)</f>
        <v/>
      </c>
      <c r="U424" s="238" t="str">
        <f>+IF(I424=0,"",'Ark1'!AE2606)</f>
        <v/>
      </c>
      <c r="V424" s="236" t="str">
        <f t="shared" si="75"/>
        <v/>
      </c>
      <c r="W424" s="236" t="str">
        <f t="shared" si="76"/>
        <v/>
      </c>
      <c r="X424" s="215"/>
      <c r="AB424" s="27"/>
      <c r="AE424" s="28"/>
      <c r="AF424" s="28"/>
      <c r="AG424" s="28"/>
      <c r="AI424" s="28"/>
      <c r="AJ424" s="28"/>
      <c r="AK424" s="28"/>
      <c r="AL424" s="28"/>
      <c r="AM424" s="28"/>
      <c r="AN424" s="28"/>
      <c r="AO424" s="28"/>
      <c r="AP424" s="28"/>
      <c r="AQ424" s="28"/>
      <c r="AR424" s="28"/>
      <c r="AS424" s="28"/>
      <c r="AT424" s="28"/>
      <c r="AU424" s="28"/>
      <c r="AV424" s="28"/>
      <c r="AW424" s="28"/>
      <c r="AX424" s="28"/>
      <c r="AY424" s="28"/>
      <c r="AZ424" s="28"/>
      <c r="BA424" s="28"/>
      <c r="BB424" s="28"/>
      <c r="BC424" s="28"/>
      <c r="BD424" s="28"/>
      <c r="BE424" s="28"/>
      <c r="BF424" s="28"/>
      <c r="BG424" s="28"/>
      <c r="BH424" s="28"/>
      <c r="BI424" s="28"/>
      <c r="BJ424" s="28"/>
      <c r="BK424" s="28"/>
      <c r="BL424" s="28"/>
    </row>
    <row r="425" spans="1:64" s="29" customFormat="1" ht="15.6">
      <c r="A425" s="420"/>
      <c r="B425" s="297">
        <f>+'Ark1'!C2607</f>
        <v>2022</v>
      </c>
      <c r="C425" s="235">
        <f>+'Ark1'!L2607</f>
        <v>1</v>
      </c>
      <c r="D425" s="235" t="str">
        <f>VLOOKUP(C425,RNR!$D$15:$E$29,2)</f>
        <v>P-</v>
      </c>
      <c r="E425" s="235">
        <f>+'Ark1'!H2607</f>
        <v>1</v>
      </c>
      <c r="F425" s="235">
        <f>+'Ark1'!J2607</f>
        <v>134</v>
      </c>
      <c r="G425" s="235" t="str">
        <f>VLOOKUP(F425,RNR!$A$1:$B$25,2)</f>
        <v>Førde</v>
      </c>
      <c r="H425" s="235">
        <f>+IF(I425=0,"",'Ark1'!Q2607)</f>
        <v>6</v>
      </c>
      <c r="I425" s="344">
        <f>+'Ark1'!R2607</f>
        <v>8</v>
      </c>
      <c r="J425" s="236">
        <f>+IF(I425=0,"",'Ark1'!AG2607)</f>
        <v>0.39581934042818034</v>
      </c>
      <c r="K425" s="236"/>
      <c r="L425" s="236">
        <f>+IF(I425=0,"",'Ark1'!AH2607)</f>
        <v>0</v>
      </c>
      <c r="M425" s="237">
        <f>+IF(I425=0,"",'Ark1'!T2607)</f>
        <v>2.75</v>
      </c>
      <c r="N425" s="32">
        <f>+IF(I425=0,"",'Ark1'!U2607)</f>
        <v>17.650000000000006</v>
      </c>
      <c r="O425" s="238">
        <f>+IF(I425=0,"",'Ark1'!W2607)</f>
        <v>0</v>
      </c>
      <c r="P425" s="238">
        <f>+IF(I425=0,"",'Ark1'!X2607)</f>
        <v>87.5</v>
      </c>
      <c r="Q425" s="238">
        <f>+IF(I425=0,"",'Ark1'!Y2607)</f>
        <v>0</v>
      </c>
      <c r="R425" s="238">
        <f>+IF(I425=0,"",'Ark1'!Z2607)</f>
        <v>1.8861336113859724</v>
      </c>
      <c r="S425" s="236">
        <f>+IF(I425=0,"",'Ark1'!Z2607)</f>
        <v>1.8861336113859724</v>
      </c>
      <c r="T425" s="237">
        <f>+IF(I425=0,"",'Ark1'!AB2607)</f>
        <v>1.299038105676658</v>
      </c>
      <c r="U425" s="238">
        <f>+IF(I425=0,"",'Ark1'!AE2607)</f>
        <v>0</v>
      </c>
      <c r="V425" s="236">
        <f t="shared" ref="V425:V488" si="77">IF(I425=0,"",N425/C425)</f>
        <v>17.650000000000006</v>
      </c>
      <c r="W425" s="236">
        <f t="shared" ref="W425:W488" si="78">IF(I425=0,"",I425/H425)</f>
        <v>1.3333333333333333</v>
      </c>
      <c r="X425" s="215"/>
      <c r="AB425" s="27"/>
      <c r="AE425" s="28"/>
      <c r="AF425" s="28"/>
      <c r="AG425" s="28"/>
      <c r="AI425" s="28"/>
      <c r="AJ425" s="28"/>
      <c r="AK425" s="28"/>
      <c r="AL425" s="28"/>
      <c r="AM425" s="28"/>
      <c r="AN425" s="28"/>
      <c r="AO425" s="28"/>
      <c r="AP425" s="28"/>
      <c r="AQ425" s="28"/>
      <c r="AR425" s="28"/>
      <c r="AS425" s="28"/>
      <c r="AT425" s="28"/>
      <c r="AU425" s="28"/>
      <c r="AV425" s="28"/>
      <c r="AW425" s="28"/>
      <c r="AX425" s="28"/>
      <c r="AY425" s="28"/>
      <c r="AZ425" s="28"/>
      <c r="BA425" s="28"/>
      <c r="BB425" s="28"/>
      <c r="BC425" s="28"/>
      <c r="BD425" s="28"/>
      <c r="BE425" s="28"/>
      <c r="BF425" s="28"/>
      <c r="BG425" s="28"/>
      <c r="BH425" s="28"/>
      <c r="BI425" s="28"/>
      <c r="BJ425" s="28"/>
      <c r="BK425" s="28"/>
      <c r="BL425" s="28"/>
    </row>
    <row r="426" spans="1:64" s="29" customFormat="1" ht="15.6">
      <c r="A426" s="420"/>
      <c r="B426" s="297">
        <f>+'Ark1'!C2608</f>
        <v>2022</v>
      </c>
      <c r="C426" s="235">
        <f>+'Ark1'!L2608</f>
        <v>1</v>
      </c>
      <c r="D426" s="235" t="str">
        <f>VLOOKUP(C426,RNR!$D$15:$E$29,2)</f>
        <v>P-</v>
      </c>
      <c r="E426" s="235">
        <f>+'Ark1'!H2608</f>
        <v>2</v>
      </c>
      <c r="F426" s="235">
        <f>+'Ark1'!J2608</f>
        <v>141</v>
      </c>
      <c r="G426" s="235" t="str">
        <f>VLOOKUP(F426,RNR!$A$1:$B$25,2)</f>
        <v>Ølen</v>
      </c>
      <c r="H426" s="235">
        <f>+IF(I426=0,"",'Ark1'!Q2608)</f>
        <v>1</v>
      </c>
      <c r="I426" s="344">
        <f>+'Ark1'!R2608</f>
        <v>1</v>
      </c>
      <c r="J426" s="236">
        <f>+IF(I426=0,"",'Ark1'!AG2608)</f>
        <v>4.6487636199221805E-2</v>
      </c>
      <c r="K426" s="236"/>
      <c r="L426" s="236">
        <f>+IF(I426=0,"",'Ark1'!AH2608)</f>
        <v>0</v>
      </c>
      <c r="M426" s="237">
        <f>+IF(I426=0,"",'Ark1'!T2608)</f>
        <v>2</v>
      </c>
      <c r="N426" s="32">
        <f>+IF(I426=0,"",'Ark1'!U2608)</f>
        <v>7.3</v>
      </c>
      <c r="O426" s="238">
        <f>+IF(I426=0,"",'Ark1'!W2608)</f>
        <v>0</v>
      </c>
      <c r="P426" s="238">
        <f>+IF(I426=0,"",'Ark1'!X2608)</f>
        <v>0</v>
      </c>
      <c r="Q426" s="238">
        <f>+IF(I426=0,"",'Ark1'!Y2608)</f>
        <v>0</v>
      </c>
      <c r="R426" s="238">
        <f>+IF(I426=0,"",'Ark1'!Z2608)</f>
        <v>0</v>
      </c>
      <c r="S426" s="236">
        <f>+IF(I426=0,"",'Ark1'!Z2608)</f>
        <v>0</v>
      </c>
      <c r="T426" s="237">
        <f>+IF(I426=0,"",'Ark1'!AB2608)</f>
        <v>0</v>
      </c>
      <c r="U426" s="238">
        <f>+IF(I426=0,"",'Ark1'!AE2608)</f>
        <v>0</v>
      </c>
      <c r="V426" s="236">
        <f t="shared" si="77"/>
        <v>7.3</v>
      </c>
      <c r="W426" s="236">
        <f t="shared" si="78"/>
        <v>1</v>
      </c>
      <c r="X426" s="215"/>
      <c r="AB426" s="27"/>
      <c r="AE426" s="28"/>
      <c r="AF426" s="28"/>
      <c r="AG426" s="28"/>
      <c r="AI426" s="28"/>
      <c r="AJ426" s="28"/>
      <c r="AK426" s="28"/>
      <c r="AL426" s="28"/>
      <c r="AM426" s="28"/>
      <c r="AN426" s="28"/>
      <c r="AO426" s="28"/>
      <c r="AP426" s="28"/>
      <c r="AQ426" s="28"/>
      <c r="AR426" s="28"/>
      <c r="AS426" s="28"/>
      <c r="AT426" s="28"/>
      <c r="AU426" s="28"/>
      <c r="AV426" s="28"/>
      <c r="AW426" s="28"/>
      <c r="AX426" s="28"/>
      <c r="AY426" s="28"/>
      <c r="AZ426" s="28"/>
      <c r="BA426" s="28"/>
      <c r="BB426" s="28"/>
      <c r="BC426" s="28"/>
      <c r="BD426" s="28"/>
      <c r="BE426" s="28"/>
      <c r="BF426" s="28"/>
      <c r="BG426" s="28"/>
      <c r="BH426" s="28"/>
      <c r="BI426" s="28"/>
      <c r="BJ426" s="28"/>
      <c r="BK426" s="28"/>
      <c r="BL426" s="28"/>
    </row>
    <row r="427" spans="1:64" s="29" customFormat="1" ht="15.6">
      <c r="A427" s="420"/>
      <c r="B427" s="297">
        <f>+'Ark1'!C2609</f>
        <v>2022</v>
      </c>
      <c r="C427" s="235">
        <f>+'Ark1'!L2609</f>
        <v>1</v>
      </c>
      <c r="D427" s="235" t="str">
        <f>VLOOKUP(C427,RNR!$D$15:$E$29,2)</f>
        <v>P-</v>
      </c>
      <c r="E427" s="235">
        <f>+'Ark1'!H2609</f>
        <v>2</v>
      </c>
      <c r="F427" s="235">
        <f>+'Ark1'!J2609</f>
        <v>143</v>
      </c>
      <c r="G427" s="235" t="str">
        <f>VLOOKUP(F427,RNR!$A$1:$B$25,2)</f>
        <v>Nordfjord</v>
      </c>
      <c r="H427" s="235">
        <f>+IF(I427=0,"",'Ark1'!Q2609)</f>
        <v>1</v>
      </c>
      <c r="I427" s="344">
        <f>+'Ark1'!R2609</f>
        <v>1</v>
      </c>
      <c r="J427" s="236">
        <f>+IF(I427=0,"",'Ark1'!AG2609)</f>
        <v>0.35834194214876031</v>
      </c>
      <c r="K427" s="236"/>
      <c r="L427" s="236">
        <f>+IF(I427=0,"",'Ark1'!AH2609)</f>
        <v>0</v>
      </c>
      <c r="M427" s="237">
        <f>+IF(I427=0,"",'Ark1'!T2609)</f>
        <v>2</v>
      </c>
      <c r="N427" s="32">
        <f>+IF(I427=0,"",'Ark1'!U2609)</f>
        <v>11.1</v>
      </c>
      <c r="O427" s="238">
        <f>+IF(I427=0,"",'Ark1'!W2609)</f>
        <v>0</v>
      </c>
      <c r="P427" s="238">
        <f>+IF(I427=0,"",'Ark1'!X2609)</f>
        <v>0</v>
      </c>
      <c r="Q427" s="238">
        <f>+IF(I427=0,"",'Ark1'!Y2609)</f>
        <v>0</v>
      </c>
      <c r="R427" s="238">
        <f>+IF(I427=0,"",'Ark1'!Z2609)</f>
        <v>0</v>
      </c>
      <c r="S427" s="236">
        <f>+IF(I427=0,"",'Ark1'!Z2609)</f>
        <v>0</v>
      </c>
      <c r="T427" s="237">
        <f>+IF(I427=0,"",'Ark1'!AB2609)</f>
        <v>0</v>
      </c>
      <c r="U427" s="238">
        <f>+IF(I427=0,"",'Ark1'!AE2609)</f>
        <v>0</v>
      </c>
      <c r="V427" s="236">
        <f t="shared" si="77"/>
        <v>11.1</v>
      </c>
      <c r="W427" s="236">
        <f t="shared" si="78"/>
        <v>1</v>
      </c>
      <c r="X427" s="215"/>
      <c r="AB427" s="27"/>
      <c r="AE427" s="28"/>
      <c r="AF427" s="28"/>
      <c r="AG427" s="28"/>
      <c r="AI427" s="28"/>
      <c r="AJ427" s="28"/>
      <c r="AK427" s="28"/>
      <c r="AL427" s="28"/>
      <c r="AM427" s="28"/>
      <c r="AN427" s="28"/>
      <c r="AO427" s="28"/>
      <c r="AP427" s="28"/>
      <c r="AQ427" s="28"/>
      <c r="AR427" s="28"/>
      <c r="AS427" s="28"/>
      <c r="AT427" s="28"/>
      <c r="AU427" s="28"/>
      <c r="AV427" s="28"/>
      <c r="AW427" s="28"/>
      <c r="AX427" s="28"/>
      <c r="AY427" s="28"/>
      <c r="AZ427" s="28"/>
      <c r="BA427" s="28"/>
      <c r="BB427" s="28"/>
      <c r="BC427" s="28"/>
      <c r="BD427" s="28"/>
      <c r="BE427" s="28"/>
      <c r="BF427" s="28"/>
      <c r="BG427" s="28"/>
      <c r="BH427" s="28"/>
      <c r="BI427" s="28"/>
      <c r="BJ427" s="28"/>
      <c r="BK427" s="28"/>
      <c r="BL427" s="28"/>
    </row>
    <row r="428" spans="1:64" s="29" customFormat="1" ht="15.6">
      <c r="A428" s="420"/>
      <c r="B428" s="297">
        <f>+'Ark1'!C2610</f>
        <v>2022</v>
      </c>
      <c r="C428" s="235">
        <f>+'Ark1'!L2610</f>
        <v>1</v>
      </c>
      <c r="D428" s="235" t="str">
        <f>VLOOKUP(C428,RNR!$D$15:$E$29,2)</f>
        <v>P-</v>
      </c>
      <c r="E428" s="235">
        <f>+'Ark1'!H2610</f>
        <v>2</v>
      </c>
      <c r="F428" s="235">
        <f>+'Ark1'!J2610</f>
        <v>147</v>
      </c>
      <c r="G428" s="235" t="str">
        <f>VLOOKUP(F428,RNR!$A$1:$B$25,2)</f>
        <v>Midt-Norge</v>
      </c>
      <c r="H428" s="235" t="str">
        <f>+IF(I428=0,"",'Ark1'!Q2610)</f>
        <v/>
      </c>
      <c r="I428" s="344">
        <f>+'Ark1'!R2610</f>
        <v>0</v>
      </c>
      <c r="J428" s="236" t="str">
        <f>+IF(I428=0,"",'Ark1'!AG2610)</f>
        <v/>
      </c>
      <c r="K428" s="236"/>
      <c r="L428" s="236" t="str">
        <f>+IF(I428=0,"",'Ark1'!AH2610)</f>
        <v/>
      </c>
      <c r="M428" s="237" t="str">
        <f>+IF(I428=0,"",'Ark1'!T2610)</f>
        <v/>
      </c>
      <c r="N428" s="32" t="str">
        <f>+IF(I428=0,"",'Ark1'!U2610)</f>
        <v/>
      </c>
      <c r="O428" s="238" t="str">
        <f>+IF(I428=0,"",'Ark1'!W2610)</f>
        <v/>
      </c>
      <c r="P428" s="238" t="str">
        <f>+IF(I428=0,"",'Ark1'!X2610)</f>
        <v/>
      </c>
      <c r="Q428" s="238" t="str">
        <f>+IF(I428=0,"",'Ark1'!Y2610)</f>
        <v/>
      </c>
      <c r="R428" s="238" t="str">
        <f>+IF(I428=0,"",'Ark1'!Z2610)</f>
        <v/>
      </c>
      <c r="S428" s="236" t="str">
        <f>+IF(I428=0,"",'Ark1'!Z2610)</f>
        <v/>
      </c>
      <c r="T428" s="237" t="str">
        <f>+IF(I428=0,"",'Ark1'!AB2610)</f>
        <v/>
      </c>
      <c r="U428" s="238" t="str">
        <f>+IF(I428=0,"",'Ark1'!AE2610)</f>
        <v/>
      </c>
      <c r="V428" s="236" t="str">
        <f t="shared" si="77"/>
        <v/>
      </c>
      <c r="W428" s="236" t="str">
        <f t="shared" si="78"/>
        <v/>
      </c>
      <c r="X428" s="215"/>
      <c r="AB428" s="27"/>
      <c r="AE428" s="28"/>
      <c r="AF428" s="28"/>
      <c r="AG428" s="28"/>
      <c r="AI428" s="28"/>
      <c r="AJ428" s="28"/>
      <c r="AK428" s="28"/>
      <c r="AL428" s="28"/>
      <c r="AM428" s="28"/>
      <c r="AN428" s="28"/>
      <c r="AO428" s="28"/>
      <c r="AP428" s="28"/>
      <c r="AQ428" s="28"/>
      <c r="AR428" s="28"/>
      <c r="AS428" s="28"/>
      <c r="AT428" s="28"/>
      <c r="AU428" s="28"/>
      <c r="AV428" s="28"/>
      <c r="AW428" s="28"/>
      <c r="AX428" s="28"/>
      <c r="AY428" s="28"/>
      <c r="AZ428" s="28"/>
      <c r="BA428" s="28"/>
      <c r="BB428" s="28"/>
      <c r="BC428" s="28"/>
      <c r="BD428" s="28"/>
      <c r="BE428" s="28"/>
      <c r="BF428" s="28"/>
      <c r="BG428" s="28"/>
      <c r="BH428" s="28"/>
      <c r="BI428" s="28"/>
      <c r="BJ428" s="28"/>
      <c r="BK428" s="28"/>
      <c r="BL428" s="28"/>
    </row>
    <row r="429" spans="1:64" s="29" customFormat="1" ht="15.6">
      <c r="A429" s="420"/>
      <c r="B429" s="297">
        <f>+'Ark1'!C2611</f>
        <v>2022</v>
      </c>
      <c r="C429" s="235">
        <f>+'Ark1'!L2611</f>
        <v>1</v>
      </c>
      <c r="D429" s="235" t="str">
        <f>VLOOKUP(C429,RNR!$D$15:$E$29,2)</f>
        <v>P-</v>
      </c>
      <c r="E429" s="235">
        <f>+'Ark1'!H2611</f>
        <v>1</v>
      </c>
      <c r="F429" s="235">
        <f>+'Ark1'!J2611</f>
        <v>155</v>
      </c>
      <c r="G429" s="235" t="str">
        <f>VLOOKUP(F429,RNR!$A$1:$B$25,2)</f>
        <v>Målselv</v>
      </c>
      <c r="H429" s="235">
        <f>+IF(I429=0,"",'Ark1'!Q2611)</f>
        <v>15</v>
      </c>
      <c r="I429" s="344">
        <f>+'Ark1'!R2611</f>
        <v>38</v>
      </c>
      <c r="J429" s="236">
        <f>+IF(I429=0,"",'Ark1'!AG2611)</f>
        <v>1.6526969431837963</v>
      </c>
      <c r="K429" s="236"/>
      <c r="L429" s="236">
        <f>+IF(I429=0,"",'Ark1'!AH2611)</f>
        <v>0</v>
      </c>
      <c r="M429" s="237">
        <f>+IF(I429=0,"",'Ark1'!T2611)</f>
        <v>2.7105263157894743</v>
      </c>
      <c r="N429" s="32">
        <f>+IF(I429=0,"",'Ark1'!U2611)</f>
        <v>14.828157894736844</v>
      </c>
      <c r="O429" s="238">
        <f>+IF(I429=0,"",'Ark1'!W2611)</f>
        <v>0</v>
      </c>
      <c r="P429" s="238">
        <f>+IF(I429=0,"",'Ark1'!X2611)</f>
        <v>28.947368421052619</v>
      </c>
      <c r="Q429" s="238">
        <f>+IF(I429=0,"",'Ark1'!Y2611)</f>
        <v>0</v>
      </c>
      <c r="R429" s="238">
        <f>+IF(I429=0,"",'Ark1'!Z2611)</f>
        <v>2.9741268999782791</v>
      </c>
      <c r="S429" s="236">
        <f>+IF(I429=0,"",'Ark1'!Z2611)</f>
        <v>2.9741268999782791</v>
      </c>
      <c r="T429" s="237">
        <f>+IF(I429=0,"",'Ark1'!AB2611)</f>
        <v>1.2754337701108029</v>
      </c>
      <c r="U429" s="238">
        <f>+IF(I429=0,"",'Ark1'!AE2611)</f>
        <v>0</v>
      </c>
      <c r="V429" s="236">
        <f t="shared" si="77"/>
        <v>14.828157894736844</v>
      </c>
      <c r="W429" s="236">
        <f t="shared" si="78"/>
        <v>2.5333333333333332</v>
      </c>
      <c r="X429" s="215"/>
      <c r="AB429" s="27"/>
      <c r="AE429" s="28"/>
      <c r="AF429" s="28"/>
      <c r="AG429" s="28"/>
      <c r="AI429" s="28"/>
      <c r="AJ429" s="28"/>
      <c r="AK429" s="28"/>
      <c r="AL429" s="28"/>
      <c r="AM429" s="28"/>
      <c r="AN429" s="28"/>
      <c r="AO429" s="28"/>
      <c r="AP429" s="28"/>
      <c r="AQ429" s="28"/>
      <c r="AR429" s="28"/>
      <c r="AS429" s="28"/>
      <c r="AT429" s="28"/>
      <c r="AU429" s="28"/>
      <c r="AV429" s="28"/>
      <c r="AW429" s="28"/>
      <c r="AX429" s="28"/>
      <c r="AY429" s="28"/>
      <c r="AZ429" s="28"/>
      <c r="BA429" s="28"/>
      <c r="BB429" s="28"/>
      <c r="BC429" s="28"/>
      <c r="BD429" s="28"/>
      <c r="BE429" s="28"/>
      <c r="BF429" s="28"/>
      <c r="BG429" s="28"/>
      <c r="BH429" s="28"/>
      <c r="BI429" s="28"/>
      <c r="BJ429" s="28"/>
      <c r="BK429" s="28"/>
      <c r="BL429" s="28"/>
    </row>
    <row r="430" spans="1:64" s="29" customFormat="1" ht="15.6">
      <c r="A430" s="420"/>
      <c r="B430" s="297">
        <f>+'Ark1'!C2612</f>
        <v>2022</v>
      </c>
      <c r="C430" s="235">
        <f>+'Ark1'!L2612</f>
        <v>1</v>
      </c>
      <c r="D430" s="235" t="str">
        <f>VLOOKUP(C430,RNR!$D$15:$E$29,2)</f>
        <v>P-</v>
      </c>
      <c r="E430" s="235">
        <f>+'Ark1'!H2612</f>
        <v>2</v>
      </c>
      <c r="F430" s="235">
        <f>+'Ark1'!J2612</f>
        <v>160</v>
      </c>
      <c r="G430" s="235" t="str">
        <f>VLOOKUP(F430,RNR!$A$1:$B$25,2)</f>
        <v>Oslo</v>
      </c>
      <c r="H430" s="235" t="str">
        <f>+IF(I430=0,"",'Ark1'!Q2612)</f>
        <v/>
      </c>
      <c r="I430" s="344">
        <f>+'Ark1'!R2612</f>
        <v>0</v>
      </c>
      <c r="J430" s="236" t="str">
        <f>+IF(I430=0,"",'Ark1'!AG2612)</f>
        <v/>
      </c>
      <c r="K430" s="236"/>
      <c r="L430" s="236" t="str">
        <f>+IF(I430=0,"",'Ark1'!AH2612)</f>
        <v/>
      </c>
      <c r="M430" s="237" t="str">
        <f>+IF(I430=0,"",'Ark1'!T2612)</f>
        <v/>
      </c>
      <c r="N430" s="32" t="str">
        <f>+IF(I430=0,"",'Ark1'!U2612)</f>
        <v/>
      </c>
      <c r="O430" s="238" t="str">
        <f>+IF(I430=0,"",'Ark1'!W2612)</f>
        <v/>
      </c>
      <c r="P430" s="238" t="str">
        <f>+IF(I430=0,"",'Ark1'!X2612)</f>
        <v/>
      </c>
      <c r="Q430" s="238" t="str">
        <f>+IF(I430=0,"",'Ark1'!Y2612)</f>
        <v/>
      </c>
      <c r="R430" s="238" t="str">
        <f>+IF(I430=0,"",'Ark1'!Z2612)</f>
        <v/>
      </c>
      <c r="S430" s="236" t="str">
        <f>+IF(I430=0,"",'Ark1'!Z2612)</f>
        <v/>
      </c>
      <c r="T430" s="237" t="str">
        <f>+IF(I430=0,"",'Ark1'!AB2612)</f>
        <v/>
      </c>
      <c r="U430" s="238" t="str">
        <f>+IF(I430=0,"",'Ark1'!AE2612)</f>
        <v/>
      </c>
      <c r="V430" s="236" t="str">
        <f t="shared" si="77"/>
        <v/>
      </c>
      <c r="W430" s="236" t="str">
        <f t="shared" si="78"/>
        <v/>
      </c>
      <c r="X430" s="215"/>
      <c r="AB430" s="27"/>
      <c r="AE430" s="28"/>
      <c r="AF430" s="28"/>
      <c r="AG430" s="28"/>
      <c r="AI430" s="28"/>
      <c r="AJ430" s="28"/>
      <c r="AK430" s="28"/>
      <c r="AL430" s="28"/>
      <c r="AM430" s="28"/>
      <c r="AN430" s="28"/>
      <c r="AO430" s="28"/>
      <c r="AP430" s="28"/>
      <c r="AQ430" s="28"/>
      <c r="AR430" s="28"/>
      <c r="AS430" s="28"/>
      <c r="AT430" s="28"/>
      <c r="AU430" s="28"/>
      <c r="AV430" s="28"/>
      <c r="AW430" s="28"/>
      <c r="AX430" s="28"/>
      <c r="AY430" s="28"/>
      <c r="AZ430" s="28"/>
      <c r="BA430" s="28"/>
      <c r="BB430" s="28"/>
      <c r="BC430" s="28"/>
      <c r="BD430" s="28"/>
      <c r="BE430" s="28"/>
      <c r="BF430" s="28"/>
      <c r="BG430" s="28"/>
      <c r="BH430" s="28"/>
      <c r="BI430" s="28"/>
      <c r="BJ430" s="28"/>
      <c r="BK430" s="28"/>
      <c r="BL430" s="28"/>
    </row>
    <row r="431" spans="1:64" s="29" customFormat="1" ht="15.6">
      <c r="A431" s="420"/>
      <c r="B431" s="297">
        <f>+'Ark1'!C2613</f>
        <v>2022</v>
      </c>
      <c r="C431" s="235">
        <f>+'Ark1'!L2613</f>
        <v>1</v>
      </c>
      <c r="D431" s="235" t="str">
        <f>VLOOKUP(C431,RNR!$D$15:$E$29,2)</f>
        <v>P-</v>
      </c>
      <c r="E431" s="235">
        <f>+'Ark1'!H2613</f>
        <v>1</v>
      </c>
      <c r="F431" s="235">
        <f>+'Ark1'!J2613</f>
        <v>171</v>
      </c>
      <c r="G431" s="235" t="str">
        <f>VLOOKUP(F431,RNR!$A$1:$B$25,2)</f>
        <v>Prima</v>
      </c>
      <c r="H431" s="235" t="str">
        <f>+IF(I431=0,"",'Ark1'!Q2613)</f>
        <v/>
      </c>
      <c r="I431" s="344">
        <f>+'Ark1'!R2613</f>
        <v>0</v>
      </c>
      <c r="J431" s="236" t="str">
        <f>+IF(I431=0,"",'Ark1'!AG2613)</f>
        <v/>
      </c>
      <c r="K431" s="236"/>
      <c r="L431" s="236" t="str">
        <f>+IF(I431=0,"",'Ark1'!AH2613)</f>
        <v/>
      </c>
      <c r="M431" s="237" t="str">
        <f>+IF(I431=0,"",'Ark1'!T2613)</f>
        <v/>
      </c>
      <c r="N431" s="32" t="str">
        <f>+IF(I431=0,"",'Ark1'!U2613)</f>
        <v/>
      </c>
      <c r="O431" s="238" t="str">
        <f>+IF(I431=0,"",'Ark1'!W2613)</f>
        <v/>
      </c>
      <c r="P431" s="238" t="str">
        <f>+IF(I431=0,"",'Ark1'!X2613)</f>
        <v/>
      </c>
      <c r="Q431" s="238" t="str">
        <f>+IF(I431=0,"",'Ark1'!Y2613)</f>
        <v/>
      </c>
      <c r="R431" s="238" t="str">
        <f>+IF(I431=0,"",'Ark1'!Z2613)</f>
        <v/>
      </c>
      <c r="S431" s="236" t="str">
        <f>+IF(I431=0,"",'Ark1'!Z2613)</f>
        <v/>
      </c>
      <c r="T431" s="237" t="str">
        <f>+IF(I431=0,"",'Ark1'!AB2613)</f>
        <v/>
      </c>
      <c r="U431" s="238" t="str">
        <f>+IF(I431=0,"",'Ark1'!AE2613)</f>
        <v/>
      </c>
      <c r="V431" s="236" t="str">
        <f t="shared" si="77"/>
        <v/>
      </c>
      <c r="W431" s="236" t="str">
        <f t="shared" si="78"/>
        <v/>
      </c>
      <c r="X431" s="215"/>
      <c r="AB431" s="27"/>
      <c r="AE431" s="28"/>
      <c r="AF431" s="28"/>
      <c r="AG431" s="28"/>
      <c r="AI431" s="28"/>
      <c r="AJ431" s="28"/>
      <c r="AK431" s="28"/>
      <c r="AL431" s="28"/>
      <c r="AM431" s="28"/>
      <c r="AN431" s="28"/>
      <c r="AO431" s="28"/>
      <c r="AP431" s="28"/>
      <c r="AQ431" s="28"/>
      <c r="AR431" s="28"/>
      <c r="AS431" s="28"/>
      <c r="AT431" s="28"/>
      <c r="AU431" s="28"/>
      <c r="AV431" s="28"/>
      <c r="AW431" s="28"/>
      <c r="AX431" s="28"/>
      <c r="AY431" s="28"/>
      <c r="AZ431" s="28"/>
      <c r="BA431" s="28"/>
      <c r="BB431" s="28"/>
      <c r="BC431" s="28"/>
      <c r="BD431" s="28"/>
      <c r="BE431" s="28"/>
      <c r="BF431" s="28"/>
      <c r="BG431" s="28"/>
      <c r="BH431" s="28"/>
      <c r="BI431" s="28"/>
      <c r="BJ431" s="28"/>
      <c r="BK431" s="28"/>
      <c r="BL431" s="28"/>
    </row>
    <row r="432" spans="1:64" s="29" customFormat="1" ht="15.6">
      <c r="A432" s="420"/>
      <c r="B432" s="297">
        <f>+'Ark1'!C2614</f>
        <v>2022</v>
      </c>
      <c r="C432" s="235">
        <f>+'Ark1'!L2614</f>
        <v>1</v>
      </c>
      <c r="D432" s="235" t="str">
        <f>VLOOKUP(C432,RNR!$D$15:$E$29,2)</f>
        <v>P-</v>
      </c>
      <c r="E432" s="235">
        <f>+'Ark1'!H2614</f>
        <v>2</v>
      </c>
      <c r="F432" s="235">
        <f>+'Ark1'!J2614</f>
        <v>175</v>
      </c>
      <c r="G432" s="235" t="str">
        <f>VLOOKUP(F432,RNR!$A$1:$B$25,2)</f>
        <v>Ole Ringdal</v>
      </c>
      <c r="H432" s="235">
        <f>+IF(I432=0,"",'Ark1'!Q2614)</f>
        <v>9</v>
      </c>
      <c r="I432" s="344">
        <f>+'Ark1'!R2614</f>
        <v>27</v>
      </c>
      <c r="J432" s="236">
        <f>+IF(I432=0,"",'Ark1'!AG2614)</f>
        <v>3.6340781598844303</v>
      </c>
      <c r="K432" s="236"/>
      <c r="L432" s="236">
        <f>+IF(I432=0,"",'Ark1'!AH2614)</f>
        <v>0</v>
      </c>
      <c r="M432" s="237">
        <f>+IF(I432=0,"",'Ark1'!T2614)</f>
        <v>2.3333333333333339</v>
      </c>
      <c r="N432" s="32">
        <f>+IF(I432=0,"",'Ark1'!U2614)</f>
        <v>14.34814814814815</v>
      </c>
      <c r="O432" s="238">
        <f>+IF(I432=0,"",'Ark1'!W2614)</f>
        <v>0</v>
      </c>
      <c r="P432" s="238">
        <f>+IF(I432=0,"",'Ark1'!X2614)</f>
        <v>40.740740740740733</v>
      </c>
      <c r="Q432" s="238">
        <f>+IF(I432=0,"",'Ark1'!Y2614)</f>
        <v>7.4074074074074083</v>
      </c>
      <c r="R432" s="238">
        <f>+IF(I432=0,"",'Ark1'!Z2614)</f>
        <v>4.3519574455274412</v>
      </c>
      <c r="S432" s="236">
        <f>+IF(I432=0,"",'Ark1'!Z2614)</f>
        <v>4.3519574455274412</v>
      </c>
      <c r="T432" s="237">
        <f>+IF(I432=0,"",'Ark1'!AB2614)</f>
        <v>0.94280904158206269</v>
      </c>
      <c r="U432" s="238">
        <f>+IF(I432=0,"",'Ark1'!AE2614)</f>
        <v>0</v>
      </c>
      <c r="V432" s="236">
        <f t="shared" si="77"/>
        <v>14.34814814814815</v>
      </c>
      <c r="W432" s="236">
        <f t="shared" si="78"/>
        <v>3</v>
      </c>
      <c r="X432" s="215"/>
      <c r="AB432" s="27"/>
      <c r="AE432" s="28"/>
      <c r="AF432" s="28"/>
      <c r="AG432" s="28"/>
      <c r="AI432" s="28"/>
      <c r="AJ432" s="28"/>
      <c r="AK432" s="28"/>
      <c r="AL432" s="28"/>
      <c r="AM432" s="28"/>
      <c r="AN432" s="28"/>
      <c r="AO432" s="28"/>
      <c r="AP432" s="28"/>
      <c r="AQ432" s="28"/>
      <c r="AR432" s="28"/>
      <c r="AS432" s="28"/>
      <c r="AT432" s="28"/>
      <c r="AU432" s="28"/>
      <c r="AV432" s="28"/>
      <c r="AW432" s="28"/>
      <c r="AX432" s="28"/>
      <c r="AY432" s="28"/>
      <c r="AZ432" s="28"/>
      <c r="BA432" s="28"/>
      <c r="BB432" s="28"/>
      <c r="BC432" s="28"/>
      <c r="BD432" s="28"/>
      <c r="BE432" s="28"/>
      <c r="BF432" s="28"/>
      <c r="BG432" s="28"/>
      <c r="BH432" s="28"/>
      <c r="BI432" s="28"/>
      <c r="BJ432" s="28"/>
      <c r="BK432" s="28"/>
      <c r="BL432" s="28"/>
    </row>
    <row r="433" spans="1:64" s="29" customFormat="1" ht="15.6">
      <c r="A433" s="420"/>
      <c r="B433" s="297">
        <f>+'Ark1'!C2615</f>
        <v>2022</v>
      </c>
      <c r="C433" s="235">
        <f>+'Ark1'!L2615</f>
        <v>1</v>
      </c>
      <c r="D433" s="235" t="str">
        <f>VLOOKUP(C433,RNR!$D$15:$E$29,2)</f>
        <v>P-</v>
      </c>
      <c r="E433" s="235">
        <f>+'Ark1'!H2615</f>
        <v>2</v>
      </c>
      <c r="F433" s="235">
        <f>+'Ark1'!J2615</f>
        <v>177</v>
      </c>
      <c r="G433" s="235" t="str">
        <f>VLOOKUP(F433,RNR!$A$1:$B$25,2)</f>
        <v>Slakthuset</v>
      </c>
      <c r="H433" s="235" t="str">
        <f>+IF(I433=0,"",'Ark1'!Q2615)</f>
        <v/>
      </c>
      <c r="I433" s="344">
        <f>+'Ark1'!R2615</f>
        <v>0</v>
      </c>
      <c r="J433" s="236" t="str">
        <f>+IF(I433=0,"",'Ark1'!AG2615)</f>
        <v/>
      </c>
      <c r="K433" s="236"/>
      <c r="L433" s="236" t="str">
        <f>+IF(I433=0,"",'Ark1'!AH2615)</f>
        <v/>
      </c>
      <c r="M433" s="237" t="str">
        <f>+IF(I433=0,"",'Ark1'!T2615)</f>
        <v/>
      </c>
      <c r="N433" s="32" t="str">
        <f>+IF(I433=0,"",'Ark1'!U2615)</f>
        <v/>
      </c>
      <c r="O433" s="238" t="str">
        <f>+IF(I433=0,"",'Ark1'!W2615)</f>
        <v/>
      </c>
      <c r="P433" s="238" t="str">
        <f>+IF(I433=0,"",'Ark1'!X2615)</f>
        <v/>
      </c>
      <c r="Q433" s="238" t="str">
        <f>+IF(I433=0,"",'Ark1'!Y2615)</f>
        <v/>
      </c>
      <c r="R433" s="238" t="str">
        <f>+IF(I433=0,"",'Ark1'!Z2615)</f>
        <v/>
      </c>
      <c r="S433" s="236" t="str">
        <f>+IF(I433=0,"",'Ark1'!Z2615)</f>
        <v/>
      </c>
      <c r="T433" s="237" t="str">
        <f>+IF(I433=0,"",'Ark1'!AB2615)</f>
        <v/>
      </c>
      <c r="U433" s="238" t="str">
        <f>+IF(I433=0,"",'Ark1'!AE2615)</f>
        <v/>
      </c>
      <c r="V433" s="236" t="str">
        <f t="shared" si="77"/>
        <v/>
      </c>
      <c r="W433" s="236" t="str">
        <f t="shared" si="78"/>
        <v/>
      </c>
      <c r="X433" s="215"/>
      <c r="AB433" s="27"/>
      <c r="AE433" s="28"/>
      <c r="AF433" s="28"/>
      <c r="AG433" s="28"/>
      <c r="AI433" s="28"/>
      <c r="AJ433" s="28"/>
      <c r="AK433" s="28"/>
      <c r="AL433" s="28"/>
      <c r="AM433" s="28"/>
      <c r="AN433" s="28"/>
      <c r="AO433" s="28"/>
      <c r="AP433" s="28"/>
      <c r="AQ433" s="28"/>
      <c r="AR433" s="28"/>
      <c r="AS433" s="28"/>
      <c r="AT433" s="28"/>
      <c r="AU433" s="28"/>
      <c r="AV433" s="28"/>
      <c r="AW433" s="28"/>
      <c r="AX433" s="28"/>
      <c r="AY433" s="28"/>
      <c r="AZ433" s="28"/>
      <c r="BA433" s="28"/>
      <c r="BB433" s="28"/>
      <c r="BC433" s="28"/>
      <c r="BD433" s="28"/>
      <c r="BE433" s="28"/>
      <c r="BF433" s="28"/>
      <c r="BG433" s="28"/>
      <c r="BH433" s="28"/>
      <c r="BI433" s="28"/>
      <c r="BJ433" s="28"/>
      <c r="BK433" s="28"/>
      <c r="BL433" s="28"/>
    </row>
    <row r="434" spans="1:64" s="29" customFormat="1" ht="15.6">
      <c r="A434" s="420"/>
      <c r="B434" s="297">
        <f>+'Ark1'!C2616</f>
        <v>2022</v>
      </c>
      <c r="C434" s="235">
        <f>+'Ark1'!L2616</f>
        <v>1</v>
      </c>
      <c r="D434" s="235" t="str">
        <f>VLOOKUP(C434,RNR!$D$15:$E$29,2)</f>
        <v>P-</v>
      </c>
      <c r="E434" s="235">
        <f>+'Ark1'!H2616</f>
        <v>2</v>
      </c>
      <c r="F434" s="235">
        <f>+'Ark1'!J2616</f>
        <v>178</v>
      </c>
      <c r="G434" s="235" t="str">
        <f>VLOOKUP(F434,RNR!$A$1:$B$25,2)</f>
        <v>Røros</v>
      </c>
      <c r="H434" s="235">
        <f>+IF(I434=0,"",'Ark1'!Q2616)</f>
        <v>1</v>
      </c>
      <c r="I434" s="344">
        <f>+'Ark1'!R2616</f>
        <v>1</v>
      </c>
      <c r="J434" s="236">
        <f>+IF(I434=0,"",'Ark1'!AG2616)</f>
        <v>0.25621031525008359</v>
      </c>
      <c r="K434" s="236"/>
      <c r="L434" s="236">
        <f>+IF(I434=0,"",'Ark1'!AH2616)</f>
        <v>0</v>
      </c>
      <c r="M434" s="237">
        <f>+IF(I434=0,"",'Ark1'!T2616)</f>
        <v>2</v>
      </c>
      <c r="N434" s="32">
        <f>+IF(I434=0,"",'Ark1'!U2616)</f>
        <v>11.5</v>
      </c>
      <c r="O434" s="238">
        <f>+IF(I434=0,"",'Ark1'!W2616)</f>
        <v>0</v>
      </c>
      <c r="P434" s="238">
        <f>+IF(I434=0,"",'Ark1'!X2616)</f>
        <v>0</v>
      </c>
      <c r="Q434" s="238">
        <f>+IF(I434=0,"",'Ark1'!Y2616)</f>
        <v>0</v>
      </c>
      <c r="R434" s="238">
        <f>+IF(I434=0,"",'Ark1'!Z2616)</f>
        <v>0</v>
      </c>
      <c r="S434" s="236">
        <f>+IF(I434=0,"",'Ark1'!Z2616)</f>
        <v>0</v>
      </c>
      <c r="T434" s="237">
        <f>+IF(I434=0,"",'Ark1'!AB2616)</f>
        <v>0</v>
      </c>
      <c r="U434" s="238">
        <f>+IF(I434=0,"",'Ark1'!AE2616)</f>
        <v>0</v>
      </c>
      <c r="V434" s="236">
        <f t="shared" si="77"/>
        <v>11.5</v>
      </c>
      <c r="W434" s="236">
        <f t="shared" si="78"/>
        <v>1</v>
      </c>
      <c r="X434" s="215"/>
      <c r="AB434" s="27"/>
      <c r="AE434" s="28"/>
      <c r="AF434" s="28"/>
      <c r="AG434" s="28"/>
      <c r="AI434" s="28"/>
      <c r="AJ434" s="28"/>
      <c r="AK434" s="28"/>
      <c r="AL434" s="28"/>
      <c r="AM434" s="28"/>
      <c r="AN434" s="28"/>
      <c r="AO434" s="28"/>
      <c r="AP434" s="28"/>
      <c r="AQ434" s="28"/>
      <c r="AR434" s="28"/>
      <c r="AS434" s="28"/>
      <c r="AT434" s="28"/>
      <c r="AU434" s="28"/>
      <c r="AV434" s="28"/>
      <c r="AW434" s="28"/>
      <c r="AX434" s="28"/>
      <c r="AY434" s="28"/>
      <c r="AZ434" s="28"/>
      <c r="BA434" s="28"/>
      <c r="BB434" s="28"/>
      <c r="BC434" s="28"/>
      <c r="BD434" s="28"/>
      <c r="BE434" s="28"/>
      <c r="BF434" s="28"/>
      <c r="BG434" s="28"/>
      <c r="BH434" s="28"/>
      <c r="BI434" s="28"/>
      <c r="BJ434" s="28"/>
      <c r="BK434" s="28"/>
      <c r="BL434" s="28"/>
    </row>
    <row r="435" spans="1:64" s="29" customFormat="1" ht="15.6">
      <c r="A435" s="420"/>
      <c r="B435" s="297">
        <f>+'Ark1'!C2617</f>
        <v>2022</v>
      </c>
      <c r="C435" s="235">
        <f>+'Ark1'!L2617</f>
        <v>1</v>
      </c>
      <c r="D435" s="235" t="str">
        <f>VLOOKUP(C435,RNR!$D$15:$E$29,2)</f>
        <v>P-</v>
      </c>
      <c r="E435" s="235">
        <f>+'Ark1'!H2617</f>
        <v>2</v>
      </c>
      <c r="F435" s="235">
        <f>+'Ark1'!J2617</f>
        <v>181</v>
      </c>
      <c r="G435" s="235" t="str">
        <f>VLOOKUP(F435,RNR!$A$1:$B$25,2)</f>
        <v>Horns</v>
      </c>
      <c r="H435" s="235" t="str">
        <f>+IF(I435=0,"",'Ark1'!Q2617)</f>
        <v/>
      </c>
      <c r="I435" s="344">
        <f>+'Ark1'!R2617</f>
        <v>0</v>
      </c>
      <c r="J435" s="236" t="str">
        <f>+IF(I435=0,"",'Ark1'!AG2617)</f>
        <v/>
      </c>
      <c r="K435" s="236"/>
      <c r="L435" s="236" t="str">
        <f>+IF(I435=0,"",'Ark1'!AH2617)</f>
        <v/>
      </c>
      <c r="M435" s="237" t="str">
        <f>+IF(I435=0,"",'Ark1'!T2617)</f>
        <v/>
      </c>
      <c r="N435" s="32" t="str">
        <f>+IF(I435=0,"",'Ark1'!U2617)</f>
        <v/>
      </c>
      <c r="O435" s="238" t="str">
        <f>+IF(I435=0,"",'Ark1'!W2617)</f>
        <v/>
      </c>
      <c r="P435" s="238" t="str">
        <f>+IF(I435=0,"",'Ark1'!X2617)</f>
        <v/>
      </c>
      <c r="Q435" s="238" t="str">
        <f>+IF(I435=0,"",'Ark1'!Y2617)</f>
        <v/>
      </c>
      <c r="R435" s="238" t="str">
        <f>+IF(I435=0,"",'Ark1'!Z2617)</f>
        <v/>
      </c>
      <c r="S435" s="236" t="str">
        <f>+IF(I435=0,"",'Ark1'!Z2617)</f>
        <v/>
      </c>
      <c r="T435" s="237" t="str">
        <f>+IF(I435=0,"",'Ark1'!AB2617)</f>
        <v/>
      </c>
      <c r="U435" s="238" t="str">
        <f>+IF(I435=0,"",'Ark1'!AE2617)</f>
        <v/>
      </c>
      <c r="V435" s="236" t="str">
        <f t="shared" si="77"/>
        <v/>
      </c>
      <c r="W435" s="236" t="str">
        <f t="shared" si="78"/>
        <v/>
      </c>
      <c r="X435" s="215"/>
      <c r="AB435" s="27"/>
      <c r="AE435" s="28"/>
      <c r="AF435" s="28"/>
      <c r="AG435" s="28"/>
      <c r="AI435" s="28"/>
      <c r="AJ435" s="28"/>
      <c r="AK435" s="28"/>
      <c r="AL435" s="28"/>
      <c r="AM435" s="28"/>
      <c r="AN435" s="28"/>
      <c r="AO435" s="28"/>
      <c r="AP435" s="28"/>
      <c r="AQ435" s="28"/>
      <c r="AR435" s="28"/>
      <c r="AS435" s="28"/>
      <c r="AT435" s="28"/>
      <c r="AU435" s="28"/>
      <c r="AV435" s="28"/>
      <c r="AW435" s="28"/>
      <c r="AX435" s="28"/>
      <c r="AY435" s="28"/>
      <c r="AZ435" s="28"/>
      <c r="BA435" s="28"/>
      <c r="BB435" s="28"/>
      <c r="BC435" s="28"/>
      <c r="BD435" s="28"/>
      <c r="BE435" s="28"/>
      <c r="BF435" s="28"/>
      <c r="BG435" s="28"/>
      <c r="BH435" s="28"/>
      <c r="BI435" s="28"/>
      <c r="BJ435" s="28"/>
      <c r="BK435" s="28"/>
      <c r="BL435" s="28"/>
    </row>
    <row r="436" spans="1:64" s="29" customFormat="1" ht="15.6">
      <c r="A436" s="420"/>
      <c r="B436" s="297">
        <f>+'Ark1'!C2618</f>
        <v>2022</v>
      </c>
      <c r="C436" s="235">
        <f>+'Ark1'!L2618</f>
        <v>1</v>
      </c>
      <c r="D436" s="235" t="str">
        <f>VLOOKUP(C436,RNR!$D$15:$E$29,2)</f>
        <v>P-</v>
      </c>
      <c r="E436" s="235">
        <f>+'Ark1'!H2618</f>
        <v>1</v>
      </c>
      <c r="F436" s="235">
        <f>+'Ark1'!J2618</f>
        <v>262</v>
      </c>
      <c r="G436" s="235" t="str">
        <f>VLOOKUP(F436,RNR!$A$1:$B$25,2)</f>
        <v>Strilalam</v>
      </c>
      <c r="H436" s="235" t="str">
        <f>+IF(I436=0,"",'Ark1'!Q2618)</f>
        <v/>
      </c>
      <c r="I436" s="344">
        <f>+'Ark1'!R2618</f>
        <v>0</v>
      </c>
      <c r="J436" s="236" t="str">
        <f>+IF(I436=0,"",'Ark1'!AG2618)</f>
        <v/>
      </c>
      <c r="K436" s="236"/>
      <c r="L436" s="236" t="str">
        <f>+IF(I436=0,"",'Ark1'!AH2618)</f>
        <v/>
      </c>
      <c r="M436" s="237" t="str">
        <f>+IF(I436=0,"",'Ark1'!T2618)</f>
        <v/>
      </c>
      <c r="N436" s="32" t="str">
        <f>+IF(I436=0,"",'Ark1'!U2618)</f>
        <v/>
      </c>
      <c r="O436" s="238" t="str">
        <f>+IF(I436=0,"",'Ark1'!W2618)</f>
        <v/>
      </c>
      <c r="P436" s="238" t="str">
        <f>+IF(I436=0,"",'Ark1'!X2618)</f>
        <v/>
      </c>
      <c r="Q436" s="238" t="str">
        <f>+IF(I436=0,"",'Ark1'!Y2618)</f>
        <v/>
      </c>
      <c r="R436" s="238" t="str">
        <f>+IF(I436=0,"",'Ark1'!Z2618)</f>
        <v/>
      </c>
      <c r="S436" s="236" t="str">
        <f>+IF(I436=0,"",'Ark1'!Z2618)</f>
        <v/>
      </c>
      <c r="T436" s="237" t="str">
        <f>+IF(I436=0,"",'Ark1'!AB2618)</f>
        <v/>
      </c>
      <c r="U436" s="238" t="str">
        <f>+IF(I436=0,"",'Ark1'!AE2618)</f>
        <v/>
      </c>
      <c r="V436" s="236" t="str">
        <f t="shared" si="77"/>
        <v/>
      </c>
      <c r="W436" s="236" t="str">
        <f t="shared" si="78"/>
        <v/>
      </c>
      <c r="X436" s="215"/>
      <c r="AB436" s="27"/>
      <c r="AE436" s="28"/>
      <c r="AF436" s="28"/>
      <c r="AG436" s="28"/>
      <c r="AI436" s="28"/>
      <c r="AJ436" s="28"/>
      <c r="AK436" s="28"/>
      <c r="AL436" s="28"/>
      <c r="AM436" s="28"/>
      <c r="AN436" s="28"/>
      <c r="AO436" s="28"/>
      <c r="AP436" s="28"/>
      <c r="AQ436" s="28"/>
      <c r="AR436" s="28"/>
      <c r="AS436" s="28"/>
      <c r="AT436" s="28"/>
      <c r="AU436" s="28"/>
      <c r="AV436" s="28"/>
      <c r="AW436" s="28"/>
      <c r="AX436" s="28"/>
      <c r="AY436" s="28"/>
      <c r="AZ436" s="28"/>
      <c r="BA436" s="28"/>
      <c r="BB436" s="28"/>
      <c r="BC436" s="28"/>
      <c r="BD436" s="28"/>
      <c r="BE436" s="28"/>
      <c r="BF436" s="28"/>
      <c r="BG436" s="28"/>
      <c r="BH436" s="28"/>
      <c r="BI436" s="28"/>
      <c r="BJ436" s="28"/>
      <c r="BK436" s="28"/>
      <c r="BL436" s="28"/>
    </row>
    <row r="437" spans="1:64" s="29" customFormat="1" ht="15.6">
      <c r="A437" s="420"/>
      <c r="B437" s="297">
        <f>+'Ark1'!C2619</f>
        <v>2022</v>
      </c>
      <c r="C437" s="235">
        <f>+'Ark1'!L2619</f>
        <v>1</v>
      </c>
      <c r="D437" s="235" t="str">
        <f>VLOOKUP(C437,RNR!$D$15:$E$29,2)</f>
        <v>P-</v>
      </c>
      <c r="E437" s="235">
        <f>+'Ark1'!H2619</f>
        <v>1</v>
      </c>
      <c r="F437" s="235">
        <f>+'Ark1'!J2619</f>
        <v>309</v>
      </c>
      <c r="G437" s="235" t="str">
        <f>VLOOKUP(F437,RNR!$A$1:$B$25,2)</f>
        <v>Malvik</v>
      </c>
      <c r="H437" s="235">
        <f>+IF(I437=0,"",'Ark1'!Q2619)</f>
        <v>1</v>
      </c>
      <c r="I437" s="344">
        <f>+'Ark1'!R2619</f>
        <v>2</v>
      </c>
      <c r="J437" s="236">
        <f>+IF(I437=0,"",'Ark1'!AG2619)</f>
        <v>0.46447057210434306</v>
      </c>
      <c r="K437" s="236"/>
      <c r="L437" s="236">
        <f>+IF(I437=0,"",'Ark1'!AH2619)</f>
        <v>0</v>
      </c>
      <c r="M437" s="237">
        <f>+IF(I437=0,"",'Ark1'!T2619)</f>
        <v>2</v>
      </c>
      <c r="N437" s="32">
        <f>+IF(I437=0,"",'Ark1'!U2619)</f>
        <v>13.55</v>
      </c>
      <c r="O437" s="238">
        <f>+IF(I437=0,"",'Ark1'!W2619)</f>
        <v>0</v>
      </c>
      <c r="P437" s="238">
        <f>+IF(I437=0,"",'Ark1'!X2619)</f>
        <v>0</v>
      </c>
      <c r="Q437" s="238">
        <f>+IF(I437=0,"",'Ark1'!Y2619)</f>
        <v>0</v>
      </c>
      <c r="R437" s="238">
        <f>+IF(I437=0,"",'Ark1'!Z2619)</f>
        <v>4.9999999999693047E-2</v>
      </c>
      <c r="S437" s="236">
        <f>+IF(I437=0,"",'Ark1'!Z2619)</f>
        <v>4.9999999999693047E-2</v>
      </c>
      <c r="T437" s="237">
        <f>+IF(I437=0,"",'Ark1'!AB2619)</f>
        <v>0</v>
      </c>
      <c r="U437" s="238">
        <f>+IF(I437=0,"",'Ark1'!AE2619)</f>
        <v>0</v>
      </c>
      <c r="V437" s="236">
        <f t="shared" si="77"/>
        <v>13.55</v>
      </c>
      <c r="W437" s="236">
        <f t="shared" si="78"/>
        <v>2</v>
      </c>
      <c r="X437" s="215"/>
      <c r="AB437" s="27"/>
      <c r="AE437" s="28"/>
      <c r="AF437" s="28"/>
      <c r="AG437" s="28"/>
      <c r="AI437" s="28"/>
      <c r="AJ437" s="28"/>
      <c r="AK437" s="28"/>
      <c r="AL437" s="28"/>
      <c r="AM437" s="28"/>
      <c r="AN437" s="28"/>
      <c r="AO437" s="28"/>
      <c r="AP437" s="28"/>
      <c r="AQ437" s="28"/>
      <c r="AR437" s="28"/>
      <c r="AS437" s="28"/>
      <c r="AT437" s="28"/>
      <c r="AU437" s="28"/>
      <c r="AV437" s="28"/>
      <c r="AW437" s="28"/>
      <c r="AX437" s="28"/>
      <c r="AY437" s="28"/>
      <c r="AZ437" s="28"/>
      <c r="BA437" s="28"/>
      <c r="BB437" s="28"/>
      <c r="BC437" s="28"/>
      <c r="BD437" s="28"/>
      <c r="BE437" s="28"/>
      <c r="BF437" s="28"/>
      <c r="BG437" s="28"/>
      <c r="BH437" s="28"/>
      <c r="BI437" s="28"/>
      <c r="BJ437" s="28"/>
      <c r="BK437" s="28"/>
      <c r="BL437" s="28"/>
    </row>
    <row r="438" spans="1:64" s="29" customFormat="1" ht="15.6">
      <c r="A438" s="420"/>
      <c r="B438" s="297">
        <f>+'Ark1'!C2620</f>
        <v>2022</v>
      </c>
      <c r="C438" s="235">
        <f>+'Ark1'!L2620</f>
        <v>1</v>
      </c>
      <c r="D438" s="235" t="str">
        <f>VLOOKUP(C438,RNR!$D$15:$E$29,2)</f>
        <v>P-</v>
      </c>
      <c r="E438" s="235">
        <f>+'Ark1'!H2620</f>
        <v>2</v>
      </c>
      <c r="F438" s="235">
        <f>+'Ark1'!J2620</f>
        <v>470</v>
      </c>
      <c r="G438" s="235" t="str">
        <f>VLOOKUP(F438,RNR!$A$1:$B$25,2)</f>
        <v>Jens Eide</v>
      </c>
      <c r="H438" s="235" t="str">
        <f>+IF(I438=0,"",'Ark1'!Q2620)</f>
        <v/>
      </c>
      <c r="I438" s="344">
        <f>+'Ark1'!R2620</f>
        <v>0</v>
      </c>
      <c r="J438" s="236" t="str">
        <f>+IF(I438=0,"",'Ark1'!AG2620)</f>
        <v/>
      </c>
      <c r="K438" s="236"/>
      <c r="L438" s="236" t="str">
        <f>+IF(I438=0,"",'Ark1'!AH2620)</f>
        <v/>
      </c>
      <c r="M438" s="237" t="str">
        <f>+IF(I438=0,"",'Ark1'!T2620)</f>
        <v/>
      </c>
      <c r="N438" s="32" t="str">
        <f>+IF(I438=0,"",'Ark1'!U2620)</f>
        <v/>
      </c>
      <c r="O438" s="238" t="str">
        <f>+IF(I438=0,"",'Ark1'!W2620)</f>
        <v/>
      </c>
      <c r="P438" s="238" t="str">
        <f>+IF(I438=0,"",'Ark1'!X2620)</f>
        <v/>
      </c>
      <c r="Q438" s="238" t="str">
        <f>+IF(I438=0,"",'Ark1'!Y2620)</f>
        <v/>
      </c>
      <c r="R438" s="238" t="str">
        <f>+IF(I438=0,"",'Ark1'!Z2620)</f>
        <v/>
      </c>
      <c r="S438" s="236" t="str">
        <f>+IF(I438=0,"",'Ark1'!Z2620)</f>
        <v/>
      </c>
      <c r="T438" s="237" t="str">
        <f>+IF(I438=0,"",'Ark1'!AB2620)</f>
        <v/>
      </c>
      <c r="U438" s="238" t="str">
        <f>+IF(I438=0,"",'Ark1'!AE2620)</f>
        <v/>
      </c>
      <c r="V438" s="236" t="str">
        <f t="shared" si="77"/>
        <v/>
      </c>
      <c r="W438" s="236" t="str">
        <f t="shared" si="78"/>
        <v/>
      </c>
      <c r="X438" s="215"/>
      <c r="AB438" s="27"/>
      <c r="AE438" s="28"/>
      <c r="AF438" s="28"/>
      <c r="AG438" s="28"/>
      <c r="AI438" s="28"/>
      <c r="AJ438" s="28"/>
      <c r="AK438" s="28"/>
      <c r="AL438" s="28"/>
      <c r="AM438" s="28"/>
      <c r="AN438" s="28"/>
      <c r="AO438" s="28"/>
      <c r="AP438" s="28"/>
      <c r="AQ438" s="28"/>
      <c r="AR438" s="28"/>
      <c r="AS438" s="28"/>
      <c r="AT438" s="28"/>
      <c r="AU438" s="28"/>
      <c r="AV438" s="28"/>
      <c r="AW438" s="28"/>
      <c r="AX438" s="28"/>
      <c r="AY438" s="28"/>
      <c r="AZ438" s="28"/>
      <c r="BA438" s="28"/>
      <c r="BB438" s="28"/>
      <c r="BC438" s="28"/>
      <c r="BD438" s="28"/>
      <c r="BE438" s="28"/>
      <c r="BF438" s="28"/>
      <c r="BG438" s="28"/>
      <c r="BH438" s="28"/>
      <c r="BI438" s="28"/>
      <c r="BJ438" s="28"/>
      <c r="BK438" s="28"/>
      <c r="BL438" s="28"/>
    </row>
    <row r="439" spans="1:64" s="29" customFormat="1" ht="15.6">
      <c r="A439" s="420"/>
      <c r="B439" s="297">
        <f>+'Ark1'!C2621</f>
        <v>2022</v>
      </c>
      <c r="C439" s="235">
        <f>+'Ark1'!L2621</f>
        <v>1</v>
      </c>
      <c r="D439" s="235" t="str">
        <f>VLOOKUP(C439,RNR!$D$15:$E$29,2)</f>
        <v>P-</v>
      </c>
      <c r="E439" s="235">
        <f>+'Ark1'!H2621</f>
        <v>2</v>
      </c>
      <c r="F439" s="235">
        <f>+'Ark1'!J2621</f>
        <v>629</v>
      </c>
      <c r="G439" s="235" t="str">
        <f>VLOOKUP(F439,RNR!$A$1:$B$25,2)</f>
        <v>Bø</v>
      </c>
      <c r="H439" s="235" t="str">
        <f>+IF(I439=0,"",'Ark1'!Q2621)</f>
        <v/>
      </c>
      <c r="I439" s="344">
        <f>+'Ark1'!R2621</f>
        <v>0</v>
      </c>
      <c r="J439" s="236" t="str">
        <f>+IF(I439=0,"",'Ark1'!AG2621)</f>
        <v/>
      </c>
      <c r="K439" s="236"/>
      <c r="L439" s="236" t="str">
        <f>+IF(I439=0,"",'Ark1'!AH2621)</f>
        <v/>
      </c>
      <c r="M439" s="237" t="str">
        <f>+IF(I439=0,"",'Ark1'!T2621)</f>
        <v/>
      </c>
      <c r="N439" s="32" t="str">
        <f>+IF(I439=0,"",'Ark1'!U2621)</f>
        <v/>
      </c>
      <c r="O439" s="238" t="str">
        <f>+IF(I439=0,"",'Ark1'!W2621)</f>
        <v/>
      </c>
      <c r="P439" s="238" t="str">
        <f>+IF(I439=0,"",'Ark1'!X2621)</f>
        <v/>
      </c>
      <c r="Q439" s="238" t="str">
        <f>+IF(I439=0,"",'Ark1'!Y2621)</f>
        <v/>
      </c>
      <c r="R439" s="238" t="str">
        <f>+IF(I439=0,"",'Ark1'!Z2621)</f>
        <v/>
      </c>
      <c r="S439" s="236" t="str">
        <f>+IF(I439=0,"",'Ark1'!Z2621)</f>
        <v/>
      </c>
      <c r="T439" s="237" t="str">
        <f>+IF(I439=0,"",'Ark1'!AB2621)</f>
        <v/>
      </c>
      <c r="U439" s="238" t="str">
        <f>+IF(I439=0,"",'Ark1'!AE2621)</f>
        <v/>
      </c>
      <c r="V439" s="236" t="str">
        <f t="shared" si="77"/>
        <v/>
      </c>
      <c r="W439" s="236" t="str">
        <f t="shared" si="78"/>
        <v/>
      </c>
      <c r="X439" s="215"/>
      <c r="AB439" s="27"/>
      <c r="AE439" s="28"/>
      <c r="AF439" s="28"/>
      <c r="AG439" s="28"/>
      <c r="AI439" s="28"/>
      <c r="AJ439" s="28"/>
      <c r="AK439" s="28"/>
      <c r="AL439" s="28"/>
      <c r="AM439" s="28"/>
      <c r="AN439" s="28"/>
      <c r="AO439" s="28"/>
      <c r="AP439" s="28"/>
      <c r="AQ439" s="28"/>
      <c r="AR439" s="28"/>
      <c r="AS439" s="28"/>
      <c r="AT439" s="28"/>
      <c r="AU439" s="28"/>
      <c r="AV439" s="28"/>
      <c r="AW439" s="28"/>
      <c r="AX439" s="28"/>
      <c r="AY439" s="28"/>
      <c r="AZ439" s="28"/>
      <c r="BA439" s="28"/>
      <c r="BB439" s="28"/>
      <c r="BC439" s="28"/>
      <c r="BD439" s="28"/>
      <c r="BE439" s="28"/>
      <c r="BF439" s="28"/>
      <c r="BG439" s="28"/>
      <c r="BH439" s="28"/>
      <c r="BI439" s="28"/>
      <c r="BJ439" s="28"/>
      <c r="BK439" s="28"/>
      <c r="BL439" s="28"/>
    </row>
    <row r="440" spans="1:64" s="29" customFormat="1" ht="15.6">
      <c r="A440" s="420"/>
      <c r="B440" s="297">
        <f>+'Ark1'!C2622</f>
        <v>2022</v>
      </c>
      <c r="C440" s="235">
        <f>+'Ark1'!L2622</f>
        <v>1</v>
      </c>
      <c r="D440" s="235" t="str">
        <f>VLOOKUP(C440,RNR!$D$15:$E$29,2)</f>
        <v>P-</v>
      </c>
      <c r="E440" s="235">
        <f>+'Ark1'!H2622</f>
        <v>1</v>
      </c>
      <c r="F440" s="235">
        <f>+'Ark1'!J2622</f>
        <v>643</v>
      </c>
      <c r="G440" s="235" t="str">
        <f>VLOOKUP(F440,RNR!$A$1:$B$25,2)</f>
        <v>Bjerka</v>
      </c>
      <c r="H440" s="235" t="str">
        <f>+IF(I440=0,"",'Ark1'!Q2622)</f>
        <v/>
      </c>
      <c r="I440" s="344">
        <f>+'Ark1'!R2622</f>
        <v>0</v>
      </c>
      <c r="J440" s="236" t="str">
        <f>+IF(I440=0,"",'Ark1'!AG2622)</f>
        <v/>
      </c>
      <c r="K440" s="236"/>
      <c r="L440" s="236" t="str">
        <f>+IF(I440=0,"",'Ark1'!AH2622)</f>
        <v/>
      </c>
      <c r="M440" s="237" t="str">
        <f>+IF(I440=0,"",'Ark1'!T2622)</f>
        <v/>
      </c>
      <c r="N440" s="32" t="str">
        <f>+IF(I440=0,"",'Ark1'!U2622)</f>
        <v/>
      </c>
      <c r="O440" s="238" t="str">
        <f>+IF(I440=0,"",'Ark1'!W2622)</f>
        <v/>
      </c>
      <c r="P440" s="238" t="str">
        <f>+IF(I440=0,"",'Ark1'!X2622)</f>
        <v/>
      </c>
      <c r="Q440" s="238" t="str">
        <f>+IF(I440=0,"",'Ark1'!Y2622)</f>
        <v/>
      </c>
      <c r="R440" s="238" t="str">
        <f>+IF(I440=0,"",'Ark1'!Z2622)</f>
        <v/>
      </c>
      <c r="S440" s="236" t="str">
        <f>+IF(I440=0,"",'Ark1'!Z2622)</f>
        <v/>
      </c>
      <c r="T440" s="237" t="str">
        <f>+IF(I440=0,"",'Ark1'!AB2622)</f>
        <v/>
      </c>
      <c r="U440" s="238" t="str">
        <f>+IF(I440=0,"",'Ark1'!AE2622)</f>
        <v/>
      </c>
      <c r="V440" s="236" t="str">
        <f t="shared" si="77"/>
        <v/>
      </c>
      <c r="W440" s="236" t="str">
        <f t="shared" si="78"/>
        <v/>
      </c>
      <c r="X440" s="215"/>
      <c r="AB440" s="27"/>
      <c r="AE440" s="28"/>
      <c r="AF440" s="28"/>
      <c r="AG440" s="28"/>
      <c r="AI440" s="28"/>
      <c r="AJ440" s="28"/>
      <c r="AK440" s="28"/>
      <c r="AL440" s="28"/>
      <c r="AM440" s="28"/>
      <c r="AN440" s="28"/>
      <c r="AO440" s="28"/>
      <c r="AP440" s="28"/>
      <c r="AQ440" s="28"/>
      <c r="AR440" s="28"/>
      <c r="AS440" s="28"/>
      <c r="AT440" s="28"/>
      <c r="AU440" s="28"/>
      <c r="AV440" s="28"/>
      <c r="AW440" s="28"/>
      <c r="AX440" s="28"/>
      <c r="AY440" s="28"/>
      <c r="AZ440" s="28"/>
      <c r="BA440" s="28"/>
      <c r="BB440" s="28"/>
      <c r="BC440" s="28"/>
      <c r="BD440" s="28"/>
      <c r="BE440" s="28"/>
      <c r="BF440" s="28"/>
      <c r="BG440" s="28"/>
      <c r="BH440" s="28"/>
      <c r="BI440" s="28"/>
      <c r="BJ440" s="28"/>
      <c r="BK440" s="28"/>
      <c r="BL440" s="28"/>
    </row>
    <row r="441" spans="1:64" s="29" customFormat="1" ht="15.6">
      <c r="A441" s="420"/>
      <c r="B441" s="297">
        <f>+'Ark1'!C2623</f>
        <v>2022</v>
      </c>
      <c r="C441" s="235">
        <f>+'Ark1'!L2623</f>
        <v>1</v>
      </c>
      <c r="D441" s="235" t="str">
        <f>VLOOKUP(C441,RNR!$D$15:$E$29,2)</f>
        <v>P-</v>
      </c>
      <c r="E441" s="235">
        <f>+'Ark1'!H2623</f>
        <v>2</v>
      </c>
      <c r="F441" s="235">
        <f>+'Ark1'!J2623</f>
        <v>704</v>
      </c>
      <c r="G441" s="235" t="str">
        <f>VLOOKUP(F441,RNR!$A$1:$B$25,2)</f>
        <v>Øre Vilt</v>
      </c>
      <c r="H441" s="235" t="str">
        <f>+IF(I441=0,"",'Ark1'!Q2623)</f>
        <v/>
      </c>
      <c r="I441" s="344">
        <f>+'Ark1'!R2623</f>
        <v>0</v>
      </c>
      <c r="J441" s="236" t="str">
        <f>+IF(I441=0,"",'Ark1'!AG2623)</f>
        <v/>
      </c>
      <c r="K441" s="236"/>
      <c r="L441" s="236" t="str">
        <f>+IF(I441=0,"",'Ark1'!AH2623)</f>
        <v/>
      </c>
      <c r="M441" s="237" t="str">
        <f>+IF(I441=0,"",'Ark1'!T2623)</f>
        <v/>
      </c>
      <c r="N441" s="32" t="str">
        <f>+IF(I441=0,"",'Ark1'!U2623)</f>
        <v/>
      </c>
      <c r="O441" s="238" t="str">
        <f>+IF(I441=0,"",'Ark1'!W2623)</f>
        <v/>
      </c>
      <c r="P441" s="238" t="str">
        <f>+IF(I441=0,"",'Ark1'!X2623)</f>
        <v/>
      </c>
      <c r="Q441" s="238" t="str">
        <f>+IF(I441=0,"",'Ark1'!Y2623)</f>
        <v/>
      </c>
      <c r="R441" s="238" t="str">
        <f>+IF(I441=0,"",'Ark1'!Z2623)</f>
        <v/>
      </c>
      <c r="S441" s="236" t="str">
        <f>+IF(I441=0,"",'Ark1'!Z2623)</f>
        <v/>
      </c>
      <c r="T441" s="237" t="str">
        <f>+IF(I441=0,"",'Ark1'!AB2623)</f>
        <v/>
      </c>
      <c r="U441" s="238" t="str">
        <f>+IF(I441=0,"",'Ark1'!AE2623)</f>
        <v/>
      </c>
      <c r="V441" s="236" t="str">
        <f t="shared" si="77"/>
        <v/>
      </c>
      <c r="W441" s="236" t="str">
        <f t="shared" si="78"/>
        <v/>
      </c>
      <c r="X441" s="215"/>
      <c r="AB441" s="27"/>
      <c r="AE441" s="28"/>
      <c r="AF441" s="28"/>
      <c r="AG441" s="28"/>
      <c r="AI441" s="28"/>
      <c r="AJ441" s="28"/>
      <c r="AK441" s="28"/>
      <c r="AL441" s="28"/>
      <c r="AM441" s="28"/>
      <c r="AN441" s="28"/>
      <c r="AO441" s="28"/>
      <c r="AP441" s="28"/>
      <c r="AQ441" s="28"/>
      <c r="AR441" s="28"/>
      <c r="AS441" s="28"/>
      <c r="AT441" s="28"/>
      <c r="AU441" s="28"/>
      <c r="AV441" s="28"/>
      <c r="AW441" s="28"/>
      <c r="AX441" s="28"/>
      <c r="AY441" s="28"/>
      <c r="AZ441" s="28"/>
      <c r="BA441" s="28"/>
      <c r="BB441" s="28"/>
      <c r="BC441" s="28"/>
      <c r="BD441" s="28"/>
      <c r="BE441" s="28"/>
      <c r="BF441" s="28"/>
      <c r="BG441" s="28"/>
      <c r="BH441" s="28"/>
      <c r="BI441" s="28"/>
      <c r="BJ441" s="28"/>
      <c r="BK441" s="28"/>
      <c r="BL441" s="28"/>
    </row>
    <row r="442" spans="1:64" s="29" customFormat="1" ht="15.6">
      <c r="A442" s="420"/>
      <c r="B442" s="297">
        <f>+'Ark1'!C2624</f>
        <v>2022</v>
      </c>
      <c r="C442" s="235">
        <f>+'Ark1'!L2624</f>
        <v>1</v>
      </c>
      <c r="D442" s="235" t="str">
        <f>VLOOKUP(C442,RNR!$D$15:$E$29,2)</f>
        <v>P-</v>
      </c>
      <c r="E442" s="235">
        <f>+'Ark1'!H2624</f>
        <v>1</v>
      </c>
      <c r="F442" s="235">
        <f>+'Ark1'!J2624</f>
        <v>802</v>
      </c>
      <c r="G442" s="235" t="str">
        <f>VLOOKUP(F442,RNR!$A$1:$B$25,2)</f>
        <v>Karasjok</v>
      </c>
      <c r="H442" s="235" t="str">
        <f>+IF(I442=0,"",'Ark1'!Q2624)</f>
        <v/>
      </c>
      <c r="I442" s="344">
        <f>+'Ark1'!R2624</f>
        <v>0</v>
      </c>
      <c r="J442" s="236" t="str">
        <f>+IF(I442=0,"",'Ark1'!AG2624)</f>
        <v/>
      </c>
      <c r="K442" s="236"/>
      <c r="L442" s="236" t="str">
        <f>+IF(I442=0,"",'Ark1'!AH2624)</f>
        <v/>
      </c>
      <c r="M442" s="237" t="str">
        <f>+IF(I442=0,"",'Ark1'!T2624)</f>
        <v/>
      </c>
      <c r="N442" s="32" t="str">
        <f>+IF(I442=0,"",'Ark1'!U2624)</f>
        <v/>
      </c>
      <c r="O442" s="238" t="str">
        <f>+IF(I442=0,"",'Ark1'!W2624)</f>
        <v/>
      </c>
      <c r="P442" s="238" t="str">
        <f>+IF(I442=0,"",'Ark1'!X2624)</f>
        <v/>
      </c>
      <c r="Q442" s="238" t="str">
        <f>+IF(I442=0,"",'Ark1'!Y2624)</f>
        <v/>
      </c>
      <c r="R442" s="238" t="str">
        <f>+IF(I442=0,"",'Ark1'!Z2624)</f>
        <v/>
      </c>
      <c r="S442" s="236" t="str">
        <f>+IF(I442=0,"",'Ark1'!Z2624)</f>
        <v/>
      </c>
      <c r="T442" s="237" t="str">
        <f>+IF(I442=0,"",'Ark1'!AB2624)</f>
        <v/>
      </c>
      <c r="U442" s="238" t="str">
        <f>+IF(I442=0,"",'Ark1'!AE2624)</f>
        <v/>
      </c>
      <c r="V442" s="236" t="str">
        <f t="shared" si="77"/>
        <v/>
      </c>
      <c r="W442" s="236" t="str">
        <f t="shared" si="78"/>
        <v/>
      </c>
      <c r="X442" s="215"/>
      <c r="AB442" s="27"/>
      <c r="AE442" s="28"/>
      <c r="AF442" s="28"/>
      <c r="AG442" s="28"/>
      <c r="AI442" s="28"/>
      <c r="AJ442" s="28"/>
      <c r="AK442" s="28"/>
      <c r="AL442" s="28"/>
      <c r="AM442" s="28"/>
      <c r="AN442" s="28"/>
      <c r="AO442" s="28"/>
      <c r="AP442" s="28"/>
      <c r="AQ442" s="28"/>
      <c r="AR442" s="28"/>
      <c r="AS442" s="28"/>
      <c r="AT442" s="28"/>
      <c r="AU442" s="28"/>
      <c r="AV442" s="28"/>
      <c r="AW442" s="28"/>
      <c r="AX442" s="28"/>
      <c r="AY442" s="28"/>
      <c r="AZ442" s="28"/>
      <c r="BA442" s="28"/>
      <c r="BB442" s="28"/>
      <c r="BC442" s="28"/>
      <c r="BD442" s="28"/>
      <c r="BE442" s="28"/>
      <c r="BF442" s="28"/>
      <c r="BG442" s="28"/>
      <c r="BH442" s="28"/>
      <c r="BI442" s="28"/>
      <c r="BJ442" s="28"/>
      <c r="BK442" s="28"/>
      <c r="BL442" s="28"/>
    </row>
    <row r="443" spans="1:64" ht="15" customHeight="1">
      <c r="A443" s="420"/>
      <c r="B443" s="420"/>
      <c r="C443" s="420"/>
      <c r="D443" s="420"/>
      <c r="E443" s="420"/>
      <c r="F443" s="420"/>
      <c r="G443" s="420"/>
      <c r="H443" s="420"/>
      <c r="I443" s="430"/>
      <c r="J443" s="421"/>
      <c r="K443" s="421"/>
      <c r="L443" s="421"/>
      <c r="M443" s="420"/>
      <c r="N443" s="420"/>
      <c r="O443" s="422"/>
      <c r="P443" s="422"/>
      <c r="Q443" s="422"/>
      <c r="R443" s="422"/>
      <c r="S443" s="422"/>
      <c r="T443" s="420"/>
      <c r="U443" s="422"/>
      <c r="V443" s="423"/>
      <c r="W443" s="424"/>
      <c r="X443" s="420"/>
      <c r="Y443" s="218"/>
      <c r="AA443" s="29"/>
      <c r="AB443" s="27"/>
      <c r="AC443" s="219"/>
      <c r="AD443" s="28"/>
      <c r="AH443" s="28"/>
      <c r="AZ443" s="231"/>
    </row>
    <row r="444" spans="1:64" ht="22.8">
      <c r="A444" s="420"/>
      <c r="B444" s="420"/>
      <c r="C444" s="420"/>
      <c r="D444" s="425" t="str">
        <f>+D446</f>
        <v>P</v>
      </c>
      <c r="E444" s="420"/>
      <c r="F444" s="420"/>
      <c r="G444" s="420"/>
      <c r="H444" s="420"/>
      <c r="I444" s="429">
        <f>SUM(I446:I469)</f>
        <v>464.53</v>
      </c>
      <c r="J444" s="426"/>
      <c r="K444" s="426"/>
      <c r="L444" s="426"/>
      <c r="M444" s="427"/>
      <c r="N444" s="267">
        <f>+Klasse!O75</f>
        <v>19.228818782098319</v>
      </c>
      <c r="O444" s="422"/>
      <c r="P444" s="422"/>
      <c r="Q444" s="422"/>
      <c r="R444" s="422"/>
      <c r="S444" s="422"/>
      <c r="T444" s="420"/>
      <c r="U444" s="422"/>
      <c r="V444" s="422"/>
      <c r="W444" s="422"/>
      <c r="X444" s="422"/>
      <c r="Y444" s="218"/>
      <c r="AA444" s="29"/>
      <c r="AB444" s="27"/>
      <c r="AC444" s="219"/>
      <c r="AD444" s="28"/>
      <c r="AH444" s="28"/>
      <c r="AZ444" s="231"/>
    </row>
    <row r="445" spans="1:64" ht="15" customHeight="1">
      <c r="A445" s="420"/>
      <c r="B445" s="420"/>
      <c r="C445" s="420"/>
      <c r="D445" s="420"/>
      <c r="E445" s="475"/>
      <c r="F445" s="475"/>
      <c r="G445" s="475"/>
      <c r="H445" s="475"/>
      <c r="I445" s="430"/>
      <c r="J445" s="421"/>
      <c r="K445" s="421"/>
      <c r="L445" s="421"/>
      <c r="M445" s="428"/>
      <c r="N445" s="421"/>
      <c r="O445" s="422"/>
      <c r="P445" s="422"/>
      <c r="Q445" s="422"/>
      <c r="R445" s="422"/>
      <c r="S445" s="423"/>
      <c r="T445" s="420"/>
      <c r="U445" s="423"/>
      <c r="V445" s="423"/>
      <c r="W445" s="424"/>
      <c r="X445" s="420"/>
      <c r="Y445" s="218"/>
      <c r="AA445" s="29"/>
      <c r="AB445" s="27"/>
      <c r="AC445" s="219"/>
      <c r="AD445" s="28"/>
      <c r="AH445" s="28"/>
      <c r="AZ445" s="231"/>
    </row>
    <row r="446" spans="1:64" s="29" customFormat="1" ht="15.6">
      <c r="A446" s="420"/>
      <c r="B446" s="297">
        <f>+'Ark1'!C2625</f>
        <v>2022</v>
      </c>
      <c r="C446" s="235">
        <f>+'Ark1'!L2625</f>
        <v>2</v>
      </c>
      <c r="D446" s="235" t="str">
        <f>VLOOKUP(C446,RNR!$D$15:$E$29,2)</f>
        <v>P</v>
      </c>
      <c r="E446" s="235">
        <f>+'Ark1'!H2625</f>
        <v>1</v>
      </c>
      <c r="F446" s="235">
        <f>+'Ark1'!J2625</f>
        <v>103</v>
      </c>
      <c r="G446" s="235" t="str">
        <f>VLOOKUP(F446,RNR!$A$1:$B$25,2)</f>
        <v>Rudshøgda</v>
      </c>
      <c r="H446" s="235">
        <f>+IF(I446=0,"",'Ark1'!Q2625)</f>
        <v>3</v>
      </c>
      <c r="I446" s="344">
        <f>+'Ark1'!R2625</f>
        <v>4</v>
      </c>
      <c r="J446" s="236">
        <f>+IF(I446=0,"",'Ark1'!AG2625)</f>
        <v>1.5925035807054588</v>
      </c>
      <c r="K446" s="236"/>
      <c r="L446" s="236">
        <f>+IF(I446=0,"",'Ark1'!AH2625)</f>
        <v>0</v>
      </c>
      <c r="M446" s="237">
        <f>+IF(I446=0,"",'Ark1'!T2625)</f>
        <v>3.5</v>
      </c>
      <c r="N446" s="32">
        <f>+IF(I446=0,"",'Ark1'!U2625)</f>
        <v>16.399999999999999</v>
      </c>
      <c r="O446" s="238">
        <f>+IF(I446=0,"",'Ark1'!W2625)</f>
        <v>0</v>
      </c>
      <c r="P446" s="238">
        <f>+IF(I446=0,"",'Ark1'!X2625)</f>
        <v>50</v>
      </c>
      <c r="Q446" s="238">
        <f>+IF(I446=0,"",'Ark1'!Y2625)</f>
        <v>0</v>
      </c>
      <c r="R446" s="238">
        <f>+IF(I446=0,"",'Ark1'!Z2625)</f>
        <v>3.0610455730028039</v>
      </c>
      <c r="S446" s="236">
        <f>+IF(I446=0,"",'Ark1'!Z2625)</f>
        <v>3.0610455730028039</v>
      </c>
      <c r="T446" s="237">
        <f>+IF(I446=0,"",'Ark1'!AB2625)</f>
        <v>1.5</v>
      </c>
      <c r="U446" s="238">
        <f>+IF(I446=0,"",'Ark1'!AE2625)</f>
        <v>0</v>
      </c>
      <c r="V446" s="236">
        <f t="shared" si="77"/>
        <v>8.1999999999999993</v>
      </c>
      <c r="W446" s="236">
        <f t="shared" si="78"/>
        <v>1.3333333333333333</v>
      </c>
      <c r="X446" s="215"/>
      <c r="AB446" s="27"/>
      <c r="AE446" s="28"/>
      <c r="AF446" s="28"/>
      <c r="AG446" s="28"/>
      <c r="AI446" s="28"/>
      <c r="AJ446" s="28"/>
      <c r="AK446" s="28"/>
      <c r="AL446" s="28"/>
      <c r="AM446" s="28"/>
      <c r="AN446" s="28"/>
      <c r="AO446" s="28"/>
      <c r="AP446" s="28"/>
      <c r="AQ446" s="28"/>
      <c r="AR446" s="28"/>
      <c r="AS446" s="28"/>
      <c r="AT446" s="28"/>
      <c r="AU446" s="28"/>
      <c r="AV446" s="28"/>
      <c r="AW446" s="28"/>
      <c r="AX446" s="28"/>
      <c r="AY446" s="28"/>
      <c r="AZ446" s="28"/>
      <c r="BA446" s="28"/>
      <c r="BB446" s="28"/>
      <c r="BC446" s="28"/>
      <c r="BD446" s="28"/>
      <c r="BE446" s="28"/>
      <c r="BF446" s="28"/>
      <c r="BG446" s="28"/>
      <c r="BH446" s="28"/>
      <c r="BI446" s="28"/>
      <c r="BJ446" s="28"/>
      <c r="BK446" s="28"/>
      <c r="BL446" s="28"/>
    </row>
    <row r="447" spans="1:64" s="29" customFormat="1" ht="15.6">
      <c r="A447" s="420"/>
      <c r="B447" s="297">
        <f>+'Ark1'!C2626</f>
        <v>2022</v>
      </c>
      <c r="C447" s="235">
        <f>+'Ark1'!L2626</f>
        <v>2</v>
      </c>
      <c r="D447" s="235" t="str">
        <f>VLOOKUP(C447,RNR!$D$15:$E$29,2)</f>
        <v>P</v>
      </c>
      <c r="E447" s="235">
        <f>+'Ark1'!H2626</f>
        <v>2</v>
      </c>
      <c r="F447" s="235">
        <f>+'Ark1'!J2626</f>
        <v>106</v>
      </c>
      <c r="G447" s="235" t="str">
        <f>VLOOKUP(F447,RNR!$A$1:$B$25,2)</f>
        <v>Furuseth</v>
      </c>
      <c r="H447" s="235" t="str">
        <f>+IF(I447=0,"",'Ark1'!Q2626)</f>
        <v/>
      </c>
      <c r="I447" s="344">
        <f>+'Ark1'!R2626</f>
        <v>0</v>
      </c>
      <c r="J447" s="236" t="str">
        <f>+IF(I447=0,"",'Ark1'!AG2626)</f>
        <v/>
      </c>
      <c r="K447" s="236"/>
      <c r="L447" s="236" t="str">
        <f>+IF(I447=0,"",'Ark1'!AH2626)</f>
        <v/>
      </c>
      <c r="M447" s="237" t="str">
        <f>+IF(I447=0,"",'Ark1'!T2626)</f>
        <v/>
      </c>
      <c r="N447" s="32" t="str">
        <f>+IF(I447=0,"",'Ark1'!U2626)</f>
        <v/>
      </c>
      <c r="O447" s="238" t="str">
        <f>+IF(I447=0,"",'Ark1'!W2626)</f>
        <v/>
      </c>
      <c r="P447" s="238" t="str">
        <f>+IF(I447=0,"",'Ark1'!X2626)</f>
        <v/>
      </c>
      <c r="Q447" s="238" t="str">
        <f>+IF(I447=0,"",'Ark1'!Y2626)</f>
        <v/>
      </c>
      <c r="R447" s="238" t="str">
        <f>+IF(I447=0,"",'Ark1'!Z2626)</f>
        <v/>
      </c>
      <c r="S447" s="236" t="str">
        <f>+IF(I447=0,"",'Ark1'!Z2626)</f>
        <v/>
      </c>
      <c r="T447" s="237" t="str">
        <f>+IF(I447=0,"",'Ark1'!AB2626)</f>
        <v/>
      </c>
      <c r="U447" s="238" t="str">
        <f>+IF(I447=0,"",'Ark1'!AE2626)</f>
        <v/>
      </c>
      <c r="V447" s="236" t="str">
        <f t="shared" si="77"/>
        <v/>
      </c>
      <c r="W447" s="236" t="str">
        <f t="shared" si="78"/>
        <v/>
      </c>
      <c r="X447" s="215"/>
      <c r="AB447" s="27"/>
      <c r="AE447" s="28"/>
      <c r="AF447" s="28"/>
      <c r="AG447" s="28"/>
      <c r="AI447" s="28"/>
      <c r="AJ447" s="28"/>
      <c r="AK447" s="28"/>
      <c r="AL447" s="28"/>
      <c r="AM447" s="28"/>
      <c r="AN447" s="28"/>
      <c r="AO447" s="28"/>
      <c r="AP447" s="28"/>
      <c r="AQ447" s="28"/>
      <c r="AR447" s="28"/>
      <c r="AS447" s="28"/>
      <c r="AT447" s="28"/>
      <c r="AU447" s="28"/>
      <c r="AV447" s="28"/>
      <c r="AW447" s="28"/>
      <c r="AX447" s="28"/>
      <c r="AY447" s="28"/>
      <c r="AZ447" s="28"/>
      <c r="BA447" s="28"/>
      <c r="BB447" s="28"/>
      <c r="BC447" s="28"/>
      <c r="BD447" s="28"/>
      <c r="BE447" s="28"/>
      <c r="BF447" s="28"/>
      <c r="BG447" s="28"/>
      <c r="BH447" s="28"/>
      <c r="BI447" s="28"/>
      <c r="BJ447" s="28"/>
      <c r="BK447" s="28"/>
      <c r="BL447" s="28"/>
    </row>
    <row r="448" spans="1:64" s="29" customFormat="1" ht="15.6">
      <c r="A448" s="420"/>
      <c r="B448" s="297">
        <f>+'Ark1'!C2627</f>
        <v>2022</v>
      </c>
      <c r="C448" s="235">
        <f>+'Ark1'!L2627</f>
        <v>2</v>
      </c>
      <c r="D448" s="235" t="str">
        <f>VLOOKUP(C448,RNR!$D$15:$E$29,2)</f>
        <v>P</v>
      </c>
      <c r="E448" s="235">
        <f>+'Ark1'!H2627</f>
        <v>1</v>
      </c>
      <c r="F448" s="235">
        <f>+'Ark1'!J2627</f>
        <v>110</v>
      </c>
      <c r="G448" s="235" t="str">
        <f>VLOOKUP(F448,RNR!$A$1:$B$25,2)</f>
        <v>Gol</v>
      </c>
      <c r="H448" s="235">
        <f>+IF(I448=0,"",'Ark1'!Q2627)</f>
        <v>33</v>
      </c>
      <c r="I448" s="344">
        <f>+'Ark1'!R2627</f>
        <v>117</v>
      </c>
      <c r="J448" s="236">
        <f>+IF(I448=0,"",'Ark1'!AG2627)</f>
        <v>9.123776753851784</v>
      </c>
      <c r="K448" s="236"/>
      <c r="L448" s="236">
        <f>+IF(I448=0,"",'Ark1'!AH2627)</f>
        <v>0</v>
      </c>
      <c r="M448" s="237">
        <f>+IF(I448=0,"",'Ark1'!T2627)</f>
        <v>3.7435897435897441</v>
      </c>
      <c r="N448" s="32">
        <f>+IF(I448=0,"",'Ark1'!U2627)</f>
        <v>18.31196581196582</v>
      </c>
      <c r="O448" s="238">
        <f>+IF(I448=0,"",'Ark1'!W2627)</f>
        <v>0</v>
      </c>
      <c r="P448" s="238">
        <f>+IF(I448=0,"",'Ark1'!X2627)</f>
        <v>73.504273504273499</v>
      </c>
      <c r="Q448" s="238">
        <f>+IF(I448=0,"",'Ark1'!Y2627)</f>
        <v>6.8376068376068373</v>
      </c>
      <c r="R448" s="238">
        <f>+IF(I448=0,"",'Ark1'!Z2627)</f>
        <v>3.4759285150253323</v>
      </c>
      <c r="S448" s="236">
        <f>+IF(I448=0,"",'Ark1'!Z2627)</f>
        <v>3.4759285150253323</v>
      </c>
      <c r="T448" s="237">
        <f>+IF(I448=0,"",'Ark1'!AB2627)</f>
        <v>1.5806189751202508</v>
      </c>
      <c r="U448" s="238">
        <f>+IF(I448=0,"",'Ark1'!AE2627)</f>
        <v>0</v>
      </c>
      <c r="V448" s="236">
        <f t="shared" si="77"/>
        <v>9.1559829059829099</v>
      </c>
      <c r="W448" s="236">
        <f t="shared" si="78"/>
        <v>3.5454545454545454</v>
      </c>
      <c r="X448" s="215"/>
      <c r="AB448" s="27"/>
      <c r="AE448" s="28"/>
      <c r="AF448" s="28"/>
      <c r="AG448" s="28"/>
      <c r="AI448" s="28"/>
      <c r="AJ448" s="28"/>
      <c r="AK448" s="28"/>
      <c r="AL448" s="28"/>
      <c r="AM448" s="28"/>
      <c r="AN448" s="28"/>
      <c r="AO448" s="28"/>
      <c r="AP448" s="28"/>
      <c r="AQ448" s="28"/>
      <c r="AR448" s="28"/>
      <c r="AS448" s="28"/>
      <c r="AT448" s="28"/>
      <c r="AU448" s="28"/>
      <c r="AV448" s="28"/>
      <c r="AW448" s="28"/>
      <c r="AX448" s="28"/>
      <c r="AY448" s="28"/>
      <c r="AZ448" s="28"/>
      <c r="BA448" s="28"/>
      <c r="BB448" s="28"/>
      <c r="BC448" s="28"/>
      <c r="BD448" s="28"/>
      <c r="BE448" s="28"/>
      <c r="BF448" s="28"/>
      <c r="BG448" s="28"/>
      <c r="BH448" s="28"/>
      <c r="BI448" s="28"/>
      <c r="BJ448" s="28"/>
      <c r="BK448" s="28"/>
      <c r="BL448" s="28"/>
    </row>
    <row r="449" spans="1:64" s="29" customFormat="1" ht="15.6">
      <c r="A449" s="420"/>
      <c r="B449" s="297">
        <f>+'Ark1'!C2628</f>
        <v>2022</v>
      </c>
      <c r="C449" s="235">
        <f>+'Ark1'!L2628</f>
        <v>2</v>
      </c>
      <c r="D449" s="235" t="str">
        <f>VLOOKUP(C449,RNR!$D$15:$E$29,2)</f>
        <v>P</v>
      </c>
      <c r="E449" s="235">
        <f>+'Ark1'!H2628</f>
        <v>1</v>
      </c>
      <c r="F449" s="235">
        <f>+'Ark1'!J2628</f>
        <v>111</v>
      </c>
      <c r="G449" s="235" t="str">
        <f>VLOOKUP(F449,RNR!$A$1:$B$25,2)</f>
        <v>Forus</v>
      </c>
      <c r="H449" s="235">
        <f>+IF(I449=0,"",'Ark1'!Q2628)</f>
        <v>4</v>
      </c>
      <c r="I449" s="344">
        <f>+'Ark1'!R2628</f>
        <v>11</v>
      </c>
      <c r="J449" s="236">
        <f>+IF(I449=0,"",'Ark1'!AG2628)</f>
        <v>6.9200848656294189</v>
      </c>
      <c r="K449" s="236"/>
      <c r="L449" s="236">
        <f>+IF(I449=0,"",'Ark1'!AH2628)</f>
        <v>0</v>
      </c>
      <c r="M449" s="237">
        <f>+IF(I449=0,"",'Ark1'!T2628)</f>
        <v>3.6363636363636358</v>
      </c>
      <c r="N449" s="32">
        <f>+IF(I449=0,"",'Ark1'!U2628)</f>
        <v>17.790909090909093</v>
      </c>
      <c r="O449" s="238">
        <f>+IF(I449=0,"",'Ark1'!W2628)</f>
        <v>0</v>
      </c>
      <c r="P449" s="238">
        <f>+IF(I449=0,"",'Ark1'!X2628)</f>
        <v>81.818181818181813</v>
      </c>
      <c r="Q449" s="238">
        <f>+IF(I449=0,"",'Ark1'!Y2628)</f>
        <v>9.0909090909090917</v>
      </c>
      <c r="R449" s="238">
        <f>+IF(I449=0,"",'Ark1'!Z2628)</f>
        <v>3.230945413414255</v>
      </c>
      <c r="S449" s="236">
        <f>+IF(I449=0,"",'Ark1'!Z2628)</f>
        <v>3.230945413414255</v>
      </c>
      <c r="T449" s="237">
        <f>+IF(I449=0,"",'Ark1'!AB2628)</f>
        <v>1.9666643320712671</v>
      </c>
      <c r="U449" s="238">
        <f>+IF(I449=0,"",'Ark1'!AE2628)</f>
        <v>0</v>
      </c>
      <c r="V449" s="236">
        <f t="shared" si="77"/>
        <v>8.8954545454545464</v>
      </c>
      <c r="W449" s="236">
        <f t="shared" si="78"/>
        <v>2.75</v>
      </c>
      <c r="X449" s="215"/>
      <c r="AB449" s="27"/>
      <c r="AE449" s="28"/>
      <c r="AF449" s="28"/>
      <c r="AG449" s="28"/>
      <c r="AI449" s="28"/>
      <c r="AJ449" s="28"/>
      <c r="AK449" s="28"/>
      <c r="AL449" s="28"/>
      <c r="AM449" s="28"/>
      <c r="AN449" s="28"/>
      <c r="AO449" s="28"/>
      <c r="AP449" s="28"/>
      <c r="AQ449" s="28"/>
      <c r="AR449" s="28"/>
      <c r="AS449" s="28"/>
      <c r="AT449" s="28"/>
      <c r="AU449" s="28"/>
      <c r="AV449" s="28"/>
      <c r="AW449" s="28"/>
      <c r="AX449" s="28"/>
      <c r="AY449" s="28"/>
      <c r="AZ449" s="28"/>
      <c r="BA449" s="28"/>
      <c r="BB449" s="28"/>
      <c r="BC449" s="28"/>
      <c r="BD449" s="28"/>
      <c r="BE449" s="28"/>
      <c r="BF449" s="28"/>
      <c r="BG449" s="28"/>
      <c r="BH449" s="28"/>
      <c r="BI449" s="28"/>
      <c r="BJ449" s="28"/>
      <c r="BK449" s="28"/>
      <c r="BL449" s="28"/>
    </row>
    <row r="450" spans="1:64" s="29" customFormat="1" ht="15.6">
      <c r="A450" s="420"/>
      <c r="B450" s="297">
        <f>+'Ark1'!C2629</f>
        <v>2022</v>
      </c>
      <c r="C450" s="235">
        <f>+'Ark1'!L2629</f>
        <v>2</v>
      </c>
      <c r="D450" s="235" t="str">
        <f>VLOOKUP(C450,RNR!$D$15:$E$29,2)</f>
        <v>P</v>
      </c>
      <c r="E450" s="235">
        <f>+'Ark1'!H2629</f>
        <v>1</v>
      </c>
      <c r="F450" s="235">
        <f>+'Ark1'!J2629</f>
        <v>116</v>
      </c>
      <c r="G450" s="235" t="str">
        <f>VLOOKUP(F450,RNR!$A$1:$B$25,2)</f>
        <v>Sandeid</v>
      </c>
      <c r="H450" s="235">
        <f>+IF(I450=0,"",'Ark1'!Q2629)</f>
        <v>6</v>
      </c>
      <c r="I450" s="344">
        <f>+'Ark1'!R2629</f>
        <v>10</v>
      </c>
      <c r="J450" s="236">
        <f>+IF(I450=0,"",'Ark1'!AG2629)</f>
        <v>1.8727546704130265</v>
      </c>
      <c r="K450" s="236"/>
      <c r="L450" s="236">
        <f>+IF(I450=0,"",'Ark1'!AH2629)</f>
        <v>0</v>
      </c>
      <c r="M450" s="237">
        <f>+IF(I450=0,"",'Ark1'!T2629)</f>
        <v>2.9</v>
      </c>
      <c r="N450" s="32">
        <f>+IF(I450=0,"",'Ark1'!U2629)</f>
        <v>14.69</v>
      </c>
      <c r="O450" s="238">
        <f>+IF(I450=0,"",'Ark1'!W2629)</f>
        <v>0</v>
      </c>
      <c r="P450" s="238">
        <f>+IF(I450=0,"",'Ark1'!X2629)</f>
        <v>40</v>
      </c>
      <c r="Q450" s="238">
        <f>+IF(I450=0,"",'Ark1'!Y2629)</f>
        <v>0</v>
      </c>
      <c r="R450" s="238">
        <f>+IF(I450=0,"",'Ark1'!Z2629)</f>
        <v>4.1640004803073642</v>
      </c>
      <c r="S450" s="236">
        <f>+IF(I450=0,"",'Ark1'!Z2629)</f>
        <v>4.1640004803073642</v>
      </c>
      <c r="T450" s="237">
        <f>+IF(I450=0,"",'Ark1'!AB2629)</f>
        <v>1.3747727084867527</v>
      </c>
      <c r="U450" s="238">
        <f>+IF(I450=0,"",'Ark1'!AE2629)</f>
        <v>0</v>
      </c>
      <c r="V450" s="236">
        <f t="shared" si="77"/>
        <v>7.3449999999999998</v>
      </c>
      <c r="W450" s="236">
        <f t="shared" si="78"/>
        <v>1.6666666666666667</v>
      </c>
      <c r="X450" s="215"/>
      <c r="AB450" s="27"/>
      <c r="AE450" s="28"/>
      <c r="AF450" s="28"/>
      <c r="AG450" s="28"/>
      <c r="AI450" s="28"/>
      <c r="AJ450" s="28"/>
      <c r="AK450" s="28"/>
      <c r="AL450" s="28"/>
      <c r="AM450" s="28"/>
      <c r="AN450" s="28"/>
      <c r="AO450" s="28"/>
      <c r="AP450" s="28"/>
      <c r="AQ450" s="28"/>
      <c r="AR450" s="28"/>
      <c r="AS450" s="28"/>
      <c r="AT450" s="28"/>
      <c r="AU450" s="28"/>
      <c r="AV450" s="28"/>
      <c r="AW450" s="28"/>
      <c r="AX450" s="28"/>
      <c r="AY450" s="28"/>
      <c r="AZ450" s="28"/>
      <c r="BA450" s="28"/>
      <c r="BB450" s="28"/>
      <c r="BC450" s="28"/>
      <c r="BD450" s="28"/>
      <c r="BE450" s="28"/>
      <c r="BF450" s="28"/>
      <c r="BG450" s="28"/>
      <c r="BH450" s="28"/>
      <c r="BI450" s="28"/>
      <c r="BJ450" s="28"/>
      <c r="BK450" s="28"/>
      <c r="BL450" s="28"/>
    </row>
    <row r="451" spans="1:64" s="29" customFormat="1" ht="15.6">
      <c r="A451" s="420"/>
      <c r="B451" s="297">
        <f>+'Ark1'!C2630</f>
        <v>2022</v>
      </c>
      <c r="C451" s="235">
        <f>+'Ark1'!L2630</f>
        <v>2</v>
      </c>
      <c r="D451" s="235" t="str">
        <f>VLOOKUP(C451,RNR!$D$15:$E$29,2)</f>
        <v>P</v>
      </c>
      <c r="E451" s="235">
        <f>+'Ark1'!H2630</f>
        <v>2</v>
      </c>
      <c r="F451" s="235">
        <f>+'Ark1'!J2630</f>
        <v>117</v>
      </c>
      <c r="G451" s="235" t="str">
        <f>VLOOKUP(F451,RNR!$A$1:$B$25,2)</f>
        <v>Jæren</v>
      </c>
      <c r="H451" s="235">
        <f>+IF(I451=0,"",'Ark1'!Q2630)</f>
        <v>3</v>
      </c>
      <c r="I451" s="344">
        <f>+'Ark1'!R2630</f>
        <v>7</v>
      </c>
      <c r="J451" s="236">
        <f>+IF(I451=0,"",'Ark1'!AG2630)</f>
        <v>3.5210559817749334</v>
      </c>
      <c r="K451" s="236"/>
      <c r="L451" s="236">
        <f>+IF(I451=0,"",'Ark1'!AH2630)</f>
        <v>0</v>
      </c>
      <c r="M451" s="237">
        <f>+IF(I451=0,"",'Ark1'!T2630)</f>
        <v>3.4285714285714279</v>
      </c>
      <c r="N451" s="32">
        <f>+IF(I451=0,"",'Ark1'!U2630)</f>
        <v>15.014285714285721</v>
      </c>
      <c r="O451" s="238">
        <f>+IF(I451=0,"",'Ark1'!W2630)</f>
        <v>0</v>
      </c>
      <c r="P451" s="238">
        <f>+IF(I451=0,"",'Ark1'!X2630)</f>
        <v>28.571428571428577</v>
      </c>
      <c r="Q451" s="238">
        <f>+IF(I451=0,"",'Ark1'!Y2630)</f>
        <v>0</v>
      </c>
      <c r="R451" s="238">
        <f>+IF(I451=0,"",'Ark1'!Z2630)</f>
        <v>2.2138709288926246</v>
      </c>
      <c r="S451" s="236">
        <f>+IF(I451=0,"",'Ark1'!Z2630)</f>
        <v>2.2138709288926246</v>
      </c>
      <c r="T451" s="237">
        <f>+IF(I451=0,"",'Ark1'!AB2630)</f>
        <v>0.72843135908468448</v>
      </c>
      <c r="U451" s="238">
        <f>+IF(I451=0,"",'Ark1'!AE2630)</f>
        <v>0</v>
      </c>
      <c r="V451" s="236">
        <f t="shared" si="77"/>
        <v>7.5071428571428607</v>
      </c>
      <c r="W451" s="236">
        <f t="shared" si="78"/>
        <v>2.3333333333333335</v>
      </c>
      <c r="X451" s="215"/>
      <c r="AB451" s="27"/>
      <c r="AE451" s="28"/>
      <c r="AF451" s="28"/>
      <c r="AG451" s="28"/>
      <c r="AI451" s="28"/>
      <c r="AJ451" s="28"/>
      <c r="AK451" s="28"/>
      <c r="AL451" s="28"/>
      <c r="AM451" s="28"/>
      <c r="AN451" s="28"/>
      <c r="AO451" s="28"/>
      <c r="AP451" s="28"/>
      <c r="AQ451" s="28"/>
      <c r="AR451" s="28"/>
      <c r="AS451" s="28"/>
      <c r="AT451" s="28"/>
      <c r="AU451" s="28"/>
      <c r="AV451" s="28"/>
      <c r="AW451" s="28"/>
      <c r="AX451" s="28"/>
      <c r="AY451" s="28"/>
      <c r="AZ451" s="28"/>
      <c r="BA451" s="28"/>
      <c r="BB451" s="28"/>
      <c r="BC451" s="28"/>
      <c r="BD451" s="28"/>
      <c r="BE451" s="28"/>
      <c r="BF451" s="28"/>
      <c r="BG451" s="28"/>
      <c r="BH451" s="28"/>
      <c r="BI451" s="28"/>
      <c r="BJ451" s="28"/>
      <c r="BK451" s="28"/>
      <c r="BL451" s="28"/>
    </row>
    <row r="452" spans="1:64" s="29" customFormat="1" ht="15.6">
      <c r="A452" s="420"/>
      <c r="B452" s="297">
        <f>+'Ark1'!C2631</f>
        <v>2022</v>
      </c>
      <c r="C452" s="235">
        <f>+'Ark1'!L2631</f>
        <v>2</v>
      </c>
      <c r="D452" s="235" t="str">
        <f>VLOOKUP(C452,RNR!$D$15:$E$29,2)</f>
        <v>P</v>
      </c>
      <c r="E452" s="235">
        <f>+'Ark1'!H2631</f>
        <v>1</v>
      </c>
      <c r="F452" s="235">
        <f>+'Ark1'!J2631</f>
        <v>134</v>
      </c>
      <c r="G452" s="235" t="str">
        <f>VLOOKUP(F452,RNR!$A$1:$B$25,2)</f>
        <v>Førde</v>
      </c>
      <c r="H452" s="235">
        <f>+IF(I452=0,"",'Ark1'!Q2631)</f>
        <v>29</v>
      </c>
      <c r="I452" s="344">
        <f>+'Ark1'!R2631</f>
        <v>66</v>
      </c>
      <c r="J452" s="236">
        <f>+IF(I452=0,"",'Ark1'!AG2631)</f>
        <v>3.1500715950846674</v>
      </c>
      <c r="K452" s="236"/>
      <c r="L452" s="236">
        <f>+IF(I452=0,"",'Ark1'!AH2631)</f>
        <v>0</v>
      </c>
      <c r="M452" s="237">
        <f>+IF(I452=0,"",'Ark1'!T2631)</f>
        <v>2.8636363636363642</v>
      </c>
      <c r="N452" s="32">
        <f>+IF(I452=0,"",'Ark1'!U2631)</f>
        <v>17.026060606060621</v>
      </c>
      <c r="O452" s="238">
        <f>+IF(I452=0,"",'Ark1'!W2631)</f>
        <v>0</v>
      </c>
      <c r="P452" s="238">
        <f>+IF(I452=0,"",'Ark1'!X2631)</f>
        <v>62.12121212121211</v>
      </c>
      <c r="Q452" s="238">
        <f>+IF(I452=0,"",'Ark1'!Y2631)</f>
        <v>6.0606060606060606</v>
      </c>
      <c r="R452" s="238">
        <f>+IF(I452=0,"",'Ark1'!Z2631)</f>
        <v>3.2924007445925154</v>
      </c>
      <c r="S452" s="236">
        <f>+IF(I452=0,"",'Ark1'!Z2631)</f>
        <v>3.2924007445925154</v>
      </c>
      <c r="T452" s="237">
        <f>+IF(I452=0,"",'Ark1'!AB2631)</f>
        <v>1.3583229815894482</v>
      </c>
      <c r="U452" s="238">
        <f>+IF(I452=0,"",'Ark1'!AE2631)</f>
        <v>0</v>
      </c>
      <c r="V452" s="236">
        <f t="shared" si="77"/>
        <v>8.5130303030303107</v>
      </c>
      <c r="W452" s="236">
        <f t="shared" si="78"/>
        <v>2.2758620689655173</v>
      </c>
      <c r="X452" s="215"/>
      <c r="AB452" s="27"/>
      <c r="AE452" s="28"/>
      <c r="AF452" s="28"/>
      <c r="AG452" s="28"/>
      <c r="AI452" s="28"/>
      <c r="AJ452" s="28"/>
      <c r="AK452" s="28"/>
      <c r="AL452" s="28"/>
      <c r="AM452" s="28"/>
      <c r="AN452" s="28"/>
      <c r="AO452" s="28"/>
      <c r="AP452" s="28"/>
      <c r="AQ452" s="28"/>
      <c r="AR452" s="28"/>
      <c r="AS452" s="28"/>
      <c r="AT452" s="28"/>
      <c r="AU452" s="28"/>
      <c r="AV452" s="28"/>
      <c r="AW452" s="28"/>
      <c r="AX452" s="28"/>
      <c r="AY452" s="28"/>
      <c r="AZ452" s="28"/>
      <c r="BA452" s="28"/>
      <c r="BB452" s="28"/>
      <c r="BC452" s="28"/>
      <c r="BD452" s="28"/>
      <c r="BE452" s="28"/>
      <c r="BF452" s="28"/>
      <c r="BG452" s="28"/>
      <c r="BH452" s="28"/>
      <c r="BI452" s="28"/>
      <c r="BJ452" s="28"/>
      <c r="BK452" s="28"/>
      <c r="BL452" s="28"/>
    </row>
    <row r="453" spans="1:64" s="29" customFormat="1" ht="15.6">
      <c r="A453" s="420"/>
      <c r="B453" s="297">
        <f>+'Ark1'!C2632</f>
        <v>2022</v>
      </c>
      <c r="C453" s="235">
        <f>+'Ark1'!L2632</f>
        <v>2</v>
      </c>
      <c r="D453" s="235" t="str">
        <f>VLOOKUP(C453,RNR!$D$15:$E$29,2)</f>
        <v>P</v>
      </c>
      <c r="E453" s="235">
        <f>+'Ark1'!H2632</f>
        <v>2</v>
      </c>
      <c r="F453" s="235">
        <f>+'Ark1'!J2632</f>
        <v>141</v>
      </c>
      <c r="G453" s="235" t="str">
        <f>VLOOKUP(F453,RNR!$A$1:$B$25,2)</f>
        <v>Ølen</v>
      </c>
      <c r="H453" s="235">
        <f>+IF(I453=0,"",'Ark1'!Q2632)</f>
        <v>10</v>
      </c>
      <c r="I453" s="344">
        <f>+'Ark1'!R2632</f>
        <v>12</v>
      </c>
      <c r="J453" s="236">
        <f>+IF(I453=0,"",'Ark1'!AG2632)</f>
        <v>1.0787678865956405</v>
      </c>
      <c r="K453" s="236"/>
      <c r="L453" s="236">
        <f>+IF(I453=0,"",'Ark1'!AH2632)</f>
        <v>0</v>
      </c>
      <c r="M453" s="237">
        <f>+IF(I453=0,"",'Ark1'!T2632)</f>
        <v>4</v>
      </c>
      <c r="N453" s="32">
        <f>+IF(I453=0,"",'Ark1'!U2632)</f>
        <v>14.116666666666662</v>
      </c>
      <c r="O453" s="238">
        <f>+IF(I453=0,"",'Ark1'!W2632)</f>
        <v>0</v>
      </c>
      <c r="P453" s="238">
        <f>+IF(I453=0,"",'Ark1'!X2632)</f>
        <v>41.666666666666657</v>
      </c>
      <c r="Q453" s="238">
        <f>+IF(I453=0,"",'Ark1'!Y2632)</f>
        <v>0</v>
      </c>
      <c r="R453" s="238">
        <f>+IF(I453=0,"",'Ark1'!Z2632)</f>
        <v>3.3520723275145716</v>
      </c>
      <c r="S453" s="236">
        <f>+IF(I453=0,"",'Ark1'!Z2632)</f>
        <v>3.3520723275145716</v>
      </c>
      <c r="T453" s="237">
        <f>+IF(I453=0,"",'Ark1'!AB2632)</f>
        <v>1.4142135623730951</v>
      </c>
      <c r="U453" s="238">
        <f>+IF(I453=0,"",'Ark1'!AE2632)</f>
        <v>0</v>
      </c>
      <c r="V453" s="236">
        <f t="shared" si="77"/>
        <v>7.0583333333333309</v>
      </c>
      <c r="W453" s="236">
        <f t="shared" si="78"/>
        <v>1.2</v>
      </c>
      <c r="X453" s="215"/>
      <c r="AB453" s="27"/>
      <c r="AE453" s="28"/>
      <c r="AF453" s="28"/>
      <c r="AG453" s="28"/>
      <c r="AI453" s="28"/>
      <c r="AJ453" s="28"/>
      <c r="AK453" s="28"/>
      <c r="AL453" s="28"/>
      <c r="AM453" s="28"/>
      <c r="AN453" s="28"/>
      <c r="AO453" s="28"/>
      <c r="AP453" s="28"/>
      <c r="AQ453" s="28"/>
      <c r="AR453" s="28"/>
      <c r="AS453" s="28"/>
      <c r="AT453" s="28"/>
      <c r="AU453" s="28"/>
      <c r="AV453" s="28"/>
      <c r="AW453" s="28"/>
      <c r="AX453" s="28"/>
      <c r="AY453" s="28"/>
      <c r="AZ453" s="28"/>
      <c r="BA453" s="28"/>
      <c r="BB453" s="28"/>
      <c r="BC453" s="28"/>
      <c r="BD453" s="28"/>
      <c r="BE453" s="28"/>
      <c r="BF453" s="28"/>
      <c r="BG453" s="28"/>
      <c r="BH453" s="28"/>
      <c r="BI453" s="28"/>
      <c r="BJ453" s="28"/>
      <c r="BK453" s="28"/>
      <c r="BL453" s="28"/>
    </row>
    <row r="454" spans="1:64" s="29" customFormat="1" ht="15.6">
      <c r="A454" s="420"/>
      <c r="B454" s="297">
        <f>+'Ark1'!C2633</f>
        <v>2022</v>
      </c>
      <c r="C454" s="235">
        <f>+'Ark1'!L2633</f>
        <v>2</v>
      </c>
      <c r="D454" s="235" t="str">
        <f>VLOOKUP(C454,RNR!$D$15:$E$29,2)</f>
        <v>P</v>
      </c>
      <c r="E454" s="235">
        <f>+'Ark1'!H2633</f>
        <v>2</v>
      </c>
      <c r="F454" s="235">
        <f>+'Ark1'!J2633</f>
        <v>143</v>
      </c>
      <c r="G454" s="235" t="str">
        <f>VLOOKUP(F454,RNR!$A$1:$B$25,2)</f>
        <v>Nordfjord</v>
      </c>
      <c r="H454" s="235">
        <f>+IF(I454=0,"",'Ark1'!Q2633)</f>
        <v>4</v>
      </c>
      <c r="I454" s="344">
        <f>+'Ark1'!R2633</f>
        <v>9.5300000000000011</v>
      </c>
      <c r="J454" s="236">
        <f>+IF(I454=0,"",'Ark1'!AG2633)</f>
        <v>5.2492252066115714</v>
      </c>
      <c r="K454" s="236"/>
      <c r="L454" s="236">
        <f>+IF(I454=0,"",'Ark1'!AH2633)</f>
        <v>0</v>
      </c>
      <c r="M454" s="237">
        <f>+IF(I454=0,"",'Ark1'!T2633)</f>
        <v>2.7282266526757595</v>
      </c>
      <c r="N454" s="32">
        <f>+IF(I454=0,"",'Ark1'!U2633)</f>
        <v>17.061909758656871</v>
      </c>
      <c r="O454" s="238">
        <f>+IF(I454=0,"",'Ark1'!W2633)</f>
        <v>0</v>
      </c>
      <c r="P454" s="238">
        <f>+IF(I454=0,"",'Ark1'!X2633)</f>
        <v>83.945435466946492</v>
      </c>
      <c r="Q454" s="238">
        <f>+IF(I454=0,"",'Ark1'!Y2633)</f>
        <v>0</v>
      </c>
      <c r="R454" s="238">
        <f>+IF(I454=0,"",'Ark1'!Z2633)</f>
        <v>1.8280018516561944</v>
      </c>
      <c r="S454" s="236">
        <f>+IF(I454=0,"",'Ark1'!Z2633)</f>
        <v>1.8280018516561944</v>
      </c>
      <c r="T454" s="237">
        <f>+IF(I454=0,"",'Ark1'!AB2633)</f>
        <v>1.238304227603132</v>
      </c>
      <c r="U454" s="238">
        <f>+IF(I454=0,"",'Ark1'!AE2633)</f>
        <v>0</v>
      </c>
      <c r="V454" s="236">
        <f t="shared" si="77"/>
        <v>8.5309548793284353</v>
      </c>
      <c r="W454" s="236">
        <f t="shared" si="78"/>
        <v>2.3825000000000003</v>
      </c>
      <c r="X454" s="215"/>
      <c r="AB454" s="27"/>
      <c r="AE454" s="28"/>
      <c r="AF454" s="28"/>
      <c r="AG454" s="28"/>
      <c r="AI454" s="28"/>
      <c r="AJ454" s="28"/>
      <c r="AK454" s="28"/>
      <c r="AL454" s="28"/>
      <c r="AM454" s="28"/>
      <c r="AN454" s="28"/>
      <c r="AO454" s="28"/>
      <c r="AP454" s="28"/>
      <c r="AQ454" s="28"/>
      <c r="AR454" s="28"/>
      <c r="AS454" s="28"/>
      <c r="AT454" s="28"/>
      <c r="AU454" s="28"/>
      <c r="AV454" s="28"/>
      <c r="AW454" s="28"/>
      <c r="AX454" s="28"/>
      <c r="AY454" s="28"/>
      <c r="AZ454" s="28"/>
      <c r="BA454" s="28"/>
      <c r="BB454" s="28"/>
      <c r="BC454" s="28"/>
      <c r="BD454" s="28"/>
      <c r="BE454" s="28"/>
      <c r="BF454" s="28"/>
      <c r="BG454" s="28"/>
      <c r="BH454" s="28"/>
      <c r="BI454" s="28"/>
      <c r="BJ454" s="28"/>
      <c r="BK454" s="28"/>
      <c r="BL454" s="28"/>
    </row>
    <row r="455" spans="1:64" s="29" customFormat="1" ht="15.6">
      <c r="A455" s="420"/>
      <c r="B455" s="297">
        <f>+'Ark1'!C2634</f>
        <v>2022</v>
      </c>
      <c r="C455" s="235">
        <f>+'Ark1'!L2634</f>
        <v>2</v>
      </c>
      <c r="D455" s="235" t="str">
        <f>VLOOKUP(C455,RNR!$D$15:$E$29,2)</f>
        <v>P</v>
      </c>
      <c r="E455" s="235">
        <f>+'Ark1'!H2634</f>
        <v>2</v>
      </c>
      <c r="F455" s="235">
        <f>+'Ark1'!J2634</f>
        <v>147</v>
      </c>
      <c r="G455" s="235" t="str">
        <f>VLOOKUP(F455,RNR!$A$1:$B$25,2)</f>
        <v>Midt-Norge</v>
      </c>
      <c r="H455" s="235">
        <f>+IF(I455=0,"",'Ark1'!Q2634)</f>
        <v>1</v>
      </c>
      <c r="I455" s="344">
        <f>+'Ark1'!R2634</f>
        <v>1</v>
      </c>
      <c r="J455" s="236">
        <f>+IF(I455=0,"",'Ark1'!AG2634)</f>
        <v>1.926592603009422</v>
      </c>
      <c r="K455" s="236"/>
      <c r="L455" s="236">
        <f>+IF(I455=0,"",'Ark1'!AH2634)</f>
        <v>0</v>
      </c>
      <c r="M455" s="237">
        <f>+IF(I455=0,"",'Ark1'!T2634)</f>
        <v>5</v>
      </c>
      <c r="N455" s="32">
        <f>+IF(I455=0,"",'Ark1'!U2634)</f>
        <v>13.7</v>
      </c>
      <c r="O455" s="238">
        <f>+IF(I455=0,"",'Ark1'!W2634)</f>
        <v>0</v>
      </c>
      <c r="P455" s="238">
        <f>+IF(I455=0,"",'Ark1'!X2634)</f>
        <v>0</v>
      </c>
      <c r="Q455" s="238">
        <f>+IF(I455=0,"",'Ark1'!Y2634)</f>
        <v>0</v>
      </c>
      <c r="R455" s="238">
        <f>+IF(I455=0,"",'Ark1'!Z2634)</f>
        <v>0</v>
      </c>
      <c r="S455" s="236">
        <f>+IF(I455=0,"",'Ark1'!Z2634)</f>
        <v>0</v>
      </c>
      <c r="T455" s="237">
        <f>+IF(I455=0,"",'Ark1'!AB2634)</f>
        <v>0</v>
      </c>
      <c r="U455" s="238">
        <f>+IF(I455=0,"",'Ark1'!AE2634)</f>
        <v>0</v>
      </c>
      <c r="V455" s="236">
        <f t="shared" si="77"/>
        <v>6.85</v>
      </c>
      <c r="W455" s="236">
        <f t="shared" si="78"/>
        <v>1</v>
      </c>
      <c r="X455" s="215"/>
      <c r="AB455" s="27"/>
      <c r="AE455" s="28"/>
      <c r="AF455" s="28"/>
      <c r="AG455" s="28"/>
      <c r="AI455" s="28"/>
      <c r="AJ455" s="28"/>
      <c r="AK455" s="28"/>
      <c r="AL455" s="28"/>
      <c r="AM455" s="28"/>
      <c r="AN455" s="28"/>
      <c r="AO455" s="28"/>
      <c r="AP455" s="28"/>
      <c r="AQ455" s="28"/>
      <c r="AR455" s="28"/>
      <c r="AS455" s="28"/>
      <c r="AT455" s="28"/>
      <c r="AU455" s="28"/>
      <c r="AV455" s="28"/>
      <c r="AW455" s="28"/>
      <c r="AX455" s="28"/>
      <c r="AY455" s="28"/>
      <c r="AZ455" s="28"/>
      <c r="BA455" s="28"/>
      <c r="BB455" s="28"/>
      <c r="BC455" s="28"/>
      <c r="BD455" s="28"/>
      <c r="BE455" s="28"/>
      <c r="BF455" s="28"/>
      <c r="BG455" s="28"/>
      <c r="BH455" s="28"/>
      <c r="BI455" s="28"/>
      <c r="BJ455" s="28"/>
      <c r="BK455" s="28"/>
      <c r="BL455" s="28"/>
    </row>
    <row r="456" spans="1:64" s="29" customFormat="1" ht="15.6">
      <c r="A456" s="420"/>
      <c r="B456" s="297">
        <f>+'Ark1'!C2635</f>
        <v>2022</v>
      </c>
      <c r="C456" s="235">
        <f>+'Ark1'!L2635</f>
        <v>2</v>
      </c>
      <c r="D456" s="235" t="str">
        <f>VLOOKUP(C456,RNR!$D$15:$E$29,2)</f>
        <v>P</v>
      </c>
      <c r="E456" s="235">
        <f>+'Ark1'!H2635</f>
        <v>1</v>
      </c>
      <c r="F456" s="235">
        <f>+'Ark1'!J2635</f>
        <v>155</v>
      </c>
      <c r="G456" s="235" t="str">
        <f>VLOOKUP(F456,RNR!$A$1:$B$25,2)</f>
        <v>Målselv</v>
      </c>
      <c r="H456" s="235">
        <f>+IF(I456=0,"",'Ark1'!Q2635)</f>
        <v>36</v>
      </c>
      <c r="I456" s="344">
        <f>+'Ark1'!R2635</f>
        <v>111</v>
      </c>
      <c r="J456" s="236">
        <f>+IF(I456=0,"",'Ark1'!AG2635)</f>
        <v>5.4167349827550195</v>
      </c>
      <c r="K456" s="236"/>
      <c r="L456" s="236">
        <f>+IF(I456=0,"",'Ark1'!AH2635)</f>
        <v>0</v>
      </c>
      <c r="M456" s="237">
        <f>+IF(I456=0,"",'Ark1'!T2635)</f>
        <v>2.7027027027027031</v>
      </c>
      <c r="N456" s="32">
        <f>+IF(I456=0,"",'Ark1'!U2635)</f>
        <v>16.637657657657659</v>
      </c>
      <c r="O456" s="238">
        <f>+IF(I456=0,"",'Ark1'!W2635)</f>
        <v>0</v>
      </c>
      <c r="P456" s="238">
        <f>+IF(I456=0,"",'Ark1'!X2635)</f>
        <v>58.558558558558573</v>
      </c>
      <c r="Q456" s="238">
        <f>+IF(I456=0,"",'Ark1'!Y2635)</f>
        <v>2.7027027027027031</v>
      </c>
      <c r="R456" s="238">
        <f>+IF(I456=0,"",'Ark1'!Z2635)</f>
        <v>2.9134475274859959</v>
      </c>
      <c r="S456" s="236">
        <f>+IF(I456=0,"",'Ark1'!Z2635)</f>
        <v>2.9134475274859959</v>
      </c>
      <c r="T456" s="237">
        <f>+IF(I456=0,"",'Ark1'!AB2635)</f>
        <v>1.2705577593019632</v>
      </c>
      <c r="U456" s="238">
        <f>+IF(I456=0,"",'Ark1'!AE2635)</f>
        <v>0</v>
      </c>
      <c r="V456" s="236">
        <f t="shared" si="77"/>
        <v>8.3188288288288295</v>
      </c>
      <c r="W456" s="236">
        <f t="shared" si="78"/>
        <v>3.0833333333333335</v>
      </c>
      <c r="X456" s="215"/>
      <c r="AB456" s="27"/>
      <c r="AE456" s="28"/>
      <c r="AF456" s="28"/>
      <c r="AG456" s="28"/>
      <c r="AI456" s="28"/>
      <c r="AJ456" s="28"/>
      <c r="AK456" s="28"/>
      <c r="AL456" s="28"/>
      <c r="AM456" s="28"/>
      <c r="AN456" s="28"/>
      <c r="AO456" s="28"/>
      <c r="AP456" s="28"/>
      <c r="AQ456" s="28"/>
      <c r="AR456" s="28"/>
      <c r="AS456" s="28"/>
      <c r="AT456" s="28"/>
      <c r="AU456" s="28"/>
      <c r="AV456" s="28"/>
      <c r="AW456" s="28"/>
      <c r="AX456" s="28"/>
      <c r="AY456" s="28"/>
      <c r="AZ456" s="28"/>
      <c r="BA456" s="28"/>
      <c r="BB456" s="28"/>
      <c r="BC456" s="28"/>
      <c r="BD456" s="28"/>
      <c r="BE456" s="28"/>
      <c r="BF456" s="28"/>
      <c r="BG456" s="28"/>
      <c r="BH456" s="28"/>
      <c r="BI456" s="28"/>
      <c r="BJ456" s="28"/>
      <c r="BK456" s="28"/>
      <c r="BL456" s="28"/>
    </row>
    <row r="457" spans="1:64" s="29" customFormat="1" ht="15.6">
      <c r="A457" s="420"/>
      <c r="B457" s="297">
        <f>+'Ark1'!C2636</f>
        <v>2022</v>
      </c>
      <c r="C457" s="235">
        <f>+'Ark1'!L2636</f>
        <v>2</v>
      </c>
      <c r="D457" s="235" t="str">
        <f>VLOOKUP(C457,RNR!$D$15:$E$29,2)</f>
        <v>P</v>
      </c>
      <c r="E457" s="235">
        <f>+'Ark1'!H2636</f>
        <v>2</v>
      </c>
      <c r="F457" s="235">
        <f>+'Ark1'!J2636</f>
        <v>160</v>
      </c>
      <c r="G457" s="235" t="str">
        <f>VLOOKUP(F457,RNR!$A$1:$B$25,2)</f>
        <v>Oslo</v>
      </c>
      <c r="H457" s="235">
        <f>+IF(I457=0,"",'Ark1'!Q2636)</f>
        <v>4</v>
      </c>
      <c r="I457" s="344">
        <f>+'Ark1'!R2636</f>
        <v>9</v>
      </c>
      <c r="J457" s="236">
        <f>+IF(I457=0,"",'Ark1'!AG2636)</f>
        <v>4.4728022686259346</v>
      </c>
      <c r="K457" s="236"/>
      <c r="L457" s="236">
        <f>+IF(I457=0,"",'Ark1'!AH2636)</f>
        <v>11.111111111111112</v>
      </c>
      <c r="M457" s="237">
        <f>+IF(I457=0,"",'Ark1'!T2636)</f>
        <v>3</v>
      </c>
      <c r="N457" s="32">
        <f>+IF(I457=0,"",'Ark1'!U2636)</f>
        <v>15.422222222222221</v>
      </c>
      <c r="O457" s="238">
        <f>+IF(I457=0,"",'Ark1'!W2636)</f>
        <v>0</v>
      </c>
      <c r="P457" s="238">
        <f>+IF(I457=0,"",'Ark1'!X2636)</f>
        <v>44.44444444444445</v>
      </c>
      <c r="Q457" s="238">
        <f>+IF(I457=0,"",'Ark1'!Y2636)</f>
        <v>0</v>
      </c>
      <c r="R457" s="238">
        <f>+IF(I457=0,"",'Ark1'!Z2636)</f>
        <v>4.7426616478695616</v>
      </c>
      <c r="S457" s="236">
        <f>+IF(I457=0,"",'Ark1'!Z2636)</f>
        <v>4.7426616478695616</v>
      </c>
      <c r="T457" s="237">
        <f>+IF(I457=0,"",'Ark1'!AB2636)</f>
        <v>1.4142135623730951</v>
      </c>
      <c r="U457" s="238">
        <f>+IF(I457=0,"",'Ark1'!AE2636)</f>
        <v>0</v>
      </c>
      <c r="V457" s="236">
        <f t="shared" si="77"/>
        <v>7.7111111111111104</v>
      </c>
      <c r="W457" s="236">
        <f t="shared" si="78"/>
        <v>2.25</v>
      </c>
      <c r="X457" s="215"/>
      <c r="AB457" s="27"/>
      <c r="AE457" s="28"/>
      <c r="AF457" s="28"/>
      <c r="AG457" s="28"/>
      <c r="AI457" s="28"/>
      <c r="AJ457" s="28"/>
      <c r="AK457" s="28"/>
      <c r="AL457" s="28"/>
      <c r="AM457" s="28"/>
      <c r="AN457" s="28"/>
      <c r="AO457" s="28"/>
      <c r="AP457" s="28"/>
      <c r="AQ457" s="28"/>
      <c r="AR457" s="28"/>
      <c r="AS457" s="28"/>
      <c r="AT457" s="28"/>
      <c r="AU457" s="28"/>
      <c r="AV457" s="28"/>
      <c r="AW457" s="28"/>
      <c r="AX457" s="28"/>
      <c r="AY457" s="28"/>
      <c r="AZ457" s="28"/>
      <c r="BA457" s="28"/>
      <c r="BB457" s="28"/>
      <c r="BC457" s="28"/>
      <c r="BD457" s="28"/>
      <c r="BE457" s="28"/>
      <c r="BF457" s="28"/>
      <c r="BG457" s="28"/>
      <c r="BH457" s="28"/>
      <c r="BI457" s="28"/>
      <c r="BJ457" s="28"/>
      <c r="BK457" s="28"/>
      <c r="BL457" s="28"/>
    </row>
    <row r="458" spans="1:64" s="29" customFormat="1" ht="15.6">
      <c r="A458" s="420"/>
      <c r="B458" s="297">
        <f>+'Ark1'!C2637</f>
        <v>2022</v>
      </c>
      <c r="C458" s="235">
        <f>+'Ark1'!L2637</f>
        <v>2</v>
      </c>
      <c r="D458" s="235" t="str">
        <f>VLOOKUP(C458,RNR!$D$15:$E$29,2)</f>
        <v>P</v>
      </c>
      <c r="E458" s="235">
        <f>+'Ark1'!H2637</f>
        <v>1</v>
      </c>
      <c r="F458" s="235">
        <f>+'Ark1'!J2637</f>
        <v>171</v>
      </c>
      <c r="G458" s="235" t="str">
        <f>VLOOKUP(F458,RNR!$A$1:$B$25,2)</f>
        <v>Prima</v>
      </c>
      <c r="H458" s="235" t="str">
        <f>+IF(I458=0,"",'Ark1'!Q2637)</f>
        <v/>
      </c>
      <c r="I458" s="344">
        <f>+'Ark1'!R2637</f>
        <v>0</v>
      </c>
      <c r="J458" s="236" t="str">
        <f>+IF(I458=0,"",'Ark1'!AG2637)</f>
        <v/>
      </c>
      <c r="K458" s="236"/>
      <c r="L458" s="236" t="str">
        <f>+IF(I458=0,"",'Ark1'!AH2637)</f>
        <v/>
      </c>
      <c r="M458" s="237" t="str">
        <f>+IF(I458=0,"",'Ark1'!T2637)</f>
        <v/>
      </c>
      <c r="N458" s="32" t="str">
        <f>+IF(I458=0,"",'Ark1'!U2637)</f>
        <v/>
      </c>
      <c r="O458" s="238" t="str">
        <f>+IF(I458=0,"",'Ark1'!W2637)</f>
        <v/>
      </c>
      <c r="P458" s="238" t="str">
        <f>+IF(I458=0,"",'Ark1'!X2637)</f>
        <v/>
      </c>
      <c r="Q458" s="238" t="str">
        <f>+IF(I458=0,"",'Ark1'!Y2637)</f>
        <v/>
      </c>
      <c r="R458" s="238" t="str">
        <f>+IF(I458=0,"",'Ark1'!Z2637)</f>
        <v/>
      </c>
      <c r="S458" s="236" t="str">
        <f>+IF(I458=0,"",'Ark1'!Z2637)</f>
        <v/>
      </c>
      <c r="T458" s="237" t="str">
        <f>+IF(I458=0,"",'Ark1'!AB2637)</f>
        <v/>
      </c>
      <c r="U458" s="238" t="str">
        <f>+IF(I458=0,"",'Ark1'!AE2637)</f>
        <v/>
      </c>
      <c r="V458" s="236" t="str">
        <f t="shared" si="77"/>
        <v/>
      </c>
      <c r="W458" s="236" t="str">
        <f t="shared" si="78"/>
        <v/>
      </c>
      <c r="X458" s="215"/>
      <c r="AB458" s="27"/>
      <c r="AE458" s="28"/>
      <c r="AF458" s="28"/>
      <c r="AG458" s="28"/>
      <c r="AI458" s="28"/>
      <c r="AJ458" s="28"/>
      <c r="AK458" s="28"/>
      <c r="AL458" s="28"/>
      <c r="AM458" s="28"/>
      <c r="AN458" s="28"/>
      <c r="AO458" s="28"/>
      <c r="AP458" s="28"/>
      <c r="AQ458" s="28"/>
      <c r="AR458" s="28"/>
      <c r="AS458" s="28"/>
      <c r="AT458" s="28"/>
      <c r="AU458" s="28"/>
      <c r="AV458" s="28"/>
      <c r="AW458" s="28"/>
      <c r="AX458" s="28"/>
      <c r="AY458" s="28"/>
      <c r="AZ458" s="28"/>
      <c r="BA458" s="28"/>
      <c r="BB458" s="28"/>
      <c r="BC458" s="28"/>
      <c r="BD458" s="28"/>
      <c r="BE458" s="28"/>
      <c r="BF458" s="28"/>
      <c r="BG458" s="28"/>
      <c r="BH458" s="28"/>
      <c r="BI458" s="28"/>
      <c r="BJ458" s="28"/>
      <c r="BK458" s="28"/>
      <c r="BL458" s="28"/>
    </row>
    <row r="459" spans="1:64" s="29" customFormat="1" ht="15.6">
      <c r="A459" s="420"/>
      <c r="B459" s="297">
        <f>+'Ark1'!C2638</f>
        <v>2022</v>
      </c>
      <c r="C459" s="235">
        <f>+'Ark1'!L2638</f>
        <v>2</v>
      </c>
      <c r="D459" s="235" t="str">
        <f>VLOOKUP(C459,RNR!$D$15:$E$29,2)</f>
        <v>P</v>
      </c>
      <c r="E459" s="235">
        <f>+'Ark1'!H2638</f>
        <v>2</v>
      </c>
      <c r="F459" s="235">
        <f>+'Ark1'!J2638</f>
        <v>175</v>
      </c>
      <c r="G459" s="235" t="str">
        <f>VLOOKUP(F459,RNR!$A$1:$B$25,2)</f>
        <v>Ole Ringdal</v>
      </c>
      <c r="H459" s="235">
        <f>+IF(I459=0,"",'Ark1'!Q2638)</f>
        <v>13</v>
      </c>
      <c r="I459" s="344">
        <f>+'Ark1'!R2638</f>
        <v>42</v>
      </c>
      <c r="J459" s="236">
        <f>+IF(I459=0,"",'Ark1'!AG2638)</f>
        <v>6.9323277236824845</v>
      </c>
      <c r="K459" s="236"/>
      <c r="L459" s="236">
        <f>+IF(I459=0,"",'Ark1'!AH2638)</f>
        <v>0</v>
      </c>
      <c r="M459" s="237">
        <f>+IF(I459=0,"",'Ark1'!T2638)</f>
        <v>3.3571428571428554</v>
      </c>
      <c r="N459" s="32">
        <f>+IF(I459=0,"",'Ark1'!U2638)</f>
        <v>17.595238095238098</v>
      </c>
      <c r="O459" s="238">
        <f>+IF(I459=0,"",'Ark1'!W2638)</f>
        <v>0</v>
      </c>
      <c r="P459" s="238">
        <f>+IF(I459=0,"",'Ark1'!X2638)</f>
        <v>61.904761904761877</v>
      </c>
      <c r="Q459" s="238">
        <f>+IF(I459=0,"",'Ark1'!Y2638)</f>
        <v>11.90476190476191</v>
      </c>
      <c r="R459" s="238">
        <f>+IF(I459=0,"",'Ark1'!Z2638)</f>
        <v>4.3455479341588656</v>
      </c>
      <c r="S459" s="236">
        <f>+IF(I459=0,"",'Ark1'!Z2638)</f>
        <v>4.3455479341588656</v>
      </c>
      <c r="T459" s="237">
        <f>+IF(I459=0,"",'Ark1'!AB2638)</f>
        <v>1.4931817828833478</v>
      </c>
      <c r="U459" s="238">
        <f>+IF(I459=0,"",'Ark1'!AE2638)</f>
        <v>0</v>
      </c>
      <c r="V459" s="236">
        <f t="shared" si="77"/>
        <v>8.7976190476190492</v>
      </c>
      <c r="W459" s="236">
        <f t="shared" si="78"/>
        <v>3.2307692307692308</v>
      </c>
      <c r="X459" s="215"/>
      <c r="AB459" s="27"/>
      <c r="AE459" s="28"/>
      <c r="AF459" s="28"/>
      <c r="AG459" s="28"/>
      <c r="AI459" s="28"/>
      <c r="AJ459" s="28"/>
      <c r="AK459" s="28"/>
      <c r="AL459" s="28"/>
      <c r="AM459" s="28"/>
      <c r="AN459" s="28"/>
      <c r="AO459" s="28"/>
      <c r="AP459" s="28"/>
      <c r="AQ459" s="28"/>
      <c r="AR459" s="28"/>
      <c r="AS459" s="28"/>
      <c r="AT459" s="28"/>
      <c r="AU459" s="28"/>
      <c r="AV459" s="28"/>
      <c r="AW459" s="28"/>
      <c r="AX459" s="28"/>
      <c r="AY459" s="28"/>
      <c r="AZ459" s="28"/>
      <c r="BA459" s="28"/>
      <c r="BB459" s="28"/>
      <c r="BC459" s="28"/>
      <c r="BD459" s="28"/>
      <c r="BE459" s="28"/>
      <c r="BF459" s="28"/>
      <c r="BG459" s="28"/>
      <c r="BH459" s="28"/>
      <c r="BI459" s="28"/>
      <c r="BJ459" s="28"/>
      <c r="BK459" s="28"/>
      <c r="BL459" s="28"/>
    </row>
    <row r="460" spans="1:64" s="29" customFormat="1" ht="15.6">
      <c r="A460" s="420"/>
      <c r="B460" s="297">
        <f>+'Ark1'!C2639</f>
        <v>2022</v>
      </c>
      <c r="C460" s="235">
        <f>+'Ark1'!L2639</f>
        <v>2</v>
      </c>
      <c r="D460" s="235" t="str">
        <f>VLOOKUP(C460,RNR!$D$15:$E$29,2)</f>
        <v>P</v>
      </c>
      <c r="E460" s="235">
        <f>+'Ark1'!H2639</f>
        <v>2</v>
      </c>
      <c r="F460" s="235">
        <f>+'Ark1'!J2639</f>
        <v>177</v>
      </c>
      <c r="G460" s="235" t="str">
        <f>VLOOKUP(F460,RNR!$A$1:$B$25,2)</f>
        <v>Slakthuset</v>
      </c>
      <c r="H460" s="235">
        <f>+IF(I460=0,"",'Ark1'!Q2639)</f>
        <v>5</v>
      </c>
      <c r="I460" s="344">
        <f>+'Ark1'!R2639</f>
        <v>7</v>
      </c>
      <c r="J460" s="236">
        <f>+IF(I460=0,"",'Ark1'!AG2639)</f>
        <v>3.7435796128012648</v>
      </c>
      <c r="K460" s="236"/>
      <c r="L460" s="236">
        <f>+IF(I460=0,"",'Ark1'!AH2639)</f>
        <v>0</v>
      </c>
      <c r="M460" s="237">
        <f>+IF(I460=0,"",'Ark1'!T2639)</f>
        <v>2.8571428571428577</v>
      </c>
      <c r="N460" s="32">
        <f>+IF(I460=0,"",'Ark1'!U2639)</f>
        <v>16.242857142857147</v>
      </c>
      <c r="O460" s="238">
        <f>+IF(I460=0,"",'Ark1'!W2639)</f>
        <v>0</v>
      </c>
      <c r="P460" s="238">
        <f>+IF(I460=0,"",'Ark1'!X2639)</f>
        <v>71.428571428571445</v>
      </c>
      <c r="Q460" s="238">
        <f>+IF(I460=0,"",'Ark1'!Y2639)</f>
        <v>0</v>
      </c>
      <c r="R460" s="238">
        <f>+IF(I460=0,"",'Ark1'!Z2639)</f>
        <v>4.7581080102005515</v>
      </c>
      <c r="S460" s="236">
        <f>+IF(I460=0,"",'Ark1'!Z2639)</f>
        <v>4.7581080102005515</v>
      </c>
      <c r="T460" s="237">
        <f>+IF(I460=0,"",'Ark1'!AB2639)</f>
        <v>1.1248582677159729</v>
      </c>
      <c r="U460" s="238">
        <f>+IF(I460=0,"",'Ark1'!AE2639)</f>
        <v>0</v>
      </c>
      <c r="V460" s="236">
        <f t="shared" si="77"/>
        <v>8.1214285714285737</v>
      </c>
      <c r="W460" s="236">
        <f t="shared" si="78"/>
        <v>1.4</v>
      </c>
      <c r="X460" s="215"/>
      <c r="AB460" s="27"/>
      <c r="AE460" s="28"/>
      <c r="AF460" s="28"/>
      <c r="AG460" s="28"/>
      <c r="AI460" s="28"/>
      <c r="AJ460" s="28"/>
      <c r="AK460" s="28"/>
      <c r="AL460" s="28"/>
      <c r="AM460" s="28"/>
      <c r="AN460" s="28"/>
      <c r="AO460" s="28"/>
      <c r="AP460" s="28"/>
      <c r="AQ460" s="28"/>
      <c r="AR460" s="28"/>
      <c r="AS460" s="28"/>
      <c r="AT460" s="28"/>
      <c r="AU460" s="28"/>
      <c r="AV460" s="28"/>
      <c r="AW460" s="28"/>
      <c r="AX460" s="28"/>
      <c r="AY460" s="28"/>
      <c r="AZ460" s="28"/>
      <c r="BA460" s="28"/>
      <c r="BB460" s="28"/>
      <c r="BC460" s="28"/>
      <c r="BD460" s="28"/>
      <c r="BE460" s="28"/>
      <c r="BF460" s="28"/>
      <c r="BG460" s="28"/>
      <c r="BH460" s="28"/>
      <c r="BI460" s="28"/>
      <c r="BJ460" s="28"/>
      <c r="BK460" s="28"/>
      <c r="BL460" s="28"/>
    </row>
    <row r="461" spans="1:64" s="29" customFormat="1" ht="15.6">
      <c r="A461" s="420"/>
      <c r="B461" s="297">
        <f>+'Ark1'!C2640</f>
        <v>2022</v>
      </c>
      <c r="C461" s="235">
        <f>+'Ark1'!L2640</f>
        <v>2</v>
      </c>
      <c r="D461" s="235" t="str">
        <f>VLOOKUP(C461,RNR!$D$15:$E$29,2)</f>
        <v>P</v>
      </c>
      <c r="E461" s="235">
        <f>+'Ark1'!H2640</f>
        <v>2</v>
      </c>
      <c r="F461" s="235">
        <f>+'Ark1'!J2640</f>
        <v>178</v>
      </c>
      <c r="G461" s="235" t="str">
        <f>VLOOKUP(F461,RNR!$A$1:$B$25,2)</f>
        <v>Røros</v>
      </c>
      <c r="H461" s="235">
        <f>+IF(I461=0,"",'Ark1'!Q2640)</f>
        <v>4</v>
      </c>
      <c r="I461" s="344">
        <f>+'Ark1'!R2640</f>
        <v>7</v>
      </c>
      <c r="J461" s="236">
        <f>+IF(I461=0,"",'Ark1'!AG2640)</f>
        <v>2.0051242063050019</v>
      </c>
      <c r="K461" s="236"/>
      <c r="L461" s="236">
        <f>+IF(I461=0,"",'Ark1'!AH2640)</f>
        <v>0</v>
      </c>
      <c r="M461" s="237">
        <f>+IF(I461=0,"",'Ark1'!T2640)</f>
        <v>2.8571428571428577</v>
      </c>
      <c r="N461" s="32">
        <f>+IF(I461=0,"",'Ark1'!U2640)</f>
        <v>12.857142857142859</v>
      </c>
      <c r="O461" s="238">
        <f>+IF(I461=0,"",'Ark1'!W2640)</f>
        <v>0</v>
      </c>
      <c r="P461" s="238">
        <f>+IF(I461=0,"",'Ark1'!X2640)</f>
        <v>0</v>
      </c>
      <c r="Q461" s="238">
        <f>+IF(I461=0,"",'Ark1'!Y2640)</f>
        <v>0</v>
      </c>
      <c r="R461" s="238">
        <f>+IF(I461=0,"",'Ark1'!Z2640)</f>
        <v>1.6193977212506436</v>
      </c>
      <c r="S461" s="236">
        <f>+IF(I461=0,"",'Ark1'!Z2640)</f>
        <v>1.6193977212506436</v>
      </c>
      <c r="T461" s="237">
        <f>+IF(I461=0,"",'Ark1'!AB2640)</f>
        <v>1.3552618543578772</v>
      </c>
      <c r="U461" s="238">
        <f>+IF(I461=0,"",'Ark1'!AE2640)</f>
        <v>0</v>
      </c>
      <c r="V461" s="236">
        <f t="shared" si="77"/>
        <v>6.4285714285714297</v>
      </c>
      <c r="W461" s="236">
        <f t="shared" si="78"/>
        <v>1.75</v>
      </c>
      <c r="X461" s="215"/>
      <c r="AB461" s="27"/>
      <c r="AE461" s="28"/>
      <c r="AF461" s="28"/>
      <c r="AG461" s="28"/>
      <c r="AI461" s="28"/>
      <c r="AJ461" s="28"/>
      <c r="AK461" s="28"/>
      <c r="AL461" s="28"/>
      <c r="AM461" s="28"/>
      <c r="AN461" s="28"/>
      <c r="AO461" s="28"/>
      <c r="AP461" s="28"/>
      <c r="AQ461" s="28"/>
      <c r="AR461" s="28"/>
      <c r="AS461" s="28"/>
      <c r="AT461" s="28"/>
      <c r="AU461" s="28"/>
      <c r="AV461" s="28"/>
      <c r="AW461" s="28"/>
      <c r="AX461" s="28"/>
      <c r="AY461" s="28"/>
      <c r="AZ461" s="28"/>
      <c r="BA461" s="28"/>
      <c r="BB461" s="28"/>
      <c r="BC461" s="28"/>
      <c r="BD461" s="28"/>
      <c r="BE461" s="28"/>
      <c r="BF461" s="28"/>
      <c r="BG461" s="28"/>
      <c r="BH461" s="28"/>
      <c r="BI461" s="28"/>
      <c r="BJ461" s="28"/>
      <c r="BK461" s="28"/>
      <c r="BL461" s="28"/>
    </row>
    <row r="462" spans="1:64" s="29" customFormat="1" ht="15.6">
      <c r="A462" s="420"/>
      <c r="B462" s="297">
        <f>+'Ark1'!C2641</f>
        <v>2022</v>
      </c>
      <c r="C462" s="235">
        <f>+'Ark1'!L2641</f>
        <v>2</v>
      </c>
      <c r="D462" s="235" t="str">
        <f>VLOOKUP(C462,RNR!$D$15:$E$29,2)</f>
        <v>P</v>
      </c>
      <c r="E462" s="235">
        <f>+'Ark1'!H2641</f>
        <v>2</v>
      </c>
      <c r="F462" s="235">
        <f>+'Ark1'!J2641</f>
        <v>181</v>
      </c>
      <c r="G462" s="235" t="str">
        <f>VLOOKUP(F462,RNR!$A$1:$B$25,2)</f>
        <v>Horns</v>
      </c>
      <c r="H462" s="235">
        <f>+IF(I462=0,"",'Ark1'!Q2641)</f>
        <v>3</v>
      </c>
      <c r="I462" s="344">
        <f>+'Ark1'!R2641</f>
        <v>5</v>
      </c>
      <c r="J462" s="236">
        <f>+IF(I462=0,"",'Ark1'!AG2641)</f>
        <v>0.91706252960002321</v>
      </c>
      <c r="K462" s="236"/>
      <c r="L462" s="236">
        <f>+IF(I462=0,"",'Ark1'!AH2641)</f>
        <v>0</v>
      </c>
      <c r="M462" s="237">
        <f>+IF(I462=0,"",'Ark1'!T2641)</f>
        <v>3.8</v>
      </c>
      <c r="N462" s="32">
        <f>+IF(I462=0,"",'Ark1'!U2641)</f>
        <v>12.78</v>
      </c>
      <c r="O462" s="238">
        <f>+IF(I462=0,"",'Ark1'!W2641)</f>
        <v>0</v>
      </c>
      <c r="P462" s="238">
        <f>+IF(I462=0,"",'Ark1'!X2641)</f>
        <v>20</v>
      </c>
      <c r="Q462" s="238">
        <f>+IF(I462=0,"",'Ark1'!Y2641)</f>
        <v>0</v>
      </c>
      <c r="R462" s="238">
        <f>+IF(I462=0,"",'Ark1'!Z2641)</f>
        <v>2.8533489096148119</v>
      </c>
      <c r="S462" s="236">
        <f>+IF(I462=0,"",'Ark1'!Z2641)</f>
        <v>2.8533489096148119</v>
      </c>
      <c r="T462" s="237">
        <f>+IF(I462=0,"",'Ark1'!AB2641)</f>
        <v>1.4696938456699067</v>
      </c>
      <c r="U462" s="238">
        <f>+IF(I462=0,"",'Ark1'!AE2641)</f>
        <v>0</v>
      </c>
      <c r="V462" s="236">
        <f t="shared" si="77"/>
        <v>6.39</v>
      </c>
      <c r="W462" s="236">
        <f t="shared" si="78"/>
        <v>1.6666666666666667</v>
      </c>
      <c r="X462" s="215"/>
      <c r="AB462" s="27"/>
      <c r="AE462" s="28"/>
      <c r="AF462" s="28"/>
      <c r="AG462" s="28"/>
      <c r="AI462" s="28"/>
      <c r="AJ462" s="28"/>
      <c r="AK462" s="28"/>
      <c r="AL462" s="28"/>
      <c r="AM462" s="28"/>
      <c r="AN462" s="28"/>
      <c r="AO462" s="28"/>
      <c r="AP462" s="28"/>
      <c r="AQ462" s="28"/>
      <c r="AR462" s="28"/>
      <c r="AS462" s="28"/>
      <c r="AT462" s="28"/>
      <c r="AU462" s="28"/>
      <c r="AV462" s="28"/>
      <c r="AW462" s="28"/>
      <c r="AX462" s="28"/>
      <c r="AY462" s="28"/>
      <c r="AZ462" s="28"/>
      <c r="BA462" s="28"/>
      <c r="BB462" s="28"/>
      <c r="BC462" s="28"/>
      <c r="BD462" s="28"/>
      <c r="BE462" s="28"/>
      <c r="BF462" s="28"/>
      <c r="BG462" s="28"/>
      <c r="BH462" s="28"/>
      <c r="BI462" s="28"/>
      <c r="BJ462" s="28"/>
      <c r="BK462" s="28"/>
      <c r="BL462" s="28"/>
    </row>
    <row r="463" spans="1:64" s="29" customFormat="1" ht="15.6">
      <c r="A463" s="420"/>
      <c r="B463" s="297">
        <f>+'Ark1'!C2642</f>
        <v>2022</v>
      </c>
      <c r="C463" s="235">
        <f>+'Ark1'!L2642</f>
        <v>2</v>
      </c>
      <c r="D463" s="235" t="str">
        <f>VLOOKUP(C463,RNR!$D$15:$E$29,2)</f>
        <v>P</v>
      </c>
      <c r="E463" s="235">
        <f>+'Ark1'!H2642</f>
        <v>1</v>
      </c>
      <c r="F463" s="235">
        <f>+'Ark1'!J2642</f>
        <v>262</v>
      </c>
      <c r="G463" s="235" t="str">
        <f>VLOOKUP(F463,RNR!$A$1:$B$25,2)</f>
        <v>Strilalam</v>
      </c>
      <c r="H463" s="235" t="str">
        <f>+IF(I463=0,"",'Ark1'!Q2642)</f>
        <v/>
      </c>
      <c r="I463" s="344">
        <f>+'Ark1'!R2642</f>
        <v>0</v>
      </c>
      <c r="J463" s="236" t="str">
        <f>+IF(I463=0,"",'Ark1'!AG2642)</f>
        <v/>
      </c>
      <c r="K463" s="236"/>
      <c r="L463" s="236" t="str">
        <f>+IF(I463=0,"",'Ark1'!AH2642)</f>
        <v/>
      </c>
      <c r="M463" s="237" t="str">
        <f>+IF(I463=0,"",'Ark1'!T2642)</f>
        <v/>
      </c>
      <c r="N463" s="32" t="str">
        <f>+IF(I463=0,"",'Ark1'!U2642)</f>
        <v/>
      </c>
      <c r="O463" s="238" t="str">
        <f>+IF(I463=0,"",'Ark1'!W2642)</f>
        <v/>
      </c>
      <c r="P463" s="238" t="str">
        <f>+IF(I463=0,"",'Ark1'!X2642)</f>
        <v/>
      </c>
      <c r="Q463" s="238" t="str">
        <f>+IF(I463=0,"",'Ark1'!Y2642)</f>
        <v/>
      </c>
      <c r="R463" s="238" t="str">
        <f>+IF(I463=0,"",'Ark1'!Z2642)</f>
        <v/>
      </c>
      <c r="S463" s="236" t="str">
        <f>+IF(I463=0,"",'Ark1'!Z2642)</f>
        <v/>
      </c>
      <c r="T463" s="237" t="str">
        <f>+IF(I463=0,"",'Ark1'!AB2642)</f>
        <v/>
      </c>
      <c r="U463" s="238" t="str">
        <f>+IF(I463=0,"",'Ark1'!AE2642)</f>
        <v/>
      </c>
      <c r="V463" s="236" t="str">
        <f t="shared" si="77"/>
        <v/>
      </c>
      <c r="W463" s="236" t="str">
        <f t="shared" si="78"/>
        <v/>
      </c>
      <c r="X463" s="215"/>
      <c r="AB463" s="27"/>
      <c r="AE463" s="28"/>
      <c r="AF463" s="28"/>
      <c r="AG463" s="28"/>
      <c r="AI463" s="28"/>
      <c r="AJ463" s="28"/>
      <c r="AK463" s="28"/>
      <c r="AL463" s="28"/>
      <c r="AM463" s="28"/>
      <c r="AN463" s="28"/>
      <c r="AO463" s="28"/>
      <c r="AP463" s="28"/>
      <c r="AQ463" s="28"/>
      <c r="AR463" s="28"/>
      <c r="AS463" s="28"/>
      <c r="AT463" s="28"/>
      <c r="AU463" s="28"/>
      <c r="AV463" s="28"/>
      <c r="AW463" s="28"/>
      <c r="AX463" s="28"/>
      <c r="AY463" s="28"/>
      <c r="AZ463" s="28"/>
      <c r="BA463" s="28"/>
      <c r="BB463" s="28"/>
      <c r="BC463" s="28"/>
      <c r="BD463" s="28"/>
      <c r="BE463" s="28"/>
      <c r="BF463" s="28"/>
      <c r="BG463" s="28"/>
      <c r="BH463" s="28"/>
      <c r="BI463" s="28"/>
      <c r="BJ463" s="28"/>
      <c r="BK463" s="28"/>
      <c r="BL463" s="28"/>
    </row>
    <row r="464" spans="1:64" s="29" customFormat="1" ht="15.6">
      <c r="A464" s="420"/>
      <c r="B464" s="297">
        <f>+'Ark1'!C2643</f>
        <v>2022</v>
      </c>
      <c r="C464" s="235">
        <f>+'Ark1'!L2643</f>
        <v>2</v>
      </c>
      <c r="D464" s="235" t="str">
        <f>VLOOKUP(C464,RNR!$D$15:$E$29,2)</f>
        <v>P</v>
      </c>
      <c r="E464" s="235">
        <f>+'Ark1'!H2643</f>
        <v>1</v>
      </c>
      <c r="F464" s="235">
        <f>+'Ark1'!J2643</f>
        <v>309</v>
      </c>
      <c r="G464" s="235" t="str">
        <f>VLOOKUP(F464,RNR!$A$1:$B$25,2)</f>
        <v>Malvik</v>
      </c>
      <c r="H464" s="235">
        <f>+IF(I464=0,"",'Ark1'!Q2643)</f>
        <v>6</v>
      </c>
      <c r="I464" s="344">
        <f>+'Ark1'!R2643</f>
        <v>9</v>
      </c>
      <c r="J464" s="236">
        <f>+IF(I464=0,"",'Ark1'!AG2643)</f>
        <v>2.5537311897987873</v>
      </c>
      <c r="K464" s="236"/>
      <c r="L464" s="236">
        <f>+IF(I464=0,"",'Ark1'!AH2643)</f>
        <v>0</v>
      </c>
      <c r="M464" s="237">
        <f>+IF(I464=0,"",'Ark1'!T2643)</f>
        <v>4</v>
      </c>
      <c r="N464" s="32">
        <f>+IF(I464=0,"",'Ark1'!U2643)</f>
        <v>16.555555555555557</v>
      </c>
      <c r="O464" s="238">
        <f>+IF(I464=0,"",'Ark1'!W2643)</f>
        <v>0</v>
      </c>
      <c r="P464" s="238">
        <f>+IF(I464=0,"",'Ark1'!X2643)</f>
        <v>44.44444444444445</v>
      </c>
      <c r="Q464" s="238">
        <f>+IF(I464=0,"",'Ark1'!Y2643)</f>
        <v>0</v>
      </c>
      <c r="R464" s="238">
        <f>+IF(I464=0,"",'Ark1'!Z2643)</f>
        <v>2.3518839309564785</v>
      </c>
      <c r="S464" s="236">
        <f>+IF(I464=0,"",'Ark1'!Z2643)</f>
        <v>2.3518839309564785</v>
      </c>
      <c r="T464" s="237">
        <f>+IF(I464=0,"",'Ark1'!AB2643)</f>
        <v>1.4142135623730951</v>
      </c>
      <c r="U464" s="238">
        <f>+IF(I464=0,"",'Ark1'!AE2643)</f>
        <v>0</v>
      </c>
      <c r="V464" s="236">
        <f t="shared" si="77"/>
        <v>8.2777777777777786</v>
      </c>
      <c r="W464" s="236">
        <f t="shared" si="78"/>
        <v>1.5</v>
      </c>
      <c r="X464" s="215"/>
      <c r="AB464" s="27"/>
      <c r="AE464" s="28"/>
      <c r="AF464" s="28"/>
      <c r="AG464" s="28"/>
      <c r="AI464" s="28"/>
      <c r="AJ464" s="28"/>
      <c r="AK464" s="28"/>
      <c r="AL464" s="28"/>
      <c r="AM464" s="28"/>
      <c r="AN464" s="28"/>
      <c r="AO464" s="28"/>
      <c r="AP464" s="28"/>
      <c r="AQ464" s="28"/>
      <c r="AR464" s="28"/>
      <c r="AS464" s="28"/>
      <c r="AT464" s="28"/>
      <c r="AU464" s="28"/>
      <c r="AV464" s="28"/>
      <c r="AW464" s="28"/>
      <c r="AX464" s="28"/>
      <c r="AY464" s="28"/>
      <c r="AZ464" s="28"/>
      <c r="BA464" s="28"/>
      <c r="BB464" s="28"/>
      <c r="BC464" s="28"/>
      <c r="BD464" s="28"/>
      <c r="BE464" s="28"/>
      <c r="BF464" s="28"/>
      <c r="BG464" s="28"/>
      <c r="BH464" s="28"/>
      <c r="BI464" s="28"/>
      <c r="BJ464" s="28"/>
      <c r="BK464" s="28"/>
      <c r="BL464" s="28"/>
    </row>
    <row r="465" spans="1:64" s="29" customFormat="1" ht="15.6">
      <c r="A465" s="420"/>
      <c r="B465" s="297">
        <f>+'Ark1'!C2644</f>
        <v>2022</v>
      </c>
      <c r="C465" s="235">
        <f>+'Ark1'!L2644</f>
        <v>2</v>
      </c>
      <c r="D465" s="235" t="str">
        <f>VLOOKUP(C465,RNR!$D$15:$E$29,2)</f>
        <v>P</v>
      </c>
      <c r="E465" s="235">
        <f>+'Ark1'!H2644</f>
        <v>2</v>
      </c>
      <c r="F465" s="235">
        <f>+'Ark1'!J2644</f>
        <v>470</v>
      </c>
      <c r="G465" s="235" t="str">
        <f>VLOOKUP(F465,RNR!$A$1:$B$25,2)</f>
        <v>Jens Eide</v>
      </c>
      <c r="H465" s="235">
        <f>+IF(I465=0,"",'Ark1'!Q2644)</f>
        <v>5</v>
      </c>
      <c r="I465" s="344">
        <f>+'Ark1'!R2644</f>
        <v>12</v>
      </c>
      <c r="J465" s="236">
        <f>+IF(I465=0,"",'Ark1'!AG2644)</f>
        <v>1.9695588132145607</v>
      </c>
      <c r="K465" s="236"/>
      <c r="L465" s="236">
        <f>+IF(I465=0,"",'Ark1'!AH2644)</f>
        <v>25</v>
      </c>
      <c r="M465" s="237">
        <f>+IF(I465=0,"",'Ark1'!T2644)</f>
        <v>2.25</v>
      </c>
      <c r="N465" s="32">
        <f>+IF(I465=0,"",'Ark1'!U2644)</f>
        <v>11.700000000000003</v>
      </c>
      <c r="O465" s="238">
        <f>+IF(I465=0,"",'Ark1'!W2644)</f>
        <v>0</v>
      </c>
      <c r="P465" s="238">
        <f>+IF(I465=0,"",'Ark1'!X2644)</f>
        <v>25</v>
      </c>
      <c r="Q465" s="238">
        <f>+IF(I465=0,"",'Ark1'!Y2644)</f>
        <v>0</v>
      </c>
      <c r="R465" s="238">
        <f>+IF(I465=0,"",'Ark1'!Z2644)</f>
        <v>4.5171893916460908</v>
      </c>
      <c r="S465" s="236">
        <f>+IF(I465=0,"",'Ark1'!Z2644)</f>
        <v>4.5171893916460908</v>
      </c>
      <c r="T465" s="237">
        <f>+IF(I465=0,"",'Ark1'!AB2644)</f>
        <v>0.82915619758885006</v>
      </c>
      <c r="U465" s="238">
        <f>+IF(I465=0,"",'Ark1'!AE2644)</f>
        <v>0</v>
      </c>
      <c r="V465" s="236">
        <f t="shared" si="77"/>
        <v>5.8500000000000014</v>
      </c>
      <c r="W465" s="236">
        <f t="shared" si="78"/>
        <v>2.4</v>
      </c>
      <c r="X465" s="215"/>
      <c r="AB465" s="27"/>
      <c r="AE465" s="28"/>
      <c r="AF465" s="28"/>
      <c r="AG465" s="28"/>
      <c r="AI465" s="28"/>
      <c r="AJ465" s="28"/>
      <c r="AK465" s="28"/>
      <c r="AL465" s="28"/>
      <c r="AM465" s="28"/>
      <c r="AN465" s="28"/>
      <c r="AO465" s="28"/>
      <c r="AP465" s="28"/>
      <c r="AQ465" s="28"/>
      <c r="AR465" s="28"/>
      <c r="AS465" s="28"/>
      <c r="AT465" s="28"/>
      <c r="AU465" s="28"/>
      <c r="AV465" s="28"/>
      <c r="AW465" s="28"/>
      <c r="AX465" s="28"/>
      <c r="AY465" s="28"/>
      <c r="AZ465" s="28"/>
      <c r="BA465" s="28"/>
      <c r="BB465" s="28"/>
      <c r="BC465" s="28"/>
      <c r="BD465" s="28"/>
      <c r="BE465" s="28"/>
      <c r="BF465" s="28"/>
      <c r="BG465" s="28"/>
      <c r="BH465" s="28"/>
      <c r="BI465" s="28"/>
      <c r="BJ465" s="28"/>
      <c r="BK465" s="28"/>
      <c r="BL465" s="28"/>
    </row>
    <row r="466" spans="1:64" s="29" customFormat="1" ht="15.6">
      <c r="A466" s="420"/>
      <c r="B466" s="297">
        <f>+'Ark1'!C2645</f>
        <v>2022</v>
      </c>
      <c r="C466" s="235">
        <f>+'Ark1'!L2645</f>
        <v>2</v>
      </c>
      <c r="D466" s="235" t="str">
        <f>VLOOKUP(C466,RNR!$D$15:$E$29,2)</f>
        <v>P</v>
      </c>
      <c r="E466" s="235">
        <f>+'Ark1'!H2645</f>
        <v>2</v>
      </c>
      <c r="F466" s="235">
        <f>+'Ark1'!J2645</f>
        <v>629</v>
      </c>
      <c r="G466" s="235" t="str">
        <f>VLOOKUP(F466,RNR!$A$1:$B$25,2)</f>
        <v>Bø</v>
      </c>
      <c r="H466" s="235">
        <f>+IF(I466=0,"",'Ark1'!Q2645)</f>
        <v>2</v>
      </c>
      <c r="I466" s="344">
        <f>+'Ark1'!R2645</f>
        <v>2</v>
      </c>
      <c r="J466" s="236">
        <f>+IF(I466=0,"",'Ark1'!AG2645)</f>
        <v>0.46812380022227457</v>
      </c>
      <c r="K466" s="236"/>
      <c r="L466" s="236">
        <f>+IF(I466=0,"",'Ark1'!AH2645)</f>
        <v>0</v>
      </c>
      <c r="M466" s="237">
        <f>+IF(I466=0,"",'Ark1'!T2645)</f>
        <v>2</v>
      </c>
      <c r="N466" s="32">
        <f>+IF(I466=0,"",'Ark1'!U2645)</f>
        <v>13.9</v>
      </c>
      <c r="O466" s="238">
        <f>+IF(I466=0,"",'Ark1'!W2645)</f>
        <v>0</v>
      </c>
      <c r="P466" s="238">
        <f>+IF(I466=0,"",'Ark1'!X2645)</f>
        <v>50</v>
      </c>
      <c r="Q466" s="238">
        <f>+IF(I466=0,"",'Ark1'!Y2645)</f>
        <v>0</v>
      </c>
      <c r="R466" s="238">
        <f>+IF(I466=0,"",'Ark1'!Z2645)</f>
        <v>6.299999999999998</v>
      </c>
      <c r="S466" s="236">
        <f>+IF(I466=0,"",'Ark1'!Z2645)</f>
        <v>6.299999999999998</v>
      </c>
      <c r="T466" s="237">
        <f>+IF(I466=0,"",'Ark1'!AB2645)</f>
        <v>0</v>
      </c>
      <c r="U466" s="238">
        <f>+IF(I466=0,"",'Ark1'!AE2645)</f>
        <v>0</v>
      </c>
      <c r="V466" s="236">
        <f t="shared" si="77"/>
        <v>6.95</v>
      </c>
      <c r="W466" s="236">
        <f t="shared" si="78"/>
        <v>1</v>
      </c>
      <c r="X466" s="215"/>
      <c r="AB466" s="27"/>
      <c r="AE466" s="28"/>
      <c r="AF466" s="28"/>
      <c r="AG466" s="28"/>
      <c r="AI466" s="28"/>
      <c r="AJ466" s="28"/>
      <c r="AK466" s="28"/>
      <c r="AL466" s="28"/>
      <c r="AM466" s="28"/>
      <c r="AN466" s="28"/>
      <c r="AO466" s="28"/>
      <c r="AP466" s="28"/>
      <c r="AQ466" s="28"/>
      <c r="AR466" s="28"/>
      <c r="AS466" s="28"/>
      <c r="AT466" s="28"/>
      <c r="AU466" s="28"/>
      <c r="AV466" s="28"/>
      <c r="AW466" s="28"/>
      <c r="AX466" s="28"/>
      <c r="AY466" s="28"/>
      <c r="AZ466" s="28"/>
      <c r="BA466" s="28"/>
      <c r="BB466" s="28"/>
      <c r="BC466" s="28"/>
      <c r="BD466" s="28"/>
      <c r="BE466" s="28"/>
      <c r="BF466" s="28"/>
      <c r="BG466" s="28"/>
      <c r="BH466" s="28"/>
      <c r="BI466" s="28"/>
      <c r="BJ466" s="28"/>
      <c r="BK466" s="28"/>
      <c r="BL466" s="28"/>
    </row>
    <row r="467" spans="1:64" s="29" customFormat="1" ht="15.6">
      <c r="A467" s="420"/>
      <c r="B467" s="297">
        <f>+'Ark1'!C2646</f>
        <v>2022</v>
      </c>
      <c r="C467" s="235">
        <f>+'Ark1'!L2646</f>
        <v>2</v>
      </c>
      <c r="D467" s="235" t="str">
        <f>VLOOKUP(C467,RNR!$D$15:$E$29,2)</f>
        <v>P</v>
      </c>
      <c r="E467" s="235">
        <f>+'Ark1'!H2646</f>
        <v>1</v>
      </c>
      <c r="F467" s="235">
        <f>+'Ark1'!J2646</f>
        <v>643</v>
      </c>
      <c r="G467" s="235" t="str">
        <f>VLOOKUP(F467,RNR!$A$1:$B$25,2)</f>
        <v>Bjerka</v>
      </c>
      <c r="H467" s="235">
        <f>+IF(I467=0,"",'Ark1'!Q2646)</f>
        <v>9</v>
      </c>
      <c r="I467" s="344">
        <f>+'Ark1'!R2646</f>
        <v>21</v>
      </c>
      <c r="J467" s="236">
        <f>+IF(I467=0,"",'Ark1'!AG2646)</f>
        <v>5.1815877201942628</v>
      </c>
      <c r="K467" s="236"/>
      <c r="L467" s="236">
        <f>+IF(I467=0,"",'Ark1'!AH2646)</f>
        <v>0</v>
      </c>
      <c r="M467" s="237">
        <f>+IF(I467=0,"",'Ark1'!T2646)</f>
        <v>3.2857142857142847</v>
      </c>
      <c r="N467" s="32">
        <f>+IF(I467=0,"",'Ark1'!U2646)</f>
        <v>15.942857142857148</v>
      </c>
      <c r="O467" s="238">
        <f>+IF(I467=0,"",'Ark1'!W2646)</f>
        <v>0</v>
      </c>
      <c r="P467" s="238">
        <f>+IF(I467=0,"",'Ark1'!X2646)</f>
        <v>42.857142857142847</v>
      </c>
      <c r="Q467" s="238">
        <f>+IF(I467=0,"",'Ark1'!Y2646)</f>
        <v>4.7619047619047636</v>
      </c>
      <c r="R467" s="238">
        <f>+IF(I467=0,"",'Ark1'!Z2646)</f>
        <v>3.7672234854220696</v>
      </c>
      <c r="S467" s="236">
        <f>+IF(I467=0,"",'Ark1'!Z2646)</f>
        <v>3.7672234854220696</v>
      </c>
      <c r="T467" s="237">
        <f>+IF(I467=0,"",'Ark1'!AB2646)</f>
        <v>1.4846149779161804</v>
      </c>
      <c r="U467" s="238">
        <f>+IF(I467=0,"",'Ark1'!AE2646)</f>
        <v>0</v>
      </c>
      <c r="V467" s="236">
        <f t="shared" si="77"/>
        <v>7.9714285714285742</v>
      </c>
      <c r="W467" s="236">
        <f t="shared" si="78"/>
        <v>2.3333333333333335</v>
      </c>
      <c r="X467" s="215"/>
      <c r="AB467" s="27"/>
      <c r="AE467" s="28"/>
      <c r="AF467" s="28"/>
      <c r="AG467" s="28"/>
      <c r="AI467" s="28"/>
      <c r="AJ467" s="28"/>
      <c r="AK467" s="28"/>
      <c r="AL467" s="28"/>
      <c r="AM467" s="28"/>
      <c r="AN467" s="28"/>
      <c r="AO467" s="28"/>
      <c r="AP467" s="28"/>
      <c r="AQ467" s="28"/>
      <c r="AR467" s="28"/>
      <c r="AS467" s="28"/>
      <c r="AT467" s="28"/>
      <c r="AU467" s="28"/>
      <c r="AV467" s="28"/>
      <c r="AW467" s="28"/>
      <c r="AX467" s="28"/>
      <c r="AY467" s="28"/>
      <c r="AZ467" s="28"/>
      <c r="BA467" s="28"/>
      <c r="BB467" s="28"/>
      <c r="BC467" s="28"/>
      <c r="BD467" s="28"/>
      <c r="BE467" s="28"/>
      <c r="BF467" s="28"/>
      <c r="BG467" s="28"/>
      <c r="BH467" s="28"/>
      <c r="BI467" s="28"/>
      <c r="BJ467" s="28"/>
      <c r="BK467" s="28"/>
      <c r="BL467" s="28"/>
    </row>
    <row r="468" spans="1:64" s="29" customFormat="1" ht="15.6">
      <c r="A468" s="420"/>
      <c r="B468" s="297">
        <f>+'Ark1'!C2647</f>
        <v>2022</v>
      </c>
      <c r="C468" s="235">
        <f>+'Ark1'!L2647</f>
        <v>2</v>
      </c>
      <c r="D468" s="235" t="str">
        <f>VLOOKUP(C468,RNR!$D$15:$E$29,2)</f>
        <v>P</v>
      </c>
      <c r="E468" s="235">
        <f>+'Ark1'!H2647</f>
        <v>2</v>
      </c>
      <c r="F468" s="235">
        <f>+'Ark1'!J2647</f>
        <v>704</v>
      </c>
      <c r="G468" s="235" t="str">
        <f>VLOOKUP(F468,RNR!$A$1:$B$25,2)</f>
        <v>Øre Vilt</v>
      </c>
      <c r="H468" s="235">
        <f>+IF(I468=0,"",'Ark1'!Q2647)</f>
        <v>1</v>
      </c>
      <c r="I468" s="344">
        <f>+'Ark1'!R2647</f>
        <v>2</v>
      </c>
      <c r="J468" s="236">
        <f>+IF(I468=0,"",'Ark1'!AG2647)</f>
        <v>5.6310386473429963</v>
      </c>
      <c r="K468" s="236"/>
      <c r="L468" s="236">
        <f>+IF(I468=0,"",'Ark1'!AH2647)</f>
        <v>0</v>
      </c>
      <c r="M468" s="237">
        <f>+IF(I468=0,"",'Ark1'!T2647)</f>
        <v>5</v>
      </c>
      <c r="N468" s="32">
        <f>+IF(I468=0,"",'Ark1'!U2647)</f>
        <v>18.650000000000006</v>
      </c>
      <c r="O468" s="238">
        <f>+IF(I468=0,"",'Ark1'!W2647)</f>
        <v>0</v>
      </c>
      <c r="P468" s="238">
        <f>+IF(I468=0,"",'Ark1'!X2647)</f>
        <v>50</v>
      </c>
      <c r="Q468" s="238">
        <f>+IF(I468=0,"",'Ark1'!Y2647)</f>
        <v>0</v>
      </c>
      <c r="R468" s="238">
        <f>+IF(I468=0,"",'Ark1'!Z2647)</f>
        <v>2.7499999999999889</v>
      </c>
      <c r="S468" s="236">
        <f>+IF(I468=0,"",'Ark1'!Z2647)</f>
        <v>2.7499999999999889</v>
      </c>
      <c r="T468" s="237">
        <f>+IF(I468=0,"",'Ark1'!AB2647)</f>
        <v>0</v>
      </c>
      <c r="U468" s="238">
        <f>+IF(I468=0,"",'Ark1'!AE2647)</f>
        <v>0</v>
      </c>
      <c r="V468" s="236">
        <f t="shared" si="77"/>
        <v>9.3250000000000028</v>
      </c>
      <c r="W468" s="236">
        <f t="shared" si="78"/>
        <v>2</v>
      </c>
      <c r="X468" s="215"/>
      <c r="AB468" s="27"/>
      <c r="AE468" s="28"/>
      <c r="AF468" s="28"/>
      <c r="AG468" s="28"/>
      <c r="AI468" s="28"/>
      <c r="AJ468" s="28"/>
      <c r="AK468" s="28"/>
      <c r="AL468" s="28"/>
      <c r="AM468" s="28"/>
      <c r="AN468" s="28"/>
      <c r="AO468" s="28"/>
      <c r="AP468" s="28"/>
      <c r="AQ468" s="28"/>
      <c r="AR468" s="28"/>
      <c r="AS468" s="28"/>
      <c r="AT468" s="28"/>
      <c r="AU468" s="28"/>
      <c r="AV468" s="28"/>
      <c r="AW468" s="28"/>
      <c r="AX468" s="28"/>
      <c r="AY468" s="28"/>
      <c r="AZ468" s="28"/>
      <c r="BA468" s="28"/>
      <c r="BB468" s="28"/>
      <c r="BC468" s="28"/>
      <c r="BD468" s="28"/>
      <c r="BE468" s="28"/>
      <c r="BF468" s="28"/>
      <c r="BG468" s="28"/>
      <c r="BH468" s="28"/>
      <c r="BI468" s="28"/>
      <c r="BJ468" s="28"/>
      <c r="BK468" s="28"/>
      <c r="BL468" s="28"/>
    </row>
    <row r="469" spans="1:64" s="29" customFormat="1" ht="15.6">
      <c r="A469" s="420"/>
      <c r="B469" s="297">
        <f>+'Ark1'!C2648</f>
        <v>2022</v>
      </c>
      <c r="C469" s="235">
        <f>+'Ark1'!L2648</f>
        <v>2</v>
      </c>
      <c r="D469" s="235" t="str">
        <f>VLOOKUP(C469,RNR!$D$15:$E$29,2)</f>
        <v>P</v>
      </c>
      <c r="E469" s="235">
        <f>+'Ark1'!H2648</f>
        <v>1</v>
      </c>
      <c r="F469" s="235">
        <f>+'Ark1'!J2648</f>
        <v>802</v>
      </c>
      <c r="G469" s="235" t="str">
        <f>VLOOKUP(F469,RNR!$A$1:$B$25,2)</f>
        <v>Karasjok</v>
      </c>
      <c r="H469" s="235" t="str">
        <f>+IF(I469=0,"",'Ark1'!Q2648)</f>
        <v/>
      </c>
      <c r="I469" s="344">
        <f>+'Ark1'!R2648</f>
        <v>0</v>
      </c>
      <c r="J469" s="236" t="str">
        <f>+IF(I469=0,"",'Ark1'!AG2648)</f>
        <v/>
      </c>
      <c r="K469" s="236"/>
      <c r="L469" s="236" t="str">
        <f>+IF(I469=0,"",'Ark1'!AH2648)</f>
        <v/>
      </c>
      <c r="M469" s="237" t="str">
        <f>+IF(I469=0,"",'Ark1'!T2648)</f>
        <v/>
      </c>
      <c r="N469" s="32" t="str">
        <f>+IF(I469=0,"",'Ark1'!U2648)</f>
        <v/>
      </c>
      <c r="O469" s="238" t="str">
        <f>+IF(I469=0,"",'Ark1'!W2648)</f>
        <v/>
      </c>
      <c r="P469" s="238" t="str">
        <f>+IF(I469=0,"",'Ark1'!X2648)</f>
        <v/>
      </c>
      <c r="Q469" s="238" t="str">
        <f>+IF(I469=0,"",'Ark1'!Y2648)</f>
        <v/>
      </c>
      <c r="R469" s="238" t="str">
        <f>+IF(I469=0,"",'Ark1'!Z2648)</f>
        <v/>
      </c>
      <c r="S469" s="236" t="str">
        <f>+IF(I469=0,"",'Ark1'!Z2648)</f>
        <v/>
      </c>
      <c r="T469" s="237" t="str">
        <f>+IF(I469=0,"",'Ark1'!AB2648)</f>
        <v/>
      </c>
      <c r="U469" s="238" t="str">
        <f>+IF(I469=0,"",'Ark1'!AE2648)</f>
        <v/>
      </c>
      <c r="V469" s="236" t="str">
        <f t="shared" si="77"/>
        <v/>
      </c>
      <c r="W469" s="236" t="str">
        <f t="shared" si="78"/>
        <v/>
      </c>
      <c r="X469" s="215"/>
      <c r="AB469" s="27"/>
      <c r="AE469" s="28"/>
      <c r="AF469" s="28"/>
      <c r="AG469" s="28"/>
      <c r="AI469" s="28"/>
      <c r="AJ469" s="28"/>
      <c r="AK469" s="28"/>
      <c r="AL469" s="28"/>
      <c r="AM469" s="28"/>
      <c r="AN469" s="28"/>
      <c r="AO469" s="28"/>
      <c r="AP469" s="28"/>
      <c r="AQ469" s="28"/>
      <c r="AR469" s="28"/>
      <c r="AS469" s="28"/>
      <c r="AT469" s="28"/>
      <c r="AU469" s="28"/>
      <c r="AV469" s="28"/>
      <c r="AW469" s="28"/>
      <c r="AX469" s="28"/>
      <c r="AY469" s="28"/>
      <c r="AZ469" s="28"/>
      <c r="BA469" s="28"/>
      <c r="BB469" s="28"/>
      <c r="BC469" s="28"/>
      <c r="BD469" s="28"/>
      <c r="BE469" s="28"/>
      <c r="BF469" s="28"/>
      <c r="BG469" s="28"/>
      <c r="BH469" s="28"/>
      <c r="BI469" s="28"/>
      <c r="BJ469" s="28"/>
      <c r="BK469" s="28"/>
      <c r="BL469" s="28"/>
    </row>
    <row r="470" spans="1:64" ht="15" customHeight="1">
      <c r="A470" s="420"/>
      <c r="B470" s="420"/>
      <c r="C470" s="420"/>
      <c r="D470" s="420"/>
      <c r="E470" s="420"/>
      <c r="F470" s="420"/>
      <c r="G470" s="420"/>
      <c r="H470" s="420"/>
      <c r="I470" s="430"/>
      <c r="J470" s="421"/>
      <c r="K470" s="421"/>
      <c r="L470" s="421"/>
      <c r="M470" s="420"/>
      <c r="N470" s="420"/>
      <c r="O470" s="422"/>
      <c r="P470" s="422"/>
      <c r="Q470" s="422"/>
      <c r="R470" s="422"/>
      <c r="S470" s="422"/>
      <c r="T470" s="420"/>
      <c r="U470" s="422"/>
      <c r="V470" s="423"/>
      <c r="W470" s="424"/>
      <c r="X470" s="420"/>
      <c r="Y470" s="218"/>
      <c r="AA470" s="29"/>
      <c r="AB470" s="27"/>
      <c r="AC470" s="219"/>
      <c r="AD470" s="28"/>
      <c r="AH470" s="28"/>
      <c r="AZ470" s="231"/>
    </row>
    <row r="471" spans="1:64" ht="22.8">
      <c r="A471" s="420"/>
      <c r="B471" s="420"/>
      <c r="C471" s="420"/>
      <c r="D471" s="425" t="str">
        <f>+D473</f>
        <v>P+</v>
      </c>
      <c r="E471" s="420"/>
      <c r="F471" s="420"/>
      <c r="G471" s="420"/>
      <c r="H471" s="420"/>
      <c r="I471" s="429">
        <f>SUM(I473:I496)</f>
        <v>776</v>
      </c>
      <c r="J471" s="426"/>
      <c r="K471" s="426"/>
      <c r="L471" s="426"/>
      <c r="M471" s="427"/>
      <c r="N471" s="267">
        <f>+Klasse!O102</f>
        <v>15.158685446009397</v>
      </c>
      <c r="O471" s="422"/>
      <c r="P471" s="422"/>
      <c r="Q471" s="422"/>
      <c r="R471" s="422"/>
      <c r="S471" s="422"/>
      <c r="T471" s="420"/>
      <c r="U471" s="422"/>
      <c r="V471" s="422"/>
      <c r="W471" s="422"/>
      <c r="X471" s="422"/>
      <c r="Y471" s="218"/>
      <c r="AA471" s="29"/>
      <c r="AB471" s="27"/>
      <c r="AC471" s="219"/>
      <c r="AD471" s="28"/>
      <c r="AH471" s="28"/>
      <c r="AZ471" s="231"/>
    </row>
    <row r="472" spans="1:64" ht="15" customHeight="1">
      <c r="A472" s="420"/>
      <c r="B472" s="420"/>
      <c r="C472" s="420"/>
      <c r="D472" s="420"/>
      <c r="E472" s="475"/>
      <c r="F472" s="475"/>
      <c r="G472" s="475"/>
      <c r="H472" s="475"/>
      <c r="I472" s="430"/>
      <c r="J472" s="421"/>
      <c r="K472" s="421"/>
      <c r="L472" s="421"/>
      <c r="M472" s="428"/>
      <c r="N472" s="421"/>
      <c r="O472" s="422"/>
      <c r="P472" s="422"/>
      <c r="Q472" s="422"/>
      <c r="R472" s="422"/>
      <c r="S472" s="423"/>
      <c r="T472" s="420"/>
      <c r="U472" s="423"/>
      <c r="V472" s="423"/>
      <c r="W472" s="424"/>
      <c r="X472" s="420"/>
      <c r="Y472" s="218"/>
      <c r="AA472" s="29"/>
      <c r="AB472" s="27"/>
      <c r="AC472" s="219"/>
      <c r="AD472" s="28"/>
      <c r="AH472" s="28"/>
      <c r="AZ472" s="231"/>
    </row>
    <row r="473" spans="1:64" s="29" customFormat="1" ht="15.6">
      <c r="A473" s="420"/>
      <c r="B473" s="297">
        <f>+'Ark1'!C2649</f>
        <v>2022</v>
      </c>
      <c r="C473" s="235">
        <f>+'Ark1'!L2649</f>
        <v>3</v>
      </c>
      <c r="D473" s="235" t="str">
        <f>VLOOKUP(C473,RNR!$D$15:$E$29,2)</f>
        <v>P+</v>
      </c>
      <c r="E473" s="235">
        <f>+'Ark1'!H2649</f>
        <v>1</v>
      </c>
      <c r="F473" s="235">
        <f>+'Ark1'!J2649</f>
        <v>103</v>
      </c>
      <c r="G473" s="235" t="str">
        <f>VLOOKUP(F473,RNR!$A$1:$B$25,2)</f>
        <v>Rudshøgda</v>
      </c>
      <c r="H473" s="235">
        <f>+IF(I473=0,"",'Ark1'!Q2649)</f>
        <v>4</v>
      </c>
      <c r="I473" s="344">
        <f>+'Ark1'!R2649</f>
        <v>8</v>
      </c>
      <c r="J473" s="236">
        <f>+IF(I473=0,"",'Ark1'!AG2649)</f>
        <v>3.4447600320442806</v>
      </c>
      <c r="K473" s="236"/>
      <c r="L473" s="236">
        <f>+IF(I473=0,"",'Ark1'!AH2649)</f>
        <v>0</v>
      </c>
      <c r="M473" s="237">
        <f>+IF(I473=0,"",'Ark1'!T2649)</f>
        <v>3.875</v>
      </c>
      <c r="N473" s="32">
        <f>+IF(I473=0,"",'Ark1'!U2649)</f>
        <v>17.737499999999997</v>
      </c>
      <c r="O473" s="238">
        <f>+IF(I473=0,"",'Ark1'!W2649)</f>
        <v>0</v>
      </c>
      <c r="P473" s="238">
        <f>+IF(I473=0,"",'Ark1'!X2649)</f>
        <v>62.5</v>
      </c>
      <c r="Q473" s="238">
        <f>+IF(I473=0,"",'Ark1'!Y2649)</f>
        <v>0</v>
      </c>
      <c r="R473" s="238">
        <f>+IF(I473=0,"",'Ark1'!Z2649)</f>
        <v>3.5650867801499753</v>
      </c>
      <c r="S473" s="236">
        <f>+IF(I473=0,"",'Ark1'!Z2649)</f>
        <v>3.5650867801499753</v>
      </c>
      <c r="T473" s="237">
        <f>+IF(I473=0,"",'Ark1'!AB2649)</f>
        <v>1.4523687548277817</v>
      </c>
      <c r="U473" s="238">
        <f>+IF(I473=0,"",'Ark1'!AE2649)</f>
        <v>0</v>
      </c>
      <c r="V473" s="236">
        <f t="shared" si="77"/>
        <v>5.9124999999999988</v>
      </c>
      <c r="W473" s="236">
        <f t="shared" si="78"/>
        <v>2</v>
      </c>
      <c r="X473" s="215"/>
      <c r="AB473" s="27"/>
      <c r="AE473" s="28"/>
      <c r="AF473" s="28"/>
      <c r="AG473" s="28"/>
      <c r="AI473" s="28"/>
      <c r="AJ473" s="28"/>
      <c r="AK473" s="28"/>
      <c r="AL473" s="28"/>
      <c r="AM473" s="28"/>
      <c r="AN473" s="28"/>
      <c r="AO473" s="28"/>
      <c r="AP473" s="28"/>
      <c r="AQ473" s="28"/>
      <c r="AR473" s="28"/>
      <c r="AS473" s="28"/>
      <c r="AT473" s="28"/>
      <c r="AU473" s="28"/>
      <c r="AV473" s="28"/>
      <c r="AW473" s="28"/>
      <c r="AX473" s="28"/>
      <c r="AY473" s="28"/>
      <c r="AZ473" s="28"/>
      <c r="BA473" s="28"/>
      <c r="BB473" s="28"/>
      <c r="BC473" s="28"/>
      <c r="BD473" s="28"/>
      <c r="BE473" s="28"/>
      <c r="BF473" s="28"/>
      <c r="BG473" s="28"/>
      <c r="BH473" s="28"/>
      <c r="BI473" s="28"/>
      <c r="BJ473" s="28"/>
      <c r="BK473" s="28"/>
      <c r="BL473" s="28"/>
    </row>
    <row r="474" spans="1:64" s="29" customFormat="1" ht="15.6">
      <c r="A474" s="420"/>
      <c r="B474" s="297">
        <f>+'Ark1'!C2650</f>
        <v>2022</v>
      </c>
      <c r="C474" s="235">
        <f>+'Ark1'!L2650</f>
        <v>3</v>
      </c>
      <c r="D474" s="235" t="str">
        <f>VLOOKUP(C474,RNR!$D$15:$E$29,2)</f>
        <v>P+</v>
      </c>
      <c r="E474" s="235">
        <f>+'Ark1'!H2650</f>
        <v>2</v>
      </c>
      <c r="F474" s="235">
        <f>+'Ark1'!J2650</f>
        <v>106</v>
      </c>
      <c r="G474" s="235" t="str">
        <f>VLOOKUP(F474,RNR!$A$1:$B$25,2)</f>
        <v>Furuseth</v>
      </c>
      <c r="H474" s="235" t="str">
        <f>+IF(I474=0,"",'Ark1'!Q2650)</f>
        <v/>
      </c>
      <c r="I474" s="344">
        <f>+'Ark1'!R2650</f>
        <v>0</v>
      </c>
      <c r="J474" s="236" t="str">
        <f>+IF(I474=0,"",'Ark1'!AG2650)</f>
        <v/>
      </c>
      <c r="K474" s="236"/>
      <c r="L474" s="236" t="str">
        <f>+IF(I474=0,"",'Ark1'!AH2650)</f>
        <v/>
      </c>
      <c r="M474" s="237" t="str">
        <f>+IF(I474=0,"",'Ark1'!T2650)</f>
        <v/>
      </c>
      <c r="N474" s="32" t="str">
        <f>+IF(I474=0,"",'Ark1'!U2650)</f>
        <v/>
      </c>
      <c r="O474" s="238" t="str">
        <f>+IF(I474=0,"",'Ark1'!W2650)</f>
        <v/>
      </c>
      <c r="P474" s="238" t="str">
        <f>+IF(I474=0,"",'Ark1'!X2650)</f>
        <v/>
      </c>
      <c r="Q474" s="238" t="str">
        <f>+IF(I474=0,"",'Ark1'!Y2650)</f>
        <v/>
      </c>
      <c r="R474" s="238" t="str">
        <f>+IF(I474=0,"",'Ark1'!Z2650)</f>
        <v/>
      </c>
      <c r="S474" s="236" t="str">
        <f>+IF(I474=0,"",'Ark1'!Z2650)</f>
        <v/>
      </c>
      <c r="T474" s="237" t="str">
        <f>+IF(I474=0,"",'Ark1'!AB2650)</f>
        <v/>
      </c>
      <c r="U474" s="238" t="str">
        <f>+IF(I474=0,"",'Ark1'!AE2650)</f>
        <v/>
      </c>
      <c r="V474" s="236" t="str">
        <f t="shared" si="77"/>
        <v/>
      </c>
      <c r="W474" s="236" t="str">
        <f t="shared" si="78"/>
        <v/>
      </c>
      <c r="X474" s="215"/>
      <c r="AB474" s="27"/>
      <c r="AE474" s="28"/>
      <c r="AF474" s="28"/>
      <c r="AG474" s="28"/>
      <c r="AI474" s="28"/>
      <c r="AJ474" s="28"/>
      <c r="AK474" s="28"/>
      <c r="AL474" s="28"/>
      <c r="AM474" s="28"/>
      <c r="AN474" s="28"/>
      <c r="AO474" s="28"/>
      <c r="AP474" s="28"/>
      <c r="AQ474" s="28"/>
      <c r="AR474" s="28"/>
      <c r="AS474" s="28"/>
      <c r="AT474" s="28"/>
      <c r="AU474" s="28"/>
      <c r="AV474" s="28"/>
      <c r="AW474" s="28"/>
      <c r="AX474" s="28"/>
      <c r="AY474" s="28"/>
      <c r="AZ474" s="28"/>
      <c r="BA474" s="28"/>
      <c r="BB474" s="28"/>
      <c r="BC474" s="28"/>
      <c r="BD474" s="28"/>
      <c r="BE474" s="28"/>
      <c r="BF474" s="28"/>
      <c r="BG474" s="28"/>
      <c r="BH474" s="28"/>
      <c r="BI474" s="28"/>
      <c r="BJ474" s="28"/>
      <c r="BK474" s="28"/>
      <c r="BL474" s="28"/>
    </row>
    <row r="475" spans="1:64" s="29" customFormat="1" ht="15.6">
      <c r="A475" s="420"/>
      <c r="B475" s="297">
        <f>+'Ark1'!C2651</f>
        <v>2022</v>
      </c>
      <c r="C475" s="235">
        <f>+'Ark1'!L2651</f>
        <v>3</v>
      </c>
      <c r="D475" s="235" t="str">
        <f>VLOOKUP(C475,RNR!$D$15:$E$29,2)</f>
        <v>P+</v>
      </c>
      <c r="E475" s="235">
        <f>+'Ark1'!H2651</f>
        <v>1</v>
      </c>
      <c r="F475" s="235">
        <f>+'Ark1'!J2651</f>
        <v>110</v>
      </c>
      <c r="G475" s="235" t="str">
        <f>VLOOKUP(F475,RNR!$A$1:$B$25,2)</f>
        <v>Gol</v>
      </c>
      <c r="H475" s="235">
        <f>+IF(I475=0,"",'Ark1'!Q2651)</f>
        <v>42</v>
      </c>
      <c r="I475" s="344">
        <f>+'Ark1'!R2651</f>
        <v>145</v>
      </c>
      <c r="J475" s="236">
        <f>+IF(I475=0,"",'Ark1'!AG2651)</f>
        <v>11.723148203350563</v>
      </c>
      <c r="K475" s="236"/>
      <c r="L475" s="236">
        <f>+IF(I475=0,"",'Ark1'!AH2651)</f>
        <v>0</v>
      </c>
      <c r="M475" s="237">
        <f>+IF(I475=0,"",'Ark1'!T2651)</f>
        <v>4.7724137931034489</v>
      </c>
      <c r="N475" s="32">
        <f>+IF(I475=0,"",'Ark1'!U2651)</f>
        <v>18.985517241379316</v>
      </c>
      <c r="O475" s="238">
        <f>+IF(I475=0,"",'Ark1'!W2651)</f>
        <v>0</v>
      </c>
      <c r="P475" s="238">
        <f>+IF(I475=0,"",'Ark1'!X2651)</f>
        <v>75.86206896551721</v>
      </c>
      <c r="Q475" s="238">
        <f>+IF(I475=0,"",'Ark1'!Y2651)</f>
        <v>11.724137931034484</v>
      </c>
      <c r="R475" s="238">
        <f>+IF(I475=0,"",'Ark1'!Z2651)</f>
        <v>4.0589276537009695</v>
      </c>
      <c r="S475" s="236">
        <f>+IF(I475=0,"",'Ark1'!Z2651)</f>
        <v>4.0589276537009695</v>
      </c>
      <c r="T475" s="237">
        <f>+IF(I475=0,"",'Ark1'!AB2651)</f>
        <v>1.8335750930569263</v>
      </c>
      <c r="U475" s="238">
        <f>+IF(I475=0,"",'Ark1'!AE2651)</f>
        <v>0</v>
      </c>
      <c r="V475" s="236">
        <f t="shared" si="77"/>
        <v>6.3285057471264388</v>
      </c>
      <c r="W475" s="236">
        <f t="shared" si="78"/>
        <v>3.4523809523809526</v>
      </c>
      <c r="X475" s="215"/>
      <c r="AB475" s="27"/>
      <c r="AE475" s="28"/>
      <c r="AF475" s="28"/>
      <c r="AG475" s="28"/>
      <c r="AI475" s="28"/>
      <c r="AJ475" s="28"/>
      <c r="AK475" s="28"/>
      <c r="AL475" s="28"/>
      <c r="AM475" s="28"/>
      <c r="AN475" s="28"/>
      <c r="AO475" s="28"/>
      <c r="AP475" s="28"/>
      <c r="AQ475" s="28"/>
      <c r="AR475" s="28"/>
      <c r="AS475" s="28"/>
      <c r="AT475" s="28"/>
      <c r="AU475" s="28"/>
      <c r="AV475" s="28"/>
      <c r="AW475" s="28"/>
      <c r="AX475" s="28"/>
      <c r="AY475" s="28"/>
      <c r="AZ475" s="28"/>
      <c r="BA475" s="28"/>
      <c r="BB475" s="28"/>
      <c r="BC475" s="28"/>
      <c r="BD475" s="28"/>
      <c r="BE475" s="28"/>
      <c r="BF475" s="28"/>
      <c r="BG475" s="28"/>
      <c r="BH475" s="28"/>
      <c r="BI475" s="28"/>
      <c r="BJ475" s="28"/>
      <c r="BK475" s="28"/>
      <c r="BL475" s="28"/>
    </row>
    <row r="476" spans="1:64" s="29" customFormat="1" ht="15.6">
      <c r="A476" s="420"/>
      <c r="B476" s="297">
        <f>+'Ark1'!C2652</f>
        <v>2022</v>
      </c>
      <c r="C476" s="235">
        <f>+'Ark1'!L2652</f>
        <v>3</v>
      </c>
      <c r="D476" s="235" t="str">
        <f>VLOOKUP(C476,RNR!$D$15:$E$29,2)</f>
        <v>P+</v>
      </c>
      <c r="E476" s="235">
        <f>+'Ark1'!H2652</f>
        <v>1</v>
      </c>
      <c r="F476" s="235">
        <f>+'Ark1'!J2652</f>
        <v>111</v>
      </c>
      <c r="G476" s="235" t="str">
        <f>VLOOKUP(F476,RNR!$A$1:$B$25,2)</f>
        <v>Forus</v>
      </c>
      <c r="H476" s="235">
        <f>+IF(I476=0,"",'Ark1'!Q2652)</f>
        <v>4</v>
      </c>
      <c r="I476" s="344">
        <f>+'Ark1'!R2652</f>
        <v>13</v>
      </c>
      <c r="J476" s="236">
        <f>+IF(I476=0,"",'Ark1'!AG2652)</f>
        <v>8.9144271570014091</v>
      </c>
      <c r="K476" s="236"/>
      <c r="L476" s="236">
        <f>+IF(I476=0,"",'Ark1'!AH2652)</f>
        <v>0</v>
      </c>
      <c r="M476" s="237">
        <f>+IF(I476=0,"",'Ark1'!T2652)</f>
        <v>5</v>
      </c>
      <c r="N476" s="32">
        <f>+IF(I476=0,"",'Ark1'!U2652)</f>
        <v>19.392307692307689</v>
      </c>
      <c r="O476" s="238">
        <f>+IF(I476=0,"",'Ark1'!W2652)</f>
        <v>0</v>
      </c>
      <c r="P476" s="238">
        <f>+IF(I476=0,"",'Ark1'!X2652)</f>
        <v>84.615384615384627</v>
      </c>
      <c r="Q476" s="238">
        <f>+IF(I476=0,"",'Ark1'!Y2652)</f>
        <v>15.38461538461538</v>
      </c>
      <c r="R476" s="238">
        <f>+IF(I476=0,"",'Ark1'!Z2652)</f>
        <v>4.2116069541322148</v>
      </c>
      <c r="S476" s="236">
        <f>+IF(I476=0,"",'Ark1'!Z2652)</f>
        <v>4.2116069541322148</v>
      </c>
      <c r="T476" s="237">
        <f>+IF(I476=0,"",'Ark1'!AB2652)</f>
        <v>2.353393621658209</v>
      </c>
      <c r="U476" s="238">
        <f>+IF(I476=0,"",'Ark1'!AE2652)</f>
        <v>0</v>
      </c>
      <c r="V476" s="236">
        <f t="shared" si="77"/>
        <v>6.4641025641025633</v>
      </c>
      <c r="W476" s="236">
        <f t="shared" si="78"/>
        <v>3.25</v>
      </c>
      <c r="X476" s="215"/>
      <c r="AB476" s="27"/>
      <c r="AE476" s="28"/>
      <c r="AF476" s="28"/>
      <c r="AG476" s="28"/>
      <c r="AI476" s="28"/>
      <c r="AJ476" s="28"/>
      <c r="AK476" s="28"/>
      <c r="AL476" s="28"/>
      <c r="AM476" s="28"/>
      <c r="AN476" s="28"/>
      <c r="AO476" s="28"/>
      <c r="AP476" s="28"/>
      <c r="AQ476" s="28"/>
      <c r="AR476" s="28"/>
      <c r="AS476" s="28"/>
      <c r="AT476" s="28"/>
      <c r="AU476" s="28"/>
      <c r="AV476" s="28"/>
      <c r="AW476" s="28"/>
      <c r="AX476" s="28"/>
      <c r="AY476" s="28"/>
      <c r="AZ476" s="28"/>
      <c r="BA476" s="28"/>
      <c r="BB476" s="28"/>
      <c r="BC476" s="28"/>
      <c r="BD476" s="28"/>
      <c r="BE476" s="28"/>
      <c r="BF476" s="28"/>
      <c r="BG476" s="28"/>
      <c r="BH476" s="28"/>
      <c r="BI476" s="28"/>
      <c r="BJ476" s="28"/>
      <c r="BK476" s="28"/>
      <c r="BL476" s="28"/>
    </row>
    <row r="477" spans="1:64" s="29" customFormat="1" ht="15.6">
      <c r="A477" s="420"/>
      <c r="B477" s="297">
        <f>+'Ark1'!C2653</f>
        <v>2022</v>
      </c>
      <c r="C477" s="235">
        <f>+'Ark1'!L2653</f>
        <v>3</v>
      </c>
      <c r="D477" s="235" t="str">
        <f>VLOOKUP(C477,RNR!$D$15:$E$29,2)</f>
        <v>P+</v>
      </c>
      <c r="E477" s="235">
        <f>+'Ark1'!H2653</f>
        <v>1</v>
      </c>
      <c r="F477" s="235">
        <f>+'Ark1'!J2653</f>
        <v>116</v>
      </c>
      <c r="G477" s="235" t="str">
        <f>VLOOKUP(F477,RNR!$A$1:$B$25,2)</f>
        <v>Sandeid</v>
      </c>
      <c r="H477" s="235">
        <f>+IF(I477=0,"",'Ark1'!Q2653)</f>
        <v>10</v>
      </c>
      <c r="I477" s="344">
        <f>+'Ark1'!R2653</f>
        <v>25</v>
      </c>
      <c r="J477" s="236">
        <f>+IF(I477=0,"",'Ark1'!AG2653)</f>
        <v>5.5366736103497445</v>
      </c>
      <c r="K477" s="236"/>
      <c r="L477" s="236">
        <f>+IF(I477=0,"",'Ark1'!AH2653)</f>
        <v>0</v>
      </c>
      <c r="M477" s="237">
        <f>+IF(I477=0,"",'Ark1'!T2653)</f>
        <v>3.08</v>
      </c>
      <c r="N477" s="32">
        <f>+IF(I477=0,"",'Ark1'!U2653)</f>
        <v>17.372</v>
      </c>
      <c r="O477" s="238">
        <f>+IF(I477=0,"",'Ark1'!W2653)</f>
        <v>0</v>
      </c>
      <c r="P477" s="238">
        <f>+IF(I477=0,"",'Ark1'!X2653)</f>
        <v>68</v>
      </c>
      <c r="Q477" s="238">
        <f>+IF(I477=0,"",'Ark1'!Y2653)</f>
        <v>0</v>
      </c>
      <c r="R477" s="238">
        <f>+IF(I477=0,"",'Ark1'!Z2653)</f>
        <v>4.195094277844067</v>
      </c>
      <c r="S477" s="236">
        <f>+IF(I477=0,"",'Ark1'!Z2653)</f>
        <v>4.195094277844067</v>
      </c>
      <c r="T477" s="237">
        <f>+IF(I477=0,"",'Ark1'!AB2653)</f>
        <v>1.4400000000000002</v>
      </c>
      <c r="U477" s="238">
        <f>+IF(I477=0,"",'Ark1'!AE2653)</f>
        <v>0</v>
      </c>
      <c r="V477" s="236">
        <f t="shared" si="77"/>
        <v>5.7906666666666666</v>
      </c>
      <c r="W477" s="236">
        <f t="shared" si="78"/>
        <v>2.5</v>
      </c>
      <c r="X477" s="215"/>
      <c r="AB477" s="27"/>
      <c r="AE477" s="28"/>
      <c r="AF477" s="28"/>
      <c r="AG477" s="28"/>
      <c r="AI477" s="28"/>
      <c r="AJ477" s="28"/>
      <c r="AK477" s="28"/>
      <c r="AL477" s="28"/>
      <c r="AM477" s="28"/>
      <c r="AN477" s="28"/>
      <c r="AO477" s="28"/>
      <c r="AP477" s="28"/>
      <c r="AQ477" s="28"/>
      <c r="AR477" s="28"/>
      <c r="AS477" s="28"/>
      <c r="AT477" s="28"/>
      <c r="AU477" s="28"/>
      <c r="AV477" s="28"/>
      <c r="AW477" s="28"/>
      <c r="AX477" s="28"/>
      <c r="AY477" s="28"/>
      <c r="AZ477" s="28"/>
      <c r="BA477" s="28"/>
      <c r="BB477" s="28"/>
      <c r="BC477" s="28"/>
      <c r="BD477" s="28"/>
      <c r="BE477" s="28"/>
      <c r="BF477" s="28"/>
      <c r="BG477" s="28"/>
      <c r="BH477" s="28"/>
      <c r="BI477" s="28"/>
      <c r="BJ477" s="28"/>
      <c r="BK477" s="28"/>
      <c r="BL477" s="28"/>
    </row>
    <row r="478" spans="1:64" s="29" customFormat="1" ht="15.6">
      <c r="A478" s="420"/>
      <c r="B478" s="297">
        <f>+'Ark1'!C2654</f>
        <v>2022</v>
      </c>
      <c r="C478" s="235">
        <f>+'Ark1'!L2654</f>
        <v>3</v>
      </c>
      <c r="D478" s="235" t="str">
        <f>VLOOKUP(C478,RNR!$D$15:$E$29,2)</f>
        <v>P+</v>
      </c>
      <c r="E478" s="235">
        <f>+'Ark1'!H2654</f>
        <v>2</v>
      </c>
      <c r="F478" s="235">
        <f>+'Ark1'!J2654</f>
        <v>117</v>
      </c>
      <c r="G478" s="235" t="str">
        <f>VLOOKUP(F478,RNR!$A$1:$B$25,2)</f>
        <v>Jæren</v>
      </c>
      <c r="H478" s="235">
        <f>+IF(I478=0,"",'Ark1'!Q2654)</f>
        <v>4</v>
      </c>
      <c r="I478" s="344">
        <f>+'Ark1'!R2654</f>
        <v>25</v>
      </c>
      <c r="J478" s="236">
        <f>+IF(I478=0,"",'Ark1'!AG2654)</f>
        <v>13.588394921102882</v>
      </c>
      <c r="K478" s="236"/>
      <c r="L478" s="236">
        <f>+IF(I478=0,"",'Ark1'!AH2654)</f>
        <v>0</v>
      </c>
      <c r="M478" s="237">
        <f>+IF(I478=0,"",'Ark1'!T2654)</f>
        <v>3.56</v>
      </c>
      <c r="N478" s="32">
        <f>+IF(I478=0,"",'Ark1'!U2654)</f>
        <v>16.224</v>
      </c>
      <c r="O478" s="238">
        <f>+IF(I478=0,"",'Ark1'!W2654)</f>
        <v>0</v>
      </c>
      <c r="P478" s="238">
        <f>+IF(I478=0,"",'Ark1'!X2654)</f>
        <v>48</v>
      </c>
      <c r="Q478" s="238">
        <f>+IF(I478=0,"",'Ark1'!Y2654)</f>
        <v>0</v>
      </c>
      <c r="R478" s="238">
        <f>+IF(I478=0,"",'Ark1'!Z2654)</f>
        <v>2.6749624296426946</v>
      </c>
      <c r="S478" s="236">
        <f>+IF(I478=0,"",'Ark1'!Z2654)</f>
        <v>2.6749624296426946</v>
      </c>
      <c r="T478" s="237">
        <f>+IF(I478=0,"",'Ark1'!AB2654)</f>
        <v>0.94148818367518483</v>
      </c>
      <c r="U478" s="238">
        <f>+IF(I478=0,"",'Ark1'!AE2654)</f>
        <v>0</v>
      </c>
      <c r="V478" s="236">
        <f t="shared" si="77"/>
        <v>5.4080000000000004</v>
      </c>
      <c r="W478" s="236">
        <f t="shared" si="78"/>
        <v>6.25</v>
      </c>
      <c r="X478" s="215"/>
      <c r="AB478" s="27"/>
      <c r="AE478" s="28"/>
      <c r="AF478" s="28"/>
      <c r="AG478" s="28"/>
      <c r="AI478" s="28"/>
      <c r="AJ478" s="28"/>
      <c r="AK478" s="28"/>
      <c r="AL478" s="28"/>
      <c r="AM478" s="28"/>
      <c r="AN478" s="28"/>
      <c r="AO478" s="28"/>
      <c r="AP478" s="28"/>
      <c r="AQ478" s="28"/>
      <c r="AR478" s="28"/>
      <c r="AS478" s="28"/>
      <c r="AT478" s="28"/>
      <c r="AU478" s="28"/>
      <c r="AV478" s="28"/>
      <c r="AW478" s="28"/>
      <c r="AX478" s="28"/>
      <c r="AY478" s="28"/>
      <c r="AZ478" s="28"/>
      <c r="BA478" s="28"/>
      <c r="BB478" s="28"/>
      <c r="BC478" s="28"/>
      <c r="BD478" s="28"/>
      <c r="BE478" s="28"/>
      <c r="BF478" s="28"/>
      <c r="BG478" s="28"/>
      <c r="BH478" s="28"/>
      <c r="BI478" s="28"/>
      <c r="BJ478" s="28"/>
      <c r="BK478" s="28"/>
      <c r="BL478" s="28"/>
    </row>
    <row r="479" spans="1:64" s="29" customFormat="1" ht="15.6">
      <c r="A479" s="420"/>
      <c r="B479" s="297">
        <f>+'Ark1'!C2655</f>
        <v>2022</v>
      </c>
      <c r="C479" s="235">
        <f>+'Ark1'!L2655</f>
        <v>3</v>
      </c>
      <c r="D479" s="235" t="str">
        <f>VLOOKUP(C479,RNR!$D$15:$E$29,2)</f>
        <v>P+</v>
      </c>
      <c r="E479" s="235">
        <f>+'Ark1'!H2655</f>
        <v>1</v>
      </c>
      <c r="F479" s="235">
        <f>+'Ark1'!J2655</f>
        <v>134</v>
      </c>
      <c r="G479" s="235" t="str">
        <f>VLOOKUP(F479,RNR!$A$1:$B$25,2)</f>
        <v>Førde</v>
      </c>
      <c r="H479" s="235">
        <f>+IF(I479=0,"",'Ark1'!Q2655)</f>
        <v>58</v>
      </c>
      <c r="I479" s="344">
        <f>+'Ark1'!R2655</f>
        <v>169</v>
      </c>
      <c r="J479" s="236">
        <f>+IF(I479=0,"",'Ark1'!AG2655)</f>
        <v>8.613499794241223</v>
      </c>
      <c r="K479" s="236"/>
      <c r="L479" s="236">
        <f>+IF(I479=0,"",'Ark1'!AH2655)</f>
        <v>2.3668639053254439</v>
      </c>
      <c r="M479" s="237">
        <f>+IF(I479=0,"",'Ark1'!T2655)</f>
        <v>3.8816568047337281</v>
      </c>
      <c r="N479" s="32">
        <f>+IF(I479=0,"",'Ark1'!U2655)</f>
        <v>18.181538461538462</v>
      </c>
      <c r="O479" s="238">
        <f>+IF(I479=0,"",'Ark1'!W2655)</f>
        <v>0</v>
      </c>
      <c r="P479" s="238">
        <f>+IF(I479=0,"",'Ark1'!X2655)</f>
        <v>72.78106508875743</v>
      </c>
      <c r="Q479" s="238">
        <f>+IF(I479=0,"",'Ark1'!Y2655)</f>
        <v>6.508875739644969</v>
      </c>
      <c r="R479" s="238">
        <f>+IF(I479=0,"",'Ark1'!Z2655)</f>
        <v>3.3169123733236918</v>
      </c>
      <c r="S479" s="236">
        <f>+IF(I479=0,"",'Ark1'!Z2655)</f>
        <v>3.3169123733236918</v>
      </c>
      <c r="T479" s="237">
        <f>+IF(I479=0,"",'Ark1'!AB2655)</f>
        <v>1.5222863839894691</v>
      </c>
      <c r="U479" s="238">
        <f>+IF(I479=0,"",'Ark1'!AE2655)</f>
        <v>0</v>
      </c>
      <c r="V479" s="236">
        <f t="shared" si="77"/>
        <v>6.0605128205128205</v>
      </c>
      <c r="W479" s="236">
        <f t="shared" si="78"/>
        <v>2.9137931034482758</v>
      </c>
      <c r="X479" s="215"/>
      <c r="AB479" s="27"/>
      <c r="AE479" s="28"/>
      <c r="AF479" s="28"/>
      <c r="AG479" s="28"/>
      <c r="AI479" s="28"/>
      <c r="AJ479" s="28"/>
      <c r="AK479" s="28"/>
      <c r="AL479" s="28"/>
      <c r="AM479" s="28"/>
      <c r="AN479" s="28"/>
      <c r="AO479" s="28"/>
      <c r="AP479" s="28"/>
      <c r="AQ479" s="28"/>
      <c r="AR479" s="28"/>
      <c r="AS479" s="28"/>
      <c r="AT479" s="28"/>
      <c r="AU479" s="28"/>
      <c r="AV479" s="28"/>
      <c r="AW479" s="28"/>
      <c r="AX479" s="28"/>
      <c r="AY479" s="28"/>
      <c r="AZ479" s="28"/>
      <c r="BA479" s="28"/>
      <c r="BB479" s="28"/>
      <c r="BC479" s="28"/>
      <c r="BD479" s="28"/>
      <c r="BE479" s="28"/>
      <c r="BF479" s="28"/>
      <c r="BG479" s="28"/>
      <c r="BH479" s="28"/>
      <c r="BI479" s="28"/>
      <c r="BJ479" s="28"/>
      <c r="BK479" s="28"/>
      <c r="BL479" s="28"/>
    </row>
    <row r="480" spans="1:64" s="29" customFormat="1" ht="15.6">
      <c r="A480" s="420"/>
      <c r="B480" s="297">
        <f>+'Ark1'!C2656</f>
        <v>2022</v>
      </c>
      <c r="C480" s="235">
        <f>+'Ark1'!L2656</f>
        <v>3</v>
      </c>
      <c r="D480" s="235" t="str">
        <f>VLOOKUP(C480,RNR!$D$15:$E$29,2)</f>
        <v>P+</v>
      </c>
      <c r="E480" s="235">
        <f>+'Ark1'!H2656</f>
        <v>2</v>
      </c>
      <c r="F480" s="235">
        <f>+'Ark1'!J2656</f>
        <v>141</v>
      </c>
      <c r="G480" s="235" t="str">
        <f>VLOOKUP(F480,RNR!$A$1:$B$25,2)</f>
        <v>Ølen</v>
      </c>
      <c r="H480" s="235">
        <f>+IF(I480=0,"",'Ark1'!Q2656)</f>
        <v>19</v>
      </c>
      <c r="I480" s="344">
        <f>+'Ark1'!R2656</f>
        <v>40</v>
      </c>
      <c r="J480" s="236">
        <f>+IF(I480=0,"",'Ark1'!AG2656)</f>
        <v>4.2959670383554851</v>
      </c>
      <c r="K480" s="236"/>
      <c r="L480" s="236">
        <f>+IF(I480=0,"",'Ark1'!AH2656)</f>
        <v>0</v>
      </c>
      <c r="M480" s="237">
        <f>+IF(I480=0,"",'Ark1'!T2656)</f>
        <v>4.3250000000000002</v>
      </c>
      <c r="N480" s="32">
        <f>+IF(I480=0,"",'Ark1'!U2656)</f>
        <v>16.865000000000006</v>
      </c>
      <c r="O480" s="238">
        <f>+IF(I480=0,"",'Ark1'!W2656)</f>
        <v>0</v>
      </c>
      <c r="P480" s="238">
        <f>+IF(I480=0,"",'Ark1'!X2656)</f>
        <v>65</v>
      </c>
      <c r="Q480" s="238">
        <f>+IF(I480=0,"",'Ark1'!Y2656)</f>
        <v>5</v>
      </c>
      <c r="R480" s="238">
        <f>+IF(I480=0,"",'Ark1'!Z2656)</f>
        <v>3.4658729059213877</v>
      </c>
      <c r="S480" s="236">
        <f>+IF(I480=0,"",'Ark1'!Z2656)</f>
        <v>3.4658729059213877</v>
      </c>
      <c r="T480" s="237">
        <f>+IF(I480=0,"",'Ark1'!AB2656)</f>
        <v>1.5714245129817721</v>
      </c>
      <c r="U480" s="238">
        <f>+IF(I480=0,"",'Ark1'!AE2656)</f>
        <v>0</v>
      </c>
      <c r="V480" s="236">
        <f t="shared" si="77"/>
        <v>5.6216666666666688</v>
      </c>
      <c r="W480" s="236">
        <f t="shared" si="78"/>
        <v>2.1052631578947367</v>
      </c>
      <c r="X480" s="215"/>
      <c r="AB480" s="27"/>
      <c r="AE480" s="28"/>
      <c r="AF480" s="28"/>
      <c r="AG480" s="28"/>
      <c r="AI480" s="28"/>
      <c r="AJ480" s="28"/>
      <c r="AK480" s="28"/>
      <c r="AL480" s="28"/>
      <c r="AM480" s="28"/>
      <c r="AN480" s="28"/>
      <c r="AO480" s="28"/>
      <c r="AP480" s="28"/>
      <c r="AQ480" s="28"/>
      <c r="AR480" s="28"/>
      <c r="AS480" s="28"/>
      <c r="AT480" s="28"/>
      <c r="AU480" s="28"/>
      <c r="AV480" s="28"/>
      <c r="AW480" s="28"/>
      <c r="AX480" s="28"/>
      <c r="AY480" s="28"/>
      <c r="AZ480" s="28"/>
      <c r="BA480" s="28"/>
      <c r="BB480" s="28"/>
      <c r="BC480" s="28"/>
      <c r="BD480" s="28"/>
      <c r="BE480" s="28"/>
      <c r="BF480" s="28"/>
      <c r="BG480" s="28"/>
      <c r="BH480" s="28"/>
      <c r="BI480" s="28"/>
      <c r="BJ480" s="28"/>
      <c r="BK480" s="28"/>
      <c r="BL480" s="28"/>
    </row>
    <row r="481" spans="1:64" s="29" customFormat="1" ht="15.6">
      <c r="A481" s="420"/>
      <c r="B481" s="297">
        <f>+'Ark1'!C2657</f>
        <v>2022</v>
      </c>
      <c r="C481" s="235">
        <f>+'Ark1'!L2657</f>
        <v>3</v>
      </c>
      <c r="D481" s="235" t="str">
        <f>VLOOKUP(C481,RNR!$D$15:$E$29,2)</f>
        <v>P+</v>
      </c>
      <c r="E481" s="235">
        <f>+'Ark1'!H2657</f>
        <v>2</v>
      </c>
      <c r="F481" s="235">
        <f>+'Ark1'!J2657</f>
        <v>143</v>
      </c>
      <c r="G481" s="235" t="str">
        <f>VLOOKUP(F481,RNR!$A$1:$B$25,2)</f>
        <v>Nordfjord</v>
      </c>
      <c r="H481" s="235">
        <f>+IF(I481=0,"",'Ark1'!Q2657)</f>
        <v>4</v>
      </c>
      <c r="I481" s="344">
        <f>+'Ark1'!R2657</f>
        <v>11</v>
      </c>
      <c r="J481" s="236">
        <f>+IF(I481=0,"",'Ark1'!AG2657)</f>
        <v>6.2370867768595044</v>
      </c>
      <c r="K481" s="236"/>
      <c r="L481" s="236">
        <f>+IF(I481=0,"",'Ark1'!AH2657)</f>
        <v>0</v>
      </c>
      <c r="M481" s="237">
        <f>+IF(I481=0,"",'Ark1'!T2657)</f>
        <v>4.1818181818181808</v>
      </c>
      <c r="N481" s="32">
        <f>+IF(I481=0,"",'Ark1'!U2657)</f>
        <v>17.563636363636363</v>
      </c>
      <c r="O481" s="238">
        <f>+IF(I481=0,"",'Ark1'!W2657)</f>
        <v>0</v>
      </c>
      <c r="P481" s="238">
        <f>+IF(I481=0,"",'Ark1'!X2657)</f>
        <v>63.636363636363633</v>
      </c>
      <c r="Q481" s="238">
        <f>+IF(I481=0,"",'Ark1'!Y2657)</f>
        <v>0</v>
      </c>
      <c r="R481" s="238">
        <f>+IF(I481=0,"",'Ark1'!Z2657)</f>
        <v>2.9924975058158516</v>
      </c>
      <c r="S481" s="236">
        <f>+IF(I481=0,"",'Ark1'!Z2657)</f>
        <v>2.9924975058158516</v>
      </c>
      <c r="T481" s="237">
        <f>+IF(I481=0,"",'Ark1'!AB2657)</f>
        <v>1.336085314245371</v>
      </c>
      <c r="U481" s="238">
        <f>+IF(I481=0,"",'Ark1'!AE2657)</f>
        <v>0</v>
      </c>
      <c r="V481" s="236">
        <f t="shared" si="77"/>
        <v>5.8545454545454545</v>
      </c>
      <c r="W481" s="236">
        <f t="shared" si="78"/>
        <v>2.75</v>
      </c>
      <c r="X481" s="215"/>
      <c r="AB481" s="27"/>
      <c r="AE481" s="28"/>
      <c r="AF481" s="28"/>
      <c r="AG481" s="28"/>
      <c r="AI481" s="28"/>
      <c r="AJ481" s="28"/>
      <c r="AK481" s="28"/>
      <c r="AL481" s="28"/>
      <c r="AM481" s="28"/>
      <c r="AN481" s="28"/>
      <c r="AO481" s="28"/>
      <c r="AP481" s="28"/>
      <c r="AQ481" s="28"/>
      <c r="AR481" s="28"/>
      <c r="AS481" s="28"/>
      <c r="AT481" s="28"/>
      <c r="AU481" s="28"/>
      <c r="AV481" s="28"/>
      <c r="AW481" s="28"/>
      <c r="AX481" s="28"/>
      <c r="AY481" s="28"/>
      <c r="AZ481" s="28"/>
      <c r="BA481" s="28"/>
      <c r="BB481" s="28"/>
      <c r="BC481" s="28"/>
      <c r="BD481" s="28"/>
      <c r="BE481" s="28"/>
      <c r="BF481" s="28"/>
      <c r="BG481" s="28"/>
      <c r="BH481" s="28"/>
      <c r="BI481" s="28"/>
      <c r="BJ481" s="28"/>
      <c r="BK481" s="28"/>
      <c r="BL481" s="28"/>
    </row>
    <row r="482" spans="1:64" s="29" customFormat="1" ht="15.6">
      <c r="A482" s="420"/>
      <c r="B482" s="297">
        <f>+'Ark1'!C2658</f>
        <v>2022</v>
      </c>
      <c r="C482" s="235">
        <f>+'Ark1'!L2658</f>
        <v>3</v>
      </c>
      <c r="D482" s="235" t="str">
        <f>VLOOKUP(C482,RNR!$D$15:$E$29,2)</f>
        <v>P+</v>
      </c>
      <c r="E482" s="235">
        <f>+'Ark1'!H2658</f>
        <v>2</v>
      </c>
      <c r="F482" s="235">
        <f>+'Ark1'!J2658</f>
        <v>147</v>
      </c>
      <c r="G482" s="235" t="str">
        <f>VLOOKUP(F482,RNR!$A$1:$B$25,2)</f>
        <v>Midt-Norge</v>
      </c>
      <c r="H482" s="235" t="str">
        <f>+IF(I482=0,"",'Ark1'!Q2658)</f>
        <v/>
      </c>
      <c r="I482" s="344">
        <f>+'Ark1'!R2658</f>
        <v>0</v>
      </c>
      <c r="J482" s="236" t="str">
        <f>+IF(I482=0,"",'Ark1'!AG2658)</f>
        <v/>
      </c>
      <c r="K482" s="236"/>
      <c r="L482" s="236" t="str">
        <f>+IF(I482=0,"",'Ark1'!AH2658)</f>
        <v/>
      </c>
      <c r="M482" s="237" t="str">
        <f>+IF(I482=0,"",'Ark1'!T2658)</f>
        <v/>
      </c>
      <c r="N482" s="32" t="str">
        <f>+IF(I482=0,"",'Ark1'!U2658)</f>
        <v/>
      </c>
      <c r="O482" s="238" t="str">
        <f>+IF(I482=0,"",'Ark1'!W2658)</f>
        <v/>
      </c>
      <c r="P482" s="238" t="str">
        <f>+IF(I482=0,"",'Ark1'!X2658)</f>
        <v/>
      </c>
      <c r="Q482" s="238" t="str">
        <f>+IF(I482=0,"",'Ark1'!Y2658)</f>
        <v/>
      </c>
      <c r="R482" s="238" t="str">
        <f>+IF(I482=0,"",'Ark1'!Z2658)</f>
        <v/>
      </c>
      <c r="S482" s="236" t="str">
        <f>+IF(I482=0,"",'Ark1'!Z2658)</f>
        <v/>
      </c>
      <c r="T482" s="237" t="str">
        <f>+IF(I482=0,"",'Ark1'!AB2658)</f>
        <v/>
      </c>
      <c r="U482" s="238" t="str">
        <f>+IF(I482=0,"",'Ark1'!AE2658)</f>
        <v/>
      </c>
      <c r="V482" s="236" t="str">
        <f t="shared" si="77"/>
        <v/>
      </c>
      <c r="W482" s="236" t="str">
        <f t="shared" si="78"/>
        <v/>
      </c>
      <c r="X482" s="215"/>
      <c r="AB482" s="27"/>
      <c r="AE482" s="28"/>
      <c r="AF482" s="28"/>
      <c r="AG482" s="28"/>
      <c r="AI482" s="28"/>
      <c r="AJ482" s="28"/>
      <c r="AK482" s="28"/>
      <c r="AL482" s="28"/>
      <c r="AM482" s="28"/>
      <c r="AN482" s="28"/>
      <c r="AO482" s="28"/>
      <c r="AP482" s="28"/>
      <c r="AQ482" s="28"/>
      <c r="AR482" s="28"/>
      <c r="AS482" s="28"/>
      <c r="AT482" s="28"/>
      <c r="AU482" s="28"/>
      <c r="AV482" s="28"/>
      <c r="AW482" s="28"/>
      <c r="AX482" s="28"/>
      <c r="AY482" s="28"/>
      <c r="AZ482" s="28"/>
      <c r="BA482" s="28"/>
      <c r="BB482" s="28"/>
      <c r="BC482" s="28"/>
      <c r="BD482" s="28"/>
      <c r="BE482" s="28"/>
      <c r="BF482" s="28"/>
      <c r="BG482" s="28"/>
      <c r="BH482" s="28"/>
      <c r="BI482" s="28"/>
      <c r="BJ482" s="28"/>
      <c r="BK482" s="28"/>
      <c r="BL482" s="28"/>
    </row>
    <row r="483" spans="1:64" s="29" customFormat="1" ht="15.6">
      <c r="A483" s="420"/>
      <c r="B483" s="297">
        <f>+'Ark1'!C2659</f>
        <v>2022</v>
      </c>
      <c r="C483" s="235">
        <f>+'Ark1'!L2659</f>
        <v>3</v>
      </c>
      <c r="D483" s="235" t="str">
        <f>VLOOKUP(C483,RNR!$D$15:$E$29,2)</f>
        <v>P+</v>
      </c>
      <c r="E483" s="235">
        <f>+'Ark1'!H2659</f>
        <v>1</v>
      </c>
      <c r="F483" s="235">
        <f>+'Ark1'!J2659</f>
        <v>155</v>
      </c>
      <c r="G483" s="235" t="str">
        <f>VLOOKUP(F483,RNR!$A$1:$B$25,2)</f>
        <v>Målselv</v>
      </c>
      <c r="H483" s="235">
        <f>+IF(I483=0,"",'Ark1'!Q2659)</f>
        <v>40</v>
      </c>
      <c r="I483" s="344">
        <f>+'Ark1'!R2659</f>
        <v>147</v>
      </c>
      <c r="J483" s="236">
        <f>+IF(I483=0,"",'Ark1'!AG2659)</f>
        <v>7.8903395527126978</v>
      </c>
      <c r="K483" s="236"/>
      <c r="L483" s="236">
        <f>+IF(I483=0,"",'Ark1'!AH2659)</f>
        <v>0</v>
      </c>
      <c r="M483" s="237">
        <f>+IF(I483=0,"",'Ark1'!T2659)</f>
        <v>3.6734693877551026</v>
      </c>
      <c r="N483" s="32">
        <f>+IF(I483=0,"",'Ark1'!U2659)</f>
        <v>18.300204081632661</v>
      </c>
      <c r="O483" s="238">
        <f>+IF(I483=0,"",'Ark1'!W2659)</f>
        <v>0</v>
      </c>
      <c r="P483" s="238">
        <f>+IF(I483=0,"",'Ark1'!X2659)</f>
        <v>81.632653061224502</v>
      </c>
      <c r="Q483" s="238">
        <f>+IF(I483=0,"",'Ark1'!Y2659)</f>
        <v>4.0816326530612246</v>
      </c>
      <c r="R483" s="238">
        <f>+IF(I483=0,"",'Ark1'!Z2659)</f>
        <v>3.1787764448356199</v>
      </c>
      <c r="S483" s="236">
        <f>+IF(I483=0,"",'Ark1'!Z2659)</f>
        <v>3.1787764448356199</v>
      </c>
      <c r="T483" s="237">
        <f>+IF(I483=0,"",'Ark1'!AB2659)</f>
        <v>1.5304761844287897</v>
      </c>
      <c r="U483" s="238">
        <f>+IF(I483=0,"",'Ark1'!AE2659)</f>
        <v>0</v>
      </c>
      <c r="V483" s="236">
        <f t="shared" si="77"/>
        <v>6.1000680272108871</v>
      </c>
      <c r="W483" s="236">
        <f t="shared" si="78"/>
        <v>3.6749999999999998</v>
      </c>
      <c r="X483" s="215"/>
      <c r="AB483" s="27"/>
      <c r="AE483" s="28"/>
      <c r="AF483" s="28"/>
      <c r="AG483" s="28"/>
      <c r="AI483" s="28"/>
      <c r="AJ483" s="28"/>
      <c r="AK483" s="28"/>
      <c r="AL483" s="28"/>
      <c r="AM483" s="28"/>
      <c r="AN483" s="28"/>
      <c r="AO483" s="28"/>
      <c r="AP483" s="28"/>
      <c r="AQ483" s="28"/>
      <c r="AR483" s="28"/>
      <c r="AS483" s="28"/>
      <c r="AT483" s="28"/>
      <c r="AU483" s="28"/>
      <c r="AV483" s="28"/>
      <c r="AW483" s="28"/>
      <c r="AX483" s="28"/>
      <c r="AY483" s="28"/>
      <c r="AZ483" s="28"/>
      <c r="BA483" s="28"/>
      <c r="BB483" s="28"/>
      <c r="BC483" s="28"/>
      <c r="BD483" s="28"/>
      <c r="BE483" s="28"/>
      <c r="BF483" s="28"/>
      <c r="BG483" s="28"/>
      <c r="BH483" s="28"/>
      <c r="BI483" s="28"/>
      <c r="BJ483" s="28"/>
      <c r="BK483" s="28"/>
      <c r="BL483" s="28"/>
    </row>
    <row r="484" spans="1:64" s="29" customFormat="1" ht="15.6">
      <c r="A484" s="420"/>
      <c r="B484" s="297">
        <f>+'Ark1'!C2660</f>
        <v>2022</v>
      </c>
      <c r="C484" s="235">
        <f>+'Ark1'!L2660</f>
        <v>3</v>
      </c>
      <c r="D484" s="235" t="str">
        <f>VLOOKUP(C484,RNR!$D$15:$E$29,2)</f>
        <v>P+</v>
      </c>
      <c r="E484" s="235">
        <f>+'Ark1'!H2660</f>
        <v>2</v>
      </c>
      <c r="F484" s="235">
        <f>+'Ark1'!J2660</f>
        <v>160</v>
      </c>
      <c r="G484" s="235" t="str">
        <f>VLOOKUP(F484,RNR!$A$1:$B$25,2)</f>
        <v>Oslo</v>
      </c>
      <c r="H484" s="235">
        <f>+IF(I484=0,"",'Ark1'!Q2660)</f>
        <v>5</v>
      </c>
      <c r="I484" s="344">
        <f>+'Ark1'!R2660</f>
        <v>8</v>
      </c>
      <c r="J484" s="236">
        <f>+IF(I484=0,"",'Ark1'!AG2660)</f>
        <v>4.1537767465841711</v>
      </c>
      <c r="K484" s="236"/>
      <c r="L484" s="236">
        <f>+IF(I484=0,"",'Ark1'!AH2660)</f>
        <v>25</v>
      </c>
      <c r="M484" s="237">
        <f>+IF(I484=0,"",'Ark1'!T2660)</f>
        <v>4.25</v>
      </c>
      <c r="N484" s="32">
        <f>+IF(I484=0,"",'Ark1'!U2660)</f>
        <v>16.112500000000001</v>
      </c>
      <c r="O484" s="238">
        <f>+IF(I484=0,"",'Ark1'!W2660)</f>
        <v>0</v>
      </c>
      <c r="P484" s="238">
        <f>+IF(I484=0,"",'Ark1'!X2660)</f>
        <v>50</v>
      </c>
      <c r="Q484" s="238">
        <f>+IF(I484=0,"",'Ark1'!Y2660)</f>
        <v>0</v>
      </c>
      <c r="R484" s="238">
        <f>+IF(I484=0,"",'Ark1'!Z2660)</f>
        <v>3.0014319499199029</v>
      </c>
      <c r="S484" s="236">
        <f>+IF(I484=0,"",'Ark1'!Z2660)</f>
        <v>3.0014319499199029</v>
      </c>
      <c r="T484" s="237">
        <f>+IF(I484=0,"",'Ark1'!AB2660)</f>
        <v>1.9843134832984433</v>
      </c>
      <c r="U484" s="238">
        <f>+IF(I484=0,"",'Ark1'!AE2660)</f>
        <v>0</v>
      </c>
      <c r="V484" s="236">
        <f t="shared" si="77"/>
        <v>5.3708333333333336</v>
      </c>
      <c r="W484" s="236">
        <f t="shared" si="78"/>
        <v>1.6</v>
      </c>
      <c r="X484" s="215"/>
      <c r="AB484" s="27"/>
      <c r="AE484" s="28"/>
      <c r="AF484" s="28"/>
      <c r="AG484" s="28"/>
      <c r="AI484" s="28"/>
      <c r="AJ484" s="28"/>
      <c r="AK484" s="28"/>
      <c r="AL484" s="28"/>
      <c r="AM484" s="28"/>
      <c r="AN484" s="28"/>
      <c r="AO484" s="28"/>
      <c r="AP484" s="28"/>
      <c r="AQ484" s="28"/>
      <c r="AR484" s="28"/>
      <c r="AS484" s="28"/>
      <c r="AT484" s="28"/>
      <c r="AU484" s="28"/>
      <c r="AV484" s="28"/>
      <c r="AW484" s="28"/>
      <c r="AX484" s="28"/>
      <c r="AY484" s="28"/>
      <c r="AZ484" s="28"/>
      <c r="BA484" s="28"/>
      <c r="BB484" s="28"/>
      <c r="BC484" s="28"/>
      <c r="BD484" s="28"/>
      <c r="BE484" s="28"/>
      <c r="BF484" s="28"/>
      <c r="BG484" s="28"/>
      <c r="BH484" s="28"/>
      <c r="BI484" s="28"/>
      <c r="BJ484" s="28"/>
      <c r="BK484" s="28"/>
      <c r="BL484" s="28"/>
    </row>
    <row r="485" spans="1:64" s="29" customFormat="1" ht="15.6">
      <c r="A485" s="420"/>
      <c r="B485" s="297">
        <f>+'Ark1'!C2661</f>
        <v>2022</v>
      </c>
      <c r="C485" s="235">
        <f>+'Ark1'!L2661</f>
        <v>3</v>
      </c>
      <c r="D485" s="235" t="str">
        <f>VLOOKUP(C485,RNR!$D$15:$E$29,2)</f>
        <v>P+</v>
      </c>
      <c r="E485" s="235">
        <f>+'Ark1'!H2661</f>
        <v>1</v>
      </c>
      <c r="F485" s="235">
        <f>+'Ark1'!J2661</f>
        <v>171</v>
      </c>
      <c r="G485" s="235" t="str">
        <f>VLOOKUP(F485,RNR!$A$1:$B$25,2)</f>
        <v>Prima</v>
      </c>
      <c r="H485" s="235" t="str">
        <f>+IF(I485=0,"",'Ark1'!Q2661)</f>
        <v/>
      </c>
      <c r="I485" s="344">
        <f>+'Ark1'!R2661</f>
        <v>0</v>
      </c>
      <c r="J485" s="236" t="str">
        <f>+IF(I485=0,"",'Ark1'!AG2661)</f>
        <v/>
      </c>
      <c r="K485" s="236"/>
      <c r="L485" s="236" t="str">
        <f>+IF(I485=0,"",'Ark1'!AH2661)</f>
        <v/>
      </c>
      <c r="M485" s="237" t="str">
        <f>+IF(I485=0,"",'Ark1'!T2661)</f>
        <v/>
      </c>
      <c r="N485" s="32" t="str">
        <f>+IF(I485=0,"",'Ark1'!U2661)</f>
        <v/>
      </c>
      <c r="O485" s="238" t="str">
        <f>+IF(I485=0,"",'Ark1'!W2661)</f>
        <v/>
      </c>
      <c r="P485" s="238" t="str">
        <f>+IF(I485=0,"",'Ark1'!X2661)</f>
        <v/>
      </c>
      <c r="Q485" s="238" t="str">
        <f>+IF(I485=0,"",'Ark1'!Y2661)</f>
        <v/>
      </c>
      <c r="R485" s="238" t="str">
        <f>+IF(I485=0,"",'Ark1'!Z2661)</f>
        <v/>
      </c>
      <c r="S485" s="236" t="str">
        <f>+IF(I485=0,"",'Ark1'!Z2661)</f>
        <v/>
      </c>
      <c r="T485" s="237" t="str">
        <f>+IF(I485=0,"",'Ark1'!AB2661)</f>
        <v/>
      </c>
      <c r="U485" s="238" t="str">
        <f>+IF(I485=0,"",'Ark1'!AE2661)</f>
        <v/>
      </c>
      <c r="V485" s="236" t="str">
        <f t="shared" si="77"/>
        <v/>
      </c>
      <c r="W485" s="236" t="str">
        <f t="shared" si="78"/>
        <v/>
      </c>
      <c r="X485" s="215"/>
      <c r="AB485" s="27"/>
      <c r="AE485" s="28"/>
      <c r="AF485" s="28"/>
      <c r="AG485" s="28"/>
      <c r="AI485" s="28"/>
      <c r="AJ485" s="28"/>
      <c r="AK485" s="28"/>
      <c r="AL485" s="28"/>
      <c r="AM485" s="28"/>
      <c r="AN485" s="28"/>
      <c r="AO485" s="28"/>
      <c r="AP485" s="28"/>
      <c r="AQ485" s="28"/>
      <c r="AR485" s="28"/>
      <c r="AS485" s="28"/>
      <c r="AT485" s="28"/>
      <c r="AU485" s="28"/>
      <c r="AV485" s="28"/>
      <c r="AW485" s="28"/>
      <c r="AX485" s="28"/>
      <c r="AY485" s="28"/>
      <c r="AZ485" s="28"/>
      <c r="BA485" s="28"/>
      <c r="BB485" s="28"/>
      <c r="BC485" s="28"/>
      <c r="BD485" s="28"/>
      <c r="BE485" s="28"/>
      <c r="BF485" s="28"/>
      <c r="BG485" s="28"/>
      <c r="BH485" s="28"/>
      <c r="BI485" s="28"/>
      <c r="BJ485" s="28"/>
      <c r="BK485" s="28"/>
      <c r="BL485" s="28"/>
    </row>
    <row r="486" spans="1:64" s="29" customFormat="1" ht="15.6">
      <c r="A486" s="420"/>
      <c r="B486" s="297">
        <f>+'Ark1'!C2662</f>
        <v>2022</v>
      </c>
      <c r="C486" s="235">
        <f>+'Ark1'!L2662</f>
        <v>3</v>
      </c>
      <c r="D486" s="235" t="str">
        <f>VLOOKUP(C486,RNR!$D$15:$E$29,2)</f>
        <v>P+</v>
      </c>
      <c r="E486" s="235">
        <f>+'Ark1'!H2662</f>
        <v>2</v>
      </c>
      <c r="F486" s="235">
        <f>+'Ark1'!J2662</f>
        <v>175</v>
      </c>
      <c r="G486" s="235" t="str">
        <f>VLOOKUP(F486,RNR!$A$1:$B$25,2)</f>
        <v>Ole Ringdal</v>
      </c>
      <c r="H486" s="235">
        <f>+IF(I486=0,"",'Ark1'!Q2662)</f>
        <v>18</v>
      </c>
      <c r="I486" s="344">
        <f>+'Ark1'!R2662</f>
        <v>84</v>
      </c>
      <c r="J486" s="236">
        <f>+IF(I486=0,"",'Ark1'!AG2662)</f>
        <v>14.320556837582791</v>
      </c>
      <c r="K486" s="236"/>
      <c r="L486" s="236">
        <f>+IF(I486=0,"",'Ark1'!AH2662)</f>
        <v>0</v>
      </c>
      <c r="M486" s="237">
        <f>+IF(I486=0,"",'Ark1'!T2662)</f>
        <v>4</v>
      </c>
      <c r="N486" s="32">
        <f>+IF(I486=0,"",'Ark1'!U2662)</f>
        <v>18.173809523809528</v>
      </c>
      <c r="O486" s="238">
        <f>+IF(I486=0,"",'Ark1'!W2662)</f>
        <v>0</v>
      </c>
      <c r="P486" s="238">
        <f>+IF(I486=0,"",'Ark1'!X2662)</f>
        <v>75</v>
      </c>
      <c r="Q486" s="238">
        <f>+IF(I486=0,"",'Ark1'!Y2662)</f>
        <v>16.666666666666671</v>
      </c>
      <c r="R486" s="238">
        <f>+IF(I486=0,"",'Ark1'!Z2662)</f>
        <v>4.5419242578139292</v>
      </c>
      <c r="S486" s="236">
        <f>+IF(I486=0,"",'Ark1'!Z2662)</f>
        <v>4.5419242578139292</v>
      </c>
      <c r="T486" s="237">
        <f>+IF(I486=0,"",'Ark1'!AB2662)</f>
        <v>1.690308509457034</v>
      </c>
      <c r="U486" s="238">
        <f>+IF(I486=0,"",'Ark1'!AE2662)</f>
        <v>0</v>
      </c>
      <c r="V486" s="236">
        <f t="shared" si="77"/>
        <v>6.0579365079365095</v>
      </c>
      <c r="W486" s="236">
        <f t="shared" si="78"/>
        <v>4.666666666666667</v>
      </c>
      <c r="X486" s="215"/>
      <c r="AB486" s="27"/>
      <c r="AE486" s="28"/>
      <c r="AF486" s="28"/>
      <c r="AG486" s="28"/>
      <c r="AI486" s="28"/>
      <c r="AJ486" s="28"/>
      <c r="AK486" s="28"/>
      <c r="AL486" s="28"/>
      <c r="AM486" s="28"/>
      <c r="AN486" s="28"/>
      <c r="AO486" s="28"/>
      <c r="AP486" s="28"/>
      <c r="AQ486" s="28"/>
      <c r="AR486" s="28"/>
      <c r="AS486" s="28"/>
      <c r="AT486" s="28"/>
      <c r="AU486" s="28"/>
      <c r="AV486" s="28"/>
      <c r="AW486" s="28"/>
      <c r="AX486" s="28"/>
      <c r="AY486" s="28"/>
      <c r="AZ486" s="28"/>
      <c r="BA486" s="28"/>
      <c r="BB486" s="28"/>
      <c r="BC486" s="28"/>
      <c r="BD486" s="28"/>
      <c r="BE486" s="28"/>
      <c r="BF486" s="28"/>
      <c r="BG486" s="28"/>
      <c r="BH486" s="28"/>
      <c r="BI486" s="28"/>
      <c r="BJ486" s="28"/>
      <c r="BK486" s="28"/>
      <c r="BL486" s="28"/>
    </row>
    <row r="487" spans="1:64" s="29" customFormat="1" ht="15.6">
      <c r="A487" s="420"/>
      <c r="B487" s="297">
        <f>+'Ark1'!C2663</f>
        <v>2022</v>
      </c>
      <c r="C487" s="235">
        <f>+'Ark1'!L2663</f>
        <v>3</v>
      </c>
      <c r="D487" s="235" t="str">
        <f>VLOOKUP(C487,RNR!$D$15:$E$29,2)</f>
        <v>P+</v>
      </c>
      <c r="E487" s="235">
        <f>+'Ark1'!H2663</f>
        <v>2</v>
      </c>
      <c r="F487" s="235">
        <f>+'Ark1'!J2663</f>
        <v>177</v>
      </c>
      <c r="G487" s="235" t="str">
        <f>VLOOKUP(F487,RNR!$A$1:$B$25,2)</f>
        <v>Slakthuset</v>
      </c>
      <c r="H487" s="235">
        <f>+IF(I487=0,"",'Ark1'!Q2663)</f>
        <v>4</v>
      </c>
      <c r="I487" s="344">
        <f>+'Ark1'!R2663</f>
        <v>9</v>
      </c>
      <c r="J487" s="236">
        <f>+IF(I487=0,"",'Ark1'!AG2663)</f>
        <v>5.3075200842881616</v>
      </c>
      <c r="K487" s="236"/>
      <c r="L487" s="236">
        <f>+IF(I487=0,"",'Ark1'!AH2663)</f>
        <v>0</v>
      </c>
      <c r="M487" s="237">
        <f>+IF(I487=0,"",'Ark1'!T2663)</f>
        <v>2.5555555555555558</v>
      </c>
      <c r="N487" s="32">
        <f>+IF(I487=0,"",'Ark1'!U2663)</f>
        <v>17.911111111111111</v>
      </c>
      <c r="O487" s="238">
        <f>+IF(I487=0,"",'Ark1'!W2663)</f>
        <v>0</v>
      </c>
      <c r="P487" s="238">
        <f>+IF(I487=0,"",'Ark1'!X2663)</f>
        <v>77.777777777777771</v>
      </c>
      <c r="Q487" s="238">
        <f>+IF(I487=0,"",'Ark1'!Y2663)</f>
        <v>11.111111111111112</v>
      </c>
      <c r="R487" s="238">
        <f>+IF(I487=0,"",'Ark1'!Z2663)</f>
        <v>2.5225403617272804</v>
      </c>
      <c r="S487" s="236">
        <f>+IF(I487=0,"",'Ark1'!Z2663)</f>
        <v>2.5225403617272804</v>
      </c>
      <c r="T487" s="237">
        <f>+IF(I487=0,"",'Ark1'!AB2663)</f>
        <v>0.83147941928309888</v>
      </c>
      <c r="U487" s="238">
        <f>+IF(I487=0,"",'Ark1'!AE2663)</f>
        <v>0</v>
      </c>
      <c r="V487" s="236">
        <f t="shared" si="77"/>
        <v>5.9703703703703708</v>
      </c>
      <c r="W487" s="236">
        <f t="shared" si="78"/>
        <v>2.25</v>
      </c>
      <c r="X487" s="215"/>
      <c r="AB487" s="27"/>
      <c r="AE487" s="28"/>
      <c r="AF487" s="28"/>
      <c r="AG487" s="28"/>
      <c r="AI487" s="28"/>
      <c r="AJ487" s="28"/>
      <c r="AK487" s="28"/>
      <c r="AL487" s="28"/>
      <c r="AM487" s="28"/>
      <c r="AN487" s="28"/>
      <c r="AO487" s="28"/>
      <c r="AP487" s="28"/>
      <c r="AQ487" s="28"/>
      <c r="AR487" s="28"/>
      <c r="AS487" s="28"/>
      <c r="AT487" s="28"/>
      <c r="AU487" s="28"/>
      <c r="AV487" s="28"/>
      <c r="AW487" s="28"/>
      <c r="AX487" s="28"/>
      <c r="AY487" s="28"/>
      <c r="AZ487" s="28"/>
      <c r="BA487" s="28"/>
      <c r="BB487" s="28"/>
      <c r="BC487" s="28"/>
      <c r="BD487" s="28"/>
      <c r="BE487" s="28"/>
      <c r="BF487" s="28"/>
      <c r="BG487" s="28"/>
      <c r="BH487" s="28"/>
      <c r="BI487" s="28"/>
      <c r="BJ487" s="28"/>
      <c r="BK487" s="28"/>
      <c r="BL487" s="28"/>
    </row>
    <row r="488" spans="1:64" s="29" customFormat="1" ht="15.6">
      <c r="A488" s="420"/>
      <c r="B488" s="297">
        <f>+'Ark1'!C2664</f>
        <v>2022</v>
      </c>
      <c r="C488" s="235">
        <f>+'Ark1'!L2664</f>
        <v>3</v>
      </c>
      <c r="D488" s="235" t="str">
        <f>VLOOKUP(C488,RNR!$D$15:$E$29,2)</f>
        <v>P+</v>
      </c>
      <c r="E488" s="235">
        <f>+'Ark1'!H2664</f>
        <v>2</v>
      </c>
      <c r="F488" s="235">
        <f>+'Ark1'!J2664</f>
        <v>178</v>
      </c>
      <c r="G488" s="235" t="str">
        <f>VLOOKUP(F488,RNR!$A$1:$B$25,2)</f>
        <v>Røros</v>
      </c>
      <c r="H488" s="235">
        <f>+IF(I488=0,"",'Ark1'!Q2664)</f>
        <v>4</v>
      </c>
      <c r="I488" s="344">
        <f>+'Ark1'!R2664</f>
        <v>13</v>
      </c>
      <c r="J488" s="236">
        <f>+IF(I488=0,"",'Ark1'!AG2664)</f>
        <v>4.3867661802383875</v>
      </c>
      <c r="K488" s="236"/>
      <c r="L488" s="236">
        <f>+IF(I488=0,"",'Ark1'!AH2664)</f>
        <v>0</v>
      </c>
      <c r="M488" s="237">
        <f>+IF(I488=0,"",'Ark1'!T2664)</f>
        <v>2.9230769230769238</v>
      </c>
      <c r="N488" s="32">
        <f>+IF(I488=0,"",'Ark1'!U2664)</f>
        <v>15.146153846153849</v>
      </c>
      <c r="O488" s="238">
        <f>+IF(I488=0,"",'Ark1'!W2664)</f>
        <v>0</v>
      </c>
      <c r="P488" s="238">
        <f>+IF(I488=0,"",'Ark1'!X2664)</f>
        <v>46.15384615384616</v>
      </c>
      <c r="Q488" s="238">
        <f>+IF(I488=0,"",'Ark1'!Y2664)</f>
        <v>0</v>
      </c>
      <c r="R488" s="238">
        <f>+IF(I488=0,"",'Ark1'!Z2664)</f>
        <v>3.4244854491902847</v>
      </c>
      <c r="S488" s="236">
        <f>+IF(I488=0,"",'Ark1'!Z2664)</f>
        <v>3.4244854491902847</v>
      </c>
      <c r="T488" s="237">
        <f>+IF(I488=0,"",'Ark1'!AB2664)</f>
        <v>1.3846153846153852</v>
      </c>
      <c r="U488" s="238">
        <f>+IF(I488=0,"",'Ark1'!AE2664)</f>
        <v>0</v>
      </c>
      <c r="V488" s="236">
        <f t="shared" si="77"/>
        <v>5.0487179487179494</v>
      </c>
      <c r="W488" s="236">
        <f t="shared" si="78"/>
        <v>3.25</v>
      </c>
      <c r="X488" s="215"/>
      <c r="AA488" s="34"/>
      <c r="AE488" s="28"/>
      <c r="AF488" s="28"/>
      <c r="AG488" s="28"/>
      <c r="AI488" s="28"/>
      <c r="AJ488" s="28"/>
      <c r="AK488" s="28"/>
      <c r="AL488" s="28"/>
      <c r="AM488" s="28"/>
      <c r="AN488" s="28"/>
      <c r="AO488" s="28"/>
      <c r="AP488" s="28"/>
      <c r="AQ488" s="28"/>
      <c r="AR488" s="28"/>
      <c r="AS488" s="28"/>
      <c r="AT488" s="28"/>
      <c r="AU488" s="28"/>
      <c r="AV488" s="28"/>
      <c r="AW488" s="28"/>
      <c r="AX488" s="28"/>
      <c r="AY488" s="28"/>
      <c r="AZ488" s="28"/>
      <c r="BA488" s="28"/>
      <c r="BB488" s="28"/>
      <c r="BC488" s="28"/>
      <c r="BD488" s="28"/>
      <c r="BE488" s="28"/>
      <c r="BF488" s="28"/>
      <c r="BG488" s="28"/>
      <c r="BH488" s="28"/>
      <c r="BI488" s="28"/>
      <c r="BJ488" s="28"/>
      <c r="BK488" s="28"/>
      <c r="BL488" s="28"/>
    </row>
    <row r="489" spans="1:64" s="29" customFormat="1" ht="15.6">
      <c r="A489" s="420"/>
      <c r="B489" s="297">
        <f>+'Ark1'!C2665</f>
        <v>2022</v>
      </c>
      <c r="C489" s="235">
        <f>+'Ark1'!L2665</f>
        <v>3</v>
      </c>
      <c r="D489" s="235" t="str">
        <f>VLOOKUP(C489,RNR!$D$15:$E$29,2)</f>
        <v>P+</v>
      </c>
      <c r="E489" s="235">
        <f>+'Ark1'!H2665</f>
        <v>2</v>
      </c>
      <c r="F489" s="235">
        <f>+'Ark1'!J2665</f>
        <v>181</v>
      </c>
      <c r="G489" s="235" t="str">
        <f>VLOOKUP(F489,RNR!$A$1:$B$25,2)</f>
        <v>Horns</v>
      </c>
      <c r="H489" s="235">
        <f>+IF(I489=0,"",'Ark1'!Q2665)</f>
        <v>6</v>
      </c>
      <c r="I489" s="344">
        <f>+'Ark1'!R2665</f>
        <v>11</v>
      </c>
      <c r="J489" s="236">
        <f>+IF(I489=0,"",'Ark1'!AG2665)</f>
        <v>2.2618005424876935</v>
      </c>
      <c r="K489" s="236"/>
      <c r="L489" s="236">
        <f>+IF(I489=0,"",'Ark1'!AH2665)</f>
        <v>0</v>
      </c>
      <c r="M489" s="237">
        <f>+IF(I489=0,"",'Ark1'!T2665)</f>
        <v>3.3636363636363642</v>
      </c>
      <c r="N489" s="32">
        <f>+IF(I489=0,"",'Ark1'!U2665)</f>
        <v>14.32727272727273</v>
      </c>
      <c r="O489" s="238">
        <f>+IF(I489=0,"",'Ark1'!W2665)</f>
        <v>0</v>
      </c>
      <c r="P489" s="238">
        <f>+IF(I489=0,"",'Ark1'!X2665)</f>
        <v>27.272727272727277</v>
      </c>
      <c r="Q489" s="238">
        <f>+IF(I489=0,"",'Ark1'!Y2665)</f>
        <v>0</v>
      </c>
      <c r="R489" s="238">
        <f>+IF(I489=0,"",'Ark1'!Z2665)</f>
        <v>2.0194917943477626</v>
      </c>
      <c r="S489" s="236">
        <f>+IF(I489=0,"",'Ark1'!Z2665)</f>
        <v>2.0194917943477626</v>
      </c>
      <c r="T489" s="237">
        <f>+IF(I489=0,"",'Ark1'!AB2665)</f>
        <v>1.4937887931959068</v>
      </c>
      <c r="U489" s="238">
        <f>+IF(I489=0,"",'Ark1'!AE2665)</f>
        <v>0</v>
      </c>
      <c r="V489" s="236">
        <f t="shared" ref="V489:V561" si="79">IF(I489=0,"",N489/C489)</f>
        <v>4.7757575757575763</v>
      </c>
      <c r="W489" s="236">
        <f t="shared" ref="W489:W561" si="80">IF(I489=0,"",I489/H489)</f>
        <v>1.8333333333333333</v>
      </c>
      <c r="X489" s="215"/>
      <c r="AA489" s="34"/>
      <c r="AE489" s="28"/>
      <c r="AF489" s="28"/>
      <c r="AG489" s="28"/>
      <c r="AI489" s="28"/>
      <c r="AJ489" s="28"/>
      <c r="AK489" s="28"/>
      <c r="AL489" s="28"/>
      <c r="AM489" s="28"/>
      <c r="AN489" s="28"/>
      <c r="AO489" s="28"/>
      <c r="AP489" s="28"/>
      <c r="AQ489" s="28"/>
      <c r="AR489" s="28"/>
      <c r="AS489" s="28"/>
      <c r="AT489" s="28"/>
      <c r="AU489" s="28"/>
      <c r="AV489" s="28"/>
      <c r="AW489" s="28"/>
      <c r="AX489" s="28"/>
      <c r="AY489" s="28"/>
      <c r="AZ489" s="28"/>
      <c r="BA489" s="28"/>
      <c r="BB489" s="28"/>
      <c r="BC489" s="28"/>
      <c r="BD489" s="28"/>
      <c r="BE489" s="28"/>
      <c r="BF489" s="28"/>
      <c r="BG489" s="28"/>
      <c r="BH489" s="28"/>
      <c r="BI489" s="28"/>
      <c r="BJ489" s="28"/>
      <c r="BK489" s="28"/>
      <c r="BL489" s="28"/>
    </row>
    <row r="490" spans="1:64" s="29" customFormat="1" ht="15.6">
      <c r="A490" s="420"/>
      <c r="B490" s="297">
        <f>+'Ark1'!C2666</f>
        <v>2022</v>
      </c>
      <c r="C490" s="235">
        <f>+'Ark1'!L2666</f>
        <v>3</v>
      </c>
      <c r="D490" s="235" t="str">
        <f>VLOOKUP(C490,RNR!$D$15:$E$29,2)</f>
        <v>P+</v>
      </c>
      <c r="E490" s="235">
        <f>+'Ark1'!H2666</f>
        <v>1</v>
      </c>
      <c r="F490" s="235">
        <f>+'Ark1'!J2666</f>
        <v>262</v>
      </c>
      <c r="G490" s="235" t="str">
        <f>VLOOKUP(F490,RNR!$A$1:$B$25,2)</f>
        <v>Strilalam</v>
      </c>
      <c r="H490" s="235" t="str">
        <f>+IF(I490=0,"",'Ark1'!Q2666)</f>
        <v/>
      </c>
      <c r="I490" s="344">
        <f>+'Ark1'!R2666</f>
        <v>0</v>
      </c>
      <c r="J490" s="236" t="str">
        <f>+IF(I490=0,"",'Ark1'!AG2666)</f>
        <v/>
      </c>
      <c r="K490" s="236"/>
      <c r="L490" s="236" t="str">
        <f>+IF(I490=0,"",'Ark1'!AH2666)</f>
        <v/>
      </c>
      <c r="M490" s="237" t="str">
        <f>+IF(I490=0,"",'Ark1'!T2666)</f>
        <v/>
      </c>
      <c r="N490" s="32" t="str">
        <f>+IF(I490=0,"",'Ark1'!U2666)</f>
        <v/>
      </c>
      <c r="O490" s="238" t="str">
        <f>+IF(I490=0,"",'Ark1'!W2666)</f>
        <v/>
      </c>
      <c r="P490" s="238" t="str">
        <f>+IF(I490=0,"",'Ark1'!X2666)</f>
        <v/>
      </c>
      <c r="Q490" s="238" t="str">
        <f>+IF(I490=0,"",'Ark1'!Y2666)</f>
        <v/>
      </c>
      <c r="R490" s="238" t="str">
        <f>+IF(I490=0,"",'Ark1'!Z2666)</f>
        <v/>
      </c>
      <c r="S490" s="236" t="str">
        <f>+IF(I490=0,"",'Ark1'!Z2666)</f>
        <v/>
      </c>
      <c r="T490" s="237" t="str">
        <f>+IF(I490=0,"",'Ark1'!AB2666)</f>
        <v/>
      </c>
      <c r="U490" s="238" t="str">
        <f>+IF(I490=0,"",'Ark1'!AE2666)</f>
        <v/>
      </c>
      <c r="V490" s="236" t="str">
        <f t="shared" si="79"/>
        <v/>
      </c>
      <c r="W490" s="236" t="str">
        <f t="shared" si="80"/>
        <v/>
      </c>
      <c r="X490" s="215"/>
      <c r="AA490" s="34"/>
      <c r="AE490" s="28"/>
      <c r="AF490" s="28"/>
      <c r="AG490" s="28"/>
      <c r="AI490" s="28"/>
      <c r="AJ490" s="28"/>
      <c r="AK490" s="28"/>
      <c r="AL490" s="28"/>
      <c r="AM490" s="28"/>
      <c r="AN490" s="28"/>
      <c r="AO490" s="28"/>
      <c r="AP490" s="28"/>
      <c r="AQ490" s="28"/>
      <c r="AR490" s="28"/>
      <c r="AS490" s="28"/>
      <c r="AT490" s="28"/>
      <c r="AU490" s="28"/>
      <c r="AV490" s="28"/>
      <c r="AW490" s="28"/>
      <c r="AX490" s="28"/>
      <c r="AY490" s="28"/>
      <c r="AZ490" s="28"/>
      <c r="BA490" s="28"/>
      <c r="BB490" s="28"/>
      <c r="BC490" s="28"/>
      <c r="BD490" s="28"/>
      <c r="BE490" s="28"/>
      <c r="BF490" s="28"/>
      <c r="BG490" s="28"/>
      <c r="BH490" s="28"/>
      <c r="BI490" s="28"/>
      <c r="BJ490" s="28"/>
      <c r="BK490" s="28"/>
      <c r="BL490" s="28"/>
    </row>
    <row r="491" spans="1:64" s="29" customFormat="1" ht="15.6">
      <c r="A491" s="420"/>
      <c r="B491" s="297">
        <f>+'Ark1'!C2667</f>
        <v>2022</v>
      </c>
      <c r="C491" s="235">
        <f>+'Ark1'!L2667</f>
        <v>3</v>
      </c>
      <c r="D491" s="235" t="str">
        <f>VLOOKUP(C491,RNR!$D$15:$E$29,2)</f>
        <v>P+</v>
      </c>
      <c r="E491" s="235">
        <f>+'Ark1'!H2667</f>
        <v>1</v>
      </c>
      <c r="F491" s="235">
        <f>+'Ark1'!J2667</f>
        <v>309</v>
      </c>
      <c r="G491" s="235" t="str">
        <f>VLOOKUP(F491,RNR!$A$1:$B$25,2)</f>
        <v>Malvik</v>
      </c>
      <c r="H491" s="235">
        <f>+IF(I491=0,"",'Ark1'!Q2667)</f>
        <v>6</v>
      </c>
      <c r="I491" s="344">
        <f>+'Ark1'!R2667</f>
        <v>20</v>
      </c>
      <c r="J491" s="236">
        <f>+IF(I491=0,"",'Ark1'!AG2667)</f>
        <v>5.5016624961436964</v>
      </c>
      <c r="K491" s="236"/>
      <c r="L491" s="236">
        <f>+IF(I491=0,"",'Ark1'!AH2667)</f>
        <v>0</v>
      </c>
      <c r="M491" s="237">
        <f>+IF(I491=0,"",'Ark1'!T2667)</f>
        <v>4.4000000000000004</v>
      </c>
      <c r="N491" s="32">
        <f>+IF(I491=0,"",'Ark1'!U2667)</f>
        <v>16.050000000000004</v>
      </c>
      <c r="O491" s="238">
        <f>+IF(I491=0,"",'Ark1'!W2667)</f>
        <v>0</v>
      </c>
      <c r="P491" s="238">
        <f>+IF(I491=0,"",'Ark1'!X2667)</f>
        <v>50</v>
      </c>
      <c r="Q491" s="238">
        <f>+IF(I491=0,"",'Ark1'!Y2667)</f>
        <v>5</v>
      </c>
      <c r="R491" s="238">
        <f>+IF(I491=0,"",'Ark1'!Z2667)</f>
        <v>4.8810347263669316</v>
      </c>
      <c r="S491" s="236">
        <f>+IF(I491=0,"",'Ark1'!Z2667)</f>
        <v>4.8810347263669316</v>
      </c>
      <c r="T491" s="237">
        <f>+IF(I491=0,"",'Ark1'!AB2667)</f>
        <v>1.5297058540778348</v>
      </c>
      <c r="U491" s="238">
        <f>+IF(I491=0,"",'Ark1'!AE2667)</f>
        <v>0</v>
      </c>
      <c r="V491" s="236">
        <f t="shared" si="79"/>
        <v>5.3500000000000014</v>
      </c>
      <c r="W491" s="236">
        <f t="shared" si="80"/>
        <v>3.3333333333333335</v>
      </c>
      <c r="X491" s="215"/>
      <c r="AA491" s="34"/>
      <c r="AE491" s="28"/>
      <c r="AF491" s="28"/>
      <c r="AG491" s="28"/>
      <c r="AI491" s="28"/>
      <c r="AJ491" s="28"/>
      <c r="AK491" s="28"/>
      <c r="AL491" s="28"/>
      <c r="AM491" s="28"/>
      <c r="AN491" s="28"/>
      <c r="AO491" s="28"/>
      <c r="AP491" s="28"/>
      <c r="AQ491" s="28"/>
      <c r="AR491" s="28"/>
      <c r="AS491" s="28"/>
      <c r="AT491" s="28"/>
      <c r="AU491" s="28"/>
      <c r="AV491" s="28"/>
      <c r="AW491" s="28"/>
      <c r="AX491" s="28"/>
      <c r="AY491" s="28"/>
      <c r="AZ491" s="28"/>
      <c r="BA491" s="28"/>
      <c r="BB491" s="28"/>
      <c r="BC491" s="28"/>
      <c r="BD491" s="28"/>
      <c r="BE491" s="28"/>
      <c r="BF491" s="28"/>
      <c r="BG491" s="28"/>
      <c r="BH491" s="28"/>
      <c r="BI491" s="28"/>
      <c r="BJ491" s="28"/>
      <c r="BK491" s="28"/>
      <c r="BL491" s="28"/>
    </row>
    <row r="492" spans="1:64" s="29" customFormat="1" ht="15.6">
      <c r="A492" s="420"/>
      <c r="B492" s="297">
        <f>+'Ark1'!C2668</f>
        <v>2022</v>
      </c>
      <c r="C492" s="235">
        <f>+'Ark1'!L2668</f>
        <v>3</v>
      </c>
      <c r="D492" s="235" t="str">
        <f>VLOOKUP(C492,RNR!$D$15:$E$29,2)</f>
        <v>P+</v>
      </c>
      <c r="E492" s="235">
        <f>+'Ark1'!H2668</f>
        <v>2</v>
      </c>
      <c r="F492" s="235">
        <f>+'Ark1'!J2668</f>
        <v>470</v>
      </c>
      <c r="G492" s="235" t="str">
        <f>VLOOKUP(F492,RNR!$A$1:$B$25,2)</f>
        <v>Jens Eide</v>
      </c>
      <c r="H492" s="235">
        <f>+IF(I492=0,"",'Ark1'!Q2668)</f>
        <v>5</v>
      </c>
      <c r="I492" s="344">
        <f>+'Ark1'!R2668</f>
        <v>10</v>
      </c>
      <c r="J492" s="236">
        <f>+IF(I492=0,"",'Ark1'!AG2668)</f>
        <v>2.376376516798766</v>
      </c>
      <c r="K492" s="236"/>
      <c r="L492" s="236">
        <f>+IF(I492=0,"",'Ark1'!AH2668)</f>
        <v>0</v>
      </c>
      <c r="M492" s="237">
        <f>+IF(I492=0,"",'Ark1'!T2668)</f>
        <v>2.9</v>
      </c>
      <c r="N492" s="32">
        <f>+IF(I492=0,"",'Ark1'!U2668)</f>
        <v>16.940000000000001</v>
      </c>
      <c r="O492" s="238">
        <f>+IF(I492=0,"",'Ark1'!W2668)</f>
        <v>0</v>
      </c>
      <c r="P492" s="238">
        <f>+IF(I492=0,"",'Ark1'!X2668)</f>
        <v>60</v>
      </c>
      <c r="Q492" s="238">
        <f>+IF(I492=0,"",'Ark1'!Y2668)</f>
        <v>10</v>
      </c>
      <c r="R492" s="238">
        <f>+IF(I492=0,"",'Ark1'!Z2668)</f>
        <v>4.3315586109390116</v>
      </c>
      <c r="S492" s="236">
        <f>+IF(I492=0,"",'Ark1'!Z2668)</f>
        <v>4.3315586109390116</v>
      </c>
      <c r="T492" s="237">
        <f>+IF(I492=0,"",'Ark1'!AB2668)</f>
        <v>1.3747727084867527</v>
      </c>
      <c r="U492" s="238">
        <f>+IF(I492=0,"",'Ark1'!AE2668)</f>
        <v>0</v>
      </c>
      <c r="V492" s="236">
        <f t="shared" si="79"/>
        <v>5.6466666666666674</v>
      </c>
      <c r="W492" s="236">
        <f t="shared" si="80"/>
        <v>2</v>
      </c>
      <c r="X492" s="215"/>
      <c r="AA492" s="34"/>
      <c r="AE492" s="28"/>
      <c r="AF492" s="28"/>
      <c r="AG492" s="28"/>
      <c r="AI492" s="28"/>
      <c r="AJ492" s="28"/>
      <c r="AK492" s="28"/>
      <c r="AL492" s="28"/>
      <c r="AM492" s="28"/>
      <c r="AN492" s="28"/>
      <c r="AO492" s="28"/>
      <c r="AP492" s="28"/>
      <c r="AQ492" s="28"/>
      <c r="AR492" s="28"/>
      <c r="AS492" s="28"/>
      <c r="AT492" s="28"/>
      <c r="AU492" s="28"/>
      <c r="AV492" s="28"/>
      <c r="AW492" s="28"/>
      <c r="AX492" s="28"/>
      <c r="AY492" s="28"/>
      <c r="AZ492" s="28"/>
      <c r="BA492" s="28"/>
      <c r="BB492" s="28"/>
      <c r="BC492" s="28"/>
      <c r="BD492" s="28"/>
      <c r="BE492" s="28"/>
      <c r="BF492" s="28"/>
      <c r="BG492" s="28"/>
      <c r="BH492" s="28"/>
      <c r="BI492" s="28"/>
      <c r="BJ492" s="28"/>
      <c r="BK492" s="28"/>
      <c r="BL492" s="28"/>
    </row>
    <row r="493" spans="1:64" s="29" customFormat="1" ht="15.6">
      <c r="A493" s="420"/>
      <c r="B493" s="297">
        <f>+'Ark1'!C2669</f>
        <v>2022</v>
      </c>
      <c r="C493" s="235">
        <f>+'Ark1'!L2669</f>
        <v>3</v>
      </c>
      <c r="D493" s="235" t="str">
        <f>VLOOKUP(C493,RNR!$D$15:$E$29,2)</f>
        <v>P+</v>
      </c>
      <c r="E493" s="235">
        <f>+'Ark1'!H2669</f>
        <v>2</v>
      </c>
      <c r="F493" s="235">
        <f>+'Ark1'!J2669</f>
        <v>629</v>
      </c>
      <c r="G493" s="235" t="str">
        <f>VLOOKUP(F493,RNR!$A$1:$B$25,2)</f>
        <v>Bø</v>
      </c>
      <c r="H493" s="235">
        <f>+IF(I493=0,"",'Ark1'!Q2669)</f>
        <v>2</v>
      </c>
      <c r="I493" s="344">
        <f>+'Ark1'!R2669</f>
        <v>3</v>
      </c>
      <c r="J493" s="236">
        <f>+IF(I493=0,"",'Ark1'!AG2669)</f>
        <v>0.90762132489138814</v>
      </c>
      <c r="K493" s="236"/>
      <c r="L493" s="236">
        <f>+IF(I493=0,"",'Ark1'!AH2669)</f>
        <v>0</v>
      </c>
      <c r="M493" s="237">
        <f>+IF(I493=0,"",'Ark1'!T2669)</f>
        <v>2</v>
      </c>
      <c r="N493" s="32">
        <f>+IF(I493=0,"",'Ark1'!U2669)</f>
        <v>17.966666666666672</v>
      </c>
      <c r="O493" s="238">
        <f>+IF(I493=0,"",'Ark1'!W2669)</f>
        <v>0</v>
      </c>
      <c r="P493" s="238">
        <f>+IF(I493=0,"",'Ark1'!X2669)</f>
        <v>66.666666666666686</v>
      </c>
      <c r="Q493" s="238">
        <f>+IF(I493=0,"",'Ark1'!Y2669)</f>
        <v>0</v>
      </c>
      <c r="R493" s="238">
        <f>+IF(I493=0,"",'Ark1'!Z2669)</f>
        <v>1.7632041540583971</v>
      </c>
      <c r="S493" s="236">
        <f>+IF(I493=0,"",'Ark1'!Z2669)</f>
        <v>1.7632041540583971</v>
      </c>
      <c r="T493" s="237">
        <f>+IF(I493=0,"",'Ark1'!AB2669)</f>
        <v>0</v>
      </c>
      <c r="U493" s="238">
        <f>+IF(I493=0,"",'Ark1'!AE2669)</f>
        <v>0</v>
      </c>
      <c r="V493" s="236">
        <f t="shared" si="79"/>
        <v>5.9888888888888907</v>
      </c>
      <c r="W493" s="236">
        <f t="shared" si="80"/>
        <v>1.5</v>
      </c>
      <c r="X493" s="215"/>
      <c r="AA493" s="34"/>
      <c r="AE493" s="28"/>
      <c r="AF493" s="28"/>
      <c r="AG493" s="28"/>
      <c r="AI493" s="28"/>
      <c r="AJ493" s="28"/>
      <c r="AK493" s="28"/>
      <c r="AL493" s="28"/>
      <c r="AM493" s="28"/>
      <c r="AN493" s="28"/>
      <c r="AO493" s="28"/>
      <c r="AP493" s="28"/>
      <c r="AQ493" s="28"/>
      <c r="AR493" s="28"/>
      <c r="AS493" s="28"/>
      <c r="AT493" s="28"/>
      <c r="AU493" s="28"/>
      <c r="AV493" s="28"/>
      <c r="AW493" s="28"/>
      <c r="AX493" s="28"/>
      <c r="AY493" s="28"/>
      <c r="AZ493" s="28"/>
      <c r="BA493" s="28"/>
      <c r="BB493" s="28"/>
      <c r="BC493" s="28"/>
      <c r="BD493" s="28"/>
      <c r="BE493" s="28"/>
      <c r="BF493" s="28"/>
      <c r="BG493" s="28"/>
      <c r="BH493" s="28"/>
      <c r="BI493" s="28"/>
      <c r="BJ493" s="28"/>
      <c r="BK493" s="28"/>
      <c r="BL493" s="28"/>
    </row>
    <row r="494" spans="1:64" s="29" customFormat="1" ht="15.6">
      <c r="A494" s="420"/>
      <c r="B494" s="297">
        <f>+'Ark1'!C2670</f>
        <v>2022</v>
      </c>
      <c r="C494" s="235">
        <f>+'Ark1'!L2670</f>
        <v>3</v>
      </c>
      <c r="D494" s="235" t="str">
        <f>VLOOKUP(C494,RNR!$D$15:$E$29,2)</f>
        <v>P+</v>
      </c>
      <c r="E494" s="235">
        <f>+'Ark1'!H2670</f>
        <v>1</v>
      </c>
      <c r="F494" s="235">
        <f>+'Ark1'!J2670</f>
        <v>643</v>
      </c>
      <c r="G494" s="235" t="str">
        <f>VLOOKUP(F494,RNR!$A$1:$B$25,2)</f>
        <v>Bjerka</v>
      </c>
      <c r="H494" s="235">
        <f>+IF(I494=0,"",'Ark1'!Q2670)</f>
        <v>12</v>
      </c>
      <c r="I494" s="344">
        <f>+'Ark1'!R2670</f>
        <v>35</v>
      </c>
      <c r="J494" s="236">
        <f>+IF(I494=0,"",'Ark1'!AG2670)</f>
        <v>9.5320784852677605</v>
      </c>
      <c r="K494" s="236"/>
      <c r="L494" s="236">
        <f>+IF(I494=0,"",'Ark1'!AH2670)</f>
        <v>0</v>
      </c>
      <c r="M494" s="237">
        <f>+IF(I494=0,"",'Ark1'!T2670)</f>
        <v>3.7142857142857153</v>
      </c>
      <c r="N494" s="32">
        <f>+IF(I494=0,"",'Ark1'!U2670)</f>
        <v>17.597142857142853</v>
      </c>
      <c r="O494" s="238">
        <f>+IF(I494=0,"",'Ark1'!W2670)</f>
        <v>0</v>
      </c>
      <c r="P494" s="238">
        <f>+IF(I494=0,"",'Ark1'!X2670)</f>
        <v>80</v>
      </c>
      <c r="Q494" s="238">
        <f>+IF(I494=0,"",'Ark1'!Y2670)</f>
        <v>5.7142857142857153</v>
      </c>
      <c r="R494" s="238">
        <f>+IF(I494=0,"",'Ark1'!Z2670)</f>
        <v>2.8291831950265407</v>
      </c>
      <c r="S494" s="236">
        <f>+IF(I494=0,"",'Ark1'!Z2670)</f>
        <v>2.8291831950265407</v>
      </c>
      <c r="T494" s="237">
        <f>+IF(I494=0,"",'Ark1'!AB2670)</f>
        <v>1.4846149779161804</v>
      </c>
      <c r="U494" s="238">
        <f>+IF(I494=0,"",'Ark1'!AE2670)</f>
        <v>0</v>
      </c>
      <c r="V494" s="236">
        <f t="shared" si="79"/>
        <v>5.8657142857142839</v>
      </c>
      <c r="W494" s="236">
        <f t="shared" si="80"/>
        <v>2.9166666666666665</v>
      </c>
      <c r="X494" s="215"/>
      <c r="AA494" s="34"/>
      <c r="AE494" s="28"/>
      <c r="AF494" s="28"/>
      <c r="AG494" s="28"/>
      <c r="AI494" s="28"/>
      <c r="AJ494" s="28"/>
      <c r="AK494" s="28"/>
      <c r="AL494" s="28"/>
      <c r="AM494" s="28"/>
      <c r="AN494" s="28"/>
      <c r="AO494" s="28"/>
      <c r="AP494" s="28"/>
      <c r="AQ494" s="28"/>
      <c r="AR494" s="28"/>
      <c r="AS494" s="28"/>
      <c r="AT494" s="28"/>
      <c r="AU494" s="28"/>
      <c r="AV494" s="28"/>
      <c r="AW494" s="28"/>
      <c r="AX494" s="28"/>
      <c r="AY494" s="28"/>
      <c r="AZ494" s="28"/>
      <c r="BA494" s="28"/>
      <c r="BB494" s="28"/>
      <c r="BC494" s="28"/>
      <c r="BD494" s="28"/>
      <c r="BE494" s="28"/>
      <c r="BF494" s="28"/>
      <c r="BG494" s="28"/>
      <c r="BH494" s="28"/>
      <c r="BI494" s="28"/>
      <c r="BJ494" s="28"/>
      <c r="BK494" s="28"/>
      <c r="BL494" s="28"/>
    </row>
    <row r="495" spans="1:64" s="29" customFormat="1" ht="15.6">
      <c r="A495" s="420"/>
      <c r="B495" s="297">
        <f>+'Ark1'!C2671</f>
        <v>2022</v>
      </c>
      <c r="C495" s="235">
        <f>+'Ark1'!L2671</f>
        <v>3</v>
      </c>
      <c r="D495" s="235" t="str">
        <f>VLOOKUP(C495,RNR!$D$15:$E$29,2)</f>
        <v>P+</v>
      </c>
      <c r="E495" s="235">
        <f>+'Ark1'!H2671</f>
        <v>2</v>
      </c>
      <c r="F495" s="235">
        <f>+'Ark1'!J2671</f>
        <v>704</v>
      </c>
      <c r="G495" s="235" t="str">
        <f>VLOOKUP(F495,RNR!$A$1:$B$25,2)</f>
        <v>Øre Vilt</v>
      </c>
      <c r="H495" s="235" t="str">
        <f>+IF(I495=0,"",'Ark1'!Q2671)</f>
        <v/>
      </c>
      <c r="I495" s="344">
        <f>+'Ark1'!R2671</f>
        <v>0</v>
      </c>
      <c r="J495" s="236" t="str">
        <f>+IF(I495=0,"",'Ark1'!AG2671)</f>
        <v/>
      </c>
      <c r="K495" s="236"/>
      <c r="L495" s="236" t="str">
        <f>+IF(I495=0,"",'Ark1'!AH2671)</f>
        <v/>
      </c>
      <c r="M495" s="237" t="str">
        <f>+IF(I495=0,"",'Ark1'!T2671)</f>
        <v/>
      </c>
      <c r="N495" s="32" t="str">
        <f>+IF(I495=0,"",'Ark1'!U2671)</f>
        <v/>
      </c>
      <c r="O495" s="238" t="str">
        <f>+IF(I495=0,"",'Ark1'!W2671)</f>
        <v/>
      </c>
      <c r="P495" s="238" t="str">
        <f>+IF(I495=0,"",'Ark1'!X2671)</f>
        <v/>
      </c>
      <c r="Q495" s="238" t="str">
        <f>+IF(I495=0,"",'Ark1'!Y2671)</f>
        <v/>
      </c>
      <c r="R495" s="238" t="str">
        <f>+IF(I495=0,"",'Ark1'!Z2671)</f>
        <v/>
      </c>
      <c r="S495" s="236" t="str">
        <f>+IF(I495=0,"",'Ark1'!Z2671)</f>
        <v/>
      </c>
      <c r="T495" s="237" t="str">
        <f>+IF(I495=0,"",'Ark1'!AB2671)</f>
        <v/>
      </c>
      <c r="U495" s="238" t="str">
        <f>+IF(I495=0,"",'Ark1'!AE2671)</f>
        <v/>
      </c>
      <c r="V495" s="236" t="str">
        <f t="shared" si="79"/>
        <v/>
      </c>
      <c r="W495" s="236" t="str">
        <f t="shared" si="80"/>
        <v/>
      </c>
      <c r="X495" s="215"/>
      <c r="AA495" s="34"/>
      <c r="AE495" s="28"/>
      <c r="AF495" s="28"/>
      <c r="AG495" s="28"/>
      <c r="AI495" s="28"/>
      <c r="AJ495" s="28"/>
      <c r="AK495" s="28"/>
      <c r="AL495" s="28"/>
      <c r="AM495" s="28"/>
      <c r="AN495" s="28"/>
      <c r="AO495" s="28"/>
      <c r="AP495" s="28"/>
      <c r="AQ495" s="28"/>
      <c r="AR495" s="28"/>
      <c r="AS495" s="28"/>
      <c r="AT495" s="28"/>
      <c r="AU495" s="28"/>
      <c r="AV495" s="28"/>
      <c r="AW495" s="28"/>
      <c r="AX495" s="28"/>
      <c r="AY495" s="28"/>
      <c r="AZ495" s="28"/>
      <c r="BA495" s="28"/>
      <c r="BB495" s="28"/>
      <c r="BC495" s="28"/>
      <c r="BD495" s="28"/>
      <c r="BE495" s="28"/>
      <c r="BF495" s="28"/>
      <c r="BG495" s="28"/>
      <c r="BH495" s="28"/>
      <c r="BI495" s="28"/>
      <c r="BJ495" s="28"/>
      <c r="BK495" s="28"/>
      <c r="BL495" s="28"/>
    </row>
    <row r="496" spans="1:64" s="29" customFormat="1" ht="15.6">
      <c r="A496" s="420"/>
      <c r="B496" s="297">
        <f>+'Ark1'!C2672</f>
        <v>2022</v>
      </c>
      <c r="C496" s="235">
        <f>+'Ark1'!L2672</f>
        <v>3</v>
      </c>
      <c r="D496" s="235" t="str">
        <f>VLOOKUP(C496,RNR!$D$15:$E$29,2)</f>
        <v>P+</v>
      </c>
      <c r="E496" s="235">
        <f>+'Ark1'!H2672</f>
        <v>1</v>
      </c>
      <c r="F496" s="235">
        <f>+'Ark1'!J2672</f>
        <v>802</v>
      </c>
      <c r="G496" s="235" t="str">
        <f>VLOOKUP(F496,RNR!$A$1:$B$25,2)</f>
        <v>Karasjok</v>
      </c>
      <c r="H496" s="235" t="str">
        <f>+IF(I496=0,"",'Ark1'!Q2672)</f>
        <v/>
      </c>
      <c r="I496" s="344">
        <f>+'Ark1'!R2672</f>
        <v>0</v>
      </c>
      <c r="J496" s="236" t="str">
        <f>+IF(I496=0,"",'Ark1'!AG2672)</f>
        <v/>
      </c>
      <c r="K496" s="236"/>
      <c r="L496" s="236" t="str">
        <f>+IF(I496=0,"",'Ark1'!AH2672)</f>
        <v/>
      </c>
      <c r="M496" s="237" t="str">
        <f>+IF(I496=0,"",'Ark1'!T2672)</f>
        <v/>
      </c>
      <c r="N496" s="32" t="str">
        <f>+IF(I496=0,"",'Ark1'!U2672)</f>
        <v/>
      </c>
      <c r="O496" s="238" t="str">
        <f>+IF(I496=0,"",'Ark1'!W2672)</f>
        <v/>
      </c>
      <c r="P496" s="238" t="str">
        <f>+IF(I496=0,"",'Ark1'!X2672)</f>
        <v/>
      </c>
      <c r="Q496" s="238" t="str">
        <f>+IF(I496=0,"",'Ark1'!Y2672)</f>
        <v/>
      </c>
      <c r="R496" s="238" t="str">
        <f>+IF(I496=0,"",'Ark1'!Z2672)</f>
        <v/>
      </c>
      <c r="S496" s="236" t="str">
        <f>+IF(I496=0,"",'Ark1'!Z2672)</f>
        <v/>
      </c>
      <c r="T496" s="237" t="str">
        <f>+IF(I496=0,"",'Ark1'!AB2672)</f>
        <v/>
      </c>
      <c r="U496" s="238" t="str">
        <f>+IF(I496=0,"",'Ark1'!AE2672)</f>
        <v/>
      </c>
      <c r="V496" s="236" t="str">
        <f t="shared" si="79"/>
        <v/>
      </c>
      <c r="W496" s="236" t="str">
        <f t="shared" si="80"/>
        <v/>
      </c>
      <c r="X496" s="215"/>
      <c r="AA496" s="34"/>
      <c r="AE496" s="28"/>
      <c r="AF496" s="28"/>
      <c r="AG496" s="28"/>
      <c r="AI496" s="28"/>
      <c r="AJ496" s="28"/>
      <c r="AK496" s="28"/>
      <c r="AL496" s="28"/>
      <c r="AM496" s="28"/>
      <c r="AN496" s="28"/>
      <c r="AO496" s="28"/>
      <c r="AP496" s="28"/>
      <c r="AQ496" s="28"/>
      <c r="AR496" s="28"/>
      <c r="AS496" s="28"/>
      <c r="AT496" s="28"/>
      <c r="AU496" s="28"/>
      <c r="AV496" s="28"/>
      <c r="AW496" s="28"/>
      <c r="AX496" s="28"/>
      <c r="AY496" s="28"/>
      <c r="AZ496" s="28"/>
      <c r="BA496" s="28"/>
      <c r="BB496" s="28"/>
      <c r="BC496" s="28"/>
      <c r="BD496" s="28"/>
      <c r="BE496" s="28"/>
      <c r="BF496" s="28"/>
      <c r="BG496" s="28"/>
      <c r="BH496" s="28"/>
      <c r="BI496" s="28"/>
      <c r="BJ496" s="28"/>
      <c r="BK496" s="28"/>
      <c r="BL496" s="28"/>
    </row>
    <row r="497" spans="1:64" ht="15" customHeight="1">
      <c r="A497" s="420"/>
      <c r="B497" s="420"/>
      <c r="C497" s="420"/>
      <c r="D497" s="420"/>
      <c r="E497" s="420"/>
      <c r="F497" s="420"/>
      <c r="G497" s="420"/>
      <c r="H497" s="420"/>
      <c r="I497" s="430"/>
      <c r="J497" s="421"/>
      <c r="K497" s="421"/>
      <c r="L497" s="421"/>
      <c r="M497" s="420"/>
      <c r="N497" s="420"/>
      <c r="O497" s="422"/>
      <c r="P497" s="422"/>
      <c r="Q497" s="422"/>
      <c r="R497" s="422"/>
      <c r="S497" s="422"/>
      <c r="T497" s="420"/>
      <c r="U497" s="422"/>
      <c r="V497" s="423"/>
      <c r="W497" s="424"/>
      <c r="X497" s="420"/>
      <c r="Y497" s="218"/>
      <c r="AA497" s="29"/>
      <c r="AB497" s="27"/>
      <c r="AC497" s="219"/>
      <c r="AD497" s="28"/>
      <c r="AH497" s="28"/>
      <c r="AZ497" s="231"/>
    </row>
    <row r="498" spans="1:64" ht="22.8">
      <c r="A498" s="420"/>
      <c r="B498" s="420"/>
      <c r="C498" s="420"/>
      <c r="D498" s="425" t="str">
        <f>+D500</f>
        <v>O-</v>
      </c>
      <c r="E498" s="420"/>
      <c r="F498" s="420"/>
      <c r="G498" s="420"/>
      <c r="H498" s="420"/>
      <c r="I498" s="429">
        <f>SUM(I500:I523)</f>
        <v>1134</v>
      </c>
      <c r="J498" s="426"/>
      <c r="K498" s="426"/>
      <c r="L498" s="426"/>
      <c r="M498" s="427"/>
      <c r="N498" s="267">
        <f>+Klasse!O129</f>
        <v>0</v>
      </c>
      <c r="O498" s="422"/>
      <c r="P498" s="422"/>
      <c r="Q498" s="422"/>
      <c r="R498" s="422"/>
      <c r="S498" s="422"/>
      <c r="T498" s="420"/>
      <c r="U498" s="422"/>
      <c r="V498" s="422"/>
      <c r="W498" s="422"/>
      <c r="X498" s="422"/>
      <c r="Y498" s="218"/>
      <c r="AA498" s="29"/>
      <c r="AB498" s="27"/>
      <c r="AC498" s="219"/>
      <c r="AD498" s="28"/>
      <c r="AH498" s="28"/>
      <c r="AZ498" s="231"/>
    </row>
    <row r="499" spans="1:64" ht="15" customHeight="1">
      <c r="A499" s="420"/>
      <c r="B499" s="420"/>
      <c r="C499" s="420"/>
      <c r="D499" s="420"/>
      <c r="E499" s="475"/>
      <c r="F499" s="475"/>
      <c r="G499" s="475"/>
      <c r="H499" s="475"/>
      <c r="I499" s="430"/>
      <c r="J499" s="421"/>
      <c r="K499" s="421"/>
      <c r="L499" s="421"/>
      <c r="M499" s="428"/>
      <c r="N499" s="421"/>
      <c r="O499" s="422"/>
      <c r="P499" s="422"/>
      <c r="Q499" s="422"/>
      <c r="R499" s="422"/>
      <c r="S499" s="423"/>
      <c r="T499" s="420"/>
      <c r="U499" s="423"/>
      <c r="V499" s="423"/>
      <c r="W499" s="424"/>
      <c r="X499" s="420"/>
      <c r="Y499" s="218"/>
      <c r="AA499" s="29"/>
      <c r="AB499" s="27"/>
      <c r="AC499" s="219"/>
      <c r="AD499" s="28"/>
      <c r="AH499" s="28"/>
      <c r="AZ499" s="231"/>
    </row>
    <row r="500" spans="1:64" s="29" customFormat="1" ht="15.6">
      <c r="A500" s="420"/>
      <c r="B500" s="297">
        <f>+'Ark1'!C2673</f>
        <v>2022</v>
      </c>
      <c r="C500" s="235">
        <f>+'Ark1'!L2673</f>
        <v>4</v>
      </c>
      <c r="D500" s="235" t="str">
        <f>VLOOKUP(C500,RNR!$D$15:$E$29,2)</f>
        <v>O-</v>
      </c>
      <c r="E500" s="235">
        <f>+'Ark1'!H2673</f>
        <v>1</v>
      </c>
      <c r="F500" s="235">
        <f>+'Ark1'!J2673</f>
        <v>103</v>
      </c>
      <c r="G500" s="235" t="str">
        <f>VLOOKUP(F500,RNR!$A$1:$B$25,2)</f>
        <v>Rudshøgda</v>
      </c>
      <c r="H500" s="235">
        <f>+IF(I500=0,"",'Ark1'!Q2673)</f>
        <v>9</v>
      </c>
      <c r="I500" s="344">
        <f>+'Ark1'!R2673</f>
        <v>21</v>
      </c>
      <c r="J500" s="236">
        <f>+IF(I500=0,"",'Ark1'!AG2673)</f>
        <v>10.293010948462117</v>
      </c>
      <c r="K500" s="236"/>
      <c r="L500" s="236">
        <f>+IF(I500=0,"",'Ark1'!AH2673)</f>
        <v>0</v>
      </c>
      <c r="M500" s="237">
        <f>+IF(I500=0,"",'Ark1'!T2673)</f>
        <v>3.8571428571428559</v>
      </c>
      <c r="N500" s="32">
        <f>+IF(I500=0,"",'Ark1'!U2673)</f>
        <v>20.190476190476183</v>
      </c>
      <c r="O500" s="238">
        <f>+IF(I500=0,"",'Ark1'!W2673)</f>
        <v>0</v>
      </c>
      <c r="P500" s="238">
        <f>+IF(I500=0,"",'Ark1'!X2673)</f>
        <v>80.952380952380949</v>
      </c>
      <c r="Q500" s="238">
        <f>+IF(I500=0,"",'Ark1'!Y2673)</f>
        <v>14.285714285714288</v>
      </c>
      <c r="R500" s="238">
        <f>+IF(I500=0,"",'Ark1'!Z2673)</f>
        <v>5.1278794245077952</v>
      </c>
      <c r="S500" s="236">
        <f>+IF(I500=0,"",'Ark1'!Z2673)</f>
        <v>5.1278794245077952</v>
      </c>
      <c r="T500" s="237">
        <f>+IF(I500=0,"",'Ark1'!AB2673)</f>
        <v>1.456862718169367</v>
      </c>
      <c r="U500" s="238">
        <f>+IF(I500=0,"",'Ark1'!AE2673)</f>
        <v>0</v>
      </c>
      <c r="V500" s="236">
        <f t="shared" si="79"/>
        <v>5.0476190476190457</v>
      </c>
      <c r="W500" s="236">
        <f t="shared" si="80"/>
        <v>2.3333333333333335</v>
      </c>
      <c r="X500" s="215"/>
      <c r="AA500" s="34"/>
      <c r="AE500" s="28"/>
      <c r="AF500" s="28"/>
      <c r="AG500" s="28"/>
      <c r="AI500" s="28"/>
      <c r="AJ500" s="28"/>
      <c r="AK500" s="28"/>
      <c r="AL500" s="28"/>
      <c r="AM500" s="28"/>
      <c r="AN500" s="28"/>
      <c r="AO500" s="28"/>
      <c r="AP500" s="28"/>
      <c r="AQ500" s="28"/>
      <c r="AR500" s="28"/>
      <c r="AS500" s="28"/>
      <c r="AT500" s="28"/>
      <c r="AU500" s="28"/>
      <c r="AV500" s="28"/>
      <c r="AW500" s="28"/>
      <c r="AX500" s="28"/>
      <c r="AY500" s="28"/>
      <c r="AZ500" s="28"/>
      <c r="BA500" s="28"/>
      <c r="BB500" s="28"/>
      <c r="BC500" s="28"/>
      <c r="BD500" s="28"/>
      <c r="BE500" s="28"/>
      <c r="BF500" s="28"/>
      <c r="BG500" s="28"/>
      <c r="BH500" s="28"/>
      <c r="BI500" s="28"/>
      <c r="BJ500" s="28"/>
      <c r="BK500" s="28"/>
      <c r="BL500" s="28"/>
    </row>
    <row r="501" spans="1:64" s="29" customFormat="1" ht="15.6">
      <c r="A501" s="420"/>
      <c r="B501" s="297">
        <f>+'Ark1'!C2674</f>
        <v>2022</v>
      </c>
      <c r="C501" s="235">
        <f>+'Ark1'!L2674</f>
        <v>4</v>
      </c>
      <c r="D501" s="235" t="str">
        <f>VLOOKUP(C501,RNR!$D$15:$E$29,2)</f>
        <v>O-</v>
      </c>
      <c r="E501" s="235">
        <f>+'Ark1'!H2674</f>
        <v>2</v>
      </c>
      <c r="F501" s="235">
        <f>+'Ark1'!J2674</f>
        <v>106</v>
      </c>
      <c r="G501" s="235" t="str">
        <f>VLOOKUP(F501,RNR!$A$1:$B$25,2)</f>
        <v>Furuseth</v>
      </c>
      <c r="H501" s="235" t="str">
        <f>+IF(I501=0,"",'Ark1'!Q2674)</f>
        <v/>
      </c>
      <c r="I501" s="344">
        <f>+'Ark1'!R2674</f>
        <v>0</v>
      </c>
      <c r="J501" s="236" t="str">
        <f>+IF(I501=0,"",'Ark1'!AG2674)</f>
        <v/>
      </c>
      <c r="K501" s="236"/>
      <c r="L501" s="236" t="str">
        <f>+IF(I501=0,"",'Ark1'!AH2674)</f>
        <v/>
      </c>
      <c r="M501" s="237" t="str">
        <f>+IF(I501=0,"",'Ark1'!T2674)</f>
        <v/>
      </c>
      <c r="N501" s="32" t="str">
        <f>+IF(I501=0,"",'Ark1'!U2674)</f>
        <v/>
      </c>
      <c r="O501" s="238" t="str">
        <f>+IF(I501=0,"",'Ark1'!W2674)</f>
        <v/>
      </c>
      <c r="P501" s="238" t="str">
        <f>+IF(I501=0,"",'Ark1'!X2674)</f>
        <v/>
      </c>
      <c r="Q501" s="238" t="str">
        <f>+IF(I501=0,"",'Ark1'!Y2674)</f>
        <v/>
      </c>
      <c r="R501" s="238" t="str">
        <f>+IF(I501=0,"",'Ark1'!Z2674)</f>
        <v/>
      </c>
      <c r="S501" s="236" t="str">
        <f>+IF(I501=0,"",'Ark1'!Z2674)</f>
        <v/>
      </c>
      <c r="T501" s="237" t="str">
        <f>+IF(I501=0,"",'Ark1'!AB2674)</f>
        <v/>
      </c>
      <c r="U501" s="238" t="str">
        <f>+IF(I501=0,"",'Ark1'!AE2674)</f>
        <v/>
      </c>
      <c r="V501" s="236" t="str">
        <f t="shared" si="79"/>
        <v/>
      </c>
      <c r="W501" s="236" t="str">
        <f t="shared" si="80"/>
        <v/>
      </c>
      <c r="X501" s="215"/>
      <c r="AA501" s="34"/>
      <c r="AE501" s="28"/>
      <c r="AF501" s="28"/>
      <c r="AG501" s="28"/>
      <c r="AI501" s="28"/>
      <c r="AJ501" s="28"/>
      <c r="AK501" s="28"/>
      <c r="AL501" s="28"/>
      <c r="AM501" s="28"/>
      <c r="AN501" s="28"/>
      <c r="AO501" s="28"/>
      <c r="AP501" s="28"/>
      <c r="AQ501" s="28"/>
      <c r="AR501" s="28"/>
      <c r="AS501" s="28"/>
      <c r="AT501" s="28"/>
      <c r="AU501" s="28"/>
      <c r="AV501" s="28"/>
      <c r="AW501" s="28"/>
      <c r="AX501" s="28"/>
      <c r="AY501" s="28"/>
      <c r="AZ501" s="28"/>
      <c r="BA501" s="28"/>
      <c r="BB501" s="28"/>
      <c r="BC501" s="28"/>
      <c r="BD501" s="28"/>
      <c r="BE501" s="28"/>
      <c r="BF501" s="28"/>
      <c r="BG501" s="28"/>
      <c r="BH501" s="28"/>
      <c r="BI501" s="28"/>
      <c r="BJ501" s="28"/>
      <c r="BK501" s="28"/>
      <c r="BL501" s="28"/>
    </row>
    <row r="502" spans="1:64" ht="15.6">
      <c r="A502" s="420"/>
      <c r="B502" s="297">
        <f>+'Ark1'!C2675</f>
        <v>2022</v>
      </c>
      <c r="C502" s="235">
        <f>+'Ark1'!L2675</f>
        <v>4</v>
      </c>
      <c r="D502" s="235" t="str">
        <f>VLOOKUP(C502,RNR!$D$15:$E$29,2)</f>
        <v>O-</v>
      </c>
      <c r="E502" s="235">
        <f>+'Ark1'!H2675</f>
        <v>1</v>
      </c>
      <c r="F502" s="235">
        <f>+'Ark1'!J2675</f>
        <v>110</v>
      </c>
      <c r="G502" s="235" t="str">
        <f>VLOOKUP(F502,RNR!$A$1:$B$25,2)</f>
        <v>Gol</v>
      </c>
      <c r="H502" s="235">
        <f>+IF(I502=0,"",'Ark1'!Q2675)</f>
        <v>45</v>
      </c>
      <c r="I502" s="344">
        <f>+'Ark1'!R2675</f>
        <v>157</v>
      </c>
      <c r="J502" s="236">
        <f>+IF(I502=0,"",'Ark1'!AG2675)</f>
        <v>13.846422457479152</v>
      </c>
      <c r="K502" s="236"/>
      <c r="L502" s="236">
        <f>+IF(I502=0,"",'Ark1'!AH2675)</f>
        <v>0</v>
      </c>
      <c r="M502" s="237">
        <f>+IF(I502=0,"",'Ark1'!T2675)</f>
        <v>5.7261146496815281</v>
      </c>
      <c r="N502" s="32">
        <f>+IF(I502=0,"",'Ark1'!U2675)</f>
        <v>20.710191082802559</v>
      </c>
      <c r="O502" s="238">
        <f>+IF(I502=0,"",'Ark1'!W2675)</f>
        <v>0</v>
      </c>
      <c r="P502" s="238">
        <f>+IF(I502=0,"",'Ark1'!X2675)</f>
        <v>87.261146496815243</v>
      </c>
      <c r="Q502" s="238">
        <f>+IF(I502=0,"",'Ark1'!Y2675)</f>
        <v>24.20382165605097</v>
      </c>
      <c r="R502" s="238">
        <f>+IF(I502=0,"",'Ark1'!Z2675)</f>
        <v>4.4612583514225124</v>
      </c>
      <c r="S502" s="236">
        <f>+IF(I502=0,"",'Ark1'!Z2675)</f>
        <v>4.4612583514225124</v>
      </c>
      <c r="T502" s="237">
        <f>+IF(I502=0,"",'Ark1'!AB2675)</f>
        <v>1.7065309728738411</v>
      </c>
      <c r="U502" s="238">
        <f>+IF(I502=0,"",'Ark1'!AE2675)</f>
        <v>0</v>
      </c>
      <c r="V502" s="236">
        <f t="shared" si="79"/>
        <v>5.1775477707006399</v>
      </c>
      <c r="W502" s="236">
        <f t="shared" si="80"/>
        <v>3.4888888888888889</v>
      </c>
      <c r="X502" s="215"/>
    </row>
    <row r="503" spans="1:64" ht="15.6">
      <c r="A503" s="420"/>
      <c r="B503" s="297">
        <f>+'Ark1'!C2676</f>
        <v>2022</v>
      </c>
      <c r="C503" s="235">
        <f>+'Ark1'!L2676</f>
        <v>4</v>
      </c>
      <c r="D503" s="235" t="str">
        <f>VLOOKUP(C503,RNR!$D$15:$E$29,2)</f>
        <v>O-</v>
      </c>
      <c r="E503" s="235">
        <f>+'Ark1'!H2676</f>
        <v>1</v>
      </c>
      <c r="F503" s="235">
        <f>+'Ark1'!J2676</f>
        <v>111</v>
      </c>
      <c r="G503" s="235" t="str">
        <f>VLOOKUP(F503,RNR!$A$1:$B$25,2)</f>
        <v>Forus</v>
      </c>
      <c r="H503" s="235">
        <f>+IF(I503=0,"",'Ark1'!Q2676)</f>
        <v>5</v>
      </c>
      <c r="I503" s="344">
        <f>+'Ark1'!R2676</f>
        <v>9</v>
      </c>
      <c r="J503" s="236">
        <f>+IF(I503=0,"",'Ark1'!AG2676)</f>
        <v>7.0049504950495001</v>
      </c>
      <c r="K503" s="236"/>
      <c r="L503" s="236">
        <f>+IF(I503=0,"",'Ark1'!AH2676)</f>
        <v>0</v>
      </c>
      <c r="M503" s="237">
        <f>+IF(I503=0,"",'Ark1'!T2676)</f>
        <v>3.6666666666666656</v>
      </c>
      <c r="N503" s="32">
        <f>+IF(I503=0,"",'Ark1'!U2676)</f>
        <v>22.011111111111113</v>
      </c>
      <c r="O503" s="238">
        <f>+IF(I503=0,"",'Ark1'!W2676)</f>
        <v>0</v>
      </c>
      <c r="P503" s="238">
        <f>+IF(I503=0,"",'Ark1'!X2676)</f>
        <v>88.8888888888889</v>
      </c>
      <c r="Q503" s="238">
        <f>+IF(I503=0,"",'Ark1'!Y2676)</f>
        <v>33.333333333333343</v>
      </c>
      <c r="R503" s="238">
        <f>+IF(I503=0,"",'Ark1'!Z2676)</f>
        <v>7.0967041559123354</v>
      </c>
      <c r="S503" s="236">
        <f>+IF(I503=0,"",'Ark1'!Z2676)</f>
        <v>7.0967041559123354</v>
      </c>
      <c r="T503" s="237">
        <f>+IF(I503=0,"",'Ark1'!AB2676)</f>
        <v>1.4907119849998598</v>
      </c>
      <c r="U503" s="238">
        <f>+IF(I503=0,"",'Ark1'!AE2676)</f>
        <v>0</v>
      </c>
      <c r="V503" s="236">
        <f t="shared" si="79"/>
        <v>5.5027777777777782</v>
      </c>
      <c r="W503" s="236">
        <f t="shared" si="80"/>
        <v>1.8</v>
      </c>
      <c r="X503" s="215"/>
    </row>
    <row r="504" spans="1:64" ht="15.6">
      <c r="A504" s="420"/>
      <c r="B504" s="297">
        <f>+'Ark1'!C2677</f>
        <v>2022</v>
      </c>
      <c r="C504" s="235">
        <f>+'Ark1'!L2677</f>
        <v>4</v>
      </c>
      <c r="D504" s="235" t="str">
        <f>VLOOKUP(C504,RNR!$D$15:$E$29,2)</f>
        <v>O-</v>
      </c>
      <c r="E504" s="235">
        <f>+'Ark1'!H2677</f>
        <v>1</v>
      </c>
      <c r="F504" s="235">
        <f>+'Ark1'!J2677</f>
        <v>116</v>
      </c>
      <c r="G504" s="235" t="str">
        <f>VLOOKUP(F504,RNR!$A$1:$B$25,2)</f>
        <v>Sandeid</v>
      </c>
      <c r="H504" s="235">
        <f>+IF(I504=0,"",'Ark1'!Q2677)</f>
        <v>12</v>
      </c>
      <c r="I504" s="344">
        <f>+'Ark1'!R2677</f>
        <v>40</v>
      </c>
      <c r="J504" s="236">
        <f>+IF(I504=0,"",'Ark1'!AG2677)</f>
        <v>10.412337488494481</v>
      </c>
      <c r="K504" s="236"/>
      <c r="L504" s="236">
        <f>+IF(I504=0,"",'Ark1'!AH2677)</f>
        <v>0</v>
      </c>
      <c r="M504" s="237">
        <f>+IF(I504=0,"",'Ark1'!T2677)</f>
        <v>4.25</v>
      </c>
      <c r="N504" s="32">
        <f>+IF(I504=0,"",'Ark1'!U2677)</f>
        <v>20.418749999999999</v>
      </c>
      <c r="O504" s="238">
        <f>+IF(I504=0,"",'Ark1'!W2677)</f>
        <v>0</v>
      </c>
      <c r="P504" s="238">
        <f>+IF(I504=0,"",'Ark1'!X2677)</f>
        <v>82.5</v>
      </c>
      <c r="Q504" s="238">
        <f>+IF(I504=0,"",'Ark1'!Y2677)</f>
        <v>25</v>
      </c>
      <c r="R504" s="238">
        <f>+IF(I504=0,"",'Ark1'!Z2677)</f>
        <v>4.8771027195969747</v>
      </c>
      <c r="S504" s="236">
        <f>+IF(I504=0,"",'Ark1'!Z2677)</f>
        <v>4.8771027195969747</v>
      </c>
      <c r="T504" s="237">
        <f>+IF(I504=0,"",'Ark1'!AB2677)</f>
        <v>1.4620191517213439</v>
      </c>
      <c r="U504" s="238">
        <f>+IF(I504=0,"",'Ark1'!AE2677)</f>
        <v>0</v>
      </c>
      <c r="V504" s="236">
        <f t="shared" si="79"/>
        <v>5.1046874999999998</v>
      </c>
      <c r="W504" s="236">
        <f t="shared" si="80"/>
        <v>3.3333333333333335</v>
      </c>
      <c r="X504" s="215"/>
    </row>
    <row r="505" spans="1:64" ht="15.6">
      <c r="A505" s="420"/>
      <c r="B505" s="297">
        <f>+'Ark1'!C2678</f>
        <v>2022</v>
      </c>
      <c r="C505" s="235">
        <f>+'Ark1'!L2678</f>
        <v>4</v>
      </c>
      <c r="D505" s="235" t="str">
        <f>VLOOKUP(C505,RNR!$D$15:$E$29,2)</f>
        <v>O-</v>
      </c>
      <c r="E505" s="235">
        <f>+'Ark1'!H2678</f>
        <v>2</v>
      </c>
      <c r="F505" s="235">
        <f>+'Ark1'!J2678</f>
        <v>117</v>
      </c>
      <c r="G505" s="235" t="str">
        <f>VLOOKUP(F505,RNR!$A$1:$B$25,2)</f>
        <v>Jæren</v>
      </c>
      <c r="H505" s="235">
        <f>+IF(I505=0,"",'Ark1'!Q2678)</f>
        <v>6</v>
      </c>
      <c r="I505" s="344">
        <f>+'Ark1'!R2678</f>
        <v>51</v>
      </c>
      <c r="J505" s="236">
        <f>+IF(I505=0,"",'Ark1'!AG2678)</f>
        <v>29.431471741096857</v>
      </c>
      <c r="K505" s="236"/>
      <c r="L505" s="236">
        <f>+IF(I505=0,"",'Ark1'!AH2678)</f>
        <v>0</v>
      </c>
      <c r="M505" s="237">
        <f>+IF(I505=0,"",'Ark1'!T2678)</f>
        <v>4.5098039215686256</v>
      </c>
      <c r="N505" s="32">
        <f>+IF(I505=0,"",'Ark1'!U2678)</f>
        <v>17.225490196078429</v>
      </c>
      <c r="O505" s="238">
        <f>+IF(I505=0,"",'Ark1'!W2678)</f>
        <v>0</v>
      </c>
      <c r="P505" s="238">
        <f>+IF(I505=0,"",'Ark1'!X2678)</f>
        <v>58.82352941176471</v>
      </c>
      <c r="Q505" s="238">
        <f>+IF(I505=0,"",'Ark1'!Y2678)</f>
        <v>1.9607843137254899</v>
      </c>
      <c r="R505" s="238">
        <f>+IF(I505=0,"",'Ark1'!Z2678)</f>
        <v>3.4372151938916606</v>
      </c>
      <c r="S505" s="236">
        <f>+IF(I505=0,"",'Ark1'!Z2678)</f>
        <v>3.4372151938916606</v>
      </c>
      <c r="T505" s="237">
        <f>+IF(I505=0,"",'Ark1'!AB2678)</f>
        <v>1.1777770523671531</v>
      </c>
      <c r="U505" s="238">
        <f>+IF(I505=0,"",'Ark1'!AE2678)</f>
        <v>0</v>
      </c>
      <c r="V505" s="236">
        <f t="shared" si="79"/>
        <v>4.3063725490196072</v>
      </c>
      <c r="W505" s="236">
        <f t="shared" si="80"/>
        <v>8.5</v>
      </c>
      <c r="X505" s="215"/>
    </row>
    <row r="506" spans="1:64" ht="15.6">
      <c r="A506" s="420"/>
      <c r="B506" s="297">
        <f>+'Ark1'!C2679</f>
        <v>2022</v>
      </c>
      <c r="C506" s="235">
        <f>+'Ark1'!L2679</f>
        <v>4</v>
      </c>
      <c r="D506" s="235" t="str">
        <f>VLOOKUP(C506,RNR!$D$15:$E$29,2)</f>
        <v>O-</v>
      </c>
      <c r="E506" s="235">
        <f>+'Ark1'!H2679</f>
        <v>1</v>
      </c>
      <c r="F506" s="235">
        <f>+'Ark1'!J2679</f>
        <v>134</v>
      </c>
      <c r="G506" s="235" t="str">
        <f>VLOOKUP(F506,RNR!$A$1:$B$25,2)</f>
        <v>Førde</v>
      </c>
      <c r="H506" s="235">
        <f>+IF(I506=0,"",'Ark1'!Q2679)</f>
        <v>68</v>
      </c>
      <c r="I506" s="344">
        <f>+'Ark1'!R2679</f>
        <v>260</v>
      </c>
      <c r="J506" s="236">
        <f>+IF(I506=0,"",'Ark1'!AG2679)</f>
        <v>13.94284839670741</v>
      </c>
      <c r="K506" s="236"/>
      <c r="L506" s="236">
        <f>+IF(I506=0,"",'Ark1'!AH2679)</f>
        <v>0.76923076923076894</v>
      </c>
      <c r="M506" s="237">
        <f>+IF(I506=0,"",'Ark1'!T2679)</f>
        <v>4.6538461538461551</v>
      </c>
      <c r="N506" s="32">
        <f>+IF(I506=0,"",'Ark1'!U2679)</f>
        <v>19.130038461538451</v>
      </c>
      <c r="O506" s="238">
        <f>+IF(I506=0,"",'Ark1'!W2679)</f>
        <v>0</v>
      </c>
      <c r="P506" s="238">
        <f>+IF(I506=0,"",'Ark1'!X2679)</f>
        <v>83.076923076923109</v>
      </c>
      <c r="Q506" s="238">
        <f>+IF(I506=0,"",'Ark1'!Y2679)</f>
        <v>14.61538461538462</v>
      </c>
      <c r="R506" s="238">
        <f>+IF(I506=0,"",'Ark1'!Z2679)</f>
        <v>3.5409213814048792</v>
      </c>
      <c r="S506" s="236">
        <f>+IF(I506=0,"",'Ark1'!Z2679)</f>
        <v>3.5409213814048792</v>
      </c>
      <c r="T506" s="237">
        <f>+IF(I506=0,"",'Ark1'!AB2679)</f>
        <v>1.296216615690795</v>
      </c>
      <c r="U506" s="238">
        <f>+IF(I506=0,"",'Ark1'!AE2679)</f>
        <v>0</v>
      </c>
      <c r="V506" s="236">
        <f t="shared" si="79"/>
        <v>4.7825096153846127</v>
      </c>
      <c r="W506" s="236">
        <f t="shared" si="80"/>
        <v>3.8235294117647061</v>
      </c>
      <c r="X506" s="215"/>
    </row>
    <row r="507" spans="1:64" ht="15.6">
      <c r="A507" s="420"/>
      <c r="B507" s="297">
        <f>+'Ark1'!C2680</f>
        <v>2022</v>
      </c>
      <c r="C507" s="235">
        <f>+'Ark1'!L2680</f>
        <v>4</v>
      </c>
      <c r="D507" s="235" t="str">
        <f>VLOOKUP(C507,RNR!$D$15:$E$29,2)</f>
        <v>O-</v>
      </c>
      <c r="E507" s="235">
        <f>+'Ark1'!H2680</f>
        <v>2</v>
      </c>
      <c r="F507" s="235">
        <f>+'Ark1'!J2680</f>
        <v>141</v>
      </c>
      <c r="G507" s="235" t="str">
        <f>VLOOKUP(F507,RNR!$A$1:$B$25,2)</f>
        <v>Ølen</v>
      </c>
      <c r="H507" s="235">
        <f>+IF(I507=0,"",'Ark1'!Q2680)</f>
        <v>32</v>
      </c>
      <c r="I507" s="344">
        <f>+'Ark1'!R2680</f>
        <v>93</v>
      </c>
      <c r="J507" s="236">
        <f>+IF(I507=0,"",'Ark1'!AG2680)</f>
        <v>10.253389458132473</v>
      </c>
      <c r="K507" s="236"/>
      <c r="L507" s="236">
        <f>+IF(I507=0,"",'Ark1'!AH2680)</f>
        <v>1.0752688172043012</v>
      </c>
      <c r="M507" s="237">
        <f>+IF(I507=0,"",'Ark1'!T2680)</f>
        <v>4.5483870967741939</v>
      </c>
      <c r="N507" s="32">
        <f>+IF(I507=0,"",'Ark1'!U2680)</f>
        <v>17.312903225806451</v>
      </c>
      <c r="O507" s="238">
        <f>+IF(I507=0,"",'Ark1'!W2680)</f>
        <v>0</v>
      </c>
      <c r="P507" s="238">
        <f>+IF(I507=0,"",'Ark1'!X2680)</f>
        <v>62.365591397849457</v>
      </c>
      <c r="Q507" s="238">
        <f>+IF(I507=0,"",'Ark1'!Y2680)</f>
        <v>5.3763440860215059</v>
      </c>
      <c r="R507" s="238">
        <f>+IF(I507=0,"",'Ark1'!Z2680)</f>
        <v>3.7609832221224191</v>
      </c>
      <c r="S507" s="236">
        <f>+IF(I507=0,"",'Ark1'!Z2680)</f>
        <v>3.7609832221224191</v>
      </c>
      <c r="T507" s="237">
        <f>+IF(I507=0,"",'Ark1'!AB2680)</f>
        <v>1.7568062973148499</v>
      </c>
      <c r="U507" s="238">
        <f>+IF(I507=0,"",'Ark1'!AE2680)</f>
        <v>0</v>
      </c>
      <c r="V507" s="236">
        <f t="shared" si="79"/>
        <v>4.3282258064516128</v>
      </c>
      <c r="W507" s="236">
        <f t="shared" si="80"/>
        <v>2.90625</v>
      </c>
      <c r="X507" s="215"/>
    </row>
    <row r="508" spans="1:64" ht="15.6">
      <c r="A508" s="420"/>
      <c r="B508" s="297">
        <f>+'Ark1'!C2681</f>
        <v>2022</v>
      </c>
      <c r="C508" s="235">
        <f>+'Ark1'!L2681</f>
        <v>4</v>
      </c>
      <c r="D508" s="235" t="str">
        <f>VLOOKUP(C508,RNR!$D$15:$E$29,2)</f>
        <v>O-</v>
      </c>
      <c r="E508" s="235">
        <f>+'Ark1'!H2681</f>
        <v>2</v>
      </c>
      <c r="F508" s="235">
        <f>+'Ark1'!J2681</f>
        <v>143</v>
      </c>
      <c r="G508" s="235" t="str">
        <f>VLOOKUP(F508,RNR!$A$1:$B$25,2)</f>
        <v>Nordfjord</v>
      </c>
      <c r="H508" s="235">
        <f>+IF(I508=0,"",'Ark1'!Q2681)</f>
        <v>4</v>
      </c>
      <c r="I508" s="344">
        <f>+'Ark1'!R2681</f>
        <v>11</v>
      </c>
      <c r="J508" s="236">
        <f>+IF(I508=0,"",'Ark1'!AG2681)</f>
        <v>6.782670454545455</v>
      </c>
      <c r="K508" s="236"/>
      <c r="L508" s="236">
        <f>+IF(I508=0,"",'Ark1'!AH2681)</f>
        <v>0</v>
      </c>
      <c r="M508" s="237">
        <f>+IF(I508=0,"",'Ark1'!T2681)</f>
        <v>4.4545454545454541</v>
      </c>
      <c r="N508" s="32">
        <f>+IF(I508=0,"",'Ark1'!U2681)</f>
        <v>19.100000000000001</v>
      </c>
      <c r="O508" s="238">
        <f>+IF(I508=0,"",'Ark1'!W2681)</f>
        <v>0</v>
      </c>
      <c r="P508" s="238">
        <f>+IF(I508=0,"",'Ark1'!X2681)</f>
        <v>90.909090909090892</v>
      </c>
      <c r="Q508" s="238">
        <f>+IF(I508=0,"",'Ark1'!Y2681)</f>
        <v>9.0909090909090917</v>
      </c>
      <c r="R508" s="238">
        <f>+IF(I508=0,"",'Ark1'!Z2681)</f>
        <v>2.0355923864163756</v>
      </c>
      <c r="S508" s="236">
        <f>+IF(I508=0,"",'Ark1'!Z2681)</f>
        <v>2.0355923864163756</v>
      </c>
      <c r="T508" s="237">
        <f>+IF(I508=0,"",'Ark1'!AB2681)</f>
        <v>1.1570838237598069</v>
      </c>
      <c r="U508" s="238">
        <f>+IF(I508=0,"",'Ark1'!AE2681)</f>
        <v>0</v>
      </c>
      <c r="V508" s="236">
        <f t="shared" si="79"/>
        <v>4.7750000000000004</v>
      </c>
      <c r="W508" s="236">
        <f t="shared" si="80"/>
        <v>2.75</v>
      </c>
      <c r="X508" s="215"/>
    </row>
    <row r="509" spans="1:64" ht="15.6">
      <c r="A509" s="420"/>
      <c r="B509" s="297">
        <f>+'Ark1'!C2682</f>
        <v>2022</v>
      </c>
      <c r="C509" s="235">
        <f>+'Ark1'!L2682</f>
        <v>4</v>
      </c>
      <c r="D509" s="235" t="str">
        <f>VLOOKUP(C509,RNR!$D$15:$E$29,2)</f>
        <v>O-</v>
      </c>
      <c r="E509" s="235">
        <f>+'Ark1'!H2682</f>
        <v>2</v>
      </c>
      <c r="F509" s="235">
        <f>+'Ark1'!J2682</f>
        <v>147</v>
      </c>
      <c r="G509" s="235" t="str">
        <f>VLOOKUP(F509,RNR!$A$1:$B$25,2)</f>
        <v>Midt-Norge</v>
      </c>
      <c r="H509" s="235" t="str">
        <f>+IF(I509=0,"",'Ark1'!Q2682)</f>
        <v/>
      </c>
      <c r="I509" s="344">
        <f>+'Ark1'!R2682</f>
        <v>0</v>
      </c>
      <c r="J509" s="236" t="str">
        <f>+IF(I509=0,"",'Ark1'!AG2682)</f>
        <v/>
      </c>
      <c r="K509" s="236"/>
      <c r="L509" s="236" t="str">
        <f>+IF(I509=0,"",'Ark1'!AH2682)</f>
        <v/>
      </c>
      <c r="M509" s="237" t="str">
        <f>+IF(I509=0,"",'Ark1'!T2682)</f>
        <v/>
      </c>
      <c r="N509" s="32" t="str">
        <f>+IF(I509=0,"",'Ark1'!U2682)</f>
        <v/>
      </c>
      <c r="O509" s="238" t="str">
        <f>+IF(I509=0,"",'Ark1'!W2682)</f>
        <v/>
      </c>
      <c r="P509" s="238" t="str">
        <f>+IF(I509=0,"",'Ark1'!X2682)</f>
        <v/>
      </c>
      <c r="Q509" s="238" t="str">
        <f>+IF(I509=0,"",'Ark1'!Y2682)</f>
        <v/>
      </c>
      <c r="R509" s="238" t="str">
        <f>+IF(I509=0,"",'Ark1'!Z2682)</f>
        <v/>
      </c>
      <c r="S509" s="236" t="str">
        <f>+IF(I509=0,"",'Ark1'!Z2682)</f>
        <v/>
      </c>
      <c r="T509" s="237" t="str">
        <f>+IF(I509=0,"",'Ark1'!AB2682)</f>
        <v/>
      </c>
      <c r="U509" s="238" t="str">
        <f>+IF(I509=0,"",'Ark1'!AE2682)</f>
        <v/>
      </c>
      <c r="V509" s="236" t="str">
        <f t="shared" si="79"/>
        <v/>
      </c>
      <c r="W509" s="236" t="str">
        <f t="shared" si="80"/>
        <v/>
      </c>
      <c r="X509" s="215"/>
    </row>
    <row r="510" spans="1:64" ht="15.6">
      <c r="A510" s="420"/>
      <c r="B510" s="297">
        <f>+'Ark1'!C2683</f>
        <v>2022</v>
      </c>
      <c r="C510" s="235">
        <f>+'Ark1'!L2683</f>
        <v>4</v>
      </c>
      <c r="D510" s="235" t="str">
        <f>VLOOKUP(C510,RNR!$D$15:$E$29,2)</f>
        <v>O-</v>
      </c>
      <c r="E510" s="235">
        <f>+'Ark1'!H2683</f>
        <v>1</v>
      </c>
      <c r="F510" s="235">
        <f>+'Ark1'!J2683</f>
        <v>155</v>
      </c>
      <c r="G510" s="235" t="str">
        <f>VLOOKUP(F510,RNR!$A$1:$B$25,2)</f>
        <v>Målselv</v>
      </c>
      <c r="H510" s="235">
        <f>+IF(I510=0,"",'Ark1'!Q2683)</f>
        <v>47</v>
      </c>
      <c r="I510" s="344">
        <f>+'Ark1'!R2683</f>
        <v>201</v>
      </c>
      <c r="J510" s="236">
        <f>+IF(I510=0,"",'Ark1'!AG2683)</f>
        <v>11.316487930270377</v>
      </c>
      <c r="K510" s="236"/>
      <c r="L510" s="236">
        <f>+IF(I510=0,"",'Ark1'!AH2683)</f>
        <v>0</v>
      </c>
      <c r="M510" s="237">
        <f>+IF(I510=0,"",'Ark1'!T2683)</f>
        <v>4.2835820895522376</v>
      </c>
      <c r="N510" s="32">
        <f>+IF(I510=0,"",'Ark1'!U2683)</f>
        <v>19.19522388059702</v>
      </c>
      <c r="O510" s="238">
        <f>+IF(I510=0,"",'Ark1'!W2683)</f>
        <v>0</v>
      </c>
      <c r="P510" s="238">
        <f>+IF(I510=0,"",'Ark1'!X2683)</f>
        <v>81.094527363184085</v>
      </c>
      <c r="Q510" s="238">
        <f>+IF(I510=0,"",'Ark1'!Y2683)</f>
        <v>11.940298507462691</v>
      </c>
      <c r="R510" s="238">
        <f>+IF(I510=0,"",'Ark1'!Z2683)</f>
        <v>3.5203219655199258</v>
      </c>
      <c r="S510" s="236">
        <f>+IF(I510=0,"",'Ark1'!Z2683)</f>
        <v>3.5203219655199258</v>
      </c>
      <c r="T510" s="237">
        <f>+IF(I510=0,"",'Ark1'!AB2683)</f>
        <v>1.5910755786550963</v>
      </c>
      <c r="U510" s="238">
        <f>+IF(I510=0,"",'Ark1'!AE2683)</f>
        <v>0</v>
      </c>
      <c r="V510" s="236">
        <f t="shared" si="79"/>
        <v>4.7988059701492549</v>
      </c>
      <c r="W510" s="236">
        <f t="shared" si="80"/>
        <v>4.2765957446808507</v>
      </c>
      <c r="X510" s="215"/>
    </row>
    <row r="511" spans="1:64" ht="15.6">
      <c r="A511" s="420"/>
      <c r="B511" s="297">
        <f>+'Ark1'!C2684</f>
        <v>2022</v>
      </c>
      <c r="C511" s="235">
        <f>+'Ark1'!L2684</f>
        <v>4</v>
      </c>
      <c r="D511" s="235" t="str">
        <f>VLOOKUP(C511,RNR!$D$15:$E$29,2)</f>
        <v>O-</v>
      </c>
      <c r="E511" s="235">
        <f>+'Ark1'!H2684</f>
        <v>2</v>
      </c>
      <c r="F511" s="235">
        <f>+'Ark1'!J2684</f>
        <v>160</v>
      </c>
      <c r="G511" s="235" t="str">
        <f>VLOOKUP(F511,RNR!$A$1:$B$25,2)</f>
        <v>Oslo</v>
      </c>
      <c r="H511" s="235">
        <f>+IF(I511=0,"",'Ark1'!Q2684)</f>
        <v>3</v>
      </c>
      <c r="I511" s="344">
        <f>+'Ark1'!R2684</f>
        <v>5</v>
      </c>
      <c r="J511" s="236">
        <f>+IF(I511=0,"",'Ark1'!AG2684)</f>
        <v>2.5715390564578495</v>
      </c>
      <c r="K511" s="236"/>
      <c r="L511" s="236">
        <f>+IF(I511=0,"",'Ark1'!AH2684)</f>
        <v>20</v>
      </c>
      <c r="M511" s="237">
        <f>+IF(I511=0,"",'Ark1'!T2684)</f>
        <v>5.6</v>
      </c>
      <c r="N511" s="32">
        <f>+IF(I511=0,"",'Ark1'!U2684)</f>
        <v>15.96</v>
      </c>
      <c r="O511" s="238">
        <f>+IF(I511=0,"",'Ark1'!W2684)</f>
        <v>0</v>
      </c>
      <c r="P511" s="238">
        <f>+IF(I511=0,"",'Ark1'!X2684)</f>
        <v>40</v>
      </c>
      <c r="Q511" s="238">
        <f>+IF(I511=0,"",'Ark1'!Y2684)</f>
        <v>20</v>
      </c>
      <c r="R511" s="238">
        <f>+IF(I511=0,"",'Ark1'!Z2684)</f>
        <v>4.2031416821230323</v>
      </c>
      <c r="S511" s="236">
        <f>+IF(I511=0,"",'Ark1'!Z2684)</f>
        <v>4.2031416821230323</v>
      </c>
      <c r="T511" s="237">
        <f>+IF(I511=0,"",'Ark1'!AB2684)</f>
        <v>1.2000000000000015</v>
      </c>
      <c r="U511" s="238">
        <f>+IF(I511=0,"",'Ark1'!AE2684)</f>
        <v>0</v>
      </c>
      <c r="V511" s="236">
        <f t="shared" si="79"/>
        <v>3.99</v>
      </c>
      <c r="W511" s="236">
        <f t="shared" si="80"/>
        <v>1.6666666666666667</v>
      </c>
      <c r="X511" s="215"/>
    </row>
    <row r="512" spans="1:64" ht="15.6">
      <c r="A512" s="420"/>
      <c r="B512" s="297">
        <f>+'Ark1'!C2685</f>
        <v>2022</v>
      </c>
      <c r="C512" s="235">
        <f>+'Ark1'!L2685</f>
        <v>4</v>
      </c>
      <c r="D512" s="235" t="str">
        <f>VLOOKUP(C512,RNR!$D$15:$E$29,2)</f>
        <v>O-</v>
      </c>
      <c r="E512" s="235">
        <f>+'Ark1'!H2685</f>
        <v>1</v>
      </c>
      <c r="F512" s="235">
        <f>+'Ark1'!J2685</f>
        <v>171</v>
      </c>
      <c r="G512" s="235" t="str">
        <f>VLOOKUP(F512,RNR!$A$1:$B$25,2)</f>
        <v>Prima</v>
      </c>
      <c r="H512" s="235" t="str">
        <f>+IF(I512=0,"",'Ark1'!Q2685)</f>
        <v/>
      </c>
      <c r="I512" s="344">
        <f>+'Ark1'!R2685</f>
        <v>0</v>
      </c>
      <c r="J512" s="236" t="str">
        <f>+IF(I512=0,"",'Ark1'!AG2685)</f>
        <v/>
      </c>
      <c r="K512" s="236"/>
      <c r="L512" s="236" t="str">
        <f>+IF(I512=0,"",'Ark1'!AH2685)</f>
        <v/>
      </c>
      <c r="M512" s="237" t="str">
        <f>+IF(I512=0,"",'Ark1'!T2685)</f>
        <v/>
      </c>
      <c r="N512" s="32" t="str">
        <f>+IF(I512=0,"",'Ark1'!U2685)</f>
        <v/>
      </c>
      <c r="O512" s="238" t="str">
        <f>+IF(I512=0,"",'Ark1'!W2685)</f>
        <v/>
      </c>
      <c r="P512" s="238" t="str">
        <f>+IF(I512=0,"",'Ark1'!X2685)</f>
        <v/>
      </c>
      <c r="Q512" s="238" t="str">
        <f>+IF(I512=0,"",'Ark1'!Y2685)</f>
        <v/>
      </c>
      <c r="R512" s="238" t="str">
        <f>+IF(I512=0,"",'Ark1'!Z2685)</f>
        <v/>
      </c>
      <c r="S512" s="236" t="str">
        <f>+IF(I512=0,"",'Ark1'!Z2685)</f>
        <v/>
      </c>
      <c r="T512" s="237" t="str">
        <f>+IF(I512=0,"",'Ark1'!AB2685)</f>
        <v/>
      </c>
      <c r="U512" s="238" t="str">
        <f>+IF(I512=0,"",'Ark1'!AE2685)</f>
        <v/>
      </c>
      <c r="V512" s="236" t="str">
        <f t="shared" si="79"/>
        <v/>
      </c>
      <c r="W512" s="236" t="str">
        <f t="shared" si="80"/>
        <v/>
      </c>
      <c r="X512" s="215"/>
    </row>
    <row r="513" spans="1:52" ht="15.6">
      <c r="A513" s="420"/>
      <c r="B513" s="297">
        <f>+'Ark1'!C2686</f>
        <v>2022</v>
      </c>
      <c r="C513" s="235">
        <f>+'Ark1'!L2686</f>
        <v>4</v>
      </c>
      <c r="D513" s="235" t="str">
        <f>VLOOKUP(C513,RNR!$D$15:$E$29,2)</f>
        <v>O-</v>
      </c>
      <c r="E513" s="235">
        <f>+'Ark1'!H2686</f>
        <v>2</v>
      </c>
      <c r="F513" s="235">
        <f>+'Ark1'!J2686</f>
        <v>175</v>
      </c>
      <c r="G513" s="235" t="str">
        <f>VLOOKUP(F513,RNR!$A$1:$B$25,2)</f>
        <v>Ole Ringdal</v>
      </c>
      <c r="H513" s="235">
        <f>+IF(I513=0,"",'Ark1'!Q2686)</f>
        <v>19</v>
      </c>
      <c r="I513" s="344">
        <f>+'Ark1'!R2686</f>
        <v>99</v>
      </c>
      <c r="J513" s="236">
        <f>+IF(I513=0,"",'Ark1'!AG2686)</f>
        <v>19.801692275942287</v>
      </c>
      <c r="K513" s="236"/>
      <c r="L513" s="236">
        <f>+IF(I513=0,"",'Ark1'!AH2686)</f>
        <v>0</v>
      </c>
      <c r="M513" s="237">
        <f>+IF(I513=0,"",'Ark1'!T2686)</f>
        <v>4.8787878787878789</v>
      </c>
      <c r="N513" s="32">
        <f>+IF(I513=0,"",'Ark1'!U2686)</f>
        <v>21.322222222222223</v>
      </c>
      <c r="O513" s="238">
        <f>+IF(I513=0,"",'Ark1'!W2686)</f>
        <v>0</v>
      </c>
      <c r="P513" s="238">
        <f>+IF(I513=0,"",'Ark1'!X2686)</f>
        <v>82.828282828282809</v>
      </c>
      <c r="Q513" s="238">
        <f>+IF(I513=0,"",'Ark1'!Y2686)</f>
        <v>25.252525252525256</v>
      </c>
      <c r="R513" s="238">
        <f>+IF(I513=0,"",'Ark1'!Z2686)</f>
        <v>6.465206888587038</v>
      </c>
      <c r="S513" s="236">
        <f>+IF(I513=0,"",'Ark1'!Z2686)</f>
        <v>6.465206888587038</v>
      </c>
      <c r="T513" s="237">
        <f>+IF(I513=0,"",'Ark1'!AB2686)</f>
        <v>1.7539146822409424</v>
      </c>
      <c r="U513" s="238">
        <f>+IF(I513=0,"",'Ark1'!AE2686)</f>
        <v>0</v>
      </c>
      <c r="V513" s="236">
        <f t="shared" si="79"/>
        <v>5.3305555555555557</v>
      </c>
      <c r="W513" s="236">
        <f t="shared" si="80"/>
        <v>5.2105263157894735</v>
      </c>
      <c r="X513" s="215"/>
    </row>
    <row r="514" spans="1:52" ht="15.6">
      <c r="A514" s="420"/>
      <c r="B514" s="297">
        <f>+'Ark1'!C2687</f>
        <v>2022</v>
      </c>
      <c r="C514" s="235">
        <f>+'Ark1'!L2687</f>
        <v>4</v>
      </c>
      <c r="D514" s="235" t="str">
        <f>VLOOKUP(C514,RNR!$D$15:$E$29,2)</f>
        <v>O-</v>
      </c>
      <c r="E514" s="235">
        <f>+'Ark1'!H2687</f>
        <v>2</v>
      </c>
      <c r="F514" s="235">
        <f>+'Ark1'!J2687</f>
        <v>177</v>
      </c>
      <c r="G514" s="235" t="str">
        <f>VLOOKUP(F514,RNR!$A$1:$B$25,2)</f>
        <v>Slakthuset</v>
      </c>
      <c r="H514" s="235">
        <f>+IF(I514=0,"",'Ark1'!Q2687)</f>
        <v>10</v>
      </c>
      <c r="I514" s="344">
        <f>+'Ark1'!R2687</f>
        <v>15</v>
      </c>
      <c r="J514" s="236">
        <f>+IF(I514=0,"",'Ark1'!AG2687)</f>
        <v>8.2312656394047146</v>
      </c>
      <c r="K514" s="236"/>
      <c r="L514" s="236">
        <f>+IF(I514=0,"",'Ark1'!AH2687)</f>
        <v>0</v>
      </c>
      <c r="M514" s="237">
        <f>+IF(I514=0,"",'Ark1'!T2687)</f>
        <v>4.2</v>
      </c>
      <c r="N514" s="32">
        <f>+IF(I514=0,"",'Ark1'!U2687)</f>
        <v>16.666666666666671</v>
      </c>
      <c r="O514" s="238">
        <f>+IF(I514=0,"",'Ark1'!W2687)</f>
        <v>0</v>
      </c>
      <c r="P514" s="238">
        <f>+IF(I514=0,"",'Ark1'!X2687)</f>
        <v>73.333333333333314</v>
      </c>
      <c r="Q514" s="238">
        <f>+IF(I514=0,"",'Ark1'!Y2687)</f>
        <v>0</v>
      </c>
      <c r="R514" s="238">
        <f>+IF(I514=0,"",'Ark1'!Z2687)</f>
        <v>3.5337735574815072</v>
      </c>
      <c r="S514" s="236">
        <f>+IF(I514=0,"",'Ark1'!Z2687)</f>
        <v>3.5337735574815072</v>
      </c>
      <c r="T514" s="237">
        <f>+IF(I514=0,"",'Ark1'!AB2687)</f>
        <v>1.275408431313932</v>
      </c>
      <c r="U514" s="238">
        <f>+IF(I514=0,"",'Ark1'!AE2687)</f>
        <v>0</v>
      </c>
      <c r="V514" s="236">
        <f t="shared" si="79"/>
        <v>4.1666666666666679</v>
      </c>
      <c r="W514" s="236">
        <f t="shared" si="80"/>
        <v>1.5</v>
      </c>
      <c r="X514" s="215"/>
    </row>
    <row r="515" spans="1:52" ht="15.6">
      <c r="A515" s="420"/>
      <c r="B515" s="297">
        <f>+'Ark1'!C2688</f>
        <v>2022</v>
      </c>
      <c r="C515" s="235">
        <f>+'Ark1'!L2688</f>
        <v>4</v>
      </c>
      <c r="D515" s="235" t="str">
        <f>VLOOKUP(C515,RNR!$D$15:$E$29,2)</f>
        <v>O-</v>
      </c>
      <c r="E515" s="235">
        <f>+'Ark1'!H2688</f>
        <v>2</v>
      </c>
      <c r="F515" s="235">
        <f>+'Ark1'!J2688</f>
        <v>178</v>
      </c>
      <c r="G515" s="235" t="str">
        <f>VLOOKUP(F515,RNR!$A$1:$B$25,2)</f>
        <v>Røros</v>
      </c>
      <c r="H515" s="235">
        <f>+IF(I515=0,"",'Ark1'!Q2688)</f>
        <v>4</v>
      </c>
      <c r="I515" s="344">
        <f>+'Ark1'!R2688</f>
        <v>45</v>
      </c>
      <c r="J515" s="236">
        <f>+IF(I515=0,"",'Ark1'!AG2688)</f>
        <v>17.228472763729531</v>
      </c>
      <c r="K515" s="236"/>
      <c r="L515" s="236">
        <f>+IF(I515=0,"",'Ark1'!AH2688)</f>
        <v>0</v>
      </c>
      <c r="M515" s="237">
        <f>+IF(I515=0,"",'Ark1'!T2688)</f>
        <v>4.4000000000000004</v>
      </c>
      <c r="N515" s="32">
        <f>+IF(I515=0,"",'Ark1'!U2688)</f>
        <v>17.184444444444445</v>
      </c>
      <c r="O515" s="238">
        <f>+IF(I515=0,"",'Ark1'!W2688)</f>
        <v>0</v>
      </c>
      <c r="P515" s="238">
        <f>+IF(I515=0,"",'Ark1'!X2688)</f>
        <v>62.222222222222221</v>
      </c>
      <c r="Q515" s="238">
        <f>+IF(I515=0,"",'Ark1'!Y2688)</f>
        <v>0</v>
      </c>
      <c r="R515" s="238">
        <f>+IF(I515=0,"",'Ark1'!Z2688)</f>
        <v>2.5442707364285897</v>
      </c>
      <c r="S515" s="236">
        <f>+IF(I515=0,"",'Ark1'!Z2688)</f>
        <v>2.5442707364285897</v>
      </c>
      <c r="T515" s="237">
        <f>+IF(I515=0,"",'Ark1'!AB2688)</f>
        <v>1.3564659966250527</v>
      </c>
      <c r="U515" s="238">
        <f>+IF(I515=0,"",'Ark1'!AE2688)</f>
        <v>0</v>
      </c>
      <c r="V515" s="236">
        <f t="shared" si="79"/>
        <v>4.2961111111111112</v>
      </c>
      <c r="W515" s="236">
        <f t="shared" si="80"/>
        <v>11.25</v>
      </c>
      <c r="X515" s="215"/>
    </row>
    <row r="516" spans="1:52" ht="15.6">
      <c r="A516" s="420"/>
      <c r="B516" s="297">
        <f>+'Ark1'!C2689</f>
        <v>2022</v>
      </c>
      <c r="C516" s="235">
        <f>+'Ark1'!L2689</f>
        <v>4</v>
      </c>
      <c r="D516" s="235" t="str">
        <f>VLOOKUP(C516,RNR!$D$15:$E$29,2)</f>
        <v>O-</v>
      </c>
      <c r="E516" s="235">
        <f>+'Ark1'!H2689</f>
        <v>2</v>
      </c>
      <c r="F516" s="235">
        <f>+'Ark1'!J2689</f>
        <v>181</v>
      </c>
      <c r="G516" s="235" t="str">
        <f>VLOOKUP(F516,RNR!$A$1:$B$25,2)</f>
        <v>Horns</v>
      </c>
      <c r="H516" s="235">
        <f>+IF(I516=0,"",'Ark1'!Q2689)</f>
        <v>10</v>
      </c>
      <c r="I516" s="344">
        <f>+'Ark1'!R2689</f>
        <v>20</v>
      </c>
      <c r="J516" s="236">
        <f>+IF(I516=0,"",'Ark1'!AG2689)</f>
        <v>4.6958194003932308</v>
      </c>
      <c r="K516" s="236"/>
      <c r="L516" s="236">
        <f>+IF(I516=0,"",'Ark1'!AH2689)</f>
        <v>0</v>
      </c>
      <c r="M516" s="237">
        <f>+IF(I516=0,"",'Ark1'!T2689)</f>
        <v>4.8499999999999996</v>
      </c>
      <c r="N516" s="32">
        <f>+IF(I516=0,"",'Ark1'!U2689)</f>
        <v>16.36</v>
      </c>
      <c r="O516" s="238">
        <f>+IF(I516=0,"",'Ark1'!W2689)</f>
        <v>0</v>
      </c>
      <c r="P516" s="238">
        <f>+IF(I516=0,"",'Ark1'!X2689)</f>
        <v>55</v>
      </c>
      <c r="Q516" s="238">
        <f>+IF(I516=0,"",'Ark1'!Y2689)</f>
        <v>0</v>
      </c>
      <c r="R516" s="238">
        <f>+IF(I516=0,"",'Ark1'!Z2689)</f>
        <v>2.9574313178838305</v>
      </c>
      <c r="S516" s="236">
        <f>+IF(I516=0,"",'Ark1'!Z2689)</f>
        <v>2.9574313178838305</v>
      </c>
      <c r="T516" s="237">
        <f>+IF(I516=0,"",'Ark1'!AB2689)</f>
        <v>1.4924811556599311</v>
      </c>
      <c r="U516" s="238">
        <f>+IF(I516=0,"",'Ark1'!AE2689)</f>
        <v>0</v>
      </c>
      <c r="V516" s="236">
        <f t="shared" si="79"/>
        <v>4.09</v>
      </c>
      <c r="W516" s="236">
        <f t="shared" si="80"/>
        <v>2</v>
      </c>
      <c r="X516" s="215"/>
    </row>
    <row r="517" spans="1:52" ht="15.6">
      <c r="A517" s="420"/>
      <c r="B517" s="297">
        <f>+'Ark1'!C2690</f>
        <v>2022</v>
      </c>
      <c r="C517" s="235">
        <f>+'Ark1'!L2690</f>
        <v>4</v>
      </c>
      <c r="D517" s="235" t="str">
        <f>VLOOKUP(C517,RNR!$D$15:$E$29,2)</f>
        <v>O-</v>
      </c>
      <c r="E517" s="235">
        <f>+'Ark1'!H2690</f>
        <v>1</v>
      </c>
      <c r="F517" s="235">
        <f>+'Ark1'!J2690</f>
        <v>262</v>
      </c>
      <c r="G517" s="235" t="str">
        <f>VLOOKUP(F517,RNR!$A$1:$B$25,2)</f>
        <v>Strilalam</v>
      </c>
      <c r="H517" s="235" t="str">
        <f>+IF(I517=0,"",'Ark1'!Q2690)</f>
        <v/>
      </c>
      <c r="I517" s="344">
        <f>+'Ark1'!R2690</f>
        <v>0</v>
      </c>
      <c r="J517" s="236" t="str">
        <f>+IF(I517=0,"",'Ark1'!AG2690)</f>
        <v/>
      </c>
      <c r="K517" s="236"/>
      <c r="L517" s="236" t="str">
        <f>+IF(I517=0,"",'Ark1'!AH2690)</f>
        <v/>
      </c>
      <c r="M517" s="237" t="str">
        <f>+IF(I517=0,"",'Ark1'!T2690)</f>
        <v/>
      </c>
      <c r="N517" s="32" t="str">
        <f>+IF(I517=0,"",'Ark1'!U2690)</f>
        <v/>
      </c>
      <c r="O517" s="238" t="str">
        <f>+IF(I517=0,"",'Ark1'!W2690)</f>
        <v/>
      </c>
      <c r="P517" s="238" t="str">
        <f>+IF(I517=0,"",'Ark1'!X2690)</f>
        <v/>
      </c>
      <c r="Q517" s="238" t="str">
        <f>+IF(I517=0,"",'Ark1'!Y2690)</f>
        <v/>
      </c>
      <c r="R517" s="238" t="str">
        <f>+IF(I517=0,"",'Ark1'!Z2690)</f>
        <v/>
      </c>
      <c r="S517" s="236" t="str">
        <f>+IF(I517=0,"",'Ark1'!Z2690)</f>
        <v/>
      </c>
      <c r="T517" s="237" t="str">
        <f>+IF(I517=0,"",'Ark1'!AB2690)</f>
        <v/>
      </c>
      <c r="U517" s="238" t="str">
        <f>+IF(I517=0,"",'Ark1'!AE2690)</f>
        <v/>
      </c>
      <c r="V517" s="236" t="str">
        <f t="shared" si="79"/>
        <v/>
      </c>
      <c r="W517" s="236" t="str">
        <f t="shared" si="80"/>
        <v/>
      </c>
      <c r="X517" s="215"/>
    </row>
    <row r="518" spans="1:52" ht="15.6">
      <c r="A518" s="420"/>
      <c r="B518" s="297">
        <f>+'Ark1'!C2691</f>
        <v>2022</v>
      </c>
      <c r="C518" s="235">
        <f>+'Ark1'!L2691</f>
        <v>4</v>
      </c>
      <c r="D518" s="235" t="str">
        <f>VLOOKUP(C518,RNR!$D$15:$E$29,2)</f>
        <v>O-</v>
      </c>
      <c r="E518" s="235">
        <f>+'Ark1'!H2691</f>
        <v>1</v>
      </c>
      <c r="F518" s="235">
        <f>+'Ark1'!J2691</f>
        <v>309</v>
      </c>
      <c r="G518" s="235" t="str">
        <f>VLOOKUP(F518,RNR!$A$1:$B$25,2)</f>
        <v>Malvik</v>
      </c>
      <c r="H518" s="235">
        <f>+IF(I518=0,"",'Ark1'!Q2691)</f>
        <v>11</v>
      </c>
      <c r="I518" s="344">
        <f>+'Ark1'!R2691</f>
        <v>30</v>
      </c>
      <c r="J518" s="236">
        <f>+IF(I518=0,"",'Ark1'!AG2691)</f>
        <v>8.7975182531793124</v>
      </c>
      <c r="K518" s="236"/>
      <c r="L518" s="236">
        <f>+IF(I518=0,"",'Ark1'!AH2691)</f>
        <v>3.3333333333333344</v>
      </c>
      <c r="M518" s="237">
        <f>+IF(I518=0,"",'Ark1'!T2691)</f>
        <v>4.9000000000000004</v>
      </c>
      <c r="N518" s="32">
        <f>+IF(I518=0,"",'Ark1'!U2691)</f>
        <v>17.110000000000003</v>
      </c>
      <c r="O518" s="238">
        <f>+IF(I518=0,"",'Ark1'!W2691)</f>
        <v>0</v>
      </c>
      <c r="P518" s="238">
        <f>+IF(I518=0,"",'Ark1'!X2691)</f>
        <v>66.666666666666686</v>
      </c>
      <c r="Q518" s="238">
        <f>+IF(I518=0,"",'Ark1'!Y2691)</f>
        <v>10</v>
      </c>
      <c r="R518" s="238">
        <f>+IF(I518=0,"",'Ark1'!Z2691)</f>
        <v>3.643382128370996</v>
      </c>
      <c r="S518" s="236">
        <f>+IF(I518=0,"",'Ark1'!Z2691)</f>
        <v>3.643382128370996</v>
      </c>
      <c r="T518" s="237">
        <f>+IF(I518=0,"",'Ark1'!AB2691)</f>
        <v>0.94339811320565725</v>
      </c>
      <c r="U518" s="238">
        <f>+IF(I518=0,"",'Ark1'!AE2691)</f>
        <v>0</v>
      </c>
      <c r="V518" s="236">
        <f t="shared" si="79"/>
        <v>4.2775000000000007</v>
      </c>
      <c r="W518" s="236">
        <f t="shared" si="80"/>
        <v>2.7272727272727271</v>
      </c>
      <c r="X518" s="215"/>
    </row>
    <row r="519" spans="1:52" ht="15.6">
      <c r="A519" s="420"/>
      <c r="B519" s="297">
        <f>+'Ark1'!C2692</f>
        <v>2022</v>
      </c>
      <c r="C519" s="235">
        <f>+'Ark1'!L2692</f>
        <v>4</v>
      </c>
      <c r="D519" s="235" t="str">
        <f>VLOOKUP(C519,RNR!$D$15:$E$29,2)</f>
        <v>O-</v>
      </c>
      <c r="E519" s="235">
        <f>+'Ark1'!H2692</f>
        <v>2</v>
      </c>
      <c r="F519" s="235">
        <f>+'Ark1'!J2692</f>
        <v>470</v>
      </c>
      <c r="G519" s="235" t="str">
        <f>VLOOKUP(F519,RNR!$A$1:$B$25,2)</f>
        <v>Jens Eide</v>
      </c>
      <c r="H519" s="235">
        <f>+IF(I519=0,"",'Ark1'!Q2692)</f>
        <v>6</v>
      </c>
      <c r="I519" s="344">
        <f>+'Ark1'!R2692</f>
        <v>19</v>
      </c>
      <c r="J519" s="236">
        <f>+IF(I519=0,"",'Ark1'!AG2692)</f>
        <v>4.3136704776600956</v>
      </c>
      <c r="K519" s="236"/>
      <c r="L519" s="236">
        <f>+IF(I519=0,"",'Ark1'!AH2692)</f>
        <v>5.2631578947368443</v>
      </c>
      <c r="M519" s="237">
        <f>+IF(I519=0,"",'Ark1'!T2692)</f>
        <v>4.0526315789473681</v>
      </c>
      <c r="N519" s="32">
        <f>+IF(I519=0,"",'Ark1'!U2692)</f>
        <v>16.184210526315795</v>
      </c>
      <c r="O519" s="238">
        <f>+IF(I519=0,"",'Ark1'!W2692)</f>
        <v>0</v>
      </c>
      <c r="P519" s="238">
        <f>+IF(I519=0,"",'Ark1'!X2692)</f>
        <v>57.894736842105239</v>
      </c>
      <c r="Q519" s="238">
        <f>+IF(I519=0,"",'Ark1'!Y2692)</f>
        <v>0</v>
      </c>
      <c r="R519" s="238">
        <f>+IF(I519=0,"",'Ark1'!Z2692)</f>
        <v>4.1746431499426251</v>
      </c>
      <c r="S519" s="236">
        <f>+IF(I519=0,"",'Ark1'!Z2692)</f>
        <v>4.1746431499426251</v>
      </c>
      <c r="T519" s="237">
        <f>+IF(I519=0,"",'Ark1'!AB2692)</f>
        <v>1.3944885578412398</v>
      </c>
      <c r="U519" s="238">
        <f>+IF(I519=0,"",'Ark1'!AE2692)</f>
        <v>0</v>
      </c>
      <c r="V519" s="236">
        <f t="shared" si="79"/>
        <v>4.0460526315789487</v>
      </c>
      <c r="W519" s="236">
        <f t="shared" si="80"/>
        <v>3.1666666666666665</v>
      </c>
      <c r="X519" s="215"/>
    </row>
    <row r="520" spans="1:52" ht="15.6">
      <c r="A520" s="420"/>
      <c r="B520" s="297">
        <f>+'Ark1'!C2693</f>
        <v>2022</v>
      </c>
      <c r="C520" s="235">
        <f>+'Ark1'!L2693</f>
        <v>4</v>
      </c>
      <c r="D520" s="235" t="str">
        <f>VLOOKUP(C520,RNR!$D$15:$E$29,2)</f>
        <v>O-</v>
      </c>
      <c r="E520" s="235">
        <f>+'Ark1'!H2693</f>
        <v>2</v>
      </c>
      <c r="F520" s="235">
        <f>+'Ark1'!J2693</f>
        <v>629</v>
      </c>
      <c r="G520" s="235" t="str">
        <f>VLOOKUP(F520,RNR!$A$1:$B$25,2)</f>
        <v>Bø</v>
      </c>
      <c r="H520" s="235">
        <f>+IF(I520=0,"",'Ark1'!Q2693)</f>
        <v>3</v>
      </c>
      <c r="I520" s="344">
        <f>+'Ark1'!R2693</f>
        <v>11</v>
      </c>
      <c r="J520" s="236">
        <f>+IF(I520=0,"",'Ark1'!AG2693)</f>
        <v>3.1909877748964406</v>
      </c>
      <c r="K520" s="236"/>
      <c r="L520" s="236">
        <f>+IF(I520=0,"",'Ark1'!AH2693)</f>
        <v>0</v>
      </c>
      <c r="M520" s="237">
        <f>+IF(I520=0,"",'Ark1'!T2693)</f>
        <v>4.4545454545454541</v>
      </c>
      <c r="N520" s="32">
        <f>+IF(I520=0,"",'Ark1'!U2693)</f>
        <v>17.227272727272737</v>
      </c>
      <c r="O520" s="238">
        <f>+IF(I520=0,"",'Ark1'!W2693)</f>
        <v>0</v>
      </c>
      <c r="P520" s="238">
        <f>+IF(I520=0,"",'Ark1'!X2693)</f>
        <v>63.636363636363633</v>
      </c>
      <c r="Q520" s="238">
        <f>+IF(I520=0,"",'Ark1'!Y2693)</f>
        <v>0</v>
      </c>
      <c r="R520" s="238">
        <f>+IF(I520=0,"",'Ark1'!Z2693)</f>
        <v>4.2542152163986531</v>
      </c>
      <c r="S520" s="236">
        <f>+IF(I520=0,"",'Ark1'!Z2693)</f>
        <v>4.2542152163986531</v>
      </c>
      <c r="T520" s="237">
        <f>+IF(I520=0,"",'Ark1'!AB2693)</f>
        <v>1.1570838237598069</v>
      </c>
      <c r="U520" s="238">
        <f>+IF(I520=0,"",'Ark1'!AE2693)</f>
        <v>0</v>
      </c>
      <c r="V520" s="236">
        <f t="shared" si="79"/>
        <v>4.3068181818181843</v>
      </c>
      <c r="W520" s="236">
        <f t="shared" si="80"/>
        <v>3.6666666666666665</v>
      </c>
      <c r="X520" s="215"/>
    </row>
    <row r="521" spans="1:52" ht="15.6">
      <c r="A521" s="420"/>
      <c r="B521" s="297">
        <f>+'Ark1'!C2694</f>
        <v>2022</v>
      </c>
      <c r="C521" s="235">
        <f>+'Ark1'!L2694</f>
        <v>4</v>
      </c>
      <c r="D521" s="235" t="str">
        <f>VLOOKUP(C521,RNR!$D$15:$E$29,2)</f>
        <v>O-</v>
      </c>
      <c r="E521" s="235">
        <f>+'Ark1'!H2694</f>
        <v>1</v>
      </c>
      <c r="F521" s="235">
        <f>+'Ark1'!J2694</f>
        <v>643</v>
      </c>
      <c r="G521" s="235" t="str">
        <f>VLOOKUP(F521,RNR!$A$1:$B$25,2)</f>
        <v>Bjerka</v>
      </c>
      <c r="H521" s="235">
        <f>+IF(I521=0,"",'Ark1'!Q2694)</f>
        <v>14</v>
      </c>
      <c r="I521" s="344">
        <f>+'Ark1'!R2694</f>
        <v>45</v>
      </c>
      <c r="J521" s="236">
        <f>+IF(I521=0,"",'Ark1'!AG2694)</f>
        <v>11.896913024233362</v>
      </c>
      <c r="K521" s="236"/>
      <c r="L521" s="236">
        <f>+IF(I521=0,"",'Ark1'!AH2694)</f>
        <v>0</v>
      </c>
      <c r="M521" s="237">
        <f>+IF(I521=0,"",'Ark1'!T2694)</f>
        <v>4.5333333333333323</v>
      </c>
      <c r="N521" s="32">
        <f>+IF(I521=0,"",'Ark1'!U2694)</f>
        <v>17.082222222222221</v>
      </c>
      <c r="O521" s="238">
        <f>+IF(I521=0,"",'Ark1'!W2694)</f>
        <v>0</v>
      </c>
      <c r="P521" s="238">
        <f>+IF(I521=0,"",'Ark1'!X2694)</f>
        <v>60</v>
      </c>
      <c r="Q521" s="238">
        <f>+IF(I521=0,"",'Ark1'!Y2694)</f>
        <v>6.6666666666666687</v>
      </c>
      <c r="R521" s="238">
        <f>+IF(I521=0,"",'Ark1'!Z2694)</f>
        <v>3.6262799358074274</v>
      </c>
      <c r="S521" s="236">
        <f>+IF(I521=0,"",'Ark1'!Z2694)</f>
        <v>3.6262799358074274</v>
      </c>
      <c r="T521" s="237">
        <f>+IF(I521=0,"",'Ark1'!AB2694)</f>
        <v>1.5434449203720313</v>
      </c>
      <c r="U521" s="238">
        <f>+IF(I521=0,"",'Ark1'!AE2694)</f>
        <v>0</v>
      </c>
      <c r="V521" s="236">
        <f t="shared" si="79"/>
        <v>4.2705555555555552</v>
      </c>
      <c r="W521" s="236">
        <f t="shared" si="80"/>
        <v>3.2142857142857144</v>
      </c>
      <c r="X521" s="215"/>
    </row>
    <row r="522" spans="1:52" ht="15.6">
      <c r="A522" s="420"/>
      <c r="B522" s="297">
        <f>+'Ark1'!C2695</f>
        <v>2022</v>
      </c>
      <c r="C522" s="235">
        <f>+'Ark1'!L2695</f>
        <v>4</v>
      </c>
      <c r="D522" s="235" t="str">
        <f>VLOOKUP(C522,RNR!$D$15:$E$29,2)</f>
        <v>O-</v>
      </c>
      <c r="E522" s="235">
        <f>+'Ark1'!H2695</f>
        <v>2</v>
      </c>
      <c r="F522" s="235">
        <f>+'Ark1'!J2695</f>
        <v>704</v>
      </c>
      <c r="G522" s="235" t="str">
        <f>VLOOKUP(F522,RNR!$A$1:$B$25,2)</f>
        <v>Øre Vilt</v>
      </c>
      <c r="H522" s="235">
        <f>+IF(I522=0,"",'Ark1'!Q2695)</f>
        <v>1</v>
      </c>
      <c r="I522" s="344">
        <f>+'Ark1'!R2695</f>
        <v>2</v>
      </c>
      <c r="J522" s="236">
        <f>+IF(I522=0,"",'Ark1'!AG2695)</f>
        <v>5.359299516908214</v>
      </c>
      <c r="K522" s="236"/>
      <c r="L522" s="236">
        <f>+IF(I522=0,"",'Ark1'!AH2695)</f>
        <v>0</v>
      </c>
      <c r="M522" s="237">
        <f>+IF(I522=0,"",'Ark1'!T2695)</f>
        <v>5</v>
      </c>
      <c r="N522" s="32">
        <f>+IF(I522=0,"",'Ark1'!U2695)</f>
        <v>17.75</v>
      </c>
      <c r="O522" s="238">
        <f>+IF(I522=0,"",'Ark1'!W2695)</f>
        <v>0</v>
      </c>
      <c r="P522" s="238">
        <f>+IF(I522=0,"",'Ark1'!X2695)</f>
        <v>100</v>
      </c>
      <c r="Q522" s="238">
        <f>+IF(I522=0,"",'Ark1'!Y2695)</f>
        <v>0</v>
      </c>
      <c r="R522" s="238">
        <f>+IF(I522=0,"",'Ark1'!Z2695)</f>
        <v>0.84999999999998144</v>
      </c>
      <c r="S522" s="236">
        <f>+IF(I522=0,"",'Ark1'!Z2695)</f>
        <v>0.84999999999998144</v>
      </c>
      <c r="T522" s="237">
        <f>+IF(I522=0,"",'Ark1'!AB2695)</f>
        <v>0</v>
      </c>
      <c r="U522" s="238">
        <f>+IF(I522=0,"",'Ark1'!AE2695)</f>
        <v>0</v>
      </c>
      <c r="V522" s="236">
        <f t="shared" si="79"/>
        <v>4.4375</v>
      </c>
      <c r="W522" s="236">
        <f t="shared" si="80"/>
        <v>2</v>
      </c>
      <c r="X522" s="215"/>
    </row>
    <row r="523" spans="1:52" ht="15.6">
      <c r="A523" s="420"/>
      <c r="B523" s="297">
        <f>+'Ark1'!C2696</f>
        <v>2022</v>
      </c>
      <c r="C523" s="235">
        <f>+'Ark1'!L2696</f>
        <v>4</v>
      </c>
      <c r="D523" s="235" t="str">
        <f>VLOOKUP(C523,RNR!$D$15:$E$29,2)</f>
        <v>O-</v>
      </c>
      <c r="E523" s="235">
        <f>+'Ark1'!H2696</f>
        <v>1</v>
      </c>
      <c r="F523" s="235">
        <f>+'Ark1'!J2696</f>
        <v>802</v>
      </c>
      <c r="G523" s="235" t="str">
        <f>VLOOKUP(F523,RNR!$A$1:$B$25,2)</f>
        <v>Karasjok</v>
      </c>
      <c r="H523" s="235" t="str">
        <f>+IF(I523=0,"",'Ark1'!Q2696)</f>
        <v/>
      </c>
      <c r="I523" s="344">
        <f>+'Ark1'!R2696</f>
        <v>0</v>
      </c>
      <c r="J523" s="236" t="str">
        <f>+IF(I523=0,"",'Ark1'!AG2696)</f>
        <v/>
      </c>
      <c r="K523" s="236"/>
      <c r="L523" s="236" t="str">
        <f>+IF(I523=0,"",'Ark1'!AH2696)</f>
        <v/>
      </c>
      <c r="M523" s="237" t="str">
        <f>+IF(I523=0,"",'Ark1'!T2696)</f>
        <v/>
      </c>
      <c r="N523" s="32" t="str">
        <f>+IF(I523=0,"",'Ark1'!U2696)</f>
        <v/>
      </c>
      <c r="O523" s="238" t="str">
        <f>+IF(I523=0,"",'Ark1'!W2696)</f>
        <v/>
      </c>
      <c r="P523" s="238" t="str">
        <f>+IF(I523=0,"",'Ark1'!X2696)</f>
        <v/>
      </c>
      <c r="Q523" s="238" t="str">
        <f>+IF(I523=0,"",'Ark1'!Y2696)</f>
        <v/>
      </c>
      <c r="R523" s="238" t="str">
        <f>+IF(I523=0,"",'Ark1'!Z2696)</f>
        <v/>
      </c>
      <c r="S523" s="236" t="str">
        <f>+IF(I523=0,"",'Ark1'!Z2696)</f>
        <v/>
      </c>
      <c r="T523" s="237" t="str">
        <f>+IF(I523=0,"",'Ark1'!AB2696)</f>
        <v/>
      </c>
      <c r="U523" s="238" t="str">
        <f>+IF(I523=0,"",'Ark1'!AE2696)</f>
        <v/>
      </c>
      <c r="V523" s="236" t="str">
        <f t="shared" si="79"/>
        <v/>
      </c>
      <c r="W523" s="236" t="str">
        <f t="shared" si="80"/>
        <v/>
      </c>
      <c r="X523" s="215"/>
    </row>
    <row r="524" spans="1:52" ht="15" customHeight="1">
      <c r="A524" s="420"/>
      <c r="B524" s="420"/>
      <c r="C524" s="420"/>
      <c r="D524" s="420"/>
      <c r="E524" s="420"/>
      <c r="F524" s="420"/>
      <c r="G524" s="420"/>
      <c r="H524" s="420"/>
      <c r="I524" s="430"/>
      <c r="J524" s="421"/>
      <c r="K524" s="421"/>
      <c r="L524" s="421"/>
      <c r="M524" s="420"/>
      <c r="N524" s="420"/>
      <c r="O524" s="422"/>
      <c r="P524" s="422"/>
      <c r="Q524" s="422"/>
      <c r="R524" s="422"/>
      <c r="S524" s="422"/>
      <c r="T524" s="420"/>
      <c r="U524" s="422"/>
      <c r="V524" s="423"/>
      <c r="W524" s="424"/>
      <c r="X524" s="420"/>
      <c r="Y524" s="218"/>
      <c r="AA524" s="29"/>
      <c r="AB524" s="27"/>
      <c r="AC524" s="219"/>
      <c r="AD524" s="28"/>
      <c r="AH524" s="28"/>
      <c r="AZ524" s="231"/>
    </row>
    <row r="525" spans="1:52" ht="22.8">
      <c r="A525" s="420"/>
      <c r="B525" s="420"/>
      <c r="C525" s="420"/>
      <c r="D525" s="425" t="str">
        <f>+D527</f>
        <v>O</v>
      </c>
      <c r="E525" s="420"/>
      <c r="F525" s="420"/>
      <c r="G525" s="420"/>
      <c r="H525" s="420"/>
      <c r="I525" s="429">
        <f>SUM(I527:I550)</f>
        <v>2458</v>
      </c>
      <c r="J525" s="426"/>
      <c r="K525" s="426"/>
      <c r="L525" s="426"/>
      <c r="M525" s="427"/>
      <c r="N525" s="267" t="e">
        <f>+Klasse!#REF!</f>
        <v>#REF!</v>
      </c>
      <c r="O525" s="422"/>
      <c r="P525" s="422"/>
      <c r="Q525" s="422"/>
      <c r="R525" s="422"/>
      <c r="S525" s="422"/>
      <c r="T525" s="420"/>
      <c r="U525" s="422"/>
      <c r="V525" s="422"/>
      <c r="W525" s="422"/>
      <c r="X525" s="422"/>
      <c r="Y525" s="218"/>
      <c r="AA525" s="29"/>
      <c r="AB525" s="27"/>
      <c r="AC525" s="219"/>
      <c r="AD525" s="28"/>
      <c r="AH525" s="28"/>
      <c r="AZ525" s="231"/>
    </row>
    <row r="526" spans="1:52" ht="15" customHeight="1">
      <c r="A526" s="420"/>
      <c r="B526" s="420"/>
      <c r="C526" s="420"/>
      <c r="D526" s="420"/>
      <c r="E526" s="475"/>
      <c r="F526" s="475"/>
      <c r="G526" s="475"/>
      <c r="H526" s="475"/>
      <c r="I526" s="430"/>
      <c r="J526" s="421"/>
      <c r="K526" s="421"/>
      <c r="L526" s="421"/>
      <c r="M526" s="428"/>
      <c r="N526" s="421"/>
      <c r="O526" s="422"/>
      <c r="P526" s="422"/>
      <c r="Q526" s="422"/>
      <c r="R526" s="422"/>
      <c r="S526" s="423"/>
      <c r="T526" s="420"/>
      <c r="U526" s="423"/>
      <c r="V526" s="423"/>
      <c r="W526" s="424"/>
      <c r="X526" s="420"/>
      <c r="Y526" s="218"/>
      <c r="AA526" s="29"/>
      <c r="AB526" s="27"/>
      <c r="AC526" s="219"/>
      <c r="AD526" s="28"/>
      <c r="AH526" s="28"/>
      <c r="AZ526" s="231"/>
    </row>
    <row r="527" spans="1:52" ht="15.6">
      <c r="A527" s="420"/>
      <c r="B527" s="297">
        <f>+'Ark1'!C2697</f>
        <v>2022</v>
      </c>
      <c r="C527" s="235">
        <f>+'Ark1'!L2697</f>
        <v>5</v>
      </c>
      <c r="D527" s="235" t="str">
        <f>VLOOKUP(C527,RNR!$D$15:$E$29,2)</f>
        <v>O</v>
      </c>
      <c r="E527" s="235">
        <f>+'Ark1'!H2697</f>
        <v>1</v>
      </c>
      <c r="F527" s="235">
        <f>+'Ark1'!J2697</f>
        <v>103</v>
      </c>
      <c r="G527" s="235" t="str">
        <f>VLOOKUP(F527,RNR!$A$1:$B$25,2)</f>
        <v>Rudshøgda</v>
      </c>
      <c r="H527" s="235">
        <f>+IF(I527=0,"",'Ark1'!Q2697)</f>
        <v>6</v>
      </c>
      <c r="I527" s="344">
        <f>+'Ark1'!R2697</f>
        <v>22</v>
      </c>
      <c r="J527" s="236">
        <f>+IF(I527=0,"",'Ark1'!AG2697)</f>
        <v>10.793095914354382</v>
      </c>
      <c r="K527" s="236"/>
      <c r="L527" s="236">
        <f>+IF(I527=0,"",'Ark1'!AH2697)</f>
        <v>0</v>
      </c>
      <c r="M527" s="237">
        <f>+IF(I527=0,"",'Ark1'!T2697)</f>
        <v>4.8636363636363633</v>
      </c>
      <c r="N527" s="32">
        <f>+IF(I527=0,"",'Ark1'!U2697)</f>
        <v>20.209090909090911</v>
      </c>
      <c r="O527" s="238">
        <f>+IF(I527=0,"",'Ark1'!W2697)</f>
        <v>0</v>
      </c>
      <c r="P527" s="238">
        <f>+IF(I527=0,"",'Ark1'!X2697)</f>
        <v>77.272727272727266</v>
      </c>
      <c r="Q527" s="238">
        <f>+IF(I527=0,"",'Ark1'!Y2697)</f>
        <v>18.181818181818183</v>
      </c>
      <c r="R527" s="238">
        <f>+IF(I527=0,"",'Ark1'!Z2697)</f>
        <v>6.6078403218455684</v>
      </c>
      <c r="S527" s="236">
        <f>+IF(I527=0,"",'Ark1'!Z2697)</f>
        <v>6.6078403218455684</v>
      </c>
      <c r="T527" s="237">
        <f>+IF(I527=0,"",'Ark1'!AB2697)</f>
        <v>1.6867250286617712</v>
      </c>
      <c r="U527" s="238">
        <f>+IF(I527=0,"",'Ark1'!AE2697)</f>
        <v>0</v>
      </c>
      <c r="V527" s="236">
        <f t="shared" si="79"/>
        <v>4.041818181818182</v>
      </c>
      <c r="W527" s="236">
        <f t="shared" si="80"/>
        <v>3.6666666666666665</v>
      </c>
      <c r="X527" s="215"/>
    </row>
    <row r="528" spans="1:52" ht="15.6">
      <c r="A528" s="420"/>
      <c r="B528" s="297">
        <f>+'Ark1'!C2698</f>
        <v>2022</v>
      </c>
      <c r="C528" s="235">
        <f>+'Ark1'!L2698</f>
        <v>5</v>
      </c>
      <c r="D528" s="235" t="str">
        <f>VLOOKUP(C528,RNR!$D$15:$E$29,2)</f>
        <v>O</v>
      </c>
      <c r="E528" s="235">
        <f>+'Ark1'!H2698</f>
        <v>2</v>
      </c>
      <c r="F528" s="235">
        <f>+'Ark1'!J2698</f>
        <v>106</v>
      </c>
      <c r="G528" s="235" t="str">
        <f>VLOOKUP(F528,RNR!$A$1:$B$25,2)</f>
        <v>Furuseth</v>
      </c>
      <c r="H528" s="235">
        <f>+IF(I528=0,"",'Ark1'!Q2698)</f>
        <v>4</v>
      </c>
      <c r="I528" s="344">
        <f>+'Ark1'!R2698</f>
        <v>8</v>
      </c>
      <c r="J528" s="236">
        <f>+IF(I528=0,"",'Ark1'!AG2698)</f>
        <v>5.386894455346491</v>
      </c>
      <c r="K528" s="236"/>
      <c r="L528" s="236">
        <f>+IF(I528=0,"",'Ark1'!AH2698)</f>
        <v>0</v>
      </c>
      <c r="M528" s="237">
        <f>+IF(I528=0,"",'Ark1'!T2698)</f>
        <v>3.875</v>
      </c>
      <c r="N528" s="32">
        <f>+IF(I528=0,"",'Ark1'!U2698)</f>
        <v>17.5</v>
      </c>
      <c r="O528" s="238">
        <f>+IF(I528=0,"",'Ark1'!W2698)</f>
        <v>0</v>
      </c>
      <c r="P528" s="238">
        <f>+IF(I528=0,"",'Ark1'!X2698)</f>
        <v>75</v>
      </c>
      <c r="Q528" s="238">
        <f>+IF(I528=0,"",'Ark1'!Y2698)</f>
        <v>0</v>
      </c>
      <c r="R528" s="238">
        <f>+IF(I528=0,"",'Ark1'!Z2698)</f>
        <v>2.7649593125397049</v>
      </c>
      <c r="S528" s="236">
        <f>+IF(I528=0,"",'Ark1'!Z2698)</f>
        <v>2.7649593125397049</v>
      </c>
      <c r="T528" s="237">
        <f>+IF(I528=0,"",'Ark1'!AB2698)</f>
        <v>1.4523687548277817</v>
      </c>
      <c r="U528" s="238">
        <f>+IF(I528=0,"",'Ark1'!AE2698)</f>
        <v>0</v>
      </c>
      <c r="V528" s="236">
        <f t="shared" si="79"/>
        <v>3.5</v>
      </c>
      <c r="W528" s="236">
        <f t="shared" si="80"/>
        <v>2</v>
      </c>
      <c r="X528" s="215"/>
    </row>
    <row r="529" spans="1:24" ht="15.6">
      <c r="A529" s="420"/>
      <c r="B529" s="297">
        <f>+'Ark1'!C2699</f>
        <v>2022</v>
      </c>
      <c r="C529" s="235">
        <f>+'Ark1'!L2699</f>
        <v>5</v>
      </c>
      <c r="D529" s="235" t="str">
        <f>VLOOKUP(C529,RNR!$D$15:$E$29,2)</f>
        <v>O</v>
      </c>
      <c r="E529" s="235">
        <f>+'Ark1'!H2699</f>
        <v>1</v>
      </c>
      <c r="F529" s="235">
        <f>+'Ark1'!J2699</f>
        <v>110</v>
      </c>
      <c r="G529" s="235" t="str">
        <f>VLOOKUP(F529,RNR!$A$1:$B$25,2)</f>
        <v>Gol</v>
      </c>
      <c r="H529" s="235">
        <f>+IF(I529=0,"",'Ark1'!Q2699)</f>
        <v>61</v>
      </c>
      <c r="I529" s="344">
        <f>+'Ark1'!R2699</f>
        <v>297</v>
      </c>
      <c r="J529" s="236">
        <f>+IF(I529=0,"",'Ark1'!AG2699)</f>
        <v>28.130190013030912</v>
      </c>
      <c r="K529" s="236"/>
      <c r="L529" s="236">
        <f>+IF(I529=0,"",'Ark1'!AH2699)</f>
        <v>0</v>
      </c>
      <c r="M529" s="237">
        <f>+IF(I529=0,"",'Ark1'!T2699)</f>
        <v>6.5959595959595951</v>
      </c>
      <c r="N529" s="32">
        <f>+IF(I529=0,"",'Ark1'!U2699)</f>
        <v>22.24141414141414</v>
      </c>
      <c r="O529" s="238">
        <f>+IF(I529=0,"",'Ark1'!W2699)</f>
        <v>3.7037037037037042</v>
      </c>
      <c r="P529" s="238">
        <f>+IF(I529=0,"",'Ark1'!X2699)</f>
        <v>91.245791245791239</v>
      </c>
      <c r="Q529" s="238">
        <f>+IF(I529=0,"",'Ark1'!Y2699)</f>
        <v>39.057239057239059</v>
      </c>
      <c r="R529" s="238">
        <f>+IF(I529=0,"",'Ark1'!Z2699)</f>
        <v>5.3982852390448084</v>
      </c>
      <c r="S529" s="236">
        <f>+IF(I529=0,"",'Ark1'!Z2699)</f>
        <v>5.3982852390448084</v>
      </c>
      <c r="T529" s="237">
        <f>+IF(I529=0,"",'Ark1'!AB2699)</f>
        <v>1.8252947287636496</v>
      </c>
      <c r="U529" s="238">
        <f>+IF(I529=0,"",'Ark1'!AE2699)</f>
        <v>0</v>
      </c>
      <c r="V529" s="236">
        <f t="shared" si="79"/>
        <v>4.4482828282828279</v>
      </c>
      <c r="W529" s="236">
        <f t="shared" si="80"/>
        <v>4.8688524590163933</v>
      </c>
      <c r="X529" s="215"/>
    </row>
    <row r="530" spans="1:24" ht="15.6">
      <c r="A530" s="420"/>
      <c r="B530" s="297">
        <f>+'Ark1'!C2700</f>
        <v>2022</v>
      </c>
      <c r="C530" s="235">
        <f>+'Ark1'!L2700</f>
        <v>5</v>
      </c>
      <c r="D530" s="235" t="str">
        <f>VLOOKUP(C530,RNR!$D$15:$E$29,2)</f>
        <v>O</v>
      </c>
      <c r="E530" s="235">
        <f>+'Ark1'!H2700</f>
        <v>1</v>
      </c>
      <c r="F530" s="235">
        <f>+'Ark1'!J2700</f>
        <v>111</v>
      </c>
      <c r="G530" s="235" t="str">
        <f>VLOOKUP(F530,RNR!$A$1:$B$25,2)</f>
        <v>Forus</v>
      </c>
      <c r="H530" s="235">
        <f>+IF(I530=0,"",'Ark1'!Q2700)</f>
        <v>7</v>
      </c>
      <c r="I530" s="344">
        <f>+'Ark1'!R2700</f>
        <v>42</v>
      </c>
      <c r="J530" s="236">
        <f>+IF(I530=0,"",'Ark1'!AG2700)</f>
        <v>33.483026874115978</v>
      </c>
      <c r="K530" s="236"/>
      <c r="L530" s="236">
        <f>+IF(I530=0,"",'Ark1'!AH2700)</f>
        <v>0</v>
      </c>
      <c r="M530" s="237">
        <f>+IF(I530=0,"",'Ark1'!T2700)</f>
        <v>5</v>
      </c>
      <c r="N530" s="32">
        <f>+IF(I530=0,"",'Ark1'!U2700)</f>
        <v>22.545238095238105</v>
      </c>
      <c r="O530" s="238">
        <f>+IF(I530=0,"",'Ark1'!W2700)</f>
        <v>0</v>
      </c>
      <c r="P530" s="238">
        <f>+IF(I530=0,"",'Ark1'!X2700)</f>
        <v>90.476190476190439</v>
      </c>
      <c r="Q530" s="238">
        <f>+IF(I530=0,"",'Ark1'!Y2700)</f>
        <v>45.238095238095219</v>
      </c>
      <c r="R530" s="238">
        <f>+IF(I530=0,"",'Ark1'!Z2700)</f>
        <v>5.3295314893235615</v>
      </c>
      <c r="S530" s="236">
        <f>+IF(I530=0,"",'Ark1'!Z2700)</f>
        <v>5.3295314893235615</v>
      </c>
      <c r="T530" s="237">
        <f>+IF(I530=0,"",'Ark1'!AB2700)</f>
        <v>1.309307341415954</v>
      </c>
      <c r="U530" s="238">
        <f>+IF(I530=0,"",'Ark1'!AE2700)</f>
        <v>0</v>
      </c>
      <c r="V530" s="236">
        <f t="shared" si="79"/>
        <v>4.509047619047621</v>
      </c>
      <c r="W530" s="236">
        <f t="shared" si="80"/>
        <v>6</v>
      </c>
      <c r="X530" s="215"/>
    </row>
    <row r="531" spans="1:24" ht="15.6">
      <c r="A531" s="420"/>
      <c r="B531" s="297">
        <f>+'Ark1'!C2701</f>
        <v>2022</v>
      </c>
      <c r="C531" s="235">
        <f>+'Ark1'!L2701</f>
        <v>5</v>
      </c>
      <c r="D531" s="235" t="str">
        <f>VLOOKUP(C531,RNR!$D$15:$E$29,2)</f>
        <v>O</v>
      </c>
      <c r="E531" s="235">
        <f>+'Ark1'!H2701</f>
        <v>1</v>
      </c>
      <c r="F531" s="235">
        <f>+'Ark1'!J2701</f>
        <v>116</v>
      </c>
      <c r="G531" s="235" t="str">
        <f>VLOOKUP(F531,RNR!$A$1:$B$25,2)</f>
        <v>Sandeid</v>
      </c>
      <c r="H531" s="235">
        <f>+IF(I531=0,"",'Ark1'!Q2701)</f>
        <v>20</v>
      </c>
      <c r="I531" s="344">
        <f>+'Ark1'!R2701</f>
        <v>90</v>
      </c>
      <c r="J531" s="236">
        <f>+IF(I531=0,"",'Ark1'!AG2701)</f>
        <v>24.218453198981141</v>
      </c>
      <c r="K531" s="236"/>
      <c r="L531" s="236">
        <f>+IF(I531=0,"",'Ark1'!AH2701)</f>
        <v>0</v>
      </c>
      <c r="M531" s="237">
        <f>+IF(I531=0,"",'Ark1'!T2701)</f>
        <v>5</v>
      </c>
      <c r="N531" s="32">
        <f>+IF(I531=0,"",'Ark1'!U2701)</f>
        <v>21.10788888888888</v>
      </c>
      <c r="O531" s="238">
        <f>+IF(I531=0,"",'Ark1'!W2701)</f>
        <v>0</v>
      </c>
      <c r="P531" s="238">
        <f>+IF(I531=0,"",'Ark1'!X2701)</f>
        <v>85.555555555555557</v>
      </c>
      <c r="Q531" s="238">
        <f>+IF(I531=0,"",'Ark1'!Y2701)</f>
        <v>28.888888888888889</v>
      </c>
      <c r="R531" s="238">
        <f>+IF(I531=0,"",'Ark1'!Z2701)</f>
        <v>5.5025534465463188</v>
      </c>
      <c r="S531" s="236">
        <f>+IF(I531=0,"",'Ark1'!Z2701)</f>
        <v>5.5025534465463188</v>
      </c>
      <c r="T531" s="237">
        <f>+IF(I531=0,"",'Ark1'!AB2701)</f>
        <v>1.4142135623730951</v>
      </c>
      <c r="U531" s="238">
        <f>+IF(I531=0,"",'Ark1'!AE2701)</f>
        <v>0</v>
      </c>
      <c r="V531" s="236">
        <f t="shared" si="79"/>
        <v>4.2215777777777763</v>
      </c>
      <c r="W531" s="236">
        <f t="shared" si="80"/>
        <v>4.5</v>
      </c>
      <c r="X531" s="215"/>
    </row>
    <row r="532" spans="1:24" ht="15.6">
      <c r="A532" s="420"/>
      <c r="B532" s="297">
        <f>+'Ark1'!C2702</f>
        <v>2022</v>
      </c>
      <c r="C532" s="235">
        <f>+'Ark1'!L2702</f>
        <v>5</v>
      </c>
      <c r="D532" s="235" t="str">
        <f>VLOOKUP(C532,RNR!$D$15:$E$29,2)</f>
        <v>O</v>
      </c>
      <c r="E532" s="235">
        <f>+'Ark1'!H2702</f>
        <v>2</v>
      </c>
      <c r="F532" s="235">
        <f>+'Ark1'!J2702</f>
        <v>117</v>
      </c>
      <c r="G532" s="235" t="str">
        <f>VLOOKUP(F532,RNR!$A$1:$B$25,2)</f>
        <v>Jæren</v>
      </c>
      <c r="H532" s="235">
        <f>+IF(I532=0,"",'Ark1'!Q2702)</f>
        <v>7</v>
      </c>
      <c r="I532" s="344">
        <f>+'Ark1'!R2702</f>
        <v>44</v>
      </c>
      <c r="J532" s="236">
        <f>+IF(I532=0,"",'Ark1'!AG2702)</f>
        <v>26.657509464303661</v>
      </c>
      <c r="K532" s="236"/>
      <c r="L532" s="236">
        <f>+IF(I532=0,"",'Ark1'!AH2702)</f>
        <v>0</v>
      </c>
      <c r="M532" s="237">
        <f>+IF(I532=0,"",'Ark1'!T2702)</f>
        <v>5.3181818181818192</v>
      </c>
      <c r="N532" s="32">
        <f>+IF(I532=0,"",'Ark1'!U2702)</f>
        <v>18.084090909090911</v>
      </c>
      <c r="O532" s="238">
        <f>+IF(I532=0,"",'Ark1'!W2702)</f>
        <v>0</v>
      </c>
      <c r="P532" s="238">
        <f>+IF(I532=0,"",'Ark1'!X2702)</f>
        <v>72.727272727272734</v>
      </c>
      <c r="Q532" s="238">
        <f>+IF(I532=0,"",'Ark1'!Y2702)</f>
        <v>4.5454545454545459</v>
      </c>
      <c r="R532" s="238">
        <f>+IF(I532=0,"",'Ark1'!Z2702)</f>
        <v>4.3101857786272726</v>
      </c>
      <c r="S532" s="236">
        <f>+IF(I532=0,"",'Ark1'!Z2702)</f>
        <v>4.3101857786272726</v>
      </c>
      <c r="T532" s="237">
        <f>+IF(I532=0,"",'Ark1'!AB2702)</f>
        <v>1.4424210593293116</v>
      </c>
      <c r="U532" s="238">
        <f>+IF(I532=0,"",'Ark1'!AE2702)</f>
        <v>0</v>
      </c>
      <c r="V532" s="236">
        <f t="shared" si="79"/>
        <v>3.6168181818181822</v>
      </c>
      <c r="W532" s="236">
        <f t="shared" si="80"/>
        <v>6.2857142857142856</v>
      </c>
      <c r="X532" s="215"/>
    </row>
    <row r="533" spans="1:24" ht="15.6">
      <c r="A533" s="420"/>
      <c r="B533" s="297">
        <f>+'Ark1'!C2703</f>
        <v>2022</v>
      </c>
      <c r="C533" s="235">
        <f>+'Ark1'!L2703</f>
        <v>5</v>
      </c>
      <c r="D533" s="235" t="str">
        <f>VLOOKUP(C533,RNR!$D$15:$E$29,2)</f>
        <v>O</v>
      </c>
      <c r="E533" s="235">
        <f>+'Ark1'!H2703</f>
        <v>1</v>
      </c>
      <c r="F533" s="235">
        <f>+'Ark1'!J2703</f>
        <v>134</v>
      </c>
      <c r="G533" s="235" t="str">
        <f>VLOOKUP(F533,RNR!$A$1:$B$25,2)</f>
        <v>Førde</v>
      </c>
      <c r="H533" s="235">
        <f>+IF(I533=0,"",'Ark1'!Q2703)</f>
        <v>76</v>
      </c>
      <c r="I533" s="344">
        <f>+'Ark1'!R2703</f>
        <v>460</v>
      </c>
      <c r="J533" s="236">
        <f>+IF(I533=0,"",'Ark1'!AG2703)</f>
        <v>26.520484491843121</v>
      </c>
      <c r="K533" s="236"/>
      <c r="L533" s="236">
        <f>+IF(I533=0,"",'Ark1'!AH2703)</f>
        <v>0.43478260869565216</v>
      </c>
      <c r="M533" s="237">
        <f>+IF(I533=0,"",'Ark1'!T2703)</f>
        <v>5.1173913043478256</v>
      </c>
      <c r="N533" s="32">
        <f>+IF(I533=0,"",'Ark1'!U2703)</f>
        <v>20.566543478260876</v>
      </c>
      <c r="O533" s="238">
        <f>+IF(I533=0,"",'Ark1'!W2703)</f>
        <v>0</v>
      </c>
      <c r="P533" s="238">
        <f>+IF(I533=0,"",'Ark1'!X2703)</f>
        <v>90.652173913043484</v>
      </c>
      <c r="Q533" s="238">
        <f>+IF(I533=0,"",'Ark1'!Y2703)</f>
        <v>20.434782608695652</v>
      </c>
      <c r="R533" s="238">
        <f>+IF(I533=0,"",'Ark1'!Z2703)</f>
        <v>3.9066369402456864</v>
      </c>
      <c r="S533" s="236">
        <f>+IF(I533=0,"",'Ark1'!Z2703)</f>
        <v>3.9066369402456864</v>
      </c>
      <c r="T533" s="237">
        <f>+IF(I533=0,"",'Ark1'!AB2703)</f>
        <v>1.0587737673172513</v>
      </c>
      <c r="U533" s="238">
        <f>+IF(I533=0,"",'Ark1'!AE2703)</f>
        <v>0</v>
      </c>
      <c r="V533" s="236">
        <f t="shared" si="79"/>
        <v>4.1133086956521749</v>
      </c>
      <c r="W533" s="236">
        <f t="shared" si="80"/>
        <v>6.0526315789473681</v>
      </c>
      <c r="X533" s="215"/>
    </row>
    <row r="534" spans="1:24" ht="15.6">
      <c r="A534" s="420"/>
      <c r="B534" s="297">
        <f>+'Ark1'!C2704</f>
        <v>2022</v>
      </c>
      <c r="C534" s="235">
        <f>+'Ark1'!L2704</f>
        <v>5</v>
      </c>
      <c r="D534" s="235" t="str">
        <f>VLOOKUP(C534,RNR!$D$15:$E$29,2)</f>
        <v>O</v>
      </c>
      <c r="E534" s="235">
        <f>+'Ark1'!H2704</f>
        <v>2</v>
      </c>
      <c r="F534" s="235">
        <f>+'Ark1'!J2704</f>
        <v>141</v>
      </c>
      <c r="G534" s="235" t="str">
        <f>VLOOKUP(F534,RNR!$A$1:$B$25,2)</f>
        <v>Ølen</v>
      </c>
      <c r="H534" s="235">
        <f>+IF(I534=0,"",'Ark1'!Q2704)</f>
        <v>46</v>
      </c>
      <c r="I534" s="344">
        <f>+'Ark1'!R2704</f>
        <v>168</v>
      </c>
      <c r="J534" s="236">
        <f>+IF(I534=0,"",'Ark1'!AG2704)</f>
        <v>20.60739599187422</v>
      </c>
      <c r="K534" s="236"/>
      <c r="L534" s="236">
        <f>+IF(I534=0,"",'Ark1'!AH2704)</f>
        <v>0</v>
      </c>
      <c r="M534" s="237">
        <f>+IF(I534=0,"",'Ark1'!T2704)</f>
        <v>5.8571428571428559</v>
      </c>
      <c r="N534" s="32">
        <f>+IF(I534=0,"",'Ark1'!U2704)</f>
        <v>19.261904761904763</v>
      </c>
      <c r="O534" s="238">
        <f>+IF(I534=0,"",'Ark1'!W2704)</f>
        <v>0</v>
      </c>
      <c r="P534" s="238">
        <f>+IF(I534=0,"",'Ark1'!X2704)</f>
        <v>79.761904761904788</v>
      </c>
      <c r="Q534" s="238">
        <f>+IF(I534=0,"",'Ark1'!Y2704)</f>
        <v>16.666666666666671</v>
      </c>
      <c r="R534" s="238">
        <f>+IF(I534=0,"",'Ark1'!Z2704)</f>
        <v>4.446197004233337</v>
      </c>
      <c r="S534" s="236">
        <f>+IF(I534=0,"",'Ark1'!Z2704)</f>
        <v>4.446197004233337</v>
      </c>
      <c r="T534" s="237">
        <f>+IF(I534=0,"",'Ark1'!AB2704)</f>
        <v>1.4690688429430823</v>
      </c>
      <c r="U534" s="238">
        <f>+IF(I534=0,"",'Ark1'!AE2704)</f>
        <v>0</v>
      </c>
      <c r="V534" s="236">
        <f t="shared" si="79"/>
        <v>3.8523809523809525</v>
      </c>
      <c r="W534" s="236">
        <f t="shared" si="80"/>
        <v>3.652173913043478</v>
      </c>
      <c r="X534" s="215"/>
    </row>
    <row r="535" spans="1:24" ht="15.6">
      <c r="A535" s="420"/>
      <c r="B535" s="297">
        <f>+'Ark1'!C2705</f>
        <v>2022</v>
      </c>
      <c r="C535" s="235">
        <f>+'Ark1'!L2705</f>
        <v>5</v>
      </c>
      <c r="D535" s="235" t="str">
        <f>VLOOKUP(C535,RNR!$D$15:$E$29,2)</f>
        <v>O</v>
      </c>
      <c r="E535" s="235">
        <f>+'Ark1'!H2705</f>
        <v>2</v>
      </c>
      <c r="F535" s="235">
        <f>+'Ark1'!J2705</f>
        <v>143</v>
      </c>
      <c r="G535" s="235" t="str">
        <f>VLOOKUP(F535,RNR!$A$1:$B$25,2)</f>
        <v>Nordfjord</v>
      </c>
      <c r="H535" s="235">
        <f>+IF(I535=0,"",'Ark1'!Q2705)</f>
        <v>11</v>
      </c>
      <c r="I535" s="344">
        <f>+'Ark1'!R2705</f>
        <v>55</v>
      </c>
      <c r="J535" s="236">
        <f>+IF(I535=0,"",'Ark1'!AG2705)</f>
        <v>36.234504132231407</v>
      </c>
      <c r="K535" s="236"/>
      <c r="L535" s="236">
        <f>+IF(I535=0,"",'Ark1'!AH2705)</f>
        <v>0</v>
      </c>
      <c r="M535" s="237">
        <f>+IF(I535=0,"",'Ark1'!T2705)</f>
        <v>4.5636363636363635</v>
      </c>
      <c r="N535" s="32">
        <f>+IF(I535=0,"",'Ark1'!U2705)</f>
        <v>20.407272727272726</v>
      </c>
      <c r="O535" s="238">
        <f>+IF(I535=0,"",'Ark1'!W2705)</f>
        <v>0</v>
      </c>
      <c r="P535" s="238">
        <f>+IF(I535=0,"",'Ark1'!X2705)</f>
        <v>83.636363636363654</v>
      </c>
      <c r="Q535" s="238">
        <f>+IF(I535=0,"",'Ark1'!Y2705)</f>
        <v>20</v>
      </c>
      <c r="R535" s="238">
        <f>+IF(I535=0,"",'Ark1'!Z2705)</f>
        <v>4.6915728917226716</v>
      </c>
      <c r="S535" s="236">
        <f>+IF(I535=0,"",'Ark1'!Z2705)</f>
        <v>4.6915728917226716</v>
      </c>
      <c r="T535" s="237">
        <f>+IF(I535=0,"",'Ark1'!AB2705)</f>
        <v>1.331624248989131</v>
      </c>
      <c r="U535" s="238">
        <f>+IF(I535=0,"",'Ark1'!AE2705)</f>
        <v>0</v>
      </c>
      <c r="V535" s="236">
        <f t="shared" si="79"/>
        <v>4.0814545454545454</v>
      </c>
      <c r="W535" s="236">
        <f t="shared" si="80"/>
        <v>5</v>
      </c>
      <c r="X535" s="215"/>
    </row>
    <row r="536" spans="1:24" ht="15.6">
      <c r="A536" s="420"/>
      <c r="B536" s="297">
        <f>+'Ark1'!C2706</f>
        <v>2022</v>
      </c>
      <c r="C536" s="235">
        <f>+'Ark1'!L2706</f>
        <v>5</v>
      </c>
      <c r="D536" s="235" t="str">
        <f>VLOOKUP(C536,RNR!$D$15:$E$29,2)</f>
        <v>O</v>
      </c>
      <c r="E536" s="235">
        <f>+'Ark1'!H2706</f>
        <v>2</v>
      </c>
      <c r="F536" s="235">
        <f>+'Ark1'!J2706</f>
        <v>147</v>
      </c>
      <c r="G536" s="235" t="str">
        <f>VLOOKUP(F536,RNR!$A$1:$B$25,2)</f>
        <v>Midt-Norge</v>
      </c>
      <c r="H536" s="235">
        <f>+IF(I536=0,"",'Ark1'!Q2706)</f>
        <v>4</v>
      </c>
      <c r="I536" s="344">
        <f>+'Ark1'!R2706</f>
        <v>5</v>
      </c>
      <c r="J536" s="236">
        <f>+IF(I536=0,"",'Ark1'!AG2706)</f>
        <v>9.1407678244972601</v>
      </c>
      <c r="K536" s="236"/>
      <c r="L536" s="236">
        <f>+IF(I536=0,"",'Ark1'!AH2706)</f>
        <v>0</v>
      </c>
      <c r="M536" s="237">
        <f>+IF(I536=0,"",'Ark1'!T2706)</f>
        <v>4.4000000000000004</v>
      </c>
      <c r="N536" s="32">
        <f>+IF(I536=0,"",'Ark1'!U2706)</f>
        <v>13</v>
      </c>
      <c r="O536" s="238">
        <f>+IF(I536=0,"",'Ark1'!W2706)</f>
        <v>0</v>
      </c>
      <c r="P536" s="238">
        <f>+IF(I536=0,"",'Ark1'!X2706)</f>
        <v>20</v>
      </c>
      <c r="Q536" s="238">
        <f>+IF(I536=0,"",'Ark1'!Y2706)</f>
        <v>0</v>
      </c>
      <c r="R536" s="238">
        <f>+IF(I536=0,"",'Ark1'!Z2706)</f>
        <v>4.004497471593659</v>
      </c>
      <c r="S536" s="236">
        <f>+IF(I536=0,"",'Ark1'!Z2706)</f>
        <v>4.004497471593659</v>
      </c>
      <c r="T536" s="237">
        <f>+IF(I536=0,"",'Ark1'!AB2706)</f>
        <v>1.1999999999999991</v>
      </c>
      <c r="U536" s="238">
        <f>+IF(I536=0,"",'Ark1'!AE2706)</f>
        <v>0</v>
      </c>
      <c r="V536" s="236">
        <f t="shared" si="79"/>
        <v>2.6</v>
      </c>
      <c r="W536" s="236">
        <f t="shared" si="80"/>
        <v>1.25</v>
      </c>
      <c r="X536" s="215"/>
    </row>
    <row r="537" spans="1:24" ht="15.6">
      <c r="A537" s="420"/>
      <c r="B537" s="297">
        <f>+'Ark1'!C2707</f>
        <v>2022</v>
      </c>
      <c r="C537" s="235">
        <f>+'Ark1'!L2707</f>
        <v>5</v>
      </c>
      <c r="D537" s="235" t="str">
        <f>VLOOKUP(C537,RNR!$D$15:$E$29,2)</f>
        <v>O</v>
      </c>
      <c r="E537" s="235">
        <f>+'Ark1'!H2707</f>
        <v>1</v>
      </c>
      <c r="F537" s="235">
        <f>+'Ark1'!J2707</f>
        <v>155</v>
      </c>
      <c r="G537" s="235" t="str">
        <f>VLOOKUP(F537,RNR!$A$1:$B$25,2)</f>
        <v>Målselv</v>
      </c>
      <c r="H537" s="235">
        <f>+IF(I537=0,"",'Ark1'!Q2707)</f>
        <v>52</v>
      </c>
      <c r="I537" s="344">
        <f>+'Ark1'!R2707</f>
        <v>513</v>
      </c>
      <c r="J537" s="236">
        <f>+IF(I537=0,"",'Ark1'!AG2707)</f>
        <v>31.762508150268179</v>
      </c>
      <c r="K537" s="236"/>
      <c r="L537" s="236">
        <f>+IF(I537=0,"",'Ark1'!AH2707)</f>
        <v>0</v>
      </c>
      <c r="M537" s="237">
        <f>+IF(I537=0,"",'Ark1'!T2707)</f>
        <v>4.9415204678362574</v>
      </c>
      <c r="N537" s="32">
        <f>+IF(I537=0,"",'Ark1'!U2707)</f>
        <v>21.109356725146171</v>
      </c>
      <c r="O537" s="238">
        <f>+IF(I537=0,"",'Ark1'!W2707)</f>
        <v>0</v>
      </c>
      <c r="P537" s="238">
        <f>+IF(I537=0,"",'Ark1'!X2707)</f>
        <v>88.8888888888889</v>
      </c>
      <c r="Q537" s="238">
        <f>+IF(I537=0,"",'Ark1'!Y2707)</f>
        <v>30.214424951267048</v>
      </c>
      <c r="R537" s="238">
        <f>+IF(I537=0,"",'Ark1'!Z2707)</f>
        <v>4.211463860857136</v>
      </c>
      <c r="S537" s="236">
        <f>+IF(I537=0,"",'Ark1'!Z2707)</f>
        <v>4.211463860857136</v>
      </c>
      <c r="T537" s="237">
        <f>+IF(I537=0,"",'Ark1'!AB2707)</f>
        <v>1.4973957991812412</v>
      </c>
      <c r="U537" s="238">
        <f>+IF(I537=0,"",'Ark1'!AE2707)</f>
        <v>0</v>
      </c>
      <c r="V537" s="236">
        <f t="shared" si="79"/>
        <v>4.2218713450292338</v>
      </c>
      <c r="W537" s="236">
        <f t="shared" si="80"/>
        <v>9.865384615384615</v>
      </c>
      <c r="X537" s="215"/>
    </row>
    <row r="538" spans="1:24" ht="15.6">
      <c r="A538" s="420"/>
      <c r="B538" s="297">
        <f>+'Ark1'!C2708</f>
        <v>2022</v>
      </c>
      <c r="C538" s="235">
        <f>+'Ark1'!L2708</f>
        <v>5</v>
      </c>
      <c r="D538" s="235" t="str">
        <f>VLOOKUP(C538,RNR!$D$15:$E$29,2)</f>
        <v>O</v>
      </c>
      <c r="E538" s="235">
        <f>+'Ark1'!H2708</f>
        <v>2</v>
      </c>
      <c r="F538" s="235">
        <f>+'Ark1'!J2708</f>
        <v>160</v>
      </c>
      <c r="G538" s="235" t="str">
        <f>VLOOKUP(F538,RNR!$A$1:$B$25,2)</f>
        <v>Oslo</v>
      </c>
      <c r="H538" s="235">
        <f>+IF(I538=0,"",'Ark1'!Q2708)</f>
        <v>12</v>
      </c>
      <c r="I538" s="344">
        <f>+'Ark1'!R2708</f>
        <v>46</v>
      </c>
      <c r="J538" s="236">
        <f>+IF(I538=0,"",'Ark1'!AG2708)</f>
        <v>23.459654550141792</v>
      </c>
      <c r="K538" s="236"/>
      <c r="L538" s="236">
        <f>+IF(I538=0,"",'Ark1'!AH2708)</f>
        <v>32.608695652173914</v>
      </c>
      <c r="M538" s="237">
        <f>+IF(I538=0,"",'Ark1'!T2708)</f>
        <v>5.4565217391304364</v>
      </c>
      <c r="N538" s="32">
        <f>+IF(I538=0,"",'Ark1'!U2708)</f>
        <v>15.826086956521738</v>
      </c>
      <c r="O538" s="238">
        <f>+IF(I538=0,"",'Ark1'!W2708)</f>
        <v>0</v>
      </c>
      <c r="P538" s="238">
        <f>+IF(I538=0,"",'Ark1'!X2708)</f>
        <v>47.826086956521742</v>
      </c>
      <c r="Q538" s="238">
        <f>+IF(I538=0,"",'Ark1'!Y2708)</f>
        <v>10.869565217391305</v>
      </c>
      <c r="R538" s="238">
        <f>+IF(I538=0,"",'Ark1'!Z2708)</f>
        <v>6.0995878257971263</v>
      </c>
      <c r="S538" s="236">
        <f>+IF(I538=0,"",'Ark1'!Z2708)</f>
        <v>6.0995878257971263</v>
      </c>
      <c r="T538" s="237">
        <f>+IF(I538=0,"",'Ark1'!AB2708)</f>
        <v>1.6511724653702828</v>
      </c>
      <c r="U538" s="238">
        <f>+IF(I538=0,"",'Ark1'!AE2708)</f>
        <v>0</v>
      </c>
      <c r="V538" s="236">
        <f t="shared" si="79"/>
        <v>3.1652173913043478</v>
      </c>
      <c r="W538" s="236">
        <f t="shared" si="80"/>
        <v>3.8333333333333335</v>
      </c>
      <c r="X538" s="215"/>
    </row>
    <row r="539" spans="1:24" ht="15.6">
      <c r="A539" s="420"/>
      <c r="B539" s="297">
        <f>+'Ark1'!C2709</f>
        <v>2022</v>
      </c>
      <c r="C539" s="235">
        <f>+'Ark1'!L2709</f>
        <v>5</v>
      </c>
      <c r="D539" s="235" t="str">
        <f>VLOOKUP(C539,RNR!$D$15:$E$29,2)</f>
        <v>O</v>
      </c>
      <c r="E539" s="235">
        <f>+'Ark1'!H2709</f>
        <v>1</v>
      </c>
      <c r="F539" s="235">
        <f>+'Ark1'!J2709</f>
        <v>171</v>
      </c>
      <c r="G539" s="235" t="str">
        <f>VLOOKUP(F539,RNR!$A$1:$B$25,2)</f>
        <v>Prima</v>
      </c>
      <c r="H539" s="235" t="str">
        <f>+IF(I539=0,"",'Ark1'!Q2709)</f>
        <v/>
      </c>
      <c r="I539" s="344">
        <f>+'Ark1'!R2709</f>
        <v>0</v>
      </c>
      <c r="J539" s="236" t="str">
        <f>+IF(I539=0,"",'Ark1'!AG2709)</f>
        <v/>
      </c>
      <c r="K539" s="236"/>
      <c r="L539" s="236" t="str">
        <f>+IF(I539=0,"",'Ark1'!AH2709)</f>
        <v/>
      </c>
      <c r="M539" s="237" t="str">
        <f>+IF(I539=0,"",'Ark1'!T2709)</f>
        <v/>
      </c>
      <c r="N539" s="32" t="str">
        <f>+IF(I539=0,"",'Ark1'!U2709)</f>
        <v/>
      </c>
      <c r="O539" s="238" t="str">
        <f>+IF(I539=0,"",'Ark1'!W2709)</f>
        <v/>
      </c>
      <c r="P539" s="238" t="str">
        <f>+IF(I539=0,"",'Ark1'!X2709)</f>
        <v/>
      </c>
      <c r="Q539" s="238" t="str">
        <f>+IF(I539=0,"",'Ark1'!Y2709)</f>
        <v/>
      </c>
      <c r="R539" s="238" t="str">
        <f>+IF(I539=0,"",'Ark1'!Z2709)</f>
        <v/>
      </c>
      <c r="S539" s="236" t="str">
        <f>+IF(I539=0,"",'Ark1'!Z2709)</f>
        <v/>
      </c>
      <c r="T539" s="237" t="str">
        <f>+IF(I539=0,"",'Ark1'!AB2709)</f>
        <v/>
      </c>
      <c r="U539" s="238" t="str">
        <f>+IF(I539=0,"",'Ark1'!AE2709)</f>
        <v/>
      </c>
      <c r="V539" s="236" t="str">
        <f t="shared" si="79"/>
        <v/>
      </c>
      <c r="W539" s="236" t="str">
        <f t="shared" si="80"/>
        <v/>
      </c>
      <c r="X539" s="215"/>
    </row>
    <row r="540" spans="1:24" ht="15.6">
      <c r="A540" s="420"/>
      <c r="B540" s="297">
        <f>+'Ark1'!C2710</f>
        <v>2022</v>
      </c>
      <c r="C540" s="235">
        <f>+'Ark1'!L2710</f>
        <v>5</v>
      </c>
      <c r="D540" s="235" t="str">
        <f>VLOOKUP(C540,RNR!$D$15:$E$29,2)</f>
        <v>O</v>
      </c>
      <c r="E540" s="235">
        <f>+'Ark1'!H2710</f>
        <v>2</v>
      </c>
      <c r="F540" s="235">
        <f>+'Ark1'!J2710</f>
        <v>175</v>
      </c>
      <c r="G540" s="235" t="str">
        <f>VLOOKUP(F540,RNR!$A$1:$B$25,2)</f>
        <v>Ole Ringdal</v>
      </c>
      <c r="H540" s="235">
        <f>+IF(I540=0,"",'Ark1'!Q2710)</f>
        <v>25</v>
      </c>
      <c r="I540" s="344">
        <f>+'Ark1'!R2710</f>
        <v>161</v>
      </c>
      <c r="J540" s="236">
        <f>+IF(I540=0,"",'Ark1'!AG2710)</f>
        <v>33.827695540421367</v>
      </c>
      <c r="K540" s="236"/>
      <c r="L540" s="236">
        <f>+IF(I540=0,"",'Ark1'!AH2710)</f>
        <v>0</v>
      </c>
      <c r="M540" s="237">
        <f>+IF(I540=0,"",'Ark1'!T2710)</f>
        <v>5.7639751552795024</v>
      </c>
      <c r="N540" s="32">
        <f>+IF(I540=0,"",'Ark1'!U2710)</f>
        <v>22.398136645962719</v>
      </c>
      <c r="O540" s="238">
        <f>+IF(I540=0,"",'Ark1'!W2710)</f>
        <v>0.6211180124223602</v>
      </c>
      <c r="P540" s="238">
        <f>+IF(I540=0,"",'Ark1'!X2710)</f>
        <v>91.304347826086953</v>
      </c>
      <c r="Q540" s="238">
        <f>+IF(I540=0,"",'Ark1'!Y2710)</f>
        <v>39.751552795031053</v>
      </c>
      <c r="R540" s="238">
        <f>+IF(I540=0,"",'Ark1'!Z2710)</f>
        <v>5.1548261418555192</v>
      </c>
      <c r="S540" s="236">
        <f>+IF(I540=0,"",'Ark1'!Z2710)</f>
        <v>5.1548261418555192</v>
      </c>
      <c r="T540" s="237">
        <f>+IF(I540=0,"",'Ark1'!AB2710)</f>
        <v>1.429570269228569</v>
      </c>
      <c r="U540" s="238">
        <f>+IF(I540=0,"",'Ark1'!AE2710)</f>
        <v>0</v>
      </c>
      <c r="V540" s="236">
        <f t="shared" si="79"/>
        <v>4.4796273291925441</v>
      </c>
      <c r="W540" s="236">
        <f t="shared" si="80"/>
        <v>6.44</v>
      </c>
      <c r="X540" s="215"/>
    </row>
    <row r="541" spans="1:24" ht="15.6">
      <c r="A541" s="420"/>
      <c r="B541" s="297">
        <f>+'Ark1'!C2711</f>
        <v>2022</v>
      </c>
      <c r="C541" s="235">
        <f>+'Ark1'!L2711</f>
        <v>5</v>
      </c>
      <c r="D541" s="235" t="str">
        <f>VLOOKUP(C541,RNR!$D$15:$E$29,2)</f>
        <v>O</v>
      </c>
      <c r="E541" s="235">
        <f>+'Ark1'!H2711</f>
        <v>2</v>
      </c>
      <c r="F541" s="235">
        <f>+'Ark1'!J2711</f>
        <v>177</v>
      </c>
      <c r="G541" s="235" t="str">
        <f>VLOOKUP(F541,RNR!$A$1:$B$25,2)</f>
        <v>Slakthuset</v>
      </c>
      <c r="H541" s="235">
        <f>+IF(I541=0,"",'Ark1'!Q2711)</f>
        <v>18</v>
      </c>
      <c r="I541" s="344">
        <f>+'Ark1'!R2711</f>
        <v>47</v>
      </c>
      <c r="J541" s="236">
        <f>+IF(I541=0,"",'Ark1'!AG2711)</f>
        <v>29.945344396154358</v>
      </c>
      <c r="K541" s="236"/>
      <c r="L541" s="236">
        <f>+IF(I541=0,"",'Ark1'!AH2711)</f>
        <v>0</v>
      </c>
      <c r="M541" s="237">
        <f>+IF(I541=0,"",'Ark1'!T2711)</f>
        <v>4.2127659574468073</v>
      </c>
      <c r="N541" s="32">
        <f>+IF(I541=0,"",'Ark1'!U2711)</f>
        <v>19.351063829787236</v>
      </c>
      <c r="O541" s="238">
        <f>+IF(I541=0,"",'Ark1'!W2711)</f>
        <v>0</v>
      </c>
      <c r="P541" s="238">
        <f>+IF(I541=0,"",'Ark1'!X2711)</f>
        <v>74.468085106382986</v>
      </c>
      <c r="Q541" s="238">
        <f>+IF(I541=0,"",'Ark1'!Y2711)</f>
        <v>23.404255319148941</v>
      </c>
      <c r="R541" s="238">
        <f>+IF(I541=0,"",'Ark1'!Z2711)</f>
        <v>4.8888441108923191</v>
      </c>
      <c r="S541" s="236">
        <f>+IF(I541=0,"",'Ark1'!Z2711)</f>
        <v>4.8888441108923191</v>
      </c>
      <c r="T541" s="237">
        <f>+IF(I541=0,"",'Ark1'!AB2711)</f>
        <v>1.4866236229415684</v>
      </c>
      <c r="U541" s="238">
        <f>+IF(I541=0,"",'Ark1'!AE2711)</f>
        <v>0</v>
      </c>
      <c r="V541" s="236">
        <f t="shared" si="79"/>
        <v>3.8702127659574472</v>
      </c>
      <c r="W541" s="236">
        <f t="shared" si="80"/>
        <v>2.6111111111111112</v>
      </c>
      <c r="X541" s="215"/>
    </row>
    <row r="542" spans="1:24" ht="15.6">
      <c r="A542" s="420"/>
      <c r="B542" s="297">
        <f>+'Ark1'!C2712</f>
        <v>2022</v>
      </c>
      <c r="C542" s="235">
        <f>+'Ark1'!L2712</f>
        <v>5</v>
      </c>
      <c r="D542" s="235" t="str">
        <f>VLOOKUP(C542,RNR!$D$15:$E$29,2)</f>
        <v>O</v>
      </c>
      <c r="E542" s="235">
        <f>+'Ark1'!H2712</f>
        <v>2</v>
      </c>
      <c r="F542" s="235">
        <f>+'Ark1'!J2712</f>
        <v>178</v>
      </c>
      <c r="G542" s="235" t="str">
        <f>VLOOKUP(F542,RNR!$A$1:$B$25,2)</f>
        <v>Røros</v>
      </c>
      <c r="H542" s="235">
        <f>+IF(I542=0,"",'Ark1'!Q2712)</f>
        <v>9</v>
      </c>
      <c r="I542" s="344">
        <f>+'Ark1'!R2712</f>
        <v>65</v>
      </c>
      <c r="J542" s="236">
        <f>+IF(I542=0,"",'Ark1'!AG2712)</f>
        <v>26.701570680628276</v>
      </c>
      <c r="K542" s="236"/>
      <c r="L542" s="236">
        <f>+IF(I542=0,"",'Ark1'!AH2712)</f>
        <v>3.0769230769230762</v>
      </c>
      <c r="M542" s="237">
        <f>+IF(I542=0,"",'Ark1'!T2712)</f>
        <v>4.8615384615384611</v>
      </c>
      <c r="N542" s="32">
        <f>+IF(I542=0,"",'Ark1'!U2712)</f>
        <v>18.438461538461535</v>
      </c>
      <c r="O542" s="238">
        <f>+IF(I542=0,"",'Ark1'!W2712)</f>
        <v>0</v>
      </c>
      <c r="P542" s="238">
        <f>+IF(I542=0,"",'Ark1'!X2712)</f>
        <v>73.846153846153825</v>
      </c>
      <c r="Q542" s="238">
        <f>+IF(I542=0,"",'Ark1'!Y2712)</f>
        <v>9.2307692307692282</v>
      </c>
      <c r="R542" s="238">
        <f>+IF(I542=0,"",'Ark1'!Z2712)</f>
        <v>3.6279976383544281</v>
      </c>
      <c r="S542" s="236">
        <f>+IF(I542=0,"",'Ark1'!Z2712)</f>
        <v>3.6279976383544281</v>
      </c>
      <c r="T542" s="237">
        <f>+IF(I542=0,"",'Ark1'!AB2712)</f>
        <v>1.2263381774387478</v>
      </c>
      <c r="U542" s="238">
        <f>+IF(I542=0,"",'Ark1'!AE2712)</f>
        <v>0</v>
      </c>
      <c r="V542" s="236">
        <f t="shared" si="79"/>
        <v>3.6876923076923069</v>
      </c>
      <c r="W542" s="236">
        <f t="shared" si="80"/>
        <v>7.2222222222222223</v>
      </c>
      <c r="X542" s="215"/>
    </row>
    <row r="543" spans="1:24" ht="15.6">
      <c r="A543" s="420"/>
      <c r="B543" s="297">
        <f>+'Ark1'!C2713</f>
        <v>2022</v>
      </c>
      <c r="C543" s="235">
        <f>+'Ark1'!L2713</f>
        <v>5</v>
      </c>
      <c r="D543" s="235" t="str">
        <f>VLOOKUP(C543,RNR!$D$15:$E$29,2)</f>
        <v>O</v>
      </c>
      <c r="E543" s="235">
        <f>+'Ark1'!H2713</f>
        <v>2</v>
      </c>
      <c r="F543" s="235">
        <f>+'Ark1'!J2713</f>
        <v>181</v>
      </c>
      <c r="G543" s="235" t="str">
        <f>VLOOKUP(F543,RNR!$A$1:$B$25,2)</f>
        <v>Horns</v>
      </c>
      <c r="H543" s="235">
        <f>+IF(I543=0,"",'Ark1'!Q2713)</f>
        <v>13</v>
      </c>
      <c r="I543" s="344">
        <f>+'Ark1'!R2713</f>
        <v>81</v>
      </c>
      <c r="J543" s="236">
        <f>+IF(I543=0,"",'Ark1'!AG2713)</f>
        <v>20.805407655104123</v>
      </c>
      <c r="K543" s="236"/>
      <c r="L543" s="236">
        <f>+IF(I543=0,"",'Ark1'!AH2713)</f>
        <v>0</v>
      </c>
      <c r="M543" s="237">
        <f>+IF(I543=0,"",'Ark1'!T2713)</f>
        <v>4.8888888888888884</v>
      </c>
      <c r="N543" s="32">
        <f>+IF(I543=0,"",'Ark1'!U2713)</f>
        <v>17.897530864197531</v>
      </c>
      <c r="O543" s="238">
        <f>+IF(I543=0,"",'Ark1'!W2713)</f>
        <v>0</v>
      </c>
      <c r="P543" s="238">
        <f>+IF(I543=0,"",'Ark1'!X2713)</f>
        <v>72.839506172839506</v>
      </c>
      <c r="Q543" s="238">
        <f>+IF(I543=0,"",'Ark1'!Y2713)</f>
        <v>6.1728395061728403</v>
      </c>
      <c r="R543" s="238">
        <f>+IF(I543=0,"",'Ark1'!Z2713)</f>
        <v>3.6410205904945592</v>
      </c>
      <c r="S543" s="236">
        <f>+IF(I543=0,"",'Ark1'!Z2713)</f>
        <v>3.6410205904945592</v>
      </c>
      <c r="T543" s="237">
        <f>+IF(I543=0,"",'Ark1'!AB2713)</f>
        <v>1.6629588385661949</v>
      </c>
      <c r="U543" s="238">
        <f>+IF(I543=0,"",'Ark1'!AE2713)</f>
        <v>0</v>
      </c>
      <c r="V543" s="236">
        <f t="shared" si="79"/>
        <v>3.5795061728395061</v>
      </c>
      <c r="W543" s="236">
        <f t="shared" si="80"/>
        <v>6.2307692307692308</v>
      </c>
      <c r="X543" s="215"/>
    </row>
    <row r="544" spans="1:24" ht="15.6">
      <c r="A544" s="420"/>
      <c r="B544" s="297">
        <f>+'Ark1'!C2714</f>
        <v>2022</v>
      </c>
      <c r="C544" s="235">
        <f>+'Ark1'!L2714</f>
        <v>5</v>
      </c>
      <c r="D544" s="235" t="str">
        <f>VLOOKUP(C544,RNR!$D$15:$E$29,2)</f>
        <v>O</v>
      </c>
      <c r="E544" s="235">
        <f>+'Ark1'!H2714</f>
        <v>1</v>
      </c>
      <c r="F544" s="235">
        <f>+'Ark1'!J2714</f>
        <v>262</v>
      </c>
      <c r="G544" s="235" t="str">
        <f>VLOOKUP(F544,RNR!$A$1:$B$25,2)</f>
        <v>Strilalam</v>
      </c>
      <c r="H544" s="235" t="str">
        <f>+IF(I544=0,"",'Ark1'!Q2714)</f>
        <v/>
      </c>
      <c r="I544" s="344">
        <f>+'Ark1'!R2714</f>
        <v>0</v>
      </c>
      <c r="J544" s="236" t="str">
        <f>+IF(I544=0,"",'Ark1'!AG2714)</f>
        <v/>
      </c>
      <c r="K544" s="236"/>
      <c r="L544" s="236" t="str">
        <f>+IF(I544=0,"",'Ark1'!AH2714)</f>
        <v/>
      </c>
      <c r="M544" s="237" t="str">
        <f>+IF(I544=0,"",'Ark1'!T2714)</f>
        <v/>
      </c>
      <c r="N544" s="32" t="str">
        <f>+IF(I544=0,"",'Ark1'!U2714)</f>
        <v/>
      </c>
      <c r="O544" s="238" t="str">
        <f>+IF(I544=0,"",'Ark1'!W2714)</f>
        <v/>
      </c>
      <c r="P544" s="238" t="str">
        <f>+IF(I544=0,"",'Ark1'!X2714)</f>
        <v/>
      </c>
      <c r="Q544" s="238" t="str">
        <f>+IF(I544=0,"",'Ark1'!Y2714)</f>
        <v/>
      </c>
      <c r="R544" s="238" t="str">
        <f>+IF(I544=0,"",'Ark1'!Z2714)</f>
        <v/>
      </c>
      <c r="S544" s="236" t="str">
        <f>+IF(I544=0,"",'Ark1'!Z2714)</f>
        <v/>
      </c>
      <c r="T544" s="237" t="str">
        <f>+IF(I544=0,"",'Ark1'!AB2714)</f>
        <v/>
      </c>
      <c r="U544" s="238" t="str">
        <f>+IF(I544=0,"",'Ark1'!AE2714)</f>
        <v/>
      </c>
      <c r="V544" s="236" t="str">
        <f t="shared" si="79"/>
        <v/>
      </c>
      <c r="W544" s="236" t="str">
        <f t="shared" si="80"/>
        <v/>
      </c>
      <c r="X544" s="215"/>
    </row>
    <row r="545" spans="1:52" ht="15.6">
      <c r="A545" s="420"/>
      <c r="B545" s="297">
        <f>+'Ark1'!C2715</f>
        <v>2022</v>
      </c>
      <c r="C545" s="235">
        <f>+'Ark1'!L2715</f>
        <v>5</v>
      </c>
      <c r="D545" s="235" t="str">
        <f>VLOOKUP(C545,RNR!$D$15:$E$29,2)</f>
        <v>O</v>
      </c>
      <c r="E545" s="235">
        <f>+'Ark1'!H2715</f>
        <v>1</v>
      </c>
      <c r="F545" s="235">
        <f>+'Ark1'!J2715</f>
        <v>309</v>
      </c>
      <c r="G545" s="235" t="str">
        <f>VLOOKUP(F545,RNR!$A$1:$B$25,2)</f>
        <v>Malvik</v>
      </c>
      <c r="H545" s="235">
        <f>+IF(I545=0,"",'Ark1'!Q2715)</f>
        <v>21</v>
      </c>
      <c r="I545" s="344">
        <f>+'Ark1'!R2715</f>
        <v>77</v>
      </c>
      <c r="J545" s="236">
        <f>+IF(I545=0,"",'Ark1'!AG2715)</f>
        <v>23.425770404140817</v>
      </c>
      <c r="K545" s="236"/>
      <c r="L545" s="236">
        <f>+IF(I545=0,"",'Ark1'!AH2715)</f>
        <v>5.1948051948051939</v>
      </c>
      <c r="M545" s="237">
        <f>+IF(I545=0,"",'Ark1'!T2715)</f>
        <v>6.012987012987014</v>
      </c>
      <c r="N545" s="32">
        <f>+IF(I545=0,"",'Ark1'!U2715)</f>
        <v>17.750649350649351</v>
      </c>
      <c r="O545" s="238">
        <f>+IF(I545=0,"",'Ark1'!W2715)</f>
        <v>6.4935064935064917</v>
      </c>
      <c r="P545" s="238">
        <f>+IF(I545=0,"",'Ark1'!X2715)</f>
        <v>66.233766233766218</v>
      </c>
      <c r="Q545" s="238">
        <f>+IF(I545=0,"",'Ark1'!Y2715)</f>
        <v>14.285714285714288</v>
      </c>
      <c r="R545" s="238">
        <f>+IF(I545=0,"",'Ark1'!Z2715)</f>
        <v>5.4559302509305372</v>
      </c>
      <c r="S545" s="236">
        <f>+IF(I545=0,"",'Ark1'!Z2715)</f>
        <v>5.4559302509305372</v>
      </c>
      <c r="T545" s="237">
        <f>+IF(I545=0,"",'Ark1'!AB2715)</f>
        <v>1.9705197843743043</v>
      </c>
      <c r="U545" s="238">
        <f>+IF(I545=0,"",'Ark1'!AE2715)</f>
        <v>0</v>
      </c>
      <c r="V545" s="236">
        <f t="shared" si="79"/>
        <v>3.55012987012987</v>
      </c>
      <c r="W545" s="236">
        <f t="shared" si="80"/>
        <v>3.6666666666666665</v>
      </c>
      <c r="X545" s="215"/>
    </row>
    <row r="546" spans="1:52" ht="15.6">
      <c r="A546" s="420"/>
      <c r="B546" s="297">
        <f>+'Ark1'!C2716</f>
        <v>2022</v>
      </c>
      <c r="C546" s="235">
        <f>+'Ark1'!L2716</f>
        <v>5</v>
      </c>
      <c r="D546" s="235" t="str">
        <f>VLOOKUP(C546,RNR!$D$15:$E$29,2)</f>
        <v>O</v>
      </c>
      <c r="E546" s="235">
        <f>+'Ark1'!H2716</f>
        <v>2</v>
      </c>
      <c r="F546" s="235">
        <f>+'Ark1'!J2716</f>
        <v>470</v>
      </c>
      <c r="G546" s="235" t="str">
        <f>VLOOKUP(F546,RNR!$A$1:$B$25,2)</f>
        <v>Jens Eide</v>
      </c>
      <c r="H546" s="235">
        <f>+IF(I546=0,"",'Ark1'!Q2716)</f>
        <v>12</v>
      </c>
      <c r="I546" s="344">
        <f>+'Ark1'!R2716</f>
        <v>107</v>
      </c>
      <c r="J546" s="236">
        <f>+IF(I546=0,"",'Ark1'!AG2716)</f>
        <v>26.593252437399176</v>
      </c>
      <c r="K546" s="236"/>
      <c r="L546" s="236">
        <f>+IF(I546=0,"",'Ark1'!AH2716)</f>
        <v>10.280373831775702</v>
      </c>
      <c r="M546" s="237">
        <f>+IF(I546=0,"",'Ark1'!T2716)</f>
        <v>4.747663551401871</v>
      </c>
      <c r="N546" s="32">
        <f>+IF(I546=0,"",'Ark1'!U2716)</f>
        <v>17.716822429906543</v>
      </c>
      <c r="O546" s="238">
        <f>+IF(I546=0,"",'Ark1'!W2716)</f>
        <v>0</v>
      </c>
      <c r="P546" s="238">
        <f>+IF(I546=0,"",'Ark1'!X2716)</f>
        <v>65.420560747663586</v>
      </c>
      <c r="Q546" s="238">
        <f>+IF(I546=0,"",'Ark1'!Y2716)</f>
        <v>9.3457943925233611</v>
      </c>
      <c r="R546" s="238">
        <f>+IF(I546=0,"",'Ark1'!Z2716)</f>
        <v>4.6460411442714493</v>
      </c>
      <c r="S546" s="236">
        <f>+IF(I546=0,"",'Ark1'!Z2716)</f>
        <v>4.6460411442714493</v>
      </c>
      <c r="T546" s="237">
        <f>+IF(I546=0,"",'Ark1'!AB2716)</f>
        <v>1.0147828637861969</v>
      </c>
      <c r="U546" s="238">
        <f>+IF(I546=0,"",'Ark1'!AE2716)</f>
        <v>0</v>
      </c>
      <c r="V546" s="236">
        <f t="shared" si="79"/>
        <v>3.5433644859813085</v>
      </c>
      <c r="W546" s="236">
        <f t="shared" si="80"/>
        <v>8.9166666666666661</v>
      </c>
      <c r="X546" s="215"/>
    </row>
    <row r="547" spans="1:52" ht="15.6">
      <c r="A547" s="420"/>
      <c r="B547" s="297">
        <f>+'Ark1'!C2717</f>
        <v>2022</v>
      </c>
      <c r="C547" s="235">
        <f>+'Ark1'!L2717</f>
        <v>5</v>
      </c>
      <c r="D547" s="235" t="str">
        <f>VLOOKUP(C547,RNR!$D$15:$E$29,2)</f>
        <v>O</v>
      </c>
      <c r="E547" s="235">
        <f>+'Ark1'!H2717</f>
        <v>2</v>
      </c>
      <c r="F547" s="235">
        <f>+'Ark1'!J2717</f>
        <v>629</v>
      </c>
      <c r="G547" s="235" t="str">
        <f>VLOOKUP(F547,RNR!$A$1:$B$25,2)</f>
        <v>Bø</v>
      </c>
      <c r="H547" s="235">
        <f>+IF(I547=0,"",'Ark1'!Q2717)</f>
        <v>7</v>
      </c>
      <c r="I547" s="344">
        <f>+'Ark1'!R2717</f>
        <v>61</v>
      </c>
      <c r="J547" s="236">
        <f>+IF(I547=0,"",'Ark1'!AG2717)</f>
        <v>20.193311554911926</v>
      </c>
      <c r="K547" s="236"/>
      <c r="L547" s="236">
        <f>+IF(I547=0,"",'Ark1'!AH2717)</f>
        <v>0</v>
      </c>
      <c r="M547" s="237">
        <f>+IF(I547=0,"",'Ark1'!T2717)</f>
        <v>5.1967213114754109</v>
      </c>
      <c r="N547" s="32">
        <f>+IF(I547=0,"",'Ark1'!U2717)</f>
        <v>19.659016393442624</v>
      </c>
      <c r="O547" s="238">
        <f>+IF(I547=0,"",'Ark1'!W2717)</f>
        <v>0</v>
      </c>
      <c r="P547" s="238">
        <f>+IF(I547=0,"",'Ark1'!X2717)</f>
        <v>88.524590163934377</v>
      </c>
      <c r="Q547" s="238">
        <f>+IF(I547=0,"",'Ark1'!Y2717)</f>
        <v>11.475409836065577</v>
      </c>
      <c r="R547" s="238">
        <f>+IF(I547=0,"",'Ark1'!Z2717)</f>
        <v>3.1057523071187942</v>
      </c>
      <c r="S547" s="236">
        <f>+IF(I547=0,"",'Ark1'!Z2717)</f>
        <v>3.1057523071187942</v>
      </c>
      <c r="T547" s="237">
        <f>+IF(I547=0,"",'Ark1'!AB2717)</f>
        <v>1.315975884615703</v>
      </c>
      <c r="U547" s="238">
        <f>+IF(I547=0,"",'Ark1'!AE2717)</f>
        <v>0</v>
      </c>
      <c r="V547" s="236">
        <f t="shared" si="79"/>
        <v>3.9318032786885246</v>
      </c>
      <c r="W547" s="236">
        <f t="shared" si="80"/>
        <v>8.7142857142857135</v>
      </c>
      <c r="X547" s="215"/>
    </row>
    <row r="548" spans="1:52" ht="15.6">
      <c r="A548" s="420"/>
      <c r="B548" s="297">
        <f>+'Ark1'!C2718</f>
        <v>2022</v>
      </c>
      <c r="C548" s="235">
        <f>+'Ark1'!L2718</f>
        <v>5</v>
      </c>
      <c r="D548" s="235" t="str">
        <f>VLOOKUP(C548,RNR!$D$15:$E$29,2)</f>
        <v>O</v>
      </c>
      <c r="E548" s="235">
        <f>+'Ark1'!H2718</f>
        <v>1</v>
      </c>
      <c r="F548" s="235">
        <f>+'Ark1'!J2718</f>
        <v>643</v>
      </c>
      <c r="G548" s="235" t="str">
        <f>VLOOKUP(F548,RNR!$A$1:$B$25,2)</f>
        <v>Bjerka</v>
      </c>
      <c r="H548" s="235">
        <f>+IF(I548=0,"",'Ark1'!Q2718)</f>
        <v>15</v>
      </c>
      <c r="I548" s="344">
        <f>+'Ark1'!R2718</f>
        <v>97</v>
      </c>
      <c r="J548" s="236">
        <f>+IF(I548=0,"",'Ark1'!AG2718)</f>
        <v>31.542992630011724</v>
      </c>
      <c r="K548" s="236"/>
      <c r="L548" s="236">
        <f>+IF(I548=0,"",'Ark1'!AH2718)</f>
        <v>0</v>
      </c>
      <c r="M548" s="237">
        <f>+IF(I548=0,"",'Ark1'!T2718)</f>
        <v>5.216494845360824</v>
      </c>
      <c r="N548" s="32">
        <f>+IF(I548=0,"",'Ark1'!U2718)</f>
        <v>21.011340206185565</v>
      </c>
      <c r="O548" s="238">
        <f>+IF(I548=0,"",'Ark1'!W2718)</f>
        <v>1.0309278350515465</v>
      </c>
      <c r="P548" s="238">
        <f>+IF(I548=0,"",'Ark1'!X2718)</f>
        <v>85.567010309278345</v>
      </c>
      <c r="Q548" s="238">
        <f>+IF(I548=0,"",'Ark1'!Y2718)</f>
        <v>28.865979381443303</v>
      </c>
      <c r="R548" s="238">
        <f>+IF(I548=0,"",'Ark1'!Z2718)</f>
        <v>4.4248333019718595</v>
      </c>
      <c r="S548" s="236">
        <f>+IF(I548=0,"",'Ark1'!Z2718)</f>
        <v>4.4248333019718595</v>
      </c>
      <c r="T548" s="237">
        <f>+IF(I548=0,"",'Ark1'!AB2718)</f>
        <v>1.625992506568442</v>
      </c>
      <c r="U548" s="238">
        <f>+IF(I548=0,"",'Ark1'!AE2718)</f>
        <v>0</v>
      </c>
      <c r="V548" s="236">
        <f t="shared" si="79"/>
        <v>4.2022680412371134</v>
      </c>
      <c r="W548" s="236">
        <f t="shared" si="80"/>
        <v>6.4666666666666668</v>
      </c>
      <c r="X548" s="215"/>
    </row>
    <row r="549" spans="1:52" ht="15.6">
      <c r="A549" s="420"/>
      <c r="B549" s="297">
        <f>+'Ark1'!C2719</f>
        <v>2022</v>
      </c>
      <c r="C549" s="235">
        <f>+'Ark1'!L2719</f>
        <v>5</v>
      </c>
      <c r="D549" s="235" t="str">
        <f>VLOOKUP(C549,RNR!$D$15:$E$29,2)</f>
        <v>O</v>
      </c>
      <c r="E549" s="235">
        <f>+'Ark1'!H2719</f>
        <v>2</v>
      </c>
      <c r="F549" s="235">
        <f>+'Ark1'!J2719</f>
        <v>704</v>
      </c>
      <c r="G549" s="235" t="str">
        <f>VLOOKUP(F549,RNR!$A$1:$B$25,2)</f>
        <v>Øre Vilt</v>
      </c>
      <c r="H549" s="235">
        <f>+IF(I549=0,"",'Ark1'!Q2719)</f>
        <v>4</v>
      </c>
      <c r="I549" s="344">
        <f>+'Ark1'!R2719</f>
        <v>12</v>
      </c>
      <c r="J549" s="236">
        <f>+IF(I549=0,"",'Ark1'!AG2719)</f>
        <v>40.881642512077299</v>
      </c>
      <c r="K549" s="236"/>
      <c r="L549" s="236">
        <f>+IF(I549=0,"",'Ark1'!AH2719)</f>
        <v>0</v>
      </c>
      <c r="M549" s="237">
        <f>+IF(I549=0,"",'Ark1'!T2719)</f>
        <v>5.25</v>
      </c>
      <c r="N549" s="32">
        <f>+IF(I549=0,"",'Ark1'!U2719)</f>
        <v>22.566666666666659</v>
      </c>
      <c r="O549" s="238">
        <f>+IF(I549=0,"",'Ark1'!W2719)</f>
        <v>8.3333333333333357</v>
      </c>
      <c r="P549" s="238">
        <f>+IF(I549=0,"",'Ark1'!X2719)</f>
        <v>91.666666666666686</v>
      </c>
      <c r="Q549" s="238">
        <f>+IF(I549=0,"",'Ark1'!Y2719)</f>
        <v>25</v>
      </c>
      <c r="R549" s="238">
        <f>+IF(I549=0,"",'Ark1'!Z2719)</f>
        <v>7.2122965983258194</v>
      </c>
      <c r="S549" s="236">
        <f>+IF(I549=0,"",'Ark1'!Z2719)</f>
        <v>7.2122965983258194</v>
      </c>
      <c r="T549" s="237">
        <f>+IF(I549=0,"",'Ark1'!AB2719)</f>
        <v>2.5860201081971494</v>
      </c>
      <c r="U549" s="238">
        <f>+IF(I549=0,"",'Ark1'!AE2719)</f>
        <v>0</v>
      </c>
      <c r="V549" s="236">
        <f t="shared" si="79"/>
        <v>4.5133333333333319</v>
      </c>
      <c r="W549" s="236">
        <f t="shared" si="80"/>
        <v>3</v>
      </c>
      <c r="X549" s="215"/>
    </row>
    <row r="550" spans="1:52" ht="15.6">
      <c r="A550" s="420"/>
      <c r="B550" s="297">
        <f>+'Ark1'!C2720</f>
        <v>2022</v>
      </c>
      <c r="C550" s="235">
        <f>+'Ark1'!L2720</f>
        <v>5</v>
      </c>
      <c r="D550" s="235" t="str">
        <f>VLOOKUP(C550,RNR!$D$15:$E$29,2)</f>
        <v>O</v>
      </c>
      <c r="E550" s="235">
        <f>+'Ark1'!H2720</f>
        <v>1</v>
      </c>
      <c r="F550" s="235">
        <f>+'Ark1'!J2720</f>
        <v>802</v>
      </c>
      <c r="G550" s="235" t="str">
        <f>VLOOKUP(F550,RNR!$A$1:$B$25,2)</f>
        <v>Karasjok</v>
      </c>
      <c r="H550" s="235" t="str">
        <f>+IF(I550=0,"",'Ark1'!Q2720)</f>
        <v/>
      </c>
      <c r="I550" s="344">
        <f>+'Ark1'!R2720</f>
        <v>0</v>
      </c>
      <c r="J550" s="236" t="str">
        <f>+IF(I550=0,"",'Ark1'!AG2720)</f>
        <v/>
      </c>
      <c r="K550" s="236"/>
      <c r="L550" s="236" t="str">
        <f>+IF(I550=0,"",'Ark1'!AH2720)</f>
        <v/>
      </c>
      <c r="M550" s="237" t="str">
        <f>+IF(I550=0,"",'Ark1'!T2720)</f>
        <v/>
      </c>
      <c r="N550" s="32" t="str">
        <f>+IF(I550=0,"",'Ark1'!U2720)</f>
        <v/>
      </c>
      <c r="O550" s="238" t="str">
        <f>+IF(I550=0,"",'Ark1'!W2720)</f>
        <v/>
      </c>
      <c r="P550" s="238" t="str">
        <f>+IF(I550=0,"",'Ark1'!X2720)</f>
        <v/>
      </c>
      <c r="Q550" s="238" t="str">
        <f>+IF(I550=0,"",'Ark1'!Y2720)</f>
        <v/>
      </c>
      <c r="R550" s="238" t="str">
        <f>+IF(I550=0,"",'Ark1'!Z2720)</f>
        <v/>
      </c>
      <c r="S550" s="236" t="str">
        <f>+IF(I550=0,"",'Ark1'!Z2720)</f>
        <v/>
      </c>
      <c r="T550" s="237" t="str">
        <f>+IF(I550=0,"",'Ark1'!AB2720)</f>
        <v/>
      </c>
      <c r="U550" s="238" t="str">
        <f>+IF(I550=0,"",'Ark1'!AE2720)</f>
        <v/>
      </c>
      <c r="V550" s="236" t="str">
        <f t="shared" si="79"/>
        <v/>
      </c>
      <c r="W550" s="236" t="str">
        <f t="shared" si="80"/>
        <v/>
      </c>
      <c r="X550" s="215"/>
    </row>
    <row r="551" spans="1:52" ht="15" customHeight="1">
      <c r="A551" s="420"/>
      <c r="B551" s="420"/>
      <c r="C551" s="420"/>
      <c r="D551" s="420"/>
      <c r="E551" s="420"/>
      <c r="F551" s="420"/>
      <c r="G551" s="420"/>
      <c r="H551" s="420"/>
      <c r="I551" s="430"/>
      <c r="J551" s="421"/>
      <c r="K551" s="421"/>
      <c r="L551" s="421"/>
      <c r="M551" s="420"/>
      <c r="N551" s="420"/>
      <c r="O551" s="422"/>
      <c r="P551" s="422"/>
      <c r="Q551" s="422"/>
      <c r="R551" s="422"/>
      <c r="S551" s="422"/>
      <c r="T551" s="420"/>
      <c r="U551" s="422"/>
      <c r="V551" s="423"/>
      <c r="W551" s="424"/>
      <c r="X551" s="420"/>
      <c r="Y551" s="218"/>
      <c r="AA551" s="29"/>
      <c r="AB551" s="27"/>
      <c r="AC551" s="219"/>
      <c r="AD551" s="28"/>
      <c r="AH551" s="28"/>
      <c r="AZ551" s="231"/>
    </row>
    <row r="552" spans="1:52" ht="22.8">
      <c r="A552" s="420"/>
      <c r="B552" s="420"/>
      <c r="C552" s="420"/>
      <c r="D552" s="425" t="str">
        <f>+D554</f>
        <v>O+</v>
      </c>
      <c r="E552" s="420"/>
      <c r="F552" s="420"/>
      <c r="G552" s="420"/>
      <c r="H552" s="420"/>
      <c r="I552" s="429">
        <f>SUM(I554:I577)</f>
        <v>2592</v>
      </c>
      <c r="J552" s="426"/>
      <c r="K552" s="426"/>
      <c r="L552" s="426"/>
      <c r="M552" s="427"/>
      <c r="N552" s="267">
        <f>+Klasse!O31</f>
        <v>23.087308137292698</v>
      </c>
      <c r="O552" s="422"/>
      <c r="P552" s="422"/>
      <c r="Q552" s="422"/>
      <c r="R552" s="422"/>
      <c r="S552" s="422"/>
      <c r="T552" s="420"/>
      <c r="U552" s="422"/>
      <c r="V552" s="422"/>
      <c r="W552" s="422"/>
      <c r="X552" s="422"/>
      <c r="Y552" s="218"/>
      <c r="AA552" s="29"/>
      <c r="AB552" s="27"/>
      <c r="AC552" s="219"/>
      <c r="AD552" s="28"/>
      <c r="AH552" s="28"/>
      <c r="AZ552" s="231"/>
    </row>
    <row r="553" spans="1:52" ht="15" customHeight="1">
      <c r="A553" s="420"/>
      <c r="B553" s="420"/>
      <c r="C553" s="420"/>
      <c r="D553" s="420"/>
      <c r="E553" s="475"/>
      <c r="F553" s="475"/>
      <c r="G553" s="475"/>
      <c r="H553" s="475"/>
      <c r="I553" s="430"/>
      <c r="J553" s="421"/>
      <c r="K553" s="421"/>
      <c r="L553" s="421"/>
      <c r="M553" s="428"/>
      <c r="N553" s="421"/>
      <c r="O553" s="422"/>
      <c r="P553" s="422"/>
      <c r="Q553" s="422"/>
      <c r="R553" s="422"/>
      <c r="S553" s="423"/>
      <c r="T553" s="420"/>
      <c r="U553" s="423"/>
      <c r="V553" s="423"/>
      <c r="W553" s="424"/>
      <c r="X553" s="420"/>
      <c r="Y553" s="218"/>
      <c r="AA553" s="29"/>
      <c r="AB553" s="27"/>
      <c r="AC553" s="219"/>
      <c r="AD553" s="28"/>
      <c r="AH553" s="28"/>
      <c r="AZ553" s="231"/>
    </row>
    <row r="554" spans="1:52" ht="15.6">
      <c r="A554" s="420"/>
      <c r="B554" s="297">
        <f>+'Ark1'!C2721</f>
        <v>2022</v>
      </c>
      <c r="C554" s="235">
        <f>+'Ark1'!L2721</f>
        <v>6</v>
      </c>
      <c r="D554" s="235" t="str">
        <f>VLOOKUP(C554,RNR!$D$15:$E$29,2)</f>
        <v>O+</v>
      </c>
      <c r="E554" s="235">
        <f>+'Ark1'!H2721</f>
        <v>1</v>
      </c>
      <c r="F554" s="235">
        <f>+'Ark1'!J2721</f>
        <v>103</v>
      </c>
      <c r="G554" s="235" t="str">
        <f>VLOOKUP(F554,RNR!$A$1:$B$25,2)</f>
        <v>Rudshøgda</v>
      </c>
      <c r="H554" s="235">
        <f>+IF(I554=0,"",'Ark1'!Q2721)</f>
        <v>11</v>
      </c>
      <c r="I554" s="344">
        <f>+'Ark1'!R2721</f>
        <v>43</v>
      </c>
      <c r="J554" s="236">
        <f>+IF(I554=0,"",'Ark1'!AG2721)</f>
        <v>20.989002985944214</v>
      </c>
      <c r="K554" s="236"/>
      <c r="L554" s="236">
        <f>+IF(I554=0,"",'Ark1'!AH2721)</f>
        <v>0</v>
      </c>
      <c r="M554" s="237">
        <f>+IF(I554=0,"",'Ark1'!T2721)</f>
        <v>5.0697674418604679</v>
      </c>
      <c r="N554" s="32">
        <f>+IF(I554=0,"",'Ark1'!U2721)</f>
        <v>20.106976744186049</v>
      </c>
      <c r="O554" s="238">
        <f>+IF(I554=0,"",'Ark1'!W2721)</f>
        <v>0</v>
      </c>
      <c r="P554" s="238">
        <f>+IF(I554=0,"",'Ark1'!X2721)</f>
        <v>86.046511627906995</v>
      </c>
      <c r="Q554" s="238">
        <f>+IF(I554=0,"",'Ark1'!Y2721)</f>
        <v>18.604651162790699</v>
      </c>
      <c r="R554" s="238">
        <f>+IF(I554=0,"",'Ark1'!Z2721)</f>
        <v>3.642539067727927</v>
      </c>
      <c r="S554" s="236">
        <f>+IF(I554=0,"",'Ark1'!Z2721)</f>
        <v>3.642539067727927</v>
      </c>
      <c r="T554" s="237">
        <f>+IF(I554=0,"",'Ark1'!AB2721)</f>
        <v>1.5157368127256121</v>
      </c>
      <c r="U554" s="238">
        <f>+IF(I554=0,"",'Ark1'!AE2721)</f>
        <v>0</v>
      </c>
      <c r="V554" s="236">
        <f t="shared" si="79"/>
        <v>3.3511627906976749</v>
      </c>
      <c r="W554" s="236">
        <f t="shared" si="80"/>
        <v>3.9090909090909092</v>
      </c>
      <c r="X554" s="215"/>
    </row>
    <row r="555" spans="1:52" ht="15.6">
      <c r="A555" s="420"/>
      <c r="B555" s="297">
        <f>+'Ark1'!C2722</f>
        <v>2022</v>
      </c>
      <c r="C555" s="235">
        <f>+'Ark1'!L2722</f>
        <v>6</v>
      </c>
      <c r="D555" s="235" t="str">
        <f>VLOOKUP(C555,RNR!$D$15:$E$29,2)</f>
        <v>O+</v>
      </c>
      <c r="E555" s="235">
        <f>+'Ark1'!H2722</f>
        <v>2</v>
      </c>
      <c r="F555" s="235">
        <f>+'Ark1'!J2722</f>
        <v>106</v>
      </c>
      <c r="G555" s="235" t="str">
        <f>VLOOKUP(F555,RNR!$A$1:$B$25,2)</f>
        <v>Furuseth</v>
      </c>
      <c r="H555" s="235" t="str">
        <f>+IF(I555=0,"",'Ark1'!Q2722)</f>
        <v/>
      </c>
      <c r="I555" s="344">
        <f>+'Ark1'!R2722</f>
        <v>0</v>
      </c>
      <c r="J555" s="236" t="str">
        <f>+IF(I555=0,"",'Ark1'!AG2722)</f>
        <v/>
      </c>
      <c r="K555" s="236"/>
      <c r="L555" s="236" t="str">
        <f>+IF(I555=0,"",'Ark1'!AH2722)</f>
        <v/>
      </c>
      <c r="M555" s="237" t="str">
        <f>+IF(I555=0,"",'Ark1'!T2722)</f>
        <v/>
      </c>
      <c r="N555" s="32" t="str">
        <f>+IF(I555=0,"",'Ark1'!U2722)</f>
        <v/>
      </c>
      <c r="O555" s="238" t="str">
        <f>+IF(I555=0,"",'Ark1'!W2722)</f>
        <v/>
      </c>
      <c r="P555" s="238" t="str">
        <f>+IF(I555=0,"",'Ark1'!X2722)</f>
        <v/>
      </c>
      <c r="Q555" s="238" t="str">
        <f>+IF(I555=0,"",'Ark1'!Y2722)</f>
        <v/>
      </c>
      <c r="R555" s="238" t="str">
        <f>+IF(I555=0,"",'Ark1'!Z2722)</f>
        <v/>
      </c>
      <c r="S555" s="236" t="str">
        <f>+IF(I555=0,"",'Ark1'!Z2722)</f>
        <v/>
      </c>
      <c r="T555" s="237" t="str">
        <f>+IF(I555=0,"",'Ark1'!AB2722)</f>
        <v/>
      </c>
      <c r="U555" s="238" t="str">
        <f>+IF(I555=0,"",'Ark1'!AE2722)</f>
        <v/>
      </c>
      <c r="V555" s="236" t="str">
        <f t="shared" si="79"/>
        <v/>
      </c>
      <c r="W555" s="236" t="str">
        <f t="shared" si="80"/>
        <v/>
      </c>
      <c r="X555" s="215"/>
    </row>
    <row r="556" spans="1:52" ht="15.6">
      <c r="A556" s="420"/>
      <c r="B556" s="297">
        <f>+'Ark1'!C2723</f>
        <v>2022</v>
      </c>
      <c r="C556" s="235">
        <f>+'Ark1'!L2723</f>
        <v>6</v>
      </c>
      <c r="D556" s="235" t="str">
        <f>VLOOKUP(C556,RNR!$D$15:$E$29,2)</f>
        <v>O+</v>
      </c>
      <c r="E556" s="235">
        <f>+'Ark1'!H2723</f>
        <v>1</v>
      </c>
      <c r="F556" s="235">
        <f>+'Ark1'!J2723</f>
        <v>110</v>
      </c>
      <c r="G556" s="235" t="str">
        <f>VLOOKUP(F556,RNR!$A$1:$B$25,2)</f>
        <v>Gol</v>
      </c>
      <c r="H556" s="235">
        <f>+IF(I556=0,"",'Ark1'!Q2723)</f>
        <v>55</v>
      </c>
      <c r="I556" s="344">
        <f>+'Ark1'!R2723</f>
        <v>207</v>
      </c>
      <c r="J556" s="236">
        <f>+IF(I556=0,"",'Ark1'!AG2723)</f>
        <v>22.647832863481881</v>
      </c>
      <c r="K556" s="236"/>
      <c r="L556" s="236">
        <f>+IF(I556=0,"",'Ark1'!AH2723)</f>
        <v>0</v>
      </c>
      <c r="M556" s="237">
        <f>+IF(I556=0,"",'Ark1'!T2723)</f>
        <v>7.5507246376811601</v>
      </c>
      <c r="N556" s="32">
        <f>+IF(I556=0,"",'Ark1'!U2723)</f>
        <v>25.692270531400958</v>
      </c>
      <c r="O556" s="238">
        <f>+IF(I556=0,"",'Ark1'!W2723)</f>
        <v>10.144927536231885</v>
      </c>
      <c r="P556" s="238">
        <f>+IF(I556=0,"",'Ark1'!X2723)</f>
        <v>95.652173913043484</v>
      </c>
      <c r="Q556" s="238">
        <f>+IF(I556=0,"",'Ark1'!Y2723)</f>
        <v>66.183574879227052</v>
      </c>
      <c r="R556" s="238">
        <f>+IF(I556=0,"",'Ark1'!Z2723)</f>
        <v>6.2230394863404523</v>
      </c>
      <c r="S556" s="236">
        <f>+IF(I556=0,"",'Ark1'!Z2723)</f>
        <v>6.2230394863404523</v>
      </c>
      <c r="T556" s="237">
        <f>+IF(I556=0,"",'Ark1'!AB2723)</f>
        <v>1.8922897094434159</v>
      </c>
      <c r="U556" s="238">
        <f>+IF(I556=0,"",'Ark1'!AE2723)</f>
        <v>0</v>
      </c>
      <c r="V556" s="236">
        <f t="shared" si="79"/>
        <v>4.282045088566826</v>
      </c>
      <c r="W556" s="236">
        <f t="shared" si="80"/>
        <v>3.7636363636363637</v>
      </c>
      <c r="X556" s="215"/>
    </row>
    <row r="557" spans="1:52" ht="15.6">
      <c r="A557" s="420"/>
      <c r="B557" s="297">
        <f>+'Ark1'!C2724</f>
        <v>2022</v>
      </c>
      <c r="C557" s="235">
        <f>+'Ark1'!L2724</f>
        <v>6</v>
      </c>
      <c r="D557" s="235" t="str">
        <f>VLOOKUP(C557,RNR!$D$15:$E$29,2)</f>
        <v>O+</v>
      </c>
      <c r="E557" s="235">
        <f>+'Ark1'!H2724</f>
        <v>1</v>
      </c>
      <c r="F557" s="235">
        <f>+'Ark1'!J2724</f>
        <v>111</v>
      </c>
      <c r="G557" s="235" t="str">
        <f>VLOOKUP(F557,RNR!$A$1:$B$25,2)</f>
        <v>Forus</v>
      </c>
      <c r="H557" s="235">
        <f>+IF(I557=0,"",'Ark1'!Q2724)</f>
        <v>8</v>
      </c>
      <c r="I557" s="344">
        <f>+'Ark1'!R2724</f>
        <v>32</v>
      </c>
      <c r="J557" s="236">
        <f>+IF(I557=0,"",'Ark1'!AG2724)</f>
        <v>25.862800565770872</v>
      </c>
      <c r="K557" s="236"/>
      <c r="L557" s="236">
        <f>+IF(I557=0,"",'Ark1'!AH2724)</f>
        <v>0</v>
      </c>
      <c r="M557" s="237">
        <f>+IF(I557=0,"",'Ark1'!T2724)</f>
        <v>5.65625</v>
      </c>
      <c r="N557" s="32">
        <f>+IF(I557=0,"",'Ark1'!U2724)</f>
        <v>22.856250000000003</v>
      </c>
      <c r="O557" s="238">
        <f>+IF(I557=0,"",'Ark1'!W2724)</f>
        <v>0</v>
      </c>
      <c r="P557" s="238">
        <f>+IF(I557=0,"",'Ark1'!X2724)</f>
        <v>96.875</v>
      </c>
      <c r="Q557" s="238">
        <f>+IF(I557=0,"",'Ark1'!Y2724)</f>
        <v>37.5</v>
      </c>
      <c r="R557" s="238">
        <f>+IF(I557=0,"",'Ark1'!Z2724)</f>
        <v>4.6224950986993916</v>
      </c>
      <c r="S557" s="236">
        <f>+IF(I557=0,"",'Ark1'!Z2724)</f>
        <v>4.6224950986993916</v>
      </c>
      <c r="T557" s="237">
        <f>+IF(I557=0,"",'Ark1'!AB2724)</f>
        <v>1.9463005773775024</v>
      </c>
      <c r="U557" s="238">
        <f>+IF(I557=0,"",'Ark1'!AE2724)</f>
        <v>0</v>
      </c>
      <c r="V557" s="236">
        <f t="shared" si="79"/>
        <v>3.8093750000000006</v>
      </c>
      <c r="W557" s="236">
        <f t="shared" si="80"/>
        <v>4</v>
      </c>
      <c r="X557" s="215"/>
    </row>
    <row r="558" spans="1:52" ht="15.6">
      <c r="A558" s="420"/>
      <c r="B558" s="297">
        <f>+'Ark1'!C2725</f>
        <v>2022</v>
      </c>
      <c r="C558" s="235">
        <f>+'Ark1'!L2725</f>
        <v>6</v>
      </c>
      <c r="D558" s="235" t="str">
        <f>VLOOKUP(C558,RNR!$D$15:$E$29,2)</f>
        <v>O+</v>
      </c>
      <c r="E558" s="235">
        <f>+'Ark1'!H2725</f>
        <v>1</v>
      </c>
      <c r="F558" s="235">
        <f>+'Ark1'!J2725</f>
        <v>116</v>
      </c>
      <c r="G558" s="235" t="str">
        <f>VLOOKUP(F558,RNR!$A$1:$B$25,2)</f>
        <v>Sandeid</v>
      </c>
      <c r="H558" s="235">
        <f>+IF(I558=0,"",'Ark1'!Q2725)</f>
        <v>27</v>
      </c>
      <c r="I558" s="344">
        <f>+'Ark1'!R2725</f>
        <v>173</v>
      </c>
      <c r="J558" s="236">
        <f>+IF(I558=0,"",'Ark1'!AG2725)</f>
        <v>53.349923381514159</v>
      </c>
      <c r="K558" s="236"/>
      <c r="L558" s="236">
        <f>+IF(I558=0,"",'Ark1'!AH2725)</f>
        <v>0</v>
      </c>
      <c r="M558" s="237">
        <f>+IF(I558=0,"",'Ark1'!T2725)</f>
        <v>6.1098265895953769</v>
      </c>
      <c r="N558" s="32">
        <f>+IF(I558=0,"",'Ark1'!U2725)</f>
        <v>24.18959537572254</v>
      </c>
      <c r="O558" s="238">
        <f>+IF(I558=0,"",'Ark1'!W2725)</f>
        <v>1.1560693641618498</v>
      </c>
      <c r="P558" s="238">
        <f>+IF(I558=0,"",'Ark1'!X2725)</f>
        <v>90.751445086705189</v>
      </c>
      <c r="Q558" s="238">
        <f>+IF(I558=0,"",'Ark1'!Y2725)</f>
        <v>52.02312138728324</v>
      </c>
      <c r="R558" s="238">
        <f>+IF(I558=0,"",'Ark1'!Z2725)</f>
        <v>6.7664341885654284</v>
      </c>
      <c r="S558" s="236">
        <f>+IF(I558=0,"",'Ark1'!Z2725)</f>
        <v>6.7664341885654284</v>
      </c>
      <c r="T558" s="237">
        <f>+IF(I558=0,"",'Ark1'!AB2725)</f>
        <v>1.7715042019591403</v>
      </c>
      <c r="U558" s="238">
        <f>+IF(I558=0,"",'Ark1'!AE2725)</f>
        <v>0</v>
      </c>
      <c r="V558" s="236">
        <f t="shared" si="79"/>
        <v>4.0315992292870897</v>
      </c>
      <c r="W558" s="236">
        <f t="shared" si="80"/>
        <v>6.4074074074074074</v>
      </c>
      <c r="X558" s="215"/>
    </row>
    <row r="559" spans="1:52" ht="15.6">
      <c r="A559" s="420"/>
      <c r="B559" s="297">
        <f>+'Ark1'!C2726</f>
        <v>2022</v>
      </c>
      <c r="C559" s="235">
        <f>+'Ark1'!L2726</f>
        <v>6</v>
      </c>
      <c r="D559" s="235" t="str">
        <f>VLOOKUP(C559,RNR!$D$15:$E$29,2)</f>
        <v>O+</v>
      </c>
      <c r="E559" s="235">
        <f>+'Ark1'!H2726</f>
        <v>2</v>
      </c>
      <c r="F559" s="235">
        <f>+'Ark1'!J2726</f>
        <v>117</v>
      </c>
      <c r="G559" s="235" t="str">
        <f>VLOOKUP(F559,RNR!$A$1:$B$25,2)</f>
        <v>Jæren</v>
      </c>
      <c r="H559" s="235">
        <f>+IF(I559=0,"",'Ark1'!Q2726)</f>
        <v>6</v>
      </c>
      <c r="I559" s="344">
        <f>+'Ark1'!R2726</f>
        <v>29</v>
      </c>
      <c r="J559" s="236">
        <f>+IF(I559=0,"",'Ark1'!AG2726)</f>
        <v>18.91855673556903</v>
      </c>
      <c r="K559" s="236"/>
      <c r="L559" s="236">
        <f>+IF(I559=0,"",'Ark1'!AH2726)</f>
        <v>0</v>
      </c>
      <c r="M559" s="237">
        <f>+IF(I559=0,"",'Ark1'!T2726)</f>
        <v>5.5172413793103443</v>
      </c>
      <c r="N559" s="32">
        <f>+IF(I559=0,"",'Ark1'!U2726)</f>
        <v>19.472413793103453</v>
      </c>
      <c r="O559" s="238">
        <f>+IF(I559=0,"",'Ark1'!W2726)</f>
        <v>0</v>
      </c>
      <c r="P559" s="238">
        <f>+IF(I559=0,"",'Ark1'!X2726)</f>
        <v>79.310344827586235</v>
      </c>
      <c r="Q559" s="238">
        <f>+IF(I559=0,"",'Ark1'!Y2726)</f>
        <v>20.689655172413797</v>
      </c>
      <c r="R559" s="238">
        <f>+IF(I559=0,"",'Ark1'!Z2726)</f>
        <v>3.5721042336921398</v>
      </c>
      <c r="S559" s="236">
        <f>+IF(I559=0,"",'Ark1'!Z2726)</f>
        <v>3.5721042336921398</v>
      </c>
      <c r="T559" s="237">
        <f>+IF(I559=0,"",'Ark1'!AB2726)</f>
        <v>1.2763279671256369</v>
      </c>
      <c r="U559" s="238">
        <f>+IF(I559=0,"",'Ark1'!AE2726)</f>
        <v>0</v>
      </c>
      <c r="V559" s="236">
        <f t="shared" si="79"/>
        <v>3.2454022988505753</v>
      </c>
      <c r="W559" s="236">
        <f t="shared" si="80"/>
        <v>4.833333333333333</v>
      </c>
      <c r="X559" s="215"/>
    </row>
    <row r="560" spans="1:52" ht="15.6">
      <c r="A560" s="420"/>
      <c r="B560" s="297">
        <f>+'Ark1'!C2727</f>
        <v>2022</v>
      </c>
      <c r="C560" s="235">
        <f>+'Ark1'!L2727</f>
        <v>6</v>
      </c>
      <c r="D560" s="235" t="str">
        <f>VLOOKUP(C560,RNR!$D$15:$E$29,2)</f>
        <v>O+</v>
      </c>
      <c r="E560" s="235">
        <f>+'Ark1'!H2727</f>
        <v>1</v>
      </c>
      <c r="F560" s="235">
        <f>+'Ark1'!J2727</f>
        <v>134</v>
      </c>
      <c r="G560" s="235" t="str">
        <f>VLOOKUP(F560,RNR!$A$1:$B$25,2)</f>
        <v>Førde</v>
      </c>
      <c r="H560" s="235">
        <f>+IF(I560=0,"",'Ark1'!Q2727)</f>
        <v>74</v>
      </c>
      <c r="I560" s="344">
        <f>+'Ark1'!R2727</f>
        <v>502</v>
      </c>
      <c r="J560" s="236">
        <f>+IF(I560=0,"",'Ark1'!AG2727)</f>
        <v>33.049008713631991</v>
      </c>
      <c r="K560" s="236"/>
      <c r="L560" s="236">
        <f>+IF(I560=0,"",'Ark1'!AH2727)</f>
        <v>0</v>
      </c>
      <c r="M560" s="237">
        <f>+IF(I560=0,"",'Ark1'!T2727)</f>
        <v>5.6274900398406364</v>
      </c>
      <c r="N560" s="32">
        <f>+IF(I560=0,"",'Ark1'!U2727)</f>
        <v>23.485099601593607</v>
      </c>
      <c r="O560" s="238">
        <f>+IF(I560=0,"",'Ark1'!W2727)</f>
        <v>0.19920318725099595</v>
      </c>
      <c r="P560" s="238">
        <f>+IF(I560=0,"",'Ark1'!X2727)</f>
        <v>96.41434262948205</v>
      </c>
      <c r="Q560" s="238">
        <f>+IF(I560=0,"",'Ark1'!Y2727)</f>
        <v>50</v>
      </c>
      <c r="R560" s="238">
        <f>+IF(I560=0,"",'Ark1'!Z2727)</f>
        <v>4.7796217792446409</v>
      </c>
      <c r="S560" s="236">
        <f>+IF(I560=0,"",'Ark1'!Z2727)</f>
        <v>4.7796217792446409</v>
      </c>
      <c r="T560" s="237">
        <f>+IF(I560=0,"",'Ark1'!AB2727)</f>
        <v>1.2634461169904498</v>
      </c>
      <c r="U560" s="238">
        <f>+IF(I560=0,"",'Ark1'!AE2727)</f>
        <v>0</v>
      </c>
      <c r="V560" s="236">
        <f t="shared" si="79"/>
        <v>3.9141832669322678</v>
      </c>
      <c r="W560" s="236">
        <f t="shared" si="80"/>
        <v>6.7837837837837842</v>
      </c>
      <c r="X560" s="215"/>
    </row>
    <row r="561" spans="1:24" ht="15.6">
      <c r="A561" s="420"/>
      <c r="B561" s="297">
        <f>+'Ark1'!C2728</f>
        <v>2022</v>
      </c>
      <c r="C561" s="235">
        <f>+'Ark1'!L2728</f>
        <v>6</v>
      </c>
      <c r="D561" s="235" t="str">
        <f>VLOOKUP(C561,RNR!$D$15:$E$29,2)</f>
        <v>O+</v>
      </c>
      <c r="E561" s="235">
        <f>+'Ark1'!H2728</f>
        <v>2</v>
      </c>
      <c r="F561" s="235">
        <f>+'Ark1'!J2728</f>
        <v>141</v>
      </c>
      <c r="G561" s="235" t="str">
        <f>VLOOKUP(F561,RNR!$A$1:$B$25,2)</f>
        <v>Ølen</v>
      </c>
      <c r="H561" s="235">
        <f>+IF(I561=0,"",'Ark1'!Q2728)</f>
        <v>52</v>
      </c>
      <c r="I561" s="344">
        <f>+'Ark1'!R2728</f>
        <v>269</v>
      </c>
      <c r="J561" s="236">
        <f>+IF(I561=0,"",'Ark1'!AG2728)</f>
        <v>40.366551827346193</v>
      </c>
      <c r="K561" s="236"/>
      <c r="L561" s="236">
        <f>+IF(I561=0,"",'Ark1'!AH2728)</f>
        <v>0</v>
      </c>
      <c r="M561" s="237">
        <f>+IF(I561=0,"",'Ark1'!T2728)</f>
        <v>6.940520446096655</v>
      </c>
      <c r="N561" s="32">
        <f>+IF(I561=0,"",'Ark1'!U2728)</f>
        <v>23.564312267658</v>
      </c>
      <c r="O561" s="238">
        <f>+IF(I561=0,"",'Ark1'!W2728)</f>
        <v>1.8587360594795537</v>
      </c>
      <c r="P561" s="238">
        <f>+IF(I561=0,"",'Ark1'!X2728)</f>
        <v>92.565055762081755</v>
      </c>
      <c r="Q561" s="238">
        <f>+IF(I561=0,"",'Ark1'!Y2728)</f>
        <v>54.646840148698914</v>
      </c>
      <c r="R561" s="238">
        <f>+IF(I561=0,"",'Ark1'!Z2728)</f>
        <v>5.1009429107831412</v>
      </c>
      <c r="S561" s="236">
        <f>+IF(I561=0,"",'Ark1'!Z2728)</f>
        <v>5.1009429107831412</v>
      </c>
      <c r="T561" s="237">
        <f>+IF(I561=0,"",'Ark1'!AB2728)</f>
        <v>1.6303902047798804</v>
      </c>
      <c r="U561" s="238">
        <f>+IF(I561=0,"",'Ark1'!AE2728)</f>
        <v>0</v>
      </c>
      <c r="V561" s="236">
        <f t="shared" si="79"/>
        <v>3.9273853779430001</v>
      </c>
      <c r="W561" s="236">
        <f t="shared" si="80"/>
        <v>5.1730769230769234</v>
      </c>
      <c r="X561" s="215"/>
    </row>
    <row r="562" spans="1:24" ht="15.6">
      <c r="A562" s="420"/>
      <c r="B562" s="297">
        <f>+'Ark1'!C2729</f>
        <v>2022</v>
      </c>
      <c r="C562" s="235">
        <f>+'Ark1'!L2729</f>
        <v>6</v>
      </c>
      <c r="D562" s="235" t="str">
        <f>VLOOKUP(C562,RNR!$D$15:$E$29,2)</f>
        <v>O+</v>
      </c>
      <c r="E562" s="235">
        <f>+'Ark1'!H2729</f>
        <v>2</v>
      </c>
      <c r="F562" s="235">
        <f>+'Ark1'!J2729</f>
        <v>143</v>
      </c>
      <c r="G562" s="235" t="str">
        <f>VLOOKUP(F562,RNR!$A$1:$B$25,2)</f>
        <v>Nordfjord</v>
      </c>
      <c r="H562" s="235">
        <f>+IF(I562=0,"",'Ark1'!Q2729)</f>
        <v>8</v>
      </c>
      <c r="I562" s="344">
        <f>+'Ark1'!R2729</f>
        <v>34</v>
      </c>
      <c r="J562" s="236">
        <f>+IF(I562=0,"",'Ark1'!AG2729)</f>
        <v>23.831353305785122</v>
      </c>
      <c r="K562" s="236"/>
      <c r="L562" s="236">
        <f>+IF(I562=0,"",'Ark1'!AH2729)</f>
        <v>0</v>
      </c>
      <c r="M562" s="237">
        <f>+IF(I562=0,"",'Ark1'!T2729)</f>
        <v>5.2647058823529411</v>
      </c>
      <c r="N562" s="32">
        <f>+IF(I562=0,"",'Ark1'!U2729)</f>
        <v>21.711764705882352</v>
      </c>
      <c r="O562" s="238">
        <f>+IF(I562=0,"",'Ark1'!W2729)</f>
        <v>0</v>
      </c>
      <c r="P562" s="238">
        <f>+IF(I562=0,"",'Ark1'!X2729)</f>
        <v>94.117647058823522</v>
      </c>
      <c r="Q562" s="238">
        <f>+IF(I562=0,"",'Ark1'!Y2729)</f>
        <v>38.235294117647058</v>
      </c>
      <c r="R562" s="238">
        <f>+IF(I562=0,"",'Ark1'!Z2729)</f>
        <v>4.1327789188021589</v>
      </c>
      <c r="S562" s="236">
        <f>+IF(I562=0,"",'Ark1'!Z2729)</f>
        <v>4.1327789188021589</v>
      </c>
      <c r="T562" s="237">
        <f>+IF(I562=0,"",'Ark1'!AB2729)</f>
        <v>1.1195803712161347</v>
      </c>
      <c r="U562" s="238">
        <f>+IF(I562=0,"",'Ark1'!AE2729)</f>
        <v>0</v>
      </c>
      <c r="V562" s="236">
        <f t="shared" ref="V562:V631" si="81">IF(I562=0,"",N562/C562)</f>
        <v>3.6186274509803922</v>
      </c>
      <c r="W562" s="236">
        <f t="shared" ref="W562:W631" si="82">IF(I562=0,"",I562/H562)</f>
        <v>4.25</v>
      </c>
      <c r="X562" s="215"/>
    </row>
    <row r="563" spans="1:24" ht="15.6">
      <c r="A563" s="420"/>
      <c r="B563" s="297">
        <f>+'Ark1'!C2730</f>
        <v>2022</v>
      </c>
      <c r="C563" s="235">
        <f>+'Ark1'!L2730</f>
        <v>6</v>
      </c>
      <c r="D563" s="235" t="str">
        <f>VLOOKUP(C563,RNR!$D$15:$E$29,2)</f>
        <v>O+</v>
      </c>
      <c r="E563" s="235">
        <f>+'Ark1'!H2730</f>
        <v>2</v>
      </c>
      <c r="F563" s="235">
        <f>+'Ark1'!J2730</f>
        <v>147</v>
      </c>
      <c r="G563" s="235" t="str">
        <f>VLOOKUP(F563,RNR!$A$1:$B$25,2)</f>
        <v>Midt-Norge</v>
      </c>
      <c r="H563" s="235">
        <f>+IF(I563=0,"",'Ark1'!Q2730)</f>
        <v>4</v>
      </c>
      <c r="I563" s="344">
        <f>+'Ark1'!R2730</f>
        <v>16</v>
      </c>
      <c r="J563" s="236">
        <f>+IF(I563=0,"",'Ark1'!AG2730)</f>
        <v>38.742792856138379</v>
      </c>
      <c r="K563" s="236"/>
      <c r="L563" s="236">
        <f>+IF(I563=0,"",'Ark1'!AH2730)</f>
        <v>0</v>
      </c>
      <c r="M563" s="237">
        <f>+IF(I563=0,"",'Ark1'!T2730)</f>
        <v>5.75</v>
      </c>
      <c r="N563" s="32">
        <f>+IF(I563=0,"",'Ark1'!U2730)</f>
        <v>17.218749999999996</v>
      </c>
      <c r="O563" s="238">
        <f>+IF(I563=0,"",'Ark1'!W2730)</f>
        <v>0</v>
      </c>
      <c r="P563" s="238">
        <f>+IF(I563=0,"",'Ark1'!X2730)</f>
        <v>75</v>
      </c>
      <c r="Q563" s="238">
        <f>+IF(I563=0,"",'Ark1'!Y2730)</f>
        <v>6.25</v>
      </c>
      <c r="R563" s="238">
        <f>+IF(I563=0,"",'Ark1'!Z2730)</f>
        <v>3.7545337177205034</v>
      </c>
      <c r="S563" s="236">
        <f>+IF(I563=0,"",'Ark1'!Z2730)</f>
        <v>3.7545337177205034</v>
      </c>
      <c r="T563" s="237">
        <f>+IF(I563=0,"",'Ark1'!AB2730)</f>
        <v>1.299038105676658</v>
      </c>
      <c r="U563" s="238">
        <f>+IF(I563=0,"",'Ark1'!AE2730)</f>
        <v>0</v>
      </c>
      <c r="V563" s="236">
        <f t="shared" si="81"/>
        <v>2.8697916666666661</v>
      </c>
      <c r="W563" s="236">
        <f t="shared" si="82"/>
        <v>4</v>
      </c>
      <c r="X563" s="215"/>
    </row>
    <row r="564" spans="1:24" ht="15.6">
      <c r="A564" s="420"/>
      <c r="B564" s="297">
        <f>+'Ark1'!C2731</f>
        <v>2022</v>
      </c>
      <c r="C564" s="235">
        <f>+'Ark1'!L2731</f>
        <v>6</v>
      </c>
      <c r="D564" s="235" t="str">
        <f>VLOOKUP(C564,RNR!$D$15:$E$29,2)</f>
        <v>O+</v>
      </c>
      <c r="E564" s="235">
        <f>+'Ark1'!H2731</f>
        <v>1</v>
      </c>
      <c r="F564" s="235">
        <f>+'Ark1'!J2731</f>
        <v>155</v>
      </c>
      <c r="G564" s="235" t="str">
        <f>VLOOKUP(F564,RNR!$A$1:$B$25,2)</f>
        <v>Målselv</v>
      </c>
      <c r="H564" s="235">
        <f>+IF(I564=0,"",'Ark1'!Q2731)</f>
        <v>52</v>
      </c>
      <c r="I564" s="344">
        <f>+'Ark1'!R2731</f>
        <v>472</v>
      </c>
      <c r="J564" s="236">
        <f>+IF(I564=0,"",'Ark1'!AG2731)</f>
        <v>33.298644892337258</v>
      </c>
      <c r="K564" s="236"/>
      <c r="L564" s="236">
        <f>+IF(I564=0,"",'Ark1'!AH2731)</f>
        <v>0</v>
      </c>
      <c r="M564" s="237">
        <f>+IF(I564=0,"",'Ark1'!T2731)</f>
        <v>6.2902542372881358</v>
      </c>
      <c r="N564" s="32">
        <f>+IF(I564=0,"",'Ark1'!U2731)</f>
        <v>24.052605932203377</v>
      </c>
      <c r="O564" s="238">
        <f>+IF(I564=0,"",'Ark1'!W2731)</f>
        <v>2.5423728813559321</v>
      </c>
      <c r="P564" s="238">
        <f>+IF(I564=0,"",'Ark1'!X2731)</f>
        <v>96.61016949152544</v>
      </c>
      <c r="Q564" s="238">
        <f>+IF(I564=0,"",'Ark1'!Y2731)</f>
        <v>58.47457627118645</v>
      </c>
      <c r="R564" s="238">
        <f>+IF(I564=0,"",'Ark1'!Z2731)</f>
        <v>4.6215595299399501</v>
      </c>
      <c r="S564" s="236">
        <f>+IF(I564=0,"",'Ark1'!Z2731)</f>
        <v>4.6215595299399501</v>
      </c>
      <c r="T564" s="237">
        <f>+IF(I564=0,"",'Ark1'!AB2731)</f>
        <v>1.8198733248262755</v>
      </c>
      <c r="U564" s="238">
        <f>+IF(I564=0,"",'Ark1'!AE2731)</f>
        <v>0</v>
      </c>
      <c r="V564" s="236">
        <f t="shared" si="81"/>
        <v>4.0087676553672296</v>
      </c>
      <c r="W564" s="236">
        <f t="shared" si="82"/>
        <v>9.0769230769230766</v>
      </c>
      <c r="X564" s="215"/>
    </row>
    <row r="565" spans="1:24" ht="15.6">
      <c r="A565" s="420"/>
      <c r="B565" s="297">
        <f>+'Ark1'!C2732</f>
        <v>2022</v>
      </c>
      <c r="C565" s="235">
        <f>+'Ark1'!L2732</f>
        <v>6</v>
      </c>
      <c r="D565" s="235" t="str">
        <f>VLOOKUP(C565,RNR!$D$15:$E$29,2)</f>
        <v>O+</v>
      </c>
      <c r="E565" s="235">
        <f>+'Ark1'!H2732</f>
        <v>2</v>
      </c>
      <c r="F565" s="235">
        <f>+'Ark1'!J2732</f>
        <v>160</v>
      </c>
      <c r="G565" s="235" t="str">
        <f>VLOOKUP(F565,RNR!$A$1:$B$25,2)</f>
        <v>Oslo</v>
      </c>
      <c r="H565" s="235">
        <f>+IF(I565=0,"",'Ark1'!Q2732)</f>
        <v>14</v>
      </c>
      <c r="I565" s="344">
        <f>+'Ark1'!R2732</f>
        <v>78</v>
      </c>
      <c r="J565" s="236">
        <f>+IF(I565=0,"",'Ark1'!AG2732)</f>
        <v>48.288863109048719</v>
      </c>
      <c r="K565" s="236"/>
      <c r="L565" s="236">
        <f>+IF(I565=0,"",'Ark1'!AH2732)</f>
        <v>19.230769230769223</v>
      </c>
      <c r="M565" s="237">
        <f>+IF(I565=0,"",'Ark1'!T2732)</f>
        <v>6.7692307692307692</v>
      </c>
      <c r="N565" s="32">
        <f>+IF(I565=0,"",'Ark1'!U2732)</f>
        <v>19.211538461538456</v>
      </c>
      <c r="O565" s="238">
        <f>+IF(I565=0,"",'Ark1'!W2732)</f>
        <v>6.4102564102564097</v>
      </c>
      <c r="P565" s="238">
        <f>+IF(I565=0,"",'Ark1'!X2732)</f>
        <v>64.102564102564102</v>
      </c>
      <c r="Q565" s="238">
        <f>+IF(I565=0,"",'Ark1'!Y2732)</f>
        <v>30.769230769230759</v>
      </c>
      <c r="R565" s="238">
        <f>+IF(I565=0,"",'Ark1'!Z2732)</f>
        <v>7.5409647204576782</v>
      </c>
      <c r="S565" s="236">
        <f>+IF(I565=0,"",'Ark1'!Z2732)</f>
        <v>7.5409647204576782</v>
      </c>
      <c r="T565" s="237">
        <f>+IF(I565=0,"",'Ark1'!AB2732)</f>
        <v>2.1716298789989379</v>
      </c>
      <c r="U565" s="238">
        <f>+IF(I565=0,"",'Ark1'!AE2732)</f>
        <v>0</v>
      </c>
      <c r="V565" s="236">
        <f t="shared" si="81"/>
        <v>3.2019230769230762</v>
      </c>
      <c r="W565" s="236">
        <f t="shared" si="82"/>
        <v>5.5714285714285712</v>
      </c>
      <c r="X565" s="215"/>
    </row>
    <row r="566" spans="1:24" ht="15.6">
      <c r="A566" s="420"/>
      <c r="B566" s="297">
        <f>+'Ark1'!C2733</f>
        <v>2022</v>
      </c>
      <c r="C566" s="235">
        <f>+'Ark1'!L2733</f>
        <v>6</v>
      </c>
      <c r="D566" s="235" t="str">
        <f>VLOOKUP(C566,RNR!$D$15:$E$29,2)</f>
        <v>O+</v>
      </c>
      <c r="E566" s="235">
        <f>+'Ark1'!H2733</f>
        <v>1</v>
      </c>
      <c r="F566" s="235">
        <f>+'Ark1'!J2733</f>
        <v>171</v>
      </c>
      <c r="G566" s="235" t="str">
        <f>VLOOKUP(F566,RNR!$A$1:$B$25,2)</f>
        <v>Prima</v>
      </c>
      <c r="H566" s="235" t="str">
        <f>+IF(I566=0,"",'Ark1'!Q2733)</f>
        <v/>
      </c>
      <c r="I566" s="344">
        <f>+'Ark1'!R2733</f>
        <v>0</v>
      </c>
      <c r="J566" s="236" t="str">
        <f>+IF(I566=0,"",'Ark1'!AG2733)</f>
        <v/>
      </c>
      <c r="K566" s="236"/>
      <c r="L566" s="236" t="str">
        <f>+IF(I566=0,"",'Ark1'!AH2733)</f>
        <v/>
      </c>
      <c r="M566" s="237" t="str">
        <f>+IF(I566=0,"",'Ark1'!T2733)</f>
        <v/>
      </c>
      <c r="N566" s="32" t="str">
        <f>+IF(I566=0,"",'Ark1'!U2733)</f>
        <v/>
      </c>
      <c r="O566" s="238" t="str">
        <f>+IF(I566=0,"",'Ark1'!W2733)</f>
        <v/>
      </c>
      <c r="P566" s="238" t="str">
        <f>+IF(I566=0,"",'Ark1'!X2733)</f>
        <v/>
      </c>
      <c r="Q566" s="238" t="str">
        <f>+IF(I566=0,"",'Ark1'!Y2733)</f>
        <v/>
      </c>
      <c r="R566" s="238" t="str">
        <f>+IF(I566=0,"",'Ark1'!Z2733)</f>
        <v/>
      </c>
      <c r="S566" s="236" t="str">
        <f>+IF(I566=0,"",'Ark1'!Z2733)</f>
        <v/>
      </c>
      <c r="T566" s="237" t="str">
        <f>+IF(I566=0,"",'Ark1'!AB2733)</f>
        <v/>
      </c>
      <c r="U566" s="238" t="str">
        <f>+IF(I566=0,"",'Ark1'!AE2733)</f>
        <v/>
      </c>
      <c r="V566" s="236" t="str">
        <f t="shared" si="81"/>
        <v/>
      </c>
      <c r="W566" s="236" t="str">
        <f t="shared" si="82"/>
        <v/>
      </c>
      <c r="X566" s="215"/>
    </row>
    <row r="567" spans="1:24" ht="15.6">
      <c r="A567" s="420"/>
      <c r="B567" s="297">
        <f>+'Ark1'!C2734</f>
        <v>2022</v>
      </c>
      <c r="C567" s="235">
        <f>+'Ark1'!L2734</f>
        <v>6</v>
      </c>
      <c r="D567" s="235" t="str">
        <f>VLOOKUP(C567,RNR!$D$15:$E$29,2)</f>
        <v>O+</v>
      </c>
      <c r="E567" s="235">
        <f>+'Ark1'!H2734</f>
        <v>2</v>
      </c>
      <c r="F567" s="235">
        <f>+'Ark1'!J2734</f>
        <v>175</v>
      </c>
      <c r="G567" s="235" t="str">
        <f>VLOOKUP(F567,RNR!$A$1:$B$25,2)</f>
        <v>Ole Ringdal</v>
      </c>
      <c r="H567" s="235">
        <f>+IF(I567=0,"",'Ark1'!Q2734)</f>
        <v>16</v>
      </c>
      <c r="I567" s="344">
        <f>+'Ark1'!R2734</f>
        <v>80</v>
      </c>
      <c r="J567" s="236">
        <f>+IF(I567=0,"",'Ark1'!AG2734)</f>
        <v>18.756683739517076</v>
      </c>
      <c r="K567" s="236"/>
      <c r="L567" s="236">
        <f>+IF(I567=0,"",'Ark1'!AH2734)</f>
        <v>0</v>
      </c>
      <c r="M567" s="237">
        <f>+IF(I567=0,"",'Ark1'!T2734)</f>
        <v>7.1749999999999998</v>
      </c>
      <c r="N567" s="32">
        <f>+IF(I567=0,"",'Ark1'!U2734)</f>
        <v>24.993749999999995</v>
      </c>
      <c r="O567" s="238">
        <f>+IF(I567=0,"",'Ark1'!W2734)</f>
        <v>3.75</v>
      </c>
      <c r="P567" s="238">
        <f>+IF(I567=0,"",'Ark1'!X2734)</f>
        <v>96.25</v>
      </c>
      <c r="Q567" s="238">
        <f>+IF(I567=0,"",'Ark1'!Y2734)</f>
        <v>68.75</v>
      </c>
      <c r="R567" s="238">
        <f>+IF(I567=0,"",'Ark1'!Z2734)</f>
        <v>4.8559073238170658</v>
      </c>
      <c r="S567" s="236">
        <f>+IF(I567=0,"",'Ark1'!Z2734)</f>
        <v>4.8559073238170658</v>
      </c>
      <c r="T567" s="237">
        <f>+IF(I567=0,"",'Ark1'!AB2734)</f>
        <v>1.5714245129817723</v>
      </c>
      <c r="U567" s="238">
        <f>+IF(I567=0,"",'Ark1'!AE2734)</f>
        <v>0</v>
      </c>
      <c r="V567" s="236">
        <f t="shared" si="81"/>
        <v>4.1656249999999995</v>
      </c>
      <c r="W567" s="236">
        <f t="shared" si="82"/>
        <v>5</v>
      </c>
      <c r="X567" s="215"/>
    </row>
    <row r="568" spans="1:24" ht="15.6">
      <c r="A568" s="420"/>
      <c r="B568" s="297">
        <f>+'Ark1'!C2735</f>
        <v>2022</v>
      </c>
      <c r="C568" s="235">
        <f>+'Ark1'!L2735</f>
        <v>6</v>
      </c>
      <c r="D568" s="235" t="str">
        <f>VLOOKUP(C568,RNR!$D$15:$E$29,2)</f>
        <v>O+</v>
      </c>
      <c r="E568" s="235">
        <f>+'Ark1'!H2735</f>
        <v>2</v>
      </c>
      <c r="F568" s="235">
        <f>+'Ark1'!J2735</f>
        <v>177</v>
      </c>
      <c r="G568" s="235" t="str">
        <f>VLOOKUP(F568,RNR!$A$1:$B$25,2)</f>
        <v>Slakthuset</v>
      </c>
      <c r="H568" s="235">
        <f>+IF(I568=0,"",'Ark1'!Q2735)</f>
        <v>15</v>
      </c>
      <c r="I568" s="344">
        <f>+'Ark1'!R2735</f>
        <v>39</v>
      </c>
      <c r="J568" s="236">
        <f>+IF(I568=0,"",'Ark1'!AG2735)</f>
        <v>29.425128407743991</v>
      </c>
      <c r="K568" s="236"/>
      <c r="L568" s="236">
        <f>+IF(I568=0,"",'Ark1'!AH2735)</f>
        <v>0</v>
      </c>
      <c r="M568" s="237">
        <f>+IF(I568=0,"",'Ark1'!T2735)</f>
        <v>5.5128205128205119</v>
      </c>
      <c r="N568" s="32">
        <f>+IF(I568=0,"",'Ark1'!U2735)</f>
        <v>22.915384615384621</v>
      </c>
      <c r="O568" s="238">
        <f>+IF(I568=0,"",'Ark1'!W2735)</f>
        <v>0</v>
      </c>
      <c r="P568" s="238">
        <f>+IF(I568=0,"",'Ark1'!X2735)</f>
        <v>89.743589743589737</v>
      </c>
      <c r="Q568" s="238">
        <f>+IF(I568=0,"",'Ark1'!Y2735)</f>
        <v>46.15384615384616</v>
      </c>
      <c r="R568" s="238">
        <f>+IF(I568=0,"",'Ark1'!Z2735)</f>
        <v>5.0053068484302283</v>
      </c>
      <c r="S568" s="236">
        <f>+IF(I568=0,"",'Ark1'!Z2735)</f>
        <v>5.0053068484302283</v>
      </c>
      <c r="T568" s="237">
        <f>+IF(I568=0,"",'Ark1'!AB2735)</f>
        <v>1.2784564986992737</v>
      </c>
      <c r="U568" s="238">
        <f>+IF(I568=0,"",'Ark1'!AE2735)</f>
        <v>0</v>
      </c>
      <c r="V568" s="236">
        <f t="shared" si="81"/>
        <v>3.8192307692307703</v>
      </c>
      <c r="W568" s="236">
        <f t="shared" si="82"/>
        <v>2.6</v>
      </c>
      <c r="X568" s="215"/>
    </row>
    <row r="569" spans="1:24" ht="15.6">
      <c r="A569" s="420"/>
      <c r="B569" s="297">
        <f>+'Ark1'!C2736</f>
        <v>2022</v>
      </c>
      <c r="C569" s="235">
        <f>+'Ark1'!L2736</f>
        <v>6</v>
      </c>
      <c r="D569" s="235" t="str">
        <f>VLOOKUP(C569,RNR!$D$15:$E$29,2)</f>
        <v>O+</v>
      </c>
      <c r="E569" s="235">
        <f>+'Ark1'!H2736</f>
        <v>2</v>
      </c>
      <c r="F569" s="235">
        <f>+'Ark1'!J2736</f>
        <v>178</v>
      </c>
      <c r="G569" s="235" t="str">
        <f>VLOOKUP(F569,RNR!$A$1:$B$25,2)</f>
        <v>Røros</v>
      </c>
      <c r="H569" s="235">
        <f>+IF(I569=0,"",'Ark1'!Q2736)</f>
        <v>10</v>
      </c>
      <c r="I569" s="344">
        <f>+'Ark1'!R2736</f>
        <v>74</v>
      </c>
      <c r="J569" s="236">
        <f>+IF(I569=0,"",'Ark1'!AG2736)</f>
        <v>36.854182911885935</v>
      </c>
      <c r="K569" s="236"/>
      <c r="L569" s="236">
        <f>+IF(I569=0,"",'Ark1'!AH2736)</f>
        <v>1.3513513513513515</v>
      </c>
      <c r="M569" s="237">
        <f>+IF(I569=0,"",'Ark1'!T2736)</f>
        <v>6.0945945945945939</v>
      </c>
      <c r="N569" s="32">
        <f>+IF(I569=0,"",'Ark1'!U2736)</f>
        <v>22.354054054054064</v>
      </c>
      <c r="O569" s="238">
        <f>+IF(I569=0,"",'Ark1'!W2736)</f>
        <v>2.7027027027027031</v>
      </c>
      <c r="P569" s="238">
        <f>+IF(I569=0,"",'Ark1'!X2736)</f>
        <v>90.540540540540519</v>
      </c>
      <c r="Q569" s="238">
        <f>+IF(I569=0,"",'Ark1'!Y2736)</f>
        <v>41.891891891891902</v>
      </c>
      <c r="R569" s="238">
        <f>+IF(I569=0,"",'Ark1'!Z2736)</f>
        <v>5.5949830130212979</v>
      </c>
      <c r="S569" s="236">
        <f>+IF(I569=0,"",'Ark1'!Z2736)</f>
        <v>5.5949830130212979</v>
      </c>
      <c r="T569" s="237">
        <f>+IF(I569=0,"",'Ark1'!AB2736)</f>
        <v>1.8171028241363496</v>
      </c>
      <c r="U569" s="238">
        <f>+IF(I569=0,"",'Ark1'!AE2736)</f>
        <v>0</v>
      </c>
      <c r="V569" s="236">
        <f t="shared" si="81"/>
        <v>3.7256756756756775</v>
      </c>
      <c r="W569" s="236">
        <f t="shared" si="82"/>
        <v>7.4</v>
      </c>
      <c r="X569" s="215"/>
    </row>
    <row r="570" spans="1:24" ht="15.6">
      <c r="A570" s="420"/>
      <c r="B570" s="297">
        <f>+'Ark1'!C2737</f>
        <v>2022</v>
      </c>
      <c r="C570" s="235">
        <f>+'Ark1'!L2737</f>
        <v>6</v>
      </c>
      <c r="D570" s="235" t="str">
        <f>VLOOKUP(C570,RNR!$D$15:$E$29,2)</f>
        <v>O+</v>
      </c>
      <c r="E570" s="235">
        <f>+'Ark1'!H2737</f>
        <v>2</v>
      </c>
      <c r="F570" s="235">
        <f>+'Ark1'!J2737</f>
        <v>181</v>
      </c>
      <c r="G570" s="235" t="str">
        <f>VLOOKUP(F570,RNR!$A$1:$B$25,2)</f>
        <v>Horns</v>
      </c>
      <c r="H570" s="235">
        <f>+IF(I570=0,"",'Ark1'!Q2737)</f>
        <v>15</v>
      </c>
      <c r="I570" s="344">
        <f>+'Ark1'!R2737</f>
        <v>124</v>
      </c>
      <c r="J570" s="236">
        <f>+IF(I570=0,"",'Ark1'!AG2737)</f>
        <v>37.148925788257593</v>
      </c>
      <c r="K570" s="236"/>
      <c r="L570" s="236">
        <f>+IF(I570=0,"",'Ark1'!AH2737)</f>
        <v>0</v>
      </c>
      <c r="M570" s="237">
        <f>+IF(I570=0,"",'Ark1'!T2737)</f>
        <v>6.040322580645161</v>
      </c>
      <c r="N570" s="32">
        <f>+IF(I570=0,"",'Ark1'!U2737)</f>
        <v>20.875000000000004</v>
      </c>
      <c r="O570" s="238">
        <f>+IF(I570=0,"",'Ark1'!W2737)</f>
        <v>0</v>
      </c>
      <c r="P570" s="238">
        <f>+IF(I570=0,"",'Ark1'!X2737)</f>
        <v>89.51612903225805</v>
      </c>
      <c r="Q570" s="238">
        <f>+IF(I570=0,"",'Ark1'!Y2737)</f>
        <v>22.58064516129032</v>
      </c>
      <c r="R570" s="238">
        <f>+IF(I570=0,"",'Ark1'!Z2737)</f>
        <v>4.0822516122608565</v>
      </c>
      <c r="S570" s="236">
        <f>+IF(I570=0,"",'Ark1'!Z2737)</f>
        <v>4.0822516122608565</v>
      </c>
      <c r="T570" s="237">
        <f>+IF(I570=0,"",'Ark1'!AB2737)</f>
        <v>1.618438083902378</v>
      </c>
      <c r="U570" s="238">
        <f>+IF(I570=0,"",'Ark1'!AE2737)</f>
        <v>0</v>
      </c>
      <c r="V570" s="236">
        <f t="shared" si="81"/>
        <v>3.4791666666666674</v>
      </c>
      <c r="W570" s="236">
        <f t="shared" si="82"/>
        <v>8.2666666666666675</v>
      </c>
      <c r="X570" s="215"/>
    </row>
    <row r="571" spans="1:24" ht="15.6">
      <c r="A571" s="420"/>
      <c r="B571" s="297">
        <f>+'Ark1'!C2738</f>
        <v>2022</v>
      </c>
      <c r="C571" s="235">
        <f>+'Ark1'!L2738</f>
        <v>6</v>
      </c>
      <c r="D571" s="235" t="str">
        <f>VLOOKUP(C571,RNR!$D$15:$E$29,2)</f>
        <v>O+</v>
      </c>
      <c r="E571" s="235">
        <f>+'Ark1'!H2738</f>
        <v>1</v>
      </c>
      <c r="F571" s="235">
        <f>+'Ark1'!J2738</f>
        <v>262</v>
      </c>
      <c r="G571" s="235" t="str">
        <f>VLOOKUP(F571,RNR!$A$1:$B$25,2)</f>
        <v>Strilalam</v>
      </c>
      <c r="H571" s="235" t="str">
        <f>+IF(I571=0,"",'Ark1'!Q2738)</f>
        <v/>
      </c>
      <c r="I571" s="344">
        <f>+'Ark1'!R2738</f>
        <v>0</v>
      </c>
      <c r="J571" s="236" t="str">
        <f>+IF(I571=0,"",'Ark1'!AG2738)</f>
        <v/>
      </c>
      <c r="K571" s="236"/>
      <c r="L571" s="236" t="str">
        <f>+IF(I571=0,"",'Ark1'!AH2738)</f>
        <v/>
      </c>
      <c r="M571" s="237" t="str">
        <f>+IF(I571=0,"",'Ark1'!T2738)</f>
        <v/>
      </c>
      <c r="N571" s="32" t="str">
        <f>+IF(I571=0,"",'Ark1'!U2738)</f>
        <v/>
      </c>
      <c r="O571" s="238" t="str">
        <f>+IF(I571=0,"",'Ark1'!W2738)</f>
        <v/>
      </c>
      <c r="P571" s="238" t="str">
        <f>+IF(I571=0,"",'Ark1'!X2738)</f>
        <v/>
      </c>
      <c r="Q571" s="238" t="str">
        <f>+IF(I571=0,"",'Ark1'!Y2738)</f>
        <v/>
      </c>
      <c r="R571" s="238" t="str">
        <f>+IF(I571=0,"",'Ark1'!Z2738)</f>
        <v/>
      </c>
      <c r="S571" s="236" t="str">
        <f>+IF(I571=0,"",'Ark1'!Z2738)</f>
        <v/>
      </c>
      <c r="T571" s="237" t="str">
        <f>+IF(I571=0,"",'Ark1'!AB2738)</f>
        <v/>
      </c>
      <c r="U571" s="238" t="str">
        <f>+IF(I571=0,"",'Ark1'!AE2738)</f>
        <v/>
      </c>
      <c r="V571" s="236" t="str">
        <f t="shared" si="81"/>
        <v/>
      </c>
      <c r="W571" s="236" t="str">
        <f t="shared" si="82"/>
        <v/>
      </c>
      <c r="X571" s="215"/>
    </row>
    <row r="572" spans="1:24" ht="15.6">
      <c r="A572" s="420"/>
      <c r="B572" s="297">
        <f>+'Ark1'!C2739</f>
        <v>2022</v>
      </c>
      <c r="C572" s="235">
        <f>+'Ark1'!L2739</f>
        <v>6</v>
      </c>
      <c r="D572" s="235" t="str">
        <f>VLOOKUP(C572,RNR!$D$15:$E$29,2)</f>
        <v>O+</v>
      </c>
      <c r="E572" s="235">
        <f>+'Ark1'!H2739</f>
        <v>1</v>
      </c>
      <c r="F572" s="235">
        <f>+'Ark1'!J2739</f>
        <v>309</v>
      </c>
      <c r="G572" s="235" t="str">
        <f>VLOOKUP(F572,RNR!$A$1:$B$25,2)</f>
        <v>Malvik</v>
      </c>
      <c r="H572" s="235">
        <f>+IF(I572=0,"",'Ark1'!Q2739)</f>
        <v>27</v>
      </c>
      <c r="I572" s="344">
        <f>+'Ark1'!R2739</f>
        <v>120</v>
      </c>
      <c r="J572" s="236">
        <f>+IF(I572=0,"",'Ark1'!AG2739)</f>
        <v>40.134713605045775</v>
      </c>
      <c r="K572" s="236"/>
      <c r="L572" s="236">
        <f>+IF(I572=0,"",'Ark1'!AH2739)</f>
        <v>5.833333333333333</v>
      </c>
      <c r="M572" s="237">
        <f>+IF(I572=0,"",'Ark1'!T2739)</f>
        <v>6.7</v>
      </c>
      <c r="N572" s="32">
        <f>+IF(I572=0,"",'Ark1'!U2739)</f>
        <v>19.514166666666672</v>
      </c>
      <c r="O572" s="238">
        <f>+IF(I572=0,"",'Ark1'!W2739)</f>
        <v>8.3333333333333357</v>
      </c>
      <c r="P572" s="238">
        <f>+IF(I572=0,"",'Ark1'!X2739)</f>
        <v>71.666666666666686</v>
      </c>
      <c r="Q572" s="238">
        <f>+IF(I572=0,"",'Ark1'!Y2739)</f>
        <v>25.833333333333329</v>
      </c>
      <c r="R572" s="238">
        <f>+IF(I572=0,"",'Ark1'!Z2739)</f>
        <v>5.3789295067781762</v>
      </c>
      <c r="S572" s="236">
        <f>+IF(I572=0,"",'Ark1'!Z2739)</f>
        <v>5.3789295067781762</v>
      </c>
      <c r="T572" s="237">
        <f>+IF(I572=0,"",'Ark1'!AB2739)</f>
        <v>2.1118712081942874</v>
      </c>
      <c r="U572" s="238">
        <f>+IF(I572=0,"",'Ark1'!AE2739)</f>
        <v>0</v>
      </c>
      <c r="V572" s="236">
        <f t="shared" si="81"/>
        <v>3.2523611111111119</v>
      </c>
      <c r="W572" s="236">
        <f t="shared" si="82"/>
        <v>4.4444444444444446</v>
      </c>
      <c r="X572" s="215"/>
    </row>
    <row r="573" spans="1:24" ht="15.6">
      <c r="A573" s="420"/>
      <c r="B573" s="297">
        <f>+'Ark1'!C2740</f>
        <v>2022</v>
      </c>
      <c r="C573" s="235">
        <f>+'Ark1'!L2740</f>
        <v>6</v>
      </c>
      <c r="D573" s="235" t="str">
        <f>VLOOKUP(C573,RNR!$D$15:$E$29,2)</f>
        <v>O+</v>
      </c>
      <c r="E573" s="235">
        <f>+'Ark1'!H2740</f>
        <v>2</v>
      </c>
      <c r="F573" s="235">
        <f>+'Ark1'!J2740</f>
        <v>470</v>
      </c>
      <c r="G573" s="235" t="str">
        <f>VLOOKUP(F573,RNR!$A$1:$B$25,2)</f>
        <v>Jens Eide</v>
      </c>
      <c r="H573" s="235">
        <f>+IF(I573=0,"",'Ark1'!Q2740)</f>
        <v>9</v>
      </c>
      <c r="I573" s="344">
        <f>+'Ark1'!R2740</f>
        <v>69</v>
      </c>
      <c r="J573" s="236">
        <f>+IF(I573=0,"",'Ark1'!AG2740)</f>
        <v>18.344672792312547</v>
      </c>
      <c r="K573" s="236"/>
      <c r="L573" s="236">
        <f>+IF(I573=0,"",'Ark1'!AH2740)</f>
        <v>4.3478260869565215</v>
      </c>
      <c r="M573" s="237">
        <f>+IF(I573=0,"",'Ark1'!T2740)</f>
        <v>5.0869565217391308</v>
      </c>
      <c r="N573" s="32">
        <f>+IF(I573=0,"",'Ark1'!U2740)</f>
        <v>18.952173913043477</v>
      </c>
      <c r="O573" s="238">
        <f>+IF(I573=0,"",'Ark1'!W2740)</f>
        <v>0</v>
      </c>
      <c r="P573" s="238">
        <f>+IF(I573=0,"",'Ark1'!X2740)</f>
        <v>82.608695652173907</v>
      </c>
      <c r="Q573" s="238">
        <f>+IF(I573=0,"",'Ark1'!Y2740)</f>
        <v>4.3478260869565215</v>
      </c>
      <c r="R573" s="238">
        <f>+IF(I573=0,"",'Ark1'!Z2740)</f>
        <v>3.205322055114066</v>
      </c>
      <c r="S573" s="236">
        <f>+IF(I573=0,"",'Ark1'!Z2740)</f>
        <v>3.205322055114066</v>
      </c>
      <c r="T573" s="237">
        <f>+IF(I573=0,"",'Ark1'!AB2740)</f>
        <v>0.50329725664304725</v>
      </c>
      <c r="U573" s="238">
        <f>+IF(I573=0,"",'Ark1'!AE2740)</f>
        <v>0</v>
      </c>
      <c r="V573" s="236">
        <f t="shared" si="81"/>
        <v>3.1586956521739129</v>
      </c>
      <c r="W573" s="236">
        <f t="shared" si="82"/>
        <v>7.666666666666667</v>
      </c>
      <c r="X573" s="215"/>
    </row>
    <row r="574" spans="1:24" ht="15.6">
      <c r="A574" s="420"/>
      <c r="B574" s="297">
        <f>+'Ark1'!C2741</f>
        <v>2022</v>
      </c>
      <c r="C574" s="235">
        <f>+'Ark1'!L2741</f>
        <v>6</v>
      </c>
      <c r="D574" s="235" t="str">
        <f>VLOOKUP(C574,RNR!$D$15:$E$29,2)</f>
        <v>O+</v>
      </c>
      <c r="E574" s="235">
        <f>+'Ark1'!H2741</f>
        <v>2</v>
      </c>
      <c r="F574" s="235">
        <f>+'Ark1'!J2741</f>
        <v>629</v>
      </c>
      <c r="G574" s="235" t="str">
        <f>VLOOKUP(F574,RNR!$A$1:$B$25,2)</f>
        <v>Bø</v>
      </c>
      <c r="H574" s="235">
        <f>+IF(I574=0,"",'Ark1'!Q2741)</f>
        <v>6</v>
      </c>
      <c r="I574" s="344">
        <f>+'Ark1'!R2741</f>
        <v>129</v>
      </c>
      <c r="J574" s="236">
        <f>+IF(I574=0,"",'Ark1'!AG2741)</f>
        <v>50.367089886505241</v>
      </c>
      <c r="K574" s="236"/>
      <c r="L574" s="236">
        <f>+IF(I574=0,"",'Ark1'!AH2741)</f>
        <v>0</v>
      </c>
      <c r="M574" s="237">
        <f>+IF(I574=0,"",'Ark1'!T2741)</f>
        <v>6.9767441860465107</v>
      </c>
      <c r="N574" s="32">
        <f>+IF(I574=0,"",'Ark1'!U2741)</f>
        <v>23.186821705426368</v>
      </c>
      <c r="O574" s="238">
        <f>+IF(I574=0,"",'Ark1'!W2741)</f>
        <v>6.9767441860465107</v>
      </c>
      <c r="P574" s="238">
        <f>+IF(I574=0,"",'Ark1'!X2741)</f>
        <v>96.899224806201573</v>
      </c>
      <c r="Q574" s="238">
        <f>+IF(I574=0,"",'Ark1'!Y2741)</f>
        <v>54.263565891472865</v>
      </c>
      <c r="R574" s="238">
        <f>+IF(I574=0,"",'Ark1'!Z2741)</f>
        <v>3.7163452048200591</v>
      </c>
      <c r="S574" s="236">
        <f>+IF(I574=0,"",'Ark1'!Z2741)</f>
        <v>3.7163452048200591</v>
      </c>
      <c r="T574" s="237">
        <f>+IF(I574=0,"",'Ark1'!AB2741)</f>
        <v>1.8861597763713125</v>
      </c>
      <c r="U574" s="238">
        <f>+IF(I574=0,"",'Ark1'!AE2741)</f>
        <v>0</v>
      </c>
      <c r="V574" s="236">
        <f t="shared" si="81"/>
        <v>3.8644702842377279</v>
      </c>
      <c r="W574" s="236">
        <f t="shared" si="82"/>
        <v>21.5</v>
      </c>
      <c r="X574" s="215"/>
    </row>
    <row r="575" spans="1:24" ht="15.6">
      <c r="A575" s="420"/>
      <c r="B575" s="297">
        <f>+'Ark1'!C2742</f>
        <v>2022</v>
      </c>
      <c r="C575" s="235">
        <f>+'Ark1'!L2742</f>
        <v>6</v>
      </c>
      <c r="D575" s="235" t="str">
        <f>VLOOKUP(C575,RNR!$D$15:$E$29,2)</f>
        <v>O+</v>
      </c>
      <c r="E575" s="235">
        <f>+'Ark1'!H2742</f>
        <v>1</v>
      </c>
      <c r="F575" s="235">
        <f>+'Ark1'!J2742</f>
        <v>643</v>
      </c>
      <c r="G575" s="235" t="str">
        <f>VLOOKUP(F575,RNR!$A$1:$B$25,2)</f>
        <v>Bjerka</v>
      </c>
      <c r="H575" s="235">
        <f>+IF(I575=0,"",'Ark1'!Q2742)</f>
        <v>19</v>
      </c>
      <c r="I575" s="344">
        <f>+'Ark1'!R2742</f>
        <v>91</v>
      </c>
      <c r="J575" s="236">
        <f>+IF(I575=0,"",'Ark1'!AG2742)</f>
        <v>33.37140593127743</v>
      </c>
      <c r="K575" s="236"/>
      <c r="L575" s="236">
        <f>+IF(I575=0,"",'Ark1'!AH2742)</f>
        <v>0</v>
      </c>
      <c r="M575" s="237">
        <f>+IF(I575=0,"",'Ark1'!T2742)</f>
        <v>6.3516483516483504</v>
      </c>
      <c r="N575" s="32">
        <f>+IF(I575=0,"",'Ark1'!U2742)</f>
        <v>23.694945054945059</v>
      </c>
      <c r="O575" s="238">
        <f>+IF(I575=0,"",'Ark1'!W2742)</f>
        <v>3.2967032967032961</v>
      </c>
      <c r="P575" s="238">
        <f>+IF(I575=0,"",'Ark1'!X2742)</f>
        <v>94.505494505494525</v>
      </c>
      <c r="Q575" s="238">
        <f>+IF(I575=0,"",'Ark1'!Y2742)</f>
        <v>43.956043956043942</v>
      </c>
      <c r="R575" s="238">
        <f>+IF(I575=0,"",'Ark1'!Z2742)</f>
        <v>6.188405744319093</v>
      </c>
      <c r="S575" s="236">
        <f>+IF(I575=0,"",'Ark1'!Z2742)</f>
        <v>6.188405744319093</v>
      </c>
      <c r="T575" s="237">
        <f>+IF(I575=0,"",'Ark1'!AB2742)</f>
        <v>1.8479190932626195</v>
      </c>
      <c r="U575" s="238">
        <f>+IF(I575=0,"",'Ark1'!AE2742)</f>
        <v>0</v>
      </c>
      <c r="V575" s="236">
        <f t="shared" si="81"/>
        <v>3.94915750915751</v>
      </c>
      <c r="W575" s="236">
        <f t="shared" si="82"/>
        <v>4.7894736842105265</v>
      </c>
      <c r="X575" s="215"/>
    </row>
    <row r="576" spans="1:24" ht="15.6">
      <c r="A576" s="420"/>
      <c r="B576" s="297">
        <f>+'Ark1'!C2743</f>
        <v>2022</v>
      </c>
      <c r="C576" s="235">
        <f>+'Ark1'!L2743</f>
        <v>6</v>
      </c>
      <c r="D576" s="235" t="str">
        <f>VLOOKUP(C576,RNR!$D$15:$E$29,2)</f>
        <v>O+</v>
      </c>
      <c r="E576" s="235">
        <f>+'Ark1'!H2743</f>
        <v>2</v>
      </c>
      <c r="F576" s="235">
        <f>+'Ark1'!J2743</f>
        <v>704</v>
      </c>
      <c r="G576" s="235" t="str">
        <f>VLOOKUP(F576,RNR!$A$1:$B$25,2)</f>
        <v>Øre Vilt</v>
      </c>
      <c r="H576" s="235">
        <f>+IF(I576=0,"",'Ark1'!Q2743)</f>
        <v>4</v>
      </c>
      <c r="I576" s="344">
        <f>+'Ark1'!R2743</f>
        <v>11</v>
      </c>
      <c r="J576" s="236">
        <f>+IF(I576=0,"",'Ark1'!AG2743)</f>
        <v>38.632246376811594</v>
      </c>
      <c r="K576" s="236"/>
      <c r="L576" s="236">
        <f>+IF(I576=0,"",'Ark1'!AH2743)</f>
        <v>0</v>
      </c>
      <c r="M576" s="237">
        <f>+IF(I576=0,"",'Ark1'!T2743)</f>
        <v>6.3636363636363633</v>
      </c>
      <c r="N576" s="32">
        <f>+IF(I576=0,"",'Ark1'!U2743)</f>
        <v>23.263636363636369</v>
      </c>
      <c r="O576" s="238">
        <f>+IF(I576=0,"",'Ark1'!W2743)</f>
        <v>9.0909090909090917</v>
      </c>
      <c r="P576" s="238">
        <f>+IF(I576=0,"",'Ark1'!X2743)</f>
        <v>100</v>
      </c>
      <c r="Q576" s="238">
        <f>+IF(I576=0,"",'Ark1'!Y2743)</f>
        <v>54.545454545454554</v>
      </c>
      <c r="R576" s="238">
        <f>+IF(I576=0,"",'Ark1'!Z2743)</f>
        <v>3.1600554446438296</v>
      </c>
      <c r="S576" s="236">
        <f>+IF(I576=0,"",'Ark1'!Z2743)</f>
        <v>3.1600554446438296</v>
      </c>
      <c r="T576" s="237">
        <f>+IF(I576=0,"",'Ark1'!AB2743)</f>
        <v>1.9666643320712671</v>
      </c>
      <c r="U576" s="238">
        <f>+IF(I576=0,"",'Ark1'!AE2743)</f>
        <v>0</v>
      </c>
      <c r="V576" s="236">
        <f t="shared" si="81"/>
        <v>3.8772727272727283</v>
      </c>
      <c r="W576" s="236">
        <f t="shared" si="82"/>
        <v>2.75</v>
      </c>
      <c r="X576" s="215"/>
    </row>
    <row r="577" spans="1:52" ht="15.6">
      <c r="A577" s="420"/>
      <c r="B577" s="297">
        <f>+'Ark1'!C2744</f>
        <v>2022</v>
      </c>
      <c r="C577" s="235">
        <f>+'Ark1'!L2744</f>
        <v>6</v>
      </c>
      <c r="D577" s="235" t="str">
        <f>VLOOKUP(C577,RNR!$D$15:$E$29,2)</f>
        <v>O+</v>
      </c>
      <c r="E577" s="235">
        <f>+'Ark1'!H2744</f>
        <v>1</v>
      </c>
      <c r="F577" s="235">
        <f>+'Ark1'!J2744</f>
        <v>802</v>
      </c>
      <c r="G577" s="235" t="str">
        <f>VLOOKUP(F577,RNR!$A$1:$B$25,2)</f>
        <v>Karasjok</v>
      </c>
      <c r="H577" s="235" t="str">
        <f>+IF(I577=0,"",'Ark1'!Q2744)</f>
        <v/>
      </c>
      <c r="I577" s="344">
        <f>+'Ark1'!R2744</f>
        <v>0</v>
      </c>
      <c r="J577" s="236" t="str">
        <f>+IF(I577=0,"",'Ark1'!AG2744)</f>
        <v/>
      </c>
      <c r="K577" s="236"/>
      <c r="L577" s="236" t="str">
        <f>+IF(I577=0,"",'Ark1'!AH2744)</f>
        <v/>
      </c>
      <c r="M577" s="237" t="str">
        <f>+IF(I577=0,"",'Ark1'!T2744)</f>
        <v/>
      </c>
      <c r="N577" s="32" t="str">
        <f>+IF(I577=0,"",'Ark1'!U2744)</f>
        <v/>
      </c>
      <c r="O577" s="238" t="str">
        <f>+IF(I577=0,"",'Ark1'!W2744)</f>
        <v/>
      </c>
      <c r="P577" s="238" t="str">
        <f>+IF(I577=0,"",'Ark1'!X2744)</f>
        <v/>
      </c>
      <c r="Q577" s="238" t="str">
        <f>+IF(I577=0,"",'Ark1'!Y2744)</f>
        <v/>
      </c>
      <c r="R577" s="238" t="str">
        <f>+IF(I577=0,"",'Ark1'!Z2744)</f>
        <v/>
      </c>
      <c r="S577" s="236" t="str">
        <f>+IF(I577=0,"",'Ark1'!Z2744)</f>
        <v/>
      </c>
      <c r="T577" s="237" t="str">
        <f>+IF(I577=0,"",'Ark1'!AB2744)</f>
        <v/>
      </c>
      <c r="U577" s="238" t="str">
        <f>+IF(I577=0,"",'Ark1'!AE2744)</f>
        <v/>
      </c>
      <c r="V577" s="236" t="str">
        <f t="shared" si="81"/>
        <v/>
      </c>
      <c r="W577" s="236" t="str">
        <f t="shared" si="82"/>
        <v/>
      </c>
      <c r="X577" s="215"/>
    </row>
    <row r="578" spans="1:52" ht="15" customHeight="1">
      <c r="A578" s="420"/>
      <c r="B578" s="420"/>
      <c r="C578" s="420"/>
      <c r="D578" s="420"/>
      <c r="E578" s="420"/>
      <c r="F578" s="420"/>
      <c r="G578" s="420"/>
      <c r="H578" s="420"/>
      <c r="I578" s="430"/>
      <c r="J578" s="421"/>
      <c r="K578" s="421"/>
      <c r="L578" s="421"/>
      <c r="M578" s="420"/>
      <c r="N578" s="420"/>
      <c r="O578" s="422"/>
      <c r="P578" s="422"/>
      <c r="Q578" s="422"/>
      <c r="R578" s="422"/>
      <c r="S578" s="422"/>
      <c r="T578" s="420"/>
      <c r="U578" s="422"/>
      <c r="V578" s="423"/>
      <c r="W578" s="424"/>
      <c r="X578" s="420"/>
      <c r="Y578" s="218"/>
      <c r="AA578" s="29"/>
      <c r="AB578" s="27"/>
      <c r="AC578" s="219"/>
      <c r="AD578" s="28"/>
      <c r="AH578" s="28"/>
      <c r="AZ578" s="231"/>
    </row>
    <row r="579" spans="1:52" ht="22.8">
      <c r="A579" s="420"/>
      <c r="B579" s="420"/>
      <c r="C579" s="420"/>
      <c r="D579" s="425" t="str">
        <f>+D581</f>
        <v>R-</v>
      </c>
      <c r="E579" s="420"/>
      <c r="F579" s="420"/>
      <c r="G579" s="420"/>
      <c r="H579" s="420"/>
      <c r="I579" s="429">
        <f>SUM(I581:I604)</f>
        <v>0</v>
      </c>
      <c r="J579" s="426"/>
      <c r="K579" s="426"/>
      <c r="L579" s="426"/>
      <c r="M579" s="427"/>
      <c r="N579" s="267" t="e">
        <f>+Klasse!#REF!</f>
        <v>#REF!</v>
      </c>
      <c r="O579" s="422"/>
      <c r="P579" s="422"/>
      <c r="Q579" s="422"/>
      <c r="R579" s="422"/>
      <c r="S579" s="422"/>
      <c r="T579" s="420"/>
      <c r="U579" s="422"/>
      <c r="V579" s="422"/>
      <c r="W579" s="422"/>
      <c r="X579" s="422"/>
      <c r="Y579" s="218"/>
      <c r="AA579" s="29"/>
      <c r="AB579" s="27"/>
      <c r="AC579" s="219"/>
      <c r="AD579" s="28"/>
      <c r="AH579" s="28"/>
      <c r="AZ579" s="231"/>
    </row>
    <row r="580" spans="1:52" ht="15" customHeight="1">
      <c r="A580" s="420"/>
      <c r="B580" s="420"/>
      <c r="C580" s="420"/>
      <c r="D580" s="420"/>
      <c r="E580" s="475"/>
      <c r="F580" s="475"/>
      <c r="G580" s="475"/>
      <c r="H580" s="475"/>
      <c r="I580" s="430"/>
      <c r="J580" s="421"/>
      <c r="K580" s="421"/>
      <c r="L580" s="421"/>
      <c r="M580" s="428"/>
      <c r="N580" s="421"/>
      <c r="O580" s="422"/>
      <c r="P580" s="422"/>
      <c r="Q580" s="422"/>
      <c r="R580" s="422"/>
      <c r="S580" s="423"/>
      <c r="T580" s="420"/>
      <c r="U580" s="423"/>
      <c r="V580" s="423"/>
      <c r="W580" s="424"/>
      <c r="X580" s="420"/>
      <c r="Y580" s="218"/>
      <c r="AA580" s="29"/>
      <c r="AB580" s="27"/>
      <c r="AC580" s="219"/>
      <c r="AD580" s="28"/>
      <c r="AH580" s="28"/>
      <c r="AZ580" s="231"/>
    </row>
    <row r="581" spans="1:52" ht="15.6">
      <c r="A581" s="420"/>
      <c r="B581" s="297">
        <f>+'Ark1'!C2745</f>
        <v>2022</v>
      </c>
      <c r="C581" s="235">
        <f>+'Ark1'!L2745</f>
        <v>7</v>
      </c>
      <c r="D581" s="235" t="str">
        <f>VLOOKUP(C581,RNR!$D$15:$E$29,2)</f>
        <v>R-</v>
      </c>
      <c r="E581" s="235">
        <f>+'Ark1'!H2745</f>
        <v>1</v>
      </c>
      <c r="F581" s="235">
        <f>+'Ark1'!J2745</f>
        <v>103</v>
      </c>
      <c r="G581" s="235" t="str">
        <f>VLOOKUP(F581,RNR!$A$1:$B$25,2)</f>
        <v>Rudshøgda</v>
      </c>
      <c r="H581" s="235" t="str">
        <f>+IF(I581=0,"",'Ark1'!Q2745)</f>
        <v/>
      </c>
      <c r="I581" s="344">
        <f>+'Ark1'!R2745</f>
        <v>0</v>
      </c>
      <c r="J581" s="236" t="str">
        <f>+IF(I581=0,"",'Ark1'!AG2745)</f>
        <v/>
      </c>
      <c r="K581" s="236"/>
      <c r="L581" s="236" t="str">
        <f>+IF(I581=0,"",'Ark1'!AH2745)</f>
        <v/>
      </c>
      <c r="M581" s="237" t="str">
        <f>+IF(I581=0,"",'Ark1'!T2745)</f>
        <v/>
      </c>
      <c r="N581" s="32" t="str">
        <f>+IF(I581=0,"",'Ark1'!U2745)</f>
        <v/>
      </c>
      <c r="O581" s="238" t="str">
        <f>+IF(I581=0,"",'Ark1'!W2745)</f>
        <v/>
      </c>
      <c r="P581" s="238" t="str">
        <f>+IF(I581=0,"",'Ark1'!X2745)</f>
        <v/>
      </c>
      <c r="Q581" s="238" t="str">
        <f>+IF(I581=0,"",'Ark1'!Y2745)</f>
        <v/>
      </c>
      <c r="R581" s="238" t="str">
        <f>+IF(I581=0,"",'Ark1'!Z2745)</f>
        <v/>
      </c>
      <c r="S581" s="236" t="str">
        <f>+IF(I581=0,"",'Ark1'!Z2745)</f>
        <v/>
      </c>
      <c r="T581" s="237" t="str">
        <f>+IF(I581=0,"",'Ark1'!AB2745)</f>
        <v/>
      </c>
      <c r="U581" s="238" t="str">
        <f>+IF(I581=0,"",'Ark1'!AE2745)</f>
        <v/>
      </c>
      <c r="V581" s="236" t="str">
        <f t="shared" si="81"/>
        <v/>
      </c>
      <c r="W581" s="236" t="str">
        <f t="shared" si="82"/>
        <v/>
      </c>
      <c r="X581" s="215"/>
    </row>
    <row r="582" spans="1:52" ht="15.6">
      <c r="A582" s="420"/>
      <c r="B582" s="297">
        <f>+'Ark1'!C2746</f>
        <v>2022</v>
      </c>
      <c r="C582" s="235">
        <f>+'Ark1'!L2746</f>
        <v>7</v>
      </c>
      <c r="D582" s="235" t="str">
        <f>VLOOKUP(C582,RNR!$D$15:$E$29,2)</f>
        <v>R-</v>
      </c>
      <c r="E582" s="235">
        <f>+'Ark1'!H2746</f>
        <v>2</v>
      </c>
      <c r="F582" s="235">
        <f>+'Ark1'!J2746</f>
        <v>106</v>
      </c>
      <c r="G582" s="235" t="str">
        <f>VLOOKUP(F582,RNR!$A$1:$B$25,2)</f>
        <v>Furuseth</v>
      </c>
      <c r="H582" s="235" t="str">
        <f>+IF(I582=0,"",'Ark1'!Q2746)</f>
        <v/>
      </c>
      <c r="I582" s="344">
        <f>+'Ark1'!R2746</f>
        <v>0</v>
      </c>
      <c r="J582" s="236" t="str">
        <f>+IF(I582=0,"",'Ark1'!AG2746)</f>
        <v/>
      </c>
      <c r="K582" s="236"/>
      <c r="L582" s="236" t="str">
        <f>+IF(I582=0,"",'Ark1'!AH2746)</f>
        <v/>
      </c>
      <c r="M582" s="237" t="str">
        <f>+IF(I582=0,"",'Ark1'!T2746)</f>
        <v/>
      </c>
      <c r="N582" s="32" t="str">
        <f>+IF(I582=0,"",'Ark1'!U2746)</f>
        <v/>
      </c>
      <c r="O582" s="238" t="str">
        <f>+IF(I582=0,"",'Ark1'!W2746)</f>
        <v/>
      </c>
      <c r="P582" s="238" t="str">
        <f>+IF(I582=0,"",'Ark1'!X2746)</f>
        <v/>
      </c>
      <c r="Q582" s="238" t="str">
        <f>+IF(I582=0,"",'Ark1'!Y2746)</f>
        <v/>
      </c>
      <c r="R582" s="238" t="str">
        <f>+IF(I582=0,"",'Ark1'!Z2746)</f>
        <v/>
      </c>
      <c r="S582" s="236" t="str">
        <f>+IF(I582=0,"",'Ark1'!Z2746)</f>
        <v/>
      </c>
      <c r="T582" s="237" t="str">
        <f>+IF(I582=0,"",'Ark1'!AB2746)</f>
        <v/>
      </c>
      <c r="U582" s="238" t="str">
        <f>+IF(I582=0,"",'Ark1'!AE2746)</f>
        <v/>
      </c>
      <c r="V582" s="236" t="str">
        <f t="shared" si="81"/>
        <v/>
      </c>
      <c r="W582" s="236" t="str">
        <f t="shared" si="82"/>
        <v/>
      </c>
      <c r="X582" s="215"/>
    </row>
    <row r="583" spans="1:52" ht="15.6">
      <c r="A583" s="420"/>
      <c r="B583" s="297">
        <f>+'Ark1'!C2747</f>
        <v>2022</v>
      </c>
      <c r="C583" s="235">
        <f>+'Ark1'!L2747</f>
        <v>7</v>
      </c>
      <c r="D583" s="235" t="str">
        <f>VLOOKUP(C583,RNR!$D$15:$E$29,2)</f>
        <v>R-</v>
      </c>
      <c r="E583" s="235">
        <f>+'Ark1'!H2747</f>
        <v>1</v>
      </c>
      <c r="F583" s="235">
        <f>+'Ark1'!J2747</f>
        <v>110</v>
      </c>
      <c r="G583" s="235" t="str">
        <f>VLOOKUP(F583,RNR!$A$1:$B$25,2)</f>
        <v>Gol</v>
      </c>
      <c r="H583" s="235" t="str">
        <f>+IF(I583=0,"",'Ark1'!Q2747)</f>
        <v/>
      </c>
      <c r="I583" s="344">
        <f>+'Ark1'!R2747</f>
        <v>0</v>
      </c>
      <c r="J583" s="236" t="str">
        <f>+IF(I583=0,"",'Ark1'!AG2747)</f>
        <v/>
      </c>
      <c r="K583" s="236"/>
      <c r="L583" s="236" t="str">
        <f>+IF(I583=0,"",'Ark1'!AH2747)</f>
        <v/>
      </c>
      <c r="M583" s="237" t="str">
        <f>+IF(I583=0,"",'Ark1'!T2747)</f>
        <v/>
      </c>
      <c r="N583" s="32" t="str">
        <f>+IF(I583=0,"",'Ark1'!U2747)</f>
        <v/>
      </c>
      <c r="O583" s="238" t="str">
        <f>+IF(I583=0,"",'Ark1'!W2747)</f>
        <v/>
      </c>
      <c r="P583" s="238" t="str">
        <f>+IF(I583=0,"",'Ark1'!X2747)</f>
        <v/>
      </c>
      <c r="Q583" s="238" t="str">
        <f>+IF(I583=0,"",'Ark1'!Y2747)</f>
        <v/>
      </c>
      <c r="R583" s="238" t="str">
        <f>+IF(I583=0,"",'Ark1'!Z2747)</f>
        <v/>
      </c>
      <c r="S583" s="236" t="str">
        <f>+IF(I583=0,"",'Ark1'!Z2747)</f>
        <v/>
      </c>
      <c r="T583" s="237" t="str">
        <f>+IF(I583=0,"",'Ark1'!AB2747)</f>
        <v/>
      </c>
      <c r="U583" s="238" t="str">
        <f>+IF(I583=0,"",'Ark1'!AE2747)</f>
        <v/>
      </c>
      <c r="V583" s="236" t="str">
        <f t="shared" si="81"/>
        <v/>
      </c>
      <c r="W583" s="236" t="str">
        <f t="shared" si="82"/>
        <v/>
      </c>
      <c r="X583" s="215"/>
    </row>
    <row r="584" spans="1:52" ht="15.6">
      <c r="A584" s="420"/>
      <c r="B584" s="297">
        <f>+'Ark1'!C2748</f>
        <v>2022</v>
      </c>
      <c r="C584" s="235">
        <f>+'Ark1'!L2748</f>
        <v>7</v>
      </c>
      <c r="D584" s="235" t="str">
        <f>VLOOKUP(C584,RNR!$D$15:$E$29,2)</f>
        <v>R-</v>
      </c>
      <c r="E584" s="235">
        <f>+'Ark1'!H2748</f>
        <v>1</v>
      </c>
      <c r="F584" s="235">
        <f>+'Ark1'!J2748</f>
        <v>111</v>
      </c>
      <c r="G584" s="235" t="str">
        <f>VLOOKUP(F584,RNR!$A$1:$B$25,2)</f>
        <v>Forus</v>
      </c>
      <c r="H584" s="235" t="str">
        <f>+IF(I584=0,"",'Ark1'!Q2748)</f>
        <v/>
      </c>
      <c r="I584" s="344">
        <f>+'Ark1'!R2748</f>
        <v>0</v>
      </c>
      <c r="J584" s="236" t="str">
        <f>+IF(I584=0,"",'Ark1'!AG2748)</f>
        <v/>
      </c>
      <c r="K584" s="236"/>
      <c r="L584" s="236" t="str">
        <f>+IF(I584=0,"",'Ark1'!AH2748)</f>
        <v/>
      </c>
      <c r="M584" s="237" t="str">
        <f>+IF(I584=0,"",'Ark1'!T2748)</f>
        <v/>
      </c>
      <c r="N584" s="32" t="str">
        <f>+IF(I584=0,"",'Ark1'!U2748)</f>
        <v/>
      </c>
      <c r="O584" s="238" t="str">
        <f>+IF(I584=0,"",'Ark1'!W2748)</f>
        <v/>
      </c>
      <c r="P584" s="238" t="str">
        <f>+IF(I584=0,"",'Ark1'!X2748)</f>
        <v/>
      </c>
      <c r="Q584" s="238" t="str">
        <f>+IF(I584=0,"",'Ark1'!Y2748)</f>
        <v/>
      </c>
      <c r="R584" s="238" t="str">
        <f>+IF(I584=0,"",'Ark1'!Z2748)</f>
        <v/>
      </c>
      <c r="S584" s="236" t="str">
        <f>+IF(I584=0,"",'Ark1'!Z2748)</f>
        <v/>
      </c>
      <c r="T584" s="237" t="str">
        <f>+IF(I584=0,"",'Ark1'!AB2748)</f>
        <v/>
      </c>
      <c r="U584" s="238" t="str">
        <f>+IF(I584=0,"",'Ark1'!AE2748)</f>
        <v/>
      </c>
      <c r="V584" s="236" t="str">
        <f t="shared" si="81"/>
        <v/>
      </c>
      <c r="W584" s="236" t="str">
        <f t="shared" si="82"/>
        <v/>
      </c>
      <c r="X584" s="215"/>
    </row>
    <row r="585" spans="1:52" ht="15.6">
      <c r="A585" s="420"/>
      <c r="B585" s="297">
        <f>+'Ark1'!C2749</f>
        <v>2022</v>
      </c>
      <c r="C585" s="235">
        <f>+'Ark1'!L2749</f>
        <v>7</v>
      </c>
      <c r="D585" s="235" t="str">
        <f>VLOOKUP(C585,RNR!$D$15:$E$29,2)</f>
        <v>R-</v>
      </c>
      <c r="E585" s="235">
        <f>+'Ark1'!H2749</f>
        <v>1</v>
      </c>
      <c r="F585" s="235">
        <f>+'Ark1'!J2749</f>
        <v>116</v>
      </c>
      <c r="G585" s="235" t="str">
        <f>VLOOKUP(F585,RNR!$A$1:$B$25,2)</f>
        <v>Sandeid</v>
      </c>
      <c r="H585" s="235" t="str">
        <f>+IF(I585=0,"",'Ark1'!Q2749)</f>
        <v/>
      </c>
      <c r="I585" s="344">
        <f>+'Ark1'!R2749</f>
        <v>0</v>
      </c>
      <c r="J585" s="236" t="str">
        <f>+IF(I585=0,"",'Ark1'!AG2749)</f>
        <v/>
      </c>
      <c r="K585" s="236"/>
      <c r="L585" s="236" t="str">
        <f>+IF(I585=0,"",'Ark1'!AH2749)</f>
        <v/>
      </c>
      <c r="M585" s="237" t="str">
        <f>+IF(I585=0,"",'Ark1'!T2749)</f>
        <v/>
      </c>
      <c r="N585" s="32" t="str">
        <f>+IF(I585=0,"",'Ark1'!U2749)</f>
        <v/>
      </c>
      <c r="O585" s="238" t="str">
        <f>+IF(I585=0,"",'Ark1'!W2749)</f>
        <v/>
      </c>
      <c r="P585" s="238" t="str">
        <f>+IF(I585=0,"",'Ark1'!X2749)</f>
        <v/>
      </c>
      <c r="Q585" s="238" t="str">
        <f>+IF(I585=0,"",'Ark1'!Y2749)</f>
        <v/>
      </c>
      <c r="R585" s="238" t="str">
        <f>+IF(I585=0,"",'Ark1'!Z2749)</f>
        <v/>
      </c>
      <c r="S585" s="236" t="str">
        <f>+IF(I585=0,"",'Ark1'!Z2749)</f>
        <v/>
      </c>
      <c r="T585" s="237" t="str">
        <f>+IF(I585=0,"",'Ark1'!AB2749)</f>
        <v/>
      </c>
      <c r="U585" s="238" t="str">
        <f>+IF(I585=0,"",'Ark1'!AE2749)</f>
        <v/>
      </c>
      <c r="V585" s="236" t="str">
        <f t="shared" si="81"/>
        <v/>
      </c>
      <c r="W585" s="236" t="str">
        <f t="shared" si="82"/>
        <v/>
      </c>
      <c r="X585" s="215"/>
    </row>
    <row r="586" spans="1:52" ht="15.6">
      <c r="A586" s="420"/>
      <c r="B586" s="297">
        <f>+'Ark1'!C2750</f>
        <v>2022</v>
      </c>
      <c r="C586" s="235">
        <f>+'Ark1'!L2750</f>
        <v>7</v>
      </c>
      <c r="D586" s="235" t="str">
        <f>VLOOKUP(C586,RNR!$D$15:$E$29,2)</f>
        <v>R-</v>
      </c>
      <c r="E586" s="235">
        <f>+'Ark1'!H2750</f>
        <v>2</v>
      </c>
      <c r="F586" s="235">
        <f>+'Ark1'!J2750</f>
        <v>117</v>
      </c>
      <c r="G586" s="235" t="str">
        <f>VLOOKUP(F586,RNR!$A$1:$B$25,2)</f>
        <v>Jæren</v>
      </c>
      <c r="H586" s="235" t="str">
        <f>+IF(I586=0,"",'Ark1'!Q2750)</f>
        <v/>
      </c>
      <c r="I586" s="344">
        <f>+'Ark1'!R2750</f>
        <v>0</v>
      </c>
      <c r="J586" s="236" t="str">
        <f>+IF(I586=0,"",'Ark1'!AG2750)</f>
        <v/>
      </c>
      <c r="K586" s="236"/>
      <c r="L586" s="236" t="str">
        <f>+IF(I586=0,"",'Ark1'!AH2750)</f>
        <v/>
      </c>
      <c r="M586" s="237" t="str">
        <f>+IF(I586=0,"",'Ark1'!T2750)</f>
        <v/>
      </c>
      <c r="N586" s="32" t="str">
        <f>+IF(I586=0,"",'Ark1'!U2750)</f>
        <v/>
      </c>
      <c r="O586" s="238" t="str">
        <f>+IF(I586=0,"",'Ark1'!W2750)</f>
        <v/>
      </c>
      <c r="P586" s="238" t="str">
        <f>+IF(I586=0,"",'Ark1'!X2750)</f>
        <v/>
      </c>
      <c r="Q586" s="238" t="str">
        <f>+IF(I586=0,"",'Ark1'!Y2750)</f>
        <v/>
      </c>
      <c r="R586" s="238" t="str">
        <f>+IF(I586=0,"",'Ark1'!Z2750)</f>
        <v/>
      </c>
      <c r="S586" s="236" t="str">
        <f>+IF(I586=0,"",'Ark1'!Z2750)</f>
        <v/>
      </c>
      <c r="T586" s="237" t="str">
        <f>+IF(I586=0,"",'Ark1'!AB2750)</f>
        <v/>
      </c>
      <c r="U586" s="238" t="str">
        <f>+IF(I586=0,"",'Ark1'!AE2750)</f>
        <v/>
      </c>
      <c r="V586" s="236" t="str">
        <f t="shared" si="81"/>
        <v/>
      </c>
      <c r="W586" s="236" t="str">
        <f t="shared" si="82"/>
        <v/>
      </c>
      <c r="X586" s="215"/>
    </row>
    <row r="587" spans="1:52" ht="15.6">
      <c r="A587" s="420"/>
      <c r="B587" s="297">
        <f>+'Ark1'!C2751</f>
        <v>2022</v>
      </c>
      <c r="C587" s="235">
        <f>+'Ark1'!L2751</f>
        <v>7</v>
      </c>
      <c r="D587" s="235" t="str">
        <f>VLOOKUP(C587,RNR!$D$15:$E$29,2)</f>
        <v>R-</v>
      </c>
      <c r="E587" s="235">
        <f>+'Ark1'!H2751</f>
        <v>1</v>
      </c>
      <c r="F587" s="235">
        <f>+'Ark1'!J2751</f>
        <v>134</v>
      </c>
      <c r="G587" s="235" t="str">
        <f>VLOOKUP(F587,RNR!$A$1:$B$25,2)</f>
        <v>Førde</v>
      </c>
      <c r="H587" s="235" t="str">
        <f>+IF(I587=0,"",'Ark1'!Q2751)</f>
        <v/>
      </c>
      <c r="I587" s="344">
        <f>+'Ark1'!R2751</f>
        <v>0</v>
      </c>
      <c r="J587" s="236" t="str">
        <f>+IF(I587=0,"",'Ark1'!AG2751)</f>
        <v/>
      </c>
      <c r="K587" s="236"/>
      <c r="L587" s="236" t="str">
        <f>+IF(I587=0,"",'Ark1'!AH2751)</f>
        <v/>
      </c>
      <c r="M587" s="237" t="str">
        <f>+IF(I587=0,"",'Ark1'!T2751)</f>
        <v/>
      </c>
      <c r="N587" s="32" t="str">
        <f>+IF(I587=0,"",'Ark1'!U2751)</f>
        <v/>
      </c>
      <c r="O587" s="238" t="str">
        <f>+IF(I587=0,"",'Ark1'!W2751)</f>
        <v/>
      </c>
      <c r="P587" s="238" t="str">
        <f>+IF(I587=0,"",'Ark1'!X2751)</f>
        <v/>
      </c>
      <c r="Q587" s="238" t="str">
        <f>+IF(I587=0,"",'Ark1'!Y2751)</f>
        <v/>
      </c>
      <c r="R587" s="238" t="str">
        <f>+IF(I587=0,"",'Ark1'!Z2751)</f>
        <v/>
      </c>
      <c r="S587" s="236" t="str">
        <f>+IF(I587=0,"",'Ark1'!Z2751)</f>
        <v/>
      </c>
      <c r="T587" s="237" t="str">
        <f>+IF(I587=0,"",'Ark1'!AB2751)</f>
        <v/>
      </c>
      <c r="U587" s="238" t="str">
        <f>+IF(I587=0,"",'Ark1'!AE2751)</f>
        <v/>
      </c>
      <c r="V587" s="236" t="str">
        <f t="shared" si="81"/>
        <v/>
      </c>
      <c r="W587" s="236" t="str">
        <f t="shared" si="82"/>
        <v/>
      </c>
      <c r="X587" s="215"/>
    </row>
    <row r="588" spans="1:52" ht="15.6">
      <c r="A588" s="420"/>
      <c r="B588" s="297">
        <f>+'Ark1'!C2752</f>
        <v>2022</v>
      </c>
      <c r="C588" s="235">
        <f>+'Ark1'!L2752</f>
        <v>7</v>
      </c>
      <c r="D588" s="235" t="str">
        <f>VLOOKUP(C588,RNR!$D$15:$E$29,2)</f>
        <v>R-</v>
      </c>
      <c r="E588" s="235">
        <f>+'Ark1'!H2752</f>
        <v>2</v>
      </c>
      <c r="F588" s="235">
        <f>+'Ark1'!J2752</f>
        <v>141</v>
      </c>
      <c r="G588" s="235" t="str">
        <f>VLOOKUP(F588,RNR!$A$1:$B$25,2)</f>
        <v>Ølen</v>
      </c>
      <c r="H588" s="235" t="str">
        <f>+IF(I588=0,"",'Ark1'!Q2752)</f>
        <v/>
      </c>
      <c r="I588" s="344">
        <f>+'Ark1'!R2752</f>
        <v>0</v>
      </c>
      <c r="J588" s="236" t="str">
        <f>+IF(I588=0,"",'Ark1'!AG2752)</f>
        <v/>
      </c>
      <c r="K588" s="236"/>
      <c r="L588" s="236" t="str">
        <f>+IF(I588=0,"",'Ark1'!AH2752)</f>
        <v/>
      </c>
      <c r="M588" s="237" t="str">
        <f>+IF(I588=0,"",'Ark1'!T2752)</f>
        <v/>
      </c>
      <c r="N588" s="32" t="str">
        <f>+IF(I588=0,"",'Ark1'!U2752)</f>
        <v/>
      </c>
      <c r="O588" s="238" t="str">
        <f>+IF(I588=0,"",'Ark1'!W2752)</f>
        <v/>
      </c>
      <c r="P588" s="238" t="str">
        <f>+IF(I588=0,"",'Ark1'!X2752)</f>
        <v/>
      </c>
      <c r="Q588" s="238" t="str">
        <f>+IF(I588=0,"",'Ark1'!Y2752)</f>
        <v/>
      </c>
      <c r="R588" s="238" t="str">
        <f>+IF(I588=0,"",'Ark1'!Z2752)</f>
        <v/>
      </c>
      <c r="S588" s="236" t="str">
        <f>+IF(I588=0,"",'Ark1'!Z2752)</f>
        <v/>
      </c>
      <c r="T588" s="237" t="str">
        <f>+IF(I588=0,"",'Ark1'!AB2752)</f>
        <v/>
      </c>
      <c r="U588" s="238" t="str">
        <f>+IF(I588=0,"",'Ark1'!AE2752)</f>
        <v/>
      </c>
      <c r="V588" s="236" t="str">
        <f t="shared" si="81"/>
        <v/>
      </c>
      <c r="W588" s="236" t="str">
        <f t="shared" si="82"/>
        <v/>
      </c>
      <c r="X588" s="215"/>
    </row>
    <row r="589" spans="1:52" ht="15.6">
      <c r="A589" s="420"/>
      <c r="B589" s="297">
        <f>+'Ark1'!C2753</f>
        <v>2022</v>
      </c>
      <c r="C589" s="235">
        <f>+'Ark1'!L2753</f>
        <v>7</v>
      </c>
      <c r="D589" s="235" t="str">
        <f>VLOOKUP(C589,RNR!$D$15:$E$29,2)</f>
        <v>R-</v>
      </c>
      <c r="E589" s="235">
        <f>+'Ark1'!H2753</f>
        <v>2</v>
      </c>
      <c r="F589" s="235">
        <f>+'Ark1'!J2753</f>
        <v>143</v>
      </c>
      <c r="G589" s="235" t="str">
        <f>VLOOKUP(F589,RNR!$A$1:$B$25,2)</f>
        <v>Nordfjord</v>
      </c>
      <c r="H589" s="235" t="str">
        <f>+IF(I589=0,"",'Ark1'!Q2753)</f>
        <v/>
      </c>
      <c r="I589" s="344">
        <f>+'Ark1'!R2753</f>
        <v>0</v>
      </c>
      <c r="J589" s="236" t="str">
        <f>+IF(I589=0,"",'Ark1'!AG2753)</f>
        <v/>
      </c>
      <c r="K589" s="236"/>
      <c r="L589" s="236" t="str">
        <f>+IF(I589=0,"",'Ark1'!AH2753)</f>
        <v/>
      </c>
      <c r="M589" s="237" t="str">
        <f>+IF(I589=0,"",'Ark1'!T2753)</f>
        <v/>
      </c>
      <c r="N589" s="32" t="str">
        <f>+IF(I589=0,"",'Ark1'!U2753)</f>
        <v/>
      </c>
      <c r="O589" s="238" t="str">
        <f>+IF(I589=0,"",'Ark1'!W2753)</f>
        <v/>
      </c>
      <c r="P589" s="238" t="str">
        <f>+IF(I589=0,"",'Ark1'!X2753)</f>
        <v/>
      </c>
      <c r="Q589" s="238" t="str">
        <f>+IF(I589=0,"",'Ark1'!Y2753)</f>
        <v/>
      </c>
      <c r="R589" s="238" t="str">
        <f>+IF(I589=0,"",'Ark1'!Z2753)</f>
        <v/>
      </c>
      <c r="S589" s="236" t="str">
        <f>+IF(I589=0,"",'Ark1'!Z2753)</f>
        <v/>
      </c>
      <c r="T589" s="237" t="str">
        <f>+IF(I589=0,"",'Ark1'!AB2753)</f>
        <v/>
      </c>
      <c r="U589" s="238" t="str">
        <f>+IF(I589=0,"",'Ark1'!AE2753)</f>
        <v/>
      </c>
      <c r="V589" s="236" t="str">
        <f t="shared" si="81"/>
        <v/>
      </c>
      <c r="W589" s="236" t="str">
        <f t="shared" si="82"/>
        <v/>
      </c>
      <c r="X589" s="215"/>
    </row>
    <row r="590" spans="1:52" ht="15.6">
      <c r="A590" s="420"/>
      <c r="B590" s="297">
        <f>+'Ark1'!C2754</f>
        <v>2022</v>
      </c>
      <c r="C590" s="235">
        <f>+'Ark1'!L2754</f>
        <v>7</v>
      </c>
      <c r="D590" s="235" t="str">
        <f>VLOOKUP(C590,RNR!$D$15:$E$29,2)</f>
        <v>R-</v>
      </c>
      <c r="E590" s="235">
        <f>+'Ark1'!H2754</f>
        <v>2</v>
      </c>
      <c r="F590" s="235">
        <f>+'Ark1'!J2754</f>
        <v>147</v>
      </c>
      <c r="G590" s="235" t="str">
        <f>VLOOKUP(F590,RNR!$A$1:$B$25,2)</f>
        <v>Midt-Norge</v>
      </c>
      <c r="H590" s="235" t="str">
        <f>+IF(I590=0,"",'Ark1'!Q2754)</f>
        <v/>
      </c>
      <c r="I590" s="344">
        <f>+'Ark1'!R2754</f>
        <v>0</v>
      </c>
      <c r="J590" s="236" t="str">
        <f>+IF(I590=0,"",'Ark1'!AG2754)</f>
        <v/>
      </c>
      <c r="K590" s="236"/>
      <c r="L590" s="236" t="str">
        <f>+IF(I590=0,"",'Ark1'!AH2754)</f>
        <v/>
      </c>
      <c r="M590" s="237" t="str">
        <f>+IF(I590=0,"",'Ark1'!T2754)</f>
        <v/>
      </c>
      <c r="N590" s="32" t="str">
        <f>+IF(I590=0,"",'Ark1'!U2754)</f>
        <v/>
      </c>
      <c r="O590" s="238" t="str">
        <f>+IF(I590=0,"",'Ark1'!W2754)</f>
        <v/>
      </c>
      <c r="P590" s="238" t="str">
        <f>+IF(I590=0,"",'Ark1'!X2754)</f>
        <v/>
      </c>
      <c r="Q590" s="238" t="str">
        <f>+IF(I590=0,"",'Ark1'!Y2754)</f>
        <v/>
      </c>
      <c r="R590" s="238" t="str">
        <f>+IF(I590=0,"",'Ark1'!Z2754)</f>
        <v/>
      </c>
      <c r="S590" s="236" t="str">
        <f>+IF(I590=0,"",'Ark1'!Z2754)</f>
        <v/>
      </c>
      <c r="T590" s="237" t="str">
        <f>+IF(I590=0,"",'Ark1'!AB2754)</f>
        <v/>
      </c>
      <c r="U590" s="238" t="str">
        <f>+IF(I590=0,"",'Ark1'!AE2754)</f>
        <v/>
      </c>
      <c r="V590" s="236" t="str">
        <f t="shared" si="81"/>
        <v/>
      </c>
      <c r="W590" s="236" t="str">
        <f t="shared" si="82"/>
        <v/>
      </c>
      <c r="X590" s="215"/>
    </row>
    <row r="591" spans="1:52" ht="15.6">
      <c r="A591" s="420"/>
      <c r="B591" s="297">
        <f>+'Ark1'!C2755</f>
        <v>2022</v>
      </c>
      <c r="C591" s="235">
        <f>+'Ark1'!L2755</f>
        <v>7</v>
      </c>
      <c r="D591" s="235" t="str">
        <f>VLOOKUP(C591,RNR!$D$15:$E$29,2)</f>
        <v>R-</v>
      </c>
      <c r="E591" s="235">
        <f>+'Ark1'!H2755</f>
        <v>1</v>
      </c>
      <c r="F591" s="235">
        <f>+'Ark1'!J2755</f>
        <v>155</v>
      </c>
      <c r="G591" s="235" t="str">
        <f>VLOOKUP(F591,RNR!$A$1:$B$25,2)</f>
        <v>Målselv</v>
      </c>
      <c r="H591" s="235" t="str">
        <f>+IF(I591=0,"",'Ark1'!Q2755)</f>
        <v/>
      </c>
      <c r="I591" s="344">
        <f>+'Ark1'!R2755</f>
        <v>0</v>
      </c>
      <c r="J591" s="236" t="str">
        <f>+IF(I591=0,"",'Ark1'!AG2755)</f>
        <v/>
      </c>
      <c r="K591" s="236"/>
      <c r="L591" s="236" t="str">
        <f>+IF(I591=0,"",'Ark1'!AH2755)</f>
        <v/>
      </c>
      <c r="M591" s="237" t="str">
        <f>+IF(I591=0,"",'Ark1'!T2755)</f>
        <v/>
      </c>
      <c r="N591" s="32" t="str">
        <f>+IF(I591=0,"",'Ark1'!U2755)</f>
        <v/>
      </c>
      <c r="O591" s="238" t="str">
        <f>+IF(I591=0,"",'Ark1'!W2755)</f>
        <v/>
      </c>
      <c r="P591" s="238" t="str">
        <f>+IF(I591=0,"",'Ark1'!X2755)</f>
        <v/>
      </c>
      <c r="Q591" s="238" t="str">
        <f>+IF(I591=0,"",'Ark1'!Y2755)</f>
        <v/>
      </c>
      <c r="R591" s="238" t="str">
        <f>+IF(I591=0,"",'Ark1'!Z2755)</f>
        <v/>
      </c>
      <c r="S591" s="236" t="str">
        <f>+IF(I591=0,"",'Ark1'!Z2755)</f>
        <v/>
      </c>
      <c r="T591" s="237" t="str">
        <f>+IF(I591=0,"",'Ark1'!AB2755)</f>
        <v/>
      </c>
      <c r="U591" s="238" t="str">
        <f>+IF(I591=0,"",'Ark1'!AE2755)</f>
        <v/>
      </c>
      <c r="V591" s="236" t="str">
        <f t="shared" si="81"/>
        <v/>
      </c>
      <c r="W591" s="236" t="str">
        <f t="shared" si="82"/>
        <v/>
      </c>
      <c r="X591" s="215"/>
    </row>
    <row r="592" spans="1:52" ht="15.6">
      <c r="A592" s="420"/>
      <c r="B592" s="297">
        <f>+'Ark1'!C2756</f>
        <v>2022</v>
      </c>
      <c r="C592" s="235">
        <f>+'Ark1'!L2756</f>
        <v>7</v>
      </c>
      <c r="D592" s="235" t="str">
        <f>VLOOKUP(C592,RNR!$D$15:$E$29,2)</f>
        <v>R-</v>
      </c>
      <c r="E592" s="235">
        <f>+'Ark1'!H2756</f>
        <v>2</v>
      </c>
      <c r="F592" s="235">
        <f>+'Ark1'!J2756</f>
        <v>160</v>
      </c>
      <c r="G592" s="235" t="str">
        <f>VLOOKUP(F592,RNR!$A$1:$B$25,2)</f>
        <v>Oslo</v>
      </c>
      <c r="H592" s="235" t="str">
        <f>+IF(I592=0,"",'Ark1'!Q2756)</f>
        <v/>
      </c>
      <c r="I592" s="344">
        <f>+'Ark1'!R2756</f>
        <v>0</v>
      </c>
      <c r="J592" s="236" t="str">
        <f>+IF(I592=0,"",'Ark1'!AG2756)</f>
        <v/>
      </c>
      <c r="K592" s="236"/>
      <c r="L592" s="236" t="str">
        <f>+IF(I592=0,"",'Ark1'!AH2756)</f>
        <v/>
      </c>
      <c r="M592" s="237" t="str">
        <f>+IF(I592=0,"",'Ark1'!T2756)</f>
        <v/>
      </c>
      <c r="N592" s="32" t="str">
        <f>+IF(I592=0,"",'Ark1'!U2756)</f>
        <v/>
      </c>
      <c r="O592" s="238" t="str">
        <f>+IF(I592=0,"",'Ark1'!W2756)</f>
        <v/>
      </c>
      <c r="P592" s="238" t="str">
        <f>+IF(I592=0,"",'Ark1'!X2756)</f>
        <v/>
      </c>
      <c r="Q592" s="238" t="str">
        <f>+IF(I592=0,"",'Ark1'!Y2756)</f>
        <v/>
      </c>
      <c r="R592" s="238" t="str">
        <f>+IF(I592=0,"",'Ark1'!Z2756)</f>
        <v/>
      </c>
      <c r="S592" s="236" t="str">
        <f>+IF(I592=0,"",'Ark1'!Z2756)</f>
        <v/>
      </c>
      <c r="T592" s="237" t="str">
        <f>+IF(I592=0,"",'Ark1'!AB2756)</f>
        <v/>
      </c>
      <c r="U592" s="238" t="str">
        <f>+IF(I592=0,"",'Ark1'!AE2756)</f>
        <v/>
      </c>
      <c r="V592" s="236" t="str">
        <f t="shared" si="81"/>
        <v/>
      </c>
      <c r="W592" s="236" t="str">
        <f t="shared" si="82"/>
        <v/>
      </c>
      <c r="X592" s="215"/>
    </row>
    <row r="593" spans="1:52" ht="15.6">
      <c r="A593" s="420"/>
      <c r="B593" s="297">
        <f>+'Ark1'!C2757</f>
        <v>2022</v>
      </c>
      <c r="C593" s="235">
        <f>+'Ark1'!L2757</f>
        <v>7</v>
      </c>
      <c r="D593" s="235" t="str">
        <f>VLOOKUP(C593,RNR!$D$15:$E$29,2)</f>
        <v>R-</v>
      </c>
      <c r="E593" s="235">
        <f>+'Ark1'!H2757</f>
        <v>1</v>
      </c>
      <c r="F593" s="235">
        <f>+'Ark1'!J2757</f>
        <v>171</v>
      </c>
      <c r="G593" s="235" t="str">
        <f>VLOOKUP(F593,RNR!$A$1:$B$25,2)</f>
        <v>Prima</v>
      </c>
      <c r="H593" s="235" t="str">
        <f>+IF(I593=0,"",'Ark1'!Q2757)</f>
        <v/>
      </c>
      <c r="I593" s="344">
        <f>+'Ark1'!R2757</f>
        <v>0</v>
      </c>
      <c r="J593" s="236" t="str">
        <f>+IF(I593=0,"",'Ark1'!AG2757)</f>
        <v/>
      </c>
      <c r="K593" s="236"/>
      <c r="L593" s="236" t="str">
        <f>+IF(I593=0,"",'Ark1'!AH2757)</f>
        <v/>
      </c>
      <c r="M593" s="237" t="str">
        <f>+IF(I593=0,"",'Ark1'!T2757)</f>
        <v/>
      </c>
      <c r="N593" s="32" t="str">
        <f>+IF(I593=0,"",'Ark1'!U2757)</f>
        <v/>
      </c>
      <c r="O593" s="238" t="str">
        <f>+IF(I593=0,"",'Ark1'!W2757)</f>
        <v/>
      </c>
      <c r="P593" s="238" t="str">
        <f>+IF(I593=0,"",'Ark1'!X2757)</f>
        <v/>
      </c>
      <c r="Q593" s="238" t="str">
        <f>+IF(I593=0,"",'Ark1'!Y2757)</f>
        <v/>
      </c>
      <c r="R593" s="238" t="str">
        <f>+IF(I593=0,"",'Ark1'!Z2757)</f>
        <v/>
      </c>
      <c r="S593" s="236" t="str">
        <f>+IF(I593=0,"",'Ark1'!Z2757)</f>
        <v/>
      </c>
      <c r="T593" s="237" t="str">
        <f>+IF(I593=0,"",'Ark1'!AB2757)</f>
        <v/>
      </c>
      <c r="U593" s="238" t="str">
        <f>+IF(I593=0,"",'Ark1'!AE2757)</f>
        <v/>
      </c>
      <c r="V593" s="236" t="str">
        <f t="shared" si="81"/>
        <v/>
      </c>
      <c r="W593" s="236" t="str">
        <f t="shared" si="82"/>
        <v/>
      </c>
      <c r="X593" s="215"/>
    </row>
    <row r="594" spans="1:52" ht="15.6">
      <c r="A594" s="420"/>
      <c r="B594" s="297">
        <f>+'Ark1'!C2758</f>
        <v>2022</v>
      </c>
      <c r="C594" s="235">
        <f>+'Ark1'!L2758</f>
        <v>7</v>
      </c>
      <c r="D594" s="235" t="str">
        <f>VLOOKUP(C594,RNR!$D$15:$E$29,2)</f>
        <v>R-</v>
      </c>
      <c r="E594" s="235">
        <f>+'Ark1'!H2758</f>
        <v>2</v>
      </c>
      <c r="F594" s="235">
        <f>+'Ark1'!J2758</f>
        <v>175</v>
      </c>
      <c r="G594" s="235" t="str">
        <f>VLOOKUP(F594,RNR!$A$1:$B$25,2)</f>
        <v>Ole Ringdal</v>
      </c>
      <c r="H594" s="235" t="str">
        <f>+IF(I594=0,"",'Ark1'!Q2758)</f>
        <v/>
      </c>
      <c r="I594" s="344">
        <f>+'Ark1'!R2758</f>
        <v>0</v>
      </c>
      <c r="J594" s="236" t="str">
        <f>+IF(I594=0,"",'Ark1'!AG2758)</f>
        <v/>
      </c>
      <c r="K594" s="236"/>
      <c r="L594" s="236" t="str">
        <f>+IF(I594=0,"",'Ark1'!AH2758)</f>
        <v/>
      </c>
      <c r="M594" s="237" t="str">
        <f>+IF(I594=0,"",'Ark1'!T2758)</f>
        <v/>
      </c>
      <c r="N594" s="32" t="str">
        <f>+IF(I594=0,"",'Ark1'!U2758)</f>
        <v/>
      </c>
      <c r="O594" s="238" t="str">
        <f>+IF(I594=0,"",'Ark1'!W2758)</f>
        <v/>
      </c>
      <c r="P594" s="238" t="str">
        <f>+IF(I594=0,"",'Ark1'!X2758)</f>
        <v/>
      </c>
      <c r="Q594" s="238" t="str">
        <f>+IF(I594=0,"",'Ark1'!Y2758)</f>
        <v/>
      </c>
      <c r="R594" s="238" t="str">
        <f>+IF(I594=0,"",'Ark1'!Z2758)</f>
        <v/>
      </c>
      <c r="S594" s="236" t="str">
        <f>+IF(I594=0,"",'Ark1'!Z2758)</f>
        <v/>
      </c>
      <c r="T594" s="237" t="str">
        <f>+IF(I594=0,"",'Ark1'!AB2758)</f>
        <v/>
      </c>
      <c r="U594" s="238" t="str">
        <f>+IF(I594=0,"",'Ark1'!AE2758)</f>
        <v/>
      </c>
      <c r="V594" s="236" t="str">
        <f t="shared" si="81"/>
        <v/>
      </c>
      <c r="W594" s="236" t="str">
        <f t="shared" si="82"/>
        <v/>
      </c>
      <c r="X594" s="215"/>
    </row>
    <row r="595" spans="1:52" ht="15.6">
      <c r="A595" s="420"/>
      <c r="B595" s="297">
        <f>+'Ark1'!C2759</f>
        <v>2022</v>
      </c>
      <c r="C595" s="235">
        <f>+'Ark1'!L2759</f>
        <v>7</v>
      </c>
      <c r="D595" s="235" t="str">
        <f>VLOOKUP(C595,RNR!$D$15:$E$29,2)</f>
        <v>R-</v>
      </c>
      <c r="E595" s="235">
        <f>+'Ark1'!H2759</f>
        <v>2</v>
      </c>
      <c r="F595" s="235">
        <f>+'Ark1'!J2759</f>
        <v>177</v>
      </c>
      <c r="G595" s="235" t="str">
        <f>VLOOKUP(F595,RNR!$A$1:$B$25,2)</f>
        <v>Slakthuset</v>
      </c>
      <c r="H595" s="235" t="str">
        <f>+IF(I595=0,"",'Ark1'!Q2759)</f>
        <v/>
      </c>
      <c r="I595" s="344">
        <f>+'Ark1'!R2759</f>
        <v>0</v>
      </c>
      <c r="J595" s="236" t="str">
        <f>+IF(I595=0,"",'Ark1'!AG2759)</f>
        <v/>
      </c>
      <c r="K595" s="236"/>
      <c r="L595" s="236" t="str">
        <f>+IF(I595=0,"",'Ark1'!AH2759)</f>
        <v/>
      </c>
      <c r="M595" s="237" t="str">
        <f>+IF(I595=0,"",'Ark1'!T2759)</f>
        <v/>
      </c>
      <c r="N595" s="32" t="str">
        <f>+IF(I595=0,"",'Ark1'!U2759)</f>
        <v/>
      </c>
      <c r="O595" s="238" t="str">
        <f>+IF(I595=0,"",'Ark1'!W2759)</f>
        <v/>
      </c>
      <c r="P595" s="238" t="str">
        <f>+IF(I595=0,"",'Ark1'!X2759)</f>
        <v/>
      </c>
      <c r="Q595" s="238" t="str">
        <f>+IF(I595=0,"",'Ark1'!Y2759)</f>
        <v/>
      </c>
      <c r="R595" s="238" t="str">
        <f>+IF(I595=0,"",'Ark1'!Z2759)</f>
        <v/>
      </c>
      <c r="S595" s="236" t="str">
        <f>+IF(I595=0,"",'Ark1'!Z2759)</f>
        <v/>
      </c>
      <c r="T595" s="237" t="str">
        <f>+IF(I595=0,"",'Ark1'!AB2759)</f>
        <v/>
      </c>
      <c r="U595" s="238" t="str">
        <f>+IF(I595=0,"",'Ark1'!AE2759)</f>
        <v/>
      </c>
      <c r="V595" s="236" t="str">
        <f t="shared" si="81"/>
        <v/>
      </c>
      <c r="W595" s="236" t="str">
        <f t="shared" si="82"/>
        <v/>
      </c>
      <c r="X595" s="215"/>
    </row>
    <row r="596" spans="1:52" ht="15.6">
      <c r="A596" s="420"/>
      <c r="B596" s="297">
        <f>+'Ark1'!C2760</f>
        <v>2022</v>
      </c>
      <c r="C596" s="235">
        <f>+'Ark1'!L2760</f>
        <v>7</v>
      </c>
      <c r="D596" s="235" t="str">
        <f>VLOOKUP(C596,RNR!$D$15:$E$29,2)</f>
        <v>R-</v>
      </c>
      <c r="E596" s="235">
        <f>+'Ark1'!H2760</f>
        <v>2</v>
      </c>
      <c r="F596" s="235">
        <f>+'Ark1'!J2760</f>
        <v>178</v>
      </c>
      <c r="G596" s="235" t="str">
        <f>VLOOKUP(F596,RNR!$A$1:$B$25,2)</f>
        <v>Røros</v>
      </c>
      <c r="H596" s="235" t="str">
        <f>+IF(I596=0,"",'Ark1'!Q2760)</f>
        <v/>
      </c>
      <c r="I596" s="344">
        <f>+'Ark1'!R2760</f>
        <v>0</v>
      </c>
      <c r="J596" s="236" t="str">
        <f>+IF(I596=0,"",'Ark1'!AG2760)</f>
        <v/>
      </c>
      <c r="K596" s="236"/>
      <c r="L596" s="236" t="str">
        <f>+IF(I596=0,"",'Ark1'!AH2760)</f>
        <v/>
      </c>
      <c r="M596" s="237" t="str">
        <f>+IF(I596=0,"",'Ark1'!T2760)</f>
        <v/>
      </c>
      <c r="N596" s="32" t="str">
        <f>+IF(I596=0,"",'Ark1'!U2760)</f>
        <v/>
      </c>
      <c r="O596" s="238" t="str">
        <f>+IF(I596=0,"",'Ark1'!W2760)</f>
        <v/>
      </c>
      <c r="P596" s="238" t="str">
        <f>+IF(I596=0,"",'Ark1'!X2760)</f>
        <v/>
      </c>
      <c r="Q596" s="238" t="str">
        <f>+IF(I596=0,"",'Ark1'!Y2760)</f>
        <v/>
      </c>
      <c r="R596" s="238" t="str">
        <f>+IF(I596=0,"",'Ark1'!Z2760)</f>
        <v/>
      </c>
      <c r="S596" s="236" t="str">
        <f>+IF(I596=0,"",'Ark1'!Z2760)</f>
        <v/>
      </c>
      <c r="T596" s="237" t="str">
        <f>+IF(I596=0,"",'Ark1'!AB2760)</f>
        <v/>
      </c>
      <c r="U596" s="238" t="str">
        <f>+IF(I596=0,"",'Ark1'!AE2760)</f>
        <v/>
      </c>
      <c r="V596" s="236" t="str">
        <f t="shared" si="81"/>
        <v/>
      </c>
      <c r="W596" s="236" t="str">
        <f t="shared" si="82"/>
        <v/>
      </c>
      <c r="X596" s="215"/>
    </row>
    <row r="597" spans="1:52" ht="15.6">
      <c r="A597" s="420"/>
      <c r="B597" s="297">
        <f>+'Ark1'!C2761</f>
        <v>2022</v>
      </c>
      <c r="C597" s="235">
        <f>+'Ark1'!L2761</f>
        <v>7</v>
      </c>
      <c r="D597" s="235" t="str">
        <f>VLOOKUP(C597,RNR!$D$15:$E$29,2)</f>
        <v>R-</v>
      </c>
      <c r="E597" s="235">
        <f>+'Ark1'!H2761</f>
        <v>2</v>
      </c>
      <c r="F597" s="235">
        <f>+'Ark1'!J2761</f>
        <v>181</v>
      </c>
      <c r="G597" s="235" t="str">
        <f>VLOOKUP(F597,RNR!$A$1:$B$25,2)</f>
        <v>Horns</v>
      </c>
      <c r="H597" s="235" t="str">
        <f>+IF(I597=0,"",'Ark1'!Q2761)</f>
        <v/>
      </c>
      <c r="I597" s="344">
        <f>+'Ark1'!R2761</f>
        <v>0</v>
      </c>
      <c r="J597" s="236" t="str">
        <f>+IF(I597=0,"",'Ark1'!AG2761)</f>
        <v/>
      </c>
      <c r="K597" s="236"/>
      <c r="L597" s="236" t="str">
        <f>+IF(I597=0,"",'Ark1'!AH2761)</f>
        <v/>
      </c>
      <c r="M597" s="237" t="str">
        <f>+IF(I597=0,"",'Ark1'!T2761)</f>
        <v/>
      </c>
      <c r="N597" s="32" t="str">
        <f>+IF(I597=0,"",'Ark1'!U2761)</f>
        <v/>
      </c>
      <c r="O597" s="238" t="str">
        <f>+IF(I597=0,"",'Ark1'!W2761)</f>
        <v/>
      </c>
      <c r="P597" s="238" t="str">
        <f>+IF(I597=0,"",'Ark1'!X2761)</f>
        <v/>
      </c>
      <c r="Q597" s="238" t="str">
        <f>+IF(I597=0,"",'Ark1'!Y2761)</f>
        <v/>
      </c>
      <c r="R597" s="238" t="str">
        <f>+IF(I597=0,"",'Ark1'!Z2761)</f>
        <v/>
      </c>
      <c r="S597" s="236" t="str">
        <f>+IF(I597=0,"",'Ark1'!Z2761)</f>
        <v/>
      </c>
      <c r="T597" s="237" t="str">
        <f>+IF(I597=0,"",'Ark1'!AB2761)</f>
        <v/>
      </c>
      <c r="U597" s="238" t="str">
        <f>+IF(I597=0,"",'Ark1'!AE2761)</f>
        <v/>
      </c>
      <c r="V597" s="236" t="str">
        <f t="shared" si="81"/>
        <v/>
      </c>
      <c r="W597" s="236" t="str">
        <f t="shared" si="82"/>
        <v/>
      </c>
      <c r="X597" s="215"/>
    </row>
    <row r="598" spans="1:52" ht="15.6">
      <c r="A598" s="420"/>
      <c r="B598" s="297">
        <f>+'Ark1'!C2762</f>
        <v>2022</v>
      </c>
      <c r="C598" s="235">
        <f>+'Ark1'!L2762</f>
        <v>7</v>
      </c>
      <c r="D598" s="235" t="str">
        <f>VLOOKUP(C598,RNR!$D$15:$E$29,2)</f>
        <v>R-</v>
      </c>
      <c r="E598" s="235">
        <f>+'Ark1'!H2762</f>
        <v>1</v>
      </c>
      <c r="F598" s="235">
        <f>+'Ark1'!J2762</f>
        <v>262</v>
      </c>
      <c r="G598" s="235" t="str">
        <f>VLOOKUP(F598,RNR!$A$1:$B$25,2)</f>
        <v>Strilalam</v>
      </c>
      <c r="H598" s="235" t="str">
        <f>+IF(I598=0,"",'Ark1'!Q2762)</f>
        <v/>
      </c>
      <c r="I598" s="344">
        <f>+'Ark1'!R2762</f>
        <v>0</v>
      </c>
      <c r="J598" s="236" t="str">
        <f>+IF(I598=0,"",'Ark1'!AG2762)</f>
        <v/>
      </c>
      <c r="K598" s="236"/>
      <c r="L598" s="236" t="str">
        <f>+IF(I598=0,"",'Ark1'!AH2762)</f>
        <v/>
      </c>
      <c r="M598" s="237" t="str">
        <f>+IF(I598=0,"",'Ark1'!T2762)</f>
        <v/>
      </c>
      <c r="N598" s="32" t="str">
        <f>+IF(I598=0,"",'Ark1'!U2762)</f>
        <v/>
      </c>
      <c r="O598" s="238" t="str">
        <f>+IF(I598=0,"",'Ark1'!W2762)</f>
        <v/>
      </c>
      <c r="P598" s="238" t="str">
        <f>+IF(I598=0,"",'Ark1'!X2762)</f>
        <v/>
      </c>
      <c r="Q598" s="238" t="str">
        <f>+IF(I598=0,"",'Ark1'!Y2762)</f>
        <v/>
      </c>
      <c r="R598" s="238" t="str">
        <f>+IF(I598=0,"",'Ark1'!Z2762)</f>
        <v/>
      </c>
      <c r="S598" s="236" t="str">
        <f>+IF(I598=0,"",'Ark1'!Z2762)</f>
        <v/>
      </c>
      <c r="T598" s="237" t="str">
        <f>+IF(I598=0,"",'Ark1'!AB2762)</f>
        <v/>
      </c>
      <c r="U598" s="238" t="str">
        <f>+IF(I598=0,"",'Ark1'!AE2762)</f>
        <v/>
      </c>
      <c r="V598" s="236" t="str">
        <f t="shared" si="81"/>
        <v/>
      </c>
      <c r="W598" s="236" t="str">
        <f t="shared" si="82"/>
        <v/>
      </c>
      <c r="X598" s="215"/>
    </row>
    <row r="599" spans="1:52" ht="15.6">
      <c r="A599" s="420"/>
      <c r="B599" s="297">
        <f>+'Ark1'!C2763</f>
        <v>2022</v>
      </c>
      <c r="C599" s="235">
        <f>+'Ark1'!L2763</f>
        <v>7</v>
      </c>
      <c r="D599" s="235" t="str">
        <f>VLOOKUP(C599,RNR!$D$15:$E$29,2)</f>
        <v>R-</v>
      </c>
      <c r="E599" s="235">
        <f>+'Ark1'!H2763</f>
        <v>1</v>
      </c>
      <c r="F599" s="235">
        <f>+'Ark1'!J2763</f>
        <v>309</v>
      </c>
      <c r="G599" s="235" t="str">
        <f>VLOOKUP(F599,RNR!$A$1:$B$25,2)</f>
        <v>Malvik</v>
      </c>
      <c r="H599" s="235" t="str">
        <f>+IF(I599=0,"",'Ark1'!Q2763)</f>
        <v/>
      </c>
      <c r="I599" s="344">
        <f>+'Ark1'!R2763</f>
        <v>0</v>
      </c>
      <c r="J599" s="236" t="str">
        <f>+IF(I599=0,"",'Ark1'!AG2763)</f>
        <v/>
      </c>
      <c r="K599" s="236"/>
      <c r="L599" s="236" t="str">
        <f>+IF(I599=0,"",'Ark1'!AH2763)</f>
        <v/>
      </c>
      <c r="M599" s="237" t="str">
        <f>+IF(I599=0,"",'Ark1'!T2763)</f>
        <v/>
      </c>
      <c r="N599" s="32" t="str">
        <f>+IF(I599=0,"",'Ark1'!U2763)</f>
        <v/>
      </c>
      <c r="O599" s="238" t="str">
        <f>+IF(I599=0,"",'Ark1'!W2763)</f>
        <v/>
      </c>
      <c r="P599" s="238" t="str">
        <f>+IF(I599=0,"",'Ark1'!X2763)</f>
        <v/>
      </c>
      <c r="Q599" s="238" t="str">
        <f>+IF(I599=0,"",'Ark1'!Y2763)</f>
        <v/>
      </c>
      <c r="R599" s="238" t="str">
        <f>+IF(I599=0,"",'Ark1'!Z2763)</f>
        <v/>
      </c>
      <c r="S599" s="236" t="str">
        <f>+IF(I599=0,"",'Ark1'!Z2763)</f>
        <v/>
      </c>
      <c r="T599" s="237" t="str">
        <f>+IF(I599=0,"",'Ark1'!AB2763)</f>
        <v/>
      </c>
      <c r="U599" s="238" t="str">
        <f>+IF(I599=0,"",'Ark1'!AE2763)</f>
        <v/>
      </c>
      <c r="V599" s="236" t="str">
        <f t="shared" si="81"/>
        <v/>
      </c>
      <c r="W599" s="236" t="str">
        <f t="shared" si="82"/>
        <v/>
      </c>
      <c r="X599" s="215"/>
    </row>
    <row r="600" spans="1:52" ht="15.6">
      <c r="A600" s="420"/>
      <c r="B600" s="297">
        <f>+'Ark1'!C2764</f>
        <v>2022</v>
      </c>
      <c r="C600" s="235">
        <f>+'Ark1'!L2764</f>
        <v>7</v>
      </c>
      <c r="D600" s="235" t="str">
        <f>VLOOKUP(C600,RNR!$D$15:$E$29,2)</f>
        <v>R-</v>
      </c>
      <c r="E600" s="235">
        <f>+'Ark1'!H2764</f>
        <v>2</v>
      </c>
      <c r="F600" s="235">
        <f>+'Ark1'!J2764</f>
        <v>470</v>
      </c>
      <c r="G600" s="235" t="str">
        <f>VLOOKUP(F600,RNR!$A$1:$B$25,2)</f>
        <v>Jens Eide</v>
      </c>
      <c r="H600" s="235" t="str">
        <f>+IF(I600=0,"",'Ark1'!Q2764)</f>
        <v/>
      </c>
      <c r="I600" s="344">
        <f>+'Ark1'!R2764</f>
        <v>0</v>
      </c>
      <c r="J600" s="236" t="str">
        <f>+IF(I600=0,"",'Ark1'!AG2764)</f>
        <v/>
      </c>
      <c r="K600" s="236"/>
      <c r="L600" s="236" t="str">
        <f>+IF(I600=0,"",'Ark1'!AH2764)</f>
        <v/>
      </c>
      <c r="M600" s="237" t="str">
        <f>+IF(I600=0,"",'Ark1'!T2764)</f>
        <v/>
      </c>
      <c r="N600" s="32" t="str">
        <f>+IF(I600=0,"",'Ark1'!U2764)</f>
        <v/>
      </c>
      <c r="O600" s="238" t="str">
        <f>+IF(I600=0,"",'Ark1'!W2764)</f>
        <v/>
      </c>
      <c r="P600" s="238" t="str">
        <f>+IF(I600=0,"",'Ark1'!X2764)</f>
        <v/>
      </c>
      <c r="Q600" s="238" t="str">
        <f>+IF(I600=0,"",'Ark1'!Y2764)</f>
        <v/>
      </c>
      <c r="R600" s="238" t="str">
        <f>+IF(I600=0,"",'Ark1'!Z2764)</f>
        <v/>
      </c>
      <c r="S600" s="236" t="str">
        <f>+IF(I600=0,"",'Ark1'!Z2764)</f>
        <v/>
      </c>
      <c r="T600" s="237" t="str">
        <f>+IF(I600=0,"",'Ark1'!AB2764)</f>
        <v/>
      </c>
      <c r="U600" s="238" t="str">
        <f>+IF(I600=0,"",'Ark1'!AE2764)</f>
        <v/>
      </c>
      <c r="V600" s="236" t="str">
        <f t="shared" si="81"/>
        <v/>
      </c>
      <c r="W600" s="236" t="str">
        <f t="shared" si="82"/>
        <v/>
      </c>
      <c r="X600" s="215"/>
    </row>
    <row r="601" spans="1:52" ht="15.6">
      <c r="A601" s="420"/>
      <c r="B601" s="297">
        <f>+'Ark1'!C2765</f>
        <v>2022</v>
      </c>
      <c r="C601" s="235">
        <f>+'Ark1'!L2765</f>
        <v>7</v>
      </c>
      <c r="D601" s="235" t="str">
        <f>VLOOKUP(C601,RNR!$D$15:$E$29,2)</f>
        <v>R-</v>
      </c>
      <c r="E601" s="235">
        <f>+'Ark1'!H2765</f>
        <v>2</v>
      </c>
      <c r="F601" s="235">
        <f>+'Ark1'!J2765</f>
        <v>629</v>
      </c>
      <c r="G601" s="235" t="str">
        <f>VLOOKUP(F601,RNR!$A$1:$B$25,2)</f>
        <v>Bø</v>
      </c>
      <c r="H601" s="235" t="str">
        <f>+IF(I601=0,"",'Ark1'!Q2765)</f>
        <v/>
      </c>
      <c r="I601" s="344">
        <f>+'Ark1'!R2765</f>
        <v>0</v>
      </c>
      <c r="J601" s="236" t="str">
        <f>+IF(I601=0,"",'Ark1'!AG2765)</f>
        <v/>
      </c>
      <c r="K601" s="236"/>
      <c r="L601" s="236" t="str">
        <f>+IF(I601=0,"",'Ark1'!AH2765)</f>
        <v/>
      </c>
      <c r="M601" s="237" t="str">
        <f>+IF(I601=0,"",'Ark1'!T2765)</f>
        <v/>
      </c>
      <c r="N601" s="32" t="str">
        <f>+IF(I601=0,"",'Ark1'!U2765)</f>
        <v/>
      </c>
      <c r="O601" s="238" t="str">
        <f>+IF(I601=0,"",'Ark1'!W2765)</f>
        <v/>
      </c>
      <c r="P601" s="238" t="str">
        <f>+IF(I601=0,"",'Ark1'!X2765)</f>
        <v/>
      </c>
      <c r="Q601" s="238" t="str">
        <f>+IF(I601=0,"",'Ark1'!Y2765)</f>
        <v/>
      </c>
      <c r="R601" s="238" t="str">
        <f>+IF(I601=0,"",'Ark1'!Z2765)</f>
        <v/>
      </c>
      <c r="S601" s="236" t="str">
        <f>+IF(I601=0,"",'Ark1'!Z2765)</f>
        <v/>
      </c>
      <c r="T601" s="237" t="str">
        <f>+IF(I601=0,"",'Ark1'!AB2765)</f>
        <v/>
      </c>
      <c r="U601" s="238" t="str">
        <f>+IF(I601=0,"",'Ark1'!AE2765)</f>
        <v/>
      </c>
      <c r="V601" s="236" t="str">
        <f t="shared" si="81"/>
        <v/>
      </c>
      <c r="W601" s="236" t="str">
        <f t="shared" si="82"/>
        <v/>
      </c>
      <c r="X601" s="215"/>
    </row>
    <row r="602" spans="1:52" ht="15.6">
      <c r="A602" s="420"/>
      <c r="B602" s="297">
        <f>+'Ark1'!C2766</f>
        <v>2022</v>
      </c>
      <c r="C602" s="235">
        <f>+'Ark1'!L2766</f>
        <v>7</v>
      </c>
      <c r="D602" s="235" t="str">
        <f>VLOOKUP(C602,RNR!$D$15:$E$29,2)</f>
        <v>R-</v>
      </c>
      <c r="E602" s="235">
        <f>+'Ark1'!H2766</f>
        <v>1</v>
      </c>
      <c r="F602" s="235">
        <f>+'Ark1'!J2766</f>
        <v>643</v>
      </c>
      <c r="G602" s="235" t="str">
        <f>VLOOKUP(F602,RNR!$A$1:$B$25,2)</f>
        <v>Bjerka</v>
      </c>
      <c r="H602" s="235" t="str">
        <f>+IF(I602=0,"",'Ark1'!Q2766)</f>
        <v/>
      </c>
      <c r="I602" s="344">
        <f>+'Ark1'!R2766</f>
        <v>0</v>
      </c>
      <c r="J602" s="236" t="str">
        <f>+IF(I602=0,"",'Ark1'!AG2766)</f>
        <v/>
      </c>
      <c r="K602" s="236"/>
      <c r="L602" s="236" t="str">
        <f>+IF(I602=0,"",'Ark1'!AH2766)</f>
        <v/>
      </c>
      <c r="M602" s="237" t="str">
        <f>+IF(I602=0,"",'Ark1'!T2766)</f>
        <v/>
      </c>
      <c r="N602" s="32" t="str">
        <f>+IF(I602=0,"",'Ark1'!U2766)</f>
        <v/>
      </c>
      <c r="O602" s="238" t="str">
        <f>+IF(I602=0,"",'Ark1'!W2766)</f>
        <v/>
      </c>
      <c r="P602" s="238" t="str">
        <f>+IF(I602=0,"",'Ark1'!X2766)</f>
        <v/>
      </c>
      <c r="Q602" s="238" t="str">
        <f>+IF(I602=0,"",'Ark1'!Y2766)</f>
        <v/>
      </c>
      <c r="R602" s="238" t="str">
        <f>+IF(I602=0,"",'Ark1'!Z2766)</f>
        <v/>
      </c>
      <c r="S602" s="236" t="str">
        <f>+IF(I602=0,"",'Ark1'!Z2766)</f>
        <v/>
      </c>
      <c r="T602" s="237" t="str">
        <f>+IF(I602=0,"",'Ark1'!AB2766)</f>
        <v/>
      </c>
      <c r="U602" s="238" t="str">
        <f>+IF(I602=0,"",'Ark1'!AE2766)</f>
        <v/>
      </c>
      <c r="V602" s="236" t="str">
        <f t="shared" si="81"/>
        <v/>
      </c>
      <c r="W602" s="236" t="str">
        <f t="shared" si="82"/>
        <v/>
      </c>
      <c r="X602" s="215"/>
    </row>
    <row r="603" spans="1:52" ht="15.6">
      <c r="A603" s="420"/>
      <c r="B603" s="297">
        <f>+'Ark1'!C2767</f>
        <v>2022</v>
      </c>
      <c r="C603" s="235">
        <f>+'Ark1'!L2767</f>
        <v>7</v>
      </c>
      <c r="D603" s="235" t="str">
        <f>VLOOKUP(C603,RNR!$D$15:$E$29,2)</f>
        <v>R-</v>
      </c>
      <c r="E603" s="235">
        <f>+'Ark1'!H2767</f>
        <v>2</v>
      </c>
      <c r="F603" s="235">
        <f>+'Ark1'!J2767</f>
        <v>704</v>
      </c>
      <c r="G603" s="235" t="str">
        <f>VLOOKUP(F603,RNR!$A$1:$B$25,2)</f>
        <v>Øre Vilt</v>
      </c>
      <c r="H603" s="235" t="str">
        <f>+IF(I603=0,"",'Ark1'!Q2767)</f>
        <v/>
      </c>
      <c r="I603" s="344">
        <f>+'Ark1'!R2767</f>
        <v>0</v>
      </c>
      <c r="J603" s="236" t="str">
        <f>+IF(I603=0,"",'Ark1'!AG2767)</f>
        <v/>
      </c>
      <c r="K603" s="236"/>
      <c r="L603" s="236" t="str">
        <f>+IF(I603=0,"",'Ark1'!AH2767)</f>
        <v/>
      </c>
      <c r="M603" s="237" t="str">
        <f>+IF(I603=0,"",'Ark1'!T2767)</f>
        <v/>
      </c>
      <c r="N603" s="32" t="str">
        <f>+IF(I603=0,"",'Ark1'!U2767)</f>
        <v/>
      </c>
      <c r="O603" s="238" t="str">
        <f>+IF(I603=0,"",'Ark1'!W2767)</f>
        <v/>
      </c>
      <c r="P603" s="238" t="str">
        <f>+IF(I603=0,"",'Ark1'!X2767)</f>
        <v/>
      </c>
      <c r="Q603" s="238" t="str">
        <f>+IF(I603=0,"",'Ark1'!Y2767)</f>
        <v/>
      </c>
      <c r="R603" s="238" t="str">
        <f>+IF(I603=0,"",'Ark1'!Z2767)</f>
        <v/>
      </c>
      <c r="S603" s="236" t="str">
        <f>+IF(I603=0,"",'Ark1'!Z2767)</f>
        <v/>
      </c>
      <c r="T603" s="237" t="str">
        <f>+IF(I603=0,"",'Ark1'!AB2767)</f>
        <v/>
      </c>
      <c r="U603" s="238" t="str">
        <f>+IF(I603=0,"",'Ark1'!AE2767)</f>
        <v/>
      </c>
      <c r="V603" s="236" t="str">
        <f t="shared" si="81"/>
        <v/>
      </c>
      <c r="W603" s="236" t="str">
        <f t="shared" si="82"/>
        <v/>
      </c>
      <c r="X603" s="215"/>
    </row>
    <row r="604" spans="1:52" ht="15.6">
      <c r="A604" s="420"/>
      <c r="B604" s="297">
        <f>+'Ark1'!C2768</f>
        <v>2022</v>
      </c>
      <c r="C604" s="235">
        <f>+'Ark1'!L2768</f>
        <v>7</v>
      </c>
      <c r="D604" s="235" t="str">
        <f>VLOOKUP(C604,RNR!$D$15:$E$29,2)</f>
        <v>R-</v>
      </c>
      <c r="E604" s="235">
        <f>+'Ark1'!H2768</f>
        <v>1</v>
      </c>
      <c r="F604" s="235">
        <f>+'Ark1'!J2768</f>
        <v>802</v>
      </c>
      <c r="G604" s="235" t="str">
        <f>VLOOKUP(F604,RNR!$A$1:$B$25,2)</f>
        <v>Karasjok</v>
      </c>
      <c r="H604" s="235" t="str">
        <f>+IF(I604=0,"",'Ark1'!Q2768)</f>
        <v/>
      </c>
      <c r="I604" s="344">
        <f>+'Ark1'!R2768</f>
        <v>0</v>
      </c>
      <c r="J604" s="236" t="str">
        <f>+IF(I604=0,"",'Ark1'!AG2768)</f>
        <v/>
      </c>
      <c r="K604" s="236"/>
      <c r="L604" s="236" t="str">
        <f>+IF(I604=0,"",'Ark1'!AH2768)</f>
        <v/>
      </c>
      <c r="M604" s="237" t="str">
        <f>+IF(I604=0,"",'Ark1'!T2768)</f>
        <v/>
      </c>
      <c r="N604" s="32" t="str">
        <f>+IF(I604=0,"",'Ark1'!U2768)</f>
        <v/>
      </c>
      <c r="O604" s="238" t="str">
        <f>+IF(I604=0,"",'Ark1'!W2768)</f>
        <v/>
      </c>
      <c r="P604" s="238" t="str">
        <f>+IF(I604=0,"",'Ark1'!X2768)</f>
        <v/>
      </c>
      <c r="Q604" s="238" t="str">
        <f>+IF(I604=0,"",'Ark1'!Y2768)</f>
        <v/>
      </c>
      <c r="R604" s="238" t="str">
        <f>+IF(I604=0,"",'Ark1'!Z2768)</f>
        <v/>
      </c>
      <c r="S604" s="236" t="str">
        <f>+IF(I604=0,"",'Ark1'!Z2768)</f>
        <v/>
      </c>
      <c r="T604" s="237" t="str">
        <f>+IF(I604=0,"",'Ark1'!AB2768)</f>
        <v/>
      </c>
      <c r="U604" s="238" t="str">
        <f>+IF(I604=0,"",'Ark1'!AE2768)</f>
        <v/>
      </c>
      <c r="V604" s="236" t="str">
        <f t="shared" si="81"/>
        <v/>
      </c>
      <c r="W604" s="236" t="str">
        <f t="shared" si="82"/>
        <v/>
      </c>
      <c r="X604" s="215"/>
    </row>
    <row r="605" spans="1:52" ht="15" customHeight="1">
      <c r="A605" s="420"/>
      <c r="B605" s="420"/>
      <c r="C605" s="420"/>
      <c r="D605" s="420"/>
      <c r="E605" s="420"/>
      <c r="F605" s="420"/>
      <c r="G605" s="420"/>
      <c r="H605" s="420"/>
      <c r="I605" s="430"/>
      <c r="J605" s="421"/>
      <c r="K605" s="421"/>
      <c r="L605" s="421"/>
      <c r="M605" s="420"/>
      <c r="N605" s="420"/>
      <c r="O605" s="422"/>
      <c r="P605" s="422"/>
      <c r="Q605" s="422"/>
      <c r="R605" s="422"/>
      <c r="S605" s="422"/>
      <c r="T605" s="420"/>
      <c r="U605" s="422"/>
      <c r="V605" s="423"/>
      <c r="W605" s="424"/>
      <c r="X605" s="420"/>
      <c r="Y605" s="218"/>
      <c r="AA605" s="29"/>
      <c r="AB605" s="27"/>
      <c r="AC605" s="219"/>
      <c r="AD605" s="28"/>
      <c r="AH605" s="28"/>
      <c r="AZ605" s="231"/>
    </row>
    <row r="606" spans="1:52" ht="22.8">
      <c r="A606" s="420"/>
      <c r="B606" s="420"/>
      <c r="C606" s="420"/>
      <c r="D606" s="425" t="str">
        <f>+D608</f>
        <v>R</v>
      </c>
      <c r="E606" s="420"/>
      <c r="F606" s="420"/>
      <c r="G606" s="420"/>
      <c r="H606" s="420"/>
      <c r="I606" s="429">
        <f>SUM(I608:I631)</f>
        <v>1169</v>
      </c>
      <c r="J606" s="426"/>
      <c r="K606" s="426"/>
      <c r="L606" s="426"/>
      <c r="M606" s="427"/>
      <c r="N606" s="267" t="e">
        <f>+Klasse!#REF!</f>
        <v>#REF!</v>
      </c>
      <c r="O606" s="422"/>
      <c r="P606" s="422"/>
      <c r="Q606" s="422"/>
      <c r="R606" s="422"/>
      <c r="S606" s="422"/>
      <c r="T606" s="420"/>
      <c r="U606" s="422"/>
      <c r="V606" s="422"/>
      <c r="W606" s="422"/>
      <c r="X606" s="422"/>
      <c r="Y606" s="218"/>
      <c r="AA606" s="29"/>
      <c r="AB606" s="27"/>
      <c r="AC606" s="219"/>
      <c r="AD606" s="28"/>
      <c r="AH606" s="28"/>
      <c r="AZ606" s="231"/>
    </row>
    <row r="607" spans="1:52" ht="15" customHeight="1">
      <c r="A607" s="420"/>
      <c r="B607" s="420"/>
      <c r="C607" s="420"/>
      <c r="D607" s="420"/>
      <c r="E607" s="475"/>
      <c r="F607" s="475"/>
      <c r="G607" s="475"/>
      <c r="H607" s="475"/>
      <c r="I607" s="430"/>
      <c r="J607" s="421"/>
      <c r="K607" s="421"/>
      <c r="L607" s="421"/>
      <c r="M607" s="428"/>
      <c r="N607" s="421"/>
      <c r="O607" s="422"/>
      <c r="P607" s="422"/>
      <c r="Q607" s="422"/>
      <c r="R607" s="422"/>
      <c r="S607" s="423"/>
      <c r="T607" s="420"/>
      <c r="U607" s="423"/>
      <c r="V607" s="423"/>
      <c r="W607" s="424"/>
      <c r="X607" s="420"/>
      <c r="Y607" s="218"/>
      <c r="AA607" s="29"/>
      <c r="AB607" s="27"/>
      <c r="AC607" s="219"/>
      <c r="AD607" s="28"/>
      <c r="AH607" s="28"/>
      <c r="AZ607" s="231"/>
    </row>
    <row r="608" spans="1:52" ht="15.6">
      <c r="A608" s="420"/>
      <c r="B608" s="297">
        <f>+'Ark1'!C2769</f>
        <v>2022</v>
      </c>
      <c r="C608" s="235">
        <f>+'Ark1'!L2769</f>
        <v>8</v>
      </c>
      <c r="D608" s="235" t="str">
        <f>VLOOKUP(C608,RNR!$D$15:$E$29,2)</f>
        <v>R</v>
      </c>
      <c r="E608" s="235">
        <f>+'Ark1'!H2769</f>
        <v>1</v>
      </c>
      <c r="F608" s="235">
        <f>+'Ark1'!J2769</f>
        <v>103</v>
      </c>
      <c r="G608" s="235" t="str">
        <f>VLOOKUP(F608,RNR!$A$1:$B$25,2)</f>
        <v>Rudshøgda</v>
      </c>
      <c r="H608" s="235">
        <f>+IF(I608=0,"",'Ark1'!Q2769)</f>
        <v>16</v>
      </c>
      <c r="I608" s="344">
        <f>+'Ark1'!R2769</f>
        <v>76</v>
      </c>
      <c r="J608" s="236">
        <f>+IF(I608=0,"",'Ark1'!AG2769)</f>
        <v>47.299298424489606</v>
      </c>
      <c r="K608" s="236"/>
      <c r="L608" s="236">
        <f>+IF(I608=0,"",'Ark1'!AH2769)</f>
        <v>0</v>
      </c>
      <c r="M608" s="237">
        <f>+IF(I608=0,"",'Ark1'!T2769)</f>
        <v>7.0921052631578956</v>
      </c>
      <c r="N608" s="32">
        <f>+IF(I608=0,"",'Ark1'!U2769)</f>
        <v>25.636842105263167</v>
      </c>
      <c r="O608" s="238">
        <f>+IF(I608=0,"",'Ark1'!W2769)</f>
        <v>7.8947368421052637</v>
      </c>
      <c r="P608" s="238">
        <f>+IF(I608=0,"",'Ark1'!X2769)</f>
        <v>93.421052631578945</v>
      </c>
      <c r="Q608" s="238">
        <f>+IF(I608=0,"",'Ark1'!Y2769)</f>
        <v>63.15789473684211</v>
      </c>
      <c r="R608" s="238">
        <f>+IF(I608=0,"",'Ark1'!Z2769)</f>
        <v>6.4559405956892757</v>
      </c>
      <c r="S608" s="236">
        <f>+IF(I608=0,"",'Ark1'!Z2769)</f>
        <v>6.4559405956892757</v>
      </c>
      <c r="T608" s="237">
        <f>+IF(I608=0,"",'Ark1'!AB2769)</f>
        <v>2.0077326277941343</v>
      </c>
      <c r="U608" s="238">
        <f>+IF(I608=0,"",'Ark1'!AE2769)</f>
        <v>0</v>
      </c>
      <c r="V608" s="236">
        <f t="shared" si="81"/>
        <v>3.2046052631578958</v>
      </c>
      <c r="W608" s="236">
        <f t="shared" si="82"/>
        <v>4.75</v>
      </c>
      <c r="X608" s="215"/>
    </row>
    <row r="609" spans="1:24" ht="15.6">
      <c r="A609" s="420"/>
      <c r="B609" s="297">
        <f>+'Ark1'!C2770</f>
        <v>2022</v>
      </c>
      <c r="C609" s="235">
        <f>+'Ark1'!L2770</f>
        <v>8</v>
      </c>
      <c r="D609" s="235" t="str">
        <f>VLOOKUP(C609,RNR!$D$15:$E$29,2)</f>
        <v>R</v>
      </c>
      <c r="E609" s="235">
        <f>+'Ark1'!H2770</f>
        <v>2</v>
      </c>
      <c r="F609" s="235">
        <f>+'Ark1'!J2770</f>
        <v>106</v>
      </c>
      <c r="G609" s="235" t="str">
        <f>VLOOKUP(F609,RNR!$A$1:$B$25,2)</f>
        <v>Furuseth</v>
      </c>
      <c r="H609" s="235">
        <f>+IF(I609=0,"",'Ark1'!Q2770)</f>
        <v>7</v>
      </c>
      <c r="I609" s="344">
        <f>+'Ark1'!R2770</f>
        <v>64</v>
      </c>
      <c r="J609" s="236">
        <f>+IF(I609=0,"",'Ark1'!AG2770)</f>
        <v>52.199007272307504</v>
      </c>
      <c r="K609" s="236"/>
      <c r="L609" s="236">
        <f>+IF(I609=0,"",'Ark1'!AH2770)</f>
        <v>0</v>
      </c>
      <c r="M609" s="237">
        <f>+IF(I609=0,"",'Ark1'!T2770)</f>
        <v>6.828125</v>
      </c>
      <c r="N609" s="32">
        <f>+IF(I609=0,"",'Ark1'!U2770)</f>
        <v>21.196875000000006</v>
      </c>
      <c r="O609" s="238">
        <f>+IF(I609=0,"",'Ark1'!W2770)</f>
        <v>4.6875</v>
      </c>
      <c r="P609" s="238">
        <f>+IF(I609=0,"",'Ark1'!X2770)</f>
        <v>84.375</v>
      </c>
      <c r="Q609" s="238">
        <f>+IF(I609=0,"",'Ark1'!Y2770)</f>
        <v>28.125</v>
      </c>
      <c r="R609" s="238">
        <f>+IF(I609=0,"",'Ark1'!Z2770)</f>
        <v>4.7891142431951881</v>
      </c>
      <c r="S609" s="236">
        <f>+IF(I609=0,"",'Ark1'!Z2770)</f>
        <v>4.7891142431951881</v>
      </c>
      <c r="T609" s="237">
        <f>+IF(I609=0,"",'Ark1'!AB2770)</f>
        <v>1.7280289304218843</v>
      </c>
      <c r="U609" s="238">
        <f>+IF(I609=0,"",'Ark1'!AE2770)</f>
        <v>0</v>
      </c>
      <c r="V609" s="236">
        <f t="shared" si="81"/>
        <v>2.6496093750000007</v>
      </c>
      <c r="W609" s="236">
        <f t="shared" si="82"/>
        <v>9.1428571428571423</v>
      </c>
      <c r="X609" s="215"/>
    </row>
    <row r="610" spans="1:24" ht="15.6">
      <c r="A610" s="420"/>
      <c r="B610" s="297">
        <f>+'Ark1'!C2771</f>
        <v>2022</v>
      </c>
      <c r="C610" s="235">
        <f>+'Ark1'!L2771</f>
        <v>8</v>
      </c>
      <c r="D610" s="235" t="str">
        <f>VLOOKUP(C610,RNR!$D$15:$E$29,2)</f>
        <v>R</v>
      </c>
      <c r="E610" s="235">
        <f>+'Ark1'!H2771</f>
        <v>1</v>
      </c>
      <c r="F610" s="235">
        <f>+'Ark1'!J2771</f>
        <v>110</v>
      </c>
      <c r="G610" s="235" t="str">
        <f>VLOOKUP(F610,RNR!$A$1:$B$25,2)</f>
        <v>Gol</v>
      </c>
      <c r="H610" s="235">
        <f>+IF(I610=0,"",'Ark1'!Q2771)</f>
        <v>34</v>
      </c>
      <c r="I610" s="344">
        <f>+'Ark1'!R2771</f>
        <v>93</v>
      </c>
      <c r="J610" s="236">
        <f>+IF(I610=0,"",'Ark1'!AG2771)</f>
        <v>12.061270898452477</v>
      </c>
      <c r="K610" s="236"/>
      <c r="L610" s="236">
        <f>+IF(I610=0,"",'Ark1'!AH2771)</f>
        <v>0</v>
      </c>
      <c r="M610" s="237">
        <f>+IF(I610=0,"",'Ark1'!T2771)</f>
        <v>9.2903225806451601</v>
      </c>
      <c r="N610" s="32">
        <f>+IF(I610=0,"",'Ark1'!U2771)</f>
        <v>30.454838709677432</v>
      </c>
      <c r="O610" s="238">
        <f>+IF(I610=0,"",'Ark1'!W2771)</f>
        <v>49.462365591397848</v>
      </c>
      <c r="P610" s="238">
        <f>+IF(I610=0,"",'Ark1'!X2771)</f>
        <v>98.924731182795696</v>
      </c>
      <c r="Q610" s="238">
        <f>+IF(I610=0,"",'Ark1'!Y2771)</f>
        <v>86.021505376344095</v>
      </c>
      <c r="R610" s="238">
        <f>+IF(I610=0,"",'Ark1'!Z2771)</f>
        <v>6.546730549515785</v>
      </c>
      <c r="S610" s="236">
        <f>+IF(I610=0,"",'Ark1'!Z2771)</f>
        <v>6.546730549515785</v>
      </c>
      <c r="T610" s="237">
        <f>+IF(I610=0,"",'Ark1'!AB2771)</f>
        <v>2.1280545164478246</v>
      </c>
      <c r="U610" s="238">
        <f>+IF(I610=0,"",'Ark1'!AE2771)</f>
        <v>0</v>
      </c>
      <c r="V610" s="236">
        <f t="shared" si="81"/>
        <v>3.806854838709679</v>
      </c>
      <c r="W610" s="236">
        <f t="shared" si="82"/>
        <v>2.7352941176470589</v>
      </c>
      <c r="X610" s="215"/>
    </row>
    <row r="611" spans="1:24" ht="15.6">
      <c r="A611" s="420"/>
      <c r="B611" s="297">
        <f>+'Ark1'!C2772</f>
        <v>2022</v>
      </c>
      <c r="C611" s="235">
        <f>+'Ark1'!L2772</f>
        <v>8</v>
      </c>
      <c r="D611" s="235" t="str">
        <f>VLOOKUP(C611,RNR!$D$15:$E$29,2)</f>
        <v>R</v>
      </c>
      <c r="E611" s="235">
        <f>+'Ark1'!H2772</f>
        <v>1</v>
      </c>
      <c r="F611" s="235">
        <f>+'Ark1'!J2772</f>
        <v>111</v>
      </c>
      <c r="G611" s="235" t="str">
        <f>VLOOKUP(F611,RNR!$A$1:$B$25,2)</f>
        <v>Forus</v>
      </c>
      <c r="H611" s="235">
        <f>+IF(I611=0,"",'Ark1'!Q2772)</f>
        <v>6</v>
      </c>
      <c r="I611" s="344">
        <f>+'Ark1'!R2772</f>
        <v>20</v>
      </c>
      <c r="J611" s="236">
        <f>+IF(I611=0,"",'Ark1'!AG2772)</f>
        <v>17.814710042432811</v>
      </c>
      <c r="K611" s="236"/>
      <c r="L611" s="236">
        <f>+IF(I611=0,"",'Ark1'!AH2772)</f>
        <v>0</v>
      </c>
      <c r="M611" s="237">
        <f>+IF(I611=0,"",'Ark1'!T2772)</f>
        <v>6.35</v>
      </c>
      <c r="N611" s="32">
        <f>+IF(I611=0,"",'Ark1'!U2772)</f>
        <v>25.190000000000005</v>
      </c>
      <c r="O611" s="238">
        <f>+IF(I611=0,"",'Ark1'!W2772)</f>
        <v>0</v>
      </c>
      <c r="P611" s="238">
        <f>+IF(I611=0,"",'Ark1'!X2772)</f>
        <v>90</v>
      </c>
      <c r="Q611" s="238">
        <f>+IF(I611=0,"",'Ark1'!Y2772)</f>
        <v>60</v>
      </c>
      <c r="R611" s="238">
        <f>+IF(I611=0,"",'Ark1'!Z2772)</f>
        <v>6.0975322877373843</v>
      </c>
      <c r="S611" s="236">
        <f>+IF(I611=0,"",'Ark1'!Z2772)</f>
        <v>6.0975322877373843</v>
      </c>
      <c r="T611" s="237">
        <f>+IF(I611=0,"",'Ark1'!AB2772)</f>
        <v>2.0068632240389488</v>
      </c>
      <c r="U611" s="238">
        <f>+IF(I611=0,"",'Ark1'!AE2772)</f>
        <v>0</v>
      </c>
      <c r="V611" s="236">
        <f t="shared" si="81"/>
        <v>3.1487500000000006</v>
      </c>
      <c r="W611" s="236">
        <f t="shared" si="82"/>
        <v>3.3333333333333335</v>
      </c>
      <c r="X611" s="215"/>
    </row>
    <row r="612" spans="1:24" ht="15.6">
      <c r="A612" s="420"/>
      <c r="B612" s="297">
        <f>+'Ark1'!C2773</f>
        <v>2022</v>
      </c>
      <c r="C612" s="235">
        <f>+'Ark1'!L2773</f>
        <v>8</v>
      </c>
      <c r="D612" s="235" t="str">
        <f>VLOOKUP(C612,RNR!$D$15:$E$29,2)</f>
        <v>R</v>
      </c>
      <c r="E612" s="235">
        <f>+'Ark1'!H2773</f>
        <v>1</v>
      </c>
      <c r="F612" s="235">
        <f>+'Ark1'!J2773</f>
        <v>116</v>
      </c>
      <c r="G612" s="235" t="str">
        <f>VLOOKUP(F612,RNR!$A$1:$B$25,2)</f>
        <v>Sandeid</v>
      </c>
      <c r="H612" s="235">
        <f>+IF(I612=0,"",'Ark1'!Q2773)</f>
        <v>6</v>
      </c>
      <c r="I612" s="344">
        <f>+'Ark1'!R2773</f>
        <v>11</v>
      </c>
      <c r="J612" s="236">
        <f>+IF(I612=0,"",'Ark1'!AG2773)</f>
        <v>4.4543259485521549</v>
      </c>
      <c r="K612" s="236"/>
      <c r="L612" s="236">
        <f>+IF(I612=0,"",'Ark1'!AH2773)</f>
        <v>0</v>
      </c>
      <c r="M612" s="237">
        <f>+IF(I612=0,"",'Ark1'!T2773)</f>
        <v>8.5454545454545432</v>
      </c>
      <c r="N612" s="32">
        <f>+IF(I612=0,"",'Ark1'!U2773)</f>
        <v>31.763636363636358</v>
      </c>
      <c r="O612" s="238">
        <f>+IF(I612=0,"",'Ark1'!W2773)</f>
        <v>27.272727272727277</v>
      </c>
      <c r="P612" s="238">
        <f>+IF(I612=0,"",'Ark1'!X2773)</f>
        <v>100</v>
      </c>
      <c r="Q612" s="238">
        <f>+IF(I612=0,"",'Ark1'!Y2773)</f>
        <v>81.818181818181813</v>
      </c>
      <c r="R612" s="238">
        <f>+IF(I612=0,"",'Ark1'!Z2773)</f>
        <v>6.0289110621273361</v>
      </c>
      <c r="S612" s="236">
        <f>+IF(I612=0,"",'Ark1'!Z2773)</f>
        <v>6.0289110621273361</v>
      </c>
      <c r="T612" s="237">
        <f>+IF(I612=0,"",'Ark1'!AB2773)</f>
        <v>1.7248787237282099</v>
      </c>
      <c r="U612" s="238">
        <f>+IF(I612=0,"",'Ark1'!AE2773)</f>
        <v>0</v>
      </c>
      <c r="V612" s="236">
        <f t="shared" si="81"/>
        <v>3.9704545454545448</v>
      </c>
      <c r="W612" s="236">
        <f t="shared" si="82"/>
        <v>1.8333333333333333</v>
      </c>
      <c r="X612" s="215"/>
    </row>
    <row r="613" spans="1:24" ht="15.6">
      <c r="A613" s="420"/>
      <c r="B613" s="297">
        <f>+'Ark1'!C2774</f>
        <v>2022</v>
      </c>
      <c r="C613" s="235">
        <f>+'Ark1'!L2774</f>
        <v>8</v>
      </c>
      <c r="D613" s="235" t="str">
        <f>VLOOKUP(C613,RNR!$D$15:$E$29,2)</f>
        <v>R</v>
      </c>
      <c r="E613" s="235">
        <f>+'Ark1'!H2774</f>
        <v>2</v>
      </c>
      <c r="F613" s="235">
        <f>+'Ark1'!J2774</f>
        <v>117</v>
      </c>
      <c r="G613" s="235" t="str">
        <f>VLOOKUP(F613,RNR!$A$1:$B$25,2)</f>
        <v>Jæren</v>
      </c>
      <c r="H613" s="235">
        <f>+IF(I613=0,"",'Ark1'!Q2774)</f>
        <v>4</v>
      </c>
      <c r="I613" s="344">
        <f>+'Ark1'!R2774</f>
        <v>8</v>
      </c>
      <c r="J613" s="236">
        <f>+IF(I613=0,"",'Ark1'!AG2774)</f>
        <v>7.8830111561526364</v>
      </c>
      <c r="K613" s="236"/>
      <c r="L613" s="236">
        <f>+IF(I613=0,"",'Ark1'!AH2774)</f>
        <v>0</v>
      </c>
      <c r="M613" s="237">
        <f>+IF(I613=0,"",'Ark1'!T2774)</f>
        <v>8.25</v>
      </c>
      <c r="N613" s="32">
        <f>+IF(I613=0,"",'Ark1'!U2774)</f>
        <v>29.412500000000001</v>
      </c>
      <c r="O613" s="238">
        <f>+IF(I613=0,"",'Ark1'!W2774)</f>
        <v>37.5</v>
      </c>
      <c r="P613" s="238">
        <f>+IF(I613=0,"",'Ark1'!X2774)</f>
        <v>100</v>
      </c>
      <c r="Q613" s="238">
        <f>+IF(I613=0,"",'Ark1'!Y2774)</f>
        <v>100</v>
      </c>
      <c r="R613" s="238">
        <f>+IF(I613=0,"",'Ark1'!Z2774)</f>
        <v>5.7084230528229103</v>
      </c>
      <c r="S613" s="236">
        <f>+IF(I613=0,"",'Ark1'!Z2774)</f>
        <v>5.7084230528229103</v>
      </c>
      <c r="T613" s="237">
        <f>+IF(I613=0,"",'Ark1'!AB2774)</f>
        <v>1.3919410907075049</v>
      </c>
      <c r="U613" s="238">
        <f>+IF(I613=0,"",'Ark1'!AE2774)</f>
        <v>0</v>
      </c>
      <c r="V613" s="236">
        <f t="shared" si="81"/>
        <v>3.6765625000000002</v>
      </c>
      <c r="W613" s="236">
        <f t="shared" si="82"/>
        <v>2</v>
      </c>
      <c r="X613" s="215"/>
    </row>
    <row r="614" spans="1:24" ht="15.6">
      <c r="A614" s="420"/>
      <c r="B614" s="297">
        <f>+'Ark1'!C2775</f>
        <v>2022</v>
      </c>
      <c r="C614" s="235">
        <f>+'Ark1'!L2775</f>
        <v>8</v>
      </c>
      <c r="D614" s="235" t="str">
        <f>VLOOKUP(C614,RNR!$D$15:$E$29,2)</f>
        <v>R</v>
      </c>
      <c r="E614" s="235">
        <f>+'Ark1'!H2775</f>
        <v>1</v>
      </c>
      <c r="F614" s="235">
        <f>+'Ark1'!J2775</f>
        <v>134</v>
      </c>
      <c r="G614" s="235" t="str">
        <f>VLOOKUP(F614,RNR!$A$1:$B$25,2)</f>
        <v>Førde</v>
      </c>
      <c r="H614" s="235">
        <f>+IF(I614=0,"",'Ark1'!Q2775)</f>
        <v>56</v>
      </c>
      <c r="I614" s="344">
        <f>+'Ark1'!R2775</f>
        <v>193</v>
      </c>
      <c r="J614" s="236">
        <f>+IF(I614=0,"",'Ark1'!AG2775)</f>
        <v>14.328267668063436</v>
      </c>
      <c r="K614" s="236"/>
      <c r="L614" s="236">
        <f>+IF(I614=0,"",'Ark1'!AH2775)</f>
        <v>0</v>
      </c>
      <c r="M614" s="237">
        <f>+IF(I614=0,"",'Ark1'!T2775)</f>
        <v>6.818652849740932</v>
      </c>
      <c r="N614" s="32">
        <f>+IF(I614=0,"",'Ark1'!U2775)</f>
        <v>26.48341968911916</v>
      </c>
      <c r="O614" s="238">
        <f>+IF(I614=0,"",'Ark1'!W2775)</f>
        <v>5.1813471502590689</v>
      </c>
      <c r="P614" s="238">
        <f>+IF(I614=0,"",'Ark1'!X2775)</f>
        <v>98.44559585492226</v>
      </c>
      <c r="Q614" s="238">
        <f>+IF(I614=0,"",'Ark1'!Y2775)</f>
        <v>73.575129533678748</v>
      </c>
      <c r="R614" s="238">
        <f>+IF(I614=0,"",'Ark1'!Z2775)</f>
        <v>5.2632425352137453</v>
      </c>
      <c r="S614" s="236">
        <f>+IF(I614=0,"",'Ark1'!Z2775)</f>
        <v>5.2632425352137453</v>
      </c>
      <c r="T614" s="237">
        <f>+IF(I614=0,"",'Ark1'!AB2775)</f>
        <v>1.7553070524550975</v>
      </c>
      <c r="U614" s="238">
        <f>+IF(I614=0,"",'Ark1'!AE2775)</f>
        <v>0</v>
      </c>
      <c r="V614" s="236">
        <f t="shared" si="81"/>
        <v>3.3104274611398949</v>
      </c>
      <c r="W614" s="236">
        <f t="shared" si="82"/>
        <v>3.4464285714285716</v>
      </c>
      <c r="X614" s="215"/>
    </row>
    <row r="615" spans="1:24" ht="15.6">
      <c r="A615" s="420"/>
      <c r="B615" s="297">
        <f>+'Ark1'!C2776</f>
        <v>2022</v>
      </c>
      <c r="C615" s="235">
        <f>+'Ark1'!L2776</f>
        <v>8</v>
      </c>
      <c r="D615" s="235" t="str">
        <f>VLOOKUP(C615,RNR!$D$15:$E$29,2)</f>
        <v>R</v>
      </c>
      <c r="E615" s="235">
        <f>+'Ark1'!H2776</f>
        <v>2</v>
      </c>
      <c r="F615" s="235">
        <f>+'Ark1'!J2776</f>
        <v>141</v>
      </c>
      <c r="G615" s="235" t="str">
        <f>VLOOKUP(F615,RNR!$A$1:$B$25,2)</f>
        <v>Ølen</v>
      </c>
      <c r="H615" s="235">
        <f>+IF(I615=0,"",'Ark1'!Q2776)</f>
        <v>31</v>
      </c>
      <c r="I615" s="344">
        <f>+'Ark1'!R2776</f>
        <v>127</v>
      </c>
      <c r="J615" s="236">
        <f>+IF(I615=0,"",'Ark1'!AG2776)</f>
        <v>23.351440161496779</v>
      </c>
      <c r="K615" s="236"/>
      <c r="L615" s="236">
        <f>+IF(I615=0,"",'Ark1'!AH2776)</f>
        <v>0</v>
      </c>
      <c r="M615" s="237">
        <f>+IF(I615=0,"",'Ark1'!T2776)</f>
        <v>8.7086614173228387</v>
      </c>
      <c r="N615" s="32">
        <f>+IF(I615=0,"",'Ark1'!U2776)</f>
        <v>28.873228346456695</v>
      </c>
      <c r="O615" s="238">
        <f>+IF(I615=0,"",'Ark1'!W2776)</f>
        <v>26.771653543307096</v>
      </c>
      <c r="P615" s="238">
        <f>+IF(I615=0,"",'Ark1'!X2776)</f>
        <v>99.21259842519683</v>
      </c>
      <c r="Q615" s="238">
        <f>+IF(I615=0,"",'Ark1'!Y2776)</f>
        <v>88.188976377952756</v>
      </c>
      <c r="R615" s="238">
        <f>+IF(I615=0,"",'Ark1'!Z2776)</f>
        <v>4.8012047178946444</v>
      </c>
      <c r="S615" s="236">
        <f>+IF(I615=0,"",'Ark1'!Z2776)</f>
        <v>4.8012047178946444</v>
      </c>
      <c r="T615" s="237">
        <f>+IF(I615=0,"",'Ark1'!AB2776)</f>
        <v>1.4801055305027258</v>
      </c>
      <c r="U615" s="238">
        <f>+IF(I615=0,"",'Ark1'!AE2776)</f>
        <v>0</v>
      </c>
      <c r="V615" s="236">
        <f t="shared" si="81"/>
        <v>3.6091535433070869</v>
      </c>
      <c r="W615" s="236">
        <f t="shared" si="82"/>
        <v>4.096774193548387</v>
      </c>
      <c r="X615" s="215"/>
    </row>
    <row r="616" spans="1:24" ht="15.6">
      <c r="A616" s="420"/>
      <c r="B616" s="297">
        <f>+'Ark1'!C2777</f>
        <v>2022</v>
      </c>
      <c r="C616" s="235">
        <f>+'Ark1'!L2777</f>
        <v>8</v>
      </c>
      <c r="D616" s="235" t="str">
        <f>VLOOKUP(C616,RNR!$D$15:$E$29,2)</f>
        <v>R</v>
      </c>
      <c r="E616" s="235">
        <f>+'Ark1'!H2777</f>
        <v>2</v>
      </c>
      <c r="F616" s="235">
        <f>+'Ark1'!J2777</f>
        <v>143</v>
      </c>
      <c r="G616" s="235" t="str">
        <f>VLOOKUP(F616,RNR!$A$1:$B$25,2)</f>
        <v>Nordfjord</v>
      </c>
      <c r="H616" s="235">
        <f>+IF(I616=0,"",'Ark1'!Q2777)</f>
        <v>9</v>
      </c>
      <c r="I616" s="344">
        <f>+'Ark1'!R2777</f>
        <v>24</v>
      </c>
      <c r="J616" s="236">
        <f>+IF(I616=0,"",'Ark1'!AG2777)</f>
        <v>21.306818181818198</v>
      </c>
      <c r="K616" s="236"/>
      <c r="L616" s="236">
        <f>+IF(I616=0,"",'Ark1'!AH2777)</f>
        <v>0</v>
      </c>
      <c r="M616" s="237">
        <f>+IF(I616=0,"",'Ark1'!T2777)</f>
        <v>7.25</v>
      </c>
      <c r="N616" s="32">
        <f>+IF(I616=0,"",'Ark1'!U2777)</f>
        <v>27.500000000000004</v>
      </c>
      <c r="O616" s="238">
        <f>+IF(I616=0,"",'Ark1'!W2777)</f>
        <v>12.5</v>
      </c>
      <c r="P616" s="238">
        <f>+IF(I616=0,"",'Ark1'!X2777)</f>
        <v>95.833333333333314</v>
      </c>
      <c r="Q616" s="238">
        <f>+IF(I616=0,"",'Ark1'!Y2777)</f>
        <v>62.5</v>
      </c>
      <c r="R616" s="238">
        <f>+IF(I616=0,"",'Ark1'!Z2777)</f>
        <v>7.0439098991019184</v>
      </c>
      <c r="S616" s="236">
        <f>+IF(I616=0,"",'Ark1'!Z2777)</f>
        <v>7.0439098991019184</v>
      </c>
      <c r="T616" s="237">
        <f>+IF(I616=0,"",'Ark1'!AB2777)</f>
        <v>1.9843134832984433</v>
      </c>
      <c r="U616" s="238">
        <f>+IF(I616=0,"",'Ark1'!AE2777)</f>
        <v>0</v>
      </c>
      <c r="V616" s="236">
        <f t="shared" si="81"/>
        <v>3.4375000000000004</v>
      </c>
      <c r="W616" s="236">
        <f t="shared" si="82"/>
        <v>2.6666666666666665</v>
      </c>
      <c r="X616" s="215"/>
    </row>
    <row r="617" spans="1:24" ht="15.6">
      <c r="A617" s="420"/>
      <c r="B617" s="297">
        <f>+'Ark1'!C2778</f>
        <v>2022</v>
      </c>
      <c r="C617" s="235">
        <f>+'Ark1'!L2778</f>
        <v>8</v>
      </c>
      <c r="D617" s="235" t="str">
        <f>VLOOKUP(C617,RNR!$D$15:$E$29,2)</f>
        <v>R</v>
      </c>
      <c r="E617" s="235">
        <f>+'Ark1'!H2778</f>
        <v>2</v>
      </c>
      <c r="F617" s="235">
        <f>+'Ark1'!J2778</f>
        <v>147</v>
      </c>
      <c r="G617" s="235" t="str">
        <f>VLOOKUP(F617,RNR!$A$1:$B$25,2)</f>
        <v>Midt-Norge</v>
      </c>
      <c r="H617" s="235">
        <f>+IF(I617=0,"",'Ark1'!Q2778)</f>
        <v>5</v>
      </c>
      <c r="I617" s="344">
        <f>+'Ark1'!R2778</f>
        <v>16</v>
      </c>
      <c r="J617" s="236">
        <f>+IF(I617=0,"",'Ark1'!AG2778)</f>
        <v>43.341302207847001</v>
      </c>
      <c r="K617" s="236"/>
      <c r="L617" s="236">
        <f>+IF(I617=0,"",'Ark1'!AH2778)</f>
        <v>0</v>
      </c>
      <c r="M617" s="237">
        <f>+IF(I617=0,"",'Ark1'!T2778)</f>
        <v>8.1875</v>
      </c>
      <c r="N617" s="32">
        <f>+IF(I617=0,"",'Ark1'!U2778)</f>
        <v>19.262499999999999</v>
      </c>
      <c r="O617" s="238">
        <f>+IF(I617=0,"",'Ark1'!W2778)</f>
        <v>25</v>
      </c>
      <c r="P617" s="238">
        <f>+IF(I617=0,"",'Ark1'!X2778)</f>
        <v>75</v>
      </c>
      <c r="Q617" s="238">
        <f>+IF(I617=0,"",'Ark1'!Y2778)</f>
        <v>25</v>
      </c>
      <c r="R617" s="238">
        <f>+IF(I617=0,"",'Ark1'!Z2778)</f>
        <v>4.4850968495674675</v>
      </c>
      <c r="S617" s="236">
        <f>+IF(I617=0,"",'Ark1'!Z2778)</f>
        <v>4.4850968495674675</v>
      </c>
      <c r="T617" s="237">
        <f>+IF(I617=0,"",'Ark1'!AB2778)</f>
        <v>1.975435078659888</v>
      </c>
      <c r="U617" s="238">
        <f>+IF(I617=0,"",'Ark1'!AE2778)</f>
        <v>0</v>
      </c>
      <c r="V617" s="236">
        <f t="shared" si="81"/>
        <v>2.4078124999999999</v>
      </c>
      <c r="W617" s="236">
        <f t="shared" si="82"/>
        <v>3.2</v>
      </c>
      <c r="X617" s="215"/>
    </row>
    <row r="618" spans="1:24" ht="15.6">
      <c r="A618" s="420"/>
      <c r="B618" s="297">
        <f>+'Ark1'!C2779</f>
        <v>2022</v>
      </c>
      <c r="C618" s="235">
        <f>+'Ark1'!L2779</f>
        <v>8</v>
      </c>
      <c r="D618" s="235" t="str">
        <f>VLOOKUP(C618,RNR!$D$15:$E$29,2)</f>
        <v>R</v>
      </c>
      <c r="E618" s="235">
        <f>+'Ark1'!H2779</f>
        <v>1</v>
      </c>
      <c r="F618" s="235">
        <f>+'Ark1'!J2779</f>
        <v>155</v>
      </c>
      <c r="G618" s="235" t="str">
        <f>VLOOKUP(F618,RNR!$A$1:$B$25,2)</f>
        <v>Målselv</v>
      </c>
      <c r="H618" s="235">
        <f>+IF(I618=0,"",'Ark1'!Q2779)</f>
        <v>38</v>
      </c>
      <c r="I618" s="344">
        <f>+'Ark1'!R2779</f>
        <v>102</v>
      </c>
      <c r="J618" s="236">
        <f>+IF(I618=0,"",'Ark1'!AG2779)</f>
        <v>8.662587548472656</v>
      </c>
      <c r="K618" s="236"/>
      <c r="L618" s="236">
        <f>+IF(I618=0,"",'Ark1'!AH2779)</f>
        <v>0</v>
      </c>
      <c r="M618" s="237">
        <f>+IF(I618=0,"",'Ark1'!T2779)</f>
        <v>8.794117647058826</v>
      </c>
      <c r="N618" s="32">
        <f>+IF(I618=0,"",'Ark1'!U2779)</f>
        <v>28.955098039215692</v>
      </c>
      <c r="O618" s="238">
        <f>+IF(I618=0,"",'Ark1'!W2779)</f>
        <v>35.294117647058826</v>
      </c>
      <c r="P618" s="238">
        <f>+IF(I618=0,"",'Ark1'!X2779)</f>
        <v>100</v>
      </c>
      <c r="Q618" s="238">
        <f>+IF(I618=0,"",'Ark1'!Y2779)</f>
        <v>91.17647058823529</v>
      </c>
      <c r="R618" s="238">
        <f>+IF(I618=0,"",'Ark1'!Z2779)</f>
        <v>5.1141540893105697</v>
      </c>
      <c r="S618" s="236">
        <f>+IF(I618=0,"",'Ark1'!Z2779)</f>
        <v>5.1141540893105697</v>
      </c>
      <c r="T618" s="237">
        <f>+IF(I618=0,"",'Ark1'!AB2779)</f>
        <v>2.0114292806024876</v>
      </c>
      <c r="U618" s="238">
        <f>+IF(I618=0,"",'Ark1'!AE2779)</f>
        <v>0</v>
      </c>
      <c r="V618" s="236">
        <f t="shared" si="81"/>
        <v>3.6193872549019614</v>
      </c>
      <c r="W618" s="236">
        <f t="shared" si="82"/>
        <v>2.6842105263157894</v>
      </c>
      <c r="X618" s="215"/>
    </row>
    <row r="619" spans="1:24" ht="15.6">
      <c r="A619" s="420"/>
      <c r="B619" s="297">
        <f>+'Ark1'!C2780</f>
        <v>2022</v>
      </c>
      <c r="C619" s="235">
        <f>+'Ark1'!L2780</f>
        <v>8</v>
      </c>
      <c r="D619" s="235" t="str">
        <f>VLOOKUP(C619,RNR!$D$15:$E$29,2)</f>
        <v>R</v>
      </c>
      <c r="E619" s="235">
        <f>+'Ark1'!H2780</f>
        <v>2</v>
      </c>
      <c r="F619" s="235">
        <f>+'Ark1'!J2780</f>
        <v>160</v>
      </c>
      <c r="G619" s="235" t="str">
        <f>VLOOKUP(F619,RNR!$A$1:$B$25,2)</f>
        <v>Oslo</v>
      </c>
      <c r="H619" s="235">
        <f>+IF(I619=0,"",'Ark1'!Q2780)</f>
        <v>11</v>
      </c>
      <c r="I619" s="344">
        <f>+'Ark1'!R2780</f>
        <v>22</v>
      </c>
      <c r="J619" s="236">
        <f>+IF(I619=0,"",'Ark1'!AG2780)</f>
        <v>17.053364269141539</v>
      </c>
      <c r="K619" s="236"/>
      <c r="L619" s="236">
        <f>+IF(I619=0,"",'Ark1'!AH2780)</f>
        <v>0</v>
      </c>
      <c r="M619" s="237">
        <f>+IF(I619=0,"",'Ark1'!T2780)</f>
        <v>7.5909090909090899</v>
      </c>
      <c r="N619" s="32">
        <f>+IF(I619=0,"",'Ark1'!U2780)</f>
        <v>24.054545454545458</v>
      </c>
      <c r="O619" s="238">
        <f>+IF(I619=0,"",'Ark1'!W2780)</f>
        <v>9.0909090909090917</v>
      </c>
      <c r="P619" s="238">
        <f>+IF(I619=0,"",'Ark1'!X2780)</f>
        <v>81.818181818181813</v>
      </c>
      <c r="Q619" s="238">
        <f>+IF(I619=0,"",'Ark1'!Y2780)</f>
        <v>50</v>
      </c>
      <c r="R619" s="238">
        <f>+IF(I619=0,"",'Ark1'!Z2780)</f>
        <v>6.9827532517772912</v>
      </c>
      <c r="S619" s="236">
        <f>+IF(I619=0,"",'Ark1'!Z2780)</f>
        <v>6.9827532517772912</v>
      </c>
      <c r="T619" s="237">
        <f>+IF(I619=0,"",'Ark1'!AB2780)</f>
        <v>1.6420356243807701</v>
      </c>
      <c r="U619" s="238">
        <f>+IF(I619=0,"",'Ark1'!AE2780)</f>
        <v>0</v>
      </c>
      <c r="V619" s="236">
        <f t="shared" si="81"/>
        <v>3.0068181818181823</v>
      </c>
      <c r="W619" s="236">
        <f t="shared" si="82"/>
        <v>2</v>
      </c>
      <c r="X619" s="215"/>
    </row>
    <row r="620" spans="1:24" ht="15.6">
      <c r="A620" s="420"/>
      <c r="B620" s="297">
        <f>+'Ark1'!C2781</f>
        <v>2022</v>
      </c>
      <c r="C620" s="235">
        <f>+'Ark1'!L2781</f>
        <v>8</v>
      </c>
      <c r="D620" s="235" t="str">
        <f>VLOOKUP(C620,RNR!$D$15:$E$29,2)</f>
        <v>R</v>
      </c>
      <c r="E620" s="235">
        <f>+'Ark1'!H2781</f>
        <v>1</v>
      </c>
      <c r="F620" s="235">
        <f>+'Ark1'!J2781</f>
        <v>171</v>
      </c>
      <c r="G620" s="235" t="str">
        <f>VLOOKUP(F620,RNR!$A$1:$B$25,2)</f>
        <v>Prima</v>
      </c>
      <c r="H620" s="235" t="str">
        <f>+IF(I620=0,"",'Ark1'!Q2781)</f>
        <v/>
      </c>
      <c r="I620" s="344">
        <f>+'Ark1'!R2781</f>
        <v>0</v>
      </c>
      <c r="J620" s="236" t="str">
        <f>+IF(I620=0,"",'Ark1'!AG2781)</f>
        <v/>
      </c>
      <c r="K620" s="236"/>
      <c r="L620" s="236" t="str">
        <f>+IF(I620=0,"",'Ark1'!AH2781)</f>
        <v/>
      </c>
      <c r="M620" s="237" t="str">
        <f>+IF(I620=0,"",'Ark1'!T2781)</f>
        <v/>
      </c>
      <c r="N620" s="32" t="str">
        <f>+IF(I620=0,"",'Ark1'!U2781)</f>
        <v/>
      </c>
      <c r="O620" s="238" t="str">
        <f>+IF(I620=0,"",'Ark1'!W2781)</f>
        <v/>
      </c>
      <c r="P620" s="238" t="str">
        <f>+IF(I620=0,"",'Ark1'!X2781)</f>
        <v/>
      </c>
      <c r="Q620" s="238" t="str">
        <f>+IF(I620=0,"",'Ark1'!Y2781)</f>
        <v/>
      </c>
      <c r="R620" s="238" t="str">
        <f>+IF(I620=0,"",'Ark1'!Z2781)</f>
        <v/>
      </c>
      <c r="S620" s="236" t="str">
        <f>+IF(I620=0,"",'Ark1'!Z2781)</f>
        <v/>
      </c>
      <c r="T620" s="237" t="str">
        <f>+IF(I620=0,"",'Ark1'!AB2781)</f>
        <v/>
      </c>
      <c r="U620" s="238" t="str">
        <f>+IF(I620=0,"",'Ark1'!AE2781)</f>
        <v/>
      </c>
      <c r="V620" s="236" t="str">
        <f t="shared" si="81"/>
        <v/>
      </c>
      <c r="W620" s="236" t="str">
        <f t="shared" si="82"/>
        <v/>
      </c>
      <c r="X620" s="215"/>
    </row>
    <row r="621" spans="1:24" ht="15.6">
      <c r="A621" s="420"/>
      <c r="B621" s="297">
        <f>+'Ark1'!C2782</f>
        <v>2022</v>
      </c>
      <c r="C621" s="235">
        <f>+'Ark1'!L2782</f>
        <v>8</v>
      </c>
      <c r="D621" s="235" t="str">
        <f>VLOOKUP(C621,RNR!$D$15:$E$29,2)</f>
        <v>R</v>
      </c>
      <c r="E621" s="235">
        <f>+'Ark1'!H2782</f>
        <v>2</v>
      </c>
      <c r="F621" s="235">
        <f>+'Ark1'!J2782</f>
        <v>175</v>
      </c>
      <c r="G621" s="235" t="str">
        <f>VLOOKUP(F621,RNR!$A$1:$B$25,2)</f>
        <v>Ole Ringdal</v>
      </c>
      <c r="H621" s="235">
        <f>+IF(I621=0,"",'Ark1'!Q2782)</f>
        <v>6</v>
      </c>
      <c r="I621" s="344">
        <f>+'Ark1'!R2782</f>
        <v>10</v>
      </c>
      <c r="J621" s="236">
        <f>+IF(I621=0,"",'Ark1'!AG2782)</f>
        <v>2.7269657229695503</v>
      </c>
      <c r="K621" s="236"/>
      <c r="L621" s="236">
        <f>+IF(I621=0,"",'Ark1'!AH2782)</f>
        <v>0</v>
      </c>
      <c r="M621" s="237">
        <f>+IF(I621=0,"",'Ark1'!T2782)</f>
        <v>8.6</v>
      </c>
      <c r="N621" s="32">
        <f>+IF(I621=0,"",'Ark1'!U2782)</f>
        <v>29.070000000000007</v>
      </c>
      <c r="O621" s="238">
        <f>+IF(I621=0,"",'Ark1'!W2782)</f>
        <v>20</v>
      </c>
      <c r="P621" s="238">
        <f>+IF(I621=0,"",'Ark1'!X2782)</f>
        <v>100</v>
      </c>
      <c r="Q621" s="238">
        <f>+IF(I621=0,"",'Ark1'!Y2782)</f>
        <v>90</v>
      </c>
      <c r="R621" s="238">
        <f>+IF(I621=0,"",'Ark1'!Z2782)</f>
        <v>4.5836775628309487</v>
      </c>
      <c r="S621" s="236">
        <f>+IF(I621=0,"",'Ark1'!Z2782)</f>
        <v>4.5836775628309487</v>
      </c>
      <c r="T621" s="237">
        <f>+IF(I621=0,"",'Ark1'!AB2782)</f>
        <v>1.200000000000004</v>
      </c>
      <c r="U621" s="238">
        <f>+IF(I621=0,"",'Ark1'!AE2782)</f>
        <v>0</v>
      </c>
      <c r="V621" s="236">
        <f t="shared" si="81"/>
        <v>3.6337500000000009</v>
      </c>
      <c r="W621" s="236">
        <f t="shared" si="82"/>
        <v>1.6666666666666667</v>
      </c>
      <c r="X621" s="215"/>
    </row>
    <row r="622" spans="1:24" ht="15.6">
      <c r="A622" s="420"/>
      <c r="B622" s="297">
        <f>+'Ark1'!C2783</f>
        <v>2022</v>
      </c>
      <c r="C622" s="235">
        <f>+'Ark1'!L2783</f>
        <v>8</v>
      </c>
      <c r="D622" s="235" t="str">
        <f>VLOOKUP(C622,RNR!$D$15:$E$29,2)</f>
        <v>R</v>
      </c>
      <c r="E622" s="235">
        <f>+'Ark1'!H2783</f>
        <v>2</v>
      </c>
      <c r="F622" s="235">
        <f>+'Ark1'!J2783</f>
        <v>177</v>
      </c>
      <c r="G622" s="235" t="str">
        <f>VLOOKUP(F622,RNR!$A$1:$B$25,2)</f>
        <v>Slakthuset</v>
      </c>
      <c r="H622" s="235">
        <f>+IF(I622=0,"",'Ark1'!Q2783)</f>
        <v>10</v>
      </c>
      <c r="I622" s="344">
        <f>+'Ark1'!R2783</f>
        <v>26</v>
      </c>
      <c r="J622" s="236">
        <f>+IF(I622=0,"",'Ark1'!AG2783)</f>
        <v>23.347161859607517</v>
      </c>
      <c r="K622" s="236"/>
      <c r="L622" s="236">
        <f>+IF(I622=0,"",'Ark1'!AH2783)</f>
        <v>0</v>
      </c>
      <c r="M622" s="237">
        <f>+IF(I622=0,"",'Ark1'!T2783)</f>
        <v>7.3076923076923102</v>
      </c>
      <c r="N622" s="32">
        <f>+IF(I622=0,"",'Ark1'!U2783)</f>
        <v>27.273076923076911</v>
      </c>
      <c r="O622" s="238">
        <f>+IF(I622=0,"",'Ark1'!W2783)</f>
        <v>11.53846153846154</v>
      </c>
      <c r="P622" s="238">
        <f>+IF(I622=0,"",'Ark1'!X2783)</f>
        <v>100</v>
      </c>
      <c r="Q622" s="238">
        <f>+IF(I622=0,"",'Ark1'!Y2783)</f>
        <v>73.076923076923109</v>
      </c>
      <c r="R622" s="238">
        <f>+IF(I622=0,"",'Ark1'!Z2783)</f>
        <v>6.8432761886455697</v>
      </c>
      <c r="S622" s="236">
        <f>+IF(I622=0,"",'Ark1'!Z2783)</f>
        <v>6.8432761886455697</v>
      </c>
      <c r="T622" s="237">
        <f>+IF(I622=0,"",'Ark1'!AB2783)</f>
        <v>1.8763555257923807</v>
      </c>
      <c r="U622" s="238">
        <f>+IF(I622=0,"",'Ark1'!AE2783)</f>
        <v>0</v>
      </c>
      <c r="V622" s="236">
        <f t="shared" si="81"/>
        <v>3.4091346153846138</v>
      </c>
      <c r="W622" s="236">
        <f t="shared" si="82"/>
        <v>2.6</v>
      </c>
      <c r="X622" s="215"/>
    </row>
    <row r="623" spans="1:24" ht="15.6">
      <c r="A623" s="420"/>
      <c r="B623" s="297">
        <f>+'Ark1'!C2784</f>
        <v>2022</v>
      </c>
      <c r="C623" s="235">
        <f>+'Ark1'!L2784</f>
        <v>8</v>
      </c>
      <c r="D623" s="235" t="str">
        <f>VLOOKUP(C623,RNR!$D$15:$E$29,2)</f>
        <v>R</v>
      </c>
      <c r="E623" s="235">
        <f>+'Ark1'!H2784</f>
        <v>2</v>
      </c>
      <c r="F623" s="235">
        <f>+'Ark1'!J2784</f>
        <v>178</v>
      </c>
      <c r="G623" s="235" t="str">
        <f>VLOOKUP(F623,RNR!$A$1:$B$25,2)</f>
        <v>Røros</v>
      </c>
      <c r="H623" s="235">
        <f>+IF(I623=0,"",'Ark1'!Q2784)</f>
        <v>5</v>
      </c>
      <c r="I623" s="344">
        <f>+'Ark1'!R2784</f>
        <v>24</v>
      </c>
      <c r="J623" s="236">
        <f>+IF(I623=0,"",'Ark1'!AG2784)</f>
        <v>12.204522669043111</v>
      </c>
      <c r="K623" s="236"/>
      <c r="L623" s="236">
        <f>+IF(I623=0,"",'Ark1'!AH2784)</f>
        <v>0</v>
      </c>
      <c r="M623" s="237">
        <f>+IF(I623=0,"",'Ark1'!T2784)</f>
        <v>6.875</v>
      </c>
      <c r="N623" s="32">
        <f>+IF(I623=0,"",'Ark1'!U2784)</f>
        <v>22.825000000000003</v>
      </c>
      <c r="O623" s="238">
        <f>+IF(I623=0,"",'Ark1'!W2784)</f>
        <v>8.3333333333333357</v>
      </c>
      <c r="P623" s="238">
        <f>+IF(I623=0,"",'Ark1'!X2784)</f>
        <v>75</v>
      </c>
      <c r="Q623" s="238">
        <f>+IF(I623=0,"",'Ark1'!Y2784)</f>
        <v>62.5</v>
      </c>
      <c r="R623" s="238">
        <f>+IF(I623=0,"",'Ark1'!Z2784)</f>
        <v>6.5634880208620698</v>
      </c>
      <c r="S623" s="236">
        <f>+IF(I623=0,"",'Ark1'!Z2784)</f>
        <v>6.5634880208620698</v>
      </c>
      <c r="T623" s="237">
        <f>+IF(I623=0,"",'Ark1'!AB2784)</f>
        <v>1.8998355191963328</v>
      </c>
      <c r="U623" s="238">
        <f>+IF(I623=0,"",'Ark1'!AE2784)</f>
        <v>0</v>
      </c>
      <c r="V623" s="236">
        <f t="shared" si="81"/>
        <v>2.8531250000000004</v>
      </c>
      <c r="W623" s="236">
        <f t="shared" si="82"/>
        <v>4.8</v>
      </c>
      <c r="X623" s="215"/>
    </row>
    <row r="624" spans="1:24" ht="15.6">
      <c r="A624" s="420"/>
      <c r="B624" s="297">
        <f>+'Ark1'!C2785</f>
        <v>2022</v>
      </c>
      <c r="C624" s="235">
        <f>+'Ark1'!L2785</f>
        <v>8</v>
      </c>
      <c r="D624" s="235" t="str">
        <f>VLOOKUP(C624,RNR!$D$15:$E$29,2)</f>
        <v>R</v>
      </c>
      <c r="E624" s="235">
        <f>+'Ark1'!H2785</f>
        <v>2</v>
      </c>
      <c r="F624" s="235">
        <f>+'Ark1'!J2785</f>
        <v>181</v>
      </c>
      <c r="G624" s="235" t="str">
        <f>VLOOKUP(F624,RNR!$A$1:$B$25,2)</f>
        <v>Horns</v>
      </c>
      <c r="H624" s="235">
        <f>+IF(I624=0,"",'Ark1'!Q2785)</f>
        <v>14</v>
      </c>
      <c r="I624" s="344">
        <f>+'Ark1'!R2785</f>
        <v>89</v>
      </c>
      <c r="J624" s="236">
        <f>+IF(I624=0,"",'Ark1'!AG2785)</f>
        <v>34.170984084157347</v>
      </c>
      <c r="K624" s="236"/>
      <c r="L624" s="236">
        <f>+IF(I624=0,"",'Ark1'!AH2785)</f>
        <v>0</v>
      </c>
      <c r="M624" s="237">
        <f>+IF(I624=0,"",'Ark1'!T2785)</f>
        <v>7.1910112359550569</v>
      </c>
      <c r="N624" s="32">
        <f>+IF(I624=0,"",'Ark1'!U2785)</f>
        <v>26.752808988764045</v>
      </c>
      <c r="O624" s="238">
        <f>+IF(I624=0,"",'Ark1'!W2785)</f>
        <v>12.359550561797752</v>
      </c>
      <c r="P624" s="238">
        <f>+IF(I624=0,"",'Ark1'!X2785)</f>
        <v>97.752808988764031</v>
      </c>
      <c r="Q624" s="238">
        <f>+IF(I624=0,"",'Ark1'!Y2785)</f>
        <v>78.651685393258447</v>
      </c>
      <c r="R624" s="238">
        <f>+IF(I624=0,"",'Ark1'!Z2785)</f>
        <v>5.5347338351935393</v>
      </c>
      <c r="S624" s="236">
        <f>+IF(I624=0,"",'Ark1'!Z2785)</f>
        <v>5.5347338351935393</v>
      </c>
      <c r="T624" s="237">
        <f>+IF(I624=0,"",'Ark1'!AB2785)</f>
        <v>1.9993055226521703</v>
      </c>
      <c r="U624" s="238">
        <f>+IF(I624=0,"",'Ark1'!AE2785)</f>
        <v>0</v>
      </c>
      <c r="V624" s="236">
        <f t="shared" si="81"/>
        <v>3.3441011235955056</v>
      </c>
      <c r="W624" s="236">
        <f t="shared" si="82"/>
        <v>6.3571428571428568</v>
      </c>
      <c r="X624" s="215"/>
    </row>
    <row r="625" spans="1:24" ht="15.6">
      <c r="A625" s="420"/>
      <c r="B625" s="297">
        <f>+'Ark1'!C2786</f>
        <v>2022</v>
      </c>
      <c r="C625" s="235">
        <f>+'Ark1'!L2786</f>
        <v>8</v>
      </c>
      <c r="D625" s="235" t="str">
        <f>VLOOKUP(C625,RNR!$D$15:$E$29,2)</f>
        <v>R</v>
      </c>
      <c r="E625" s="235">
        <f>+'Ark1'!H2786</f>
        <v>1</v>
      </c>
      <c r="F625" s="235">
        <f>+'Ark1'!J2786</f>
        <v>262</v>
      </c>
      <c r="G625" s="235" t="str">
        <f>VLOOKUP(F625,RNR!$A$1:$B$25,2)</f>
        <v>Strilalam</v>
      </c>
      <c r="H625" s="235" t="str">
        <f>+IF(I625=0,"",'Ark1'!Q2786)</f>
        <v/>
      </c>
      <c r="I625" s="344">
        <f>+'Ark1'!R2786</f>
        <v>0</v>
      </c>
      <c r="J625" s="236" t="str">
        <f>+IF(I625=0,"",'Ark1'!AG2786)</f>
        <v/>
      </c>
      <c r="K625" s="236"/>
      <c r="L625" s="236" t="str">
        <f>+IF(I625=0,"",'Ark1'!AH2786)</f>
        <v/>
      </c>
      <c r="M625" s="237" t="str">
        <f>+IF(I625=0,"",'Ark1'!T2786)</f>
        <v/>
      </c>
      <c r="N625" s="32" t="str">
        <f>+IF(I625=0,"",'Ark1'!U2786)</f>
        <v/>
      </c>
      <c r="O625" s="238" t="str">
        <f>+IF(I625=0,"",'Ark1'!W2786)</f>
        <v/>
      </c>
      <c r="P625" s="238" t="str">
        <f>+IF(I625=0,"",'Ark1'!X2786)</f>
        <v/>
      </c>
      <c r="Q625" s="238" t="str">
        <f>+IF(I625=0,"",'Ark1'!Y2786)</f>
        <v/>
      </c>
      <c r="R625" s="238" t="str">
        <f>+IF(I625=0,"",'Ark1'!Z2786)</f>
        <v/>
      </c>
      <c r="S625" s="236" t="str">
        <f>+IF(I625=0,"",'Ark1'!Z2786)</f>
        <v/>
      </c>
      <c r="T625" s="237" t="str">
        <f>+IF(I625=0,"",'Ark1'!AB2786)</f>
        <v/>
      </c>
      <c r="U625" s="238" t="str">
        <f>+IF(I625=0,"",'Ark1'!AE2786)</f>
        <v/>
      </c>
      <c r="V625" s="236" t="str">
        <f t="shared" si="81"/>
        <v/>
      </c>
      <c r="W625" s="236" t="str">
        <f t="shared" si="82"/>
        <v/>
      </c>
      <c r="X625" s="215"/>
    </row>
    <row r="626" spans="1:24" ht="15.6">
      <c r="A626" s="420"/>
      <c r="B626" s="297">
        <f>+'Ark1'!C2787</f>
        <v>2022</v>
      </c>
      <c r="C626" s="235">
        <f>+'Ark1'!L2787</f>
        <v>8</v>
      </c>
      <c r="D626" s="235" t="str">
        <f>VLOOKUP(C626,RNR!$D$15:$E$29,2)</f>
        <v>R</v>
      </c>
      <c r="E626" s="235">
        <f>+'Ark1'!H2787</f>
        <v>1</v>
      </c>
      <c r="F626" s="235">
        <f>+'Ark1'!J2787</f>
        <v>309</v>
      </c>
      <c r="G626" s="235" t="str">
        <f>VLOOKUP(F626,RNR!$A$1:$B$25,2)</f>
        <v>Malvik</v>
      </c>
      <c r="H626" s="235">
        <f>+IF(I626=0,"",'Ark1'!Q2787)</f>
        <v>16</v>
      </c>
      <c r="I626" s="344">
        <f>+'Ark1'!R2787</f>
        <v>46</v>
      </c>
      <c r="J626" s="236">
        <f>+IF(I626=0,"",'Ark1'!AG2787)</f>
        <v>17.425359064888774</v>
      </c>
      <c r="K626" s="236"/>
      <c r="L626" s="236">
        <f>+IF(I626=0,"",'Ark1'!AH2787)</f>
        <v>2.1739130434782608</v>
      </c>
      <c r="M626" s="237">
        <f>+IF(I626=0,"",'Ark1'!T2787)</f>
        <v>7.804347826086957</v>
      </c>
      <c r="N626" s="32">
        <f>+IF(I626=0,"",'Ark1'!U2787)</f>
        <v>22.102173913043476</v>
      </c>
      <c r="O626" s="238">
        <f>+IF(I626=0,"",'Ark1'!W2787)</f>
        <v>15.217391304347824</v>
      </c>
      <c r="P626" s="238">
        <f>+IF(I626=0,"",'Ark1'!X2787)</f>
        <v>78.260869565217391</v>
      </c>
      <c r="Q626" s="238">
        <f>+IF(I626=0,"",'Ark1'!Y2787)</f>
        <v>36.956521739130437</v>
      </c>
      <c r="R626" s="238">
        <f>+IF(I626=0,"",'Ark1'!Z2787)</f>
        <v>6.3828741355774694</v>
      </c>
      <c r="S626" s="236">
        <f>+IF(I626=0,"",'Ark1'!Z2787)</f>
        <v>6.3828741355774694</v>
      </c>
      <c r="T626" s="237">
        <f>+IF(I626=0,"",'Ark1'!AB2787)</f>
        <v>2.0175271693380044</v>
      </c>
      <c r="U626" s="238">
        <f>+IF(I626=0,"",'Ark1'!AE2787)</f>
        <v>0</v>
      </c>
      <c r="V626" s="236">
        <f t="shared" si="81"/>
        <v>2.7627717391304345</v>
      </c>
      <c r="W626" s="236">
        <f t="shared" si="82"/>
        <v>2.875</v>
      </c>
      <c r="X626" s="215"/>
    </row>
    <row r="627" spans="1:24" ht="15.6">
      <c r="A627" s="420"/>
      <c r="B627" s="297">
        <f>+'Ark1'!C2788</f>
        <v>2022</v>
      </c>
      <c r="C627" s="235">
        <f>+'Ark1'!L2788</f>
        <v>8</v>
      </c>
      <c r="D627" s="235" t="str">
        <f>VLOOKUP(C627,RNR!$D$15:$E$29,2)</f>
        <v>R</v>
      </c>
      <c r="E627" s="235">
        <f>+'Ark1'!H2788</f>
        <v>2</v>
      </c>
      <c r="F627" s="235">
        <f>+'Ark1'!J2788</f>
        <v>470</v>
      </c>
      <c r="G627" s="235" t="str">
        <f>VLOOKUP(F627,RNR!$A$1:$B$25,2)</f>
        <v>Jens Eide</v>
      </c>
      <c r="H627" s="235">
        <f>+IF(I627=0,"",'Ark1'!Q2788)</f>
        <v>18</v>
      </c>
      <c r="I627" s="344">
        <f>+'Ark1'!R2788</f>
        <v>145</v>
      </c>
      <c r="J627" s="236">
        <f>+IF(I627=0,"",'Ark1'!AG2788)</f>
        <v>46.402468962614861</v>
      </c>
      <c r="K627" s="236"/>
      <c r="L627" s="236">
        <f>+IF(I627=0,"",'Ark1'!AH2788)</f>
        <v>6.2068965517241361</v>
      </c>
      <c r="M627" s="237">
        <f>+IF(I627=0,"",'Ark1'!T2788)</f>
        <v>6.1586206896551703</v>
      </c>
      <c r="N627" s="32">
        <f>+IF(I627=0,"",'Ark1'!U2788)</f>
        <v>22.812413793103456</v>
      </c>
      <c r="O627" s="238">
        <f>+IF(I627=0,"",'Ark1'!W2788)</f>
        <v>2.7586206896551722</v>
      </c>
      <c r="P627" s="238">
        <f>+IF(I627=0,"",'Ark1'!X2788)</f>
        <v>91.034482758620669</v>
      </c>
      <c r="Q627" s="238">
        <f>+IF(I627=0,"",'Ark1'!Y2788)</f>
        <v>47.586206896551715</v>
      </c>
      <c r="R627" s="238">
        <f>+IF(I627=0,"",'Ark1'!Z2788)</f>
        <v>5.604774845625343</v>
      </c>
      <c r="S627" s="236">
        <f>+IF(I627=0,"",'Ark1'!Z2788)</f>
        <v>5.604774845625343</v>
      </c>
      <c r="T627" s="237">
        <f>+IF(I627=0,"",'Ark1'!AB2788)</f>
        <v>1.8029702010235349</v>
      </c>
      <c r="U627" s="238">
        <f>+IF(I627=0,"",'Ark1'!AE2788)</f>
        <v>0</v>
      </c>
      <c r="V627" s="236">
        <f t="shared" si="81"/>
        <v>2.851551724137932</v>
      </c>
      <c r="W627" s="236">
        <f t="shared" si="82"/>
        <v>8.0555555555555554</v>
      </c>
      <c r="X627" s="215"/>
    </row>
    <row r="628" spans="1:24" ht="15.6">
      <c r="A628" s="420"/>
      <c r="B628" s="297">
        <f>+'Ark1'!C2789</f>
        <v>2022</v>
      </c>
      <c r="C628" s="235">
        <f>+'Ark1'!L2789</f>
        <v>8</v>
      </c>
      <c r="D628" s="235" t="str">
        <f>VLOOKUP(C628,RNR!$D$15:$E$29,2)</f>
        <v>R</v>
      </c>
      <c r="E628" s="235">
        <f>+'Ark1'!H2789</f>
        <v>2</v>
      </c>
      <c r="F628" s="235">
        <f>+'Ark1'!J2789</f>
        <v>629</v>
      </c>
      <c r="G628" s="235" t="str">
        <f>VLOOKUP(F628,RNR!$A$1:$B$25,2)</f>
        <v>Bø</v>
      </c>
      <c r="H628" s="235">
        <f>+IF(I628=0,"",'Ark1'!Q2789)</f>
        <v>4</v>
      </c>
      <c r="I628" s="344">
        <f>+'Ark1'!R2789</f>
        <v>51</v>
      </c>
      <c r="J628" s="236">
        <f>+IF(I628=0,"",'Ark1'!AG2789)</f>
        <v>24.872865658572717</v>
      </c>
      <c r="K628" s="236"/>
      <c r="L628" s="236">
        <f>+IF(I628=0,"",'Ark1'!AH2789)</f>
        <v>0</v>
      </c>
      <c r="M628" s="237">
        <f>+IF(I628=0,"",'Ark1'!T2789)</f>
        <v>8.4117647058823515</v>
      </c>
      <c r="N628" s="32">
        <f>+IF(I628=0,"",'Ark1'!U2789)</f>
        <v>28.962745098039207</v>
      </c>
      <c r="O628" s="238">
        <f>+IF(I628=0,"",'Ark1'!W2789)</f>
        <v>35.294117647058826</v>
      </c>
      <c r="P628" s="238">
        <f>+IF(I628=0,"",'Ark1'!X2789)</f>
        <v>100</v>
      </c>
      <c r="Q628" s="238">
        <f>+IF(I628=0,"",'Ark1'!Y2789)</f>
        <v>96.078431372549034</v>
      </c>
      <c r="R628" s="238">
        <f>+IF(I628=0,"",'Ark1'!Z2789)</f>
        <v>4.850791760087299</v>
      </c>
      <c r="S628" s="236">
        <f>+IF(I628=0,"",'Ark1'!Z2789)</f>
        <v>4.850791760087299</v>
      </c>
      <c r="T628" s="237">
        <f>+IF(I628=0,"",'Ark1'!AB2789)</f>
        <v>2.3023983283271674</v>
      </c>
      <c r="U628" s="238">
        <f>+IF(I628=0,"",'Ark1'!AE2789)</f>
        <v>0</v>
      </c>
      <c r="V628" s="236">
        <f t="shared" si="81"/>
        <v>3.6203431372549009</v>
      </c>
      <c r="W628" s="236">
        <f t="shared" si="82"/>
        <v>12.75</v>
      </c>
      <c r="X628" s="215"/>
    </row>
    <row r="629" spans="1:24" ht="15.6">
      <c r="A629" s="420"/>
      <c r="B629" s="297">
        <f>+'Ark1'!C2790</f>
        <v>2022</v>
      </c>
      <c r="C629" s="235">
        <f>+'Ark1'!L2790</f>
        <v>8</v>
      </c>
      <c r="D629" s="235" t="str">
        <f>VLOOKUP(C629,RNR!$D$15:$E$29,2)</f>
        <v>R</v>
      </c>
      <c r="E629" s="235">
        <f>+'Ark1'!H2790</f>
        <v>1</v>
      </c>
      <c r="F629" s="235">
        <f>+'Ark1'!J2790</f>
        <v>643</v>
      </c>
      <c r="G629" s="235" t="str">
        <f>VLOOKUP(F629,RNR!$A$1:$B$25,2)</f>
        <v>Bjerka</v>
      </c>
      <c r="H629" s="235">
        <f>+IF(I629=0,"",'Ark1'!Q2790)</f>
        <v>12</v>
      </c>
      <c r="I629" s="344">
        <f>+'Ark1'!R2790</f>
        <v>20</v>
      </c>
      <c r="J629" s="236">
        <f>+IF(I629=0,"",'Ark1'!AG2790)</f>
        <v>8.475022209015469</v>
      </c>
      <c r="K629" s="236"/>
      <c r="L629" s="236">
        <f>+IF(I629=0,"",'Ark1'!AH2790)</f>
        <v>0</v>
      </c>
      <c r="M629" s="237">
        <f>+IF(I629=0,"",'Ark1'!T2790)</f>
        <v>8.15</v>
      </c>
      <c r="N629" s="32">
        <f>+IF(I629=0,"",'Ark1'!U2790)</f>
        <v>27.38</v>
      </c>
      <c r="O629" s="238">
        <f>+IF(I629=0,"",'Ark1'!W2790)</f>
        <v>30</v>
      </c>
      <c r="P629" s="238">
        <f>+IF(I629=0,"",'Ark1'!X2790)</f>
        <v>100</v>
      </c>
      <c r="Q629" s="238">
        <f>+IF(I629=0,"",'Ark1'!Y2790)</f>
        <v>70</v>
      </c>
      <c r="R629" s="238">
        <f>+IF(I629=0,"",'Ark1'!Z2790)</f>
        <v>5.9795986487388904</v>
      </c>
      <c r="S629" s="236">
        <f>+IF(I629=0,"",'Ark1'!Z2790)</f>
        <v>5.9795986487388904</v>
      </c>
      <c r="T629" s="237">
        <f>+IF(I629=0,"",'Ark1'!AB2790)</f>
        <v>2.4140215409146619</v>
      </c>
      <c r="U629" s="238">
        <f>+IF(I629=0,"",'Ark1'!AE2790)</f>
        <v>0</v>
      </c>
      <c r="V629" s="236">
        <f t="shared" si="81"/>
        <v>3.4224999999999999</v>
      </c>
      <c r="W629" s="236">
        <f t="shared" si="82"/>
        <v>1.6666666666666667</v>
      </c>
      <c r="X629" s="215"/>
    </row>
    <row r="630" spans="1:24" ht="15.6">
      <c r="A630" s="420"/>
      <c r="B630" s="297">
        <f>+'Ark1'!C2791</f>
        <v>2022</v>
      </c>
      <c r="C630" s="235">
        <f>+'Ark1'!L2791</f>
        <v>8</v>
      </c>
      <c r="D630" s="235" t="str">
        <f>VLOOKUP(C630,RNR!$D$15:$E$29,2)</f>
        <v>R</v>
      </c>
      <c r="E630" s="235">
        <f>+'Ark1'!H2791</f>
        <v>2</v>
      </c>
      <c r="F630" s="235">
        <f>+'Ark1'!J2791</f>
        <v>704</v>
      </c>
      <c r="G630" s="235" t="str">
        <f>VLOOKUP(F630,RNR!$A$1:$B$25,2)</f>
        <v>Øre Vilt</v>
      </c>
      <c r="H630" s="235">
        <f>+IF(I630=0,"",'Ark1'!Q2791)</f>
        <v>2</v>
      </c>
      <c r="I630" s="344">
        <f>+'Ark1'!R2791</f>
        <v>2</v>
      </c>
      <c r="J630" s="236">
        <f>+IF(I630=0,"",'Ark1'!AG2791)</f>
        <v>9.4957729468599048</v>
      </c>
      <c r="K630" s="236"/>
      <c r="L630" s="236">
        <f>+IF(I630=0,"",'Ark1'!AH2791)</f>
        <v>0</v>
      </c>
      <c r="M630" s="237">
        <f>+IF(I630=0,"",'Ark1'!T2791)</f>
        <v>9.5</v>
      </c>
      <c r="N630" s="32">
        <f>+IF(I630=0,"",'Ark1'!U2791)</f>
        <v>31.45</v>
      </c>
      <c r="O630" s="238">
        <f>+IF(I630=0,"",'Ark1'!W2791)</f>
        <v>50</v>
      </c>
      <c r="P630" s="238">
        <f>+IF(I630=0,"",'Ark1'!X2791)</f>
        <v>100</v>
      </c>
      <c r="Q630" s="238">
        <f>+IF(I630=0,"",'Ark1'!Y2791)</f>
        <v>100</v>
      </c>
      <c r="R630" s="238">
        <f>+IF(I630=0,"",'Ark1'!Z2791)</f>
        <v>6.5499999999999936</v>
      </c>
      <c r="S630" s="236">
        <f>+IF(I630=0,"",'Ark1'!Z2791)</f>
        <v>6.5499999999999936</v>
      </c>
      <c r="T630" s="237">
        <f>+IF(I630=0,"",'Ark1'!AB2791)</f>
        <v>1.5</v>
      </c>
      <c r="U630" s="238">
        <f>+IF(I630=0,"",'Ark1'!AE2791)</f>
        <v>0</v>
      </c>
      <c r="V630" s="236">
        <f t="shared" si="81"/>
        <v>3.9312499999999999</v>
      </c>
      <c r="W630" s="236">
        <f t="shared" si="82"/>
        <v>1</v>
      </c>
      <c r="X630" s="215"/>
    </row>
    <row r="631" spans="1:24" ht="15.6">
      <c r="A631" s="420"/>
      <c r="B631" s="297">
        <f>+'Ark1'!C2792</f>
        <v>2022</v>
      </c>
      <c r="C631" s="235">
        <f>+'Ark1'!L2792</f>
        <v>8</v>
      </c>
      <c r="D631" s="235" t="str">
        <f>VLOOKUP(C631,RNR!$D$15:$E$29,2)</f>
        <v>R</v>
      </c>
      <c r="E631" s="235">
        <f>+'Ark1'!H2792</f>
        <v>1</v>
      </c>
      <c r="F631" s="235">
        <f>+'Ark1'!J2792</f>
        <v>802</v>
      </c>
      <c r="G631" s="235" t="str">
        <f>VLOOKUP(F631,RNR!$A$1:$B$25,2)</f>
        <v>Karasjok</v>
      </c>
      <c r="H631" s="235" t="str">
        <f>+IF(I631=0,"",'Ark1'!Q2792)</f>
        <v/>
      </c>
      <c r="I631" s="344">
        <f>+'Ark1'!R2792</f>
        <v>0</v>
      </c>
      <c r="J631" s="236" t="str">
        <f>+IF(I631=0,"",'Ark1'!AG2792)</f>
        <v/>
      </c>
      <c r="K631" s="236"/>
      <c r="L631" s="236" t="str">
        <f>+IF(I631=0,"",'Ark1'!AH2792)</f>
        <v/>
      </c>
      <c r="M631" s="237" t="str">
        <f>+IF(I631=0,"",'Ark1'!T2792)</f>
        <v/>
      </c>
      <c r="N631" s="32" t="str">
        <f>+IF(I631=0,"",'Ark1'!U2792)</f>
        <v/>
      </c>
      <c r="O631" s="238" t="str">
        <f>+IF(I631=0,"",'Ark1'!W2792)</f>
        <v/>
      </c>
      <c r="P631" s="238" t="str">
        <f>+IF(I631=0,"",'Ark1'!X2792)</f>
        <v/>
      </c>
      <c r="Q631" s="238" t="str">
        <f>+IF(I631=0,"",'Ark1'!Y2792)</f>
        <v/>
      </c>
      <c r="R631" s="238" t="str">
        <f>+IF(I631=0,"",'Ark1'!Z2792)</f>
        <v/>
      </c>
      <c r="S631" s="236" t="str">
        <f>+IF(I631=0,"",'Ark1'!Z2792)</f>
        <v/>
      </c>
      <c r="T631" s="237" t="str">
        <f>+IF(I631=0,"",'Ark1'!AB2792)</f>
        <v/>
      </c>
      <c r="U631" s="238" t="str">
        <f>+IF(I631=0,"",'Ark1'!AE2792)</f>
        <v/>
      </c>
      <c r="V631" s="236" t="str">
        <f t="shared" si="81"/>
        <v/>
      </c>
      <c r="W631" s="236" t="str">
        <f t="shared" si="82"/>
        <v/>
      </c>
      <c r="X631" s="215"/>
    </row>
    <row r="632" spans="1:24" ht="15.6">
      <c r="A632" s="420"/>
      <c r="B632" s="297">
        <f>+'Ark1'!C2793</f>
        <v>2022</v>
      </c>
      <c r="C632" s="235">
        <f>+'Ark1'!L2793</f>
        <v>9</v>
      </c>
      <c r="D632" s="235" t="str">
        <f>VLOOKUP(C632,RNR!$D$15:$E$29,2)</f>
        <v>R+</v>
      </c>
      <c r="E632" s="235">
        <f>+'Ark1'!H2793</f>
        <v>1</v>
      </c>
      <c r="F632" s="235">
        <f>+'Ark1'!J2793</f>
        <v>103</v>
      </c>
      <c r="G632" s="235" t="str">
        <f>VLOOKUP(F632,RNR!$A$1:$B$25,2)</f>
        <v>Rudshøgda</v>
      </c>
      <c r="H632" s="235" t="str">
        <f>+IF(I632=0,"",'Ark1'!Q2793)</f>
        <v/>
      </c>
      <c r="I632" s="344">
        <f>+'Ark1'!R2793</f>
        <v>0</v>
      </c>
      <c r="J632" s="236" t="str">
        <f>+IF(I632=0,"",'Ark1'!AG2793)</f>
        <v/>
      </c>
      <c r="K632" s="236"/>
      <c r="L632" s="236" t="str">
        <f>+IF(I632=0,"",'Ark1'!AH2793)</f>
        <v/>
      </c>
      <c r="M632" s="237" t="str">
        <f>+IF(I632=0,"",'Ark1'!T2793)</f>
        <v/>
      </c>
      <c r="N632" s="32" t="str">
        <f>+IF(I632=0,"",'Ark1'!U2793)</f>
        <v/>
      </c>
      <c r="O632" s="238" t="str">
        <f>+IF(I632=0,"",'Ark1'!W2793)</f>
        <v/>
      </c>
      <c r="P632" s="238" t="str">
        <f>+IF(I632=0,"",'Ark1'!X2793)</f>
        <v/>
      </c>
      <c r="Q632" s="238" t="str">
        <f>+IF(I632=0,"",'Ark1'!Y2793)</f>
        <v/>
      </c>
      <c r="R632" s="238" t="str">
        <f>+IF(I632=0,"",'Ark1'!Z2793)</f>
        <v/>
      </c>
      <c r="S632" s="236" t="str">
        <f>+IF(I632=0,"",'Ark1'!Z2793)</f>
        <v/>
      </c>
      <c r="T632" s="237" t="str">
        <f>+IF(I632=0,"",'Ark1'!AB2793)</f>
        <v/>
      </c>
      <c r="U632" s="238" t="str">
        <f>+IF(I632=0,"",'Ark1'!AE2793)</f>
        <v/>
      </c>
      <c r="V632" s="236" t="str">
        <f t="shared" ref="V632:V645" si="83">IF(I632=0,"",N632/C632)</f>
        <v/>
      </c>
      <c r="W632" s="236" t="str">
        <f t="shared" ref="W632:W645" si="84">IF(I632=0,"",I632/H632)</f>
        <v/>
      </c>
      <c r="X632" s="215"/>
    </row>
    <row r="633" spans="1:24" ht="15.6">
      <c r="A633" s="420"/>
      <c r="B633" s="297">
        <f>+'Ark1'!C2794</f>
        <v>2022</v>
      </c>
      <c r="C633" s="235">
        <f>+'Ark1'!L2794</f>
        <v>9</v>
      </c>
      <c r="D633" s="235" t="str">
        <f>VLOOKUP(C633,RNR!$D$15:$E$29,2)</f>
        <v>R+</v>
      </c>
      <c r="E633" s="235">
        <f>+'Ark1'!H2794</f>
        <v>2</v>
      </c>
      <c r="F633" s="235">
        <f>+'Ark1'!J2794</f>
        <v>106</v>
      </c>
      <c r="G633" s="235" t="str">
        <f>VLOOKUP(F633,RNR!$A$1:$B$25,2)</f>
        <v>Furuseth</v>
      </c>
      <c r="H633" s="235" t="str">
        <f>+IF(I633=0,"",'Ark1'!Q2794)</f>
        <v/>
      </c>
      <c r="I633" s="344">
        <f>+'Ark1'!R2794</f>
        <v>0</v>
      </c>
      <c r="J633" s="236" t="str">
        <f>+IF(I633=0,"",'Ark1'!AG2794)</f>
        <v/>
      </c>
      <c r="K633" s="236"/>
      <c r="L633" s="236" t="str">
        <f>+IF(I633=0,"",'Ark1'!AH2794)</f>
        <v/>
      </c>
      <c r="M633" s="237" t="str">
        <f>+IF(I633=0,"",'Ark1'!T2794)</f>
        <v/>
      </c>
      <c r="N633" s="32" t="str">
        <f>+IF(I633=0,"",'Ark1'!U2794)</f>
        <v/>
      </c>
      <c r="O633" s="238" t="str">
        <f>+IF(I633=0,"",'Ark1'!W2794)</f>
        <v/>
      </c>
      <c r="P633" s="238" t="str">
        <f>+IF(I633=0,"",'Ark1'!X2794)</f>
        <v/>
      </c>
      <c r="Q633" s="238" t="str">
        <f>+IF(I633=0,"",'Ark1'!Y2794)</f>
        <v/>
      </c>
      <c r="R633" s="238" t="str">
        <f>+IF(I633=0,"",'Ark1'!Z2794)</f>
        <v/>
      </c>
      <c r="S633" s="236" t="str">
        <f>+IF(I633=0,"",'Ark1'!Z2794)</f>
        <v/>
      </c>
      <c r="T633" s="237" t="str">
        <f>+IF(I633=0,"",'Ark1'!AB2794)</f>
        <v/>
      </c>
      <c r="U633" s="238" t="str">
        <f>+IF(I633=0,"",'Ark1'!AE2794)</f>
        <v/>
      </c>
      <c r="V633" s="236" t="str">
        <f t="shared" si="83"/>
        <v/>
      </c>
      <c r="W633" s="236" t="str">
        <f t="shared" si="84"/>
        <v/>
      </c>
      <c r="X633" s="215"/>
    </row>
    <row r="634" spans="1:24" ht="15.6">
      <c r="A634" s="420"/>
      <c r="B634" s="297">
        <f>+'Ark1'!C2795</f>
        <v>2022</v>
      </c>
      <c r="C634" s="235">
        <f>+'Ark1'!L2795</f>
        <v>9</v>
      </c>
      <c r="D634" s="235" t="str">
        <f>VLOOKUP(C634,RNR!$D$15:$E$29,2)</f>
        <v>R+</v>
      </c>
      <c r="E634" s="235">
        <f>+'Ark1'!H2795</f>
        <v>1</v>
      </c>
      <c r="F634" s="235">
        <f>+'Ark1'!J2795</f>
        <v>110</v>
      </c>
      <c r="G634" s="235" t="str">
        <f>VLOOKUP(F634,RNR!$A$1:$B$25,2)</f>
        <v>Gol</v>
      </c>
      <c r="H634" s="235" t="str">
        <f>+IF(I634=0,"",'Ark1'!Q2795)</f>
        <v/>
      </c>
      <c r="I634" s="344">
        <f>+'Ark1'!R2795</f>
        <v>0</v>
      </c>
      <c r="J634" s="236" t="str">
        <f>+IF(I634=0,"",'Ark1'!AG2795)</f>
        <v/>
      </c>
      <c r="K634" s="236"/>
      <c r="L634" s="236" t="str">
        <f>+IF(I634=0,"",'Ark1'!AH2795)</f>
        <v/>
      </c>
      <c r="M634" s="237" t="str">
        <f>+IF(I634=0,"",'Ark1'!T2795)</f>
        <v/>
      </c>
      <c r="N634" s="32" t="str">
        <f>+IF(I634=0,"",'Ark1'!U2795)</f>
        <v/>
      </c>
      <c r="O634" s="238" t="str">
        <f>+IF(I634=0,"",'Ark1'!W2795)</f>
        <v/>
      </c>
      <c r="P634" s="238" t="str">
        <f>+IF(I634=0,"",'Ark1'!X2795)</f>
        <v/>
      </c>
      <c r="Q634" s="238" t="str">
        <f>+IF(I634=0,"",'Ark1'!Y2795)</f>
        <v/>
      </c>
      <c r="R634" s="238" t="str">
        <f>+IF(I634=0,"",'Ark1'!Z2795)</f>
        <v/>
      </c>
      <c r="S634" s="236" t="str">
        <f>+IF(I634=0,"",'Ark1'!Z2795)</f>
        <v/>
      </c>
      <c r="T634" s="237" t="str">
        <f>+IF(I634=0,"",'Ark1'!AB2795)</f>
        <v/>
      </c>
      <c r="U634" s="238" t="str">
        <f>+IF(I634=0,"",'Ark1'!AE2795)</f>
        <v/>
      </c>
      <c r="V634" s="236" t="str">
        <f t="shared" si="83"/>
        <v/>
      </c>
      <c r="W634" s="236" t="str">
        <f t="shared" si="84"/>
        <v/>
      </c>
      <c r="X634" s="215"/>
    </row>
    <row r="635" spans="1:24" ht="15.6">
      <c r="A635" s="420"/>
      <c r="B635" s="297">
        <f>+'Ark1'!C2796</f>
        <v>2022</v>
      </c>
      <c r="C635" s="235">
        <f>+'Ark1'!L2796</f>
        <v>9</v>
      </c>
      <c r="D635" s="235" t="str">
        <f>VLOOKUP(C635,RNR!$D$15:$E$29,2)</f>
        <v>R+</v>
      </c>
      <c r="E635" s="235">
        <f>+'Ark1'!H2796</f>
        <v>1</v>
      </c>
      <c r="F635" s="235">
        <f>+'Ark1'!J2796</f>
        <v>111</v>
      </c>
      <c r="G635" s="235" t="str">
        <f>VLOOKUP(F635,RNR!$A$1:$B$25,2)</f>
        <v>Forus</v>
      </c>
      <c r="H635" s="235" t="str">
        <f>+IF(I635=0,"",'Ark1'!Q2796)</f>
        <v/>
      </c>
      <c r="I635" s="344">
        <f>+'Ark1'!R2796</f>
        <v>0</v>
      </c>
      <c r="J635" s="236" t="str">
        <f>+IF(I635=0,"",'Ark1'!AG2796)</f>
        <v/>
      </c>
      <c r="K635" s="236"/>
      <c r="L635" s="236" t="str">
        <f>+IF(I635=0,"",'Ark1'!AH2796)</f>
        <v/>
      </c>
      <c r="M635" s="237" t="str">
        <f>+IF(I635=0,"",'Ark1'!T2796)</f>
        <v/>
      </c>
      <c r="N635" s="32" t="str">
        <f>+IF(I635=0,"",'Ark1'!U2796)</f>
        <v/>
      </c>
      <c r="O635" s="238" t="str">
        <f>+IF(I635=0,"",'Ark1'!W2796)</f>
        <v/>
      </c>
      <c r="P635" s="238" t="str">
        <f>+IF(I635=0,"",'Ark1'!X2796)</f>
        <v/>
      </c>
      <c r="Q635" s="238" t="str">
        <f>+IF(I635=0,"",'Ark1'!Y2796)</f>
        <v/>
      </c>
      <c r="R635" s="238" t="str">
        <f>+IF(I635=0,"",'Ark1'!Z2796)</f>
        <v/>
      </c>
      <c r="S635" s="236" t="str">
        <f>+IF(I635=0,"",'Ark1'!Z2796)</f>
        <v/>
      </c>
      <c r="T635" s="237" t="str">
        <f>+IF(I635=0,"",'Ark1'!AB2796)</f>
        <v/>
      </c>
      <c r="U635" s="238" t="str">
        <f>+IF(I635=0,"",'Ark1'!AE2796)</f>
        <v/>
      </c>
      <c r="V635" s="236" t="str">
        <f t="shared" si="83"/>
        <v/>
      </c>
      <c r="W635" s="236" t="str">
        <f t="shared" si="84"/>
        <v/>
      </c>
      <c r="X635" s="215"/>
    </row>
    <row r="636" spans="1:24" ht="15.6">
      <c r="A636" s="420"/>
      <c r="B636" s="297">
        <f>+'Ark1'!C2797</f>
        <v>2022</v>
      </c>
      <c r="C636" s="235">
        <f>+'Ark1'!L2797</f>
        <v>9</v>
      </c>
      <c r="D636" s="235" t="str">
        <f>VLOOKUP(C636,RNR!$D$15:$E$29,2)</f>
        <v>R+</v>
      </c>
      <c r="E636" s="235">
        <f>+'Ark1'!H2797</f>
        <v>1</v>
      </c>
      <c r="F636" s="235">
        <f>+'Ark1'!J2797</f>
        <v>116</v>
      </c>
      <c r="G636" s="235" t="str">
        <f>VLOOKUP(F636,RNR!$A$1:$B$25,2)</f>
        <v>Sandeid</v>
      </c>
      <c r="H636" s="235" t="str">
        <f>+IF(I636=0,"",'Ark1'!Q2797)</f>
        <v/>
      </c>
      <c r="I636" s="344">
        <f>+'Ark1'!R2797</f>
        <v>0</v>
      </c>
      <c r="J636" s="236" t="str">
        <f>+IF(I636=0,"",'Ark1'!AG2797)</f>
        <v/>
      </c>
      <c r="K636" s="236"/>
      <c r="L636" s="236" t="str">
        <f>+IF(I636=0,"",'Ark1'!AH2797)</f>
        <v/>
      </c>
      <c r="M636" s="237" t="str">
        <f>+IF(I636=0,"",'Ark1'!T2797)</f>
        <v/>
      </c>
      <c r="N636" s="32" t="str">
        <f>+IF(I636=0,"",'Ark1'!U2797)</f>
        <v/>
      </c>
      <c r="O636" s="238" t="str">
        <f>+IF(I636=0,"",'Ark1'!W2797)</f>
        <v/>
      </c>
      <c r="P636" s="238" t="str">
        <f>+IF(I636=0,"",'Ark1'!X2797)</f>
        <v/>
      </c>
      <c r="Q636" s="238" t="str">
        <f>+IF(I636=0,"",'Ark1'!Y2797)</f>
        <v/>
      </c>
      <c r="R636" s="238" t="str">
        <f>+IF(I636=0,"",'Ark1'!Z2797)</f>
        <v/>
      </c>
      <c r="S636" s="236" t="str">
        <f>+IF(I636=0,"",'Ark1'!Z2797)</f>
        <v/>
      </c>
      <c r="T636" s="237" t="str">
        <f>+IF(I636=0,"",'Ark1'!AB2797)</f>
        <v/>
      </c>
      <c r="U636" s="238" t="str">
        <f>+IF(I636=0,"",'Ark1'!AE2797)</f>
        <v/>
      </c>
      <c r="V636" s="236" t="str">
        <f t="shared" si="83"/>
        <v/>
      </c>
      <c r="W636" s="236" t="str">
        <f t="shared" si="84"/>
        <v/>
      </c>
      <c r="X636" s="215"/>
    </row>
    <row r="637" spans="1:24" ht="15.6">
      <c r="A637" s="420"/>
      <c r="B637" s="297">
        <f>+'Ark1'!C2798</f>
        <v>2022</v>
      </c>
      <c r="C637" s="235">
        <f>+'Ark1'!L2798</f>
        <v>9</v>
      </c>
      <c r="D637" s="235" t="str">
        <f>VLOOKUP(C637,RNR!$D$15:$E$29,2)</f>
        <v>R+</v>
      </c>
      <c r="E637" s="235">
        <f>+'Ark1'!H2798</f>
        <v>2</v>
      </c>
      <c r="F637" s="235">
        <f>+'Ark1'!J2798</f>
        <v>117</v>
      </c>
      <c r="G637" s="235" t="str">
        <f>VLOOKUP(F637,RNR!$A$1:$B$25,2)</f>
        <v>Jæren</v>
      </c>
      <c r="H637" s="235" t="str">
        <f>+IF(I637=0,"",'Ark1'!Q2798)</f>
        <v/>
      </c>
      <c r="I637" s="344">
        <f>+'Ark1'!R2798</f>
        <v>0</v>
      </c>
      <c r="J637" s="236" t="str">
        <f>+IF(I637=0,"",'Ark1'!AG2798)</f>
        <v/>
      </c>
      <c r="K637" s="236"/>
      <c r="L637" s="236" t="str">
        <f>+IF(I637=0,"",'Ark1'!AH2798)</f>
        <v/>
      </c>
      <c r="M637" s="237" t="str">
        <f>+IF(I637=0,"",'Ark1'!T2798)</f>
        <v/>
      </c>
      <c r="N637" s="32" t="str">
        <f>+IF(I637=0,"",'Ark1'!U2798)</f>
        <v/>
      </c>
      <c r="O637" s="238" t="str">
        <f>+IF(I637=0,"",'Ark1'!W2798)</f>
        <v/>
      </c>
      <c r="P637" s="238" t="str">
        <f>+IF(I637=0,"",'Ark1'!X2798)</f>
        <v/>
      </c>
      <c r="Q637" s="238" t="str">
        <f>+IF(I637=0,"",'Ark1'!Y2798)</f>
        <v/>
      </c>
      <c r="R637" s="238" t="str">
        <f>+IF(I637=0,"",'Ark1'!Z2798)</f>
        <v/>
      </c>
      <c r="S637" s="236" t="str">
        <f>+IF(I637=0,"",'Ark1'!Z2798)</f>
        <v/>
      </c>
      <c r="T637" s="237" t="str">
        <f>+IF(I637=0,"",'Ark1'!AB2798)</f>
        <v/>
      </c>
      <c r="U637" s="238" t="str">
        <f>+IF(I637=0,"",'Ark1'!AE2798)</f>
        <v/>
      </c>
      <c r="V637" s="236" t="str">
        <f t="shared" si="83"/>
        <v/>
      </c>
      <c r="W637" s="236" t="str">
        <f t="shared" si="84"/>
        <v/>
      </c>
      <c r="X637" s="215"/>
    </row>
    <row r="638" spans="1:24" ht="15.6">
      <c r="A638" s="420"/>
      <c r="B638" s="297">
        <f>+'Ark1'!C2799</f>
        <v>2022</v>
      </c>
      <c r="C638" s="235">
        <f>+'Ark1'!L2799</f>
        <v>9</v>
      </c>
      <c r="D638" s="235" t="str">
        <f>VLOOKUP(C638,RNR!$D$15:$E$29,2)</f>
        <v>R+</v>
      </c>
      <c r="E638" s="235">
        <f>+'Ark1'!H2799</f>
        <v>1</v>
      </c>
      <c r="F638" s="235">
        <f>+'Ark1'!J2799</f>
        <v>134</v>
      </c>
      <c r="G638" s="235" t="str">
        <f>VLOOKUP(F638,RNR!$A$1:$B$25,2)</f>
        <v>Førde</v>
      </c>
      <c r="H638" s="235" t="str">
        <f>+IF(I638=0,"",'Ark1'!Q2799)</f>
        <v/>
      </c>
      <c r="I638" s="344">
        <f>+'Ark1'!R2799</f>
        <v>0</v>
      </c>
      <c r="J638" s="236" t="str">
        <f>+IF(I638=0,"",'Ark1'!AG2799)</f>
        <v/>
      </c>
      <c r="K638" s="236"/>
      <c r="L638" s="236" t="str">
        <f>+IF(I638=0,"",'Ark1'!AH2799)</f>
        <v/>
      </c>
      <c r="M638" s="237" t="str">
        <f>+IF(I638=0,"",'Ark1'!T2799)</f>
        <v/>
      </c>
      <c r="N638" s="32" t="str">
        <f>+IF(I638=0,"",'Ark1'!U2799)</f>
        <v/>
      </c>
      <c r="O638" s="238" t="str">
        <f>+IF(I638=0,"",'Ark1'!W2799)</f>
        <v/>
      </c>
      <c r="P638" s="238" t="str">
        <f>+IF(I638=0,"",'Ark1'!X2799)</f>
        <v/>
      </c>
      <c r="Q638" s="238" t="str">
        <f>+IF(I638=0,"",'Ark1'!Y2799)</f>
        <v/>
      </c>
      <c r="R638" s="238" t="str">
        <f>+IF(I638=0,"",'Ark1'!Z2799)</f>
        <v/>
      </c>
      <c r="S638" s="236" t="str">
        <f>+IF(I638=0,"",'Ark1'!Z2799)</f>
        <v/>
      </c>
      <c r="T638" s="237" t="str">
        <f>+IF(I638=0,"",'Ark1'!AB2799)</f>
        <v/>
      </c>
      <c r="U638" s="238" t="str">
        <f>+IF(I638=0,"",'Ark1'!AE2799)</f>
        <v/>
      </c>
      <c r="V638" s="236" t="str">
        <f t="shared" si="83"/>
        <v/>
      </c>
      <c r="W638" s="236" t="str">
        <f t="shared" si="84"/>
        <v/>
      </c>
      <c r="X638" s="215"/>
    </row>
    <row r="639" spans="1:24" ht="15.6">
      <c r="A639" s="420"/>
      <c r="B639" s="297">
        <f>+'Ark1'!C2800</f>
        <v>2022</v>
      </c>
      <c r="C639" s="235">
        <f>+'Ark1'!L2800</f>
        <v>9</v>
      </c>
      <c r="D639" s="235" t="str">
        <f>VLOOKUP(C639,RNR!$D$15:$E$29,2)</f>
        <v>R+</v>
      </c>
      <c r="E639" s="235">
        <f>+'Ark1'!H2800</f>
        <v>2</v>
      </c>
      <c r="F639" s="235">
        <f>+'Ark1'!J2800</f>
        <v>141</v>
      </c>
      <c r="G639" s="235" t="str">
        <f>VLOOKUP(F639,RNR!$A$1:$B$25,2)</f>
        <v>Ølen</v>
      </c>
      <c r="H639" s="235" t="str">
        <f>+IF(I639=0,"",'Ark1'!Q2800)</f>
        <v/>
      </c>
      <c r="I639" s="344">
        <f>+'Ark1'!R2800</f>
        <v>0</v>
      </c>
      <c r="J639" s="236" t="str">
        <f>+IF(I639=0,"",'Ark1'!AG2800)</f>
        <v/>
      </c>
      <c r="K639" s="236"/>
      <c r="L639" s="236" t="str">
        <f>+IF(I639=0,"",'Ark1'!AH2800)</f>
        <v/>
      </c>
      <c r="M639" s="237" t="str">
        <f>+IF(I639=0,"",'Ark1'!T2800)</f>
        <v/>
      </c>
      <c r="N639" s="32" t="str">
        <f>+IF(I639=0,"",'Ark1'!U2800)</f>
        <v/>
      </c>
      <c r="O639" s="238" t="str">
        <f>+IF(I639=0,"",'Ark1'!W2800)</f>
        <v/>
      </c>
      <c r="P639" s="238" t="str">
        <f>+IF(I639=0,"",'Ark1'!X2800)</f>
        <v/>
      </c>
      <c r="Q639" s="238" t="str">
        <f>+IF(I639=0,"",'Ark1'!Y2800)</f>
        <v/>
      </c>
      <c r="R639" s="238" t="str">
        <f>+IF(I639=0,"",'Ark1'!Z2800)</f>
        <v/>
      </c>
      <c r="S639" s="236" t="str">
        <f>+IF(I639=0,"",'Ark1'!Z2800)</f>
        <v/>
      </c>
      <c r="T639" s="237" t="str">
        <f>+IF(I639=0,"",'Ark1'!AB2800)</f>
        <v/>
      </c>
      <c r="U639" s="238" t="str">
        <f>+IF(I639=0,"",'Ark1'!AE2800)</f>
        <v/>
      </c>
      <c r="V639" s="236" t="str">
        <f t="shared" si="83"/>
        <v/>
      </c>
      <c r="W639" s="236" t="str">
        <f t="shared" si="84"/>
        <v/>
      </c>
      <c r="X639" s="215"/>
    </row>
    <row r="640" spans="1:24" ht="15.6">
      <c r="A640" s="420"/>
      <c r="B640" s="297">
        <f>+'Ark1'!C2801</f>
        <v>2022</v>
      </c>
      <c r="C640" s="235">
        <f>+'Ark1'!L2801</f>
        <v>9</v>
      </c>
      <c r="D640" s="235" t="str">
        <f>VLOOKUP(C640,RNR!$D$15:$E$29,2)</f>
        <v>R+</v>
      </c>
      <c r="E640" s="235">
        <f>+'Ark1'!H2801</f>
        <v>2</v>
      </c>
      <c r="F640" s="235">
        <f>+'Ark1'!J2801</f>
        <v>143</v>
      </c>
      <c r="G640" s="235" t="str">
        <f>VLOOKUP(F640,RNR!$A$1:$B$25,2)</f>
        <v>Nordfjord</v>
      </c>
      <c r="H640" s="235" t="str">
        <f>+IF(I640=0,"",'Ark1'!Q2801)</f>
        <v/>
      </c>
      <c r="I640" s="344">
        <f>+'Ark1'!R2801</f>
        <v>0</v>
      </c>
      <c r="J640" s="236" t="str">
        <f>+IF(I640=0,"",'Ark1'!AG2801)</f>
        <v/>
      </c>
      <c r="K640" s="236"/>
      <c r="L640" s="236" t="str">
        <f>+IF(I640=0,"",'Ark1'!AH2801)</f>
        <v/>
      </c>
      <c r="M640" s="237" t="str">
        <f>+IF(I640=0,"",'Ark1'!T2801)</f>
        <v/>
      </c>
      <c r="N640" s="32" t="str">
        <f>+IF(I640=0,"",'Ark1'!U2801)</f>
        <v/>
      </c>
      <c r="O640" s="238" t="str">
        <f>+IF(I640=0,"",'Ark1'!W2801)</f>
        <v/>
      </c>
      <c r="P640" s="238" t="str">
        <f>+IF(I640=0,"",'Ark1'!X2801)</f>
        <v/>
      </c>
      <c r="Q640" s="238" t="str">
        <f>+IF(I640=0,"",'Ark1'!Y2801)</f>
        <v/>
      </c>
      <c r="R640" s="238" t="str">
        <f>+IF(I640=0,"",'Ark1'!Z2801)</f>
        <v/>
      </c>
      <c r="S640" s="236" t="str">
        <f>+IF(I640=0,"",'Ark1'!Z2801)</f>
        <v/>
      </c>
      <c r="T640" s="237" t="str">
        <f>+IF(I640=0,"",'Ark1'!AB2801)</f>
        <v/>
      </c>
      <c r="U640" s="238" t="str">
        <f>+IF(I640=0,"",'Ark1'!AE2801)</f>
        <v/>
      </c>
      <c r="V640" s="236" t="str">
        <f t="shared" si="83"/>
        <v/>
      </c>
      <c r="W640" s="236" t="str">
        <f t="shared" si="84"/>
        <v/>
      </c>
      <c r="X640" s="215"/>
    </row>
    <row r="641" spans="1:24" ht="15.6">
      <c r="A641" s="420"/>
      <c r="B641" s="297">
        <f>+'Ark1'!C2802</f>
        <v>2022</v>
      </c>
      <c r="C641" s="235">
        <f>+'Ark1'!L2802</f>
        <v>9</v>
      </c>
      <c r="D641" s="235" t="str">
        <f>VLOOKUP(C641,RNR!$D$15:$E$29,2)</f>
        <v>R+</v>
      </c>
      <c r="E641" s="235">
        <f>+'Ark1'!H2802</f>
        <v>2</v>
      </c>
      <c r="F641" s="235">
        <f>+'Ark1'!J2802</f>
        <v>147</v>
      </c>
      <c r="G641" s="235" t="str">
        <f>VLOOKUP(F641,RNR!$A$1:$B$25,2)</f>
        <v>Midt-Norge</v>
      </c>
      <c r="H641" s="235" t="str">
        <f>+IF(I641=0,"",'Ark1'!Q2802)</f>
        <v/>
      </c>
      <c r="I641" s="344">
        <f>+'Ark1'!R2802</f>
        <v>0</v>
      </c>
      <c r="J641" s="236" t="str">
        <f>+IF(I641=0,"",'Ark1'!AG2802)</f>
        <v/>
      </c>
      <c r="K641" s="236"/>
      <c r="L641" s="236" t="str">
        <f>+IF(I641=0,"",'Ark1'!AH2802)</f>
        <v/>
      </c>
      <c r="M641" s="237" t="str">
        <f>+IF(I641=0,"",'Ark1'!T2802)</f>
        <v/>
      </c>
      <c r="N641" s="32" t="str">
        <f>+IF(I641=0,"",'Ark1'!U2802)</f>
        <v/>
      </c>
      <c r="O641" s="238" t="str">
        <f>+IF(I641=0,"",'Ark1'!W2802)</f>
        <v/>
      </c>
      <c r="P641" s="238" t="str">
        <f>+IF(I641=0,"",'Ark1'!X2802)</f>
        <v/>
      </c>
      <c r="Q641" s="238" t="str">
        <f>+IF(I641=0,"",'Ark1'!Y2802)</f>
        <v/>
      </c>
      <c r="R641" s="238" t="str">
        <f>+IF(I641=0,"",'Ark1'!Z2802)</f>
        <v/>
      </c>
      <c r="S641" s="236" t="str">
        <f>+IF(I641=0,"",'Ark1'!Z2802)</f>
        <v/>
      </c>
      <c r="T641" s="237" t="str">
        <f>+IF(I641=0,"",'Ark1'!AB2802)</f>
        <v/>
      </c>
      <c r="U641" s="238" t="str">
        <f>+IF(I641=0,"",'Ark1'!AE2802)</f>
        <v/>
      </c>
      <c r="V641" s="236" t="str">
        <f t="shared" si="83"/>
        <v/>
      </c>
      <c r="W641" s="236" t="str">
        <f t="shared" si="84"/>
        <v/>
      </c>
      <c r="X641" s="215"/>
    </row>
    <row r="642" spans="1:24" ht="15.6">
      <c r="A642" s="420"/>
      <c r="B642" s="297">
        <f>+'Ark1'!C2803</f>
        <v>2022</v>
      </c>
      <c r="C642" s="235">
        <f>+'Ark1'!L2803</f>
        <v>9</v>
      </c>
      <c r="D642" s="235" t="str">
        <f>VLOOKUP(C642,RNR!$D$15:$E$29,2)</f>
        <v>R+</v>
      </c>
      <c r="E642" s="235">
        <f>+'Ark1'!H2803</f>
        <v>1</v>
      </c>
      <c r="F642" s="235">
        <f>+'Ark1'!J2803</f>
        <v>155</v>
      </c>
      <c r="G642" s="235" t="str">
        <f>VLOOKUP(F642,RNR!$A$1:$B$25,2)</f>
        <v>Målselv</v>
      </c>
      <c r="H642" s="235" t="str">
        <f>+IF(I642=0,"",'Ark1'!Q2803)</f>
        <v/>
      </c>
      <c r="I642" s="344">
        <f>+'Ark1'!R2803</f>
        <v>0</v>
      </c>
      <c r="J642" s="236" t="str">
        <f>+IF(I642=0,"",'Ark1'!AG2803)</f>
        <v/>
      </c>
      <c r="K642" s="236"/>
      <c r="L642" s="236" t="str">
        <f>+IF(I642=0,"",'Ark1'!AH2803)</f>
        <v/>
      </c>
      <c r="M642" s="237" t="str">
        <f>+IF(I642=0,"",'Ark1'!T2803)</f>
        <v/>
      </c>
      <c r="N642" s="32" t="str">
        <f>+IF(I642=0,"",'Ark1'!U2803)</f>
        <v/>
      </c>
      <c r="O642" s="238" t="str">
        <f>+IF(I642=0,"",'Ark1'!W2803)</f>
        <v/>
      </c>
      <c r="P642" s="238" t="str">
        <f>+IF(I642=0,"",'Ark1'!X2803)</f>
        <v/>
      </c>
      <c r="Q642" s="238" t="str">
        <f>+IF(I642=0,"",'Ark1'!Y2803)</f>
        <v/>
      </c>
      <c r="R642" s="238" t="str">
        <f>+IF(I642=0,"",'Ark1'!Z2803)</f>
        <v/>
      </c>
      <c r="S642" s="236" t="str">
        <f>+IF(I642=0,"",'Ark1'!Z2803)</f>
        <v/>
      </c>
      <c r="T642" s="237" t="str">
        <f>+IF(I642=0,"",'Ark1'!AB2803)</f>
        <v/>
      </c>
      <c r="U642" s="238" t="str">
        <f>+IF(I642=0,"",'Ark1'!AE2803)</f>
        <v/>
      </c>
      <c r="V642" s="236" t="str">
        <f t="shared" si="83"/>
        <v/>
      </c>
      <c r="W642" s="236" t="str">
        <f t="shared" si="84"/>
        <v/>
      </c>
      <c r="X642" s="215"/>
    </row>
    <row r="643" spans="1:24" ht="15.6">
      <c r="A643" s="420"/>
      <c r="B643" s="297">
        <f>+'Ark1'!C2804</f>
        <v>2022</v>
      </c>
      <c r="C643" s="235">
        <f>+'Ark1'!L2804</f>
        <v>9</v>
      </c>
      <c r="D643" s="235" t="str">
        <f>VLOOKUP(C643,RNR!$D$15:$E$29,2)</f>
        <v>R+</v>
      </c>
      <c r="E643" s="235">
        <f>+'Ark1'!H2804</f>
        <v>2</v>
      </c>
      <c r="F643" s="235">
        <f>+'Ark1'!J2804</f>
        <v>160</v>
      </c>
      <c r="G643" s="235" t="str">
        <f>VLOOKUP(F643,RNR!$A$1:$B$25,2)</f>
        <v>Oslo</v>
      </c>
      <c r="H643" s="235" t="str">
        <f>+IF(I643=0,"",'Ark1'!Q2804)</f>
        <v/>
      </c>
      <c r="I643" s="344">
        <f>+'Ark1'!R2804</f>
        <v>0</v>
      </c>
      <c r="J643" s="236" t="str">
        <f>+IF(I643=0,"",'Ark1'!AG2804)</f>
        <v/>
      </c>
      <c r="K643" s="236"/>
      <c r="L643" s="236" t="str">
        <f>+IF(I643=0,"",'Ark1'!AH2804)</f>
        <v/>
      </c>
      <c r="M643" s="237" t="str">
        <f>+IF(I643=0,"",'Ark1'!T2804)</f>
        <v/>
      </c>
      <c r="N643" s="32" t="str">
        <f>+IF(I643=0,"",'Ark1'!U2804)</f>
        <v/>
      </c>
      <c r="O643" s="238" t="str">
        <f>+IF(I643=0,"",'Ark1'!W2804)</f>
        <v/>
      </c>
      <c r="P643" s="238" t="str">
        <f>+IF(I643=0,"",'Ark1'!X2804)</f>
        <v/>
      </c>
      <c r="Q643" s="238" t="str">
        <f>+IF(I643=0,"",'Ark1'!Y2804)</f>
        <v/>
      </c>
      <c r="R643" s="238" t="str">
        <f>+IF(I643=0,"",'Ark1'!Z2804)</f>
        <v/>
      </c>
      <c r="S643" s="236" t="str">
        <f>+IF(I643=0,"",'Ark1'!Z2804)</f>
        <v/>
      </c>
      <c r="T643" s="237" t="str">
        <f>+IF(I643=0,"",'Ark1'!AB2804)</f>
        <v/>
      </c>
      <c r="U643" s="238" t="str">
        <f>+IF(I643=0,"",'Ark1'!AE2804)</f>
        <v/>
      </c>
      <c r="V643" s="236" t="str">
        <f t="shared" si="83"/>
        <v/>
      </c>
      <c r="W643" s="236" t="str">
        <f t="shared" si="84"/>
        <v/>
      </c>
      <c r="X643" s="215"/>
    </row>
    <row r="644" spans="1:24" ht="15.6">
      <c r="A644" s="420"/>
      <c r="B644" s="297">
        <f>+'Ark1'!C2805</f>
        <v>2022</v>
      </c>
      <c r="C644" s="235">
        <f>+'Ark1'!L2805</f>
        <v>9</v>
      </c>
      <c r="D644" s="235" t="str">
        <f>VLOOKUP(C644,RNR!$D$15:$E$29,2)</f>
        <v>R+</v>
      </c>
      <c r="E644" s="235">
        <f>+'Ark1'!H2805</f>
        <v>1</v>
      </c>
      <c r="F644" s="235">
        <f>+'Ark1'!J2805</f>
        <v>171</v>
      </c>
      <c r="G644" s="235" t="str">
        <f>VLOOKUP(F644,RNR!$A$1:$B$25,2)</f>
        <v>Prima</v>
      </c>
      <c r="H644" s="235" t="str">
        <f>+IF(I644=0,"",'Ark1'!Q2805)</f>
        <v/>
      </c>
      <c r="I644" s="344">
        <f>+'Ark1'!R2805</f>
        <v>0</v>
      </c>
      <c r="J644" s="236" t="str">
        <f>+IF(I644=0,"",'Ark1'!AG2805)</f>
        <v/>
      </c>
      <c r="K644" s="236"/>
      <c r="L644" s="236" t="str">
        <f>+IF(I644=0,"",'Ark1'!AH2805)</f>
        <v/>
      </c>
      <c r="M644" s="237" t="str">
        <f>+IF(I644=0,"",'Ark1'!T2805)</f>
        <v/>
      </c>
      <c r="N644" s="32" t="str">
        <f>+IF(I644=0,"",'Ark1'!U2805)</f>
        <v/>
      </c>
      <c r="O644" s="238" t="str">
        <f>+IF(I644=0,"",'Ark1'!W2805)</f>
        <v/>
      </c>
      <c r="P644" s="238" t="str">
        <f>+IF(I644=0,"",'Ark1'!X2805)</f>
        <v/>
      </c>
      <c r="Q644" s="238" t="str">
        <f>+IF(I644=0,"",'Ark1'!Y2805)</f>
        <v/>
      </c>
      <c r="R644" s="238" t="str">
        <f>+IF(I644=0,"",'Ark1'!Z2805)</f>
        <v/>
      </c>
      <c r="S644" s="236" t="str">
        <f>+IF(I644=0,"",'Ark1'!Z2805)</f>
        <v/>
      </c>
      <c r="T644" s="237" t="str">
        <f>+IF(I644=0,"",'Ark1'!AB2805)</f>
        <v/>
      </c>
      <c r="U644" s="238" t="str">
        <f>+IF(I644=0,"",'Ark1'!AE2805)</f>
        <v/>
      </c>
      <c r="V644" s="236" t="str">
        <f t="shared" si="83"/>
        <v/>
      </c>
      <c r="W644" s="236" t="str">
        <f t="shared" si="84"/>
        <v/>
      </c>
      <c r="X644" s="215"/>
    </row>
    <row r="645" spans="1:24" ht="15.6">
      <c r="A645" s="420"/>
      <c r="B645" s="297">
        <f>+'Ark1'!C2806</f>
        <v>2022</v>
      </c>
      <c r="C645" s="235">
        <f>+'Ark1'!L2806</f>
        <v>9</v>
      </c>
      <c r="D645" s="235" t="str">
        <f>VLOOKUP(C645,RNR!$D$15:$E$29,2)</f>
        <v>R+</v>
      </c>
      <c r="E645" s="235">
        <f>+'Ark1'!H2806</f>
        <v>2</v>
      </c>
      <c r="F645" s="235">
        <f>+'Ark1'!J2806</f>
        <v>175</v>
      </c>
      <c r="G645" s="235" t="str">
        <f>VLOOKUP(F645,RNR!$A$1:$B$25,2)</f>
        <v>Ole Ringdal</v>
      </c>
      <c r="H645" s="235" t="str">
        <f>+IF(I645=0,"",'Ark1'!Q2806)</f>
        <v/>
      </c>
      <c r="I645" s="344">
        <f>+'Ark1'!R2806</f>
        <v>0</v>
      </c>
      <c r="J645" s="236" t="str">
        <f>+IF(I645=0,"",'Ark1'!AG2806)</f>
        <v/>
      </c>
      <c r="K645" s="236"/>
      <c r="L645" s="236" t="str">
        <f>+IF(I645=0,"",'Ark1'!AH2806)</f>
        <v/>
      </c>
      <c r="M645" s="237" t="str">
        <f>+IF(I645=0,"",'Ark1'!T2806)</f>
        <v/>
      </c>
      <c r="N645" s="32" t="str">
        <f>+IF(I645=0,"",'Ark1'!U2806)</f>
        <v/>
      </c>
      <c r="O645" s="238" t="str">
        <f>+IF(I645=0,"",'Ark1'!W2806)</f>
        <v/>
      </c>
      <c r="P645" s="238" t="str">
        <f>+IF(I645=0,"",'Ark1'!X2806)</f>
        <v/>
      </c>
      <c r="Q645" s="238" t="str">
        <f>+IF(I645=0,"",'Ark1'!Y2806)</f>
        <v/>
      </c>
      <c r="R645" s="238" t="str">
        <f>+IF(I645=0,"",'Ark1'!Z2806)</f>
        <v/>
      </c>
      <c r="S645" s="236" t="str">
        <f>+IF(I645=0,"",'Ark1'!Z2806)</f>
        <v/>
      </c>
      <c r="T645" s="237" t="str">
        <f>+IF(I645=0,"",'Ark1'!AB2806)</f>
        <v/>
      </c>
      <c r="U645" s="238" t="str">
        <f>+IF(I645=0,"",'Ark1'!AE2806)</f>
        <v/>
      </c>
      <c r="V645" s="236" t="str">
        <f t="shared" si="83"/>
        <v/>
      </c>
      <c r="W645" s="236" t="str">
        <f t="shared" si="84"/>
        <v/>
      </c>
      <c r="X645" s="215"/>
    </row>
    <row r="646" spans="1:24" ht="15.6">
      <c r="A646" s="420"/>
      <c r="B646" s="297">
        <f>+'Ark1'!C2807</f>
        <v>2022</v>
      </c>
      <c r="C646" s="235">
        <f>+'Ark1'!L2807</f>
        <v>9</v>
      </c>
      <c r="D646" s="235" t="str">
        <f>VLOOKUP(C646,RNR!$D$15:$E$29,2)</f>
        <v>R+</v>
      </c>
      <c r="E646" s="235">
        <f>+'Ark1'!H2807</f>
        <v>2</v>
      </c>
      <c r="F646" s="235">
        <f>+'Ark1'!J2807</f>
        <v>177</v>
      </c>
      <c r="G646" s="235" t="str">
        <f>VLOOKUP(F646,RNR!$A$1:$B$25,2)</f>
        <v>Slakthuset</v>
      </c>
      <c r="H646" s="235" t="str">
        <f>+IF(I646=0,"",'Ark1'!Q2807)</f>
        <v/>
      </c>
      <c r="I646" s="344">
        <f>+'Ark1'!R2807</f>
        <v>0</v>
      </c>
      <c r="J646" s="236" t="str">
        <f>+IF(I646=0,"",'Ark1'!AG2807)</f>
        <v/>
      </c>
      <c r="K646" s="236"/>
      <c r="L646" s="236" t="str">
        <f>+IF(I646=0,"",'Ark1'!AH2807)</f>
        <v/>
      </c>
      <c r="M646" s="237" t="str">
        <f>+IF(I646=0,"",'Ark1'!T2807)</f>
        <v/>
      </c>
      <c r="N646" s="32" t="str">
        <f>+IF(I646=0,"",'Ark1'!U2807)</f>
        <v/>
      </c>
      <c r="O646" s="238" t="str">
        <f>+IF(I646=0,"",'Ark1'!W2807)</f>
        <v/>
      </c>
      <c r="P646" s="238" t="str">
        <f>+IF(I646=0,"",'Ark1'!X2807)</f>
        <v/>
      </c>
      <c r="Q646" s="238" t="str">
        <f>+IF(I646=0,"",'Ark1'!Y2807)</f>
        <v/>
      </c>
      <c r="R646" s="238" t="str">
        <f>+IF(I646=0,"",'Ark1'!Z2807)</f>
        <v/>
      </c>
      <c r="S646" s="236" t="str">
        <f>+IF(I646=0,"",'Ark1'!Z2807)</f>
        <v/>
      </c>
      <c r="T646" s="237" t="str">
        <f>+IF(I646=0,"",'Ark1'!AB2807)</f>
        <v/>
      </c>
      <c r="U646" s="238" t="str">
        <f>+IF(I646=0,"",'Ark1'!AE2807)</f>
        <v/>
      </c>
      <c r="V646" s="236" t="str">
        <f t="shared" ref="V646:V709" si="85">IF(I646=0,"",N646/C646)</f>
        <v/>
      </c>
      <c r="W646" s="236" t="str">
        <f t="shared" ref="W646:W709" si="86">IF(I646=0,"",I646/H646)</f>
        <v/>
      </c>
      <c r="X646" s="215"/>
    </row>
    <row r="647" spans="1:24" ht="15.6">
      <c r="A647" s="420"/>
      <c r="B647" s="297">
        <f>+'Ark1'!C2808</f>
        <v>2022</v>
      </c>
      <c r="C647" s="235">
        <f>+'Ark1'!L2808</f>
        <v>9</v>
      </c>
      <c r="D647" s="235" t="str">
        <f>VLOOKUP(C647,RNR!$D$15:$E$29,2)</f>
        <v>R+</v>
      </c>
      <c r="E647" s="235">
        <f>+'Ark1'!H2808</f>
        <v>2</v>
      </c>
      <c r="F647" s="235">
        <f>+'Ark1'!J2808</f>
        <v>178</v>
      </c>
      <c r="G647" s="235" t="str">
        <f>VLOOKUP(F647,RNR!$A$1:$B$25,2)</f>
        <v>Røros</v>
      </c>
      <c r="H647" s="235" t="str">
        <f>+IF(I647=0,"",'Ark1'!Q2808)</f>
        <v/>
      </c>
      <c r="I647" s="344">
        <f>+'Ark1'!R2808</f>
        <v>0</v>
      </c>
      <c r="J647" s="236" t="str">
        <f>+IF(I647=0,"",'Ark1'!AG2808)</f>
        <v/>
      </c>
      <c r="K647" s="236"/>
      <c r="L647" s="236" t="str">
        <f>+IF(I647=0,"",'Ark1'!AH2808)</f>
        <v/>
      </c>
      <c r="M647" s="237" t="str">
        <f>+IF(I647=0,"",'Ark1'!T2808)</f>
        <v/>
      </c>
      <c r="N647" s="32" t="str">
        <f>+IF(I647=0,"",'Ark1'!U2808)</f>
        <v/>
      </c>
      <c r="O647" s="238" t="str">
        <f>+IF(I647=0,"",'Ark1'!W2808)</f>
        <v/>
      </c>
      <c r="P647" s="238" t="str">
        <f>+IF(I647=0,"",'Ark1'!X2808)</f>
        <v/>
      </c>
      <c r="Q647" s="238" t="str">
        <f>+IF(I647=0,"",'Ark1'!Y2808)</f>
        <v/>
      </c>
      <c r="R647" s="238" t="str">
        <f>+IF(I647=0,"",'Ark1'!Z2808)</f>
        <v/>
      </c>
      <c r="S647" s="236" t="str">
        <f>+IF(I647=0,"",'Ark1'!Z2808)</f>
        <v/>
      </c>
      <c r="T647" s="237" t="str">
        <f>+IF(I647=0,"",'Ark1'!AB2808)</f>
        <v/>
      </c>
      <c r="U647" s="238" t="str">
        <f>+IF(I647=0,"",'Ark1'!AE2808)</f>
        <v/>
      </c>
      <c r="V647" s="236" t="str">
        <f t="shared" si="85"/>
        <v/>
      </c>
      <c r="W647" s="236" t="str">
        <f t="shared" si="86"/>
        <v/>
      </c>
      <c r="X647" s="215"/>
    </row>
    <row r="648" spans="1:24" ht="15.6">
      <c r="A648" s="420"/>
      <c r="B648" s="297">
        <f>+'Ark1'!C2809</f>
        <v>2022</v>
      </c>
      <c r="C648" s="235">
        <f>+'Ark1'!L2809</f>
        <v>9</v>
      </c>
      <c r="D648" s="235" t="str">
        <f>VLOOKUP(C648,RNR!$D$15:$E$29,2)</f>
        <v>R+</v>
      </c>
      <c r="E648" s="235">
        <f>+'Ark1'!H2809</f>
        <v>2</v>
      </c>
      <c r="F648" s="235">
        <f>+'Ark1'!J2809</f>
        <v>181</v>
      </c>
      <c r="G648" s="235" t="str">
        <f>VLOOKUP(F648,RNR!$A$1:$B$25,2)</f>
        <v>Horns</v>
      </c>
      <c r="H648" s="235" t="str">
        <f>+IF(I648=0,"",'Ark1'!Q2809)</f>
        <v/>
      </c>
      <c r="I648" s="344">
        <f>+'Ark1'!R2809</f>
        <v>0</v>
      </c>
      <c r="J648" s="236" t="str">
        <f>+IF(I648=0,"",'Ark1'!AG2809)</f>
        <v/>
      </c>
      <c r="K648" s="236"/>
      <c r="L648" s="236" t="str">
        <f>+IF(I648=0,"",'Ark1'!AH2809)</f>
        <v/>
      </c>
      <c r="M648" s="237" t="str">
        <f>+IF(I648=0,"",'Ark1'!T2809)</f>
        <v/>
      </c>
      <c r="N648" s="32" t="str">
        <f>+IF(I648=0,"",'Ark1'!U2809)</f>
        <v/>
      </c>
      <c r="O648" s="238" t="str">
        <f>+IF(I648=0,"",'Ark1'!W2809)</f>
        <v/>
      </c>
      <c r="P648" s="238" t="str">
        <f>+IF(I648=0,"",'Ark1'!X2809)</f>
        <v/>
      </c>
      <c r="Q648" s="238" t="str">
        <f>+IF(I648=0,"",'Ark1'!Y2809)</f>
        <v/>
      </c>
      <c r="R648" s="238" t="str">
        <f>+IF(I648=0,"",'Ark1'!Z2809)</f>
        <v/>
      </c>
      <c r="S648" s="236" t="str">
        <f>+IF(I648=0,"",'Ark1'!Z2809)</f>
        <v/>
      </c>
      <c r="T648" s="237" t="str">
        <f>+IF(I648=0,"",'Ark1'!AB2809)</f>
        <v/>
      </c>
      <c r="U648" s="238" t="str">
        <f>+IF(I648=0,"",'Ark1'!AE2809)</f>
        <v/>
      </c>
      <c r="V648" s="236" t="str">
        <f t="shared" si="85"/>
        <v/>
      </c>
      <c r="W648" s="236" t="str">
        <f t="shared" si="86"/>
        <v/>
      </c>
      <c r="X648" s="215"/>
    </row>
    <row r="649" spans="1:24" ht="15.6">
      <c r="A649" s="420"/>
      <c r="B649" s="297">
        <f>+'Ark1'!C2810</f>
        <v>2022</v>
      </c>
      <c r="C649" s="235">
        <f>+'Ark1'!L2810</f>
        <v>9</v>
      </c>
      <c r="D649" s="235" t="str">
        <f>VLOOKUP(C649,RNR!$D$15:$E$29,2)</f>
        <v>R+</v>
      </c>
      <c r="E649" s="235">
        <f>+'Ark1'!H2810</f>
        <v>1</v>
      </c>
      <c r="F649" s="235">
        <f>+'Ark1'!J2810</f>
        <v>262</v>
      </c>
      <c r="G649" s="235" t="str">
        <f>VLOOKUP(F649,RNR!$A$1:$B$25,2)</f>
        <v>Strilalam</v>
      </c>
      <c r="H649" s="235" t="str">
        <f>+IF(I649=0,"",'Ark1'!Q2810)</f>
        <v/>
      </c>
      <c r="I649" s="344">
        <f>+'Ark1'!R2810</f>
        <v>0</v>
      </c>
      <c r="J649" s="236" t="str">
        <f>+IF(I649=0,"",'Ark1'!AG2810)</f>
        <v/>
      </c>
      <c r="K649" s="236"/>
      <c r="L649" s="236" t="str">
        <f>+IF(I649=0,"",'Ark1'!AH2810)</f>
        <v/>
      </c>
      <c r="M649" s="237" t="str">
        <f>+IF(I649=0,"",'Ark1'!T2810)</f>
        <v/>
      </c>
      <c r="N649" s="32" t="str">
        <f>+IF(I649=0,"",'Ark1'!U2810)</f>
        <v/>
      </c>
      <c r="O649" s="238" t="str">
        <f>+IF(I649=0,"",'Ark1'!W2810)</f>
        <v/>
      </c>
      <c r="P649" s="238" t="str">
        <f>+IF(I649=0,"",'Ark1'!X2810)</f>
        <v/>
      </c>
      <c r="Q649" s="238" t="str">
        <f>+IF(I649=0,"",'Ark1'!Y2810)</f>
        <v/>
      </c>
      <c r="R649" s="238" t="str">
        <f>+IF(I649=0,"",'Ark1'!Z2810)</f>
        <v/>
      </c>
      <c r="S649" s="236" t="str">
        <f>+IF(I649=0,"",'Ark1'!Z2810)</f>
        <v/>
      </c>
      <c r="T649" s="237" t="str">
        <f>+IF(I649=0,"",'Ark1'!AB2810)</f>
        <v/>
      </c>
      <c r="U649" s="238" t="str">
        <f>+IF(I649=0,"",'Ark1'!AE2810)</f>
        <v/>
      </c>
      <c r="V649" s="236" t="str">
        <f t="shared" si="85"/>
        <v/>
      </c>
      <c r="W649" s="236" t="str">
        <f t="shared" si="86"/>
        <v/>
      </c>
      <c r="X649" s="215"/>
    </row>
    <row r="650" spans="1:24" ht="15.6">
      <c r="A650" s="420"/>
      <c r="B650" s="297">
        <f>+'Ark1'!C2811</f>
        <v>2022</v>
      </c>
      <c r="C650" s="235">
        <f>+'Ark1'!L2811</f>
        <v>9</v>
      </c>
      <c r="D650" s="235" t="str">
        <f>VLOOKUP(C650,RNR!$D$15:$E$29,2)</f>
        <v>R+</v>
      </c>
      <c r="E650" s="235">
        <f>+'Ark1'!H2811</f>
        <v>1</v>
      </c>
      <c r="F650" s="235">
        <f>+'Ark1'!J2811</f>
        <v>309</v>
      </c>
      <c r="G650" s="235" t="str">
        <f>VLOOKUP(F650,RNR!$A$1:$B$25,2)</f>
        <v>Malvik</v>
      </c>
      <c r="H650" s="235" t="str">
        <f>+IF(I650=0,"",'Ark1'!Q2811)</f>
        <v/>
      </c>
      <c r="I650" s="344">
        <f>+'Ark1'!R2811</f>
        <v>0</v>
      </c>
      <c r="J650" s="236" t="str">
        <f>+IF(I650=0,"",'Ark1'!AG2811)</f>
        <v/>
      </c>
      <c r="K650" s="236"/>
      <c r="L650" s="236" t="str">
        <f>+IF(I650=0,"",'Ark1'!AH2811)</f>
        <v/>
      </c>
      <c r="M650" s="237" t="str">
        <f>+IF(I650=0,"",'Ark1'!T2811)</f>
        <v/>
      </c>
      <c r="N650" s="32" t="str">
        <f>+IF(I650=0,"",'Ark1'!U2811)</f>
        <v/>
      </c>
      <c r="O650" s="238" t="str">
        <f>+IF(I650=0,"",'Ark1'!W2811)</f>
        <v/>
      </c>
      <c r="P650" s="238" t="str">
        <f>+IF(I650=0,"",'Ark1'!X2811)</f>
        <v/>
      </c>
      <c r="Q650" s="238" t="str">
        <f>+IF(I650=0,"",'Ark1'!Y2811)</f>
        <v/>
      </c>
      <c r="R650" s="238" t="str">
        <f>+IF(I650=0,"",'Ark1'!Z2811)</f>
        <v/>
      </c>
      <c r="S650" s="236" t="str">
        <f>+IF(I650=0,"",'Ark1'!Z2811)</f>
        <v/>
      </c>
      <c r="T650" s="237" t="str">
        <f>+IF(I650=0,"",'Ark1'!AB2811)</f>
        <v/>
      </c>
      <c r="U650" s="238" t="str">
        <f>+IF(I650=0,"",'Ark1'!AE2811)</f>
        <v/>
      </c>
      <c r="V650" s="236" t="str">
        <f t="shared" si="85"/>
        <v/>
      </c>
      <c r="W650" s="236" t="str">
        <f t="shared" si="86"/>
        <v/>
      </c>
      <c r="X650" s="215"/>
    </row>
    <row r="651" spans="1:24" ht="15.6">
      <c r="A651" s="420"/>
      <c r="B651" s="297">
        <f>+'Ark1'!C2812</f>
        <v>2022</v>
      </c>
      <c r="C651" s="235">
        <f>+'Ark1'!L2812</f>
        <v>9</v>
      </c>
      <c r="D651" s="235" t="str">
        <f>VLOOKUP(C651,RNR!$D$15:$E$29,2)</f>
        <v>R+</v>
      </c>
      <c r="E651" s="235">
        <f>+'Ark1'!H2812</f>
        <v>2</v>
      </c>
      <c r="F651" s="235">
        <f>+'Ark1'!J2812</f>
        <v>470</v>
      </c>
      <c r="G651" s="235" t="str">
        <f>VLOOKUP(F651,RNR!$A$1:$B$25,2)</f>
        <v>Jens Eide</v>
      </c>
      <c r="H651" s="235" t="str">
        <f>+IF(I651=0,"",'Ark1'!Q2812)</f>
        <v/>
      </c>
      <c r="I651" s="344">
        <f>+'Ark1'!R2812</f>
        <v>0</v>
      </c>
      <c r="J651" s="236" t="str">
        <f>+IF(I651=0,"",'Ark1'!AG2812)</f>
        <v/>
      </c>
      <c r="K651" s="236"/>
      <c r="L651" s="236" t="str">
        <f>+IF(I651=0,"",'Ark1'!AH2812)</f>
        <v/>
      </c>
      <c r="M651" s="237" t="str">
        <f>+IF(I651=0,"",'Ark1'!T2812)</f>
        <v/>
      </c>
      <c r="N651" s="32" t="str">
        <f>+IF(I651=0,"",'Ark1'!U2812)</f>
        <v/>
      </c>
      <c r="O651" s="238" t="str">
        <f>+IF(I651=0,"",'Ark1'!W2812)</f>
        <v/>
      </c>
      <c r="P651" s="238" t="str">
        <f>+IF(I651=0,"",'Ark1'!X2812)</f>
        <v/>
      </c>
      <c r="Q651" s="238" t="str">
        <f>+IF(I651=0,"",'Ark1'!Y2812)</f>
        <v/>
      </c>
      <c r="R651" s="238" t="str">
        <f>+IF(I651=0,"",'Ark1'!Z2812)</f>
        <v/>
      </c>
      <c r="S651" s="236" t="str">
        <f>+IF(I651=0,"",'Ark1'!Z2812)</f>
        <v/>
      </c>
      <c r="T651" s="237" t="str">
        <f>+IF(I651=0,"",'Ark1'!AB2812)</f>
        <v/>
      </c>
      <c r="U651" s="238" t="str">
        <f>+IF(I651=0,"",'Ark1'!AE2812)</f>
        <v/>
      </c>
      <c r="V651" s="236" t="str">
        <f t="shared" si="85"/>
        <v/>
      </c>
      <c r="W651" s="236" t="str">
        <f t="shared" si="86"/>
        <v/>
      </c>
      <c r="X651" s="215"/>
    </row>
    <row r="652" spans="1:24" ht="15.6">
      <c r="A652" s="420"/>
      <c r="B652" s="297">
        <f>+'Ark1'!C2813</f>
        <v>2022</v>
      </c>
      <c r="C652" s="235">
        <f>+'Ark1'!L2813</f>
        <v>9</v>
      </c>
      <c r="D652" s="235" t="str">
        <f>VLOOKUP(C652,RNR!$D$15:$E$29,2)</f>
        <v>R+</v>
      </c>
      <c r="E652" s="235">
        <f>+'Ark1'!H2813</f>
        <v>2</v>
      </c>
      <c r="F652" s="235">
        <f>+'Ark1'!J2813</f>
        <v>629</v>
      </c>
      <c r="G652" s="235" t="str">
        <f>VLOOKUP(F652,RNR!$A$1:$B$25,2)</f>
        <v>Bø</v>
      </c>
      <c r="H652" s="235" t="str">
        <f>+IF(I652=0,"",'Ark1'!Q2813)</f>
        <v/>
      </c>
      <c r="I652" s="344">
        <f>+'Ark1'!R2813</f>
        <v>0</v>
      </c>
      <c r="J652" s="236" t="str">
        <f>+IF(I652=0,"",'Ark1'!AG2813)</f>
        <v/>
      </c>
      <c r="K652" s="236"/>
      <c r="L652" s="236" t="str">
        <f>+IF(I652=0,"",'Ark1'!AH2813)</f>
        <v/>
      </c>
      <c r="M652" s="237" t="str">
        <f>+IF(I652=0,"",'Ark1'!T2813)</f>
        <v/>
      </c>
      <c r="N652" s="32" t="str">
        <f>+IF(I652=0,"",'Ark1'!U2813)</f>
        <v/>
      </c>
      <c r="O652" s="238" t="str">
        <f>+IF(I652=0,"",'Ark1'!W2813)</f>
        <v/>
      </c>
      <c r="P652" s="238" t="str">
        <f>+IF(I652=0,"",'Ark1'!X2813)</f>
        <v/>
      </c>
      <c r="Q652" s="238" t="str">
        <f>+IF(I652=0,"",'Ark1'!Y2813)</f>
        <v/>
      </c>
      <c r="R652" s="238" t="str">
        <f>+IF(I652=0,"",'Ark1'!Z2813)</f>
        <v/>
      </c>
      <c r="S652" s="236" t="str">
        <f>+IF(I652=0,"",'Ark1'!Z2813)</f>
        <v/>
      </c>
      <c r="T652" s="237" t="str">
        <f>+IF(I652=0,"",'Ark1'!AB2813)</f>
        <v/>
      </c>
      <c r="U652" s="238" t="str">
        <f>+IF(I652=0,"",'Ark1'!AE2813)</f>
        <v/>
      </c>
      <c r="V652" s="236" t="str">
        <f t="shared" si="85"/>
        <v/>
      </c>
      <c r="W652" s="236" t="str">
        <f t="shared" si="86"/>
        <v/>
      </c>
      <c r="X652" s="215"/>
    </row>
    <row r="653" spans="1:24" ht="15.6">
      <c r="A653" s="420"/>
      <c r="B653" s="297">
        <f>+'Ark1'!C2814</f>
        <v>2022</v>
      </c>
      <c r="C653" s="235">
        <f>+'Ark1'!L2814</f>
        <v>9</v>
      </c>
      <c r="D653" s="235" t="str">
        <f>VLOOKUP(C653,RNR!$D$15:$E$29,2)</f>
        <v>R+</v>
      </c>
      <c r="E653" s="235">
        <f>+'Ark1'!H2814</f>
        <v>1</v>
      </c>
      <c r="F653" s="235">
        <f>+'Ark1'!J2814</f>
        <v>643</v>
      </c>
      <c r="G653" s="235" t="str">
        <f>VLOOKUP(F653,RNR!$A$1:$B$25,2)</f>
        <v>Bjerka</v>
      </c>
      <c r="H653" s="235" t="str">
        <f>+IF(I653=0,"",'Ark1'!Q2814)</f>
        <v/>
      </c>
      <c r="I653" s="344">
        <f>+'Ark1'!R2814</f>
        <v>0</v>
      </c>
      <c r="J653" s="236" t="str">
        <f>+IF(I653=0,"",'Ark1'!AG2814)</f>
        <v/>
      </c>
      <c r="K653" s="236"/>
      <c r="L653" s="236" t="str">
        <f>+IF(I653=0,"",'Ark1'!AH2814)</f>
        <v/>
      </c>
      <c r="M653" s="237" t="str">
        <f>+IF(I653=0,"",'Ark1'!T2814)</f>
        <v/>
      </c>
      <c r="N653" s="32" t="str">
        <f>+IF(I653=0,"",'Ark1'!U2814)</f>
        <v/>
      </c>
      <c r="O653" s="238" t="str">
        <f>+IF(I653=0,"",'Ark1'!W2814)</f>
        <v/>
      </c>
      <c r="P653" s="238" t="str">
        <f>+IF(I653=0,"",'Ark1'!X2814)</f>
        <v/>
      </c>
      <c r="Q653" s="238" t="str">
        <f>+IF(I653=0,"",'Ark1'!Y2814)</f>
        <v/>
      </c>
      <c r="R653" s="238" t="str">
        <f>+IF(I653=0,"",'Ark1'!Z2814)</f>
        <v/>
      </c>
      <c r="S653" s="236" t="str">
        <f>+IF(I653=0,"",'Ark1'!Z2814)</f>
        <v/>
      </c>
      <c r="T653" s="237" t="str">
        <f>+IF(I653=0,"",'Ark1'!AB2814)</f>
        <v/>
      </c>
      <c r="U653" s="238" t="str">
        <f>+IF(I653=0,"",'Ark1'!AE2814)</f>
        <v/>
      </c>
      <c r="V653" s="236" t="str">
        <f t="shared" si="85"/>
        <v/>
      </c>
      <c r="W653" s="236" t="str">
        <f t="shared" si="86"/>
        <v/>
      </c>
      <c r="X653" s="215"/>
    </row>
    <row r="654" spans="1:24" ht="15.6">
      <c r="A654" s="420"/>
      <c r="B654" s="297">
        <f>+'Ark1'!C2815</f>
        <v>2022</v>
      </c>
      <c r="C654" s="235">
        <f>+'Ark1'!L2815</f>
        <v>9</v>
      </c>
      <c r="D654" s="235" t="str">
        <f>VLOOKUP(C654,RNR!$D$15:$E$29,2)</f>
        <v>R+</v>
      </c>
      <c r="E654" s="235">
        <f>+'Ark1'!H2815</f>
        <v>2</v>
      </c>
      <c r="F654" s="235">
        <f>+'Ark1'!J2815</f>
        <v>704</v>
      </c>
      <c r="G654" s="235" t="str">
        <f>VLOOKUP(F654,RNR!$A$1:$B$25,2)</f>
        <v>Øre Vilt</v>
      </c>
      <c r="H654" s="235" t="str">
        <f>+IF(I654=0,"",'Ark1'!Q2815)</f>
        <v/>
      </c>
      <c r="I654" s="344">
        <f>+'Ark1'!R2815</f>
        <v>0</v>
      </c>
      <c r="J654" s="236" t="str">
        <f>+IF(I654=0,"",'Ark1'!AG2815)</f>
        <v/>
      </c>
      <c r="K654" s="236"/>
      <c r="L654" s="236" t="str">
        <f>+IF(I654=0,"",'Ark1'!AH2815)</f>
        <v/>
      </c>
      <c r="M654" s="237" t="str">
        <f>+IF(I654=0,"",'Ark1'!T2815)</f>
        <v/>
      </c>
      <c r="N654" s="32" t="str">
        <f>+IF(I654=0,"",'Ark1'!U2815)</f>
        <v/>
      </c>
      <c r="O654" s="238" t="str">
        <f>+IF(I654=0,"",'Ark1'!W2815)</f>
        <v/>
      </c>
      <c r="P654" s="238" t="str">
        <f>+IF(I654=0,"",'Ark1'!X2815)</f>
        <v/>
      </c>
      <c r="Q654" s="238" t="str">
        <f>+IF(I654=0,"",'Ark1'!Y2815)</f>
        <v/>
      </c>
      <c r="R654" s="238" t="str">
        <f>+IF(I654=0,"",'Ark1'!Z2815)</f>
        <v/>
      </c>
      <c r="S654" s="236" t="str">
        <f>+IF(I654=0,"",'Ark1'!Z2815)</f>
        <v/>
      </c>
      <c r="T654" s="237" t="str">
        <f>+IF(I654=0,"",'Ark1'!AB2815)</f>
        <v/>
      </c>
      <c r="U654" s="238" t="str">
        <f>+IF(I654=0,"",'Ark1'!AE2815)</f>
        <v/>
      </c>
      <c r="V654" s="236" t="str">
        <f t="shared" si="85"/>
        <v/>
      </c>
      <c r="W654" s="236" t="str">
        <f t="shared" si="86"/>
        <v/>
      </c>
      <c r="X654" s="215"/>
    </row>
    <row r="655" spans="1:24" ht="15.6">
      <c r="A655" s="420"/>
      <c r="B655" s="297">
        <f>+'Ark1'!C2816</f>
        <v>2022</v>
      </c>
      <c r="C655" s="235">
        <f>+'Ark1'!L2816</f>
        <v>9</v>
      </c>
      <c r="D655" s="235" t="str">
        <f>VLOOKUP(C655,RNR!$D$15:$E$29,2)</f>
        <v>R+</v>
      </c>
      <c r="E655" s="235">
        <f>+'Ark1'!H2816</f>
        <v>1</v>
      </c>
      <c r="F655" s="235">
        <f>+'Ark1'!J2816</f>
        <v>802</v>
      </c>
      <c r="G655" s="235" t="str">
        <f>VLOOKUP(F655,RNR!$A$1:$B$25,2)</f>
        <v>Karasjok</v>
      </c>
      <c r="H655" s="235" t="str">
        <f>+IF(I655=0,"",'Ark1'!Q2816)</f>
        <v/>
      </c>
      <c r="I655" s="344">
        <f>+'Ark1'!R2816</f>
        <v>0</v>
      </c>
      <c r="J655" s="236" t="str">
        <f>+IF(I655=0,"",'Ark1'!AG2816)</f>
        <v/>
      </c>
      <c r="K655" s="236"/>
      <c r="L655" s="236" t="str">
        <f>+IF(I655=0,"",'Ark1'!AH2816)</f>
        <v/>
      </c>
      <c r="M655" s="237" t="str">
        <f>+IF(I655=0,"",'Ark1'!T2816)</f>
        <v/>
      </c>
      <c r="N655" s="32" t="str">
        <f>+IF(I655=0,"",'Ark1'!U2816)</f>
        <v/>
      </c>
      <c r="O655" s="238" t="str">
        <f>+IF(I655=0,"",'Ark1'!W2816)</f>
        <v/>
      </c>
      <c r="P655" s="238" t="str">
        <f>+IF(I655=0,"",'Ark1'!X2816)</f>
        <v/>
      </c>
      <c r="Q655" s="238" t="str">
        <f>+IF(I655=0,"",'Ark1'!Y2816)</f>
        <v/>
      </c>
      <c r="R655" s="238" t="str">
        <f>+IF(I655=0,"",'Ark1'!Z2816)</f>
        <v/>
      </c>
      <c r="S655" s="236" t="str">
        <f>+IF(I655=0,"",'Ark1'!Z2816)</f>
        <v/>
      </c>
      <c r="T655" s="237" t="str">
        <f>+IF(I655=0,"",'Ark1'!AB2816)</f>
        <v/>
      </c>
      <c r="U655" s="238" t="str">
        <f>+IF(I655=0,"",'Ark1'!AE2816)</f>
        <v/>
      </c>
      <c r="V655" s="236" t="str">
        <f t="shared" si="85"/>
        <v/>
      </c>
      <c r="W655" s="236" t="str">
        <f t="shared" si="86"/>
        <v/>
      </c>
      <c r="X655" s="215"/>
    </row>
    <row r="656" spans="1:24" ht="15.6">
      <c r="A656" s="420"/>
      <c r="B656" s="297">
        <f>+'Ark1'!C2817</f>
        <v>2022</v>
      </c>
      <c r="C656" s="235">
        <f>+'Ark1'!L2817</f>
        <v>10</v>
      </c>
      <c r="D656" s="235" t="str">
        <f>VLOOKUP(C656,RNR!$D$15:$E$29,2)</f>
        <v>U-</v>
      </c>
      <c r="E656" s="235">
        <f>+'Ark1'!H2817</f>
        <v>1</v>
      </c>
      <c r="F656" s="235">
        <f>+'Ark1'!J2817</f>
        <v>103</v>
      </c>
      <c r="G656" s="235" t="str">
        <f>VLOOKUP(F656,RNR!$A$1:$B$25,2)</f>
        <v>Rudshøgda</v>
      </c>
      <c r="H656" s="235" t="str">
        <f>+IF(I656=0,"",'Ark1'!Q2817)</f>
        <v/>
      </c>
      <c r="I656" s="344">
        <f>+'Ark1'!R2817</f>
        <v>0</v>
      </c>
      <c r="J656" s="236" t="str">
        <f>+IF(I656=0,"",'Ark1'!AG2817)</f>
        <v/>
      </c>
      <c r="K656" s="236"/>
      <c r="L656" s="236" t="str">
        <f>+IF(I656=0,"",'Ark1'!AH2817)</f>
        <v/>
      </c>
      <c r="M656" s="237" t="str">
        <f>+IF(I656=0,"",'Ark1'!T2817)</f>
        <v/>
      </c>
      <c r="N656" s="32" t="str">
        <f>+IF(I656=0,"",'Ark1'!U2817)</f>
        <v/>
      </c>
      <c r="O656" s="238" t="str">
        <f>+IF(I656=0,"",'Ark1'!W2817)</f>
        <v/>
      </c>
      <c r="P656" s="238" t="str">
        <f>+IF(I656=0,"",'Ark1'!X2817)</f>
        <v/>
      </c>
      <c r="Q656" s="238" t="str">
        <f>+IF(I656=0,"",'Ark1'!Y2817)</f>
        <v/>
      </c>
      <c r="R656" s="238" t="str">
        <f>+IF(I656=0,"",'Ark1'!Z2817)</f>
        <v/>
      </c>
      <c r="S656" s="236" t="str">
        <f>+IF(I656=0,"",'Ark1'!Z2817)</f>
        <v/>
      </c>
      <c r="T656" s="237" t="str">
        <f>+IF(I656=0,"",'Ark1'!AB2817)</f>
        <v/>
      </c>
      <c r="U656" s="238" t="str">
        <f>+IF(I656=0,"",'Ark1'!AE2817)</f>
        <v/>
      </c>
      <c r="V656" s="236" t="str">
        <f t="shared" si="85"/>
        <v/>
      </c>
      <c r="W656" s="236" t="str">
        <f t="shared" si="86"/>
        <v/>
      </c>
      <c r="X656" s="215"/>
    </row>
    <row r="657" spans="1:24" ht="15.6">
      <c r="A657" s="420"/>
      <c r="B657" s="297">
        <f>+'Ark1'!C2818</f>
        <v>2022</v>
      </c>
      <c r="C657" s="235">
        <f>+'Ark1'!L2818</f>
        <v>10</v>
      </c>
      <c r="D657" s="235" t="str">
        <f>VLOOKUP(C657,RNR!$D$15:$E$29,2)</f>
        <v>U-</v>
      </c>
      <c r="E657" s="235">
        <f>+'Ark1'!H2818</f>
        <v>2</v>
      </c>
      <c r="F657" s="235">
        <f>+'Ark1'!J2818</f>
        <v>106</v>
      </c>
      <c r="G657" s="235" t="str">
        <f>VLOOKUP(F657,RNR!$A$1:$B$25,2)</f>
        <v>Furuseth</v>
      </c>
      <c r="H657" s="235" t="str">
        <f>+IF(I657=0,"",'Ark1'!Q2818)</f>
        <v/>
      </c>
      <c r="I657" s="344">
        <f>+'Ark1'!R2818</f>
        <v>0</v>
      </c>
      <c r="J657" s="236" t="str">
        <f>+IF(I657=0,"",'Ark1'!AG2818)</f>
        <v/>
      </c>
      <c r="K657" s="236"/>
      <c r="L657" s="236" t="str">
        <f>+IF(I657=0,"",'Ark1'!AH2818)</f>
        <v/>
      </c>
      <c r="M657" s="237" t="str">
        <f>+IF(I657=0,"",'Ark1'!T2818)</f>
        <v/>
      </c>
      <c r="N657" s="32" t="str">
        <f>+IF(I657=0,"",'Ark1'!U2818)</f>
        <v/>
      </c>
      <c r="O657" s="238" t="str">
        <f>+IF(I657=0,"",'Ark1'!W2818)</f>
        <v/>
      </c>
      <c r="P657" s="238" t="str">
        <f>+IF(I657=0,"",'Ark1'!X2818)</f>
        <v/>
      </c>
      <c r="Q657" s="238" t="str">
        <f>+IF(I657=0,"",'Ark1'!Y2818)</f>
        <v/>
      </c>
      <c r="R657" s="238" t="str">
        <f>+IF(I657=0,"",'Ark1'!Z2818)</f>
        <v/>
      </c>
      <c r="S657" s="236" t="str">
        <f>+IF(I657=0,"",'Ark1'!Z2818)</f>
        <v/>
      </c>
      <c r="T657" s="237" t="str">
        <f>+IF(I657=0,"",'Ark1'!AB2818)</f>
        <v/>
      </c>
      <c r="U657" s="238" t="str">
        <f>+IF(I657=0,"",'Ark1'!AE2818)</f>
        <v/>
      </c>
      <c r="V657" s="236" t="str">
        <f t="shared" si="85"/>
        <v/>
      </c>
      <c r="W657" s="236" t="str">
        <f t="shared" si="86"/>
        <v/>
      </c>
      <c r="X657" s="215"/>
    </row>
    <row r="658" spans="1:24" ht="15.6">
      <c r="A658" s="420"/>
      <c r="B658" s="297">
        <f>+'Ark1'!C2819</f>
        <v>2022</v>
      </c>
      <c r="C658" s="235">
        <f>+'Ark1'!L2819</f>
        <v>10</v>
      </c>
      <c r="D658" s="235" t="str">
        <f>VLOOKUP(C658,RNR!$D$15:$E$29,2)</f>
        <v>U-</v>
      </c>
      <c r="E658" s="235">
        <f>+'Ark1'!H2819</f>
        <v>1</v>
      </c>
      <c r="F658" s="235">
        <f>+'Ark1'!J2819</f>
        <v>110</v>
      </c>
      <c r="G658" s="235" t="str">
        <f>VLOOKUP(F658,RNR!$A$1:$B$25,2)</f>
        <v>Gol</v>
      </c>
      <c r="H658" s="235" t="str">
        <f>+IF(I658=0,"",'Ark1'!Q2819)</f>
        <v/>
      </c>
      <c r="I658" s="344">
        <f>+'Ark1'!R2819</f>
        <v>0</v>
      </c>
      <c r="J658" s="236" t="str">
        <f>+IF(I658=0,"",'Ark1'!AG2819)</f>
        <v/>
      </c>
      <c r="K658" s="236"/>
      <c r="L658" s="236" t="str">
        <f>+IF(I658=0,"",'Ark1'!AH2819)</f>
        <v/>
      </c>
      <c r="M658" s="237" t="str">
        <f>+IF(I658=0,"",'Ark1'!T2819)</f>
        <v/>
      </c>
      <c r="N658" s="32" t="str">
        <f>+IF(I658=0,"",'Ark1'!U2819)</f>
        <v/>
      </c>
      <c r="O658" s="238" t="str">
        <f>+IF(I658=0,"",'Ark1'!W2819)</f>
        <v/>
      </c>
      <c r="P658" s="238" t="str">
        <f>+IF(I658=0,"",'Ark1'!X2819)</f>
        <v/>
      </c>
      <c r="Q658" s="238" t="str">
        <f>+IF(I658=0,"",'Ark1'!Y2819)</f>
        <v/>
      </c>
      <c r="R658" s="238" t="str">
        <f>+IF(I658=0,"",'Ark1'!Z2819)</f>
        <v/>
      </c>
      <c r="S658" s="236" t="str">
        <f>+IF(I658=0,"",'Ark1'!Z2819)</f>
        <v/>
      </c>
      <c r="T658" s="237" t="str">
        <f>+IF(I658=0,"",'Ark1'!AB2819)</f>
        <v/>
      </c>
      <c r="U658" s="238" t="str">
        <f>+IF(I658=0,"",'Ark1'!AE2819)</f>
        <v/>
      </c>
      <c r="V658" s="236" t="str">
        <f t="shared" si="85"/>
        <v/>
      </c>
      <c r="W658" s="236" t="str">
        <f t="shared" si="86"/>
        <v/>
      </c>
      <c r="X658" s="215"/>
    </row>
    <row r="659" spans="1:24" ht="15.6">
      <c r="A659" s="420"/>
      <c r="B659" s="297">
        <f>+'Ark1'!C2820</f>
        <v>2022</v>
      </c>
      <c r="C659" s="235">
        <f>+'Ark1'!L2820</f>
        <v>10</v>
      </c>
      <c r="D659" s="235" t="str">
        <f>VLOOKUP(C659,RNR!$D$15:$E$29,2)</f>
        <v>U-</v>
      </c>
      <c r="E659" s="235">
        <f>+'Ark1'!H2820</f>
        <v>1</v>
      </c>
      <c r="F659" s="235">
        <f>+'Ark1'!J2820</f>
        <v>111</v>
      </c>
      <c r="G659" s="235" t="str">
        <f>VLOOKUP(F659,RNR!$A$1:$B$25,2)</f>
        <v>Forus</v>
      </c>
      <c r="H659" s="235" t="str">
        <f>+IF(I659=0,"",'Ark1'!Q2820)</f>
        <v/>
      </c>
      <c r="I659" s="344">
        <f>+'Ark1'!R2820</f>
        <v>0</v>
      </c>
      <c r="J659" s="236" t="str">
        <f>+IF(I659=0,"",'Ark1'!AG2820)</f>
        <v/>
      </c>
      <c r="K659" s="236"/>
      <c r="L659" s="236" t="str">
        <f>+IF(I659=0,"",'Ark1'!AH2820)</f>
        <v/>
      </c>
      <c r="M659" s="237" t="str">
        <f>+IF(I659=0,"",'Ark1'!T2820)</f>
        <v/>
      </c>
      <c r="N659" s="32" t="str">
        <f>+IF(I659=0,"",'Ark1'!U2820)</f>
        <v/>
      </c>
      <c r="O659" s="238" t="str">
        <f>+IF(I659=0,"",'Ark1'!W2820)</f>
        <v/>
      </c>
      <c r="P659" s="238" t="str">
        <f>+IF(I659=0,"",'Ark1'!X2820)</f>
        <v/>
      </c>
      <c r="Q659" s="238" t="str">
        <f>+IF(I659=0,"",'Ark1'!Y2820)</f>
        <v/>
      </c>
      <c r="R659" s="238" t="str">
        <f>+IF(I659=0,"",'Ark1'!Z2820)</f>
        <v/>
      </c>
      <c r="S659" s="236" t="str">
        <f>+IF(I659=0,"",'Ark1'!Z2820)</f>
        <v/>
      </c>
      <c r="T659" s="237" t="str">
        <f>+IF(I659=0,"",'Ark1'!AB2820)</f>
        <v/>
      </c>
      <c r="U659" s="238" t="str">
        <f>+IF(I659=0,"",'Ark1'!AE2820)</f>
        <v/>
      </c>
      <c r="V659" s="236" t="str">
        <f t="shared" si="85"/>
        <v/>
      </c>
      <c r="W659" s="236" t="str">
        <f t="shared" si="86"/>
        <v/>
      </c>
      <c r="X659" s="215"/>
    </row>
    <row r="660" spans="1:24" ht="15.6">
      <c r="A660" s="420"/>
      <c r="B660" s="297">
        <f>+'Ark1'!C2821</f>
        <v>2022</v>
      </c>
      <c r="C660" s="235">
        <f>+'Ark1'!L2821</f>
        <v>10</v>
      </c>
      <c r="D660" s="235" t="str">
        <f>VLOOKUP(C660,RNR!$D$15:$E$29,2)</f>
        <v>U-</v>
      </c>
      <c r="E660" s="235">
        <f>+'Ark1'!H2821</f>
        <v>1</v>
      </c>
      <c r="F660" s="235">
        <f>+'Ark1'!J2821</f>
        <v>116</v>
      </c>
      <c r="G660" s="235" t="str">
        <f>VLOOKUP(F660,RNR!$A$1:$B$25,2)</f>
        <v>Sandeid</v>
      </c>
      <c r="H660" s="235" t="str">
        <f>+IF(I660=0,"",'Ark1'!Q2821)</f>
        <v/>
      </c>
      <c r="I660" s="344">
        <f>+'Ark1'!R2821</f>
        <v>0</v>
      </c>
      <c r="J660" s="236" t="str">
        <f>+IF(I660=0,"",'Ark1'!AG2821)</f>
        <v/>
      </c>
      <c r="K660" s="236"/>
      <c r="L660" s="236" t="str">
        <f>+IF(I660=0,"",'Ark1'!AH2821)</f>
        <v/>
      </c>
      <c r="M660" s="237" t="str">
        <f>+IF(I660=0,"",'Ark1'!T2821)</f>
        <v/>
      </c>
      <c r="N660" s="32" t="str">
        <f>+IF(I660=0,"",'Ark1'!U2821)</f>
        <v/>
      </c>
      <c r="O660" s="238" t="str">
        <f>+IF(I660=0,"",'Ark1'!W2821)</f>
        <v/>
      </c>
      <c r="P660" s="238" t="str">
        <f>+IF(I660=0,"",'Ark1'!X2821)</f>
        <v/>
      </c>
      <c r="Q660" s="238" t="str">
        <f>+IF(I660=0,"",'Ark1'!Y2821)</f>
        <v/>
      </c>
      <c r="R660" s="238" t="str">
        <f>+IF(I660=0,"",'Ark1'!Z2821)</f>
        <v/>
      </c>
      <c r="S660" s="236" t="str">
        <f>+IF(I660=0,"",'Ark1'!Z2821)</f>
        <v/>
      </c>
      <c r="T660" s="237" t="str">
        <f>+IF(I660=0,"",'Ark1'!AB2821)</f>
        <v/>
      </c>
      <c r="U660" s="238" t="str">
        <f>+IF(I660=0,"",'Ark1'!AE2821)</f>
        <v/>
      </c>
      <c r="V660" s="236" t="str">
        <f t="shared" si="85"/>
        <v/>
      </c>
      <c r="W660" s="236" t="str">
        <f t="shared" si="86"/>
        <v/>
      </c>
      <c r="X660" s="215"/>
    </row>
    <row r="661" spans="1:24" ht="15.6">
      <c r="A661" s="420"/>
      <c r="B661" s="297">
        <f>+'Ark1'!C2822</f>
        <v>2022</v>
      </c>
      <c r="C661" s="235">
        <f>+'Ark1'!L2822</f>
        <v>10</v>
      </c>
      <c r="D661" s="235" t="str">
        <f>VLOOKUP(C661,RNR!$D$15:$E$29,2)</f>
        <v>U-</v>
      </c>
      <c r="E661" s="235">
        <f>+'Ark1'!H2822</f>
        <v>2</v>
      </c>
      <c r="F661" s="235">
        <f>+'Ark1'!J2822</f>
        <v>117</v>
      </c>
      <c r="G661" s="235" t="str">
        <f>VLOOKUP(F661,RNR!$A$1:$B$25,2)</f>
        <v>Jæren</v>
      </c>
      <c r="H661" s="235" t="str">
        <f>+IF(I661=0,"",'Ark1'!Q2822)</f>
        <v/>
      </c>
      <c r="I661" s="344">
        <f>+'Ark1'!R2822</f>
        <v>0</v>
      </c>
      <c r="J661" s="236" t="str">
        <f>+IF(I661=0,"",'Ark1'!AG2822)</f>
        <v/>
      </c>
      <c r="K661" s="236"/>
      <c r="L661" s="236" t="str">
        <f>+IF(I661=0,"",'Ark1'!AH2822)</f>
        <v/>
      </c>
      <c r="M661" s="237" t="str">
        <f>+IF(I661=0,"",'Ark1'!T2822)</f>
        <v/>
      </c>
      <c r="N661" s="32" t="str">
        <f>+IF(I661=0,"",'Ark1'!U2822)</f>
        <v/>
      </c>
      <c r="O661" s="238" t="str">
        <f>+IF(I661=0,"",'Ark1'!W2822)</f>
        <v/>
      </c>
      <c r="P661" s="238" t="str">
        <f>+IF(I661=0,"",'Ark1'!X2822)</f>
        <v/>
      </c>
      <c r="Q661" s="238" t="str">
        <f>+IF(I661=0,"",'Ark1'!Y2822)</f>
        <v/>
      </c>
      <c r="R661" s="238" t="str">
        <f>+IF(I661=0,"",'Ark1'!Z2822)</f>
        <v/>
      </c>
      <c r="S661" s="236" t="str">
        <f>+IF(I661=0,"",'Ark1'!Z2822)</f>
        <v/>
      </c>
      <c r="T661" s="237" t="str">
        <f>+IF(I661=0,"",'Ark1'!AB2822)</f>
        <v/>
      </c>
      <c r="U661" s="238" t="str">
        <f>+IF(I661=0,"",'Ark1'!AE2822)</f>
        <v/>
      </c>
      <c r="V661" s="236" t="str">
        <f t="shared" si="85"/>
        <v/>
      </c>
      <c r="W661" s="236" t="str">
        <f t="shared" si="86"/>
        <v/>
      </c>
      <c r="X661" s="215"/>
    </row>
    <row r="662" spans="1:24" ht="15.6">
      <c r="A662" s="420"/>
      <c r="B662" s="297">
        <f>+'Ark1'!C2823</f>
        <v>2022</v>
      </c>
      <c r="C662" s="235">
        <f>+'Ark1'!L2823</f>
        <v>10</v>
      </c>
      <c r="D662" s="235" t="str">
        <f>VLOOKUP(C662,RNR!$D$15:$E$29,2)</f>
        <v>U-</v>
      </c>
      <c r="E662" s="235">
        <f>+'Ark1'!H2823</f>
        <v>1</v>
      </c>
      <c r="F662" s="235">
        <f>+'Ark1'!J2823</f>
        <v>134</v>
      </c>
      <c r="G662" s="235" t="str">
        <f>VLOOKUP(F662,RNR!$A$1:$B$25,2)</f>
        <v>Førde</v>
      </c>
      <c r="H662" s="235" t="str">
        <f>+IF(I662=0,"",'Ark1'!Q2823)</f>
        <v/>
      </c>
      <c r="I662" s="344">
        <f>+'Ark1'!R2823</f>
        <v>0</v>
      </c>
      <c r="J662" s="236" t="str">
        <f>+IF(I662=0,"",'Ark1'!AG2823)</f>
        <v/>
      </c>
      <c r="K662" s="236"/>
      <c r="L662" s="236" t="str">
        <f>+IF(I662=0,"",'Ark1'!AH2823)</f>
        <v/>
      </c>
      <c r="M662" s="237" t="str">
        <f>+IF(I662=0,"",'Ark1'!T2823)</f>
        <v/>
      </c>
      <c r="N662" s="32" t="str">
        <f>+IF(I662=0,"",'Ark1'!U2823)</f>
        <v/>
      </c>
      <c r="O662" s="238" t="str">
        <f>+IF(I662=0,"",'Ark1'!W2823)</f>
        <v/>
      </c>
      <c r="P662" s="238" t="str">
        <f>+IF(I662=0,"",'Ark1'!X2823)</f>
        <v/>
      </c>
      <c r="Q662" s="238" t="str">
        <f>+IF(I662=0,"",'Ark1'!Y2823)</f>
        <v/>
      </c>
      <c r="R662" s="238" t="str">
        <f>+IF(I662=0,"",'Ark1'!Z2823)</f>
        <v/>
      </c>
      <c r="S662" s="236" t="str">
        <f>+IF(I662=0,"",'Ark1'!Z2823)</f>
        <v/>
      </c>
      <c r="T662" s="237" t="str">
        <f>+IF(I662=0,"",'Ark1'!AB2823)</f>
        <v/>
      </c>
      <c r="U662" s="238" t="str">
        <f>+IF(I662=0,"",'Ark1'!AE2823)</f>
        <v/>
      </c>
      <c r="V662" s="236" t="str">
        <f t="shared" si="85"/>
        <v/>
      </c>
      <c r="W662" s="236" t="str">
        <f t="shared" si="86"/>
        <v/>
      </c>
      <c r="X662" s="215"/>
    </row>
    <row r="663" spans="1:24" ht="15.6">
      <c r="A663" s="420"/>
      <c r="B663" s="297">
        <f>+'Ark1'!C2824</f>
        <v>2022</v>
      </c>
      <c r="C663" s="235">
        <f>+'Ark1'!L2824</f>
        <v>10</v>
      </c>
      <c r="D663" s="235" t="str">
        <f>VLOOKUP(C663,RNR!$D$15:$E$29,2)</f>
        <v>U-</v>
      </c>
      <c r="E663" s="235">
        <f>+'Ark1'!H2824</f>
        <v>2</v>
      </c>
      <c r="F663" s="235">
        <f>+'Ark1'!J2824</f>
        <v>141</v>
      </c>
      <c r="G663" s="235" t="str">
        <f>VLOOKUP(F663,RNR!$A$1:$B$25,2)</f>
        <v>Ølen</v>
      </c>
      <c r="H663" s="235" t="str">
        <f>+IF(I663=0,"",'Ark1'!Q2824)</f>
        <v/>
      </c>
      <c r="I663" s="344">
        <f>+'Ark1'!R2824</f>
        <v>0</v>
      </c>
      <c r="J663" s="236" t="str">
        <f>+IF(I663=0,"",'Ark1'!AG2824)</f>
        <v/>
      </c>
      <c r="K663" s="236"/>
      <c r="L663" s="236" t="str">
        <f>+IF(I663=0,"",'Ark1'!AH2824)</f>
        <v/>
      </c>
      <c r="M663" s="237" t="str">
        <f>+IF(I663=0,"",'Ark1'!T2824)</f>
        <v/>
      </c>
      <c r="N663" s="32" t="str">
        <f>+IF(I663=0,"",'Ark1'!U2824)</f>
        <v/>
      </c>
      <c r="O663" s="238" t="str">
        <f>+IF(I663=0,"",'Ark1'!W2824)</f>
        <v/>
      </c>
      <c r="P663" s="238" t="str">
        <f>+IF(I663=0,"",'Ark1'!X2824)</f>
        <v/>
      </c>
      <c r="Q663" s="238" t="str">
        <f>+IF(I663=0,"",'Ark1'!Y2824)</f>
        <v/>
      </c>
      <c r="R663" s="238" t="str">
        <f>+IF(I663=0,"",'Ark1'!Z2824)</f>
        <v/>
      </c>
      <c r="S663" s="236" t="str">
        <f>+IF(I663=0,"",'Ark1'!Z2824)</f>
        <v/>
      </c>
      <c r="T663" s="237" t="str">
        <f>+IF(I663=0,"",'Ark1'!AB2824)</f>
        <v/>
      </c>
      <c r="U663" s="238" t="str">
        <f>+IF(I663=0,"",'Ark1'!AE2824)</f>
        <v/>
      </c>
      <c r="V663" s="236" t="str">
        <f t="shared" si="85"/>
        <v/>
      </c>
      <c r="W663" s="236" t="str">
        <f t="shared" si="86"/>
        <v/>
      </c>
      <c r="X663" s="215"/>
    </row>
    <row r="664" spans="1:24" ht="15.6">
      <c r="A664" s="420"/>
      <c r="B664" s="297">
        <f>+'Ark1'!C2825</f>
        <v>2022</v>
      </c>
      <c r="C664" s="235">
        <f>+'Ark1'!L2825</f>
        <v>10</v>
      </c>
      <c r="D664" s="235" t="str">
        <f>VLOOKUP(C664,RNR!$D$15:$E$29,2)</f>
        <v>U-</v>
      </c>
      <c r="E664" s="235">
        <f>+'Ark1'!H2825</f>
        <v>2</v>
      </c>
      <c r="F664" s="235">
        <f>+'Ark1'!J2825</f>
        <v>143</v>
      </c>
      <c r="G664" s="235" t="str">
        <f>VLOOKUP(F664,RNR!$A$1:$B$25,2)</f>
        <v>Nordfjord</v>
      </c>
      <c r="H664" s="235" t="str">
        <f>+IF(I664=0,"",'Ark1'!Q2825)</f>
        <v/>
      </c>
      <c r="I664" s="344">
        <f>+'Ark1'!R2825</f>
        <v>0</v>
      </c>
      <c r="J664" s="236" t="str">
        <f>+IF(I664=0,"",'Ark1'!AG2825)</f>
        <v/>
      </c>
      <c r="K664" s="236"/>
      <c r="L664" s="236" t="str">
        <f>+IF(I664=0,"",'Ark1'!AH2825)</f>
        <v/>
      </c>
      <c r="M664" s="237" t="str">
        <f>+IF(I664=0,"",'Ark1'!T2825)</f>
        <v/>
      </c>
      <c r="N664" s="32" t="str">
        <f>+IF(I664=0,"",'Ark1'!U2825)</f>
        <v/>
      </c>
      <c r="O664" s="238" t="str">
        <f>+IF(I664=0,"",'Ark1'!W2825)</f>
        <v/>
      </c>
      <c r="P664" s="238" t="str">
        <f>+IF(I664=0,"",'Ark1'!X2825)</f>
        <v/>
      </c>
      <c r="Q664" s="238" t="str">
        <f>+IF(I664=0,"",'Ark1'!Y2825)</f>
        <v/>
      </c>
      <c r="R664" s="238" t="str">
        <f>+IF(I664=0,"",'Ark1'!Z2825)</f>
        <v/>
      </c>
      <c r="S664" s="236" t="str">
        <f>+IF(I664=0,"",'Ark1'!Z2825)</f>
        <v/>
      </c>
      <c r="T664" s="237" t="str">
        <f>+IF(I664=0,"",'Ark1'!AB2825)</f>
        <v/>
      </c>
      <c r="U664" s="238" t="str">
        <f>+IF(I664=0,"",'Ark1'!AE2825)</f>
        <v/>
      </c>
      <c r="V664" s="236" t="str">
        <f t="shared" si="85"/>
        <v/>
      </c>
      <c r="W664" s="236" t="str">
        <f t="shared" si="86"/>
        <v/>
      </c>
      <c r="X664" s="215"/>
    </row>
    <row r="665" spans="1:24" ht="15.6">
      <c r="A665" s="420"/>
      <c r="B665" s="297">
        <f>+'Ark1'!C2826</f>
        <v>2022</v>
      </c>
      <c r="C665" s="235">
        <f>+'Ark1'!L2826</f>
        <v>10</v>
      </c>
      <c r="D665" s="235" t="str">
        <f>VLOOKUP(C665,RNR!$D$15:$E$29,2)</f>
        <v>U-</v>
      </c>
      <c r="E665" s="235">
        <f>+'Ark1'!H2826</f>
        <v>2</v>
      </c>
      <c r="F665" s="235">
        <f>+'Ark1'!J2826</f>
        <v>147</v>
      </c>
      <c r="G665" s="235" t="str">
        <f>VLOOKUP(F665,RNR!$A$1:$B$25,2)</f>
        <v>Midt-Norge</v>
      </c>
      <c r="H665" s="235" t="str">
        <f>+IF(I665=0,"",'Ark1'!Q2826)</f>
        <v/>
      </c>
      <c r="I665" s="344">
        <f>+'Ark1'!R2826</f>
        <v>0</v>
      </c>
      <c r="J665" s="236" t="str">
        <f>+IF(I665=0,"",'Ark1'!AG2826)</f>
        <v/>
      </c>
      <c r="K665" s="236"/>
      <c r="L665" s="236" t="str">
        <f>+IF(I665=0,"",'Ark1'!AH2826)</f>
        <v/>
      </c>
      <c r="M665" s="237" t="str">
        <f>+IF(I665=0,"",'Ark1'!T2826)</f>
        <v/>
      </c>
      <c r="N665" s="32" t="str">
        <f>+IF(I665=0,"",'Ark1'!U2826)</f>
        <v/>
      </c>
      <c r="O665" s="238" t="str">
        <f>+IF(I665=0,"",'Ark1'!W2826)</f>
        <v/>
      </c>
      <c r="P665" s="238" t="str">
        <f>+IF(I665=0,"",'Ark1'!X2826)</f>
        <v/>
      </c>
      <c r="Q665" s="238" t="str">
        <f>+IF(I665=0,"",'Ark1'!Y2826)</f>
        <v/>
      </c>
      <c r="R665" s="238" t="str">
        <f>+IF(I665=0,"",'Ark1'!Z2826)</f>
        <v/>
      </c>
      <c r="S665" s="236" t="str">
        <f>+IF(I665=0,"",'Ark1'!Z2826)</f>
        <v/>
      </c>
      <c r="T665" s="237" t="str">
        <f>+IF(I665=0,"",'Ark1'!AB2826)</f>
        <v/>
      </c>
      <c r="U665" s="238" t="str">
        <f>+IF(I665=0,"",'Ark1'!AE2826)</f>
        <v/>
      </c>
      <c r="V665" s="236" t="str">
        <f t="shared" si="85"/>
        <v/>
      </c>
      <c r="W665" s="236" t="str">
        <f t="shared" si="86"/>
        <v/>
      </c>
      <c r="X665" s="215"/>
    </row>
    <row r="666" spans="1:24" ht="15.6">
      <c r="A666" s="420"/>
      <c r="B666" s="297">
        <f>+'Ark1'!C2827</f>
        <v>2022</v>
      </c>
      <c r="C666" s="235">
        <f>+'Ark1'!L2827</f>
        <v>10</v>
      </c>
      <c r="D666" s="235" t="str">
        <f>VLOOKUP(C666,RNR!$D$15:$E$29,2)</f>
        <v>U-</v>
      </c>
      <c r="E666" s="235">
        <f>+'Ark1'!H2827</f>
        <v>1</v>
      </c>
      <c r="F666" s="235">
        <f>+'Ark1'!J2827</f>
        <v>155</v>
      </c>
      <c r="G666" s="235" t="str">
        <f>VLOOKUP(F666,RNR!$A$1:$B$25,2)</f>
        <v>Målselv</v>
      </c>
      <c r="H666" s="235" t="str">
        <f>+IF(I666=0,"",'Ark1'!Q2827)</f>
        <v/>
      </c>
      <c r="I666" s="344">
        <f>+'Ark1'!R2827</f>
        <v>0</v>
      </c>
      <c r="J666" s="236" t="str">
        <f>+IF(I666=0,"",'Ark1'!AG2827)</f>
        <v/>
      </c>
      <c r="K666" s="236"/>
      <c r="L666" s="236" t="str">
        <f>+IF(I666=0,"",'Ark1'!AH2827)</f>
        <v/>
      </c>
      <c r="M666" s="237" t="str">
        <f>+IF(I666=0,"",'Ark1'!T2827)</f>
        <v/>
      </c>
      <c r="N666" s="32" t="str">
        <f>+IF(I666=0,"",'Ark1'!U2827)</f>
        <v/>
      </c>
      <c r="O666" s="238" t="str">
        <f>+IF(I666=0,"",'Ark1'!W2827)</f>
        <v/>
      </c>
      <c r="P666" s="238" t="str">
        <f>+IF(I666=0,"",'Ark1'!X2827)</f>
        <v/>
      </c>
      <c r="Q666" s="238" t="str">
        <f>+IF(I666=0,"",'Ark1'!Y2827)</f>
        <v/>
      </c>
      <c r="R666" s="238" t="str">
        <f>+IF(I666=0,"",'Ark1'!Z2827)</f>
        <v/>
      </c>
      <c r="S666" s="236" t="str">
        <f>+IF(I666=0,"",'Ark1'!Z2827)</f>
        <v/>
      </c>
      <c r="T666" s="237" t="str">
        <f>+IF(I666=0,"",'Ark1'!AB2827)</f>
        <v/>
      </c>
      <c r="U666" s="238" t="str">
        <f>+IF(I666=0,"",'Ark1'!AE2827)</f>
        <v/>
      </c>
      <c r="V666" s="236" t="str">
        <f t="shared" si="85"/>
        <v/>
      </c>
      <c r="W666" s="236" t="str">
        <f t="shared" si="86"/>
        <v/>
      </c>
      <c r="X666" s="215"/>
    </row>
    <row r="667" spans="1:24" ht="15.6">
      <c r="A667" s="420"/>
      <c r="B667" s="297">
        <f>+'Ark1'!C2828</f>
        <v>2022</v>
      </c>
      <c r="C667" s="235">
        <f>+'Ark1'!L2828</f>
        <v>10</v>
      </c>
      <c r="D667" s="235" t="str">
        <f>VLOOKUP(C667,RNR!$D$15:$E$29,2)</f>
        <v>U-</v>
      </c>
      <c r="E667" s="235">
        <f>+'Ark1'!H2828</f>
        <v>2</v>
      </c>
      <c r="F667" s="235">
        <f>+'Ark1'!J2828</f>
        <v>160</v>
      </c>
      <c r="G667" s="235" t="str">
        <f>VLOOKUP(F667,RNR!$A$1:$B$25,2)</f>
        <v>Oslo</v>
      </c>
      <c r="H667" s="235" t="str">
        <f>+IF(I667=0,"",'Ark1'!Q2828)</f>
        <v/>
      </c>
      <c r="I667" s="344">
        <f>+'Ark1'!R2828</f>
        <v>0</v>
      </c>
      <c r="J667" s="236" t="str">
        <f>+IF(I667=0,"",'Ark1'!AG2828)</f>
        <v/>
      </c>
      <c r="K667" s="236"/>
      <c r="L667" s="236" t="str">
        <f>+IF(I667=0,"",'Ark1'!AH2828)</f>
        <v/>
      </c>
      <c r="M667" s="237" t="str">
        <f>+IF(I667=0,"",'Ark1'!T2828)</f>
        <v/>
      </c>
      <c r="N667" s="32" t="str">
        <f>+IF(I667=0,"",'Ark1'!U2828)</f>
        <v/>
      </c>
      <c r="O667" s="238" t="str">
        <f>+IF(I667=0,"",'Ark1'!W2828)</f>
        <v/>
      </c>
      <c r="P667" s="238" t="str">
        <f>+IF(I667=0,"",'Ark1'!X2828)</f>
        <v/>
      </c>
      <c r="Q667" s="238" t="str">
        <f>+IF(I667=0,"",'Ark1'!Y2828)</f>
        <v/>
      </c>
      <c r="R667" s="238" t="str">
        <f>+IF(I667=0,"",'Ark1'!Z2828)</f>
        <v/>
      </c>
      <c r="S667" s="236" t="str">
        <f>+IF(I667=0,"",'Ark1'!Z2828)</f>
        <v/>
      </c>
      <c r="T667" s="237" t="str">
        <f>+IF(I667=0,"",'Ark1'!AB2828)</f>
        <v/>
      </c>
      <c r="U667" s="238" t="str">
        <f>+IF(I667=0,"",'Ark1'!AE2828)</f>
        <v/>
      </c>
      <c r="V667" s="236" t="str">
        <f t="shared" si="85"/>
        <v/>
      </c>
      <c r="W667" s="236" t="str">
        <f t="shared" si="86"/>
        <v/>
      </c>
      <c r="X667" s="215"/>
    </row>
    <row r="668" spans="1:24" ht="15.6">
      <c r="A668" s="420"/>
      <c r="B668" s="297">
        <f>+'Ark1'!C2829</f>
        <v>2022</v>
      </c>
      <c r="C668" s="235">
        <f>+'Ark1'!L2829</f>
        <v>10</v>
      </c>
      <c r="D668" s="235" t="str">
        <f>VLOOKUP(C668,RNR!$D$15:$E$29,2)</f>
        <v>U-</v>
      </c>
      <c r="E668" s="235">
        <f>+'Ark1'!H2829</f>
        <v>1</v>
      </c>
      <c r="F668" s="235">
        <f>+'Ark1'!J2829</f>
        <v>171</v>
      </c>
      <c r="G668" s="235" t="str">
        <f>VLOOKUP(F668,RNR!$A$1:$B$25,2)</f>
        <v>Prima</v>
      </c>
      <c r="H668" s="235" t="str">
        <f>+IF(I668=0,"",'Ark1'!Q2829)</f>
        <v/>
      </c>
      <c r="I668" s="344">
        <f>+'Ark1'!R2829</f>
        <v>0</v>
      </c>
      <c r="J668" s="236" t="str">
        <f>+IF(I668=0,"",'Ark1'!AG2829)</f>
        <v/>
      </c>
      <c r="K668" s="236"/>
      <c r="L668" s="236" t="str">
        <f>+IF(I668=0,"",'Ark1'!AH2829)</f>
        <v/>
      </c>
      <c r="M668" s="237" t="str">
        <f>+IF(I668=0,"",'Ark1'!T2829)</f>
        <v/>
      </c>
      <c r="N668" s="32" t="str">
        <f>+IF(I668=0,"",'Ark1'!U2829)</f>
        <v/>
      </c>
      <c r="O668" s="238" t="str">
        <f>+IF(I668=0,"",'Ark1'!W2829)</f>
        <v/>
      </c>
      <c r="P668" s="238" t="str">
        <f>+IF(I668=0,"",'Ark1'!X2829)</f>
        <v/>
      </c>
      <c r="Q668" s="238" t="str">
        <f>+IF(I668=0,"",'Ark1'!Y2829)</f>
        <v/>
      </c>
      <c r="R668" s="238" t="str">
        <f>+IF(I668=0,"",'Ark1'!Z2829)</f>
        <v/>
      </c>
      <c r="S668" s="236" t="str">
        <f>+IF(I668=0,"",'Ark1'!Z2829)</f>
        <v/>
      </c>
      <c r="T668" s="237" t="str">
        <f>+IF(I668=0,"",'Ark1'!AB2829)</f>
        <v/>
      </c>
      <c r="U668" s="238" t="str">
        <f>+IF(I668=0,"",'Ark1'!AE2829)</f>
        <v/>
      </c>
      <c r="V668" s="236" t="str">
        <f t="shared" si="85"/>
        <v/>
      </c>
      <c r="W668" s="236" t="str">
        <f t="shared" si="86"/>
        <v/>
      </c>
      <c r="X668" s="215"/>
    </row>
    <row r="669" spans="1:24" ht="15.6">
      <c r="A669" s="420"/>
      <c r="B669" s="297">
        <f>+'Ark1'!C2830</f>
        <v>2022</v>
      </c>
      <c r="C669" s="235">
        <f>+'Ark1'!L2830</f>
        <v>10</v>
      </c>
      <c r="D669" s="235" t="str">
        <f>VLOOKUP(C669,RNR!$D$15:$E$29,2)</f>
        <v>U-</v>
      </c>
      <c r="E669" s="235">
        <f>+'Ark1'!H2830</f>
        <v>2</v>
      </c>
      <c r="F669" s="235">
        <f>+'Ark1'!J2830</f>
        <v>175</v>
      </c>
      <c r="G669" s="235" t="str">
        <f>VLOOKUP(F669,RNR!$A$1:$B$25,2)</f>
        <v>Ole Ringdal</v>
      </c>
      <c r="H669" s="235" t="str">
        <f>+IF(I669=0,"",'Ark1'!Q2830)</f>
        <v/>
      </c>
      <c r="I669" s="344">
        <f>+'Ark1'!R2830</f>
        <v>0</v>
      </c>
      <c r="J669" s="236" t="str">
        <f>+IF(I669=0,"",'Ark1'!AG2830)</f>
        <v/>
      </c>
      <c r="K669" s="236"/>
      <c r="L669" s="236" t="str">
        <f>+IF(I669=0,"",'Ark1'!AH2830)</f>
        <v/>
      </c>
      <c r="M669" s="237" t="str">
        <f>+IF(I669=0,"",'Ark1'!T2830)</f>
        <v/>
      </c>
      <c r="N669" s="32" t="str">
        <f>+IF(I669=0,"",'Ark1'!U2830)</f>
        <v/>
      </c>
      <c r="O669" s="238" t="str">
        <f>+IF(I669=0,"",'Ark1'!W2830)</f>
        <v/>
      </c>
      <c r="P669" s="238" t="str">
        <f>+IF(I669=0,"",'Ark1'!X2830)</f>
        <v/>
      </c>
      <c r="Q669" s="238" t="str">
        <f>+IF(I669=0,"",'Ark1'!Y2830)</f>
        <v/>
      </c>
      <c r="R669" s="238" t="str">
        <f>+IF(I669=0,"",'Ark1'!Z2830)</f>
        <v/>
      </c>
      <c r="S669" s="236" t="str">
        <f>+IF(I669=0,"",'Ark1'!Z2830)</f>
        <v/>
      </c>
      <c r="T669" s="237" t="str">
        <f>+IF(I669=0,"",'Ark1'!AB2830)</f>
        <v/>
      </c>
      <c r="U669" s="238" t="str">
        <f>+IF(I669=0,"",'Ark1'!AE2830)</f>
        <v/>
      </c>
      <c r="V669" s="236" t="str">
        <f t="shared" si="85"/>
        <v/>
      </c>
      <c r="W669" s="236" t="str">
        <f t="shared" si="86"/>
        <v/>
      </c>
      <c r="X669" s="215"/>
    </row>
    <row r="670" spans="1:24" ht="15.6">
      <c r="A670" s="420"/>
      <c r="B670" s="297">
        <f>+'Ark1'!C2831</f>
        <v>2022</v>
      </c>
      <c r="C670" s="235">
        <f>+'Ark1'!L2831</f>
        <v>10</v>
      </c>
      <c r="D670" s="235" t="str">
        <f>VLOOKUP(C670,RNR!$D$15:$E$29,2)</f>
        <v>U-</v>
      </c>
      <c r="E670" s="235">
        <f>+'Ark1'!H2831</f>
        <v>2</v>
      </c>
      <c r="F670" s="235">
        <f>+'Ark1'!J2831</f>
        <v>177</v>
      </c>
      <c r="G670" s="235" t="str">
        <f>VLOOKUP(F670,RNR!$A$1:$B$25,2)</f>
        <v>Slakthuset</v>
      </c>
      <c r="H670" s="235" t="str">
        <f>+IF(I670=0,"",'Ark1'!Q2831)</f>
        <v/>
      </c>
      <c r="I670" s="344">
        <f>+'Ark1'!R2831</f>
        <v>0</v>
      </c>
      <c r="J670" s="236" t="str">
        <f>+IF(I670=0,"",'Ark1'!AG2831)</f>
        <v/>
      </c>
      <c r="K670" s="236"/>
      <c r="L670" s="236" t="str">
        <f>+IF(I670=0,"",'Ark1'!AH2831)</f>
        <v/>
      </c>
      <c r="M670" s="237" t="str">
        <f>+IF(I670=0,"",'Ark1'!T2831)</f>
        <v/>
      </c>
      <c r="N670" s="32" t="str">
        <f>+IF(I670=0,"",'Ark1'!U2831)</f>
        <v/>
      </c>
      <c r="O670" s="238" t="str">
        <f>+IF(I670=0,"",'Ark1'!W2831)</f>
        <v/>
      </c>
      <c r="P670" s="238" t="str">
        <f>+IF(I670=0,"",'Ark1'!X2831)</f>
        <v/>
      </c>
      <c r="Q670" s="238" t="str">
        <f>+IF(I670=0,"",'Ark1'!Y2831)</f>
        <v/>
      </c>
      <c r="R670" s="238" t="str">
        <f>+IF(I670=0,"",'Ark1'!Z2831)</f>
        <v/>
      </c>
      <c r="S670" s="236" t="str">
        <f>+IF(I670=0,"",'Ark1'!Z2831)</f>
        <v/>
      </c>
      <c r="T670" s="237" t="str">
        <f>+IF(I670=0,"",'Ark1'!AB2831)</f>
        <v/>
      </c>
      <c r="U670" s="238" t="str">
        <f>+IF(I670=0,"",'Ark1'!AE2831)</f>
        <v/>
      </c>
      <c r="V670" s="236" t="str">
        <f t="shared" si="85"/>
        <v/>
      </c>
      <c r="W670" s="236" t="str">
        <f t="shared" si="86"/>
        <v/>
      </c>
      <c r="X670" s="215"/>
    </row>
    <row r="671" spans="1:24" ht="15.6">
      <c r="A671" s="420"/>
      <c r="B671" s="297">
        <f>+'Ark1'!C2832</f>
        <v>2022</v>
      </c>
      <c r="C671" s="235">
        <f>+'Ark1'!L2832</f>
        <v>10</v>
      </c>
      <c r="D671" s="235" t="str">
        <f>VLOOKUP(C671,RNR!$D$15:$E$29,2)</f>
        <v>U-</v>
      </c>
      <c r="E671" s="235">
        <f>+'Ark1'!H2832</f>
        <v>2</v>
      </c>
      <c r="F671" s="235">
        <f>+'Ark1'!J2832</f>
        <v>178</v>
      </c>
      <c r="G671" s="235" t="str">
        <f>VLOOKUP(F671,RNR!$A$1:$B$25,2)</f>
        <v>Røros</v>
      </c>
      <c r="H671" s="235" t="str">
        <f>+IF(I671=0,"",'Ark1'!Q2832)</f>
        <v/>
      </c>
      <c r="I671" s="344">
        <f>+'Ark1'!R2832</f>
        <v>0</v>
      </c>
      <c r="J671" s="236" t="str">
        <f>+IF(I671=0,"",'Ark1'!AG2832)</f>
        <v/>
      </c>
      <c r="K671" s="236"/>
      <c r="L671" s="236" t="str">
        <f>+IF(I671=0,"",'Ark1'!AH2832)</f>
        <v/>
      </c>
      <c r="M671" s="237" t="str">
        <f>+IF(I671=0,"",'Ark1'!T2832)</f>
        <v/>
      </c>
      <c r="N671" s="32" t="str">
        <f>+IF(I671=0,"",'Ark1'!U2832)</f>
        <v/>
      </c>
      <c r="O671" s="238" t="str">
        <f>+IF(I671=0,"",'Ark1'!W2832)</f>
        <v/>
      </c>
      <c r="P671" s="238" t="str">
        <f>+IF(I671=0,"",'Ark1'!X2832)</f>
        <v/>
      </c>
      <c r="Q671" s="238" t="str">
        <f>+IF(I671=0,"",'Ark1'!Y2832)</f>
        <v/>
      </c>
      <c r="R671" s="238" t="str">
        <f>+IF(I671=0,"",'Ark1'!Z2832)</f>
        <v/>
      </c>
      <c r="S671" s="236" t="str">
        <f>+IF(I671=0,"",'Ark1'!Z2832)</f>
        <v/>
      </c>
      <c r="T671" s="237" t="str">
        <f>+IF(I671=0,"",'Ark1'!AB2832)</f>
        <v/>
      </c>
      <c r="U671" s="238" t="str">
        <f>+IF(I671=0,"",'Ark1'!AE2832)</f>
        <v/>
      </c>
      <c r="V671" s="236" t="str">
        <f t="shared" si="85"/>
        <v/>
      </c>
      <c r="W671" s="236" t="str">
        <f t="shared" si="86"/>
        <v/>
      </c>
      <c r="X671" s="215"/>
    </row>
    <row r="672" spans="1:24" ht="15.6">
      <c r="A672" s="420"/>
      <c r="B672" s="297">
        <f>+'Ark1'!C2833</f>
        <v>2022</v>
      </c>
      <c r="C672" s="235">
        <f>+'Ark1'!L2833</f>
        <v>10</v>
      </c>
      <c r="D672" s="235" t="str">
        <f>VLOOKUP(C672,RNR!$D$15:$E$29,2)</f>
        <v>U-</v>
      </c>
      <c r="E672" s="235">
        <f>+'Ark1'!H2833</f>
        <v>2</v>
      </c>
      <c r="F672" s="235">
        <f>+'Ark1'!J2833</f>
        <v>181</v>
      </c>
      <c r="G672" s="235" t="str">
        <f>VLOOKUP(F672,RNR!$A$1:$B$25,2)</f>
        <v>Horns</v>
      </c>
      <c r="H672" s="235" t="str">
        <f>+IF(I672=0,"",'Ark1'!Q2833)</f>
        <v/>
      </c>
      <c r="I672" s="344">
        <f>+'Ark1'!R2833</f>
        <v>0</v>
      </c>
      <c r="J672" s="236" t="str">
        <f>+IF(I672=0,"",'Ark1'!AG2833)</f>
        <v/>
      </c>
      <c r="K672" s="236"/>
      <c r="L672" s="236" t="str">
        <f>+IF(I672=0,"",'Ark1'!AH2833)</f>
        <v/>
      </c>
      <c r="M672" s="237" t="str">
        <f>+IF(I672=0,"",'Ark1'!T2833)</f>
        <v/>
      </c>
      <c r="N672" s="32" t="str">
        <f>+IF(I672=0,"",'Ark1'!U2833)</f>
        <v/>
      </c>
      <c r="O672" s="238" t="str">
        <f>+IF(I672=0,"",'Ark1'!W2833)</f>
        <v/>
      </c>
      <c r="P672" s="238" t="str">
        <f>+IF(I672=0,"",'Ark1'!X2833)</f>
        <v/>
      </c>
      <c r="Q672" s="238" t="str">
        <f>+IF(I672=0,"",'Ark1'!Y2833)</f>
        <v/>
      </c>
      <c r="R672" s="238" t="str">
        <f>+IF(I672=0,"",'Ark1'!Z2833)</f>
        <v/>
      </c>
      <c r="S672" s="236" t="str">
        <f>+IF(I672=0,"",'Ark1'!Z2833)</f>
        <v/>
      </c>
      <c r="T672" s="237" t="str">
        <f>+IF(I672=0,"",'Ark1'!AB2833)</f>
        <v/>
      </c>
      <c r="U672" s="238" t="str">
        <f>+IF(I672=0,"",'Ark1'!AE2833)</f>
        <v/>
      </c>
      <c r="V672" s="236" t="str">
        <f t="shared" si="85"/>
        <v/>
      </c>
      <c r="W672" s="236" t="str">
        <f t="shared" si="86"/>
        <v/>
      </c>
      <c r="X672" s="215"/>
    </row>
    <row r="673" spans="1:24" ht="15.6">
      <c r="A673" s="420"/>
      <c r="B673" s="297">
        <f>+'Ark1'!C2834</f>
        <v>2022</v>
      </c>
      <c r="C673" s="235">
        <f>+'Ark1'!L2834</f>
        <v>10</v>
      </c>
      <c r="D673" s="235" t="str">
        <f>VLOOKUP(C673,RNR!$D$15:$E$29,2)</f>
        <v>U-</v>
      </c>
      <c r="E673" s="235">
        <f>+'Ark1'!H2834</f>
        <v>1</v>
      </c>
      <c r="F673" s="235">
        <f>+'Ark1'!J2834</f>
        <v>262</v>
      </c>
      <c r="G673" s="235" t="str">
        <f>VLOOKUP(F673,RNR!$A$1:$B$25,2)</f>
        <v>Strilalam</v>
      </c>
      <c r="H673" s="235" t="str">
        <f>+IF(I673=0,"",'Ark1'!Q2834)</f>
        <v/>
      </c>
      <c r="I673" s="344">
        <f>+'Ark1'!R2834</f>
        <v>0</v>
      </c>
      <c r="J673" s="236" t="str">
        <f>+IF(I673=0,"",'Ark1'!AG2834)</f>
        <v/>
      </c>
      <c r="K673" s="236"/>
      <c r="L673" s="236" t="str">
        <f>+IF(I673=0,"",'Ark1'!AH2834)</f>
        <v/>
      </c>
      <c r="M673" s="237" t="str">
        <f>+IF(I673=0,"",'Ark1'!T2834)</f>
        <v/>
      </c>
      <c r="N673" s="32" t="str">
        <f>+IF(I673=0,"",'Ark1'!U2834)</f>
        <v/>
      </c>
      <c r="O673" s="238" t="str">
        <f>+IF(I673=0,"",'Ark1'!W2834)</f>
        <v/>
      </c>
      <c r="P673" s="238" t="str">
        <f>+IF(I673=0,"",'Ark1'!X2834)</f>
        <v/>
      </c>
      <c r="Q673" s="238" t="str">
        <f>+IF(I673=0,"",'Ark1'!Y2834)</f>
        <v/>
      </c>
      <c r="R673" s="238" t="str">
        <f>+IF(I673=0,"",'Ark1'!Z2834)</f>
        <v/>
      </c>
      <c r="S673" s="236" t="str">
        <f>+IF(I673=0,"",'Ark1'!Z2834)</f>
        <v/>
      </c>
      <c r="T673" s="237" t="str">
        <f>+IF(I673=0,"",'Ark1'!AB2834)</f>
        <v/>
      </c>
      <c r="U673" s="238" t="str">
        <f>+IF(I673=0,"",'Ark1'!AE2834)</f>
        <v/>
      </c>
      <c r="V673" s="236" t="str">
        <f t="shared" si="85"/>
        <v/>
      </c>
      <c r="W673" s="236" t="str">
        <f t="shared" si="86"/>
        <v/>
      </c>
      <c r="X673" s="215"/>
    </row>
    <row r="674" spans="1:24" ht="15.6">
      <c r="A674" s="420"/>
      <c r="B674" s="297">
        <f>+'Ark1'!C2835</f>
        <v>2022</v>
      </c>
      <c r="C674" s="235">
        <f>+'Ark1'!L2835</f>
        <v>10</v>
      </c>
      <c r="D674" s="235" t="str">
        <f>VLOOKUP(C674,RNR!$D$15:$E$29,2)</f>
        <v>U-</v>
      </c>
      <c r="E674" s="235">
        <f>+'Ark1'!H2835</f>
        <v>1</v>
      </c>
      <c r="F674" s="235">
        <f>+'Ark1'!J2835</f>
        <v>309</v>
      </c>
      <c r="G674" s="235" t="str">
        <f>VLOOKUP(F674,RNR!$A$1:$B$25,2)</f>
        <v>Malvik</v>
      </c>
      <c r="H674" s="235" t="str">
        <f>+IF(I674=0,"",'Ark1'!Q2835)</f>
        <v/>
      </c>
      <c r="I674" s="344">
        <f>+'Ark1'!R2835</f>
        <v>0</v>
      </c>
      <c r="J674" s="236" t="str">
        <f>+IF(I674=0,"",'Ark1'!AG2835)</f>
        <v/>
      </c>
      <c r="K674" s="236"/>
      <c r="L674" s="236" t="str">
        <f>+IF(I674=0,"",'Ark1'!AH2835)</f>
        <v/>
      </c>
      <c r="M674" s="237" t="str">
        <f>+IF(I674=0,"",'Ark1'!T2835)</f>
        <v/>
      </c>
      <c r="N674" s="32" t="str">
        <f>+IF(I674=0,"",'Ark1'!U2835)</f>
        <v/>
      </c>
      <c r="O674" s="238" t="str">
        <f>+IF(I674=0,"",'Ark1'!W2835)</f>
        <v/>
      </c>
      <c r="P674" s="238" t="str">
        <f>+IF(I674=0,"",'Ark1'!X2835)</f>
        <v/>
      </c>
      <c r="Q674" s="238" t="str">
        <f>+IF(I674=0,"",'Ark1'!Y2835)</f>
        <v/>
      </c>
      <c r="R674" s="238" t="str">
        <f>+IF(I674=0,"",'Ark1'!Z2835)</f>
        <v/>
      </c>
      <c r="S674" s="236" t="str">
        <f>+IF(I674=0,"",'Ark1'!Z2835)</f>
        <v/>
      </c>
      <c r="T674" s="237" t="str">
        <f>+IF(I674=0,"",'Ark1'!AB2835)</f>
        <v/>
      </c>
      <c r="U674" s="238" t="str">
        <f>+IF(I674=0,"",'Ark1'!AE2835)</f>
        <v/>
      </c>
      <c r="V674" s="236" t="str">
        <f t="shared" si="85"/>
        <v/>
      </c>
      <c r="W674" s="236" t="str">
        <f t="shared" si="86"/>
        <v/>
      </c>
      <c r="X674" s="215"/>
    </row>
    <row r="675" spans="1:24" ht="15.6">
      <c r="A675" s="420"/>
      <c r="B675" s="297">
        <f>+'Ark1'!C2836</f>
        <v>2022</v>
      </c>
      <c r="C675" s="235">
        <f>+'Ark1'!L2836</f>
        <v>10</v>
      </c>
      <c r="D675" s="235" t="str">
        <f>VLOOKUP(C675,RNR!$D$15:$E$29,2)</f>
        <v>U-</v>
      </c>
      <c r="E675" s="235">
        <f>+'Ark1'!H2836</f>
        <v>2</v>
      </c>
      <c r="F675" s="235">
        <f>+'Ark1'!J2836</f>
        <v>470</v>
      </c>
      <c r="G675" s="235" t="str">
        <f>VLOOKUP(F675,RNR!$A$1:$B$25,2)</f>
        <v>Jens Eide</v>
      </c>
      <c r="H675" s="235" t="str">
        <f>+IF(I675=0,"",'Ark1'!Q2836)</f>
        <v/>
      </c>
      <c r="I675" s="344">
        <f>+'Ark1'!R2836</f>
        <v>0</v>
      </c>
      <c r="J675" s="236" t="str">
        <f>+IF(I675=0,"",'Ark1'!AG2836)</f>
        <v/>
      </c>
      <c r="K675" s="236"/>
      <c r="L675" s="236" t="str">
        <f>+IF(I675=0,"",'Ark1'!AH2836)</f>
        <v/>
      </c>
      <c r="M675" s="237" t="str">
        <f>+IF(I675=0,"",'Ark1'!T2836)</f>
        <v/>
      </c>
      <c r="N675" s="32" t="str">
        <f>+IF(I675=0,"",'Ark1'!U2836)</f>
        <v/>
      </c>
      <c r="O675" s="238" t="str">
        <f>+IF(I675=0,"",'Ark1'!W2836)</f>
        <v/>
      </c>
      <c r="P675" s="238" t="str">
        <f>+IF(I675=0,"",'Ark1'!X2836)</f>
        <v/>
      </c>
      <c r="Q675" s="238" t="str">
        <f>+IF(I675=0,"",'Ark1'!Y2836)</f>
        <v/>
      </c>
      <c r="R675" s="238" t="str">
        <f>+IF(I675=0,"",'Ark1'!Z2836)</f>
        <v/>
      </c>
      <c r="S675" s="236" t="str">
        <f>+IF(I675=0,"",'Ark1'!Z2836)</f>
        <v/>
      </c>
      <c r="T675" s="237" t="str">
        <f>+IF(I675=0,"",'Ark1'!AB2836)</f>
        <v/>
      </c>
      <c r="U675" s="238" t="str">
        <f>+IF(I675=0,"",'Ark1'!AE2836)</f>
        <v/>
      </c>
      <c r="V675" s="236" t="str">
        <f t="shared" si="85"/>
        <v/>
      </c>
      <c r="W675" s="236" t="str">
        <f t="shared" si="86"/>
        <v/>
      </c>
      <c r="X675" s="215"/>
    </row>
    <row r="676" spans="1:24" ht="15.6">
      <c r="A676" s="420"/>
      <c r="B676" s="297">
        <f>+'Ark1'!C2837</f>
        <v>2022</v>
      </c>
      <c r="C676" s="235">
        <f>+'Ark1'!L2837</f>
        <v>10</v>
      </c>
      <c r="D676" s="235" t="str">
        <f>VLOOKUP(C676,RNR!$D$15:$E$29,2)</f>
        <v>U-</v>
      </c>
      <c r="E676" s="235">
        <f>+'Ark1'!H2837</f>
        <v>1</v>
      </c>
      <c r="F676" s="235">
        <f>+'Ark1'!J2837</f>
        <v>629</v>
      </c>
      <c r="G676" s="235" t="str">
        <f>VLOOKUP(F676,RNR!$A$1:$B$25,2)</f>
        <v>Bø</v>
      </c>
      <c r="H676" s="235" t="str">
        <f>+IF(I676=0,"",'Ark1'!Q2837)</f>
        <v/>
      </c>
      <c r="I676" s="344">
        <f>+'Ark1'!R2837</f>
        <v>0</v>
      </c>
      <c r="J676" s="236" t="str">
        <f>+IF(I676=0,"",'Ark1'!AG2837)</f>
        <v/>
      </c>
      <c r="K676" s="236"/>
      <c r="L676" s="236" t="str">
        <f>+IF(I676=0,"",'Ark1'!AH2837)</f>
        <v/>
      </c>
      <c r="M676" s="237" t="str">
        <f>+IF(I676=0,"",'Ark1'!T2837)</f>
        <v/>
      </c>
      <c r="N676" s="32" t="str">
        <f>+IF(I676=0,"",'Ark1'!U2837)</f>
        <v/>
      </c>
      <c r="O676" s="238" t="str">
        <f>+IF(I676=0,"",'Ark1'!W2837)</f>
        <v/>
      </c>
      <c r="P676" s="238" t="str">
        <f>+IF(I676=0,"",'Ark1'!X2837)</f>
        <v/>
      </c>
      <c r="Q676" s="238" t="str">
        <f>+IF(I676=0,"",'Ark1'!Y2837)</f>
        <v/>
      </c>
      <c r="R676" s="238" t="str">
        <f>+IF(I676=0,"",'Ark1'!Z2837)</f>
        <v/>
      </c>
      <c r="S676" s="236" t="str">
        <f>+IF(I676=0,"",'Ark1'!Z2837)</f>
        <v/>
      </c>
      <c r="T676" s="237" t="str">
        <f>+IF(I676=0,"",'Ark1'!AB2837)</f>
        <v/>
      </c>
      <c r="U676" s="238" t="str">
        <f>+IF(I676=0,"",'Ark1'!AE2837)</f>
        <v/>
      </c>
      <c r="V676" s="236" t="str">
        <f t="shared" si="85"/>
        <v/>
      </c>
      <c r="W676" s="236" t="str">
        <f t="shared" si="86"/>
        <v/>
      </c>
      <c r="X676" s="215"/>
    </row>
    <row r="677" spans="1:24" ht="15.6">
      <c r="A677" s="420"/>
      <c r="B677" s="297">
        <f>+'Ark1'!C2838</f>
        <v>2022</v>
      </c>
      <c r="C677" s="235">
        <f>+'Ark1'!L2838</f>
        <v>10</v>
      </c>
      <c r="D677" s="235" t="str">
        <f>VLOOKUP(C677,RNR!$D$15:$E$29,2)</f>
        <v>U-</v>
      </c>
      <c r="E677" s="235">
        <f>+'Ark1'!H2838</f>
        <v>1</v>
      </c>
      <c r="F677" s="235">
        <f>+'Ark1'!J2838</f>
        <v>643</v>
      </c>
      <c r="G677" s="235" t="str">
        <f>VLOOKUP(F677,RNR!$A$1:$B$25,2)</f>
        <v>Bjerka</v>
      </c>
      <c r="H677" s="235" t="str">
        <f>+IF(I677=0,"",'Ark1'!Q2838)</f>
        <v/>
      </c>
      <c r="I677" s="344">
        <f>+'Ark1'!R2838</f>
        <v>0</v>
      </c>
      <c r="J677" s="236" t="str">
        <f>+IF(I677=0,"",'Ark1'!AG2838)</f>
        <v/>
      </c>
      <c r="K677" s="236"/>
      <c r="L677" s="236" t="str">
        <f>+IF(I677=0,"",'Ark1'!AH2838)</f>
        <v/>
      </c>
      <c r="M677" s="237" t="str">
        <f>+IF(I677=0,"",'Ark1'!T2838)</f>
        <v/>
      </c>
      <c r="N677" s="32" t="str">
        <f>+IF(I677=0,"",'Ark1'!U2838)</f>
        <v/>
      </c>
      <c r="O677" s="238" t="str">
        <f>+IF(I677=0,"",'Ark1'!W2838)</f>
        <v/>
      </c>
      <c r="P677" s="238" t="str">
        <f>+IF(I677=0,"",'Ark1'!X2838)</f>
        <v/>
      </c>
      <c r="Q677" s="238" t="str">
        <f>+IF(I677=0,"",'Ark1'!Y2838)</f>
        <v/>
      </c>
      <c r="R677" s="238" t="str">
        <f>+IF(I677=0,"",'Ark1'!Z2838)</f>
        <v/>
      </c>
      <c r="S677" s="236" t="str">
        <f>+IF(I677=0,"",'Ark1'!Z2838)</f>
        <v/>
      </c>
      <c r="T677" s="237" t="str">
        <f>+IF(I677=0,"",'Ark1'!AB2838)</f>
        <v/>
      </c>
      <c r="U677" s="238" t="str">
        <f>+IF(I677=0,"",'Ark1'!AE2838)</f>
        <v/>
      </c>
      <c r="V677" s="236" t="str">
        <f t="shared" si="85"/>
        <v/>
      </c>
      <c r="W677" s="236" t="str">
        <f t="shared" si="86"/>
        <v/>
      </c>
      <c r="X677" s="215"/>
    </row>
    <row r="678" spans="1:24" ht="15.6">
      <c r="A678" s="420"/>
      <c r="B678" s="297">
        <f>+'Ark1'!C2839</f>
        <v>2022</v>
      </c>
      <c r="C678" s="235">
        <f>+'Ark1'!L2839</f>
        <v>10</v>
      </c>
      <c r="D678" s="235" t="str">
        <f>VLOOKUP(C678,RNR!$D$15:$E$29,2)</f>
        <v>U-</v>
      </c>
      <c r="E678" s="235">
        <f>+'Ark1'!H2839</f>
        <v>2</v>
      </c>
      <c r="F678" s="235">
        <f>+'Ark1'!J2839</f>
        <v>704</v>
      </c>
      <c r="G678" s="235" t="str">
        <f>VLOOKUP(F678,RNR!$A$1:$B$25,2)</f>
        <v>Øre Vilt</v>
      </c>
      <c r="H678" s="235" t="str">
        <f>+IF(I678=0,"",'Ark1'!Q2839)</f>
        <v/>
      </c>
      <c r="I678" s="344">
        <f>+'Ark1'!R2839</f>
        <v>0</v>
      </c>
      <c r="J678" s="236" t="str">
        <f>+IF(I678=0,"",'Ark1'!AG2839)</f>
        <v/>
      </c>
      <c r="K678" s="236"/>
      <c r="L678" s="236" t="str">
        <f>+IF(I678=0,"",'Ark1'!AH2839)</f>
        <v/>
      </c>
      <c r="M678" s="237" t="str">
        <f>+IF(I678=0,"",'Ark1'!T2839)</f>
        <v/>
      </c>
      <c r="N678" s="32" t="str">
        <f>+IF(I678=0,"",'Ark1'!U2839)</f>
        <v/>
      </c>
      <c r="O678" s="238" t="str">
        <f>+IF(I678=0,"",'Ark1'!W2839)</f>
        <v/>
      </c>
      <c r="P678" s="238" t="str">
        <f>+IF(I678=0,"",'Ark1'!X2839)</f>
        <v/>
      </c>
      <c r="Q678" s="238" t="str">
        <f>+IF(I678=0,"",'Ark1'!Y2839)</f>
        <v/>
      </c>
      <c r="R678" s="238" t="str">
        <f>+IF(I678=0,"",'Ark1'!Z2839)</f>
        <v/>
      </c>
      <c r="S678" s="236" t="str">
        <f>+IF(I678=0,"",'Ark1'!Z2839)</f>
        <v/>
      </c>
      <c r="T678" s="237" t="str">
        <f>+IF(I678=0,"",'Ark1'!AB2839)</f>
        <v/>
      </c>
      <c r="U678" s="238" t="str">
        <f>+IF(I678=0,"",'Ark1'!AE2839)</f>
        <v/>
      </c>
      <c r="V678" s="236" t="str">
        <f t="shared" si="85"/>
        <v/>
      </c>
      <c r="W678" s="236" t="str">
        <f t="shared" si="86"/>
        <v/>
      </c>
      <c r="X678" s="215"/>
    </row>
    <row r="679" spans="1:24" ht="15.6">
      <c r="A679" s="420"/>
      <c r="B679" s="297">
        <f>+'Ark1'!C2840</f>
        <v>2022</v>
      </c>
      <c r="C679" s="235">
        <f>+'Ark1'!L2840</f>
        <v>10</v>
      </c>
      <c r="D679" s="235" t="str">
        <f>VLOOKUP(C679,RNR!$D$15:$E$29,2)</f>
        <v>U-</v>
      </c>
      <c r="E679" s="235">
        <f>+'Ark1'!H2840</f>
        <v>1</v>
      </c>
      <c r="F679" s="235">
        <f>+'Ark1'!J2840</f>
        <v>802</v>
      </c>
      <c r="G679" s="235" t="str">
        <f>VLOOKUP(F679,RNR!$A$1:$B$25,2)</f>
        <v>Karasjok</v>
      </c>
      <c r="H679" s="235" t="str">
        <f>+IF(I679=0,"",'Ark1'!Q2840)</f>
        <v/>
      </c>
      <c r="I679" s="344">
        <f>+'Ark1'!R2840</f>
        <v>0</v>
      </c>
      <c r="J679" s="236" t="str">
        <f>+IF(I679=0,"",'Ark1'!AG2840)</f>
        <v/>
      </c>
      <c r="K679" s="236"/>
      <c r="L679" s="236" t="str">
        <f>+IF(I679=0,"",'Ark1'!AH2840)</f>
        <v/>
      </c>
      <c r="M679" s="237" t="str">
        <f>+IF(I679=0,"",'Ark1'!T2840)</f>
        <v/>
      </c>
      <c r="N679" s="32" t="str">
        <f>+IF(I679=0,"",'Ark1'!U2840)</f>
        <v/>
      </c>
      <c r="O679" s="238" t="str">
        <f>+IF(I679=0,"",'Ark1'!W2840)</f>
        <v/>
      </c>
      <c r="P679" s="238" t="str">
        <f>+IF(I679=0,"",'Ark1'!X2840)</f>
        <v/>
      </c>
      <c r="Q679" s="238" t="str">
        <f>+IF(I679=0,"",'Ark1'!Y2840)</f>
        <v/>
      </c>
      <c r="R679" s="238" t="str">
        <f>+IF(I679=0,"",'Ark1'!Z2840)</f>
        <v/>
      </c>
      <c r="S679" s="236" t="str">
        <f>+IF(I679=0,"",'Ark1'!Z2840)</f>
        <v/>
      </c>
      <c r="T679" s="237" t="str">
        <f>+IF(I679=0,"",'Ark1'!AB2840)</f>
        <v/>
      </c>
      <c r="U679" s="238" t="str">
        <f>+IF(I679=0,"",'Ark1'!AE2840)</f>
        <v/>
      </c>
      <c r="V679" s="236" t="str">
        <f t="shared" si="85"/>
        <v/>
      </c>
      <c r="W679" s="236" t="str">
        <f t="shared" si="86"/>
        <v/>
      </c>
      <c r="X679" s="215"/>
    </row>
    <row r="680" spans="1:24" ht="15.6">
      <c r="A680" s="420"/>
      <c r="B680" s="297">
        <f>+'Ark1'!C2841</f>
        <v>2022</v>
      </c>
      <c r="C680" s="235">
        <f>+'Ark1'!L2841</f>
        <v>11</v>
      </c>
      <c r="D680" s="235" t="str">
        <f>VLOOKUP(C680,RNR!$D$15:$E$29,2)</f>
        <v>U</v>
      </c>
      <c r="E680" s="235">
        <f>+'Ark1'!H2841</f>
        <v>1</v>
      </c>
      <c r="F680" s="235">
        <f>+'Ark1'!J2841</f>
        <v>103</v>
      </c>
      <c r="G680" s="235" t="str">
        <f>VLOOKUP(F680,RNR!$A$1:$B$25,2)</f>
        <v>Rudshøgda</v>
      </c>
      <c r="H680" s="235">
        <f>+IF(I680=0,"",'Ark1'!Q2841)</f>
        <v>4</v>
      </c>
      <c r="I680" s="344">
        <f>+'Ark1'!R2841</f>
        <v>6</v>
      </c>
      <c r="J680" s="236">
        <f>+IF(I680=0,"",'Ark1'!AG2841)</f>
        <v>5.5883281139999523</v>
      </c>
      <c r="K680" s="236"/>
      <c r="L680" s="236">
        <f>+IF(I680=0,"",'Ark1'!AH2841)</f>
        <v>0</v>
      </c>
      <c r="M680" s="237">
        <f>+IF(I680=0,"",'Ark1'!T2841)</f>
        <v>10</v>
      </c>
      <c r="N680" s="32">
        <f>+IF(I680=0,"",'Ark1'!U2841)</f>
        <v>38.366666666666653</v>
      </c>
      <c r="O680" s="238">
        <f>+IF(I680=0,"",'Ark1'!W2841)</f>
        <v>50</v>
      </c>
      <c r="P680" s="238">
        <f>+IF(I680=0,"",'Ark1'!X2841)</f>
        <v>100</v>
      </c>
      <c r="Q680" s="238">
        <f>+IF(I680=0,"",'Ark1'!Y2841)</f>
        <v>100</v>
      </c>
      <c r="R680" s="238">
        <f>+IF(I680=0,"",'Ark1'!Z2841)</f>
        <v>6.5106749948749236</v>
      </c>
      <c r="S680" s="236">
        <f>+IF(I680=0,"",'Ark1'!Z2841)</f>
        <v>6.5106749948749236</v>
      </c>
      <c r="T680" s="237">
        <f>+IF(I680=0,"",'Ark1'!AB2841)</f>
        <v>2.2360679774997898</v>
      </c>
      <c r="U680" s="238">
        <f>+IF(I680=0,"",'Ark1'!AE2841)</f>
        <v>0</v>
      </c>
      <c r="V680" s="236">
        <f t="shared" si="85"/>
        <v>3.4878787878787865</v>
      </c>
      <c r="W680" s="236">
        <f t="shared" si="86"/>
        <v>1.5</v>
      </c>
      <c r="X680" s="215"/>
    </row>
    <row r="681" spans="1:24" ht="15.6">
      <c r="A681" s="420"/>
      <c r="B681" s="297">
        <f>+'Ark1'!C2842</f>
        <v>2022</v>
      </c>
      <c r="C681" s="235">
        <f>+'Ark1'!L2842</f>
        <v>11</v>
      </c>
      <c r="D681" s="235" t="str">
        <f>VLOOKUP(C681,RNR!$D$15:$E$29,2)</f>
        <v>U</v>
      </c>
      <c r="E681" s="235">
        <f>+'Ark1'!H2842</f>
        <v>2</v>
      </c>
      <c r="F681" s="235">
        <f>+'Ark1'!J2842</f>
        <v>106</v>
      </c>
      <c r="G681" s="235" t="str">
        <f>VLOOKUP(F681,RNR!$A$1:$B$25,2)</f>
        <v>Furuseth</v>
      </c>
      <c r="H681" s="235">
        <f>+IF(I681=0,"",'Ark1'!Q2842)</f>
        <v>8</v>
      </c>
      <c r="I681" s="344">
        <f>+'Ark1'!R2842</f>
        <v>37</v>
      </c>
      <c r="J681" s="236">
        <f>+IF(I681=0,"",'Ark1'!AG2842)</f>
        <v>42.414098272346003</v>
      </c>
      <c r="K681" s="236"/>
      <c r="L681" s="236">
        <f>+IF(I681=0,"",'Ark1'!AH2842)</f>
        <v>0</v>
      </c>
      <c r="M681" s="237">
        <f>+IF(I681=0,"",'Ark1'!T2842)</f>
        <v>7.6756756756756754</v>
      </c>
      <c r="N681" s="32">
        <f>+IF(I681=0,"",'Ark1'!U2842)</f>
        <v>29.791891891891897</v>
      </c>
      <c r="O681" s="238">
        <f>+IF(I681=0,"",'Ark1'!W2842)</f>
        <v>21.621621621621625</v>
      </c>
      <c r="P681" s="238">
        <f>+IF(I681=0,"",'Ark1'!X2842)</f>
        <v>97.297297297297305</v>
      </c>
      <c r="Q681" s="238">
        <f>+IF(I681=0,"",'Ark1'!Y2842)</f>
        <v>86.486486486486498</v>
      </c>
      <c r="R681" s="238">
        <f>+IF(I681=0,"",'Ark1'!Z2842)</f>
        <v>7.3768219326584239</v>
      </c>
      <c r="S681" s="236">
        <f>+IF(I681=0,"",'Ark1'!Z2842)</f>
        <v>7.3768219326584239</v>
      </c>
      <c r="T681" s="237">
        <f>+IF(I681=0,"",'Ark1'!AB2842)</f>
        <v>2.4938199728480606</v>
      </c>
      <c r="U681" s="238">
        <f>+IF(I681=0,"",'Ark1'!AE2842)</f>
        <v>0</v>
      </c>
      <c r="V681" s="236">
        <f t="shared" si="85"/>
        <v>2.708353808353809</v>
      </c>
      <c r="W681" s="236">
        <f t="shared" si="86"/>
        <v>4.625</v>
      </c>
      <c r="X681" s="215"/>
    </row>
    <row r="682" spans="1:24" ht="15.6">
      <c r="A682" s="420"/>
      <c r="B682" s="297">
        <f>+'Ark1'!C2843</f>
        <v>2022</v>
      </c>
      <c r="C682" s="235">
        <f>+'Ark1'!L2843</f>
        <v>11</v>
      </c>
      <c r="D682" s="235" t="str">
        <f>VLOOKUP(C682,RNR!$D$15:$E$29,2)</f>
        <v>U</v>
      </c>
      <c r="E682" s="235">
        <f>+'Ark1'!H2843</f>
        <v>1</v>
      </c>
      <c r="F682" s="235">
        <f>+'Ark1'!J2843</f>
        <v>110</v>
      </c>
      <c r="G682" s="235" t="str">
        <f>VLOOKUP(F682,RNR!$A$1:$B$25,2)</f>
        <v>Gol</v>
      </c>
      <c r="H682" s="235" t="str">
        <f>+IF(I682=0,"",'Ark1'!Q2843)</f>
        <v/>
      </c>
      <c r="I682" s="344">
        <f>+'Ark1'!R2843</f>
        <v>0</v>
      </c>
      <c r="J682" s="236" t="str">
        <f>+IF(I682=0,"",'Ark1'!AG2843)</f>
        <v/>
      </c>
      <c r="K682" s="236"/>
      <c r="L682" s="236" t="str">
        <f>+IF(I682=0,"",'Ark1'!AH2843)</f>
        <v/>
      </c>
      <c r="M682" s="237" t="str">
        <f>+IF(I682=0,"",'Ark1'!T2843)</f>
        <v/>
      </c>
      <c r="N682" s="32" t="str">
        <f>+IF(I682=0,"",'Ark1'!U2843)</f>
        <v/>
      </c>
      <c r="O682" s="238" t="str">
        <f>+IF(I682=0,"",'Ark1'!W2843)</f>
        <v/>
      </c>
      <c r="P682" s="238" t="str">
        <f>+IF(I682=0,"",'Ark1'!X2843)</f>
        <v/>
      </c>
      <c r="Q682" s="238" t="str">
        <f>+IF(I682=0,"",'Ark1'!Y2843)</f>
        <v/>
      </c>
      <c r="R682" s="238" t="str">
        <f>+IF(I682=0,"",'Ark1'!Z2843)</f>
        <v/>
      </c>
      <c r="S682" s="236" t="str">
        <f>+IF(I682=0,"",'Ark1'!Z2843)</f>
        <v/>
      </c>
      <c r="T682" s="237" t="str">
        <f>+IF(I682=0,"",'Ark1'!AB2843)</f>
        <v/>
      </c>
      <c r="U682" s="238" t="str">
        <f>+IF(I682=0,"",'Ark1'!AE2843)</f>
        <v/>
      </c>
      <c r="V682" s="236" t="str">
        <f t="shared" si="85"/>
        <v/>
      </c>
      <c r="W682" s="236" t="str">
        <f t="shared" si="86"/>
        <v/>
      </c>
      <c r="X682" s="215"/>
    </row>
    <row r="683" spans="1:24" ht="15.6">
      <c r="A683" s="420"/>
      <c r="B683" s="297">
        <f>+'Ark1'!C2844</f>
        <v>2022</v>
      </c>
      <c r="C683" s="235">
        <f>+'Ark1'!L2844</f>
        <v>11</v>
      </c>
      <c r="D683" s="235" t="str">
        <f>VLOOKUP(C683,RNR!$D$15:$E$29,2)</f>
        <v>U</v>
      </c>
      <c r="E683" s="235">
        <f>+'Ark1'!H2844</f>
        <v>1</v>
      </c>
      <c r="F683" s="235">
        <f>+'Ark1'!J2844</f>
        <v>111</v>
      </c>
      <c r="G683" s="235" t="str">
        <f>VLOOKUP(F683,RNR!$A$1:$B$25,2)</f>
        <v>Forus</v>
      </c>
      <c r="H683" s="235" t="str">
        <f>+IF(I683=0,"",'Ark1'!Q2844)</f>
        <v/>
      </c>
      <c r="I683" s="344">
        <f>+'Ark1'!R2844</f>
        <v>0</v>
      </c>
      <c r="J683" s="236" t="str">
        <f>+IF(I683=0,"",'Ark1'!AG2844)</f>
        <v/>
      </c>
      <c r="K683" s="236"/>
      <c r="L683" s="236" t="str">
        <f>+IF(I683=0,"",'Ark1'!AH2844)</f>
        <v/>
      </c>
      <c r="M683" s="237" t="str">
        <f>+IF(I683=0,"",'Ark1'!T2844)</f>
        <v/>
      </c>
      <c r="N683" s="32" t="str">
        <f>+IF(I683=0,"",'Ark1'!U2844)</f>
        <v/>
      </c>
      <c r="O683" s="238" t="str">
        <f>+IF(I683=0,"",'Ark1'!W2844)</f>
        <v/>
      </c>
      <c r="P683" s="238" t="str">
        <f>+IF(I683=0,"",'Ark1'!X2844)</f>
        <v/>
      </c>
      <c r="Q683" s="238" t="str">
        <f>+IF(I683=0,"",'Ark1'!Y2844)</f>
        <v/>
      </c>
      <c r="R683" s="238" t="str">
        <f>+IF(I683=0,"",'Ark1'!Z2844)</f>
        <v/>
      </c>
      <c r="S683" s="236" t="str">
        <f>+IF(I683=0,"",'Ark1'!Z2844)</f>
        <v/>
      </c>
      <c r="T683" s="237" t="str">
        <f>+IF(I683=0,"",'Ark1'!AB2844)</f>
        <v/>
      </c>
      <c r="U683" s="238" t="str">
        <f>+IF(I683=0,"",'Ark1'!AE2844)</f>
        <v/>
      </c>
      <c r="V683" s="236" t="str">
        <f t="shared" si="85"/>
        <v/>
      </c>
      <c r="W683" s="236" t="str">
        <f t="shared" si="86"/>
        <v/>
      </c>
      <c r="X683" s="215"/>
    </row>
    <row r="684" spans="1:24" ht="15.6">
      <c r="A684" s="420"/>
      <c r="B684" s="297">
        <f>+'Ark1'!C2845</f>
        <v>2022</v>
      </c>
      <c r="C684" s="235">
        <f>+'Ark1'!L2845</f>
        <v>11</v>
      </c>
      <c r="D684" s="235" t="str">
        <f>VLOOKUP(C684,RNR!$D$15:$E$29,2)</f>
        <v>U</v>
      </c>
      <c r="E684" s="235">
        <f>+'Ark1'!H2845</f>
        <v>1</v>
      </c>
      <c r="F684" s="235">
        <f>+'Ark1'!J2845</f>
        <v>116</v>
      </c>
      <c r="G684" s="235" t="str">
        <f>VLOOKUP(F684,RNR!$A$1:$B$25,2)</f>
        <v>Sandeid</v>
      </c>
      <c r="H684" s="235" t="str">
        <f>+IF(I684=0,"",'Ark1'!Q2845)</f>
        <v/>
      </c>
      <c r="I684" s="344">
        <f>+'Ark1'!R2845</f>
        <v>0</v>
      </c>
      <c r="J684" s="236" t="str">
        <f>+IF(I684=0,"",'Ark1'!AG2845)</f>
        <v/>
      </c>
      <c r="K684" s="236"/>
      <c r="L684" s="236" t="str">
        <f>+IF(I684=0,"",'Ark1'!AH2845)</f>
        <v/>
      </c>
      <c r="M684" s="237" t="str">
        <f>+IF(I684=0,"",'Ark1'!T2845)</f>
        <v/>
      </c>
      <c r="N684" s="32" t="str">
        <f>+IF(I684=0,"",'Ark1'!U2845)</f>
        <v/>
      </c>
      <c r="O684" s="238" t="str">
        <f>+IF(I684=0,"",'Ark1'!W2845)</f>
        <v/>
      </c>
      <c r="P684" s="238" t="str">
        <f>+IF(I684=0,"",'Ark1'!X2845)</f>
        <v/>
      </c>
      <c r="Q684" s="238" t="str">
        <f>+IF(I684=0,"",'Ark1'!Y2845)</f>
        <v/>
      </c>
      <c r="R684" s="238" t="str">
        <f>+IF(I684=0,"",'Ark1'!Z2845)</f>
        <v/>
      </c>
      <c r="S684" s="236" t="str">
        <f>+IF(I684=0,"",'Ark1'!Z2845)</f>
        <v/>
      </c>
      <c r="T684" s="237" t="str">
        <f>+IF(I684=0,"",'Ark1'!AB2845)</f>
        <v/>
      </c>
      <c r="U684" s="238" t="str">
        <f>+IF(I684=0,"",'Ark1'!AE2845)</f>
        <v/>
      </c>
      <c r="V684" s="236" t="str">
        <f t="shared" si="85"/>
        <v/>
      </c>
      <c r="W684" s="236" t="str">
        <f t="shared" si="86"/>
        <v/>
      </c>
      <c r="X684" s="215"/>
    </row>
    <row r="685" spans="1:24" ht="15.6">
      <c r="A685" s="420"/>
      <c r="B685" s="297">
        <f>+'Ark1'!C2846</f>
        <v>2022</v>
      </c>
      <c r="C685" s="235">
        <f>+'Ark1'!L2846</f>
        <v>11</v>
      </c>
      <c r="D685" s="235" t="str">
        <f>VLOOKUP(C685,RNR!$D$15:$E$29,2)</f>
        <v>U</v>
      </c>
      <c r="E685" s="235">
        <f>+'Ark1'!H2846</f>
        <v>2</v>
      </c>
      <c r="F685" s="235">
        <f>+'Ark1'!J2846</f>
        <v>117</v>
      </c>
      <c r="G685" s="235" t="str">
        <f>VLOOKUP(F685,RNR!$A$1:$B$25,2)</f>
        <v>Jæren</v>
      </c>
      <c r="H685" s="235" t="str">
        <f>+IF(I685=0,"",'Ark1'!Q2846)</f>
        <v/>
      </c>
      <c r="I685" s="344">
        <f>+'Ark1'!R2846</f>
        <v>0</v>
      </c>
      <c r="J685" s="236" t="str">
        <f>+IF(I685=0,"",'Ark1'!AG2846)</f>
        <v/>
      </c>
      <c r="K685" s="236"/>
      <c r="L685" s="236" t="str">
        <f>+IF(I685=0,"",'Ark1'!AH2846)</f>
        <v/>
      </c>
      <c r="M685" s="237" t="str">
        <f>+IF(I685=0,"",'Ark1'!T2846)</f>
        <v/>
      </c>
      <c r="N685" s="32" t="str">
        <f>+IF(I685=0,"",'Ark1'!U2846)</f>
        <v/>
      </c>
      <c r="O685" s="238" t="str">
        <f>+IF(I685=0,"",'Ark1'!W2846)</f>
        <v/>
      </c>
      <c r="P685" s="238" t="str">
        <f>+IF(I685=0,"",'Ark1'!X2846)</f>
        <v/>
      </c>
      <c r="Q685" s="238" t="str">
        <f>+IF(I685=0,"",'Ark1'!Y2846)</f>
        <v/>
      </c>
      <c r="R685" s="238" t="str">
        <f>+IF(I685=0,"",'Ark1'!Z2846)</f>
        <v/>
      </c>
      <c r="S685" s="236" t="str">
        <f>+IF(I685=0,"",'Ark1'!Z2846)</f>
        <v/>
      </c>
      <c r="T685" s="237" t="str">
        <f>+IF(I685=0,"",'Ark1'!AB2846)</f>
        <v/>
      </c>
      <c r="U685" s="238" t="str">
        <f>+IF(I685=0,"",'Ark1'!AE2846)</f>
        <v/>
      </c>
      <c r="V685" s="236" t="str">
        <f t="shared" si="85"/>
        <v/>
      </c>
      <c r="W685" s="236" t="str">
        <f t="shared" si="86"/>
        <v/>
      </c>
      <c r="X685" s="215"/>
    </row>
    <row r="686" spans="1:24" ht="15.6">
      <c r="A686" s="420"/>
      <c r="B686" s="297">
        <f>+'Ark1'!C2847</f>
        <v>2022</v>
      </c>
      <c r="C686" s="235">
        <f>+'Ark1'!L2847</f>
        <v>11</v>
      </c>
      <c r="D686" s="235" t="str">
        <f>VLOOKUP(C686,RNR!$D$15:$E$29,2)</f>
        <v>U</v>
      </c>
      <c r="E686" s="235">
        <f>+'Ark1'!H2847</f>
        <v>1</v>
      </c>
      <c r="F686" s="235">
        <f>+'Ark1'!J2847</f>
        <v>134</v>
      </c>
      <c r="G686" s="235" t="str">
        <f>VLOOKUP(F686,RNR!$A$1:$B$25,2)</f>
        <v>Førde</v>
      </c>
      <c r="H686" s="235" t="str">
        <f>+IF(I686=0,"",'Ark1'!Q2847)</f>
        <v/>
      </c>
      <c r="I686" s="344">
        <f>+'Ark1'!R2847</f>
        <v>0</v>
      </c>
      <c r="J686" s="236" t="str">
        <f>+IF(I686=0,"",'Ark1'!AG2847)</f>
        <v/>
      </c>
      <c r="K686" s="236"/>
      <c r="L686" s="236" t="str">
        <f>+IF(I686=0,"",'Ark1'!AH2847)</f>
        <v/>
      </c>
      <c r="M686" s="237" t="str">
        <f>+IF(I686=0,"",'Ark1'!T2847)</f>
        <v/>
      </c>
      <c r="N686" s="32" t="str">
        <f>+IF(I686=0,"",'Ark1'!U2847)</f>
        <v/>
      </c>
      <c r="O686" s="238" t="str">
        <f>+IF(I686=0,"",'Ark1'!W2847)</f>
        <v/>
      </c>
      <c r="P686" s="238" t="str">
        <f>+IF(I686=0,"",'Ark1'!X2847)</f>
        <v/>
      </c>
      <c r="Q686" s="238" t="str">
        <f>+IF(I686=0,"",'Ark1'!Y2847)</f>
        <v/>
      </c>
      <c r="R686" s="238" t="str">
        <f>+IF(I686=0,"",'Ark1'!Z2847)</f>
        <v/>
      </c>
      <c r="S686" s="236" t="str">
        <f>+IF(I686=0,"",'Ark1'!Z2847)</f>
        <v/>
      </c>
      <c r="T686" s="237" t="str">
        <f>+IF(I686=0,"",'Ark1'!AB2847)</f>
        <v/>
      </c>
      <c r="U686" s="238" t="str">
        <f>+IF(I686=0,"",'Ark1'!AE2847)</f>
        <v/>
      </c>
      <c r="V686" s="236" t="str">
        <f t="shared" si="85"/>
        <v/>
      </c>
      <c r="W686" s="236" t="str">
        <f t="shared" si="86"/>
        <v/>
      </c>
      <c r="X686" s="215"/>
    </row>
    <row r="687" spans="1:24" ht="15.6">
      <c r="A687" s="420"/>
      <c r="B687" s="297">
        <f>+'Ark1'!C2848</f>
        <v>2022</v>
      </c>
      <c r="C687" s="235">
        <f>+'Ark1'!L2848</f>
        <v>11</v>
      </c>
      <c r="D687" s="235" t="str">
        <f>VLOOKUP(C687,RNR!$D$15:$E$29,2)</f>
        <v>U</v>
      </c>
      <c r="E687" s="235">
        <f>+'Ark1'!H2848</f>
        <v>2</v>
      </c>
      <c r="F687" s="235">
        <f>+'Ark1'!J2848</f>
        <v>141</v>
      </c>
      <c r="G687" s="235" t="str">
        <f>VLOOKUP(F687,RNR!$A$1:$B$25,2)</f>
        <v>Ølen</v>
      </c>
      <c r="H687" s="235" t="str">
        <f>+IF(I687=0,"",'Ark1'!Q2848)</f>
        <v/>
      </c>
      <c r="I687" s="344">
        <f>+'Ark1'!R2848</f>
        <v>0</v>
      </c>
      <c r="J687" s="236" t="str">
        <f>+IF(I687=0,"",'Ark1'!AG2848)</f>
        <v/>
      </c>
      <c r="K687" s="236"/>
      <c r="L687" s="236" t="str">
        <f>+IF(I687=0,"",'Ark1'!AH2848)</f>
        <v/>
      </c>
      <c r="M687" s="237" t="str">
        <f>+IF(I687=0,"",'Ark1'!T2848)</f>
        <v/>
      </c>
      <c r="N687" s="32" t="str">
        <f>+IF(I687=0,"",'Ark1'!U2848)</f>
        <v/>
      </c>
      <c r="O687" s="238" t="str">
        <f>+IF(I687=0,"",'Ark1'!W2848)</f>
        <v/>
      </c>
      <c r="P687" s="238" t="str">
        <f>+IF(I687=0,"",'Ark1'!X2848)</f>
        <v/>
      </c>
      <c r="Q687" s="238" t="str">
        <f>+IF(I687=0,"",'Ark1'!Y2848)</f>
        <v/>
      </c>
      <c r="R687" s="238" t="str">
        <f>+IF(I687=0,"",'Ark1'!Z2848)</f>
        <v/>
      </c>
      <c r="S687" s="236" t="str">
        <f>+IF(I687=0,"",'Ark1'!Z2848)</f>
        <v/>
      </c>
      <c r="T687" s="237" t="str">
        <f>+IF(I687=0,"",'Ark1'!AB2848)</f>
        <v/>
      </c>
      <c r="U687" s="238" t="str">
        <f>+IF(I687=0,"",'Ark1'!AE2848)</f>
        <v/>
      </c>
      <c r="V687" s="236" t="str">
        <f t="shared" si="85"/>
        <v/>
      </c>
      <c r="W687" s="236" t="str">
        <f t="shared" si="86"/>
        <v/>
      </c>
      <c r="X687" s="215"/>
    </row>
    <row r="688" spans="1:24" ht="15.6">
      <c r="A688" s="420"/>
      <c r="B688" s="297">
        <f>+'Ark1'!C2849</f>
        <v>2022</v>
      </c>
      <c r="C688" s="235">
        <f>+'Ark1'!L2849</f>
        <v>11</v>
      </c>
      <c r="D688" s="235" t="str">
        <f>VLOOKUP(C688,RNR!$D$15:$E$29,2)</f>
        <v>U</v>
      </c>
      <c r="E688" s="235">
        <f>+'Ark1'!H2849</f>
        <v>2</v>
      </c>
      <c r="F688" s="235">
        <f>+'Ark1'!J2849</f>
        <v>143</v>
      </c>
      <c r="G688" s="235" t="str">
        <f>VLOOKUP(F688,RNR!$A$1:$B$25,2)</f>
        <v>Nordfjord</v>
      </c>
      <c r="H688" s="235" t="str">
        <f>+IF(I688=0,"",'Ark1'!Q2849)</f>
        <v/>
      </c>
      <c r="I688" s="344">
        <f>+'Ark1'!R2849</f>
        <v>0</v>
      </c>
      <c r="J688" s="236" t="str">
        <f>+IF(I688=0,"",'Ark1'!AG2849)</f>
        <v/>
      </c>
      <c r="K688" s="236"/>
      <c r="L688" s="236" t="str">
        <f>+IF(I688=0,"",'Ark1'!AH2849)</f>
        <v/>
      </c>
      <c r="M688" s="237" t="str">
        <f>+IF(I688=0,"",'Ark1'!T2849)</f>
        <v/>
      </c>
      <c r="N688" s="32" t="str">
        <f>+IF(I688=0,"",'Ark1'!U2849)</f>
        <v/>
      </c>
      <c r="O688" s="238" t="str">
        <f>+IF(I688=0,"",'Ark1'!W2849)</f>
        <v/>
      </c>
      <c r="P688" s="238" t="str">
        <f>+IF(I688=0,"",'Ark1'!X2849)</f>
        <v/>
      </c>
      <c r="Q688" s="238" t="str">
        <f>+IF(I688=0,"",'Ark1'!Y2849)</f>
        <v/>
      </c>
      <c r="R688" s="238" t="str">
        <f>+IF(I688=0,"",'Ark1'!Z2849)</f>
        <v/>
      </c>
      <c r="S688" s="236" t="str">
        <f>+IF(I688=0,"",'Ark1'!Z2849)</f>
        <v/>
      </c>
      <c r="T688" s="237" t="str">
        <f>+IF(I688=0,"",'Ark1'!AB2849)</f>
        <v/>
      </c>
      <c r="U688" s="238" t="str">
        <f>+IF(I688=0,"",'Ark1'!AE2849)</f>
        <v/>
      </c>
      <c r="V688" s="236" t="str">
        <f t="shared" si="85"/>
        <v/>
      </c>
      <c r="W688" s="236" t="str">
        <f t="shared" si="86"/>
        <v/>
      </c>
      <c r="X688" s="215"/>
    </row>
    <row r="689" spans="1:24" ht="15.6">
      <c r="A689" s="420"/>
      <c r="B689" s="297">
        <f>+'Ark1'!C2850</f>
        <v>2022</v>
      </c>
      <c r="C689" s="235">
        <f>+'Ark1'!L2850</f>
        <v>11</v>
      </c>
      <c r="D689" s="235" t="str">
        <f>VLOOKUP(C689,RNR!$D$15:$E$29,2)</f>
        <v>U</v>
      </c>
      <c r="E689" s="235">
        <f>+'Ark1'!H2850</f>
        <v>2</v>
      </c>
      <c r="F689" s="235">
        <f>+'Ark1'!J2850</f>
        <v>147</v>
      </c>
      <c r="G689" s="235" t="str">
        <f>VLOOKUP(F689,RNR!$A$1:$B$25,2)</f>
        <v>Midt-Norge</v>
      </c>
      <c r="H689" s="235">
        <f>+IF(I689=0,"",'Ark1'!Q2850)</f>
        <v>1</v>
      </c>
      <c r="I689" s="344">
        <f>+'Ark1'!R2850</f>
        <v>2</v>
      </c>
      <c r="J689" s="236">
        <f>+IF(I689=0,"",'Ark1'!AG2850)</f>
        <v>6.8485445085079446</v>
      </c>
      <c r="K689" s="236"/>
      <c r="L689" s="236">
        <f>+IF(I689=0,"",'Ark1'!AH2850)</f>
        <v>0</v>
      </c>
      <c r="M689" s="237">
        <f>+IF(I689=0,"",'Ark1'!T2850)</f>
        <v>8</v>
      </c>
      <c r="N689" s="32">
        <f>+IF(I689=0,"",'Ark1'!U2850)</f>
        <v>24.35</v>
      </c>
      <c r="O689" s="238">
        <f>+IF(I689=0,"",'Ark1'!W2850)</f>
        <v>0</v>
      </c>
      <c r="P689" s="238">
        <f>+IF(I689=0,"",'Ark1'!X2850)</f>
        <v>100</v>
      </c>
      <c r="Q689" s="238">
        <f>+IF(I689=0,"",'Ark1'!Y2850)</f>
        <v>50</v>
      </c>
      <c r="R689" s="238">
        <f>+IF(I689=0,"",'Ark1'!Z2850)</f>
        <v>2.6499999999999844</v>
      </c>
      <c r="S689" s="236">
        <f>+IF(I689=0,"",'Ark1'!Z2850)</f>
        <v>2.6499999999999844</v>
      </c>
      <c r="T689" s="237">
        <f>+IF(I689=0,"",'Ark1'!AB2850)</f>
        <v>0</v>
      </c>
      <c r="U689" s="238">
        <f>+IF(I689=0,"",'Ark1'!AE2850)</f>
        <v>0</v>
      </c>
      <c r="V689" s="236">
        <f t="shared" si="85"/>
        <v>2.2136363636363638</v>
      </c>
      <c r="W689" s="236">
        <f t="shared" si="86"/>
        <v>2</v>
      </c>
      <c r="X689" s="215"/>
    </row>
    <row r="690" spans="1:24" ht="15.6">
      <c r="A690" s="420"/>
      <c r="B690" s="297">
        <f>+'Ark1'!C2851</f>
        <v>2022</v>
      </c>
      <c r="C690" s="235">
        <f>+'Ark1'!L2851</f>
        <v>11</v>
      </c>
      <c r="D690" s="235" t="str">
        <f>VLOOKUP(C690,RNR!$D$15:$E$29,2)</f>
        <v>U</v>
      </c>
      <c r="E690" s="235">
        <f>+'Ark1'!H2851</f>
        <v>1</v>
      </c>
      <c r="F690" s="235">
        <f>+'Ark1'!J2851</f>
        <v>155</v>
      </c>
      <c r="G690" s="235" t="str">
        <f>VLOOKUP(F690,RNR!$A$1:$B$25,2)</f>
        <v>Målselv</v>
      </c>
      <c r="H690" s="235" t="str">
        <f>+IF(I690=0,"",'Ark1'!Q2851)</f>
        <v/>
      </c>
      <c r="I690" s="344">
        <f>+'Ark1'!R2851</f>
        <v>0</v>
      </c>
      <c r="J690" s="236" t="str">
        <f>+IF(I690=0,"",'Ark1'!AG2851)</f>
        <v/>
      </c>
      <c r="K690" s="236"/>
      <c r="L690" s="236" t="str">
        <f>+IF(I690=0,"",'Ark1'!AH2851)</f>
        <v/>
      </c>
      <c r="M690" s="237" t="str">
        <f>+IF(I690=0,"",'Ark1'!T2851)</f>
        <v/>
      </c>
      <c r="N690" s="32" t="str">
        <f>+IF(I690=0,"",'Ark1'!U2851)</f>
        <v/>
      </c>
      <c r="O690" s="238" t="str">
        <f>+IF(I690=0,"",'Ark1'!W2851)</f>
        <v/>
      </c>
      <c r="P690" s="238" t="str">
        <f>+IF(I690=0,"",'Ark1'!X2851)</f>
        <v/>
      </c>
      <c r="Q690" s="238" t="str">
        <f>+IF(I690=0,"",'Ark1'!Y2851)</f>
        <v/>
      </c>
      <c r="R690" s="238" t="str">
        <f>+IF(I690=0,"",'Ark1'!Z2851)</f>
        <v/>
      </c>
      <c r="S690" s="236" t="str">
        <f>+IF(I690=0,"",'Ark1'!Z2851)</f>
        <v/>
      </c>
      <c r="T690" s="237" t="str">
        <f>+IF(I690=0,"",'Ark1'!AB2851)</f>
        <v/>
      </c>
      <c r="U690" s="238" t="str">
        <f>+IF(I690=0,"",'Ark1'!AE2851)</f>
        <v/>
      </c>
      <c r="V690" s="236" t="str">
        <f t="shared" si="85"/>
        <v/>
      </c>
      <c r="W690" s="236" t="str">
        <f t="shared" si="86"/>
        <v/>
      </c>
      <c r="X690" s="215"/>
    </row>
    <row r="691" spans="1:24" ht="15.6">
      <c r="A691" s="420"/>
      <c r="B691" s="297">
        <f>+'Ark1'!C2852</f>
        <v>2022</v>
      </c>
      <c r="C691" s="235">
        <f>+'Ark1'!L2852</f>
        <v>11</v>
      </c>
      <c r="D691" s="235" t="str">
        <f>VLOOKUP(C691,RNR!$D$15:$E$29,2)</f>
        <v>U</v>
      </c>
      <c r="E691" s="235">
        <f>+'Ark1'!H2852</f>
        <v>2</v>
      </c>
      <c r="F691" s="235">
        <f>+'Ark1'!J2852</f>
        <v>160</v>
      </c>
      <c r="G691" s="235" t="str">
        <f>VLOOKUP(F691,RNR!$A$1:$B$25,2)</f>
        <v>Oslo</v>
      </c>
      <c r="H691" s="235" t="str">
        <f>+IF(I691=0,"",'Ark1'!Q2852)</f>
        <v/>
      </c>
      <c r="I691" s="344">
        <f>+'Ark1'!R2852</f>
        <v>0</v>
      </c>
      <c r="J691" s="236" t="str">
        <f>+IF(I691=0,"",'Ark1'!AG2852)</f>
        <v/>
      </c>
      <c r="K691" s="236"/>
      <c r="L691" s="236" t="str">
        <f>+IF(I691=0,"",'Ark1'!AH2852)</f>
        <v/>
      </c>
      <c r="M691" s="237" t="str">
        <f>+IF(I691=0,"",'Ark1'!T2852)</f>
        <v/>
      </c>
      <c r="N691" s="32" t="str">
        <f>+IF(I691=0,"",'Ark1'!U2852)</f>
        <v/>
      </c>
      <c r="O691" s="238" t="str">
        <f>+IF(I691=0,"",'Ark1'!W2852)</f>
        <v/>
      </c>
      <c r="P691" s="238" t="str">
        <f>+IF(I691=0,"",'Ark1'!X2852)</f>
        <v/>
      </c>
      <c r="Q691" s="238" t="str">
        <f>+IF(I691=0,"",'Ark1'!Y2852)</f>
        <v/>
      </c>
      <c r="R691" s="238" t="str">
        <f>+IF(I691=0,"",'Ark1'!Z2852)</f>
        <v/>
      </c>
      <c r="S691" s="236" t="str">
        <f>+IF(I691=0,"",'Ark1'!Z2852)</f>
        <v/>
      </c>
      <c r="T691" s="237" t="str">
        <f>+IF(I691=0,"",'Ark1'!AB2852)</f>
        <v/>
      </c>
      <c r="U691" s="238" t="str">
        <f>+IF(I691=0,"",'Ark1'!AE2852)</f>
        <v/>
      </c>
      <c r="V691" s="236" t="str">
        <f t="shared" si="85"/>
        <v/>
      </c>
      <c r="W691" s="236" t="str">
        <f t="shared" si="86"/>
        <v/>
      </c>
      <c r="X691" s="215"/>
    </row>
    <row r="692" spans="1:24" ht="15.6">
      <c r="A692" s="420"/>
      <c r="B692" s="297">
        <f>+'Ark1'!C2853</f>
        <v>2022</v>
      </c>
      <c r="C692" s="235">
        <f>+'Ark1'!L2853</f>
        <v>11</v>
      </c>
      <c r="D692" s="235" t="str">
        <f>VLOOKUP(C692,RNR!$D$15:$E$29,2)</f>
        <v>U</v>
      </c>
      <c r="E692" s="235">
        <f>+'Ark1'!H2853</f>
        <v>1</v>
      </c>
      <c r="F692" s="235">
        <f>+'Ark1'!J2853</f>
        <v>171</v>
      </c>
      <c r="G692" s="235" t="str">
        <f>VLOOKUP(F692,RNR!$A$1:$B$25,2)</f>
        <v>Prima</v>
      </c>
      <c r="H692" s="235" t="str">
        <f>+IF(I692=0,"",'Ark1'!Q2853)</f>
        <v/>
      </c>
      <c r="I692" s="344">
        <f>+'Ark1'!R2853</f>
        <v>0</v>
      </c>
      <c r="J692" s="236" t="str">
        <f>+IF(I692=0,"",'Ark1'!AG2853)</f>
        <v/>
      </c>
      <c r="K692" s="236"/>
      <c r="L692" s="236" t="str">
        <f>+IF(I692=0,"",'Ark1'!AH2853)</f>
        <v/>
      </c>
      <c r="M692" s="237" t="str">
        <f>+IF(I692=0,"",'Ark1'!T2853)</f>
        <v/>
      </c>
      <c r="N692" s="32" t="str">
        <f>+IF(I692=0,"",'Ark1'!U2853)</f>
        <v/>
      </c>
      <c r="O692" s="238" t="str">
        <f>+IF(I692=0,"",'Ark1'!W2853)</f>
        <v/>
      </c>
      <c r="P692" s="238" t="str">
        <f>+IF(I692=0,"",'Ark1'!X2853)</f>
        <v/>
      </c>
      <c r="Q692" s="238" t="str">
        <f>+IF(I692=0,"",'Ark1'!Y2853)</f>
        <v/>
      </c>
      <c r="R692" s="238" t="str">
        <f>+IF(I692=0,"",'Ark1'!Z2853)</f>
        <v/>
      </c>
      <c r="S692" s="236" t="str">
        <f>+IF(I692=0,"",'Ark1'!Z2853)</f>
        <v/>
      </c>
      <c r="T692" s="237" t="str">
        <f>+IF(I692=0,"",'Ark1'!AB2853)</f>
        <v/>
      </c>
      <c r="U692" s="238" t="str">
        <f>+IF(I692=0,"",'Ark1'!AE2853)</f>
        <v/>
      </c>
      <c r="V692" s="236" t="str">
        <f t="shared" si="85"/>
        <v/>
      </c>
      <c r="W692" s="236" t="str">
        <f t="shared" si="86"/>
        <v/>
      </c>
      <c r="X692" s="215"/>
    </row>
    <row r="693" spans="1:24" ht="15.6">
      <c r="A693" s="420"/>
      <c r="B693" s="297">
        <f>+'Ark1'!C2854</f>
        <v>2022</v>
      </c>
      <c r="C693" s="235">
        <f>+'Ark1'!L2854</f>
        <v>11</v>
      </c>
      <c r="D693" s="235" t="str">
        <f>VLOOKUP(C693,RNR!$D$15:$E$29,2)</f>
        <v>U</v>
      </c>
      <c r="E693" s="235">
        <f>+'Ark1'!H2854</f>
        <v>2</v>
      </c>
      <c r="F693" s="235">
        <f>+'Ark1'!J2854</f>
        <v>175</v>
      </c>
      <c r="G693" s="235" t="str">
        <f>VLOOKUP(F693,RNR!$A$1:$B$25,2)</f>
        <v>Ole Ringdal</v>
      </c>
      <c r="H693" s="235" t="str">
        <f>+IF(I693=0,"",'Ark1'!Q2854)</f>
        <v/>
      </c>
      <c r="I693" s="344">
        <f>+'Ark1'!R2854</f>
        <v>0</v>
      </c>
      <c r="J693" s="236" t="str">
        <f>+IF(I693=0,"",'Ark1'!AG2854)</f>
        <v/>
      </c>
      <c r="K693" s="236"/>
      <c r="L693" s="236" t="str">
        <f>+IF(I693=0,"",'Ark1'!AH2854)</f>
        <v/>
      </c>
      <c r="M693" s="237" t="str">
        <f>+IF(I693=0,"",'Ark1'!T2854)</f>
        <v/>
      </c>
      <c r="N693" s="32" t="str">
        <f>+IF(I693=0,"",'Ark1'!U2854)</f>
        <v/>
      </c>
      <c r="O693" s="238" t="str">
        <f>+IF(I693=0,"",'Ark1'!W2854)</f>
        <v/>
      </c>
      <c r="P693" s="238" t="str">
        <f>+IF(I693=0,"",'Ark1'!X2854)</f>
        <v/>
      </c>
      <c r="Q693" s="238" t="str">
        <f>+IF(I693=0,"",'Ark1'!Y2854)</f>
        <v/>
      </c>
      <c r="R693" s="238" t="str">
        <f>+IF(I693=0,"",'Ark1'!Z2854)</f>
        <v/>
      </c>
      <c r="S693" s="236" t="str">
        <f>+IF(I693=0,"",'Ark1'!Z2854)</f>
        <v/>
      </c>
      <c r="T693" s="237" t="str">
        <f>+IF(I693=0,"",'Ark1'!AB2854)</f>
        <v/>
      </c>
      <c r="U693" s="238" t="str">
        <f>+IF(I693=0,"",'Ark1'!AE2854)</f>
        <v/>
      </c>
      <c r="V693" s="236" t="str">
        <f t="shared" si="85"/>
        <v/>
      </c>
      <c r="W693" s="236" t="str">
        <f t="shared" si="86"/>
        <v/>
      </c>
      <c r="X693" s="215"/>
    </row>
    <row r="694" spans="1:24" ht="15.6">
      <c r="A694" s="420"/>
      <c r="B694" s="297">
        <f>+'Ark1'!C2855</f>
        <v>2022</v>
      </c>
      <c r="C694" s="235">
        <f>+'Ark1'!L2855</f>
        <v>11</v>
      </c>
      <c r="D694" s="235" t="str">
        <f>VLOOKUP(C694,RNR!$D$15:$E$29,2)</f>
        <v>U</v>
      </c>
      <c r="E694" s="235">
        <f>+'Ark1'!H2855</f>
        <v>2</v>
      </c>
      <c r="F694" s="235">
        <f>+'Ark1'!J2855</f>
        <v>177</v>
      </c>
      <c r="G694" s="235" t="str">
        <f>VLOOKUP(F694,RNR!$A$1:$B$25,2)</f>
        <v>Slakthuset</v>
      </c>
      <c r="H694" s="235" t="str">
        <f>+IF(I694=0,"",'Ark1'!Q2855)</f>
        <v/>
      </c>
      <c r="I694" s="344">
        <f>+'Ark1'!R2855</f>
        <v>0</v>
      </c>
      <c r="J694" s="236" t="str">
        <f>+IF(I694=0,"",'Ark1'!AG2855)</f>
        <v/>
      </c>
      <c r="K694" s="236"/>
      <c r="L694" s="236" t="str">
        <f>+IF(I694=0,"",'Ark1'!AH2855)</f>
        <v/>
      </c>
      <c r="M694" s="237" t="str">
        <f>+IF(I694=0,"",'Ark1'!T2855)</f>
        <v/>
      </c>
      <c r="N694" s="32" t="str">
        <f>+IF(I694=0,"",'Ark1'!U2855)</f>
        <v/>
      </c>
      <c r="O694" s="238" t="str">
        <f>+IF(I694=0,"",'Ark1'!W2855)</f>
        <v/>
      </c>
      <c r="P694" s="238" t="str">
        <f>+IF(I694=0,"",'Ark1'!X2855)</f>
        <v/>
      </c>
      <c r="Q694" s="238" t="str">
        <f>+IF(I694=0,"",'Ark1'!Y2855)</f>
        <v/>
      </c>
      <c r="R694" s="238" t="str">
        <f>+IF(I694=0,"",'Ark1'!Z2855)</f>
        <v/>
      </c>
      <c r="S694" s="236" t="str">
        <f>+IF(I694=0,"",'Ark1'!Z2855)</f>
        <v/>
      </c>
      <c r="T694" s="237" t="str">
        <f>+IF(I694=0,"",'Ark1'!AB2855)</f>
        <v/>
      </c>
      <c r="U694" s="238" t="str">
        <f>+IF(I694=0,"",'Ark1'!AE2855)</f>
        <v/>
      </c>
      <c r="V694" s="236" t="str">
        <f t="shared" si="85"/>
        <v/>
      </c>
      <c r="W694" s="236" t="str">
        <f t="shared" si="86"/>
        <v/>
      </c>
      <c r="X694" s="215"/>
    </row>
    <row r="695" spans="1:24" ht="15.6">
      <c r="A695" s="420"/>
      <c r="B695" s="297">
        <f>+'Ark1'!C2856</f>
        <v>2022</v>
      </c>
      <c r="C695" s="235">
        <f>+'Ark1'!L2856</f>
        <v>11</v>
      </c>
      <c r="D695" s="235" t="str">
        <f>VLOOKUP(C695,RNR!$D$15:$E$29,2)</f>
        <v>U</v>
      </c>
      <c r="E695" s="235">
        <f>+'Ark1'!H2856</f>
        <v>2</v>
      </c>
      <c r="F695" s="235">
        <f>+'Ark1'!J2856</f>
        <v>178</v>
      </c>
      <c r="G695" s="235" t="str">
        <f>VLOOKUP(F695,RNR!$A$1:$B$25,2)</f>
        <v>Røros</v>
      </c>
      <c r="H695" s="235">
        <f>+IF(I695=0,"",'Ark1'!Q2856)</f>
        <v>1</v>
      </c>
      <c r="I695" s="344">
        <f>+'Ark1'!R2856</f>
        <v>1</v>
      </c>
      <c r="J695" s="236">
        <f>+IF(I695=0,"",'Ark1'!AG2856)</f>
        <v>0.36315027291968355</v>
      </c>
      <c r="K695" s="236"/>
      <c r="L695" s="236">
        <f>+IF(I695=0,"",'Ark1'!AH2856)</f>
        <v>0</v>
      </c>
      <c r="M695" s="237">
        <f>+IF(I695=0,"",'Ark1'!T2856)</f>
        <v>5</v>
      </c>
      <c r="N695" s="32">
        <f>+IF(I695=0,"",'Ark1'!U2856)</f>
        <v>16.3</v>
      </c>
      <c r="O695" s="238">
        <f>+IF(I695=0,"",'Ark1'!W2856)</f>
        <v>0</v>
      </c>
      <c r="P695" s="238">
        <f>+IF(I695=0,"",'Ark1'!X2856)</f>
        <v>100</v>
      </c>
      <c r="Q695" s="238">
        <f>+IF(I695=0,"",'Ark1'!Y2856)</f>
        <v>0</v>
      </c>
      <c r="R695" s="238">
        <f>+IF(I695=0,"",'Ark1'!Z2856)</f>
        <v>0</v>
      </c>
      <c r="S695" s="236">
        <f>+IF(I695=0,"",'Ark1'!Z2856)</f>
        <v>0</v>
      </c>
      <c r="T695" s="237">
        <f>+IF(I695=0,"",'Ark1'!AB2856)</f>
        <v>0</v>
      </c>
      <c r="U695" s="238">
        <f>+IF(I695=0,"",'Ark1'!AE2856)</f>
        <v>0</v>
      </c>
      <c r="V695" s="236">
        <f t="shared" si="85"/>
        <v>1.4818181818181819</v>
      </c>
      <c r="W695" s="236">
        <f t="shared" si="86"/>
        <v>1</v>
      </c>
      <c r="X695" s="215"/>
    </row>
    <row r="696" spans="1:24" ht="15.6">
      <c r="A696" s="420"/>
      <c r="B696" s="297">
        <f>+'Ark1'!C2857</f>
        <v>2022</v>
      </c>
      <c r="C696" s="235">
        <f>+'Ark1'!L2857</f>
        <v>11</v>
      </c>
      <c r="D696" s="235" t="str">
        <f>VLOOKUP(C696,RNR!$D$15:$E$29,2)</f>
        <v>U</v>
      </c>
      <c r="E696" s="235">
        <f>+'Ark1'!H2857</f>
        <v>2</v>
      </c>
      <c r="F696" s="235">
        <f>+'Ark1'!J2857</f>
        <v>181</v>
      </c>
      <c r="G696" s="235" t="str">
        <f>VLOOKUP(F696,RNR!$A$1:$B$25,2)</f>
        <v>Horns</v>
      </c>
      <c r="H696" s="235" t="str">
        <f>+IF(I696=0,"",'Ark1'!Q2857)</f>
        <v/>
      </c>
      <c r="I696" s="344">
        <f>+'Ark1'!R2857</f>
        <v>0</v>
      </c>
      <c r="J696" s="236" t="str">
        <f>+IF(I696=0,"",'Ark1'!AG2857)</f>
        <v/>
      </c>
      <c r="K696" s="236"/>
      <c r="L696" s="236" t="str">
        <f>+IF(I696=0,"",'Ark1'!AH2857)</f>
        <v/>
      </c>
      <c r="M696" s="237" t="str">
        <f>+IF(I696=0,"",'Ark1'!T2857)</f>
        <v/>
      </c>
      <c r="N696" s="32" t="str">
        <f>+IF(I696=0,"",'Ark1'!U2857)</f>
        <v/>
      </c>
      <c r="O696" s="238" t="str">
        <f>+IF(I696=0,"",'Ark1'!W2857)</f>
        <v/>
      </c>
      <c r="P696" s="238" t="str">
        <f>+IF(I696=0,"",'Ark1'!X2857)</f>
        <v/>
      </c>
      <c r="Q696" s="238" t="str">
        <f>+IF(I696=0,"",'Ark1'!Y2857)</f>
        <v/>
      </c>
      <c r="R696" s="238" t="str">
        <f>+IF(I696=0,"",'Ark1'!Z2857)</f>
        <v/>
      </c>
      <c r="S696" s="236" t="str">
        <f>+IF(I696=0,"",'Ark1'!Z2857)</f>
        <v/>
      </c>
      <c r="T696" s="237" t="str">
        <f>+IF(I696=0,"",'Ark1'!AB2857)</f>
        <v/>
      </c>
      <c r="U696" s="238" t="str">
        <f>+IF(I696=0,"",'Ark1'!AE2857)</f>
        <v/>
      </c>
      <c r="V696" s="236" t="str">
        <f t="shared" si="85"/>
        <v/>
      </c>
      <c r="W696" s="236" t="str">
        <f t="shared" si="86"/>
        <v/>
      </c>
      <c r="X696" s="215"/>
    </row>
    <row r="697" spans="1:24" ht="15.6">
      <c r="A697" s="420"/>
      <c r="B697" s="297">
        <f>+'Ark1'!C2858</f>
        <v>2022</v>
      </c>
      <c r="C697" s="235">
        <f>+'Ark1'!L2858</f>
        <v>11</v>
      </c>
      <c r="D697" s="235" t="str">
        <f>VLOOKUP(C697,RNR!$D$15:$E$29,2)</f>
        <v>U</v>
      </c>
      <c r="E697" s="235">
        <f>+'Ark1'!H2858</f>
        <v>1</v>
      </c>
      <c r="F697" s="235">
        <f>+'Ark1'!J2858</f>
        <v>262</v>
      </c>
      <c r="G697" s="235" t="str">
        <f>VLOOKUP(F697,RNR!$A$1:$B$25,2)</f>
        <v>Strilalam</v>
      </c>
      <c r="H697" s="235" t="str">
        <f>+IF(I697=0,"",'Ark1'!Q2858)</f>
        <v/>
      </c>
      <c r="I697" s="344">
        <f>+'Ark1'!R2858</f>
        <v>0</v>
      </c>
      <c r="J697" s="236" t="str">
        <f>+IF(I697=0,"",'Ark1'!AG2858)</f>
        <v/>
      </c>
      <c r="K697" s="236"/>
      <c r="L697" s="236" t="str">
        <f>+IF(I697=0,"",'Ark1'!AH2858)</f>
        <v/>
      </c>
      <c r="M697" s="237" t="str">
        <f>+IF(I697=0,"",'Ark1'!T2858)</f>
        <v/>
      </c>
      <c r="N697" s="32" t="str">
        <f>+IF(I697=0,"",'Ark1'!U2858)</f>
        <v/>
      </c>
      <c r="O697" s="238" t="str">
        <f>+IF(I697=0,"",'Ark1'!W2858)</f>
        <v/>
      </c>
      <c r="P697" s="238" t="str">
        <f>+IF(I697=0,"",'Ark1'!X2858)</f>
        <v/>
      </c>
      <c r="Q697" s="238" t="str">
        <f>+IF(I697=0,"",'Ark1'!Y2858)</f>
        <v/>
      </c>
      <c r="R697" s="238" t="str">
        <f>+IF(I697=0,"",'Ark1'!Z2858)</f>
        <v/>
      </c>
      <c r="S697" s="236" t="str">
        <f>+IF(I697=0,"",'Ark1'!Z2858)</f>
        <v/>
      </c>
      <c r="T697" s="237" t="str">
        <f>+IF(I697=0,"",'Ark1'!AB2858)</f>
        <v/>
      </c>
      <c r="U697" s="238" t="str">
        <f>+IF(I697=0,"",'Ark1'!AE2858)</f>
        <v/>
      </c>
      <c r="V697" s="236" t="str">
        <f t="shared" si="85"/>
        <v/>
      </c>
      <c r="W697" s="236" t="str">
        <f t="shared" si="86"/>
        <v/>
      </c>
      <c r="X697" s="215"/>
    </row>
    <row r="698" spans="1:24" ht="15.6">
      <c r="A698" s="420"/>
      <c r="B698" s="297">
        <f>+'Ark1'!C2859</f>
        <v>2022</v>
      </c>
      <c r="C698" s="235">
        <f>+'Ark1'!L2859</f>
        <v>11</v>
      </c>
      <c r="D698" s="235" t="str">
        <f>VLOOKUP(C698,RNR!$D$15:$E$29,2)</f>
        <v>U</v>
      </c>
      <c r="E698" s="235">
        <f>+'Ark1'!H2859</f>
        <v>1</v>
      </c>
      <c r="F698" s="235">
        <f>+'Ark1'!J2859</f>
        <v>309</v>
      </c>
      <c r="G698" s="235" t="str">
        <f>VLOOKUP(F698,RNR!$A$1:$B$25,2)</f>
        <v>Malvik</v>
      </c>
      <c r="H698" s="235">
        <f>+IF(I698=0,"",'Ark1'!Q2859)</f>
        <v>2</v>
      </c>
      <c r="I698" s="344">
        <f>+'Ark1'!R2859</f>
        <v>4</v>
      </c>
      <c r="J698" s="236">
        <f>+IF(I698=0,"",'Ark1'!AG2859)</f>
        <v>1.6967744146985229</v>
      </c>
      <c r="K698" s="236"/>
      <c r="L698" s="236">
        <f>+IF(I698=0,"",'Ark1'!AH2859)</f>
        <v>0</v>
      </c>
      <c r="M698" s="237">
        <f>+IF(I698=0,"",'Ark1'!T2859)</f>
        <v>9.5</v>
      </c>
      <c r="N698" s="32">
        <f>+IF(I698=0,"",'Ark1'!U2859)</f>
        <v>24.75</v>
      </c>
      <c r="O698" s="238">
        <f>+IF(I698=0,"",'Ark1'!W2859)</f>
        <v>75</v>
      </c>
      <c r="P698" s="238">
        <f>+IF(I698=0,"",'Ark1'!X2859)</f>
        <v>100</v>
      </c>
      <c r="Q698" s="238">
        <f>+IF(I698=0,"",'Ark1'!Y2859)</f>
        <v>75</v>
      </c>
      <c r="R698" s="238">
        <f>+IF(I698=0,"",'Ark1'!Z2859)</f>
        <v>5.1480578862324444</v>
      </c>
      <c r="S698" s="236">
        <f>+IF(I698=0,"",'Ark1'!Z2859)</f>
        <v>5.1480578862324444</v>
      </c>
      <c r="T698" s="237">
        <f>+IF(I698=0,"",'Ark1'!AB2859)</f>
        <v>2.598076211353316</v>
      </c>
      <c r="U698" s="238">
        <f>+IF(I698=0,"",'Ark1'!AE2859)</f>
        <v>0</v>
      </c>
      <c r="V698" s="236">
        <f t="shared" si="85"/>
        <v>2.25</v>
      </c>
      <c r="W698" s="236">
        <f t="shared" si="86"/>
        <v>2</v>
      </c>
      <c r="X698" s="215"/>
    </row>
    <row r="699" spans="1:24" ht="15.6">
      <c r="A699" s="420"/>
      <c r="B699" s="297">
        <f>+'Ark1'!C2860</f>
        <v>2022</v>
      </c>
      <c r="C699" s="235">
        <f>+'Ark1'!L2860</f>
        <v>11</v>
      </c>
      <c r="D699" s="235" t="str">
        <f>VLOOKUP(C699,RNR!$D$15:$E$29,2)</f>
        <v>U</v>
      </c>
      <c r="E699" s="235">
        <f>+'Ark1'!H2860</f>
        <v>2</v>
      </c>
      <c r="F699" s="235">
        <f>+'Ark1'!J2860</f>
        <v>470</v>
      </c>
      <c r="G699" s="235" t="str">
        <f>VLOOKUP(F699,RNR!$A$1:$B$25,2)</f>
        <v>Jens Eide</v>
      </c>
      <c r="H699" s="235" t="str">
        <f>+IF(I699=0,"",'Ark1'!Q2860)</f>
        <v/>
      </c>
      <c r="I699" s="344">
        <f>+'Ark1'!R2860</f>
        <v>0</v>
      </c>
      <c r="J699" s="236" t="str">
        <f>+IF(I699=0,"",'Ark1'!AG2860)</f>
        <v/>
      </c>
      <c r="K699" s="236"/>
      <c r="L699" s="236" t="str">
        <f>+IF(I699=0,"",'Ark1'!AH2860)</f>
        <v/>
      </c>
      <c r="M699" s="237" t="str">
        <f>+IF(I699=0,"",'Ark1'!T2860)</f>
        <v/>
      </c>
      <c r="N699" s="32" t="str">
        <f>+IF(I699=0,"",'Ark1'!U2860)</f>
        <v/>
      </c>
      <c r="O699" s="238" t="str">
        <f>+IF(I699=0,"",'Ark1'!W2860)</f>
        <v/>
      </c>
      <c r="P699" s="238" t="str">
        <f>+IF(I699=0,"",'Ark1'!X2860)</f>
        <v/>
      </c>
      <c r="Q699" s="238" t="str">
        <f>+IF(I699=0,"",'Ark1'!Y2860)</f>
        <v/>
      </c>
      <c r="R699" s="238" t="str">
        <f>+IF(I699=0,"",'Ark1'!Z2860)</f>
        <v/>
      </c>
      <c r="S699" s="236" t="str">
        <f>+IF(I699=0,"",'Ark1'!Z2860)</f>
        <v/>
      </c>
      <c r="T699" s="237" t="str">
        <f>+IF(I699=0,"",'Ark1'!AB2860)</f>
        <v/>
      </c>
      <c r="U699" s="238" t="str">
        <f>+IF(I699=0,"",'Ark1'!AE2860)</f>
        <v/>
      </c>
      <c r="V699" s="236" t="str">
        <f t="shared" si="85"/>
        <v/>
      </c>
      <c r="W699" s="236" t="str">
        <f t="shared" si="86"/>
        <v/>
      </c>
      <c r="X699" s="215"/>
    </row>
    <row r="700" spans="1:24" ht="15.6">
      <c r="A700" s="420"/>
      <c r="B700" s="297">
        <f>+'Ark1'!C2861</f>
        <v>2022</v>
      </c>
      <c r="C700" s="235">
        <f>+'Ark1'!L2861</f>
        <v>11</v>
      </c>
      <c r="D700" s="235" t="str">
        <f>VLOOKUP(C700,RNR!$D$15:$E$29,2)</f>
        <v>U</v>
      </c>
      <c r="E700" s="235">
        <f>+'Ark1'!H2861</f>
        <v>2</v>
      </c>
      <c r="F700" s="235">
        <f>+'Ark1'!J2861</f>
        <v>629</v>
      </c>
      <c r="G700" s="235" t="str">
        <f>VLOOKUP(F700,RNR!$A$1:$B$25,2)</f>
        <v>Bø</v>
      </c>
      <c r="H700" s="235" t="str">
        <f>+IF(I700=0,"",'Ark1'!Q2861)</f>
        <v/>
      </c>
      <c r="I700" s="344">
        <f>+'Ark1'!R2861</f>
        <v>0</v>
      </c>
      <c r="J700" s="236" t="str">
        <f>+IF(I700=0,"",'Ark1'!AG2861)</f>
        <v/>
      </c>
      <c r="K700" s="236"/>
      <c r="L700" s="236" t="str">
        <f>+IF(I700=0,"",'Ark1'!AH2861)</f>
        <v/>
      </c>
      <c r="M700" s="237" t="str">
        <f>+IF(I700=0,"",'Ark1'!T2861)</f>
        <v/>
      </c>
      <c r="N700" s="32" t="str">
        <f>+IF(I700=0,"",'Ark1'!U2861)</f>
        <v/>
      </c>
      <c r="O700" s="238" t="str">
        <f>+IF(I700=0,"",'Ark1'!W2861)</f>
        <v/>
      </c>
      <c r="P700" s="238" t="str">
        <f>+IF(I700=0,"",'Ark1'!X2861)</f>
        <v/>
      </c>
      <c r="Q700" s="238" t="str">
        <f>+IF(I700=0,"",'Ark1'!Y2861)</f>
        <v/>
      </c>
      <c r="R700" s="238" t="str">
        <f>+IF(I700=0,"",'Ark1'!Z2861)</f>
        <v/>
      </c>
      <c r="S700" s="236" t="str">
        <f>+IF(I700=0,"",'Ark1'!Z2861)</f>
        <v/>
      </c>
      <c r="T700" s="237" t="str">
        <f>+IF(I700=0,"",'Ark1'!AB2861)</f>
        <v/>
      </c>
      <c r="U700" s="238" t="str">
        <f>+IF(I700=0,"",'Ark1'!AE2861)</f>
        <v/>
      </c>
      <c r="V700" s="236" t="str">
        <f t="shared" si="85"/>
        <v/>
      </c>
      <c r="W700" s="236" t="str">
        <f t="shared" si="86"/>
        <v/>
      </c>
      <c r="X700" s="215"/>
    </row>
    <row r="701" spans="1:24" ht="15.6">
      <c r="A701" s="420"/>
      <c r="B701" s="297">
        <f>+'Ark1'!C2862</f>
        <v>2022</v>
      </c>
      <c r="C701" s="235">
        <f>+'Ark1'!L2862</f>
        <v>11</v>
      </c>
      <c r="D701" s="235" t="str">
        <f>VLOOKUP(C701,RNR!$D$15:$E$29,2)</f>
        <v>U</v>
      </c>
      <c r="E701" s="235">
        <f>+'Ark1'!H2862</f>
        <v>1</v>
      </c>
      <c r="F701" s="235">
        <f>+'Ark1'!J2862</f>
        <v>643</v>
      </c>
      <c r="G701" s="235" t="str">
        <f>VLOOKUP(F701,RNR!$A$1:$B$25,2)</f>
        <v>Bjerka</v>
      </c>
      <c r="H701" s="235" t="str">
        <f>+IF(I701=0,"",'Ark1'!Q2862)</f>
        <v/>
      </c>
      <c r="I701" s="344">
        <f>+'Ark1'!R2862</f>
        <v>0</v>
      </c>
      <c r="J701" s="236" t="str">
        <f>+IF(I701=0,"",'Ark1'!AG2862)</f>
        <v/>
      </c>
      <c r="K701" s="236"/>
      <c r="L701" s="236" t="str">
        <f>+IF(I701=0,"",'Ark1'!AH2862)</f>
        <v/>
      </c>
      <c r="M701" s="237" t="str">
        <f>+IF(I701=0,"",'Ark1'!T2862)</f>
        <v/>
      </c>
      <c r="N701" s="32" t="str">
        <f>+IF(I701=0,"",'Ark1'!U2862)</f>
        <v/>
      </c>
      <c r="O701" s="238" t="str">
        <f>+IF(I701=0,"",'Ark1'!W2862)</f>
        <v/>
      </c>
      <c r="P701" s="238" t="str">
        <f>+IF(I701=0,"",'Ark1'!X2862)</f>
        <v/>
      </c>
      <c r="Q701" s="238" t="str">
        <f>+IF(I701=0,"",'Ark1'!Y2862)</f>
        <v/>
      </c>
      <c r="R701" s="238" t="str">
        <f>+IF(I701=0,"",'Ark1'!Z2862)</f>
        <v/>
      </c>
      <c r="S701" s="236" t="str">
        <f>+IF(I701=0,"",'Ark1'!Z2862)</f>
        <v/>
      </c>
      <c r="T701" s="237" t="str">
        <f>+IF(I701=0,"",'Ark1'!AB2862)</f>
        <v/>
      </c>
      <c r="U701" s="238" t="str">
        <f>+IF(I701=0,"",'Ark1'!AE2862)</f>
        <v/>
      </c>
      <c r="V701" s="236" t="str">
        <f t="shared" si="85"/>
        <v/>
      </c>
      <c r="W701" s="236" t="str">
        <f t="shared" si="86"/>
        <v/>
      </c>
      <c r="X701" s="215"/>
    </row>
    <row r="702" spans="1:24" ht="15.6">
      <c r="A702" s="420"/>
      <c r="B702" s="297">
        <f>+'Ark1'!C2863</f>
        <v>2022</v>
      </c>
      <c r="C702" s="235">
        <f>+'Ark1'!L2863</f>
        <v>11</v>
      </c>
      <c r="D702" s="235" t="str">
        <f>VLOOKUP(C702,RNR!$D$15:$E$29,2)</f>
        <v>U</v>
      </c>
      <c r="E702" s="235">
        <f>+'Ark1'!H2863</f>
        <v>2</v>
      </c>
      <c r="F702" s="235">
        <f>+'Ark1'!J2863</f>
        <v>704</v>
      </c>
      <c r="G702" s="235" t="str">
        <f>VLOOKUP(F702,RNR!$A$1:$B$25,2)</f>
        <v>Øre Vilt</v>
      </c>
      <c r="H702" s="235" t="str">
        <f>+IF(I702=0,"",'Ark1'!Q2863)</f>
        <v/>
      </c>
      <c r="I702" s="344">
        <f>+'Ark1'!R2863</f>
        <v>0</v>
      </c>
      <c r="J702" s="236" t="str">
        <f>+IF(I702=0,"",'Ark1'!AG2863)</f>
        <v/>
      </c>
      <c r="K702" s="236"/>
      <c r="L702" s="236" t="str">
        <f>+IF(I702=0,"",'Ark1'!AH2863)</f>
        <v/>
      </c>
      <c r="M702" s="237" t="str">
        <f>+IF(I702=0,"",'Ark1'!T2863)</f>
        <v/>
      </c>
      <c r="N702" s="32" t="str">
        <f>+IF(I702=0,"",'Ark1'!U2863)</f>
        <v/>
      </c>
      <c r="O702" s="238" t="str">
        <f>+IF(I702=0,"",'Ark1'!W2863)</f>
        <v/>
      </c>
      <c r="P702" s="238" t="str">
        <f>+IF(I702=0,"",'Ark1'!X2863)</f>
        <v/>
      </c>
      <c r="Q702" s="238" t="str">
        <f>+IF(I702=0,"",'Ark1'!Y2863)</f>
        <v/>
      </c>
      <c r="R702" s="238" t="str">
        <f>+IF(I702=0,"",'Ark1'!Z2863)</f>
        <v/>
      </c>
      <c r="S702" s="236" t="str">
        <f>+IF(I702=0,"",'Ark1'!Z2863)</f>
        <v/>
      </c>
      <c r="T702" s="237" t="str">
        <f>+IF(I702=0,"",'Ark1'!AB2863)</f>
        <v/>
      </c>
      <c r="U702" s="238" t="str">
        <f>+IF(I702=0,"",'Ark1'!AE2863)</f>
        <v/>
      </c>
      <c r="V702" s="236" t="str">
        <f t="shared" si="85"/>
        <v/>
      </c>
      <c r="W702" s="236" t="str">
        <f t="shared" si="86"/>
        <v/>
      </c>
      <c r="X702" s="215"/>
    </row>
    <row r="703" spans="1:24" ht="15.6">
      <c r="A703" s="420"/>
      <c r="B703" s="297">
        <f>+'Ark1'!C2864</f>
        <v>2022</v>
      </c>
      <c r="C703" s="235">
        <f>+'Ark1'!L2864</f>
        <v>11</v>
      </c>
      <c r="D703" s="235" t="str">
        <f>VLOOKUP(C703,RNR!$D$15:$E$29,2)</f>
        <v>U</v>
      </c>
      <c r="E703" s="235">
        <f>+'Ark1'!H2864</f>
        <v>1</v>
      </c>
      <c r="F703" s="235">
        <f>+'Ark1'!J2864</f>
        <v>802</v>
      </c>
      <c r="G703" s="235" t="str">
        <f>VLOOKUP(F703,RNR!$A$1:$B$25,2)</f>
        <v>Karasjok</v>
      </c>
      <c r="H703" s="235" t="str">
        <f>+IF(I703=0,"",'Ark1'!Q2864)</f>
        <v/>
      </c>
      <c r="I703" s="344">
        <f>+'Ark1'!R2864</f>
        <v>0</v>
      </c>
      <c r="J703" s="236" t="str">
        <f>+IF(I703=0,"",'Ark1'!AG2864)</f>
        <v/>
      </c>
      <c r="K703" s="236"/>
      <c r="L703" s="236" t="str">
        <f>+IF(I703=0,"",'Ark1'!AH2864)</f>
        <v/>
      </c>
      <c r="M703" s="237" t="str">
        <f>+IF(I703=0,"",'Ark1'!T2864)</f>
        <v/>
      </c>
      <c r="N703" s="32" t="str">
        <f>+IF(I703=0,"",'Ark1'!U2864)</f>
        <v/>
      </c>
      <c r="O703" s="238" t="str">
        <f>+IF(I703=0,"",'Ark1'!W2864)</f>
        <v/>
      </c>
      <c r="P703" s="238" t="str">
        <f>+IF(I703=0,"",'Ark1'!X2864)</f>
        <v/>
      </c>
      <c r="Q703" s="238" t="str">
        <f>+IF(I703=0,"",'Ark1'!Y2864)</f>
        <v/>
      </c>
      <c r="R703" s="238" t="str">
        <f>+IF(I703=0,"",'Ark1'!Z2864)</f>
        <v/>
      </c>
      <c r="S703" s="236" t="str">
        <f>+IF(I703=0,"",'Ark1'!Z2864)</f>
        <v/>
      </c>
      <c r="T703" s="237" t="str">
        <f>+IF(I703=0,"",'Ark1'!AB2864)</f>
        <v/>
      </c>
      <c r="U703" s="238" t="str">
        <f>+IF(I703=0,"",'Ark1'!AE2864)</f>
        <v/>
      </c>
      <c r="V703" s="236" t="str">
        <f t="shared" si="85"/>
        <v/>
      </c>
      <c r="W703" s="236" t="str">
        <f t="shared" si="86"/>
        <v/>
      </c>
      <c r="X703" s="215"/>
    </row>
    <row r="704" spans="1:24" ht="15.6">
      <c r="A704" s="420"/>
      <c r="B704" s="297">
        <f>+'Ark1'!C2865</f>
        <v>2022</v>
      </c>
      <c r="C704" s="235">
        <f>+'Ark1'!L2865</f>
        <v>12</v>
      </c>
      <c r="D704" s="235" t="str">
        <f>VLOOKUP(C704,RNR!$D$15:$E$29,2)</f>
        <v>U+</v>
      </c>
      <c r="E704" s="235">
        <f>+'Ark1'!H2865</f>
        <v>1</v>
      </c>
      <c r="F704" s="235">
        <f>+'Ark1'!J2865</f>
        <v>103</v>
      </c>
      <c r="G704" s="235" t="str">
        <f>VLOOKUP(F704,RNR!$A$1:$B$25,2)</f>
        <v>Rudshøgda</v>
      </c>
      <c r="H704" s="235" t="str">
        <f>+IF(I704=0,"",'Ark1'!Q2865)</f>
        <v/>
      </c>
      <c r="I704" s="344">
        <f>+'Ark1'!R2865</f>
        <v>0</v>
      </c>
      <c r="J704" s="236" t="str">
        <f>+IF(I704=0,"",'Ark1'!AG2865)</f>
        <v/>
      </c>
      <c r="K704" s="236"/>
      <c r="L704" s="236" t="str">
        <f>+IF(I704=0,"",'Ark1'!AH2865)</f>
        <v/>
      </c>
      <c r="M704" s="237" t="str">
        <f>+IF(I704=0,"",'Ark1'!T2865)</f>
        <v/>
      </c>
      <c r="N704" s="32" t="str">
        <f>+IF(I704=0,"",'Ark1'!U2865)</f>
        <v/>
      </c>
      <c r="O704" s="238" t="str">
        <f>+IF(I704=0,"",'Ark1'!W2865)</f>
        <v/>
      </c>
      <c r="P704" s="238" t="str">
        <f>+IF(I704=0,"",'Ark1'!X2865)</f>
        <v/>
      </c>
      <c r="Q704" s="238" t="str">
        <f>+IF(I704=0,"",'Ark1'!Y2865)</f>
        <v/>
      </c>
      <c r="R704" s="238" t="str">
        <f>+IF(I704=0,"",'Ark1'!Z2865)</f>
        <v/>
      </c>
      <c r="S704" s="236" t="str">
        <f>+IF(I704=0,"",'Ark1'!Z2865)</f>
        <v/>
      </c>
      <c r="T704" s="237" t="str">
        <f>+IF(I704=0,"",'Ark1'!AB2865)</f>
        <v/>
      </c>
      <c r="U704" s="238" t="str">
        <f>+IF(I704=0,"",'Ark1'!AE2865)</f>
        <v/>
      </c>
      <c r="V704" s="236" t="str">
        <f t="shared" si="85"/>
        <v/>
      </c>
      <c r="W704" s="236" t="str">
        <f t="shared" si="86"/>
        <v/>
      </c>
      <c r="X704" s="215"/>
    </row>
    <row r="705" spans="1:24" ht="15.6">
      <c r="A705" s="420"/>
      <c r="B705" s="297">
        <f>+'Ark1'!C2866</f>
        <v>2022</v>
      </c>
      <c r="C705" s="235">
        <f>+'Ark1'!L2866</f>
        <v>12</v>
      </c>
      <c r="D705" s="235" t="str">
        <f>VLOOKUP(C705,RNR!$D$15:$E$29,2)</f>
        <v>U+</v>
      </c>
      <c r="E705" s="235">
        <f>+'Ark1'!H2866</f>
        <v>2</v>
      </c>
      <c r="F705" s="235">
        <f>+'Ark1'!J2866</f>
        <v>106</v>
      </c>
      <c r="G705" s="235" t="str">
        <f>VLOOKUP(F705,RNR!$A$1:$B$25,2)</f>
        <v>Furuseth</v>
      </c>
      <c r="H705" s="235" t="str">
        <f>+IF(I705=0,"",'Ark1'!Q2866)</f>
        <v/>
      </c>
      <c r="I705" s="344">
        <f>+'Ark1'!R2866</f>
        <v>0</v>
      </c>
      <c r="J705" s="236" t="str">
        <f>+IF(I705=0,"",'Ark1'!AG2866)</f>
        <v/>
      </c>
      <c r="K705" s="236"/>
      <c r="L705" s="236" t="str">
        <f>+IF(I705=0,"",'Ark1'!AH2866)</f>
        <v/>
      </c>
      <c r="M705" s="237" t="str">
        <f>+IF(I705=0,"",'Ark1'!T2866)</f>
        <v/>
      </c>
      <c r="N705" s="32" t="str">
        <f>+IF(I705=0,"",'Ark1'!U2866)</f>
        <v/>
      </c>
      <c r="O705" s="238" t="str">
        <f>+IF(I705=0,"",'Ark1'!W2866)</f>
        <v/>
      </c>
      <c r="P705" s="238" t="str">
        <f>+IF(I705=0,"",'Ark1'!X2866)</f>
        <v/>
      </c>
      <c r="Q705" s="238" t="str">
        <f>+IF(I705=0,"",'Ark1'!Y2866)</f>
        <v/>
      </c>
      <c r="R705" s="238" t="str">
        <f>+IF(I705=0,"",'Ark1'!Z2866)</f>
        <v/>
      </c>
      <c r="S705" s="236" t="str">
        <f>+IF(I705=0,"",'Ark1'!Z2866)</f>
        <v/>
      </c>
      <c r="T705" s="237" t="str">
        <f>+IF(I705=0,"",'Ark1'!AB2866)</f>
        <v/>
      </c>
      <c r="U705" s="238" t="str">
        <f>+IF(I705=0,"",'Ark1'!AE2866)</f>
        <v/>
      </c>
      <c r="V705" s="236" t="str">
        <f t="shared" si="85"/>
        <v/>
      </c>
      <c r="W705" s="236" t="str">
        <f t="shared" si="86"/>
        <v/>
      </c>
      <c r="X705" s="215"/>
    </row>
    <row r="706" spans="1:24" ht="15.6">
      <c r="A706" s="420"/>
      <c r="B706" s="297">
        <f>+'Ark1'!C2867</f>
        <v>2022</v>
      </c>
      <c r="C706" s="235">
        <f>+'Ark1'!L2867</f>
        <v>12</v>
      </c>
      <c r="D706" s="235" t="str">
        <f>VLOOKUP(C706,RNR!$D$15:$E$29,2)</f>
        <v>U+</v>
      </c>
      <c r="E706" s="235">
        <f>+'Ark1'!H2867</f>
        <v>1</v>
      </c>
      <c r="F706" s="235">
        <f>+'Ark1'!J2867</f>
        <v>110</v>
      </c>
      <c r="G706" s="235" t="str">
        <f>VLOOKUP(F706,RNR!$A$1:$B$25,2)</f>
        <v>Gol</v>
      </c>
      <c r="H706" s="235" t="str">
        <f>+IF(I706=0,"",'Ark1'!Q2867)</f>
        <v/>
      </c>
      <c r="I706" s="344">
        <f>+'Ark1'!R2867</f>
        <v>0</v>
      </c>
      <c r="J706" s="236" t="str">
        <f>+IF(I706=0,"",'Ark1'!AG2867)</f>
        <v/>
      </c>
      <c r="K706" s="236"/>
      <c r="L706" s="236" t="str">
        <f>+IF(I706=0,"",'Ark1'!AH2867)</f>
        <v/>
      </c>
      <c r="M706" s="237" t="str">
        <f>+IF(I706=0,"",'Ark1'!T2867)</f>
        <v/>
      </c>
      <c r="N706" s="32" t="str">
        <f>+IF(I706=0,"",'Ark1'!U2867)</f>
        <v/>
      </c>
      <c r="O706" s="238" t="str">
        <f>+IF(I706=0,"",'Ark1'!W2867)</f>
        <v/>
      </c>
      <c r="P706" s="238" t="str">
        <f>+IF(I706=0,"",'Ark1'!X2867)</f>
        <v/>
      </c>
      <c r="Q706" s="238" t="str">
        <f>+IF(I706=0,"",'Ark1'!Y2867)</f>
        <v/>
      </c>
      <c r="R706" s="238" t="str">
        <f>+IF(I706=0,"",'Ark1'!Z2867)</f>
        <v/>
      </c>
      <c r="S706" s="236" t="str">
        <f>+IF(I706=0,"",'Ark1'!Z2867)</f>
        <v/>
      </c>
      <c r="T706" s="237" t="str">
        <f>+IF(I706=0,"",'Ark1'!AB2867)</f>
        <v/>
      </c>
      <c r="U706" s="238" t="str">
        <f>+IF(I706=0,"",'Ark1'!AE2867)</f>
        <v/>
      </c>
      <c r="V706" s="236" t="str">
        <f t="shared" si="85"/>
        <v/>
      </c>
      <c r="W706" s="236" t="str">
        <f t="shared" si="86"/>
        <v/>
      </c>
      <c r="X706" s="215"/>
    </row>
    <row r="707" spans="1:24" ht="15.6">
      <c r="A707" s="420"/>
      <c r="B707" s="297">
        <f>+'Ark1'!C2868</f>
        <v>2022</v>
      </c>
      <c r="C707" s="235">
        <f>+'Ark1'!L2868</f>
        <v>12</v>
      </c>
      <c r="D707" s="235" t="str">
        <f>VLOOKUP(C707,RNR!$D$15:$E$29,2)</f>
        <v>U+</v>
      </c>
      <c r="E707" s="235">
        <f>+'Ark1'!H2868</f>
        <v>1</v>
      </c>
      <c r="F707" s="235">
        <f>+'Ark1'!J2868</f>
        <v>111</v>
      </c>
      <c r="G707" s="235" t="str">
        <f>VLOOKUP(F707,RNR!$A$1:$B$25,2)</f>
        <v>Forus</v>
      </c>
      <c r="H707" s="235" t="str">
        <f>+IF(I707=0,"",'Ark1'!Q2868)</f>
        <v/>
      </c>
      <c r="I707" s="344">
        <f>+'Ark1'!R2868</f>
        <v>0</v>
      </c>
      <c r="J707" s="236" t="str">
        <f>+IF(I707=0,"",'Ark1'!AG2868)</f>
        <v/>
      </c>
      <c r="K707" s="236"/>
      <c r="L707" s="236" t="str">
        <f>+IF(I707=0,"",'Ark1'!AH2868)</f>
        <v/>
      </c>
      <c r="M707" s="237" t="str">
        <f>+IF(I707=0,"",'Ark1'!T2868)</f>
        <v/>
      </c>
      <c r="N707" s="32" t="str">
        <f>+IF(I707=0,"",'Ark1'!U2868)</f>
        <v/>
      </c>
      <c r="O707" s="238" t="str">
        <f>+IF(I707=0,"",'Ark1'!W2868)</f>
        <v/>
      </c>
      <c r="P707" s="238" t="str">
        <f>+IF(I707=0,"",'Ark1'!X2868)</f>
        <v/>
      </c>
      <c r="Q707" s="238" t="str">
        <f>+IF(I707=0,"",'Ark1'!Y2868)</f>
        <v/>
      </c>
      <c r="R707" s="238" t="str">
        <f>+IF(I707=0,"",'Ark1'!Z2868)</f>
        <v/>
      </c>
      <c r="S707" s="236" t="str">
        <f>+IF(I707=0,"",'Ark1'!Z2868)</f>
        <v/>
      </c>
      <c r="T707" s="237" t="str">
        <f>+IF(I707=0,"",'Ark1'!AB2868)</f>
        <v/>
      </c>
      <c r="U707" s="238" t="str">
        <f>+IF(I707=0,"",'Ark1'!AE2868)</f>
        <v/>
      </c>
      <c r="V707" s="236" t="str">
        <f t="shared" si="85"/>
        <v/>
      </c>
      <c r="W707" s="236" t="str">
        <f t="shared" si="86"/>
        <v/>
      </c>
      <c r="X707" s="215"/>
    </row>
    <row r="708" spans="1:24" ht="15.6">
      <c r="A708" s="420"/>
      <c r="B708" s="297">
        <f>+'Ark1'!C2869</f>
        <v>2022</v>
      </c>
      <c r="C708" s="235">
        <f>+'Ark1'!L2869</f>
        <v>12</v>
      </c>
      <c r="D708" s="235" t="str">
        <f>VLOOKUP(C708,RNR!$D$15:$E$29,2)</f>
        <v>U+</v>
      </c>
      <c r="E708" s="235">
        <f>+'Ark1'!H2869</f>
        <v>1</v>
      </c>
      <c r="F708" s="235">
        <f>+'Ark1'!J2869</f>
        <v>116</v>
      </c>
      <c r="G708" s="235" t="str">
        <f>VLOOKUP(F708,RNR!$A$1:$B$25,2)</f>
        <v>Sandeid</v>
      </c>
      <c r="H708" s="235" t="str">
        <f>+IF(I708=0,"",'Ark1'!Q2869)</f>
        <v/>
      </c>
      <c r="I708" s="344">
        <f>+'Ark1'!R2869</f>
        <v>0</v>
      </c>
      <c r="J708" s="236" t="str">
        <f>+IF(I708=0,"",'Ark1'!AG2869)</f>
        <v/>
      </c>
      <c r="K708" s="236"/>
      <c r="L708" s="236" t="str">
        <f>+IF(I708=0,"",'Ark1'!AH2869)</f>
        <v/>
      </c>
      <c r="M708" s="237" t="str">
        <f>+IF(I708=0,"",'Ark1'!T2869)</f>
        <v/>
      </c>
      <c r="N708" s="32" t="str">
        <f>+IF(I708=0,"",'Ark1'!U2869)</f>
        <v/>
      </c>
      <c r="O708" s="238" t="str">
        <f>+IF(I708=0,"",'Ark1'!W2869)</f>
        <v/>
      </c>
      <c r="P708" s="238" t="str">
        <f>+IF(I708=0,"",'Ark1'!X2869)</f>
        <v/>
      </c>
      <c r="Q708" s="238" t="str">
        <f>+IF(I708=0,"",'Ark1'!Y2869)</f>
        <v/>
      </c>
      <c r="R708" s="238" t="str">
        <f>+IF(I708=0,"",'Ark1'!Z2869)</f>
        <v/>
      </c>
      <c r="S708" s="236" t="str">
        <f>+IF(I708=0,"",'Ark1'!Z2869)</f>
        <v/>
      </c>
      <c r="T708" s="237" t="str">
        <f>+IF(I708=0,"",'Ark1'!AB2869)</f>
        <v/>
      </c>
      <c r="U708" s="238" t="str">
        <f>+IF(I708=0,"",'Ark1'!AE2869)</f>
        <v/>
      </c>
      <c r="V708" s="236" t="str">
        <f t="shared" si="85"/>
        <v/>
      </c>
      <c r="W708" s="236" t="str">
        <f t="shared" si="86"/>
        <v/>
      </c>
      <c r="X708" s="215"/>
    </row>
    <row r="709" spans="1:24" ht="15.6">
      <c r="A709" s="420"/>
      <c r="B709" s="297">
        <f>+'Ark1'!C2870</f>
        <v>2022</v>
      </c>
      <c r="C709" s="235">
        <f>+'Ark1'!L2870</f>
        <v>12</v>
      </c>
      <c r="D709" s="235" t="str">
        <f>VLOOKUP(C709,RNR!$D$15:$E$29,2)</f>
        <v>U+</v>
      </c>
      <c r="E709" s="235">
        <f>+'Ark1'!H2870</f>
        <v>2</v>
      </c>
      <c r="F709" s="235">
        <f>+'Ark1'!J2870</f>
        <v>117</v>
      </c>
      <c r="G709" s="235" t="str">
        <f>VLOOKUP(F709,RNR!$A$1:$B$25,2)</f>
        <v>Jæren</v>
      </c>
      <c r="H709" s="235" t="str">
        <f>+IF(I709=0,"",'Ark1'!Q2870)</f>
        <v/>
      </c>
      <c r="I709" s="344">
        <f>+'Ark1'!R2870</f>
        <v>0</v>
      </c>
      <c r="J709" s="236" t="str">
        <f>+IF(I709=0,"",'Ark1'!AG2870)</f>
        <v/>
      </c>
      <c r="K709" s="236"/>
      <c r="L709" s="236" t="str">
        <f>+IF(I709=0,"",'Ark1'!AH2870)</f>
        <v/>
      </c>
      <c r="M709" s="237" t="str">
        <f>+IF(I709=0,"",'Ark1'!T2870)</f>
        <v/>
      </c>
      <c r="N709" s="32" t="str">
        <f>+IF(I709=0,"",'Ark1'!U2870)</f>
        <v/>
      </c>
      <c r="O709" s="238" t="str">
        <f>+IF(I709=0,"",'Ark1'!W2870)</f>
        <v/>
      </c>
      <c r="P709" s="238" t="str">
        <f>+IF(I709=0,"",'Ark1'!X2870)</f>
        <v/>
      </c>
      <c r="Q709" s="238" t="str">
        <f>+IF(I709=0,"",'Ark1'!Y2870)</f>
        <v/>
      </c>
      <c r="R709" s="238" t="str">
        <f>+IF(I709=0,"",'Ark1'!Z2870)</f>
        <v/>
      </c>
      <c r="S709" s="236" t="str">
        <f>+IF(I709=0,"",'Ark1'!Z2870)</f>
        <v/>
      </c>
      <c r="T709" s="237" t="str">
        <f>+IF(I709=0,"",'Ark1'!AB2870)</f>
        <v/>
      </c>
      <c r="U709" s="238" t="str">
        <f>+IF(I709=0,"",'Ark1'!AE2870)</f>
        <v/>
      </c>
      <c r="V709" s="236" t="str">
        <f t="shared" si="85"/>
        <v/>
      </c>
      <c r="W709" s="236" t="str">
        <f t="shared" si="86"/>
        <v/>
      </c>
      <c r="X709" s="215"/>
    </row>
    <row r="710" spans="1:24" ht="15.6">
      <c r="A710" s="420"/>
      <c r="B710" s="297">
        <f>+'Ark1'!C2871</f>
        <v>2022</v>
      </c>
      <c r="C710" s="235">
        <f>+'Ark1'!L2871</f>
        <v>12</v>
      </c>
      <c r="D710" s="235" t="str">
        <f>VLOOKUP(C710,RNR!$D$15:$E$29,2)</f>
        <v>U+</v>
      </c>
      <c r="E710" s="235">
        <f>+'Ark1'!H2871</f>
        <v>1</v>
      </c>
      <c r="F710" s="235">
        <f>+'Ark1'!J2871</f>
        <v>134</v>
      </c>
      <c r="G710" s="235" t="str">
        <f>VLOOKUP(F710,RNR!$A$1:$B$25,2)</f>
        <v>Førde</v>
      </c>
      <c r="H710" s="235" t="str">
        <f>+IF(I710=0,"",'Ark1'!Q2871)</f>
        <v/>
      </c>
      <c r="I710" s="344">
        <f>+'Ark1'!R2871</f>
        <v>0</v>
      </c>
      <c r="J710" s="236" t="str">
        <f>+IF(I710=0,"",'Ark1'!AG2871)</f>
        <v/>
      </c>
      <c r="K710" s="236"/>
      <c r="L710" s="236" t="str">
        <f>+IF(I710=0,"",'Ark1'!AH2871)</f>
        <v/>
      </c>
      <c r="M710" s="237" t="str">
        <f>+IF(I710=0,"",'Ark1'!T2871)</f>
        <v/>
      </c>
      <c r="N710" s="32" t="str">
        <f>+IF(I710=0,"",'Ark1'!U2871)</f>
        <v/>
      </c>
      <c r="O710" s="238" t="str">
        <f>+IF(I710=0,"",'Ark1'!W2871)</f>
        <v/>
      </c>
      <c r="P710" s="238" t="str">
        <f>+IF(I710=0,"",'Ark1'!X2871)</f>
        <v/>
      </c>
      <c r="Q710" s="238" t="str">
        <f>+IF(I710=0,"",'Ark1'!Y2871)</f>
        <v/>
      </c>
      <c r="R710" s="238" t="str">
        <f>+IF(I710=0,"",'Ark1'!Z2871)</f>
        <v/>
      </c>
      <c r="S710" s="236" t="str">
        <f>+IF(I710=0,"",'Ark1'!Z2871)</f>
        <v/>
      </c>
      <c r="T710" s="237" t="str">
        <f>+IF(I710=0,"",'Ark1'!AB2871)</f>
        <v/>
      </c>
      <c r="U710" s="238" t="str">
        <f>+IF(I710=0,"",'Ark1'!AE2871)</f>
        <v/>
      </c>
      <c r="V710" s="236" t="str">
        <f t="shared" ref="V710:V773" si="87">IF(I710=0,"",N710/C710)</f>
        <v/>
      </c>
      <c r="W710" s="236" t="str">
        <f t="shared" ref="W710:W773" si="88">IF(I710=0,"",I710/H710)</f>
        <v/>
      </c>
      <c r="X710" s="215"/>
    </row>
    <row r="711" spans="1:24" ht="15.6">
      <c r="A711" s="420"/>
      <c r="B711" s="297">
        <f>+'Ark1'!C2872</f>
        <v>2022</v>
      </c>
      <c r="C711" s="235">
        <f>+'Ark1'!L2872</f>
        <v>12</v>
      </c>
      <c r="D711" s="235" t="str">
        <f>VLOOKUP(C711,RNR!$D$15:$E$29,2)</f>
        <v>U+</v>
      </c>
      <c r="E711" s="235">
        <f>+'Ark1'!H2872</f>
        <v>2</v>
      </c>
      <c r="F711" s="235">
        <f>+'Ark1'!J2872</f>
        <v>141</v>
      </c>
      <c r="G711" s="235" t="str">
        <f>VLOOKUP(F711,RNR!$A$1:$B$25,2)</f>
        <v>Ølen</v>
      </c>
      <c r="H711" s="235" t="str">
        <f>+IF(I711=0,"",'Ark1'!Q2872)</f>
        <v/>
      </c>
      <c r="I711" s="344">
        <f>+'Ark1'!R2872</f>
        <v>0</v>
      </c>
      <c r="J711" s="236" t="str">
        <f>+IF(I711=0,"",'Ark1'!AG2872)</f>
        <v/>
      </c>
      <c r="K711" s="236"/>
      <c r="L711" s="236" t="str">
        <f>+IF(I711=0,"",'Ark1'!AH2872)</f>
        <v/>
      </c>
      <c r="M711" s="237" t="str">
        <f>+IF(I711=0,"",'Ark1'!T2872)</f>
        <v/>
      </c>
      <c r="N711" s="32" t="str">
        <f>+IF(I711=0,"",'Ark1'!U2872)</f>
        <v/>
      </c>
      <c r="O711" s="238" t="str">
        <f>+IF(I711=0,"",'Ark1'!W2872)</f>
        <v/>
      </c>
      <c r="P711" s="238" t="str">
        <f>+IF(I711=0,"",'Ark1'!X2872)</f>
        <v/>
      </c>
      <c r="Q711" s="238" t="str">
        <f>+IF(I711=0,"",'Ark1'!Y2872)</f>
        <v/>
      </c>
      <c r="R711" s="238" t="str">
        <f>+IF(I711=0,"",'Ark1'!Z2872)</f>
        <v/>
      </c>
      <c r="S711" s="236" t="str">
        <f>+IF(I711=0,"",'Ark1'!Z2872)</f>
        <v/>
      </c>
      <c r="T711" s="237" t="str">
        <f>+IF(I711=0,"",'Ark1'!AB2872)</f>
        <v/>
      </c>
      <c r="U711" s="238" t="str">
        <f>+IF(I711=0,"",'Ark1'!AE2872)</f>
        <v/>
      </c>
      <c r="V711" s="236" t="str">
        <f t="shared" si="87"/>
        <v/>
      </c>
      <c r="W711" s="236" t="str">
        <f t="shared" si="88"/>
        <v/>
      </c>
      <c r="X711" s="215"/>
    </row>
    <row r="712" spans="1:24" ht="15.6">
      <c r="A712" s="420"/>
      <c r="B712" s="297">
        <f>+'Ark1'!C2873</f>
        <v>2022</v>
      </c>
      <c r="C712" s="235">
        <f>+'Ark1'!L2873</f>
        <v>12</v>
      </c>
      <c r="D712" s="235" t="str">
        <f>VLOOKUP(C712,RNR!$D$15:$E$29,2)</f>
        <v>U+</v>
      </c>
      <c r="E712" s="235">
        <f>+'Ark1'!H2873</f>
        <v>2</v>
      </c>
      <c r="F712" s="235">
        <f>+'Ark1'!J2873</f>
        <v>143</v>
      </c>
      <c r="G712" s="235" t="str">
        <f>VLOOKUP(F712,RNR!$A$1:$B$25,2)</f>
        <v>Nordfjord</v>
      </c>
      <c r="H712" s="235" t="str">
        <f>+IF(I712=0,"",'Ark1'!Q2873)</f>
        <v/>
      </c>
      <c r="I712" s="344">
        <f>+'Ark1'!R2873</f>
        <v>0</v>
      </c>
      <c r="J712" s="236" t="str">
        <f>+IF(I712=0,"",'Ark1'!AG2873)</f>
        <v/>
      </c>
      <c r="K712" s="236"/>
      <c r="L712" s="236" t="str">
        <f>+IF(I712=0,"",'Ark1'!AH2873)</f>
        <v/>
      </c>
      <c r="M712" s="237" t="str">
        <f>+IF(I712=0,"",'Ark1'!T2873)</f>
        <v/>
      </c>
      <c r="N712" s="32" t="str">
        <f>+IF(I712=0,"",'Ark1'!U2873)</f>
        <v/>
      </c>
      <c r="O712" s="238" t="str">
        <f>+IF(I712=0,"",'Ark1'!W2873)</f>
        <v/>
      </c>
      <c r="P712" s="238" t="str">
        <f>+IF(I712=0,"",'Ark1'!X2873)</f>
        <v/>
      </c>
      <c r="Q712" s="238" t="str">
        <f>+IF(I712=0,"",'Ark1'!Y2873)</f>
        <v/>
      </c>
      <c r="R712" s="238" t="str">
        <f>+IF(I712=0,"",'Ark1'!Z2873)</f>
        <v/>
      </c>
      <c r="S712" s="236" t="str">
        <f>+IF(I712=0,"",'Ark1'!Z2873)</f>
        <v/>
      </c>
      <c r="T712" s="237" t="str">
        <f>+IF(I712=0,"",'Ark1'!AB2873)</f>
        <v/>
      </c>
      <c r="U712" s="238" t="str">
        <f>+IF(I712=0,"",'Ark1'!AE2873)</f>
        <v/>
      </c>
      <c r="V712" s="236" t="str">
        <f t="shared" si="87"/>
        <v/>
      </c>
      <c r="W712" s="236" t="str">
        <f t="shared" si="88"/>
        <v/>
      </c>
      <c r="X712" s="215"/>
    </row>
    <row r="713" spans="1:24" ht="15.6">
      <c r="A713" s="420"/>
      <c r="B713" s="297">
        <f>+'Ark1'!C2874</f>
        <v>2022</v>
      </c>
      <c r="C713" s="235">
        <f>+'Ark1'!L2874</f>
        <v>12</v>
      </c>
      <c r="D713" s="235" t="str">
        <f>VLOOKUP(C713,RNR!$D$15:$E$29,2)</f>
        <v>U+</v>
      </c>
      <c r="E713" s="235">
        <f>+'Ark1'!H2874</f>
        <v>2</v>
      </c>
      <c r="F713" s="235">
        <f>+'Ark1'!J2874</f>
        <v>147</v>
      </c>
      <c r="G713" s="235" t="str">
        <f>VLOOKUP(F713,RNR!$A$1:$B$25,2)</f>
        <v>Midt-Norge</v>
      </c>
      <c r="H713" s="235" t="str">
        <f>+IF(I713=0,"",'Ark1'!Q2874)</f>
        <v/>
      </c>
      <c r="I713" s="344">
        <f>+'Ark1'!R2874</f>
        <v>0</v>
      </c>
      <c r="J713" s="236" t="str">
        <f>+IF(I713=0,"",'Ark1'!AG2874)</f>
        <v/>
      </c>
      <c r="K713" s="236"/>
      <c r="L713" s="236" t="str">
        <f>+IF(I713=0,"",'Ark1'!AH2874)</f>
        <v/>
      </c>
      <c r="M713" s="237" t="str">
        <f>+IF(I713=0,"",'Ark1'!T2874)</f>
        <v/>
      </c>
      <c r="N713" s="32" t="str">
        <f>+IF(I713=0,"",'Ark1'!U2874)</f>
        <v/>
      </c>
      <c r="O713" s="238" t="str">
        <f>+IF(I713=0,"",'Ark1'!W2874)</f>
        <v/>
      </c>
      <c r="P713" s="238" t="str">
        <f>+IF(I713=0,"",'Ark1'!X2874)</f>
        <v/>
      </c>
      <c r="Q713" s="238" t="str">
        <f>+IF(I713=0,"",'Ark1'!Y2874)</f>
        <v/>
      </c>
      <c r="R713" s="238" t="str">
        <f>+IF(I713=0,"",'Ark1'!Z2874)</f>
        <v/>
      </c>
      <c r="S713" s="236" t="str">
        <f>+IF(I713=0,"",'Ark1'!Z2874)</f>
        <v/>
      </c>
      <c r="T713" s="237" t="str">
        <f>+IF(I713=0,"",'Ark1'!AB2874)</f>
        <v/>
      </c>
      <c r="U713" s="238" t="str">
        <f>+IF(I713=0,"",'Ark1'!AE2874)</f>
        <v/>
      </c>
      <c r="V713" s="236" t="str">
        <f t="shared" si="87"/>
        <v/>
      </c>
      <c r="W713" s="236" t="str">
        <f t="shared" si="88"/>
        <v/>
      </c>
      <c r="X713" s="215"/>
    </row>
    <row r="714" spans="1:24" ht="15.6">
      <c r="A714" s="420"/>
      <c r="B714" s="297">
        <f>+'Ark1'!C2875</f>
        <v>2022</v>
      </c>
      <c r="C714" s="235">
        <f>+'Ark1'!L2875</f>
        <v>12</v>
      </c>
      <c r="D714" s="235" t="str">
        <f>VLOOKUP(C714,RNR!$D$15:$E$29,2)</f>
        <v>U+</v>
      </c>
      <c r="E714" s="235">
        <f>+'Ark1'!H2875</f>
        <v>1</v>
      </c>
      <c r="F714" s="235">
        <f>+'Ark1'!J2875</f>
        <v>155</v>
      </c>
      <c r="G714" s="235" t="str">
        <f>VLOOKUP(F714,RNR!$A$1:$B$25,2)</f>
        <v>Målselv</v>
      </c>
      <c r="H714" s="235" t="str">
        <f>+IF(I714=0,"",'Ark1'!Q2875)</f>
        <v/>
      </c>
      <c r="I714" s="344">
        <f>+'Ark1'!R2875</f>
        <v>0</v>
      </c>
      <c r="J714" s="236" t="str">
        <f>+IF(I714=0,"",'Ark1'!AG2875)</f>
        <v/>
      </c>
      <c r="K714" s="236"/>
      <c r="L714" s="236" t="str">
        <f>+IF(I714=0,"",'Ark1'!AH2875)</f>
        <v/>
      </c>
      <c r="M714" s="237" t="str">
        <f>+IF(I714=0,"",'Ark1'!T2875)</f>
        <v/>
      </c>
      <c r="N714" s="32" t="str">
        <f>+IF(I714=0,"",'Ark1'!U2875)</f>
        <v/>
      </c>
      <c r="O714" s="238" t="str">
        <f>+IF(I714=0,"",'Ark1'!W2875)</f>
        <v/>
      </c>
      <c r="P714" s="238" t="str">
        <f>+IF(I714=0,"",'Ark1'!X2875)</f>
        <v/>
      </c>
      <c r="Q714" s="238" t="str">
        <f>+IF(I714=0,"",'Ark1'!Y2875)</f>
        <v/>
      </c>
      <c r="R714" s="238" t="str">
        <f>+IF(I714=0,"",'Ark1'!Z2875)</f>
        <v/>
      </c>
      <c r="S714" s="236" t="str">
        <f>+IF(I714=0,"",'Ark1'!Z2875)</f>
        <v/>
      </c>
      <c r="T714" s="237" t="str">
        <f>+IF(I714=0,"",'Ark1'!AB2875)</f>
        <v/>
      </c>
      <c r="U714" s="238" t="str">
        <f>+IF(I714=0,"",'Ark1'!AE2875)</f>
        <v/>
      </c>
      <c r="V714" s="236" t="str">
        <f t="shared" si="87"/>
        <v/>
      </c>
      <c r="W714" s="236" t="str">
        <f t="shared" si="88"/>
        <v/>
      </c>
      <c r="X714" s="215"/>
    </row>
    <row r="715" spans="1:24" ht="15.6">
      <c r="A715" s="420"/>
      <c r="B715" s="297">
        <f>+'Ark1'!C2876</f>
        <v>2022</v>
      </c>
      <c r="C715" s="235">
        <f>+'Ark1'!L2876</f>
        <v>12</v>
      </c>
      <c r="D715" s="235" t="str">
        <f>VLOOKUP(C715,RNR!$D$15:$E$29,2)</f>
        <v>U+</v>
      </c>
      <c r="E715" s="235">
        <f>+'Ark1'!H2876</f>
        <v>2</v>
      </c>
      <c r="F715" s="235">
        <f>+'Ark1'!J2876</f>
        <v>160</v>
      </c>
      <c r="G715" s="235" t="str">
        <f>VLOOKUP(F715,RNR!$A$1:$B$25,2)</f>
        <v>Oslo</v>
      </c>
      <c r="H715" s="235" t="str">
        <f>+IF(I715=0,"",'Ark1'!Q2876)</f>
        <v/>
      </c>
      <c r="I715" s="344">
        <f>+'Ark1'!R2876</f>
        <v>0</v>
      </c>
      <c r="J715" s="236" t="str">
        <f>+IF(I715=0,"",'Ark1'!AG2876)</f>
        <v/>
      </c>
      <c r="K715" s="236"/>
      <c r="L715" s="236" t="str">
        <f>+IF(I715=0,"",'Ark1'!AH2876)</f>
        <v/>
      </c>
      <c r="M715" s="237" t="str">
        <f>+IF(I715=0,"",'Ark1'!T2876)</f>
        <v/>
      </c>
      <c r="N715" s="32" t="str">
        <f>+IF(I715=0,"",'Ark1'!U2876)</f>
        <v/>
      </c>
      <c r="O715" s="238" t="str">
        <f>+IF(I715=0,"",'Ark1'!W2876)</f>
        <v/>
      </c>
      <c r="P715" s="238" t="str">
        <f>+IF(I715=0,"",'Ark1'!X2876)</f>
        <v/>
      </c>
      <c r="Q715" s="238" t="str">
        <f>+IF(I715=0,"",'Ark1'!Y2876)</f>
        <v/>
      </c>
      <c r="R715" s="238" t="str">
        <f>+IF(I715=0,"",'Ark1'!Z2876)</f>
        <v/>
      </c>
      <c r="S715" s="236" t="str">
        <f>+IF(I715=0,"",'Ark1'!Z2876)</f>
        <v/>
      </c>
      <c r="T715" s="237" t="str">
        <f>+IF(I715=0,"",'Ark1'!AB2876)</f>
        <v/>
      </c>
      <c r="U715" s="238" t="str">
        <f>+IF(I715=0,"",'Ark1'!AE2876)</f>
        <v/>
      </c>
      <c r="V715" s="236" t="str">
        <f t="shared" si="87"/>
        <v/>
      </c>
      <c r="W715" s="236" t="str">
        <f t="shared" si="88"/>
        <v/>
      </c>
      <c r="X715" s="215"/>
    </row>
    <row r="716" spans="1:24" ht="15.6">
      <c r="A716" s="420"/>
      <c r="B716" s="297">
        <f>+'Ark1'!C2877</f>
        <v>2022</v>
      </c>
      <c r="C716" s="235">
        <f>+'Ark1'!L2877</f>
        <v>12</v>
      </c>
      <c r="D716" s="235" t="str">
        <f>VLOOKUP(C716,RNR!$D$15:$E$29,2)</f>
        <v>U+</v>
      </c>
      <c r="E716" s="235">
        <f>+'Ark1'!H2877</f>
        <v>1</v>
      </c>
      <c r="F716" s="235">
        <f>+'Ark1'!J2877</f>
        <v>171</v>
      </c>
      <c r="G716" s="235" t="str">
        <f>VLOOKUP(F716,RNR!$A$1:$B$25,2)</f>
        <v>Prima</v>
      </c>
      <c r="H716" s="235" t="str">
        <f>+IF(I716=0,"",'Ark1'!Q2877)</f>
        <v/>
      </c>
      <c r="I716" s="344">
        <f>+'Ark1'!R2877</f>
        <v>0</v>
      </c>
      <c r="J716" s="236" t="str">
        <f>+IF(I716=0,"",'Ark1'!AG2877)</f>
        <v/>
      </c>
      <c r="K716" s="236"/>
      <c r="L716" s="236" t="str">
        <f>+IF(I716=0,"",'Ark1'!AH2877)</f>
        <v/>
      </c>
      <c r="M716" s="237" t="str">
        <f>+IF(I716=0,"",'Ark1'!T2877)</f>
        <v/>
      </c>
      <c r="N716" s="32" t="str">
        <f>+IF(I716=0,"",'Ark1'!U2877)</f>
        <v/>
      </c>
      <c r="O716" s="238" t="str">
        <f>+IF(I716=0,"",'Ark1'!W2877)</f>
        <v/>
      </c>
      <c r="P716" s="238" t="str">
        <f>+IF(I716=0,"",'Ark1'!X2877)</f>
        <v/>
      </c>
      <c r="Q716" s="238" t="str">
        <f>+IF(I716=0,"",'Ark1'!Y2877)</f>
        <v/>
      </c>
      <c r="R716" s="238" t="str">
        <f>+IF(I716=0,"",'Ark1'!Z2877)</f>
        <v/>
      </c>
      <c r="S716" s="236" t="str">
        <f>+IF(I716=0,"",'Ark1'!Z2877)</f>
        <v/>
      </c>
      <c r="T716" s="237" t="str">
        <f>+IF(I716=0,"",'Ark1'!AB2877)</f>
        <v/>
      </c>
      <c r="U716" s="238" t="str">
        <f>+IF(I716=0,"",'Ark1'!AE2877)</f>
        <v/>
      </c>
      <c r="V716" s="236" t="str">
        <f t="shared" si="87"/>
        <v/>
      </c>
      <c r="W716" s="236" t="str">
        <f t="shared" si="88"/>
        <v/>
      </c>
      <c r="X716" s="215"/>
    </row>
    <row r="717" spans="1:24" ht="15.6">
      <c r="A717" s="420"/>
      <c r="B717" s="297">
        <f>+'Ark1'!C2878</f>
        <v>2022</v>
      </c>
      <c r="C717" s="235">
        <f>+'Ark1'!L2878</f>
        <v>12</v>
      </c>
      <c r="D717" s="235" t="str">
        <f>VLOOKUP(C717,RNR!$D$15:$E$29,2)</f>
        <v>U+</v>
      </c>
      <c r="E717" s="235">
        <f>+'Ark1'!H2878</f>
        <v>2</v>
      </c>
      <c r="F717" s="235">
        <f>+'Ark1'!J2878</f>
        <v>175</v>
      </c>
      <c r="G717" s="235" t="str">
        <f>VLOOKUP(F717,RNR!$A$1:$B$25,2)</f>
        <v>Ole Ringdal</v>
      </c>
      <c r="H717" s="235" t="str">
        <f>+IF(I717=0,"",'Ark1'!Q2878)</f>
        <v/>
      </c>
      <c r="I717" s="344">
        <f>+'Ark1'!R2878</f>
        <v>0</v>
      </c>
      <c r="J717" s="236" t="str">
        <f>+IF(I717=0,"",'Ark1'!AG2878)</f>
        <v/>
      </c>
      <c r="K717" s="236"/>
      <c r="L717" s="236" t="str">
        <f>+IF(I717=0,"",'Ark1'!AH2878)</f>
        <v/>
      </c>
      <c r="M717" s="237" t="str">
        <f>+IF(I717=0,"",'Ark1'!T2878)</f>
        <v/>
      </c>
      <c r="N717" s="32" t="str">
        <f>+IF(I717=0,"",'Ark1'!U2878)</f>
        <v/>
      </c>
      <c r="O717" s="238" t="str">
        <f>+IF(I717=0,"",'Ark1'!W2878)</f>
        <v/>
      </c>
      <c r="P717" s="238" t="str">
        <f>+IF(I717=0,"",'Ark1'!X2878)</f>
        <v/>
      </c>
      <c r="Q717" s="238" t="str">
        <f>+IF(I717=0,"",'Ark1'!Y2878)</f>
        <v/>
      </c>
      <c r="R717" s="238" t="str">
        <f>+IF(I717=0,"",'Ark1'!Z2878)</f>
        <v/>
      </c>
      <c r="S717" s="236" t="str">
        <f>+IF(I717=0,"",'Ark1'!Z2878)</f>
        <v/>
      </c>
      <c r="T717" s="237" t="str">
        <f>+IF(I717=0,"",'Ark1'!AB2878)</f>
        <v/>
      </c>
      <c r="U717" s="238" t="str">
        <f>+IF(I717=0,"",'Ark1'!AE2878)</f>
        <v/>
      </c>
      <c r="V717" s="236" t="str">
        <f t="shared" si="87"/>
        <v/>
      </c>
      <c r="W717" s="236" t="str">
        <f t="shared" si="88"/>
        <v/>
      </c>
      <c r="X717" s="215"/>
    </row>
    <row r="718" spans="1:24" ht="15.6">
      <c r="A718" s="420"/>
      <c r="B718" s="297">
        <f>+'Ark1'!C2879</f>
        <v>2022</v>
      </c>
      <c r="C718" s="235">
        <f>+'Ark1'!L2879</f>
        <v>12</v>
      </c>
      <c r="D718" s="235" t="str">
        <f>VLOOKUP(C718,RNR!$D$15:$E$29,2)</f>
        <v>U+</v>
      </c>
      <c r="E718" s="235">
        <f>+'Ark1'!H2879</f>
        <v>2</v>
      </c>
      <c r="F718" s="235">
        <f>+'Ark1'!J2879</f>
        <v>177</v>
      </c>
      <c r="G718" s="235" t="str">
        <f>VLOOKUP(F718,RNR!$A$1:$B$25,2)</f>
        <v>Slakthuset</v>
      </c>
      <c r="H718" s="235" t="str">
        <f>+IF(I718=0,"",'Ark1'!Q2879)</f>
        <v/>
      </c>
      <c r="I718" s="344">
        <f>+'Ark1'!R2879</f>
        <v>0</v>
      </c>
      <c r="J718" s="236" t="str">
        <f>+IF(I718=0,"",'Ark1'!AG2879)</f>
        <v/>
      </c>
      <c r="K718" s="236"/>
      <c r="L718" s="236" t="str">
        <f>+IF(I718=0,"",'Ark1'!AH2879)</f>
        <v/>
      </c>
      <c r="M718" s="237" t="str">
        <f>+IF(I718=0,"",'Ark1'!T2879)</f>
        <v/>
      </c>
      <c r="N718" s="32" t="str">
        <f>+IF(I718=0,"",'Ark1'!U2879)</f>
        <v/>
      </c>
      <c r="O718" s="238" t="str">
        <f>+IF(I718=0,"",'Ark1'!W2879)</f>
        <v/>
      </c>
      <c r="P718" s="238" t="str">
        <f>+IF(I718=0,"",'Ark1'!X2879)</f>
        <v/>
      </c>
      <c r="Q718" s="238" t="str">
        <f>+IF(I718=0,"",'Ark1'!Y2879)</f>
        <v/>
      </c>
      <c r="R718" s="238" t="str">
        <f>+IF(I718=0,"",'Ark1'!Z2879)</f>
        <v/>
      </c>
      <c r="S718" s="236" t="str">
        <f>+IF(I718=0,"",'Ark1'!Z2879)</f>
        <v/>
      </c>
      <c r="T718" s="237" t="str">
        <f>+IF(I718=0,"",'Ark1'!AB2879)</f>
        <v/>
      </c>
      <c r="U718" s="238" t="str">
        <f>+IF(I718=0,"",'Ark1'!AE2879)</f>
        <v/>
      </c>
      <c r="V718" s="236" t="str">
        <f t="shared" si="87"/>
        <v/>
      </c>
      <c r="W718" s="236" t="str">
        <f t="shared" si="88"/>
        <v/>
      </c>
      <c r="X718" s="215"/>
    </row>
    <row r="719" spans="1:24" ht="15.6">
      <c r="A719" s="420"/>
      <c r="B719" s="297">
        <f>+'Ark1'!C2880</f>
        <v>2022</v>
      </c>
      <c r="C719" s="235">
        <f>+'Ark1'!L2880</f>
        <v>12</v>
      </c>
      <c r="D719" s="235" t="str">
        <f>VLOOKUP(C719,RNR!$D$15:$E$29,2)</f>
        <v>U+</v>
      </c>
      <c r="E719" s="235">
        <f>+'Ark1'!H2880</f>
        <v>2</v>
      </c>
      <c r="F719" s="235">
        <f>+'Ark1'!J2880</f>
        <v>178</v>
      </c>
      <c r="G719" s="235" t="str">
        <f>VLOOKUP(F719,RNR!$A$1:$B$25,2)</f>
        <v>Røros</v>
      </c>
      <c r="H719" s="235" t="str">
        <f>+IF(I719=0,"",'Ark1'!Q2880)</f>
        <v/>
      </c>
      <c r="I719" s="344">
        <f>+'Ark1'!R2880</f>
        <v>0</v>
      </c>
      <c r="J719" s="236" t="str">
        <f>+IF(I719=0,"",'Ark1'!AG2880)</f>
        <v/>
      </c>
      <c r="K719" s="236"/>
      <c r="L719" s="236" t="str">
        <f>+IF(I719=0,"",'Ark1'!AH2880)</f>
        <v/>
      </c>
      <c r="M719" s="237" t="str">
        <f>+IF(I719=0,"",'Ark1'!T2880)</f>
        <v/>
      </c>
      <c r="N719" s="32" t="str">
        <f>+IF(I719=0,"",'Ark1'!U2880)</f>
        <v/>
      </c>
      <c r="O719" s="238" t="str">
        <f>+IF(I719=0,"",'Ark1'!W2880)</f>
        <v/>
      </c>
      <c r="P719" s="238" t="str">
        <f>+IF(I719=0,"",'Ark1'!X2880)</f>
        <v/>
      </c>
      <c r="Q719" s="238" t="str">
        <f>+IF(I719=0,"",'Ark1'!Y2880)</f>
        <v/>
      </c>
      <c r="R719" s="238" t="str">
        <f>+IF(I719=0,"",'Ark1'!Z2880)</f>
        <v/>
      </c>
      <c r="S719" s="236" t="str">
        <f>+IF(I719=0,"",'Ark1'!Z2880)</f>
        <v/>
      </c>
      <c r="T719" s="237" t="str">
        <f>+IF(I719=0,"",'Ark1'!AB2880)</f>
        <v/>
      </c>
      <c r="U719" s="238" t="str">
        <f>+IF(I719=0,"",'Ark1'!AE2880)</f>
        <v/>
      </c>
      <c r="V719" s="236" t="str">
        <f t="shared" si="87"/>
        <v/>
      </c>
      <c r="W719" s="236" t="str">
        <f t="shared" si="88"/>
        <v/>
      </c>
      <c r="X719" s="215"/>
    </row>
    <row r="720" spans="1:24" ht="15.6">
      <c r="A720" s="420"/>
      <c r="B720" s="297">
        <f>+'Ark1'!C2881</f>
        <v>2022</v>
      </c>
      <c r="C720" s="235">
        <f>+'Ark1'!L2881</f>
        <v>12</v>
      </c>
      <c r="D720" s="235" t="str">
        <f>VLOOKUP(C720,RNR!$D$15:$E$29,2)</f>
        <v>U+</v>
      </c>
      <c r="E720" s="235">
        <f>+'Ark1'!H2881</f>
        <v>2</v>
      </c>
      <c r="F720" s="235">
        <f>+'Ark1'!J2881</f>
        <v>181</v>
      </c>
      <c r="G720" s="235" t="str">
        <f>VLOOKUP(F720,RNR!$A$1:$B$25,2)</f>
        <v>Horns</v>
      </c>
      <c r="H720" s="235" t="str">
        <f>+IF(I720=0,"",'Ark1'!Q2881)</f>
        <v/>
      </c>
      <c r="I720" s="344">
        <f>+'Ark1'!R2881</f>
        <v>0</v>
      </c>
      <c r="J720" s="236" t="str">
        <f>+IF(I720=0,"",'Ark1'!AG2881)</f>
        <v/>
      </c>
      <c r="K720" s="236"/>
      <c r="L720" s="236" t="str">
        <f>+IF(I720=0,"",'Ark1'!AH2881)</f>
        <v/>
      </c>
      <c r="M720" s="237" t="str">
        <f>+IF(I720=0,"",'Ark1'!T2881)</f>
        <v/>
      </c>
      <c r="N720" s="32" t="str">
        <f>+IF(I720=0,"",'Ark1'!U2881)</f>
        <v/>
      </c>
      <c r="O720" s="238" t="str">
        <f>+IF(I720=0,"",'Ark1'!W2881)</f>
        <v/>
      </c>
      <c r="P720" s="238" t="str">
        <f>+IF(I720=0,"",'Ark1'!X2881)</f>
        <v/>
      </c>
      <c r="Q720" s="238" t="str">
        <f>+IF(I720=0,"",'Ark1'!Y2881)</f>
        <v/>
      </c>
      <c r="R720" s="238" t="str">
        <f>+IF(I720=0,"",'Ark1'!Z2881)</f>
        <v/>
      </c>
      <c r="S720" s="236" t="str">
        <f>+IF(I720=0,"",'Ark1'!Z2881)</f>
        <v/>
      </c>
      <c r="T720" s="237" t="str">
        <f>+IF(I720=0,"",'Ark1'!AB2881)</f>
        <v/>
      </c>
      <c r="U720" s="238" t="str">
        <f>+IF(I720=0,"",'Ark1'!AE2881)</f>
        <v/>
      </c>
      <c r="V720" s="236" t="str">
        <f t="shared" si="87"/>
        <v/>
      </c>
      <c r="W720" s="236" t="str">
        <f t="shared" si="88"/>
        <v/>
      </c>
      <c r="X720" s="215"/>
    </row>
    <row r="721" spans="1:24" ht="15.6">
      <c r="A721" s="420"/>
      <c r="B721" s="297">
        <f>+'Ark1'!C2882</f>
        <v>2022</v>
      </c>
      <c r="C721" s="235">
        <f>+'Ark1'!L2882</f>
        <v>12</v>
      </c>
      <c r="D721" s="235" t="str">
        <f>VLOOKUP(C721,RNR!$D$15:$E$29,2)</f>
        <v>U+</v>
      </c>
      <c r="E721" s="235">
        <f>+'Ark1'!H2882</f>
        <v>1</v>
      </c>
      <c r="F721" s="235">
        <f>+'Ark1'!J2882</f>
        <v>262</v>
      </c>
      <c r="G721" s="235" t="str">
        <f>VLOOKUP(F721,RNR!$A$1:$B$25,2)</f>
        <v>Strilalam</v>
      </c>
      <c r="H721" s="235" t="str">
        <f>+IF(I721=0,"",'Ark1'!Q2882)</f>
        <v/>
      </c>
      <c r="I721" s="344">
        <f>+'Ark1'!R2882</f>
        <v>0</v>
      </c>
      <c r="J721" s="236" t="str">
        <f>+IF(I721=0,"",'Ark1'!AG2882)</f>
        <v/>
      </c>
      <c r="K721" s="236"/>
      <c r="L721" s="236" t="str">
        <f>+IF(I721=0,"",'Ark1'!AH2882)</f>
        <v/>
      </c>
      <c r="M721" s="237" t="str">
        <f>+IF(I721=0,"",'Ark1'!T2882)</f>
        <v/>
      </c>
      <c r="N721" s="32" t="str">
        <f>+IF(I721=0,"",'Ark1'!U2882)</f>
        <v/>
      </c>
      <c r="O721" s="238" t="str">
        <f>+IF(I721=0,"",'Ark1'!W2882)</f>
        <v/>
      </c>
      <c r="P721" s="238" t="str">
        <f>+IF(I721=0,"",'Ark1'!X2882)</f>
        <v/>
      </c>
      <c r="Q721" s="238" t="str">
        <f>+IF(I721=0,"",'Ark1'!Y2882)</f>
        <v/>
      </c>
      <c r="R721" s="238" t="str">
        <f>+IF(I721=0,"",'Ark1'!Z2882)</f>
        <v/>
      </c>
      <c r="S721" s="236" t="str">
        <f>+IF(I721=0,"",'Ark1'!Z2882)</f>
        <v/>
      </c>
      <c r="T721" s="237" t="str">
        <f>+IF(I721=0,"",'Ark1'!AB2882)</f>
        <v/>
      </c>
      <c r="U721" s="238" t="str">
        <f>+IF(I721=0,"",'Ark1'!AE2882)</f>
        <v/>
      </c>
      <c r="V721" s="236" t="str">
        <f t="shared" si="87"/>
        <v/>
      </c>
      <c r="W721" s="236" t="str">
        <f t="shared" si="88"/>
        <v/>
      </c>
      <c r="X721" s="215"/>
    </row>
    <row r="722" spans="1:24" ht="15.6">
      <c r="A722" s="420"/>
      <c r="B722" s="297">
        <f>+'Ark1'!C2883</f>
        <v>2022</v>
      </c>
      <c r="C722" s="235">
        <f>+'Ark1'!L2883</f>
        <v>12</v>
      </c>
      <c r="D722" s="235" t="str">
        <f>VLOOKUP(C722,RNR!$D$15:$E$29,2)</f>
        <v>U+</v>
      </c>
      <c r="E722" s="235">
        <f>+'Ark1'!H2883</f>
        <v>1</v>
      </c>
      <c r="F722" s="235">
        <f>+'Ark1'!J2883</f>
        <v>309</v>
      </c>
      <c r="G722" s="235" t="str">
        <f>VLOOKUP(F722,RNR!$A$1:$B$25,2)</f>
        <v>Malvik</v>
      </c>
      <c r="H722" s="235" t="str">
        <f>+IF(I722=0,"",'Ark1'!Q2883)</f>
        <v/>
      </c>
      <c r="I722" s="344">
        <f>+'Ark1'!R2883</f>
        <v>0</v>
      </c>
      <c r="J722" s="236" t="str">
        <f>+IF(I722=0,"",'Ark1'!AG2883)</f>
        <v/>
      </c>
      <c r="K722" s="236"/>
      <c r="L722" s="236" t="str">
        <f>+IF(I722=0,"",'Ark1'!AH2883)</f>
        <v/>
      </c>
      <c r="M722" s="237" t="str">
        <f>+IF(I722=0,"",'Ark1'!T2883)</f>
        <v/>
      </c>
      <c r="N722" s="32" t="str">
        <f>+IF(I722=0,"",'Ark1'!U2883)</f>
        <v/>
      </c>
      <c r="O722" s="238" t="str">
        <f>+IF(I722=0,"",'Ark1'!W2883)</f>
        <v/>
      </c>
      <c r="P722" s="238" t="str">
        <f>+IF(I722=0,"",'Ark1'!X2883)</f>
        <v/>
      </c>
      <c r="Q722" s="238" t="str">
        <f>+IF(I722=0,"",'Ark1'!Y2883)</f>
        <v/>
      </c>
      <c r="R722" s="238" t="str">
        <f>+IF(I722=0,"",'Ark1'!Z2883)</f>
        <v/>
      </c>
      <c r="S722" s="236" t="str">
        <f>+IF(I722=0,"",'Ark1'!Z2883)</f>
        <v/>
      </c>
      <c r="T722" s="237" t="str">
        <f>+IF(I722=0,"",'Ark1'!AB2883)</f>
        <v/>
      </c>
      <c r="U722" s="238" t="str">
        <f>+IF(I722=0,"",'Ark1'!AE2883)</f>
        <v/>
      </c>
      <c r="V722" s="236" t="str">
        <f t="shared" si="87"/>
        <v/>
      </c>
      <c r="W722" s="236" t="str">
        <f t="shared" si="88"/>
        <v/>
      </c>
      <c r="X722" s="215"/>
    </row>
    <row r="723" spans="1:24" ht="15.6">
      <c r="A723" s="420"/>
      <c r="B723" s="297">
        <f>+'Ark1'!C2884</f>
        <v>2022</v>
      </c>
      <c r="C723" s="235">
        <f>+'Ark1'!L2884</f>
        <v>12</v>
      </c>
      <c r="D723" s="235" t="str">
        <f>VLOOKUP(C723,RNR!$D$15:$E$29,2)</f>
        <v>U+</v>
      </c>
      <c r="E723" s="235">
        <f>+'Ark1'!H2884</f>
        <v>2</v>
      </c>
      <c r="F723" s="235">
        <f>+'Ark1'!J2884</f>
        <v>470</v>
      </c>
      <c r="G723" s="235" t="str">
        <f>VLOOKUP(F723,RNR!$A$1:$B$25,2)</f>
        <v>Jens Eide</v>
      </c>
      <c r="H723" s="235" t="str">
        <f>+IF(I723=0,"",'Ark1'!Q2884)</f>
        <v/>
      </c>
      <c r="I723" s="344">
        <f>+'Ark1'!R2884</f>
        <v>0</v>
      </c>
      <c r="J723" s="236" t="str">
        <f>+IF(I723=0,"",'Ark1'!AG2884)</f>
        <v/>
      </c>
      <c r="K723" s="236"/>
      <c r="L723" s="236" t="str">
        <f>+IF(I723=0,"",'Ark1'!AH2884)</f>
        <v/>
      </c>
      <c r="M723" s="237" t="str">
        <f>+IF(I723=0,"",'Ark1'!T2884)</f>
        <v/>
      </c>
      <c r="N723" s="32" t="str">
        <f>+IF(I723=0,"",'Ark1'!U2884)</f>
        <v/>
      </c>
      <c r="O723" s="238" t="str">
        <f>+IF(I723=0,"",'Ark1'!W2884)</f>
        <v/>
      </c>
      <c r="P723" s="238" t="str">
        <f>+IF(I723=0,"",'Ark1'!X2884)</f>
        <v/>
      </c>
      <c r="Q723" s="238" t="str">
        <f>+IF(I723=0,"",'Ark1'!Y2884)</f>
        <v/>
      </c>
      <c r="R723" s="238" t="str">
        <f>+IF(I723=0,"",'Ark1'!Z2884)</f>
        <v/>
      </c>
      <c r="S723" s="236" t="str">
        <f>+IF(I723=0,"",'Ark1'!Z2884)</f>
        <v/>
      </c>
      <c r="T723" s="237" t="str">
        <f>+IF(I723=0,"",'Ark1'!AB2884)</f>
        <v/>
      </c>
      <c r="U723" s="238" t="str">
        <f>+IF(I723=0,"",'Ark1'!AE2884)</f>
        <v/>
      </c>
      <c r="V723" s="236" t="str">
        <f t="shared" si="87"/>
        <v/>
      </c>
      <c r="W723" s="236" t="str">
        <f t="shared" si="88"/>
        <v/>
      </c>
      <c r="X723" s="215"/>
    </row>
    <row r="724" spans="1:24" ht="15.6">
      <c r="A724" s="420"/>
      <c r="B724" s="297">
        <f>+'Ark1'!C2885</f>
        <v>2022</v>
      </c>
      <c r="C724" s="235">
        <f>+'Ark1'!L2885</f>
        <v>12</v>
      </c>
      <c r="D724" s="235" t="str">
        <f>VLOOKUP(C724,RNR!$D$15:$E$29,2)</f>
        <v>U+</v>
      </c>
      <c r="E724" s="235">
        <f>+'Ark1'!H2885</f>
        <v>2</v>
      </c>
      <c r="F724" s="235">
        <f>+'Ark1'!J2885</f>
        <v>629</v>
      </c>
      <c r="G724" s="235" t="str">
        <f>VLOOKUP(F724,RNR!$A$1:$B$25,2)</f>
        <v>Bø</v>
      </c>
      <c r="H724" s="235" t="str">
        <f>+IF(I724=0,"",'Ark1'!Q2885)</f>
        <v/>
      </c>
      <c r="I724" s="344">
        <f>+'Ark1'!R2885</f>
        <v>0</v>
      </c>
      <c r="J724" s="236" t="str">
        <f>+IF(I724=0,"",'Ark1'!AG2885)</f>
        <v/>
      </c>
      <c r="K724" s="236"/>
      <c r="L724" s="236" t="str">
        <f>+IF(I724=0,"",'Ark1'!AH2885)</f>
        <v/>
      </c>
      <c r="M724" s="237" t="str">
        <f>+IF(I724=0,"",'Ark1'!T2885)</f>
        <v/>
      </c>
      <c r="N724" s="32" t="str">
        <f>+IF(I724=0,"",'Ark1'!U2885)</f>
        <v/>
      </c>
      <c r="O724" s="238" t="str">
        <f>+IF(I724=0,"",'Ark1'!W2885)</f>
        <v/>
      </c>
      <c r="P724" s="238" t="str">
        <f>+IF(I724=0,"",'Ark1'!X2885)</f>
        <v/>
      </c>
      <c r="Q724" s="238" t="str">
        <f>+IF(I724=0,"",'Ark1'!Y2885)</f>
        <v/>
      </c>
      <c r="R724" s="238" t="str">
        <f>+IF(I724=0,"",'Ark1'!Z2885)</f>
        <v/>
      </c>
      <c r="S724" s="236" t="str">
        <f>+IF(I724=0,"",'Ark1'!Z2885)</f>
        <v/>
      </c>
      <c r="T724" s="237" t="str">
        <f>+IF(I724=0,"",'Ark1'!AB2885)</f>
        <v/>
      </c>
      <c r="U724" s="238" t="str">
        <f>+IF(I724=0,"",'Ark1'!AE2885)</f>
        <v/>
      </c>
      <c r="V724" s="236" t="str">
        <f t="shared" si="87"/>
        <v/>
      </c>
      <c r="W724" s="236" t="str">
        <f t="shared" si="88"/>
        <v/>
      </c>
      <c r="X724" s="215"/>
    </row>
    <row r="725" spans="1:24" ht="15.6">
      <c r="A725" s="420"/>
      <c r="B725" s="297">
        <f>+'Ark1'!C2886</f>
        <v>2022</v>
      </c>
      <c r="C725" s="235">
        <f>+'Ark1'!L2886</f>
        <v>12</v>
      </c>
      <c r="D725" s="235" t="str">
        <f>VLOOKUP(C725,RNR!$D$15:$E$29,2)</f>
        <v>U+</v>
      </c>
      <c r="E725" s="235">
        <f>+'Ark1'!H2886</f>
        <v>1</v>
      </c>
      <c r="F725" s="235">
        <f>+'Ark1'!J2886</f>
        <v>643</v>
      </c>
      <c r="G725" s="235" t="str">
        <f>VLOOKUP(F725,RNR!$A$1:$B$25,2)</f>
        <v>Bjerka</v>
      </c>
      <c r="H725" s="235" t="str">
        <f>+IF(I725=0,"",'Ark1'!Q2886)</f>
        <v/>
      </c>
      <c r="I725" s="344">
        <f>+'Ark1'!R2886</f>
        <v>0</v>
      </c>
      <c r="J725" s="236" t="str">
        <f>+IF(I725=0,"",'Ark1'!AG2886)</f>
        <v/>
      </c>
      <c r="K725" s="236"/>
      <c r="L725" s="236" t="str">
        <f>+IF(I725=0,"",'Ark1'!AH2886)</f>
        <v/>
      </c>
      <c r="M725" s="237" t="str">
        <f>+IF(I725=0,"",'Ark1'!T2886)</f>
        <v/>
      </c>
      <c r="N725" s="32" t="str">
        <f>+IF(I725=0,"",'Ark1'!U2886)</f>
        <v/>
      </c>
      <c r="O725" s="238" t="str">
        <f>+IF(I725=0,"",'Ark1'!W2886)</f>
        <v/>
      </c>
      <c r="P725" s="238" t="str">
        <f>+IF(I725=0,"",'Ark1'!X2886)</f>
        <v/>
      </c>
      <c r="Q725" s="238" t="str">
        <f>+IF(I725=0,"",'Ark1'!Y2886)</f>
        <v/>
      </c>
      <c r="R725" s="238" t="str">
        <f>+IF(I725=0,"",'Ark1'!Z2886)</f>
        <v/>
      </c>
      <c r="S725" s="236" t="str">
        <f>+IF(I725=0,"",'Ark1'!Z2886)</f>
        <v/>
      </c>
      <c r="T725" s="237" t="str">
        <f>+IF(I725=0,"",'Ark1'!AB2886)</f>
        <v/>
      </c>
      <c r="U725" s="238" t="str">
        <f>+IF(I725=0,"",'Ark1'!AE2886)</f>
        <v/>
      </c>
      <c r="V725" s="236" t="str">
        <f t="shared" si="87"/>
        <v/>
      </c>
      <c r="W725" s="236" t="str">
        <f t="shared" si="88"/>
        <v/>
      </c>
      <c r="X725" s="215"/>
    </row>
    <row r="726" spans="1:24" ht="15.6">
      <c r="A726" s="420"/>
      <c r="B726" s="297">
        <f>+'Ark1'!C2887</f>
        <v>2022</v>
      </c>
      <c r="C726" s="235">
        <f>+'Ark1'!L2887</f>
        <v>12</v>
      </c>
      <c r="D726" s="235" t="str">
        <f>VLOOKUP(C726,RNR!$D$15:$E$29,2)</f>
        <v>U+</v>
      </c>
      <c r="E726" s="235">
        <f>+'Ark1'!H2887</f>
        <v>2</v>
      </c>
      <c r="F726" s="235">
        <f>+'Ark1'!J2887</f>
        <v>704</v>
      </c>
      <c r="G726" s="235" t="str">
        <f>VLOOKUP(F726,RNR!$A$1:$B$25,2)</f>
        <v>Øre Vilt</v>
      </c>
      <c r="H726" s="235" t="str">
        <f>+IF(I726=0,"",'Ark1'!Q2887)</f>
        <v/>
      </c>
      <c r="I726" s="344">
        <f>+'Ark1'!R2887</f>
        <v>0</v>
      </c>
      <c r="J726" s="236" t="str">
        <f>+IF(I726=0,"",'Ark1'!AG2887)</f>
        <v/>
      </c>
      <c r="K726" s="236"/>
      <c r="L726" s="236" t="str">
        <f>+IF(I726=0,"",'Ark1'!AH2887)</f>
        <v/>
      </c>
      <c r="M726" s="237" t="str">
        <f>+IF(I726=0,"",'Ark1'!T2887)</f>
        <v/>
      </c>
      <c r="N726" s="32" t="str">
        <f>+IF(I726=0,"",'Ark1'!U2887)</f>
        <v/>
      </c>
      <c r="O726" s="238" t="str">
        <f>+IF(I726=0,"",'Ark1'!W2887)</f>
        <v/>
      </c>
      <c r="P726" s="238" t="str">
        <f>+IF(I726=0,"",'Ark1'!X2887)</f>
        <v/>
      </c>
      <c r="Q726" s="238" t="str">
        <f>+IF(I726=0,"",'Ark1'!Y2887)</f>
        <v/>
      </c>
      <c r="R726" s="238" t="str">
        <f>+IF(I726=0,"",'Ark1'!Z2887)</f>
        <v/>
      </c>
      <c r="S726" s="236" t="str">
        <f>+IF(I726=0,"",'Ark1'!Z2887)</f>
        <v/>
      </c>
      <c r="T726" s="237" t="str">
        <f>+IF(I726=0,"",'Ark1'!AB2887)</f>
        <v/>
      </c>
      <c r="U726" s="238" t="str">
        <f>+IF(I726=0,"",'Ark1'!AE2887)</f>
        <v/>
      </c>
      <c r="V726" s="236" t="str">
        <f t="shared" si="87"/>
        <v/>
      </c>
      <c r="W726" s="236" t="str">
        <f t="shared" si="88"/>
        <v/>
      </c>
      <c r="X726" s="215"/>
    </row>
    <row r="727" spans="1:24" ht="15.6">
      <c r="A727" s="420"/>
      <c r="B727" s="297">
        <f>+'Ark1'!C2888</f>
        <v>2022</v>
      </c>
      <c r="C727" s="235">
        <f>+'Ark1'!L2888</f>
        <v>12</v>
      </c>
      <c r="D727" s="235" t="str">
        <f>VLOOKUP(C727,RNR!$D$15:$E$29,2)</f>
        <v>U+</v>
      </c>
      <c r="E727" s="235">
        <f>+'Ark1'!H2888</f>
        <v>1</v>
      </c>
      <c r="F727" s="235">
        <f>+'Ark1'!J2888</f>
        <v>802</v>
      </c>
      <c r="G727" s="235" t="str">
        <f>VLOOKUP(F727,RNR!$A$1:$B$25,2)</f>
        <v>Karasjok</v>
      </c>
      <c r="H727" s="235" t="str">
        <f>+IF(I727=0,"",'Ark1'!Q2888)</f>
        <v/>
      </c>
      <c r="I727" s="344">
        <f>+'Ark1'!R2888</f>
        <v>0</v>
      </c>
      <c r="J727" s="236" t="str">
        <f>+IF(I727=0,"",'Ark1'!AG2888)</f>
        <v/>
      </c>
      <c r="K727" s="236"/>
      <c r="L727" s="236" t="str">
        <f>+IF(I727=0,"",'Ark1'!AH2888)</f>
        <v/>
      </c>
      <c r="M727" s="237" t="str">
        <f>+IF(I727=0,"",'Ark1'!T2888)</f>
        <v/>
      </c>
      <c r="N727" s="32" t="str">
        <f>+IF(I727=0,"",'Ark1'!U2888)</f>
        <v/>
      </c>
      <c r="O727" s="238" t="str">
        <f>+IF(I727=0,"",'Ark1'!W2888)</f>
        <v/>
      </c>
      <c r="P727" s="238" t="str">
        <f>+IF(I727=0,"",'Ark1'!X2888)</f>
        <v/>
      </c>
      <c r="Q727" s="238" t="str">
        <f>+IF(I727=0,"",'Ark1'!Y2888)</f>
        <v/>
      </c>
      <c r="R727" s="238" t="str">
        <f>+IF(I727=0,"",'Ark1'!Z2888)</f>
        <v/>
      </c>
      <c r="S727" s="236" t="str">
        <f>+IF(I727=0,"",'Ark1'!Z2888)</f>
        <v/>
      </c>
      <c r="T727" s="237" t="str">
        <f>+IF(I727=0,"",'Ark1'!AB2888)</f>
        <v/>
      </c>
      <c r="U727" s="238" t="str">
        <f>+IF(I727=0,"",'Ark1'!AE2888)</f>
        <v/>
      </c>
      <c r="V727" s="236" t="str">
        <f t="shared" si="87"/>
        <v/>
      </c>
      <c r="W727" s="236" t="str">
        <f t="shared" si="88"/>
        <v/>
      </c>
      <c r="X727" s="215"/>
    </row>
    <row r="728" spans="1:24" ht="15.6">
      <c r="A728" s="420"/>
      <c r="B728" s="297">
        <f>+'Ark1'!C2889</f>
        <v>2022</v>
      </c>
      <c r="C728" s="235">
        <f>+'Ark1'!L2889</f>
        <v>13</v>
      </c>
      <c r="D728" s="235" t="str">
        <f>VLOOKUP(C728,RNR!$D$15:$E$29,2)</f>
        <v>E-</v>
      </c>
      <c r="E728" s="235">
        <f>+'Ark1'!H2889</f>
        <v>1</v>
      </c>
      <c r="F728" s="235">
        <f>+'Ark1'!J2889</f>
        <v>103</v>
      </c>
      <c r="G728" s="235" t="str">
        <f>VLOOKUP(F728,RNR!$A$1:$B$25,2)</f>
        <v>Rudshøgda</v>
      </c>
      <c r="H728" s="235" t="str">
        <f>+IF(I728=0,"",'Ark1'!Q2889)</f>
        <v/>
      </c>
      <c r="I728" s="344">
        <f>+'Ark1'!R2889</f>
        <v>0</v>
      </c>
      <c r="J728" s="236" t="str">
        <f>+IF(I728=0,"",'Ark1'!AG2889)</f>
        <v/>
      </c>
      <c r="K728" s="236"/>
      <c r="L728" s="236" t="str">
        <f>+IF(I728=0,"",'Ark1'!AH2889)</f>
        <v/>
      </c>
      <c r="M728" s="237" t="str">
        <f>+IF(I728=0,"",'Ark1'!T2889)</f>
        <v/>
      </c>
      <c r="N728" s="32" t="str">
        <f>+IF(I728=0,"",'Ark1'!U2889)</f>
        <v/>
      </c>
      <c r="O728" s="238" t="str">
        <f>+IF(I728=0,"",'Ark1'!W2889)</f>
        <v/>
      </c>
      <c r="P728" s="238" t="str">
        <f>+IF(I728=0,"",'Ark1'!X2889)</f>
        <v/>
      </c>
      <c r="Q728" s="238" t="str">
        <f>+IF(I728=0,"",'Ark1'!Y2889)</f>
        <v/>
      </c>
      <c r="R728" s="238" t="str">
        <f>+IF(I728=0,"",'Ark1'!Z2889)</f>
        <v/>
      </c>
      <c r="S728" s="236" t="str">
        <f>+IF(I728=0,"",'Ark1'!Z2889)</f>
        <v/>
      </c>
      <c r="T728" s="237" t="str">
        <f>+IF(I728=0,"",'Ark1'!AB2889)</f>
        <v/>
      </c>
      <c r="U728" s="238" t="str">
        <f>+IF(I728=0,"",'Ark1'!AE2889)</f>
        <v/>
      </c>
      <c r="V728" s="236" t="str">
        <f t="shared" si="87"/>
        <v/>
      </c>
      <c r="W728" s="236" t="str">
        <f t="shared" si="88"/>
        <v/>
      </c>
      <c r="X728" s="215"/>
    </row>
    <row r="729" spans="1:24" ht="15.6">
      <c r="A729" s="420"/>
      <c r="B729" s="297">
        <f>+'Ark1'!C2890</f>
        <v>2022</v>
      </c>
      <c r="C729" s="235">
        <f>+'Ark1'!L2890</f>
        <v>13</v>
      </c>
      <c r="D729" s="235" t="str">
        <f>VLOOKUP(C729,RNR!$D$15:$E$29,2)</f>
        <v>E-</v>
      </c>
      <c r="E729" s="235">
        <f>+'Ark1'!H2890</f>
        <v>2</v>
      </c>
      <c r="F729" s="235">
        <f>+'Ark1'!J2890</f>
        <v>106</v>
      </c>
      <c r="G729" s="235" t="str">
        <f>VLOOKUP(F729,RNR!$A$1:$B$25,2)</f>
        <v>Furuseth</v>
      </c>
      <c r="H729" s="235" t="str">
        <f>+IF(I729=0,"",'Ark1'!Q2890)</f>
        <v/>
      </c>
      <c r="I729" s="344">
        <f>+'Ark1'!R2890</f>
        <v>0</v>
      </c>
      <c r="J729" s="236" t="str">
        <f>+IF(I729=0,"",'Ark1'!AG2890)</f>
        <v/>
      </c>
      <c r="K729" s="236"/>
      <c r="L729" s="236" t="str">
        <f>+IF(I729=0,"",'Ark1'!AH2890)</f>
        <v/>
      </c>
      <c r="M729" s="237" t="str">
        <f>+IF(I729=0,"",'Ark1'!T2890)</f>
        <v/>
      </c>
      <c r="N729" s="32" t="str">
        <f>+IF(I729=0,"",'Ark1'!U2890)</f>
        <v/>
      </c>
      <c r="O729" s="238" t="str">
        <f>+IF(I729=0,"",'Ark1'!W2890)</f>
        <v/>
      </c>
      <c r="P729" s="238" t="str">
        <f>+IF(I729=0,"",'Ark1'!X2890)</f>
        <v/>
      </c>
      <c r="Q729" s="238" t="str">
        <f>+IF(I729=0,"",'Ark1'!Y2890)</f>
        <v/>
      </c>
      <c r="R729" s="238" t="str">
        <f>+IF(I729=0,"",'Ark1'!Z2890)</f>
        <v/>
      </c>
      <c r="S729" s="236" t="str">
        <f>+IF(I729=0,"",'Ark1'!Z2890)</f>
        <v/>
      </c>
      <c r="T729" s="237" t="str">
        <f>+IF(I729=0,"",'Ark1'!AB2890)</f>
        <v/>
      </c>
      <c r="U729" s="238" t="str">
        <f>+IF(I729=0,"",'Ark1'!AE2890)</f>
        <v/>
      </c>
      <c r="V729" s="236" t="str">
        <f t="shared" si="87"/>
        <v/>
      </c>
      <c r="W729" s="236" t="str">
        <f t="shared" si="88"/>
        <v/>
      </c>
      <c r="X729" s="215"/>
    </row>
    <row r="730" spans="1:24" ht="15.6">
      <c r="A730" s="420"/>
      <c r="B730" s="297">
        <f>+'Ark1'!C2891</f>
        <v>2022</v>
      </c>
      <c r="C730" s="235">
        <f>+'Ark1'!L2891</f>
        <v>13</v>
      </c>
      <c r="D730" s="235" t="str">
        <f>VLOOKUP(C730,RNR!$D$15:$E$29,2)</f>
        <v>E-</v>
      </c>
      <c r="E730" s="235">
        <f>+'Ark1'!H2891</f>
        <v>1</v>
      </c>
      <c r="F730" s="235">
        <f>+'Ark1'!J2891</f>
        <v>110</v>
      </c>
      <c r="G730" s="235" t="str">
        <f>VLOOKUP(F730,RNR!$A$1:$B$25,2)</f>
        <v>Gol</v>
      </c>
      <c r="H730" s="235" t="str">
        <f>+IF(I730=0,"",'Ark1'!Q2891)</f>
        <v/>
      </c>
      <c r="I730" s="344">
        <f>+'Ark1'!R2891</f>
        <v>0</v>
      </c>
      <c r="J730" s="236" t="str">
        <f>+IF(I730=0,"",'Ark1'!AG2891)</f>
        <v/>
      </c>
      <c r="K730" s="236"/>
      <c r="L730" s="236" t="str">
        <f>+IF(I730=0,"",'Ark1'!AH2891)</f>
        <v/>
      </c>
      <c r="M730" s="237" t="str">
        <f>+IF(I730=0,"",'Ark1'!T2891)</f>
        <v/>
      </c>
      <c r="N730" s="32" t="str">
        <f>+IF(I730=0,"",'Ark1'!U2891)</f>
        <v/>
      </c>
      <c r="O730" s="238" t="str">
        <f>+IF(I730=0,"",'Ark1'!W2891)</f>
        <v/>
      </c>
      <c r="P730" s="238" t="str">
        <f>+IF(I730=0,"",'Ark1'!X2891)</f>
        <v/>
      </c>
      <c r="Q730" s="238" t="str">
        <f>+IF(I730=0,"",'Ark1'!Y2891)</f>
        <v/>
      </c>
      <c r="R730" s="238" t="str">
        <f>+IF(I730=0,"",'Ark1'!Z2891)</f>
        <v/>
      </c>
      <c r="S730" s="236" t="str">
        <f>+IF(I730=0,"",'Ark1'!Z2891)</f>
        <v/>
      </c>
      <c r="T730" s="237" t="str">
        <f>+IF(I730=0,"",'Ark1'!AB2891)</f>
        <v/>
      </c>
      <c r="U730" s="238" t="str">
        <f>+IF(I730=0,"",'Ark1'!AE2891)</f>
        <v/>
      </c>
      <c r="V730" s="236" t="str">
        <f t="shared" si="87"/>
        <v/>
      </c>
      <c r="W730" s="236" t="str">
        <f t="shared" si="88"/>
        <v/>
      </c>
      <c r="X730" s="215"/>
    </row>
    <row r="731" spans="1:24" ht="15.6">
      <c r="A731" s="420"/>
      <c r="B731" s="297">
        <f>+'Ark1'!C2892</f>
        <v>2022</v>
      </c>
      <c r="C731" s="235">
        <f>+'Ark1'!L2892</f>
        <v>13</v>
      </c>
      <c r="D731" s="235" t="str">
        <f>VLOOKUP(C731,RNR!$D$15:$E$29,2)</f>
        <v>E-</v>
      </c>
      <c r="E731" s="235">
        <f>+'Ark1'!H2892</f>
        <v>1</v>
      </c>
      <c r="F731" s="235">
        <f>+'Ark1'!J2892</f>
        <v>111</v>
      </c>
      <c r="G731" s="235" t="str">
        <f>VLOOKUP(F731,RNR!$A$1:$B$25,2)</f>
        <v>Forus</v>
      </c>
      <c r="H731" s="235" t="str">
        <f>+IF(I731=0,"",'Ark1'!Q2892)</f>
        <v/>
      </c>
      <c r="I731" s="344">
        <f>+'Ark1'!R2892</f>
        <v>0</v>
      </c>
      <c r="J731" s="236" t="str">
        <f>+IF(I731=0,"",'Ark1'!AG2892)</f>
        <v/>
      </c>
      <c r="K731" s="236"/>
      <c r="L731" s="236" t="str">
        <f>+IF(I731=0,"",'Ark1'!AH2892)</f>
        <v/>
      </c>
      <c r="M731" s="237" t="str">
        <f>+IF(I731=0,"",'Ark1'!T2892)</f>
        <v/>
      </c>
      <c r="N731" s="32" t="str">
        <f>+IF(I731=0,"",'Ark1'!U2892)</f>
        <v/>
      </c>
      <c r="O731" s="238" t="str">
        <f>+IF(I731=0,"",'Ark1'!W2892)</f>
        <v/>
      </c>
      <c r="P731" s="238" t="str">
        <f>+IF(I731=0,"",'Ark1'!X2892)</f>
        <v/>
      </c>
      <c r="Q731" s="238" t="str">
        <f>+IF(I731=0,"",'Ark1'!Y2892)</f>
        <v/>
      </c>
      <c r="R731" s="238" t="str">
        <f>+IF(I731=0,"",'Ark1'!Z2892)</f>
        <v/>
      </c>
      <c r="S731" s="236" t="str">
        <f>+IF(I731=0,"",'Ark1'!Z2892)</f>
        <v/>
      </c>
      <c r="T731" s="237" t="str">
        <f>+IF(I731=0,"",'Ark1'!AB2892)</f>
        <v/>
      </c>
      <c r="U731" s="238" t="str">
        <f>+IF(I731=0,"",'Ark1'!AE2892)</f>
        <v/>
      </c>
      <c r="V731" s="236" t="str">
        <f t="shared" si="87"/>
        <v/>
      </c>
      <c r="W731" s="236" t="str">
        <f t="shared" si="88"/>
        <v/>
      </c>
      <c r="X731" s="215"/>
    </row>
    <row r="732" spans="1:24" ht="15.6">
      <c r="A732" s="420"/>
      <c r="B732" s="297">
        <f>+'Ark1'!C2893</f>
        <v>2022</v>
      </c>
      <c r="C732" s="235">
        <f>+'Ark1'!L2893</f>
        <v>13</v>
      </c>
      <c r="D732" s="235" t="str">
        <f>VLOOKUP(C732,RNR!$D$15:$E$29,2)</f>
        <v>E-</v>
      </c>
      <c r="E732" s="235">
        <f>+'Ark1'!H2893</f>
        <v>1</v>
      </c>
      <c r="F732" s="235">
        <f>+'Ark1'!J2893</f>
        <v>116</v>
      </c>
      <c r="G732" s="235" t="str">
        <f>VLOOKUP(F732,RNR!$A$1:$B$25,2)</f>
        <v>Sandeid</v>
      </c>
      <c r="H732" s="235" t="str">
        <f>+IF(I732=0,"",'Ark1'!Q2893)</f>
        <v/>
      </c>
      <c r="I732" s="344">
        <f>+'Ark1'!R2893</f>
        <v>0</v>
      </c>
      <c r="J732" s="236" t="str">
        <f>+IF(I732=0,"",'Ark1'!AG2893)</f>
        <v/>
      </c>
      <c r="K732" s="236"/>
      <c r="L732" s="236" t="str">
        <f>+IF(I732=0,"",'Ark1'!AH2893)</f>
        <v/>
      </c>
      <c r="M732" s="237" t="str">
        <f>+IF(I732=0,"",'Ark1'!T2893)</f>
        <v/>
      </c>
      <c r="N732" s="32" t="str">
        <f>+IF(I732=0,"",'Ark1'!U2893)</f>
        <v/>
      </c>
      <c r="O732" s="238" t="str">
        <f>+IF(I732=0,"",'Ark1'!W2893)</f>
        <v/>
      </c>
      <c r="P732" s="238" t="str">
        <f>+IF(I732=0,"",'Ark1'!X2893)</f>
        <v/>
      </c>
      <c r="Q732" s="238" t="str">
        <f>+IF(I732=0,"",'Ark1'!Y2893)</f>
        <v/>
      </c>
      <c r="R732" s="238" t="str">
        <f>+IF(I732=0,"",'Ark1'!Z2893)</f>
        <v/>
      </c>
      <c r="S732" s="236" t="str">
        <f>+IF(I732=0,"",'Ark1'!Z2893)</f>
        <v/>
      </c>
      <c r="T732" s="237" t="str">
        <f>+IF(I732=0,"",'Ark1'!AB2893)</f>
        <v/>
      </c>
      <c r="U732" s="238" t="str">
        <f>+IF(I732=0,"",'Ark1'!AE2893)</f>
        <v/>
      </c>
      <c r="V732" s="236" t="str">
        <f t="shared" si="87"/>
        <v/>
      </c>
      <c r="W732" s="236" t="str">
        <f t="shared" si="88"/>
        <v/>
      </c>
      <c r="X732" s="215"/>
    </row>
    <row r="733" spans="1:24" ht="15.6">
      <c r="A733" s="420"/>
      <c r="B733" s="297">
        <f>+'Ark1'!C2894</f>
        <v>2022</v>
      </c>
      <c r="C733" s="235">
        <f>+'Ark1'!L2894</f>
        <v>13</v>
      </c>
      <c r="D733" s="235" t="str">
        <f>VLOOKUP(C733,RNR!$D$15:$E$29,2)</f>
        <v>E-</v>
      </c>
      <c r="E733" s="235">
        <f>+'Ark1'!H2894</f>
        <v>2</v>
      </c>
      <c r="F733" s="235">
        <f>+'Ark1'!J2894</f>
        <v>117</v>
      </c>
      <c r="G733" s="235" t="str">
        <f>VLOOKUP(F733,RNR!$A$1:$B$25,2)</f>
        <v>Jæren</v>
      </c>
      <c r="H733" s="235" t="str">
        <f>+IF(I733=0,"",'Ark1'!Q2894)</f>
        <v/>
      </c>
      <c r="I733" s="344">
        <f>+'Ark1'!R2894</f>
        <v>0</v>
      </c>
      <c r="J733" s="236" t="str">
        <f>+IF(I733=0,"",'Ark1'!AG2894)</f>
        <v/>
      </c>
      <c r="K733" s="236"/>
      <c r="L733" s="236" t="str">
        <f>+IF(I733=0,"",'Ark1'!AH2894)</f>
        <v/>
      </c>
      <c r="M733" s="237" t="str">
        <f>+IF(I733=0,"",'Ark1'!T2894)</f>
        <v/>
      </c>
      <c r="N733" s="32" t="str">
        <f>+IF(I733=0,"",'Ark1'!U2894)</f>
        <v/>
      </c>
      <c r="O733" s="238" t="str">
        <f>+IF(I733=0,"",'Ark1'!W2894)</f>
        <v/>
      </c>
      <c r="P733" s="238" t="str">
        <f>+IF(I733=0,"",'Ark1'!X2894)</f>
        <v/>
      </c>
      <c r="Q733" s="238" t="str">
        <f>+IF(I733=0,"",'Ark1'!Y2894)</f>
        <v/>
      </c>
      <c r="R733" s="238" t="str">
        <f>+IF(I733=0,"",'Ark1'!Z2894)</f>
        <v/>
      </c>
      <c r="S733" s="236" t="str">
        <f>+IF(I733=0,"",'Ark1'!Z2894)</f>
        <v/>
      </c>
      <c r="T733" s="237" t="str">
        <f>+IF(I733=0,"",'Ark1'!AB2894)</f>
        <v/>
      </c>
      <c r="U733" s="238" t="str">
        <f>+IF(I733=0,"",'Ark1'!AE2894)</f>
        <v/>
      </c>
      <c r="V733" s="236" t="str">
        <f t="shared" si="87"/>
        <v/>
      </c>
      <c r="W733" s="236" t="str">
        <f t="shared" si="88"/>
        <v/>
      </c>
      <c r="X733" s="215"/>
    </row>
    <row r="734" spans="1:24" ht="15.6">
      <c r="A734" s="420"/>
      <c r="B734" s="297">
        <f>+'Ark1'!C2895</f>
        <v>2022</v>
      </c>
      <c r="C734" s="235">
        <f>+'Ark1'!L2895</f>
        <v>13</v>
      </c>
      <c r="D734" s="235" t="str">
        <f>VLOOKUP(C734,RNR!$D$15:$E$29,2)</f>
        <v>E-</v>
      </c>
      <c r="E734" s="235">
        <f>+'Ark1'!H2895</f>
        <v>1</v>
      </c>
      <c r="F734" s="235">
        <f>+'Ark1'!J2895</f>
        <v>134</v>
      </c>
      <c r="G734" s="235" t="str">
        <f>VLOOKUP(F734,RNR!$A$1:$B$25,2)</f>
        <v>Førde</v>
      </c>
      <c r="H734" s="235" t="str">
        <f>+IF(I734=0,"",'Ark1'!Q2895)</f>
        <v/>
      </c>
      <c r="I734" s="344">
        <f>+'Ark1'!R2895</f>
        <v>0</v>
      </c>
      <c r="J734" s="236" t="str">
        <f>+IF(I734=0,"",'Ark1'!AG2895)</f>
        <v/>
      </c>
      <c r="K734" s="236"/>
      <c r="L734" s="236" t="str">
        <f>+IF(I734=0,"",'Ark1'!AH2895)</f>
        <v/>
      </c>
      <c r="M734" s="237" t="str">
        <f>+IF(I734=0,"",'Ark1'!T2895)</f>
        <v/>
      </c>
      <c r="N734" s="32" t="str">
        <f>+IF(I734=0,"",'Ark1'!U2895)</f>
        <v/>
      </c>
      <c r="O734" s="238" t="str">
        <f>+IF(I734=0,"",'Ark1'!W2895)</f>
        <v/>
      </c>
      <c r="P734" s="238" t="str">
        <f>+IF(I734=0,"",'Ark1'!X2895)</f>
        <v/>
      </c>
      <c r="Q734" s="238" t="str">
        <f>+IF(I734=0,"",'Ark1'!Y2895)</f>
        <v/>
      </c>
      <c r="R734" s="238" t="str">
        <f>+IF(I734=0,"",'Ark1'!Z2895)</f>
        <v/>
      </c>
      <c r="S734" s="236" t="str">
        <f>+IF(I734=0,"",'Ark1'!Z2895)</f>
        <v/>
      </c>
      <c r="T734" s="237" t="str">
        <f>+IF(I734=0,"",'Ark1'!AB2895)</f>
        <v/>
      </c>
      <c r="U734" s="238" t="str">
        <f>+IF(I734=0,"",'Ark1'!AE2895)</f>
        <v/>
      </c>
      <c r="V734" s="236" t="str">
        <f t="shared" si="87"/>
        <v/>
      </c>
      <c r="W734" s="236" t="str">
        <f t="shared" si="88"/>
        <v/>
      </c>
      <c r="X734" s="215"/>
    </row>
    <row r="735" spans="1:24" ht="15.6">
      <c r="A735" s="420"/>
      <c r="B735" s="297">
        <f>+'Ark1'!C2896</f>
        <v>2022</v>
      </c>
      <c r="C735" s="235">
        <f>+'Ark1'!L2896</f>
        <v>13</v>
      </c>
      <c r="D735" s="235" t="str">
        <f>VLOOKUP(C735,RNR!$D$15:$E$29,2)</f>
        <v>E-</v>
      </c>
      <c r="E735" s="235">
        <f>+'Ark1'!H2896</f>
        <v>2</v>
      </c>
      <c r="F735" s="235">
        <f>+'Ark1'!J2896</f>
        <v>141</v>
      </c>
      <c r="G735" s="235" t="str">
        <f>VLOOKUP(F735,RNR!$A$1:$B$25,2)</f>
        <v>Ølen</v>
      </c>
      <c r="H735" s="235" t="str">
        <f>+IF(I735=0,"",'Ark1'!Q2896)</f>
        <v/>
      </c>
      <c r="I735" s="344">
        <f>+'Ark1'!R2896</f>
        <v>0</v>
      </c>
      <c r="J735" s="236" t="str">
        <f>+IF(I735=0,"",'Ark1'!AG2896)</f>
        <v/>
      </c>
      <c r="K735" s="236"/>
      <c r="L735" s="236" t="str">
        <f>+IF(I735=0,"",'Ark1'!AH2896)</f>
        <v/>
      </c>
      <c r="M735" s="237" t="str">
        <f>+IF(I735=0,"",'Ark1'!T2896)</f>
        <v/>
      </c>
      <c r="N735" s="32" t="str">
        <f>+IF(I735=0,"",'Ark1'!U2896)</f>
        <v/>
      </c>
      <c r="O735" s="238" t="str">
        <f>+IF(I735=0,"",'Ark1'!W2896)</f>
        <v/>
      </c>
      <c r="P735" s="238" t="str">
        <f>+IF(I735=0,"",'Ark1'!X2896)</f>
        <v/>
      </c>
      <c r="Q735" s="238" t="str">
        <f>+IF(I735=0,"",'Ark1'!Y2896)</f>
        <v/>
      </c>
      <c r="R735" s="238" t="str">
        <f>+IF(I735=0,"",'Ark1'!Z2896)</f>
        <v/>
      </c>
      <c r="S735" s="236" t="str">
        <f>+IF(I735=0,"",'Ark1'!Z2896)</f>
        <v/>
      </c>
      <c r="T735" s="237" t="str">
        <f>+IF(I735=0,"",'Ark1'!AB2896)</f>
        <v/>
      </c>
      <c r="U735" s="238" t="str">
        <f>+IF(I735=0,"",'Ark1'!AE2896)</f>
        <v/>
      </c>
      <c r="V735" s="236" t="str">
        <f t="shared" si="87"/>
        <v/>
      </c>
      <c r="W735" s="236" t="str">
        <f t="shared" si="88"/>
        <v/>
      </c>
      <c r="X735" s="215"/>
    </row>
    <row r="736" spans="1:24" ht="15.6">
      <c r="A736" s="420"/>
      <c r="B736" s="297">
        <f>+'Ark1'!C2897</f>
        <v>2022</v>
      </c>
      <c r="C736" s="235">
        <f>+'Ark1'!L2897</f>
        <v>13</v>
      </c>
      <c r="D736" s="235" t="str">
        <f>VLOOKUP(C736,RNR!$D$15:$E$29,2)</f>
        <v>E-</v>
      </c>
      <c r="E736" s="235">
        <f>+'Ark1'!H2897</f>
        <v>2</v>
      </c>
      <c r="F736" s="235">
        <f>+'Ark1'!J2897</f>
        <v>143</v>
      </c>
      <c r="G736" s="235" t="str">
        <f>VLOOKUP(F736,RNR!$A$1:$B$25,2)</f>
        <v>Nordfjord</v>
      </c>
      <c r="H736" s="235" t="str">
        <f>+IF(I736=0,"",'Ark1'!Q2897)</f>
        <v/>
      </c>
      <c r="I736" s="344">
        <f>+'Ark1'!R2897</f>
        <v>0</v>
      </c>
      <c r="J736" s="236" t="str">
        <f>+IF(I736=0,"",'Ark1'!AG2897)</f>
        <v/>
      </c>
      <c r="K736" s="236"/>
      <c r="L736" s="236" t="str">
        <f>+IF(I736=0,"",'Ark1'!AH2897)</f>
        <v/>
      </c>
      <c r="M736" s="237" t="str">
        <f>+IF(I736=0,"",'Ark1'!T2897)</f>
        <v/>
      </c>
      <c r="N736" s="32" t="str">
        <f>+IF(I736=0,"",'Ark1'!U2897)</f>
        <v/>
      </c>
      <c r="O736" s="238" t="str">
        <f>+IF(I736=0,"",'Ark1'!W2897)</f>
        <v/>
      </c>
      <c r="P736" s="238" t="str">
        <f>+IF(I736=0,"",'Ark1'!X2897)</f>
        <v/>
      </c>
      <c r="Q736" s="238" t="str">
        <f>+IF(I736=0,"",'Ark1'!Y2897)</f>
        <v/>
      </c>
      <c r="R736" s="238" t="str">
        <f>+IF(I736=0,"",'Ark1'!Z2897)</f>
        <v/>
      </c>
      <c r="S736" s="236" t="str">
        <f>+IF(I736=0,"",'Ark1'!Z2897)</f>
        <v/>
      </c>
      <c r="T736" s="237" t="str">
        <f>+IF(I736=0,"",'Ark1'!AB2897)</f>
        <v/>
      </c>
      <c r="U736" s="238" t="str">
        <f>+IF(I736=0,"",'Ark1'!AE2897)</f>
        <v/>
      </c>
      <c r="V736" s="236" t="str">
        <f t="shared" si="87"/>
        <v/>
      </c>
      <c r="W736" s="236" t="str">
        <f t="shared" si="88"/>
        <v/>
      </c>
      <c r="X736" s="215"/>
    </row>
    <row r="737" spans="1:24" ht="15.6">
      <c r="A737" s="420"/>
      <c r="B737" s="297">
        <f>+'Ark1'!C2898</f>
        <v>2022</v>
      </c>
      <c r="C737" s="235">
        <f>+'Ark1'!L2898</f>
        <v>13</v>
      </c>
      <c r="D737" s="235" t="str">
        <f>VLOOKUP(C737,RNR!$D$15:$E$29,2)</f>
        <v>E-</v>
      </c>
      <c r="E737" s="235">
        <f>+'Ark1'!H2898</f>
        <v>2</v>
      </c>
      <c r="F737" s="235">
        <f>+'Ark1'!J2898</f>
        <v>147</v>
      </c>
      <c r="G737" s="235" t="str">
        <f>VLOOKUP(F737,RNR!$A$1:$B$25,2)</f>
        <v>Midt-Norge</v>
      </c>
      <c r="H737" s="235" t="str">
        <f>+IF(I737=0,"",'Ark1'!Q2898)</f>
        <v/>
      </c>
      <c r="I737" s="344">
        <f>+'Ark1'!R2898</f>
        <v>0</v>
      </c>
      <c r="J737" s="236" t="str">
        <f>+IF(I737=0,"",'Ark1'!AG2898)</f>
        <v/>
      </c>
      <c r="K737" s="236"/>
      <c r="L737" s="236" t="str">
        <f>+IF(I737=0,"",'Ark1'!AH2898)</f>
        <v/>
      </c>
      <c r="M737" s="237" t="str">
        <f>+IF(I737=0,"",'Ark1'!T2898)</f>
        <v/>
      </c>
      <c r="N737" s="32" t="str">
        <f>+IF(I737=0,"",'Ark1'!U2898)</f>
        <v/>
      </c>
      <c r="O737" s="238" t="str">
        <f>+IF(I737=0,"",'Ark1'!W2898)</f>
        <v/>
      </c>
      <c r="P737" s="238" t="str">
        <f>+IF(I737=0,"",'Ark1'!X2898)</f>
        <v/>
      </c>
      <c r="Q737" s="238" t="str">
        <f>+IF(I737=0,"",'Ark1'!Y2898)</f>
        <v/>
      </c>
      <c r="R737" s="238" t="str">
        <f>+IF(I737=0,"",'Ark1'!Z2898)</f>
        <v/>
      </c>
      <c r="S737" s="236" t="str">
        <f>+IF(I737=0,"",'Ark1'!Z2898)</f>
        <v/>
      </c>
      <c r="T737" s="237" t="str">
        <f>+IF(I737=0,"",'Ark1'!AB2898)</f>
        <v/>
      </c>
      <c r="U737" s="238" t="str">
        <f>+IF(I737=0,"",'Ark1'!AE2898)</f>
        <v/>
      </c>
      <c r="V737" s="236" t="str">
        <f t="shared" si="87"/>
        <v/>
      </c>
      <c r="W737" s="236" t="str">
        <f t="shared" si="88"/>
        <v/>
      </c>
      <c r="X737" s="215"/>
    </row>
    <row r="738" spans="1:24" ht="15.6">
      <c r="A738" s="420"/>
      <c r="B738" s="297">
        <f>+'Ark1'!C2899</f>
        <v>2022</v>
      </c>
      <c r="C738" s="235">
        <f>+'Ark1'!L2899</f>
        <v>13</v>
      </c>
      <c r="D738" s="235" t="str">
        <f>VLOOKUP(C738,RNR!$D$15:$E$29,2)</f>
        <v>E-</v>
      </c>
      <c r="E738" s="235">
        <f>+'Ark1'!H2899</f>
        <v>1</v>
      </c>
      <c r="F738" s="235">
        <f>+'Ark1'!J2899</f>
        <v>155</v>
      </c>
      <c r="G738" s="235" t="str">
        <f>VLOOKUP(F738,RNR!$A$1:$B$25,2)</f>
        <v>Målselv</v>
      </c>
      <c r="H738" s="235" t="str">
        <f>+IF(I738=0,"",'Ark1'!Q2899)</f>
        <v/>
      </c>
      <c r="I738" s="344">
        <f>+'Ark1'!R2899</f>
        <v>0</v>
      </c>
      <c r="J738" s="236" t="str">
        <f>+IF(I738=0,"",'Ark1'!AG2899)</f>
        <v/>
      </c>
      <c r="K738" s="236"/>
      <c r="L738" s="236" t="str">
        <f>+IF(I738=0,"",'Ark1'!AH2899)</f>
        <v/>
      </c>
      <c r="M738" s="237" t="str">
        <f>+IF(I738=0,"",'Ark1'!T2899)</f>
        <v/>
      </c>
      <c r="N738" s="32" t="str">
        <f>+IF(I738=0,"",'Ark1'!U2899)</f>
        <v/>
      </c>
      <c r="O738" s="238" t="str">
        <f>+IF(I738=0,"",'Ark1'!W2899)</f>
        <v/>
      </c>
      <c r="P738" s="238" t="str">
        <f>+IF(I738=0,"",'Ark1'!X2899)</f>
        <v/>
      </c>
      <c r="Q738" s="238" t="str">
        <f>+IF(I738=0,"",'Ark1'!Y2899)</f>
        <v/>
      </c>
      <c r="R738" s="238" t="str">
        <f>+IF(I738=0,"",'Ark1'!Z2899)</f>
        <v/>
      </c>
      <c r="S738" s="236" t="str">
        <f>+IF(I738=0,"",'Ark1'!Z2899)</f>
        <v/>
      </c>
      <c r="T738" s="237" t="str">
        <f>+IF(I738=0,"",'Ark1'!AB2899)</f>
        <v/>
      </c>
      <c r="U738" s="238" t="str">
        <f>+IF(I738=0,"",'Ark1'!AE2899)</f>
        <v/>
      </c>
      <c r="V738" s="236" t="str">
        <f t="shared" si="87"/>
        <v/>
      </c>
      <c r="W738" s="236" t="str">
        <f t="shared" si="88"/>
        <v/>
      </c>
      <c r="X738" s="215"/>
    </row>
    <row r="739" spans="1:24" ht="15.6">
      <c r="A739" s="420"/>
      <c r="B739" s="297">
        <f>+'Ark1'!C2900</f>
        <v>2022</v>
      </c>
      <c r="C739" s="235">
        <f>+'Ark1'!L2900</f>
        <v>13</v>
      </c>
      <c r="D739" s="235" t="str">
        <f>VLOOKUP(C739,RNR!$D$15:$E$29,2)</f>
        <v>E-</v>
      </c>
      <c r="E739" s="235">
        <f>+'Ark1'!H2900</f>
        <v>2</v>
      </c>
      <c r="F739" s="235">
        <f>+'Ark1'!J2900</f>
        <v>160</v>
      </c>
      <c r="G739" s="235" t="str">
        <f>VLOOKUP(F739,RNR!$A$1:$B$25,2)</f>
        <v>Oslo</v>
      </c>
      <c r="H739" s="235" t="str">
        <f>+IF(I739=0,"",'Ark1'!Q2900)</f>
        <v/>
      </c>
      <c r="I739" s="344">
        <f>+'Ark1'!R2900</f>
        <v>0</v>
      </c>
      <c r="J739" s="236" t="str">
        <f>+IF(I739=0,"",'Ark1'!AG2900)</f>
        <v/>
      </c>
      <c r="K739" s="236"/>
      <c r="L739" s="236" t="str">
        <f>+IF(I739=0,"",'Ark1'!AH2900)</f>
        <v/>
      </c>
      <c r="M739" s="237" t="str">
        <f>+IF(I739=0,"",'Ark1'!T2900)</f>
        <v/>
      </c>
      <c r="N739" s="32" t="str">
        <f>+IF(I739=0,"",'Ark1'!U2900)</f>
        <v/>
      </c>
      <c r="O739" s="238" t="str">
        <f>+IF(I739=0,"",'Ark1'!W2900)</f>
        <v/>
      </c>
      <c r="P739" s="238" t="str">
        <f>+IF(I739=0,"",'Ark1'!X2900)</f>
        <v/>
      </c>
      <c r="Q739" s="238" t="str">
        <f>+IF(I739=0,"",'Ark1'!Y2900)</f>
        <v/>
      </c>
      <c r="R739" s="238" t="str">
        <f>+IF(I739=0,"",'Ark1'!Z2900)</f>
        <v/>
      </c>
      <c r="S739" s="236" t="str">
        <f>+IF(I739=0,"",'Ark1'!Z2900)</f>
        <v/>
      </c>
      <c r="T739" s="237" t="str">
        <f>+IF(I739=0,"",'Ark1'!AB2900)</f>
        <v/>
      </c>
      <c r="U739" s="238" t="str">
        <f>+IF(I739=0,"",'Ark1'!AE2900)</f>
        <v/>
      </c>
      <c r="V739" s="236" t="str">
        <f t="shared" si="87"/>
        <v/>
      </c>
      <c r="W739" s="236" t="str">
        <f t="shared" si="88"/>
        <v/>
      </c>
      <c r="X739" s="215"/>
    </row>
    <row r="740" spans="1:24" ht="15.6">
      <c r="A740" s="420"/>
      <c r="B740" s="297">
        <f>+'Ark1'!C2901</f>
        <v>2022</v>
      </c>
      <c r="C740" s="235">
        <f>+'Ark1'!L2901</f>
        <v>13</v>
      </c>
      <c r="D740" s="235" t="str">
        <f>VLOOKUP(C740,RNR!$D$15:$E$29,2)</f>
        <v>E-</v>
      </c>
      <c r="E740" s="235">
        <f>+'Ark1'!H2901</f>
        <v>1</v>
      </c>
      <c r="F740" s="235">
        <f>+'Ark1'!J2901</f>
        <v>171</v>
      </c>
      <c r="G740" s="235" t="str">
        <f>VLOOKUP(F740,RNR!$A$1:$B$25,2)</f>
        <v>Prima</v>
      </c>
      <c r="H740" s="235" t="str">
        <f>+IF(I740=0,"",'Ark1'!Q2901)</f>
        <v/>
      </c>
      <c r="I740" s="344">
        <f>+'Ark1'!R2901</f>
        <v>0</v>
      </c>
      <c r="J740" s="236" t="str">
        <f>+IF(I740=0,"",'Ark1'!AG2901)</f>
        <v/>
      </c>
      <c r="K740" s="236"/>
      <c r="L740" s="236" t="str">
        <f>+IF(I740=0,"",'Ark1'!AH2901)</f>
        <v/>
      </c>
      <c r="M740" s="237" t="str">
        <f>+IF(I740=0,"",'Ark1'!T2901)</f>
        <v/>
      </c>
      <c r="N740" s="32" t="str">
        <f>+IF(I740=0,"",'Ark1'!U2901)</f>
        <v/>
      </c>
      <c r="O740" s="238" t="str">
        <f>+IF(I740=0,"",'Ark1'!W2901)</f>
        <v/>
      </c>
      <c r="P740" s="238" t="str">
        <f>+IF(I740=0,"",'Ark1'!X2901)</f>
        <v/>
      </c>
      <c r="Q740" s="238" t="str">
        <f>+IF(I740=0,"",'Ark1'!Y2901)</f>
        <v/>
      </c>
      <c r="R740" s="238" t="str">
        <f>+IF(I740=0,"",'Ark1'!Z2901)</f>
        <v/>
      </c>
      <c r="S740" s="236" t="str">
        <f>+IF(I740=0,"",'Ark1'!Z2901)</f>
        <v/>
      </c>
      <c r="T740" s="237" t="str">
        <f>+IF(I740=0,"",'Ark1'!AB2901)</f>
        <v/>
      </c>
      <c r="U740" s="238" t="str">
        <f>+IF(I740=0,"",'Ark1'!AE2901)</f>
        <v/>
      </c>
      <c r="V740" s="236" t="str">
        <f t="shared" si="87"/>
        <v/>
      </c>
      <c r="W740" s="236" t="str">
        <f t="shared" si="88"/>
        <v/>
      </c>
      <c r="X740" s="215"/>
    </row>
    <row r="741" spans="1:24" ht="15.6">
      <c r="A741" s="420"/>
      <c r="B741" s="297">
        <f>+'Ark1'!C2902</f>
        <v>2022</v>
      </c>
      <c r="C741" s="235">
        <f>+'Ark1'!L2902</f>
        <v>13</v>
      </c>
      <c r="D741" s="235" t="str">
        <f>VLOOKUP(C741,RNR!$D$15:$E$29,2)</f>
        <v>E-</v>
      </c>
      <c r="E741" s="235">
        <f>+'Ark1'!H2902</f>
        <v>2</v>
      </c>
      <c r="F741" s="235">
        <f>+'Ark1'!J2902</f>
        <v>175</v>
      </c>
      <c r="G741" s="235" t="str">
        <f>VLOOKUP(F741,RNR!$A$1:$B$25,2)</f>
        <v>Ole Ringdal</v>
      </c>
      <c r="H741" s="235" t="str">
        <f>+IF(I741=0,"",'Ark1'!Q2902)</f>
        <v/>
      </c>
      <c r="I741" s="344">
        <f>+'Ark1'!R2902</f>
        <v>0</v>
      </c>
      <c r="J741" s="236" t="str">
        <f>+IF(I741=0,"",'Ark1'!AG2902)</f>
        <v/>
      </c>
      <c r="K741" s="236"/>
      <c r="L741" s="236" t="str">
        <f>+IF(I741=0,"",'Ark1'!AH2902)</f>
        <v/>
      </c>
      <c r="M741" s="237" t="str">
        <f>+IF(I741=0,"",'Ark1'!T2902)</f>
        <v/>
      </c>
      <c r="N741" s="32" t="str">
        <f>+IF(I741=0,"",'Ark1'!U2902)</f>
        <v/>
      </c>
      <c r="O741" s="238" t="str">
        <f>+IF(I741=0,"",'Ark1'!W2902)</f>
        <v/>
      </c>
      <c r="P741" s="238" t="str">
        <f>+IF(I741=0,"",'Ark1'!X2902)</f>
        <v/>
      </c>
      <c r="Q741" s="238" t="str">
        <f>+IF(I741=0,"",'Ark1'!Y2902)</f>
        <v/>
      </c>
      <c r="R741" s="238" t="str">
        <f>+IF(I741=0,"",'Ark1'!Z2902)</f>
        <v/>
      </c>
      <c r="S741" s="236" t="str">
        <f>+IF(I741=0,"",'Ark1'!Z2902)</f>
        <v/>
      </c>
      <c r="T741" s="237" t="str">
        <f>+IF(I741=0,"",'Ark1'!AB2902)</f>
        <v/>
      </c>
      <c r="U741" s="238" t="str">
        <f>+IF(I741=0,"",'Ark1'!AE2902)</f>
        <v/>
      </c>
      <c r="V741" s="236" t="str">
        <f t="shared" si="87"/>
        <v/>
      </c>
      <c r="W741" s="236" t="str">
        <f t="shared" si="88"/>
        <v/>
      </c>
      <c r="X741" s="215"/>
    </row>
    <row r="742" spans="1:24" ht="15.6">
      <c r="A742" s="420"/>
      <c r="B742" s="297">
        <f>+'Ark1'!C2903</f>
        <v>2022</v>
      </c>
      <c r="C742" s="235">
        <f>+'Ark1'!L2903</f>
        <v>13</v>
      </c>
      <c r="D742" s="235" t="str">
        <f>VLOOKUP(C742,RNR!$D$15:$E$29,2)</f>
        <v>E-</v>
      </c>
      <c r="E742" s="235">
        <f>+'Ark1'!H2903</f>
        <v>2</v>
      </c>
      <c r="F742" s="235">
        <f>+'Ark1'!J2903</f>
        <v>177</v>
      </c>
      <c r="G742" s="235" t="str">
        <f>VLOOKUP(F742,RNR!$A$1:$B$25,2)</f>
        <v>Slakthuset</v>
      </c>
      <c r="H742" s="235" t="str">
        <f>+IF(I742=0,"",'Ark1'!Q2903)</f>
        <v/>
      </c>
      <c r="I742" s="344">
        <f>+'Ark1'!R2903</f>
        <v>0</v>
      </c>
      <c r="J742" s="236" t="str">
        <f>+IF(I742=0,"",'Ark1'!AG2903)</f>
        <v/>
      </c>
      <c r="K742" s="236"/>
      <c r="L742" s="236" t="str">
        <f>+IF(I742=0,"",'Ark1'!AH2903)</f>
        <v/>
      </c>
      <c r="M742" s="237" t="str">
        <f>+IF(I742=0,"",'Ark1'!T2903)</f>
        <v/>
      </c>
      <c r="N742" s="32" t="str">
        <f>+IF(I742=0,"",'Ark1'!U2903)</f>
        <v/>
      </c>
      <c r="O742" s="238" t="str">
        <f>+IF(I742=0,"",'Ark1'!W2903)</f>
        <v/>
      </c>
      <c r="P742" s="238" t="str">
        <f>+IF(I742=0,"",'Ark1'!X2903)</f>
        <v/>
      </c>
      <c r="Q742" s="238" t="str">
        <f>+IF(I742=0,"",'Ark1'!Y2903)</f>
        <v/>
      </c>
      <c r="R742" s="238" t="str">
        <f>+IF(I742=0,"",'Ark1'!Z2903)</f>
        <v/>
      </c>
      <c r="S742" s="236" t="str">
        <f>+IF(I742=0,"",'Ark1'!Z2903)</f>
        <v/>
      </c>
      <c r="T742" s="237" t="str">
        <f>+IF(I742=0,"",'Ark1'!AB2903)</f>
        <v/>
      </c>
      <c r="U742" s="238" t="str">
        <f>+IF(I742=0,"",'Ark1'!AE2903)</f>
        <v/>
      </c>
      <c r="V742" s="236" t="str">
        <f t="shared" si="87"/>
        <v/>
      </c>
      <c r="W742" s="236" t="str">
        <f t="shared" si="88"/>
        <v/>
      </c>
      <c r="X742" s="215"/>
    </row>
    <row r="743" spans="1:24" ht="15.6">
      <c r="A743" s="420"/>
      <c r="B743" s="297">
        <f>+'Ark1'!C2904</f>
        <v>2022</v>
      </c>
      <c r="C743" s="235">
        <f>+'Ark1'!L2904</f>
        <v>13</v>
      </c>
      <c r="D743" s="235" t="str">
        <f>VLOOKUP(C743,RNR!$D$15:$E$29,2)</f>
        <v>E-</v>
      </c>
      <c r="E743" s="235">
        <f>+'Ark1'!H2904</f>
        <v>2</v>
      </c>
      <c r="F743" s="235">
        <f>+'Ark1'!J2904</f>
        <v>178</v>
      </c>
      <c r="G743" s="235" t="str">
        <f>VLOOKUP(F743,RNR!$A$1:$B$25,2)</f>
        <v>Røros</v>
      </c>
      <c r="H743" s="235" t="str">
        <f>+IF(I743=0,"",'Ark1'!Q2904)</f>
        <v/>
      </c>
      <c r="I743" s="344">
        <f>+'Ark1'!R2904</f>
        <v>0</v>
      </c>
      <c r="J743" s="236" t="str">
        <f>+IF(I743=0,"",'Ark1'!AG2904)</f>
        <v/>
      </c>
      <c r="K743" s="236"/>
      <c r="L743" s="236" t="str">
        <f>+IF(I743=0,"",'Ark1'!AH2904)</f>
        <v/>
      </c>
      <c r="M743" s="237" t="str">
        <f>+IF(I743=0,"",'Ark1'!T2904)</f>
        <v/>
      </c>
      <c r="N743" s="32" t="str">
        <f>+IF(I743=0,"",'Ark1'!U2904)</f>
        <v/>
      </c>
      <c r="O743" s="238" t="str">
        <f>+IF(I743=0,"",'Ark1'!W2904)</f>
        <v/>
      </c>
      <c r="P743" s="238" t="str">
        <f>+IF(I743=0,"",'Ark1'!X2904)</f>
        <v/>
      </c>
      <c r="Q743" s="238" t="str">
        <f>+IF(I743=0,"",'Ark1'!Y2904)</f>
        <v/>
      </c>
      <c r="R743" s="238" t="str">
        <f>+IF(I743=0,"",'Ark1'!Z2904)</f>
        <v/>
      </c>
      <c r="S743" s="236" t="str">
        <f>+IF(I743=0,"",'Ark1'!Z2904)</f>
        <v/>
      </c>
      <c r="T743" s="237" t="str">
        <f>+IF(I743=0,"",'Ark1'!AB2904)</f>
        <v/>
      </c>
      <c r="U743" s="238" t="str">
        <f>+IF(I743=0,"",'Ark1'!AE2904)</f>
        <v/>
      </c>
      <c r="V743" s="236" t="str">
        <f t="shared" si="87"/>
        <v/>
      </c>
      <c r="W743" s="236" t="str">
        <f t="shared" si="88"/>
        <v/>
      </c>
      <c r="X743" s="215"/>
    </row>
    <row r="744" spans="1:24" ht="15.6">
      <c r="A744" s="420"/>
      <c r="B744" s="297">
        <f>+'Ark1'!C2905</f>
        <v>2022</v>
      </c>
      <c r="C744" s="235">
        <f>+'Ark1'!L2905</f>
        <v>13</v>
      </c>
      <c r="D744" s="235" t="str">
        <f>VLOOKUP(C744,RNR!$D$15:$E$29,2)</f>
        <v>E-</v>
      </c>
      <c r="E744" s="235">
        <f>+'Ark1'!H2905</f>
        <v>2</v>
      </c>
      <c r="F744" s="235">
        <f>+'Ark1'!J2905</f>
        <v>181</v>
      </c>
      <c r="G744" s="235" t="str">
        <f>VLOOKUP(F744,RNR!$A$1:$B$25,2)</f>
        <v>Horns</v>
      </c>
      <c r="H744" s="235" t="str">
        <f>+IF(I744=0,"",'Ark1'!Q2905)</f>
        <v/>
      </c>
      <c r="I744" s="344">
        <f>+'Ark1'!R2905</f>
        <v>0</v>
      </c>
      <c r="J744" s="236" t="str">
        <f>+IF(I744=0,"",'Ark1'!AG2905)</f>
        <v/>
      </c>
      <c r="K744" s="236"/>
      <c r="L744" s="236" t="str">
        <f>+IF(I744=0,"",'Ark1'!AH2905)</f>
        <v/>
      </c>
      <c r="M744" s="237" t="str">
        <f>+IF(I744=0,"",'Ark1'!T2905)</f>
        <v/>
      </c>
      <c r="N744" s="32" t="str">
        <f>+IF(I744=0,"",'Ark1'!U2905)</f>
        <v/>
      </c>
      <c r="O744" s="238" t="str">
        <f>+IF(I744=0,"",'Ark1'!W2905)</f>
        <v/>
      </c>
      <c r="P744" s="238" t="str">
        <f>+IF(I744=0,"",'Ark1'!X2905)</f>
        <v/>
      </c>
      <c r="Q744" s="238" t="str">
        <f>+IF(I744=0,"",'Ark1'!Y2905)</f>
        <v/>
      </c>
      <c r="R744" s="238" t="str">
        <f>+IF(I744=0,"",'Ark1'!Z2905)</f>
        <v/>
      </c>
      <c r="S744" s="236" t="str">
        <f>+IF(I744=0,"",'Ark1'!Z2905)</f>
        <v/>
      </c>
      <c r="T744" s="237" t="str">
        <f>+IF(I744=0,"",'Ark1'!AB2905)</f>
        <v/>
      </c>
      <c r="U744" s="238" t="str">
        <f>+IF(I744=0,"",'Ark1'!AE2905)</f>
        <v/>
      </c>
      <c r="V744" s="236" t="str">
        <f t="shared" si="87"/>
        <v/>
      </c>
      <c r="W744" s="236" t="str">
        <f t="shared" si="88"/>
        <v/>
      </c>
      <c r="X744" s="215"/>
    </row>
    <row r="745" spans="1:24" ht="15.6">
      <c r="A745" s="420"/>
      <c r="B745" s="297">
        <f>+'Ark1'!C2906</f>
        <v>2022</v>
      </c>
      <c r="C745" s="235">
        <f>+'Ark1'!L2906</f>
        <v>13</v>
      </c>
      <c r="D745" s="235" t="str">
        <f>VLOOKUP(C745,RNR!$D$15:$E$29,2)</f>
        <v>E-</v>
      </c>
      <c r="E745" s="235">
        <f>+'Ark1'!H2906</f>
        <v>1</v>
      </c>
      <c r="F745" s="235">
        <f>+'Ark1'!J2906</f>
        <v>262</v>
      </c>
      <c r="G745" s="235" t="str">
        <f>VLOOKUP(F745,RNR!$A$1:$B$25,2)</f>
        <v>Strilalam</v>
      </c>
      <c r="H745" s="235" t="str">
        <f>+IF(I745=0,"",'Ark1'!Q2906)</f>
        <v/>
      </c>
      <c r="I745" s="344">
        <f>+'Ark1'!R2906</f>
        <v>0</v>
      </c>
      <c r="J745" s="236" t="str">
        <f>+IF(I745=0,"",'Ark1'!AG2906)</f>
        <v/>
      </c>
      <c r="K745" s="236"/>
      <c r="L745" s="236" t="str">
        <f>+IF(I745=0,"",'Ark1'!AH2906)</f>
        <v/>
      </c>
      <c r="M745" s="237" t="str">
        <f>+IF(I745=0,"",'Ark1'!T2906)</f>
        <v/>
      </c>
      <c r="N745" s="32" t="str">
        <f>+IF(I745=0,"",'Ark1'!U2906)</f>
        <v/>
      </c>
      <c r="O745" s="238" t="str">
        <f>+IF(I745=0,"",'Ark1'!W2906)</f>
        <v/>
      </c>
      <c r="P745" s="238" t="str">
        <f>+IF(I745=0,"",'Ark1'!X2906)</f>
        <v/>
      </c>
      <c r="Q745" s="238" t="str">
        <f>+IF(I745=0,"",'Ark1'!Y2906)</f>
        <v/>
      </c>
      <c r="R745" s="238" t="str">
        <f>+IF(I745=0,"",'Ark1'!Z2906)</f>
        <v/>
      </c>
      <c r="S745" s="236" t="str">
        <f>+IF(I745=0,"",'Ark1'!Z2906)</f>
        <v/>
      </c>
      <c r="T745" s="237" t="str">
        <f>+IF(I745=0,"",'Ark1'!AB2906)</f>
        <v/>
      </c>
      <c r="U745" s="238" t="str">
        <f>+IF(I745=0,"",'Ark1'!AE2906)</f>
        <v/>
      </c>
      <c r="V745" s="236" t="str">
        <f t="shared" si="87"/>
        <v/>
      </c>
      <c r="W745" s="236" t="str">
        <f t="shared" si="88"/>
        <v/>
      </c>
      <c r="X745" s="215"/>
    </row>
    <row r="746" spans="1:24" ht="15.6">
      <c r="A746" s="420"/>
      <c r="B746" s="297">
        <f>+'Ark1'!C2907</f>
        <v>2022</v>
      </c>
      <c r="C746" s="235">
        <f>+'Ark1'!L2907</f>
        <v>13</v>
      </c>
      <c r="D746" s="235" t="str">
        <f>VLOOKUP(C746,RNR!$D$15:$E$29,2)</f>
        <v>E-</v>
      </c>
      <c r="E746" s="235">
        <f>+'Ark1'!H2907</f>
        <v>1</v>
      </c>
      <c r="F746" s="235">
        <f>+'Ark1'!J2907</f>
        <v>309</v>
      </c>
      <c r="G746" s="235" t="str">
        <f>VLOOKUP(F746,RNR!$A$1:$B$25,2)</f>
        <v>Malvik</v>
      </c>
      <c r="H746" s="235" t="str">
        <f>+IF(I746=0,"",'Ark1'!Q2907)</f>
        <v/>
      </c>
      <c r="I746" s="344">
        <f>+'Ark1'!R2907</f>
        <v>0</v>
      </c>
      <c r="J746" s="236" t="str">
        <f>+IF(I746=0,"",'Ark1'!AG2907)</f>
        <v/>
      </c>
      <c r="K746" s="236"/>
      <c r="L746" s="236" t="str">
        <f>+IF(I746=0,"",'Ark1'!AH2907)</f>
        <v/>
      </c>
      <c r="M746" s="237" t="str">
        <f>+IF(I746=0,"",'Ark1'!T2907)</f>
        <v/>
      </c>
      <c r="N746" s="32" t="str">
        <f>+IF(I746=0,"",'Ark1'!U2907)</f>
        <v/>
      </c>
      <c r="O746" s="238" t="str">
        <f>+IF(I746=0,"",'Ark1'!W2907)</f>
        <v/>
      </c>
      <c r="P746" s="238" t="str">
        <f>+IF(I746=0,"",'Ark1'!X2907)</f>
        <v/>
      </c>
      <c r="Q746" s="238" t="str">
        <f>+IF(I746=0,"",'Ark1'!Y2907)</f>
        <v/>
      </c>
      <c r="R746" s="238" t="str">
        <f>+IF(I746=0,"",'Ark1'!Z2907)</f>
        <v/>
      </c>
      <c r="S746" s="236" t="str">
        <f>+IF(I746=0,"",'Ark1'!Z2907)</f>
        <v/>
      </c>
      <c r="T746" s="237" t="str">
        <f>+IF(I746=0,"",'Ark1'!AB2907)</f>
        <v/>
      </c>
      <c r="U746" s="238" t="str">
        <f>+IF(I746=0,"",'Ark1'!AE2907)</f>
        <v/>
      </c>
      <c r="V746" s="236" t="str">
        <f t="shared" si="87"/>
        <v/>
      </c>
      <c r="W746" s="236" t="str">
        <f t="shared" si="88"/>
        <v/>
      </c>
      <c r="X746" s="215"/>
    </row>
    <row r="747" spans="1:24" ht="15.6">
      <c r="A747" s="420"/>
      <c r="B747" s="297">
        <f>+'Ark1'!C2908</f>
        <v>2022</v>
      </c>
      <c r="C747" s="235">
        <f>+'Ark1'!L2908</f>
        <v>13</v>
      </c>
      <c r="D747" s="235" t="str">
        <f>VLOOKUP(C747,RNR!$D$15:$E$29,2)</f>
        <v>E-</v>
      </c>
      <c r="E747" s="235">
        <f>+'Ark1'!H2908</f>
        <v>2</v>
      </c>
      <c r="F747" s="235">
        <f>+'Ark1'!J2908</f>
        <v>470</v>
      </c>
      <c r="G747" s="235" t="str">
        <f>VLOOKUP(F747,RNR!$A$1:$B$25,2)</f>
        <v>Jens Eide</v>
      </c>
      <c r="H747" s="235" t="str">
        <f>+IF(I747=0,"",'Ark1'!Q2908)</f>
        <v/>
      </c>
      <c r="I747" s="344">
        <f>+'Ark1'!R2908</f>
        <v>0</v>
      </c>
      <c r="J747" s="236" t="str">
        <f>+IF(I747=0,"",'Ark1'!AG2908)</f>
        <v/>
      </c>
      <c r="K747" s="236"/>
      <c r="L747" s="236" t="str">
        <f>+IF(I747=0,"",'Ark1'!AH2908)</f>
        <v/>
      </c>
      <c r="M747" s="237" t="str">
        <f>+IF(I747=0,"",'Ark1'!T2908)</f>
        <v/>
      </c>
      <c r="N747" s="32" t="str">
        <f>+IF(I747=0,"",'Ark1'!U2908)</f>
        <v/>
      </c>
      <c r="O747" s="238" t="str">
        <f>+IF(I747=0,"",'Ark1'!W2908)</f>
        <v/>
      </c>
      <c r="P747" s="238" t="str">
        <f>+IF(I747=0,"",'Ark1'!X2908)</f>
        <v/>
      </c>
      <c r="Q747" s="238" t="str">
        <f>+IF(I747=0,"",'Ark1'!Y2908)</f>
        <v/>
      </c>
      <c r="R747" s="238" t="str">
        <f>+IF(I747=0,"",'Ark1'!Z2908)</f>
        <v/>
      </c>
      <c r="S747" s="236" t="str">
        <f>+IF(I747=0,"",'Ark1'!Z2908)</f>
        <v/>
      </c>
      <c r="T747" s="237" t="str">
        <f>+IF(I747=0,"",'Ark1'!AB2908)</f>
        <v/>
      </c>
      <c r="U747" s="238" t="str">
        <f>+IF(I747=0,"",'Ark1'!AE2908)</f>
        <v/>
      </c>
      <c r="V747" s="236" t="str">
        <f t="shared" si="87"/>
        <v/>
      </c>
      <c r="W747" s="236" t="str">
        <f t="shared" si="88"/>
        <v/>
      </c>
      <c r="X747" s="215"/>
    </row>
    <row r="748" spans="1:24" ht="15.6">
      <c r="A748" s="420"/>
      <c r="B748" s="297">
        <f>+'Ark1'!C2909</f>
        <v>2022</v>
      </c>
      <c r="C748" s="235">
        <f>+'Ark1'!L2909</f>
        <v>13</v>
      </c>
      <c r="D748" s="235" t="str">
        <f>VLOOKUP(C748,RNR!$D$15:$E$29,2)</f>
        <v>E-</v>
      </c>
      <c r="E748" s="235">
        <f>+'Ark1'!H2909</f>
        <v>2</v>
      </c>
      <c r="F748" s="235">
        <f>+'Ark1'!J2909</f>
        <v>629</v>
      </c>
      <c r="G748" s="235" t="str">
        <f>VLOOKUP(F748,RNR!$A$1:$B$25,2)</f>
        <v>Bø</v>
      </c>
      <c r="H748" s="235" t="str">
        <f>+IF(I748=0,"",'Ark1'!Q2909)</f>
        <v/>
      </c>
      <c r="I748" s="344">
        <f>+'Ark1'!R2909</f>
        <v>0</v>
      </c>
      <c r="J748" s="236" t="str">
        <f>+IF(I748=0,"",'Ark1'!AG2909)</f>
        <v/>
      </c>
      <c r="K748" s="236"/>
      <c r="L748" s="236" t="str">
        <f>+IF(I748=0,"",'Ark1'!AH2909)</f>
        <v/>
      </c>
      <c r="M748" s="237" t="str">
        <f>+IF(I748=0,"",'Ark1'!T2909)</f>
        <v/>
      </c>
      <c r="N748" s="32" t="str">
        <f>+IF(I748=0,"",'Ark1'!U2909)</f>
        <v/>
      </c>
      <c r="O748" s="238" t="str">
        <f>+IF(I748=0,"",'Ark1'!W2909)</f>
        <v/>
      </c>
      <c r="P748" s="238" t="str">
        <f>+IF(I748=0,"",'Ark1'!X2909)</f>
        <v/>
      </c>
      <c r="Q748" s="238" t="str">
        <f>+IF(I748=0,"",'Ark1'!Y2909)</f>
        <v/>
      </c>
      <c r="R748" s="238" t="str">
        <f>+IF(I748=0,"",'Ark1'!Z2909)</f>
        <v/>
      </c>
      <c r="S748" s="236" t="str">
        <f>+IF(I748=0,"",'Ark1'!Z2909)</f>
        <v/>
      </c>
      <c r="T748" s="237" t="str">
        <f>+IF(I748=0,"",'Ark1'!AB2909)</f>
        <v/>
      </c>
      <c r="U748" s="238" t="str">
        <f>+IF(I748=0,"",'Ark1'!AE2909)</f>
        <v/>
      </c>
      <c r="V748" s="236" t="str">
        <f t="shared" si="87"/>
        <v/>
      </c>
      <c r="W748" s="236" t="str">
        <f t="shared" si="88"/>
        <v/>
      </c>
      <c r="X748" s="215"/>
    </row>
    <row r="749" spans="1:24" ht="15.6">
      <c r="A749" s="420"/>
      <c r="B749" s="297">
        <f>+'Ark1'!C2910</f>
        <v>2022</v>
      </c>
      <c r="C749" s="235">
        <f>+'Ark1'!L2910</f>
        <v>13</v>
      </c>
      <c r="D749" s="235" t="str">
        <f>VLOOKUP(C749,RNR!$D$15:$E$29,2)</f>
        <v>E-</v>
      </c>
      <c r="E749" s="235">
        <f>+'Ark1'!H2910</f>
        <v>1</v>
      </c>
      <c r="F749" s="235">
        <f>+'Ark1'!J2910</f>
        <v>643</v>
      </c>
      <c r="G749" s="235" t="str">
        <f>VLOOKUP(F749,RNR!$A$1:$B$25,2)</f>
        <v>Bjerka</v>
      </c>
      <c r="H749" s="235" t="str">
        <f>+IF(I749=0,"",'Ark1'!Q2910)</f>
        <v/>
      </c>
      <c r="I749" s="344">
        <f>+'Ark1'!R2910</f>
        <v>0</v>
      </c>
      <c r="J749" s="236" t="str">
        <f>+IF(I749=0,"",'Ark1'!AG2910)</f>
        <v/>
      </c>
      <c r="K749" s="236"/>
      <c r="L749" s="236" t="str">
        <f>+IF(I749=0,"",'Ark1'!AH2910)</f>
        <v/>
      </c>
      <c r="M749" s="237" t="str">
        <f>+IF(I749=0,"",'Ark1'!T2910)</f>
        <v/>
      </c>
      <c r="N749" s="32" t="str">
        <f>+IF(I749=0,"",'Ark1'!U2910)</f>
        <v/>
      </c>
      <c r="O749" s="238" t="str">
        <f>+IF(I749=0,"",'Ark1'!W2910)</f>
        <v/>
      </c>
      <c r="P749" s="238" t="str">
        <f>+IF(I749=0,"",'Ark1'!X2910)</f>
        <v/>
      </c>
      <c r="Q749" s="238" t="str">
        <f>+IF(I749=0,"",'Ark1'!Y2910)</f>
        <v/>
      </c>
      <c r="R749" s="238" t="str">
        <f>+IF(I749=0,"",'Ark1'!Z2910)</f>
        <v/>
      </c>
      <c r="S749" s="236" t="str">
        <f>+IF(I749=0,"",'Ark1'!Z2910)</f>
        <v/>
      </c>
      <c r="T749" s="237" t="str">
        <f>+IF(I749=0,"",'Ark1'!AB2910)</f>
        <v/>
      </c>
      <c r="U749" s="238" t="str">
        <f>+IF(I749=0,"",'Ark1'!AE2910)</f>
        <v/>
      </c>
      <c r="V749" s="236" t="str">
        <f t="shared" si="87"/>
        <v/>
      </c>
      <c r="W749" s="236" t="str">
        <f t="shared" si="88"/>
        <v/>
      </c>
      <c r="X749" s="215"/>
    </row>
    <row r="750" spans="1:24" ht="15.6">
      <c r="A750" s="420"/>
      <c r="B750" s="297">
        <f>+'Ark1'!C2911</f>
        <v>2022</v>
      </c>
      <c r="C750" s="235">
        <f>+'Ark1'!L2911</f>
        <v>13</v>
      </c>
      <c r="D750" s="235" t="str">
        <f>VLOOKUP(C750,RNR!$D$15:$E$29,2)</f>
        <v>E-</v>
      </c>
      <c r="E750" s="235">
        <f>+'Ark1'!H2911</f>
        <v>2</v>
      </c>
      <c r="F750" s="235">
        <f>+'Ark1'!J2911</f>
        <v>704</v>
      </c>
      <c r="G750" s="235" t="str">
        <f>VLOOKUP(F750,RNR!$A$1:$B$25,2)</f>
        <v>Øre Vilt</v>
      </c>
      <c r="H750" s="235" t="str">
        <f>+IF(I750=0,"",'Ark1'!Q2911)</f>
        <v/>
      </c>
      <c r="I750" s="344">
        <f>+'Ark1'!R2911</f>
        <v>0</v>
      </c>
      <c r="J750" s="236" t="str">
        <f>+IF(I750=0,"",'Ark1'!AG2911)</f>
        <v/>
      </c>
      <c r="K750" s="236"/>
      <c r="L750" s="236" t="str">
        <f>+IF(I750=0,"",'Ark1'!AH2911)</f>
        <v/>
      </c>
      <c r="M750" s="237" t="str">
        <f>+IF(I750=0,"",'Ark1'!T2911)</f>
        <v/>
      </c>
      <c r="N750" s="32" t="str">
        <f>+IF(I750=0,"",'Ark1'!U2911)</f>
        <v/>
      </c>
      <c r="O750" s="238" t="str">
        <f>+IF(I750=0,"",'Ark1'!W2911)</f>
        <v/>
      </c>
      <c r="P750" s="238" t="str">
        <f>+IF(I750=0,"",'Ark1'!X2911)</f>
        <v/>
      </c>
      <c r="Q750" s="238" t="str">
        <f>+IF(I750=0,"",'Ark1'!Y2911)</f>
        <v/>
      </c>
      <c r="R750" s="238" t="str">
        <f>+IF(I750=0,"",'Ark1'!Z2911)</f>
        <v/>
      </c>
      <c r="S750" s="236" t="str">
        <f>+IF(I750=0,"",'Ark1'!Z2911)</f>
        <v/>
      </c>
      <c r="T750" s="237" t="str">
        <f>+IF(I750=0,"",'Ark1'!AB2911)</f>
        <v/>
      </c>
      <c r="U750" s="238" t="str">
        <f>+IF(I750=0,"",'Ark1'!AE2911)</f>
        <v/>
      </c>
      <c r="V750" s="236" t="str">
        <f t="shared" si="87"/>
        <v/>
      </c>
      <c r="W750" s="236" t="str">
        <f t="shared" si="88"/>
        <v/>
      </c>
      <c r="X750" s="215"/>
    </row>
    <row r="751" spans="1:24" ht="15.6">
      <c r="A751" s="420"/>
      <c r="B751" s="297">
        <f>+'Ark1'!C2912</f>
        <v>2022</v>
      </c>
      <c r="C751" s="235">
        <f>+'Ark1'!L2912</f>
        <v>13</v>
      </c>
      <c r="D751" s="235" t="str">
        <f>VLOOKUP(C751,RNR!$D$15:$E$29,2)</f>
        <v>E-</v>
      </c>
      <c r="E751" s="235">
        <f>+'Ark1'!H2912</f>
        <v>1</v>
      </c>
      <c r="F751" s="235">
        <f>+'Ark1'!J2912</f>
        <v>802</v>
      </c>
      <c r="G751" s="235" t="str">
        <f>VLOOKUP(F751,RNR!$A$1:$B$25,2)</f>
        <v>Karasjok</v>
      </c>
      <c r="H751" s="235" t="str">
        <f>+IF(I751=0,"",'Ark1'!Q2912)</f>
        <v/>
      </c>
      <c r="I751" s="344">
        <f>+'Ark1'!R2912</f>
        <v>0</v>
      </c>
      <c r="J751" s="236" t="str">
        <f>+IF(I751=0,"",'Ark1'!AG2912)</f>
        <v/>
      </c>
      <c r="K751" s="236"/>
      <c r="L751" s="236" t="str">
        <f>+IF(I751=0,"",'Ark1'!AH2912)</f>
        <v/>
      </c>
      <c r="M751" s="237" t="str">
        <f>+IF(I751=0,"",'Ark1'!T2912)</f>
        <v/>
      </c>
      <c r="N751" s="32" t="str">
        <f>+IF(I751=0,"",'Ark1'!U2912)</f>
        <v/>
      </c>
      <c r="O751" s="238" t="str">
        <f>+IF(I751=0,"",'Ark1'!W2912)</f>
        <v/>
      </c>
      <c r="P751" s="238" t="str">
        <f>+IF(I751=0,"",'Ark1'!X2912)</f>
        <v/>
      </c>
      <c r="Q751" s="238" t="str">
        <f>+IF(I751=0,"",'Ark1'!Y2912)</f>
        <v/>
      </c>
      <c r="R751" s="238" t="str">
        <f>+IF(I751=0,"",'Ark1'!Z2912)</f>
        <v/>
      </c>
      <c r="S751" s="236" t="str">
        <f>+IF(I751=0,"",'Ark1'!Z2912)</f>
        <v/>
      </c>
      <c r="T751" s="237" t="str">
        <f>+IF(I751=0,"",'Ark1'!AB2912)</f>
        <v/>
      </c>
      <c r="U751" s="238" t="str">
        <f>+IF(I751=0,"",'Ark1'!AE2912)</f>
        <v/>
      </c>
      <c r="V751" s="236" t="str">
        <f t="shared" si="87"/>
        <v/>
      </c>
      <c r="W751" s="236" t="str">
        <f t="shared" si="88"/>
        <v/>
      </c>
      <c r="X751" s="215"/>
    </row>
    <row r="752" spans="1:24" ht="15.6">
      <c r="A752" s="420"/>
      <c r="B752" s="297">
        <f>+'Ark1'!C2913</f>
        <v>2022</v>
      </c>
      <c r="C752" s="235">
        <f>+'Ark1'!L2913</f>
        <v>14</v>
      </c>
      <c r="D752" s="235" t="str">
        <f>VLOOKUP(C752,RNR!$D$15:$E$29,2)</f>
        <v>E</v>
      </c>
      <c r="E752" s="235">
        <f>+'Ark1'!H2913</f>
        <v>1</v>
      </c>
      <c r="F752" s="235">
        <f>+'Ark1'!J2913</f>
        <v>103</v>
      </c>
      <c r="G752" s="235" t="str">
        <f>VLOOKUP(F752,RNR!$A$1:$B$25,2)</f>
        <v>Rudshøgda</v>
      </c>
      <c r="H752" s="235" t="str">
        <f>+IF(I752=0,"",'Ark1'!Q2913)</f>
        <v/>
      </c>
      <c r="I752" s="344">
        <f>+'Ark1'!R2913</f>
        <v>0</v>
      </c>
      <c r="J752" s="236" t="str">
        <f>+IF(I752=0,"",'Ark1'!AG2913)</f>
        <v/>
      </c>
      <c r="K752" s="236"/>
      <c r="L752" s="236" t="str">
        <f>+IF(I752=0,"",'Ark1'!AH2913)</f>
        <v/>
      </c>
      <c r="M752" s="237" t="str">
        <f>+IF(I752=0,"",'Ark1'!T2913)</f>
        <v/>
      </c>
      <c r="N752" s="32" t="str">
        <f>+IF(I752=0,"",'Ark1'!U2913)</f>
        <v/>
      </c>
      <c r="O752" s="238" t="str">
        <f>+IF(I752=0,"",'Ark1'!W2913)</f>
        <v/>
      </c>
      <c r="P752" s="238" t="str">
        <f>+IF(I752=0,"",'Ark1'!X2913)</f>
        <v/>
      </c>
      <c r="Q752" s="238" t="str">
        <f>+IF(I752=0,"",'Ark1'!Y2913)</f>
        <v/>
      </c>
      <c r="R752" s="238" t="str">
        <f>+IF(I752=0,"",'Ark1'!Z2913)</f>
        <v/>
      </c>
      <c r="S752" s="236" t="str">
        <f>+IF(I752=0,"",'Ark1'!Z2913)</f>
        <v/>
      </c>
      <c r="T752" s="237" t="str">
        <f>+IF(I752=0,"",'Ark1'!AB2913)</f>
        <v/>
      </c>
      <c r="U752" s="238" t="str">
        <f>+IF(I752=0,"",'Ark1'!AE2913)</f>
        <v/>
      </c>
      <c r="V752" s="236" t="str">
        <f t="shared" si="87"/>
        <v/>
      </c>
      <c r="W752" s="236" t="str">
        <f t="shared" si="88"/>
        <v/>
      </c>
      <c r="X752" s="215"/>
    </row>
    <row r="753" spans="1:24" ht="15.6">
      <c r="A753" s="420"/>
      <c r="B753" s="297">
        <f>+'Ark1'!C2914</f>
        <v>2022</v>
      </c>
      <c r="C753" s="235">
        <f>+'Ark1'!L2914</f>
        <v>14</v>
      </c>
      <c r="D753" s="235" t="str">
        <f>VLOOKUP(C753,RNR!$D$15:$E$29,2)</f>
        <v>E</v>
      </c>
      <c r="E753" s="235">
        <f>+'Ark1'!H2914</f>
        <v>2</v>
      </c>
      <c r="F753" s="235">
        <f>+'Ark1'!J2914</f>
        <v>106</v>
      </c>
      <c r="G753" s="235" t="str">
        <f>VLOOKUP(F753,RNR!$A$1:$B$25,2)</f>
        <v>Furuseth</v>
      </c>
      <c r="H753" s="235" t="str">
        <f>+IF(I753=0,"",'Ark1'!Q2914)</f>
        <v/>
      </c>
      <c r="I753" s="344">
        <f>+'Ark1'!R2914</f>
        <v>0</v>
      </c>
      <c r="J753" s="236" t="str">
        <f>+IF(I753=0,"",'Ark1'!AG2914)</f>
        <v/>
      </c>
      <c r="K753" s="236"/>
      <c r="L753" s="236" t="str">
        <f>+IF(I753=0,"",'Ark1'!AH2914)</f>
        <v/>
      </c>
      <c r="M753" s="237" t="str">
        <f>+IF(I753=0,"",'Ark1'!T2914)</f>
        <v/>
      </c>
      <c r="N753" s="32" t="str">
        <f>+IF(I753=0,"",'Ark1'!U2914)</f>
        <v/>
      </c>
      <c r="O753" s="238" t="str">
        <f>+IF(I753=0,"",'Ark1'!W2914)</f>
        <v/>
      </c>
      <c r="P753" s="238" t="str">
        <f>+IF(I753=0,"",'Ark1'!X2914)</f>
        <v/>
      </c>
      <c r="Q753" s="238" t="str">
        <f>+IF(I753=0,"",'Ark1'!Y2914)</f>
        <v/>
      </c>
      <c r="R753" s="238" t="str">
        <f>+IF(I753=0,"",'Ark1'!Z2914)</f>
        <v/>
      </c>
      <c r="S753" s="236" t="str">
        <f>+IF(I753=0,"",'Ark1'!Z2914)</f>
        <v/>
      </c>
      <c r="T753" s="237" t="str">
        <f>+IF(I753=0,"",'Ark1'!AB2914)</f>
        <v/>
      </c>
      <c r="U753" s="238" t="str">
        <f>+IF(I753=0,"",'Ark1'!AE2914)</f>
        <v/>
      </c>
      <c r="V753" s="236" t="str">
        <f t="shared" si="87"/>
        <v/>
      </c>
      <c r="W753" s="236" t="str">
        <f t="shared" si="88"/>
        <v/>
      </c>
      <c r="X753" s="215"/>
    </row>
    <row r="754" spans="1:24" ht="15.6">
      <c r="A754" s="420"/>
      <c r="B754" s="297">
        <f>+'Ark1'!C2915</f>
        <v>2022</v>
      </c>
      <c r="C754" s="235">
        <f>+'Ark1'!L2915</f>
        <v>14</v>
      </c>
      <c r="D754" s="235" t="str">
        <f>VLOOKUP(C754,RNR!$D$15:$E$29,2)</f>
        <v>E</v>
      </c>
      <c r="E754" s="235">
        <f>+'Ark1'!H2915</f>
        <v>1</v>
      </c>
      <c r="F754" s="235">
        <f>+'Ark1'!J2915</f>
        <v>110</v>
      </c>
      <c r="G754" s="235" t="str">
        <f>VLOOKUP(F754,RNR!$A$1:$B$25,2)</f>
        <v>Gol</v>
      </c>
      <c r="H754" s="235" t="str">
        <f>+IF(I754=0,"",'Ark1'!Q2915)</f>
        <v/>
      </c>
      <c r="I754" s="344">
        <f>+'Ark1'!R2915</f>
        <v>0</v>
      </c>
      <c r="J754" s="236" t="str">
        <f>+IF(I754=0,"",'Ark1'!AG2915)</f>
        <v/>
      </c>
      <c r="K754" s="236"/>
      <c r="L754" s="236" t="str">
        <f>+IF(I754=0,"",'Ark1'!AH2915)</f>
        <v/>
      </c>
      <c r="M754" s="237" t="str">
        <f>+IF(I754=0,"",'Ark1'!T2915)</f>
        <v/>
      </c>
      <c r="N754" s="32" t="str">
        <f>+IF(I754=0,"",'Ark1'!U2915)</f>
        <v/>
      </c>
      <c r="O754" s="238" t="str">
        <f>+IF(I754=0,"",'Ark1'!W2915)</f>
        <v/>
      </c>
      <c r="P754" s="238" t="str">
        <f>+IF(I754=0,"",'Ark1'!X2915)</f>
        <v/>
      </c>
      <c r="Q754" s="238" t="str">
        <f>+IF(I754=0,"",'Ark1'!Y2915)</f>
        <v/>
      </c>
      <c r="R754" s="238" t="str">
        <f>+IF(I754=0,"",'Ark1'!Z2915)</f>
        <v/>
      </c>
      <c r="S754" s="236" t="str">
        <f>+IF(I754=0,"",'Ark1'!Z2915)</f>
        <v/>
      </c>
      <c r="T754" s="237" t="str">
        <f>+IF(I754=0,"",'Ark1'!AB2915)</f>
        <v/>
      </c>
      <c r="U754" s="238" t="str">
        <f>+IF(I754=0,"",'Ark1'!AE2915)</f>
        <v/>
      </c>
      <c r="V754" s="236" t="str">
        <f t="shared" si="87"/>
        <v/>
      </c>
      <c r="W754" s="236" t="str">
        <f t="shared" si="88"/>
        <v/>
      </c>
      <c r="X754" s="215"/>
    </row>
    <row r="755" spans="1:24" ht="15.6">
      <c r="A755" s="420"/>
      <c r="B755" s="297">
        <f>+'Ark1'!C2916</f>
        <v>2022</v>
      </c>
      <c r="C755" s="235">
        <f>+'Ark1'!L2916</f>
        <v>14</v>
      </c>
      <c r="D755" s="235" t="str">
        <f>VLOOKUP(C755,RNR!$D$15:$E$29,2)</f>
        <v>E</v>
      </c>
      <c r="E755" s="235">
        <f>+'Ark1'!H2916</f>
        <v>1</v>
      </c>
      <c r="F755" s="235">
        <f>+'Ark1'!J2916</f>
        <v>111</v>
      </c>
      <c r="G755" s="235" t="str">
        <f>VLOOKUP(F755,RNR!$A$1:$B$25,2)</f>
        <v>Forus</v>
      </c>
      <c r="H755" s="235" t="str">
        <f>+IF(I755=0,"",'Ark1'!Q2916)</f>
        <v/>
      </c>
      <c r="I755" s="344">
        <f>+'Ark1'!R2916</f>
        <v>0</v>
      </c>
      <c r="J755" s="236" t="str">
        <f>+IF(I755=0,"",'Ark1'!AG2916)</f>
        <v/>
      </c>
      <c r="K755" s="236"/>
      <c r="L755" s="236" t="str">
        <f>+IF(I755=0,"",'Ark1'!AH2916)</f>
        <v/>
      </c>
      <c r="M755" s="237" t="str">
        <f>+IF(I755=0,"",'Ark1'!T2916)</f>
        <v/>
      </c>
      <c r="N755" s="32" t="str">
        <f>+IF(I755=0,"",'Ark1'!U2916)</f>
        <v/>
      </c>
      <c r="O755" s="238" t="str">
        <f>+IF(I755=0,"",'Ark1'!W2916)</f>
        <v/>
      </c>
      <c r="P755" s="238" t="str">
        <f>+IF(I755=0,"",'Ark1'!X2916)</f>
        <v/>
      </c>
      <c r="Q755" s="238" t="str">
        <f>+IF(I755=0,"",'Ark1'!Y2916)</f>
        <v/>
      </c>
      <c r="R755" s="238" t="str">
        <f>+IF(I755=0,"",'Ark1'!Z2916)</f>
        <v/>
      </c>
      <c r="S755" s="236" t="str">
        <f>+IF(I755=0,"",'Ark1'!Z2916)</f>
        <v/>
      </c>
      <c r="T755" s="237" t="str">
        <f>+IF(I755=0,"",'Ark1'!AB2916)</f>
        <v/>
      </c>
      <c r="U755" s="238" t="str">
        <f>+IF(I755=0,"",'Ark1'!AE2916)</f>
        <v/>
      </c>
      <c r="V755" s="236" t="str">
        <f t="shared" si="87"/>
        <v/>
      </c>
      <c r="W755" s="236" t="str">
        <f t="shared" si="88"/>
        <v/>
      </c>
      <c r="X755" s="215"/>
    </row>
    <row r="756" spans="1:24" ht="15.6">
      <c r="A756" s="420"/>
      <c r="B756" s="297">
        <f>+'Ark1'!C2917</f>
        <v>2022</v>
      </c>
      <c r="C756" s="235">
        <f>+'Ark1'!L2917</f>
        <v>14</v>
      </c>
      <c r="D756" s="235" t="str">
        <f>VLOOKUP(C756,RNR!$D$15:$E$29,2)</f>
        <v>E</v>
      </c>
      <c r="E756" s="235">
        <f>+'Ark1'!H2917</f>
        <v>1</v>
      </c>
      <c r="F756" s="235">
        <f>+'Ark1'!J2917</f>
        <v>116</v>
      </c>
      <c r="G756" s="235" t="str">
        <f>VLOOKUP(F756,RNR!$A$1:$B$25,2)</f>
        <v>Sandeid</v>
      </c>
      <c r="H756" s="235" t="str">
        <f>+IF(I756=0,"",'Ark1'!Q2917)</f>
        <v/>
      </c>
      <c r="I756" s="344">
        <f>+'Ark1'!R2917</f>
        <v>0</v>
      </c>
      <c r="J756" s="236" t="str">
        <f>+IF(I756=0,"",'Ark1'!AG2917)</f>
        <v/>
      </c>
      <c r="K756" s="236"/>
      <c r="L756" s="236" t="str">
        <f>+IF(I756=0,"",'Ark1'!AH2917)</f>
        <v/>
      </c>
      <c r="M756" s="237" t="str">
        <f>+IF(I756=0,"",'Ark1'!T2917)</f>
        <v/>
      </c>
      <c r="N756" s="32" t="str">
        <f>+IF(I756=0,"",'Ark1'!U2917)</f>
        <v/>
      </c>
      <c r="O756" s="238" t="str">
        <f>+IF(I756=0,"",'Ark1'!W2917)</f>
        <v/>
      </c>
      <c r="P756" s="238" t="str">
        <f>+IF(I756=0,"",'Ark1'!X2917)</f>
        <v/>
      </c>
      <c r="Q756" s="238" t="str">
        <f>+IF(I756=0,"",'Ark1'!Y2917)</f>
        <v/>
      </c>
      <c r="R756" s="238" t="str">
        <f>+IF(I756=0,"",'Ark1'!Z2917)</f>
        <v/>
      </c>
      <c r="S756" s="236" t="str">
        <f>+IF(I756=0,"",'Ark1'!Z2917)</f>
        <v/>
      </c>
      <c r="T756" s="237" t="str">
        <f>+IF(I756=0,"",'Ark1'!AB2917)</f>
        <v/>
      </c>
      <c r="U756" s="238" t="str">
        <f>+IF(I756=0,"",'Ark1'!AE2917)</f>
        <v/>
      </c>
      <c r="V756" s="236" t="str">
        <f t="shared" si="87"/>
        <v/>
      </c>
      <c r="W756" s="236" t="str">
        <f t="shared" si="88"/>
        <v/>
      </c>
      <c r="X756" s="215"/>
    </row>
    <row r="757" spans="1:24" ht="15.6">
      <c r="A757" s="420"/>
      <c r="B757" s="297">
        <f>+'Ark1'!C2918</f>
        <v>2022</v>
      </c>
      <c r="C757" s="235">
        <f>+'Ark1'!L2918</f>
        <v>14</v>
      </c>
      <c r="D757" s="235" t="str">
        <f>VLOOKUP(C757,RNR!$D$15:$E$29,2)</f>
        <v>E</v>
      </c>
      <c r="E757" s="235">
        <f>+'Ark1'!H2918</f>
        <v>2</v>
      </c>
      <c r="F757" s="235">
        <f>+'Ark1'!J2918</f>
        <v>117</v>
      </c>
      <c r="G757" s="235" t="str">
        <f>VLOOKUP(F757,RNR!$A$1:$B$25,2)</f>
        <v>Jæren</v>
      </c>
      <c r="H757" s="235" t="str">
        <f>+IF(I757=0,"",'Ark1'!Q2918)</f>
        <v/>
      </c>
      <c r="I757" s="344">
        <f>+'Ark1'!R2918</f>
        <v>0</v>
      </c>
      <c r="J757" s="236" t="str">
        <f>+IF(I757=0,"",'Ark1'!AG2918)</f>
        <v/>
      </c>
      <c r="K757" s="236"/>
      <c r="L757" s="236" t="str">
        <f>+IF(I757=0,"",'Ark1'!AH2918)</f>
        <v/>
      </c>
      <c r="M757" s="237" t="str">
        <f>+IF(I757=0,"",'Ark1'!T2918)</f>
        <v/>
      </c>
      <c r="N757" s="32" t="str">
        <f>+IF(I757=0,"",'Ark1'!U2918)</f>
        <v/>
      </c>
      <c r="O757" s="238" t="str">
        <f>+IF(I757=0,"",'Ark1'!W2918)</f>
        <v/>
      </c>
      <c r="P757" s="238" t="str">
        <f>+IF(I757=0,"",'Ark1'!X2918)</f>
        <v/>
      </c>
      <c r="Q757" s="238" t="str">
        <f>+IF(I757=0,"",'Ark1'!Y2918)</f>
        <v/>
      </c>
      <c r="R757" s="238" t="str">
        <f>+IF(I757=0,"",'Ark1'!Z2918)</f>
        <v/>
      </c>
      <c r="S757" s="236" t="str">
        <f>+IF(I757=0,"",'Ark1'!Z2918)</f>
        <v/>
      </c>
      <c r="T757" s="237" t="str">
        <f>+IF(I757=0,"",'Ark1'!AB2918)</f>
        <v/>
      </c>
      <c r="U757" s="238" t="str">
        <f>+IF(I757=0,"",'Ark1'!AE2918)</f>
        <v/>
      </c>
      <c r="V757" s="236" t="str">
        <f t="shared" si="87"/>
        <v/>
      </c>
      <c r="W757" s="236" t="str">
        <f t="shared" si="88"/>
        <v/>
      </c>
      <c r="X757" s="215"/>
    </row>
    <row r="758" spans="1:24" ht="15.6">
      <c r="A758" s="420"/>
      <c r="B758" s="297">
        <f>+'Ark1'!C2919</f>
        <v>2022</v>
      </c>
      <c r="C758" s="235">
        <f>+'Ark1'!L2919</f>
        <v>14</v>
      </c>
      <c r="D758" s="235" t="str">
        <f>VLOOKUP(C758,RNR!$D$15:$E$29,2)</f>
        <v>E</v>
      </c>
      <c r="E758" s="235">
        <f>+'Ark1'!H2919</f>
        <v>1</v>
      </c>
      <c r="F758" s="235">
        <f>+'Ark1'!J2919</f>
        <v>134</v>
      </c>
      <c r="G758" s="235" t="str">
        <f>VLOOKUP(F758,RNR!$A$1:$B$25,2)</f>
        <v>Førde</v>
      </c>
      <c r="H758" s="235" t="str">
        <f>+IF(I758=0,"",'Ark1'!Q2919)</f>
        <v/>
      </c>
      <c r="I758" s="344">
        <f>+'Ark1'!R2919</f>
        <v>0</v>
      </c>
      <c r="J758" s="236" t="str">
        <f>+IF(I758=0,"",'Ark1'!AG2919)</f>
        <v/>
      </c>
      <c r="K758" s="236"/>
      <c r="L758" s="236" t="str">
        <f>+IF(I758=0,"",'Ark1'!AH2919)</f>
        <v/>
      </c>
      <c r="M758" s="237" t="str">
        <f>+IF(I758=0,"",'Ark1'!T2919)</f>
        <v/>
      </c>
      <c r="N758" s="32" t="str">
        <f>+IF(I758=0,"",'Ark1'!U2919)</f>
        <v/>
      </c>
      <c r="O758" s="238" t="str">
        <f>+IF(I758=0,"",'Ark1'!W2919)</f>
        <v/>
      </c>
      <c r="P758" s="238" t="str">
        <f>+IF(I758=0,"",'Ark1'!X2919)</f>
        <v/>
      </c>
      <c r="Q758" s="238" t="str">
        <f>+IF(I758=0,"",'Ark1'!Y2919)</f>
        <v/>
      </c>
      <c r="R758" s="238" t="str">
        <f>+IF(I758=0,"",'Ark1'!Z2919)</f>
        <v/>
      </c>
      <c r="S758" s="236" t="str">
        <f>+IF(I758=0,"",'Ark1'!Z2919)</f>
        <v/>
      </c>
      <c r="T758" s="237" t="str">
        <f>+IF(I758=0,"",'Ark1'!AB2919)</f>
        <v/>
      </c>
      <c r="U758" s="238" t="str">
        <f>+IF(I758=0,"",'Ark1'!AE2919)</f>
        <v/>
      </c>
      <c r="V758" s="236" t="str">
        <f t="shared" si="87"/>
        <v/>
      </c>
      <c r="W758" s="236" t="str">
        <f t="shared" si="88"/>
        <v/>
      </c>
      <c r="X758" s="215"/>
    </row>
    <row r="759" spans="1:24" ht="15.6">
      <c r="A759" s="420"/>
      <c r="B759" s="297">
        <f>+'Ark1'!C2920</f>
        <v>2022</v>
      </c>
      <c r="C759" s="235">
        <f>+'Ark1'!L2920</f>
        <v>14</v>
      </c>
      <c r="D759" s="235" t="str">
        <f>VLOOKUP(C759,RNR!$D$15:$E$29,2)</f>
        <v>E</v>
      </c>
      <c r="E759" s="235">
        <f>+'Ark1'!H2920</f>
        <v>2</v>
      </c>
      <c r="F759" s="235">
        <f>+'Ark1'!J2920</f>
        <v>141</v>
      </c>
      <c r="G759" s="235" t="str">
        <f>VLOOKUP(F759,RNR!$A$1:$B$25,2)</f>
        <v>Ølen</v>
      </c>
      <c r="H759" s="235" t="str">
        <f>+IF(I759=0,"",'Ark1'!Q2920)</f>
        <v/>
      </c>
      <c r="I759" s="344">
        <f>+'Ark1'!R2920</f>
        <v>0</v>
      </c>
      <c r="J759" s="236" t="str">
        <f>+IF(I759=0,"",'Ark1'!AG2920)</f>
        <v/>
      </c>
      <c r="K759" s="236"/>
      <c r="L759" s="236" t="str">
        <f>+IF(I759=0,"",'Ark1'!AH2920)</f>
        <v/>
      </c>
      <c r="M759" s="237" t="str">
        <f>+IF(I759=0,"",'Ark1'!T2920)</f>
        <v/>
      </c>
      <c r="N759" s="32" t="str">
        <f>+IF(I759=0,"",'Ark1'!U2920)</f>
        <v/>
      </c>
      <c r="O759" s="238" t="str">
        <f>+IF(I759=0,"",'Ark1'!W2920)</f>
        <v/>
      </c>
      <c r="P759" s="238" t="str">
        <f>+IF(I759=0,"",'Ark1'!X2920)</f>
        <v/>
      </c>
      <c r="Q759" s="238" t="str">
        <f>+IF(I759=0,"",'Ark1'!Y2920)</f>
        <v/>
      </c>
      <c r="R759" s="238" t="str">
        <f>+IF(I759=0,"",'Ark1'!Z2920)</f>
        <v/>
      </c>
      <c r="S759" s="236" t="str">
        <f>+IF(I759=0,"",'Ark1'!Z2920)</f>
        <v/>
      </c>
      <c r="T759" s="237" t="str">
        <f>+IF(I759=0,"",'Ark1'!AB2920)</f>
        <v/>
      </c>
      <c r="U759" s="238" t="str">
        <f>+IF(I759=0,"",'Ark1'!AE2920)</f>
        <v/>
      </c>
      <c r="V759" s="236" t="str">
        <f t="shared" si="87"/>
        <v/>
      </c>
      <c r="W759" s="236" t="str">
        <f t="shared" si="88"/>
        <v/>
      </c>
      <c r="X759" s="215"/>
    </row>
    <row r="760" spans="1:24" ht="15.6">
      <c r="A760" s="420"/>
      <c r="B760" s="297">
        <f>+'Ark1'!C2921</f>
        <v>2022</v>
      </c>
      <c r="C760" s="235">
        <f>+'Ark1'!L2921</f>
        <v>14</v>
      </c>
      <c r="D760" s="235" t="str">
        <f>VLOOKUP(C760,RNR!$D$15:$E$29,2)</f>
        <v>E</v>
      </c>
      <c r="E760" s="235">
        <f>+'Ark1'!H2921</f>
        <v>2</v>
      </c>
      <c r="F760" s="235">
        <f>+'Ark1'!J2921</f>
        <v>143</v>
      </c>
      <c r="G760" s="235" t="str">
        <f>VLOOKUP(F760,RNR!$A$1:$B$25,2)</f>
        <v>Nordfjord</v>
      </c>
      <c r="H760" s="235" t="str">
        <f>+IF(I760=0,"",'Ark1'!Q2921)</f>
        <v/>
      </c>
      <c r="I760" s="344">
        <f>+'Ark1'!R2921</f>
        <v>0</v>
      </c>
      <c r="J760" s="236" t="str">
        <f>+IF(I760=0,"",'Ark1'!AG2921)</f>
        <v/>
      </c>
      <c r="K760" s="236"/>
      <c r="L760" s="236" t="str">
        <f>+IF(I760=0,"",'Ark1'!AH2921)</f>
        <v/>
      </c>
      <c r="M760" s="237" t="str">
        <f>+IF(I760=0,"",'Ark1'!T2921)</f>
        <v/>
      </c>
      <c r="N760" s="32" t="str">
        <f>+IF(I760=0,"",'Ark1'!U2921)</f>
        <v/>
      </c>
      <c r="O760" s="238" t="str">
        <f>+IF(I760=0,"",'Ark1'!W2921)</f>
        <v/>
      </c>
      <c r="P760" s="238" t="str">
        <f>+IF(I760=0,"",'Ark1'!X2921)</f>
        <v/>
      </c>
      <c r="Q760" s="238" t="str">
        <f>+IF(I760=0,"",'Ark1'!Y2921)</f>
        <v/>
      </c>
      <c r="R760" s="238" t="str">
        <f>+IF(I760=0,"",'Ark1'!Z2921)</f>
        <v/>
      </c>
      <c r="S760" s="236" t="str">
        <f>+IF(I760=0,"",'Ark1'!Z2921)</f>
        <v/>
      </c>
      <c r="T760" s="237" t="str">
        <f>+IF(I760=0,"",'Ark1'!AB2921)</f>
        <v/>
      </c>
      <c r="U760" s="238" t="str">
        <f>+IF(I760=0,"",'Ark1'!AE2921)</f>
        <v/>
      </c>
      <c r="V760" s="236" t="str">
        <f t="shared" si="87"/>
        <v/>
      </c>
      <c r="W760" s="236" t="str">
        <f t="shared" si="88"/>
        <v/>
      </c>
      <c r="X760" s="215"/>
    </row>
    <row r="761" spans="1:24" ht="15.6">
      <c r="A761" s="420"/>
      <c r="B761" s="297">
        <f>+'Ark1'!C2922</f>
        <v>2022</v>
      </c>
      <c r="C761" s="235">
        <f>+'Ark1'!L2922</f>
        <v>14</v>
      </c>
      <c r="D761" s="235" t="str">
        <f>VLOOKUP(C761,RNR!$D$15:$E$29,2)</f>
        <v>E</v>
      </c>
      <c r="E761" s="235">
        <f>+'Ark1'!H2922</f>
        <v>2</v>
      </c>
      <c r="F761" s="235">
        <f>+'Ark1'!J2922</f>
        <v>147</v>
      </c>
      <c r="G761" s="235" t="str">
        <f>VLOOKUP(F761,RNR!$A$1:$B$25,2)</f>
        <v>Midt-Norge</v>
      </c>
      <c r="H761" s="235" t="str">
        <f>+IF(I761=0,"",'Ark1'!Q2922)</f>
        <v/>
      </c>
      <c r="I761" s="344">
        <f>+'Ark1'!R2922</f>
        <v>0</v>
      </c>
      <c r="J761" s="236" t="str">
        <f>+IF(I761=0,"",'Ark1'!AG2922)</f>
        <v/>
      </c>
      <c r="K761" s="236"/>
      <c r="L761" s="236" t="str">
        <f>+IF(I761=0,"",'Ark1'!AH2922)</f>
        <v/>
      </c>
      <c r="M761" s="237" t="str">
        <f>+IF(I761=0,"",'Ark1'!T2922)</f>
        <v/>
      </c>
      <c r="N761" s="32" t="str">
        <f>+IF(I761=0,"",'Ark1'!U2922)</f>
        <v/>
      </c>
      <c r="O761" s="238" t="str">
        <f>+IF(I761=0,"",'Ark1'!W2922)</f>
        <v/>
      </c>
      <c r="P761" s="238" t="str">
        <f>+IF(I761=0,"",'Ark1'!X2922)</f>
        <v/>
      </c>
      <c r="Q761" s="238" t="str">
        <f>+IF(I761=0,"",'Ark1'!Y2922)</f>
        <v/>
      </c>
      <c r="R761" s="238" t="str">
        <f>+IF(I761=0,"",'Ark1'!Z2922)</f>
        <v/>
      </c>
      <c r="S761" s="236" t="str">
        <f>+IF(I761=0,"",'Ark1'!Z2922)</f>
        <v/>
      </c>
      <c r="T761" s="237" t="str">
        <f>+IF(I761=0,"",'Ark1'!AB2922)</f>
        <v/>
      </c>
      <c r="U761" s="238" t="str">
        <f>+IF(I761=0,"",'Ark1'!AE2922)</f>
        <v/>
      </c>
      <c r="V761" s="236" t="str">
        <f t="shared" si="87"/>
        <v/>
      </c>
      <c r="W761" s="236" t="str">
        <f t="shared" si="88"/>
        <v/>
      </c>
      <c r="X761" s="215"/>
    </row>
    <row r="762" spans="1:24" ht="15.6">
      <c r="A762" s="420"/>
      <c r="B762" s="297">
        <f>+'Ark1'!C2923</f>
        <v>2022</v>
      </c>
      <c r="C762" s="235">
        <f>+'Ark1'!L2923</f>
        <v>14</v>
      </c>
      <c r="D762" s="235" t="str">
        <f>VLOOKUP(C762,RNR!$D$15:$E$29,2)</f>
        <v>E</v>
      </c>
      <c r="E762" s="235">
        <f>+'Ark1'!H2923</f>
        <v>1</v>
      </c>
      <c r="F762" s="235">
        <f>+'Ark1'!J2923</f>
        <v>155</v>
      </c>
      <c r="G762" s="235" t="str">
        <f>VLOOKUP(F762,RNR!$A$1:$B$25,2)</f>
        <v>Målselv</v>
      </c>
      <c r="H762" s="235" t="str">
        <f>+IF(I762=0,"",'Ark1'!Q2923)</f>
        <v/>
      </c>
      <c r="I762" s="344">
        <f>+'Ark1'!R2923</f>
        <v>0</v>
      </c>
      <c r="J762" s="236" t="str">
        <f>+IF(I762=0,"",'Ark1'!AG2923)</f>
        <v/>
      </c>
      <c r="K762" s="236"/>
      <c r="L762" s="236" t="str">
        <f>+IF(I762=0,"",'Ark1'!AH2923)</f>
        <v/>
      </c>
      <c r="M762" s="237" t="str">
        <f>+IF(I762=0,"",'Ark1'!T2923)</f>
        <v/>
      </c>
      <c r="N762" s="32" t="str">
        <f>+IF(I762=0,"",'Ark1'!U2923)</f>
        <v/>
      </c>
      <c r="O762" s="238" t="str">
        <f>+IF(I762=0,"",'Ark1'!W2923)</f>
        <v/>
      </c>
      <c r="P762" s="238" t="str">
        <f>+IF(I762=0,"",'Ark1'!X2923)</f>
        <v/>
      </c>
      <c r="Q762" s="238" t="str">
        <f>+IF(I762=0,"",'Ark1'!Y2923)</f>
        <v/>
      </c>
      <c r="R762" s="238" t="str">
        <f>+IF(I762=0,"",'Ark1'!Z2923)</f>
        <v/>
      </c>
      <c r="S762" s="236" t="str">
        <f>+IF(I762=0,"",'Ark1'!Z2923)</f>
        <v/>
      </c>
      <c r="T762" s="237" t="str">
        <f>+IF(I762=0,"",'Ark1'!AB2923)</f>
        <v/>
      </c>
      <c r="U762" s="238" t="str">
        <f>+IF(I762=0,"",'Ark1'!AE2923)</f>
        <v/>
      </c>
      <c r="V762" s="236" t="str">
        <f t="shared" si="87"/>
        <v/>
      </c>
      <c r="W762" s="236" t="str">
        <f t="shared" si="88"/>
        <v/>
      </c>
      <c r="X762" s="215"/>
    </row>
    <row r="763" spans="1:24" ht="15.6">
      <c r="A763" s="420"/>
      <c r="B763" s="297">
        <f>+'Ark1'!C2924</f>
        <v>2022</v>
      </c>
      <c r="C763" s="235">
        <f>+'Ark1'!L2924</f>
        <v>14</v>
      </c>
      <c r="D763" s="235" t="str">
        <f>VLOOKUP(C763,RNR!$D$15:$E$29,2)</f>
        <v>E</v>
      </c>
      <c r="E763" s="235">
        <f>+'Ark1'!H2924</f>
        <v>2</v>
      </c>
      <c r="F763" s="235">
        <f>+'Ark1'!J2924</f>
        <v>160</v>
      </c>
      <c r="G763" s="235" t="str">
        <f>VLOOKUP(F763,RNR!$A$1:$B$25,2)</f>
        <v>Oslo</v>
      </c>
      <c r="H763" s="235" t="str">
        <f>+IF(I763=0,"",'Ark1'!Q2924)</f>
        <v/>
      </c>
      <c r="I763" s="344">
        <f>+'Ark1'!R2924</f>
        <v>0</v>
      </c>
      <c r="J763" s="236" t="str">
        <f>+IF(I763=0,"",'Ark1'!AG2924)</f>
        <v/>
      </c>
      <c r="K763" s="236"/>
      <c r="L763" s="236" t="str">
        <f>+IF(I763=0,"",'Ark1'!AH2924)</f>
        <v/>
      </c>
      <c r="M763" s="237" t="str">
        <f>+IF(I763=0,"",'Ark1'!T2924)</f>
        <v/>
      </c>
      <c r="N763" s="32" t="str">
        <f>+IF(I763=0,"",'Ark1'!U2924)</f>
        <v/>
      </c>
      <c r="O763" s="238" t="str">
        <f>+IF(I763=0,"",'Ark1'!W2924)</f>
        <v/>
      </c>
      <c r="P763" s="238" t="str">
        <f>+IF(I763=0,"",'Ark1'!X2924)</f>
        <v/>
      </c>
      <c r="Q763" s="238" t="str">
        <f>+IF(I763=0,"",'Ark1'!Y2924)</f>
        <v/>
      </c>
      <c r="R763" s="238" t="str">
        <f>+IF(I763=0,"",'Ark1'!Z2924)</f>
        <v/>
      </c>
      <c r="S763" s="236" t="str">
        <f>+IF(I763=0,"",'Ark1'!Z2924)</f>
        <v/>
      </c>
      <c r="T763" s="237" t="str">
        <f>+IF(I763=0,"",'Ark1'!AB2924)</f>
        <v/>
      </c>
      <c r="U763" s="238" t="str">
        <f>+IF(I763=0,"",'Ark1'!AE2924)</f>
        <v/>
      </c>
      <c r="V763" s="236" t="str">
        <f t="shared" si="87"/>
        <v/>
      </c>
      <c r="W763" s="236" t="str">
        <f t="shared" si="88"/>
        <v/>
      </c>
      <c r="X763" s="215"/>
    </row>
    <row r="764" spans="1:24" ht="15.6">
      <c r="A764" s="420"/>
      <c r="B764" s="297">
        <f>+'Ark1'!C2925</f>
        <v>2022</v>
      </c>
      <c r="C764" s="235">
        <f>+'Ark1'!L2925</f>
        <v>14</v>
      </c>
      <c r="D764" s="235" t="str">
        <f>VLOOKUP(C764,RNR!$D$15:$E$29,2)</f>
        <v>E</v>
      </c>
      <c r="E764" s="235">
        <f>+'Ark1'!H2925</f>
        <v>1</v>
      </c>
      <c r="F764" s="235">
        <f>+'Ark1'!J2925</f>
        <v>171</v>
      </c>
      <c r="G764" s="235" t="str">
        <f>VLOOKUP(F764,RNR!$A$1:$B$25,2)</f>
        <v>Prima</v>
      </c>
      <c r="H764" s="235" t="str">
        <f>+IF(I764=0,"",'Ark1'!Q2925)</f>
        <v/>
      </c>
      <c r="I764" s="344">
        <f>+'Ark1'!R2925</f>
        <v>0</v>
      </c>
      <c r="J764" s="236" t="str">
        <f>+IF(I764=0,"",'Ark1'!AG2925)</f>
        <v/>
      </c>
      <c r="K764" s="236"/>
      <c r="L764" s="236" t="str">
        <f>+IF(I764=0,"",'Ark1'!AH2925)</f>
        <v/>
      </c>
      <c r="M764" s="237" t="str">
        <f>+IF(I764=0,"",'Ark1'!T2925)</f>
        <v/>
      </c>
      <c r="N764" s="32" t="str">
        <f>+IF(I764=0,"",'Ark1'!U2925)</f>
        <v/>
      </c>
      <c r="O764" s="238" t="str">
        <f>+IF(I764=0,"",'Ark1'!W2925)</f>
        <v/>
      </c>
      <c r="P764" s="238" t="str">
        <f>+IF(I764=0,"",'Ark1'!X2925)</f>
        <v/>
      </c>
      <c r="Q764" s="238" t="str">
        <f>+IF(I764=0,"",'Ark1'!Y2925)</f>
        <v/>
      </c>
      <c r="R764" s="238" t="str">
        <f>+IF(I764=0,"",'Ark1'!Z2925)</f>
        <v/>
      </c>
      <c r="S764" s="236" t="str">
        <f>+IF(I764=0,"",'Ark1'!Z2925)</f>
        <v/>
      </c>
      <c r="T764" s="237" t="str">
        <f>+IF(I764=0,"",'Ark1'!AB2925)</f>
        <v/>
      </c>
      <c r="U764" s="238" t="str">
        <f>+IF(I764=0,"",'Ark1'!AE2925)</f>
        <v/>
      </c>
      <c r="V764" s="236" t="str">
        <f t="shared" si="87"/>
        <v/>
      </c>
      <c r="W764" s="236" t="str">
        <f t="shared" si="88"/>
        <v/>
      </c>
      <c r="X764" s="215"/>
    </row>
    <row r="765" spans="1:24" ht="15.6">
      <c r="A765" s="420"/>
      <c r="B765" s="297">
        <f>+'Ark1'!C2926</f>
        <v>2022</v>
      </c>
      <c r="C765" s="235">
        <f>+'Ark1'!L2926</f>
        <v>14</v>
      </c>
      <c r="D765" s="235" t="str">
        <f>VLOOKUP(C765,RNR!$D$15:$E$29,2)</f>
        <v>E</v>
      </c>
      <c r="E765" s="235">
        <f>+'Ark1'!H2926</f>
        <v>2</v>
      </c>
      <c r="F765" s="235">
        <f>+'Ark1'!J2926</f>
        <v>175</v>
      </c>
      <c r="G765" s="235" t="str">
        <f>VLOOKUP(F765,RNR!$A$1:$B$25,2)</f>
        <v>Ole Ringdal</v>
      </c>
      <c r="H765" s="235" t="str">
        <f>+IF(I765=0,"",'Ark1'!Q2926)</f>
        <v/>
      </c>
      <c r="I765" s="344">
        <f>+'Ark1'!R2926</f>
        <v>0</v>
      </c>
      <c r="J765" s="236" t="str">
        <f>+IF(I765=0,"",'Ark1'!AG2926)</f>
        <v/>
      </c>
      <c r="K765" s="236"/>
      <c r="L765" s="236" t="str">
        <f>+IF(I765=0,"",'Ark1'!AH2926)</f>
        <v/>
      </c>
      <c r="M765" s="237" t="str">
        <f>+IF(I765=0,"",'Ark1'!T2926)</f>
        <v/>
      </c>
      <c r="N765" s="32" t="str">
        <f>+IF(I765=0,"",'Ark1'!U2926)</f>
        <v/>
      </c>
      <c r="O765" s="238" t="str">
        <f>+IF(I765=0,"",'Ark1'!W2926)</f>
        <v/>
      </c>
      <c r="P765" s="238" t="str">
        <f>+IF(I765=0,"",'Ark1'!X2926)</f>
        <v/>
      </c>
      <c r="Q765" s="238" t="str">
        <f>+IF(I765=0,"",'Ark1'!Y2926)</f>
        <v/>
      </c>
      <c r="R765" s="238" t="str">
        <f>+IF(I765=0,"",'Ark1'!Z2926)</f>
        <v/>
      </c>
      <c r="S765" s="236" t="str">
        <f>+IF(I765=0,"",'Ark1'!Z2926)</f>
        <v/>
      </c>
      <c r="T765" s="237" t="str">
        <f>+IF(I765=0,"",'Ark1'!AB2926)</f>
        <v/>
      </c>
      <c r="U765" s="238" t="str">
        <f>+IF(I765=0,"",'Ark1'!AE2926)</f>
        <v/>
      </c>
      <c r="V765" s="236" t="str">
        <f t="shared" si="87"/>
        <v/>
      </c>
      <c r="W765" s="236" t="str">
        <f t="shared" si="88"/>
        <v/>
      </c>
      <c r="X765" s="215"/>
    </row>
    <row r="766" spans="1:24" ht="15.6">
      <c r="A766" s="420"/>
      <c r="B766" s="297">
        <f>+'Ark1'!C2927</f>
        <v>2022</v>
      </c>
      <c r="C766" s="235">
        <f>+'Ark1'!L2927</f>
        <v>14</v>
      </c>
      <c r="D766" s="235" t="str">
        <f>VLOOKUP(C766,RNR!$D$15:$E$29,2)</f>
        <v>E</v>
      </c>
      <c r="E766" s="235">
        <f>+'Ark1'!H2927</f>
        <v>2</v>
      </c>
      <c r="F766" s="235">
        <f>+'Ark1'!J2927</f>
        <v>177</v>
      </c>
      <c r="G766" s="235" t="str">
        <f>VLOOKUP(F766,RNR!$A$1:$B$25,2)</f>
        <v>Slakthuset</v>
      </c>
      <c r="H766" s="235" t="str">
        <f>+IF(I766=0,"",'Ark1'!Q2927)</f>
        <v/>
      </c>
      <c r="I766" s="344">
        <f>+'Ark1'!R2927</f>
        <v>0</v>
      </c>
      <c r="J766" s="236" t="str">
        <f>+IF(I766=0,"",'Ark1'!AG2927)</f>
        <v/>
      </c>
      <c r="K766" s="236"/>
      <c r="L766" s="236" t="str">
        <f>+IF(I766=0,"",'Ark1'!AH2927)</f>
        <v/>
      </c>
      <c r="M766" s="237" t="str">
        <f>+IF(I766=0,"",'Ark1'!T2927)</f>
        <v/>
      </c>
      <c r="N766" s="32" t="str">
        <f>+IF(I766=0,"",'Ark1'!U2927)</f>
        <v/>
      </c>
      <c r="O766" s="238" t="str">
        <f>+IF(I766=0,"",'Ark1'!W2927)</f>
        <v/>
      </c>
      <c r="P766" s="238" t="str">
        <f>+IF(I766=0,"",'Ark1'!X2927)</f>
        <v/>
      </c>
      <c r="Q766" s="238" t="str">
        <f>+IF(I766=0,"",'Ark1'!Y2927)</f>
        <v/>
      </c>
      <c r="R766" s="238" t="str">
        <f>+IF(I766=0,"",'Ark1'!Z2927)</f>
        <v/>
      </c>
      <c r="S766" s="236" t="str">
        <f>+IF(I766=0,"",'Ark1'!Z2927)</f>
        <v/>
      </c>
      <c r="T766" s="237" t="str">
        <f>+IF(I766=0,"",'Ark1'!AB2927)</f>
        <v/>
      </c>
      <c r="U766" s="238" t="str">
        <f>+IF(I766=0,"",'Ark1'!AE2927)</f>
        <v/>
      </c>
      <c r="V766" s="236" t="str">
        <f t="shared" si="87"/>
        <v/>
      </c>
      <c r="W766" s="236" t="str">
        <f t="shared" si="88"/>
        <v/>
      </c>
      <c r="X766" s="215"/>
    </row>
    <row r="767" spans="1:24" ht="15.6">
      <c r="A767" s="420"/>
      <c r="B767" s="297">
        <f>+'Ark1'!C2928</f>
        <v>2022</v>
      </c>
      <c r="C767" s="235">
        <f>+'Ark1'!L2928</f>
        <v>14</v>
      </c>
      <c r="D767" s="235" t="str">
        <f>VLOOKUP(C767,RNR!$D$15:$E$29,2)</f>
        <v>E</v>
      </c>
      <c r="E767" s="235">
        <f>+'Ark1'!H2928</f>
        <v>2</v>
      </c>
      <c r="F767" s="235">
        <f>+'Ark1'!J2928</f>
        <v>178</v>
      </c>
      <c r="G767" s="235" t="str">
        <f>VLOOKUP(F767,RNR!$A$1:$B$25,2)</f>
        <v>Røros</v>
      </c>
      <c r="H767" s="235" t="str">
        <f>+IF(I767=0,"",'Ark1'!Q2928)</f>
        <v/>
      </c>
      <c r="I767" s="344">
        <f>+'Ark1'!R2928</f>
        <v>0</v>
      </c>
      <c r="J767" s="236" t="str">
        <f>+IF(I767=0,"",'Ark1'!AG2928)</f>
        <v/>
      </c>
      <c r="K767" s="236"/>
      <c r="L767" s="236" t="str">
        <f>+IF(I767=0,"",'Ark1'!AH2928)</f>
        <v/>
      </c>
      <c r="M767" s="237" t="str">
        <f>+IF(I767=0,"",'Ark1'!T2928)</f>
        <v/>
      </c>
      <c r="N767" s="32" t="str">
        <f>+IF(I767=0,"",'Ark1'!U2928)</f>
        <v/>
      </c>
      <c r="O767" s="238" t="str">
        <f>+IF(I767=0,"",'Ark1'!W2928)</f>
        <v/>
      </c>
      <c r="P767" s="238" t="str">
        <f>+IF(I767=0,"",'Ark1'!X2928)</f>
        <v/>
      </c>
      <c r="Q767" s="238" t="str">
        <f>+IF(I767=0,"",'Ark1'!Y2928)</f>
        <v/>
      </c>
      <c r="R767" s="238" t="str">
        <f>+IF(I767=0,"",'Ark1'!Z2928)</f>
        <v/>
      </c>
      <c r="S767" s="236" t="str">
        <f>+IF(I767=0,"",'Ark1'!Z2928)</f>
        <v/>
      </c>
      <c r="T767" s="237" t="str">
        <f>+IF(I767=0,"",'Ark1'!AB2928)</f>
        <v/>
      </c>
      <c r="U767" s="238" t="str">
        <f>+IF(I767=0,"",'Ark1'!AE2928)</f>
        <v/>
      </c>
      <c r="V767" s="236" t="str">
        <f t="shared" si="87"/>
        <v/>
      </c>
      <c r="W767" s="236" t="str">
        <f t="shared" si="88"/>
        <v/>
      </c>
      <c r="X767" s="215"/>
    </row>
    <row r="768" spans="1:24" ht="15.6">
      <c r="A768" s="420"/>
      <c r="B768" s="297">
        <f>+'Ark1'!C2929</f>
        <v>2022</v>
      </c>
      <c r="C768" s="235">
        <f>+'Ark1'!L2929</f>
        <v>14</v>
      </c>
      <c r="D768" s="235" t="str">
        <f>VLOOKUP(C768,RNR!$D$15:$E$29,2)</f>
        <v>E</v>
      </c>
      <c r="E768" s="235">
        <f>+'Ark1'!H2929</f>
        <v>2</v>
      </c>
      <c r="F768" s="235">
        <f>+'Ark1'!J2929</f>
        <v>181</v>
      </c>
      <c r="G768" s="235" t="str">
        <f>VLOOKUP(F768,RNR!$A$1:$B$25,2)</f>
        <v>Horns</v>
      </c>
      <c r="H768" s="235" t="str">
        <f>+IF(I768=0,"",'Ark1'!Q2929)</f>
        <v/>
      </c>
      <c r="I768" s="344">
        <f>+'Ark1'!R2929</f>
        <v>0</v>
      </c>
      <c r="J768" s="236" t="str">
        <f>+IF(I768=0,"",'Ark1'!AG2929)</f>
        <v/>
      </c>
      <c r="K768" s="236"/>
      <c r="L768" s="236" t="str">
        <f>+IF(I768=0,"",'Ark1'!AH2929)</f>
        <v/>
      </c>
      <c r="M768" s="237" t="str">
        <f>+IF(I768=0,"",'Ark1'!T2929)</f>
        <v/>
      </c>
      <c r="N768" s="32" t="str">
        <f>+IF(I768=0,"",'Ark1'!U2929)</f>
        <v/>
      </c>
      <c r="O768" s="238" t="str">
        <f>+IF(I768=0,"",'Ark1'!W2929)</f>
        <v/>
      </c>
      <c r="P768" s="238" t="str">
        <f>+IF(I768=0,"",'Ark1'!X2929)</f>
        <v/>
      </c>
      <c r="Q768" s="238" t="str">
        <f>+IF(I768=0,"",'Ark1'!Y2929)</f>
        <v/>
      </c>
      <c r="R768" s="238" t="str">
        <f>+IF(I768=0,"",'Ark1'!Z2929)</f>
        <v/>
      </c>
      <c r="S768" s="236" t="str">
        <f>+IF(I768=0,"",'Ark1'!Z2929)</f>
        <v/>
      </c>
      <c r="T768" s="237" t="str">
        <f>+IF(I768=0,"",'Ark1'!AB2929)</f>
        <v/>
      </c>
      <c r="U768" s="238" t="str">
        <f>+IF(I768=0,"",'Ark1'!AE2929)</f>
        <v/>
      </c>
      <c r="V768" s="236" t="str">
        <f t="shared" si="87"/>
        <v/>
      </c>
      <c r="W768" s="236" t="str">
        <f t="shared" si="88"/>
        <v/>
      </c>
      <c r="X768" s="215"/>
    </row>
    <row r="769" spans="1:24" ht="15.6">
      <c r="A769" s="420"/>
      <c r="B769" s="297">
        <f>+'Ark1'!C2930</f>
        <v>2022</v>
      </c>
      <c r="C769" s="235">
        <f>+'Ark1'!L2930</f>
        <v>14</v>
      </c>
      <c r="D769" s="235" t="str">
        <f>VLOOKUP(C769,RNR!$D$15:$E$29,2)</f>
        <v>E</v>
      </c>
      <c r="E769" s="235">
        <f>+'Ark1'!H2930</f>
        <v>1</v>
      </c>
      <c r="F769" s="235">
        <f>+'Ark1'!J2930</f>
        <v>262</v>
      </c>
      <c r="G769" s="235" t="str">
        <f>VLOOKUP(F769,RNR!$A$1:$B$25,2)</f>
        <v>Strilalam</v>
      </c>
      <c r="H769" s="235" t="str">
        <f>+IF(I769=0,"",'Ark1'!Q2930)</f>
        <v/>
      </c>
      <c r="I769" s="344">
        <f>+'Ark1'!R2930</f>
        <v>0</v>
      </c>
      <c r="J769" s="236" t="str">
        <f>+IF(I769=0,"",'Ark1'!AG2930)</f>
        <v/>
      </c>
      <c r="K769" s="236"/>
      <c r="L769" s="236" t="str">
        <f>+IF(I769=0,"",'Ark1'!AH2930)</f>
        <v/>
      </c>
      <c r="M769" s="237" t="str">
        <f>+IF(I769=0,"",'Ark1'!T2930)</f>
        <v/>
      </c>
      <c r="N769" s="32" t="str">
        <f>+IF(I769=0,"",'Ark1'!U2930)</f>
        <v/>
      </c>
      <c r="O769" s="238" t="str">
        <f>+IF(I769=0,"",'Ark1'!W2930)</f>
        <v/>
      </c>
      <c r="P769" s="238" t="str">
        <f>+IF(I769=0,"",'Ark1'!X2930)</f>
        <v/>
      </c>
      <c r="Q769" s="238" t="str">
        <f>+IF(I769=0,"",'Ark1'!Y2930)</f>
        <v/>
      </c>
      <c r="R769" s="238" t="str">
        <f>+IF(I769=0,"",'Ark1'!Z2930)</f>
        <v/>
      </c>
      <c r="S769" s="236" t="str">
        <f>+IF(I769=0,"",'Ark1'!Z2930)</f>
        <v/>
      </c>
      <c r="T769" s="237" t="str">
        <f>+IF(I769=0,"",'Ark1'!AB2930)</f>
        <v/>
      </c>
      <c r="U769" s="238" t="str">
        <f>+IF(I769=0,"",'Ark1'!AE2930)</f>
        <v/>
      </c>
      <c r="V769" s="236" t="str">
        <f t="shared" si="87"/>
        <v/>
      </c>
      <c r="W769" s="236" t="str">
        <f t="shared" si="88"/>
        <v/>
      </c>
      <c r="X769" s="215"/>
    </row>
    <row r="770" spans="1:24" ht="15.6">
      <c r="A770" s="420"/>
      <c r="B770" s="297">
        <f>+'Ark1'!C2931</f>
        <v>2022</v>
      </c>
      <c r="C770" s="235">
        <f>+'Ark1'!L2931</f>
        <v>14</v>
      </c>
      <c r="D770" s="235" t="str">
        <f>VLOOKUP(C770,RNR!$D$15:$E$29,2)</f>
        <v>E</v>
      </c>
      <c r="E770" s="235">
        <f>+'Ark1'!H2931</f>
        <v>1</v>
      </c>
      <c r="F770" s="235">
        <f>+'Ark1'!J2931</f>
        <v>309</v>
      </c>
      <c r="G770" s="235" t="str">
        <f>VLOOKUP(F770,RNR!$A$1:$B$25,2)</f>
        <v>Malvik</v>
      </c>
      <c r="H770" s="235" t="str">
        <f>+IF(I770=0,"",'Ark1'!Q2931)</f>
        <v/>
      </c>
      <c r="I770" s="344">
        <f>+'Ark1'!R2931</f>
        <v>0</v>
      </c>
      <c r="J770" s="236" t="str">
        <f>+IF(I770=0,"",'Ark1'!AG2931)</f>
        <v/>
      </c>
      <c r="K770" s="236"/>
      <c r="L770" s="236" t="str">
        <f>+IF(I770=0,"",'Ark1'!AH2931)</f>
        <v/>
      </c>
      <c r="M770" s="237" t="str">
        <f>+IF(I770=0,"",'Ark1'!T2931)</f>
        <v/>
      </c>
      <c r="N770" s="32" t="str">
        <f>+IF(I770=0,"",'Ark1'!U2931)</f>
        <v/>
      </c>
      <c r="O770" s="238" t="str">
        <f>+IF(I770=0,"",'Ark1'!W2931)</f>
        <v/>
      </c>
      <c r="P770" s="238" t="str">
        <f>+IF(I770=0,"",'Ark1'!X2931)</f>
        <v/>
      </c>
      <c r="Q770" s="238" t="str">
        <f>+IF(I770=0,"",'Ark1'!Y2931)</f>
        <v/>
      </c>
      <c r="R770" s="238" t="str">
        <f>+IF(I770=0,"",'Ark1'!Z2931)</f>
        <v/>
      </c>
      <c r="S770" s="236" t="str">
        <f>+IF(I770=0,"",'Ark1'!Z2931)</f>
        <v/>
      </c>
      <c r="T770" s="237" t="str">
        <f>+IF(I770=0,"",'Ark1'!AB2931)</f>
        <v/>
      </c>
      <c r="U770" s="238" t="str">
        <f>+IF(I770=0,"",'Ark1'!AE2931)</f>
        <v/>
      </c>
      <c r="V770" s="236" t="str">
        <f t="shared" si="87"/>
        <v/>
      </c>
      <c r="W770" s="236" t="str">
        <f t="shared" si="88"/>
        <v/>
      </c>
      <c r="X770" s="215"/>
    </row>
    <row r="771" spans="1:24" ht="15.6">
      <c r="A771" s="420"/>
      <c r="B771" s="297">
        <f>+'Ark1'!C2932</f>
        <v>2022</v>
      </c>
      <c r="C771" s="235">
        <f>+'Ark1'!L2932</f>
        <v>14</v>
      </c>
      <c r="D771" s="235" t="str">
        <f>VLOOKUP(C771,RNR!$D$15:$E$29,2)</f>
        <v>E</v>
      </c>
      <c r="E771" s="235">
        <f>+'Ark1'!H2932</f>
        <v>2</v>
      </c>
      <c r="F771" s="235">
        <f>+'Ark1'!J2932</f>
        <v>470</v>
      </c>
      <c r="G771" s="235" t="str">
        <f>VLOOKUP(F771,RNR!$A$1:$B$25,2)</f>
        <v>Jens Eide</v>
      </c>
      <c r="H771" s="235" t="str">
        <f>+IF(I771=0,"",'Ark1'!Q2932)</f>
        <v/>
      </c>
      <c r="I771" s="344">
        <f>+'Ark1'!R2932</f>
        <v>0</v>
      </c>
      <c r="J771" s="236" t="str">
        <f>+IF(I771=0,"",'Ark1'!AG2932)</f>
        <v/>
      </c>
      <c r="K771" s="236"/>
      <c r="L771" s="236" t="str">
        <f>+IF(I771=0,"",'Ark1'!AH2932)</f>
        <v/>
      </c>
      <c r="M771" s="237" t="str">
        <f>+IF(I771=0,"",'Ark1'!T2932)</f>
        <v/>
      </c>
      <c r="N771" s="32" t="str">
        <f>+IF(I771=0,"",'Ark1'!U2932)</f>
        <v/>
      </c>
      <c r="O771" s="238" t="str">
        <f>+IF(I771=0,"",'Ark1'!W2932)</f>
        <v/>
      </c>
      <c r="P771" s="238" t="str">
        <f>+IF(I771=0,"",'Ark1'!X2932)</f>
        <v/>
      </c>
      <c r="Q771" s="238" t="str">
        <f>+IF(I771=0,"",'Ark1'!Y2932)</f>
        <v/>
      </c>
      <c r="R771" s="238" t="str">
        <f>+IF(I771=0,"",'Ark1'!Z2932)</f>
        <v/>
      </c>
      <c r="S771" s="236" t="str">
        <f>+IF(I771=0,"",'Ark1'!Z2932)</f>
        <v/>
      </c>
      <c r="T771" s="237" t="str">
        <f>+IF(I771=0,"",'Ark1'!AB2932)</f>
        <v/>
      </c>
      <c r="U771" s="238" t="str">
        <f>+IF(I771=0,"",'Ark1'!AE2932)</f>
        <v/>
      </c>
      <c r="V771" s="236" t="str">
        <f t="shared" si="87"/>
        <v/>
      </c>
      <c r="W771" s="236" t="str">
        <f t="shared" si="88"/>
        <v/>
      </c>
      <c r="X771" s="215"/>
    </row>
    <row r="772" spans="1:24" ht="15.6">
      <c r="A772" s="420"/>
      <c r="B772" s="297">
        <f>+'Ark1'!C2933</f>
        <v>2022</v>
      </c>
      <c r="C772" s="235">
        <f>+'Ark1'!L2933</f>
        <v>14</v>
      </c>
      <c r="D772" s="235" t="str">
        <f>VLOOKUP(C772,RNR!$D$15:$E$29,2)</f>
        <v>E</v>
      </c>
      <c r="E772" s="235">
        <f>+'Ark1'!H2933</f>
        <v>2</v>
      </c>
      <c r="F772" s="235">
        <f>+'Ark1'!J2933</f>
        <v>629</v>
      </c>
      <c r="G772" s="235" t="str">
        <f>VLOOKUP(F772,RNR!$A$1:$B$25,2)</f>
        <v>Bø</v>
      </c>
      <c r="H772" s="235" t="str">
        <f>+IF(I772=0,"",'Ark1'!Q2933)</f>
        <v/>
      </c>
      <c r="I772" s="344">
        <f>+'Ark1'!R2933</f>
        <v>0</v>
      </c>
      <c r="J772" s="236" t="str">
        <f>+IF(I772=0,"",'Ark1'!AG2933)</f>
        <v/>
      </c>
      <c r="K772" s="236"/>
      <c r="L772" s="236" t="str">
        <f>+IF(I772=0,"",'Ark1'!AH2933)</f>
        <v/>
      </c>
      <c r="M772" s="237" t="str">
        <f>+IF(I772=0,"",'Ark1'!T2933)</f>
        <v/>
      </c>
      <c r="N772" s="32" t="str">
        <f>+IF(I772=0,"",'Ark1'!U2933)</f>
        <v/>
      </c>
      <c r="O772" s="238" t="str">
        <f>+IF(I772=0,"",'Ark1'!W2933)</f>
        <v/>
      </c>
      <c r="P772" s="238" t="str">
        <f>+IF(I772=0,"",'Ark1'!X2933)</f>
        <v/>
      </c>
      <c r="Q772" s="238" t="str">
        <f>+IF(I772=0,"",'Ark1'!Y2933)</f>
        <v/>
      </c>
      <c r="R772" s="238" t="str">
        <f>+IF(I772=0,"",'Ark1'!Z2933)</f>
        <v/>
      </c>
      <c r="S772" s="236" t="str">
        <f>+IF(I772=0,"",'Ark1'!Z2933)</f>
        <v/>
      </c>
      <c r="T772" s="237" t="str">
        <f>+IF(I772=0,"",'Ark1'!AB2933)</f>
        <v/>
      </c>
      <c r="U772" s="238" t="str">
        <f>+IF(I772=0,"",'Ark1'!AE2933)</f>
        <v/>
      </c>
      <c r="V772" s="236" t="str">
        <f t="shared" si="87"/>
        <v/>
      </c>
      <c r="W772" s="236" t="str">
        <f t="shared" si="88"/>
        <v/>
      </c>
      <c r="X772" s="215"/>
    </row>
    <row r="773" spans="1:24" ht="15.6">
      <c r="A773" s="420"/>
      <c r="B773" s="297">
        <f>+'Ark1'!C2934</f>
        <v>2022</v>
      </c>
      <c r="C773" s="235">
        <f>+'Ark1'!L2934</f>
        <v>14</v>
      </c>
      <c r="D773" s="235" t="str">
        <f>VLOOKUP(C773,RNR!$D$15:$E$29,2)</f>
        <v>E</v>
      </c>
      <c r="E773" s="235">
        <f>+'Ark1'!H2934</f>
        <v>1</v>
      </c>
      <c r="F773" s="235">
        <f>+'Ark1'!J2934</f>
        <v>643</v>
      </c>
      <c r="G773" s="235" t="str">
        <f>VLOOKUP(F773,RNR!$A$1:$B$25,2)</f>
        <v>Bjerka</v>
      </c>
      <c r="H773" s="235" t="str">
        <f>+IF(I773=0,"",'Ark1'!Q2934)</f>
        <v/>
      </c>
      <c r="I773" s="344">
        <f>+'Ark1'!R2934</f>
        <v>0</v>
      </c>
      <c r="J773" s="236" t="str">
        <f>+IF(I773=0,"",'Ark1'!AG2934)</f>
        <v/>
      </c>
      <c r="K773" s="236"/>
      <c r="L773" s="236" t="str">
        <f>+IF(I773=0,"",'Ark1'!AH2934)</f>
        <v/>
      </c>
      <c r="M773" s="237" t="str">
        <f>+IF(I773=0,"",'Ark1'!T2934)</f>
        <v/>
      </c>
      <c r="N773" s="32" t="str">
        <f>+IF(I773=0,"",'Ark1'!U2934)</f>
        <v/>
      </c>
      <c r="O773" s="238" t="str">
        <f>+IF(I773=0,"",'Ark1'!W2934)</f>
        <v/>
      </c>
      <c r="P773" s="238" t="str">
        <f>+IF(I773=0,"",'Ark1'!X2934)</f>
        <v/>
      </c>
      <c r="Q773" s="238" t="str">
        <f>+IF(I773=0,"",'Ark1'!Y2934)</f>
        <v/>
      </c>
      <c r="R773" s="238" t="str">
        <f>+IF(I773=0,"",'Ark1'!Z2934)</f>
        <v/>
      </c>
      <c r="S773" s="236" t="str">
        <f>+IF(I773=0,"",'Ark1'!Z2934)</f>
        <v/>
      </c>
      <c r="T773" s="237" t="str">
        <f>+IF(I773=0,"",'Ark1'!AB2934)</f>
        <v/>
      </c>
      <c r="U773" s="238" t="str">
        <f>+IF(I773=0,"",'Ark1'!AE2934)</f>
        <v/>
      </c>
      <c r="V773" s="236" t="str">
        <f t="shared" si="87"/>
        <v/>
      </c>
      <c r="W773" s="236" t="str">
        <f t="shared" si="88"/>
        <v/>
      </c>
      <c r="X773" s="215"/>
    </row>
    <row r="774" spans="1:24" ht="15.6">
      <c r="A774" s="420"/>
      <c r="B774" s="297">
        <f>+'Ark1'!C2935</f>
        <v>2022</v>
      </c>
      <c r="C774" s="235">
        <f>+'Ark1'!L2935</f>
        <v>14</v>
      </c>
      <c r="D774" s="235" t="str">
        <f>VLOOKUP(C774,RNR!$D$15:$E$29,2)</f>
        <v>E</v>
      </c>
      <c r="E774" s="235">
        <f>+'Ark1'!H2935</f>
        <v>2</v>
      </c>
      <c r="F774" s="235">
        <f>+'Ark1'!J2935</f>
        <v>704</v>
      </c>
      <c r="G774" s="235" t="str">
        <f>VLOOKUP(F774,RNR!$A$1:$B$25,2)</f>
        <v>Øre Vilt</v>
      </c>
      <c r="H774" s="235" t="str">
        <f>+IF(I774=0,"",'Ark1'!Q2935)</f>
        <v/>
      </c>
      <c r="I774" s="344">
        <f>+'Ark1'!R2935</f>
        <v>0</v>
      </c>
      <c r="J774" s="236" t="str">
        <f>+IF(I774=0,"",'Ark1'!AG2935)</f>
        <v/>
      </c>
      <c r="K774" s="236"/>
      <c r="L774" s="236" t="str">
        <f>+IF(I774=0,"",'Ark1'!AH2935)</f>
        <v/>
      </c>
      <c r="M774" s="237" t="str">
        <f>+IF(I774=0,"",'Ark1'!T2935)</f>
        <v/>
      </c>
      <c r="N774" s="32" t="str">
        <f>+IF(I774=0,"",'Ark1'!U2935)</f>
        <v/>
      </c>
      <c r="O774" s="238" t="str">
        <f>+IF(I774=0,"",'Ark1'!W2935)</f>
        <v/>
      </c>
      <c r="P774" s="238" t="str">
        <f>+IF(I774=0,"",'Ark1'!X2935)</f>
        <v/>
      </c>
      <c r="Q774" s="238" t="str">
        <f>+IF(I774=0,"",'Ark1'!Y2935)</f>
        <v/>
      </c>
      <c r="R774" s="238" t="str">
        <f>+IF(I774=0,"",'Ark1'!Z2935)</f>
        <v/>
      </c>
      <c r="S774" s="236" t="str">
        <f>+IF(I774=0,"",'Ark1'!Z2935)</f>
        <v/>
      </c>
      <c r="T774" s="237" t="str">
        <f>+IF(I774=0,"",'Ark1'!AB2935)</f>
        <v/>
      </c>
      <c r="U774" s="238" t="str">
        <f>+IF(I774=0,"",'Ark1'!AE2935)</f>
        <v/>
      </c>
      <c r="V774" s="236" t="str">
        <f t="shared" ref="V774:V799" si="89">IF(I774=0,"",N774/C774)</f>
        <v/>
      </c>
      <c r="W774" s="236" t="str">
        <f t="shared" ref="W774:W799" si="90">IF(I774=0,"",I774/H774)</f>
        <v/>
      </c>
      <c r="X774" s="215"/>
    </row>
    <row r="775" spans="1:24" ht="15.6">
      <c r="A775" s="420"/>
      <c r="B775" s="297">
        <f>+'Ark1'!C2936</f>
        <v>2022</v>
      </c>
      <c r="C775" s="235">
        <f>+'Ark1'!L2936</f>
        <v>14</v>
      </c>
      <c r="D775" s="235" t="str">
        <f>VLOOKUP(C775,RNR!$D$15:$E$29,2)</f>
        <v>E</v>
      </c>
      <c r="E775" s="235">
        <f>+'Ark1'!H2936</f>
        <v>1</v>
      </c>
      <c r="F775" s="235">
        <f>+'Ark1'!J2936</f>
        <v>802</v>
      </c>
      <c r="G775" s="235" t="str">
        <f>VLOOKUP(F775,RNR!$A$1:$B$25,2)</f>
        <v>Karasjok</v>
      </c>
      <c r="H775" s="235" t="str">
        <f>+IF(I775=0,"",'Ark1'!Q2936)</f>
        <v/>
      </c>
      <c r="I775" s="344">
        <f>+'Ark1'!R2936</f>
        <v>0</v>
      </c>
      <c r="J775" s="236" t="str">
        <f>+IF(I775=0,"",'Ark1'!AG2936)</f>
        <v/>
      </c>
      <c r="K775" s="236"/>
      <c r="L775" s="236" t="str">
        <f>+IF(I775=0,"",'Ark1'!AH2936)</f>
        <v/>
      </c>
      <c r="M775" s="237" t="str">
        <f>+IF(I775=0,"",'Ark1'!T2936)</f>
        <v/>
      </c>
      <c r="N775" s="32" t="str">
        <f>+IF(I775=0,"",'Ark1'!U2936)</f>
        <v/>
      </c>
      <c r="O775" s="238" t="str">
        <f>+IF(I775=0,"",'Ark1'!W2936)</f>
        <v/>
      </c>
      <c r="P775" s="238" t="str">
        <f>+IF(I775=0,"",'Ark1'!X2936)</f>
        <v/>
      </c>
      <c r="Q775" s="238" t="str">
        <f>+IF(I775=0,"",'Ark1'!Y2936)</f>
        <v/>
      </c>
      <c r="R775" s="238" t="str">
        <f>+IF(I775=0,"",'Ark1'!Z2936)</f>
        <v/>
      </c>
      <c r="S775" s="236" t="str">
        <f>+IF(I775=0,"",'Ark1'!Z2936)</f>
        <v/>
      </c>
      <c r="T775" s="237" t="str">
        <f>+IF(I775=0,"",'Ark1'!AB2936)</f>
        <v/>
      </c>
      <c r="U775" s="238" t="str">
        <f>+IF(I775=0,"",'Ark1'!AE2936)</f>
        <v/>
      </c>
      <c r="V775" s="236" t="str">
        <f t="shared" si="89"/>
        <v/>
      </c>
      <c r="W775" s="236" t="str">
        <f t="shared" si="90"/>
        <v/>
      </c>
      <c r="X775" s="215"/>
    </row>
    <row r="776" spans="1:24" ht="15.6">
      <c r="A776" s="420"/>
      <c r="B776" s="297">
        <f>+'Ark1'!C2937</f>
        <v>2022</v>
      </c>
      <c r="C776" s="235">
        <f>+'Ark1'!L2937</f>
        <v>15</v>
      </c>
      <c r="D776" s="235" t="str">
        <f>VLOOKUP(C776,RNR!$D$15:$E$29,2)</f>
        <v>E+</v>
      </c>
      <c r="E776" s="235">
        <f>+'Ark1'!H2937</f>
        <v>1</v>
      </c>
      <c r="F776" s="235">
        <f>+'Ark1'!J2937</f>
        <v>103</v>
      </c>
      <c r="G776" s="235" t="str">
        <f>VLOOKUP(F776,RNR!$A$1:$B$25,2)</f>
        <v>Rudshøgda</v>
      </c>
      <c r="H776" s="235" t="str">
        <f>+IF(I776=0,"",'Ark1'!Q2937)</f>
        <v/>
      </c>
      <c r="I776" s="344">
        <f>+'Ark1'!R2937</f>
        <v>0</v>
      </c>
      <c r="J776" s="236" t="str">
        <f>+IF(I776=0,"",'Ark1'!AG2937)</f>
        <v/>
      </c>
      <c r="K776" s="236"/>
      <c r="L776" s="236" t="str">
        <f>+IF(I776=0,"",'Ark1'!AH2937)</f>
        <v/>
      </c>
      <c r="M776" s="237" t="str">
        <f>+IF(I776=0,"",'Ark1'!T2937)</f>
        <v/>
      </c>
      <c r="N776" s="32" t="str">
        <f>+IF(I776=0,"",'Ark1'!U2937)</f>
        <v/>
      </c>
      <c r="O776" s="238" t="str">
        <f>+IF(I776=0,"",'Ark1'!W2937)</f>
        <v/>
      </c>
      <c r="P776" s="238" t="str">
        <f>+IF(I776=0,"",'Ark1'!X2937)</f>
        <v/>
      </c>
      <c r="Q776" s="238" t="str">
        <f>+IF(I776=0,"",'Ark1'!Y2937)</f>
        <v/>
      </c>
      <c r="R776" s="238" t="str">
        <f>+IF(I776=0,"",'Ark1'!Z2937)</f>
        <v/>
      </c>
      <c r="S776" s="236" t="str">
        <f>+IF(I776=0,"",'Ark1'!Z2937)</f>
        <v/>
      </c>
      <c r="T776" s="237" t="str">
        <f>+IF(I776=0,"",'Ark1'!AB2937)</f>
        <v/>
      </c>
      <c r="U776" s="238" t="str">
        <f>+IF(I776=0,"",'Ark1'!AE2937)</f>
        <v/>
      </c>
      <c r="V776" s="236" t="str">
        <f t="shared" si="89"/>
        <v/>
      </c>
      <c r="W776" s="236" t="str">
        <f t="shared" si="90"/>
        <v/>
      </c>
      <c r="X776" s="215"/>
    </row>
    <row r="777" spans="1:24" ht="15.6">
      <c r="A777" s="420"/>
      <c r="B777" s="297">
        <f>+'Ark1'!C2938</f>
        <v>2022</v>
      </c>
      <c r="C777" s="235">
        <f>+'Ark1'!L2938</f>
        <v>15</v>
      </c>
      <c r="D777" s="235" t="str">
        <f>VLOOKUP(C777,RNR!$D$15:$E$29,2)</f>
        <v>E+</v>
      </c>
      <c r="E777" s="235">
        <f>+'Ark1'!H2938</f>
        <v>2</v>
      </c>
      <c r="F777" s="235">
        <f>+'Ark1'!J2938</f>
        <v>106</v>
      </c>
      <c r="G777" s="235" t="str">
        <f>VLOOKUP(F777,RNR!$A$1:$B$25,2)</f>
        <v>Furuseth</v>
      </c>
      <c r="H777" s="235" t="str">
        <f>+IF(I777=0,"",'Ark1'!Q2938)</f>
        <v/>
      </c>
      <c r="I777" s="344">
        <f>+'Ark1'!R2938</f>
        <v>0</v>
      </c>
      <c r="J777" s="236" t="str">
        <f>+IF(I777=0,"",'Ark1'!AG2938)</f>
        <v/>
      </c>
      <c r="K777" s="236"/>
      <c r="L777" s="236" t="str">
        <f>+IF(I777=0,"",'Ark1'!AH2938)</f>
        <v/>
      </c>
      <c r="M777" s="237" t="str">
        <f>+IF(I777=0,"",'Ark1'!T2938)</f>
        <v/>
      </c>
      <c r="N777" s="32" t="str">
        <f>+IF(I777=0,"",'Ark1'!U2938)</f>
        <v/>
      </c>
      <c r="O777" s="238" t="str">
        <f>+IF(I777=0,"",'Ark1'!W2938)</f>
        <v/>
      </c>
      <c r="P777" s="238" t="str">
        <f>+IF(I777=0,"",'Ark1'!X2938)</f>
        <v/>
      </c>
      <c r="Q777" s="238" t="str">
        <f>+IF(I777=0,"",'Ark1'!Y2938)</f>
        <v/>
      </c>
      <c r="R777" s="238" t="str">
        <f>+IF(I777=0,"",'Ark1'!Z2938)</f>
        <v/>
      </c>
      <c r="S777" s="236" t="str">
        <f>+IF(I777=0,"",'Ark1'!Z2938)</f>
        <v/>
      </c>
      <c r="T777" s="237" t="str">
        <f>+IF(I777=0,"",'Ark1'!AB2938)</f>
        <v/>
      </c>
      <c r="U777" s="238" t="str">
        <f>+IF(I777=0,"",'Ark1'!AE2938)</f>
        <v/>
      </c>
      <c r="V777" s="236" t="str">
        <f t="shared" si="89"/>
        <v/>
      </c>
      <c r="W777" s="236" t="str">
        <f t="shared" si="90"/>
        <v/>
      </c>
      <c r="X777" s="215"/>
    </row>
    <row r="778" spans="1:24" ht="15.6">
      <c r="A778" s="420"/>
      <c r="B778" s="297">
        <f>+'Ark1'!C2939</f>
        <v>2022</v>
      </c>
      <c r="C778" s="235">
        <f>+'Ark1'!L2939</f>
        <v>15</v>
      </c>
      <c r="D778" s="235" t="str">
        <f>VLOOKUP(C778,RNR!$D$15:$E$29,2)</f>
        <v>E+</v>
      </c>
      <c r="E778" s="235">
        <f>+'Ark1'!H2939</f>
        <v>1</v>
      </c>
      <c r="F778" s="235">
        <f>+'Ark1'!J2939</f>
        <v>110</v>
      </c>
      <c r="G778" s="235" t="str">
        <f>VLOOKUP(F778,RNR!$A$1:$B$25,2)</f>
        <v>Gol</v>
      </c>
      <c r="H778" s="235" t="str">
        <f>+IF(I778=0,"",'Ark1'!Q2939)</f>
        <v/>
      </c>
      <c r="I778" s="344">
        <f>+'Ark1'!R2939</f>
        <v>0</v>
      </c>
      <c r="J778" s="236" t="str">
        <f>+IF(I778=0,"",'Ark1'!AG2939)</f>
        <v/>
      </c>
      <c r="K778" s="236"/>
      <c r="L778" s="236" t="str">
        <f>+IF(I778=0,"",'Ark1'!AH2939)</f>
        <v/>
      </c>
      <c r="M778" s="237" t="str">
        <f>+IF(I778=0,"",'Ark1'!T2939)</f>
        <v/>
      </c>
      <c r="N778" s="32" t="str">
        <f>+IF(I778=0,"",'Ark1'!U2939)</f>
        <v/>
      </c>
      <c r="O778" s="238" t="str">
        <f>+IF(I778=0,"",'Ark1'!W2939)</f>
        <v/>
      </c>
      <c r="P778" s="238" t="str">
        <f>+IF(I778=0,"",'Ark1'!X2939)</f>
        <v/>
      </c>
      <c r="Q778" s="238" t="str">
        <f>+IF(I778=0,"",'Ark1'!Y2939)</f>
        <v/>
      </c>
      <c r="R778" s="238" t="str">
        <f>+IF(I778=0,"",'Ark1'!Z2939)</f>
        <v/>
      </c>
      <c r="S778" s="236" t="str">
        <f>+IF(I778=0,"",'Ark1'!Z2939)</f>
        <v/>
      </c>
      <c r="T778" s="237" t="str">
        <f>+IF(I778=0,"",'Ark1'!AB2939)</f>
        <v/>
      </c>
      <c r="U778" s="238" t="str">
        <f>+IF(I778=0,"",'Ark1'!AE2939)</f>
        <v/>
      </c>
      <c r="V778" s="236" t="str">
        <f t="shared" si="89"/>
        <v/>
      </c>
      <c r="W778" s="236" t="str">
        <f t="shared" si="90"/>
        <v/>
      </c>
      <c r="X778" s="215"/>
    </row>
    <row r="779" spans="1:24" ht="15.6">
      <c r="A779" s="420"/>
      <c r="B779" s="297">
        <f>+'Ark1'!C2940</f>
        <v>2022</v>
      </c>
      <c r="C779" s="235">
        <f>+'Ark1'!L2940</f>
        <v>15</v>
      </c>
      <c r="D779" s="235" t="str">
        <f>VLOOKUP(C779,RNR!$D$15:$E$29,2)</f>
        <v>E+</v>
      </c>
      <c r="E779" s="235">
        <f>+'Ark1'!H2940</f>
        <v>1</v>
      </c>
      <c r="F779" s="235">
        <f>+'Ark1'!J2940</f>
        <v>111</v>
      </c>
      <c r="G779" s="235" t="str">
        <f>VLOOKUP(F779,RNR!$A$1:$B$25,2)</f>
        <v>Forus</v>
      </c>
      <c r="H779" s="235" t="str">
        <f>+IF(I779=0,"",'Ark1'!Q2940)</f>
        <v/>
      </c>
      <c r="I779" s="344">
        <f>+'Ark1'!R2940</f>
        <v>0</v>
      </c>
      <c r="J779" s="236" t="str">
        <f>+IF(I779=0,"",'Ark1'!AG2940)</f>
        <v/>
      </c>
      <c r="K779" s="236"/>
      <c r="L779" s="236" t="str">
        <f>+IF(I779=0,"",'Ark1'!AH2940)</f>
        <v/>
      </c>
      <c r="M779" s="237" t="str">
        <f>+IF(I779=0,"",'Ark1'!T2940)</f>
        <v/>
      </c>
      <c r="N779" s="32" t="str">
        <f>+IF(I779=0,"",'Ark1'!U2940)</f>
        <v/>
      </c>
      <c r="O779" s="238" t="str">
        <f>+IF(I779=0,"",'Ark1'!W2940)</f>
        <v/>
      </c>
      <c r="P779" s="238" t="str">
        <f>+IF(I779=0,"",'Ark1'!X2940)</f>
        <v/>
      </c>
      <c r="Q779" s="238" t="str">
        <f>+IF(I779=0,"",'Ark1'!Y2940)</f>
        <v/>
      </c>
      <c r="R779" s="238" t="str">
        <f>+IF(I779=0,"",'Ark1'!Z2940)</f>
        <v/>
      </c>
      <c r="S779" s="236" t="str">
        <f>+IF(I779=0,"",'Ark1'!Z2940)</f>
        <v/>
      </c>
      <c r="T779" s="237" t="str">
        <f>+IF(I779=0,"",'Ark1'!AB2940)</f>
        <v/>
      </c>
      <c r="U779" s="238" t="str">
        <f>+IF(I779=0,"",'Ark1'!AE2940)</f>
        <v/>
      </c>
      <c r="V779" s="236" t="str">
        <f t="shared" si="89"/>
        <v/>
      </c>
      <c r="W779" s="236" t="str">
        <f t="shared" si="90"/>
        <v/>
      </c>
      <c r="X779" s="215"/>
    </row>
    <row r="780" spans="1:24" ht="15.6">
      <c r="A780" s="420"/>
      <c r="B780" s="297">
        <f>+'Ark1'!C2941</f>
        <v>2022</v>
      </c>
      <c r="C780" s="235">
        <f>+'Ark1'!L2941</f>
        <v>15</v>
      </c>
      <c r="D780" s="235" t="str">
        <f>VLOOKUP(C780,RNR!$D$15:$E$29,2)</f>
        <v>E+</v>
      </c>
      <c r="E780" s="235">
        <f>+'Ark1'!H2941</f>
        <v>1</v>
      </c>
      <c r="F780" s="235">
        <f>+'Ark1'!J2941</f>
        <v>116</v>
      </c>
      <c r="G780" s="235" t="str">
        <f>VLOOKUP(F780,RNR!$A$1:$B$25,2)</f>
        <v>Sandeid</v>
      </c>
      <c r="H780" s="235" t="str">
        <f>+IF(I780=0,"",'Ark1'!Q2941)</f>
        <v/>
      </c>
      <c r="I780" s="344">
        <f>+'Ark1'!R2941</f>
        <v>0</v>
      </c>
      <c r="J780" s="236" t="str">
        <f>+IF(I780=0,"",'Ark1'!AG2941)</f>
        <v/>
      </c>
      <c r="K780" s="236"/>
      <c r="L780" s="236" t="str">
        <f>+IF(I780=0,"",'Ark1'!AH2941)</f>
        <v/>
      </c>
      <c r="M780" s="237" t="str">
        <f>+IF(I780=0,"",'Ark1'!T2941)</f>
        <v/>
      </c>
      <c r="N780" s="32" t="str">
        <f>+IF(I780=0,"",'Ark1'!U2941)</f>
        <v/>
      </c>
      <c r="O780" s="238" t="str">
        <f>+IF(I780=0,"",'Ark1'!W2941)</f>
        <v/>
      </c>
      <c r="P780" s="238" t="str">
        <f>+IF(I780=0,"",'Ark1'!X2941)</f>
        <v/>
      </c>
      <c r="Q780" s="238" t="str">
        <f>+IF(I780=0,"",'Ark1'!Y2941)</f>
        <v/>
      </c>
      <c r="R780" s="238" t="str">
        <f>+IF(I780=0,"",'Ark1'!Z2941)</f>
        <v/>
      </c>
      <c r="S780" s="236" t="str">
        <f>+IF(I780=0,"",'Ark1'!Z2941)</f>
        <v/>
      </c>
      <c r="T780" s="237" t="str">
        <f>+IF(I780=0,"",'Ark1'!AB2941)</f>
        <v/>
      </c>
      <c r="U780" s="238" t="str">
        <f>+IF(I780=0,"",'Ark1'!AE2941)</f>
        <v/>
      </c>
      <c r="V780" s="236" t="str">
        <f t="shared" si="89"/>
        <v/>
      </c>
      <c r="W780" s="236" t="str">
        <f t="shared" si="90"/>
        <v/>
      </c>
      <c r="X780" s="215"/>
    </row>
    <row r="781" spans="1:24" ht="15.6">
      <c r="A781" s="420"/>
      <c r="B781" s="297">
        <f>+'Ark1'!C2942</f>
        <v>2022</v>
      </c>
      <c r="C781" s="235">
        <f>+'Ark1'!L2942</f>
        <v>15</v>
      </c>
      <c r="D781" s="235" t="str">
        <f>VLOOKUP(C781,RNR!$D$15:$E$29,2)</f>
        <v>E+</v>
      </c>
      <c r="E781" s="235">
        <f>+'Ark1'!H2942</f>
        <v>2</v>
      </c>
      <c r="F781" s="235">
        <f>+'Ark1'!J2942</f>
        <v>117</v>
      </c>
      <c r="G781" s="235" t="str">
        <f>VLOOKUP(F781,RNR!$A$1:$B$25,2)</f>
        <v>Jæren</v>
      </c>
      <c r="H781" s="235" t="str">
        <f>+IF(I781=0,"",'Ark1'!Q2942)</f>
        <v/>
      </c>
      <c r="I781" s="344">
        <f>+'Ark1'!R2942</f>
        <v>0</v>
      </c>
      <c r="J781" s="236" t="str">
        <f>+IF(I781=0,"",'Ark1'!AG2942)</f>
        <v/>
      </c>
      <c r="K781" s="236"/>
      <c r="L781" s="236" t="str">
        <f>+IF(I781=0,"",'Ark1'!AH2942)</f>
        <v/>
      </c>
      <c r="M781" s="237" t="str">
        <f>+IF(I781=0,"",'Ark1'!T2942)</f>
        <v/>
      </c>
      <c r="N781" s="32" t="str">
        <f>+IF(I781=0,"",'Ark1'!U2942)</f>
        <v/>
      </c>
      <c r="O781" s="238" t="str">
        <f>+IF(I781=0,"",'Ark1'!W2942)</f>
        <v/>
      </c>
      <c r="P781" s="238" t="str">
        <f>+IF(I781=0,"",'Ark1'!X2942)</f>
        <v/>
      </c>
      <c r="Q781" s="238" t="str">
        <f>+IF(I781=0,"",'Ark1'!Y2942)</f>
        <v/>
      </c>
      <c r="R781" s="238" t="str">
        <f>+IF(I781=0,"",'Ark1'!Z2942)</f>
        <v/>
      </c>
      <c r="S781" s="236" t="str">
        <f>+IF(I781=0,"",'Ark1'!Z2942)</f>
        <v/>
      </c>
      <c r="T781" s="237" t="str">
        <f>+IF(I781=0,"",'Ark1'!AB2942)</f>
        <v/>
      </c>
      <c r="U781" s="238" t="str">
        <f>+IF(I781=0,"",'Ark1'!AE2942)</f>
        <v/>
      </c>
      <c r="V781" s="236" t="str">
        <f t="shared" si="89"/>
        <v/>
      </c>
      <c r="W781" s="236" t="str">
        <f t="shared" si="90"/>
        <v/>
      </c>
      <c r="X781" s="215"/>
    </row>
    <row r="782" spans="1:24" ht="15.6">
      <c r="A782" s="420"/>
      <c r="B782" s="297">
        <f>+'Ark1'!C2943</f>
        <v>2022</v>
      </c>
      <c r="C782" s="235">
        <f>+'Ark1'!L2943</f>
        <v>15</v>
      </c>
      <c r="D782" s="235" t="str">
        <f>VLOOKUP(C782,RNR!$D$15:$E$29,2)</f>
        <v>E+</v>
      </c>
      <c r="E782" s="235">
        <f>+'Ark1'!H2943</f>
        <v>1</v>
      </c>
      <c r="F782" s="235">
        <f>+'Ark1'!J2943</f>
        <v>134</v>
      </c>
      <c r="G782" s="235" t="str">
        <f>VLOOKUP(F782,RNR!$A$1:$B$25,2)</f>
        <v>Førde</v>
      </c>
      <c r="H782" s="235" t="str">
        <f>+IF(I782=0,"",'Ark1'!Q2943)</f>
        <v/>
      </c>
      <c r="I782" s="344">
        <f>+'Ark1'!R2943</f>
        <v>0</v>
      </c>
      <c r="J782" s="236" t="str">
        <f>+IF(I782=0,"",'Ark1'!AG2943)</f>
        <v/>
      </c>
      <c r="K782" s="236"/>
      <c r="L782" s="236" t="str">
        <f>+IF(I782=0,"",'Ark1'!AH2943)</f>
        <v/>
      </c>
      <c r="M782" s="237" t="str">
        <f>+IF(I782=0,"",'Ark1'!T2943)</f>
        <v/>
      </c>
      <c r="N782" s="32" t="str">
        <f>+IF(I782=0,"",'Ark1'!U2943)</f>
        <v/>
      </c>
      <c r="O782" s="238" t="str">
        <f>+IF(I782=0,"",'Ark1'!W2943)</f>
        <v/>
      </c>
      <c r="P782" s="238" t="str">
        <f>+IF(I782=0,"",'Ark1'!X2943)</f>
        <v/>
      </c>
      <c r="Q782" s="238" t="str">
        <f>+IF(I782=0,"",'Ark1'!Y2943)</f>
        <v/>
      </c>
      <c r="R782" s="238" t="str">
        <f>+IF(I782=0,"",'Ark1'!Z2943)</f>
        <v/>
      </c>
      <c r="S782" s="236" t="str">
        <f>+IF(I782=0,"",'Ark1'!Z2943)</f>
        <v/>
      </c>
      <c r="T782" s="237" t="str">
        <f>+IF(I782=0,"",'Ark1'!AB2943)</f>
        <v/>
      </c>
      <c r="U782" s="238" t="str">
        <f>+IF(I782=0,"",'Ark1'!AE2943)</f>
        <v/>
      </c>
      <c r="V782" s="236" t="str">
        <f t="shared" si="89"/>
        <v/>
      </c>
      <c r="W782" s="236" t="str">
        <f t="shared" si="90"/>
        <v/>
      </c>
      <c r="X782" s="215"/>
    </row>
    <row r="783" spans="1:24" ht="15.6">
      <c r="A783" s="420"/>
      <c r="B783" s="297">
        <f>+'Ark1'!C2944</f>
        <v>2022</v>
      </c>
      <c r="C783" s="235">
        <f>+'Ark1'!L2944</f>
        <v>15</v>
      </c>
      <c r="D783" s="235" t="str">
        <f>VLOOKUP(C783,RNR!$D$15:$E$29,2)</f>
        <v>E+</v>
      </c>
      <c r="E783" s="235">
        <f>+'Ark1'!H2944</f>
        <v>2</v>
      </c>
      <c r="F783" s="235">
        <f>+'Ark1'!J2944</f>
        <v>141</v>
      </c>
      <c r="G783" s="235" t="str">
        <f>VLOOKUP(F783,RNR!$A$1:$B$25,2)</f>
        <v>Ølen</v>
      </c>
      <c r="H783" s="235" t="str">
        <f>+IF(I783=0,"",'Ark1'!Q2944)</f>
        <v/>
      </c>
      <c r="I783" s="344">
        <f>+'Ark1'!R2944</f>
        <v>0</v>
      </c>
      <c r="J783" s="236" t="str">
        <f>+IF(I783=0,"",'Ark1'!AG2944)</f>
        <v/>
      </c>
      <c r="K783" s="236"/>
      <c r="L783" s="236" t="str">
        <f>+IF(I783=0,"",'Ark1'!AH2944)</f>
        <v/>
      </c>
      <c r="M783" s="237" t="str">
        <f>+IF(I783=0,"",'Ark1'!T2944)</f>
        <v/>
      </c>
      <c r="N783" s="32" t="str">
        <f>+IF(I783=0,"",'Ark1'!U2944)</f>
        <v/>
      </c>
      <c r="O783" s="238" t="str">
        <f>+IF(I783=0,"",'Ark1'!W2944)</f>
        <v/>
      </c>
      <c r="P783" s="238" t="str">
        <f>+IF(I783=0,"",'Ark1'!X2944)</f>
        <v/>
      </c>
      <c r="Q783" s="238" t="str">
        <f>+IF(I783=0,"",'Ark1'!Y2944)</f>
        <v/>
      </c>
      <c r="R783" s="238" t="str">
        <f>+IF(I783=0,"",'Ark1'!Z2944)</f>
        <v/>
      </c>
      <c r="S783" s="236" t="str">
        <f>+IF(I783=0,"",'Ark1'!Z2944)</f>
        <v/>
      </c>
      <c r="T783" s="237" t="str">
        <f>+IF(I783=0,"",'Ark1'!AB2944)</f>
        <v/>
      </c>
      <c r="U783" s="238" t="str">
        <f>+IF(I783=0,"",'Ark1'!AE2944)</f>
        <v/>
      </c>
      <c r="V783" s="236" t="str">
        <f t="shared" si="89"/>
        <v/>
      </c>
      <c r="W783" s="236" t="str">
        <f t="shared" si="90"/>
        <v/>
      </c>
      <c r="X783" s="215"/>
    </row>
    <row r="784" spans="1:24" ht="15.6">
      <c r="A784" s="420"/>
      <c r="B784" s="297">
        <f>+'Ark1'!C2945</f>
        <v>2022</v>
      </c>
      <c r="C784" s="235">
        <f>+'Ark1'!L2945</f>
        <v>15</v>
      </c>
      <c r="D784" s="235" t="str">
        <f>VLOOKUP(C784,RNR!$D$15:$E$29,2)</f>
        <v>E+</v>
      </c>
      <c r="E784" s="235">
        <f>+'Ark1'!H2945</f>
        <v>2</v>
      </c>
      <c r="F784" s="235">
        <f>+'Ark1'!J2945</f>
        <v>143</v>
      </c>
      <c r="G784" s="235" t="str">
        <f>VLOOKUP(F784,RNR!$A$1:$B$25,2)</f>
        <v>Nordfjord</v>
      </c>
      <c r="H784" s="235" t="str">
        <f>+IF(I784=0,"",'Ark1'!Q2945)</f>
        <v/>
      </c>
      <c r="I784" s="344">
        <f>+'Ark1'!R2945</f>
        <v>0</v>
      </c>
      <c r="J784" s="236" t="str">
        <f>+IF(I784=0,"",'Ark1'!AG2945)</f>
        <v/>
      </c>
      <c r="K784" s="236"/>
      <c r="L784" s="236" t="str">
        <f>+IF(I784=0,"",'Ark1'!AH2945)</f>
        <v/>
      </c>
      <c r="M784" s="237" t="str">
        <f>+IF(I784=0,"",'Ark1'!T2945)</f>
        <v/>
      </c>
      <c r="N784" s="32" t="str">
        <f>+IF(I784=0,"",'Ark1'!U2945)</f>
        <v/>
      </c>
      <c r="O784" s="238" t="str">
        <f>+IF(I784=0,"",'Ark1'!W2945)</f>
        <v/>
      </c>
      <c r="P784" s="238" t="str">
        <f>+IF(I784=0,"",'Ark1'!X2945)</f>
        <v/>
      </c>
      <c r="Q784" s="238" t="str">
        <f>+IF(I784=0,"",'Ark1'!Y2945)</f>
        <v/>
      </c>
      <c r="R784" s="238" t="str">
        <f>+IF(I784=0,"",'Ark1'!Z2945)</f>
        <v/>
      </c>
      <c r="S784" s="236" t="str">
        <f>+IF(I784=0,"",'Ark1'!Z2945)</f>
        <v/>
      </c>
      <c r="T784" s="237" t="str">
        <f>+IF(I784=0,"",'Ark1'!AB2945)</f>
        <v/>
      </c>
      <c r="U784" s="238" t="str">
        <f>+IF(I784=0,"",'Ark1'!AE2945)</f>
        <v/>
      </c>
      <c r="V784" s="236" t="str">
        <f t="shared" si="89"/>
        <v/>
      </c>
      <c r="W784" s="236" t="str">
        <f t="shared" si="90"/>
        <v/>
      </c>
      <c r="X784" s="215"/>
    </row>
    <row r="785" spans="1:24" ht="15.6">
      <c r="A785" s="420"/>
      <c r="B785" s="297">
        <f>+'Ark1'!C2946</f>
        <v>2022</v>
      </c>
      <c r="C785" s="235">
        <f>+'Ark1'!L2946</f>
        <v>15</v>
      </c>
      <c r="D785" s="235" t="str">
        <f>VLOOKUP(C785,RNR!$D$15:$E$29,2)</f>
        <v>E+</v>
      </c>
      <c r="E785" s="235">
        <f>+'Ark1'!H2946</f>
        <v>2</v>
      </c>
      <c r="F785" s="235">
        <f>+'Ark1'!J2946</f>
        <v>147</v>
      </c>
      <c r="G785" s="235" t="str">
        <f>VLOOKUP(F785,RNR!$A$1:$B$25,2)</f>
        <v>Midt-Norge</v>
      </c>
      <c r="H785" s="235" t="str">
        <f>+IF(I785=0,"",'Ark1'!Q2946)</f>
        <v/>
      </c>
      <c r="I785" s="344">
        <f>+'Ark1'!R2946</f>
        <v>0</v>
      </c>
      <c r="J785" s="236" t="str">
        <f>+IF(I785=0,"",'Ark1'!AG2946)</f>
        <v/>
      </c>
      <c r="K785" s="236"/>
      <c r="L785" s="236" t="str">
        <f>+IF(I785=0,"",'Ark1'!AH2946)</f>
        <v/>
      </c>
      <c r="M785" s="237" t="str">
        <f>+IF(I785=0,"",'Ark1'!T2946)</f>
        <v/>
      </c>
      <c r="N785" s="32" t="str">
        <f>+IF(I785=0,"",'Ark1'!U2946)</f>
        <v/>
      </c>
      <c r="O785" s="238" t="str">
        <f>+IF(I785=0,"",'Ark1'!W2946)</f>
        <v/>
      </c>
      <c r="P785" s="238" t="str">
        <f>+IF(I785=0,"",'Ark1'!X2946)</f>
        <v/>
      </c>
      <c r="Q785" s="238" t="str">
        <f>+IF(I785=0,"",'Ark1'!Y2946)</f>
        <v/>
      </c>
      <c r="R785" s="238" t="str">
        <f>+IF(I785=0,"",'Ark1'!Z2946)</f>
        <v/>
      </c>
      <c r="S785" s="236" t="str">
        <f>+IF(I785=0,"",'Ark1'!Z2946)</f>
        <v/>
      </c>
      <c r="T785" s="237" t="str">
        <f>+IF(I785=0,"",'Ark1'!AB2946)</f>
        <v/>
      </c>
      <c r="U785" s="238" t="str">
        <f>+IF(I785=0,"",'Ark1'!AE2946)</f>
        <v/>
      </c>
      <c r="V785" s="236" t="str">
        <f t="shared" si="89"/>
        <v/>
      </c>
      <c r="W785" s="236" t="str">
        <f t="shared" si="90"/>
        <v/>
      </c>
      <c r="X785" s="215"/>
    </row>
    <row r="786" spans="1:24" ht="15.6">
      <c r="A786" s="420"/>
      <c r="B786" s="297">
        <f>+'Ark1'!C2947</f>
        <v>2022</v>
      </c>
      <c r="C786" s="235">
        <f>+'Ark1'!L2947</f>
        <v>15</v>
      </c>
      <c r="D786" s="235" t="str">
        <f>VLOOKUP(C786,RNR!$D$15:$E$29,2)</f>
        <v>E+</v>
      </c>
      <c r="E786" s="235">
        <f>+'Ark1'!H2947</f>
        <v>1</v>
      </c>
      <c r="F786" s="235">
        <f>+'Ark1'!J2947</f>
        <v>155</v>
      </c>
      <c r="G786" s="235" t="str">
        <f>VLOOKUP(F786,RNR!$A$1:$B$25,2)</f>
        <v>Målselv</v>
      </c>
      <c r="H786" s="235" t="str">
        <f>+IF(I786=0,"",'Ark1'!Q2947)</f>
        <v/>
      </c>
      <c r="I786" s="344">
        <f>+'Ark1'!R2947</f>
        <v>0</v>
      </c>
      <c r="J786" s="236" t="str">
        <f>+IF(I786=0,"",'Ark1'!AG2947)</f>
        <v/>
      </c>
      <c r="K786" s="236"/>
      <c r="L786" s="236" t="str">
        <f>+IF(I786=0,"",'Ark1'!AH2947)</f>
        <v/>
      </c>
      <c r="M786" s="237" t="str">
        <f>+IF(I786=0,"",'Ark1'!T2947)</f>
        <v/>
      </c>
      <c r="N786" s="32" t="str">
        <f>+IF(I786=0,"",'Ark1'!U2947)</f>
        <v/>
      </c>
      <c r="O786" s="238" t="str">
        <f>+IF(I786=0,"",'Ark1'!W2947)</f>
        <v/>
      </c>
      <c r="P786" s="238" t="str">
        <f>+IF(I786=0,"",'Ark1'!X2947)</f>
        <v/>
      </c>
      <c r="Q786" s="238" t="str">
        <f>+IF(I786=0,"",'Ark1'!Y2947)</f>
        <v/>
      </c>
      <c r="R786" s="238" t="str">
        <f>+IF(I786=0,"",'Ark1'!Z2947)</f>
        <v/>
      </c>
      <c r="S786" s="236" t="str">
        <f>+IF(I786=0,"",'Ark1'!Z2947)</f>
        <v/>
      </c>
      <c r="T786" s="237" t="str">
        <f>+IF(I786=0,"",'Ark1'!AB2947)</f>
        <v/>
      </c>
      <c r="U786" s="238" t="str">
        <f>+IF(I786=0,"",'Ark1'!AE2947)</f>
        <v/>
      </c>
      <c r="V786" s="236" t="str">
        <f t="shared" si="89"/>
        <v/>
      </c>
      <c r="W786" s="236" t="str">
        <f t="shared" si="90"/>
        <v/>
      </c>
      <c r="X786" s="215"/>
    </row>
    <row r="787" spans="1:24" ht="15.6">
      <c r="A787" s="420"/>
      <c r="B787" s="297">
        <f>+'Ark1'!C2948</f>
        <v>2022</v>
      </c>
      <c r="C787" s="235">
        <f>+'Ark1'!L2948</f>
        <v>15</v>
      </c>
      <c r="D787" s="235" t="str">
        <f>VLOOKUP(C787,RNR!$D$15:$E$29,2)</f>
        <v>E+</v>
      </c>
      <c r="E787" s="235">
        <f>+'Ark1'!H2948</f>
        <v>2</v>
      </c>
      <c r="F787" s="235">
        <f>+'Ark1'!J2948</f>
        <v>160</v>
      </c>
      <c r="G787" s="235" t="str">
        <f>VLOOKUP(F787,RNR!$A$1:$B$25,2)</f>
        <v>Oslo</v>
      </c>
      <c r="H787" s="235" t="str">
        <f>+IF(I787=0,"",'Ark1'!Q2948)</f>
        <v/>
      </c>
      <c r="I787" s="344">
        <f>+'Ark1'!R2948</f>
        <v>0</v>
      </c>
      <c r="J787" s="236" t="str">
        <f>+IF(I787=0,"",'Ark1'!AG2948)</f>
        <v/>
      </c>
      <c r="K787" s="236"/>
      <c r="L787" s="236" t="str">
        <f>+IF(I787=0,"",'Ark1'!AH2948)</f>
        <v/>
      </c>
      <c r="M787" s="237" t="str">
        <f>+IF(I787=0,"",'Ark1'!T2948)</f>
        <v/>
      </c>
      <c r="N787" s="32" t="str">
        <f>+IF(I787=0,"",'Ark1'!U2948)</f>
        <v/>
      </c>
      <c r="O787" s="238" t="str">
        <f>+IF(I787=0,"",'Ark1'!W2948)</f>
        <v/>
      </c>
      <c r="P787" s="238" t="str">
        <f>+IF(I787=0,"",'Ark1'!X2948)</f>
        <v/>
      </c>
      <c r="Q787" s="238" t="str">
        <f>+IF(I787=0,"",'Ark1'!Y2948)</f>
        <v/>
      </c>
      <c r="R787" s="238" t="str">
        <f>+IF(I787=0,"",'Ark1'!Z2948)</f>
        <v/>
      </c>
      <c r="S787" s="236" t="str">
        <f>+IF(I787=0,"",'Ark1'!Z2948)</f>
        <v/>
      </c>
      <c r="T787" s="237" t="str">
        <f>+IF(I787=0,"",'Ark1'!AB2948)</f>
        <v/>
      </c>
      <c r="U787" s="238" t="str">
        <f>+IF(I787=0,"",'Ark1'!AE2948)</f>
        <v/>
      </c>
      <c r="V787" s="236" t="str">
        <f t="shared" si="89"/>
        <v/>
      </c>
      <c r="W787" s="236" t="str">
        <f t="shared" si="90"/>
        <v/>
      </c>
      <c r="X787" s="215"/>
    </row>
    <row r="788" spans="1:24" ht="15.6">
      <c r="A788" s="420"/>
      <c r="B788" s="297">
        <f>+'Ark1'!C2949</f>
        <v>2022</v>
      </c>
      <c r="C788" s="235">
        <f>+'Ark1'!L2949</f>
        <v>15</v>
      </c>
      <c r="D788" s="235" t="str">
        <f>VLOOKUP(C788,RNR!$D$15:$E$29,2)</f>
        <v>E+</v>
      </c>
      <c r="E788" s="235">
        <f>+'Ark1'!H2949</f>
        <v>1</v>
      </c>
      <c r="F788" s="235">
        <f>+'Ark1'!J2949</f>
        <v>171</v>
      </c>
      <c r="G788" s="235" t="str">
        <f>VLOOKUP(F788,RNR!$A$1:$B$25,2)</f>
        <v>Prima</v>
      </c>
      <c r="H788" s="235" t="str">
        <f>+IF(I788=0,"",'Ark1'!Q2949)</f>
        <v/>
      </c>
      <c r="I788" s="344">
        <f>+'Ark1'!R2949</f>
        <v>0</v>
      </c>
      <c r="J788" s="236" t="str">
        <f>+IF(I788=0,"",'Ark1'!AG2949)</f>
        <v/>
      </c>
      <c r="K788" s="236"/>
      <c r="L788" s="236" t="str">
        <f>+IF(I788=0,"",'Ark1'!AH2949)</f>
        <v/>
      </c>
      <c r="M788" s="237" t="str">
        <f>+IF(I788=0,"",'Ark1'!T2949)</f>
        <v/>
      </c>
      <c r="N788" s="32" t="str">
        <f>+IF(I788=0,"",'Ark1'!U2949)</f>
        <v/>
      </c>
      <c r="O788" s="238" t="str">
        <f>+IF(I788=0,"",'Ark1'!W2949)</f>
        <v/>
      </c>
      <c r="P788" s="238" t="str">
        <f>+IF(I788=0,"",'Ark1'!X2949)</f>
        <v/>
      </c>
      <c r="Q788" s="238" t="str">
        <f>+IF(I788=0,"",'Ark1'!Y2949)</f>
        <v/>
      </c>
      <c r="R788" s="238" t="str">
        <f>+IF(I788=0,"",'Ark1'!Z2949)</f>
        <v/>
      </c>
      <c r="S788" s="236" t="str">
        <f>+IF(I788=0,"",'Ark1'!Z2949)</f>
        <v/>
      </c>
      <c r="T788" s="237" t="str">
        <f>+IF(I788=0,"",'Ark1'!AB2949)</f>
        <v/>
      </c>
      <c r="U788" s="238" t="str">
        <f>+IF(I788=0,"",'Ark1'!AE2949)</f>
        <v/>
      </c>
      <c r="V788" s="236" t="str">
        <f t="shared" si="89"/>
        <v/>
      </c>
      <c r="W788" s="236" t="str">
        <f t="shared" si="90"/>
        <v/>
      </c>
      <c r="X788" s="215"/>
    </row>
    <row r="789" spans="1:24" ht="15.6">
      <c r="A789" s="420"/>
      <c r="B789" s="297">
        <f>+'Ark1'!C2950</f>
        <v>2022</v>
      </c>
      <c r="C789" s="235">
        <f>+'Ark1'!L2950</f>
        <v>15</v>
      </c>
      <c r="D789" s="235" t="str">
        <f>VLOOKUP(C789,RNR!$D$15:$E$29,2)</f>
        <v>E+</v>
      </c>
      <c r="E789" s="235">
        <f>+'Ark1'!H2950</f>
        <v>2</v>
      </c>
      <c r="F789" s="235">
        <f>+'Ark1'!J2950</f>
        <v>175</v>
      </c>
      <c r="G789" s="235" t="str">
        <f>VLOOKUP(F789,RNR!$A$1:$B$25,2)</f>
        <v>Ole Ringdal</v>
      </c>
      <c r="H789" s="235" t="str">
        <f>+IF(I789=0,"",'Ark1'!Q2950)</f>
        <v/>
      </c>
      <c r="I789" s="344">
        <f>+'Ark1'!R2950</f>
        <v>0</v>
      </c>
      <c r="J789" s="236" t="str">
        <f>+IF(I789=0,"",'Ark1'!AG2950)</f>
        <v/>
      </c>
      <c r="K789" s="236"/>
      <c r="L789" s="236" t="str">
        <f>+IF(I789=0,"",'Ark1'!AH2950)</f>
        <v/>
      </c>
      <c r="M789" s="237" t="str">
        <f>+IF(I789=0,"",'Ark1'!T2950)</f>
        <v/>
      </c>
      <c r="N789" s="32" t="str">
        <f>+IF(I789=0,"",'Ark1'!U2950)</f>
        <v/>
      </c>
      <c r="O789" s="238" t="str">
        <f>+IF(I789=0,"",'Ark1'!W2950)</f>
        <v/>
      </c>
      <c r="P789" s="238" t="str">
        <f>+IF(I789=0,"",'Ark1'!X2950)</f>
        <v/>
      </c>
      <c r="Q789" s="238" t="str">
        <f>+IF(I789=0,"",'Ark1'!Y2950)</f>
        <v/>
      </c>
      <c r="R789" s="238" t="str">
        <f>+IF(I789=0,"",'Ark1'!Z2950)</f>
        <v/>
      </c>
      <c r="S789" s="236" t="str">
        <f>+IF(I789=0,"",'Ark1'!Z2950)</f>
        <v/>
      </c>
      <c r="T789" s="237" t="str">
        <f>+IF(I789=0,"",'Ark1'!AB2950)</f>
        <v/>
      </c>
      <c r="U789" s="238" t="str">
        <f>+IF(I789=0,"",'Ark1'!AE2950)</f>
        <v/>
      </c>
      <c r="V789" s="236" t="str">
        <f t="shared" si="89"/>
        <v/>
      </c>
      <c r="W789" s="236" t="str">
        <f t="shared" si="90"/>
        <v/>
      </c>
      <c r="X789" s="215"/>
    </row>
    <row r="790" spans="1:24" ht="15.6">
      <c r="A790" s="420"/>
      <c r="B790" s="297">
        <f>+'Ark1'!C2951</f>
        <v>2022</v>
      </c>
      <c r="C790" s="235">
        <f>+'Ark1'!L2951</f>
        <v>15</v>
      </c>
      <c r="D790" s="235" t="str">
        <f>VLOOKUP(C790,RNR!$D$15:$E$29,2)</f>
        <v>E+</v>
      </c>
      <c r="E790" s="235">
        <f>+'Ark1'!H2951</f>
        <v>2</v>
      </c>
      <c r="F790" s="235">
        <f>+'Ark1'!J2951</f>
        <v>177</v>
      </c>
      <c r="G790" s="235" t="str">
        <f>VLOOKUP(F790,RNR!$A$1:$B$25,2)</f>
        <v>Slakthuset</v>
      </c>
      <c r="H790" s="235" t="str">
        <f>+IF(I790=0,"",'Ark1'!Q2951)</f>
        <v/>
      </c>
      <c r="I790" s="344">
        <f>+'Ark1'!R2951</f>
        <v>0</v>
      </c>
      <c r="J790" s="236" t="str">
        <f>+IF(I790=0,"",'Ark1'!AG2951)</f>
        <v/>
      </c>
      <c r="K790" s="236"/>
      <c r="L790" s="236" t="str">
        <f>+IF(I790=0,"",'Ark1'!AH2951)</f>
        <v/>
      </c>
      <c r="M790" s="237" t="str">
        <f>+IF(I790=0,"",'Ark1'!T2951)</f>
        <v/>
      </c>
      <c r="N790" s="32" t="str">
        <f>+IF(I790=0,"",'Ark1'!U2951)</f>
        <v/>
      </c>
      <c r="O790" s="238" t="str">
        <f>+IF(I790=0,"",'Ark1'!W2951)</f>
        <v/>
      </c>
      <c r="P790" s="238" t="str">
        <f>+IF(I790=0,"",'Ark1'!X2951)</f>
        <v/>
      </c>
      <c r="Q790" s="238" t="str">
        <f>+IF(I790=0,"",'Ark1'!Y2951)</f>
        <v/>
      </c>
      <c r="R790" s="238" t="str">
        <f>+IF(I790=0,"",'Ark1'!Z2951)</f>
        <v/>
      </c>
      <c r="S790" s="236" t="str">
        <f>+IF(I790=0,"",'Ark1'!Z2951)</f>
        <v/>
      </c>
      <c r="T790" s="237" t="str">
        <f>+IF(I790=0,"",'Ark1'!AB2951)</f>
        <v/>
      </c>
      <c r="U790" s="238" t="str">
        <f>+IF(I790=0,"",'Ark1'!AE2951)</f>
        <v/>
      </c>
      <c r="V790" s="236" t="str">
        <f t="shared" si="89"/>
        <v/>
      </c>
      <c r="W790" s="236" t="str">
        <f t="shared" si="90"/>
        <v/>
      </c>
      <c r="X790" s="215"/>
    </row>
    <row r="791" spans="1:24" ht="15.6">
      <c r="A791" s="420"/>
      <c r="B791" s="297">
        <f>+'Ark1'!C2952</f>
        <v>2022</v>
      </c>
      <c r="C791" s="235">
        <f>+'Ark1'!L2952</f>
        <v>15</v>
      </c>
      <c r="D791" s="235" t="str">
        <f>VLOOKUP(C791,RNR!$D$15:$E$29,2)</f>
        <v>E+</v>
      </c>
      <c r="E791" s="235">
        <f>+'Ark1'!H2952</f>
        <v>2</v>
      </c>
      <c r="F791" s="235">
        <f>+'Ark1'!J2952</f>
        <v>178</v>
      </c>
      <c r="G791" s="235" t="str">
        <f>VLOOKUP(F791,RNR!$A$1:$B$25,2)</f>
        <v>Røros</v>
      </c>
      <c r="H791" s="235" t="str">
        <f>+IF(I791=0,"",'Ark1'!Q2952)</f>
        <v/>
      </c>
      <c r="I791" s="344">
        <f>+'Ark1'!R2952</f>
        <v>0</v>
      </c>
      <c r="J791" s="236" t="str">
        <f>+IF(I791=0,"",'Ark1'!AG2952)</f>
        <v/>
      </c>
      <c r="K791" s="236"/>
      <c r="L791" s="236" t="str">
        <f>+IF(I791=0,"",'Ark1'!AH2952)</f>
        <v/>
      </c>
      <c r="M791" s="237" t="str">
        <f>+IF(I791=0,"",'Ark1'!T2952)</f>
        <v/>
      </c>
      <c r="N791" s="32" t="str">
        <f>+IF(I791=0,"",'Ark1'!U2952)</f>
        <v/>
      </c>
      <c r="O791" s="238" t="str">
        <f>+IF(I791=0,"",'Ark1'!W2952)</f>
        <v/>
      </c>
      <c r="P791" s="238" t="str">
        <f>+IF(I791=0,"",'Ark1'!X2952)</f>
        <v/>
      </c>
      <c r="Q791" s="238" t="str">
        <f>+IF(I791=0,"",'Ark1'!Y2952)</f>
        <v/>
      </c>
      <c r="R791" s="238" t="str">
        <f>+IF(I791=0,"",'Ark1'!Z2952)</f>
        <v/>
      </c>
      <c r="S791" s="236" t="str">
        <f>+IF(I791=0,"",'Ark1'!Z2952)</f>
        <v/>
      </c>
      <c r="T791" s="237" t="str">
        <f>+IF(I791=0,"",'Ark1'!AB2952)</f>
        <v/>
      </c>
      <c r="U791" s="238" t="str">
        <f>+IF(I791=0,"",'Ark1'!AE2952)</f>
        <v/>
      </c>
      <c r="V791" s="236" t="str">
        <f t="shared" si="89"/>
        <v/>
      </c>
      <c r="W791" s="236" t="str">
        <f t="shared" si="90"/>
        <v/>
      </c>
      <c r="X791" s="215"/>
    </row>
    <row r="792" spans="1:24" ht="15.6">
      <c r="A792" s="420"/>
      <c r="B792" s="297">
        <f>+'Ark1'!C2953</f>
        <v>2022</v>
      </c>
      <c r="C792" s="235">
        <f>+'Ark1'!L2953</f>
        <v>15</v>
      </c>
      <c r="D792" s="235" t="str">
        <f>VLOOKUP(C792,RNR!$D$15:$E$29,2)</f>
        <v>E+</v>
      </c>
      <c r="E792" s="235">
        <f>+'Ark1'!H2953</f>
        <v>2</v>
      </c>
      <c r="F792" s="235">
        <f>+'Ark1'!J2953</f>
        <v>181</v>
      </c>
      <c r="G792" s="235" t="str">
        <f>VLOOKUP(F792,RNR!$A$1:$B$25,2)</f>
        <v>Horns</v>
      </c>
      <c r="H792" s="235" t="str">
        <f>+IF(I792=0,"",'Ark1'!Q2953)</f>
        <v/>
      </c>
      <c r="I792" s="344">
        <f>+'Ark1'!R2953</f>
        <v>0</v>
      </c>
      <c r="J792" s="236" t="str">
        <f>+IF(I792=0,"",'Ark1'!AG2953)</f>
        <v/>
      </c>
      <c r="K792" s="236"/>
      <c r="L792" s="236" t="str">
        <f>+IF(I792=0,"",'Ark1'!AH2953)</f>
        <v/>
      </c>
      <c r="M792" s="237" t="str">
        <f>+IF(I792=0,"",'Ark1'!T2953)</f>
        <v/>
      </c>
      <c r="N792" s="32" t="str">
        <f>+IF(I792=0,"",'Ark1'!U2953)</f>
        <v/>
      </c>
      <c r="O792" s="238" t="str">
        <f>+IF(I792=0,"",'Ark1'!W2953)</f>
        <v/>
      </c>
      <c r="P792" s="238" t="str">
        <f>+IF(I792=0,"",'Ark1'!X2953)</f>
        <v/>
      </c>
      <c r="Q792" s="238" t="str">
        <f>+IF(I792=0,"",'Ark1'!Y2953)</f>
        <v/>
      </c>
      <c r="R792" s="238" t="str">
        <f>+IF(I792=0,"",'Ark1'!Z2953)</f>
        <v/>
      </c>
      <c r="S792" s="236" t="str">
        <f>+IF(I792=0,"",'Ark1'!Z2953)</f>
        <v/>
      </c>
      <c r="T792" s="237" t="str">
        <f>+IF(I792=0,"",'Ark1'!AB2953)</f>
        <v/>
      </c>
      <c r="U792" s="238" t="str">
        <f>+IF(I792=0,"",'Ark1'!AE2953)</f>
        <v/>
      </c>
      <c r="V792" s="236" t="str">
        <f t="shared" si="89"/>
        <v/>
      </c>
      <c r="W792" s="236" t="str">
        <f t="shared" si="90"/>
        <v/>
      </c>
      <c r="X792" s="215"/>
    </row>
    <row r="793" spans="1:24" ht="15.6">
      <c r="A793" s="420"/>
      <c r="B793" s="297">
        <f>+'Ark1'!C2954</f>
        <v>2022</v>
      </c>
      <c r="C793" s="235">
        <f>+'Ark1'!L2954</f>
        <v>15</v>
      </c>
      <c r="D793" s="235" t="str">
        <f>VLOOKUP(C793,RNR!$D$15:$E$29,2)</f>
        <v>E+</v>
      </c>
      <c r="E793" s="235">
        <f>+'Ark1'!H2954</f>
        <v>1</v>
      </c>
      <c r="F793" s="235">
        <f>+'Ark1'!J2954</f>
        <v>262</v>
      </c>
      <c r="G793" s="235" t="str">
        <f>VLOOKUP(F793,RNR!$A$1:$B$25,2)</f>
        <v>Strilalam</v>
      </c>
      <c r="H793" s="235" t="str">
        <f>+IF(I793=0,"",'Ark1'!Q2954)</f>
        <v/>
      </c>
      <c r="I793" s="344">
        <f>+'Ark1'!R2954</f>
        <v>0</v>
      </c>
      <c r="J793" s="236" t="str">
        <f>+IF(I793=0,"",'Ark1'!AG2954)</f>
        <v/>
      </c>
      <c r="K793" s="236"/>
      <c r="L793" s="236" t="str">
        <f>+IF(I793=0,"",'Ark1'!AH2954)</f>
        <v/>
      </c>
      <c r="M793" s="237" t="str">
        <f>+IF(I793=0,"",'Ark1'!T2954)</f>
        <v/>
      </c>
      <c r="N793" s="32" t="str">
        <f>+IF(I793=0,"",'Ark1'!U2954)</f>
        <v/>
      </c>
      <c r="O793" s="238" t="str">
        <f>+IF(I793=0,"",'Ark1'!W2954)</f>
        <v/>
      </c>
      <c r="P793" s="238" t="str">
        <f>+IF(I793=0,"",'Ark1'!X2954)</f>
        <v/>
      </c>
      <c r="Q793" s="238" t="str">
        <f>+IF(I793=0,"",'Ark1'!Y2954)</f>
        <v/>
      </c>
      <c r="R793" s="238" t="str">
        <f>+IF(I793=0,"",'Ark1'!Z2954)</f>
        <v/>
      </c>
      <c r="S793" s="236" t="str">
        <f>+IF(I793=0,"",'Ark1'!Z2954)</f>
        <v/>
      </c>
      <c r="T793" s="237" t="str">
        <f>+IF(I793=0,"",'Ark1'!AB2954)</f>
        <v/>
      </c>
      <c r="U793" s="238" t="str">
        <f>+IF(I793=0,"",'Ark1'!AE2954)</f>
        <v/>
      </c>
      <c r="V793" s="236" t="str">
        <f t="shared" si="89"/>
        <v/>
      </c>
      <c r="W793" s="236" t="str">
        <f t="shared" si="90"/>
        <v/>
      </c>
      <c r="X793" s="215"/>
    </row>
    <row r="794" spans="1:24" ht="15.6">
      <c r="A794" s="420"/>
      <c r="B794" s="297">
        <f>+'Ark1'!C2955</f>
        <v>2022</v>
      </c>
      <c r="C794" s="235">
        <f>+'Ark1'!L2955</f>
        <v>15</v>
      </c>
      <c r="D794" s="235" t="str">
        <f>VLOOKUP(C794,RNR!$D$15:$E$29,2)</f>
        <v>E+</v>
      </c>
      <c r="E794" s="235">
        <f>+'Ark1'!H2955</f>
        <v>1</v>
      </c>
      <c r="F794" s="235">
        <f>+'Ark1'!J2955</f>
        <v>309</v>
      </c>
      <c r="G794" s="235" t="str">
        <f>VLOOKUP(F794,RNR!$A$1:$B$25,2)</f>
        <v>Malvik</v>
      </c>
      <c r="H794" s="235" t="str">
        <f>+IF(I794=0,"",'Ark1'!Q2955)</f>
        <v/>
      </c>
      <c r="I794" s="344">
        <f>+'Ark1'!R2955</f>
        <v>0</v>
      </c>
      <c r="J794" s="236" t="str">
        <f>+IF(I794=0,"",'Ark1'!AG2955)</f>
        <v/>
      </c>
      <c r="K794" s="236"/>
      <c r="L794" s="236" t="str">
        <f>+IF(I794=0,"",'Ark1'!AH2955)</f>
        <v/>
      </c>
      <c r="M794" s="237" t="str">
        <f>+IF(I794=0,"",'Ark1'!T2955)</f>
        <v/>
      </c>
      <c r="N794" s="32" t="str">
        <f>+IF(I794=0,"",'Ark1'!U2955)</f>
        <v/>
      </c>
      <c r="O794" s="238" t="str">
        <f>+IF(I794=0,"",'Ark1'!W2955)</f>
        <v/>
      </c>
      <c r="P794" s="238" t="str">
        <f>+IF(I794=0,"",'Ark1'!X2955)</f>
        <v/>
      </c>
      <c r="Q794" s="238" t="str">
        <f>+IF(I794=0,"",'Ark1'!Y2955)</f>
        <v/>
      </c>
      <c r="R794" s="238" t="str">
        <f>+IF(I794=0,"",'Ark1'!Z2955)</f>
        <v/>
      </c>
      <c r="S794" s="236" t="str">
        <f>+IF(I794=0,"",'Ark1'!Z2955)</f>
        <v/>
      </c>
      <c r="T794" s="237" t="str">
        <f>+IF(I794=0,"",'Ark1'!AB2955)</f>
        <v/>
      </c>
      <c r="U794" s="238" t="str">
        <f>+IF(I794=0,"",'Ark1'!AE2955)</f>
        <v/>
      </c>
      <c r="V794" s="236" t="str">
        <f t="shared" si="89"/>
        <v/>
      </c>
      <c r="W794" s="236" t="str">
        <f t="shared" si="90"/>
        <v/>
      </c>
      <c r="X794" s="215"/>
    </row>
    <row r="795" spans="1:24" ht="15.6">
      <c r="A795" s="420"/>
      <c r="B795" s="297">
        <f>+'Ark1'!C2956</f>
        <v>2022</v>
      </c>
      <c r="C795" s="235">
        <f>+'Ark1'!L2956</f>
        <v>15</v>
      </c>
      <c r="D795" s="235" t="str">
        <f>VLOOKUP(C795,RNR!$D$15:$E$29,2)</f>
        <v>E+</v>
      </c>
      <c r="E795" s="235">
        <f>+'Ark1'!H2956</f>
        <v>2</v>
      </c>
      <c r="F795" s="235">
        <f>+'Ark1'!J2956</f>
        <v>470</v>
      </c>
      <c r="G795" s="235" t="str">
        <f>VLOOKUP(F795,RNR!$A$1:$B$25,2)</f>
        <v>Jens Eide</v>
      </c>
      <c r="H795" s="235" t="str">
        <f>+IF(I795=0,"",'Ark1'!Q2956)</f>
        <v/>
      </c>
      <c r="I795" s="344">
        <f>+'Ark1'!R2956</f>
        <v>0</v>
      </c>
      <c r="J795" s="236" t="str">
        <f>+IF(I795=0,"",'Ark1'!AG2956)</f>
        <v/>
      </c>
      <c r="K795" s="236"/>
      <c r="L795" s="236" t="str">
        <f>+IF(I795=0,"",'Ark1'!AH2956)</f>
        <v/>
      </c>
      <c r="M795" s="237" t="str">
        <f>+IF(I795=0,"",'Ark1'!T2956)</f>
        <v/>
      </c>
      <c r="N795" s="32" t="str">
        <f>+IF(I795=0,"",'Ark1'!U2956)</f>
        <v/>
      </c>
      <c r="O795" s="238" t="str">
        <f>+IF(I795=0,"",'Ark1'!W2956)</f>
        <v/>
      </c>
      <c r="P795" s="238" t="str">
        <f>+IF(I795=0,"",'Ark1'!X2956)</f>
        <v/>
      </c>
      <c r="Q795" s="238" t="str">
        <f>+IF(I795=0,"",'Ark1'!Y2956)</f>
        <v/>
      </c>
      <c r="R795" s="238" t="str">
        <f>+IF(I795=0,"",'Ark1'!Z2956)</f>
        <v/>
      </c>
      <c r="S795" s="236" t="str">
        <f>+IF(I795=0,"",'Ark1'!Z2956)</f>
        <v/>
      </c>
      <c r="T795" s="237" t="str">
        <f>+IF(I795=0,"",'Ark1'!AB2956)</f>
        <v/>
      </c>
      <c r="U795" s="238" t="str">
        <f>+IF(I795=0,"",'Ark1'!AE2956)</f>
        <v/>
      </c>
      <c r="V795" s="236" t="str">
        <f t="shared" si="89"/>
        <v/>
      </c>
      <c r="W795" s="236" t="str">
        <f t="shared" si="90"/>
        <v/>
      </c>
      <c r="X795" s="215"/>
    </row>
    <row r="796" spans="1:24" ht="15.6">
      <c r="A796" s="420"/>
      <c r="B796" s="297">
        <f>+'Ark1'!C2957</f>
        <v>2022</v>
      </c>
      <c r="C796" s="235">
        <f>+'Ark1'!L2957</f>
        <v>15</v>
      </c>
      <c r="D796" s="235" t="str">
        <f>VLOOKUP(C796,RNR!$D$15:$E$29,2)</f>
        <v>E+</v>
      </c>
      <c r="E796" s="235">
        <f>+'Ark1'!H2957</f>
        <v>2</v>
      </c>
      <c r="F796" s="235">
        <f>+'Ark1'!J2957</f>
        <v>629</v>
      </c>
      <c r="G796" s="235" t="str">
        <f>VLOOKUP(F796,RNR!$A$1:$B$25,2)</f>
        <v>Bø</v>
      </c>
      <c r="H796" s="235" t="str">
        <f>+IF(I796=0,"",'Ark1'!Q2957)</f>
        <v/>
      </c>
      <c r="I796" s="344">
        <f>+'Ark1'!R2957</f>
        <v>0</v>
      </c>
      <c r="J796" s="236" t="str">
        <f>+IF(I796=0,"",'Ark1'!AG2957)</f>
        <v/>
      </c>
      <c r="K796" s="236"/>
      <c r="L796" s="236" t="str">
        <f>+IF(I796=0,"",'Ark1'!AH2957)</f>
        <v/>
      </c>
      <c r="M796" s="237" t="str">
        <f>+IF(I796=0,"",'Ark1'!T2957)</f>
        <v/>
      </c>
      <c r="N796" s="32" t="str">
        <f>+IF(I796=0,"",'Ark1'!U2957)</f>
        <v/>
      </c>
      <c r="O796" s="238" t="str">
        <f>+IF(I796=0,"",'Ark1'!W2957)</f>
        <v/>
      </c>
      <c r="P796" s="238" t="str">
        <f>+IF(I796=0,"",'Ark1'!X2957)</f>
        <v/>
      </c>
      <c r="Q796" s="238" t="str">
        <f>+IF(I796=0,"",'Ark1'!Y2957)</f>
        <v/>
      </c>
      <c r="R796" s="238" t="str">
        <f>+IF(I796=0,"",'Ark1'!Z2957)</f>
        <v/>
      </c>
      <c r="S796" s="236" t="str">
        <f>+IF(I796=0,"",'Ark1'!Z2957)</f>
        <v/>
      </c>
      <c r="T796" s="237" t="str">
        <f>+IF(I796=0,"",'Ark1'!AB2957)</f>
        <v/>
      </c>
      <c r="U796" s="238" t="str">
        <f>+IF(I796=0,"",'Ark1'!AE2957)</f>
        <v/>
      </c>
      <c r="V796" s="236" t="str">
        <f t="shared" si="89"/>
        <v/>
      </c>
      <c r="W796" s="236" t="str">
        <f t="shared" si="90"/>
        <v/>
      </c>
      <c r="X796" s="215"/>
    </row>
    <row r="797" spans="1:24" ht="15.6">
      <c r="A797" s="420"/>
      <c r="B797" s="297">
        <f>+'Ark1'!C2958</f>
        <v>2022</v>
      </c>
      <c r="C797" s="235">
        <f>+'Ark1'!L2958</f>
        <v>15</v>
      </c>
      <c r="D797" s="235" t="str">
        <f>VLOOKUP(C797,RNR!$D$15:$E$29,2)</f>
        <v>E+</v>
      </c>
      <c r="E797" s="235">
        <f>+'Ark1'!H2958</f>
        <v>1</v>
      </c>
      <c r="F797" s="235">
        <f>+'Ark1'!J2958</f>
        <v>643</v>
      </c>
      <c r="G797" s="235" t="str">
        <f>VLOOKUP(F797,RNR!$A$1:$B$25,2)</f>
        <v>Bjerka</v>
      </c>
      <c r="H797" s="235" t="str">
        <f>+IF(I797=0,"",'Ark1'!Q2958)</f>
        <v/>
      </c>
      <c r="I797" s="344">
        <f>+'Ark1'!R2958</f>
        <v>0</v>
      </c>
      <c r="J797" s="236" t="str">
        <f>+IF(I797=0,"",'Ark1'!AG2958)</f>
        <v/>
      </c>
      <c r="K797" s="236"/>
      <c r="L797" s="236" t="str">
        <f>+IF(I797=0,"",'Ark1'!AH2958)</f>
        <v/>
      </c>
      <c r="M797" s="237" t="str">
        <f>+IF(I797=0,"",'Ark1'!T2958)</f>
        <v/>
      </c>
      <c r="N797" s="32" t="str">
        <f>+IF(I797=0,"",'Ark1'!U2958)</f>
        <v/>
      </c>
      <c r="O797" s="238" t="str">
        <f>+IF(I797=0,"",'Ark1'!W2958)</f>
        <v/>
      </c>
      <c r="P797" s="238" t="str">
        <f>+IF(I797=0,"",'Ark1'!X2958)</f>
        <v/>
      </c>
      <c r="Q797" s="238" t="str">
        <f>+IF(I797=0,"",'Ark1'!Y2958)</f>
        <v/>
      </c>
      <c r="R797" s="238" t="str">
        <f>+IF(I797=0,"",'Ark1'!Z2958)</f>
        <v/>
      </c>
      <c r="S797" s="236" t="str">
        <f>+IF(I797=0,"",'Ark1'!Z2958)</f>
        <v/>
      </c>
      <c r="T797" s="237" t="str">
        <f>+IF(I797=0,"",'Ark1'!AB2958)</f>
        <v/>
      </c>
      <c r="U797" s="238" t="str">
        <f>+IF(I797=0,"",'Ark1'!AE2958)</f>
        <v/>
      </c>
      <c r="V797" s="236" t="str">
        <f t="shared" si="89"/>
        <v/>
      </c>
      <c r="W797" s="236" t="str">
        <f t="shared" si="90"/>
        <v/>
      </c>
      <c r="X797" s="215"/>
    </row>
    <row r="798" spans="1:24" ht="15.6">
      <c r="A798" s="420"/>
      <c r="B798" s="297">
        <f>+'Ark1'!C2959</f>
        <v>2022</v>
      </c>
      <c r="C798" s="235">
        <f>+'Ark1'!L2959</f>
        <v>15</v>
      </c>
      <c r="D798" s="235" t="str">
        <f>VLOOKUP(C798,RNR!$D$15:$E$29,2)</f>
        <v>E+</v>
      </c>
      <c r="E798" s="235">
        <f>+'Ark1'!H2959</f>
        <v>2</v>
      </c>
      <c r="F798" s="235">
        <f>+'Ark1'!J2959</f>
        <v>704</v>
      </c>
      <c r="G798" s="235" t="str">
        <f>VLOOKUP(F798,RNR!$A$1:$B$25,2)</f>
        <v>Øre Vilt</v>
      </c>
      <c r="H798" s="235" t="str">
        <f>+IF(I798=0,"",'Ark1'!Q2959)</f>
        <v/>
      </c>
      <c r="I798" s="344">
        <f>+'Ark1'!R2959</f>
        <v>0</v>
      </c>
      <c r="J798" s="236" t="str">
        <f>+IF(I798=0,"",'Ark1'!AG2959)</f>
        <v/>
      </c>
      <c r="K798" s="236"/>
      <c r="L798" s="236" t="str">
        <f>+IF(I798=0,"",'Ark1'!AH2959)</f>
        <v/>
      </c>
      <c r="M798" s="237" t="str">
        <f>+IF(I798=0,"",'Ark1'!T2959)</f>
        <v/>
      </c>
      <c r="N798" s="32" t="str">
        <f>+IF(I798=0,"",'Ark1'!U2959)</f>
        <v/>
      </c>
      <c r="O798" s="238" t="str">
        <f>+IF(I798=0,"",'Ark1'!W2959)</f>
        <v/>
      </c>
      <c r="P798" s="238" t="str">
        <f>+IF(I798=0,"",'Ark1'!X2959)</f>
        <v/>
      </c>
      <c r="Q798" s="238" t="str">
        <f>+IF(I798=0,"",'Ark1'!Y2959)</f>
        <v/>
      </c>
      <c r="R798" s="238" t="str">
        <f>+IF(I798=0,"",'Ark1'!Z2959)</f>
        <v/>
      </c>
      <c r="S798" s="236" t="str">
        <f>+IF(I798=0,"",'Ark1'!Z2959)</f>
        <v/>
      </c>
      <c r="T798" s="237" t="str">
        <f>+IF(I798=0,"",'Ark1'!AB2959)</f>
        <v/>
      </c>
      <c r="U798" s="238" t="str">
        <f>+IF(I798=0,"",'Ark1'!AE2959)</f>
        <v/>
      </c>
      <c r="V798" s="236" t="str">
        <f t="shared" si="89"/>
        <v/>
      </c>
      <c r="W798" s="236" t="str">
        <f t="shared" si="90"/>
        <v/>
      </c>
      <c r="X798" s="215"/>
    </row>
    <row r="799" spans="1:24" ht="15.6">
      <c r="A799" s="420"/>
      <c r="B799" s="297">
        <f>+'Ark1'!C2960</f>
        <v>2022</v>
      </c>
      <c r="C799" s="235">
        <f>+'Ark1'!L2960</f>
        <v>15</v>
      </c>
      <c r="D799" s="235" t="str">
        <f>VLOOKUP(C799,RNR!$D$15:$E$29,2)</f>
        <v>E+</v>
      </c>
      <c r="E799" s="235">
        <f>+'Ark1'!H2960</f>
        <v>1</v>
      </c>
      <c r="F799" s="235">
        <f>+'Ark1'!J2960</f>
        <v>802</v>
      </c>
      <c r="G799" s="235" t="str">
        <f>VLOOKUP(F799,RNR!$A$1:$B$25,2)</f>
        <v>Karasjok</v>
      </c>
      <c r="H799" s="235" t="str">
        <f>+IF(I799=0,"",'Ark1'!Q2960)</f>
        <v/>
      </c>
      <c r="I799" s="344">
        <f>+'Ark1'!R2960</f>
        <v>0</v>
      </c>
      <c r="J799" s="236" t="str">
        <f>+IF(I799=0,"",'Ark1'!AG2960)</f>
        <v/>
      </c>
      <c r="K799" s="236"/>
      <c r="L799" s="236" t="str">
        <f>+IF(I799=0,"",'Ark1'!AH2960)</f>
        <v/>
      </c>
      <c r="M799" s="237" t="str">
        <f>+IF(I799=0,"",'Ark1'!T2960)</f>
        <v/>
      </c>
      <c r="N799" s="32" t="str">
        <f>+IF(I799=0,"",'Ark1'!U2960)</f>
        <v/>
      </c>
      <c r="O799" s="238" t="str">
        <f>+IF(I799=0,"",'Ark1'!W2960)</f>
        <v/>
      </c>
      <c r="P799" s="238" t="str">
        <f>+IF(I799=0,"",'Ark1'!X2960)</f>
        <v/>
      </c>
      <c r="Q799" s="238" t="str">
        <f>+IF(I799=0,"",'Ark1'!Y2960)</f>
        <v/>
      </c>
      <c r="R799" s="238" t="str">
        <f>+IF(I799=0,"",'Ark1'!Z2960)</f>
        <v/>
      </c>
      <c r="S799" s="236" t="str">
        <f>+IF(I799=0,"",'Ark1'!Z2960)</f>
        <v/>
      </c>
      <c r="T799" s="237" t="str">
        <f>+IF(I799=0,"",'Ark1'!AB2960)</f>
        <v/>
      </c>
      <c r="U799" s="238" t="str">
        <f>+IF(I799=0,"",'Ark1'!AE2960)</f>
        <v/>
      </c>
      <c r="V799" s="236" t="str">
        <f t="shared" si="89"/>
        <v/>
      </c>
      <c r="W799" s="236" t="str">
        <f t="shared" si="90"/>
        <v/>
      </c>
      <c r="X799" s="215"/>
    </row>
    <row r="800" spans="1:24">
      <c r="A800" s="420"/>
      <c r="B800" s="420"/>
      <c r="C800" s="420"/>
      <c r="D800" s="420"/>
      <c r="E800" s="420"/>
      <c r="F800" s="420"/>
      <c r="G800" s="420"/>
      <c r="H800" s="420"/>
      <c r="I800" s="430"/>
      <c r="J800" s="420"/>
      <c r="K800" s="420"/>
      <c r="L800" s="420"/>
      <c r="M800" s="420"/>
      <c r="N800" s="420"/>
      <c r="O800" s="420"/>
      <c r="P800" s="420"/>
      <c r="Q800" s="420"/>
      <c r="R800" s="420"/>
      <c r="S800" s="420"/>
      <c r="T800" s="420"/>
      <c r="U800" s="420"/>
      <c r="V800" s="420"/>
      <c r="W800" s="420"/>
      <c r="X800" s="420"/>
    </row>
    <row r="801" spans="1:24">
      <c r="A801" s="420"/>
      <c r="B801" s="420"/>
      <c r="C801" s="420"/>
      <c r="D801" s="420"/>
      <c r="E801" s="420"/>
      <c r="F801" s="420"/>
      <c r="G801" s="420"/>
      <c r="H801" s="420"/>
      <c r="I801" s="430"/>
      <c r="J801" s="420"/>
      <c r="K801" s="420"/>
      <c r="L801" s="420"/>
      <c r="M801" s="420"/>
      <c r="N801" s="420"/>
      <c r="O801" s="420"/>
      <c r="P801" s="420"/>
      <c r="Q801" s="420"/>
      <c r="R801" s="420"/>
      <c r="S801" s="420"/>
      <c r="T801" s="420"/>
      <c r="U801" s="420"/>
      <c r="V801" s="420"/>
      <c r="W801" s="420"/>
      <c r="X801" s="420"/>
    </row>
    <row r="802" spans="1:24">
      <c r="A802" s="29"/>
      <c r="B802" s="29"/>
      <c r="C802" s="29"/>
      <c r="D802" s="29"/>
      <c r="E802" s="29"/>
      <c r="F802" s="29"/>
      <c r="G802" s="29"/>
      <c r="H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</row>
    <row r="803" spans="1:24">
      <c r="A803" s="29"/>
      <c r="B803" s="29"/>
      <c r="C803" s="29"/>
      <c r="D803" s="29"/>
      <c r="E803" s="29"/>
      <c r="F803" s="29"/>
      <c r="G803" s="29"/>
      <c r="H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</row>
    <row r="804" spans="1:24">
      <c r="A804" s="29"/>
      <c r="B804" s="29"/>
      <c r="C804" s="29"/>
      <c r="D804" s="29"/>
      <c r="E804" s="29"/>
      <c r="F804" s="29"/>
      <c r="G804" s="29"/>
      <c r="H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</row>
    <row r="805" spans="1:24">
      <c r="A805" s="29"/>
      <c r="B805" s="29"/>
      <c r="C805" s="29"/>
      <c r="D805" s="29"/>
      <c r="E805" s="29"/>
      <c r="F805" s="29"/>
      <c r="G805" s="29"/>
      <c r="H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</row>
    <row r="806" spans="1:24">
      <c r="A806" s="29"/>
      <c r="B806" s="29"/>
      <c r="C806" s="29"/>
      <c r="D806" s="29"/>
      <c r="E806" s="29"/>
      <c r="F806" s="29"/>
      <c r="G806" s="29"/>
      <c r="H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</row>
    <row r="807" spans="1:24">
      <c r="A807" s="29"/>
      <c r="B807" s="29"/>
      <c r="C807" s="29"/>
      <c r="D807" s="29"/>
      <c r="E807" s="29"/>
      <c r="F807" s="29"/>
      <c r="G807" s="29"/>
      <c r="H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</row>
    <row r="808" spans="1:24">
      <c r="A808" s="29"/>
      <c r="B808" s="29"/>
      <c r="C808" s="29"/>
      <c r="D808" s="29"/>
      <c r="E808" s="29"/>
      <c r="F808" s="29"/>
      <c r="G808" s="29"/>
      <c r="H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</row>
    <row r="809" spans="1:24">
      <c r="A809" s="29"/>
      <c r="B809" s="29"/>
      <c r="C809" s="29"/>
      <c r="D809" s="29"/>
      <c r="E809" s="29"/>
      <c r="F809" s="29"/>
      <c r="G809" s="29"/>
      <c r="H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</row>
    <row r="810" spans="1:24">
      <c r="A810" s="29"/>
      <c r="B810" s="29"/>
      <c r="C810" s="29"/>
      <c r="D810" s="29"/>
      <c r="E810" s="29"/>
      <c r="F810" s="29"/>
      <c r="G810" s="29"/>
      <c r="H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</row>
    <row r="811" spans="1:24">
      <c r="A811" s="29"/>
      <c r="B811" s="29"/>
      <c r="C811" s="29"/>
      <c r="D811" s="29"/>
      <c r="E811" s="29"/>
      <c r="F811" s="29"/>
      <c r="G811" s="29"/>
      <c r="H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</row>
    <row r="812" spans="1:24">
      <c r="A812" s="29"/>
      <c r="B812" s="29"/>
      <c r="C812" s="29"/>
      <c r="D812" s="29"/>
      <c r="E812" s="29"/>
      <c r="F812" s="29"/>
      <c r="G812" s="29"/>
      <c r="H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</row>
    <row r="813" spans="1:24">
      <c r="A813" s="29"/>
      <c r="B813" s="29"/>
      <c r="C813" s="29"/>
      <c r="D813" s="29"/>
      <c r="E813" s="29"/>
      <c r="F813" s="29"/>
      <c r="G813" s="29"/>
      <c r="H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</row>
    <row r="814" spans="1:24">
      <c r="A814" s="29"/>
      <c r="B814" s="29"/>
      <c r="C814" s="29"/>
      <c r="D814" s="29"/>
      <c r="E814" s="29"/>
      <c r="F814" s="29"/>
      <c r="G814" s="29"/>
      <c r="H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</row>
    <row r="815" spans="1:24">
      <c r="A815" s="29"/>
      <c r="B815" s="29"/>
      <c r="C815" s="29"/>
      <c r="D815" s="29"/>
      <c r="E815" s="29"/>
      <c r="F815" s="29"/>
      <c r="G815" s="29"/>
      <c r="H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</row>
    <row r="816" spans="1:24">
      <c r="A816" s="29"/>
      <c r="B816" s="29"/>
      <c r="C816" s="29"/>
      <c r="D816" s="29"/>
      <c r="E816" s="29"/>
      <c r="F816" s="29"/>
      <c r="G816" s="29"/>
      <c r="H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</row>
    <row r="817" spans="1:22">
      <c r="A817" s="29"/>
      <c r="B817" s="29"/>
      <c r="C817" s="29"/>
      <c r="D817" s="29"/>
      <c r="E817" s="29"/>
      <c r="F817" s="29"/>
      <c r="G817" s="29"/>
      <c r="H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</row>
    <row r="818" spans="1:22">
      <c r="A818" s="29"/>
      <c r="B818" s="29"/>
      <c r="C818" s="29"/>
      <c r="D818" s="29"/>
      <c r="E818" s="29"/>
      <c r="F818" s="29"/>
      <c r="G818" s="29"/>
      <c r="H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</row>
    <row r="819" spans="1:22">
      <c r="A819" s="29"/>
      <c r="B819" s="29"/>
      <c r="C819" s="29"/>
      <c r="D819" s="29"/>
      <c r="E819" s="29"/>
      <c r="F819" s="29"/>
      <c r="G819" s="29"/>
      <c r="H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</row>
    <row r="820" spans="1:22">
      <c r="A820" s="29"/>
      <c r="B820" s="29"/>
      <c r="C820" s="29"/>
      <c r="D820" s="29"/>
      <c r="E820" s="29"/>
      <c r="F820" s="29"/>
      <c r="G820" s="29"/>
      <c r="H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</row>
    <row r="821" spans="1:22">
      <c r="A821" s="29"/>
      <c r="B821" s="29"/>
      <c r="C821" s="29"/>
      <c r="D821" s="29"/>
      <c r="E821" s="29"/>
      <c r="F821" s="29"/>
      <c r="G821" s="29"/>
      <c r="H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</row>
    <row r="822" spans="1:22">
      <c r="A822" s="29"/>
      <c r="B822" s="29"/>
      <c r="C822" s="29"/>
      <c r="D822" s="29"/>
      <c r="E822" s="29"/>
      <c r="F822" s="29"/>
      <c r="G822" s="29"/>
      <c r="H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</row>
    <row r="823" spans="1:22">
      <c r="A823" s="29"/>
      <c r="B823" s="29"/>
      <c r="C823" s="29"/>
      <c r="D823" s="29"/>
      <c r="E823" s="29"/>
      <c r="F823" s="29"/>
      <c r="G823" s="29"/>
      <c r="H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</row>
    <row r="824" spans="1:22">
      <c r="A824" s="29"/>
      <c r="B824" s="29"/>
      <c r="C824" s="29"/>
      <c r="D824" s="29"/>
      <c r="E824" s="29"/>
      <c r="F824" s="29"/>
      <c r="G824" s="29"/>
      <c r="H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</row>
    <row r="825" spans="1:22">
      <c r="A825" s="29"/>
      <c r="B825" s="29"/>
      <c r="C825" s="29"/>
      <c r="D825" s="29"/>
      <c r="E825" s="29"/>
      <c r="F825" s="29"/>
      <c r="G825" s="29"/>
      <c r="H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</row>
    <row r="826" spans="1:22">
      <c r="A826" s="29"/>
      <c r="B826" s="29"/>
      <c r="C826" s="29"/>
      <c r="D826" s="29"/>
      <c r="E826" s="29"/>
      <c r="F826" s="29"/>
      <c r="G826" s="29"/>
      <c r="H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</row>
    <row r="827" spans="1:22">
      <c r="A827" s="29"/>
      <c r="B827" s="29"/>
      <c r="C827" s="29"/>
      <c r="D827" s="29"/>
      <c r="E827" s="29"/>
      <c r="F827" s="29"/>
      <c r="G827" s="29"/>
      <c r="H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</row>
    <row r="828" spans="1:22">
      <c r="A828" s="29"/>
      <c r="B828" s="29"/>
      <c r="C828" s="29"/>
      <c r="D828" s="29"/>
      <c r="E828" s="29"/>
      <c r="F828" s="29"/>
      <c r="G828" s="29"/>
      <c r="H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</row>
    <row r="829" spans="1:22">
      <c r="A829" s="29"/>
      <c r="B829" s="29"/>
      <c r="C829" s="29"/>
      <c r="D829" s="29"/>
      <c r="E829" s="29"/>
      <c r="F829" s="29"/>
      <c r="G829" s="29"/>
      <c r="H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</row>
    <row r="830" spans="1:22">
      <c r="A830" s="29"/>
      <c r="B830" s="29"/>
      <c r="C830" s="29"/>
      <c r="D830" s="29"/>
      <c r="E830" s="29"/>
      <c r="F830" s="29"/>
      <c r="G830" s="29"/>
      <c r="H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</row>
    <row r="831" spans="1:22">
      <c r="A831" s="29"/>
      <c r="B831" s="29"/>
      <c r="C831" s="29"/>
      <c r="D831" s="29"/>
      <c r="E831" s="29"/>
      <c r="F831" s="29"/>
      <c r="G831" s="29"/>
      <c r="H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</row>
    <row r="832" spans="1:22">
      <c r="A832" s="29"/>
      <c r="B832" s="29"/>
      <c r="C832" s="29"/>
      <c r="D832" s="29"/>
      <c r="E832" s="29"/>
      <c r="F832" s="29"/>
      <c r="G832" s="29"/>
      <c r="H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</row>
    <row r="833" spans="1:22">
      <c r="A833" s="29"/>
      <c r="B833" s="29"/>
      <c r="C833" s="29"/>
      <c r="D833" s="29"/>
      <c r="E833" s="29"/>
      <c r="F833" s="29"/>
      <c r="G833" s="29"/>
      <c r="H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</row>
    <row r="834" spans="1:22">
      <c r="A834" s="29"/>
      <c r="B834" s="29"/>
      <c r="C834" s="29"/>
      <c r="D834" s="29"/>
      <c r="E834" s="29"/>
      <c r="F834" s="29"/>
      <c r="G834" s="29"/>
      <c r="H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</row>
    <row r="835" spans="1:22">
      <c r="A835" s="29"/>
      <c r="B835" s="29"/>
      <c r="C835" s="29"/>
      <c r="D835" s="29"/>
      <c r="E835" s="29"/>
      <c r="F835" s="29"/>
      <c r="G835" s="29"/>
      <c r="H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</row>
    <row r="836" spans="1:22">
      <c r="A836" s="29"/>
      <c r="B836" s="29"/>
      <c r="C836" s="29"/>
      <c r="D836" s="29"/>
      <c r="E836" s="29"/>
      <c r="F836" s="29"/>
      <c r="G836" s="29"/>
      <c r="H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</row>
    <row r="837" spans="1:22">
      <c r="A837" s="29"/>
      <c r="B837" s="29"/>
      <c r="C837" s="29"/>
      <c r="D837" s="29"/>
      <c r="E837" s="29"/>
      <c r="F837" s="29"/>
      <c r="G837" s="29"/>
      <c r="H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</row>
    <row r="838" spans="1:22">
      <c r="A838" s="29"/>
      <c r="B838" s="29"/>
      <c r="C838" s="29"/>
      <c r="D838" s="29"/>
      <c r="E838" s="29"/>
      <c r="F838" s="29"/>
      <c r="G838" s="29"/>
      <c r="H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</row>
    <row r="839" spans="1:22">
      <c r="A839" s="29"/>
      <c r="B839" s="29"/>
      <c r="C839" s="29"/>
      <c r="D839" s="29"/>
      <c r="E839" s="29"/>
      <c r="F839" s="29"/>
      <c r="G839" s="29"/>
      <c r="H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</row>
    <row r="840" spans="1:22">
      <c r="A840" s="29"/>
      <c r="B840" s="29"/>
      <c r="C840" s="29"/>
      <c r="D840" s="29"/>
      <c r="E840" s="29"/>
      <c r="F840" s="29"/>
      <c r="G840" s="29"/>
      <c r="H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</row>
    <row r="841" spans="1:22">
      <c r="A841" s="29"/>
      <c r="B841" s="29"/>
      <c r="C841" s="29"/>
      <c r="D841" s="29"/>
      <c r="E841" s="29"/>
      <c r="F841" s="29"/>
      <c r="G841" s="29"/>
      <c r="H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</row>
    <row r="842" spans="1:22">
      <c r="A842" s="29"/>
      <c r="B842" s="29"/>
      <c r="C842" s="29"/>
      <c r="D842" s="29"/>
      <c r="E842" s="29"/>
      <c r="F842" s="29"/>
      <c r="G842" s="29"/>
      <c r="H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</row>
    <row r="843" spans="1:22">
      <c r="A843" s="29"/>
      <c r="B843" s="29"/>
      <c r="C843" s="29"/>
      <c r="D843" s="29"/>
      <c r="E843" s="29"/>
      <c r="F843" s="29"/>
      <c r="G843" s="29"/>
      <c r="H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</row>
    <row r="844" spans="1:22">
      <c r="A844" s="29"/>
      <c r="B844" s="29"/>
      <c r="C844" s="29"/>
      <c r="D844" s="29"/>
      <c r="E844" s="29"/>
      <c r="F844" s="29"/>
      <c r="G844" s="29"/>
      <c r="H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</row>
    <row r="845" spans="1:22">
      <c r="A845" s="29"/>
      <c r="B845" s="29"/>
      <c r="C845" s="29"/>
      <c r="D845" s="29"/>
      <c r="E845" s="29"/>
      <c r="F845" s="29"/>
      <c r="G845" s="29"/>
      <c r="H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</row>
    <row r="846" spans="1:22">
      <c r="A846" s="29"/>
      <c r="B846" s="29"/>
      <c r="C846" s="29"/>
      <c r="D846" s="29"/>
      <c r="E846" s="29"/>
      <c r="F846" s="29"/>
      <c r="G846" s="29"/>
      <c r="H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</row>
    <row r="847" spans="1:22">
      <c r="A847" s="29"/>
      <c r="B847" s="29"/>
      <c r="C847" s="29"/>
      <c r="D847" s="29"/>
      <c r="E847" s="29"/>
      <c r="F847" s="29"/>
      <c r="G847" s="29"/>
      <c r="H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</row>
    <row r="848" spans="1:22">
      <c r="A848" s="29"/>
      <c r="B848" s="29"/>
      <c r="C848" s="29"/>
      <c r="D848" s="29"/>
      <c r="E848" s="29"/>
      <c r="F848" s="29"/>
      <c r="G848" s="29"/>
      <c r="H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</row>
    <row r="849" spans="1:22">
      <c r="A849" s="29"/>
      <c r="B849" s="29"/>
      <c r="C849" s="29"/>
      <c r="D849" s="29"/>
      <c r="E849" s="29"/>
      <c r="F849" s="29"/>
      <c r="G849" s="29"/>
      <c r="H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</row>
    <row r="850" spans="1:22">
      <c r="A850" s="29"/>
      <c r="B850" s="29"/>
      <c r="C850" s="29"/>
      <c r="D850" s="29"/>
      <c r="E850" s="29"/>
      <c r="F850" s="29"/>
      <c r="G850" s="29"/>
      <c r="H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</row>
    <row r="851" spans="1:22">
      <c r="A851" s="29"/>
      <c r="B851" s="29"/>
      <c r="C851" s="29"/>
      <c r="D851" s="29"/>
      <c r="E851" s="29"/>
      <c r="F851" s="29"/>
      <c r="G851" s="29"/>
      <c r="H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</row>
    <row r="852" spans="1:22">
      <c r="A852" s="29"/>
      <c r="B852" s="29"/>
      <c r="C852" s="29"/>
      <c r="D852" s="29"/>
      <c r="E852" s="29"/>
      <c r="F852" s="29"/>
      <c r="G852" s="29"/>
      <c r="H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</row>
    <row r="853" spans="1:22">
      <c r="A853" s="29"/>
      <c r="B853" s="29"/>
      <c r="C853" s="29"/>
      <c r="D853" s="29"/>
      <c r="E853" s="29"/>
      <c r="F853" s="29"/>
      <c r="G853" s="29"/>
      <c r="H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</row>
    <row r="854" spans="1:22">
      <c r="A854" s="29"/>
      <c r="B854" s="29"/>
      <c r="C854" s="29"/>
      <c r="D854" s="29"/>
      <c r="E854" s="29"/>
      <c r="F854" s="29"/>
      <c r="G854" s="29"/>
      <c r="H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</row>
    <row r="855" spans="1:22">
      <c r="A855" s="29"/>
      <c r="B855" s="29"/>
      <c r="C855" s="29"/>
      <c r="D855" s="29"/>
      <c r="E855" s="29"/>
      <c r="F855" s="29"/>
      <c r="G855" s="29"/>
      <c r="H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</row>
    <row r="856" spans="1:22">
      <c r="A856" s="29"/>
      <c r="B856" s="29"/>
      <c r="C856" s="29"/>
      <c r="D856" s="29"/>
      <c r="E856" s="29"/>
      <c r="F856" s="29"/>
      <c r="G856" s="29"/>
      <c r="H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</row>
    <row r="857" spans="1:22">
      <c r="A857" s="29"/>
      <c r="B857" s="29"/>
      <c r="C857" s="29"/>
      <c r="D857" s="29"/>
      <c r="E857" s="29"/>
      <c r="F857" s="29"/>
      <c r="G857" s="29"/>
      <c r="H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</row>
    <row r="858" spans="1:22">
      <c r="A858" s="29"/>
      <c r="B858" s="29"/>
      <c r="C858" s="29"/>
      <c r="D858" s="29"/>
      <c r="E858" s="29"/>
      <c r="F858" s="29"/>
      <c r="G858" s="29"/>
      <c r="H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</row>
    <row r="859" spans="1:22">
      <c r="A859" s="29"/>
      <c r="B859" s="29"/>
      <c r="C859" s="29"/>
      <c r="D859" s="29"/>
      <c r="E859" s="29"/>
      <c r="F859" s="29"/>
      <c r="G859" s="29"/>
      <c r="H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</row>
    <row r="860" spans="1:22">
      <c r="A860" s="29"/>
      <c r="B860" s="29"/>
      <c r="C860" s="29"/>
      <c r="D860" s="29"/>
      <c r="E860" s="29"/>
      <c r="F860" s="29"/>
      <c r="G860" s="29"/>
      <c r="H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</row>
    <row r="861" spans="1:22">
      <c r="A861" s="29"/>
      <c r="B861" s="29"/>
      <c r="C861" s="29"/>
      <c r="D861" s="29"/>
      <c r="E861" s="29"/>
      <c r="F861" s="29"/>
      <c r="G861" s="29"/>
      <c r="H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</row>
    <row r="862" spans="1:22">
      <c r="A862" s="29"/>
      <c r="B862" s="29"/>
      <c r="C862" s="29"/>
      <c r="D862" s="29"/>
      <c r="E862" s="29"/>
      <c r="F862" s="29"/>
      <c r="G862" s="29"/>
      <c r="H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</row>
    <row r="863" spans="1:22">
      <c r="A863" s="29"/>
      <c r="B863" s="29"/>
      <c r="C863" s="29"/>
      <c r="D863" s="29"/>
      <c r="E863" s="29"/>
      <c r="F863" s="29"/>
      <c r="G863" s="29"/>
      <c r="H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</row>
    <row r="864" spans="1:22">
      <c r="A864" s="29"/>
      <c r="B864" s="29"/>
      <c r="C864" s="29"/>
      <c r="D864" s="29"/>
      <c r="E864" s="29"/>
      <c r="F864" s="29"/>
      <c r="G864" s="29"/>
      <c r="H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</row>
  </sheetData>
  <mergeCells count="20">
    <mergeCell ref="Q4:R4"/>
    <mergeCell ref="E309:F309"/>
    <mergeCell ref="E336:F336"/>
    <mergeCell ref="E363:F363"/>
    <mergeCell ref="E390:F390"/>
    <mergeCell ref="E418:F418"/>
    <mergeCell ref="E445:F445"/>
    <mergeCell ref="E472:F472"/>
    <mergeCell ref="E499:F499"/>
    <mergeCell ref="E526:F526"/>
    <mergeCell ref="G445:H445"/>
    <mergeCell ref="G472:H472"/>
    <mergeCell ref="G499:H499"/>
    <mergeCell ref="G526:H526"/>
    <mergeCell ref="G553:H553"/>
    <mergeCell ref="E580:F580"/>
    <mergeCell ref="G580:H580"/>
    <mergeCell ref="E607:F607"/>
    <mergeCell ref="G607:H607"/>
    <mergeCell ref="E553:F553"/>
  </mergeCells>
  <conditionalFormatting sqref="K13:K36">
    <cfRule type="cellIs" dxfId="41" priority="2" operator="greaterThan">
      <formula>10</formula>
    </cfRule>
  </conditionalFormatting>
  <conditionalFormatting sqref="K40:K63">
    <cfRule type="cellIs" dxfId="40" priority="1" operator="greaterThan">
      <formula>10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6DF1CA-8F39-4F23-854D-4F97FA8D70DF}">
  <dimension ref="A1"/>
  <sheetViews>
    <sheetView topLeftCell="A97" workbookViewId="0">
      <selection activeCell="A110" sqref="A110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G185"/>
  <sheetViews>
    <sheetView zoomScale="95" zoomScaleNormal="95" workbookViewId="0">
      <pane xSplit="6" ySplit="10" topLeftCell="G40" activePane="bottomRight" state="frozen"/>
      <selection pane="topRight" activeCell="G1" sqref="G1"/>
      <selection pane="bottomLeft" activeCell="A11" sqref="A11"/>
      <selection pane="bottomRight"/>
    </sheetView>
  </sheetViews>
  <sheetFormatPr baseColWidth="10" defaultRowHeight="15"/>
  <cols>
    <col min="1" max="1" width="3.453125" customWidth="1"/>
    <col min="2" max="2" width="6.453125" customWidth="1"/>
    <col min="3" max="3" width="3.81640625" customWidth="1"/>
    <col min="4" max="4" width="5" customWidth="1"/>
    <col min="5" max="5" width="6.453125" customWidth="1"/>
    <col min="6" max="6" width="7" customWidth="1"/>
    <col min="7" max="7" width="5.36328125" style="93" customWidth="1"/>
    <col min="8" max="8" width="5.36328125" customWidth="1"/>
    <col min="9" max="9" width="6.36328125" style="93" customWidth="1"/>
    <col min="10" max="10" width="7.36328125" customWidth="1"/>
    <col min="11" max="11" width="5.36328125" customWidth="1"/>
    <col min="12" max="12" width="7.08984375" style="93" customWidth="1"/>
    <col min="13" max="13" width="3.90625" style="93" customWidth="1"/>
    <col min="14" max="14" width="8" style="11" customWidth="1"/>
    <col min="15" max="15" width="6.08984375" style="93" customWidth="1"/>
    <col min="16" max="16" width="5.90625" style="93" customWidth="1"/>
    <col min="17" max="17" width="5.453125" style="93" customWidth="1"/>
    <col min="18" max="18" width="6.54296875" customWidth="1"/>
    <col min="19" max="19" width="8" customWidth="1"/>
    <col min="20" max="20" width="8.1796875" style="11" customWidth="1"/>
    <col min="21" max="21" width="10" customWidth="1"/>
    <col min="22" max="22" width="10" style="11" customWidth="1"/>
    <col min="23" max="23" width="6.54296875" customWidth="1"/>
    <col min="35" max="35" width="14" customWidth="1"/>
    <col min="36" max="36" width="12.54296875" customWidth="1"/>
    <col min="37" max="37" width="10.90625" customWidth="1"/>
  </cols>
  <sheetData>
    <row r="1" spans="1:59">
      <c r="A1" s="47"/>
      <c r="B1" s="47"/>
      <c r="C1" s="47"/>
      <c r="D1" s="47"/>
      <c r="E1" s="47"/>
      <c r="F1" s="47"/>
      <c r="G1" s="91"/>
      <c r="H1" s="47"/>
      <c r="I1" s="91"/>
      <c r="J1" s="47"/>
      <c r="K1" s="47"/>
      <c r="L1" s="91"/>
      <c r="M1" s="91"/>
      <c r="N1" s="72"/>
      <c r="O1" s="91"/>
      <c r="P1" s="91"/>
      <c r="Q1" s="91"/>
      <c r="R1" s="47"/>
      <c r="S1" s="47"/>
      <c r="T1" s="72"/>
      <c r="U1" s="47"/>
      <c r="V1" s="72"/>
      <c r="W1" s="47"/>
      <c r="X1" s="4"/>
      <c r="Y1" s="4"/>
      <c r="Z1" s="4"/>
      <c r="AA1" s="4"/>
      <c r="AB1" s="4"/>
    </row>
    <row r="2" spans="1:59" s="182" customFormat="1" ht="31.8">
      <c r="A2" s="181"/>
      <c r="B2" s="181"/>
      <c r="C2" s="181"/>
      <c r="D2" s="143" t="s">
        <v>442</v>
      </c>
      <c r="E2" s="181"/>
      <c r="F2" s="181"/>
      <c r="G2" s="192"/>
      <c r="H2" s="181"/>
      <c r="I2" s="192"/>
      <c r="J2" s="181"/>
      <c r="K2" s="181"/>
      <c r="L2" s="171" t="str">
        <f>+År!B2</f>
        <v>VOKSEN GEIT</v>
      </c>
      <c r="M2" s="192"/>
      <c r="N2" s="197"/>
      <c r="O2" s="192"/>
      <c r="P2" s="192"/>
      <c r="Q2" s="192"/>
      <c r="R2" s="181"/>
      <c r="S2" s="181"/>
      <c r="T2" s="197"/>
      <c r="U2" s="181"/>
      <c r="V2" s="197"/>
      <c r="W2" s="181"/>
      <c r="X2" s="4"/>
      <c r="Y2" s="4"/>
      <c r="Z2" s="4"/>
      <c r="AA2" s="4"/>
      <c r="AB2" s="4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</row>
    <row r="3" spans="1:59">
      <c r="A3" s="47"/>
      <c r="B3" s="47"/>
      <c r="C3" s="47"/>
      <c r="D3" s="47"/>
      <c r="E3" s="47"/>
      <c r="F3" s="47"/>
      <c r="G3" s="91"/>
      <c r="H3" s="47"/>
      <c r="I3" s="91"/>
      <c r="J3" s="47"/>
      <c r="K3" s="47"/>
      <c r="L3" s="91"/>
      <c r="M3" s="91"/>
      <c r="N3" s="72"/>
      <c r="O3" s="91"/>
      <c r="P3" s="91"/>
      <c r="Q3" s="91"/>
      <c r="R3" s="47"/>
      <c r="S3" s="47"/>
      <c r="T3" s="72"/>
      <c r="U3" s="47"/>
      <c r="V3" s="72"/>
      <c r="W3" s="47"/>
      <c r="X3" s="4"/>
      <c r="Y3" s="4"/>
      <c r="Z3" s="4"/>
      <c r="AA3" s="4"/>
      <c r="AB3" s="4"/>
    </row>
    <row r="4" spans="1:59">
      <c r="A4" s="47"/>
      <c r="B4" s="47"/>
      <c r="C4" s="47"/>
      <c r="D4" s="47"/>
      <c r="E4" s="47"/>
      <c r="F4" s="47"/>
      <c r="G4" s="91"/>
      <c r="H4" s="47"/>
      <c r="I4" s="91"/>
      <c r="J4" s="47"/>
      <c r="K4" s="47"/>
      <c r="L4" s="91"/>
      <c r="M4" s="91"/>
      <c r="N4" s="72"/>
      <c r="O4" s="91"/>
      <c r="P4" s="91"/>
      <c r="Q4" s="91"/>
      <c r="R4" s="47"/>
      <c r="S4" s="47"/>
      <c r="T4" s="72"/>
      <c r="U4" s="47"/>
      <c r="V4" s="72"/>
      <c r="W4" s="47"/>
      <c r="X4" s="4"/>
      <c r="Y4" s="4"/>
      <c r="Z4" s="4"/>
      <c r="AA4" s="4"/>
      <c r="AB4" s="4"/>
    </row>
    <row r="5" spans="1:59" s="183" customFormat="1" ht="19.8">
      <c r="A5" s="180"/>
      <c r="B5" s="180"/>
      <c r="C5" s="180"/>
      <c r="D5" s="180"/>
      <c r="E5" s="180" t="s">
        <v>5</v>
      </c>
      <c r="F5" s="183">
        <f>+År!P2</f>
        <v>52</v>
      </c>
      <c r="G5" s="205"/>
      <c r="H5" s="184"/>
      <c r="I5" s="205"/>
      <c r="J5" s="180"/>
      <c r="K5" s="184"/>
      <c r="L5" s="205" t="s">
        <v>428</v>
      </c>
      <c r="M5" s="201"/>
      <c r="N5" s="206"/>
      <c r="O5" s="205"/>
      <c r="P5" s="205"/>
      <c r="Q5" s="478">
        <f>SUM(F11:F25)</f>
        <v>9201</v>
      </c>
      <c r="R5" s="479"/>
      <c r="S5" s="180"/>
      <c r="T5" s="206"/>
      <c r="U5" s="180"/>
      <c r="V5" s="206"/>
      <c r="W5" s="180"/>
      <c r="X5" s="4"/>
      <c r="Y5" s="4"/>
      <c r="Z5" s="4"/>
      <c r="AA5" s="4"/>
      <c r="AB5" s="4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</row>
    <row r="6" spans="1:59" ht="21">
      <c r="A6" s="51"/>
      <c r="B6" s="51"/>
      <c r="C6" s="51"/>
      <c r="D6" s="51"/>
      <c r="E6" s="51"/>
      <c r="F6" s="51"/>
      <c r="G6" s="96"/>
      <c r="H6" s="51"/>
      <c r="I6" s="96"/>
      <c r="J6" s="51"/>
      <c r="K6" s="51"/>
      <c r="L6" s="176"/>
      <c r="M6" s="96"/>
      <c r="N6" s="199"/>
      <c r="O6" s="91"/>
      <c r="P6" s="91"/>
      <c r="Q6" s="91"/>
      <c r="R6" s="47"/>
      <c r="S6" s="47"/>
      <c r="T6" s="72"/>
      <c r="U6" s="47"/>
      <c r="V6" s="72"/>
      <c r="W6" s="47"/>
      <c r="X6" s="4"/>
      <c r="Y6" s="4"/>
      <c r="Z6" s="4"/>
      <c r="AA6" s="4"/>
      <c r="AB6" s="4"/>
    </row>
    <row r="7" spans="1:59" ht="21">
      <c r="A7" s="51"/>
      <c r="B7" s="51"/>
      <c r="C7" s="51"/>
      <c r="D7" s="51"/>
      <c r="E7" s="51"/>
      <c r="F7" s="51"/>
      <c r="G7" s="96"/>
      <c r="H7" s="47"/>
      <c r="I7" s="96"/>
      <c r="J7" s="51"/>
      <c r="K7" s="47"/>
      <c r="L7" s="176"/>
      <c r="M7" s="91"/>
      <c r="N7" s="199"/>
      <c r="O7" s="91"/>
      <c r="P7" s="91"/>
      <c r="Q7" s="91"/>
      <c r="R7" s="47"/>
      <c r="S7" s="47"/>
      <c r="T7" s="72"/>
      <c r="U7" s="47"/>
      <c r="V7" s="72"/>
      <c r="W7" s="47"/>
      <c r="X7" s="4"/>
      <c r="Y7" s="4"/>
      <c r="Z7" s="4"/>
      <c r="AA7" s="4"/>
      <c r="AB7" s="4"/>
    </row>
    <row r="8" spans="1:59" ht="15.6">
      <c r="A8" s="47"/>
      <c r="B8" s="47"/>
      <c r="C8" s="47"/>
      <c r="D8" s="47"/>
      <c r="E8" s="51" t="s">
        <v>2</v>
      </c>
      <c r="F8" s="47"/>
      <c r="G8" s="91"/>
      <c r="H8" s="47"/>
      <c r="I8" s="91"/>
      <c r="J8" s="47"/>
      <c r="K8" s="47"/>
      <c r="L8" s="91"/>
      <c r="M8" s="91"/>
      <c r="N8" s="72"/>
      <c r="O8" s="96" t="s">
        <v>516</v>
      </c>
      <c r="P8" s="91"/>
      <c r="Q8" s="91"/>
      <c r="R8" s="47"/>
      <c r="S8" s="47"/>
      <c r="T8" s="73" t="s">
        <v>549</v>
      </c>
      <c r="U8" s="51" t="s">
        <v>80</v>
      </c>
      <c r="V8" s="73" t="s">
        <v>2</v>
      </c>
      <c r="W8" s="47"/>
      <c r="X8" s="4"/>
      <c r="Y8" s="4"/>
      <c r="Z8" s="4"/>
      <c r="AA8" s="4"/>
      <c r="AB8" s="4"/>
    </row>
    <row r="9" spans="1:59" ht="15.6">
      <c r="A9" s="47"/>
      <c r="B9" s="47"/>
      <c r="C9" s="51" t="s">
        <v>417</v>
      </c>
      <c r="D9" s="47"/>
      <c r="E9" s="51" t="s">
        <v>492</v>
      </c>
      <c r="F9" s="51" t="s">
        <v>2</v>
      </c>
      <c r="G9" s="96" t="s">
        <v>2</v>
      </c>
      <c r="H9" s="112"/>
      <c r="I9" s="96" t="s">
        <v>1</v>
      </c>
      <c r="J9" s="51" t="s">
        <v>22</v>
      </c>
      <c r="K9" s="112"/>
      <c r="L9" s="96" t="s">
        <v>22</v>
      </c>
      <c r="M9" s="211"/>
      <c r="N9" s="73" t="s">
        <v>22</v>
      </c>
      <c r="O9" s="96" t="s">
        <v>545</v>
      </c>
      <c r="P9" s="96"/>
      <c r="Q9" s="96"/>
      <c r="R9" s="51" t="s">
        <v>429</v>
      </c>
      <c r="S9" s="51"/>
      <c r="T9" s="73" t="s">
        <v>489</v>
      </c>
      <c r="U9" s="51" t="s">
        <v>431</v>
      </c>
      <c r="V9" s="73" t="s">
        <v>433</v>
      </c>
      <c r="W9" s="47"/>
      <c r="X9" s="4"/>
      <c r="Y9" s="58"/>
      <c r="Z9" s="58"/>
      <c r="AA9" s="1"/>
      <c r="AB9" s="5"/>
    </row>
    <row r="10" spans="1:59" ht="15.6">
      <c r="A10" s="47"/>
      <c r="B10" s="51" t="s">
        <v>91</v>
      </c>
      <c r="C10" s="51" t="s">
        <v>418</v>
      </c>
      <c r="D10" s="48"/>
      <c r="E10" s="52" t="s">
        <v>493</v>
      </c>
      <c r="F10" s="52" t="s">
        <v>8</v>
      </c>
      <c r="G10" s="97" t="s">
        <v>407</v>
      </c>
      <c r="H10" s="112" t="s">
        <v>495</v>
      </c>
      <c r="I10" s="97" t="s">
        <v>407</v>
      </c>
      <c r="J10" s="52" t="s">
        <v>0</v>
      </c>
      <c r="K10" s="112" t="s">
        <v>495</v>
      </c>
      <c r="L10" s="97" t="s">
        <v>44</v>
      </c>
      <c r="M10" s="211" t="s">
        <v>495</v>
      </c>
      <c r="N10" s="74" t="s">
        <v>116</v>
      </c>
      <c r="O10" s="97" t="s">
        <v>533</v>
      </c>
      <c r="P10" s="97" t="s">
        <v>528</v>
      </c>
      <c r="Q10" s="97" t="s">
        <v>529</v>
      </c>
      <c r="R10" s="52" t="s">
        <v>1</v>
      </c>
      <c r="S10" s="52" t="s">
        <v>0</v>
      </c>
      <c r="T10" s="74" t="s">
        <v>43</v>
      </c>
      <c r="U10" s="52" t="s">
        <v>432</v>
      </c>
      <c r="V10" s="74" t="s">
        <v>70</v>
      </c>
      <c r="W10" s="47"/>
      <c r="X10" s="4"/>
      <c r="Y10" s="58"/>
      <c r="Z10" s="58"/>
      <c r="AA10" s="1"/>
      <c r="AB10" s="5"/>
    </row>
    <row r="11" spans="1:59" ht="15.6">
      <c r="A11" s="47"/>
      <c r="B11" s="66">
        <f>+'Ark1'!C1152</f>
        <v>2023</v>
      </c>
      <c r="C11" s="66">
        <f>+'Ark1'!M1152</f>
        <v>1</v>
      </c>
      <c r="D11" s="66" t="s">
        <v>94</v>
      </c>
      <c r="E11" s="66">
        <f>+'Ark1'!Q1152</f>
        <v>1</v>
      </c>
      <c r="F11" s="66">
        <f>+'Ark1'!R1152</f>
        <v>1</v>
      </c>
      <c r="G11" s="195">
        <f>+'Ark1'!AF1152</f>
        <v>1.0868383871318336E-2</v>
      </c>
      <c r="H11" s="113">
        <f t="shared" ref="H11:H25" si="0">+G11-G27</f>
        <v>1.0868383871318336E-2</v>
      </c>
      <c r="I11" s="195">
        <f>+'Ark1'!AG1152</f>
        <v>9.1802748941514217E-3</v>
      </c>
      <c r="J11" s="258">
        <f>+IF(F11=0,"",'Ark1'!S1152)</f>
        <v>2</v>
      </c>
      <c r="K11" s="113">
        <f>+IF(F11=0,"",J11-J27)</f>
        <v>2</v>
      </c>
      <c r="L11" s="256">
        <f>+'Ark1'!U1152</f>
        <v>17.5</v>
      </c>
      <c r="M11" s="212">
        <f t="shared" ref="M11:M25" si="1">+L11-L27</f>
        <v>17.5</v>
      </c>
      <c r="N11" s="142">
        <f>+'Ark1'!V1152</f>
        <v>0</v>
      </c>
      <c r="O11" s="141">
        <f>+'Ark1'!X1152</f>
        <v>100</v>
      </c>
      <c r="P11" s="141">
        <f>+'Ark1'!Y1152</f>
        <v>0</v>
      </c>
      <c r="Q11" s="141">
        <f>+'Ark1'!Z1152</f>
        <v>0</v>
      </c>
      <c r="R11" s="67">
        <f>+'Ark1'!Z1152</f>
        <v>0</v>
      </c>
      <c r="S11" s="67">
        <f>+'Ark1'!AB1152</f>
        <v>0</v>
      </c>
      <c r="T11" s="142">
        <f>+'Ark1'!AD1152</f>
        <v>0</v>
      </c>
      <c r="U11" s="67">
        <f>+IF(F11=0,"",L11/J11)</f>
        <v>8.75</v>
      </c>
      <c r="V11" s="142">
        <f>+IF(F11=0,"",F11/E11)</f>
        <v>1</v>
      </c>
      <c r="W11" s="47"/>
      <c r="X11" s="4"/>
      <c r="Y11" s="58"/>
      <c r="Z11" s="58"/>
      <c r="AA11" s="1"/>
      <c r="AB11" s="5"/>
    </row>
    <row r="12" spans="1:59" ht="15.6">
      <c r="A12" s="47"/>
      <c r="B12" s="66">
        <f>+'Ark1'!C1153</f>
        <v>2023</v>
      </c>
      <c r="C12" s="66">
        <f>+'Ark1'!M1153</f>
        <v>2</v>
      </c>
      <c r="D12" s="66" t="s">
        <v>95</v>
      </c>
      <c r="E12" s="66">
        <f>+'Ark1'!Q1153</f>
        <v>273</v>
      </c>
      <c r="F12" s="66">
        <f>+'Ark1'!R1153</f>
        <v>1222</v>
      </c>
      <c r="G12" s="195">
        <f>+'Ark1'!AF1153</f>
        <v>13.281165090751005</v>
      </c>
      <c r="H12" s="113">
        <f t="shared" si="0"/>
        <v>1.2592136027341994E-2</v>
      </c>
      <c r="I12" s="195">
        <f>+'Ark1'!AG1153</f>
        <v>10.197711645991804</v>
      </c>
      <c r="J12" s="258">
        <f>+IF(F12=0,"",'Ark1'!S1153)</f>
        <v>3.5761047463175117</v>
      </c>
      <c r="K12" s="113">
        <f t="shared" ref="K12:K25" si="2">+IF(F12=0,"",J12-J28)</f>
        <v>0.19721559937076627</v>
      </c>
      <c r="L12" s="256">
        <f>+'Ark1'!U1153</f>
        <v>15.907937806873978</v>
      </c>
      <c r="M12" s="212">
        <f t="shared" si="1"/>
        <v>-0.82130789001127269</v>
      </c>
      <c r="N12" s="142">
        <f>+'Ark1'!V1153</f>
        <v>0</v>
      </c>
      <c r="O12" s="141">
        <f>+'Ark1'!X1153</f>
        <v>49.099836333878898</v>
      </c>
      <c r="P12" s="141">
        <f>+'Ark1'!Y1153</f>
        <v>3.6824877250409176</v>
      </c>
      <c r="Q12" s="141">
        <f>+'Ark1'!Z1153</f>
        <v>4.5642309064067996</v>
      </c>
      <c r="R12" s="67">
        <f>+'Ark1'!Z1153</f>
        <v>4.5642309064067996</v>
      </c>
      <c r="S12" s="67">
        <f>+'Ark1'!AB1153</f>
        <v>0.16169020013392599</v>
      </c>
      <c r="T12" s="142">
        <f>+'Ark1'!AD1153</f>
        <v>24.756840663331001</v>
      </c>
      <c r="U12" s="67">
        <f t="shared" ref="U12:U25" si="3">+IF(F12=0,"",L12/J12)</f>
        <v>4.448398169336385</v>
      </c>
      <c r="V12" s="142">
        <f t="shared" ref="V12:V24" si="4">+IF(F12=0,"",F12/E12)</f>
        <v>4.4761904761904763</v>
      </c>
      <c r="W12" s="47"/>
      <c r="X12" s="4"/>
      <c r="Y12" s="58"/>
      <c r="Z12" s="58"/>
      <c r="AA12" s="1"/>
      <c r="AB12" s="5"/>
    </row>
    <row r="13" spans="1:59" ht="15.6">
      <c r="A13" s="47"/>
      <c r="B13" s="66">
        <f>+'Ark1'!C1154</f>
        <v>2023</v>
      </c>
      <c r="C13" s="66">
        <f>+'Ark1'!M1154</f>
        <v>3</v>
      </c>
      <c r="D13" s="66" t="s">
        <v>96</v>
      </c>
      <c r="E13" s="66">
        <f>+'Ark1'!Q1154</f>
        <v>46</v>
      </c>
      <c r="F13" s="66">
        <f>+'Ark1'!R1154</f>
        <v>88</v>
      </c>
      <c r="G13" s="195">
        <f>+'Ark1'!AF1154</f>
        <v>0.95641778067601357</v>
      </c>
      <c r="H13" s="113">
        <f t="shared" si="0"/>
        <v>0.70532008426910742</v>
      </c>
      <c r="I13" s="195">
        <f>+'Ark1'!AG1154</f>
        <v>0.74601536725558515</v>
      </c>
      <c r="J13" s="258">
        <f>+IF(F13=0,"",'Ark1'!S1154)</f>
        <v>3.2727272727272725</v>
      </c>
      <c r="K13" s="113">
        <f t="shared" si="2"/>
        <v>-0.22727272727272751</v>
      </c>
      <c r="L13" s="256">
        <f>+'Ark1'!U1154</f>
        <v>16.160227272727269</v>
      </c>
      <c r="M13" s="212">
        <f t="shared" si="1"/>
        <v>1.2738636363636253</v>
      </c>
      <c r="N13" s="142">
        <f>+'Ark1'!V1154</f>
        <v>0</v>
      </c>
      <c r="O13" s="141">
        <f>+'Ark1'!X1154</f>
        <v>54.545454545454554</v>
      </c>
      <c r="P13" s="141">
        <f>+'Ark1'!Y1154</f>
        <v>2.2727272727272729</v>
      </c>
      <c r="Q13" s="141">
        <f>+'Ark1'!Z1154</f>
        <v>3.8663037249809529</v>
      </c>
      <c r="R13" s="67">
        <f>+'Ark1'!Z1154</f>
        <v>3.8663037249809529</v>
      </c>
      <c r="S13" s="67">
        <f>+'Ark1'!AB1154</f>
        <v>0</v>
      </c>
      <c r="T13" s="142">
        <f>+'Ark1'!AD1154</f>
        <v>0</v>
      </c>
      <c r="U13" s="67">
        <f t="shared" si="3"/>
        <v>4.9378472222222216</v>
      </c>
      <c r="V13" s="142">
        <f t="shared" si="4"/>
        <v>1.9130434782608696</v>
      </c>
      <c r="W13" s="47"/>
      <c r="X13" s="4"/>
      <c r="Y13" s="58"/>
      <c r="Z13" s="58"/>
      <c r="AA13" s="1"/>
      <c r="AB13" s="5"/>
    </row>
    <row r="14" spans="1:59" ht="15.6">
      <c r="A14" s="47"/>
      <c r="B14" s="66">
        <f>+'Ark1'!C1155</f>
        <v>2023</v>
      </c>
      <c r="C14" s="66">
        <f>+'Ark1'!M1155</f>
        <v>4</v>
      </c>
      <c r="D14" s="66" t="s">
        <v>97</v>
      </c>
      <c r="E14" s="66">
        <f>+'Ark1'!Q1155</f>
        <v>80</v>
      </c>
      <c r="F14" s="66">
        <f>+'Ark1'!R1155</f>
        <v>231</v>
      </c>
      <c r="G14" s="195">
        <f>+'Ark1'!AF1155</f>
        <v>2.5105966742745345</v>
      </c>
      <c r="H14" s="113">
        <f t="shared" si="0"/>
        <v>1.8942659649121283</v>
      </c>
      <c r="I14" s="195">
        <f>+'Ark1'!AG1155</f>
        <v>2.072591318817306</v>
      </c>
      <c r="J14" s="258">
        <f>+IF(F14=0,"",'Ark1'!S1155)</f>
        <v>4.0606060606060606</v>
      </c>
      <c r="K14" s="113">
        <f t="shared" si="2"/>
        <v>2.3569023569023351E-2</v>
      </c>
      <c r="L14" s="256">
        <f>+'Ark1'!U1155</f>
        <v>17.103463203463203</v>
      </c>
      <c r="M14" s="212">
        <f t="shared" si="1"/>
        <v>0.19235209235209183</v>
      </c>
      <c r="N14" s="142">
        <f>+'Ark1'!V1155</f>
        <v>1.2987012987012985</v>
      </c>
      <c r="O14" s="141">
        <f>+'Ark1'!X1155</f>
        <v>61.038961038961048</v>
      </c>
      <c r="P14" s="141">
        <f>+'Ark1'!Y1155</f>
        <v>6.9264069264069263</v>
      </c>
      <c r="Q14" s="141">
        <f>+'Ark1'!Z1155</f>
        <v>4.5129526092099486</v>
      </c>
      <c r="R14" s="67">
        <f>+'Ark1'!Z1155</f>
        <v>4.5129526092099486</v>
      </c>
      <c r="S14" s="67">
        <f>+'Ark1'!AB1155</f>
        <v>0</v>
      </c>
      <c r="T14" s="142">
        <f>+'Ark1'!AD1155</f>
        <v>0</v>
      </c>
      <c r="U14" s="67">
        <f t="shared" si="3"/>
        <v>4.2120469083155649</v>
      </c>
      <c r="V14" s="142">
        <f t="shared" si="4"/>
        <v>2.8875000000000002</v>
      </c>
      <c r="W14" s="47"/>
      <c r="X14" s="4"/>
      <c r="Y14" s="58"/>
      <c r="Z14" s="58"/>
      <c r="AA14" s="1"/>
      <c r="AB14" s="5"/>
      <c r="AD14" s="2"/>
      <c r="AE14" s="2"/>
      <c r="AF14" s="2"/>
    </row>
    <row r="15" spans="1:59" ht="15.6">
      <c r="A15" s="47"/>
      <c r="B15" s="66">
        <f>+'Ark1'!C1156</f>
        <v>2023</v>
      </c>
      <c r="C15" s="66">
        <f>+'Ark1'!M1156</f>
        <v>5</v>
      </c>
      <c r="D15" s="66" t="s">
        <v>98</v>
      </c>
      <c r="E15" s="66">
        <f>+'Ark1'!Q1156</f>
        <v>528</v>
      </c>
      <c r="F15" s="66">
        <f>+'Ark1'!R1156</f>
        <v>4656</v>
      </c>
      <c r="G15" s="195">
        <f>+'Ark1'!AF1156</f>
        <v>50.603195304858161</v>
      </c>
      <c r="H15" s="113">
        <f t="shared" si="0"/>
        <v>-5.6883428169082535</v>
      </c>
      <c r="I15" s="195">
        <f>+'Ark1'!AG1156</f>
        <v>48.108574848879584</v>
      </c>
      <c r="J15" s="258">
        <f>+IF(F15=0,"",'Ark1'!S1156)</f>
        <v>5.1142611683848793</v>
      </c>
      <c r="K15" s="113">
        <f t="shared" si="2"/>
        <v>6.4382822886097202E-2</v>
      </c>
      <c r="L15" s="256">
        <f>+'Ark1'!U1156</f>
        <v>19.696628006872871</v>
      </c>
      <c r="M15" s="212">
        <f t="shared" si="1"/>
        <v>-0.65934725671185745</v>
      </c>
      <c r="N15" s="142">
        <f>+'Ark1'!V1156</f>
        <v>5.4768041237113403</v>
      </c>
      <c r="O15" s="141">
        <f>+'Ark1'!X1156</f>
        <v>78.436426116838476</v>
      </c>
      <c r="P15" s="141">
        <f>+'Ark1'!Y1156</f>
        <v>19.909793814432987</v>
      </c>
      <c r="Q15" s="141">
        <f>+'Ark1'!Z1156</f>
        <v>5.0614165519962988</v>
      </c>
      <c r="R15" s="67">
        <f>+'Ark1'!Z1156</f>
        <v>5.0614165519962988</v>
      </c>
      <c r="S15" s="67">
        <f>+'Ark1'!AB1156</f>
        <v>0.20721214940192847</v>
      </c>
      <c r="T15" s="142">
        <f>+'Ark1'!AD1156</f>
        <v>13.432564087208441</v>
      </c>
      <c r="U15" s="67">
        <f t="shared" si="3"/>
        <v>3.8513144632958212</v>
      </c>
      <c r="V15" s="142">
        <f t="shared" si="4"/>
        <v>8.8181818181818183</v>
      </c>
      <c r="W15" s="47"/>
      <c r="X15" s="4"/>
      <c r="Y15" s="58"/>
      <c r="Z15" s="58"/>
      <c r="AA15" s="13"/>
      <c r="AB15" s="5"/>
      <c r="AD15" s="2"/>
      <c r="AE15" s="2"/>
      <c r="AF15" s="4"/>
      <c r="AG15" s="4"/>
      <c r="AH15" s="4"/>
    </row>
    <row r="16" spans="1:59" ht="15.6">
      <c r="A16" s="47"/>
      <c r="B16" s="66">
        <f>+'Ark1'!C1157</f>
        <v>2023</v>
      </c>
      <c r="C16" s="66">
        <f>+'Ark1'!M1157</f>
        <v>6</v>
      </c>
      <c r="D16" s="66" t="s">
        <v>99</v>
      </c>
      <c r="E16" s="66">
        <f>+'Ark1'!Q1157</f>
        <v>68</v>
      </c>
      <c r="F16" s="66">
        <f>+'Ark1'!R1157</f>
        <v>158</v>
      </c>
      <c r="G16" s="195">
        <f>+'Ark1'!AF1157</f>
        <v>1.7172046516682971</v>
      </c>
      <c r="H16" s="113">
        <f t="shared" si="0"/>
        <v>1.3976257653322348</v>
      </c>
      <c r="I16" s="195">
        <f>+'Ark1'!AG1157</f>
        <v>1.6340889311589548</v>
      </c>
      <c r="J16" s="258">
        <f>+IF(F16=0,"",'Ark1'!S1157)</f>
        <v>5.1772151898734196</v>
      </c>
      <c r="K16" s="113">
        <f t="shared" si="2"/>
        <v>-0.17992766726943632</v>
      </c>
      <c r="L16" s="256">
        <f>+'Ark1'!U1157</f>
        <v>19.715189873417735</v>
      </c>
      <c r="M16" s="212">
        <f t="shared" si="1"/>
        <v>-0.32409584086796883</v>
      </c>
      <c r="N16" s="142">
        <f>+'Ark1'!V1157</f>
        <v>4.4303797468354409</v>
      </c>
      <c r="O16" s="141">
        <f>+'Ark1'!X1157</f>
        <v>78.481012658227854</v>
      </c>
      <c r="P16" s="141">
        <f>+'Ark1'!Y1157</f>
        <v>18.987341772151904</v>
      </c>
      <c r="Q16" s="141">
        <f>+'Ark1'!Z1157</f>
        <v>4.594660869776062</v>
      </c>
      <c r="R16" s="67">
        <f>+'Ark1'!Z1157</f>
        <v>4.594660869776062</v>
      </c>
      <c r="S16" s="67">
        <f>+'Ark1'!AB1157</f>
        <v>0</v>
      </c>
      <c r="T16" s="142">
        <f>+'Ark1'!AD1157</f>
        <v>0</v>
      </c>
      <c r="U16" s="67">
        <f t="shared" si="3"/>
        <v>3.808068459657703</v>
      </c>
      <c r="V16" s="142">
        <f t="shared" si="4"/>
        <v>2.3235294117647061</v>
      </c>
      <c r="W16" s="47"/>
      <c r="X16" s="4"/>
      <c r="Y16" s="58"/>
      <c r="Z16" s="58"/>
      <c r="AA16" s="1"/>
      <c r="AB16" s="5"/>
    </row>
    <row r="17" spans="1:34" ht="15.6">
      <c r="A17" s="47"/>
      <c r="B17" s="66">
        <f>+'Ark1'!C1158</f>
        <v>2023</v>
      </c>
      <c r="C17" s="66">
        <f>+'Ark1'!M1158</f>
        <v>7</v>
      </c>
      <c r="D17" s="66" t="s">
        <v>100</v>
      </c>
      <c r="E17" s="66">
        <f>+'Ark1'!Q1158</f>
        <v>56</v>
      </c>
      <c r="F17" s="66">
        <f>+'Ark1'!R1158</f>
        <v>143</v>
      </c>
      <c r="G17" s="195">
        <f>+'Ark1'!AF1158</f>
        <v>1.5541788935985219</v>
      </c>
      <c r="H17" s="113">
        <f t="shared" si="0"/>
        <v>1.4286300453950689</v>
      </c>
      <c r="I17" s="195">
        <f>+'Ark1'!AG1158</f>
        <v>1.6582723981658325</v>
      </c>
      <c r="J17" s="258">
        <f>+IF(F17=0,"",'Ark1'!S1158)</f>
        <v>5.5314685314685317</v>
      </c>
      <c r="K17" s="113">
        <f t="shared" si="2"/>
        <v>-0.37762237762237838</v>
      </c>
      <c r="L17" s="256">
        <f>+'Ark1'!U1158</f>
        <v>22.105594405594402</v>
      </c>
      <c r="M17" s="212">
        <f t="shared" si="1"/>
        <v>1.4685314685305428E-2</v>
      </c>
      <c r="N17" s="142">
        <f>+'Ark1'!V1158</f>
        <v>13.986013986013983</v>
      </c>
      <c r="O17" s="141">
        <f>+'Ark1'!X1158</f>
        <v>91.608391608391599</v>
      </c>
      <c r="P17" s="141">
        <f>+'Ark1'!Y1158</f>
        <v>34.965034965034953</v>
      </c>
      <c r="Q17" s="141">
        <f>+'Ark1'!Z1158</f>
        <v>4.9436372361052516</v>
      </c>
      <c r="R17" s="67">
        <f>+'Ark1'!Z1158</f>
        <v>4.9436372361052516</v>
      </c>
      <c r="S17" s="67">
        <f>+'Ark1'!AB1158</f>
        <v>0</v>
      </c>
      <c r="T17" s="142">
        <f>+'Ark1'!AD1158</f>
        <v>0</v>
      </c>
      <c r="U17" s="67">
        <f t="shared" si="3"/>
        <v>3.9963337547408337</v>
      </c>
      <c r="V17" s="142">
        <f t="shared" si="4"/>
        <v>2.5535714285714284</v>
      </c>
      <c r="W17" s="47"/>
      <c r="X17" s="4"/>
      <c r="Y17" s="58"/>
      <c r="Z17" s="58"/>
      <c r="AA17" s="1"/>
      <c r="AB17" s="5"/>
    </row>
    <row r="18" spans="1:34" ht="15.6">
      <c r="A18" s="47"/>
      <c r="B18" s="66">
        <f>+'Ark1'!C1159</f>
        <v>2023</v>
      </c>
      <c r="C18" s="66">
        <f>+'Ark1'!M1159</f>
        <v>8</v>
      </c>
      <c r="D18" s="66" t="s">
        <v>101</v>
      </c>
      <c r="E18" s="66">
        <f>+'Ark1'!Q1159</f>
        <v>442</v>
      </c>
      <c r="F18" s="66">
        <f>+'Ark1'!R1159</f>
        <v>2340</v>
      </c>
      <c r="G18" s="195">
        <f>+'Ark1'!AF1159</f>
        <v>25.432018258884906</v>
      </c>
      <c r="H18" s="113">
        <f t="shared" si="0"/>
        <v>-0.14570617965493682</v>
      </c>
      <c r="I18" s="195">
        <f>+'Ark1'!AG1159</f>
        <v>29.801165737535399</v>
      </c>
      <c r="J18" s="258">
        <f>+IF(F18=0,"",'Ark1'!S1159)</f>
        <v>6.2948717948717965</v>
      </c>
      <c r="K18" s="113">
        <f t="shared" si="2"/>
        <v>4.8553187107404305E-2</v>
      </c>
      <c r="L18" s="256">
        <f>+'Ark1'!U1159</f>
        <v>24.277264957264958</v>
      </c>
      <c r="M18" s="212">
        <f t="shared" si="1"/>
        <v>-0.76745614938383966</v>
      </c>
      <c r="N18" s="142">
        <f>+'Ark1'!V1159</f>
        <v>0</v>
      </c>
      <c r="O18" s="141">
        <f>+'Ark1'!X1159</f>
        <v>95.470085470085479</v>
      </c>
      <c r="P18" s="141">
        <f>+'Ark1'!Y1159</f>
        <v>58.034188034188048</v>
      </c>
      <c r="Q18" s="141">
        <f>+'Ark1'!Z1159</f>
        <v>5.2270454833829207</v>
      </c>
      <c r="R18" s="67">
        <f>+'Ark1'!Z1159</f>
        <v>5.2270454833829207</v>
      </c>
      <c r="S18" s="67">
        <f>+'Ark1'!AB1159</f>
        <v>0</v>
      </c>
      <c r="T18" s="142">
        <f>+'Ark1'!AD1159</f>
        <v>0</v>
      </c>
      <c r="U18" s="67">
        <f t="shared" si="3"/>
        <v>3.856673455532925</v>
      </c>
      <c r="V18" s="142">
        <f t="shared" si="4"/>
        <v>5.2941176470588234</v>
      </c>
      <c r="W18" s="47"/>
      <c r="X18" s="4"/>
      <c r="Y18" s="58"/>
      <c r="Z18" s="58"/>
      <c r="AA18" s="1"/>
      <c r="AB18" s="5"/>
      <c r="AD18" s="2"/>
      <c r="AE18" s="2"/>
      <c r="AF18" s="2"/>
    </row>
    <row r="19" spans="1:34" ht="15.6">
      <c r="A19" s="47"/>
      <c r="B19" s="66">
        <f>+'Ark1'!C1160</f>
        <v>2023</v>
      </c>
      <c r="C19" s="66">
        <f>+'Ark1'!M1160</f>
        <v>9</v>
      </c>
      <c r="D19" s="66" t="s">
        <v>102</v>
      </c>
      <c r="E19" s="66">
        <f>+'Ark1'!Q1160</f>
        <v>33</v>
      </c>
      <c r="F19" s="66">
        <f>+'Ark1'!R1160</f>
        <v>75</v>
      </c>
      <c r="G19" s="195">
        <f>+'Ark1'!AF1160</f>
        <v>0.81512879034887509</v>
      </c>
      <c r="H19" s="113">
        <f t="shared" si="0"/>
        <v>0.79230172703915636</v>
      </c>
      <c r="I19" s="195">
        <f>+'Ark1'!AG1160</f>
        <v>1.1308524908184123</v>
      </c>
      <c r="J19" s="258">
        <f>+IF(F19=0,"",'Ark1'!S1160)</f>
        <v>7.053333333333331</v>
      </c>
      <c r="K19" s="113">
        <f t="shared" si="2"/>
        <v>-0.94666666666666899</v>
      </c>
      <c r="L19" s="256">
        <f>+'Ark1'!U1160</f>
        <v>28.742666666666658</v>
      </c>
      <c r="M19" s="212">
        <f t="shared" si="1"/>
        <v>5.3426666666666591</v>
      </c>
      <c r="N19" s="142">
        <f>+'Ark1'!V1160</f>
        <v>0</v>
      </c>
      <c r="O19" s="141">
        <f>+'Ark1'!X1160</f>
        <v>98.666666666666686</v>
      </c>
      <c r="P19" s="141">
        <f>+'Ark1'!Y1160</f>
        <v>81.333333333333314</v>
      </c>
      <c r="Q19" s="141">
        <f>+'Ark1'!Z1160</f>
        <v>6.135148427073525</v>
      </c>
      <c r="R19" s="67">
        <f>+'Ark1'!Z1160</f>
        <v>6.135148427073525</v>
      </c>
      <c r="S19" s="67">
        <f>+'Ark1'!AB1160</f>
        <v>0</v>
      </c>
      <c r="T19" s="142">
        <f>+'Ark1'!AD1160</f>
        <v>0</v>
      </c>
      <c r="U19" s="67">
        <f t="shared" si="3"/>
        <v>4.0750472589792057</v>
      </c>
      <c r="V19" s="142">
        <f t="shared" si="4"/>
        <v>2.2727272727272729</v>
      </c>
      <c r="W19" s="47"/>
      <c r="X19" s="4"/>
      <c r="Y19" s="58"/>
      <c r="Z19" s="58"/>
      <c r="AA19" s="1"/>
      <c r="AB19" s="5"/>
      <c r="AD19" s="2"/>
      <c r="AE19" s="2"/>
      <c r="AF19" s="2"/>
    </row>
    <row r="20" spans="1:34" ht="15.6">
      <c r="A20" s="47"/>
      <c r="B20" s="66">
        <f>+'Ark1'!C1161</f>
        <v>2023</v>
      </c>
      <c r="C20" s="66">
        <f>+'Ark1'!M1161</f>
        <v>10</v>
      </c>
      <c r="D20" s="66" t="s">
        <v>103</v>
      </c>
      <c r="E20" s="66">
        <f>+'Ark1'!Q1161</f>
        <v>12</v>
      </c>
      <c r="F20" s="66">
        <f>+'Ark1'!R1161</f>
        <v>25</v>
      </c>
      <c r="G20" s="195">
        <f>+'Ark1'!AF1161</f>
        <v>0.27170959678295842</v>
      </c>
      <c r="H20" s="113">
        <f t="shared" si="0"/>
        <v>0.27170959678295842</v>
      </c>
      <c r="I20" s="195">
        <f>+'Ark1'!AG1161</f>
        <v>0.43052866317886129</v>
      </c>
      <c r="J20" s="258">
        <f>+IF(F20=0,"",'Ark1'!S1161)</f>
        <v>7.4800000000000013</v>
      </c>
      <c r="K20" s="113">
        <f t="shared" si="2"/>
        <v>7.4800000000000013</v>
      </c>
      <c r="L20" s="256">
        <f>+'Ark1'!U1161</f>
        <v>32.828000000000003</v>
      </c>
      <c r="M20" s="212">
        <f t="shared" si="1"/>
        <v>32.828000000000003</v>
      </c>
      <c r="N20" s="142">
        <f>+'Ark1'!V1161</f>
        <v>0</v>
      </c>
      <c r="O20" s="141">
        <f>+'Ark1'!X1161</f>
        <v>100</v>
      </c>
      <c r="P20" s="141">
        <f>+'Ark1'!Y1161</f>
        <v>92</v>
      </c>
      <c r="Q20" s="141">
        <f>+'Ark1'!Z1161</f>
        <v>6.2637701107240851</v>
      </c>
      <c r="R20" s="67">
        <f>+'Ark1'!Z1161</f>
        <v>6.2637701107240851</v>
      </c>
      <c r="S20" s="67">
        <f>+'Ark1'!AB1161</f>
        <v>0</v>
      </c>
      <c r="T20" s="142">
        <f>+'Ark1'!AD1161</f>
        <v>0</v>
      </c>
      <c r="U20" s="67">
        <f t="shared" si="3"/>
        <v>4.3887700534759357</v>
      </c>
      <c r="V20" s="142">
        <f t="shared" si="4"/>
        <v>2.0833333333333335</v>
      </c>
      <c r="W20" s="47"/>
      <c r="X20" s="4"/>
      <c r="Y20" s="58"/>
      <c r="Z20" s="58"/>
      <c r="AA20" s="1"/>
      <c r="AB20" s="5"/>
      <c r="AD20" s="2"/>
      <c r="AE20" s="2"/>
      <c r="AF20" s="2"/>
    </row>
    <row r="21" spans="1:34" ht="15.6">
      <c r="A21" s="47"/>
      <c r="B21" s="66">
        <f>+'Ark1'!C1162</f>
        <v>2023</v>
      </c>
      <c r="C21" s="66">
        <f>+'Ark1'!M1162</f>
        <v>11</v>
      </c>
      <c r="D21" s="66" t="s">
        <v>104</v>
      </c>
      <c r="E21" s="66">
        <f>+'Ark1'!Q1162</f>
        <v>118</v>
      </c>
      <c r="F21" s="66">
        <f>+'Ark1'!R1162</f>
        <v>248</v>
      </c>
      <c r="G21" s="195">
        <f>+'Ark1'!AF1162</f>
        <v>2.695359200086946</v>
      </c>
      <c r="H21" s="113">
        <f t="shared" si="0"/>
        <v>-0.72870029637086597</v>
      </c>
      <c r="I21" s="195">
        <f>+'Ark1'!AG1162</f>
        <v>3.9720164237740754</v>
      </c>
      <c r="J21" s="258">
        <f>+IF(F21=0,"",'Ark1'!S1162)</f>
        <v>7.5</v>
      </c>
      <c r="K21" s="113">
        <f t="shared" si="2"/>
        <v>5.6666666666665755E-2</v>
      </c>
      <c r="L21" s="256">
        <f>+'Ark1'!U1162</f>
        <v>30.53104838709676</v>
      </c>
      <c r="M21" s="212">
        <f t="shared" si="1"/>
        <v>0.29281505376343731</v>
      </c>
      <c r="N21" s="142">
        <f>+'Ark1'!V1162</f>
        <v>0</v>
      </c>
      <c r="O21" s="141">
        <f>+'Ark1'!X1162</f>
        <v>100</v>
      </c>
      <c r="P21" s="141">
        <f>+'Ark1'!Y1162</f>
        <v>94.758064516129025</v>
      </c>
      <c r="Q21" s="141">
        <f>+'Ark1'!Z1162</f>
        <v>5.5749985272019877</v>
      </c>
      <c r="R21" s="67">
        <f>+'Ark1'!Z1162</f>
        <v>5.5749985272019877</v>
      </c>
      <c r="S21" s="67">
        <f>+'Ark1'!AB1162</f>
        <v>0</v>
      </c>
      <c r="T21" s="142">
        <f>+'Ark1'!AD1162</f>
        <v>0</v>
      </c>
      <c r="U21" s="67">
        <f t="shared" si="3"/>
        <v>4.070806451612901</v>
      </c>
      <c r="V21" s="142">
        <f t="shared" si="4"/>
        <v>2.1016949152542375</v>
      </c>
      <c r="W21" s="47"/>
      <c r="X21" s="4"/>
      <c r="Y21" s="58"/>
      <c r="Z21" s="58"/>
      <c r="AA21" s="1"/>
      <c r="AB21" s="5"/>
      <c r="AD21" s="2"/>
      <c r="AE21" s="2"/>
      <c r="AF21" s="2"/>
    </row>
    <row r="22" spans="1:34" ht="15.6">
      <c r="A22" s="47"/>
      <c r="B22" s="66">
        <f>+'Ark1'!C1163</f>
        <v>2023</v>
      </c>
      <c r="C22" s="66">
        <f>+'Ark1'!M1163</f>
        <v>12</v>
      </c>
      <c r="D22" s="66" t="s">
        <v>105</v>
      </c>
      <c r="E22" s="66">
        <f>+'Ark1'!Q1163</f>
        <v>5</v>
      </c>
      <c r="F22" s="66">
        <f>+'Ark1'!R1163</f>
        <v>5</v>
      </c>
      <c r="G22" s="195">
        <f>+'Ark1'!AF1163</f>
        <v>5.4341919356591682E-2</v>
      </c>
      <c r="H22" s="113">
        <f t="shared" si="0"/>
        <v>5.4341919356591682E-2</v>
      </c>
      <c r="I22" s="195">
        <f>+'Ark1'!AG1163</f>
        <v>7.7901189816084973E-2</v>
      </c>
      <c r="J22" s="258">
        <f>+IF(F22=0,"",'Ark1'!S1163)</f>
        <v>7.8</v>
      </c>
      <c r="K22" s="113">
        <f t="shared" si="2"/>
        <v>7.8</v>
      </c>
      <c r="L22" s="256">
        <f>+'Ark1'!U1163</f>
        <v>29.7</v>
      </c>
      <c r="M22" s="212">
        <f t="shared" si="1"/>
        <v>29.7</v>
      </c>
      <c r="N22" s="142">
        <f>+'Ark1'!V1163</f>
        <v>0</v>
      </c>
      <c r="O22" s="141">
        <f>+'Ark1'!X1163</f>
        <v>100</v>
      </c>
      <c r="P22" s="141">
        <f>+'Ark1'!Y1163</f>
        <v>80</v>
      </c>
      <c r="Q22" s="141">
        <f>+'Ark1'!Z1163</f>
        <v>4.9262561849745516</v>
      </c>
      <c r="R22" s="67">
        <f>+'Ark1'!Z1163</f>
        <v>4.9262561849745516</v>
      </c>
      <c r="S22" s="67">
        <f>+'Ark1'!AB1163</f>
        <v>0</v>
      </c>
      <c r="T22" s="142">
        <f>+'Ark1'!AD1163</f>
        <v>0</v>
      </c>
      <c r="U22" s="67">
        <f t="shared" si="3"/>
        <v>3.8076923076923075</v>
      </c>
      <c r="V22" s="142">
        <f t="shared" si="4"/>
        <v>1</v>
      </c>
      <c r="W22" s="47"/>
      <c r="X22" s="4"/>
      <c r="Y22" s="58"/>
      <c r="Z22" s="58"/>
      <c r="AA22" s="13"/>
      <c r="AB22" s="5"/>
      <c r="AD22" s="2"/>
      <c r="AE22" s="2"/>
      <c r="AF22" s="4"/>
      <c r="AG22" s="4"/>
      <c r="AH22" s="4"/>
    </row>
    <row r="23" spans="1:34" ht="15.6">
      <c r="A23" s="47"/>
      <c r="B23" s="66">
        <f>+'Ark1'!C1164</f>
        <v>2023</v>
      </c>
      <c r="C23" s="66">
        <f>+'Ark1'!M1164</f>
        <v>13</v>
      </c>
      <c r="D23" s="66" t="s">
        <v>106</v>
      </c>
      <c r="E23" s="66">
        <f>+'Ark1'!Q1164</f>
        <v>0</v>
      </c>
      <c r="F23" s="66">
        <f>+'Ark1'!R1164</f>
        <v>0</v>
      </c>
      <c r="G23" s="195">
        <f>+'Ark1'!AF1164</f>
        <v>0</v>
      </c>
      <c r="H23" s="113">
        <f t="shared" si="0"/>
        <v>0</v>
      </c>
      <c r="I23" s="195">
        <f>+'Ark1'!AG1164</f>
        <v>0</v>
      </c>
      <c r="J23" s="258" t="str">
        <f>+IF(F23=0,"",'Ark1'!S1164)</f>
        <v/>
      </c>
      <c r="K23" s="113" t="str">
        <f t="shared" si="2"/>
        <v/>
      </c>
      <c r="L23" s="256">
        <f>+'Ark1'!U1164</f>
        <v>0</v>
      </c>
      <c r="M23" s="212">
        <f t="shared" si="1"/>
        <v>0</v>
      </c>
      <c r="N23" s="142">
        <f>+'Ark1'!V1164</f>
        <v>0</v>
      </c>
      <c r="O23" s="141">
        <f>+'Ark1'!X1164</f>
        <v>0</v>
      </c>
      <c r="P23" s="141">
        <f>+'Ark1'!Y1164</f>
        <v>0</v>
      </c>
      <c r="Q23" s="141">
        <f>+'Ark1'!Z1164</f>
        <v>0</v>
      </c>
      <c r="R23" s="67">
        <f>+'Ark1'!Z1164</f>
        <v>0</v>
      </c>
      <c r="S23" s="67">
        <f>+'Ark1'!AB1164</f>
        <v>0</v>
      </c>
      <c r="T23" s="142">
        <f>+'Ark1'!AD1164</f>
        <v>0</v>
      </c>
      <c r="U23" s="67" t="str">
        <f t="shared" si="3"/>
        <v/>
      </c>
      <c r="V23" s="142" t="str">
        <f t="shared" si="4"/>
        <v/>
      </c>
      <c r="W23" s="47"/>
      <c r="X23" s="4"/>
      <c r="Y23" s="58"/>
      <c r="Z23" s="58"/>
      <c r="AA23" s="13"/>
      <c r="AB23" s="5"/>
      <c r="AD23" s="1"/>
      <c r="AE23" s="1"/>
      <c r="AF23" s="11"/>
      <c r="AG23" s="11"/>
      <c r="AH23" s="11"/>
    </row>
    <row r="24" spans="1:34" ht="15.6">
      <c r="A24" s="47"/>
      <c r="B24" s="66">
        <f>+'Ark1'!C1165</f>
        <v>2023</v>
      </c>
      <c r="C24" s="66">
        <f>+'Ark1'!M1165</f>
        <v>14</v>
      </c>
      <c r="D24" s="66" t="s">
        <v>107</v>
      </c>
      <c r="E24" s="66">
        <f>+'Ark1'!Q1165</f>
        <v>6</v>
      </c>
      <c r="F24" s="66">
        <f>+'Ark1'!R1165</f>
        <v>9</v>
      </c>
      <c r="G24" s="195">
        <f>+'Ark1'!AF1165</f>
        <v>9.7815454841864991E-2</v>
      </c>
      <c r="H24" s="113">
        <f t="shared" si="0"/>
        <v>-4.9063300518693703E-3</v>
      </c>
      <c r="I24" s="195">
        <f>+'Ark1'!AG1165</f>
        <v>0.16110070971393728</v>
      </c>
      <c r="J24" s="258">
        <f>+IF(F24=0,"",'Ark1'!S1165)</f>
        <v>8.1111111111111107</v>
      </c>
      <c r="K24" s="113">
        <f t="shared" si="2"/>
        <v>-0.33333333333333393</v>
      </c>
      <c r="L24" s="256">
        <f>+'Ark1'!U1165</f>
        <v>34.12222222222222</v>
      </c>
      <c r="M24" s="212">
        <f t="shared" si="1"/>
        <v>-3.4777777777777814</v>
      </c>
      <c r="N24" s="142">
        <f>+'Ark1'!V1165</f>
        <v>0</v>
      </c>
      <c r="O24" s="141">
        <f>+'Ark1'!X1165</f>
        <v>100</v>
      </c>
      <c r="P24" s="141">
        <f>+'Ark1'!Y1165</f>
        <v>100</v>
      </c>
      <c r="Q24" s="141">
        <f>+'Ark1'!Z1165</f>
        <v>5.4531902543939532</v>
      </c>
      <c r="R24" s="67">
        <f>+'Ark1'!Z1165</f>
        <v>5.4531902543939532</v>
      </c>
      <c r="S24" s="67">
        <f>+'Ark1'!AB1165</f>
        <v>0</v>
      </c>
      <c r="T24" s="142">
        <f>+'Ark1'!AD1165</f>
        <v>0</v>
      </c>
      <c r="U24" s="67">
        <f t="shared" si="3"/>
        <v>4.2068493150684931</v>
      </c>
      <c r="V24" s="142">
        <f t="shared" si="4"/>
        <v>1.5</v>
      </c>
      <c r="W24" s="47"/>
      <c r="X24" s="4"/>
      <c r="Y24" s="58"/>
      <c r="Z24" s="58"/>
      <c r="AA24" s="13"/>
      <c r="AB24" s="5"/>
      <c r="AD24" s="1"/>
      <c r="AE24" s="1"/>
      <c r="AF24" s="11"/>
      <c r="AG24" s="11"/>
      <c r="AH24" s="11"/>
    </row>
    <row r="25" spans="1:34" ht="15.6">
      <c r="A25" s="47"/>
      <c r="B25" s="66">
        <f>+'Ark1'!C1166</f>
        <v>2023</v>
      </c>
      <c r="C25" s="66">
        <f>+'Ark1'!M1166</f>
        <v>15</v>
      </c>
      <c r="D25" s="66" t="s">
        <v>108</v>
      </c>
      <c r="E25" s="66">
        <f>+'Ark1'!Q1166</f>
        <v>0</v>
      </c>
      <c r="F25" s="66">
        <f>+'Ark1'!R1166</f>
        <v>0</v>
      </c>
      <c r="G25" s="195">
        <f>+'Ark1'!AF1166</f>
        <v>0</v>
      </c>
      <c r="H25" s="113">
        <f t="shared" si="0"/>
        <v>0</v>
      </c>
      <c r="I25" s="195">
        <f>+'Ark1'!AG1166</f>
        <v>0</v>
      </c>
      <c r="J25" s="258" t="str">
        <f>+IF(F25=0,"",'Ark1'!S1166)</f>
        <v/>
      </c>
      <c r="K25" s="113" t="str">
        <f t="shared" si="2"/>
        <v/>
      </c>
      <c r="L25" s="256">
        <f>+'Ark1'!U1166</f>
        <v>0</v>
      </c>
      <c r="M25" s="212">
        <f t="shared" si="1"/>
        <v>0</v>
      </c>
      <c r="N25" s="142">
        <f>+'Ark1'!V1166</f>
        <v>0</v>
      </c>
      <c r="O25" s="141">
        <f>+'Ark1'!X1166</f>
        <v>0</v>
      </c>
      <c r="P25" s="141">
        <f>+'Ark1'!Y1166</f>
        <v>0</v>
      </c>
      <c r="Q25" s="141">
        <f>+'Ark1'!Z1166</f>
        <v>0</v>
      </c>
      <c r="R25" s="67">
        <f>+'Ark1'!Z1166</f>
        <v>0</v>
      </c>
      <c r="S25" s="67">
        <f>+'Ark1'!AB1166</f>
        <v>0</v>
      </c>
      <c r="T25" s="142">
        <f>+'Ark1'!AD1166</f>
        <v>0</v>
      </c>
      <c r="U25" s="67" t="str">
        <f t="shared" si="3"/>
        <v/>
      </c>
      <c r="V25" s="142" t="str">
        <f>+IF(F25=0,"",F25/E25)</f>
        <v/>
      </c>
      <c r="W25" s="47"/>
      <c r="X25" s="4"/>
      <c r="Y25" s="58"/>
      <c r="Z25" s="58"/>
      <c r="AA25" s="13"/>
      <c r="AB25" s="5"/>
      <c r="AD25" s="1"/>
      <c r="AE25" s="1"/>
      <c r="AF25" s="11"/>
      <c r="AG25" s="11"/>
      <c r="AH25" s="11"/>
    </row>
    <row r="26" spans="1:34" ht="15.6">
      <c r="A26" s="47"/>
      <c r="B26" s="47"/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"/>
      <c r="Y26" s="58"/>
      <c r="Z26" s="58"/>
      <c r="AA26" s="13"/>
      <c r="AB26" s="5"/>
      <c r="AD26" s="1"/>
      <c r="AE26" s="1"/>
      <c r="AF26" s="11"/>
      <c r="AG26" s="11"/>
      <c r="AH26" s="11"/>
    </row>
    <row r="27" spans="1:34" ht="15.6">
      <c r="A27" s="47"/>
      <c r="B27">
        <f>+'Ark1'!C1167</f>
        <v>2022</v>
      </c>
      <c r="C27">
        <f>+'Ark1'!M1167</f>
        <v>1</v>
      </c>
      <c r="D27" s="3" t="s">
        <v>94</v>
      </c>
      <c r="E27">
        <f>+'Ark1'!Q1167</f>
        <v>0</v>
      </c>
      <c r="F27">
        <f>+'Ark1'!R1167</f>
        <v>0</v>
      </c>
      <c r="G27" s="196">
        <f>+'Ark1'!AF1167</f>
        <v>0</v>
      </c>
      <c r="H27" s="60" t="e">
        <f t="shared" ref="H27:H41" si="5">+G27-G43</f>
        <v>#VALUE!</v>
      </c>
      <c r="I27" s="196">
        <f>+'Ark1'!AG1167</f>
        <v>0</v>
      </c>
      <c r="J27" s="1">
        <f>+'Ark1'!S1167</f>
        <v>0</v>
      </c>
      <c r="K27" s="60">
        <f t="shared" ref="K27:K41" si="6">+J27-J43</f>
        <v>0</v>
      </c>
      <c r="L27" s="93">
        <f>+'Ark1'!U1167</f>
        <v>0</v>
      </c>
      <c r="M27" s="196"/>
      <c r="N27" s="11">
        <f>+'Ark1'!V1167</f>
        <v>0</v>
      </c>
      <c r="O27" s="93">
        <f>+'Ark1'!X1167</f>
        <v>0</v>
      </c>
      <c r="P27" s="93">
        <f>+'Ark1'!Y1167</f>
        <v>0</v>
      </c>
      <c r="Q27" s="93">
        <f>+'Ark1'!Z1167</f>
        <v>0</v>
      </c>
      <c r="R27" s="1">
        <f>+'Ark1'!Z1167</f>
        <v>0</v>
      </c>
      <c r="S27" s="1">
        <f>+'Ark1'!AB1167</f>
        <v>0</v>
      </c>
      <c r="T27" s="11">
        <f>+'Ark1'!AD1167</f>
        <v>0</v>
      </c>
      <c r="U27" s="1" t="e">
        <f t="shared" ref="U27" si="7">+L27/J27</f>
        <v>#DIV/0!</v>
      </c>
      <c r="V27" s="11" t="e">
        <f t="shared" ref="V27" si="8">+F27/E27</f>
        <v>#DIV/0!</v>
      </c>
      <c r="W27" s="47"/>
      <c r="X27" s="4"/>
      <c r="Y27" s="58"/>
      <c r="Z27" s="58"/>
      <c r="AA27" s="5"/>
      <c r="AB27" s="5"/>
      <c r="AD27" s="1"/>
      <c r="AE27" s="1"/>
      <c r="AF27" s="11"/>
      <c r="AG27" s="11"/>
      <c r="AH27" s="11"/>
    </row>
    <row r="28" spans="1:34" ht="15.6">
      <c r="A28" s="47"/>
      <c r="B28">
        <f>+'Ark1'!C1168</f>
        <v>2022</v>
      </c>
      <c r="C28">
        <f>+'Ark1'!M1168</f>
        <v>2</v>
      </c>
      <c r="D28" s="3" t="s">
        <v>95</v>
      </c>
      <c r="E28">
        <f>+'Ark1'!Q1168</f>
        <v>296</v>
      </c>
      <c r="F28">
        <f>+'Ark1'!R1168</f>
        <v>1162.53</v>
      </c>
      <c r="G28" s="196">
        <f>+'Ark1'!AF1168</f>
        <v>13.268572954723663</v>
      </c>
      <c r="H28" s="60">
        <f t="shared" si="5"/>
        <v>-2.9382850816887078</v>
      </c>
      <c r="I28" s="196">
        <f>+'Ark1'!AG1168</f>
        <v>10.37402609401016</v>
      </c>
      <c r="J28" s="1">
        <f>+'Ark1'!S1168</f>
        <v>3.3788891469467455</v>
      </c>
      <c r="K28" s="60">
        <f t="shared" si="6"/>
        <v>-8.0793830310319059E-2</v>
      </c>
      <c r="L28" s="93">
        <f>+'Ark1'!U1168</f>
        <v>16.729245696885251</v>
      </c>
      <c r="M28" s="196"/>
      <c r="N28" s="11">
        <f>+'Ark1'!V1168</f>
        <v>0</v>
      </c>
      <c r="O28" s="93">
        <f>+'Ark1'!X1168</f>
        <v>58.493114156193805</v>
      </c>
      <c r="P28" s="93">
        <f>+'Ark1'!Y1168</f>
        <v>5.3331957024764955</v>
      </c>
      <c r="Q28" s="93">
        <f>+'Ark1'!Z1168</f>
        <v>4.2860033535128688</v>
      </c>
      <c r="R28" s="1">
        <f>+'Ark1'!Z1168</f>
        <v>4.2860033535128688</v>
      </c>
      <c r="S28" s="1">
        <f>+'Ark1'!AB1168</f>
        <v>3.7860715213451801E-2</v>
      </c>
      <c r="T28" s="11">
        <f>+'Ark1'!AD1168</f>
        <v>-2.9770492347038422</v>
      </c>
      <c r="U28" s="1">
        <f t="shared" ref="U28:U93" si="9">+L28/J28</f>
        <v>4.9511081806286077</v>
      </c>
      <c r="V28" s="11">
        <f t="shared" ref="V28:V93" si="10">+F28/E28</f>
        <v>3.9274662162162159</v>
      </c>
      <c r="W28" s="47"/>
      <c r="X28" s="4"/>
      <c r="Y28" s="58"/>
      <c r="Z28" s="58"/>
      <c r="AA28" s="5"/>
      <c r="AB28" s="5"/>
      <c r="AD28" s="1"/>
      <c r="AE28" s="1"/>
      <c r="AF28" s="11"/>
      <c r="AG28" s="11"/>
      <c r="AH28" s="11"/>
    </row>
    <row r="29" spans="1:34" ht="15.6">
      <c r="A29" s="47"/>
      <c r="B29">
        <f>+'Ark1'!C1169</f>
        <v>2022</v>
      </c>
      <c r="C29">
        <f>+'Ark1'!M1169</f>
        <v>3</v>
      </c>
      <c r="D29" s="3" t="s">
        <v>96</v>
      </c>
      <c r="E29">
        <f>+'Ark1'!Q1169</f>
        <v>8</v>
      </c>
      <c r="F29">
        <f>+'Ark1'!R1169</f>
        <v>22</v>
      </c>
      <c r="G29" s="196">
        <f>+'Ark1'!AF1169</f>
        <v>0.25109769640690621</v>
      </c>
      <c r="H29" s="60" t="e">
        <f t="shared" si="5"/>
        <v>#VALUE!</v>
      </c>
      <c r="I29" s="196">
        <f>+'Ark1'!AG1169</f>
        <v>0.17469404937659322</v>
      </c>
      <c r="J29" s="1">
        <f>+'Ark1'!S1169</f>
        <v>3.5</v>
      </c>
      <c r="K29" s="60">
        <f t="shared" si="6"/>
        <v>3.5</v>
      </c>
      <c r="L29" s="93">
        <f>+'Ark1'!U1169</f>
        <v>14.886363636363644</v>
      </c>
      <c r="M29" s="196"/>
      <c r="N29" s="11">
        <f>+'Ark1'!V1169</f>
        <v>0</v>
      </c>
      <c r="O29" s="93">
        <f>+'Ark1'!X1169</f>
        <v>36.363636363636367</v>
      </c>
      <c r="P29" s="93">
        <f>+'Ark1'!Y1169</f>
        <v>0</v>
      </c>
      <c r="Q29" s="93">
        <f>+'Ark1'!Z1169</f>
        <v>2.2208301999160978</v>
      </c>
      <c r="R29" s="1">
        <f>+'Ark1'!Z1169</f>
        <v>2.2208301999160978</v>
      </c>
      <c r="S29" s="1">
        <f>+'Ark1'!AB1169</f>
        <v>0</v>
      </c>
      <c r="T29" s="11">
        <f>+'Ark1'!AD1169</f>
        <v>0</v>
      </c>
      <c r="U29" s="1">
        <f t="shared" si="9"/>
        <v>4.2532467532467555</v>
      </c>
      <c r="V29" s="11">
        <f t="shared" si="10"/>
        <v>2.75</v>
      </c>
      <c r="W29" s="47"/>
      <c r="X29" s="4"/>
      <c r="Y29" s="58"/>
      <c r="Z29" s="58"/>
      <c r="AA29" s="5"/>
      <c r="AB29" s="5"/>
      <c r="AD29" s="1"/>
      <c r="AE29" s="1"/>
      <c r="AF29" s="11"/>
      <c r="AG29" s="11"/>
      <c r="AH29" s="11"/>
    </row>
    <row r="30" spans="1:34" ht="15.6">
      <c r="A30" s="47"/>
      <c r="B30">
        <f>+'Ark1'!C1170</f>
        <v>2022</v>
      </c>
      <c r="C30">
        <f>+'Ark1'!M1170</f>
        <v>4</v>
      </c>
      <c r="D30" s="3" t="s">
        <v>97</v>
      </c>
      <c r="E30">
        <f>+'Ark1'!Q1170</f>
        <v>11</v>
      </c>
      <c r="F30">
        <f>+'Ark1'!R1170</f>
        <v>54</v>
      </c>
      <c r="G30" s="196">
        <f>+'Ark1'!AF1170</f>
        <v>0.61633070936240619</v>
      </c>
      <c r="H30" s="60" t="e">
        <f t="shared" si="5"/>
        <v>#VALUE!</v>
      </c>
      <c r="I30" s="196">
        <f>+'Ark1'!AG1170</f>
        <v>0.4871163538647475</v>
      </c>
      <c r="J30" s="1">
        <f>+'Ark1'!S1170</f>
        <v>4.0370370370370372</v>
      </c>
      <c r="K30" s="60">
        <f t="shared" si="6"/>
        <v>4.0370370370370372</v>
      </c>
      <c r="L30" s="93">
        <f>+'Ark1'!U1170</f>
        <v>16.911111111111111</v>
      </c>
      <c r="M30" s="196"/>
      <c r="N30" s="11">
        <f>+'Ark1'!V1170</f>
        <v>0</v>
      </c>
      <c r="O30" s="93">
        <f>+'Ark1'!X1170</f>
        <v>62.962962962962969</v>
      </c>
      <c r="P30" s="93">
        <f>+'Ark1'!Y1170</f>
        <v>3.7037037037037042</v>
      </c>
      <c r="Q30" s="93">
        <f>+'Ark1'!Z1170</f>
        <v>3.3642272056681928</v>
      </c>
      <c r="R30" s="1">
        <f>+'Ark1'!Z1170</f>
        <v>3.3642272056681928</v>
      </c>
      <c r="S30" s="1">
        <f>+'Ark1'!AB1170</f>
        <v>0</v>
      </c>
      <c r="T30" s="11">
        <f>+'Ark1'!AD1170</f>
        <v>0</v>
      </c>
      <c r="U30" s="1">
        <f t="shared" si="9"/>
        <v>4.188990825688073</v>
      </c>
      <c r="V30" s="11">
        <f t="shared" si="10"/>
        <v>4.9090909090909092</v>
      </c>
      <c r="W30" s="47"/>
      <c r="X30" s="4"/>
      <c r="Y30" s="58"/>
      <c r="Z30" s="58"/>
      <c r="AA30" s="5"/>
      <c r="AB30" s="5"/>
      <c r="AD30" s="1"/>
      <c r="AE30" s="1"/>
      <c r="AF30" s="11"/>
      <c r="AG30" s="11"/>
      <c r="AH30" s="11"/>
    </row>
    <row r="31" spans="1:34" ht="15.6">
      <c r="A31" s="47"/>
      <c r="B31">
        <f>+'Ark1'!C1171</f>
        <v>2022</v>
      </c>
      <c r="C31">
        <f>+'Ark1'!M1171</f>
        <v>5</v>
      </c>
      <c r="D31" s="3" t="s">
        <v>98</v>
      </c>
      <c r="E31">
        <f>+'Ark1'!Q1171</f>
        <v>506</v>
      </c>
      <c r="F31">
        <f>+'Ark1'!R1171</f>
        <v>4932</v>
      </c>
      <c r="G31" s="196">
        <f>+'Ark1'!AF1171</f>
        <v>56.291538121766415</v>
      </c>
      <c r="H31" s="60">
        <f t="shared" si="5"/>
        <v>3.8286765111331036</v>
      </c>
      <c r="I31" s="196">
        <f>+'Ark1'!AG1171</f>
        <v>53.552751548629395</v>
      </c>
      <c r="J31" s="1">
        <f>+'Ark1'!S1171</f>
        <v>5.0498783454987821</v>
      </c>
      <c r="K31" s="60">
        <f t="shared" si="6"/>
        <v>-9.4043306619592038E-2</v>
      </c>
      <c r="L31" s="93">
        <f>+'Ark1'!U1171</f>
        <v>20.355975263584728</v>
      </c>
      <c r="M31" s="196"/>
      <c r="N31" s="11">
        <f>+'Ark1'!V1171</f>
        <v>7.3195458231954573</v>
      </c>
      <c r="O31" s="93">
        <f>+'Ark1'!X1171</f>
        <v>83.921330089213313</v>
      </c>
      <c r="P31" s="93">
        <f>+'Ark1'!Y1171</f>
        <v>23.682076236820755</v>
      </c>
      <c r="Q31" s="93">
        <f>+'Ark1'!Z1171</f>
        <v>4.8241690788251876</v>
      </c>
      <c r="R31" s="1">
        <f>+'Ark1'!Z1171</f>
        <v>4.8241690788251876</v>
      </c>
      <c r="S31" s="1">
        <f>+'Ark1'!AB1171</f>
        <v>0</v>
      </c>
      <c r="T31" s="11">
        <f>+'Ark1'!AD1171</f>
        <v>0</v>
      </c>
      <c r="U31" s="1">
        <f t="shared" si="9"/>
        <v>4.0309832971974586</v>
      </c>
      <c r="V31" s="11">
        <f t="shared" si="10"/>
        <v>9.7470355731225293</v>
      </c>
      <c r="W31" s="47"/>
      <c r="X31" s="4"/>
      <c r="Y31" s="58"/>
      <c r="Z31" s="58"/>
      <c r="AA31" s="5"/>
      <c r="AB31" s="5"/>
      <c r="AD31" s="1"/>
      <c r="AE31" s="1"/>
      <c r="AF31" s="11"/>
      <c r="AG31" s="11"/>
      <c r="AH31" s="11"/>
    </row>
    <row r="32" spans="1:34" ht="15.6">
      <c r="A32" s="47"/>
      <c r="B32">
        <f>+'Ark1'!C1172</f>
        <v>2022</v>
      </c>
      <c r="C32">
        <f>+'Ark1'!M1172</f>
        <v>6</v>
      </c>
      <c r="D32" s="3" t="s">
        <v>99</v>
      </c>
      <c r="E32">
        <f>+'Ark1'!Q1172</f>
        <v>9</v>
      </c>
      <c r="F32">
        <f>+'Ark1'!R1172</f>
        <v>28</v>
      </c>
      <c r="G32" s="196">
        <f>+'Ark1'!AF1172</f>
        <v>0.3195788863360623</v>
      </c>
      <c r="H32" s="60" t="e">
        <f t="shared" si="5"/>
        <v>#VALUE!</v>
      </c>
      <c r="I32" s="196">
        <f>+'Ark1'!AG1172</f>
        <v>0.29930024764948504</v>
      </c>
      <c r="J32" s="1">
        <f>+'Ark1'!S1172</f>
        <v>5.3571428571428559</v>
      </c>
      <c r="K32" s="60">
        <f t="shared" si="6"/>
        <v>5.3571428571428559</v>
      </c>
      <c r="L32" s="93">
        <f>+'Ark1'!U1172</f>
        <v>20.039285714285704</v>
      </c>
      <c r="M32" s="196"/>
      <c r="N32" s="11">
        <f>+'Ark1'!V1172</f>
        <v>0</v>
      </c>
      <c r="O32" s="93">
        <f>+'Ark1'!X1172</f>
        <v>78.571428571428555</v>
      </c>
      <c r="P32" s="93">
        <f>+'Ark1'!Y1172</f>
        <v>14.285714285714288</v>
      </c>
      <c r="Q32" s="93">
        <f>+'Ark1'!Z1172</f>
        <v>5.2998880908477934</v>
      </c>
      <c r="R32" s="1">
        <f>+'Ark1'!Z1172</f>
        <v>5.2998880908477934</v>
      </c>
      <c r="S32" s="1">
        <f>+'Ark1'!AB1172</f>
        <v>0</v>
      </c>
      <c r="T32" s="11">
        <f>+'Ark1'!AD1172</f>
        <v>0</v>
      </c>
      <c r="U32" s="1">
        <f t="shared" si="9"/>
        <v>3.7406666666666655</v>
      </c>
      <c r="V32" s="11">
        <f t="shared" si="10"/>
        <v>3.1111111111111112</v>
      </c>
      <c r="W32" s="47"/>
      <c r="X32" s="4"/>
      <c r="Y32" s="58"/>
      <c r="Z32" s="58"/>
      <c r="AA32" s="5"/>
      <c r="AB32" s="5"/>
      <c r="AD32" s="1"/>
      <c r="AE32" s="1"/>
      <c r="AF32" s="11"/>
      <c r="AG32" s="11"/>
      <c r="AH32" s="11"/>
    </row>
    <row r="33" spans="1:34" ht="15.6">
      <c r="A33" s="47"/>
      <c r="B33">
        <f>+'Ark1'!C1173</f>
        <v>2022</v>
      </c>
      <c r="C33">
        <f>+'Ark1'!M1173</f>
        <v>7</v>
      </c>
      <c r="D33" s="3" t="s">
        <v>100</v>
      </c>
      <c r="E33">
        <f>+'Ark1'!Q1173</f>
        <v>4</v>
      </c>
      <c r="F33">
        <f>+'Ark1'!R1173</f>
        <v>11</v>
      </c>
      <c r="G33" s="196">
        <f>+'Ark1'!AF1173</f>
        <v>0.12554884820345311</v>
      </c>
      <c r="H33" s="60" t="e">
        <f t="shared" si="5"/>
        <v>#VALUE!</v>
      </c>
      <c r="I33" s="196">
        <f>+'Ark1'!AG1173</f>
        <v>0.12962031755270881</v>
      </c>
      <c r="J33" s="1">
        <f>+'Ark1'!S1173</f>
        <v>5.9090909090909101</v>
      </c>
      <c r="K33" s="60">
        <f t="shared" si="6"/>
        <v>5.9090909090909101</v>
      </c>
      <c r="L33" s="93">
        <f>+'Ark1'!U1173</f>
        <v>22.090909090909097</v>
      </c>
      <c r="M33" s="196"/>
      <c r="N33" s="11">
        <f>+'Ark1'!V1173</f>
        <v>18.181818181818183</v>
      </c>
      <c r="O33" s="93">
        <f>+'Ark1'!X1173</f>
        <v>81.818181818181813</v>
      </c>
      <c r="P33" s="93">
        <f>+'Ark1'!Y1173</f>
        <v>45.454545454545446</v>
      </c>
      <c r="Q33" s="93">
        <f>+'Ark1'!Z1173</f>
        <v>6.0168633546141796</v>
      </c>
      <c r="R33" s="1">
        <f>+'Ark1'!Z1173</f>
        <v>6.0168633546141796</v>
      </c>
      <c r="S33" s="1">
        <f>+'Ark1'!AB1173</f>
        <v>0</v>
      </c>
      <c r="T33" s="11">
        <f>+'Ark1'!AD1173</f>
        <v>0</v>
      </c>
      <c r="U33" s="1">
        <f t="shared" si="9"/>
        <v>3.7384615384615389</v>
      </c>
      <c r="V33" s="11">
        <f t="shared" si="10"/>
        <v>2.75</v>
      </c>
      <c r="W33" s="47"/>
      <c r="X33" s="4"/>
      <c r="Y33" s="58"/>
      <c r="Z33" s="58"/>
      <c r="AA33" s="5"/>
      <c r="AB33" s="5"/>
      <c r="AD33" s="13"/>
      <c r="AE33" s="13"/>
      <c r="AF33" s="11"/>
      <c r="AG33" s="11"/>
      <c r="AH33" s="11"/>
    </row>
    <row r="34" spans="1:34" ht="16.5" customHeight="1">
      <c r="A34" s="47"/>
      <c r="B34">
        <f>+'Ark1'!C1174</f>
        <v>2022</v>
      </c>
      <c r="C34">
        <f>+'Ark1'!M1174</f>
        <v>8</v>
      </c>
      <c r="D34" s="3" t="s">
        <v>101</v>
      </c>
      <c r="E34">
        <f>+'Ark1'!Q1174</f>
        <v>406</v>
      </c>
      <c r="F34">
        <f>+'Ark1'!R1174</f>
        <v>2241</v>
      </c>
      <c r="G34" s="196">
        <f>+'Ark1'!AF1174</f>
        <v>25.577724438539843</v>
      </c>
      <c r="H34" s="60">
        <f t="shared" si="5"/>
        <v>-1.6533712835644785</v>
      </c>
      <c r="I34" s="196">
        <f>+'Ark1'!AG1174</f>
        <v>29.938143370846241</v>
      </c>
      <c r="J34" s="1">
        <f>+'Ark1'!S1174</f>
        <v>6.2463186077643922</v>
      </c>
      <c r="K34" s="60">
        <f t="shared" si="6"/>
        <v>6.0100396115500665E-2</v>
      </c>
      <c r="L34" s="93">
        <f>+'Ark1'!U1174</f>
        <v>25.044721106648797</v>
      </c>
      <c r="M34" s="196"/>
      <c r="N34" s="11">
        <f>+'Ark1'!V1174</f>
        <v>0</v>
      </c>
      <c r="O34" s="93">
        <f>+'Ark1'!X1174</f>
        <v>97.01026327532351</v>
      </c>
      <c r="P34" s="93">
        <f>+'Ark1'!Y1174</f>
        <v>63.186077643908995</v>
      </c>
      <c r="Q34" s="93">
        <f>+'Ark1'!Z1174</f>
        <v>5.2815909842318121</v>
      </c>
      <c r="R34" s="1">
        <f>+'Ark1'!Z1174</f>
        <v>5.2815909842318121</v>
      </c>
      <c r="S34" s="1">
        <f>+'Ark1'!AB1174</f>
        <v>0</v>
      </c>
      <c r="T34" s="11">
        <f>+'Ark1'!AD1174</f>
        <v>0</v>
      </c>
      <c r="U34" s="1">
        <f t="shared" si="9"/>
        <v>4.0095170738676913</v>
      </c>
      <c r="V34" s="11">
        <f t="shared" si="10"/>
        <v>5.5197044334975374</v>
      </c>
      <c r="W34" s="47"/>
      <c r="X34" s="4"/>
      <c r="Y34" s="58"/>
      <c r="Z34" s="58"/>
      <c r="AA34" s="5"/>
      <c r="AB34" s="5"/>
      <c r="AD34" s="13"/>
      <c r="AE34" s="13"/>
      <c r="AF34" s="11"/>
      <c r="AG34" s="11"/>
      <c r="AH34" s="11"/>
    </row>
    <row r="35" spans="1:34" ht="16.5" customHeight="1">
      <c r="A35" s="47"/>
      <c r="B35">
        <f>+'Ark1'!C1175</f>
        <v>2022</v>
      </c>
      <c r="C35">
        <f>+'Ark1'!M1175</f>
        <v>9</v>
      </c>
      <c r="D35" s="3" t="s">
        <v>102</v>
      </c>
      <c r="E35">
        <f>+'Ark1'!Q1175</f>
        <v>1</v>
      </c>
      <c r="F35">
        <f>+'Ark1'!R1175</f>
        <v>2</v>
      </c>
      <c r="G35" s="196">
        <f>+'Ark1'!AF1175</f>
        <v>2.2827063309718745E-2</v>
      </c>
      <c r="H35" s="60" t="e">
        <f t="shared" si="5"/>
        <v>#VALUE!</v>
      </c>
      <c r="I35" s="196">
        <f>+'Ark1'!AG1175</f>
        <v>2.4963913010151311E-2</v>
      </c>
      <c r="J35" s="1">
        <f>+'Ark1'!S1175</f>
        <v>8</v>
      </c>
      <c r="K35" s="60">
        <f t="shared" si="6"/>
        <v>8</v>
      </c>
      <c r="L35" s="93">
        <f>+'Ark1'!U1175</f>
        <v>23.4</v>
      </c>
      <c r="M35" s="196"/>
      <c r="N35" s="11">
        <f>+'Ark1'!V1175</f>
        <v>0</v>
      </c>
      <c r="O35" s="93">
        <f>+'Ark1'!X1175</f>
        <v>100</v>
      </c>
      <c r="P35" s="93">
        <f>+'Ark1'!Y1175</f>
        <v>100</v>
      </c>
      <c r="Q35" s="93">
        <f>+'Ark1'!Z1175</f>
        <v>9.9999999999954528E-2</v>
      </c>
      <c r="R35" s="1">
        <f>+'Ark1'!Z1175</f>
        <v>9.9999999999954528E-2</v>
      </c>
      <c r="S35" s="1">
        <f>+'Ark1'!AB1175</f>
        <v>0</v>
      </c>
      <c r="T35" s="11">
        <f>+'Ark1'!AD1175</f>
        <v>0</v>
      </c>
      <c r="U35" s="1">
        <f t="shared" si="9"/>
        <v>2.9249999999999998</v>
      </c>
      <c r="V35" s="11">
        <f t="shared" si="10"/>
        <v>2</v>
      </c>
      <c r="W35" s="47"/>
      <c r="X35" s="4"/>
      <c r="Y35" s="57"/>
      <c r="Z35" s="58"/>
      <c r="AA35" s="5"/>
      <c r="AB35" s="5"/>
      <c r="AD35" s="13"/>
      <c r="AE35" s="13"/>
      <c r="AF35" s="11"/>
      <c r="AG35" s="11"/>
      <c r="AH35" s="11"/>
    </row>
    <row r="36" spans="1:34">
      <c r="A36" s="47"/>
      <c r="B36">
        <f>+'Ark1'!C1176</f>
        <v>2022</v>
      </c>
      <c r="C36">
        <f>+'Ark1'!M1176</f>
        <v>10</v>
      </c>
      <c r="D36" s="3" t="s">
        <v>103</v>
      </c>
      <c r="E36">
        <f>+'Ark1'!Q1176</f>
        <v>0</v>
      </c>
      <c r="F36">
        <f>+'Ark1'!R1176</f>
        <v>0</v>
      </c>
      <c r="G36" s="196">
        <f>+'Ark1'!AF1176</f>
        <v>0</v>
      </c>
      <c r="H36" s="60" t="e">
        <f t="shared" si="5"/>
        <v>#VALUE!</v>
      </c>
      <c r="I36" s="196">
        <f>+'Ark1'!AG1176</f>
        <v>0</v>
      </c>
      <c r="J36" s="1">
        <f>+'Ark1'!S1176</f>
        <v>0</v>
      </c>
      <c r="K36" s="60">
        <f t="shared" si="6"/>
        <v>0</v>
      </c>
      <c r="L36" s="93">
        <f>+'Ark1'!U1176</f>
        <v>0</v>
      </c>
      <c r="M36" s="196"/>
      <c r="N36" s="11">
        <f>+'Ark1'!V1176</f>
        <v>0</v>
      </c>
      <c r="O36" s="93">
        <f>+'Ark1'!X1176</f>
        <v>0</v>
      </c>
      <c r="P36" s="93">
        <f>+'Ark1'!Y1176</f>
        <v>0</v>
      </c>
      <c r="Q36" s="93">
        <f>+'Ark1'!Z1176</f>
        <v>0</v>
      </c>
      <c r="R36" s="1">
        <f>+'Ark1'!Z1176</f>
        <v>0</v>
      </c>
      <c r="S36" s="1">
        <f>+'Ark1'!AB1176</f>
        <v>0</v>
      </c>
      <c r="T36" s="11">
        <f>+'Ark1'!AD1176</f>
        <v>0</v>
      </c>
      <c r="U36" s="1" t="e">
        <f t="shared" si="9"/>
        <v>#DIV/0!</v>
      </c>
      <c r="V36" s="11" t="e">
        <f t="shared" si="10"/>
        <v>#DIV/0!</v>
      </c>
      <c r="W36" s="47"/>
      <c r="Z36" s="58"/>
      <c r="AD36" s="13"/>
      <c r="AE36" s="13"/>
      <c r="AF36" s="11"/>
      <c r="AG36" s="11"/>
      <c r="AH36" s="11"/>
    </row>
    <row r="37" spans="1:34" ht="17.25" customHeight="1">
      <c r="A37" s="47"/>
      <c r="B37">
        <f>+'Ark1'!C1177</f>
        <v>2022</v>
      </c>
      <c r="C37">
        <f>+'Ark1'!M1177</f>
        <v>11</v>
      </c>
      <c r="D37" s="3" t="s">
        <v>104</v>
      </c>
      <c r="E37">
        <f>+'Ark1'!Q1177</f>
        <v>124</v>
      </c>
      <c r="F37">
        <f>+'Ark1'!R1177</f>
        <v>300</v>
      </c>
      <c r="G37" s="196">
        <f>+'Ark1'!AF1177</f>
        <v>3.4240594964578119</v>
      </c>
      <c r="H37" s="60">
        <f t="shared" si="5"/>
        <v>-0.41822800493836798</v>
      </c>
      <c r="I37" s="196">
        <f>+'Ark1'!AG1177</f>
        <v>4.8388758109871208</v>
      </c>
      <c r="J37" s="1">
        <f>+'Ark1'!S1177</f>
        <v>7.4433333333333342</v>
      </c>
      <c r="K37" s="60">
        <f t="shared" si="6"/>
        <v>8.5775193798449223E-2</v>
      </c>
      <c r="L37" s="93">
        <f>+'Ark1'!U1177</f>
        <v>30.238233333333323</v>
      </c>
      <c r="M37" s="196"/>
      <c r="N37" s="11">
        <f>+'Ark1'!V1177</f>
        <v>0</v>
      </c>
      <c r="O37" s="93">
        <f>+'Ark1'!X1177</f>
        <v>99.666666666666686</v>
      </c>
      <c r="P37" s="93">
        <f>+'Ark1'!Y1177</f>
        <v>92.666666666666686</v>
      </c>
      <c r="Q37" s="93">
        <f>+'Ark1'!Z1177</f>
        <v>5.1841901211493679</v>
      </c>
      <c r="R37" s="1">
        <f>+'Ark1'!Z1177</f>
        <v>5.1841901211493679</v>
      </c>
      <c r="S37" s="1">
        <f>+'Ark1'!AB1177</f>
        <v>0</v>
      </c>
      <c r="T37" s="11">
        <f>+'Ark1'!AD1177</f>
        <v>0</v>
      </c>
      <c r="U37" s="1">
        <f t="shared" si="9"/>
        <v>4.0624585759068497</v>
      </c>
      <c r="V37" s="11">
        <f t="shared" si="10"/>
        <v>2.4193548387096775</v>
      </c>
      <c r="W37" s="47"/>
      <c r="X37" s="2"/>
      <c r="Y37" s="57"/>
      <c r="Z37" s="58"/>
      <c r="AB37" s="5"/>
      <c r="AD37" s="13"/>
      <c r="AE37" s="13"/>
      <c r="AF37" s="11"/>
      <c r="AG37" s="11"/>
      <c r="AH37" s="11"/>
    </row>
    <row r="38" spans="1:34" ht="15.6">
      <c r="A38" s="47"/>
      <c r="B38">
        <f>+'Ark1'!C1178</f>
        <v>2022</v>
      </c>
      <c r="C38">
        <f>+'Ark1'!M1178</f>
        <v>12</v>
      </c>
      <c r="D38" s="3" t="s">
        <v>105</v>
      </c>
      <c r="E38">
        <f>+'Ark1'!Q1178</f>
        <v>0</v>
      </c>
      <c r="F38">
        <f>+'Ark1'!R1178</f>
        <v>0</v>
      </c>
      <c r="G38" s="196">
        <f>+'Ark1'!AF1178</f>
        <v>0</v>
      </c>
      <c r="H38" s="60" t="e">
        <f t="shared" si="5"/>
        <v>#VALUE!</v>
      </c>
      <c r="I38" s="196">
        <f>+'Ark1'!AG1178</f>
        <v>0</v>
      </c>
      <c r="J38" s="1">
        <f>+'Ark1'!S1178</f>
        <v>0</v>
      </c>
      <c r="K38" s="60">
        <f t="shared" si="6"/>
        <v>0</v>
      </c>
      <c r="L38" s="93">
        <f>+'Ark1'!U1178</f>
        <v>0</v>
      </c>
      <c r="M38" s="196"/>
      <c r="N38" s="11">
        <f>+'Ark1'!V1178</f>
        <v>0</v>
      </c>
      <c r="O38" s="93">
        <f>+'Ark1'!X1178</f>
        <v>0</v>
      </c>
      <c r="P38" s="93">
        <f>+'Ark1'!Y1178</f>
        <v>0</v>
      </c>
      <c r="Q38" s="93">
        <f>+'Ark1'!Z1178</f>
        <v>0</v>
      </c>
      <c r="R38" s="1">
        <f>+'Ark1'!Z1178</f>
        <v>0</v>
      </c>
      <c r="S38" s="1">
        <f>+'Ark1'!AB1178</f>
        <v>0</v>
      </c>
      <c r="T38" s="11">
        <f>+'Ark1'!AD1178</f>
        <v>0</v>
      </c>
      <c r="U38" s="1" t="e">
        <f t="shared" si="9"/>
        <v>#DIV/0!</v>
      </c>
      <c r="V38" s="11" t="e">
        <f t="shared" si="10"/>
        <v>#DIV/0!</v>
      </c>
      <c r="W38" s="47"/>
      <c r="X38" s="2"/>
      <c r="Y38" s="57"/>
      <c r="Z38" s="58"/>
      <c r="AD38" s="13"/>
      <c r="AE38" s="13"/>
      <c r="AF38" s="11"/>
      <c r="AG38" s="11"/>
      <c r="AH38" s="11"/>
    </row>
    <row r="39" spans="1:34">
      <c r="A39" s="47"/>
      <c r="B39">
        <f>+'Ark1'!C1179</f>
        <v>2022</v>
      </c>
      <c r="C39">
        <f>+'Ark1'!M1179</f>
        <v>13</v>
      </c>
      <c r="D39" s="3" t="s">
        <v>106</v>
      </c>
      <c r="E39">
        <f>+'Ark1'!Q1179</f>
        <v>0</v>
      </c>
      <c r="F39">
        <f>+'Ark1'!R1179</f>
        <v>0</v>
      </c>
      <c r="G39" s="196">
        <f>+'Ark1'!AF1179</f>
        <v>0</v>
      </c>
      <c r="H39" s="60" t="e">
        <f t="shared" si="5"/>
        <v>#VALUE!</v>
      </c>
      <c r="I39" s="196">
        <f>+'Ark1'!AG1179</f>
        <v>0</v>
      </c>
      <c r="J39" s="1">
        <f>+'Ark1'!S1179</f>
        <v>0</v>
      </c>
      <c r="K39" s="60">
        <f t="shared" si="6"/>
        <v>0</v>
      </c>
      <c r="L39" s="93">
        <f>+'Ark1'!U1179</f>
        <v>0</v>
      </c>
      <c r="M39" s="196"/>
      <c r="N39" s="11">
        <f>+'Ark1'!V1179</f>
        <v>0</v>
      </c>
      <c r="O39" s="93">
        <f>+'Ark1'!X1179</f>
        <v>0</v>
      </c>
      <c r="P39" s="93">
        <f>+'Ark1'!Y1179</f>
        <v>0</v>
      </c>
      <c r="Q39" s="93">
        <f>+'Ark1'!Z1179</f>
        <v>0</v>
      </c>
      <c r="R39" s="1">
        <f>+'Ark1'!Z1179</f>
        <v>0</v>
      </c>
      <c r="S39" s="1">
        <f>+'Ark1'!AB1179</f>
        <v>0</v>
      </c>
      <c r="T39" s="11">
        <f>+'Ark1'!AD1179</f>
        <v>0</v>
      </c>
      <c r="U39" s="1" t="e">
        <f t="shared" si="9"/>
        <v>#DIV/0!</v>
      </c>
      <c r="V39" s="11" t="e">
        <f t="shared" si="10"/>
        <v>#DIV/0!</v>
      </c>
      <c r="W39" s="47"/>
      <c r="X39" s="14"/>
      <c r="Y39" s="13"/>
      <c r="Z39" s="58"/>
      <c r="AD39" s="13"/>
      <c r="AE39" s="13"/>
      <c r="AF39" s="11"/>
      <c r="AG39" s="11"/>
      <c r="AH39" s="11"/>
    </row>
    <row r="40" spans="1:34" ht="21">
      <c r="A40" s="47"/>
      <c r="B40">
        <f>+'Ark1'!C1180</f>
        <v>2022</v>
      </c>
      <c r="C40">
        <f>+'Ark1'!M1180</f>
        <v>14</v>
      </c>
      <c r="D40" s="3" t="s">
        <v>107</v>
      </c>
      <c r="E40">
        <f>+'Ark1'!Q1180</f>
        <v>8</v>
      </c>
      <c r="F40">
        <f>+'Ark1'!R1180</f>
        <v>9</v>
      </c>
      <c r="G40" s="196">
        <f>+'Ark1'!AF1180</f>
        <v>0.10272178489373436</v>
      </c>
      <c r="H40" s="60">
        <f t="shared" si="5"/>
        <v>-0.15417534456008003</v>
      </c>
      <c r="I40" s="196">
        <f>+'Ark1'!AG1180</f>
        <v>0.18050829407340185</v>
      </c>
      <c r="J40" s="1">
        <f>+'Ark1'!S1180</f>
        <v>8.4444444444444446</v>
      </c>
      <c r="K40" s="60">
        <f t="shared" si="6"/>
        <v>0.31400966183575107</v>
      </c>
      <c r="L40" s="93">
        <f>+'Ark1'!U1180</f>
        <v>37.6</v>
      </c>
      <c r="M40" s="196"/>
      <c r="N40" s="11">
        <f>+'Ark1'!V1180</f>
        <v>0</v>
      </c>
      <c r="O40" s="93">
        <f>+'Ark1'!X1180</f>
        <v>100</v>
      </c>
      <c r="P40" s="93">
        <f>+'Ark1'!Y1180</f>
        <v>100</v>
      </c>
      <c r="Q40" s="93">
        <f>+'Ark1'!Z1180</f>
        <v>5.1016337252557102</v>
      </c>
      <c r="R40" s="1">
        <f>+'Ark1'!Z1180</f>
        <v>5.1016337252557102</v>
      </c>
      <c r="S40" s="1">
        <f>+'Ark1'!AB1180</f>
        <v>0</v>
      </c>
      <c r="T40" s="11">
        <f>+'Ark1'!AD1180</f>
        <v>0</v>
      </c>
      <c r="U40" s="1">
        <f t="shared" si="9"/>
        <v>4.4526315789473685</v>
      </c>
      <c r="V40" s="11">
        <f t="shared" si="10"/>
        <v>1.125</v>
      </c>
      <c r="W40" s="47"/>
      <c r="X40" s="2"/>
      <c r="Y40" s="5"/>
      <c r="Z40" s="58"/>
      <c r="AD40" s="56"/>
      <c r="AE40" s="56"/>
      <c r="AF40" s="11"/>
      <c r="AG40" s="11"/>
      <c r="AH40" s="11"/>
    </row>
    <row r="41" spans="1:34">
      <c r="A41" s="47"/>
      <c r="B41">
        <f>+'Ark1'!C1181</f>
        <v>2022</v>
      </c>
      <c r="C41">
        <f>+'Ark1'!M1181</f>
        <v>15</v>
      </c>
      <c r="D41" s="3" t="s">
        <v>108</v>
      </c>
      <c r="E41">
        <f>+'Ark1'!Q1181</f>
        <v>0</v>
      </c>
      <c r="F41">
        <f>+'Ark1'!R1181</f>
        <v>0</v>
      </c>
      <c r="G41" s="196">
        <f>+'Ark1'!AF1181</f>
        <v>0</v>
      </c>
      <c r="H41" s="60" t="e">
        <f t="shared" si="5"/>
        <v>#VALUE!</v>
      </c>
      <c r="I41" s="196">
        <f>+'Ark1'!AG1181</f>
        <v>0</v>
      </c>
      <c r="J41" s="1">
        <f>+'Ark1'!S1181</f>
        <v>0</v>
      </c>
      <c r="K41" s="60">
        <f t="shared" si="6"/>
        <v>0</v>
      </c>
      <c r="L41" s="93">
        <f>+'Ark1'!U1181</f>
        <v>0</v>
      </c>
      <c r="M41" s="196"/>
      <c r="N41" s="11">
        <f>+'Ark1'!V1181</f>
        <v>0</v>
      </c>
      <c r="O41" s="93">
        <f>+'Ark1'!X1181</f>
        <v>0</v>
      </c>
      <c r="P41" s="93">
        <f>+'Ark1'!Y1181</f>
        <v>0</v>
      </c>
      <c r="Q41" s="93">
        <f>+'Ark1'!Z1181</f>
        <v>0</v>
      </c>
      <c r="R41" s="1">
        <f>+'Ark1'!Z1181</f>
        <v>0</v>
      </c>
      <c r="S41" s="1">
        <f>+'Ark1'!AB1181</f>
        <v>0</v>
      </c>
      <c r="T41" s="11">
        <f>+'Ark1'!AD1181</f>
        <v>0</v>
      </c>
      <c r="U41" s="1" t="e">
        <f t="shared" si="9"/>
        <v>#DIV/0!</v>
      </c>
      <c r="V41" s="11" t="e">
        <f t="shared" si="10"/>
        <v>#DIV/0!</v>
      </c>
      <c r="W41" s="47"/>
      <c r="X41" s="4"/>
      <c r="Y41" s="4"/>
      <c r="Z41" s="58"/>
      <c r="AA41" s="4"/>
      <c r="AB41" s="4"/>
    </row>
    <row r="42" spans="1:34">
      <c r="A42" s="47"/>
      <c r="B42" s="47"/>
      <c r="C42" s="47"/>
      <c r="D42" s="47"/>
      <c r="E42" s="47"/>
      <c r="F42" s="47"/>
      <c r="G42" s="47"/>
      <c r="H42" s="47"/>
      <c r="I42" s="47"/>
      <c r="J42" s="47"/>
      <c r="K42" s="47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"/>
      <c r="Y42" s="4"/>
      <c r="Z42" s="58"/>
      <c r="AA42" s="4"/>
      <c r="AB42" s="4"/>
    </row>
    <row r="43" spans="1:34" ht="15.6">
      <c r="A43" s="47"/>
      <c r="B43" s="53">
        <f>+'Ark1'!C1182</f>
        <v>2021</v>
      </c>
      <c r="C43" s="53">
        <f>+'Ark1'!M1182</f>
        <v>1</v>
      </c>
      <c r="D43" s="54" t="s">
        <v>94</v>
      </c>
      <c r="E43" s="53">
        <f>+'Ark1'!Q1182</f>
        <v>0</v>
      </c>
      <c r="F43" s="53">
        <f>+'Ark1'!R1182</f>
        <v>0</v>
      </c>
      <c r="G43" s="178" t="str">
        <f>+IF(F43=0,"",'Ark1'!AF1182)</f>
        <v/>
      </c>
      <c r="H43" s="47"/>
      <c r="I43" s="178">
        <f>+'Ark1'!AG1182</f>
        <v>0</v>
      </c>
      <c r="J43" s="55">
        <f>+'Ark1'!S1182</f>
        <v>0</v>
      </c>
      <c r="K43" s="59">
        <f t="shared" ref="K43:K57" si="11">+J43-J59</f>
        <v>0</v>
      </c>
      <c r="L43" s="157">
        <f>+'Ark1'!U1182</f>
        <v>0</v>
      </c>
      <c r="M43" s="178"/>
      <c r="N43" s="75">
        <f>+'Ark1'!V1182</f>
        <v>0</v>
      </c>
      <c r="O43" s="157">
        <f>+'Ark1'!X1182</f>
        <v>0</v>
      </c>
      <c r="P43" s="157">
        <f>+'Ark1'!Y1182</f>
        <v>0</v>
      </c>
      <c r="Q43" s="157">
        <f>+'Ark1'!Z1182</f>
        <v>0</v>
      </c>
      <c r="R43" s="55">
        <f>+'Ark1'!Z1182</f>
        <v>0</v>
      </c>
      <c r="S43" s="55">
        <f>+'Ark1'!AB1182</f>
        <v>0</v>
      </c>
      <c r="T43" s="75">
        <f>+'Ark1'!AD1182</f>
        <v>0</v>
      </c>
      <c r="U43" s="55" t="e">
        <f t="shared" si="9"/>
        <v>#DIV/0!</v>
      </c>
      <c r="V43" s="75" t="e">
        <f t="shared" si="10"/>
        <v>#DIV/0!</v>
      </c>
      <c r="W43" s="47"/>
      <c r="X43" s="4"/>
      <c r="Y43" s="16"/>
      <c r="Z43" s="58"/>
      <c r="AA43" s="1"/>
      <c r="AB43" s="18"/>
      <c r="AD43" s="1"/>
      <c r="AE43" s="5"/>
    </row>
    <row r="44" spans="1:34" ht="15.6">
      <c r="A44" s="47"/>
      <c r="B44" s="53">
        <f>+'Ark1'!C1183</f>
        <v>2021</v>
      </c>
      <c r="C44" s="53">
        <f>+'Ark1'!M1183</f>
        <v>2</v>
      </c>
      <c r="D44" s="54" t="s">
        <v>95</v>
      </c>
      <c r="E44" s="53">
        <f>+'Ark1'!Q1183</f>
        <v>316</v>
      </c>
      <c r="F44" s="53">
        <f>+'Ark1'!R1183</f>
        <v>1451</v>
      </c>
      <c r="G44" s="178">
        <f>+IF(F44=0,"",'Ark1'!AF1183)</f>
        <v>16.20685803641237</v>
      </c>
      <c r="H44" s="47"/>
      <c r="I44" s="178">
        <f>+'Ark1'!AG1183</f>
        <v>12.914995593348118</v>
      </c>
      <c r="J44" s="55">
        <f>+'Ark1'!S1183</f>
        <v>3.4596829772570645</v>
      </c>
      <c r="K44" s="59">
        <f t="shared" si="11"/>
        <v>-6.609157574396729E-3</v>
      </c>
      <c r="L44" s="157">
        <f>+'Ark1'!U1183</f>
        <v>17.366629910406601</v>
      </c>
      <c r="M44" s="178"/>
      <c r="N44" s="75">
        <f>+'Ark1'!V1183</f>
        <v>0</v>
      </c>
      <c r="O44" s="157">
        <f>+'Ark1'!X1183</f>
        <v>61.061337008959342</v>
      </c>
      <c r="P44" s="157">
        <f>+'Ark1'!Y1183</f>
        <v>6.7539627842866992</v>
      </c>
      <c r="Q44" s="157">
        <f>+'Ark1'!Z1183</f>
        <v>4.4875367971792928</v>
      </c>
      <c r="R44" s="55">
        <f>+'Ark1'!Z1183</f>
        <v>4.4875367971792928</v>
      </c>
      <c r="S44" s="55">
        <f>+'Ark1'!AB1183</f>
        <v>0</v>
      </c>
      <c r="T44" s="75">
        <f>+'Ark1'!AD1183</f>
        <v>0</v>
      </c>
      <c r="U44" s="55">
        <f t="shared" si="9"/>
        <v>5.0197171314740983</v>
      </c>
      <c r="V44" s="75">
        <f t="shared" si="10"/>
        <v>4.5917721518987342</v>
      </c>
      <c r="W44" s="47"/>
      <c r="X44" s="4"/>
      <c r="Y44" s="16"/>
      <c r="Z44" s="58"/>
      <c r="AA44" s="1"/>
      <c r="AB44" s="18"/>
    </row>
    <row r="45" spans="1:34" ht="15.6">
      <c r="A45" s="47"/>
      <c r="B45" s="53">
        <f>+'Ark1'!C1184</f>
        <v>2021</v>
      </c>
      <c r="C45" s="53">
        <f>+'Ark1'!M1184</f>
        <v>3</v>
      </c>
      <c r="D45" s="54" t="s">
        <v>96</v>
      </c>
      <c r="E45" s="53">
        <f>+'Ark1'!Q1184</f>
        <v>0</v>
      </c>
      <c r="F45" s="53">
        <f>+'Ark1'!R1184</f>
        <v>0</v>
      </c>
      <c r="G45" s="178" t="str">
        <f>+IF(F45=0,"",'Ark1'!AF1184)</f>
        <v/>
      </c>
      <c r="H45" s="47"/>
      <c r="I45" s="178">
        <f>+'Ark1'!AG1184</f>
        <v>0</v>
      </c>
      <c r="J45" s="55">
        <f>+'Ark1'!S1184</f>
        <v>0</v>
      </c>
      <c r="K45" s="59">
        <f t="shared" si="11"/>
        <v>-6</v>
      </c>
      <c r="L45" s="157">
        <f>+'Ark1'!U1184</f>
        <v>0</v>
      </c>
      <c r="M45" s="178"/>
      <c r="N45" s="75">
        <f>+'Ark1'!V1184</f>
        <v>0</v>
      </c>
      <c r="O45" s="157">
        <f>+'Ark1'!X1184</f>
        <v>0</v>
      </c>
      <c r="P45" s="157">
        <f>+'Ark1'!Y1184</f>
        <v>0</v>
      </c>
      <c r="Q45" s="157">
        <f>+'Ark1'!Z1184</f>
        <v>0</v>
      </c>
      <c r="R45" s="55">
        <f>+'Ark1'!Z1184</f>
        <v>0</v>
      </c>
      <c r="S45" s="55">
        <f>+'Ark1'!AB1184</f>
        <v>0</v>
      </c>
      <c r="T45" s="75">
        <f>+'Ark1'!AD1184</f>
        <v>0</v>
      </c>
      <c r="U45" s="55" t="e">
        <f t="shared" si="9"/>
        <v>#DIV/0!</v>
      </c>
      <c r="V45" s="75" t="e">
        <f t="shared" si="10"/>
        <v>#DIV/0!</v>
      </c>
      <c r="W45" s="47"/>
      <c r="X45" s="4"/>
      <c r="Y45" s="16"/>
      <c r="Z45" s="58"/>
      <c r="AA45" s="1"/>
      <c r="AB45" s="18"/>
    </row>
    <row r="46" spans="1:34" ht="15.6">
      <c r="A46" s="47"/>
      <c r="B46" s="53">
        <f>+'Ark1'!C1185</f>
        <v>2021</v>
      </c>
      <c r="C46" s="53">
        <f>+'Ark1'!M1185</f>
        <v>4</v>
      </c>
      <c r="D46" s="54" t="s">
        <v>97</v>
      </c>
      <c r="E46" s="53">
        <f>+'Ark1'!Q1185</f>
        <v>0</v>
      </c>
      <c r="F46" s="53">
        <f>+'Ark1'!R1185</f>
        <v>0</v>
      </c>
      <c r="G46" s="178" t="str">
        <f>+IF(F46=0,"",'Ark1'!AF1185)</f>
        <v/>
      </c>
      <c r="H46" s="47"/>
      <c r="I46" s="178">
        <f>+'Ark1'!AG1185</f>
        <v>0</v>
      </c>
      <c r="J46" s="55">
        <f>+'Ark1'!S1185</f>
        <v>0</v>
      </c>
      <c r="K46" s="59">
        <f t="shared" si="11"/>
        <v>0</v>
      </c>
      <c r="L46" s="157">
        <f>+'Ark1'!U1185</f>
        <v>0</v>
      </c>
      <c r="M46" s="178"/>
      <c r="N46" s="75">
        <f>+'Ark1'!V1185</f>
        <v>0</v>
      </c>
      <c r="O46" s="157">
        <f>+'Ark1'!X1185</f>
        <v>0</v>
      </c>
      <c r="P46" s="157">
        <f>+'Ark1'!Y1185</f>
        <v>0</v>
      </c>
      <c r="Q46" s="157">
        <f>+'Ark1'!Z1185</f>
        <v>0</v>
      </c>
      <c r="R46" s="55">
        <f>+'Ark1'!Z1185</f>
        <v>0</v>
      </c>
      <c r="S46" s="55">
        <f>+'Ark1'!AB1185</f>
        <v>0</v>
      </c>
      <c r="T46" s="75">
        <f>+'Ark1'!AD1185</f>
        <v>0</v>
      </c>
      <c r="U46" s="55" t="e">
        <f t="shared" si="9"/>
        <v>#DIV/0!</v>
      </c>
      <c r="V46" s="75" t="e">
        <f t="shared" si="10"/>
        <v>#DIV/0!</v>
      </c>
      <c r="W46" s="47"/>
      <c r="X46" s="4"/>
      <c r="Y46" s="16"/>
      <c r="Z46" s="58"/>
      <c r="AA46" s="1"/>
      <c r="AB46" s="18"/>
    </row>
    <row r="47" spans="1:34" ht="15.6">
      <c r="A47" s="47"/>
      <c r="B47" s="53">
        <f>+'Ark1'!C1186</f>
        <v>2021</v>
      </c>
      <c r="C47" s="53">
        <f>+'Ark1'!M1186</f>
        <v>5</v>
      </c>
      <c r="D47" s="54" t="s">
        <v>98</v>
      </c>
      <c r="E47" s="53">
        <f>+'Ark1'!Q1186</f>
        <v>505</v>
      </c>
      <c r="F47" s="53">
        <f>+'Ark1'!R1186</f>
        <v>4697</v>
      </c>
      <c r="G47" s="178">
        <f>+IF(F47=0,"",'Ark1'!AF1186)</f>
        <v>52.462861610633311</v>
      </c>
      <c r="H47" s="47"/>
      <c r="I47" s="178">
        <f>+'Ark1'!AG1186</f>
        <v>49.685050984521204</v>
      </c>
      <c r="J47" s="55">
        <f>+'Ark1'!S1186</f>
        <v>5.1439216521183742</v>
      </c>
      <c r="K47" s="59">
        <f t="shared" si="11"/>
        <v>0.27017703231923473</v>
      </c>
      <c r="L47" s="157">
        <f>+'Ark1'!U1186</f>
        <v>20.639248456461566</v>
      </c>
      <c r="M47" s="178"/>
      <c r="N47" s="75">
        <f>+'Ark1'!V1186</f>
        <v>8.601234830743028</v>
      </c>
      <c r="O47" s="157">
        <f>+'Ark1'!X1186</f>
        <v>84.777517564402814</v>
      </c>
      <c r="P47" s="157">
        <f>+'Ark1'!Y1186</f>
        <v>26.71918245688736</v>
      </c>
      <c r="Q47" s="157">
        <f>+'Ark1'!Z1186</f>
        <v>4.8748928627252006</v>
      </c>
      <c r="R47" s="55">
        <f>+'Ark1'!Z1186</f>
        <v>4.8748928627252006</v>
      </c>
      <c r="S47" s="55">
        <f>+'Ark1'!AB1186</f>
        <v>0</v>
      </c>
      <c r="T47" s="75">
        <f>+'Ark1'!AD1186</f>
        <v>0</v>
      </c>
      <c r="U47" s="55">
        <f t="shared" si="9"/>
        <v>4.0123566905343306</v>
      </c>
      <c r="V47" s="75">
        <f t="shared" si="10"/>
        <v>9.3009900990099013</v>
      </c>
      <c r="W47" s="47"/>
      <c r="X47" s="4"/>
      <c r="Y47" s="16"/>
      <c r="Z47" s="58"/>
      <c r="AA47" s="13"/>
      <c r="AB47" s="18"/>
    </row>
    <row r="48" spans="1:34" ht="15.6">
      <c r="A48" s="47"/>
      <c r="B48" s="53">
        <f>+'Ark1'!C1187</f>
        <v>2021</v>
      </c>
      <c r="C48" s="53">
        <f>+'Ark1'!M1187</f>
        <v>6</v>
      </c>
      <c r="D48" s="54" t="s">
        <v>99</v>
      </c>
      <c r="E48" s="53">
        <f>+'Ark1'!Q1187</f>
        <v>0</v>
      </c>
      <c r="F48" s="53">
        <f>+'Ark1'!R1187</f>
        <v>0</v>
      </c>
      <c r="G48" s="178" t="str">
        <f>+IF(F48=0,"",'Ark1'!AF1187)</f>
        <v/>
      </c>
      <c r="H48" s="47"/>
      <c r="I48" s="178">
        <f>+'Ark1'!AG1187</f>
        <v>0</v>
      </c>
      <c r="J48" s="55">
        <f>+'Ark1'!S1187</f>
        <v>0</v>
      </c>
      <c r="K48" s="59">
        <f t="shared" si="11"/>
        <v>0</v>
      </c>
      <c r="L48" s="157">
        <f>+'Ark1'!U1187</f>
        <v>0</v>
      </c>
      <c r="M48" s="178"/>
      <c r="N48" s="75">
        <f>+'Ark1'!V1187</f>
        <v>0</v>
      </c>
      <c r="O48" s="157">
        <f>+'Ark1'!X1187</f>
        <v>0</v>
      </c>
      <c r="P48" s="157">
        <f>+'Ark1'!Y1187</f>
        <v>0</v>
      </c>
      <c r="Q48" s="157">
        <f>+'Ark1'!Z1187</f>
        <v>0</v>
      </c>
      <c r="R48" s="55">
        <f>+'Ark1'!Z1187</f>
        <v>0</v>
      </c>
      <c r="S48" s="55">
        <f>+'Ark1'!AB1187</f>
        <v>0</v>
      </c>
      <c r="T48" s="75">
        <f>+'Ark1'!AD1187</f>
        <v>0</v>
      </c>
      <c r="U48" s="55" t="e">
        <f t="shared" si="9"/>
        <v>#DIV/0!</v>
      </c>
      <c r="V48" s="75" t="e">
        <f t="shared" si="10"/>
        <v>#DIV/0!</v>
      </c>
      <c r="W48" s="47"/>
      <c r="X48" s="4"/>
      <c r="Y48" s="16"/>
      <c r="Z48" s="58"/>
      <c r="AA48" s="13"/>
      <c r="AB48" s="18"/>
    </row>
    <row r="49" spans="1:28" ht="15.6">
      <c r="A49" s="47"/>
      <c r="B49" s="53">
        <f>+'Ark1'!C1188</f>
        <v>2021</v>
      </c>
      <c r="C49" s="53">
        <f>+'Ark1'!M1188</f>
        <v>7</v>
      </c>
      <c r="D49" s="54" t="s">
        <v>100</v>
      </c>
      <c r="E49" s="53">
        <f>+'Ark1'!Q1188</f>
        <v>0</v>
      </c>
      <c r="F49" s="53">
        <f>+'Ark1'!R1188</f>
        <v>0</v>
      </c>
      <c r="G49" s="178" t="str">
        <f>+IF(F49=0,"",'Ark1'!AF1188)</f>
        <v/>
      </c>
      <c r="H49" s="47"/>
      <c r="I49" s="178">
        <f>+'Ark1'!AG1188</f>
        <v>0</v>
      </c>
      <c r="J49" s="55">
        <f>+'Ark1'!S1188</f>
        <v>0</v>
      </c>
      <c r="K49" s="59">
        <f t="shared" si="11"/>
        <v>0</v>
      </c>
      <c r="L49" s="157">
        <f>+'Ark1'!U1188</f>
        <v>0</v>
      </c>
      <c r="M49" s="178"/>
      <c r="N49" s="75">
        <f>+'Ark1'!V1188</f>
        <v>0</v>
      </c>
      <c r="O49" s="157">
        <f>+'Ark1'!X1188</f>
        <v>0</v>
      </c>
      <c r="P49" s="157">
        <f>+'Ark1'!Y1188</f>
        <v>0</v>
      </c>
      <c r="Q49" s="157">
        <f>+'Ark1'!Z1188</f>
        <v>0</v>
      </c>
      <c r="R49" s="55">
        <f>+'Ark1'!Z1188</f>
        <v>0</v>
      </c>
      <c r="S49" s="55">
        <f>+'Ark1'!AB1188</f>
        <v>0</v>
      </c>
      <c r="T49" s="75">
        <f>+'Ark1'!AD1188</f>
        <v>0</v>
      </c>
      <c r="U49" s="55" t="e">
        <f t="shared" si="9"/>
        <v>#DIV/0!</v>
      </c>
      <c r="V49" s="75" t="e">
        <f t="shared" si="10"/>
        <v>#DIV/0!</v>
      </c>
      <c r="W49" s="47"/>
      <c r="X49" s="4"/>
      <c r="Y49" s="16"/>
      <c r="Z49" s="58"/>
      <c r="AA49" s="13"/>
      <c r="AB49" s="18"/>
    </row>
    <row r="50" spans="1:28" ht="15.6">
      <c r="A50" s="47"/>
      <c r="B50" s="53">
        <f>+'Ark1'!C1189</f>
        <v>2021</v>
      </c>
      <c r="C50" s="53">
        <f>+'Ark1'!M1189</f>
        <v>8</v>
      </c>
      <c r="D50" s="54" t="s">
        <v>101</v>
      </c>
      <c r="E50" s="53">
        <f>+'Ark1'!Q1189</f>
        <v>405</v>
      </c>
      <c r="F50" s="53">
        <f>+'Ark1'!R1189</f>
        <v>2438</v>
      </c>
      <c r="G50" s="178">
        <f>+IF(F50=0,"",'Ark1'!AF1189)</f>
        <v>27.231095722104321</v>
      </c>
      <c r="H50" s="47"/>
      <c r="I50" s="178">
        <f>+'Ark1'!AG1189</f>
        <v>31.506725397423914</v>
      </c>
      <c r="J50" s="55">
        <f>+'Ark1'!S1189</f>
        <v>6.1862182116488915</v>
      </c>
      <c r="K50" s="59">
        <f t="shared" si="11"/>
        <v>0.23488741316980288</v>
      </c>
      <c r="L50" s="157">
        <f>+'Ark1'!U1189</f>
        <v>25.214958982772856</v>
      </c>
      <c r="M50" s="178"/>
      <c r="N50" s="75">
        <f>+'Ark1'!V1189</f>
        <v>0</v>
      </c>
      <c r="O50" s="157">
        <f>+'Ark1'!X1189</f>
        <v>97.169811320754704</v>
      </c>
      <c r="P50" s="157">
        <f>+'Ark1'!Y1189</f>
        <v>64.109926168990981</v>
      </c>
      <c r="Q50" s="157">
        <f>+'Ark1'!Z1189</f>
        <v>5.4670581217055192</v>
      </c>
      <c r="R50" s="55">
        <f>+'Ark1'!Z1189</f>
        <v>5.4670581217055192</v>
      </c>
      <c r="S50" s="55">
        <f>+'Ark1'!AB1189</f>
        <v>0</v>
      </c>
      <c r="T50" s="75">
        <f>+'Ark1'!AD1189</f>
        <v>0</v>
      </c>
      <c r="U50" s="55">
        <f t="shared" si="9"/>
        <v>4.0759892587190185</v>
      </c>
      <c r="V50" s="75">
        <f t="shared" si="10"/>
        <v>6.0197530864197528</v>
      </c>
      <c r="W50" s="47"/>
      <c r="X50" s="4"/>
      <c r="Y50" s="16"/>
      <c r="Z50" s="58"/>
      <c r="AA50" s="13"/>
      <c r="AB50" s="18"/>
    </row>
    <row r="51" spans="1:28" ht="15.6">
      <c r="A51" s="47"/>
      <c r="B51" s="53">
        <f>+'Ark1'!C1190</f>
        <v>2021</v>
      </c>
      <c r="C51" s="53">
        <f>+'Ark1'!M1190</f>
        <v>9</v>
      </c>
      <c r="D51" s="54" t="s">
        <v>102</v>
      </c>
      <c r="E51" s="53">
        <f>+'Ark1'!Q1190</f>
        <v>0</v>
      </c>
      <c r="F51" s="53">
        <f>+'Ark1'!R1190</f>
        <v>0</v>
      </c>
      <c r="G51" s="178" t="str">
        <f>+IF(F51=0,"",'Ark1'!AF1190)</f>
        <v/>
      </c>
      <c r="H51" s="47"/>
      <c r="I51" s="178">
        <f>+'Ark1'!AG1190</f>
        <v>0</v>
      </c>
      <c r="J51" s="55">
        <f>+'Ark1'!S1190</f>
        <v>0</v>
      </c>
      <c r="K51" s="59">
        <f t="shared" si="11"/>
        <v>0</v>
      </c>
      <c r="L51" s="157">
        <f>+'Ark1'!U1190</f>
        <v>0</v>
      </c>
      <c r="M51" s="178"/>
      <c r="N51" s="75">
        <f>+'Ark1'!V1190</f>
        <v>0</v>
      </c>
      <c r="O51" s="157">
        <f>+'Ark1'!X1190</f>
        <v>0</v>
      </c>
      <c r="P51" s="157">
        <f>+'Ark1'!Y1190</f>
        <v>0</v>
      </c>
      <c r="Q51" s="157">
        <f>+'Ark1'!Z1190</f>
        <v>0</v>
      </c>
      <c r="R51" s="55">
        <f>+'Ark1'!Z1190</f>
        <v>0</v>
      </c>
      <c r="S51" s="55">
        <f>+'Ark1'!AB1190</f>
        <v>0</v>
      </c>
      <c r="T51" s="75">
        <f>+'Ark1'!AD1190</f>
        <v>0</v>
      </c>
      <c r="U51" s="55" t="e">
        <f t="shared" si="9"/>
        <v>#DIV/0!</v>
      </c>
      <c r="V51" s="75" t="e">
        <f t="shared" si="10"/>
        <v>#DIV/0!</v>
      </c>
      <c r="W51" s="47"/>
      <c r="X51" s="4"/>
      <c r="Y51" s="16"/>
      <c r="Z51" s="58"/>
      <c r="AA51" s="5"/>
      <c r="AB51" s="18"/>
    </row>
    <row r="52" spans="1:28" ht="15.6">
      <c r="A52" s="47"/>
      <c r="B52" s="53">
        <f>+'Ark1'!C1191</f>
        <v>2021</v>
      </c>
      <c r="C52" s="53">
        <f>+'Ark1'!M1191</f>
        <v>10</v>
      </c>
      <c r="D52" s="54" t="s">
        <v>103</v>
      </c>
      <c r="E52" s="53">
        <f>+'Ark1'!Q1191</f>
        <v>0</v>
      </c>
      <c r="F52" s="53">
        <f>+'Ark1'!R1191</f>
        <v>0</v>
      </c>
      <c r="G52" s="178" t="str">
        <f>+IF(F52=0,"",'Ark1'!AF1191)</f>
        <v/>
      </c>
      <c r="H52" s="47"/>
      <c r="I52" s="178">
        <f>+'Ark1'!AG1191</f>
        <v>0</v>
      </c>
      <c r="J52" s="55">
        <f>+'Ark1'!S1191</f>
        <v>0</v>
      </c>
      <c r="K52" s="59">
        <f t="shared" si="11"/>
        <v>0</v>
      </c>
      <c r="L52" s="157">
        <f>+'Ark1'!U1191</f>
        <v>0</v>
      </c>
      <c r="M52" s="178"/>
      <c r="N52" s="75">
        <f>+'Ark1'!V1191</f>
        <v>0</v>
      </c>
      <c r="O52" s="157">
        <f>+'Ark1'!X1191</f>
        <v>0</v>
      </c>
      <c r="P52" s="157">
        <f>+'Ark1'!Y1191</f>
        <v>0</v>
      </c>
      <c r="Q52" s="157">
        <f>+'Ark1'!Z1191</f>
        <v>0</v>
      </c>
      <c r="R52" s="55">
        <f>+'Ark1'!Z1191</f>
        <v>0</v>
      </c>
      <c r="S52" s="55">
        <f>+'Ark1'!AB1191</f>
        <v>0</v>
      </c>
      <c r="T52" s="75">
        <f>+'Ark1'!AD1191</f>
        <v>0</v>
      </c>
      <c r="U52" s="55" t="e">
        <f t="shared" si="9"/>
        <v>#DIV/0!</v>
      </c>
      <c r="V52" s="75" t="e">
        <f t="shared" si="10"/>
        <v>#DIV/0!</v>
      </c>
      <c r="W52" s="47"/>
      <c r="X52" s="4"/>
      <c r="Y52" s="16"/>
      <c r="Z52" s="58"/>
      <c r="AA52" s="5"/>
      <c r="AB52" s="18"/>
    </row>
    <row r="53" spans="1:28" ht="15.6">
      <c r="A53" s="47"/>
      <c r="B53" s="53">
        <f>+'Ark1'!C1192</f>
        <v>2021</v>
      </c>
      <c r="C53" s="53">
        <f>+'Ark1'!M1192</f>
        <v>11</v>
      </c>
      <c r="D53" s="54" t="s">
        <v>104</v>
      </c>
      <c r="E53" s="53">
        <f>+'Ark1'!Q1192</f>
        <v>126</v>
      </c>
      <c r="F53" s="53">
        <f>+'Ark1'!R1192</f>
        <v>344</v>
      </c>
      <c r="G53" s="178">
        <f>+IF(F53=0,"",'Ark1'!AF1192)</f>
        <v>3.8422875013961799</v>
      </c>
      <c r="H53" s="47"/>
      <c r="I53" s="178">
        <f>+'Ark1'!AG1192</f>
        <v>5.4368182066987245</v>
      </c>
      <c r="J53" s="55">
        <f>+'Ark1'!S1192</f>
        <v>7.357558139534885</v>
      </c>
      <c r="K53" s="59">
        <f t="shared" si="11"/>
        <v>0.29440024479804183</v>
      </c>
      <c r="L53" s="157">
        <f>+'Ark1'!U1192</f>
        <v>30.837209302325608</v>
      </c>
      <c r="M53" s="178"/>
      <c r="N53" s="75">
        <f>+'Ark1'!V1192</f>
        <v>0</v>
      </c>
      <c r="O53" s="157">
        <f>+'Ark1'!X1192</f>
        <v>100</v>
      </c>
      <c r="P53" s="157">
        <f>+'Ark1'!Y1192</f>
        <v>94.767441860465098</v>
      </c>
      <c r="Q53" s="157">
        <f>+'Ark1'!Z1192</f>
        <v>5.1788218448192591</v>
      </c>
      <c r="R53" s="55">
        <f>+'Ark1'!Z1192</f>
        <v>5.1788218448192591</v>
      </c>
      <c r="S53" s="55">
        <f>+'Ark1'!AB1192</f>
        <v>0</v>
      </c>
      <c r="T53" s="75">
        <f>+'Ark1'!AD1192</f>
        <v>0</v>
      </c>
      <c r="U53" s="55">
        <f t="shared" si="9"/>
        <v>4.191228763334653</v>
      </c>
      <c r="V53" s="75">
        <f t="shared" si="10"/>
        <v>2.7301587301587302</v>
      </c>
      <c r="W53" s="47"/>
      <c r="X53" s="4"/>
      <c r="Y53" s="16"/>
      <c r="Z53" s="58"/>
      <c r="AA53" s="5"/>
      <c r="AB53" s="18"/>
    </row>
    <row r="54" spans="1:28" ht="15.6">
      <c r="A54" s="47"/>
      <c r="B54" s="53">
        <f>+'Ark1'!C1193</f>
        <v>2021</v>
      </c>
      <c r="C54" s="53">
        <f>+'Ark1'!M1193</f>
        <v>12</v>
      </c>
      <c r="D54" s="54" t="s">
        <v>105</v>
      </c>
      <c r="E54" s="53">
        <f>+'Ark1'!Q1193</f>
        <v>0</v>
      </c>
      <c r="F54" s="53">
        <f>+'Ark1'!R1193</f>
        <v>0</v>
      </c>
      <c r="G54" s="178" t="str">
        <f>+IF(F54=0,"",'Ark1'!AF1193)</f>
        <v/>
      </c>
      <c r="H54" s="47"/>
      <c r="I54" s="178">
        <f>+'Ark1'!AG1193</f>
        <v>0</v>
      </c>
      <c r="J54" s="55">
        <f>+'Ark1'!S1193</f>
        <v>0</v>
      </c>
      <c r="K54" s="59">
        <f t="shared" si="11"/>
        <v>0</v>
      </c>
      <c r="L54" s="157">
        <f>+'Ark1'!U1193</f>
        <v>0</v>
      </c>
      <c r="M54" s="178"/>
      <c r="N54" s="75">
        <f>+'Ark1'!V1193</f>
        <v>0</v>
      </c>
      <c r="O54" s="157">
        <f>+'Ark1'!X1193</f>
        <v>0</v>
      </c>
      <c r="P54" s="157">
        <f>+'Ark1'!Y1193</f>
        <v>0</v>
      </c>
      <c r="Q54" s="157">
        <f>+'Ark1'!Z1193</f>
        <v>0</v>
      </c>
      <c r="R54" s="55">
        <f>+'Ark1'!Z1193</f>
        <v>0</v>
      </c>
      <c r="S54" s="55">
        <f>+'Ark1'!AB1193</f>
        <v>0</v>
      </c>
      <c r="T54" s="75">
        <f>+'Ark1'!AD1193</f>
        <v>0</v>
      </c>
      <c r="U54" s="55" t="e">
        <f t="shared" si="9"/>
        <v>#DIV/0!</v>
      </c>
      <c r="V54" s="75" t="e">
        <f t="shared" si="10"/>
        <v>#DIV/0!</v>
      </c>
      <c r="W54" s="47"/>
      <c r="X54" s="4"/>
      <c r="Y54" s="16"/>
      <c r="Z54" s="58"/>
      <c r="AA54" s="5"/>
      <c r="AB54" s="18"/>
    </row>
    <row r="55" spans="1:28" ht="15.6">
      <c r="A55" s="47"/>
      <c r="B55" s="53">
        <f>+'Ark1'!C1194</f>
        <v>2021</v>
      </c>
      <c r="C55" s="53">
        <f>+'Ark1'!M1194</f>
        <v>13</v>
      </c>
      <c r="D55" s="54" t="s">
        <v>106</v>
      </c>
      <c r="E55" s="53">
        <f>+'Ark1'!Q1194</f>
        <v>0</v>
      </c>
      <c r="F55" s="53">
        <f>+'Ark1'!R1194</f>
        <v>0</v>
      </c>
      <c r="G55" s="178" t="str">
        <f>+IF(F55=0,"",'Ark1'!AF1194)</f>
        <v/>
      </c>
      <c r="H55" s="47"/>
      <c r="I55" s="178">
        <f>+'Ark1'!AG1194</f>
        <v>0</v>
      </c>
      <c r="J55" s="55">
        <f>+'Ark1'!S1194</f>
        <v>0</v>
      </c>
      <c r="K55" s="59">
        <f t="shared" si="11"/>
        <v>0</v>
      </c>
      <c r="L55" s="157">
        <f>+'Ark1'!U1194</f>
        <v>0</v>
      </c>
      <c r="M55" s="178"/>
      <c r="N55" s="75">
        <f>+'Ark1'!V1194</f>
        <v>0</v>
      </c>
      <c r="O55" s="157">
        <f>+'Ark1'!X1194</f>
        <v>0</v>
      </c>
      <c r="P55" s="157">
        <f>+'Ark1'!Y1194</f>
        <v>0</v>
      </c>
      <c r="Q55" s="157">
        <f>+'Ark1'!Z1194</f>
        <v>0</v>
      </c>
      <c r="R55" s="55">
        <f>+'Ark1'!Z1194</f>
        <v>0</v>
      </c>
      <c r="S55" s="55">
        <f>+'Ark1'!AB1194</f>
        <v>0</v>
      </c>
      <c r="T55" s="75">
        <f>+'Ark1'!AD1194</f>
        <v>0</v>
      </c>
      <c r="U55" s="55" t="e">
        <f t="shared" si="9"/>
        <v>#DIV/0!</v>
      </c>
      <c r="V55" s="75" t="e">
        <f t="shared" si="10"/>
        <v>#DIV/0!</v>
      </c>
      <c r="W55" s="47"/>
      <c r="X55" s="4"/>
      <c r="Y55" s="16"/>
      <c r="Z55" s="58"/>
      <c r="AA55" s="5"/>
      <c r="AB55" s="18"/>
    </row>
    <row r="56" spans="1:28" ht="15.6">
      <c r="A56" s="47"/>
      <c r="B56" s="53">
        <f>+'Ark1'!C1195</f>
        <v>2021</v>
      </c>
      <c r="C56" s="53">
        <f>+'Ark1'!M1195</f>
        <v>14</v>
      </c>
      <c r="D56" s="54" t="s">
        <v>107</v>
      </c>
      <c r="E56" s="53">
        <f>+'Ark1'!Q1195</f>
        <v>15</v>
      </c>
      <c r="F56" s="53">
        <f>+'Ark1'!R1195</f>
        <v>23</v>
      </c>
      <c r="G56" s="178">
        <f>+IF(F56=0,"",'Ark1'!AF1195)</f>
        <v>0.25689712945381438</v>
      </c>
      <c r="H56" s="47"/>
      <c r="I56" s="178">
        <f>+'Ark1'!AG1195</f>
        <v>0.45640981800804553</v>
      </c>
      <c r="J56" s="55">
        <f>+'Ark1'!S1195</f>
        <v>8.1304347826086936</v>
      </c>
      <c r="K56" s="59">
        <f t="shared" si="11"/>
        <v>0.4940711462450551</v>
      </c>
      <c r="L56" s="157">
        <f>+'Ark1'!U1195</f>
        <v>38.718260869565214</v>
      </c>
      <c r="M56" s="178"/>
      <c r="N56" s="75">
        <f>+'Ark1'!V1195</f>
        <v>0</v>
      </c>
      <c r="O56" s="157">
        <f>+'Ark1'!X1195</f>
        <v>100</v>
      </c>
      <c r="P56" s="157">
        <f>+'Ark1'!Y1195</f>
        <v>100</v>
      </c>
      <c r="Q56" s="157">
        <f>+'Ark1'!Z1195</f>
        <v>5.445383886474624</v>
      </c>
      <c r="R56" s="55">
        <f>+'Ark1'!Z1195</f>
        <v>5.445383886474624</v>
      </c>
      <c r="S56" s="55">
        <f>+'Ark1'!AB1195</f>
        <v>0</v>
      </c>
      <c r="T56" s="75">
        <f>+'Ark1'!AD1195</f>
        <v>0</v>
      </c>
      <c r="U56" s="55">
        <f t="shared" si="9"/>
        <v>4.7621390374331556</v>
      </c>
      <c r="V56" s="75">
        <f t="shared" si="10"/>
        <v>1.5333333333333334</v>
      </c>
      <c r="W56" s="47"/>
      <c r="X56" s="4"/>
      <c r="Y56" s="16"/>
      <c r="Z56" s="58"/>
      <c r="AA56" s="5"/>
      <c r="AB56" s="18"/>
    </row>
    <row r="57" spans="1:28" ht="15.6">
      <c r="A57" s="47"/>
      <c r="B57" s="53">
        <f>+'Ark1'!C1196</f>
        <v>2021</v>
      </c>
      <c r="C57" s="53">
        <f>+'Ark1'!M1196</f>
        <v>15</v>
      </c>
      <c r="D57" s="54" t="s">
        <v>108</v>
      </c>
      <c r="E57" s="53">
        <f>+'Ark1'!Q1196</f>
        <v>0</v>
      </c>
      <c r="F57" s="53">
        <f>+'Ark1'!R1196</f>
        <v>0</v>
      </c>
      <c r="G57" s="178" t="str">
        <f>+IF(F57=0,"",'Ark1'!AF1196)</f>
        <v/>
      </c>
      <c r="H57" s="47"/>
      <c r="I57" s="178">
        <f>+'Ark1'!AG1196</f>
        <v>0</v>
      </c>
      <c r="J57" s="55">
        <f>+'Ark1'!S1196</f>
        <v>0</v>
      </c>
      <c r="K57" s="59">
        <f t="shared" si="11"/>
        <v>0</v>
      </c>
      <c r="L57" s="157">
        <f>+'Ark1'!U1196</f>
        <v>0</v>
      </c>
      <c r="M57" s="178"/>
      <c r="N57" s="75">
        <f>+'Ark1'!V1196</f>
        <v>0</v>
      </c>
      <c r="O57" s="157">
        <f>+'Ark1'!X1196</f>
        <v>0</v>
      </c>
      <c r="P57" s="157">
        <f>+'Ark1'!Y1196</f>
        <v>0</v>
      </c>
      <c r="Q57" s="157">
        <f>+'Ark1'!Z1196</f>
        <v>0</v>
      </c>
      <c r="R57" s="55">
        <f>+'Ark1'!Z1196</f>
        <v>0</v>
      </c>
      <c r="S57" s="55">
        <f>+'Ark1'!AB1196</f>
        <v>0</v>
      </c>
      <c r="T57" s="75">
        <f>+'Ark1'!AD1196</f>
        <v>0</v>
      </c>
      <c r="U57" s="55" t="e">
        <f t="shared" si="9"/>
        <v>#DIV/0!</v>
      </c>
      <c r="V57" s="75" t="e">
        <f t="shared" si="10"/>
        <v>#DIV/0!</v>
      </c>
      <c r="W57" s="47"/>
      <c r="X57" s="4"/>
      <c r="Y57" s="16"/>
      <c r="Z57" s="58"/>
      <c r="AA57" s="5"/>
      <c r="AB57" s="18"/>
    </row>
    <row r="58" spans="1:28">
      <c r="A58" s="47"/>
      <c r="B58" s="47"/>
      <c r="C58" s="47"/>
      <c r="D58" s="47"/>
      <c r="E58" s="47"/>
      <c r="F58" s="47"/>
      <c r="G58" s="47"/>
      <c r="H58" s="47"/>
      <c r="I58" s="47"/>
      <c r="J58" s="47"/>
      <c r="K58" s="47"/>
      <c r="L58" s="47"/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"/>
      <c r="Y58" s="4"/>
      <c r="Z58" s="58"/>
      <c r="AA58" s="4"/>
      <c r="AB58" s="4"/>
    </row>
    <row r="59" spans="1:28" ht="15.6">
      <c r="A59" s="47"/>
      <c r="B59">
        <f>+'Ark1'!C1197</f>
        <v>2020</v>
      </c>
      <c r="C59">
        <f>+'Ark1'!M1197</f>
        <v>1</v>
      </c>
      <c r="D59" s="3" t="s">
        <v>94</v>
      </c>
      <c r="E59">
        <f>+'Ark1'!Q1197</f>
        <v>0</v>
      </c>
      <c r="F59">
        <f>+'Ark1'!R1197</f>
        <v>0</v>
      </c>
      <c r="G59" s="196">
        <f>+'Ark1'!AF1197</f>
        <v>0</v>
      </c>
      <c r="H59" s="60">
        <f t="shared" ref="H59:H78" si="12">+G59-G74</f>
        <v>0</v>
      </c>
      <c r="I59" s="196">
        <f>+'Ark1'!AG1197</f>
        <v>0</v>
      </c>
      <c r="J59" s="1">
        <f>+'Ark1'!S1197</f>
        <v>0</v>
      </c>
      <c r="K59" s="60">
        <f t="shared" ref="K59:K78" si="13">+J59-J74</f>
        <v>0</v>
      </c>
      <c r="L59" s="93">
        <f>+'Ark1'!U1197</f>
        <v>0</v>
      </c>
      <c r="M59" s="196"/>
      <c r="N59" s="11">
        <f>+'Ark1'!V1197</f>
        <v>0</v>
      </c>
      <c r="O59" s="93">
        <f>+'Ark1'!X1197</f>
        <v>0</v>
      </c>
      <c r="P59" s="93">
        <f>+'Ark1'!Y1197</f>
        <v>0</v>
      </c>
      <c r="Q59" s="93">
        <f>+'Ark1'!Z1197</f>
        <v>0</v>
      </c>
      <c r="R59" s="1">
        <f>+'Ark1'!Z1197</f>
        <v>0</v>
      </c>
      <c r="S59" s="1">
        <f>+'Ark1'!AB1197</f>
        <v>0</v>
      </c>
      <c r="T59" s="11">
        <f>+'Ark1'!AD1197</f>
        <v>0</v>
      </c>
      <c r="U59" s="1" t="e">
        <f t="shared" si="9"/>
        <v>#DIV/0!</v>
      </c>
      <c r="V59" s="11" t="e">
        <f t="shared" si="10"/>
        <v>#DIV/0!</v>
      </c>
      <c r="W59" s="47"/>
      <c r="X59" s="4"/>
      <c r="Y59" s="16"/>
      <c r="Z59" s="58"/>
      <c r="AA59" s="5"/>
      <c r="AB59" s="18"/>
    </row>
    <row r="60" spans="1:28" ht="15.6">
      <c r="A60" s="47"/>
      <c r="B60">
        <f>+'Ark1'!C1198</f>
        <v>2020</v>
      </c>
      <c r="C60">
        <f>+'Ark1'!M1198</f>
        <v>2</v>
      </c>
      <c r="D60" s="3" t="s">
        <v>95</v>
      </c>
      <c r="E60">
        <f>+'Ark1'!Q1198</f>
        <v>310</v>
      </c>
      <c r="F60">
        <f>+'Ark1'!R1198</f>
        <v>1424</v>
      </c>
      <c r="G60" s="196">
        <f>+'Ark1'!AF1198</f>
        <v>15.270777479892756</v>
      </c>
      <c r="H60" s="60">
        <f t="shared" si="12"/>
        <v>-1.0035777402896979</v>
      </c>
      <c r="I60" s="196">
        <f>+'Ark1'!AG1198</f>
        <v>12.181469283295804</v>
      </c>
      <c r="J60" s="1">
        <f>+'Ark1'!S1198</f>
        <v>3.4662921348314613</v>
      </c>
      <c r="K60" s="60">
        <f t="shared" si="13"/>
        <v>0.18047898604253509</v>
      </c>
      <c r="L60" s="93">
        <f>+'Ark1'!U1198</f>
        <v>17.191348314606739</v>
      </c>
      <c r="M60" s="196"/>
      <c r="N60" s="11">
        <f>+'Ark1'!V1198</f>
        <v>0</v>
      </c>
      <c r="O60" s="93">
        <f>+'Ark1'!X1198</f>
        <v>62.289325842696627</v>
      </c>
      <c r="P60" s="93">
        <f>+'Ark1'!Y1198</f>
        <v>7.1629213483146046</v>
      </c>
      <c r="Q60" s="93">
        <f>+'Ark1'!Z1198</f>
        <v>4.5848811457059009</v>
      </c>
      <c r="R60" s="1">
        <f>+'Ark1'!Z1198</f>
        <v>4.5848811457059009</v>
      </c>
      <c r="S60" s="1">
        <f>+'Ark1'!AB1198</f>
        <v>0</v>
      </c>
      <c r="T60" s="11">
        <f>+'Ark1'!AD1198</f>
        <v>0</v>
      </c>
      <c r="U60" s="1">
        <f t="shared" si="9"/>
        <v>4.9595786061588312</v>
      </c>
      <c r="V60" s="11">
        <f t="shared" si="10"/>
        <v>4.5935483870967744</v>
      </c>
      <c r="W60" s="47"/>
      <c r="X60" s="4"/>
      <c r="Y60" s="18"/>
      <c r="Z60" s="58"/>
      <c r="AA60" s="5"/>
      <c r="AB60" s="18"/>
    </row>
    <row r="61" spans="1:28">
      <c r="A61" s="47"/>
      <c r="B61">
        <f>+'Ark1'!C1199</f>
        <v>2020</v>
      </c>
      <c r="C61">
        <f>+'Ark1'!M1199</f>
        <v>3</v>
      </c>
      <c r="D61" s="3" t="s">
        <v>96</v>
      </c>
      <c r="E61">
        <f>+'Ark1'!Q1199</f>
        <v>1</v>
      </c>
      <c r="F61">
        <f>+'Ark1'!R1199</f>
        <v>1</v>
      </c>
      <c r="G61" s="196">
        <f>+'Ark1'!AF1199</f>
        <v>1.0723860589812333E-2</v>
      </c>
      <c r="H61" s="60">
        <f t="shared" si="12"/>
        <v>-1.1801198538467884E-2</v>
      </c>
      <c r="I61" s="196">
        <f>+'Ark1'!AG1199</f>
        <v>1.4977738403299436E-2</v>
      </c>
      <c r="J61" s="1">
        <f>+'Ark1'!S1199</f>
        <v>6</v>
      </c>
      <c r="K61" s="60">
        <f t="shared" si="13"/>
        <v>3</v>
      </c>
      <c r="L61" s="93">
        <f>+'Ark1'!U1199</f>
        <v>30.1</v>
      </c>
      <c r="M61" s="196"/>
      <c r="N61" s="11">
        <f>+'Ark1'!V1199</f>
        <v>100</v>
      </c>
      <c r="O61" s="93">
        <f>+'Ark1'!X1199</f>
        <v>100</v>
      </c>
      <c r="P61" s="93">
        <f>+'Ark1'!Y1199</f>
        <v>100</v>
      </c>
      <c r="Q61" s="93">
        <f>+'Ark1'!Z1199</f>
        <v>0</v>
      </c>
      <c r="R61" s="1">
        <f>+'Ark1'!Z1199</f>
        <v>0</v>
      </c>
      <c r="S61" s="1">
        <f>+'Ark1'!AB1199</f>
        <v>0</v>
      </c>
      <c r="T61" s="11">
        <f>+'Ark1'!AD1199</f>
        <v>0</v>
      </c>
      <c r="U61" s="1">
        <f t="shared" si="9"/>
        <v>5.0166666666666666</v>
      </c>
      <c r="V61" s="11">
        <f t="shared" si="10"/>
        <v>1</v>
      </c>
      <c r="W61" s="47"/>
      <c r="X61" s="13"/>
      <c r="Y61" s="13"/>
      <c r="Z61" s="58"/>
    </row>
    <row r="62" spans="1:28" ht="15.6">
      <c r="A62" s="47"/>
      <c r="B62">
        <f>+'Ark1'!C1200</f>
        <v>2020</v>
      </c>
      <c r="C62">
        <f>+'Ark1'!M1200</f>
        <v>4</v>
      </c>
      <c r="D62" s="3" t="s">
        <v>97</v>
      </c>
      <c r="E62">
        <f>+'Ark1'!Q1200</f>
        <v>0</v>
      </c>
      <c r="F62">
        <f>+'Ark1'!R1200</f>
        <v>0</v>
      </c>
      <c r="G62" s="196">
        <f>+'Ark1'!AF1200</f>
        <v>0</v>
      </c>
      <c r="H62" s="60">
        <f t="shared" si="12"/>
        <v>-1.1262529564140108E-2</v>
      </c>
      <c r="I62" s="196">
        <f>+'Ark1'!AG1200</f>
        <v>0</v>
      </c>
      <c r="J62" s="1">
        <f>+'Ark1'!S1200</f>
        <v>0</v>
      </c>
      <c r="K62" s="60">
        <f t="shared" si="13"/>
        <v>-5</v>
      </c>
      <c r="L62" s="93">
        <f>+'Ark1'!U1200</f>
        <v>0</v>
      </c>
      <c r="M62" s="196"/>
      <c r="N62" s="11">
        <f>+'Ark1'!V1200</f>
        <v>0</v>
      </c>
      <c r="O62" s="93">
        <f>+'Ark1'!X1200</f>
        <v>0</v>
      </c>
      <c r="P62" s="93">
        <f>+'Ark1'!Y1200</f>
        <v>0</v>
      </c>
      <c r="Q62" s="93">
        <f>+'Ark1'!Z1200</f>
        <v>0</v>
      </c>
      <c r="R62" s="1">
        <f>+'Ark1'!Z1200</f>
        <v>0</v>
      </c>
      <c r="S62" s="1">
        <f>+'Ark1'!AB1200</f>
        <v>0</v>
      </c>
      <c r="T62" s="11">
        <f>+'Ark1'!AD1200</f>
        <v>0</v>
      </c>
      <c r="U62" s="1" t="e">
        <f t="shared" si="9"/>
        <v>#DIV/0!</v>
      </c>
      <c r="V62" s="11" t="e">
        <f t="shared" si="10"/>
        <v>#DIV/0!</v>
      </c>
      <c r="W62" s="47"/>
      <c r="X62" s="5"/>
      <c r="Y62" s="18"/>
      <c r="Z62" s="58"/>
      <c r="AB62" s="18"/>
    </row>
    <row r="63" spans="1:28">
      <c r="A63" s="47"/>
      <c r="B63">
        <f>+'Ark1'!C1201</f>
        <v>2020</v>
      </c>
      <c r="C63">
        <f>+'Ark1'!M1201</f>
        <v>5</v>
      </c>
      <c r="D63" s="3" t="s">
        <v>98</v>
      </c>
      <c r="E63">
        <f>+'Ark1'!Q1201</f>
        <v>515</v>
      </c>
      <c r="F63">
        <f>+'Ark1'!R1201</f>
        <v>4879</v>
      </c>
      <c r="G63" s="196">
        <f>+'Ark1'!AF1201</f>
        <v>52.321715817694368</v>
      </c>
      <c r="H63" s="60">
        <f t="shared" si="12"/>
        <v>0.95331847565133643</v>
      </c>
      <c r="I63" s="196">
        <f>+'Ark1'!AG1201</f>
        <v>49.420316739856915</v>
      </c>
      <c r="J63" s="1">
        <f>+'Ark1'!S1201</f>
        <v>4.8737446197991394</v>
      </c>
      <c r="K63" s="60">
        <f t="shared" si="13"/>
        <v>3.0727737536476951E-2</v>
      </c>
      <c r="L63" s="93">
        <f>+'Ark1'!U1201</f>
        <v>20.3561180569789</v>
      </c>
      <c r="M63" s="196"/>
      <c r="N63" s="11">
        <f>+'Ark1'!V1201</f>
        <v>6.2512810002049619</v>
      </c>
      <c r="O63" s="93">
        <f>+'Ark1'!X1201</f>
        <v>84.300061488009817</v>
      </c>
      <c r="P63" s="93">
        <f>+'Ark1'!Y1201</f>
        <v>22.66857962697275</v>
      </c>
      <c r="Q63" s="93">
        <f>+'Ark1'!Z1201</f>
        <v>5.0107475814764868</v>
      </c>
      <c r="R63" s="1">
        <f>+'Ark1'!Z1201</f>
        <v>5.0107475814764868</v>
      </c>
      <c r="S63" s="1">
        <f>+'Ark1'!AB1201</f>
        <v>7.1574790285857393E-2</v>
      </c>
      <c r="T63" s="11">
        <f>+'Ark1'!AD1201</f>
        <v>-0.75547245656654494</v>
      </c>
      <c r="U63" s="1">
        <f t="shared" si="9"/>
        <v>4.1766895159594624</v>
      </c>
      <c r="V63" s="11">
        <f t="shared" si="10"/>
        <v>9.4737864077669904</v>
      </c>
      <c r="W63" s="47"/>
      <c r="X63" s="13"/>
      <c r="Y63" s="13"/>
      <c r="Z63" s="58"/>
    </row>
    <row r="64" spans="1:28">
      <c r="A64" s="47"/>
      <c r="B64">
        <f>+'Ark1'!C1202</f>
        <v>2020</v>
      </c>
      <c r="C64">
        <f>+'Ark1'!M1202</f>
        <v>6</v>
      </c>
      <c r="D64" s="3" t="s">
        <v>99</v>
      </c>
      <c r="E64">
        <f>+'Ark1'!Q1202</f>
        <v>0</v>
      </c>
      <c r="F64">
        <f>+'Ark1'!R1202</f>
        <v>0</v>
      </c>
      <c r="G64" s="196">
        <f>+'Ark1'!AF1202</f>
        <v>0</v>
      </c>
      <c r="H64" s="60">
        <f t="shared" si="12"/>
        <v>0</v>
      </c>
      <c r="I64" s="196">
        <f>+'Ark1'!AG1202</f>
        <v>0</v>
      </c>
      <c r="J64" s="1">
        <f>+'Ark1'!S1202</f>
        <v>0</v>
      </c>
      <c r="K64" s="60">
        <f t="shared" si="13"/>
        <v>0</v>
      </c>
      <c r="L64" s="93">
        <f>+'Ark1'!U1202</f>
        <v>0</v>
      </c>
      <c r="M64" s="196"/>
      <c r="N64" s="11">
        <f>+'Ark1'!V1202</f>
        <v>0</v>
      </c>
      <c r="O64" s="93">
        <f>+'Ark1'!X1202</f>
        <v>0</v>
      </c>
      <c r="P64" s="93">
        <f>+'Ark1'!Y1202</f>
        <v>0</v>
      </c>
      <c r="Q64" s="93">
        <f>+'Ark1'!Z1202</f>
        <v>0</v>
      </c>
      <c r="R64" s="1">
        <f>+'Ark1'!Z1202</f>
        <v>0</v>
      </c>
      <c r="S64" s="1">
        <f>+'Ark1'!AB1202</f>
        <v>0</v>
      </c>
      <c r="T64" s="11">
        <f>+'Ark1'!AD1202</f>
        <v>0</v>
      </c>
      <c r="U64" s="1" t="e">
        <f t="shared" si="9"/>
        <v>#DIV/0!</v>
      </c>
      <c r="V64" s="11" t="e">
        <f t="shared" si="10"/>
        <v>#DIV/0!</v>
      </c>
      <c r="W64" s="47"/>
      <c r="X64" s="13"/>
      <c r="Y64" s="13"/>
      <c r="Z64" s="58"/>
    </row>
    <row r="65" spans="1:28" ht="15.6">
      <c r="A65" s="47"/>
      <c r="B65">
        <f>+'Ark1'!C1203</f>
        <v>2020</v>
      </c>
      <c r="C65">
        <f>+'Ark1'!M1203</f>
        <v>7</v>
      </c>
      <c r="D65" s="3" t="s">
        <v>100</v>
      </c>
      <c r="E65">
        <f>+'Ark1'!Q1203</f>
        <v>0</v>
      </c>
      <c r="F65">
        <f>+'Ark1'!R1203</f>
        <v>0</v>
      </c>
      <c r="G65" s="196">
        <f>+'Ark1'!AF1203</f>
        <v>0</v>
      </c>
      <c r="H65" s="60">
        <f t="shared" si="12"/>
        <v>0</v>
      </c>
      <c r="I65" s="196">
        <f>+'Ark1'!AG1203</f>
        <v>0</v>
      </c>
      <c r="J65" s="1">
        <f>+'Ark1'!S1203</f>
        <v>0</v>
      </c>
      <c r="K65" s="60">
        <f t="shared" si="13"/>
        <v>0</v>
      </c>
      <c r="L65" s="93">
        <f>+'Ark1'!U1203</f>
        <v>0</v>
      </c>
      <c r="M65" s="196"/>
      <c r="N65" s="11">
        <f>+'Ark1'!V1203</f>
        <v>0</v>
      </c>
      <c r="O65" s="93">
        <f>+'Ark1'!X1203</f>
        <v>0</v>
      </c>
      <c r="P65" s="93">
        <f>+'Ark1'!Y1203</f>
        <v>0</v>
      </c>
      <c r="Q65" s="93">
        <f>+'Ark1'!Z1203</f>
        <v>0</v>
      </c>
      <c r="R65" s="1">
        <f>+'Ark1'!Z1203</f>
        <v>0</v>
      </c>
      <c r="S65" s="1">
        <f>+'Ark1'!AB1203</f>
        <v>0</v>
      </c>
      <c r="T65" s="11">
        <f>+'Ark1'!AD1203</f>
        <v>0</v>
      </c>
      <c r="U65" s="1" t="e">
        <f t="shared" si="9"/>
        <v>#DIV/0!</v>
      </c>
      <c r="V65" s="11" t="e">
        <f t="shared" si="10"/>
        <v>#DIV/0!</v>
      </c>
      <c r="W65" s="47"/>
      <c r="X65" s="2"/>
      <c r="Y65" s="5"/>
      <c r="Z65" s="58"/>
    </row>
    <row r="66" spans="1:28">
      <c r="A66" s="47"/>
      <c r="B66">
        <f>+'Ark1'!C1204</f>
        <v>2020</v>
      </c>
      <c r="C66">
        <f>+'Ark1'!M1204</f>
        <v>8</v>
      </c>
      <c r="D66" s="3" t="s">
        <v>101</v>
      </c>
      <c r="E66">
        <f>+'Ark1'!Q1204</f>
        <v>386</v>
      </c>
      <c r="F66">
        <f>+'Ark1'!R1204</f>
        <v>2630</v>
      </c>
      <c r="G66" s="196">
        <f>+'Ark1'!AF1204</f>
        <v>28.203753351206423</v>
      </c>
      <c r="H66" s="60">
        <f t="shared" si="12"/>
        <v>0.2163673843182643</v>
      </c>
      <c r="I66" s="196">
        <f>+'Ark1'!AG1204</f>
        <v>32.500408529010933</v>
      </c>
      <c r="J66" s="1">
        <f>+'Ark1'!S1204</f>
        <v>5.9513307984790886</v>
      </c>
      <c r="K66" s="60">
        <f t="shared" si="13"/>
        <v>-4.2632984217088499E-2</v>
      </c>
      <c r="L66" s="93">
        <f>+'Ark1'!U1204</f>
        <v>24.834380228136897</v>
      </c>
      <c r="M66" s="196"/>
      <c r="N66" s="11">
        <f>+'Ark1'!V1204</f>
        <v>0</v>
      </c>
      <c r="O66" s="93">
        <f>+'Ark1'!X1204</f>
        <v>96.768060836501903</v>
      </c>
      <c r="P66" s="93">
        <f>+'Ark1'!Y1204</f>
        <v>62.281368821292759</v>
      </c>
      <c r="Q66" s="93">
        <f>+'Ark1'!Z1204</f>
        <v>5.2725229254990449</v>
      </c>
      <c r="R66" s="1">
        <f>+'Ark1'!Z1204</f>
        <v>5.2725229254990449</v>
      </c>
      <c r="S66" s="1">
        <f>+'Ark1'!AB1204</f>
        <v>0</v>
      </c>
      <c r="T66" s="11">
        <f>+'Ark1'!AD1204</f>
        <v>0</v>
      </c>
      <c r="U66" s="1">
        <f t="shared" si="9"/>
        <v>4.1729120879120893</v>
      </c>
      <c r="V66" s="11">
        <f t="shared" si="10"/>
        <v>6.8134715025906738</v>
      </c>
      <c r="W66" s="47"/>
      <c r="X66" s="4"/>
      <c r="Y66" s="4"/>
      <c r="Z66" s="58"/>
      <c r="AA66" s="4"/>
      <c r="AB66" s="4"/>
    </row>
    <row r="67" spans="1:28" ht="15.6">
      <c r="A67" s="47"/>
      <c r="B67">
        <f>+'Ark1'!C1205</f>
        <v>2020</v>
      </c>
      <c r="C67">
        <f>+'Ark1'!M1205</f>
        <v>9</v>
      </c>
      <c r="D67" s="3" t="s">
        <v>102</v>
      </c>
      <c r="E67">
        <f>+'Ark1'!Q1205</f>
        <v>0</v>
      </c>
      <c r="F67">
        <f>+'Ark1'!R1205</f>
        <v>0</v>
      </c>
      <c r="G67" s="196">
        <f>+'Ark1'!AF1205</f>
        <v>0</v>
      </c>
      <c r="H67" s="60">
        <f t="shared" si="12"/>
        <v>0</v>
      </c>
      <c r="I67" s="196">
        <f>+'Ark1'!AG1205</f>
        <v>0</v>
      </c>
      <c r="J67" s="1">
        <f>+'Ark1'!S1205</f>
        <v>0</v>
      </c>
      <c r="K67" s="60">
        <f t="shared" si="13"/>
        <v>0</v>
      </c>
      <c r="L67" s="93">
        <f>+'Ark1'!U1205</f>
        <v>0</v>
      </c>
      <c r="M67" s="196"/>
      <c r="N67" s="11">
        <f>+'Ark1'!V1205</f>
        <v>0</v>
      </c>
      <c r="O67" s="93">
        <f>+'Ark1'!X1205</f>
        <v>0</v>
      </c>
      <c r="P67" s="93">
        <f>+'Ark1'!Y1205</f>
        <v>0</v>
      </c>
      <c r="Q67" s="93">
        <f>+'Ark1'!Z1205</f>
        <v>0</v>
      </c>
      <c r="R67" s="1">
        <f>+'Ark1'!Z1205</f>
        <v>0</v>
      </c>
      <c r="S67" s="1">
        <f>+'Ark1'!AB1205</f>
        <v>0</v>
      </c>
      <c r="T67" s="11">
        <f>+'Ark1'!AD1205</f>
        <v>0</v>
      </c>
      <c r="U67" s="1" t="e">
        <f t="shared" si="9"/>
        <v>#DIV/0!</v>
      </c>
      <c r="V67" s="11" t="e">
        <f t="shared" si="10"/>
        <v>#DIV/0!</v>
      </c>
      <c r="W67" s="47"/>
      <c r="X67" s="4"/>
      <c r="Y67" s="13"/>
      <c r="Z67" s="58"/>
      <c r="AA67" s="1"/>
      <c r="AB67" s="5"/>
    </row>
    <row r="68" spans="1:28" ht="15.6">
      <c r="A68" s="47"/>
      <c r="B68">
        <f>+'Ark1'!C1206</f>
        <v>2020</v>
      </c>
      <c r="C68">
        <f>+'Ark1'!M1206</f>
        <v>10</v>
      </c>
      <c r="D68" s="3" t="s">
        <v>103</v>
      </c>
      <c r="E68">
        <f>+'Ark1'!Q1206</f>
        <v>0</v>
      </c>
      <c r="F68">
        <f>+'Ark1'!R1206</f>
        <v>0</v>
      </c>
      <c r="G68" s="196">
        <f>+'Ark1'!AF1206</f>
        <v>0</v>
      </c>
      <c r="H68" s="60">
        <f t="shared" si="12"/>
        <v>0</v>
      </c>
      <c r="I68" s="196">
        <f>+'Ark1'!AG1206</f>
        <v>0</v>
      </c>
      <c r="J68" s="1">
        <f>+'Ark1'!S1206</f>
        <v>0</v>
      </c>
      <c r="K68" s="60">
        <f t="shared" si="13"/>
        <v>0</v>
      </c>
      <c r="L68" s="93">
        <f>+'Ark1'!U1206</f>
        <v>0</v>
      </c>
      <c r="M68" s="196"/>
      <c r="N68" s="11">
        <f>+'Ark1'!V1206</f>
        <v>0</v>
      </c>
      <c r="O68" s="93">
        <f>+'Ark1'!X1206</f>
        <v>0</v>
      </c>
      <c r="P68" s="93">
        <f>+'Ark1'!Y1206</f>
        <v>0</v>
      </c>
      <c r="Q68" s="93">
        <f>+'Ark1'!Z1206</f>
        <v>0</v>
      </c>
      <c r="R68" s="1">
        <f>+'Ark1'!Z1206</f>
        <v>0</v>
      </c>
      <c r="S68" s="1">
        <f>+'Ark1'!AB1206</f>
        <v>0</v>
      </c>
      <c r="T68" s="11">
        <f>+'Ark1'!AD1206</f>
        <v>0</v>
      </c>
      <c r="U68" s="1" t="e">
        <f t="shared" si="9"/>
        <v>#DIV/0!</v>
      </c>
      <c r="V68" s="11" t="e">
        <f t="shared" si="10"/>
        <v>#DIV/0!</v>
      </c>
      <c r="W68" s="47"/>
      <c r="X68" s="4"/>
      <c r="Y68" s="13"/>
      <c r="Z68" s="58"/>
      <c r="AA68" s="1"/>
      <c r="AB68" s="5"/>
    </row>
    <row r="69" spans="1:28" ht="15.6">
      <c r="A69" s="47"/>
      <c r="B69">
        <f>+'Ark1'!C1207</f>
        <v>2020</v>
      </c>
      <c r="C69">
        <f>+'Ark1'!M1207</f>
        <v>11</v>
      </c>
      <c r="D69" s="3" t="s">
        <v>104</v>
      </c>
      <c r="E69">
        <f>+'Ark1'!Q1207</f>
        <v>153</v>
      </c>
      <c r="F69">
        <f>+'Ark1'!R1207</f>
        <v>380</v>
      </c>
      <c r="G69" s="196">
        <f>+'Ark1'!AF1207</f>
        <v>4.0750670241286864</v>
      </c>
      <c r="H69" s="60">
        <f t="shared" si="12"/>
        <v>-8.0806385039013939E-2</v>
      </c>
      <c r="I69" s="196">
        <f>+'Ark1'!AG1207</f>
        <v>5.6887092533363512</v>
      </c>
      <c r="J69" s="1">
        <f>+'Ark1'!S1207</f>
        <v>7.0631578947368432</v>
      </c>
      <c r="K69" s="60">
        <f t="shared" si="13"/>
        <v>8.2727143061234187E-4</v>
      </c>
      <c r="L69" s="93">
        <f>+'Ark1'!U1207</f>
        <v>30.08502631578946</v>
      </c>
      <c r="M69" s="196"/>
      <c r="N69" s="11">
        <f>+'Ark1'!V1207</f>
        <v>0</v>
      </c>
      <c r="O69" s="93">
        <f>+'Ark1'!X1207</f>
        <v>99.736842105263179</v>
      </c>
      <c r="P69" s="93">
        <f>+'Ark1'!Y1207</f>
        <v>91.05263157894737</v>
      </c>
      <c r="Q69" s="93">
        <f>+'Ark1'!Z1207</f>
        <v>5.3672487560978945</v>
      </c>
      <c r="R69" s="1">
        <f>+'Ark1'!Z1207</f>
        <v>5.3672487560978945</v>
      </c>
      <c r="S69" s="1">
        <f>+'Ark1'!AB1207</f>
        <v>0</v>
      </c>
      <c r="T69" s="11">
        <f>+'Ark1'!AD1207</f>
        <v>0</v>
      </c>
      <c r="U69" s="1">
        <f t="shared" si="9"/>
        <v>4.2594299552906083</v>
      </c>
      <c r="V69" s="11">
        <f t="shared" si="10"/>
        <v>2.4836601307189543</v>
      </c>
      <c r="W69" s="47"/>
      <c r="X69" s="4"/>
      <c r="Y69" s="13"/>
      <c r="Z69" s="58"/>
      <c r="AA69" s="1"/>
      <c r="AB69" s="5"/>
    </row>
    <row r="70" spans="1:28" ht="15.6">
      <c r="A70" s="47"/>
      <c r="B70">
        <f>+'Ark1'!C1208</f>
        <v>2020</v>
      </c>
      <c r="C70">
        <f>+'Ark1'!M1208</f>
        <v>12</v>
      </c>
      <c r="D70" s="3" t="s">
        <v>105</v>
      </c>
      <c r="E70">
        <f>+'Ark1'!Q1208</f>
        <v>0</v>
      </c>
      <c r="F70">
        <f>+'Ark1'!R1208</f>
        <v>0</v>
      </c>
      <c r="G70" s="196">
        <f>+'Ark1'!AF1208</f>
        <v>0</v>
      </c>
      <c r="H70" s="60">
        <f t="shared" si="12"/>
        <v>0</v>
      </c>
      <c r="I70" s="196">
        <f>+'Ark1'!AG1208</f>
        <v>0</v>
      </c>
      <c r="J70" s="1">
        <f>+'Ark1'!S1208</f>
        <v>0</v>
      </c>
      <c r="K70" s="60">
        <f t="shared" si="13"/>
        <v>0</v>
      </c>
      <c r="L70" s="93">
        <f>+'Ark1'!U1208</f>
        <v>0</v>
      </c>
      <c r="M70" s="196"/>
      <c r="N70" s="11">
        <f>+'Ark1'!V1208</f>
        <v>0</v>
      </c>
      <c r="O70" s="93">
        <f>+'Ark1'!X1208</f>
        <v>0</v>
      </c>
      <c r="P70" s="93">
        <f>+'Ark1'!Y1208</f>
        <v>0</v>
      </c>
      <c r="Q70" s="93">
        <f>+'Ark1'!Z1208</f>
        <v>0</v>
      </c>
      <c r="R70" s="1">
        <f>+'Ark1'!Z1208</f>
        <v>0</v>
      </c>
      <c r="S70" s="1">
        <f>+'Ark1'!AB1208</f>
        <v>0</v>
      </c>
      <c r="T70" s="11">
        <f>+'Ark1'!AD1208</f>
        <v>0</v>
      </c>
      <c r="U70" s="1" t="e">
        <f t="shared" si="9"/>
        <v>#DIV/0!</v>
      </c>
      <c r="V70" s="11" t="e">
        <f t="shared" si="10"/>
        <v>#DIV/0!</v>
      </c>
      <c r="W70" s="47"/>
      <c r="X70" s="4"/>
      <c r="Y70" s="13"/>
      <c r="Z70" s="58"/>
      <c r="AA70" s="1"/>
      <c r="AB70" s="5"/>
    </row>
    <row r="71" spans="1:28" ht="15.6">
      <c r="A71" s="47"/>
      <c r="B71">
        <f>+'Ark1'!C1209</f>
        <v>2020</v>
      </c>
      <c r="C71">
        <f>+'Ark1'!M1209</f>
        <v>13</v>
      </c>
      <c r="D71" s="3" t="s">
        <v>106</v>
      </c>
      <c r="E71">
        <f>+'Ark1'!Q1209</f>
        <v>0</v>
      </c>
      <c r="F71">
        <f>+'Ark1'!R1209</f>
        <v>0</v>
      </c>
      <c r="G71" s="196">
        <f>+'Ark1'!AF1209</f>
        <v>0</v>
      </c>
      <c r="H71" s="60">
        <f t="shared" si="12"/>
        <v>0</v>
      </c>
      <c r="I71" s="196">
        <f>+'Ark1'!AG1209</f>
        <v>0</v>
      </c>
      <c r="J71" s="1">
        <f>+'Ark1'!S1209</f>
        <v>0</v>
      </c>
      <c r="K71" s="60">
        <f t="shared" si="13"/>
        <v>0</v>
      </c>
      <c r="L71" s="93">
        <f>+'Ark1'!U1209</f>
        <v>0</v>
      </c>
      <c r="M71" s="196"/>
      <c r="N71" s="11">
        <f>+'Ark1'!V1209</f>
        <v>0</v>
      </c>
      <c r="O71" s="93">
        <f>+'Ark1'!X1209</f>
        <v>0</v>
      </c>
      <c r="P71" s="93">
        <f>+'Ark1'!Y1209</f>
        <v>0</v>
      </c>
      <c r="Q71" s="93">
        <f>+'Ark1'!Z1209</f>
        <v>0</v>
      </c>
      <c r="R71" s="1">
        <f>+'Ark1'!Z1209</f>
        <v>0</v>
      </c>
      <c r="S71" s="1">
        <f>+'Ark1'!AB1209</f>
        <v>0</v>
      </c>
      <c r="T71" s="11">
        <f>+'Ark1'!AD1209</f>
        <v>0</v>
      </c>
      <c r="U71" s="1" t="e">
        <f t="shared" si="9"/>
        <v>#DIV/0!</v>
      </c>
      <c r="V71" s="11" t="e">
        <f t="shared" si="10"/>
        <v>#DIV/0!</v>
      </c>
      <c r="W71" s="47"/>
      <c r="X71" s="4"/>
      <c r="Y71" s="13"/>
      <c r="Z71" s="58"/>
      <c r="AA71" s="13"/>
      <c r="AB71" s="5"/>
    </row>
    <row r="72" spans="1:28" ht="15.6">
      <c r="A72" s="47"/>
      <c r="B72">
        <f>+'Ark1'!C1210</f>
        <v>2020</v>
      </c>
      <c r="C72">
        <f>+'Ark1'!M1210</f>
        <v>14</v>
      </c>
      <c r="D72" s="3" t="s">
        <v>107</v>
      </c>
      <c r="E72">
        <f>+'Ark1'!Q1210</f>
        <v>9</v>
      </c>
      <c r="F72">
        <f>+'Ark1'!R1210</f>
        <v>11</v>
      </c>
      <c r="G72" s="196">
        <f>+'Ark1'!AF1210</f>
        <v>0.11796246648793564</v>
      </c>
      <c r="H72" s="60">
        <f t="shared" si="12"/>
        <v>-6.2238006538306093E-2</v>
      </c>
      <c r="I72" s="196">
        <f>+'Ark1'!AG1210</f>
        <v>0.19411845609671577</v>
      </c>
      <c r="J72" s="1">
        <f>+'Ark1'!S1210</f>
        <v>7.6363636363636385</v>
      </c>
      <c r="K72" s="60">
        <f t="shared" si="13"/>
        <v>0.13636363636363846</v>
      </c>
      <c r="L72" s="93">
        <f>+'Ark1'!U1210</f>
        <v>35.464545454545437</v>
      </c>
      <c r="M72" s="196"/>
      <c r="N72" s="11">
        <f>+'Ark1'!V1210</f>
        <v>0</v>
      </c>
      <c r="O72" s="93">
        <f>+'Ark1'!X1210</f>
        <v>100</v>
      </c>
      <c r="P72" s="93">
        <f>+'Ark1'!Y1210</f>
        <v>100</v>
      </c>
      <c r="Q72" s="93">
        <f>+'Ark1'!Z1210</f>
        <v>3.5025792149536423</v>
      </c>
      <c r="R72" s="1">
        <f>+'Ark1'!Z1210</f>
        <v>3.5025792149536423</v>
      </c>
      <c r="S72" s="1">
        <f>+'Ark1'!AB1210</f>
        <v>0</v>
      </c>
      <c r="T72" s="11">
        <f>+'Ark1'!AD1210</f>
        <v>0</v>
      </c>
      <c r="U72" s="1">
        <f t="shared" si="9"/>
        <v>4.6441666666666634</v>
      </c>
      <c r="V72" s="11">
        <f t="shared" si="10"/>
        <v>1.2222222222222223</v>
      </c>
      <c r="W72" s="47"/>
      <c r="X72" s="4"/>
      <c r="Y72" s="13"/>
      <c r="Z72" s="58"/>
      <c r="AA72" s="13"/>
      <c r="AB72" s="5"/>
    </row>
    <row r="73" spans="1:28" ht="15.6">
      <c r="A73" s="47"/>
      <c r="B73">
        <f>+'Ark1'!C1211</f>
        <v>2020</v>
      </c>
      <c r="C73">
        <f>+'Ark1'!M1211</f>
        <v>15</v>
      </c>
      <c r="D73" s="3" t="s">
        <v>108</v>
      </c>
      <c r="E73">
        <f>+'Ark1'!Q1211</f>
        <v>0</v>
      </c>
      <c r="F73">
        <f>+'Ark1'!R1211</f>
        <v>0</v>
      </c>
      <c r="G73" s="196">
        <f>+'Ark1'!AF1211</f>
        <v>0</v>
      </c>
      <c r="H73" s="60">
        <f t="shared" si="12"/>
        <v>0</v>
      </c>
      <c r="I73" s="196">
        <f>+'Ark1'!AG1211</f>
        <v>0</v>
      </c>
      <c r="J73" s="1">
        <f>+'Ark1'!S1211</f>
        <v>0</v>
      </c>
      <c r="K73" s="60">
        <f t="shared" si="13"/>
        <v>0</v>
      </c>
      <c r="L73" s="93">
        <f>+'Ark1'!U1211</f>
        <v>0</v>
      </c>
      <c r="M73" s="196"/>
      <c r="N73" s="11">
        <f>+'Ark1'!V1211</f>
        <v>0</v>
      </c>
      <c r="O73" s="93">
        <f>+'Ark1'!X1211</f>
        <v>0</v>
      </c>
      <c r="P73" s="93">
        <f>+'Ark1'!Y1211</f>
        <v>0</v>
      </c>
      <c r="Q73" s="93">
        <f>+'Ark1'!Z1211</f>
        <v>0</v>
      </c>
      <c r="R73" s="1">
        <f>+'Ark1'!Z1211</f>
        <v>0</v>
      </c>
      <c r="S73" s="1">
        <f>+'Ark1'!AB1211</f>
        <v>0</v>
      </c>
      <c r="T73" s="11">
        <f>+'Ark1'!AD1211</f>
        <v>0</v>
      </c>
      <c r="U73" s="1" t="e">
        <f t="shared" si="9"/>
        <v>#DIV/0!</v>
      </c>
      <c r="V73" s="11" t="e">
        <f t="shared" si="10"/>
        <v>#DIV/0!</v>
      </c>
      <c r="W73" s="47"/>
      <c r="X73" s="4"/>
      <c r="Y73" s="13"/>
      <c r="Z73" s="58"/>
      <c r="AA73" s="13"/>
      <c r="AB73" s="5"/>
    </row>
    <row r="74" spans="1:28" ht="15.6">
      <c r="A74" s="47"/>
      <c r="B74" s="53">
        <f>+'Ark1'!C1212</f>
        <v>2019</v>
      </c>
      <c r="C74" s="53">
        <f>+'Ark1'!M1212</f>
        <v>1</v>
      </c>
      <c r="D74" s="54" t="s">
        <v>94</v>
      </c>
      <c r="E74" s="53">
        <f>+'Ark1'!Q1212</f>
        <v>0</v>
      </c>
      <c r="F74" s="53">
        <f>+'Ark1'!R1212</f>
        <v>0</v>
      </c>
      <c r="G74" s="178">
        <f>+'Ark1'!AF1212</f>
        <v>0</v>
      </c>
      <c r="H74" s="59">
        <f t="shared" si="12"/>
        <v>0</v>
      </c>
      <c r="I74" s="178">
        <f>+'Ark1'!AG1212</f>
        <v>0</v>
      </c>
      <c r="J74" s="55">
        <f>+'Ark1'!S1212</f>
        <v>0</v>
      </c>
      <c r="K74" s="59">
        <f t="shared" si="13"/>
        <v>0</v>
      </c>
      <c r="L74" s="157">
        <f>+'Ark1'!U1212</f>
        <v>0</v>
      </c>
      <c r="M74" s="178"/>
      <c r="N74" s="75">
        <f>+'Ark1'!V1212</f>
        <v>0</v>
      </c>
      <c r="O74" s="157">
        <f>+'Ark1'!X1212</f>
        <v>0</v>
      </c>
      <c r="P74" s="157">
        <f>+'Ark1'!Y1212</f>
        <v>0</v>
      </c>
      <c r="Q74" s="157">
        <f>+'Ark1'!Z1212</f>
        <v>0</v>
      </c>
      <c r="R74" s="55">
        <f>+'Ark1'!Z1212</f>
        <v>0</v>
      </c>
      <c r="S74" s="55">
        <f>+'Ark1'!AB1212</f>
        <v>0</v>
      </c>
      <c r="T74" s="75">
        <f>+'Ark1'!AD1212</f>
        <v>0</v>
      </c>
      <c r="U74" s="55" t="e">
        <f t="shared" si="9"/>
        <v>#DIV/0!</v>
      </c>
      <c r="V74" s="75" t="e">
        <f t="shared" si="10"/>
        <v>#DIV/0!</v>
      </c>
      <c r="W74" s="47"/>
      <c r="X74" s="4"/>
      <c r="Y74" s="13"/>
      <c r="Z74" s="58"/>
      <c r="AA74" s="13"/>
      <c r="AB74" s="5"/>
    </row>
    <row r="75" spans="1:28" ht="15.6">
      <c r="A75" s="47"/>
      <c r="B75" s="53">
        <f>+'Ark1'!C1213</f>
        <v>2019</v>
      </c>
      <c r="C75" s="53">
        <f>+'Ark1'!M1213</f>
        <v>2</v>
      </c>
      <c r="D75" s="54" t="s">
        <v>95</v>
      </c>
      <c r="E75" s="53">
        <f>+'Ark1'!Q1213</f>
        <v>333</v>
      </c>
      <c r="F75" s="53">
        <f>+'Ark1'!R1213</f>
        <v>1445</v>
      </c>
      <c r="G75" s="178">
        <f>+'Ark1'!AF1213</f>
        <v>16.274355220182454</v>
      </c>
      <c r="H75" s="59">
        <f t="shared" si="12"/>
        <v>-2.3932650924771934</v>
      </c>
      <c r="I75" s="178">
        <f>+'Ark1'!AG1213</f>
        <v>12.827451147372322</v>
      </c>
      <c r="J75" s="55">
        <f>+'Ark1'!S1213</f>
        <v>3.2858131487889262</v>
      </c>
      <c r="K75" s="59">
        <f t="shared" si="13"/>
        <v>-2.8910441796732744E-2</v>
      </c>
      <c r="L75" s="157">
        <f>+'Ark1'!U1213</f>
        <v>16.949543252595184</v>
      </c>
      <c r="M75" s="178"/>
      <c r="N75" s="75">
        <f>+'Ark1'!V1213</f>
        <v>0</v>
      </c>
      <c r="O75" s="157">
        <f>+'Ark1'!X1213</f>
        <v>60.069204152249135</v>
      </c>
      <c r="P75" s="157">
        <f>+'Ark1'!Y1213</f>
        <v>4.7058823529411757</v>
      </c>
      <c r="Q75" s="157">
        <f>+'Ark1'!Z1213</f>
        <v>4.379831212761542</v>
      </c>
      <c r="R75" s="55">
        <f>+'Ark1'!Z1213</f>
        <v>4.379831212761542</v>
      </c>
      <c r="S75" s="55">
        <f>+'Ark1'!AB1213</f>
        <v>0</v>
      </c>
      <c r="T75" s="75">
        <f>+'Ark1'!AD1213</f>
        <v>0</v>
      </c>
      <c r="U75" s="55">
        <f t="shared" si="9"/>
        <v>5.1584014321819822</v>
      </c>
      <c r="V75" s="75">
        <f t="shared" si="10"/>
        <v>4.3393393393393396</v>
      </c>
      <c r="W75" s="47"/>
      <c r="X75" s="4"/>
      <c r="Y75" s="13"/>
      <c r="Z75" s="58"/>
      <c r="AA75" s="5"/>
      <c r="AB75" s="5"/>
    </row>
    <row r="76" spans="1:28" ht="15.6">
      <c r="A76" s="47"/>
      <c r="B76" s="53">
        <f>+'Ark1'!C1214</f>
        <v>2019</v>
      </c>
      <c r="C76" s="53">
        <f>+'Ark1'!M1214</f>
        <v>3</v>
      </c>
      <c r="D76" s="54" t="s">
        <v>96</v>
      </c>
      <c r="E76" s="53">
        <f>+'Ark1'!Q1214</f>
        <v>2</v>
      </c>
      <c r="F76" s="53">
        <f>+'Ark1'!R1214</f>
        <v>2</v>
      </c>
      <c r="G76" s="178">
        <f>+'Ark1'!AF1214</f>
        <v>2.2525059128280216E-2</v>
      </c>
      <c r="H76" s="59">
        <f t="shared" si="12"/>
        <v>-0.71314470688786369</v>
      </c>
      <c r="I76" s="178">
        <f>+'Ark1'!AG1214</f>
        <v>1.1574621453576557E-2</v>
      </c>
      <c r="J76" s="55">
        <f>+'Ark1'!S1214</f>
        <v>3</v>
      </c>
      <c r="K76" s="59">
        <f t="shared" si="13"/>
        <v>-4.1666666666666519E-2</v>
      </c>
      <c r="L76" s="157">
        <f>+'Ark1'!U1214</f>
        <v>11.05</v>
      </c>
      <c r="M76" s="178"/>
      <c r="N76" s="75">
        <f>+'Ark1'!V1214</f>
        <v>0</v>
      </c>
      <c r="O76" s="157">
        <f>+'Ark1'!X1214</f>
        <v>0</v>
      </c>
      <c r="P76" s="157">
        <f>+'Ark1'!Y1214</f>
        <v>0</v>
      </c>
      <c r="Q76" s="157">
        <f>+'Ark1'!Z1214</f>
        <v>1.6499999999999988</v>
      </c>
      <c r="R76" s="55">
        <f>+'Ark1'!Z1214</f>
        <v>1.6499999999999988</v>
      </c>
      <c r="S76" s="55">
        <f>+'Ark1'!AB1214</f>
        <v>0</v>
      </c>
      <c r="T76" s="75">
        <f>+'Ark1'!AD1214</f>
        <v>0</v>
      </c>
      <c r="U76" s="55">
        <f t="shared" si="9"/>
        <v>3.6833333333333336</v>
      </c>
      <c r="V76" s="75">
        <f t="shared" si="10"/>
        <v>1</v>
      </c>
      <c r="W76" s="47"/>
      <c r="X76" s="4"/>
      <c r="Y76" s="13"/>
      <c r="Z76" s="58"/>
      <c r="AA76" s="5"/>
      <c r="AB76" s="5"/>
    </row>
    <row r="77" spans="1:28" ht="15.6">
      <c r="A77" s="47"/>
      <c r="B77" s="53">
        <f>+'Ark1'!C1215</f>
        <v>2019</v>
      </c>
      <c r="C77" s="53">
        <f>+'Ark1'!M1215</f>
        <v>4</v>
      </c>
      <c r="D77" s="54" t="s">
        <v>97</v>
      </c>
      <c r="E77" s="53">
        <f>+'Ark1'!Q1215</f>
        <v>1</v>
      </c>
      <c r="F77" s="53">
        <f>+'Ark1'!R1215</f>
        <v>1</v>
      </c>
      <c r="G77" s="178">
        <f>+'Ark1'!AF1215</f>
        <v>1.1262529564140108E-2</v>
      </c>
      <c r="H77" s="59">
        <f t="shared" si="12"/>
        <v>-0.31570181088747945</v>
      </c>
      <c r="I77" s="178">
        <f>+'Ark1'!AG1215</f>
        <v>5.1326375676493344E-3</v>
      </c>
      <c r="J77" s="55">
        <f>+'Ark1'!S1215</f>
        <v>5</v>
      </c>
      <c r="K77" s="59">
        <f t="shared" si="13"/>
        <v>1.4375</v>
      </c>
      <c r="L77" s="157">
        <f>+'Ark1'!U1215</f>
        <v>9.8000000000000007</v>
      </c>
      <c r="M77" s="178"/>
      <c r="N77" s="75">
        <f>+'Ark1'!V1215</f>
        <v>0</v>
      </c>
      <c r="O77" s="157">
        <f>+'Ark1'!X1215</f>
        <v>0</v>
      </c>
      <c r="P77" s="157">
        <f>+'Ark1'!Y1215</f>
        <v>0</v>
      </c>
      <c r="Q77" s="157">
        <f>+'Ark1'!Z1215</f>
        <v>0</v>
      </c>
      <c r="R77" s="55">
        <f>+'Ark1'!Z1215</f>
        <v>0</v>
      </c>
      <c r="S77" s="55">
        <f>+'Ark1'!AB1215</f>
        <v>0</v>
      </c>
      <c r="T77" s="75">
        <f>+'Ark1'!AD1215</f>
        <v>0</v>
      </c>
      <c r="U77" s="55">
        <f t="shared" si="9"/>
        <v>1.9600000000000002</v>
      </c>
      <c r="V77" s="75">
        <f t="shared" si="10"/>
        <v>1</v>
      </c>
      <c r="W77" s="47"/>
      <c r="X77" s="4"/>
      <c r="Y77" s="13"/>
      <c r="Z77" s="58"/>
      <c r="AA77" s="5"/>
      <c r="AB77" s="5"/>
    </row>
    <row r="78" spans="1:28" ht="15.6">
      <c r="A78" s="47"/>
      <c r="B78" s="53">
        <f>+'Ark1'!C1216</f>
        <v>2019</v>
      </c>
      <c r="C78" s="53">
        <f>+'Ark1'!M1216</f>
        <v>5</v>
      </c>
      <c r="D78" s="54" t="s">
        <v>98</v>
      </c>
      <c r="E78" s="53">
        <f>+'Ark1'!Q1216</f>
        <v>497</v>
      </c>
      <c r="F78" s="53">
        <f>+'Ark1'!R1216</f>
        <v>4561</v>
      </c>
      <c r="G78" s="178">
        <f>+'Ark1'!AF1216</f>
        <v>51.368397342043032</v>
      </c>
      <c r="H78" s="59">
        <f t="shared" si="12"/>
        <v>-1.0991616648027929</v>
      </c>
      <c r="I78" s="178">
        <f>+'Ark1'!AG1216</f>
        <v>48.738468390573011</v>
      </c>
      <c r="J78" s="55">
        <f>+'Ark1'!S1216</f>
        <v>4.8430168822626625</v>
      </c>
      <c r="K78" s="59">
        <f t="shared" si="13"/>
        <v>0.14194580144474411</v>
      </c>
      <c r="L78" s="157">
        <f>+'Ark1'!U1216</f>
        <v>20.40315281736466</v>
      </c>
      <c r="M78" s="178"/>
      <c r="N78" s="75">
        <f>+'Ark1'!V1216</f>
        <v>6.4459548344661233</v>
      </c>
      <c r="O78" s="157">
        <f>+'Ark1'!X1216</f>
        <v>84.30168822626618</v>
      </c>
      <c r="P78" s="157">
        <f>+'Ark1'!Y1216</f>
        <v>23.065117298837976</v>
      </c>
      <c r="Q78" s="157">
        <f>+'Ark1'!Z1216</f>
        <v>4.9396560862118548</v>
      </c>
      <c r="R78" s="55">
        <f>+'Ark1'!Z1216</f>
        <v>4.9396560862118548</v>
      </c>
      <c r="S78" s="55">
        <f>+'Ark1'!AB1216</f>
        <v>0</v>
      </c>
      <c r="T78" s="75">
        <f>+'Ark1'!AD1216</f>
        <v>0</v>
      </c>
      <c r="U78" s="55">
        <f t="shared" si="9"/>
        <v>4.2129014441577342</v>
      </c>
      <c r="V78" s="75">
        <f t="shared" si="10"/>
        <v>9.1770623742454731</v>
      </c>
      <c r="W78" s="47"/>
      <c r="X78" s="4"/>
      <c r="Y78" s="13"/>
      <c r="Z78" s="58"/>
      <c r="AA78" s="5"/>
      <c r="AB78" s="5"/>
    </row>
    <row r="79" spans="1:28" ht="15.6">
      <c r="A79" s="47"/>
      <c r="B79" s="53">
        <f>+'Ark1'!C1217</f>
        <v>2019</v>
      </c>
      <c r="C79" s="53">
        <f>+'Ark1'!M1217</f>
        <v>6</v>
      </c>
      <c r="D79" s="54" t="s">
        <v>99</v>
      </c>
      <c r="E79" s="53">
        <f>+'Ark1'!Q1217</f>
        <v>0</v>
      </c>
      <c r="F79" s="53">
        <f>+'Ark1'!R1217</f>
        <v>0</v>
      </c>
      <c r="G79" s="178">
        <f>+'Ark1'!AF1217</f>
        <v>0</v>
      </c>
      <c r="H79" s="59">
        <f t="shared" ref="H79:H118" si="14">+G79-G94</f>
        <v>-6.1305813834678653E-2</v>
      </c>
      <c r="I79" s="178">
        <f>+'Ark1'!AG1217</f>
        <v>0</v>
      </c>
      <c r="J79" s="55">
        <f>+'Ark1'!S1217</f>
        <v>0</v>
      </c>
      <c r="K79" s="59">
        <f t="shared" ref="K79:K118" si="15">+J79-J94</f>
        <v>-4.5</v>
      </c>
      <c r="L79" s="157">
        <f>+'Ark1'!U1217</f>
        <v>0</v>
      </c>
      <c r="M79" s="178"/>
      <c r="N79" s="75">
        <f>+'Ark1'!V1217</f>
        <v>0</v>
      </c>
      <c r="O79" s="157">
        <f>+'Ark1'!X1217</f>
        <v>0</v>
      </c>
      <c r="P79" s="157">
        <f>+'Ark1'!Y1217</f>
        <v>0</v>
      </c>
      <c r="Q79" s="157">
        <f>+'Ark1'!Z1217</f>
        <v>0</v>
      </c>
      <c r="R79" s="55">
        <f>+'Ark1'!Z1217</f>
        <v>0</v>
      </c>
      <c r="S79" s="55">
        <f>+'Ark1'!AB1217</f>
        <v>0</v>
      </c>
      <c r="T79" s="75">
        <f>+'Ark1'!AD1217</f>
        <v>0</v>
      </c>
      <c r="U79" s="55" t="e">
        <f t="shared" si="9"/>
        <v>#DIV/0!</v>
      </c>
      <c r="V79" s="75" t="e">
        <f t="shared" si="10"/>
        <v>#DIV/0!</v>
      </c>
      <c r="W79" s="47"/>
      <c r="X79" s="4"/>
      <c r="Y79" s="13"/>
      <c r="Z79" s="58"/>
      <c r="AA79" s="5"/>
      <c r="AB79" s="5"/>
    </row>
    <row r="80" spans="1:28" ht="15.6">
      <c r="A80" s="47"/>
      <c r="B80" s="53">
        <f>+'Ark1'!C1218</f>
        <v>2019</v>
      </c>
      <c r="C80" s="53">
        <f>+'Ark1'!M1218</f>
        <v>7</v>
      </c>
      <c r="D80" s="54" t="s">
        <v>100</v>
      </c>
      <c r="E80" s="53">
        <f>+'Ark1'!Q1218</f>
        <v>0</v>
      </c>
      <c r="F80" s="53">
        <f>+'Ark1'!R1218</f>
        <v>0</v>
      </c>
      <c r="G80" s="178">
        <f>+'Ark1'!AF1218</f>
        <v>0</v>
      </c>
      <c r="H80" s="59">
        <f t="shared" si="14"/>
        <v>-1.0217635639113111E-2</v>
      </c>
      <c r="I80" s="178">
        <f>+'Ark1'!AG1218</f>
        <v>0</v>
      </c>
      <c r="J80" s="55">
        <f>+'Ark1'!S1218</f>
        <v>0</v>
      </c>
      <c r="K80" s="59">
        <f t="shared" si="15"/>
        <v>-5</v>
      </c>
      <c r="L80" s="157">
        <f>+'Ark1'!U1218</f>
        <v>0</v>
      </c>
      <c r="M80" s="178"/>
      <c r="N80" s="75">
        <f>+'Ark1'!V1218</f>
        <v>0</v>
      </c>
      <c r="O80" s="157">
        <f>+'Ark1'!X1218</f>
        <v>0</v>
      </c>
      <c r="P80" s="157">
        <f>+'Ark1'!Y1218</f>
        <v>0</v>
      </c>
      <c r="Q80" s="157">
        <f>+'Ark1'!Z1218</f>
        <v>0</v>
      </c>
      <c r="R80" s="55">
        <f>+'Ark1'!Z1218</f>
        <v>0</v>
      </c>
      <c r="S80" s="55">
        <f>+'Ark1'!AB1218</f>
        <v>0</v>
      </c>
      <c r="T80" s="75">
        <f>+'Ark1'!AD1218</f>
        <v>0</v>
      </c>
      <c r="U80" s="55" t="e">
        <f t="shared" si="9"/>
        <v>#DIV/0!</v>
      </c>
      <c r="V80" s="75" t="e">
        <f t="shared" si="10"/>
        <v>#DIV/0!</v>
      </c>
      <c r="W80" s="47"/>
      <c r="X80" s="4"/>
      <c r="Y80" s="13"/>
      <c r="Z80" s="58"/>
      <c r="AA80" s="5"/>
      <c r="AB80" s="5"/>
    </row>
    <row r="81" spans="1:28" ht="15.6">
      <c r="A81" s="47"/>
      <c r="B81" s="53">
        <f>+'Ark1'!C1219</f>
        <v>2019</v>
      </c>
      <c r="C81" s="53">
        <f>+'Ark1'!M1219</f>
        <v>8</v>
      </c>
      <c r="D81" s="54" t="s">
        <v>101</v>
      </c>
      <c r="E81" s="53">
        <f>+'Ark1'!Q1219</f>
        <v>402</v>
      </c>
      <c r="F81" s="53">
        <f>+'Ark1'!R1219</f>
        <v>2485</v>
      </c>
      <c r="G81" s="178">
        <f>+'Ark1'!AF1219</f>
        <v>27.987385966888159</v>
      </c>
      <c r="H81" s="59">
        <f t="shared" si="14"/>
        <v>4.221165470311071</v>
      </c>
      <c r="I81" s="178">
        <f>+'Ark1'!AG1219</f>
        <v>32.332521381494438</v>
      </c>
      <c r="J81" s="55">
        <f>+'Ark1'!S1219</f>
        <v>5.9939637826961771</v>
      </c>
      <c r="K81" s="59">
        <f t="shared" si="15"/>
        <v>-0.14447129898912081</v>
      </c>
      <c r="L81" s="157">
        <f>+'Ark1'!U1219</f>
        <v>24.84269215291754</v>
      </c>
      <c r="M81" s="178"/>
      <c r="N81" s="75">
        <f>+'Ark1'!V1219</f>
        <v>0</v>
      </c>
      <c r="O81" s="157">
        <f>+'Ark1'!X1219</f>
        <v>96.941649899396381</v>
      </c>
      <c r="P81" s="157">
        <f>+'Ark1'!Y1219</f>
        <v>60.684104627766608</v>
      </c>
      <c r="Q81" s="157">
        <f>+'Ark1'!Z1219</f>
        <v>5.4754820957501993</v>
      </c>
      <c r="R81" s="55">
        <f>+'Ark1'!Z1219</f>
        <v>5.4754820957501993</v>
      </c>
      <c r="S81" s="55">
        <f>+'Ark1'!AB1219</f>
        <v>0</v>
      </c>
      <c r="T81" s="75">
        <f>+'Ark1'!AD1219</f>
        <v>0</v>
      </c>
      <c r="U81" s="55">
        <f t="shared" si="9"/>
        <v>4.1446183282980922</v>
      </c>
      <c r="V81" s="75">
        <f t="shared" si="10"/>
        <v>6.1815920398009947</v>
      </c>
      <c r="W81" s="47"/>
      <c r="X81" s="4"/>
      <c r="Y81" s="13"/>
      <c r="Z81" s="58"/>
      <c r="AA81" s="5"/>
      <c r="AB81" s="5"/>
    </row>
    <row r="82" spans="1:28" ht="15.6">
      <c r="A82" s="47"/>
      <c r="B82" s="53">
        <f>+'Ark1'!C1220</f>
        <v>2019</v>
      </c>
      <c r="C82" s="53">
        <f>+'Ark1'!M1220</f>
        <v>9</v>
      </c>
      <c r="D82" s="54" t="s">
        <v>102</v>
      </c>
      <c r="E82" s="53">
        <f>+'Ark1'!Q1220</f>
        <v>0</v>
      </c>
      <c r="F82" s="53">
        <f>+'Ark1'!R1220</f>
        <v>0</v>
      </c>
      <c r="G82" s="178">
        <f>+'Ark1'!AF1220</f>
        <v>0</v>
      </c>
      <c r="H82" s="59">
        <f t="shared" si="14"/>
        <v>-1.0217635639113111E-2</v>
      </c>
      <c r="I82" s="178">
        <f>+'Ark1'!AG1220</f>
        <v>0</v>
      </c>
      <c r="J82" s="55">
        <f>+'Ark1'!S1220</f>
        <v>0</v>
      </c>
      <c r="K82" s="59">
        <f t="shared" si="15"/>
        <v>-6</v>
      </c>
      <c r="L82" s="157">
        <f>+'Ark1'!U1220</f>
        <v>0</v>
      </c>
      <c r="M82" s="178"/>
      <c r="N82" s="75">
        <f>+'Ark1'!V1220</f>
        <v>0</v>
      </c>
      <c r="O82" s="157">
        <f>+'Ark1'!X1220</f>
        <v>0</v>
      </c>
      <c r="P82" s="157">
        <f>+'Ark1'!Y1220</f>
        <v>0</v>
      </c>
      <c r="Q82" s="157">
        <f>+'Ark1'!Z1220</f>
        <v>0</v>
      </c>
      <c r="R82" s="55">
        <f>+'Ark1'!Z1220</f>
        <v>0</v>
      </c>
      <c r="S82" s="55">
        <f>+'Ark1'!AB1220</f>
        <v>0</v>
      </c>
      <c r="T82" s="75">
        <f>+'Ark1'!AD1220</f>
        <v>0</v>
      </c>
      <c r="U82" s="55" t="e">
        <f t="shared" si="9"/>
        <v>#DIV/0!</v>
      </c>
      <c r="V82" s="75" t="e">
        <f t="shared" si="10"/>
        <v>#DIV/0!</v>
      </c>
      <c r="W82" s="47"/>
      <c r="X82" s="4"/>
      <c r="Y82" s="13"/>
      <c r="Z82" s="58"/>
      <c r="AA82" s="5"/>
      <c r="AB82" s="5"/>
    </row>
    <row r="83" spans="1:28" ht="15.6">
      <c r="A83" s="47"/>
      <c r="B83" s="53">
        <f>+'Ark1'!C1221</f>
        <v>2019</v>
      </c>
      <c r="C83" s="53">
        <f>+'Ark1'!M1221</f>
        <v>10</v>
      </c>
      <c r="D83" s="54" t="s">
        <v>103</v>
      </c>
      <c r="E83" s="53">
        <f>+'Ark1'!Q1221</f>
        <v>0</v>
      </c>
      <c r="F83" s="53">
        <f>+'Ark1'!R1221</f>
        <v>0</v>
      </c>
      <c r="G83" s="178">
        <f>+'Ark1'!AF1221</f>
        <v>0</v>
      </c>
      <c r="H83" s="59">
        <f t="shared" si="14"/>
        <v>0</v>
      </c>
      <c r="I83" s="178">
        <f>+'Ark1'!AG1221</f>
        <v>0</v>
      </c>
      <c r="J83" s="55">
        <f>+'Ark1'!S1221</f>
        <v>0</v>
      </c>
      <c r="K83" s="59">
        <f t="shared" si="15"/>
        <v>0</v>
      </c>
      <c r="L83" s="157">
        <f>+'Ark1'!U1221</f>
        <v>0</v>
      </c>
      <c r="M83" s="178"/>
      <c r="N83" s="75">
        <f>+'Ark1'!V1221</f>
        <v>0</v>
      </c>
      <c r="O83" s="157">
        <f>+'Ark1'!X1221</f>
        <v>0</v>
      </c>
      <c r="P83" s="157">
        <f>+'Ark1'!Y1221</f>
        <v>0</v>
      </c>
      <c r="Q83" s="157">
        <f>+'Ark1'!Z1221</f>
        <v>0</v>
      </c>
      <c r="R83" s="55">
        <f>+'Ark1'!Z1221</f>
        <v>0</v>
      </c>
      <c r="S83" s="55">
        <f>+'Ark1'!AB1221</f>
        <v>0</v>
      </c>
      <c r="T83" s="75">
        <f>+'Ark1'!AD1221</f>
        <v>0</v>
      </c>
      <c r="U83" s="55" t="e">
        <f t="shared" si="9"/>
        <v>#DIV/0!</v>
      </c>
      <c r="V83" s="75" t="e">
        <f t="shared" si="10"/>
        <v>#DIV/0!</v>
      </c>
      <c r="W83" s="47"/>
      <c r="X83" s="4"/>
      <c r="Y83" s="5"/>
      <c r="Z83" s="58"/>
      <c r="AA83" s="5"/>
      <c r="AB83" s="5"/>
    </row>
    <row r="84" spans="1:28">
      <c r="A84" s="47"/>
      <c r="B84" s="53">
        <f>+'Ark1'!C1222</f>
        <v>2019</v>
      </c>
      <c r="C84" s="53">
        <f>+'Ark1'!M1222</f>
        <v>11</v>
      </c>
      <c r="D84" s="54" t="s">
        <v>104</v>
      </c>
      <c r="E84" s="53">
        <f>+'Ark1'!Q1222</f>
        <v>133</v>
      </c>
      <c r="F84" s="53">
        <f>+'Ark1'!R1222</f>
        <v>369</v>
      </c>
      <c r="G84" s="178">
        <f>+'Ark1'!AF1222</f>
        <v>4.1558734091677003</v>
      </c>
      <c r="H84" s="59">
        <f t="shared" si="14"/>
        <v>0.34469531577851154</v>
      </c>
      <c r="I84" s="178">
        <f>+'Ark1'!AG1222</f>
        <v>5.7829741717821426</v>
      </c>
      <c r="J84" s="55">
        <f>+'Ark1'!S1222</f>
        <v>7.0623306233062308</v>
      </c>
      <c r="K84" s="59">
        <f t="shared" si="15"/>
        <v>-5.8312808329159083E-2</v>
      </c>
      <c r="L84" s="157">
        <f>+'Ark1'!U1222</f>
        <v>29.923360433604341</v>
      </c>
      <c r="M84" s="178"/>
      <c r="N84" s="75">
        <f>+'Ark1'!V1222</f>
        <v>0</v>
      </c>
      <c r="O84" s="157">
        <f>+'Ark1'!X1222</f>
        <v>100</v>
      </c>
      <c r="P84" s="157">
        <f>+'Ark1'!Y1222</f>
        <v>89.43089430894311</v>
      </c>
      <c r="Q84" s="157">
        <f>+'Ark1'!Z1222</f>
        <v>5.389791623814161</v>
      </c>
      <c r="R84" s="55">
        <f>+'Ark1'!Z1222</f>
        <v>5.389791623814161</v>
      </c>
      <c r="S84" s="55">
        <f>+'Ark1'!AB1222</f>
        <v>0</v>
      </c>
      <c r="T84" s="75">
        <f>+'Ark1'!AD1222</f>
        <v>0</v>
      </c>
      <c r="U84" s="55">
        <f t="shared" si="9"/>
        <v>4.2370376055257122</v>
      </c>
      <c r="V84" s="75">
        <f t="shared" si="10"/>
        <v>2.774436090225564</v>
      </c>
      <c r="W84" s="47"/>
      <c r="X84" s="13"/>
      <c r="Y84" s="13"/>
      <c r="Z84" s="58"/>
    </row>
    <row r="85" spans="1:28" ht="15.6">
      <c r="A85" s="47"/>
      <c r="B85" s="53">
        <f>+'Ark1'!C1223</f>
        <v>2019</v>
      </c>
      <c r="C85" s="53">
        <f>+'Ark1'!M1223</f>
        <v>12</v>
      </c>
      <c r="D85" s="54" t="s">
        <v>105</v>
      </c>
      <c r="E85" s="53">
        <f>+'Ark1'!Q1223</f>
        <v>0</v>
      </c>
      <c r="F85" s="53">
        <f>+'Ark1'!R1223</f>
        <v>0</v>
      </c>
      <c r="G85" s="178">
        <f>+'Ark1'!AF1223</f>
        <v>0</v>
      </c>
      <c r="H85" s="59">
        <f t="shared" si="14"/>
        <v>0</v>
      </c>
      <c r="I85" s="178">
        <f>+'Ark1'!AG1223</f>
        <v>0</v>
      </c>
      <c r="J85" s="55">
        <f>+'Ark1'!S1223</f>
        <v>0</v>
      </c>
      <c r="K85" s="59">
        <f t="shared" si="15"/>
        <v>0</v>
      </c>
      <c r="L85" s="157">
        <f>+'Ark1'!U1223</f>
        <v>0</v>
      </c>
      <c r="M85" s="178"/>
      <c r="N85" s="75">
        <f>+'Ark1'!V1223</f>
        <v>0</v>
      </c>
      <c r="O85" s="157">
        <f>+'Ark1'!X1223</f>
        <v>0</v>
      </c>
      <c r="P85" s="157">
        <f>+'Ark1'!Y1223</f>
        <v>0</v>
      </c>
      <c r="Q85" s="157">
        <f>+'Ark1'!Z1223</f>
        <v>0</v>
      </c>
      <c r="R85" s="55">
        <f>+'Ark1'!Z1223</f>
        <v>0</v>
      </c>
      <c r="S85" s="55">
        <f>+'Ark1'!AB1223</f>
        <v>0</v>
      </c>
      <c r="T85" s="75">
        <f>+'Ark1'!AD1223</f>
        <v>0</v>
      </c>
      <c r="U85" s="55" t="e">
        <f t="shared" si="9"/>
        <v>#DIV/0!</v>
      </c>
      <c r="V85" s="75" t="e">
        <f t="shared" si="10"/>
        <v>#DIV/0!</v>
      </c>
      <c r="W85" s="47"/>
      <c r="X85" s="5"/>
      <c r="Y85" s="5"/>
      <c r="Z85" s="58"/>
      <c r="AB85" s="5"/>
    </row>
    <row r="86" spans="1:28">
      <c r="A86" s="47"/>
      <c r="B86" s="53">
        <f>+'Ark1'!C1224</f>
        <v>2019</v>
      </c>
      <c r="C86" s="53">
        <f>+'Ark1'!M1224</f>
        <v>13</v>
      </c>
      <c r="D86" s="54" t="s">
        <v>106</v>
      </c>
      <c r="E86" s="53">
        <f>+'Ark1'!Q1224</f>
        <v>0</v>
      </c>
      <c r="F86" s="53">
        <f>+'Ark1'!R1224</f>
        <v>0</v>
      </c>
      <c r="G86" s="178">
        <f>+'Ark1'!AF1224</f>
        <v>0</v>
      </c>
      <c r="H86" s="59">
        <f t="shared" si="14"/>
        <v>0</v>
      </c>
      <c r="I86" s="178">
        <f>+'Ark1'!AG1224</f>
        <v>0</v>
      </c>
      <c r="J86" s="55">
        <f>+'Ark1'!S1224</f>
        <v>0</v>
      </c>
      <c r="K86" s="59">
        <f t="shared" si="15"/>
        <v>0</v>
      </c>
      <c r="L86" s="157">
        <f>+'Ark1'!U1224</f>
        <v>0</v>
      </c>
      <c r="M86" s="178"/>
      <c r="N86" s="75">
        <f>+'Ark1'!V1224</f>
        <v>0</v>
      </c>
      <c r="O86" s="157">
        <f>+'Ark1'!X1224</f>
        <v>0</v>
      </c>
      <c r="P86" s="157">
        <f>+'Ark1'!Y1224</f>
        <v>0</v>
      </c>
      <c r="Q86" s="157">
        <f>+'Ark1'!Z1224</f>
        <v>0</v>
      </c>
      <c r="R86" s="55">
        <f>+'Ark1'!Z1224</f>
        <v>0</v>
      </c>
      <c r="S86" s="55">
        <f>+'Ark1'!AB1224</f>
        <v>0</v>
      </c>
      <c r="T86" s="75">
        <f>+'Ark1'!AD1224</f>
        <v>0</v>
      </c>
      <c r="U86" s="55" t="e">
        <f t="shared" si="9"/>
        <v>#DIV/0!</v>
      </c>
      <c r="V86" s="75" t="e">
        <f t="shared" si="10"/>
        <v>#DIV/0!</v>
      </c>
      <c r="W86" s="47"/>
      <c r="X86" s="13"/>
      <c r="Y86" s="13"/>
      <c r="Z86" s="58"/>
    </row>
    <row r="87" spans="1:28">
      <c r="A87" s="47"/>
      <c r="B87" s="53">
        <f>+'Ark1'!C1225</f>
        <v>2019</v>
      </c>
      <c r="C87" s="53">
        <f>+'Ark1'!M1225</f>
        <v>14</v>
      </c>
      <c r="D87" s="54" t="s">
        <v>107</v>
      </c>
      <c r="E87" s="53">
        <f>+'Ark1'!Q1225</f>
        <v>12</v>
      </c>
      <c r="F87" s="53">
        <f>+'Ark1'!R1225</f>
        <v>16</v>
      </c>
      <c r="G87" s="178">
        <f>+'Ark1'!AF1225</f>
        <v>0.18020047302624173</v>
      </c>
      <c r="H87" s="59">
        <f t="shared" si="14"/>
        <v>3.7153574078658241E-2</v>
      </c>
      <c r="I87" s="178">
        <f>+'Ark1'!AG1225</f>
        <v>0.30187764975687753</v>
      </c>
      <c r="J87" s="55">
        <f>+'Ark1'!S1225</f>
        <v>7.5</v>
      </c>
      <c r="K87" s="59">
        <f t="shared" si="15"/>
        <v>-1.4285714285714306</v>
      </c>
      <c r="L87" s="157">
        <f>+'Ark1'!U1225</f>
        <v>36.024375000000006</v>
      </c>
      <c r="M87" s="178"/>
      <c r="N87" s="75">
        <f>+'Ark1'!V1225</f>
        <v>0</v>
      </c>
      <c r="O87" s="157">
        <f>+'Ark1'!X1225</f>
        <v>100</v>
      </c>
      <c r="P87" s="157">
        <f>+'Ark1'!Y1225</f>
        <v>87.5</v>
      </c>
      <c r="Q87" s="157">
        <f>+'Ark1'!Z1225</f>
        <v>8.1659192446028221</v>
      </c>
      <c r="R87" s="55">
        <f>+'Ark1'!Z1225</f>
        <v>8.1659192446028221</v>
      </c>
      <c r="S87" s="55">
        <f>+'Ark1'!AB1225</f>
        <v>0</v>
      </c>
      <c r="T87" s="75">
        <f>+'Ark1'!AD1225</f>
        <v>0</v>
      </c>
      <c r="U87" s="55">
        <f t="shared" si="9"/>
        <v>4.8032500000000011</v>
      </c>
      <c r="V87" s="75">
        <f t="shared" si="10"/>
        <v>1.3333333333333333</v>
      </c>
      <c r="W87" s="47"/>
      <c r="X87" s="13"/>
      <c r="Y87" s="13"/>
      <c r="Z87" s="58"/>
    </row>
    <row r="88" spans="1:28" ht="15.6">
      <c r="A88" s="47"/>
      <c r="B88" s="53">
        <f>+'Ark1'!C1226</f>
        <v>2019</v>
      </c>
      <c r="C88" s="53">
        <f>+'Ark1'!M1226</f>
        <v>15</v>
      </c>
      <c r="D88" s="54" t="s">
        <v>108</v>
      </c>
      <c r="E88" s="53">
        <f>+'Ark1'!Q1226</f>
        <v>0</v>
      </c>
      <c r="F88" s="53">
        <f>+'Ark1'!R1226</f>
        <v>0</v>
      </c>
      <c r="G88" s="178">
        <f>+'Ark1'!AF1226</f>
        <v>0</v>
      </c>
      <c r="H88" s="59">
        <f t="shared" si="14"/>
        <v>0</v>
      </c>
      <c r="I88" s="178">
        <f>+'Ark1'!AG1226</f>
        <v>0</v>
      </c>
      <c r="J88" s="55">
        <f>+'Ark1'!S1226</f>
        <v>0</v>
      </c>
      <c r="K88" s="59">
        <f t="shared" si="15"/>
        <v>0</v>
      </c>
      <c r="L88" s="157">
        <f>+'Ark1'!U1226</f>
        <v>0</v>
      </c>
      <c r="M88" s="178"/>
      <c r="N88" s="75">
        <f>+'Ark1'!V1226</f>
        <v>0</v>
      </c>
      <c r="O88" s="157">
        <f>+'Ark1'!X1226</f>
        <v>0</v>
      </c>
      <c r="P88" s="157">
        <f>+'Ark1'!Y1226</f>
        <v>0</v>
      </c>
      <c r="Q88" s="157">
        <f>+'Ark1'!Z1226</f>
        <v>0</v>
      </c>
      <c r="R88" s="55">
        <f>+'Ark1'!Z1226</f>
        <v>0</v>
      </c>
      <c r="S88" s="55">
        <f>+'Ark1'!AB1226</f>
        <v>0</v>
      </c>
      <c r="T88" s="75">
        <f>+'Ark1'!AD1226</f>
        <v>0</v>
      </c>
      <c r="U88" s="55" t="e">
        <f t="shared" si="9"/>
        <v>#DIV/0!</v>
      </c>
      <c r="V88" s="75" t="e">
        <f t="shared" si="10"/>
        <v>#DIV/0!</v>
      </c>
      <c r="W88" s="47"/>
      <c r="X88" s="2"/>
      <c r="Y88" s="5"/>
      <c r="Z88" s="58"/>
      <c r="AB88" s="2"/>
    </row>
    <row r="89" spans="1:28">
      <c r="A89" s="47"/>
      <c r="B89">
        <f>+'Ark1'!C1227</f>
        <v>2018</v>
      </c>
      <c r="C89">
        <f>+'Ark1'!M1227</f>
        <v>1</v>
      </c>
      <c r="D89" s="3" t="s">
        <v>94</v>
      </c>
      <c r="E89">
        <f>+'Ark1'!Q1227</f>
        <v>0</v>
      </c>
      <c r="F89">
        <f>+'Ark1'!R1227</f>
        <v>0</v>
      </c>
      <c r="G89" s="196">
        <f>+'Ark1'!AF1227</f>
        <v>0</v>
      </c>
      <c r="H89" s="60">
        <f t="shared" si="14"/>
        <v>0</v>
      </c>
      <c r="I89" s="196">
        <f>+'Ark1'!AG1227</f>
        <v>0</v>
      </c>
      <c r="J89" s="1">
        <f>+'Ark1'!S1227</f>
        <v>0</v>
      </c>
      <c r="K89" s="60">
        <f t="shared" si="15"/>
        <v>0</v>
      </c>
      <c r="L89" s="93">
        <f>+'Ark1'!U1227</f>
        <v>0</v>
      </c>
      <c r="M89" s="196"/>
      <c r="N89" s="11">
        <f>+'Ark1'!V1227</f>
        <v>0</v>
      </c>
      <c r="O89" s="93">
        <f>+'Ark1'!X1227</f>
        <v>0</v>
      </c>
      <c r="P89" s="93">
        <f>+'Ark1'!Y1227</f>
        <v>0</v>
      </c>
      <c r="Q89" s="93">
        <f>+'Ark1'!Z1227</f>
        <v>0</v>
      </c>
      <c r="R89" s="1">
        <f>+'Ark1'!Z1227</f>
        <v>0</v>
      </c>
      <c r="S89" s="1">
        <f>+'Ark1'!AB1227</f>
        <v>0</v>
      </c>
      <c r="T89" s="11">
        <f>+'Ark1'!AD1227</f>
        <v>0</v>
      </c>
      <c r="U89" s="1" t="e">
        <f t="shared" si="9"/>
        <v>#DIV/0!</v>
      </c>
      <c r="V89" s="11" t="e">
        <f t="shared" si="10"/>
        <v>#DIV/0!</v>
      </c>
      <c r="W89" s="47"/>
      <c r="X89" s="4"/>
      <c r="Y89" s="4"/>
      <c r="Z89" s="58"/>
      <c r="AA89" s="4"/>
      <c r="AB89" s="4"/>
    </row>
    <row r="90" spans="1:28" ht="15.6">
      <c r="A90" s="47"/>
      <c r="B90">
        <f>+'Ark1'!C1228</f>
        <v>2018</v>
      </c>
      <c r="C90">
        <f>+'Ark1'!M1228</f>
        <v>2</v>
      </c>
      <c r="D90" s="3" t="s">
        <v>95</v>
      </c>
      <c r="E90">
        <f>+'Ark1'!Q1228</f>
        <v>389</v>
      </c>
      <c r="F90">
        <f>+'Ark1'!R1228</f>
        <v>1827</v>
      </c>
      <c r="G90" s="196">
        <f>+'Ark1'!AF1228</f>
        <v>18.667620312659647</v>
      </c>
      <c r="H90" s="60">
        <f t="shared" si="14"/>
        <v>-2.1052804506991194</v>
      </c>
      <c r="I90" s="196">
        <f>+'Ark1'!AG1228</f>
        <v>14.888389693855888</v>
      </c>
      <c r="J90" s="1">
        <f>+'Ark1'!S1228</f>
        <v>3.3147235905856589</v>
      </c>
      <c r="K90" s="60">
        <f t="shared" si="15"/>
        <v>9.7452116079458584E-2</v>
      </c>
      <c r="L90" s="93">
        <f>+'Ark1'!U1228</f>
        <v>16.440186097427461</v>
      </c>
      <c r="M90" s="196"/>
      <c r="N90" s="11">
        <f>+'Ark1'!V1228</f>
        <v>0</v>
      </c>
      <c r="O90" s="93">
        <f>+'Ark1'!X1228</f>
        <v>53.913519430760807</v>
      </c>
      <c r="P90" s="93">
        <f>+'Ark1'!Y1228</f>
        <v>5.5281882868089758</v>
      </c>
      <c r="Q90" s="93">
        <f>+'Ark1'!Z1228</f>
        <v>4.4870512926732484</v>
      </c>
      <c r="R90" s="1">
        <f>+'Ark1'!Z1228</f>
        <v>4.4870512926732484</v>
      </c>
      <c r="S90" s="1">
        <f>+'Ark1'!AB1228</f>
        <v>0</v>
      </c>
      <c r="T90" s="11">
        <f>+'Ark1'!AD1228</f>
        <v>0</v>
      </c>
      <c r="U90" s="1">
        <f t="shared" si="9"/>
        <v>4.9597457067371167</v>
      </c>
      <c r="V90" s="11">
        <f t="shared" si="10"/>
        <v>4.6966580976863757</v>
      </c>
      <c r="W90" s="47"/>
      <c r="X90" s="4"/>
      <c r="Y90" s="13"/>
      <c r="Z90" s="58"/>
      <c r="AA90" s="1"/>
      <c r="AB90" s="5"/>
    </row>
    <row r="91" spans="1:28" ht="15.6">
      <c r="A91" s="47"/>
      <c r="B91">
        <f>+'Ark1'!C1229</f>
        <v>2018</v>
      </c>
      <c r="C91">
        <f>+'Ark1'!M1229</f>
        <v>3</v>
      </c>
      <c r="D91" s="3" t="s">
        <v>96</v>
      </c>
      <c r="E91">
        <f>+'Ark1'!Q1229</f>
        <v>4</v>
      </c>
      <c r="F91">
        <f>+'Ark1'!R1229</f>
        <v>72</v>
      </c>
      <c r="G91" s="196">
        <f>+'Ark1'!AF1229</f>
        <v>0.73566976601614387</v>
      </c>
      <c r="H91" s="60">
        <f t="shared" si="14"/>
        <v>0.48757816296270873</v>
      </c>
      <c r="I91" s="196">
        <f>+'Ark1'!AG1229</f>
        <v>0.55739351392222325</v>
      </c>
      <c r="J91" s="1">
        <f>+'Ark1'!S1229</f>
        <v>3.0416666666666665</v>
      </c>
      <c r="K91" s="60">
        <f t="shared" si="15"/>
        <v>-0.53525641025641102</v>
      </c>
      <c r="L91" s="93">
        <f>+'Ark1'!U1229</f>
        <v>15.618055555555548</v>
      </c>
      <c r="M91" s="196"/>
      <c r="N91" s="11">
        <f>+'Ark1'!V1229</f>
        <v>0</v>
      </c>
      <c r="O91" s="93">
        <f>+'Ark1'!X1229</f>
        <v>47.222222222222221</v>
      </c>
      <c r="P91" s="93">
        <f>+'Ark1'!Y1229</f>
        <v>0</v>
      </c>
      <c r="Q91" s="93">
        <f>+'Ark1'!Z1229</f>
        <v>2.6133379245755566</v>
      </c>
      <c r="R91" s="1">
        <f>+'Ark1'!Z1229</f>
        <v>2.6133379245755566</v>
      </c>
      <c r="S91" s="1">
        <f>+'Ark1'!AB1229</f>
        <v>0</v>
      </c>
      <c r="T91" s="11">
        <f>+'Ark1'!AD1229</f>
        <v>0</v>
      </c>
      <c r="U91" s="1">
        <f t="shared" si="9"/>
        <v>5.1347031963470302</v>
      </c>
      <c r="V91" s="11">
        <f t="shared" si="10"/>
        <v>18</v>
      </c>
      <c r="W91" s="47"/>
      <c r="X91" s="4"/>
      <c r="Y91" s="13"/>
      <c r="Z91" s="58"/>
      <c r="AA91" s="1"/>
      <c r="AB91" s="5"/>
    </row>
    <row r="92" spans="1:28" ht="15.6">
      <c r="A92" s="47"/>
      <c r="B92">
        <f>+'Ark1'!C1230</f>
        <v>2018</v>
      </c>
      <c r="C92">
        <f>+'Ark1'!M1230</f>
        <v>4</v>
      </c>
      <c r="D92" s="3" t="s">
        <v>97</v>
      </c>
      <c r="E92">
        <f>+'Ark1'!Q1230</f>
        <v>3</v>
      </c>
      <c r="F92">
        <f>+'Ark1'!R1230</f>
        <v>32</v>
      </c>
      <c r="G92" s="196">
        <f>+'Ark1'!AF1230</f>
        <v>0.32696434045161954</v>
      </c>
      <c r="H92" s="60">
        <f t="shared" si="14"/>
        <v>1.2078844268413436E-2</v>
      </c>
      <c r="I92" s="196">
        <f>+'Ark1'!AG1230</f>
        <v>0.26821309949605621</v>
      </c>
      <c r="J92" s="1">
        <f>+'Ark1'!S1230</f>
        <v>3.5625</v>
      </c>
      <c r="K92" s="60">
        <f t="shared" si="15"/>
        <v>-0.86174242424242387</v>
      </c>
      <c r="L92" s="93">
        <f>+'Ark1'!U1230</f>
        <v>16.909375000000001</v>
      </c>
      <c r="M92" s="196"/>
      <c r="N92" s="11">
        <f>+'Ark1'!V1230</f>
        <v>0</v>
      </c>
      <c r="O92" s="93">
        <f>+'Ark1'!X1230</f>
        <v>78.125</v>
      </c>
      <c r="P92" s="93">
        <f>+'Ark1'!Y1230</f>
        <v>0</v>
      </c>
      <c r="Q92" s="93">
        <f>+'Ark1'!Z1230</f>
        <v>2.213362737866297</v>
      </c>
      <c r="R92" s="1">
        <f>+'Ark1'!Z1230</f>
        <v>2.213362737866297</v>
      </c>
      <c r="S92" s="1">
        <f>+'Ark1'!AB1230</f>
        <v>0</v>
      </c>
      <c r="T92" s="11">
        <f>+'Ark1'!AD1230</f>
        <v>0</v>
      </c>
      <c r="U92" s="1">
        <f t="shared" si="9"/>
        <v>4.7464912280701759</v>
      </c>
      <c r="V92" s="11">
        <f t="shared" si="10"/>
        <v>10.666666666666666</v>
      </c>
      <c r="W92" s="47"/>
      <c r="X92" s="4"/>
      <c r="Y92" s="13"/>
      <c r="Z92" s="58"/>
      <c r="AA92" s="1"/>
      <c r="AB92" s="5"/>
    </row>
    <row r="93" spans="1:28" ht="15.6">
      <c r="A93" s="47"/>
      <c r="B93">
        <f>+'Ark1'!C1231</f>
        <v>2018</v>
      </c>
      <c r="C93">
        <f>+'Ark1'!M1231</f>
        <v>5</v>
      </c>
      <c r="D93" s="3" t="s">
        <v>98</v>
      </c>
      <c r="E93">
        <f>+'Ark1'!Q1231</f>
        <v>559</v>
      </c>
      <c r="F93">
        <f>+'Ark1'!R1231</f>
        <v>5135</v>
      </c>
      <c r="G93" s="196">
        <f>+'Ark1'!AF1231</f>
        <v>52.467559006845825</v>
      </c>
      <c r="H93" s="60">
        <f t="shared" si="14"/>
        <v>1.7232841976855156</v>
      </c>
      <c r="I93" s="196">
        <f>+'Ark1'!AG1231</f>
        <v>50.358325463981203</v>
      </c>
      <c r="J93" s="1">
        <f>+'Ark1'!S1231</f>
        <v>4.7010710808179184</v>
      </c>
      <c r="K93" s="60">
        <f t="shared" si="15"/>
        <v>-2.7210227944773457E-2</v>
      </c>
      <c r="L93" s="93">
        <f>+'Ark1'!U1231</f>
        <v>19.784650438169425</v>
      </c>
      <c r="M93" s="196"/>
      <c r="N93" s="11">
        <f>+'Ark1'!V1231</f>
        <v>5.4722492697176222</v>
      </c>
      <c r="O93" s="93">
        <f>+'Ark1'!X1231</f>
        <v>79.863680623174304</v>
      </c>
      <c r="P93" s="93">
        <f>+'Ark1'!Y1231</f>
        <v>20.447906523855895</v>
      </c>
      <c r="Q93" s="93">
        <f>+'Ark1'!Z1231</f>
        <v>5.0516567056529693</v>
      </c>
      <c r="R93" s="1">
        <f>+'Ark1'!Z1231</f>
        <v>5.0516567056529693</v>
      </c>
      <c r="S93" s="1">
        <f>+'Ark1'!AB1231</f>
        <v>0.22043293909779951</v>
      </c>
      <c r="T93" s="11">
        <f>+'Ark1'!AD1231</f>
        <v>2.7847166060061102</v>
      </c>
      <c r="U93" s="1">
        <f t="shared" si="9"/>
        <v>4.208541010770503</v>
      </c>
      <c r="V93" s="11">
        <f t="shared" si="10"/>
        <v>9.1860465116279073</v>
      </c>
      <c r="W93" s="47"/>
      <c r="X93" s="4"/>
      <c r="Y93" s="13"/>
      <c r="Z93" s="58"/>
      <c r="AA93" s="1"/>
      <c r="AB93" s="5"/>
    </row>
    <row r="94" spans="1:28" ht="15.6">
      <c r="A94" s="47"/>
      <c r="B94">
        <f>+'Ark1'!C1232</f>
        <v>2018</v>
      </c>
      <c r="C94">
        <f>+'Ark1'!M1232</f>
        <v>6</v>
      </c>
      <c r="D94" s="3" t="s">
        <v>99</v>
      </c>
      <c r="E94">
        <f>+'Ark1'!Q1232</f>
        <v>5</v>
      </c>
      <c r="F94">
        <f>+'Ark1'!R1232</f>
        <v>6</v>
      </c>
      <c r="G94" s="196">
        <f>+'Ark1'!AF1232</f>
        <v>6.1305813834678653E-2</v>
      </c>
      <c r="H94" s="60">
        <f t="shared" si="14"/>
        <v>-4.3656018226390071E-2</v>
      </c>
      <c r="I94" s="196">
        <f>+'Ark1'!AG1232</f>
        <v>5.5962407934032017E-2</v>
      </c>
      <c r="J94" s="1">
        <f>+'Ark1'!S1232</f>
        <v>4.5</v>
      </c>
      <c r="K94" s="60">
        <f t="shared" si="15"/>
        <v>-1.5</v>
      </c>
      <c r="L94" s="93">
        <f>+'Ark1'!U1232</f>
        <v>18.816666666666663</v>
      </c>
      <c r="M94" s="196"/>
      <c r="N94" s="11">
        <f>+'Ark1'!V1232</f>
        <v>0</v>
      </c>
      <c r="O94" s="93">
        <f>+'Ark1'!X1232</f>
        <v>83.333333333333314</v>
      </c>
      <c r="P94" s="93">
        <f>+'Ark1'!Y1232</f>
        <v>16.666666666666671</v>
      </c>
      <c r="Q94" s="93">
        <f>+'Ark1'!Z1232</f>
        <v>3.384974971185998</v>
      </c>
      <c r="R94" s="1">
        <f>+'Ark1'!Z1232</f>
        <v>3.384974971185998</v>
      </c>
      <c r="S94" s="1">
        <f>+'Ark1'!AB1232</f>
        <v>0</v>
      </c>
      <c r="T94" s="11">
        <f>+'Ark1'!AD1232</f>
        <v>0</v>
      </c>
      <c r="U94" s="1">
        <f t="shared" ref="U94:U149" si="16">+L94/J94</f>
        <v>4.1814814814814802</v>
      </c>
      <c r="V94" s="11">
        <f t="shared" ref="V94:V149" si="17">+F94/E94</f>
        <v>1.2</v>
      </c>
      <c r="W94" s="47"/>
      <c r="X94" s="4"/>
      <c r="Y94" s="13"/>
      <c r="Z94" s="58"/>
      <c r="AA94" s="13"/>
      <c r="AB94" s="5"/>
    </row>
    <row r="95" spans="1:28" ht="15.6">
      <c r="A95" s="47"/>
      <c r="B95">
        <f>+'Ark1'!C1233</f>
        <v>2018</v>
      </c>
      <c r="C95">
        <f>+'Ark1'!M1233</f>
        <v>7</v>
      </c>
      <c r="D95" s="3" t="s">
        <v>100</v>
      </c>
      <c r="E95">
        <f>+'Ark1'!Q1233</f>
        <v>1</v>
      </c>
      <c r="F95">
        <f>+'Ark1'!R1233</f>
        <v>1</v>
      </c>
      <c r="G95" s="196">
        <f>+'Ark1'!AF1233</f>
        <v>1.0217635639113111E-2</v>
      </c>
      <c r="H95" s="60">
        <f t="shared" si="14"/>
        <v>-1.8408318559360169E-2</v>
      </c>
      <c r="I95" s="196">
        <f>+'Ark1'!AG1233</f>
        <v>9.4179428764092875E-3</v>
      </c>
      <c r="J95" s="1">
        <f>+'Ark1'!S1233</f>
        <v>5</v>
      </c>
      <c r="K95" s="60">
        <f t="shared" si="15"/>
        <v>-0.33333333333333215</v>
      </c>
      <c r="L95" s="93">
        <f>+'Ark1'!U1233</f>
        <v>19</v>
      </c>
      <c r="M95" s="196"/>
      <c r="N95" s="11">
        <f>+'Ark1'!V1233</f>
        <v>0</v>
      </c>
      <c r="O95" s="93">
        <f>+'Ark1'!X1233</f>
        <v>100</v>
      </c>
      <c r="P95" s="93">
        <f>+'Ark1'!Y1233</f>
        <v>0</v>
      </c>
      <c r="Q95" s="93">
        <f>+'Ark1'!Z1233</f>
        <v>0</v>
      </c>
      <c r="R95" s="1">
        <f>+'Ark1'!Z1233</f>
        <v>0</v>
      </c>
      <c r="S95" s="1">
        <f>+'Ark1'!AB1233</f>
        <v>0</v>
      </c>
      <c r="T95" s="11">
        <f>+'Ark1'!AD1233</f>
        <v>0</v>
      </c>
      <c r="U95" s="1">
        <f t="shared" si="16"/>
        <v>3.8</v>
      </c>
      <c r="V95" s="11">
        <f t="shared" si="17"/>
        <v>1</v>
      </c>
      <c r="W95" s="47"/>
      <c r="X95" s="4"/>
      <c r="Y95" s="13"/>
      <c r="Z95" s="58"/>
      <c r="AA95" s="13"/>
      <c r="AB95" s="5"/>
    </row>
    <row r="96" spans="1:28" ht="15.6">
      <c r="A96" s="47"/>
      <c r="B96">
        <f>+'Ark1'!C1234</f>
        <v>2018</v>
      </c>
      <c r="C96">
        <f>+'Ark1'!M1234</f>
        <v>8</v>
      </c>
      <c r="D96" s="3" t="s">
        <v>101</v>
      </c>
      <c r="E96">
        <f>+'Ark1'!Q1234</f>
        <v>417</v>
      </c>
      <c r="F96">
        <f>+'Ark1'!R1234</f>
        <v>2326</v>
      </c>
      <c r="G96" s="196">
        <f>+'Ark1'!AF1234</f>
        <v>23.766220496577088</v>
      </c>
      <c r="H96" s="60">
        <f t="shared" si="14"/>
        <v>1.6220496577087573E-2</v>
      </c>
      <c r="I96" s="196">
        <f>+'Ark1'!AG1234</f>
        <v>28.004862830883877</v>
      </c>
      <c r="J96" s="1">
        <f>+'Ark1'!S1234</f>
        <v>6.1384350816852979</v>
      </c>
      <c r="K96" s="60">
        <f t="shared" si="15"/>
        <v>0.14767574058445465</v>
      </c>
      <c r="L96" s="93">
        <f>+'Ark1'!U1234</f>
        <v>24.289651762682649</v>
      </c>
      <c r="M96" s="196"/>
      <c r="N96" s="11">
        <f>+'Ark1'!V1234</f>
        <v>0</v>
      </c>
      <c r="O96" s="93">
        <f>+'Ark1'!X1234</f>
        <v>95.915735167669823</v>
      </c>
      <c r="P96" s="93">
        <f>+'Ark1'!Y1234</f>
        <v>56.921754084264848</v>
      </c>
      <c r="Q96" s="93">
        <f>+'Ark1'!Z1234</f>
        <v>5.3193420491393608</v>
      </c>
      <c r="R96" s="1">
        <f>+'Ark1'!Z1234</f>
        <v>5.3193420491393608</v>
      </c>
      <c r="S96" s="1">
        <f>+'Ark1'!AB1234</f>
        <v>0</v>
      </c>
      <c r="T96" s="11">
        <f>+'Ark1'!AD1234</f>
        <v>0</v>
      </c>
      <c r="U96" s="1">
        <f t="shared" si="16"/>
        <v>3.9569778680487344</v>
      </c>
      <c r="V96" s="11">
        <f t="shared" si="17"/>
        <v>5.5779376498800959</v>
      </c>
      <c r="W96" s="47"/>
      <c r="X96" s="4"/>
      <c r="Y96" s="13"/>
      <c r="Z96" s="58"/>
      <c r="AA96" s="13"/>
      <c r="AB96" s="5"/>
    </row>
    <row r="97" spans="1:28" ht="15.6">
      <c r="A97" s="47"/>
      <c r="B97">
        <f>+'Ark1'!C1235</f>
        <v>2018</v>
      </c>
      <c r="C97">
        <f>+'Ark1'!M1235</f>
        <v>9</v>
      </c>
      <c r="D97" s="3" t="s">
        <v>102</v>
      </c>
      <c r="E97">
        <f>+'Ark1'!Q1235</f>
        <v>1</v>
      </c>
      <c r="F97">
        <f>+'Ark1'!R1235</f>
        <v>1</v>
      </c>
      <c r="G97" s="196">
        <f>+'Ark1'!AF1235</f>
        <v>1.0217635639113111E-2</v>
      </c>
      <c r="H97" s="60">
        <f t="shared" si="14"/>
        <v>6.7565090628867938E-4</v>
      </c>
      <c r="I97" s="196">
        <f>+'Ark1'!AG1235</f>
        <v>1.8191500187590574E-2</v>
      </c>
      <c r="J97" s="1">
        <f>+'Ark1'!S1235</f>
        <v>6</v>
      </c>
      <c r="K97" s="60">
        <f t="shared" si="15"/>
        <v>0</v>
      </c>
      <c r="L97" s="93">
        <f>+'Ark1'!U1235</f>
        <v>36.700000000000003</v>
      </c>
      <c r="M97" s="196"/>
      <c r="N97" s="11">
        <f>+'Ark1'!V1235</f>
        <v>0</v>
      </c>
      <c r="O97" s="93">
        <f>+'Ark1'!X1235</f>
        <v>100</v>
      </c>
      <c r="P97" s="93">
        <f>+'Ark1'!Y1235</f>
        <v>100</v>
      </c>
      <c r="Q97" s="93">
        <f>+'Ark1'!Z1235</f>
        <v>0</v>
      </c>
      <c r="R97" s="1">
        <f>+'Ark1'!Z1235</f>
        <v>0</v>
      </c>
      <c r="S97" s="1">
        <f>+'Ark1'!AB1235</f>
        <v>0</v>
      </c>
      <c r="T97" s="11">
        <f>+'Ark1'!AD1235</f>
        <v>0</v>
      </c>
      <c r="U97" s="1">
        <f t="shared" si="16"/>
        <v>6.1166666666666671</v>
      </c>
      <c r="V97" s="11">
        <f t="shared" si="17"/>
        <v>1</v>
      </c>
      <c r="W97" s="47"/>
      <c r="X97" s="4"/>
      <c r="Y97" s="13"/>
      <c r="Z97" s="58"/>
      <c r="AA97" s="13"/>
      <c r="AB97" s="5"/>
    </row>
    <row r="98" spans="1:28" ht="15.6">
      <c r="A98" s="47"/>
      <c r="B98">
        <f>+'Ark1'!C1236</f>
        <v>2018</v>
      </c>
      <c r="C98">
        <f>+'Ark1'!M1236</f>
        <v>10</v>
      </c>
      <c r="D98" s="3" t="s">
        <v>103</v>
      </c>
      <c r="E98">
        <f>+'Ark1'!Q1236</f>
        <v>0</v>
      </c>
      <c r="F98">
        <f>+'Ark1'!R1236</f>
        <v>0</v>
      </c>
      <c r="G98" s="196">
        <f>+'Ark1'!AF1236</f>
        <v>0</v>
      </c>
      <c r="H98" s="60">
        <f t="shared" si="14"/>
        <v>0</v>
      </c>
      <c r="I98" s="196">
        <f>+'Ark1'!AG1236</f>
        <v>0</v>
      </c>
      <c r="J98" s="1">
        <f>+'Ark1'!S1236</f>
        <v>0</v>
      </c>
      <c r="K98" s="60">
        <f t="shared" si="15"/>
        <v>0</v>
      </c>
      <c r="L98" s="93">
        <f>+'Ark1'!U1236</f>
        <v>0</v>
      </c>
      <c r="M98" s="196"/>
      <c r="N98" s="11">
        <f>+'Ark1'!V1236</f>
        <v>0</v>
      </c>
      <c r="O98" s="93">
        <f>+'Ark1'!X1236</f>
        <v>0</v>
      </c>
      <c r="P98" s="93">
        <f>+'Ark1'!Y1236</f>
        <v>0</v>
      </c>
      <c r="Q98" s="93">
        <f>+'Ark1'!Z1236</f>
        <v>0</v>
      </c>
      <c r="R98" s="1">
        <f>+'Ark1'!Z1236</f>
        <v>0</v>
      </c>
      <c r="S98" s="1">
        <f>+'Ark1'!AB1236</f>
        <v>0</v>
      </c>
      <c r="T98" s="11">
        <f>+'Ark1'!AD1236</f>
        <v>0</v>
      </c>
      <c r="U98" s="1" t="e">
        <f t="shared" si="16"/>
        <v>#DIV/0!</v>
      </c>
      <c r="V98" s="11" t="e">
        <f t="shared" si="17"/>
        <v>#DIV/0!</v>
      </c>
      <c r="W98" s="47"/>
      <c r="X98" s="4"/>
      <c r="Y98" s="13"/>
      <c r="Z98" s="58"/>
      <c r="AA98" s="5"/>
      <c r="AB98" s="5"/>
    </row>
    <row r="99" spans="1:28" ht="15.6">
      <c r="A99" s="47"/>
      <c r="B99">
        <f>+'Ark1'!C1237</f>
        <v>2018</v>
      </c>
      <c r="C99">
        <f>+'Ark1'!M1237</f>
        <v>11</v>
      </c>
      <c r="D99" s="3" t="s">
        <v>104</v>
      </c>
      <c r="E99">
        <f>+'Ark1'!Q1237</f>
        <v>148</v>
      </c>
      <c r="F99">
        <f>+'Ark1'!R1237</f>
        <v>373</v>
      </c>
      <c r="G99" s="196">
        <f>+'Ark1'!AF1237</f>
        <v>3.8111780933891888</v>
      </c>
      <c r="H99" s="60">
        <f t="shared" si="14"/>
        <v>1.3468169725067369E-2</v>
      </c>
      <c r="I99" s="196">
        <f>+'Ark1'!AG1237</f>
        <v>5.5721209460155068</v>
      </c>
      <c r="J99" s="1">
        <f>+'Ark1'!S1237</f>
        <v>7.1206434316353899</v>
      </c>
      <c r="K99" s="60">
        <f t="shared" si="15"/>
        <v>-4.7698276907323311E-2</v>
      </c>
      <c r="L99" s="93">
        <f>+'Ark1'!U1237</f>
        <v>30.137640750670201</v>
      </c>
      <c r="M99" s="196"/>
      <c r="N99" s="11">
        <f>+'Ark1'!V1237</f>
        <v>0</v>
      </c>
      <c r="O99" s="93">
        <f>+'Ark1'!X1237</f>
        <v>99.731903485254705</v>
      </c>
      <c r="P99" s="93">
        <f>+'Ark1'!Y1237</f>
        <v>90.348525469168877</v>
      </c>
      <c r="Q99" s="93">
        <f>+'Ark1'!Z1237</f>
        <v>5.721975915273009</v>
      </c>
      <c r="R99" s="1">
        <f>+'Ark1'!Z1237</f>
        <v>5.721975915273009</v>
      </c>
      <c r="S99" s="1">
        <f>+'Ark1'!AB1237</f>
        <v>0</v>
      </c>
      <c r="T99" s="11">
        <f>+'Ark1'!AD1237</f>
        <v>0</v>
      </c>
      <c r="U99" s="1">
        <f t="shared" si="16"/>
        <v>4.2324322289156564</v>
      </c>
      <c r="V99" s="11">
        <f t="shared" si="17"/>
        <v>2.5202702702702702</v>
      </c>
      <c r="W99" s="47"/>
      <c r="X99" s="4"/>
      <c r="Y99" s="13"/>
      <c r="Z99" s="58"/>
      <c r="AA99" s="5"/>
      <c r="AB99" s="5"/>
    </row>
    <row r="100" spans="1:28" ht="15.6">
      <c r="A100" s="47"/>
      <c r="B100">
        <f>+'Ark1'!C1238</f>
        <v>2018</v>
      </c>
      <c r="C100">
        <f>+'Ark1'!M1238</f>
        <v>12</v>
      </c>
      <c r="D100" s="3" t="s">
        <v>105</v>
      </c>
      <c r="E100">
        <f>+'Ark1'!Q1238</f>
        <v>0</v>
      </c>
      <c r="F100">
        <f>+'Ark1'!R1238</f>
        <v>0</v>
      </c>
      <c r="G100" s="196">
        <f>+'Ark1'!AF1238</f>
        <v>0</v>
      </c>
      <c r="H100" s="60">
        <f t="shared" si="14"/>
        <v>0</v>
      </c>
      <c r="I100" s="196">
        <f>+'Ark1'!AG1238</f>
        <v>0</v>
      </c>
      <c r="J100" s="1">
        <f>+'Ark1'!S1238</f>
        <v>0</v>
      </c>
      <c r="K100" s="60">
        <f t="shared" si="15"/>
        <v>0</v>
      </c>
      <c r="L100" s="93">
        <f>+'Ark1'!U1238</f>
        <v>0</v>
      </c>
      <c r="M100" s="196"/>
      <c r="N100" s="11">
        <f>+'Ark1'!V1238</f>
        <v>0</v>
      </c>
      <c r="O100" s="93">
        <f>+'Ark1'!X1238</f>
        <v>0</v>
      </c>
      <c r="P100" s="93">
        <f>+'Ark1'!Y1238</f>
        <v>0</v>
      </c>
      <c r="Q100" s="93">
        <f>+'Ark1'!Z1238</f>
        <v>0</v>
      </c>
      <c r="R100" s="1">
        <f>+'Ark1'!Z1238</f>
        <v>0</v>
      </c>
      <c r="S100" s="1">
        <f>+'Ark1'!AB1238</f>
        <v>0</v>
      </c>
      <c r="T100" s="11">
        <f>+'Ark1'!AD1238</f>
        <v>0</v>
      </c>
      <c r="U100" s="1" t="e">
        <f t="shared" si="16"/>
        <v>#DIV/0!</v>
      </c>
      <c r="V100" s="11" t="e">
        <f t="shared" si="17"/>
        <v>#DIV/0!</v>
      </c>
      <c r="W100" s="47"/>
      <c r="X100" s="4"/>
      <c r="Y100" s="13"/>
      <c r="Z100" s="58"/>
      <c r="AA100" s="5"/>
      <c r="AB100" s="5"/>
    </row>
    <row r="101" spans="1:28" ht="15.6">
      <c r="A101" s="47"/>
      <c r="B101">
        <f>+'Ark1'!C1239</f>
        <v>2018</v>
      </c>
      <c r="C101">
        <f>+'Ark1'!M1239</f>
        <v>13</v>
      </c>
      <c r="D101" s="3" t="s">
        <v>106</v>
      </c>
      <c r="E101">
        <f>+'Ark1'!Q1239</f>
        <v>0</v>
      </c>
      <c r="F101">
        <f>+'Ark1'!R1239</f>
        <v>0</v>
      </c>
      <c r="G101" s="196">
        <f>+'Ark1'!AF1239</f>
        <v>0</v>
      </c>
      <c r="H101" s="60">
        <f t="shared" si="14"/>
        <v>0</v>
      </c>
      <c r="I101" s="196">
        <f>+'Ark1'!AG1239</f>
        <v>0</v>
      </c>
      <c r="J101" s="1">
        <f>+'Ark1'!S1239</f>
        <v>0</v>
      </c>
      <c r="K101" s="60">
        <f t="shared" si="15"/>
        <v>0</v>
      </c>
      <c r="L101" s="93">
        <f>+'Ark1'!U1239</f>
        <v>0</v>
      </c>
      <c r="M101" s="196"/>
      <c r="N101" s="11">
        <f>+'Ark1'!V1239</f>
        <v>0</v>
      </c>
      <c r="O101" s="93">
        <f>+'Ark1'!X1239</f>
        <v>0</v>
      </c>
      <c r="P101" s="93">
        <f>+'Ark1'!Y1239</f>
        <v>0</v>
      </c>
      <c r="Q101" s="93">
        <f>+'Ark1'!Z1239</f>
        <v>0</v>
      </c>
      <c r="R101" s="1">
        <f>+'Ark1'!Z1239</f>
        <v>0</v>
      </c>
      <c r="S101" s="1">
        <f>+'Ark1'!AB1239</f>
        <v>0</v>
      </c>
      <c r="T101" s="11">
        <f>+'Ark1'!AD1239</f>
        <v>0</v>
      </c>
      <c r="U101" s="1" t="e">
        <f t="shared" si="16"/>
        <v>#DIV/0!</v>
      </c>
      <c r="V101" s="11" t="e">
        <f t="shared" si="17"/>
        <v>#DIV/0!</v>
      </c>
      <c r="W101" s="47"/>
      <c r="X101" s="4"/>
      <c r="Y101" s="13"/>
      <c r="Z101" s="58"/>
      <c r="AA101" s="5"/>
      <c r="AB101" s="5"/>
    </row>
    <row r="102" spans="1:28" ht="15.6">
      <c r="A102" s="47"/>
      <c r="B102">
        <f>+'Ark1'!C1240</f>
        <v>2018</v>
      </c>
      <c r="C102">
        <f>+'Ark1'!M1240</f>
        <v>14</v>
      </c>
      <c r="D102" s="3" t="s">
        <v>107</v>
      </c>
      <c r="E102">
        <f>+'Ark1'!Q1240</f>
        <v>10</v>
      </c>
      <c r="F102">
        <f>+'Ark1'!R1240</f>
        <v>14</v>
      </c>
      <c r="G102" s="196">
        <f>+'Ark1'!AF1240</f>
        <v>0.14304689894758349</v>
      </c>
      <c r="H102" s="60">
        <f t="shared" si="14"/>
        <v>-8.5960734640202763E-2</v>
      </c>
      <c r="I102" s="196">
        <f>+'Ark1'!AG1240</f>
        <v>0.26712260084720862</v>
      </c>
      <c r="J102" s="1">
        <f>+'Ark1'!S1240</f>
        <v>8.9285714285714306</v>
      </c>
      <c r="K102" s="60">
        <f t="shared" si="15"/>
        <v>1.1369047619047619</v>
      </c>
      <c r="L102" s="93">
        <f>+'Ark1'!U1240</f>
        <v>38.492857142857126</v>
      </c>
      <c r="M102" s="196"/>
      <c r="N102" s="11">
        <f>+'Ark1'!V1240</f>
        <v>0</v>
      </c>
      <c r="O102" s="93">
        <f>+'Ark1'!X1240</f>
        <v>100</v>
      </c>
      <c r="P102" s="93">
        <f>+'Ark1'!Y1240</f>
        <v>92.857142857142875</v>
      </c>
      <c r="Q102" s="93">
        <f>+'Ark1'!Z1240</f>
        <v>6.8984951035626514</v>
      </c>
      <c r="R102" s="1">
        <f>+'Ark1'!Z1240</f>
        <v>6.8984951035626514</v>
      </c>
      <c r="S102" s="1">
        <f>+'Ark1'!AB1240</f>
        <v>0</v>
      </c>
      <c r="T102" s="11">
        <f>+'Ark1'!AD1240</f>
        <v>0</v>
      </c>
      <c r="U102" s="1">
        <f t="shared" si="16"/>
        <v>4.3111999999999968</v>
      </c>
      <c r="V102" s="11">
        <f t="shared" si="17"/>
        <v>1.4</v>
      </c>
      <c r="W102" s="47"/>
      <c r="X102" s="4"/>
      <c r="Y102" s="13"/>
      <c r="Z102" s="58"/>
      <c r="AA102" s="5"/>
      <c r="AB102" s="5"/>
    </row>
    <row r="103" spans="1:28" ht="15.6">
      <c r="A103" s="47"/>
      <c r="B103">
        <f>+'Ark1'!C1241</f>
        <v>2018</v>
      </c>
      <c r="C103">
        <f>+'Ark1'!M1241</f>
        <v>15</v>
      </c>
      <c r="D103" s="3" t="s">
        <v>108</v>
      </c>
      <c r="E103">
        <f>+'Ark1'!Q1241</f>
        <v>0</v>
      </c>
      <c r="F103">
        <f>+'Ark1'!R1241</f>
        <v>0</v>
      </c>
      <c r="G103" s="196">
        <f>+'Ark1'!AF1241</f>
        <v>0</v>
      </c>
      <c r="H103" s="60">
        <f t="shared" si="14"/>
        <v>0</v>
      </c>
      <c r="I103" s="196">
        <f>+'Ark1'!AG1241</f>
        <v>0</v>
      </c>
      <c r="J103" s="1">
        <f>+'Ark1'!S1241</f>
        <v>0</v>
      </c>
      <c r="K103" s="60">
        <f t="shared" si="15"/>
        <v>0</v>
      </c>
      <c r="L103" s="93">
        <f>+'Ark1'!U1241</f>
        <v>0</v>
      </c>
      <c r="M103" s="196"/>
      <c r="N103" s="11">
        <f>+'Ark1'!V1241</f>
        <v>0</v>
      </c>
      <c r="O103" s="93">
        <f>+'Ark1'!X1241</f>
        <v>0</v>
      </c>
      <c r="P103" s="93">
        <f>+'Ark1'!Y1241</f>
        <v>0</v>
      </c>
      <c r="Q103" s="93">
        <f>+'Ark1'!Z1241</f>
        <v>0</v>
      </c>
      <c r="R103" s="1">
        <f>+'Ark1'!Z1241</f>
        <v>0</v>
      </c>
      <c r="S103" s="1">
        <f>+'Ark1'!AB1241</f>
        <v>0</v>
      </c>
      <c r="T103" s="11">
        <f>+'Ark1'!AD1241</f>
        <v>0</v>
      </c>
      <c r="U103" s="1" t="e">
        <f t="shared" si="16"/>
        <v>#DIV/0!</v>
      </c>
      <c r="V103" s="11" t="e">
        <f t="shared" si="17"/>
        <v>#DIV/0!</v>
      </c>
      <c r="W103" s="47"/>
      <c r="X103" s="4"/>
      <c r="Y103" s="13"/>
      <c r="Z103" s="58"/>
      <c r="AA103" s="5"/>
      <c r="AB103" s="5"/>
    </row>
    <row r="104" spans="1:28" ht="15.6">
      <c r="A104" s="47"/>
      <c r="B104" s="53">
        <f>+'Ark1'!C1242</f>
        <v>2017</v>
      </c>
      <c r="C104" s="53">
        <f>+'Ark1'!M1242</f>
        <v>1</v>
      </c>
      <c r="D104" s="54" t="s">
        <v>94</v>
      </c>
      <c r="E104" s="53">
        <f>+'Ark1'!Q1242</f>
        <v>0</v>
      </c>
      <c r="F104" s="53">
        <f>+'Ark1'!R1242</f>
        <v>0</v>
      </c>
      <c r="G104" s="178">
        <f>+'Ark1'!AF1242</f>
        <v>0</v>
      </c>
      <c r="H104" s="59">
        <f t="shared" si="14"/>
        <v>-1.1741223435481977E-2</v>
      </c>
      <c r="I104" s="178">
        <f>+'Ark1'!AG1242</f>
        <v>0</v>
      </c>
      <c r="J104" s="55">
        <f>+'Ark1'!S1242</f>
        <v>0</v>
      </c>
      <c r="K104" s="59">
        <f t="shared" si="15"/>
        <v>-3</v>
      </c>
      <c r="L104" s="157">
        <f>+'Ark1'!U1242</f>
        <v>0</v>
      </c>
      <c r="M104" s="178"/>
      <c r="N104" s="75">
        <f>+'Ark1'!V1242</f>
        <v>0</v>
      </c>
      <c r="O104" s="157">
        <f>+'Ark1'!X1242</f>
        <v>0</v>
      </c>
      <c r="P104" s="157">
        <f>+'Ark1'!Y1242</f>
        <v>0</v>
      </c>
      <c r="Q104" s="157">
        <f>+'Ark1'!Z1242</f>
        <v>0</v>
      </c>
      <c r="R104" s="55">
        <f>+'Ark1'!Z1242</f>
        <v>0</v>
      </c>
      <c r="S104" s="55">
        <f>+'Ark1'!AB1242</f>
        <v>0</v>
      </c>
      <c r="T104" s="75">
        <f>+'Ark1'!AD1242</f>
        <v>0</v>
      </c>
      <c r="U104" s="55" t="e">
        <f t="shared" si="16"/>
        <v>#DIV/0!</v>
      </c>
      <c r="V104" s="75" t="e">
        <f t="shared" si="17"/>
        <v>#DIV/0!</v>
      </c>
      <c r="W104" s="47"/>
      <c r="X104" s="4"/>
      <c r="Y104" s="13"/>
      <c r="Z104" s="58"/>
      <c r="AA104" s="5"/>
      <c r="AB104" s="5"/>
    </row>
    <row r="105" spans="1:28" ht="15.6">
      <c r="A105" s="47"/>
      <c r="B105" s="53">
        <f>+'Ark1'!C1243</f>
        <v>2017</v>
      </c>
      <c r="C105" s="53">
        <f>+'Ark1'!M1243</f>
        <v>2</v>
      </c>
      <c r="D105" s="54" t="s">
        <v>95</v>
      </c>
      <c r="E105" s="53">
        <f>+'Ark1'!Q1243</f>
        <v>388</v>
      </c>
      <c r="F105" s="53">
        <f>+'Ark1'!R1243</f>
        <v>2177</v>
      </c>
      <c r="G105" s="178">
        <f>+'Ark1'!AF1243</f>
        <v>20.772900763358766</v>
      </c>
      <c r="H105" s="59">
        <f t="shared" si="14"/>
        <v>2.3509211930875473</v>
      </c>
      <c r="I105" s="178">
        <f>+'Ark1'!AG1243</f>
        <v>16.323353321150684</v>
      </c>
      <c r="J105" s="55">
        <f>+'Ark1'!S1243</f>
        <v>3.2172714745062003</v>
      </c>
      <c r="K105" s="59">
        <f t="shared" si="15"/>
        <v>-6.4408221651213182E-5</v>
      </c>
      <c r="L105" s="157">
        <f>+'Ark1'!U1243</f>
        <v>16.187000459347701</v>
      </c>
      <c r="M105" s="178"/>
      <c r="N105" s="75">
        <f>+'Ark1'!V1243</f>
        <v>0</v>
      </c>
      <c r="O105" s="157">
        <f>+'Ark1'!X1243</f>
        <v>50.941662838768949</v>
      </c>
      <c r="P105" s="157">
        <f>+'Ark1'!Y1243</f>
        <v>3.812586127698669</v>
      </c>
      <c r="Q105" s="157">
        <f>+'Ark1'!Z1243</f>
        <v>4.1450072413972805</v>
      </c>
      <c r="R105" s="55">
        <f>+'Ark1'!Z1243</f>
        <v>4.1450072413972805</v>
      </c>
      <c r="S105" s="55">
        <f>+'Ark1'!AB1243</f>
        <v>0</v>
      </c>
      <c r="T105" s="75">
        <f>+'Ark1'!AD1243</f>
        <v>0</v>
      </c>
      <c r="U105" s="55">
        <f t="shared" si="16"/>
        <v>5.0312821245002786</v>
      </c>
      <c r="V105" s="75">
        <f t="shared" si="17"/>
        <v>5.6108247422680408</v>
      </c>
      <c r="W105" s="47"/>
      <c r="X105" s="4"/>
      <c r="Y105" s="13"/>
      <c r="Z105" s="58"/>
      <c r="AA105" s="5"/>
      <c r="AB105" s="5"/>
    </row>
    <row r="106" spans="1:28" ht="15.6">
      <c r="A106" s="47"/>
      <c r="B106" s="53">
        <f>+'Ark1'!C1244</f>
        <v>2017</v>
      </c>
      <c r="C106" s="53">
        <f>+'Ark1'!M1244</f>
        <v>3</v>
      </c>
      <c r="D106" s="54" t="s">
        <v>96</v>
      </c>
      <c r="E106" s="53">
        <f>+'Ark1'!Q1244</f>
        <v>7</v>
      </c>
      <c r="F106" s="53">
        <f>+'Ark1'!R1244</f>
        <v>26</v>
      </c>
      <c r="G106" s="178">
        <f>+'Ark1'!AF1244</f>
        <v>0.24809160305343511</v>
      </c>
      <c r="H106" s="59">
        <f t="shared" si="14"/>
        <v>0.24809160305343511</v>
      </c>
      <c r="I106" s="178">
        <f>+'Ark1'!AG1244</f>
        <v>0.190938084087798</v>
      </c>
      <c r="J106" s="55">
        <f>+'Ark1'!S1244</f>
        <v>3.5769230769230775</v>
      </c>
      <c r="K106" s="59">
        <f t="shared" si="15"/>
        <v>3.5769230769230775</v>
      </c>
      <c r="L106" s="157">
        <f>+'Ark1'!U1244</f>
        <v>15.853846153846156</v>
      </c>
      <c r="M106" s="178"/>
      <c r="N106" s="75">
        <f>+'Ark1'!V1244</f>
        <v>0</v>
      </c>
      <c r="O106" s="157">
        <f>+'Ark1'!X1244</f>
        <v>38.461538461538446</v>
      </c>
      <c r="P106" s="157">
        <f>+'Ark1'!Y1244</f>
        <v>3.8461538461538449</v>
      </c>
      <c r="Q106" s="157">
        <f>+'Ark1'!Z1244</f>
        <v>3.3286900598873395</v>
      </c>
      <c r="R106" s="55">
        <f>+'Ark1'!Z1244</f>
        <v>3.3286900598873395</v>
      </c>
      <c r="S106" s="55">
        <f>+'Ark1'!AB1244</f>
        <v>0</v>
      </c>
      <c r="T106" s="75">
        <f>+'Ark1'!AD1244</f>
        <v>0</v>
      </c>
      <c r="U106" s="55">
        <f t="shared" si="16"/>
        <v>4.4322580645161285</v>
      </c>
      <c r="V106" s="75">
        <f t="shared" si="17"/>
        <v>3.7142857142857144</v>
      </c>
      <c r="W106" s="47"/>
      <c r="X106" s="4"/>
      <c r="Y106" s="5"/>
      <c r="Z106" s="58"/>
      <c r="AA106" s="5"/>
      <c r="AB106" s="5"/>
    </row>
    <row r="107" spans="1:28">
      <c r="A107" s="47"/>
      <c r="B107" s="53">
        <f>+'Ark1'!C1245</f>
        <v>2017</v>
      </c>
      <c r="C107" s="53">
        <f>+'Ark1'!M1245</f>
        <v>4</v>
      </c>
      <c r="D107" s="54" t="s">
        <v>97</v>
      </c>
      <c r="E107" s="53">
        <f>+'Ark1'!Q1245</f>
        <v>12</v>
      </c>
      <c r="F107" s="53">
        <f>+'Ark1'!R1245</f>
        <v>33</v>
      </c>
      <c r="G107" s="178">
        <f>+'Ark1'!AF1245</f>
        <v>0.3148854961832061</v>
      </c>
      <c r="H107" s="59">
        <f t="shared" si="14"/>
        <v>0.3148854961832061</v>
      </c>
      <c r="I107" s="178">
        <f>+'Ark1'!AG1245</f>
        <v>0.28529540511808538</v>
      </c>
      <c r="J107" s="55">
        <f>+'Ark1'!S1245</f>
        <v>4.4242424242424239</v>
      </c>
      <c r="K107" s="59">
        <f t="shared" si="15"/>
        <v>4.4242424242424239</v>
      </c>
      <c r="L107" s="157">
        <f>+'Ark1'!U1245</f>
        <v>18.663636363636364</v>
      </c>
      <c r="M107" s="178"/>
      <c r="N107" s="75">
        <f>+'Ark1'!V1245</f>
        <v>3.0303030303030303</v>
      </c>
      <c r="O107" s="157">
        <f>+'Ark1'!X1245</f>
        <v>72.727272727272734</v>
      </c>
      <c r="P107" s="157">
        <f>+'Ark1'!Y1245</f>
        <v>18.181818181818183</v>
      </c>
      <c r="Q107" s="157">
        <f>+'Ark1'!Z1245</f>
        <v>4.3839112315317657</v>
      </c>
      <c r="R107" s="55">
        <f>+'Ark1'!Z1245</f>
        <v>4.3839112315317657</v>
      </c>
      <c r="S107" s="55">
        <f>+'Ark1'!AB1245</f>
        <v>0</v>
      </c>
      <c r="T107" s="75">
        <f>+'Ark1'!AD1245</f>
        <v>0</v>
      </c>
      <c r="U107" s="55">
        <f t="shared" si="16"/>
        <v>4.2184931506849317</v>
      </c>
      <c r="V107" s="75">
        <f t="shared" si="17"/>
        <v>2.75</v>
      </c>
      <c r="W107" s="47"/>
      <c r="X107" s="13"/>
      <c r="Y107" s="13"/>
      <c r="Z107" s="58"/>
    </row>
    <row r="108" spans="1:28" ht="15.6">
      <c r="A108" s="47"/>
      <c r="B108" s="53">
        <f>+'Ark1'!C1246</f>
        <v>2017</v>
      </c>
      <c r="C108" s="53">
        <f>+'Ark1'!M1246</f>
        <v>5</v>
      </c>
      <c r="D108" s="54" t="s">
        <v>98</v>
      </c>
      <c r="E108" s="53">
        <f>+'Ark1'!Q1246</f>
        <v>518</v>
      </c>
      <c r="F108" s="53">
        <f>+'Ark1'!R1246</f>
        <v>5318</v>
      </c>
      <c r="G108" s="178">
        <f>+'Ark1'!AF1246</f>
        <v>50.744274809160309</v>
      </c>
      <c r="H108" s="59">
        <f t="shared" si="14"/>
        <v>-2.1734192145569722</v>
      </c>
      <c r="I108" s="178">
        <f>+'Ark1'!AG1246</f>
        <v>48.807007548122513</v>
      </c>
      <c r="J108" s="55">
        <f>+'Ark1'!S1246</f>
        <v>4.7282813087626918</v>
      </c>
      <c r="K108" s="59">
        <f t="shared" si="15"/>
        <v>-0.12039852261072781</v>
      </c>
      <c r="L108" s="157">
        <f>+'Ark1'!U1246</f>
        <v>19.812955998495724</v>
      </c>
      <c r="M108" s="178"/>
      <c r="N108" s="75">
        <f>+'Ark1'!V1246</f>
        <v>4.6822113576532525</v>
      </c>
      <c r="O108" s="157">
        <f>+'Ark1'!X1246</f>
        <v>79.86084994358778</v>
      </c>
      <c r="P108" s="157">
        <f>+'Ark1'!Y1246</f>
        <v>19.612636329447156</v>
      </c>
      <c r="Q108" s="157">
        <f>+'Ark1'!Z1246</f>
        <v>4.9925961981705216</v>
      </c>
      <c r="R108" s="55">
        <f>+'Ark1'!Z1246</f>
        <v>4.9925961981705216</v>
      </c>
      <c r="S108" s="55">
        <f>+'Ark1'!AB1246</f>
        <v>0.29039949626702305</v>
      </c>
      <c r="T108" s="75">
        <f>+'Ark1'!AD1246</f>
        <v>-2.4102075828848393</v>
      </c>
      <c r="U108" s="55">
        <f t="shared" si="16"/>
        <v>4.1903082123682749</v>
      </c>
      <c r="V108" s="75">
        <f t="shared" si="17"/>
        <v>10.266409266409266</v>
      </c>
      <c r="W108" s="47"/>
      <c r="X108" s="5"/>
      <c r="Y108" s="5"/>
      <c r="Z108" s="58"/>
      <c r="AB108" s="5"/>
    </row>
    <row r="109" spans="1:28">
      <c r="A109" s="47"/>
      <c r="B109" s="53">
        <f>+'Ark1'!C1247</f>
        <v>2017</v>
      </c>
      <c r="C109" s="53">
        <f>+'Ark1'!M1247</f>
        <v>6</v>
      </c>
      <c r="D109" s="54" t="s">
        <v>99</v>
      </c>
      <c r="E109" s="53">
        <f>+'Ark1'!Q1247</f>
        <v>6</v>
      </c>
      <c r="F109" s="53">
        <f>+'Ark1'!R1247</f>
        <v>11</v>
      </c>
      <c r="G109" s="178">
        <f>+'Ark1'!AF1247</f>
        <v>0.10496183206106872</v>
      </c>
      <c r="H109" s="59">
        <f t="shared" si="14"/>
        <v>9.3220608625586746E-2</v>
      </c>
      <c r="I109" s="178">
        <f>+'Ark1'!AG1247</f>
        <v>0.1111721013611633</v>
      </c>
      <c r="J109" s="55">
        <f>+'Ark1'!S1247</f>
        <v>6</v>
      </c>
      <c r="K109" s="59">
        <f t="shared" si="15"/>
        <v>1</v>
      </c>
      <c r="L109" s="157">
        <f>+'Ark1'!U1247</f>
        <v>21.818181818181817</v>
      </c>
      <c r="M109" s="178"/>
      <c r="N109" s="75">
        <f>+'Ark1'!V1247</f>
        <v>27.272727272727277</v>
      </c>
      <c r="O109" s="157">
        <f>+'Ark1'!X1247</f>
        <v>81.818181818181813</v>
      </c>
      <c r="P109" s="157">
        <f>+'Ark1'!Y1247</f>
        <v>36.363636363636367</v>
      </c>
      <c r="Q109" s="157">
        <f>+'Ark1'!Z1247</f>
        <v>5.5036877193747804</v>
      </c>
      <c r="R109" s="55">
        <f>+'Ark1'!Z1247</f>
        <v>5.5036877193747804</v>
      </c>
      <c r="S109" s="55">
        <f>+'Ark1'!AB1247</f>
        <v>0</v>
      </c>
      <c r="T109" s="75">
        <f>+'Ark1'!AD1247</f>
        <v>0</v>
      </c>
      <c r="U109" s="55">
        <f t="shared" si="16"/>
        <v>3.6363636363636362</v>
      </c>
      <c r="V109" s="75">
        <f t="shared" si="17"/>
        <v>1.8333333333333333</v>
      </c>
      <c r="W109" s="47"/>
      <c r="X109" s="13"/>
      <c r="Y109" s="13"/>
      <c r="Z109" s="58"/>
    </row>
    <row r="110" spans="1:28">
      <c r="A110" s="47"/>
      <c r="B110" s="53">
        <f>+'Ark1'!C1248</f>
        <v>2017</v>
      </c>
      <c r="C110" s="53">
        <f>+'Ark1'!M1248</f>
        <v>7</v>
      </c>
      <c r="D110" s="54" t="s">
        <v>100</v>
      </c>
      <c r="E110" s="53">
        <f>+'Ark1'!Q1248</f>
        <v>3</v>
      </c>
      <c r="F110" s="53">
        <f>+'Ark1'!R1248</f>
        <v>3</v>
      </c>
      <c r="G110" s="178">
        <f>+'Ark1'!AF1248</f>
        <v>2.8625954198473282E-2</v>
      </c>
      <c r="H110" s="59">
        <f t="shared" si="14"/>
        <v>5.1435073275093272E-3</v>
      </c>
      <c r="I110" s="178">
        <f>+'Ark1'!AG1248</f>
        <v>3.3675882370652395E-2</v>
      </c>
      <c r="J110" s="55">
        <f>+'Ark1'!S1248</f>
        <v>5.3333333333333321</v>
      </c>
      <c r="K110" s="59">
        <f t="shared" si="15"/>
        <v>-0.16666666666666785</v>
      </c>
      <c r="L110" s="157">
        <f>+'Ark1'!U1248</f>
        <v>24.233333333333341</v>
      </c>
      <c r="M110" s="178"/>
      <c r="N110" s="75">
        <f>+'Ark1'!V1248</f>
        <v>33.333333333333343</v>
      </c>
      <c r="O110" s="157">
        <f>+'Ark1'!X1248</f>
        <v>100</v>
      </c>
      <c r="P110" s="157">
        <f>+'Ark1'!Y1248</f>
        <v>66.666666666666686</v>
      </c>
      <c r="Q110" s="157">
        <f>+'Ark1'!Z1248</f>
        <v>5.2219621684658719</v>
      </c>
      <c r="R110" s="55">
        <f>+'Ark1'!Z1248</f>
        <v>5.2219621684658719</v>
      </c>
      <c r="S110" s="55">
        <f>+'Ark1'!AB1248</f>
        <v>0</v>
      </c>
      <c r="T110" s="75">
        <f>+'Ark1'!AD1248</f>
        <v>0</v>
      </c>
      <c r="U110" s="55">
        <f t="shared" si="16"/>
        <v>4.5437500000000028</v>
      </c>
      <c r="V110" s="75">
        <f t="shared" si="17"/>
        <v>1</v>
      </c>
      <c r="W110" s="47"/>
      <c r="X110" s="13"/>
      <c r="Y110" s="13"/>
      <c r="Z110" s="58"/>
    </row>
    <row r="111" spans="1:28">
      <c r="A111" s="47"/>
      <c r="B111" s="53">
        <f>+'Ark1'!C1249</f>
        <v>2017</v>
      </c>
      <c r="C111" s="53">
        <f>+'Ark1'!M1249</f>
        <v>8</v>
      </c>
      <c r="D111" s="54" t="s">
        <v>101</v>
      </c>
      <c r="E111" s="53">
        <f>+'Ark1'!Q1249</f>
        <v>396</v>
      </c>
      <c r="F111" s="53">
        <f>+'Ark1'!R1249</f>
        <v>2489</v>
      </c>
      <c r="G111" s="178">
        <f>+'Ark1'!AF1249</f>
        <v>23.75</v>
      </c>
      <c r="H111" s="59">
        <f t="shared" si="14"/>
        <v>-0.64826229893154519</v>
      </c>
      <c r="I111" s="178">
        <f>+'Ark1'!AG1249</f>
        <v>28.341474373672558</v>
      </c>
      <c r="J111" s="55">
        <f>+'Ark1'!S1249</f>
        <v>5.9907593411008433</v>
      </c>
      <c r="K111" s="59">
        <f t="shared" si="15"/>
        <v>-0.20606452800406405</v>
      </c>
      <c r="L111" s="157">
        <f>+'Ark1'!U1249</f>
        <v>24.58175974286862</v>
      </c>
      <c r="M111" s="178"/>
      <c r="N111" s="75">
        <f>+'Ark1'!V1249</f>
        <v>0</v>
      </c>
      <c r="O111" s="157">
        <f>+'Ark1'!X1249</f>
        <v>97.308155885897946</v>
      </c>
      <c r="P111" s="157">
        <f>+'Ark1'!Y1249</f>
        <v>58.6179188429088</v>
      </c>
      <c r="Q111" s="157">
        <f>+'Ark1'!Z1249</f>
        <v>5.174686971406012</v>
      </c>
      <c r="R111" s="55">
        <f>+'Ark1'!Z1249</f>
        <v>5.174686971406012</v>
      </c>
      <c r="S111" s="55">
        <f>+'Ark1'!AB1249</f>
        <v>0</v>
      </c>
      <c r="T111" s="75">
        <f>+'Ark1'!AD1249</f>
        <v>0</v>
      </c>
      <c r="U111" s="55">
        <f t="shared" si="16"/>
        <v>4.103279458118168</v>
      </c>
      <c r="V111" s="75">
        <f t="shared" si="17"/>
        <v>6.2853535353535355</v>
      </c>
      <c r="W111" s="47"/>
      <c r="X111" s="13"/>
      <c r="Y111" s="13"/>
      <c r="Z111" s="58"/>
    </row>
    <row r="112" spans="1:28">
      <c r="A112" s="47"/>
      <c r="B112" s="53">
        <f>+'Ark1'!C1250</f>
        <v>2017</v>
      </c>
      <c r="C112" s="53">
        <f>+'Ark1'!M1250</f>
        <v>9</v>
      </c>
      <c r="D112" s="54" t="s">
        <v>102</v>
      </c>
      <c r="E112" s="53">
        <f>+'Ark1'!Q1250</f>
        <v>1</v>
      </c>
      <c r="F112" s="53">
        <f>+'Ark1'!R1250</f>
        <v>1</v>
      </c>
      <c r="G112" s="178">
        <f>+'Ark1'!AF1250</f>
        <v>9.5419847328244312E-3</v>
      </c>
      <c r="H112" s="59">
        <f t="shared" si="14"/>
        <v>-2.1992387026575459E-3</v>
      </c>
      <c r="I112" s="178">
        <f>+'Ark1'!AG1250</f>
        <v>1.3386973872240079E-2</v>
      </c>
      <c r="J112" s="55">
        <f>+'Ark1'!S1250</f>
        <v>6</v>
      </c>
      <c r="K112" s="59">
        <f t="shared" si="15"/>
        <v>-2</v>
      </c>
      <c r="L112" s="157">
        <f>+'Ark1'!U1250</f>
        <v>28.9</v>
      </c>
      <c r="M112" s="178"/>
      <c r="N112" s="75">
        <f>+'Ark1'!V1250</f>
        <v>0</v>
      </c>
      <c r="O112" s="157">
        <f>+'Ark1'!X1250</f>
        <v>100</v>
      </c>
      <c r="P112" s="157">
        <f>+'Ark1'!Y1250</f>
        <v>100</v>
      </c>
      <c r="Q112" s="157">
        <f>+'Ark1'!Z1250</f>
        <v>0</v>
      </c>
      <c r="R112" s="55">
        <f>+'Ark1'!Z1250</f>
        <v>0</v>
      </c>
      <c r="S112" s="55">
        <f>+'Ark1'!AB1250</f>
        <v>0</v>
      </c>
      <c r="T112" s="75">
        <f>+'Ark1'!AD1250</f>
        <v>0</v>
      </c>
      <c r="U112" s="55">
        <f t="shared" si="16"/>
        <v>4.8166666666666664</v>
      </c>
      <c r="V112" s="75">
        <f t="shared" si="17"/>
        <v>1</v>
      </c>
      <c r="W112" s="47"/>
      <c r="X112" s="13"/>
      <c r="Y112" s="13"/>
      <c r="Z112" s="58"/>
    </row>
    <row r="113" spans="1:26">
      <c r="A113" s="47"/>
      <c r="B113" s="53">
        <f>+'Ark1'!C1251</f>
        <v>2017</v>
      </c>
      <c r="C113" s="53">
        <f>+'Ark1'!M1251</f>
        <v>10</v>
      </c>
      <c r="D113" s="54" t="s">
        <v>103</v>
      </c>
      <c r="E113" s="53">
        <f>+'Ark1'!Q1251</f>
        <v>0</v>
      </c>
      <c r="F113" s="53">
        <f>+'Ark1'!R1251</f>
        <v>0</v>
      </c>
      <c r="G113" s="178">
        <f>+'Ark1'!AF1251</f>
        <v>0</v>
      </c>
      <c r="H113" s="59">
        <f t="shared" si="14"/>
        <v>0</v>
      </c>
      <c r="I113" s="178">
        <f>+'Ark1'!AG1251</f>
        <v>0</v>
      </c>
      <c r="J113" s="55">
        <f>+'Ark1'!S1251</f>
        <v>0</v>
      </c>
      <c r="K113" s="59">
        <f t="shared" si="15"/>
        <v>0</v>
      </c>
      <c r="L113" s="157">
        <f>+'Ark1'!U1251</f>
        <v>0</v>
      </c>
      <c r="M113" s="178"/>
      <c r="N113" s="75">
        <f>+'Ark1'!V1251</f>
        <v>0</v>
      </c>
      <c r="O113" s="157">
        <f>+'Ark1'!X1251</f>
        <v>0</v>
      </c>
      <c r="P113" s="157">
        <f>+'Ark1'!Y1251</f>
        <v>0</v>
      </c>
      <c r="Q113" s="157">
        <f>+'Ark1'!Z1251</f>
        <v>0</v>
      </c>
      <c r="R113" s="55">
        <f>+'Ark1'!Z1251</f>
        <v>0</v>
      </c>
      <c r="S113" s="55">
        <f>+'Ark1'!AB1251</f>
        <v>0</v>
      </c>
      <c r="T113" s="75">
        <f>+'Ark1'!AD1251</f>
        <v>0</v>
      </c>
      <c r="U113" s="55" t="e">
        <f t="shared" si="16"/>
        <v>#DIV/0!</v>
      </c>
      <c r="V113" s="75" t="e">
        <f t="shared" si="17"/>
        <v>#DIV/0!</v>
      </c>
      <c r="W113" s="47"/>
      <c r="X113" s="13"/>
      <c r="Y113" s="13"/>
      <c r="Z113" s="58"/>
    </row>
    <row r="114" spans="1:26">
      <c r="A114" s="47"/>
      <c r="B114" s="53">
        <f>+'Ark1'!C1252</f>
        <v>2017</v>
      </c>
      <c r="C114" s="53">
        <f>+'Ark1'!M1252</f>
        <v>11</v>
      </c>
      <c r="D114" s="54" t="s">
        <v>104</v>
      </c>
      <c r="E114" s="53">
        <f>+'Ark1'!Q1252</f>
        <v>143</v>
      </c>
      <c r="F114" s="53">
        <f>+'Ark1'!R1252</f>
        <v>398</v>
      </c>
      <c r="G114" s="178">
        <f>+'Ark1'!AF1252</f>
        <v>3.7977099236641214</v>
      </c>
      <c r="H114" s="59">
        <f t="shared" si="14"/>
        <v>-0.17082359752878595</v>
      </c>
      <c r="I114" s="178">
        <f>+'Ark1'!AG1252</f>
        <v>5.5006102885147561</v>
      </c>
      <c r="J114" s="55">
        <f>+'Ark1'!S1252</f>
        <v>7.1683417085427132</v>
      </c>
      <c r="K114" s="59">
        <f t="shared" si="15"/>
        <v>-0.26065237429752219</v>
      </c>
      <c r="L114" s="157">
        <f>+'Ark1'!U1252</f>
        <v>29.83618090452261</v>
      </c>
      <c r="M114" s="178"/>
      <c r="N114" s="75">
        <f>+'Ark1'!V1252</f>
        <v>0</v>
      </c>
      <c r="O114" s="157">
        <f>+'Ark1'!X1252</f>
        <v>100</v>
      </c>
      <c r="P114" s="157">
        <f>+'Ark1'!Y1252</f>
        <v>92.462311557788951</v>
      </c>
      <c r="Q114" s="157">
        <f>+'Ark1'!Z1252</f>
        <v>4.8923381270291371</v>
      </c>
      <c r="R114" s="55">
        <f>+'Ark1'!Z1252</f>
        <v>4.8923381270291371</v>
      </c>
      <c r="S114" s="55">
        <f>+'Ark1'!AB1252</f>
        <v>0</v>
      </c>
      <c r="T114" s="75">
        <f>+'Ark1'!AD1252</f>
        <v>0</v>
      </c>
      <c r="U114" s="55">
        <f t="shared" si="16"/>
        <v>4.1622152120574833</v>
      </c>
      <c r="V114" s="75">
        <f t="shared" si="17"/>
        <v>2.7832167832167833</v>
      </c>
      <c r="W114" s="47"/>
      <c r="X114" s="13"/>
      <c r="Y114" s="13"/>
      <c r="Z114" s="58"/>
    </row>
    <row r="115" spans="1:26">
      <c r="A115" s="47"/>
      <c r="B115" s="53">
        <f>+'Ark1'!C1253</f>
        <v>2017</v>
      </c>
      <c r="C115" s="53">
        <f>+'Ark1'!M1253</f>
        <v>12</v>
      </c>
      <c r="D115" s="54" t="s">
        <v>105</v>
      </c>
      <c r="E115" s="53">
        <f>+'Ark1'!Q1253</f>
        <v>0</v>
      </c>
      <c r="F115" s="53">
        <f>+'Ark1'!R1253</f>
        <v>0</v>
      </c>
      <c r="G115" s="178">
        <f>+'Ark1'!AF1253</f>
        <v>0</v>
      </c>
      <c r="H115" s="59">
        <f t="shared" si="14"/>
        <v>0</v>
      </c>
      <c r="I115" s="178">
        <f>+'Ark1'!AG1253</f>
        <v>0</v>
      </c>
      <c r="J115" s="55">
        <f>+'Ark1'!S1253</f>
        <v>0</v>
      </c>
      <c r="K115" s="59">
        <f t="shared" si="15"/>
        <v>0</v>
      </c>
      <c r="L115" s="157">
        <f>+'Ark1'!U1253</f>
        <v>0</v>
      </c>
      <c r="M115" s="178"/>
      <c r="N115" s="75">
        <f>+'Ark1'!V1253</f>
        <v>0</v>
      </c>
      <c r="O115" s="157">
        <f>+'Ark1'!X1253</f>
        <v>0</v>
      </c>
      <c r="P115" s="157">
        <f>+'Ark1'!Y1253</f>
        <v>0</v>
      </c>
      <c r="Q115" s="157">
        <f>+'Ark1'!Z1253</f>
        <v>0</v>
      </c>
      <c r="R115" s="55">
        <f>+'Ark1'!Z1253</f>
        <v>0</v>
      </c>
      <c r="S115" s="55">
        <f>+'Ark1'!AB1253</f>
        <v>0</v>
      </c>
      <c r="T115" s="75">
        <f>+'Ark1'!AD1253</f>
        <v>0</v>
      </c>
      <c r="U115" s="55" t="e">
        <f t="shared" si="16"/>
        <v>#DIV/0!</v>
      </c>
      <c r="V115" s="75" t="e">
        <f t="shared" si="17"/>
        <v>#DIV/0!</v>
      </c>
      <c r="W115" s="47"/>
      <c r="X115" s="13"/>
      <c r="Y115" s="13"/>
      <c r="Z115" s="58"/>
    </row>
    <row r="116" spans="1:26">
      <c r="A116" s="47"/>
      <c r="B116" s="53">
        <f>+'Ark1'!C1254</f>
        <v>2017</v>
      </c>
      <c r="C116" s="53">
        <f>+'Ark1'!M1254</f>
        <v>13</v>
      </c>
      <c r="D116" s="54" t="s">
        <v>106</v>
      </c>
      <c r="E116" s="53">
        <f>+'Ark1'!Q1254</f>
        <v>0</v>
      </c>
      <c r="F116" s="53">
        <f>+'Ark1'!R1254</f>
        <v>0</v>
      </c>
      <c r="G116" s="178">
        <f>+'Ark1'!AF1254</f>
        <v>0</v>
      </c>
      <c r="H116" s="59">
        <f t="shared" si="14"/>
        <v>0</v>
      </c>
      <c r="I116" s="178">
        <f>+'Ark1'!AG1254</f>
        <v>0</v>
      </c>
      <c r="J116" s="55">
        <f>+'Ark1'!S1254</f>
        <v>0</v>
      </c>
      <c r="K116" s="59">
        <f t="shared" si="15"/>
        <v>0</v>
      </c>
      <c r="L116" s="157">
        <f>+'Ark1'!U1254</f>
        <v>0</v>
      </c>
      <c r="M116" s="178"/>
      <c r="N116" s="75">
        <f>+'Ark1'!V1254</f>
        <v>0</v>
      </c>
      <c r="O116" s="157">
        <f>+'Ark1'!X1254</f>
        <v>0</v>
      </c>
      <c r="P116" s="157">
        <f>+'Ark1'!Y1254</f>
        <v>0</v>
      </c>
      <c r="Q116" s="157">
        <f>+'Ark1'!Z1254</f>
        <v>0</v>
      </c>
      <c r="R116" s="55">
        <f>+'Ark1'!Z1254</f>
        <v>0</v>
      </c>
      <c r="S116" s="55">
        <f>+'Ark1'!AB1254</f>
        <v>0</v>
      </c>
      <c r="T116" s="75">
        <f>+'Ark1'!AD1254</f>
        <v>0</v>
      </c>
      <c r="U116" s="55" t="e">
        <f t="shared" si="16"/>
        <v>#DIV/0!</v>
      </c>
      <c r="V116" s="75" t="e">
        <f t="shared" si="17"/>
        <v>#DIV/0!</v>
      </c>
      <c r="W116" s="47"/>
      <c r="X116" s="13"/>
      <c r="Y116" s="13"/>
      <c r="Z116" s="58"/>
    </row>
    <row r="117" spans="1:26">
      <c r="A117" s="47"/>
      <c r="B117" s="53">
        <f>+'Ark1'!C1255</f>
        <v>2017</v>
      </c>
      <c r="C117" s="53">
        <f>+'Ark1'!M1255</f>
        <v>14</v>
      </c>
      <c r="D117" s="54" t="s">
        <v>107</v>
      </c>
      <c r="E117" s="53">
        <f>+'Ark1'!Q1255</f>
        <v>16</v>
      </c>
      <c r="F117" s="53">
        <f>+'Ark1'!R1255</f>
        <v>24</v>
      </c>
      <c r="G117" s="178">
        <f>+'Ark1'!AF1255</f>
        <v>0.22900763358778625</v>
      </c>
      <c r="H117" s="59">
        <f t="shared" si="14"/>
        <v>-5.8168351218532977E-3</v>
      </c>
      <c r="I117" s="178">
        <f>+'Ark1'!AG1255</f>
        <v>0.39308602172951318</v>
      </c>
      <c r="J117" s="55">
        <f>+'Ark1'!S1255</f>
        <v>7.7916666666666687</v>
      </c>
      <c r="K117" s="59">
        <f t="shared" si="15"/>
        <v>-0.40833333333333055</v>
      </c>
      <c r="L117" s="157">
        <f>+'Ark1'!U1255</f>
        <v>35.358333333333327</v>
      </c>
      <c r="M117" s="178"/>
      <c r="N117" s="75">
        <f>+'Ark1'!V1255</f>
        <v>0</v>
      </c>
      <c r="O117" s="157">
        <f>+'Ark1'!X1255</f>
        <v>100</v>
      </c>
      <c r="P117" s="157">
        <f>+'Ark1'!Y1255</f>
        <v>100</v>
      </c>
      <c r="Q117" s="157">
        <f>+'Ark1'!Z1255</f>
        <v>5.7502838094209956</v>
      </c>
      <c r="R117" s="55">
        <f>+'Ark1'!Z1255</f>
        <v>5.7502838094209956</v>
      </c>
      <c r="S117" s="55">
        <f>+'Ark1'!AB1255</f>
        <v>0</v>
      </c>
      <c r="T117" s="75">
        <f>+'Ark1'!AD1255</f>
        <v>0</v>
      </c>
      <c r="U117" s="55">
        <f t="shared" si="16"/>
        <v>4.537967914438501</v>
      </c>
      <c r="V117" s="75">
        <f t="shared" si="17"/>
        <v>1.5</v>
      </c>
      <c r="W117" s="47"/>
      <c r="X117" s="13"/>
      <c r="Y117" s="13"/>
      <c r="Z117" s="58"/>
    </row>
    <row r="118" spans="1:26">
      <c r="A118" s="47"/>
      <c r="B118" s="53">
        <f>+'Ark1'!C1256</f>
        <v>2017</v>
      </c>
      <c r="C118" s="53">
        <f>+'Ark1'!M1256</f>
        <v>15</v>
      </c>
      <c r="D118" s="54" t="s">
        <v>108</v>
      </c>
      <c r="E118" s="53">
        <f>+'Ark1'!Q1256</f>
        <v>0</v>
      </c>
      <c r="F118" s="53">
        <f>+'Ark1'!R1256</f>
        <v>0</v>
      </c>
      <c r="G118" s="178">
        <f>+'Ark1'!AF1256</f>
        <v>0</v>
      </c>
      <c r="H118" s="59">
        <f t="shared" si="14"/>
        <v>0</v>
      </c>
      <c r="I118" s="178">
        <f>+'Ark1'!AG1256</f>
        <v>0</v>
      </c>
      <c r="J118" s="55">
        <f>+'Ark1'!S1256</f>
        <v>0</v>
      </c>
      <c r="K118" s="59">
        <f t="shared" si="15"/>
        <v>0</v>
      </c>
      <c r="L118" s="157">
        <f>+'Ark1'!U1256</f>
        <v>0</v>
      </c>
      <c r="M118" s="178"/>
      <c r="N118" s="75">
        <f>+'Ark1'!V1256</f>
        <v>0</v>
      </c>
      <c r="O118" s="157">
        <f>+'Ark1'!X1256</f>
        <v>0</v>
      </c>
      <c r="P118" s="157">
        <f>+'Ark1'!Y1256</f>
        <v>0</v>
      </c>
      <c r="Q118" s="157">
        <f>+'Ark1'!Z1256</f>
        <v>0</v>
      </c>
      <c r="R118" s="55">
        <f>+'Ark1'!Z1256</f>
        <v>0</v>
      </c>
      <c r="S118" s="55">
        <f>+'Ark1'!AB1256</f>
        <v>0</v>
      </c>
      <c r="T118" s="75">
        <f>+'Ark1'!AD1256</f>
        <v>0</v>
      </c>
      <c r="U118" s="55" t="e">
        <f t="shared" si="16"/>
        <v>#DIV/0!</v>
      </c>
      <c r="V118" s="75" t="e">
        <f t="shared" si="17"/>
        <v>#DIV/0!</v>
      </c>
      <c r="W118" s="47"/>
      <c r="X118" s="13"/>
      <c r="Y118" s="13"/>
      <c r="Z118" s="58"/>
    </row>
    <row r="119" spans="1:26">
      <c r="A119" s="47"/>
      <c r="B119">
        <f>+'Ark1'!C1257</f>
        <v>2016</v>
      </c>
      <c r="C119">
        <f>+'Ark1'!M1257</f>
        <v>1</v>
      </c>
      <c r="D119" s="3" t="s">
        <v>94</v>
      </c>
      <c r="E119">
        <f>+'Ark1'!Q1257</f>
        <v>1</v>
      </c>
      <c r="F119">
        <f>+'Ark1'!R1257</f>
        <v>1</v>
      </c>
      <c r="G119" s="196">
        <f>+'Ark1'!AF1257</f>
        <v>1.1741223435481977E-2</v>
      </c>
      <c r="H119" s="60">
        <f t="shared" ref="H119:H133" si="18">+G119-G135</f>
        <v>1.1741223435481977E-2</v>
      </c>
      <c r="I119" s="196">
        <f>+'Ark1'!AG1257</f>
        <v>1.5921991089213473E-2</v>
      </c>
      <c r="J119" s="1">
        <f>+'Ark1'!S1257</f>
        <v>3</v>
      </c>
      <c r="K119" s="60">
        <f t="shared" ref="K119:K133" si="19">+J119-J135</f>
        <v>3</v>
      </c>
      <c r="L119" s="93">
        <f>+'Ark1'!U1257</f>
        <v>28.8</v>
      </c>
      <c r="M119" s="196"/>
      <c r="N119" s="11">
        <f>+'Ark1'!V1257</f>
        <v>0</v>
      </c>
      <c r="O119" s="93">
        <f>+'Ark1'!X1257</f>
        <v>100</v>
      </c>
      <c r="P119" s="93">
        <f>+'Ark1'!Y1257</f>
        <v>100</v>
      </c>
      <c r="Q119" s="93">
        <f>+'Ark1'!Z1257</f>
        <v>0</v>
      </c>
      <c r="R119" s="1">
        <f>+'Ark1'!Z1257</f>
        <v>0</v>
      </c>
      <c r="S119" s="1">
        <f>+'Ark1'!AB1257</f>
        <v>0</v>
      </c>
      <c r="T119" s="11">
        <f>+'Ark1'!AD1257</f>
        <v>0</v>
      </c>
      <c r="U119" s="1">
        <f t="shared" si="16"/>
        <v>9.6</v>
      </c>
      <c r="V119" s="11">
        <f t="shared" si="17"/>
        <v>1</v>
      </c>
      <c r="W119" s="47"/>
      <c r="X119" s="13"/>
      <c r="Y119" s="13"/>
      <c r="Z119" s="58"/>
    </row>
    <row r="120" spans="1:26">
      <c r="A120" s="47"/>
      <c r="B120">
        <f>+'Ark1'!C1258</f>
        <v>2016</v>
      </c>
      <c r="C120">
        <f>+'Ark1'!M1258</f>
        <v>2</v>
      </c>
      <c r="D120" s="3" t="s">
        <v>95</v>
      </c>
      <c r="E120">
        <f>+'Ark1'!Q1258</f>
        <v>344</v>
      </c>
      <c r="F120">
        <f>+'Ark1'!R1258</f>
        <v>1569</v>
      </c>
      <c r="G120" s="196">
        <f>+'Ark1'!AF1258</f>
        <v>18.421979570271219</v>
      </c>
      <c r="H120" s="60">
        <f t="shared" si="18"/>
        <v>-0.65366098385407057</v>
      </c>
      <c r="I120" s="196">
        <f>+'Ark1'!AG1258</f>
        <v>14.510904628931939</v>
      </c>
      <c r="J120" s="1">
        <f>+'Ark1'!S1258</f>
        <v>3.2173358827278515</v>
      </c>
      <c r="K120" s="60">
        <f t="shared" si="19"/>
        <v>5.0883440568467275E-2</v>
      </c>
      <c r="L120" s="93">
        <f>+'Ark1'!U1258</f>
        <v>16.72887189292544</v>
      </c>
      <c r="M120" s="196"/>
      <c r="N120" s="11">
        <f>+'Ark1'!V1258</f>
        <v>0</v>
      </c>
      <c r="O120" s="93">
        <f>+'Ark1'!X1258</f>
        <v>54.557042702358203</v>
      </c>
      <c r="P120" s="93">
        <f>+'Ark1'!Y1258</f>
        <v>6.4372211599745075</v>
      </c>
      <c r="Q120" s="93">
        <f>+'Ark1'!Z1258</f>
        <v>4.3941224797033875</v>
      </c>
      <c r="R120" s="1">
        <f>+'Ark1'!Z1258</f>
        <v>4.3941224797033875</v>
      </c>
      <c r="S120" s="1">
        <f>+'Ark1'!AB1258</f>
        <v>0</v>
      </c>
      <c r="T120" s="11">
        <f>+'Ark1'!AD1258</f>
        <v>0</v>
      </c>
      <c r="U120" s="1">
        <f t="shared" si="16"/>
        <v>5.1996038034865331</v>
      </c>
      <c r="V120" s="11">
        <f t="shared" si="17"/>
        <v>4.5610465116279073</v>
      </c>
      <c r="W120" s="47"/>
      <c r="X120" s="13"/>
      <c r="Y120" s="13"/>
      <c r="Z120" s="58"/>
    </row>
    <row r="121" spans="1:26">
      <c r="A121" s="47"/>
      <c r="B121">
        <f>+'Ark1'!C1259</f>
        <v>2016</v>
      </c>
      <c r="C121">
        <f>+'Ark1'!M1259</f>
        <v>3</v>
      </c>
      <c r="D121" s="3" t="s">
        <v>96</v>
      </c>
      <c r="E121">
        <f>+'Ark1'!Q1259</f>
        <v>0</v>
      </c>
      <c r="F121">
        <f>+'Ark1'!R1259</f>
        <v>0</v>
      </c>
      <c r="G121" s="196">
        <f>+'Ark1'!AF1259</f>
        <v>0</v>
      </c>
      <c r="H121" s="60">
        <f t="shared" si="18"/>
        <v>-1.2259409096481547E-2</v>
      </c>
      <c r="I121" s="196">
        <f>+'Ark1'!AG1259</f>
        <v>0</v>
      </c>
      <c r="J121" s="1">
        <f>+'Ark1'!S1259</f>
        <v>0</v>
      </c>
      <c r="K121" s="60">
        <f t="shared" si="19"/>
        <v>-2</v>
      </c>
      <c r="L121" s="93">
        <f>+'Ark1'!U1259</f>
        <v>0</v>
      </c>
      <c r="M121" s="196"/>
      <c r="N121" s="11">
        <f>+'Ark1'!V1259</f>
        <v>0</v>
      </c>
      <c r="O121" s="93">
        <f>+'Ark1'!X1259</f>
        <v>0</v>
      </c>
      <c r="P121" s="93">
        <f>+'Ark1'!Y1259</f>
        <v>0</v>
      </c>
      <c r="Q121" s="93">
        <f>+'Ark1'!Z1259</f>
        <v>0</v>
      </c>
      <c r="R121" s="1">
        <f>+'Ark1'!Z1259</f>
        <v>0</v>
      </c>
      <c r="S121" s="1">
        <f>+'Ark1'!AB1259</f>
        <v>0</v>
      </c>
      <c r="T121" s="11">
        <f>+'Ark1'!AD1259</f>
        <v>0</v>
      </c>
      <c r="U121" s="1" t="e">
        <f t="shared" si="16"/>
        <v>#DIV/0!</v>
      </c>
      <c r="V121" s="11" t="e">
        <f t="shared" si="17"/>
        <v>#DIV/0!</v>
      </c>
      <c r="W121" s="47"/>
      <c r="X121" s="13"/>
      <c r="Y121" s="13"/>
      <c r="Z121" s="58"/>
    </row>
    <row r="122" spans="1:26">
      <c r="A122" s="47"/>
      <c r="B122">
        <f>+'Ark1'!C1260</f>
        <v>2016</v>
      </c>
      <c r="C122">
        <f>+'Ark1'!M1260</f>
        <v>4</v>
      </c>
      <c r="D122" s="3" t="s">
        <v>97</v>
      </c>
      <c r="E122">
        <f>+'Ark1'!Q1260</f>
        <v>0</v>
      </c>
      <c r="F122">
        <f>+'Ark1'!R1260</f>
        <v>0</v>
      </c>
      <c r="G122" s="196">
        <f>+'Ark1'!AF1260</f>
        <v>0</v>
      </c>
      <c r="H122" s="60">
        <f t="shared" si="18"/>
        <v>-1.2259409096481547E-2</v>
      </c>
      <c r="I122" s="196">
        <f>+'Ark1'!AG1260</f>
        <v>0</v>
      </c>
      <c r="J122" s="1">
        <f>+'Ark1'!S1260</f>
        <v>0</v>
      </c>
      <c r="K122" s="60">
        <f t="shared" si="19"/>
        <v>-5</v>
      </c>
      <c r="L122" s="93">
        <f>+'Ark1'!U1260</f>
        <v>0</v>
      </c>
      <c r="M122" s="196"/>
      <c r="N122" s="11">
        <f>+'Ark1'!V1260</f>
        <v>0</v>
      </c>
      <c r="O122" s="93">
        <f>+'Ark1'!X1260</f>
        <v>0</v>
      </c>
      <c r="P122" s="93">
        <f>+'Ark1'!Y1260</f>
        <v>0</v>
      </c>
      <c r="Q122" s="93">
        <f>+'Ark1'!Z1260</f>
        <v>0</v>
      </c>
      <c r="R122" s="1">
        <f>+'Ark1'!Z1260</f>
        <v>0</v>
      </c>
      <c r="S122" s="1">
        <f>+'Ark1'!AB1260</f>
        <v>0</v>
      </c>
      <c r="T122" s="11">
        <f>+'Ark1'!AD1260</f>
        <v>0</v>
      </c>
      <c r="U122" s="1" t="e">
        <f t="shared" si="16"/>
        <v>#DIV/0!</v>
      </c>
      <c r="V122" s="11" t="e">
        <f t="shared" si="17"/>
        <v>#DIV/0!</v>
      </c>
      <c r="W122" s="47"/>
      <c r="X122" s="13"/>
      <c r="Y122" s="13"/>
      <c r="Z122" s="58"/>
    </row>
    <row r="123" spans="1:26">
      <c r="A123" s="47"/>
      <c r="B123">
        <f>+'Ark1'!C1261</f>
        <v>2016</v>
      </c>
      <c r="C123">
        <f>+'Ark1'!M1261</f>
        <v>5</v>
      </c>
      <c r="D123" s="3" t="s">
        <v>98</v>
      </c>
      <c r="E123">
        <f>+'Ark1'!Q1261</f>
        <v>549</v>
      </c>
      <c r="F123">
        <f>+'Ark1'!R1261</f>
        <v>4507</v>
      </c>
      <c r="G123" s="196">
        <f>+'Ark1'!AF1261</f>
        <v>52.917694023717281</v>
      </c>
      <c r="H123" s="60">
        <f t="shared" si="18"/>
        <v>-0.52107022784577595</v>
      </c>
      <c r="I123" s="196">
        <f>+'Ark1'!AG1261</f>
        <v>50.734816474174529</v>
      </c>
      <c r="J123" s="1">
        <f>+'Ark1'!S1261</f>
        <v>4.8486798313734196</v>
      </c>
      <c r="K123" s="60">
        <f t="shared" si="19"/>
        <v>0.11158416723026843</v>
      </c>
      <c r="L123" s="93">
        <f>+'Ark1'!U1261</f>
        <v>20.361681828267113</v>
      </c>
      <c r="M123" s="196"/>
      <c r="N123" s="11">
        <f>+'Ark1'!V1261</f>
        <v>6.2569336587530513</v>
      </c>
      <c r="O123" s="93">
        <f>+'Ark1'!X1261</f>
        <v>83.314843576658546</v>
      </c>
      <c r="P123" s="93">
        <f>+'Ark1'!Y1261</f>
        <v>23.430219658309294</v>
      </c>
      <c r="Q123" s="93">
        <f>+'Ark1'!Z1261</f>
        <v>5.0347347403238158</v>
      </c>
      <c r="R123" s="1">
        <f>+'Ark1'!Z1261</f>
        <v>5.0347347403238158</v>
      </c>
      <c r="S123" s="1">
        <f>+'Ark1'!AB1261</f>
        <v>0.41981113664132808</v>
      </c>
      <c r="T123" s="11">
        <f>+'Ark1'!AD1261</f>
        <v>2.6282253967760321</v>
      </c>
      <c r="U123" s="1">
        <f t="shared" si="16"/>
        <v>4.1994279961561283</v>
      </c>
      <c r="V123" s="11">
        <f t="shared" si="17"/>
        <v>8.2094717668488162</v>
      </c>
      <c r="W123" s="47"/>
      <c r="X123" s="13"/>
      <c r="Y123" s="13"/>
      <c r="Z123" s="58"/>
    </row>
    <row r="124" spans="1:26">
      <c r="A124" s="47"/>
      <c r="B124">
        <f>+'Ark1'!C1262</f>
        <v>2016</v>
      </c>
      <c r="C124">
        <f>+'Ark1'!M1262</f>
        <v>6</v>
      </c>
      <c r="D124" s="3" t="s">
        <v>99</v>
      </c>
      <c r="E124">
        <f>+'Ark1'!Q1262</f>
        <v>1</v>
      </c>
      <c r="F124">
        <f>+'Ark1'!R1262</f>
        <v>1</v>
      </c>
      <c r="G124" s="196">
        <f>+'Ark1'!AF1262</f>
        <v>1.1741223435481977E-2</v>
      </c>
      <c r="H124" s="60">
        <f t="shared" si="18"/>
        <v>-5.1818566099957018E-4</v>
      </c>
      <c r="I124" s="196">
        <f>+'Ark1'!AG1262</f>
        <v>7.2422945579408496E-3</v>
      </c>
      <c r="J124" s="1">
        <f>+'Ark1'!S1262</f>
        <v>5</v>
      </c>
      <c r="K124" s="60">
        <f t="shared" si="19"/>
        <v>-1</v>
      </c>
      <c r="L124" s="93">
        <f>+'Ark1'!U1262</f>
        <v>13.1</v>
      </c>
      <c r="M124" s="196"/>
      <c r="N124" s="11">
        <f>+'Ark1'!V1262</f>
        <v>0</v>
      </c>
      <c r="O124" s="93">
        <f>+'Ark1'!X1262</f>
        <v>0</v>
      </c>
      <c r="P124" s="93">
        <f>+'Ark1'!Y1262</f>
        <v>0</v>
      </c>
      <c r="Q124" s="93">
        <f>+'Ark1'!Z1262</f>
        <v>0</v>
      </c>
      <c r="R124" s="1">
        <f>+'Ark1'!Z1262</f>
        <v>0</v>
      </c>
      <c r="S124" s="1">
        <f>+'Ark1'!AB1262</f>
        <v>0</v>
      </c>
      <c r="T124" s="11">
        <f>+'Ark1'!AD1262</f>
        <v>0</v>
      </c>
      <c r="U124" s="1">
        <f t="shared" si="16"/>
        <v>2.62</v>
      </c>
      <c r="V124" s="11">
        <f t="shared" si="17"/>
        <v>1</v>
      </c>
      <c r="W124" s="47"/>
      <c r="X124" s="13"/>
      <c r="Y124" s="13"/>
      <c r="Z124" s="58"/>
    </row>
    <row r="125" spans="1:26">
      <c r="A125" s="47"/>
      <c r="B125">
        <f>+'Ark1'!C1263</f>
        <v>2016</v>
      </c>
      <c r="C125">
        <f>+'Ark1'!M1263</f>
        <v>7</v>
      </c>
      <c r="D125" s="3" t="s">
        <v>100</v>
      </c>
      <c r="E125">
        <f>+'Ark1'!Q1263</f>
        <v>2</v>
      </c>
      <c r="F125">
        <f>+'Ark1'!R1263</f>
        <v>2</v>
      </c>
      <c r="G125" s="196">
        <f>+'Ark1'!AF1263</f>
        <v>2.3482446870963954E-2</v>
      </c>
      <c r="H125" s="60">
        <f t="shared" si="18"/>
        <v>1.1223037774482407E-2</v>
      </c>
      <c r="I125" s="196">
        <f>+'Ark1'!AG1263</f>
        <v>2.9909017983557239E-2</v>
      </c>
      <c r="J125" s="1">
        <f>+'Ark1'!S1263</f>
        <v>5.5</v>
      </c>
      <c r="K125" s="60">
        <f t="shared" si="19"/>
        <v>0.5</v>
      </c>
      <c r="L125" s="93">
        <f>+'Ark1'!U1263</f>
        <v>27.05</v>
      </c>
      <c r="M125" s="196"/>
      <c r="N125" s="11">
        <f>+'Ark1'!V1263</f>
        <v>0</v>
      </c>
      <c r="O125" s="93">
        <f>+'Ark1'!X1263</f>
        <v>100</v>
      </c>
      <c r="P125" s="93">
        <f>+'Ark1'!Y1263</f>
        <v>100</v>
      </c>
      <c r="Q125" s="93">
        <f>+'Ark1'!Z1263</f>
        <v>2.150000000000015</v>
      </c>
      <c r="R125" s="1">
        <f>+'Ark1'!Z1263</f>
        <v>2.150000000000015</v>
      </c>
      <c r="S125" s="1">
        <f>+'Ark1'!AB1263</f>
        <v>0</v>
      </c>
      <c r="T125" s="11">
        <f>+'Ark1'!AD1263</f>
        <v>0</v>
      </c>
      <c r="U125" s="1">
        <f t="shared" si="16"/>
        <v>4.918181818181818</v>
      </c>
      <c r="V125" s="11">
        <f t="shared" si="17"/>
        <v>1</v>
      </c>
      <c r="W125" s="47"/>
      <c r="X125" s="13"/>
      <c r="Y125" s="13"/>
      <c r="Z125" s="58"/>
    </row>
    <row r="126" spans="1:26">
      <c r="A126" s="47"/>
      <c r="B126">
        <f>+'Ark1'!C1264</f>
        <v>2016</v>
      </c>
      <c r="C126">
        <f>+'Ark1'!M1264</f>
        <v>8</v>
      </c>
      <c r="D126" s="3" t="s">
        <v>101</v>
      </c>
      <c r="E126">
        <f>+'Ark1'!Q1264</f>
        <v>388</v>
      </c>
      <c r="F126">
        <f>+'Ark1'!R1264</f>
        <v>2078</v>
      </c>
      <c r="G126" s="196">
        <f>+'Ark1'!AF1264</f>
        <v>24.398262298931545</v>
      </c>
      <c r="H126" s="60">
        <f t="shared" si="18"/>
        <v>-0.45155993963655305</v>
      </c>
      <c r="I126" s="196">
        <f>+'Ark1'!AG1264</f>
        <v>28.66682625514218</v>
      </c>
      <c r="J126" s="1">
        <f>+'Ark1'!S1264</f>
        <v>6.1968238691049073</v>
      </c>
      <c r="K126" s="60">
        <f t="shared" si="19"/>
        <v>0.12528958198107887</v>
      </c>
      <c r="L126" s="93">
        <f>+'Ark1'!U1264</f>
        <v>24.953368623676599</v>
      </c>
      <c r="M126" s="196"/>
      <c r="N126" s="11">
        <f>+'Ark1'!V1264</f>
        <v>0</v>
      </c>
      <c r="O126" s="93">
        <f>+'Ark1'!X1264</f>
        <v>96.438883541867185</v>
      </c>
      <c r="P126" s="93">
        <f>+'Ark1'!Y1264</f>
        <v>62.030798845043314</v>
      </c>
      <c r="Q126" s="93">
        <f>+'Ark1'!Z1264</f>
        <v>5.4420700809476292</v>
      </c>
      <c r="R126" s="1">
        <f>+'Ark1'!Z1264</f>
        <v>5.4420700809476292</v>
      </c>
      <c r="S126" s="1">
        <f>+'Ark1'!AB1264</f>
        <v>0</v>
      </c>
      <c r="T126" s="11">
        <f>+'Ark1'!AD1264</f>
        <v>0</v>
      </c>
      <c r="U126" s="1">
        <f t="shared" si="16"/>
        <v>4.026799720431776</v>
      </c>
      <c r="V126" s="11">
        <f t="shared" si="17"/>
        <v>5.3556701030927831</v>
      </c>
      <c r="W126" s="47"/>
      <c r="X126" s="13"/>
      <c r="Y126" s="13"/>
      <c r="Z126" s="58"/>
    </row>
    <row r="127" spans="1:26">
      <c r="A127" s="47"/>
      <c r="B127">
        <f>+'Ark1'!C1265</f>
        <v>2016</v>
      </c>
      <c r="C127">
        <f>+'Ark1'!M1265</f>
        <v>9</v>
      </c>
      <c r="D127" s="3" t="s">
        <v>102</v>
      </c>
      <c r="E127">
        <f>+'Ark1'!Q1265</f>
        <v>1</v>
      </c>
      <c r="F127">
        <f>+'Ark1'!R1265</f>
        <v>1</v>
      </c>
      <c r="G127" s="196">
        <f>+'Ark1'!AF1265</f>
        <v>1.1741223435481977E-2</v>
      </c>
      <c r="H127" s="60">
        <f t="shared" si="18"/>
        <v>1.1741223435481977E-2</v>
      </c>
      <c r="I127" s="196">
        <f>+'Ark1'!AG1265</f>
        <v>1.4318735042035721E-2</v>
      </c>
      <c r="J127" s="1">
        <f>+'Ark1'!S1265</f>
        <v>8</v>
      </c>
      <c r="K127" s="60">
        <f t="shared" si="19"/>
        <v>8</v>
      </c>
      <c r="L127" s="93">
        <f>+'Ark1'!U1265</f>
        <v>25.9</v>
      </c>
      <c r="M127" s="196"/>
      <c r="N127" s="11">
        <f>+'Ark1'!V1265</f>
        <v>0</v>
      </c>
      <c r="O127" s="93">
        <f>+'Ark1'!X1265</f>
        <v>100</v>
      </c>
      <c r="P127" s="93">
        <f>+'Ark1'!Y1265</f>
        <v>100</v>
      </c>
      <c r="Q127" s="93">
        <f>+'Ark1'!Z1265</f>
        <v>0</v>
      </c>
      <c r="R127" s="1">
        <f>+'Ark1'!Z1265</f>
        <v>0</v>
      </c>
      <c r="S127" s="1">
        <f>+'Ark1'!AB1265</f>
        <v>0</v>
      </c>
      <c r="T127" s="11">
        <f>+'Ark1'!AD1265</f>
        <v>0</v>
      </c>
      <c r="U127" s="1">
        <f t="shared" si="16"/>
        <v>3.2374999999999998</v>
      </c>
      <c r="V127" s="11">
        <f t="shared" si="17"/>
        <v>1</v>
      </c>
      <c r="W127" s="47"/>
      <c r="X127" s="13"/>
      <c r="Y127" s="13"/>
      <c r="Z127" s="58"/>
    </row>
    <row r="128" spans="1:26">
      <c r="A128" s="47"/>
      <c r="B128">
        <f>+'Ark1'!C1266</f>
        <v>2016</v>
      </c>
      <c r="C128">
        <f>+'Ark1'!M1266</f>
        <v>10</v>
      </c>
      <c r="D128" s="3" t="s">
        <v>103</v>
      </c>
      <c r="E128">
        <f>+'Ark1'!Q1266</f>
        <v>0</v>
      </c>
      <c r="F128">
        <f>+'Ark1'!R1266</f>
        <v>0</v>
      </c>
      <c r="G128" s="196">
        <f>+'Ark1'!AF1266</f>
        <v>0</v>
      </c>
      <c r="H128" s="60">
        <f t="shared" si="18"/>
        <v>0</v>
      </c>
      <c r="I128" s="196">
        <f>+'Ark1'!AG1266</f>
        <v>0</v>
      </c>
      <c r="J128" s="1">
        <f>+'Ark1'!S1266</f>
        <v>0</v>
      </c>
      <c r="K128" s="60">
        <f t="shared" si="19"/>
        <v>0</v>
      </c>
      <c r="L128" s="93">
        <f>+'Ark1'!U1266</f>
        <v>0</v>
      </c>
      <c r="M128" s="196"/>
      <c r="N128" s="11">
        <f>+'Ark1'!V1266</f>
        <v>0</v>
      </c>
      <c r="O128" s="93">
        <f>+'Ark1'!X1266</f>
        <v>0</v>
      </c>
      <c r="P128" s="93">
        <f>+'Ark1'!Y1266</f>
        <v>0</v>
      </c>
      <c r="Q128" s="93">
        <f>+'Ark1'!Z1266</f>
        <v>0</v>
      </c>
      <c r="R128" s="1">
        <f>+'Ark1'!Z1266</f>
        <v>0</v>
      </c>
      <c r="S128" s="1">
        <f>+'Ark1'!AB1266</f>
        <v>0</v>
      </c>
      <c r="T128" s="11">
        <f>+'Ark1'!AD1266</f>
        <v>0</v>
      </c>
      <c r="U128" s="1" t="e">
        <f t="shared" si="16"/>
        <v>#DIV/0!</v>
      </c>
      <c r="V128" s="11" t="e">
        <f t="shared" si="17"/>
        <v>#DIV/0!</v>
      </c>
      <c r="W128" s="47"/>
      <c r="X128" s="13"/>
      <c r="Y128" s="13"/>
      <c r="Z128" s="58"/>
    </row>
    <row r="129" spans="1:26">
      <c r="A129" s="47"/>
      <c r="B129">
        <f>+'Ark1'!C1267</f>
        <v>2016</v>
      </c>
      <c r="C129">
        <f>+'Ark1'!M1267</f>
        <v>11</v>
      </c>
      <c r="D129" s="3" t="s">
        <v>104</v>
      </c>
      <c r="E129">
        <f>+'Ark1'!Q1267</f>
        <v>120</v>
      </c>
      <c r="F129">
        <f>+'Ark1'!R1267</f>
        <v>338</v>
      </c>
      <c r="G129" s="196">
        <f>+'Ark1'!AF1267</f>
        <v>3.9685335211929074</v>
      </c>
      <c r="H129" s="60">
        <f t="shared" si="18"/>
        <v>1.4798734746071531</v>
      </c>
      <c r="I129" s="196">
        <f>+'Ark1'!AG1267</f>
        <v>5.6559556262953992</v>
      </c>
      <c r="J129" s="1">
        <f>+'Ark1'!S1267</f>
        <v>7.4289940828402354</v>
      </c>
      <c r="K129" s="60">
        <f t="shared" si="19"/>
        <v>3.4905412889497889E-2</v>
      </c>
      <c r="L129" s="93">
        <f>+'Ark1'!U1267</f>
        <v>30.268047337278134</v>
      </c>
      <c r="M129" s="196"/>
      <c r="N129" s="11">
        <f>+'Ark1'!V1267</f>
        <v>0</v>
      </c>
      <c r="O129" s="93">
        <f>+'Ark1'!X1267</f>
        <v>100</v>
      </c>
      <c r="P129" s="93">
        <f>+'Ark1'!Y1267</f>
        <v>94.970414201183445</v>
      </c>
      <c r="Q129" s="93">
        <f>+'Ark1'!Z1267</f>
        <v>4.7241338429181718</v>
      </c>
      <c r="R129" s="1">
        <f>+'Ark1'!Z1267</f>
        <v>4.7241338429181718</v>
      </c>
      <c r="S129" s="1">
        <f>+'Ark1'!AB1267</f>
        <v>0</v>
      </c>
      <c r="T129" s="11">
        <f>+'Ark1'!AD1267</f>
        <v>0</v>
      </c>
      <c r="U129" s="1">
        <f t="shared" si="16"/>
        <v>4.0743130227001236</v>
      </c>
      <c r="V129" s="11">
        <f t="shared" si="17"/>
        <v>2.8166666666666669</v>
      </c>
      <c r="W129" s="47"/>
      <c r="X129" s="13"/>
      <c r="Y129" s="13"/>
      <c r="Z129" s="58"/>
    </row>
    <row r="130" spans="1:26">
      <c r="A130" s="47"/>
      <c r="B130">
        <f>+'Ark1'!C1268</f>
        <v>2016</v>
      </c>
      <c r="C130">
        <f>+'Ark1'!M1268</f>
        <v>12</v>
      </c>
      <c r="D130" s="3" t="s">
        <v>105</v>
      </c>
      <c r="E130">
        <f>+'Ark1'!Q1268</f>
        <v>0</v>
      </c>
      <c r="F130">
        <f>+'Ark1'!R1268</f>
        <v>0</v>
      </c>
      <c r="G130" s="196">
        <f>+'Ark1'!AF1268</f>
        <v>0</v>
      </c>
      <c r="H130" s="60">
        <f t="shared" si="18"/>
        <v>0</v>
      </c>
      <c r="I130" s="196">
        <f>+'Ark1'!AG1268</f>
        <v>0</v>
      </c>
      <c r="J130" s="1">
        <f>+'Ark1'!S1268</f>
        <v>0</v>
      </c>
      <c r="K130" s="60">
        <f t="shared" si="19"/>
        <v>0</v>
      </c>
      <c r="L130" s="93">
        <f>+'Ark1'!U1268</f>
        <v>0</v>
      </c>
      <c r="M130" s="196"/>
      <c r="N130" s="11">
        <f>+'Ark1'!V1268</f>
        <v>0</v>
      </c>
      <c r="O130" s="93">
        <f>+'Ark1'!X1268</f>
        <v>0</v>
      </c>
      <c r="P130" s="93">
        <f>+'Ark1'!Y1268</f>
        <v>0</v>
      </c>
      <c r="Q130" s="93">
        <f>+'Ark1'!Z1268</f>
        <v>0</v>
      </c>
      <c r="R130" s="1">
        <f>+'Ark1'!Z1268</f>
        <v>0</v>
      </c>
      <c r="S130" s="1">
        <f>+'Ark1'!AB1268</f>
        <v>0</v>
      </c>
      <c r="T130" s="11">
        <f>+'Ark1'!AD1268</f>
        <v>0</v>
      </c>
      <c r="U130" s="1" t="e">
        <f t="shared" si="16"/>
        <v>#DIV/0!</v>
      </c>
      <c r="V130" s="11" t="e">
        <f t="shared" si="17"/>
        <v>#DIV/0!</v>
      </c>
      <c r="W130" s="47"/>
      <c r="X130" s="13"/>
      <c r="Y130" s="13"/>
      <c r="Z130" s="58"/>
    </row>
    <row r="131" spans="1:26">
      <c r="A131" s="47"/>
      <c r="B131">
        <f>+'Ark1'!C1269</f>
        <v>2016</v>
      </c>
      <c r="C131">
        <f>+'Ark1'!M1269</f>
        <v>13</v>
      </c>
      <c r="D131" s="3" t="s">
        <v>106</v>
      </c>
      <c r="E131">
        <f>+'Ark1'!Q1269</f>
        <v>0</v>
      </c>
      <c r="F131">
        <f>+'Ark1'!R1269</f>
        <v>0</v>
      </c>
      <c r="G131" s="196">
        <f>+'Ark1'!AF1269</f>
        <v>0</v>
      </c>
      <c r="H131" s="60">
        <f t="shared" si="18"/>
        <v>0</v>
      </c>
      <c r="I131" s="196">
        <f>+'Ark1'!AG1269</f>
        <v>0</v>
      </c>
      <c r="J131" s="1">
        <f>+'Ark1'!S1269</f>
        <v>0</v>
      </c>
      <c r="K131" s="60">
        <f t="shared" si="19"/>
        <v>0</v>
      </c>
      <c r="L131" s="93">
        <f>+'Ark1'!U1269</f>
        <v>0</v>
      </c>
      <c r="M131" s="196"/>
      <c r="N131" s="11">
        <f>+'Ark1'!V1269</f>
        <v>0</v>
      </c>
      <c r="O131" s="93">
        <f>+'Ark1'!X1269</f>
        <v>0</v>
      </c>
      <c r="P131" s="93">
        <f>+'Ark1'!Y1269</f>
        <v>0</v>
      </c>
      <c r="Q131" s="93">
        <f>+'Ark1'!Z1269</f>
        <v>0</v>
      </c>
      <c r="R131" s="1">
        <f>+'Ark1'!Z1269</f>
        <v>0</v>
      </c>
      <c r="S131" s="1">
        <f>+'Ark1'!AB1269</f>
        <v>0</v>
      </c>
      <c r="T131" s="11">
        <f>+'Ark1'!AD1269</f>
        <v>0</v>
      </c>
      <c r="U131" s="1" t="e">
        <f t="shared" si="16"/>
        <v>#DIV/0!</v>
      </c>
      <c r="V131" s="11" t="e">
        <f t="shared" si="17"/>
        <v>#DIV/0!</v>
      </c>
      <c r="W131" s="47"/>
      <c r="X131" s="13"/>
      <c r="Y131" s="13"/>
      <c r="Z131" s="58"/>
    </row>
    <row r="132" spans="1:26">
      <c r="A132" s="47"/>
      <c r="B132">
        <f>+'Ark1'!C1270</f>
        <v>2016</v>
      </c>
      <c r="C132">
        <f>+'Ark1'!M1270</f>
        <v>14</v>
      </c>
      <c r="D132" s="3" t="s">
        <v>107</v>
      </c>
      <c r="E132">
        <f>+'Ark1'!Q1270</f>
        <v>17</v>
      </c>
      <c r="F132">
        <f>+'Ark1'!R1270</f>
        <v>20</v>
      </c>
      <c r="G132" s="196">
        <f>+'Ark1'!AF1270</f>
        <v>0.23482446870963955</v>
      </c>
      <c r="H132" s="60">
        <f t="shared" si="18"/>
        <v>0.13674919593778717</v>
      </c>
      <c r="I132" s="196">
        <f>+'Ark1'!AG1270</f>
        <v>0.36410497678319409</v>
      </c>
      <c r="J132" s="1">
        <f>+'Ark1'!S1270</f>
        <v>8.1999999999999993</v>
      </c>
      <c r="K132" s="60">
        <f t="shared" si="19"/>
        <v>0.44999999999999929</v>
      </c>
      <c r="L132" s="93">
        <f>+'Ark1'!U1270</f>
        <v>32.929999999999993</v>
      </c>
      <c r="M132" s="196"/>
      <c r="N132" s="11">
        <f>+'Ark1'!V1270</f>
        <v>0</v>
      </c>
      <c r="O132" s="93">
        <f>+'Ark1'!X1270</f>
        <v>100</v>
      </c>
      <c r="P132" s="93">
        <f>+'Ark1'!Y1270</f>
        <v>95</v>
      </c>
      <c r="Q132" s="93">
        <f>+'Ark1'!Z1270</f>
        <v>6.8000808818719376</v>
      </c>
      <c r="R132" s="1">
        <f>+'Ark1'!Z1270</f>
        <v>6.8000808818719376</v>
      </c>
      <c r="S132" s="1">
        <f>+'Ark1'!AB1270</f>
        <v>0</v>
      </c>
      <c r="T132" s="11">
        <f>+'Ark1'!AD1270</f>
        <v>0</v>
      </c>
      <c r="U132" s="1">
        <f t="shared" si="16"/>
        <v>4.0158536585365852</v>
      </c>
      <c r="V132" s="11">
        <f t="shared" si="17"/>
        <v>1.1764705882352942</v>
      </c>
      <c r="W132" s="47"/>
      <c r="X132" s="13"/>
      <c r="Y132" s="13"/>
      <c r="Z132" s="58"/>
    </row>
    <row r="133" spans="1:26">
      <c r="A133" s="47"/>
      <c r="B133">
        <f>+'Ark1'!C1271</f>
        <v>2016</v>
      </c>
      <c r="C133">
        <f>+'Ark1'!M1271</f>
        <v>15</v>
      </c>
      <c r="D133" s="3" t="s">
        <v>108</v>
      </c>
      <c r="E133">
        <f>+'Ark1'!Q1271</f>
        <v>0</v>
      </c>
      <c r="F133">
        <f>+'Ark1'!R1271</f>
        <v>0</v>
      </c>
      <c r="G133" s="196">
        <f>+'Ark1'!AF1271</f>
        <v>0</v>
      </c>
      <c r="H133" s="60">
        <f t="shared" si="18"/>
        <v>0</v>
      </c>
      <c r="I133" s="196">
        <f>+'Ark1'!AG1271</f>
        <v>0</v>
      </c>
      <c r="J133" s="1">
        <f>+'Ark1'!S1271</f>
        <v>0</v>
      </c>
      <c r="K133" s="60">
        <f t="shared" si="19"/>
        <v>0</v>
      </c>
      <c r="L133" s="93">
        <f>+'Ark1'!U1271</f>
        <v>0</v>
      </c>
      <c r="M133" s="196"/>
      <c r="N133" s="11">
        <f>+'Ark1'!V1271</f>
        <v>0</v>
      </c>
      <c r="O133" s="93">
        <f>+'Ark1'!X1271</f>
        <v>0</v>
      </c>
      <c r="P133" s="93">
        <f>+'Ark1'!Y1271</f>
        <v>0</v>
      </c>
      <c r="Q133" s="93">
        <f>+'Ark1'!Z1271</f>
        <v>0</v>
      </c>
      <c r="R133" s="1">
        <f>+'Ark1'!Z1271</f>
        <v>0</v>
      </c>
      <c r="S133" s="1">
        <f>+'Ark1'!AB1271</f>
        <v>0</v>
      </c>
      <c r="T133" s="11">
        <f>+'Ark1'!AD1271</f>
        <v>0</v>
      </c>
      <c r="U133" s="1" t="e">
        <f t="shared" si="16"/>
        <v>#DIV/0!</v>
      </c>
      <c r="V133" s="11" t="e">
        <f t="shared" si="17"/>
        <v>#DIV/0!</v>
      </c>
      <c r="W133" s="47"/>
      <c r="X133" s="13"/>
      <c r="Y133" s="13"/>
      <c r="Z133" s="58"/>
    </row>
    <row r="134" spans="1:26">
      <c r="A134" s="47"/>
      <c r="B134" s="47"/>
      <c r="C134" s="47"/>
      <c r="D134" s="47"/>
      <c r="E134" s="47"/>
      <c r="F134" s="47"/>
      <c r="G134" s="47"/>
      <c r="H134" s="47"/>
      <c r="I134" s="47"/>
      <c r="J134" s="47"/>
      <c r="K134" s="47"/>
      <c r="L134" s="47"/>
      <c r="M134" s="47"/>
      <c r="N134" s="47"/>
      <c r="O134" s="47"/>
      <c r="P134" s="47"/>
      <c r="Q134" s="47"/>
      <c r="R134" s="47"/>
      <c r="S134" s="47"/>
      <c r="T134" s="47"/>
      <c r="U134" s="47"/>
      <c r="V134" s="47"/>
      <c r="W134" s="47"/>
      <c r="X134" s="13"/>
      <c r="Y134" s="13"/>
      <c r="Z134" s="58"/>
    </row>
    <row r="135" spans="1:26">
      <c r="A135" s="47"/>
      <c r="B135" s="53">
        <f>+'Ark1'!C1272</f>
        <v>2015</v>
      </c>
      <c r="C135" s="53">
        <f>+'Ark1'!M1272</f>
        <v>1</v>
      </c>
      <c r="D135" s="54" t="s">
        <v>94</v>
      </c>
      <c r="E135" s="53">
        <f>+'Ark1'!Q1272</f>
        <v>0</v>
      </c>
      <c r="F135" s="53">
        <f>+'Ark1'!R1272</f>
        <v>0</v>
      </c>
      <c r="G135" s="178">
        <f>+'Ark1'!AF1272</f>
        <v>0</v>
      </c>
      <c r="H135" s="59" t="e">
        <f>+G135-#REF!</f>
        <v>#REF!</v>
      </c>
      <c r="I135" s="178">
        <f>+'Ark1'!AG1272</f>
        <v>0</v>
      </c>
      <c r="J135" s="55">
        <f>+'Ark1'!S1272</f>
        <v>0</v>
      </c>
      <c r="K135" s="59" t="e">
        <f>+J135-#REF!</f>
        <v>#REF!</v>
      </c>
      <c r="L135" s="157">
        <f>+'Ark1'!U1272</f>
        <v>0</v>
      </c>
      <c r="M135" s="178"/>
      <c r="N135" s="75">
        <f>+'Ark1'!V1272</f>
        <v>0</v>
      </c>
      <c r="O135" s="157">
        <f>+'Ark1'!X1272</f>
        <v>0</v>
      </c>
      <c r="P135" s="157">
        <f>+'Ark1'!Y1272</f>
        <v>0</v>
      </c>
      <c r="Q135" s="157">
        <f>+'Ark1'!Z1272</f>
        <v>0</v>
      </c>
      <c r="R135" s="55">
        <f>+'Ark1'!Z1272</f>
        <v>0</v>
      </c>
      <c r="S135" s="55">
        <f>+'Ark1'!AB1272</f>
        <v>0</v>
      </c>
      <c r="T135" s="75">
        <f>+'Ark1'!AD1272</f>
        <v>0</v>
      </c>
      <c r="U135" s="55" t="e">
        <f t="shared" si="16"/>
        <v>#DIV/0!</v>
      </c>
      <c r="V135" s="75" t="e">
        <f t="shared" si="17"/>
        <v>#DIV/0!</v>
      </c>
      <c r="W135" s="47"/>
      <c r="X135" s="13"/>
      <c r="Y135" s="13"/>
      <c r="Z135" s="58"/>
    </row>
    <row r="136" spans="1:26">
      <c r="A136" s="47"/>
      <c r="B136" s="53">
        <f>+'Ark1'!C1273</f>
        <v>2015</v>
      </c>
      <c r="C136" s="53">
        <f>+'Ark1'!M1273</f>
        <v>2</v>
      </c>
      <c r="D136" s="54" t="s">
        <v>95</v>
      </c>
      <c r="E136" s="53">
        <f>+'Ark1'!Q1273</f>
        <v>360</v>
      </c>
      <c r="F136" s="53">
        <f>+'Ark1'!R1273</f>
        <v>1556</v>
      </c>
      <c r="G136" s="178">
        <f>+'Ark1'!AF1273</f>
        <v>19.07564055412529</v>
      </c>
      <c r="H136" s="59" t="e">
        <f>+G136-#REF!</f>
        <v>#REF!</v>
      </c>
      <c r="I136" s="178">
        <f>+'Ark1'!AG1273</f>
        <v>14.875434445756875</v>
      </c>
      <c r="J136" s="55">
        <f>+'Ark1'!S1273</f>
        <v>3.1664524421593843</v>
      </c>
      <c r="K136" s="59" t="e">
        <f>+J136-#REF!</f>
        <v>#REF!</v>
      </c>
      <c r="L136" s="157">
        <f>+'Ark1'!U1273</f>
        <v>16.300321336760927</v>
      </c>
      <c r="M136" s="178"/>
      <c r="N136" s="75">
        <f>+'Ark1'!V1273</f>
        <v>0</v>
      </c>
      <c r="O136" s="157">
        <f>+'Ark1'!X1273</f>
        <v>51.285347043701798</v>
      </c>
      <c r="P136" s="157">
        <f>+'Ark1'!Y1273</f>
        <v>4.6272493573264786</v>
      </c>
      <c r="Q136" s="157">
        <f>+'Ark1'!Z1273</f>
        <v>4.4580240068715131</v>
      </c>
      <c r="R136" s="55">
        <f>+'Ark1'!Z1273</f>
        <v>4.4580240068715131</v>
      </c>
      <c r="S136" s="55">
        <f>+'Ark1'!AB1273</f>
        <v>0</v>
      </c>
      <c r="T136" s="75">
        <f>+'Ark1'!AD1273</f>
        <v>0</v>
      </c>
      <c r="U136" s="55">
        <f t="shared" si="16"/>
        <v>5.1478181449157692</v>
      </c>
      <c r="V136" s="75">
        <f t="shared" si="17"/>
        <v>4.322222222222222</v>
      </c>
      <c r="W136" s="47"/>
      <c r="X136" s="13"/>
      <c r="Y136" s="13"/>
      <c r="Z136" s="58"/>
    </row>
    <row r="137" spans="1:26">
      <c r="A137" s="47"/>
      <c r="B137" s="53">
        <f>+'Ark1'!C1274</f>
        <v>2015</v>
      </c>
      <c r="C137" s="53">
        <f>+'Ark1'!M1274</f>
        <v>3</v>
      </c>
      <c r="D137" s="54" t="s">
        <v>96</v>
      </c>
      <c r="E137" s="53">
        <f>+'Ark1'!Q1274</f>
        <v>1</v>
      </c>
      <c r="F137" s="53">
        <f>+'Ark1'!R1274</f>
        <v>1</v>
      </c>
      <c r="G137" s="178">
        <f>+'Ark1'!AF1274</f>
        <v>1.2259409096481547E-2</v>
      </c>
      <c r="H137" s="59" t="e">
        <f>+G137-#REF!</f>
        <v>#REF!</v>
      </c>
      <c r="I137" s="178">
        <f>+'Ark1'!AG1274</f>
        <v>4.6333060808916556E-3</v>
      </c>
      <c r="J137" s="55">
        <f>+'Ark1'!S1274</f>
        <v>2</v>
      </c>
      <c r="K137" s="59" t="e">
        <f>+J137-#REF!</f>
        <v>#REF!</v>
      </c>
      <c r="L137" s="157">
        <f>+'Ark1'!U1274</f>
        <v>7.9</v>
      </c>
      <c r="M137" s="178"/>
      <c r="N137" s="75">
        <f>+'Ark1'!V1274</f>
        <v>0</v>
      </c>
      <c r="O137" s="157">
        <f>+'Ark1'!X1274</f>
        <v>0</v>
      </c>
      <c r="P137" s="157">
        <f>+'Ark1'!Y1274</f>
        <v>0</v>
      </c>
      <c r="Q137" s="157">
        <f>+'Ark1'!Z1274</f>
        <v>0</v>
      </c>
      <c r="R137" s="55">
        <f>+'Ark1'!Z1274</f>
        <v>0</v>
      </c>
      <c r="S137" s="55">
        <f>+'Ark1'!AB1274</f>
        <v>0</v>
      </c>
      <c r="T137" s="75">
        <f>+'Ark1'!AD1274</f>
        <v>0</v>
      </c>
      <c r="U137" s="55">
        <f t="shared" si="16"/>
        <v>3.95</v>
      </c>
      <c r="V137" s="75">
        <f t="shared" si="17"/>
        <v>1</v>
      </c>
      <c r="W137" s="47"/>
      <c r="X137" s="13"/>
      <c r="Y137" s="13"/>
      <c r="Z137" s="58"/>
    </row>
    <row r="138" spans="1:26">
      <c r="A138" s="47"/>
      <c r="B138" s="53">
        <f>+'Ark1'!C1275</f>
        <v>2015</v>
      </c>
      <c r="C138" s="53">
        <f>+'Ark1'!M1275</f>
        <v>4</v>
      </c>
      <c r="D138" s="54" t="s">
        <v>97</v>
      </c>
      <c r="E138" s="53">
        <f>+'Ark1'!Q1275</f>
        <v>1</v>
      </c>
      <c r="F138" s="53">
        <f>+'Ark1'!R1275</f>
        <v>1</v>
      </c>
      <c r="G138" s="178">
        <f>+'Ark1'!AF1275</f>
        <v>1.2259409096481547E-2</v>
      </c>
      <c r="H138" s="59" t="e">
        <f>+G138-#REF!</f>
        <v>#REF!</v>
      </c>
      <c r="I138" s="178">
        <f>+'Ark1'!AG1275</f>
        <v>1.10260954836409E-2</v>
      </c>
      <c r="J138" s="55">
        <f>+'Ark1'!S1275</f>
        <v>5</v>
      </c>
      <c r="K138" s="59" t="e">
        <f>+J138-#REF!</f>
        <v>#REF!</v>
      </c>
      <c r="L138" s="157">
        <f>+'Ark1'!U1275</f>
        <v>18.8</v>
      </c>
      <c r="M138" s="178"/>
      <c r="N138" s="75">
        <f>+'Ark1'!V1275</f>
        <v>0</v>
      </c>
      <c r="O138" s="157">
        <f>+'Ark1'!X1275</f>
        <v>100</v>
      </c>
      <c r="P138" s="157">
        <f>+'Ark1'!Y1275</f>
        <v>0</v>
      </c>
      <c r="Q138" s="157">
        <f>+'Ark1'!Z1275</f>
        <v>0</v>
      </c>
      <c r="R138" s="55">
        <f>+'Ark1'!Z1275</f>
        <v>0</v>
      </c>
      <c r="S138" s="55">
        <f>+'Ark1'!AB1275</f>
        <v>0</v>
      </c>
      <c r="T138" s="75">
        <f>+'Ark1'!AD1275</f>
        <v>0</v>
      </c>
      <c r="U138" s="55">
        <f t="shared" si="16"/>
        <v>3.7600000000000002</v>
      </c>
      <c r="V138" s="75">
        <f t="shared" si="17"/>
        <v>1</v>
      </c>
      <c r="W138" s="47"/>
      <c r="X138" s="13"/>
      <c r="Y138" s="13"/>
      <c r="Z138" s="58"/>
    </row>
    <row r="139" spans="1:26">
      <c r="A139" s="47"/>
      <c r="B139" s="53">
        <f>+'Ark1'!C1276</f>
        <v>2015</v>
      </c>
      <c r="C139" s="53">
        <f>+'Ark1'!M1276</f>
        <v>5</v>
      </c>
      <c r="D139" s="54" t="s">
        <v>98</v>
      </c>
      <c r="E139" s="53">
        <f>+'Ark1'!Q1276</f>
        <v>516</v>
      </c>
      <c r="F139" s="53">
        <f>+'Ark1'!R1276</f>
        <v>4359</v>
      </c>
      <c r="G139" s="178">
        <f>+'Ark1'!AF1276</f>
        <v>53.438764251563057</v>
      </c>
      <c r="H139" s="59" t="e">
        <f>+G139-#REF!</f>
        <v>#REF!</v>
      </c>
      <c r="I139" s="178">
        <f>+'Ark1'!AG1276</f>
        <v>51.59690706291795</v>
      </c>
      <c r="J139" s="55">
        <f>+'Ark1'!S1276</f>
        <v>4.7370956641431512</v>
      </c>
      <c r="K139" s="59" t="e">
        <f>+J139-#REF!</f>
        <v>#REF!</v>
      </c>
      <c r="L139" s="157">
        <f>+'Ark1'!U1276</f>
        <v>20.182404221151657</v>
      </c>
      <c r="M139" s="178"/>
      <c r="N139" s="75">
        <f>+'Ark1'!V1276</f>
        <v>6.5152557926129839</v>
      </c>
      <c r="O139" s="157">
        <f>+'Ark1'!X1276</f>
        <v>82.495985317733428</v>
      </c>
      <c r="P139" s="157">
        <f>+'Ark1'!Y1276</f>
        <v>22.619866941959167</v>
      </c>
      <c r="Q139" s="157">
        <f>+'Ark1'!Z1276</f>
        <v>5.0594034978460591</v>
      </c>
      <c r="R139" s="55">
        <f>+'Ark1'!Z1276</f>
        <v>5.0594034978460591</v>
      </c>
      <c r="S139" s="55">
        <f>+'Ark1'!AB1276</f>
        <v>0.47082261187851426</v>
      </c>
      <c r="T139" s="75">
        <f>+'Ark1'!AD1276</f>
        <v>4.5993077408619447</v>
      </c>
      <c r="U139" s="55">
        <f t="shared" si="16"/>
        <v>4.2605017192115886</v>
      </c>
      <c r="V139" s="75">
        <f t="shared" si="17"/>
        <v>8.4476744186046506</v>
      </c>
      <c r="W139" s="47"/>
      <c r="X139" s="13"/>
      <c r="Y139" s="13"/>
      <c r="Z139" s="58"/>
    </row>
    <row r="140" spans="1:26">
      <c r="A140" s="47"/>
      <c r="B140" s="53">
        <f>+'Ark1'!C1277</f>
        <v>2015</v>
      </c>
      <c r="C140" s="53">
        <f>+'Ark1'!M1277</f>
        <v>6</v>
      </c>
      <c r="D140" s="54" t="s">
        <v>99</v>
      </c>
      <c r="E140" s="53">
        <f>+'Ark1'!Q1277</f>
        <v>1</v>
      </c>
      <c r="F140" s="53">
        <f>+'Ark1'!R1277</f>
        <v>1</v>
      </c>
      <c r="G140" s="178">
        <f>+'Ark1'!AF1277</f>
        <v>1.2259409096481547E-2</v>
      </c>
      <c r="H140" s="59" t="e">
        <f>+G140-#REF!</f>
        <v>#REF!</v>
      </c>
      <c r="I140" s="178">
        <f>+'Ark1'!AG1277</f>
        <v>1.2316383253003136E-2</v>
      </c>
      <c r="J140" s="55">
        <f>+'Ark1'!S1277</f>
        <v>6</v>
      </c>
      <c r="K140" s="59" t="e">
        <f>+J140-#REF!</f>
        <v>#REF!</v>
      </c>
      <c r="L140" s="157">
        <f>+'Ark1'!U1277</f>
        <v>21</v>
      </c>
      <c r="M140" s="178"/>
      <c r="N140" s="75">
        <f>+'Ark1'!V1277</f>
        <v>0</v>
      </c>
      <c r="O140" s="157">
        <f>+'Ark1'!X1277</f>
        <v>100</v>
      </c>
      <c r="P140" s="157">
        <f>+'Ark1'!Y1277</f>
        <v>0</v>
      </c>
      <c r="Q140" s="157">
        <f>+'Ark1'!Z1277</f>
        <v>0</v>
      </c>
      <c r="R140" s="55">
        <f>+'Ark1'!Z1277</f>
        <v>0</v>
      </c>
      <c r="S140" s="55">
        <f>+'Ark1'!AB1277</f>
        <v>0</v>
      </c>
      <c r="T140" s="75">
        <f>+'Ark1'!AD1277</f>
        <v>0</v>
      </c>
      <c r="U140" s="55">
        <f t="shared" si="16"/>
        <v>3.5</v>
      </c>
      <c r="V140" s="75">
        <f t="shared" si="17"/>
        <v>1</v>
      </c>
      <c r="W140" s="47"/>
      <c r="X140" s="13"/>
      <c r="Y140" s="13"/>
      <c r="Z140" s="58"/>
    </row>
    <row r="141" spans="1:26">
      <c r="A141" s="47"/>
      <c r="B141" s="53">
        <f>+'Ark1'!C1278</f>
        <v>2015</v>
      </c>
      <c r="C141" s="53">
        <f>+'Ark1'!M1278</f>
        <v>7</v>
      </c>
      <c r="D141" s="54" t="s">
        <v>100</v>
      </c>
      <c r="E141" s="53">
        <f>+'Ark1'!Q1278</f>
        <v>1</v>
      </c>
      <c r="F141" s="53">
        <f>+'Ark1'!R1278</f>
        <v>1</v>
      </c>
      <c r="G141" s="178">
        <f>+'Ark1'!AF1278</f>
        <v>1.2259409096481547E-2</v>
      </c>
      <c r="H141" s="59" t="e">
        <f>+G141-#REF!</f>
        <v>#REF!</v>
      </c>
      <c r="I141" s="178">
        <f>+'Ark1'!AG1278</f>
        <v>1.4193165462984565E-2</v>
      </c>
      <c r="J141" s="55">
        <f>+'Ark1'!S1278</f>
        <v>5</v>
      </c>
      <c r="K141" s="59" t="e">
        <f>+J141-#REF!</f>
        <v>#REF!</v>
      </c>
      <c r="L141" s="157">
        <f>+'Ark1'!U1278</f>
        <v>24.2</v>
      </c>
      <c r="M141" s="178"/>
      <c r="N141" s="75">
        <f>+'Ark1'!V1278</f>
        <v>0</v>
      </c>
      <c r="O141" s="157">
        <f>+'Ark1'!X1278</f>
        <v>100</v>
      </c>
      <c r="P141" s="157">
        <f>+'Ark1'!Y1278</f>
        <v>100</v>
      </c>
      <c r="Q141" s="157">
        <f>+'Ark1'!Z1278</f>
        <v>0</v>
      </c>
      <c r="R141" s="55">
        <f>+'Ark1'!Z1278</f>
        <v>0</v>
      </c>
      <c r="S141" s="55">
        <f>+'Ark1'!AB1278</f>
        <v>0</v>
      </c>
      <c r="T141" s="75">
        <f>+'Ark1'!AD1278</f>
        <v>0</v>
      </c>
      <c r="U141" s="55">
        <f t="shared" si="16"/>
        <v>4.84</v>
      </c>
      <c r="V141" s="75">
        <f t="shared" si="17"/>
        <v>1</v>
      </c>
      <c r="W141" s="47"/>
      <c r="X141" s="13"/>
      <c r="Y141" s="13"/>
      <c r="Z141" s="58"/>
    </row>
    <row r="142" spans="1:26">
      <c r="A142" s="47"/>
      <c r="B142" s="53">
        <f>+'Ark1'!C1279</f>
        <v>2015</v>
      </c>
      <c r="C142" s="53">
        <f>+'Ark1'!M1279</f>
        <v>8</v>
      </c>
      <c r="D142" s="54" t="s">
        <v>101</v>
      </c>
      <c r="E142" s="53">
        <f>+'Ark1'!Q1279</f>
        <v>367</v>
      </c>
      <c r="F142" s="53">
        <f>+'Ark1'!R1279</f>
        <v>2027</v>
      </c>
      <c r="G142" s="178">
        <f>+'Ark1'!AF1279</f>
        <v>24.849822238568098</v>
      </c>
      <c r="H142" s="59" t="e">
        <f>+G142-#REF!</f>
        <v>#REF!</v>
      </c>
      <c r="I142" s="178">
        <f>+'Ark1'!AG1279</f>
        <v>29.753860013160939</v>
      </c>
      <c r="J142" s="55">
        <f>+'Ark1'!S1279</f>
        <v>6.0715342871238285</v>
      </c>
      <c r="K142" s="59" t="e">
        <f>+J142-#REF!</f>
        <v>#REF!</v>
      </c>
      <c r="L142" s="157">
        <f>+'Ark1'!U1279</f>
        <v>25.027972372964996</v>
      </c>
      <c r="M142" s="178"/>
      <c r="N142" s="75">
        <f>+'Ark1'!V1279</f>
        <v>0</v>
      </c>
      <c r="O142" s="157">
        <f>+'Ark1'!X1279</f>
        <v>98.22397631968424</v>
      </c>
      <c r="P142" s="157">
        <f>+'Ark1'!Y1279</f>
        <v>63.196842624568347</v>
      </c>
      <c r="Q142" s="157">
        <f>+'Ark1'!Z1279</f>
        <v>5.0844114939672433</v>
      </c>
      <c r="R142" s="55">
        <f>+'Ark1'!Z1279</f>
        <v>5.0844114939672433</v>
      </c>
      <c r="S142" s="55">
        <f>+'Ark1'!AB1279</f>
        <v>0</v>
      </c>
      <c r="T142" s="75">
        <f>+'Ark1'!AD1279</f>
        <v>0</v>
      </c>
      <c r="U142" s="55">
        <f t="shared" si="16"/>
        <v>4.1221824977655031</v>
      </c>
      <c r="V142" s="75">
        <f t="shared" si="17"/>
        <v>5.523160762942779</v>
      </c>
      <c r="W142" s="47"/>
      <c r="X142" s="13"/>
      <c r="Y142" s="13"/>
      <c r="Z142" s="58"/>
    </row>
    <row r="143" spans="1:26">
      <c r="A143" s="47"/>
      <c r="B143" s="53">
        <f>+'Ark1'!C1280</f>
        <v>2015</v>
      </c>
      <c r="C143" s="53">
        <f>+'Ark1'!M1280</f>
        <v>9</v>
      </c>
      <c r="D143" s="54" t="s">
        <v>102</v>
      </c>
      <c r="E143" s="53">
        <f>+'Ark1'!Q1280</f>
        <v>0</v>
      </c>
      <c r="F143" s="53">
        <f>+'Ark1'!R1280</f>
        <v>0</v>
      </c>
      <c r="G143" s="178">
        <f>+'Ark1'!AF1280</f>
        <v>0</v>
      </c>
      <c r="H143" s="59" t="e">
        <f>+G143-#REF!</f>
        <v>#REF!</v>
      </c>
      <c r="I143" s="178">
        <f>+'Ark1'!AG1280</f>
        <v>0</v>
      </c>
      <c r="J143" s="55">
        <f>+'Ark1'!S1280</f>
        <v>0</v>
      </c>
      <c r="K143" s="59" t="e">
        <f>+J143-#REF!</f>
        <v>#REF!</v>
      </c>
      <c r="L143" s="157">
        <f>+'Ark1'!U1280</f>
        <v>0</v>
      </c>
      <c r="M143" s="178"/>
      <c r="N143" s="75">
        <f>+'Ark1'!V1280</f>
        <v>0</v>
      </c>
      <c r="O143" s="157">
        <f>+'Ark1'!X1280</f>
        <v>0</v>
      </c>
      <c r="P143" s="157">
        <f>+'Ark1'!Y1280</f>
        <v>0</v>
      </c>
      <c r="Q143" s="157">
        <f>+'Ark1'!Z1280</f>
        <v>0</v>
      </c>
      <c r="R143" s="55">
        <f>+'Ark1'!Z1280</f>
        <v>0</v>
      </c>
      <c r="S143" s="55">
        <f>+'Ark1'!AB1280</f>
        <v>0</v>
      </c>
      <c r="T143" s="75">
        <f>+'Ark1'!AD1280</f>
        <v>0</v>
      </c>
      <c r="U143" s="55" t="e">
        <f t="shared" si="16"/>
        <v>#DIV/0!</v>
      </c>
      <c r="V143" s="75" t="e">
        <f t="shared" si="17"/>
        <v>#DIV/0!</v>
      </c>
      <c r="W143" s="47"/>
      <c r="X143" s="13"/>
      <c r="Y143" s="13"/>
      <c r="Z143" s="58"/>
    </row>
    <row r="144" spans="1:26">
      <c r="A144" s="47"/>
      <c r="B144" s="53">
        <f>+'Ark1'!C1281</f>
        <v>2015</v>
      </c>
      <c r="C144" s="53">
        <f>+'Ark1'!M1281</f>
        <v>10</v>
      </c>
      <c r="D144" s="54" t="s">
        <v>103</v>
      </c>
      <c r="E144" s="53">
        <f>+'Ark1'!Q1281</f>
        <v>0</v>
      </c>
      <c r="F144" s="53">
        <f>+'Ark1'!R1281</f>
        <v>0</v>
      </c>
      <c r="G144" s="178">
        <f>+'Ark1'!AF1281</f>
        <v>0</v>
      </c>
      <c r="H144" s="59" t="e">
        <f>+G144-#REF!</f>
        <v>#REF!</v>
      </c>
      <c r="I144" s="178">
        <f>+'Ark1'!AG1281</f>
        <v>0</v>
      </c>
      <c r="J144" s="55">
        <f>+'Ark1'!S1281</f>
        <v>0</v>
      </c>
      <c r="K144" s="59" t="e">
        <f>+J144-#REF!</f>
        <v>#REF!</v>
      </c>
      <c r="L144" s="157">
        <f>+'Ark1'!U1281</f>
        <v>0</v>
      </c>
      <c r="M144" s="178"/>
      <c r="N144" s="75">
        <f>+'Ark1'!V1281</f>
        <v>0</v>
      </c>
      <c r="O144" s="157">
        <f>+'Ark1'!X1281</f>
        <v>0</v>
      </c>
      <c r="P144" s="157">
        <f>+'Ark1'!Y1281</f>
        <v>0</v>
      </c>
      <c r="Q144" s="157">
        <f>+'Ark1'!Z1281</f>
        <v>0</v>
      </c>
      <c r="R144" s="55">
        <f>+'Ark1'!Z1281</f>
        <v>0</v>
      </c>
      <c r="S144" s="55">
        <f>+'Ark1'!AB1281</f>
        <v>0</v>
      </c>
      <c r="T144" s="75">
        <f>+'Ark1'!AD1281</f>
        <v>0</v>
      </c>
      <c r="U144" s="55" t="e">
        <f t="shared" si="16"/>
        <v>#DIV/0!</v>
      </c>
      <c r="V144" s="75" t="e">
        <f t="shared" si="17"/>
        <v>#DIV/0!</v>
      </c>
      <c r="W144" s="47"/>
      <c r="X144" s="13"/>
      <c r="Y144" s="13"/>
      <c r="Z144" s="58"/>
    </row>
    <row r="145" spans="1:33">
      <c r="A145" s="47"/>
      <c r="B145" s="53">
        <f>+'Ark1'!C1282</f>
        <v>2015</v>
      </c>
      <c r="C145" s="53">
        <f>+'Ark1'!M1282</f>
        <v>11</v>
      </c>
      <c r="D145" s="54" t="s">
        <v>104</v>
      </c>
      <c r="E145" s="53">
        <f>+'Ark1'!Q1282</f>
        <v>102</v>
      </c>
      <c r="F145" s="53">
        <f>+'Ark1'!R1282</f>
        <v>203</v>
      </c>
      <c r="G145" s="178">
        <f>+'Ark1'!AF1282</f>
        <v>2.4886600465857542</v>
      </c>
      <c r="H145" s="59" t="e">
        <f>+G145-#REF!</f>
        <v>#REF!</v>
      </c>
      <c r="I145" s="178">
        <f>+'Ark1'!AG1282</f>
        <v>3.5762671505636758</v>
      </c>
      <c r="J145" s="55">
        <f>+'Ark1'!S1282</f>
        <v>7.3940886699507375</v>
      </c>
      <c r="K145" s="59" t="e">
        <f>+J145-#REF!</f>
        <v>#REF!</v>
      </c>
      <c r="L145" s="157">
        <f>+'Ark1'!U1282</f>
        <v>30.03793103448276</v>
      </c>
      <c r="M145" s="178"/>
      <c r="N145" s="75">
        <f>+'Ark1'!V1282</f>
        <v>0</v>
      </c>
      <c r="O145" s="157">
        <f>+'Ark1'!X1282</f>
        <v>100</v>
      </c>
      <c r="P145" s="157">
        <f>+'Ark1'!Y1282</f>
        <v>91.625615763546818</v>
      </c>
      <c r="Q145" s="157">
        <f>+'Ark1'!Z1282</f>
        <v>4.9231822836657049</v>
      </c>
      <c r="R145" s="55">
        <f>+'Ark1'!Z1282</f>
        <v>4.9231822836657049</v>
      </c>
      <c r="S145" s="55">
        <f>+'Ark1'!AB1282</f>
        <v>0</v>
      </c>
      <c r="T145" s="75">
        <f>+'Ark1'!AD1282</f>
        <v>0</v>
      </c>
      <c r="U145" s="55">
        <f t="shared" si="16"/>
        <v>4.0624250499666896</v>
      </c>
      <c r="V145" s="75">
        <f t="shared" si="17"/>
        <v>1.9901960784313726</v>
      </c>
      <c r="W145" s="47"/>
      <c r="X145" s="13"/>
      <c r="Y145" s="13"/>
      <c r="Z145" s="58"/>
    </row>
    <row r="146" spans="1:33">
      <c r="A146" s="47"/>
      <c r="B146" s="53">
        <f>+'Ark1'!C1283</f>
        <v>2015</v>
      </c>
      <c r="C146" s="53">
        <f>+'Ark1'!M1283</f>
        <v>12</v>
      </c>
      <c r="D146" s="54" t="s">
        <v>105</v>
      </c>
      <c r="E146" s="53">
        <f>+'Ark1'!Q1283</f>
        <v>0</v>
      </c>
      <c r="F146" s="53">
        <f>+'Ark1'!R1283</f>
        <v>0</v>
      </c>
      <c r="G146" s="178">
        <f>+'Ark1'!AF1283</f>
        <v>0</v>
      </c>
      <c r="H146" s="59" t="e">
        <f>+G146-#REF!</f>
        <v>#REF!</v>
      </c>
      <c r="I146" s="178">
        <f>+'Ark1'!AG1283</f>
        <v>0</v>
      </c>
      <c r="J146" s="55">
        <f>+'Ark1'!S1283</f>
        <v>0</v>
      </c>
      <c r="K146" s="59" t="e">
        <f>+J146-#REF!</f>
        <v>#REF!</v>
      </c>
      <c r="L146" s="157">
        <f>+'Ark1'!U1283</f>
        <v>0</v>
      </c>
      <c r="M146" s="178"/>
      <c r="N146" s="75">
        <f>+'Ark1'!V1283</f>
        <v>0</v>
      </c>
      <c r="O146" s="157">
        <f>+'Ark1'!X1283</f>
        <v>0</v>
      </c>
      <c r="P146" s="157">
        <f>+'Ark1'!Y1283</f>
        <v>0</v>
      </c>
      <c r="Q146" s="157">
        <f>+'Ark1'!Z1283</f>
        <v>0</v>
      </c>
      <c r="R146" s="55">
        <f>+'Ark1'!Z1283</f>
        <v>0</v>
      </c>
      <c r="S146" s="55">
        <f>+'Ark1'!AB1283</f>
        <v>0</v>
      </c>
      <c r="T146" s="75">
        <f>+'Ark1'!AD1283</f>
        <v>0</v>
      </c>
      <c r="U146" s="55" t="e">
        <f t="shared" si="16"/>
        <v>#DIV/0!</v>
      </c>
      <c r="V146" s="75" t="e">
        <f t="shared" si="17"/>
        <v>#DIV/0!</v>
      </c>
      <c r="W146" s="47"/>
      <c r="X146" s="13"/>
      <c r="Y146" s="13"/>
      <c r="Z146" s="58"/>
    </row>
    <row r="147" spans="1:33">
      <c r="A147" s="47"/>
      <c r="B147" s="53">
        <f>+'Ark1'!C1284</f>
        <v>2015</v>
      </c>
      <c r="C147" s="53">
        <f>+'Ark1'!M1284</f>
        <v>13</v>
      </c>
      <c r="D147" s="54" t="s">
        <v>106</v>
      </c>
      <c r="E147" s="53">
        <f>+'Ark1'!Q1284</f>
        <v>0</v>
      </c>
      <c r="F147" s="53">
        <f>+'Ark1'!R1284</f>
        <v>0</v>
      </c>
      <c r="G147" s="178">
        <f>+'Ark1'!AF1284</f>
        <v>0</v>
      </c>
      <c r="H147" s="59" t="e">
        <f>+G147-#REF!</f>
        <v>#REF!</v>
      </c>
      <c r="I147" s="178">
        <f>+'Ark1'!AG1284</f>
        <v>0</v>
      </c>
      <c r="J147" s="55">
        <f>+'Ark1'!S1284</f>
        <v>0</v>
      </c>
      <c r="K147" s="59" t="e">
        <f>+J147-#REF!</f>
        <v>#REF!</v>
      </c>
      <c r="L147" s="157">
        <f>+'Ark1'!U1284</f>
        <v>0</v>
      </c>
      <c r="M147" s="178"/>
      <c r="N147" s="75">
        <f>+'Ark1'!V1284</f>
        <v>0</v>
      </c>
      <c r="O147" s="157">
        <f>+'Ark1'!X1284</f>
        <v>0</v>
      </c>
      <c r="P147" s="157">
        <f>+'Ark1'!Y1284</f>
        <v>0</v>
      </c>
      <c r="Q147" s="157">
        <f>+'Ark1'!Z1284</f>
        <v>0</v>
      </c>
      <c r="R147" s="55">
        <f>+'Ark1'!Z1284</f>
        <v>0</v>
      </c>
      <c r="S147" s="55">
        <f>+'Ark1'!AB1284</f>
        <v>0</v>
      </c>
      <c r="T147" s="75">
        <f>+'Ark1'!AD1284</f>
        <v>0</v>
      </c>
      <c r="U147" s="55" t="e">
        <f t="shared" si="16"/>
        <v>#DIV/0!</v>
      </c>
      <c r="V147" s="75" t="e">
        <f t="shared" si="17"/>
        <v>#DIV/0!</v>
      </c>
      <c r="W147" s="47"/>
      <c r="X147" s="13"/>
      <c r="Y147" s="13"/>
      <c r="Z147" s="58"/>
    </row>
    <row r="148" spans="1:33">
      <c r="A148" s="47"/>
      <c r="B148" s="53">
        <f>+'Ark1'!C1285</f>
        <v>2015</v>
      </c>
      <c r="C148" s="53">
        <f>+'Ark1'!M1285</f>
        <v>14</v>
      </c>
      <c r="D148" s="54" t="s">
        <v>107</v>
      </c>
      <c r="E148" s="53">
        <f>+'Ark1'!Q1285</f>
        <v>8</v>
      </c>
      <c r="F148" s="53">
        <f>+'Ark1'!R1285</f>
        <v>8</v>
      </c>
      <c r="G148" s="178">
        <f>+'Ark1'!AF1285</f>
        <v>9.8075272771852379E-2</v>
      </c>
      <c r="H148" s="59" t="e">
        <f>+G148-#REF!</f>
        <v>#REF!</v>
      </c>
      <c r="I148" s="178">
        <f>+'Ark1'!AG1285</f>
        <v>0.15536237732002525</v>
      </c>
      <c r="J148" s="55">
        <f>+'Ark1'!S1285</f>
        <v>7.75</v>
      </c>
      <c r="K148" s="59" t="e">
        <f>+J148-#REF!</f>
        <v>#REF!</v>
      </c>
      <c r="L148" s="157">
        <f>+'Ark1'!U1285</f>
        <v>33.112500000000011</v>
      </c>
      <c r="M148" s="178"/>
      <c r="N148" s="75">
        <f>+'Ark1'!V1285</f>
        <v>0</v>
      </c>
      <c r="O148" s="157">
        <f>+'Ark1'!X1285</f>
        <v>100</v>
      </c>
      <c r="P148" s="157">
        <f>+'Ark1'!Y1285</f>
        <v>100</v>
      </c>
      <c r="Q148" s="157">
        <f>+'Ark1'!Z1285</f>
        <v>4.854749607343261</v>
      </c>
      <c r="R148" s="55">
        <f>+'Ark1'!Z1285</f>
        <v>4.854749607343261</v>
      </c>
      <c r="S148" s="55">
        <f>+'Ark1'!AB1285</f>
        <v>0</v>
      </c>
      <c r="T148" s="75">
        <f>+'Ark1'!AD1285</f>
        <v>0</v>
      </c>
      <c r="U148" s="55">
        <f t="shared" si="16"/>
        <v>4.272580645161292</v>
      </c>
      <c r="V148" s="75">
        <f t="shared" si="17"/>
        <v>1</v>
      </c>
      <c r="W148" s="47"/>
      <c r="X148" s="13"/>
      <c r="Y148" s="13"/>
      <c r="Z148" s="58"/>
    </row>
    <row r="149" spans="1:33">
      <c r="A149" s="47"/>
      <c r="B149" s="53">
        <f>+'Ark1'!C1286</f>
        <v>2015</v>
      </c>
      <c r="C149" s="53">
        <f>+'Ark1'!M1286</f>
        <v>15</v>
      </c>
      <c r="D149" s="54" t="s">
        <v>108</v>
      </c>
      <c r="E149" s="53">
        <f>+'Ark1'!Q1286</f>
        <v>0</v>
      </c>
      <c r="F149" s="53">
        <f>+'Ark1'!R1286</f>
        <v>0</v>
      </c>
      <c r="G149" s="178">
        <f>+'Ark1'!AF1286</f>
        <v>0</v>
      </c>
      <c r="H149" s="59" t="e">
        <f>+G149-#REF!</f>
        <v>#REF!</v>
      </c>
      <c r="I149" s="178">
        <f>+'Ark1'!AG1286</f>
        <v>0</v>
      </c>
      <c r="J149" s="55">
        <f>+'Ark1'!S1286</f>
        <v>0</v>
      </c>
      <c r="K149" s="59" t="e">
        <f>+J149-#REF!</f>
        <v>#REF!</v>
      </c>
      <c r="L149" s="157">
        <f>+'Ark1'!U1286</f>
        <v>0</v>
      </c>
      <c r="M149" s="178"/>
      <c r="N149" s="75">
        <f>+'Ark1'!V1286</f>
        <v>0</v>
      </c>
      <c r="O149" s="157">
        <f>+'Ark1'!X1286</f>
        <v>0</v>
      </c>
      <c r="P149" s="157">
        <f>+'Ark1'!Y1286</f>
        <v>0</v>
      </c>
      <c r="Q149" s="157">
        <f>+'Ark1'!Z1286</f>
        <v>0</v>
      </c>
      <c r="R149" s="55">
        <f>+'Ark1'!Z1286</f>
        <v>0</v>
      </c>
      <c r="S149" s="55">
        <f>+'Ark1'!AB1286</f>
        <v>0</v>
      </c>
      <c r="T149" s="75">
        <f>+'Ark1'!AD1286</f>
        <v>0</v>
      </c>
      <c r="U149" s="55" t="e">
        <f t="shared" si="16"/>
        <v>#DIV/0!</v>
      </c>
      <c r="V149" s="75" t="e">
        <f t="shared" si="17"/>
        <v>#DIV/0!</v>
      </c>
      <c r="W149" s="47"/>
      <c r="X149" s="13"/>
      <c r="Y149" s="13"/>
      <c r="Z149" s="58"/>
    </row>
    <row r="150" spans="1:33">
      <c r="A150" s="47"/>
      <c r="B150" s="47"/>
      <c r="C150" s="47"/>
      <c r="D150" s="47"/>
      <c r="E150" s="47"/>
      <c r="F150" s="47"/>
      <c r="G150" s="91"/>
      <c r="H150" s="47"/>
      <c r="I150" s="91"/>
      <c r="J150" s="47"/>
      <c r="K150" s="47"/>
      <c r="L150" s="91"/>
      <c r="M150" s="91"/>
      <c r="N150" s="72"/>
      <c r="O150" s="91"/>
      <c r="P150" s="91"/>
      <c r="Q150" s="91"/>
      <c r="R150" s="47"/>
      <c r="S150" s="47"/>
      <c r="T150" s="72"/>
      <c r="U150" s="47"/>
      <c r="V150" s="72"/>
      <c r="W150" s="47"/>
      <c r="Z150" s="58"/>
    </row>
    <row r="151" spans="1:33">
      <c r="A151" s="47"/>
      <c r="B151" s="47"/>
      <c r="C151" s="47"/>
      <c r="D151" s="47"/>
      <c r="E151" s="47"/>
      <c r="F151" s="47"/>
      <c r="G151" s="91"/>
      <c r="H151" s="47"/>
      <c r="I151" s="91"/>
      <c r="J151" s="47"/>
      <c r="K151" s="47"/>
      <c r="L151" s="91"/>
      <c r="M151" s="91"/>
      <c r="N151" s="72"/>
      <c r="O151" s="91"/>
      <c r="P151" s="91"/>
      <c r="Q151" s="91"/>
      <c r="R151" s="47"/>
      <c r="S151" s="47"/>
      <c r="T151" s="72"/>
      <c r="U151" s="47"/>
      <c r="V151" s="72"/>
      <c r="W151" s="47"/>
      <c r="Z151" s="58"/>
    </row>
    <row r="152" spans="1:33">
      <c r="A152" s="35"/>
      <c r="B152" s="35"/>
      <c r="C152" s="35"/>
      <c r="D152" s="35"/>
      <c r="E152" s="35"/>
      <c r="F152" s="35"/>
      <c r="G152" s="161"/>
      <c r="H152" s="35"/>
      <c r="I152" s="161"/>
      <c r="J152" s="35"/>
      <c r="K152" s="35"/>
      <c r="L152" s="161"/>
      <c r="M152" s="161"/>
      <c r="N152" s="78"/>
      <c r="P152" s="58"/>
      <c r="S152" s="60"/>
      <c r="U152" s="1"/>
      <c r="W152" s="1"/>
      <c r="X152" s="1"/>
      <c r="Y152" s="1"/>
      <c r="Z152" s="58"/>
      <c r="AA152" s="1"/>
      <c r="AB152" s="1"/>
      <c r="AC152" s="1"/>
      <c r="AD152" s="1"/>
      <c r="AE152" s="1"/>
      <c r="AF152" s="1"/>
      <c r="AG152" s="1"/>
    </row>
    <row r="153" spans="1:33">
      <c r="A153" s="35"/>
      <c r="B153" s="35"/>
      <c r="C153" s="35"/>
      <c r="D153" s="35"/>
      <c r="E153" s="35"/>
      <c r="F153" s="35"/>
      <c r="G153" s="161"/>
      <c r="H153" s="35"/>
      <c r="I153" s="161"/>
      <c r="J153" s="35"/>
      <c r="K153" s="35"/>
      <c r="L153" s="161"/>
      <c r="M153" s="161"/>
      <c r="N153" s="78"/>
      <c r="P153" s="58"/>
      <c r="S153" s="60"/>
      <c r="U153" s="1"/>
      <c r="W153" s="1"/>
      <c r="X153" s="1"/>
      <c r="Y153" s="1"/>
      <c r="Z153" s="58"/>
      <c r="AA153" s="1"/>
      <c r="AB153" s="1"/>
      <c r="AC153" s="1"/>
      <c r="AD153" s="1"/>
      <c r="AE153" s="1"/>
      <c r="AF153" s="1"/>
      <c r="AG153" s="1"/>
    </row>
    <row r="154" spans="1:33">
      <c r="A154" s="35"/>
      <c r="B154" s="35"/>
      <c r="C154" s="35"/>
      <c r="D154" s="35"/>
      <c r="E154" s="35"/>
      <c r="F154" s="35"/>
      <c r="G154" s="161"/>
      <c r="H154" s="35"/>
      <c r="I154" s="161"/>
      <c r="J154" s="35"/>
      <c r="K154" s="35"/>
      <c r="L154" s="161"/>
      <c r="M154" s="161"/>
      <c r="N154" s="78"/>
      <c r="P154" s="58"/>
      <c r="S154" s="60"/>
      <c r="U154" s="1"/>
      <c r="W154" s="1"/>
      <c r="X154" s="1"/>
      <c r="Y154" s="1"/>
      <c r="Z154" s="58"/>
      <c r="AA154" s="1"/>
      <c r="AB154" s="1"/>
      <c r="AC154" s="1"/>
      <c r="AD154" s="1"/>
      <c r="AE154" s="1"/>
      <c r="AF154" s="1"/>
      <c r="AG154" s="1"/>
    </row>
    <row r="155" spans="1:33">
      <c r="A155" s="35"/>
      <c r="B155" s="35"/>
      <c r="C155" s="35"/>
      <c r="D155" s="35"/>
      <c r="E155" s="35"/>
      <c r="F155" s="35"/>
      <c r="G155" s="161"/>
      <c r="H155" s="35"/>
      <c r="I155" s="161"/>
      <c r="J155" s="35"/>
      <c r="K155" s="35"/>
      <c r="L155" s="161"/>
      <c r="M155" s="161"/>
      <c r="N155" s="78"/>
      <c r="P155" s="58"/>
      <c r="S155" s="60"/>
      <c r="U155" s="1"/>
      <c r="W155" s="1"/>
      <c r="X155" s="1"/>
      <c r="Y155" s="1"/>
      <c r="Z155" s="58"/>
      <c r="AA155" s="1"/>
      <c r="AB155" s="1"/>
      <c r="AC155" s="1"/>
      <c r="AD155" s="1"/>
      <c r="AE155" s="1"/>
      <c r="AF155" s="1"/>
      <c r="AG155" s="1"/>
    </row>
    <row r="156" spans="1:33">
      <c r="A156" s="35"/>
      <c r="B156" s="35"/>
      <c r="C156" s="35"/>
      <c r="D156" s="35"/>
      <c r="E156" s="35"/>
      <c r="F156" s="35"/>
      <c r="G156" s="161"/>
      <c r="H156" s="35"/>
      <c r="I156" s="161"/>
      <c r="J156" s="35"/>
      <c r="K156" s="35"/>
      <c r="L156" s="161"/>
      <c r="M156" s="161"/>
      <c r="N156" s="78"/>
      <c r="P156" s="58"/>
      <c r="S156" s="60"/>
      <c r="U156" s="1"/>
      <c r="W156" s="1"/>
      <c r="X156" s="1"/>
      <c r="Y156" s="1"/>
      <c r="Z156" s="58"/>
      <c r="AA156" s="1"/>
      <c r="AB156" s="1"/>
      <c r="AC156" s="1"/>
      <c r="AD156" s="1"/>
      <c r="AE156" s="1"/>
      <c r="AF156" s="1"/>
      <c r="AG156" s="1"/>
    </row>
    <row r="157" spans="1:33">
      <c r="A157" s="35"/>
      <c r="B157" s="35"/>
      <c r="C157" s="35"/>
      <c r="D157" s="35"/>
      <c r="E157" s="35"/>
      <c r="F157" s="35"/>
      <c r="G157" s="161"/>
      <c r="H157" s="35"/>
      <c r="I157" s="161"/>
      <c r="J157" s="35"/>
      <c r="K157" s="35"/>
      <c r="L157" s="161"/>
      <c r="M157" s="161"/>
      <c r="N157" s="78"/>
      <c r="P157" s="58"/>
      <c r="S157" s="60"/>
      <c r="U157" s="1"/>
      <c r="W157" s="1"/>
      <c r="X157" s="1"/>
      <c r="Y157" s="1"/>
      <c r="Z157" s="58"/>
      <c r="AA157" s="1"/>
      <c r="AB157" s="1"/>
      <c r="AC157" s="1"/>
      <c r="AD157" s="1"/>
      <c r="AE157" s="1"/>
      <c r="AF157" s="1"/>
      <c r="AG157" s="1"/>
    </row>
    <row r="158" spans="1:33">
      <c r="A158" s="35"/>
      <c r="B158" s="35"/>
      <c r="C158" s="35"/>
      <c r="D158" s="35"/>
      <c r="E158" s="35"/>
      <c r="F158" s="35"/>
      <c r="G158" s="161"/>
      <c r="H158" s="35"/>
      <c r="I158" s="161"/>
      <c r="J158" s="35"/>
      <c r="K158" s="35"/>
      <c r="L158" s="161"/>
      <c r="M158" s="161"/>
      <c r="N158" s="78"/>
      <c r="P158" s="58"/>
      <c r="S158" s="60"/>
      <c r="U158" s="1"/>
      <c r="W158" s="1"/>
      <c r="X158" s="1"/>
      <c r="Y158" s="1"/>
      <c r="Z158" s="58"/>
      <c r="AA158" s="1"/>
      <c r="AB158" s="1"/>
      <c r="AC158" s="1"/>
      <c r="AD158" s="1"/>
      <c r="AE158" s="1"/>
      <c r="AF158" s="1"/>
      <c r="AG158" s="1"/>
    </row>
    <row r="159" spans="1:33">
      <c r="A159" s="35"/>
      <c r="B159" s="35"/>
      <c r="C159" s="35"/>
      <c r="D159" s="35"/>
      <c r="E159" s="35"/>
      <c r="F159" s="35"/>
      <c r="G159" s="161"/>
      <c r="H159" s="35"/>
      <c r="I159" s="161"/>
      <c r="J159" s="35"/>
      <c r="K159" s="35"/>
      <c r="L159" s="161"/>
      <c r="M159" s="161"/>
      <c r="N159" s="78"/>
      <c r="P159" s="58"/>
      <c r="S159" s="60"/>
      <c r="U159" s="1"/>
      <c r="W159" s="1"/>
      <c r="X159" s="1"/>
      <c r="Y159" s="1"/>
      <c r="Z159" s="58"/>
      <c r="AA159" s="1"/>
      <c r="AB159" s="1"/>
      <c r="AC159" s="1"/>
      <c r="AD159" s="1"/>
      <c r="AE159" s="1"/>
      <c r="AF159" s="1"/>
      <c r="AG159" s="1"/>
    </row>
    <row r="160" spans="1:33">
      <c r="A160" s="35"/>
      <c r="B160" s="35"/>
      <c r="C160" s="35"/>
      <c r="D160" s="35"/>
      <c r="E160" s="35"/>
      <c r="F160" s="35"/>
      <c r="G160" s="161"/>
      <c r="H160" s="35"/>
      <c r="I160" s="161"/>
      <c r="J160" s="35"/>
      <c r="K160" s="35"/>
      <c r="L160" s="161"/>
      <c r="M160" s="161"/>
      <c r="N160" s="78"/>
      <c r="P160" s="58"/>
      <c r="S160" s="60"/>
      <c r="U160" s="1"/>
      <c r="W160" s="1"/>
      <c r="X160" s="1"/>
      <c r="Y160" s="1"/>
      <c r="Z160" s="58"/>
      <c r="AA160" s="1"/>
      <c r="AB160" s="1"/>
      <c r="AC160" s="1"/>
      <c r="AD160" s="1"/>
      <c r="AE160" s="1"/>
      <c r="AF160" s="1"/>
      <c r="AG160" s="1"/>
    </row>
    <row r="161" spans="1:33">
      <c r="A161" s="35"/>
      <c r="B161" s="35"/>
      <c r="C161" s="35"/>
      <c r="D161" s="35"/>
      <c r="E161" s="35"/>
      <c r="F161" s="35"/>
      <c r="G161" s="161"/>
      <c r="H161" s="35"/>
      <c r="I161" s="161"/>
      <c r="J161" s="35"/>
      <c r="K161" s="35"/>
      <c r="L161" s="161"/>
      <c r="M161" s="161"/>
      <c r="N161" s="78"/>
      <c r="P161" s="58"/>
      <c r="S161" s="60"/>
      <c r="U161" s="1"/>
      <c r="W161" s="1"/>
      <c r="X161" s="1"/>
      <c r="Y161" s="1"/>
      <c r="Z161" s="58"/>
      <c r="AA161" s="1"/>
      <c r="AB161" s="1"/>
      <c r="AC161" s="1"/>
      <c r="AD161" s="1"/>
      <c r="AE161" s="1"/>
      <c r="AF161" s="1"/>
      <c r="AG161" s="1"/>
    </row>
    <row r="162" spans="1:33">
      <c r="H162" s="35"/>
      <c r="K162" s="35"/>
      <c r="M162" s="161"/>
      <c r="N162" s="78"/>
      <c r="P162" s="58"/>
      <c r="S162" s="60"/>
      <c r="U162" s="1"/>
      <c r="W162" s="1"/>
      <c r="X162" s="1"/>
      <c r="Y162" s="1"/>
      <c r="Z162" s="58"/>
      <c r="AA162" s="1"/>
      <c r="AB162" s="1"/>
      <c r="AC162" s="1"/>
      <c r="AD162" s="1"/>
      <c r="AE162" s="1"/>
      <c r="AF162" s="1"/>
      <c r="AG162" s="1"/>
    </row>
    <row r="163" spans="1:33">
      <c r="H163" s="35"/>
      <c r="K163" s="35"/>
      <c r="M163" s="161"/>
      <c r="N163" s="78"/>
      <c r="P163" s="58"/>
      <c r="S163" s="60"/>
      <c r="U163" s="1"/>
      <c r="W163" s="1"/>
      <c r="X163" s="1"/>
      <c r="Y163" s="1"/>
      <c r="Z163" s="58"/>
      <c r="AA163" s="1"/>
      <c r="AB163" s="1"/>
      <c r="AC163" s="1"/>
      <c r="AD163" s="1"/>
      <c r="AE163" s="1"/>
      <c r="AF163" s="1"/>
      <c r="AG163" s="1"/>
    </row>
    <row r="164" spans="1:33">
      <c r="N164" s="78"/>
      <c r="P164" s="58"/>
      <c r="S164" s="60"/>
      <c r="U164" s="1"/>
      <c r="W164" s="1"/>
      <c r="X164" s="1"/>
      <c r="Y164" s="1"/>
      <c r="Z164" s="58"/>
      <c r="AA164" s="1"/>
      <c r="AB164" s="1"/>
      <c r="AC164" s="1"/>
      <c r="AD164" s="1"/>
      <c r="AE164" s="1"/>
      <c r="AF164" s="1"/>
      <c r="AG164" s="1"/>
    </row>
    <row r="165" spans="1:33">
      <c r="N165" s="78"/>
      <c r="P165" s="58"/>
      <c r="S165" s="60"/>
      <c r="U165" s="1"/>
      <c r="W165" s="1"/>
      <c r="X165" s="1"/>
      <c r="Y165" s="1"/>
      <c r="Z165" s="58"/>
      <c r="AA165" s="1"/>
      <c r="AB165" s="1"/>
      <c r="AC165" s="1"/>
      <c r="AD165" s="1"/>
      <c r="AE165" s="1"/>
      <c r="AF165" s="1"/>
      <c r="AG165" s="1"/>
    </row>
    <row r="166" spans="1:33">
      <c r="N166" s="78"/>
      <c r="P166" s="58"/>
      <c r="S166" s="60"/>
      <c r="U166" s="1"/>
      <c r="W166" s="1"/>
      <c r="X166" s="1"/>
      <c r="Y166" s="1"/>
      <c r="Z166" s="58"/>
      <c r="AA166" s="1"/>
      <c r="AB166" s="1"/>
      <c r="AC166" s="1"/>
      <c r="AD166" s="1"/>
      <c r="AE166" s="1"/>
      <c r="AF166" s="1"/>
      <c r="AG166" s="1"/>
    </row>
    <row r="167" spans="1:33">
      <c r="N167" s="78"/>
      <c r="P167" s="58"/>
      <c r="S167" s="60"/>
      <c r="U167" s="1"/>
      <c r="W167" s="1"/>
      <c r="X167" s="1"/>
      <c r="Y167" s="1"/>
      <c r="Z167" s="58"/>
      <c r="AA167" s="1"/>
      <c r="AB167" s="1"/>
      <c r="AC167" s="1"/>
      <c r="AD167" s="1"/>
      <c r="AE167" s="1"/>
      <c r="AF167" s="1"/>
      <c r="AG167" s="1"/>
    </row>
    <row r="168" spans="1:33">
      <c r="N168" s="78"/>
      <c r="P168" s="58"/>
      <c r="S168" s="60"/>
      <c r="U168" s="1"/>
      <c r="W168" s="1"/>
      <c r="X168" s="1"/>
      <c r="Y168" s="1"/>
      <c r="Z168" s="58"/>
      <c r="AA168" s="1"/>
      <c r="AB168" s="1"/>
      <c r="AC168" s="1"/>
      <c r="AD168" s="1"/>
      <c r="AE168" s="1"/>
      <c r="AF168" s="1"/>
      <c r="AG168" s="1"/>
    </row>
    <row r="169" spans="1:33">
      <c r="N169" s="78"/>
      <c r="P169" s="58"/>
      <c r="S169" s="60"/>
      <c r="U169" s="1"/>
      <c r="W169" s="1"/>
      <c r="X169" s="1"/>
      <c r="Y169" s="1"/>
      <c r="Z169" s="58"/>
      <c r="AA169" s="1"/>
      <c r="AB169" s="1"/>
      <c r="AC169" s="1"/>
      <c r="AD169" s="1"/>
      <c r="AE169" s="1"/>
      <c r="AF169" s="1"/>
      <c r="AG169" s="1"/>
    </row>
    <row r="170" spans="1:33">
      <c r="N170" s="78"/>
      <c r="P170" s="58"/>
      <c r="S170" s="60"/>
      <c r="U170" s="1"/>
      <c r="W170" s="1"/>
      <c r="X170" s="1"/>
      <c r="Y170" s="1"/>
      <c r="Z170" s="58"/>
      <c r="AA170" s="1"/>
      <c r="AB170" s="1"/>
      <c r="AC170" s="1"/>
      <c r="AD170" s="1"/>
      <c r="AE170" s="1"/>
      <c r="AF170" s="1"/>
      <c r="AG170" s="1"/>
    </row>
    <row r="171" spans="1:33">
      <c r="N171" s="78"/>
      <c r="P171" s="58"/>
      <c r="S171" s="60"/>
      <c r="U171" s="1"/>
      <c r="W171" s="1"/>
      <c r="X171" s="1"/>
      <c r="Y171" s="1"/>
      <c r="Z171" s="58"/>
      <c r="AA171" s="1"/>
      <c r="AB171" s="1"/>
      <c r="AC171" s="1"/>
      <c r="AD171" s="1"/>
      <c r="AE171" s="1"/>
      <c r="AF171" s="1"/>
      <c r="AG171" s="1"/>
    </row>
    <row r="172" spans="1:33">
      <c r="N172" s="78"/>
      <c r="P172" s="58"/>
      <c r="S172" s="60"/>
      <c r="U172" s="1"/>
      <c r="W172" s="1"/>
      <c r="X172" s="1"/>
      <c r="Y172" s="1"/>
      <c r="Z172" s="58"/>
      <c r="AA172" s="1"/>
      <c r="AB172" s="1"/>
      <c r="AC172" s="1"/>
      <c r="AD172" s="1"/>
      <c r="AE172" s="1"/>
      <c r="AF172" s="1"/>
      <c r="AG172" s="1"/>
    </row>
    <row r="173" spans="1:33">
      <c r="N173" s="78"/>
      <c r="P173" s="58"/>
      <c r="S173" s="60"/>
      <c r="U173" s="1"/>
      <c r="W173" s="1"/>
      <c r="X173" s="1"/>
      <c r="Y173" s="1"/>
      <c r="Z173" s="58"/>
      <c r="AA173" s="1"/>
      <c r="AB173" s="1"/>
      <c r="AC173" s="1"/>
      <c r="AD173" s="1"/>
      <c r="AE173" s="1"/>
      <c r="AF173" s="1"/>
      <c r="AG173" s="1"/>
    </row>
    <row r="174" spans="1:33">
      <c r="N174" s="78"/>
      <c r="P174" s="58"/>
      <c r="S174" s="60"/>
      <c r="U174" s="1"/>
      <c r="W174" s="1"/>
      <c r="X174" s="1"/>
      <c r="Y174" s="1"/>
      <c r="Z174" s="58"/>
      <c r="AA174" s="1"/>
      <c r="AB174" s="1"/>
      <c r="AC174" s="1"/>
      <c r="AD174" s="1"/>
      <c r="AE174" s="1"/>
      <c r="AF174" s="1"/>
      <c r="AG174" s="1"/>
    </row>
    <row r="175" spans="1:33">
      <c r="N175" s="78"/>
      <c r="P175" s="58"/>
      <c r="S175" s="60"/>
      <c r="U175" s="1"/>
      <c r="W175" s="1"/>
      <c r="X175" s="1"/>
      <c r="Y175" s="1"/>
      <c r="Z175" s="58"/>
      <c r="AA175" s="1"/>
      <c r="AB175" s="1"/>
      <c r="AC175" s="1"/>
      <c r="AD175" s="1"/>
      <c r="AE175" s="1"/>
      <c r="AF175" s="1"/>
      <c r="AG175" s="1"/>
    </row>
    <row r="176" spans="1:33">
      <c r="N176" s="78"/>
      <c r="P176" s="58"/>
      <c r="S176" s="60"/>
      <c r="U176" s="1"/>
      <c r="W176" s="1"/>
      <c r="X176" s="1"/>
      <c r="Y176" s="1"/>
      <c r="Z176" s="58"/>
      <c r="AA176" s="1"/>
      <c r="AB176" s="1"/>
      <c r="AC176" s="1"/>
      <c r="AD176" s="1"/>
      <c r="AE176" s="1"/>
      <c r="AF176" s="1"/>
      <c r="AG176" s="1"/>
    </row>
    <row r="177" spans="14:33">
      <c r="N177" s="78"/>
      <c r="P177" s="58"/>
      <c r="S177" s="60"/>
      <c r="U177" s="1"/>
      <c r="W177" s="1"/>
      <c r="X177" s="1"/>
      <c r="Y177" s="1"/>
      <c r="Z177" s="58"/>
      <c r="AA177" s="1"/>
      <c r="AB177" s="1"/>
      <c r="AC177" s="1"/>
      <c r="AD177" s="1"/>
      <c r="AE177" s="1"/>
      <c r="AF177" s="1"/>
      <c r="AG177" s="1"/>
    </row>
    <row r="178" spans="14:33">
      <c r="N178" s="78"/>
      <c r="P178" s="58"/>
      <c r="S178" s="60"/>
      <c r="U178" s="1"/>
      <c r="W178" s="1"/>
      <c r="X178" s="1"/>
      <c r="Y178" s="1"/>
      <c r="Z178" s="58"/>
      <c r="AA178" s="1"/>
      <c r="AB178" s="1"/>
      <c r="AC178" s="1"/>
      <c r="AD178" s="1"/>
      <c r="AE178" s="1"/>
      <c r="AF178" s="1"/>
      <c r="AG178" s="1"/>
    </row>
    <row r="179" spans="14:33">
      <c r="N179" s="78"/>
      <c r="P179" s="58"/>
      <c r="S179" s="60"/>
      <c r="U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</row>
    <row r="180" spans="14:33">
      <c r="N180" s="78"/>
      <c r="P180" s="58"/>
      <c r="S180" s="60"/>
      <c r="U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</row>
    <row r="181" spans="14:33">
      <c r="N181" s="78"/>
      <c r="P181" s="58"/>
      <c r="S181" s="60"/>
      <c r="U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</row>
    <row r="182" spans="14:33">
      <c r="N182" s="78"/>
      <c r="P182" s="58"/>
      <c r="S182" s="60"/>
      <c r="U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</row>
    <row r="183" spans="14:33">
      <c r="N183" s="78"/>
      <c r="P183" s="58"/>
      <c r="S183" s="60"/>
      <c r="U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</row>
    <row r="184" spans="14:33">
      <c r="N184" s="78"/>
      <c r="O184" s="161"/>
      <c r="P184" s="161"/>
      <c r="Q184" s="161"/>
      <c r="R184" s="35"/>
    </row>
    <row r="185" spans="14:33">
      <c r="O185" s="161"/>
      <c r="P185" s="161"/>
      <c r="Q185" s="161"/>
      <c r="R185" s="35"/>
    </row>
  </sheetData>
  <mergeCells count="1">
    <mergeCell ref="Q5:R5"/>
  </mergeCells>
  <conditionalFormatting sqref="Y37:Y38 Y108">
    <cfRule type="cellIs" dxfId="39" priority="8" stopIfTrue="1" operator="lessThan">
      <formula>0</formula>
    </cfRule>
  </conditionalFormatting>
  <conditionalFormatting sqref="Y85">
    <cfRule type="cellIs" dxfId="38" priority="9" stopIfTrue="1" operator="greaterThan">
      <formula>0</formula>
    </cfRule>
  </conditionalFormatting>
  <conditionalFormatting sqref="Y62">
    <cfRule type="cellIs" dxfId="37" priority="10" stopIfTrue="1" operator="greaterThan">
      <formula>0</formula>
    </cfRule>
    <cfRule type="cellIs" dxfId="36" priority="11" stopIfTrue="1" operator="lessThan">
      <formula>0</formula>
    </cfRule>
  </conditionalFormatting>
  <conditionalFormatting sqref="Y85">
    <cfRule type="cellIs" dxfId="35" priority="7" operator="lessThan">
      <formula>0</formula>
    </cfRule>
  </conditionalFormatting>
  <conditionalFormatting sqref="H11:H25">
    <cfRule type="cellIs" dxfId="34" priority="5" operator="lessThan">
      <formula>0</formula>
    </cfRule>
    <cfRule type="cellIs" dxfId="33" priority="6" operator="greaterThan">
      <formula>0</formula>
    </cfRule>
  </conditionalFormatting>
  <conditionalFormatting sqref="M11:M25">
    <cfRule type="cellIs" dxfId="32" priority="3" operator="lessThan">
      <formula>0</formula>
    </cfRule>
    <cfRule type="cellIs" dxfId="31" priority="4" operator="greaterThan">
      <formula>0</formula>
    </cfRule>
  </conditionalFormatting>
  <conditionalFormatting sqref="K11:K25">
    <cfRule type="cellIs" dxfId="30" priority="1" operator="lessThan">
      <formula>0</formula>
    </cfRule>
    <cfRule type="cellIs" dxfId="29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E17F04-9FCE-4D1B-AC86-054FFDE8EFD0}">
  <dimension ref="N1:AY345"/>
  <sheetViews>
    <sheetView topLeftCell="A129" zoomScale="96" zoomScaleNormal="96" workbookViewId="0">
      <selection activeCell="O147" sqref="O147"/>
    </sheetView>
  </sheetViews>
  <sheetFormatPr baseColWidth="10" defaultRowHeight="15"/>
  <cols>
    <col min="27" max="27" width="14" customWidth="1"/>
    <col min="28" max="28" width="12.54296875" customWidth="1"/>
    <col min="29" max="29" width="10.90625" customWidth="1"/>
  </cols>
  <sheetData>
    <row r="1" spans="17:51">
      <c r="R1" s="4"/>
      <c r="S1" s="4"/>
      <c r="T1" s="4"/>
    </row>
    <row r="2" spans="17:51" s="182" customFormat="1" ht="31.8">
      <c r="Q2"/>
      <c r="R2" s="4"/>
      <c r="S2" s="4"/>
      <c r="T2" s="4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</row>
    <row r="3" spans="17:51">
      <c r="R3" s="4"/>
      <c r="S3" s="4"/>
      <c r="T3" s="4"/>
    </row>
    <row r="4" spans="17:51">
      <c r="R4" s="4"/>
      <c r="S4" s="4"/>
      <c r="T4" s="4"/>
    </row>
    <row r="5" spans="17:51" s="183" customFormat="1" ht="19.8">
      <c r="Q5"/>
      <c r="R5" s="4"/>
      <c r="S5" s="4"/>
      <c r="T5" s="4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</row>
    <row r="6" spans="17:51">
      <c r="R6" s="4"/>
      <c r="S6" s="4"/>
      <c r="T6" s="4"/>
    </row>
    <row r="7" spans="17:51">
      <c r="R7" s="1"/>
      <c r="S7" s="4"/>
      <c r="T7" s="4"/>
    </row>
    <row r="8" spans="17:51">
      <c r="R8" s="1"/>
      <c r="S8" s="4"/>
      <c r="T8" s="4"/>
    </row>
    <row r="9" spans="17:51" ht="15.6">
      <c r="R9" s="1"/>
      <c r="S9" s="1"/>
      <c r="T9" s="5"/>
    </row>
    <row r="10" spans="17:51" ht="15.6">
      <c r="R10" s="1"/>
      <c r="S10" s="1"/>
      <c r="T10" s="5"/>
    </row>
    <row r="11" spans="17:51" ht="15.6">
      <c r="R11" s="1"/>
      <c r="S11" s="1"/>
      <c r="T11" s="5"/>
    </row>
    <row r="12" spans="17:51" ht="15.6">
      <c r="R12" s="1"/>
      <c r="S12" s="1"/>
      <c r="T12" s="5"/>
    </row>
    <row r="13" spans="17:51" ht="15.6">
      <c r="R13" s="1"/>
      <c r="S13" s="1"/>
      <c r="T13" s="5"/>
    </row>
    <row r="14" spans="17:51" ht="15.6">
      <c r="R14" s="1"/>
      <c r="S14" s="1"/>
      <c r="T14" s="5"/>
      <c r="V14" s="2"/>
      <c r="W14" s="2"/>
      <c r="X14" s="2"/>
    </row>
    <row r="15" spans="17:51" ht="15.6">
      <c r="R15" s="1"/>
      <c r="S15" s="13"/>
      <c r="T15" s="5"/>
      <c r="V15" s="2"/>
      <c r="W15" s="2"/>
      <c r="X15" s="4"/>
      <c r="Y15" s="4"/>
      <c r="Z15" s="4"/>
    </row>
    <row r="16" spans="17:51" ht="15.6">
      <c r="R16" s="1"/>
      <c r="S16" s="1"/>
      <c r="T16" s="5"/>
    </row>
    <row r="17" spans="18:26" ht="15.6">
      <c r="R17" s="1"/>
      <c r="S17" s="1"/>
      <c r="T17" s="5"/>
    </row>
    <row r="18" spans="18:26" ht="15.6">
      <c r="R18" s="1"/>
      <c r="S18" s="1"/>
      <c r="T18" s="5"/>
      <c r="V18" s="2"/>
      <c r="W18" s="2"/>
      <c r="X18" s="2"/>
    </row>
    <row r="19" spans="18:26" ht="15.6">
      <c r="R19" s="1"/>
      <c r="S19" s="1"/>
      <c r="T19" s="5"/>
      <c r="V19" s="2"/>
      <c r="W19" s="2"/>
      <c r="X19" s="2"/>
    </row>
    <row r="20" spans="18:26" ht="15.6">
      <c r="R20" s="1"/>
      <c r="S20" s="1"/>
      <c r="T20" s="5"/>
      <c r="V20" s="2"/>
      <c r="W20" s="2"/>
      <c r="X20" s="2"/>
    </row>
    <row r="21" spans="18:26" ht="15.6">
      <c r="R21" s="1"/>
      <c r="S21" s="1"/>
      <c r="T21" s="5"/>
      <c r="V21" s="2"/>
      <c r="W21" s="2"/>
      <c r="X21" s="2"/>
    </row>
    <row r="22" spans="18:26" ht="15.6">
      <c r="R22" s="1"/>
      <c r="S22" s="13"/>
      <c r="T22" s="5"/>
      <c r="V22" s="2"/>
      <c r="W22" s="2"/>
      <c r="X22" s="4"/>
      <c r="Y22" s="4"/>
      <c r="Z22" s="4"/>
    </row>
    <row r="23" spans="18:26" ht="15.6">
      <c r="R23" s="1"/>
      <c r="S23" s="13"/>
      <c r="T23" s="5"/>
      <c r="V23" s="1"/>
      <c r="W23" s="1"/>
      <c r="X23" s="11"/>
      <c r="Y23" s="11"/>
      <c r="Z23" s="11"/>
    </row>
    <row r="24" spans="18:26" ht="15.6">
      <c r="R24" s="1"/>
      <c r="S24" s="13"/>
      <c r="T24" s="5"/>
      <c r="V24" s="1"/>
      <c r="W24" s="1"/>
      <c r="X24" s="11"/>
      <c r="Y24" s="11"/>
      <c r="Z24" s="11"/>
    </row>
    <row r="25" spans="18:26" ht="15.6">
      <c r="R25" s="1"/>
      <c r="S25" s="13"/>
      <c r="T25" s="5"/>
      <c r="V25" s="1"/>
      <c r="W25" s="1"/>
      <c r="X25" s="11"/>
      <c r="Y25" s="11"/>
      <c r="Z25" s="11"/>
    </row>
    <row r="26" spans="18:26" ht="15.6">
      <c r="R26" s="1"/>
      <c r="S26" s="13"/>
      <c r="T26" s="5"/>
      <c r="V26" s="1"/>
      <c r="W26" s="1"/>
      <c r="X26" s="11"/>
      <c r="Y26" s="11"/>
      <c r="Z26" s="11"/>
    </row>
    <row r="27" spans="18:26" ht="15.6">
      <c r="R27" s="1"/>
      <c r="S27" s="5"/>
      <c r="T27" s="5"/>
      <c r="V27" s="1"/>
      <c r="W27" s="1"/>
      <c r="X27" s="11"/>
      <c r="Y27" s="11"/>
      <c r="Z27" s="11"/>
    </row>
    <row r="28" spans="18:26" ht="15.6">
      <c r="R28" s="1"/>
      <c r="S28" s="5"/>
      <c r="T28" s="5"/>
      <c r="V28" s="1"/>
      <c r="W28" s="1"/>
      <c r="X28" s="11"/>
      <c r="Y28" s="11"/>
      <c r="Z28" s="11"/>
    </row>
    <row r="29" spans="18:26" ht="15.6">
      <c r="R29" s="1"/>
      <c r="S29" s="5"/>
      <c r="T29" s="5"/>
      <c r="V29" s="1"/>
      <c r="W29" s="1"/>
      <c r="X29" s="11"/>
      <c r="Y29" s="11"/>
      <c r="Z29" s="11"/>
    </row>
    <row r="30" spans="18:26" ht="15.6">
      <c r="R30" s="1"/>
      <c r="S30" s="5"/>
      <c r="T30" s="5"/>
      <c r="V30" s="1"/>
      <c r="W30" s="1"/>
      <c r="X30" s="11"/>
      <c r="Y30" s="11"/>
      <c r="Z30" s="11"/>
    </row>
    <row r="31" spans="18:26" ht="15.6">
      <c r="R31" s="1"/>
      <c r="S31" s="5"/>
      <c r="T31" s="5"/>
      <c r="V31" s="1"/>
      <c r="W31" s="1"/>
      <c r="X31" s="11"/>
      <c r="Y31" s="11"/>
      <c r="Z31" s="11"/>
    </row>
    <row r="32" spans="18:26" ht="15.6">
      <c r="R32" s="1"/>
      <c r="S32" s="5"/>
      <c r="T32" s="5"/>
      <c r="V32" s="1"/>
      <c r="W32" s="1"/>
      <c r="X32" s="11"/>
      <c r="Y32" s="11"/>
      <c r="Z32" s="11"/>
    </row>
    <row r="33" spans="18:26" ht="15.6">
      <c r="R33" s="1"/>
      <c r="S33" s="5"/>
      <c r="T33" s="5"/>
      <c r="V33" s="13"/>
      <c r="W33" s="13"/>
      <c r="X33" s="11"/>
      <c r="Y33" s="11"/>
      <c r="Z33" s="11"/>
    </row>
    <row r="34" spans="18:26" ht="16.5" customHeight="1">
      <c r="R34" s="1"/>
      <c r="S34" s="5"/>
      <c r="T34" s="5"/>
      <c r="V34" s="13"/>
      <c r="W34" s="13"/>
      <c r="X34" s="11"/>
      <c r="Y34" s="11"/>
      <c r="Z34" s="11"/>
    </row>
    <row r="35" spans="18:26" ht="16.5" customHeight="1">
      <c r="R35" s="1"/>
      <c r="S35" s="5"/>
      <c r="T35" s="5"/>
      <c r="V35" s="13"/>
      <c r="W35" s="13"/>
      <c r="X35" s="11"/>
      <c r="Y35" s="11"/>
      <c r="Z35" s="11"/>
    </row>
    <row r="36" spans="18:26">
      <c r="R36" s="1"/>
      <c r="V36" s="13"/>
      <c r="W36" s="13"/>
      <c r="X36" s="11"/>
      <c r="Y36" s="11"/>
      <c r="Z36" s="11"/>
    </row>
    <row r="37" spans="18:26" ht="17.25" customHeight="1">
      <c r="R37" s="1"/>
      <c r="T37" s="5"/>
      <c r="V37" s="13"/>
      <c r="W37" s="13"/>
      <c r="X37" s="11"/>
      <c r="Y37" s="11"/>
      <c r="Z37" s="11"/>
    </row>
    <row r="38" spans="18:26">
      <c r="R38" s="1"/>
      <c r="V38" s="13"/>
      <c r="W38" s="13"/>
      <c r="X38" s="11"/>
      <c r="Y38" s="11"/>
      <c r="Z38" s="11"/>
    </row>
    <row r="39" spans="18:26">
      <c r="R39" s="1"/>
      <c r="V39" s="13"/>
      <c r="W39" s="13"/>
      <c r="X39" s="11"/>
      <c r="Y39" s="11"/>
      <c r="Z39" s="11"/>
    </row>
    <row r="40" spans="18:26" ht="21">
      <c r="R40" s="1"/>
      <c r="V40" s="56"/>
      <c r="W40" s="56"/>
      <c r="X40" s="11"/>
      <c r="Y40" s="11"/>
      <c r="Z40" s="11"/>
    </row>
    <row r="41" spans="18:26">
      <c r="R41" s="1"/>
      <c r="S41" s="4"/>
      <c r="T41" s="4"/>
    </row>
    <row r="42" spans="18:26" ht="15.6">
      <c r="R42" s="1"/>
      <c r="S42" s="1"/>
      <c r="T42" s="18"/>
      <c r="V42" s="1"/>
      <c r="W42" s="5"/>
    </row>
    <row r="43" spans="18:26" ht="15.6">
      <c r="R43" s="1"/>
      <c r="S43" s="1"/>
      <c r="T43" s="18"/>
    </row>
    <row r="44" spans="18:26" ht="15.6">
      <c r="R44" s="1"/>
      <c r="S44" s="1"/>
      <c r="T44" s="18"/>
    </row>
    <row r="45" spans="18:26" ht="15.6">
      <c r="R45" s="1"/>
      <c r="S45" s="1"/>
      <c r="T45" s="18"/>
    </row>
    <row r="46" spans="18:26" ht="15.6">
      <c r="R46" s="1"/>
      <c r="S46" s="13"/>
      <c r="T46" s="18"/>
    </row>
    <row r="47" spans="18:26" ht="15.6">
      <c r="R47" s="1"/>
      <c r="S47" s="13"/>
      <c r="T47" s="18"/>
    </row>
    <row r="48" spans="18:26" ht="15.6">
      <c r="R48" s="1"/>
      <c r="S48" s="13"/>
      <c r="T48" s="18"/>
    </row>
    <row r="49" spans="18:20" ht="15.6">
      <c r="R49" s="1"/>
      <c r="S49" s="13"/>
      <c r="T49" s="18"/>
    </row>
    <row r="50" spans="18:20" ht="15.6">
      <c r="R50" s="1"/>
      <c r="S50" s="5"/>
      <c r="T50" s="18"/>
    </row>
    <row r="51" spans="18:20" ht="15.6">
      <c r="R51" s="1"/>
      <c r="S51" s="5"/>
      <c r="T51" s="18"/>
    </row>
    <row r="52" spans="18:20" ht="15.6">
      <c r="R52" s="1"/>
      <c r="S52" s="5"/>
      <c r="T52" s="18"/>
    </row>
    <row r="53" spans="18:20" ht="15.6">
      <c r="R53" s="1"/>
      <c r="S53" s="5"/>
      <c r="T53" s="18"/>
    </row>
    <row r="54" spans="18:20" ht="15.6">
      <c r="R54" s="1"/>
      <c r="S54" s="5"/>
      <c r="T54" s="18"/>
    </row>
    <row r="55" spans="18:20" ht="15.6">
      <c r="R55" s="1"/>
      <c r="S55" s="5"/>
      <c r="T55" s="18"/>
    </row>
    <row r="56" spans="18:20" ht="15.6">
      <c r="R56" s="1"/>
      <c r="S56" s="5"/>
      <c r="T56" s="18"/>
    </row>
    <row r="57" spans="18:20" ht="15.6">
      <c r="R57" s="1"/>
      <c r="S57" s="5"/>
      <c r="T57" s="18"/>
    </row>
    <row r="58" spans="18:20" ht="15.6">
      <c r="R58" s="1"/>
      <c r="S58" s="5"/>
      <c r="T58" s="18"/>
    </row>
    <row r="59" spans="18:20">
      <c r="R59" s="1"/>
    </row>
    <row r="60" spans="18:20" ht="15.6">
      <c r="R60" s="1"/>
      <c r="T60" s="18"/>
    </row>
    <row r="61" spans="18:20">
      <c r="R61" s="1"/>
    </row>
    <row r="62" spans="18:20">
      <c r="R62" s="1"/>
    </row>
    <row r="63" spans="18:20">
      <c r="R63" s="1"/>
    </row>
    <row r="64" spans="18:20">
      <c r="R64" s="1"/>
      <c r="S64" s="4"/>
      <c r="T64" s="4"/>
    </row>
    <row r="65" spans="18:20" ht="15.6">
      <c r="R65" s="1"/>
      <c r="S65" s="1"/>
      <c r="T65" s="5"/>
    </row>
    <row r="66" spans="18:20" ht="15.6">
      <c r="R66" s="1"/>
      <c r="S66" s="1"/>
      <c r="T66" s="5"/>
    </row>
    <row r="67" spans="18:20" ht="15.6">
      <c r="R67" s="1"/>
      <c r="S67" s="1"/>
      <c r="T67" s="5"/>
    </row>
    <row r="68" spans="18:20" ht="15.6">
      <c r="R68" s="1"/>
      <c r="S68" s="1"/>
      <c r="T68" s="5"/>
    </row>
    <row r="69" spans="18:20" ht="15.6">
      <c r="R69" s="1"/>
      <c r="S69" s="13"/>
      <c r="T69" s="5"/>
    </row>
    <row r="70" spans="18:20" ht="15.6">
      <c r="R70" s="1"/>
      <c r="S70" s="13"/>
      <c r="T70" s="5"/>
    </row>
    <row r="71" spans="18:20" ht="15.6">
      <c r="R71" s="1"/>
      <c r="S71" s="13"/>
      <c r="T71" s="5"/>
    </row>
    <row r="72" spans="18:20" ht="15.6">
      <c r="R72" s="1"/>
      <c r="S72" s="13"/>
      <c r="T72" s="5"/>
    </row>
    <row r="73" spans="18:20" ht="15.6">
      <c r="R73" s="1"/>
      <c r="S73" s="5"/>
      <c r="T73" s="5"/>
    </row>
    <row r="74" spans="18:20" ht="15.6">
      <c r="R74" s="1"/>
      <c r="S74" s="5"/>
      <c r="T74" s="5"/>
    </row>
    <row r="75" spans="18:20" ht="15.6">
      <c r="R75" s="1"/>
      <c r="S75" s="5"/>
      <c r="T75" s="5"/>
    </row>
    <row r="76" spans="18:20" ht="15.6">
      <c r="R76" s="1"/>
      <c r="S76" s="5"/>
      <c r="T76" s="5"/>
    </row>
    <row r="77" spans="18:20" ht="15.6">
      <c r="R77" s="1"/>
      <c r="S77" s="5"/>
      <c r="T77" s="5"/>
    </row>
    <row r="78" spans="18:20" ht="15.6">
      <c r="R78" s="1"/>
      <c r="S78" s="5"/>
      <c r="T78" s="5"/>
    </row>
    <row r="79" spans="18:20" ht="15.6">
      <c r="R79" s="1"/>
      <c r="S79" s="5"/>
      <c r="T79" s="5"/>
    </row>
    <row r="80" spans="18:20" ht="15.6">
      <c r="R80" s="1"/>
      <c r="S80" s="5"/>
      <c r="T80" s="5"/>
    </row>
    <row r="81" spans="18:20" ht="15.6">
      <c r="R81" s="1"/>
      <c r="S81" s="5"/>
      <c r="T81" s="5"/>
    </row>
    <row r="82" spans="18:20">
      <c r="R82" s="1"/>
    </row>
    <row r="83" spans="18:20" ht="15.6">
      <c r="R83" s="1"/>
      <c r="T83" s="5"/>
    </row>
    <row r="84" spans="18:20">
      <c r="R84" s="1"/>
    </row>
    <row r="85" spans="18:20">
      <c r="R85" s="1"/>
    </row>
    <row r="86" spans="18:20" ht="15.6">
      <c r="R86" s="1"/>
      <c r="T86" s="2"/>
    </row>
    <row r="87" spans="18:20">
      <c r="R87" s="1"/>
      <c r="S87" s="4"/>
      <c r="T87" s="4"/>
    </row>
    <row r="88" spans="18:20" ht="15.6">
      <c r="R88" s="1"/>
      <c r="S88" s="1"/>
      <c r="T88" s="5"/>
    </row>
    <row r="89" spans="18:20" ht="15.6">
      <c r="R89" s="1"/>
      <c r="S89" s="1"/>
      <c r="T89" s="5"/>
    </row>
    <row r="90" spans="18:20" ht="15.6">
      <c r="R90" s="1"/>
      <c r="S90" s="1"/>
      <c r="T90" s="5"/>
    </row>
    <row r="91" spans="18:20" ht="15.6">
      <c r="R91" s="1"/>
      <c r="S91" s="1"/>
      <c r="T91" s="5"/>
    </row>
    <row r="92" spans="18:20" ht="15.6">
      <c r="R92" s="1"/>
      <c r="S92" s="13"/>
      <c r="T92" s="5"/>
    </row>
    <row r="93" spans="18:20" ht="15.6">
      <c r="R93" s="1"/>
      <c r="S93" s="13"/>
      <c r="T93" s="5"/>
    </row>
    <row r="94" spans="18:20" ht="15.6">
      <c r="R94" s="1"/>
      <c r="S94" s="13"/>
      <c r="T94" s="5"/>
    </row>
    <row r="95" spans="18:20" ht="15.6">
      <c r="R95" s="1"/>
      <c r="S95" s="13"/>
      <c r="T95" s="5"/>
    </row>
    <row r="96" spans="18:20" ht="15.6">
      <c r="R96" s="1"/>
      <c r="S96" s="5"/>
      <c r="T96" s="5"/>
    </row>
    <row r="97" spans="18:20" ht="15.6">
      <c r="R97" s="1"/>
      <c r="S97" s="5"/>
      <c r="T97" s="5"/>
    </row>
    <row r="98" spans="18:20" ht="15.6">
      <c r="R98" s="1"/>
      <c r="S98" s="5"/>
      <c r="T98" s="5"/>
    </row>
    <row r="99" spans="18:20" ht="15.6">
      <c r="R99" s="1"/>
      <c r="S99" s="5"/>
      <c r="T99" s="5"/>
    </row>
    <row r="100" spans="18:20" ht="15.6">
      <c r="R100" s="1"/>
      <c r="S100" s="5"/>
      <c r="T100" s="5"/>
    </row>
    <row r="101" spans="18:20" ht="15.6">
      <c r="R101" s="1"/>
      <c r="S101" s="5"/>
      <c r="T101" s="5"/>
    </row>
    <row r="102" spans="18:20" ht="15.6">
      <c r="R102" s="1"/>
      <c r="S102" s="5"/>
      <c r="T102" s="5"/>
    </row>
    <row r="103" spans="18:20" ht="15.6">
      <c r="R103" s="1"/>
      <c r="S103" s="5"/>
      <c r="T103" s="5"/>
    </row>
    <row r="104" spans="18:20" ht="15.6">
      <c r="R104" s="1"/>
      <c r="S104" s="5"/>
      <c r="T104" s="5"/>
    </row>
    <row r="105" spans="18:20">
      <c r="R105" s="1"/>
    </row>
    <row r="106" spans="18:20" ht="15.6">
      <c r="R106" s="1"/>
      <c r="T106" s="5"/>
    </row>
    <row r="107" spans="18:20">
      <c r="R107" s="1"/>
    </row>
    <row r="108" spans="18:20">
      <c r="R108" s="1"/>
    </row>
    <row r="109" spans="18:20">
      <c r="R109" s="1"/>
    </row>
    <row r="110" spans="18:20">
      <c r="R110" s="1"/>
    </row>
    <row r="111" spans="18:20">
      <c r="R111" s="1"/>
    </row>
    <row r="112" spans="18:20">
      <c r="R112" s="1"/>
    </row>
    <row r="113" spans="18:18">
      <c r="R113" s="1"/>
    </row>
    <row r="114" spans="18:18">
      <c r="R114" s="1"/>
    </row>
    <row r="115" spans="18:18">
      <c r="R115" s="1"/>
    </row>
    <row r="116" spans="18:18">
      <c r="R116" s="1"/>
    </row>
    <row r="117" spans="18:18">
      <c r="R117" s="1"/>
    </row>
    <row r="118" spans="18:18">
      <c r="R118" s="1"/>
    </row>
    <row r="119" spans="18:18">
      <c r="R119" s="1"/>
    </row>
    <row r="120" spans="18:18">
      <c r="R120" s="1"/>
    </row>
    <row r="121" spans="18:18">
      <c r="R121" s="1"/>
    </row>
    <row r="122" spans="18:18">
      <c r="R122" s="1"/>
    </row>
    <row r="123" spans="18:18">
      <c r="R123" s="1"/>
    </row>
    <row r="124" spans="18:18">
      <c r="R124" s="1"/>
    </row>
    <row r="125" spans="18:18">
      <c r="R125" s="1"/>
    </row>
    <row r="126" spans="18:18">
      <c r="R126" s="1"/>
    </row>
    <row r="127" spans="18:18">
      <c r="R127" s="1"/>
    </row>
    <row r="128" spans="18:18">
      <c r="R128" s="1"/>
    </row>
    <row r="129" spans="18:18">
      <c r="R129" s="1"/>
    </row>
    <row r="130" spans="18:18">
      <c r="R130" s="1"/>
    </row>
    <row r="131" spans="18:18">
      <c r="R131" s="1"/>
    </row>
    <row r="132" spans="18:18">
      <c r="R132" s="1"/>
    </row>
    <row r="133" spans="18:18">
      <c r="R133" s="1"/>
    </row>
    <row r="134" spans="18:18">
      <c r="R134" s="1"/>
    </row>
    <row r="135" spans="18:18">
      <c r="R135" s="1"/>
    </row>
    <row r="136" spans="18:18">
      <c r="R136" s="1"/>
    </row>
    <row r="137" spans="18:18">
      <c r="R137" s="1"/>
    </row>
    <row r="138" spans="18:18">
      <c r="R138" s="1"/>
    </row>
    <row r="139" spans="18:18">
      <c r="R139" s="1"/>
    </row>
    <row r="140" spans="18:18">
      <c r="R140" s="1"/>
    </row>
    <row r="141" spans="18:18">
      <c r="R141" s="1"/>
    </row>
    <row r="142" spans="18:18">
      <c r="R142" s="1"/>
    </row>
    <row r="143" spans="18:18">
      <c r="R143" s="1"/>
    </row>
    <row r="144" spans="18:18">
      <c r="R144" s="1"/>
    </row>
    <row r="145" spans="18:18">
      <c r="R145" s="1"/>
    </row>
    <row r="146" spans="18:18">
      <c r="R146" s="1"/>
    </row>
    <row r="147" spans="18:18">
      <c r="R147" s="1"/>
    </row>
    <row r="148" spans="18:18">
      <c r="R148" s="1"/>
    </row>
    <row r="149" spans="18:18">
      <c r="R149" s="1"/>
    </row>
    <row r="150" spans="18:18">
      <c r="R150" s="1"/>
    </row>
    <row r="151" spans="18:18">
      <c r="R151" s="1"/>
    </row>
    <row r="152" spans="18:18">
      <c r="R152" s="1"/>
    </row>
    <row r="153" spans="18:18">
      <c r="R153" s="1"/>
    </row>
    <row r="154" spans="18:18">
      <c r="R154" s="1"/>
    </row>
    <row r="155" spans="18:18">
      <c r="R155" s="1"/>
    </row>
    <row r="156" spans="18:18">
      <c r="R156" s="1"/>
    </row>
    <row r="157" spans="18:18">
      <c r="R157" s="1"/>
    </row>
    <row r="158" spans="18:18">
      <c r="R158" s="1"/>
    </row>
    <row r="159" spans="18:18">
      <c r="R159" s="1"/>
    </row>
    <row r="160" spans="18:18">
      <c r="R160" s="1"/>
    </row>
    <row r="161" spans="14:18">
      <c r="N161">
        <v>1</v>
      </c>
      <c r="O161" s="3" t="s">
        <v>28</v>
      </c>
      <c r="R161" s="1"/>
    </row>
    <row r="162" spans="14:18">
      <c r="N162">
        <v>2</v>
      </c>
      <c r="O162" s="3" t="s">
        <v>29</v>
      </c>
      <c r="R162" s="1"/>
    </row>
    <row r="163" spans="14:18">
      <c r="N163">
        <v>3</v>
      </c>
      <c r="O163" s="3" t="s">
        <v>30</v>
      </c>
      <c r="R163" s="1"/>
    </row>
    <row r="164" spans="14:18">
      <c r="N164">
        <v>4</v>
      </c>
      <c r="O164" s="3" t="s">
        <v>31</v>
      </c>
      <c r="R164" s="1"/>
    </row>
    <row r="165" spans="14:18">
      <c r="N165">
        <v>5</v>
      </c>
      <c r="O165" s="3" t="s">
        <v>404</v>
      </c>
      <c r="R165" s="1"/>
    </row>
    <row r="166" spans="14:18">
      <c r="N166">
        <v>6</v>
      </c>
      <c r="O166" s="3" t="s">
        <v>32</v>
      </c>
      <c r="R166" s="1"/>
    </row>
    <row r="167" spans="14:18">
      <c r="N167">
        <v>7</v>
      </c>
      <c r="O167" s="3" t="s">
        <v>33</v>
      </c>
      <c r="R167" s="1"/>
    </row>
    <row r="168" spans="14:18">
      <c r="N168">
        <v>8</v>
      </c>
      <c r="O168" s="3" t="s">
        <v>34</v>
      </c>
      <c r="R168" s="1"/>
    </row>
    <row r="169" spans="14:18">
      <c r="N169">
        <v>9</v>
      </c>
      <c r="O169" s="3" t="s">
        <v>35</v>
      </c>
      <c r="R169" s="1"/>
    </row>
    <row r="170" spans="14:18">
      <c r="N170">
        <v>10</v>
      </c>
      <c r="O170" s="3" t="s">
        <v>36</v>
      </c>
      <c r="R170" s="1"/>
    </row>
    <row r="171" spans="14:18">
      <c r="R171" s="1"/>
    </row>
    <row r="172" spans="14:18">
      <c r="R172" s="1"/>
    </row>
    <row r="173" spans="14:18">
      <c r="R173" s="1"/>
    </row>
    <row r="174" spans="14:18">
      <c r="R174" s="1"/>
    </row>
    <row r="175" spans="14:18">
      <c r="R175" s="1"/>
    </row>
    <row r="176" spans="14:18">
      <c r="R176" s="1"/>
    </row>
    <row r="177" spans="18:18">
      <c r="R177" s="1"/>
    </row>
    <row r="178" spans="18:18">
      <c r="R178" s="1"/>
    </row>
    <row r="179" spans="18:18">
      <c r="R179" s="1"/>
    </row>
    <row r="180" spans="18:18">
      <c r="R180" s="1"/>
    </row>
    <row r="181" spans="18:18">
      <c r="R181" s="1"/>
    </row>
    <row r="182" spans="18:18">
      <c r="R182" s="1"/>
    </row>
    <row r="183" spans="18:18">
      <c r="R183" s="1"/>
    </row>
    <row r="184" spans="18:18">
      <c r="R184" s="1"/>
    </row>
    <row r="185" spans="18:18">
      <c r="R185" s="1"/>
    </row>
    <row r="186" spans="18:18">
      <c r="R186" s="1"/>
    </row>
    <row r="187" spans="18:18">
      <c r="R187" s="1"/>
    </row>
    <row r="188" spans="18:18">
      <c r="R188" s="1"/>
    </row>
    <row r="189" spans="18:18">
      <c r="R189" s="1"/>
    </row>
    <row r="190" spans="18:18">
      <c r="R190" s="1"/>
    </row>
    <row r="191" spans="18:18">
      <c r="R191" s="1"/>
    </row>
    <row r="192" spans="18:18">
      <c r="R192" s="1"/>
    </row>
    <row r="193" spans="18:18">
      <c r="R193" s="1"/>
    </row>
    <row r="194" spans="18:18">
      <c r="R194" s="1"/>
    </row>
    <row r="195" spans="18:18">
      <c r="R195" s="1"/>
    </row>
    <row r="196" spans="18:18">
      <c r="R196" s="1"/>
    </row>
    <row r="197" spans="18:18">
      <c r="R197" s="1"/>
    </row>
    <row r="198" spans="18:18">
      <c r="R198" s="1"/>
    </row>
    <row r="199" spans="18:18">
      <c r="R199" s="1"/>
    </row>
    <row r="200" spans="18:18">
      <c r="R200" s="1"/>
    </row>
    <row r="201" spans="18:18">
      <c r="R201" s="1"/>
    </row>
    <row r="202" spans="18:18">
      <c r="R202" s="1"/>
    </row>
    <row r="203" spans="18:18">
      <c r="R203" s="1"/>
    </row>
    <row r="204" spans="18:18">
      <c r="R204" s="1"/>
    </row>
    <row r="205" spans="18:18">
      <c r="R205" s="1"/>
    </row>
    <row r="206" spans="18:18">
      <c r="R206" s="1"/>
    </row>
    <row r="207" spans="18:18">
      <c r="R207" s="1"/>
    </row>
    <row r="208" spans="18:18">
      <c r="R208" s="1"/>
    </row>
    <row r="209" spans="18:18">
      <c r="R209" s="1"/>
    </row>
    <row r="210" spans="18:18">
      <c r="R210" s="1"/>
    </row>
    <row r="211" spans="18:18">
      <c r="R211" s="1"/>
    </row>
    <row r="212" spans="18:18">
      <c r="R212" s="1"/>
    </row>
    <row r="213" spans="18:18">
      <c r="R213" s="1"/>
    </row>
    <row r="214" spans="18:18">
      <c r="R214" s="1"/>
    </row>
    <row r="215" spans="18:18">
      <c r="R215" s="1"/>
    </row>
    <row r="216" spans="18:18">
      <c r="R216" s="1"/>
    </row>
    <row r="217" spans="18:18">
      <c r="R217" s="1"/>
    </row>
    <row r="218" spans="18:18">
      <c r="R218" s="1"/>
    </row>
    <row r="219" spans="18:18">
      <c r="R219" s="1"/>
    </row>
    <row r="220" spans="18:18">
      <c r="R220" s="1"/>
    </row>
    <row r="221" spans="18:18">
      <c r="R221" s="1"/>
    </row>
    <row r="222" spans="18:18">
      <c r="R222" s="1"/>
    </row>
    <row r="223" spans="18:18">
      <c r="R223" s="1"/>
    </row>
    <row r="224" spans="18:18">
      <c r="R224" s="1"/>
    </row>
    <row r="225" spans="18:18">
      <c r="R225" s="1"/>
    </row>
    <row r="226" spans="18:18">
      <c r="R226" s="1"/>
    </row>
    <row r="227" spans="18:18">
      <c r="R227" s="1"/>
    </row>
    <row r="228" spans="18:18">
      <c r="R228" s="1"/>
    </row>
    <row r="229" spans="18:18">
      <c r="R229" s="1"/>
    </row>
    <row r="230" spans="18:18">
      <c r="R230" s="1"/>
    </row>
    <row r="231" spans="18:18">
      <c r="R231" s="1"/>
    </row>
    <row r="232" spans="18:18">
      <c r="R232" s="1"/>
    </row>
    <row r="233" spans="18:18">
      <c r="R233" s="1"/>
    </row>
    <row r="234" spans="18:18">
      <c r="R234" s="1"/>
    </row>
    <row r="235" spans="18:18">
      <c r="R235" s="1"/>
    </row>
    <row r="236" spans="18:18">
      <c r="R236" s="1"/>
    </row>
    <row r="237" spans="18:18">
      <c r="R237" s="1"/>
    </row>
    <row r="238" spans="18:18">
      <c r="R238" s="1"/>
    </row>
    <row r="239" spans="18:18">
      <c r="R239" s="1"/>
    </row>
    <row r="240" spans="18:18">
      <c r="R240" s="1"/>
    </row>
    <row r="241" spans="18:18">
      <c r="R241" s="1"/>
    </row>
    <row r="242" spans="18:18">
      <c r="R242" s="1"/>
    </row>
    <row r="243" spans="18:18">
      <c r="R243" s="1"/>
    </row>
    <row r="244" spans="18:18">
      <c r="R244" s="1"/>
    </row>
    <row r="245" spans="18:18">
      <c r="R245" s="1"/>
    </row>
    <row r="246" spans="18:18">
      <c r="R246" s="1"/>
    </row>
    <row r="247" spans="18:18">
      <c r="R247" s="1"/>
    </row>
    <row r="248" spans="18:18">
      <c r="R248" s="1"/>
    </row>
    <row r="249" spans="18:18">
      <c r="R249" s="1"/>
    </row>
    <row r="250" spans="18:18">
      <c r="R250" s="1"/>
    </row>
    <row r="251" spans="18:18">
      <c r="R251" s="1"/>
    </row>
    <row r="252" spans="18:18">
      <c r="R252" s="1"/>
    </row>
    <row r="253" spans="18:18">
      <c r="R253" s="1"/>
    </row>
    <row r="254" spans="18:18">
      <c r="R254" s="1"/>
    </row>
    <row r="255" spans="18:18">
      <c r="R255" s="1"/>
    </row>
    <row r="256" spans="18:18">
      <c r="R256" s="1"/>
    </row>
    <row r="257" spans="18:18">
      <c r="R257" s="1"/>
    </row>
    <row r="258" spans="18:18">
      <c r="R258" s="1"/>
    </row>
    <row r="259" spans="18:18">
      <c r="R259" s="1"/>
    </row>
    <row r="260" spans="18:18">
      <c r="R260" s="1"/>
    </row>
    <row r="261" spans="18:18">
      <c r="R261" s="1"/>
    </row>
    <row r="262" spans="18:18">
      <c r="R262" s="1"/>
    </row>
    <row r="263" spans="18:18">
      <c r="R263" s="1"/>
    </row>
    <row r="264" spans="18:18">
      <c r="R264" s="1"/>
    </row>
    <row r="265" spans="18:18">
      <c r="R265" s="1"/>
    </row>
    <row r="266" spans="18:18">
      <c r="R266" s="1"/>
    </row>
    <row r="267" spans="18:18">
      <c r="R267" s="1"/>
    </row>
    <row r="268" spans="18:18">
      <c r="R268" s="1"/>
    </row>
    <row r="269" spans="18:18">
      <c r="R269" s="1"/>
    </row>
    <row r="270" spans="18:18">
      <c r="R270" s="1"/>
    </row>
    <row r="271" spans="18:18">
      <c r="R271" s="1"/>
    </row>
    <row r="272" spans="18:18">
      <c r="R272" s="1"/>
    </row>
    <row r="273" spans="18:18">
      <c r="R273" s="1"/>
    </row>
    <row r="274" spans="18:18">
      <c r="R274" s="1"/>
    </row>
    <row r="275" spans="18:18">
      <c r="R275" s="1"/>
    </row>
    <row r="276" spans="18:18">
      <c r="R276" s="1"/>
    </row>
    <row r="277" spans="18:18">
      <c r="R277" s="1"/>
    </row>
    <row r="278" spans="18:18">
      <c r="R278" s="1"/>
    </row>
    <row r="279" spans="18:18">
      <c r="R279" s="1"/>
    </row>
    <row r="280" spans="18:18">
      <c r="R280" s="1"/>
    </row>
    <row r="281" spans="18:18">
      <c r="R281" s="1"/>
    </row>
    <row r="282" spans="18:18">
      <c r="R282" s="1"/>
    </row>
    <row r="283" spans="18:18">
      <c r="R283" s="1"/>
    </row>
    <row r="284" spans="18:18">
      <c r="R284" s="1"/>
    </row>
    <row r="285" spans="18:18">
      <c r="R285" s="1"/>
    </row>
    <row r="286" spans="18:18">
      <c r="R286" s="1"/>
    </row>
    <row r="287" spans="18:18">
      <c r="R287" s="1"/>
    </row>
    <row r="288" spans="18:18">
      <c r="R288" s="1"/>
    </row>
    <row r="289" spans="18:18">
      <c r="R289" s="1"/>
    </row>
    <row r="290" spans="18:18">
      <c r="R290" s="1"/>
    </row>
    <row r="291" spans="18:18">
      <c r="R291" s="1"/>
    </row>
    <row r="292" spans="18:18">
      <c r="R292" s="1"/>
    </row>
    <row r="293" spans="18:18">
      <c r="R293" s="1"/>
    </row>
    <row r="294" spans="18:18">
      <c r="R294" s="1"/>
    </row>
    <row r="295" spans="18:18">
      <c r="R295" s="1"/>
    </row>
    <row r="296" spans="18:18">
      <c r="R296" s="1"/>
    </row>
    <row r="297" spans="18:18">
      <c r="R297" s="1"/>
    </row>
    <row r="298" spans="18:18">
      <c r="R298" s="1"/>
    </row>
    <row r="299" spans="18:18">
      <c r="R299" s="1"/>
    </row>
    <row r="300" spans="18:18">
      <c r="R300" s="1"/>
    </row>
    <row r="301" spans="18:18">
      <c r="R301" s="1"/>
    </row>
    <row r="302" spans="18:18">
      <c r="R302" s="1"/>
    </row>
    <row r="303" spans="18:18">
      <c r="R303" s="1"/>
    </row>
    <row r="304" spans="18:18">
      <c r="R304" s="1"/>
    </row>
    <row r="305" spans="18:25">
      <c r="R305" s="1"/>
    </row>
    <row r="306" spans="18:25">
      <c r="R306" s="1"/>
    </row>
    <row r="307" spans="18:25">
      <c r="R307" s="1"/>
    </row>
    <row r="308" spans="18:25">
      <c r="R308" s="1"/>
    </row>
    <row r="309" spans="18:25">
      <c r="R309" s="1"/>
    </row>
    <row r="310" spans="18:25">
      <c r="R310" s="1"/>
    </row>
    <row r="311" spans="18:25">
      <c r="R311" s="1"/>
    </row>
    <row r="312" spans="18:25">
      <c r="R312" s="1"/>
    </row>
    <row r="313" spans="18:25">
      <c r="R313" s="1"/>
    </row>
    <row r="314" spans="18:25">
      <c r="R314" s="1"/>
      <c r="S314" s="1"/>
      <c r="T314" s="1"/>
      <c r="U314" s="1"/>
      <c r="V314" s="1"/>
      <c r="W314" s="1"/>
      <c r="X314" s="1"/>
      <c r="Y314" s="1"/>
    </row>
    <row r="315" spans="18:25">
      <c r="R315" s="1"/>
      <c r="S315" s="1"/>
      <c r="T315" s="1"/>
      <c r="U315" s="1"/>
      <c r="V315" s="1"/>
      <c r="W315" s="1"/>
      <c r="X315" s="1"/>
      <c r="Y315" s="1"/>
    </row>
    <row r="316" spans="18:25">
      <c r="R316" s="1"/>
      <c r="S316" s="1"/>
      <c r="T316" s="1"/>
      <c r="U316" s="1"/>
      <c r="V316" s="1"/>
      <c r="W316" s="1"/>
      <c r="X316" s="1"/>
      <c r="Y316" s="1"/>
    </row>
    <row r="317" spans="18:25">
      <c r="R317" s="1"/>
      <c r="S317" s="1"/>
      <c r="T317" s="1"/>
      <c r="U317" s="1"/>
      <c r="V317" s="1"/>
      <c r="W317" s="1"/>
      <c r="X317" s="1"/>
      <c r="Y317" s="1"/>
    </row>
    <row r="318" spans="18:25">
      <c r="R318" s="1"/>
      <c r="S318" s="1"/>
      <c r="T318" s="1"/>
      <c r="U318" s="1"/>
      <c r="V318" s="1"/>
      <c r="W318" s="1"/>
      <c r="X318" s="1"/>
      <c r="Y318" s="1"/>
    </row>
    <row r="319" spans="18:25">
      <c r="R319" s="1"/>
      <c r="S319" s="1"/>
      <c r="T319" s="1"/>
      <c r="U319" s="1"/>
      <c r="V319" s="1"/>
      <c r="W319" s="1"/>
      <c r="X319" s="1"/>
      <c r="Y319" s="1"/>
    </row>
    <row r="320" spans="18:25">
      <c r="R320" s="1"/>
      <c r="S320" s="1"/>
      <c r="T320" s="1"/>
      <c r="U320" s="1"/>
      <c r="V320" s="1"/>
      <c r="W320" s="1"/>
      <c r="X320" s="1"/>
      <c r="Y320" s="1"/>
    </row>
    <row r="321" spans="18:25">
      <c r="R321" s="1"/>
      <c r="S321" s="1"/>
      <c r="T321" s="1"/>
      <c r="U321" s="1"/>
      <c r="V321" s="1"/>
      <c r="W321" s="1"/>
      <c r="X321" s="1"/>
      <c r="Y321" s="1"/>
    </row>
    <row r="322" spans="18:25">
      <c r="R322" s="1"/>
      <c r="S322" s="1"/>
      <c r="T322" s="1"/>
      <c r="U322" s="1"/>
      <c r="V322" s="1"/>
      <c r="W322" s="1"/>
      <c r="X322" s="1"/>
      <c r="Y322" s="1"/>
    </row>
    <row r="323" spans="18:25">
      <c r="R323" s="1"/>
      <c r="S323" s="1"/>
      <c r="T323" s="1"/>
      <c r="U323" s="1"/>
      <c r="V323" s="1"/>
      <c r="W323" s="1"/>
      <c r="X323" s="1"/>
      <c r="Y323" s="1"/>
    </row>
    <row r="324" spans="18:25">
      <c r="R324" s="1"/>
      <c r="S324" s="1"/>
      <c r="T324" s="1"/>
      <c r="U324" s="1"/>
      <c r="V324" s="1"/>
      <c r="W324" s="1"/>
      <c r="X324" s="1"/>
      <c r="Y324" s="1"/>
    </row>
    <row r="325" spans="18:25">
      <c r="R325" s="1"/>
      <c r="S325" s="1"/>
      <c r="T325" s="1"/>
      <c r="U325" s="1"/>
      <c r="V325" s="1"/>
      <c r="W325" s="1"/>
      <c r="X325" s="1"/>
      <c r="Y325" s="1"/>
    </row>
    <row r="326" spans="18:25">
      <c r="R326" s="1"/>
      <c r="S326" s="1"/>
      <c r="T326" s="1"/>
      <c r="U326" s="1"/>
      <c r="V326" s="1"/>
      <c r="W326" s="1"/>
      <c r="X326" s="1"/>
      <c r="Y326" s="1"/>
    </row>
    <row r="327" spans="18:25">
      <c r="R327" s="1"/>
      <c r="S327" s="1"/>
      <c r="T327" s="1"/>
      <c r="U327" s="1"/>
      <c r="V327" s="1"/>
      <c r="W327" s="1"/>
      <c r="X327" s="1"/>
      <c r="Y327" s="1"/>
    </row>
    <row r="328" spans="18:25">
      <c r="R328" s="1"/>
      <c r="S328" s="1"/>
      <c r="T328" s="1"/>
      <c r="U328" s="1"/>
      <c r="V328" s="1"/>
      <c r="W328" s="1"/>
      <c r="X328" s="1"/>
      <c r="Y328" s="1"/>
    </row>
    <row r="329" spans="18:25">
      <c r="R329" s="1"/>
      <c r="S329" s="1"/>
      <c r="T329" s="1"/>
      <c r="U329" s="1"/>
      <c r="V329" s="1"/>
      <c r="W329" s="1"/>
      <c r="X329" s="1"/>
      <c r="Y329" s="1"/>
    </row>
    <row r="330" spans="18:25">
      <c r="R330" s="1"/>
      <c r="S330" s="1"/>
      <c r="T330" s="1"/>
      <c r="U330" s="1"/>
      <c r="V330" s="1"/>
      <c r="W330" s="1"/>
      <c r="X330" s="1"/>
      <c r="Y330" s="1"/>
    </row>
    <row r="331" spans="18:25">
      <c r="R331" s="1"/>
      <c r="S331" s="1"/>
      <c r="T331" s="1"/>
      <c r="U331" s="1"/>
      <c r="V331" s="1"/>
      <c r="W331" s="1"/>
      <c r="X331" s="1"/>
      <c r="Y331" s="1"/>
    </row>
    <row r="332" spans="18:25">
      <c r="R332" s="1"/>
      <c r="S332" s="1"/>
      <c r="T332" s="1"/>
      <c r="U332" s="1"/>
      <c r="V332" s="1"/>
      <c r="W332" s="1"/>
      <c r="X332" s="1"/>
      <c r="Y332" s="1"/>
    </row>
    <row r="333" spans="18:25">
      <c r="R333" s="1"/>
      <c r="S333" s="1"/>
      <c r="T333" s="1"/>
      <c r="U333" s="1"/>
      <c r="V333" s="1"/>
      <c r="W333" s="1"/>
      <c r="X333" s="1"/>
      <c r="Y333" s="1"/>
    </row>
    <row r="334" spans="18:25">
      <c r="R334" s="1"/>
      <c r="S334" s="1"/>
      <c r="T334" s="1"/>
      <c r="U334" s="1"/>
      <c r="V334" s="1"/>
      <c r="W334" s="1"/>
      <c r="X334" s="1"/>
      <c r="Y334" s="1"/>
    </row>
    <row r="335" spans="18:25">
      <c r="R335" s="1"/>
      <c r="S335" s="1"/>
      <c r="T335" s="1"/>
      <c r="U335" s="1"/>
      <c r="V335" s="1"/>
      <c r="W335" s="1"/>
      <c r="X335" s="1"/>
      <c r="Y335" s="1"/>
    </row>
    <row r="336" spans="18:25">
      <c r="R336" s="1"/>
      <c r="S336" s="1"/>
      <c r="T336" s="1"/>
      <c r="U336" s="1"/>
      <c r="V336" s="1"/>
      <c r="W336" s="1"/>
      <c r="X336" s="1"/>
      <c r="Y336" s="1"/>
    </row>
    <row r="337" spans="18:25">
      <c r="R337" s="1"/>
      <c r="S337" s="1"/>
      <c r="T337" s="1"/>
      <c r="U337" s="1"/>
      <c r="V337" s="1"/>
      <c r="W337" s="1"/>
      <c r="X337" s="1"/>
      <c r="Y337" s="1"/>
    </row>
    <row r="338" spans="18:25">
      <c r="R338" s="1"/>
      <c r="S338" s="1"/>
      <c r="T338" s="1"/>
      <c r="U338" s="1"/>
      <c r="V338" s="1"/>
      <c r="W338" s="1"/>
      <c r="X338" s="1"/>
      <c r="Y338" s="1"/>
    </row>
    <row r="339" spans="18:25">
      <c r="R339" s="1"/>
      <c r="S339" s="1"/>
      <c r="T339" s="1"/>
      <c r="U339" s="1"/>
      <c r="V339" s="1"/>
      <c r="W339" s="1"/>
      <c r="X339" s="1"/>
      <c r="Y339" s="1"/>
    </row>
    <row r="340" spans="18:25">
      <c r="R340" s="1"/>
      <c r="S340" s="1"/>
      <c r="T340" s="1"/>
      <c r="U340" s="1"/>
      <c r="V340" s="1"/>
      <c r="W340" s="1"/>
      <c r="X340" s="1"/>
      <c r="Y340" s="1"/>
    </row>
    <row r="341" spans="18:25">
      <c r="R341" s="1"/>
      <c r="S341" s="1"/>
      <c r="T341" s="1"/>
      <c r="U341" s="1"/>
      <c r="V341" s="1"/>
      <c r="W341" s="1"/>
      <c r="X341" s="1"/>
      <c r="Y341" s="1"/>
    </row>
    <row r="342" spans="18:25">
      <c r="R342" s="1"/>
      <c r="S342" s="1"/>
      <c r="T342" s="1"/>
      <c r="U342" s="1"/>
      <c r="V342" s="1"/>
      <c r="W342" s="1"/>
      <c r="X342" s="1"/>
      <c r="Y342" s="1"/>
    </row>
    <row r="343" spans="18:25">
      <c r="R343" s="1"/>
      <c r="S343" s="1"/>
      <c r="T343" s="1"/>
      <c r="U343" s="1"/>
      <c r="V343" s="1"/>
      <c r="W343" s="1"/>
      <c r="X343" s="1"/>
      <c r="Y343" s="1"/>
    </row>
    <row r="344" spans="18:25">
      <c r="R344" s="1"/>
      <c r="S344" s="1"/>
      <c r="T344" s="1"/>
      <c r="U344" s="1"/>
      <c r="V344" s="1"/>
      <c r="W344" s="1"/>
      <c r="X344" s="1"/>
      <c r="Y344" s="1"/>
    </row>
    <row r="345" spans="18:25">
      <c r="R345" s="1"/>
      <c r="S345" s="1"/>
      <c r="T345" s="1"/>
      <c r="U345" s="1"/>
      <c r="V345" s="1"/>
      <c r="W345" s="1"/>
      <c r="X345" s="1"/>
      <c r="Y345" s="1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W481"/>
  <sheetViews>
    <sheetView zoomScale="98" zoomScaleNormal="98" workbookViewId="0">
      <pane ySplit="10" topLeftCell="A11" activePane="bottomLeft" state="frozen"/>
      <selection pane="bottomLeft" activeCell="S14" sqref="S14"/>
    </sheetView>
  </sheetViews>
  <sheetFormatPr baseColWidth="10" defaultColWidth="11.54296875" defaultRowHeight="15"/>
  <cols>
    <col min="1" max="1" width="3.36328125" style="28" customWidth="1"/>
    <col min="2" max="2" width="7.81640625" style="28" customWidth="1"/>
    <col min="3" max="3" width="3.36328125" style="28" customWidth="1"/>
    <col min="4" max="4" width="3.453125" style="28" customWidth="1"/>
    <col min="5" max="5" width="3.54296875" style="28" customWidth="1"/>
    <col min="6" max="6" width="3.1796875" style="28" customWidth="1"/>
    <col min="7" max="7" width="4.453125" style="28" customWidth="1"/>
    <col min="8" max="8" width="6.6328125" style="28" customWidth="1"/>
    <col min="9" max="9" width="7" style="345" customWidth="1"/>
    <col min="10" max="11" width="6.36328125" style="29" customWidth="1"/>
    <col min="12" max="12" width="6.36328125" style="28" customWidth="1"/>
    <col min="13" max="13" width="6.54296875" style="28" customWidth="1"/>
    <col min="14" max="14" width="5.54296875" style="28" customWidth="1"/>
    <col min="15" max="15" width="6.54296875" style="34" customWidth="1"/>
    <col min="16" max="16" width="5.1796875" style="34" customWidth="1"/>
    <col min="17" max="17" width="5.6328125" style="34" customWidth="1"/>
    <col min="18" max="18" width="5.81640625" style="34" customWidth="1"/>
    <col min="19" max="19" width="6.6328125" style="29" customWidth="1"/>
    <col min="20" max="20" width="7" style="27" customWidth="1"/>
    <col min="21" max="21" width="7.453125" style="34" customWidth="1"/>
    <col min="22" max="22" width="10.453125" style="34" customWidth="1"/>
    <col min="23" max="23" width="5.90625" style="29" customWidth="1"/>
    <col min="24" max="24" width="9.453125" style="29" customWidth="1"/>
    <col min="25" max="25" width="8.90625" style="29" customWidth="1"/>
    <col min="26" max="26" width="11.54296875" style="29"/>
    <col min="27" max="27" width="9.81640625" style="34" customWidth="1"/>
    <col min="28" max="28" width="9.1796875" style="29" customWidth="1"/>
    <col min="29" max="29" width="6.81640625" style="29" customWidth="1"/>
    <col min="30" max="30" width="9.90625" style="29" customWidth="1"/>
    <col min="31" max="31" width="10" style="28" customWidth="1"/>
    <col min="32" max="32" width="13.08984375" style="28" customWidth="1"/>
    <col min="33" max="33" width="9.36328125" style="28" customWidth="1"/>
    <col min="34" max="34" width="9.81640625" style="29" customWidth="1"/>
    <col min="35" max="35" width="9.81640625" style="28" customWidth="1"/>
    <col min="36" max="36" width="11.54296875" style="28"/>
    <col min="37" max="37" width="14" style="28" customWidth="1"/>
    <col min="38" max="38" width="12.54296875" style="28" customWidth="1"/>
    <col min="39" max="39" width="10.90625" style="28" customWidth="1"/>
    <col min="40" max="16384" width="11.54296875" style="28"/>
  </cols>
  <sheetData>
    <row r="1" spans="1:49" ht="15.6">
      <c r="A1" s="215"/>
      <c r="B1" s="215"/>
      <c r="C1" s="215"/>
      <c r="D1" s="215"/>
      <c r="E1" s="215"/>
      <c r="F1" s="215"/>
      <c r="G1" s="215"/>
      <c r="H1" s="215"/>
      <c r="I1" s="339"/>
      <c r="J1" s="216"/>
      <c r="K1" s="216"/>
      <c r="L1" s="215"/>
      <c r="M1" s="215"/>
      <c r="N1" s="215"/>
      <c r="O1" s="217"/>
      <c r="P1" s="217"/>
      <c r="Q1" s="217"/>
      <c r="R1" s="217"/>
      <c r="S1" s="216"/>
      <c r="T1" s="215"/>
      <c r="U1" s="217"/>
      <c r="V1" s="217"/>
      <c r="W1" s="216"/>
      <c r="X1" s="215"/>
      <c r="Y1" s="218"/>
      <c r="AA1" s="29"/>
      <c r="AB1" s="27"/>
      <c r="AC1" s="219"/>
      <c r="AD1" s="28"/>
      <c r="AH1" s="28"/>
    </row>
    <row r="2" spans="1:49" s="224" customFormat="1" ht="31.8">
      <c r="A2" s="220"/>
      <c r="B2" s="220"/>
      <c r="C2" s="220"/>
      <c r="D2" s="220"/>
      <c r="E2" s="221" t="s">
        <v>568</v>
      </c>
      <c r="F2" s="220"/>
      <c r="G2" s="220"/>
      <c r="H2" s="220"/>
      <c r="I2" s="340"/>
      <c r="J2" s="222"/>
      <c r="K2" s="222"/>
      <c r="L2" s="220"/>
      <c r="M2" s="220"/>
      <c r="N2" s="220"/>
      <c r="O2" s="223"/>
      <c r="P2" s="223"/>
      <c r="Q2" s="223"/>
      <c r="R2" s="223"/>
      <c r="S2" s="222"/>
      <c r="T2" s="220"/>
      <c r="U2" s="223"/>
      <c r="V2" s="223"/>
      <c r="W2" s="222"/>
      <c r="X2" s="220"/>
      <c r="Y2" s="218"/>
      <c r="Z2" s="29"/>
      <c r="AA2" s="29"/>
      <c r="AB2" s="27"/>
      <c r="AC2" s="219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</row>
    <row r="3" spans="1:49" ht="15.6">
      <c r="A3" s="215"/>
      <c r="B3" s="215"/>
      <c r="C3" s="215"/>
      <c r="D3" s="215"/>
      <c r="E3" s="215"/>
      <c r="F3" s="215"/>
      <c r="G3" s="215"/>
      <c r="H3" s="215"/>
      <c r="I3" s="339"/>
      <c r="J3" s="216"/>
      <c r="K3" s="216"/>
      <c r="L3" s="215"/>
      <c r="M3" s="215"/>
      <c r="N3" s="215"/>
      <c r="O3" s="217"/>
      <c r="P3" s="217"/>
      <c r="Q3" s="217"/>
      <c r="R3" s="217"/>
      <c r="S3" s="216"/>
      <c r="T3" s="215"/>
      <c r="U3" s="217"/>
      <c r="V3" s="217"/>
      <c r="W3" s="216"/>
      <c r="X3" s="215"/>
      <c r="Y3" s="218"/>
      <c r="AA3" s="29"/>
      <c r="AB3" s="27"/>
      <c r="AC3" s="219"/>
      <c r="AD3" s="28"/>
      <c r="AH3" s="28"/>
    </row>
    <row r="4" spans="1:49" ht="15.6">
      <c r="A4" s="215"/>
      <c r="B4" s="215"/>
      <c r="C4" s="215"/>
      <c r="D4" s="215"/>
      <c r="E4" s="215"/>
      <c r="F4" s="215"/>
      <c r="G4" s="215"/>
      <c r="H4" s="215"/>
      <c r="I4" s="339"/>
      <c r="J4" s="216"/>
      <c r="K4" s="216"/>
      <c r="L4" s="215"/>
      <c r="M4" s="215"/>
      <c r="N4" s="215"/>
      <c r="O4" s="217"/>
      <c r="P4" s="217"/>
      <c r="Q4" s="217"/>
      <c r="R4" s="217"/>
      <c r="S4" s="216"/>
      <c r="T4" s="215"/>
      <c r="U4" s="217"/>
      <c r="V4" s="217"/>
      <c r="W4" s="216"/>
      <c r="X4" s="215"/>
      <c r="Y4" s="218"/>
      <c r="AA4" s="29"/>
      <c r="AB4" s="27"/>
      <c r="AC4" s="219"/>
      <c r="AD4" s="28"/>
      <c r="AH4" s="28"/>
    </row>
    <row r="5" spans="1:49" s="231" customFormat="1" ht="19.8">
      <c r="A5" s="225"/>
      <c r="B5" s="225"/>
      <c r="C5" s="225"/>
      <c r="D5" s="225"/>
      <c r="E5" s="225"/>
      <c r="F5" s="225"/>
      <c r="G5" s="226" t="s">
        <v>5</v>
      </c>
      <c r="H5" s="226"/>
      <c r="I5" s="341">
        <v>18</v>
      </c>
      <c r="J5" s="228"/>
      <c r="K5" s="228"/>
      <c r="L5" s="226" t="s">
        <v>428</v>
      </c>
      <c r="M5" s="225"/>
      <c r="N5" s="225"/>
      <c r="O5" s="229"/>
      <c r="P5" s="229"/>
      <c r="Q5" s="473">
        <f>+I12+I27+I42+I57+I72+I87+I102+I120+I138+I156+I174+I192+I210+I228+I246</f>
        <v>9201</v>
      </c>
      <c r="R5" s="474"/>
      <c r="S5" s="474"/>
      <c r="T5" s="225"/>
      <c r="U5" s="229"/>
      <c r="V5" s="229"/>
      <c r="W5" s="225"/>
      <c r="X5" s="229"/>
      <c r="Y5" s="218"/>
      <c r="Z5" s="29"/>
      <c r="AA5" s="29"/>
      <c r="AB5" s="27"/>
      <c r="AC5" s="218"/>
      <c r="AD5" s="29"/>
      <c r="AE5" s="29"/>
      <c r="AF5" s="27"/>
      <c r="AG5" s="219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30"/>
      <c r="AW5" s="230"/>
    </row>
    <row r="6" spans="1:49" ht="15.6">
      <c r="A6" s="215"/>
      <c r="B6" s="215"/>
      <c r="C6" s="215"/>
      <c r="D6" s="215"/>
      <c r="E6" s="215"/>
      <c r="F6" s="215"/>
      <c r="G6" s="215"/>
      <c r="H6" s="215"/>
      <c r="I6" s="339"/>
      <c r="J6" s="216" t="s">
        <v>462</v>
      </c>
      <c r="K6" s="216"/>
      <c r="L6" s="215"/>
      <c r="M6" s="215"/>
      <c r="N6" s="215"/>
      <c r="O6" s="217"/>
      <c r="P6" s="217"/>
      <c r="Q6" s="217"/>
      <c r="R6" s="217"/>
      <c r="S6" s="216"/>
      <c r="T6" s="215"/>
      <c r="U6" s="217"/>
      <c r="V6" s="217"/>
      <c r="W6" s="216"/>
      <c r="X6" s="215"/>
      <c r="Y6" s="218"/>
      <c r="AA6" s="29"/>
      <c r="AB6" s="27"/>
      <c r="AC6" s="219"/>
      <c r="AD6" s="28"/>
      <c r="AH6" s="28"/>
    </row>
    <row r="7" spans="1:49" ht="16.2" customHeight="1">
      <c r="A7" s="215"/>
      <c r="B7" s="215"/>
      <c r="C7" s="215"/>
      <c r="D7" s="215"/>
      <c r="E7" s="215"/>
      <c r="F7" s="215"/>
      <c r="G7" s="215"/>
      <c r="H7" s="215"/>
      <c r="I7" s="339"/>
      <c r="J7" s="216"/>
      <c r="K7" s="216"/>
      <c r="L7" s="215"/>
      <c r="M7" s="215"/>
      <c r="N7" s="215"/>
      <c r="O7" s="217"/>
      <c r="P7" s="217"/>
      <c r="Q7" s="217"/>
      <c r="R7" s="217"/>
      <c r="S7" s="216"/>
      <c r="T7" s="215"/>
      <c r="U7" s="217"/>
      <c r="V7" s="217"/>
      <c r="W7" s="216"/>
      <c r="X7" s="215"/>
      <c r="Y7" s="218"/>
      <c r="AA7" s="29"/>
      <c r="AB7" s="27"/>
      <c r="AC7" s="219"/>
      <c r="AD7" s="28"/>
      <c r="AH7" s="28"/>
    </row>
    <row r="8" spans="1:49" ht="15.6">
      <c r="A8" s="215"/>
      <c r="B8" s="215"/>
      <c r="C8" s="215"/>
      <c r="D8" s="215"/>
      <c r="E8" s="215"/>
      <c r="F8" s="215"/>
      <c r="G8" s="215"/>
      <c r="H8" s="233" t="s">
        <v>2</v>
      </c>
      <c r="I8" s="339"/>
      <c r="J8" s="216"/>
      <c r="K8" s="216"/>
      <c r="L8" s="233" t="s">
        <v>22</v>
      </c>
      <c r="M8" s="216"/>
      <c r="N8" s="216" t="s">
        <v>407</v>
      </c>
      <c r="O8" s="217" t="s">
        <v>407</v>
      </c>
      <c r="P8" s="234" t="s">
        <v>552</v>
      </c>
      <c r="Q8" s="36"/>
      <c r="R8" s="36"/>
      <c r="S8" s="232" t="s">
        <v>429</v>
      </c>
      <c r="T8" s="215"/>
      <c r="U8" s="234" t="s">
        <v>549</v>
      </c>
      <c r="V8" s="234" t="s">
        <v>80</v>
      </c>
      <c r="W8" s="232" t="s">
        <v>8</v>
      </c>
      <c r="X8" s="215"/>
      <c r="Y8" s="218"/>
      <c r="AA8" s="29"/>
      <c r="AB8" s="27"/>
      <c r="AC8" s="219"/>
      <c r="AD8" s="28"/>
      <c r="AH8" s="28"/>
    </row>
    <row r="9" spans="1:49" ht="15.6">
      <c r="A9" s="215"/>
      <c r="B9" s="215"/>
      <c r="C9" s="215"/>
      <c r="D9" s="233" t="s">
        <v>417</v>
      </c>
      <c r="E9" s="215"/>
      <c r="F9" s="233"/>
      <c r="G9" s="233"/>
      <c r="H9" s="233" t="s">
        <v>492</v>
      </c>
      <c r="I9" s="343" t="s">
        <v>2</v>
      </c>
      <c r="J9" s="232" t="s">
        <v>2</v>
      </c>
      <c r="K9" s="232" t="s">
        <v>1</v>
      </c>
      <c r="L9" s="233" t="s">
        <v>490</v>
      </c>
      <c r="M9" s="232" t="s">
        <v>22</v>
      </c>
      <c r="N9" s="232" t="s">
        <v>531</v>
      </c>
      <c r="O9" s="234" t="s">
        <v>496</v>
      </c>
      <c r="P9" s="234" t="s">
        <v>553</v>
      </c>
      <c r="Q9" s="36"/>
      <c r="R9" s="36"/>
      <c r="S9" s="232"/>
      <c r="T9" s="233" t="s">
        <v>490</v>
      </c>
      <c r="U9" s="234" t="s">
        <v>1</v>
      </c>
      <c r="V9" s="234" t="s">
        <v>431</v>
      </c>
      <c r="W9" s="232" t="s">
        <v>71</v>
      </c>
      <c r="X9" s="215"/>
      <c r="Y9" s="218"/>
      <c r="AA9" s="29"/>
      <c r="AB9" s="27"/>
      <c r="AC9" s="219"/>
      <c r="AD9" s="28"/>
      <c r="AH9" s="28"/>
    </row>
    <row r="10" spans="1:49" ht="15.6">
      <c r="A10" s="215"/>
      <c r="B10" s="215"/>
      <c r="C10" s="215"/>
      <c r="D10" s="233" t="s">
        <v>418</v>
      </c>
      <c r="E10" s="233"/>
      <c r="F10" s="233" t="s">
        <v>89</v>
      </c>
      <c r="G10" s="233"/>
      <c r="H10" s="52" t="s">
        <v>493</v>
      </c>
      <c r="I10" s="335" t="s">
        <v>8</v>
      </c>
      <c r="J10" s="97" t="s">
        <v>407</v>
      </c>
      <c r="K10" s="97" t="s">
        <v>407</v>
      </c>
      <c r="L10" s="52" t="s">
        <v>491</v>
      </c>
      <c r="M10" s="97" t="s">
        <v>44</v>
      </c>
      <c r="N10" s="97" t="s">
        <v>532</v>
      </c>
      <c r="O10" s="74" t="s">
        <v>497</v>
      </c>
      <c r="P10" s="74" t="s">
        <v>554</v>
      </c>
      <c r="Q10" s="74" t="s">
        <v>535</v>
      </c>
      <c r="R10" s="74" t="s">
        <v>555</v>
      </c>
      <c r="S10" s="97" t="s">
        <v>1</v>
      </c>
      <c r="T10" s="52" t="s">
        <v>491</v>
      </c>
      <c r="U10" s="74" t="s">
        <v>0</v>
      </c>
      <c r="V10" s="74" t="s">
        <v>432</v>
      </c>
      <c r="W10" s="97" t="s">
        <v>551</v>
      </c>
      <c r="X10" s="215"/>
      <c r="Y10" s="218"/>
      <c r="AA10" s="29"/>
      <c r="AB10" s="27"/>
      <c r="AC10" s="219"/>
      <c r="AD10" s="28"/>
      <c r="AH10" s="28"/>
    </row>
    <row r="11" spans="1:49" ht="15" customHeight="1">
      <c r="A11" s="215"/>
      <c r="B11" s="215"/>
      <c r="C11" s="215"/>
      <c r="D11" s="215"/>
      <c r="E11" s="215"/>
      <c r="F11" s="215"/>
      <c r="G11" s="215"/>
      <c r="H11" s="215"/>
      <c r="I11" s="339"/>
      <c r="J11" s="216"/>
      <c r="K11" s="216"/>
      <c r="L11" s="215"/>
      <c r="M11" s="215"/>
      <c r="N11" s="215"/>
      <c r="O11" s="217"/>
      <c r="P11" s="217"/>
      <c r="Q11" s="217"/>
      <c r="R11" s="217"/>
      <c r="S11" s="216"/>
      <c r="T11" s="215"/>
      <c r="U11" s="217"/>
      <c r="V11" s="217"/>
      <c r="W11" s="216"/>
      <c r="X11" s="215"/>
      <c r="Y11" s="218"/>
      <c r="AA11" s="29"/>
      <c r="AB11" s="27"/>
      <c r="AC11" s="219"/>
      <c r="AD11" s="28"/>
      <c r="AH11" s="28"/>
    </row>
    <row r="12" spans="1:49" ht="17.100000000000001" customHeight="1">
      <c r="A12" s="215"/>
      <c r="B12" s="233" t="s">
        <v>574</v>
      </c>
      <c r="C12" s="215"/>
      <c r="D12" s="215"/>
      <c r="E12" s="264" t="str">
        <f>+E14</f>
        <v>1-</v>
      </c>
      <c r="F12" s="215"/>
      <c r="G12" s="215"/>
      <c r="H12" s="215"/>
      <c r="I12" s="342">
        <f>SUM(I14:I25)</f>
        <v>1</v>
      </c>
      <c r="J12" s="216"/>
      <c r="K12" s="216"/>
      <c r="L12" s="215"/>
      <c r="M12" s="270">
        <f>+Fettgruppe!L11</f>
        <v>17.5</v>
      </c>
      <c r="N12" s="215"/>
      <c r="O12" s="217"/>
      <c r="P12" s="217"/>
      <c r="Q12" s="217"/>
      <c r="R12" s="217"/>
      <c r="S12" s="216"/>
      <c r="T12" s="215"/>
      <c r="U12" s="217"/>
      <c r="V12" s="217"/>
      <c r="W12" s="216"/>
      <c r="X12" s="215"/>
      <c r="Y12" s="218"/>
      <c r="AA12" s="29"/>
      <c r="AB12" s="27"/>
      <c r="AC12" s="219"/>
      <c r="AD12" s="28"/>
      <c r="AH12" s="28"/>
    </row>
    <row r="13" spans="1:49" ht="15" customHeight="1">
      <c r="A13" s="215"/>
      <c r="B13" s="215"/>
      <c r="C13" s="215"/>
      <c r="D13" s="215"/>
      <c r="E13" s="215"/>
      <c r="F13" s="215"/>
      <c r="G13" s="215"/>
      <c r="H13" s="215"/>
      <c r="I13" s="339"/>
      <c r="J13" s="216"/>
      <c r="K13" s="216"/>
      <c r="L13" s="215"/>
      <c r="M13" s="215"/>
      <c r="N13" s="215"/>
      <c r="O13" s="217"/>
      <c r="P13" s="217"/>
      <c r="Q13" s="217"/>
      <c r="R13" s="217"/>
      <c r="S13" s="216"/>
      <c r="T13" s="215"/>
      <c r="U13" s="217"/>
      <c r="V13" s="217"/>
      <c r="W13" s="217"/>
      <c r="X13" s="217"/>
      <c r="Y13" s="218"/>
      <c r="AA13" s="29"/>
      <c r="AB13" s="27"/>
      <c r="AC13" s="219"/>
      <c r="AD13" s="28"/>
      <c r="AH13" s="28"/>
    </row>
    <row r="14" spans="1:49" ht="15.6">
      <c r="A14" s="215"/>
      <c r="B14" s="235">
        <f>+'Ark1'!C1881</f>
        <v>2023</v>
      </c>
      <c r="C14" s="215"/>
      <c r="D14" s="235">
        <f>+'Ark1'!M1881</f>
        <v>1</v>
      </c>
      <c r="E14" s="235" t="s">
        <v>94</v>
      </c>
      <c r="F14" s="235">
        <f>+'Ark1'!D1881</f>
        <v>1</v>
      </c>
      <c r="G14" s="235" t="s">
        <v>556</v>
      </c>
      <c r="H14" s="235">
        <f>+'Ark1'!Q1881</f>
        <v>0</v>
      </c>
      <c r="I14" s="344">
        <f>+'Ark1'!R1881</f>
        <v>0</v>
      </c>
      <c r="J14" s="236" t="str">
        <f>+IF(I14=0,"",'Ark1'!AF1881)</f>
        <v/>
      </c>
      <c r="K14" s="236" t="str">
        <f>+IF(I14=0,"",'Ark1'!AG1881)</f>
        <v/>
      </c>
      <c r="L14" s="237" t="str">
        <f>+IF(I14=0,"",'Ark1'!S1881)</f>
        <v/>
      </c>
      <c r="M14" s="32" t="str">
        <f>+IF(I14=0,"",'Ark1'!U1881)</f>
        <v/>
      </c>
      <c r="N14" s="236" t="str">
        <f>+IF(I14=0,"",'Ark1'!V1881)</f>
        <v/>
      </c>
      <c r="O14" s="236" t="str">
        <f>+IF(I14=0,"",'Ark1'!W1881)</f>
        <v/>
      </c>
      <c r="P14" s="238" t="str">
        <f>+IF(I14=0,"",'Ark1'!X1881)</f>
        <v/>
      </c>
      <c r="Q14" s="238" t="str">
        <f>+IF(I14=0,"",'Ark1'!Y1881)</f>
        <v/>
      </c>
      <c r="R14" s="238" t="str">
        <f>+IF(I14=0,"",'Ark1'!Z1881)</f>
        <v/>
      </c>
      <c r="S14" s="236" t="str">
        <f>+IF(I14=0,"",'Ark1'!Z1881)</f>
        <v/>
      </c>
      <c r="T14" s="236" t="str">
        <f>+IF(I14=0,"",'Ark1'!AB1881)</f>
        <v/>
      </c>
      <c r="U14" s="238">
        <f>+'Ark1'!AD1881</f>
        <v>0</v>
      </c>
      <c r="V14" s="236" t="str">
        <f>+IF(I14=0,"",I14/D14)</f>
        <v/>
      </c>
      <c r="W14" s="236" t="str">
        <f>+IF(I14=0,"",I14/H14)</f>
        <v/>
      </c>
      <c r="X14" s="215"/>
      <c r="Y14" s="218"/>
      <c r="AA14" s="29"/>
      <c r="AB14" s="27"/>
      <c r="AC14" s="219"/>
      <c r="AD14" s="28"/>
      <c r="AH14" s="28"/>
    </row>
    <row r="15" spans="1:49" ht="15.6">
      <c r="A15" s="215"/>
      <c r="B15" s="235">
        <f>+'Ark1'!C1882</f>
        <v>2023</v>
      </c>
      <c r="C15" s="215"/>
      <c r="D15" s="235">
        <f>+'Ark1'!M1882</f>
        <v>1</v>
      </c>
      <c r="E15" s="235" t="s">
        <v>94</v>
      </c>
      <c r="F15" s="235">
        <f>+'Ark1'!D1882</f>
        <v>2</v>
      </c>
      <c r="G15" s="235" t="s">
        <v>557</v>
      </c>
      <c r="H15" s="235">
        <f>+'Ark1'!Q1882</f>
        <v>0</v>
      </c>
      <c r="I15" s="344">
        <f>+'Ark1'!R1882</f>
        <v>0</v>
      </c>
      <c r="J15" s="236" t="str">
        <f>+IF(I15=0,"",'Ark1'!AF1882)</f>
        <v/>
      </c>
      <c r="K15" s="236" t="str">
        <f>+IF(I15=0,"",'Ark1'!AG1882)</f>
        <v/>
      </c>
      <c r="L15" s="237" t="str">
        <f>+IF(I15=0,"",'Ark1'!S1882)</f>
        <v/>
      </c>
      <c r="M15" s="32" t="str">
        <f>+IF(I15=0,"",'Ark1'!U1882)</f>
        <v/>
      </c>
      <c r="N15" s="236" t="str">
        <f>+IF(I15=0,"",'Ark1'!V1882)</f>
        <v/>
      </c>
      <c r="O15" s="236" t="str">
        <f>+IF(I15=0,"",'Ark1'!W1882)</f>
        <v/>
      </c>
      <c r="P15" s="238" t="str">
        <f>+IF(I15=0,"",'Ark1'!X1882)</f>
        <v/>
      </c>
      <c r="Q15" s="238" t="str">
        <f>+IF(I15=0,"",'Ark1'!Y1882)</f>
        <v/>
      </c>
      <c r="R15" s="238" t="str">
        <f>+IF(I15=0,"",'Ark1'!Z1882)</f>
        <v/>
      </c>
      <c r="S15" s="236" t="str">
        <f>+IF(I15=0,"",'Ark1'!Z1882)</f>
        <v/>
      </c>
      <c r="T15" s="236" t="str">
        <f>+IF(I15=0,"",'Ark1'!AB1882)</f>
        <v/>
      </c>
      <c r="U15" s="238">
        <f>+'Ark1'!AD1882</f>
        <v>0</v>
      </c>
      <c r="V15" s="236" t="str">
        <f t="shared" ref="V15:V25" si="0">+IF(I15=0,"",I15/D15)</f>
        <v/>
      </c>
      <c r="W15" s="236" t="str">
        <f t="shared" ref="W15:W25" si="1">+IF(I15=0,"",I15/H15)</f>
        <v/>
      </c>
      <c r="X15" s="215"/>
      <c r="Y15" s="218"/>
      <c r="AA15" s="29"/>
      <c r="AB15" s="27"/>
      <c r="AC15" s="219"/>
      <c r="AD15" s="28"/>
      <c r="AH15" s="28"/>
    </row>
    <row r="16" spans="1:49" ht="15.6">
      <c r="A16" s="215"/>
      <c r="B16" s="235">
        <f>+'Ark1'!C1883</f>
        <v>2023</v>
      </c>
      <c r="C16" s="215"/>
      <c r="D16" s="235">
        <f>+'Ark1'!M1883</f>
        <v>1</v>
      </c>
      <c r="E16" s="235" t="s">
        <v>94</v>
      </c>
      <c r="F16" s="235">
        <f>+'Ark1'!D1883</f>
        <v>3</v>
      </c>
      <c r="G16" s="235" t="s">
        <v>558</v>
      </c>
      <c r="H16" s="235">
        <f>+'Ark1'!Q1883</f>
        <v>0</v>
      </c>
      <c r="I16" s="344">
        <f>+'Ark1'!R1883</f>
        <v>0</v>
      </c>
      <c r="J16" s="236" t="str">
        <f>+IF(I16=0,"",'Ark1'!AF1883)</f>
        <v/>
      </c>
      <c r="K16" s="236" t="str">
        <f>+IF(I16=0,"",'Ark1'!AG1883)</f>
        <v/>
      </c>
      <c r="L16" s="237" t="str">
        <f>+IF(I16=0,"",'Ark1'!S1883)</f>
        <v/>
      </c>
      <c r="M16" s="32" t="str">
        <f>+IF(I16=0,"",'Ark1'!U1883)</f>
        <v/>
      </c>
      <c r="N16" s="236" t="str">
        <f>+IF(I16=0,"",'Ark1'!V1883)</f>
        <v/>
      </c>
      <c r="O16" s="236" t="str">
        <f>+IF(I16=0,"",'Ark1'!W1883)</f>
        <v/>
      </c>
      <c r="P16" s="238" t="str">
        <f>+IF(I16=0,"",'Ark1'!X1883)</f>
        <v/>
      </c>
      <c r="Q16" s="238" t="str">
        <f>+IF(I16=0,"",'Ark1'!Y1883)</f>
        <v/>
      </c>
      <c r="R16" s="238" t="str">
        <f>+IF(I16=0,"",'Ark1'!Z1883)</f>
        <v/>
      </c>
      <c r="S16" s="236" t="str">
        <f>+IF(I16=0,"",'Ark1'!Z1883)</f>
        <v/>
      </c>
      <c r="T16" s="236" t="str">
        <f>+IF(I16=0,"",'Ark1'!AB1883)</f>
        <v/>
      </c>
      <c r="U16" s="238">
        <f>+'Ark1'!AD1883</f>
        <v>0</v>
      </c>
      <c r="V16" s="236" t="str">
        <f t="shared" si="0"/>
        <v/>
      </c>
      <c r="W16" s="236" t="str">
        <f t="shared" si="1"/>
        <v/>
      </c>
      <c r="X16" s="215"/>
      <c r="Y16" s="218"/>
      <c r="AA16" s="29"/>
      <c r="AB16" s="27"/>
      <c r="AC16" s="219"/>
      <c r="AD16" s="28"/>
      <c r="AH16" s="28"/>
    </row>
    <row r="17" spans="1:35" ht="15.6">
      <c r="A17" s="215"/>
      <c r="B17" s="235">
        <f>+'Ark1'!C1884</f>
        <v>2023</v>
      </c>
      <c r="C17" s="215"/>
      <c r="D17" s="235">
        <f>+'Ark1'!M1884</f>
        <v>1</v>
      </c>
      <c r="E17" s="235" t="s">
        <v>94</v>
      </c>
      <c r="F17" s="235">
        <f>+'Ark1'!D1884</f>
        <v>4</v>
      </c>
      <c r="G17" s="235" t="s">
        <v>559</v>
      </c>
      <c r="H17" s="235">
        <f>+'Ark1'!Q1884</f>
        <v>0</v>
      </c>
      <c r="I17" s="344">
        <f>+'Ark1'!R1884</f>
        <v>0</v>
      </c>
      <c r="J17" s="236" t="str">
        <f>+IF(I17=0,"",'Ark1'!AF1884)</f>
        <v/>
      </c>
      <c r="K17" s="236" t="str">
        <f>+IF(I17=0,"",'Ark1'!AG1884)</f>
        <v/>
      </c>
      <c r="L17" s="237" t="str">
        <f>+IF(I17=0,"",'Ark1'!S1884)</f>
        <v/>
      </c>
      <c r="M17" s="32" t="str">
        <f>+IF(I17=0,"",'Ark1'!U1884)</f>
        <v/>
      </c>
      <c r="N17" s="236" t="str">
        <f>+IF(I17=0,"",'Ark1'!V1884)</f>
        <v/>
      </c>
      <c r="O17" s="236" t="str">
        <f>+IF(I17=0,"",'Ark1'!W1884)</f>
        <v/>
      </c>
      <c r="P17" s="238" t="str">
        <f>+IF(I17=0,"",'Ark1'!X1884)</f>
        <v/>
      </c>
      <c r="Q17" s="238" t="str">
        <f>+IF(I17=0,"",'Ark1'!Y1884)</f>
        <v/>
      </c>
      <c r="R17" s="238" t="str">
        <f>+IF(I17=0,"",'Ark1'!Z1884)</f>
        <v/>
      </c>
      <c r="S17" s="236" t="str">
        <f>+IF(I17=0,"",'Ark1'!Z1884)</f>
        <v/>
      </c>
      <c r="T17" s="236" t="str">
        <f>+IF(I17=0,"",'Ark1'!AB1884)</f>
        <v/>
      </c>
      <c r="U17" s="238">
        <f>+'Ark1'!AD1884</f>
        <v>0</v>
      </c>
      <c r="V17" s="236" t="str">
        <f t="shared" si="0"/>
        <v/>
      </c>
      <c r="W17" s="236" t="str">
        <f t="shared" si="1"/>
        <v/>
      </c>
      <c r="X17" s="215"/>
      <c r="Y17" s="218"/>
      <c r="AA17" s="29"/>
      <c r="AB17" s="27"/>
      <c r="AC17" s="219"/>
      <c r="AD17" s="28"/>
      <c r="AH17" s="28"/>
    </row>
    <row r="18" spans="1:35" ht="15.6">
      <c r="A18" s="215"/>
      <c r="B18" s="235">
        <f>+'Ark1'!C1885</f>
        <v>2023</v>
      </c>
      <c r="C18" s="215"/>
      <c r="D18" s="235">
        <f>+'Ark1'!M1885</f>
        <v>1</v>
      </c>
      <c r="E18" s="235" t="s">
        <v>94</v>
      </c>
      <c r="F18" s="235">
        <f>+'Ark1'!D1885</f>
        <v>5</v>
      </c>
      <c r="G18" s="235" t="s">
        <v>452</v>
      </c>
      <c r="H18" s="235">
        <f>+'Ark1'!Q1885</f>
        <v>0</v>
      </c>
      <c r="I18" s="344">
        <f>+'Ark1'!R1885</f>
        <v>0</v>
      </c>
      <c r="J18" s="236" t="str">
        <f>+IF(I18=0,"",'Ark1'!AF1885)</f>
        <v/>
      </c>
      <c r="K18" s="236" t="str">
        <f>+IF(I18=0,"",'Ark1'!AG1885)</f>
        <v/>
      </c>
      <c r="L18" s="237" t="str">
        <f>+IF(I18=0,"",'Ark1'!S1885)</f>
        <v/>
      </c>
      <c r="M18" s="32" t="str">
        <f>+IF(I18=0,"",'Ark1'!U1885)</f>
        <v/>
      </c>
      <c r="N18" s="236" t="str">
        <f>+IF(I18=0,"",'Ark1'!V1885)</f>
        <v/>
      </c>
      <c r="O18" s="236" t="str">
        <f>+IF(I18=0,"",'Ark1'!W1885)</f>
        <v/>
      </c>
      <c r="P18" s="238" t="str">
        <f>+IF(I18=0,"",'Ark1'!X1885)</f>
        <v/>
      </c>
      <c r="Q18" s="238" t="str">
        <f>+IF(I18=0,"",'Ark1'!Y1885)</f>
        <v/>
      </c>
      <c r="R18" s="238" t="str">
        <f>+IF(I18=0,"",'Ark1'!Z1885)</f>
        <v/>
      </c>
      <c r="S18" s="236" t="str">
        <f>+IF(I18=0,"",'Ark1'!Z1885)</f>
        <v/>
      </c>
      <c r="T18" s="236" t="str">
        <f>+IF(I18=0,"",'Ark1'!AB1885)</f>
        <v/>
      </c>
      <c r="U18" s="238">
        <f>+'Ark1'!AD1885</f>
        <v>0</v>
      </c>
      <c r="V18" s="236" t="str">
        <f t="shared" si="0"/>
        <v/>
      </c>
      <c r="W18" s="236" t="str">
        <f t="shared" si="1"/>
        <v/>
      </c>
      <c r="X18" s="215"/>
      <c r="Y18" s="218"/>
      <c r="AA18" s="29"/>
      <c r="AB18" s="27"/>
      <c r="AC18" s="219"/>
      <c r="AD18" s="28"/>
      <c r="AH18" s="28"/>
    </row>
    <row r="19" spans="1:35" ht="15.6">
      <c r="A19" s="215"/>
      <c r="B19" s="235">
        <f>+'Ark1'!C1886</f>
        <v>2023</v>
      </c>
      <c r="C19" s="215"/>
      <c r="D19" s="235">
        <f>+'Ark1'!M1886</f>
        <v>1</v>
      </c>
      <c r="E19" s="235" t="s">
        <v>94</v>
      </c>
      <c r="F19" s="235">
        <f>+'Ark1'!D1886</f>
        <v>6</v>
      </c>
      <c r="G19" s="235" t="s">
        <v>560</v>
      </c>
      <c r="H19" s="235">
        <f>+'Ark1'!Q1886</f>
        <v>0</v>
      </c>
      <c r="I19" s="344">
        <f>+'Ark1'!R1886</f>
        <v>0</v>
      </c>
      <c r="J19" s="236" t="str">
        <f>+IF(I19=0,"",'Ark1'!AF1886)</f>
        <v/>
      </c>
      <c r="K19" s="236" t="str">
        <f>+IF(I19=0,"",'Ark1'!AG1886)</f>
        <v/>
      </c>
      <c r="L19" s="237" t="str">
        <f>+IF(I19=0,"",'Ark1'!S1886)</f>
        <v/>
      </c>
      <c r="M19" s="32" t="str">
        <f>+IF(I19=0,"",'Ark1'!U1886)</f>
        <v/>
      </c>
      <c r="N19" s="236" t="str">
        <f>+IF(I19=0,"",'Ark1'!V1886)</f>
        <v/>
      </c>
      <c r="O19" s="236" t="str">
        <f>+IF(I19=0,"",'Ark1'!W1886)</f>
        <v/>
      </c>
      <c r="P19" s="238" t="str">
        <f>+IF(I19=0,"",'Ark1'!X1886)</f>
        <v/>
      </c>
      <c r="Q19" s="238" t="str">
        <f>+IF(I19=0,"",'Ark1'!Y1886)</f>
        <v/>
      </c>
      <c r="R19" s="238" t="str">
        <f>+IF(I19=0,"",'Ark1'!Z1886)</f>
        <v/>
      </c>
      <c r="S19" s="236" t="str">
        <f>+IF(I19=0,"",'Ark1'!Z1886)</f>
        <v/>
      </c>
      <c r="T19" s="236" t="str">
        <f>+IF(I19=0,"",'Ark1'!AB1886)</f>
        <v/>
      </c>
      <c r="U19" s="238">
        <f>+'Ark1'!AD1886</f>
        <v>0</v>
      </c>
      <c r="V19" s="236" t="str">
        <f t="shared" si="0"/>
        <v/>
      </c>
      <c r="W19" s="236" t="str">
        <f t="shared" si="1"/>
        <v/>
      </c>
      <c r="X19" s="215"/>
      <c r="Y19" s="218"/>
      <c r="AA19" s="29"/>
      <c r="AB19" s="27"/>
      <c r="AC19" s="219"/>
      <c r="AD19" s="28"/>
      <c r="AE19" s="239"/>
      <c r="AF19" s="239"/>
      <c r="AG19" s="239"/>
      <c r="AH19" s="28"/>
    </row>
    <row r="20" spans="1:35" ht="15.6">
      <c r="A20" s="215"/>
      <c r="B20" s="235">
        <f>+'Ark1'!C1887</f>
        <v>2023</v>
      </c>
      <c r="C20" s="215"/>
      <c r="D20" s="235">
        <f>+'Ark1'!M1887</f>
        <v>1</v>
      </c>
      <c r="E20" s="235" t="s">
        <v>94</v>
      </c>
      <c r="F20" s="235">
        <f>+'Ark1'!D1887</f>
        <v>7</v>
      </c>
      <c r="G20" s="235" t="s">
        <v>561</v>
      </c>
      <c r="H20" s="235">
        <f>+'Ark1'!Q1887</f>
        <v>0</v>
      </c>
      <c r="I20" s="344">
        <f>+'Ark1'!R1887</f>
        <v>0</v>
      </c>
      <c r="J20" s="236" t="str">
        <f>+IF(I20=0,"",'Ark1'!AF1887)</f>
        <v/>
      </c>
      <c r="K20" s="236" t="str">
        <f>+IF(I20=0,"",'Ark1'!AG1887)</f>
        <v/>
      </c>
      <c r="L20" s="237" t="str">
        <f>+IF(I20=0,"",'Ark1'!S1887)</f>
        <v/>
      </c>
      <c r="M20" s="32" t="str">
        <f>+IF(I20=0,"",'Ark1'!U1887)</f>
        <v/>
      </c>
      <c r="N20" s="236" t="str">
        <f>+IF(I20=0,"",'Ark1'!V1887)</f>
        <v/>
      </c>
      <c r="O20" s="236" t="str">
        <f>+IF(I20=0,"",'Ark1'!W1887)</f>
        <v/>
      </c>
      <c r="P20" s="238" t="str">
        <f>+IF(I20=0,"",'Ark1'!X1887)</f>
        <v/>
      </c>
      <c r="Q20" s="238" t="str">
        <f>+IF(I20=0,"",'Ark1'!Y1887)</f>
        <v/>
      </c>
      <c r="R20" s="238" t="str">
        <f>+IF(I20=0,"",'Ark1'!Z1887)</f>
        <v/>
      </c>
      <c r="S20" s="236" t="str">
        <f>+IF(I20=0,"",'Ark1'!Z1887)</f>
        <v/>
      </c>
      <c r="T20" s="236" t="str">
        <f>+IF(I20=0,"",'Ark1'!AB1887)</f>
        <v/>
      </c>
      <c r="U20" s="238">
        <f>+'Ark1'!AD1887</f>
        <v>0</v>
      </c>
      <c r="V20" s="236" t="str">
        <f t="shared" si="0"/>
        <v/>
      </c>
      <c r="W20" s="236" t="str">
        <f t="shared" si="1"/>
        <v/>
      </c>
      <c r="X20" s="215"/>
      <c r="Y20" s="218"/>
      <c r="AA20" s="29"/>
      <c r="AB20" s="27"/>
      <c r="AC20" s="219"/>
      <c r="AD20" s="28"/>
      <c r="AE20" s="239"/>
      <c r="AF20" s="239"/>
      <c r="AG20" s="239"/>
      <c r="AH20" s="28"/>
    </row>
    <row r="21" spans="1:35" ht="15.6">
      <c r="A21" s="215"/>
      <c r="B21" s="235">
        <f>+'Ark1'!C1888</f>
        <v>2023</v>
      </c>
      <c r="C21" s="215"/>
      <c r="D21" s="235">
        <f>+'Ark1'!M1888</f>
        <v>1</v>
      </c>
      <c r="E21" s="235" t="s">
        <v>94</v>
      </c>
      <c r="F21" s="235">
        <f>+'Ark1'!D1888</f>
        <v>8</v>
      </c>
      <c r="G21" s="235" t="s">
        <v>562</v>
      </c>
      <c r="H21" s="235">
        <f>+'Ark1'!Q1888</f>
        <v>0</v>
      </c>
      <c r="I21" s="344">
        <f>+'Ark1'!R1888</f>
        <v>0</v>
      </c>
      <c r="J21" s="236" t="str">
        <f>+IF(I21=0,"",'Ark1'!AF1888)</f>
        <v/>
      </c>
      <c r="K21" s="236" t="str">
        <f>+IF(I21=0,"",'Ark1'!AG1888)</f>
        <v/>
      </c>
      <c r="L21" s="237" t="str">
        <f>+IF(I21=0,"",'Ark1'!S1888)</f>
        <v/>
      </c>
      <c r="M21" s="32" t="str">
        <f>+IF(I21=0,"",'Ark1'!U1888)</f>
        <v/>
      </c>
      <c r="N21" s="236" t="str">
        <f>+IF(I21=0,"",'Ark1'!V1888)</f>
        <v/>
      </c>
      <c r="O21" s="236" t="str">
        <f>+IF(I21=0,"",'Ark1'!W1888)</f>
        <v/>
      </c>
      <c r="P21" s="238" t="str">
        <f>+IF(I21=0,"",'Ark1'!X1888)</f>
        <v/>
      </c>
      <c r="Q21" s="238" t="str">
        <f>+IF(I21=0,"",'Ark1'!Y1888)</f>
        <v/>
      </c>
      <c r="R21" s="238" t="str">
        <f>+IF(I21=0,"",'Ark1'!Z1888)</f>
        <v/>
      </c>
      <c r="S21" s="236" t="str">
        <f>+IF(I21=0,"",'Ark1'!Z1888)</f>
        <v/>
      </c>
      <c r="T21" s="236" t="str">
        <f>+IF(I21=0,"",'Ark1'!AB1888)</f>
        <v/>
      </c>
      <c r="U21" s="238">
        <f>+'Ark1'!AD1888</f>
        <v>0</v>
      </c>
      <c r="V21" s="236" t="str">
        <f t="shared" si="0"/>
        <v/>
      </c>
      <c r="W21" s="236" t="str">
        <f t="shared" si="1"/>
        <v/>
      </c>
      <c r="X21" s="215"/>
      <c r="Y21" s="218"/>
      <c r="AA21" s="29"/>
      <c r="AB21" s="27"/>
      <c r="AC21" s="219"/>
      <c r="AD21" s="28"/>
      <c r="AE21" s="239"/>
      <c r="AF21" s="239"/>
      <c r="AG21" s="239"/>
      <c r="AH21" s="28"/>
    </row>
    <row r="22" spans="1:35" ht="15.6">
      <c r="A22" s="215"/>
      <c r="B22" s="235">
        <f>+'Ark1'!C1889</f>
        <v>2023</v>
      </c>
      <c r="C22" s="215"/>
      <c r="D22" s="235">
        <f>+'Ark1'!M1889</f>
        <v>1</v>
      </c>
      <c r="E22" s="235" t="s">
        <v>94</v>
      </c>
      <c r="F22" s="235">
        <f>+'Ark1'!D1889</f>
        <v>9</v>
      </c>
      <c r="G22" s="235" t="s">
        <v>563</v>
      </c>
      <c r="H22" s="235">
        <f>+'Ark1'!Q1889</f>
        <v>0</v>
      </c>
      <c r="I22" s="344">
        <f>+'Ark1'!R1889</f>
        <v>0</v>
      </c>
      <c r="J22" s="236" t="str">
        <f>+IF(I22=0,"",'Ark1'!AF1889)</f>
        <v/>
      </c>
      <c r="K22" s="236" t="str">
        <f>+IF(I22=0,"",'Ark1'!AG1889)</f>
        <v/>
      </c>
      <c r="L22" s="237" t="str">
        <f>+IF(I22=0,"",'Ark1'!S1889)</f>
        <v/>
      </c>
      <c r="M22" s="32" t="str">
        <f>+IF(I22=0,"",'Ark1'!U1889)</f>
        <v/>
      </c>
      <c r="N22" s="236" t="str">
        <f>+IF(I22=0,"",'Ark1'!V1889)</f>
        <v/>
      </c>
      <c r="O22" s="236" t="str">
        <f>+IF(I22=0,"",'Ark1'!W1889)</f>
        <v/>
      </c>
      <c r="P22" s="238" t="str">
        <f>+IF(I22=0,"",'Ark1'!X1889)</f>
        <v/>
      </c>
      <c r="Q22" s="238" t="str">
        <f>+IF(I22=0,"",'Ark1'!Y1889)</f>
        <v/>
      </c>
      <c r="R22" s="238" t="str">
        <f>+IF(I22=0,"",'Ark1'!Z1889)</f>
        <v/>
      </c>
      <c r="S22" s="236" t="str">
        <f>+IF(I22=0,"",'Ark1'!Z1889)</f>
        <v/>
      </c>
      <c r="T22" s="236" t="str">
        <f>+IF(I22=0,"",'Ark1'!AB1889)</f>
        <v/>
      </c>
      <c r="U22" s="238">
        <f>+'Ark1'!AD1889</f>
        <v>0</v>
      </c>
      <c r="V22" s="236" t="str">
        <f t="shared" si="0"/>
        <v/>
      </c>
      <c r="W22" s="236" t="str">
        <f t="shared" si="1"/>
        <v/>
      </c>
      <c r="X22" s="215"/>
      <c r="Y22" s="218"/>
      <c r="AA22" s="29"/>
      <c r="AB22" s="27"/>
      <c r="AC22" s="219"/>
      <c r="AD22" s="28"/>
      <c r="AE22" s="239"/>
      <c r="AF22" s="239"/>
      <c r="AG22" s="239"/>
      <c r="AH22" s="28"/>
    </row>
    <row r="23" spans="1:35" ht="15.6">
      <c r="A23" s="215"/>
      <c r="B23" s="235">
        <f>+'Ark1'!C1890</f>
        <v>2023</v>
      </c>
      <c r="C23" s="215"/>
      <c r="D23" s="235">
        <f>+'Ark1'!M1890</f>
        <v>1</v>
      </c>
      <c r="E23" s="235" t="s">
        <v>94</v>
      </c>
      <c r="F23" s="235">
        <f>+'Ark1'!D1890</f>
        <v>10</v>
      </c>
      <c r="G23" s="235" t="s">
        <v>564</v>
      </c>
      <c r="H23" s="235">
        <f>+'Ark1'!Q1890</f>
        <v>0</v>
      </c>
      <c r="I23" s="344">
        <f>+'Ark1'!R1890</f>
        <v>0</v>
      </c>
      <c r="J23" s="236" t="str">
        <f>+IF(I23=0,"",'Ark1'!AF1890)</f>
        <v/>
      </c>
      <c r="K23" s="236" t="str">
        <f>+IF(I23=0,"",'Ark1'!AG1890)</f>
        <v/>
      </c>
      <c r="L23" s="237" t="str">
        <f>+IF(I23=0,"",'Ark1'!S1890)</f>
        <v/>
      </c>
      <c r="M23" s="32" t="str">
        <f>+IF(I23=0,"",'Ark1'!U1890)</f>
        <v/>
      </c>
      <c r="N23" s="236" t="str">
        <f>+IF(I23=0,"",'Ark1'!V1890)</f>
        <v/>
      </c>
      <c r="O23" s="236" t="str">
        <f>+IF(I23=0,"",'Ark1'!W1890)</f>
        <v/>
      </c>
      <c r="P23" s="238" t="str">
        <f>+IF(I23=0,"",'Ark1'!X1890)</f>
        <v/>
      </c>
      <c r="Q23" s="238" t="str">
        <f>+IF(I23=0,"",'Ark1'!Y1890)</f>
        <v/>
      </c>
      <c r="R23" s="238" t="str">
        <f>+IF(I23=0,"",'Ark1'!Z1890)</f>
        <v/>
      </c>
      <c r="S23" s="236" t="str">
        <f>+IF(I23=0,"",'Ark1'!Z1890)</f>
        <v/>
      </c>
      <c r="T23" s="236" t="str">
        <f>+IF(I23=0,"",'Ark1'!AB1890)</f>
        <v/>
      </c>
      <c r="U23" s="238">
        <f>+'Ark1'!AD1890</f>
        <v>0</v>
      </c>
      <c r="V23" s="236" t="str">
        <f t="shared" si="0"/>
        <v/>
      </c>
      <c r="W23" s="236" t="str">
        <f t="shared" si="1"/>
        <v/>
      </c>
      <c r="X23" s="215"/>
      <c r="Y23" s="218"/>
      <c r="AA23" s="29"/>
      <c r="AB23" s="27"/>
      <c r="AC23" s="219"/>
      <c r="AD23" s="28"/>
      <c r="AE23" s="239"/>
      <c r="AF23" s="239"/>
      <c r="AG23" s="239"/>
      <c r="AH23" s="28"/>
    </row>
    <row r="24" spans="1:35" ht="15.6">
      <c r="A24" s="215"/>
      <c r="B24" s="235">
        <f>+'Ark1'!C1891</f>
        <v>2023</v>
      </c>
      <c r="C24" s="215"/>
      <c r="D24" s="235">
        <f>+'Ark1'!M1891</f>
        <v>1</v>
      </c>
      <c r="E24" s="235" t="s">
        <v>94</v>
      </c>
      <c r="F24" s="235">
        <f>+'Ark1'!D1891</f>
        <v>11</v>
      </c>
      <c r="G24" s="235" t="s">
        <v>565</v>
      </c>
      <c r="H24" s="235">
        <f>+'Ark1'!Q1891</f>
        <v>1</v>
      </c>
      <c r="I24" s="344">
        <f>+'Ark1'!R1891</f>
        <v>1</v>
      </c>
      <c r="J24" s="236">
        <f>+IF(I24=0,"",'Ark1'!AF1891)</f>
        <v>6.7294751009421283E-2</v>
      </c>
      <c r="K24" s="236">
        <f>+IF(I24=0,"",'Ark1'!AG1891)</f>
        <v>5.4254649623472762E-2</v>
      </c>
      <c r="L24" s="237">
        <f>+IF(I24=0,"",'Ark1'!S1891)</f>
        <v>2</v>
      </c>
      <c r="M24" s="32">
        <f>+IF(I24=0,"",'Ark1'!U1891)</f>
        <v>17.5</v>
      </c>
      <c r="N24" s="236">
        <f>+IF(I24=0,"",'Ark1'!V1891)</f>
        <v>0</v>
      </c>
      <c r="O24" s="236">
        <f>+IF(I24=0,"",'Ark1'!W1891)</f>
        <v>0</v>
      </c>
      <c r="P24" s="238">
        <f>+IF(I24=0,"",'Ark1'!X1891)</f>
        <v>100</v>
      </c>
      <c r="Q24" s="238">
        <f>+IF(I24=0,"",'Ark1'!Y1891)</f>
        <v>0</v>
      </c>
      <c r="R24" s="238">
        <f>+IF(I24=0,"",'Ark1'!Z1891)</f>
        <v>0</v>
      </c>
      <c r="S24" s="236">
        <f>+IF(I24=0,"",'Ark1'!Z1891)</f>
        <v>0</v>
      </c>
      <c r="T24" s="236">
        <f>+IF(I24=0,"",'Ark1'!AB1891)</f>
        <v>0</v>
      </c>
      <c r="U24" s="238">
        <f>+'Ark1'!AD1891</f>
        <v>0</v>
      </c>
      <c r="V24" s="236">
        <f t="shared" si="0"/>
        <v>1</v>
      </c>
      <c r="W24" s="236">
        <f t="shared" si="1"/>
        <v>1</v>
      </c>
      <c r="X24" s="215"/>
      <c r="Y24" s="218"/>
      <c r="AA24" s="29"/>
      <c r="AB24" s="27"/>
      <c r="AC24" s="219"/>
      <c r="AD24" s="28"/>
      <c r="AE24" s="239"/>
      <c r="AF24" s="239"/>
      <c r="AG24" s="239"/>
      <c r="AH24" s="28"/>
    </row>
    <row r="25" spans="1:35" ht="15.6">
      <c r="A25" s="215"/>
      <c r="B25" s="235">
        <f>+'Ark1'!C1892</f>
        <v>2023</v>
      </c>
      <c r="C25" s="215"/>
      <c r="D25" s="235">
        <f>+'Ark1'!M1892</f>
        <v>1</v>
      </c>
      <c r="E25" s="235" t="s">
        <v>94</v>
      </c>
      <c r="F25" s="235">
        <f>+'Ark1'!D1892</f>
        <v>12</v>
      </c>
      <c r="G25" s="235" t="s">
        <v>566</v>
      </c>
      <c r="H25" s="235">
        <f>+'Ark1'!Q1892</f>
        <v>0</v>
      </c>
      <c r="I25" s="344">
        <f>+'Ark1'!R1892</f>
        <v>0</v>
      </c>
      <c r="J25" s="236" t="str">
        <f>+IF(I25=0,"",'Ark1'!AF1892)</f>
        <v/>
      </c>
      <c r="K25" s="236" t="str">
        <f>+IF(I25=0,"",'Ark1'!AG1892)</f>
        <v/>
      </c>
      <c r="L25" s="237" t="str">
        <f>+IF(I25=0,"",'Ark1'!S1892)</f>
        <v/>
      </c>
      <c r="M25" s="32" t="str">
        <f>+IF(I25=0,"",'Ark1'!U1892)</f>
        <v/>
      </c>
      <c r="N25" s="236" t="str">
        <f>+IF(I25=0,"",'Ark1'!V1892)</f>
        <v/>
      </c>
      <c r="O25" s="236" t="str">
        <f>+IF(I25=0,"",'Ark1'!W1892)</f>
        <v/>
      </c>
      <c r="P25" s="238" t="str">
        <f>+IF(I25=0,"",'Ark1'!X1892)</f>
        <v/>
      </c>
      <c r="Q25" s="238" t="str">
        <f>+IF(I25=0,"",'Ark1'!Y1892)</f>
        <v/>
      </c>
      <c r="R25" s="238" t="str">
        <f>+IF(I25=0,"",'Ark1'!Z1892)</f>
        <v/>
      </c>
      <c r="S25" s="236" t="str">
        <f>+IF(I25=0,"",'Ark1'!Z1892)</f>
        <v/>
      </c>
      <c r="T25" s="236" t="str">
        <f>+IF(I25=0,"",'Ark1'!AB1892)</f>
        <v/>
      </c>
      <c r="U25" s="238">
        <f>+'Ark1'!AD1892</f>
        <v>0</v>
      </c>
      <c r="V25" s="236" t="str">
        <f t="shared" si="0"/>
        <v/>
      </c>
      <c r="W25" s="236" t="str">
        <f t="shared" si="1"/>
        <v/>
      </c>
      <c r="X25" s="215"/>
      <c r="Y25" s="218"/>
      <c r="AA25" s="29"/>
      <c r="AB25" s="27"/>
      <c r="AC25" s="219"/>
      <c r="AD25" s="28"/>
      <c r="AE25" s="239"/>
      <c r="AF25" s="239"/>
      <c r="AG25" s="218"/>
      <c r="AH25" s="218"/>
      <c r="AI25" s="218"/>
    </row>
    <row r="26" spans="1:35" ht="15" customHeight="1">
      <c r="A26" s="215"/>
      <c r="B26" s="215"/>
      <c r="C26" s="215"/>
      <c r="D26" s="215"/>
      <c r="E26" s="215"/>
      <c r="F26" s="215"/>
      <c r="G26" s="215"/>
      <c r="H26" s="215"/>
      <c r="I26" s="339"/>
      <c r="J26" s="216"/>
      <c r="K26" s="216"/>
      <c r="L26" s="215"/>
      <c r="M26" s="215"/>
      <c r="N26" s="215"/>
      <c r="O26" s="217"/>
      <c r="P26" s="217"/>
      <c r="Q26" s="217"/>
      <c r="R26" s="217"/>
      <c r="S26" s="216"/>
      <c r="T26" s="215"/>
      <c r="U26" s="217"/>
      <c r="V26" s="217"/>
      <c r="W26" s="216"/>
      <c r="X26" s="215"/>
      <c r="Y26" s="218"/>
      <c r="AA26" s="29"/>
      <c r="AB26" s="27"/>
      <c r="AC26" s="219"/>
      <c r="AD26" s="28"/>
      <c r="AH26" s="28"/>
    </row>
    <row r="27" spans="1:35" ht="17.100000000000001" customHeight="1">
      <c r="A27" s="215"/>
      <c r="B27" s="233" t="s">
        <v>574</v>
      </c>
      <c r="C27" s="215"/>
      <c r="D27" s="215"/>
      <c r="E27" s="264" t="str">
        <f>+E29</f>
        <v>1</v>
      </c>
      <c r="F27" s="215"/>
      <c r="G27" s="215"/>
      <c r="H27" s="215"/>
      <c r="I27" s="342">
        <f>SUM(I29:I40)</f>
        <v>1222</v>
      </c>
      <c r="J27" s="216"/>
      <c r="K27" s="216"/>
      <c r="L27" s="215"/>
      <c r="M27" s="270">
        <f>+Fettgruppe!L30</f>
        <v>16.911111111111111</v>
      </c>
      <c r="N27" s="215"/>
      <c r="O27" s="217"/>
      <c r="P27" s="217"/>
      <c r="Q27" s="217"/>
      <c r="R27" s="217"/>
      <c r="S27" s="216"/>
      <c r="T27" s="215"/>
      <c r="U27" s="217"/>
      <c r="V27" s="217"/>
      <c r="W27" s="216"/>
      <c r="X27" s="215"/>
      <c r="Y27" s="218"/>
      <c r="AA27" s="29"/>
      <c r="AB27" s="27"/>
      <c r="AC27" s="219"/>
      <c r="AD27" s="28"/>
      <c r="AH27" s="28"/>
    </row>
    <row r="28" spans="1:35" ht="15" customHeight="1">
      <c r="A28" s="215"/>
      <c r="B28" s="215"/>
      <c r="C28" s="215"/>
      <c r="D28" s="215"/>
      <c r="E28" s="215"/>
      <c r="F28" s="215"/>
      <c r="G28" s="215"/>
      <c r="H28" s="215"/>
      <c r="I28" s="339"/>
      <c r="J28" s="216"/>
      <c r="K28" s="216"/>
      <c r="L28" s="215"/>
      <c r="M28" s="215"/>
      <c r="N28" s="215"/>
      <c r="O28" s="217"/>
      <c r="P28" s="217"/>
      <c r="Q28" s="217"/>
      <c r="R28" s="217"/>
      <c r="S28" s="216"/>
      <c r="T28" s="215"/>
      <c r="U28" s="217"/>
      <c r="V28" s="217"/>
      <c r="W28" s="217"/>
      <c r="X28" s="217"/>
      <c r="Y28" s="218"/>
      <c r="AA28" s="29"/>
      <c r="AB28" s="27"/>
      <c r="AC28" s="219"/>
      <c r="AD28" s="28"/>
      <c r="AH28" s="28"/>
    </row>
    <row r="29" spans="1:35" ht="15.6">
      <c r="A29" s="215"/>
      <c r="B29" s="28">
        <f>+'Ark1'!C1893</f>
        <v>2023</v>
      </c>
      <c r="C29" s="215"/>
      <c r="D29" s="28">
        <f>+'Ark1'!M1893</f>
        <v>2</v>
      </c>
      <c r="E29" s="248" t="s">
        <v>95</v>
      </c>
      <c r="F29" s="28">
        <f>+'Ark1'!D1893</f>
        <v>1</v>
      </c>
      <c r="G29" s="28" t="s">
        <v>556</v>
      </c>
      <c r="H29" s="28">
        <f>+'Ark1'!Q1893</f>
        <v>13</v>
      </c>
      <c r="I29" s="345">
        <f>+'Ark1'!R1893</f>
        <v>26</v>
      </c>
      <c r="J29" s="29">
        <f>+IF(I29=0,"",'Ark1'!AF1893)</f>
        <v>4.8964218455743875</v>
      </c>
      <c r="K29" s="29">
        <f>+IF(I29=0,"",'Ark1'!AG1893)</f>
        <v>4.3798300812872428</v>
      </c>
      <c r="L29" s="27">
        <f>+IF(I29=0,"",'Ark1'!S1893)</f>
        <v>4.1538461538461551</v>
      </c>
      <c r="M29" s="29">
        <f>+IF(I29=0,"",'Ark1'!U1893)</f>
        <v>20.18461538461538</v>
      </c>
      <c r="N29" s="29">
        <f>+IF(I29=0,"",'Ark1'!V1893)</f>
        <v>0</v>
      </c>
      <c r="O29" s="29">
        <f>+IF(I29=0,"",'Ark1'!W1893)</f>
        <v>0</v>
      </c>
      <c r="P29" s="34">
        <f>+IF(I29=0,"",'Ark1'!X1893)</f>
        <v>84.615384615384627</v>
      </c>
      <c r="Q29" s="34">
        <f>+IF(I29=0,"",'Ark1'!Y1893)</f>
        <v>15.38461538461538</v>
      </c>
      <c r="R29" s="34">
        <f>+IF(I29=0,"",'Ark1'!Z1893)</f>
        <v>7.415041485837186</v>
      </c>
      <c r="S29" s="29">
        <f>+IF(I29=0,"",'Ark1'!Z1893)</f>
        <v>7.415041485837186</v>
      </c>
      <c r="T29" s="29">
        <f>+IF(I29=0,"",'Ark1'!AB1893)</f>
        <v>0</v>
      </c>
      <c r="U29" s="34">
        <f>+'Ark1'!AD1893</f>
        <v>0</v>
      </c>
      <c r="V29" s="29">
        <f>+IF(I29=0,"",I29/D29)</f>
        <v>13</v>
      </c>
      <c r="W29" s="29">
        <f>+IF(I29=0,"",I29/H29)</f>
        <v>2</v>
      </c>
      <c r="X29" s="215"/>
      <c r="Y29" s="218"/>
      <c r="AA29" s="29"/>
      <c r="AB29" s="27"/>
      <c r="AC29" s="219"/>
      <c r="AD29" s="28"/>
      <c r="AH29" s="28"/>
    </row>
    <row r="30" spans="1:35" ht="15.6">
      <c r="A30" s="215"/>
      <c r="B30" s="28">
        <f>+'Ark1'!C1894</f>
        <v>2023</v>
      </c>
      <c r="C30" s="215"/>
      <c r="D30" s="28">
        <f>+'Ark1'!M1894</f>
        <v>2</v>
      </c>
      <c r="E30" s="248" t="s">
        <v>95</v>
      </c>
      <c r="F30" s="28">
        <f>+'Ark1'!D1894</f>
        <v>2</v>
      </c>
      <c r="G30" s="28" t="s">
        <v>557</v>
      </c>
      <c r="H30" s="28">
        <f>+'Ark1'!Q1894</f>
        <v>16</v>
      </c>
      <c r="I30" s="345">
        <f>+'Ark1'!R1894</f>
        <v>47</v>
      </c>
      <c r="J30" s="29">
        <f>+IF(I30=0,"",'Ark1'!AF1894)</f>
        <v>12.051282051282049</v>
      </c>
      <c r="K30" s="29">
        <f>+IF(I30=0,"",'Ark1'!AG1894)</f>
        <v>9.6314596500485639</v>
      </c>
      <c r="L30" s="27">
        <f>+IF(I30=0,"",'Ark1'!S1894)</f>
        <v>3.936170212765957</v>
      </c>
      <c r="M30" s="29">
        <f>+IF(I30=0,"",'Ark1'!U1894)</f>
        <v>17.087234042553188</v>
      </c>
      <c r="N30" s="29">
        <f>+IF(I30=0,"",'Ark1'!V1894)</f>
        <v>0</v>
      </c>
      <c r="O30" s="29">
        <f>+IF(I30=0,"",'Ark1'!W1894)</f>
        <v>0</v>
      </c>
      <c r="P30" s="34">
        <f>+IF(I30=0,"",'Ark1'!X1894)</f>
        <v>55.319148936170201</v>
      </c>
      <c r="Q30" s="34">
        <f>+IF(I30=0,"",'Ark1'!Y1894)</f>
        <v>4.255319148936171</v>
      </c>
      <c r="R30" s="34">
        <f>+IF(I30=0,"",'Ark1'!Z1894)</f>
        <v>5.352971615414841</v>
      </c>
      <c r="S30" s="29">
        <f>+IF(I30=0,"",'Ark1'!Z1894)</f>
        <v>5.352971615414841</v>
      </c>
      <c r="T30" s="29">
        <f>+IF(I30=0,"",'Ark1'!AB1894)</f>
        <v>0</v>
      </c>
      <c r="U30" s="34">
        <f>+'Ark1'!AD1894</f>
        <v>0</v>
      </c>
      <c r="V30" s="29">
        <f t="shared" ref="V30:V40" si="2">+IF(I30=0,"",I30/D30)</f>
        <v>23.5</v>
      </c>
      <c r="W30" s="29">
        <f t="shared" ref="W30:W40" si="3">+IF(I30=0,"",I30/H30)</f>
        <v>2.9375</v>
      </c>
      <c r="X30" s="215"/>
      <c r="Y30" s="218"/>
      <c r="AA30" s="29"/>
      <c r="AB30" s="27"/>
      <c r="AC30" s="219"/>
      <c r="AD30" s="28"/>
      <c r="AH30" s="28"/>
    </row>
    <row r="31" spans="1:35" ht="15.6">
      <c r="A31" s="215"/>
      <c r="B31" s="28">
        <f>+'Ark1'!C1895</f>
        <v>2023</v>
      </c>
      <c r="C31" s="215"/>
      <c r="D31" s="28">
        <f>+'Ark1'!M1895</f>
        <v>2</v>
      </c>
      <c r="E31" s="248" t="s">
        <v>95</v>
      </c>
      <c r="F31" s="28">
        <f>+'Ark1'!D1895</f>
        <v>3</v>
      </c>
      <c r="G31" s="28" t="s">
        <v>558</v>
      </c>
      <c r="H31" s="28">
        <f>+'Ark1'!Q1895</f>
        <v>35</v>
      </c>
      <c r="I31" s="345">
        <f>+'Ark1'!R1895</f>
        <v>71</v>
      </c>
      <c r="J31" s="29">
        <f>+IF(I31=0,"",'Ark1'!AF1895)</f>
        <v>8.1986143187067011</v>
      </c>
      <c r="K31" s="29">
        <f>+IF(I31=0,"",'Ark1'!AG1895)</f>
        <v>5.1798382347379262</v>
      </c>
      <c r="L31" s="27">
        <f>+IF(I31=0,"",'Ark1'!S1895)</f>
        <v>3.5774647887323945</v>
      </c>
      <c r="M31" s="29">
        <f>+IF(I31=0,"",'Ark1'!U1895)</f>
        <v>13.502816901408444</v>
      </c>
      <c r="N31" s="29">
        <f>+IF(I31=0,"",'Ark1'!V1895)</f>
        <v>0</v>
      </c>
      <c r="O31" s="29">
        <f>+IF(I31=0,"",'Ark1'!W1895)</f>
        <v>0</v>
      </c>
      <c r="P31" s="34">
        <f>+IF(I31=0,"",'Ark1'!X1895)</f>
        <v>30.985915492957748</v>
      </c>
      <c r="Q31" s="34">
        <f>+IF(I31=0,"",'Ark1'!Y1895)</f>
        <v>1.4084507042253516</v>
      </c>
      <c r="R31" s="34">
        <f>+IF(I31=0,"",'Ark1'!Z1895)</f>
        <v>5.583425467613095</v>
      </c>
      <c r="S31" s="29">
        <f>+IF(I31=0,"",'Ark1'!Z1895)</f>
        <v>5.583425467613095</v>
      </c>
      <c r="T31" s="29">
        <f>+IF(I31=0,"",'Ark1'!AB1895)</f>
        <v>0.66182197884342164</v>
      </c>
      <c r="U31" s="34">
        <f>+'Ark1'!AD1895</f>
        <v>77.763872970079518</v>
      </c>
      <c r="V31" s="29">
        <f t="shared" si="2"/>
        <v>35.5</v>
      </c>
      <c r="W31" s="29">
        <f t="shared" si="3"/>
        <v>2.0285714285714285</v>
      </c>
      <c r="X31" s="215"/>
      <c r="Y31" s="218"/>
      <c r="AA31" s="29"/>
      <c r="AB31" s="27"/>
      <c r="AC31" s="219"/>
      <c r="AD31" s="28"/>
      <c r="AE31" s="239"/>
      <c r="AF31" s="239"/>
      <c r="AG31" s="239"/>
      <c r="AH31" s="28"/>
    </row>
    <row r="32" spans="1:35" ht="15.6">
      <c r="A32" s="215"/>
      <c r="B32" s="28">
        <f>+'Ark1'!C1896</f>
        <v>2023</v>
      </c>
      <c r="C32" s="215"/>
      <c r="D32" s="28">
        <f>+'Ark1'!M1896</f>
        <v>2</v>
      </c>
      <c r="E32" s="248" t="s">
        <v>95</v>
      </c>
      <c r="F32" s="28">
        <f>+'Ark1'!D1896</f>
        <v>4</v>
      </c>
      <c r="G32" s="28" t="s">
        <v>559</v>
      </c>
      <c r="H32" s="28">
        <f>+'Ark1'!Q1896</f>
        <v>14</v>
      </c>
      <c r="I32" s="345">
        <f>+'Ark1'!R1896</f>
        <v>78</v>
      </c>
      <c r="J32" s="29">
        <f>+IF(I32=0,"",'Ark1'!AF1896)</f>
        <v>16.595744680851059</v>
      </c>
      <c r="K32" s="29">
        <f>+IF(I32=0,"",'Ark1'!AG1896)</f>
        <v>11.399350364322704</v>
      </c>
      <c r="L32" s="27">
        <f>+IF(I32=0,"",'Ark1'!S1896)</f>
        <v>3.6025641025641022</v>
      </c>
      <c r="M32" s="29">
        <f>+IF(I32=0,"",'Ark1'!U1896)</f>
        <v>13.31794871794872</v>
      </c>
      <c r="N32" s="29">
        <f>+IF(I32=0,"",'Ark1'!V1896)</f>
        <v>0</v>
      </c>
      <c r="O32" s="29">
        <f>+IF(I32=0,"",'Ark1'!W1896)</f>
        <v>0</v>
      </c>
      <c r="P32" s="34">
        <f>+IF(I32=0,"",'Ark1'!X1896)</f>
        <v>20.512820512820511</v>
      </c>
      <c r="Q32" s="34">
        <f>+IF(I32=0,"",'Ark1'!Y1896)</f>
        <v>0</v>
      </c>
      <c r="R32" s="34">
        <f>+IF(I32=0,"",'Ark1'!Z1896)</f>
        <v>3.3437175530079224</v>
      </c>
      <c r="S32" s="29">
        <f>+IF(I32=0,"",'Ark1'!Z1896)</f>
        <v>3.3437175530079224</v>
      </c>
      <c r="T32" s="29">
        <f>+IF(I32=0,"",'Ark1'!AB1896)</f>
        <v>0</v>
      </c>
      <c r="U32" s="34">
        <f>+'Ark1'!AD1896</f>
        <v>0</v>
      </c>
      <c r="V32" s="29">
        <f t="shared" si="2"/>
        <v>39</v>
      </c>
      <c r="W32" s="29">
        <f t="shared" si="3"/>
        <v>5.5714285714285712</v>
      </c>
      <c r="X32" s="215"/>
      <c r="Y32" s="218"/>
      <c r="AA32" s="29"/>
      <c r="AB32" s="27"/>
      <c r="AC32" s="219"/>
      <c r="AD32" s="28"/>
      <c r="AE32" s="239"/>
      <c r="AF32" s="239"/>
      <c r="AG32" s="239"/>
      <c r="AH32" s="28"/>
    </row>
    <row r="33" spans="1:35" ht="15.6">
      <c r="A33" s="215"/>
      <c r="B33" s="28">
        <f>+'Ark1'!C1897</f>
        <v>2023</v>
      </c>
      <c r="C33" s="215"/>
      <c r="D33" s="28">
        <f>+'Ark1'!M1897</f>
        <v>2</v>
      </c>
      <c r="E33" s="248" t="s">
        <v>95</v>
      </c>
      <c r="F33" s="28">
        <f>+'Ark1'!D1897</f>
        <v>5</v>
      </c>
      <c r="G33" s="28" t="s">
        <v>452</v>
      </c>
      <c r="H33" s="28">
        <f>+'Ark1'!Q1897</f>
        <v>30</v>
      </c>
      <c r="I33" s="345">
        <f>+'Ark1'!R1897</f>
        <v>56</v>
      </c>
      <c r="J33" s="29">
        <f>+IF(I33=0,"",'Ark1'!AF1897)</f>
        <v>14.249363867684476</v>
      </c>
      <c r="K33" s="29">
        <f>+IF(I33=0,"",'Ark1'!AG1897)</f>
        <v>10.286430850601539</v>
      </c>
      <c r="L33" s="27">
        <f>+IF(I33=0,"",'Ark1'!S1897)</f>
        <v>3.375</v>
      </c>
      <c r="M33" s="29">
        <f>+IF(I33=0,"",'Ark1'!U1897)</f>
        <v>14.794642857142859</v>
      </c>
      <c r="N33" s="29">
        <f>+IF(I33=0,"",'Ark1'!V1897)</f>
        <v>0</v>
      </c>
      <c r="O33" s="29">
        <f>+IF(I33=0,"",'Ark1'!W1897)</f>
        <v>0</v>
      </c>
      <c r="P33" s="34">
        <f>+IF(I33=0,"",'Ark1'!X1897)</f>
        <v>37.5</v>
      </c>
      <c r="Q33" s="34">
        <f>+IF(I33=0,"",'Ark1'!Y1897)</f>
        <v>1.785714285714286</v>
      </c>
      <c r="R33" s="34">
        <f>+IF(I33=0,"",'Ark1'!Z1897)</f>
        <v>4.171776755894351</v>
      </c>
      <c r="S33" s="29">
        <f>+IF(I33=0,"",'Ark1'!Z1897)</f>
        <v>4.171776755894351</v>
      </c>
      <c r="T33" s="29">
        <f>+IF(I33=0,"",'Ark1'!AB1897)</f>
        <v>0</v>
      </c>
      <c r="U33" s="34">
        <f>+'Ark1'!AD1897</f>
        <v>0</v>
      </c>
      <c r="V33" s="29">
        <f t="shared" si="2"/>
        <v>28</v>
      </c>
      <c r="W33" s="29">
        <f t="shared" si="3"/>
        <v>1.8666666666666667</v>
      </c>
      <c r="X33" s="215"/>
      <c r="Y33" s="218"/>
      <c r="AA33" s="29"/>
      <c r="AB33" s="27"/>
      <c r="AC33" s="219"/>
      <c r="AD33" s="28"/>
      <c r="AE33" s="239"/>
      <c r="AF33" s="239"/>
      <c r="AG33" s="239"/>
      <c r="AH33" s="28"/>
    </row>
    <row r="34" spans="1:35" ht="15.6">
      <c r="A34" s="215"/>
      <c r="B34" s="28">
        <f>+'Ark1'!C1898</f>
        <v>2023</v>
      </c>
      <c r="C34" s="215"/>
      <c r="D34" s="28">
        <f>+'Ark1'!M1898</f>
        <v>2</v>
      </c>
      <c r="E34" s="248" t="s">
        <v>95</v>
      </c>
      <c r="F34" s="28">
        <f>+'Ark1'!D1898</f>
        <v>6</v>
      </c>
      <c r="G34" s="28" t="s">
        <v>560</v>
      </c>
      <c r="H34" s="28">
        <f>+'Ark1'!Q1898</f>
        <v>43</v>
      </c>
      <c r="I34" s="345">
        <f>+'Ark1'!R1898</f>
        <v>144</v>
      </c>
      <c r="J34" s="29">
        <f>+IF(I34=0,"",'Ark1'!AF1898)</f>
        <v>17.163289630512519</v>
      </c>
      <c r="K34" s="29">
        <f>+IF(I34=0,"",'Ark1'!AG1898)</f>
        <v>12.092465734849842</v>
      </c>
      <c r="L34" s="27">
        <f>+IF(I34=0,"",'Ark1'!S1898)</f>
        <v>2.9375</v>
      </c>
      <c r="M34" s="29">
        <f>+IF(I34=0,"",'Ark1'!U1898)</f>
        <v>15.482638888888889</v>
      </c>
      <c r="N34" s="29">
        <f>+IF(I34=0,"",'Ark1'!V1898)</f>
        <v>0</v>
      </c>
      <c r="O34" s="29">
        <f>+IF(I34=0,"",'Ark1'!W1898)</f>
        <v>0</v>
      </c>
      <c r="P34" s="34">
        <f>+IF(I34=0,"",'Ark1'!X1898)</f>
        <v>43.75</v>
      </c>
      <c r="Q34" s="34">
        <f>+IF(I34=0,"",'Ark1'!Y1898)</f>
        <v>2.0833333333333339</v>
      </c>
      <c r="R34" s="34">
        <f>+IF(I34=0,"",'Ark1'!Z1898)</f>
        <v>3.4496845641045044</v>
      </c>
      <c r="S34" s="29">
        <f>+IF(I34=0,"",'Ark1'!Z1898)</f>
        <v>3.4496845641045044</v>
      </c>
      <c r="T34" s="29">
        <f>+IF(I34=0,"",'Ark1'!AB1898)</f>
        <v>0</v>
      </c>
      <c r="U34" s="34">
        <f>+'Ark1'!AD1898</f>
        <v>0</v>
      </c>
      <c r="V34" s="29">
        <f t="shared" si="2"/>
        <v>72</v>
      </c>
      <c r="W34" s="29">
        <f t="shared" si="3"/>
        <v>3.3488372093023258</v>
      </c>
      <c r="X34" s="215"/>
      <c r="Y34" s="218"/>
      <c r="AA34" s="29"/>
      <c r="AB34" s="27"/>
      <c r="AC34" s="219"/>
      <c r="AD34" s="28"/>
      <c r="AE34" s="239"/>
      <c r="AF34" s="239"/>
      <c r="AG34" s="239"/>
      <c r="AH34" s="28"/>
    </row>
    <row r="35" spans="1:35" ht="15.6">
      <c r="A35" s="215"/>
      <c r="B35" s="28">
        <f>+'Ark1'!C1899</f>
        <v>2023</v>
      </c>
      <c r="C35" s="215"/>
      <c r="D35" s="28">
        <f>+'Ark1'!M1899</f>
        <v>2</v>
      </c>
      <c r="E35" s="248" t="s">
        <v>95</v>
      </c>
      <c r="F35" s="28">
        <f>+'Ark1'!D1899</f>
        <v>7</v>
      </c>
      <c r="G35" s="28" t="s">
        <v>561</v>
      </c>
      <c r="H35" s="28">
        <f>+'Ark1'!Q1899</f>
        <v>9</v>
      </c>
      <c r="I35" s="345">
        <f>+'Ark1'!R1899</f>
        <v>16</v>
      </c>
      <c r="J35" s="29">
        <f>+IF(I35=0,"",'Ark1'!AF1899)</f>
        <v>9.4117647058823515</v>
      </c>
      <c r="K35" s="29">
        <f>+IF(I35=0,"",'Ark1'!AG1899)</f>
        <v>6.4561817645323112</v>
      </c>
      <c r="L35" s="27">
        <f>+IF(I35=0,"",'Ark1'!S1899)</f>
        <v>3.25</v>
      </c>
      <c r="M35" s="29">
        <f>+IF(I35=0,"",'Ark1'!U1899)</f>
        <v>13.675000000000001</v>
      </c>
      <c r="N35" s="29">
        <f>+IF(I35=0,"",'Ark1'!V1899)</f>
        <v>0</v>
      </c>
      <c r="O35" s="29">
        <f>+IF(I35=0,"",'Ark1'!W1899)</f>
        <v>0</v>
      </c>
      <c r="P35" s="34">
        <f>+IF(I35=0,"",'Ark1'!X1899)</f>
        <v>25</v>
      </c>
      <c r="Q35" s="34">
        <f>+IF(I35=0,"",'Ark1'!Y1899)</f>
        <v>0</v>
      </c>
      <c r="R35" s="34">
        <f>+IF(I35=0,"",'Ark1'!Z1899)</f>
        <v>3.0849432733844502</v>
      </c>
      <c r="S35" s="29">
        <f>+IF(I35=0,"",'Ark1'!Z1899)</f>
        <v>3.0849432733844502</v>
      </c>
      <c r="T35" s="29">
        <f>+IF(I35=0,"",'Ark1'!AB1899)</f>
        <v>0</v>
      </c>
      <c r="U35" s="34">
        <f>+'Ark1'!AD1899</f>
        <v>0</v>
      </c>
      <c r="V35" s="29">
        <f t="shared" si="2"/>
        <v>8</v>
      </c>
      <c r="W35" s="29">
        <f t="shared" si="3"/>
        <v>1.7777777777777777</v>
      </c>
      <c r="X35" s="215"/>
      <c r="Y35" s="218"/>
      <c r="AA35" s="29"/>
      <c r="AB35" s="27"/>
      <c r="AC35" s="219"/>
      <c r="AD35" s="28"/>
      <c r="AE35" s="239"/>
      <c r="AF35" s="239"/>
      <c r="AG35" s="239"/>
      <c r="AH35" s="28"/>
    </row>
    <row r="36" spans="1:35" ht="15.6">
      <c r="A36" s="215"/>
      <c r="B36" s="28">
        <f>+'Ark1'!C1900</f>
        <v>2023</v>
      </c>
      <c r="C36" s="215"/>
      <c r="D36" s="28">
        <f>+'Ark1'!M1900</f>
        <v>2</v>
      </c>
      <c r="E36" s="248" t="s">
        <v>95</v>
      </c>
      <c r="F36" s="28">
        <f>+'Ark1'!D1900</f>
        <v>8</v>
      </c>
      <c r="G36" s="28" t="s">
        <v>562</v>
      </c>
      <c r="H36" s="28">
        <f>+'Ark1'!Q1900</f>
        <v>17</v>
      </c>
      <c r="I36" s="345">
        <f>+'Ark1'!R1900</f>
        <v>73</v>
      </c>
      <c r="J36" s="29">
        <f>+IF(I36=0,"",'Ark1'!AF1900)</f>
        <v>17.632850241545896</v>
      </c>
      <c r="K36" s="29">
        <f>+IF(I36=0,"",'Ark1'!AG1900)</f>
        <v>11.528507269544033</v>
      </c>
      <c r="L36" s="27">
        <f>+IF(I36=0,"",'Ark1'!S1900)</f>
        <v>3.6438356164383552</v>
      </c>
      <c r="M36" s="29">
        <f>+IF(I36=0,"",'Ark1'!U1900)</f>
        <v>12.447945205479449</v>
      </c>
      <c r="N36" s="29">
        <f>+IF(I36=0,"",'Ark1'!V1900)</f>
        <v>0</v>
      </c>
      <c r="O36" s="29">
        <f>+IF(I36=0,"",'Ark1'!W1900)</f>
        <v>0</v>
      </c>
      <c r="P36" s="34">
        <f>+IF(I36=0,"",'Ark1'!X1900)</f>
        <v>19.17808219178082</v>
      </c>
      <c r="Q36" s="34">
        <f>+IF(I36=0,"",'Ark1'!Y1900)</f>
        <v>0</v>
      </c>
      <c r="R36" s="34">
        <f>+IF(I36=0,"",'Ark1'!Z1900)</f>
        <v>3.6570858069967871</v>
      </c>
      <c r="S36" s="29">
        <f>+IF(I36=0,"",'Ark1'!Z1900)</f>
        <v>3.6570858069967871</v>
      </c>
      <c r="T36" s="29">
        <f>+IF(I36=0,"",'Ark1'!AB1900)</f>
        <v>0</v>
      </c>
      <c r="U36" s="34">
        <f>+'Ark1'!AD1900</f>
        <v>0</v>
      </c>
      <c r="V36" s="29">
        <f t="shared" si="2"/>
        <v>36.5</v>
      </c>
      <c r="W36" s="29">
        <f t="shared" si="3"/>
        <v>4.2941176470588234</v>
      </c>
      <c r="X36" s="215"/>
      <c r="Y36" s="218"/>
      <c r="AA36" s="29"/>
      <c r="AB36" s="27"/>
      <c r="AC36" s="219"/>
      <c r="AD36" s="28"/>
      <c r="AE36" s="239"/>
      <c r="AF36" s="239"/>
      <c r="AG36" s="218"/>
      <c r="AH36" s="218"/>
      <c r="AI36" s="218"/>
    </row>
    <row r="37" spans="1:35" ht="15.6">
      <c r="A37" s="215"/>
      <c r="B37" s="28">
        <f>+'Ark1'!C1901</f>
        <v>2023</v>
      </c>
      <c r="C37" s="215"/>
      <c r="D37" s="28">
        <f>+'Ark1'!M1901</f>
        <v>2</v>
      </c>
      <c r="E37" s="248" t="s">
        <v>95</v>
      </c>
      <c r="F37" s="28">
        <f>+'Ark1'!D1901</f>
        <v>9</v>
      </c>
      <c r="G37" s="28" t="s">
        <v>563</v>
      </c>
      <c r="H37" s="28">
        <f>+'Ark1'!Q1901</f>
        <v>36</v>
      </c>
      <c r="I37" s="345">
        <f>+'Ark1'!R1901</f>
        <v>96</v>
      </c>
      <c r="J37" s="29">
        <f>+IF(I37=0,"",'Ark1'!AF1901)</f>
        <v>13.186813186813184</v>
      </c>
      <c r="K37" s="29">
        <f>+IF(I37=0,"",'Ark1'!AG1901)</f>
        <v>10.574394558947033</v>
      </c>
      <c r="L37" s="27">
        <f>+IF(I37=0,"",'Ark1'!S1901)</f>
        <v>3.7083333333333344</v>
      </c>
      <c r="M37" s="29">
        <f>+IF(I37=0,"",'Ark1'!U1901)</f>
        <v>16.001041666666669</v>
      </c>
      <c r="N37" s="29">
        <f>+IF(I37=0,"",'Ark1'!V1901)</f>
        <v>0</v>
      </c>
      <c r="O37" s="29">
        <f>+IF(I37=0,"",'Ark1'!W1901)</f>
        <v>0</v>
      </c>
      <c r="P37" s="34">
        <f>+IF(I37=0,"",'Ark1'!X1901)</f>
        <v>53.125</v>
      </c>
      <c r="Q37" s="34">
        <f>+IF(I37=0,"",'Ark1'!Y1901)</f>
        <v>5.2083333333333321</v>
      </c>
      <c r="R37" s="34">
        <f>+IF(I37=0,"",'Ark1'!Z1901)</f>
        <v>4.1510414052697486</v>
      </c>
      <c r="S37" s="29">
        <f>+IF(I37=0,"",'Ark1'!Z1901)</f>
        <v>4.1510414052697486</v>
      </c>
      <c r="T37" s="29">
        <f>+IF(I37=0,"",'Ark1'!AB1901)</f>
        <v>0</v>
      </c>
      <c r="U37" s="34">
        <f>+'Ark1'!AD1901</f>
        <v>0</v>
      </c>
      <c r="V37" s="29">
        <f t="shared" si="2"/>
        <v>48</v>
      </c>
      <c r="W37" s="29">
        <f t="shared" si="3"/>
        <v>2.6666666666666665</v>
      </c>
      <c r="X37" s="215"/>
      <c r="Y37" s="218"/>
      <c r="AA37" s="29"/>
      <c r="AB37" s="27"/>
      <c r="AC37" s="219"/>
      <c r="AD37" s="28"/>
      <c r="AE37" s="27"/>
      <c r="AF37" s="27"/>
      <c r="AG37" s="34"/>
      <c r="AH37" s="34"/>
      <c r="AI37" s="34"/>
    </row>
    <row r="38" spans="1:35" ht="15.6">
      <c r="A38" s="215"/>
      <c r="B38" s="28">
        <f>+'Ark1'!C1902</f>
        <v>2023</v>
      </c>
      <c r="C38" s="215"/>
      <c r="D38" s="28">
        <f>+'Ark1'!M1902</f>
        <v>2</v>
      </c>
      <c r="E38" s="248" t="s">
        <v>95</v>
      </c>
      <c r="F38" s="28">
        <f>+'Ark1'!D1902</f>
        <v>10</v>
      </c>
      <c r="G38" s="28" t="s">
        <v>564</v>
      </c>
      <c r="H38" s="28">
        <f>+'Ark1'!Q1902</f>
        <v>114</v>
      </c>
      <c r="I38" s="345">
        <f>+'Ark1'!R1902</f>
        <v>465</v>
      </c>
      <c r="J38" s="29">
        <f>+IF(I38=0,"",'Ark1'!AF1902)</f>
        <v>17.680608365019015</v>
      </c>
      <c r="K38" s="29">
        <f>+IF(I38=0,"",'Ark1'!AG1902)</f>
        <v>15.005326201077498</v>
      </c>
      <c r="L38" s="27">
        <f>+IF(I38=0,"",'Ark1'!S1902)</f>
        <v>3.5161290322580641</v>
      </c>
      <c r="M38" s="29">
        <f>+IF(I38=0,"",'Ark1'!U1902)</f>
        <v>16.843010752688166</v>
      </c>
      <c r="N38" s="29">
        <f>+IF(I38=0,"",'Ark1'!V1902)</f>
        <v>0</v>
      </c>
      <c r="O38" s="29">
        <f>+IF(I38=0,"",'Ark1'!W1902)</f>
        <v>0</v>
      </c>
      <c r="P38" s="34">
        <f>+IF(I38=0,"",'Ark1'!X1902)</f>
        <v>61.075268817204304</v>
      </c>
      <c r="Q38" s="34">
        <f>+IF(I38=0,"",'Ark1'!Y1902)</f>
        <v>3.655913978494624</v>
      </c>
      <c r="R38" s="34">
        <f>+IF(I38=0,"",'Ark1'!Z1902)</f>
        <v>3.9510771050698814</v>
      </c>
      <c r="S38" s="29">
        <f>+IF(I38=0,"",'Ark1'!Z1902)</f>
        <v>3.9510771050698814</v>
      </c>
      <c r="T38" s="29">
        <f>+IF(I38=0,"",'Ark1'!AB1902)</f>
        <v>0</v>
      </c>
      <c r="U38" s="34">
        <f>+'Ark1'!AD1902</f>
        <v>0</v>
      </c>
      <c r="V38" s="29">
        <f t="shared" si="2"/>
        <v>232.5</v>
      </c>
      <c r="W38" s="29">
        <f t="shared" si="3"/>
        <v>4.0789473684210522</v>
      </c>
      <c r="X38" s="215"/>
      <c r="Y38" s="218"/>
      <c r="AA38" s="29"/>
      <c r="AB38" s="27"/>
      <c r="AC38" s="219"/>
      <c r="AD38" s="28"/>
      <c r="AE38" s="27"/>
      <c r="AF38" s="27"/>
      <c r="AG38" s="34"/>
      <c r="AH38" s="34"/>
      <c r="AI38" s="34"/>
    </row>
    <row r="39" spans="1:35" ht="15.6">
      <c r="A39" s="215"/>
      <c r="B39" s="28">
        <f>+'Ark1'!C1903</f>
        <v>2023</v>
      </c>
      <c r="C39" s="215"/>
      <c r="D39" s="28">
        <f>+'Ark1'!M1903</f>
        <v>2</v>
      </c>
      <c r="E39" s="248" t="s">
        <v>95</v>
      </c>
      <c r="F39" s="28">
        <f>+'Ark1'!D1903</f>
        <v>11</v>
      </c>
      <c r="G39" s="28" t="s">
        <v>565</v>
      </c>
      <c r="H39" s="28">
        <f>+'Ark1'!Q1903</f>
        <v>52</v>
      </c>
      <c r="I39" s="345">
        <f>+'Ark1'!R1903</f>
        <v>106</v>
      </c>
      <c r="J39" s="29">
        <f>+IF(I39=0,"",'Ark1'!AF1903)</f>
        <v>7.133243606998656</v>
      </c>
      <c r="K39" s="29">
        <f>+IF(I39=0,"",'Ark1'!AG1903)</f>
        <v>5.8489612559796367</v>
      </c>
      <c r="L39" s="27">
        <f>+IF(I39=0,"",'Ark1'!S1903)</f>
        <v>4.132075471698113</v>
      </c>
      <c r="M39" s="29">
        <f>+IF(I39=0,"",'Ark1'!U1903)</f>
        <v>17.798113207547161</v>
      </c>
      <c r="N39" s="29">
        <f>+IF(I39=0,"",'Ark1'!V1903)</f>
        <v>0</v>
      </c>
      <c r="O39" s="29">
        <f>+IF(I39=0,"",'Ark1'!W1903)</f>
        <v>0</v>
      </c>
      <c r="P39" s="34">
        <f>+IF(I39=0,"",'Ark1'!X1903)</f>
        <v>59.433962264150935</v>
      </c>
      <c r="Q39" s="34">
        <f>+IF(I39=0,"",'Ark1'!Y1903)</f>
        <v>10.377358490566039</v>
      </c>
      <c r="R39" s="34">
        <f>+IF(I39=0,"",'Ark1'!Z1903)</f>
        <v>5.3541199289518442</v>
      </c>
      <c r="S39" s="29">
        <f>+IF(I39=0,"",'Ark1'!Z1903)</f>
        <v>5.3541199289518442</v>
      </c>
      <c r="T39" s="29">
        <f>+IF(I39=0,"",'Ark1'!AB1903)</f>
        <v>0</v>
      </c>
      <c r="U39" s="34">
        <f>+'Ark1'!AD1903</f>
        <v>0</v>
      </c>
      <c r="V39" s="29">
        <f t="shared" si="2"/>
        <v>53</v>
      </c>
      <c r="W39" s="29">
        <f t="shared" si="3"/>
        <v>2.0384615384615383</v>
      </c>
      <c r="X39" s="215"/>
      <c r="Y39" s="218"/>
      <c r="AA39" s="29"/>
      <c r="AB39" s="27"/>
      <c r="AC39" s="219"/>
      <c r="AD39" s="28"/>
      <c r="AE39" s="27"/>
      <c r="AF39" s="27"/>
      <c r="AG39" s="34"/>
      <c r="AH39" s="34"/>
      <c r="AI39" s="34"/>
    </row>
    <row r="40" spans="1:35" ht="15.6">
      <c r="A40" s="215"/>
      <c r="B40" s="28">
        <f>+'Ark1'!C1904</f>
        <v>2023</v>
      </c>
      <c r="C40" s="215"/>
      <c r="D40" s="28">
        <f>+'Ark1'!M1904</f>
        <v>2</v>
      </c>
      <c r="E40" s="248" t="s">
        <v>95</v>
      </c>
      <c r="F40" s="28">
        <f>+'Ark1'!D1904</f>
        <v>12</v>
      </c>
      <c r="G40" s="28" t="s">
        <v>566</v>
      </c>
      <c r="H40" s="28">
        <f>+'Ark1'!Q1904</f>
        <v>6</v>
      </c>
      <c r="I40" s="345">
        <f>+'Ark1'!R1904</f>
        <v>44</v>
      </c>
      <c r="J40" s="29">
        <f>+IF(I40=0,"",'Ark1'!AF1904)</f>
        <v>15.492957746478874</v>
      </c>
      <c r="K40" s="29">
        <f>+IF(I40=0,"",'Ark1'!AG1904)</f>
        <v>11.335194778981368</v>
      </c>
      <c r="L40" s="27">
        <f>+IF(I40=0,"",'Ark1'!S1904)</f>
        <v>4.1590909090909092</v>
      </c>
      <c r="M40" s="29">
        <f>+IF(I40=0,"",'Ark1'!U1904)</f>
        <v>15.315909090909091</v>
      </c>
      <c r="N40" s="29">
        <f>+IF(I40=0,"",'Ark1'!V1904)</f>
        <v>0</v>
      </c>
      <c r="O40" s="29">
        <f>+IF(I40=0,"",'Ark1'!W1904)</f>
        <v>0</v>
      </c>
      <c r="P40" s="34">
        <f>+IF(I40=0,"",'Ark1'!X1904)</f>
        <v>31.818181818181817</v>
      </c>
      <c r="Q40" s="34">
        <f>+IF(I40=0,"",'Ark1'!Y1904)</f>
        <v>2.2727272727272729</v>
      </c>
      <c r="R40" s="34">
        <f>+IF(I40=0,"",'Ark1'!Z1904)</f>
        <v>3.3737585718048289</v>
      </c>
      <c r="S40" s="29">
        <f>+IF(I40=0,"",'Ark1'!Z1904)</f>
        <v>3.3737585718048289</v>
      </c>
      <c r="T40" s="29">
        <f>+IF(I40=0,"",'Ark1'!AB1904)</f>
        <v>0</v>
      </c>
      <c r="U40" s="34">
        <f>+'Ark1'!AD1904</f>
        <v>0</v>
      </c>
      <c r="V40" s="29">
        <f t="shared" si="2"/>
        <v>22</v>
      </c>
      <c r="W40" s="29">
        <f t="shared" si="3"/>
        <v>7.333333333333333</v>
      </c>
      <c r="X40" s="215"/>
      <c r="Y40" s="218"/>
      <c r="AA40" s="29"/>
      <c r="AB40" s="27"/>
      <c r="AC40" s="219"/>
      <c r="AD40" s="28"/>
      <c r="AE40" s="27"/>
      <c r="AF40" s="27"/>
      <c r="AG40" s="34"/>
      <c r="AH40" s="34"/>
      <c r="AI40" s="34"/>
    </row>
    <row r="41" spans="1:35" ht="15.6">
      <c r="A41" s="215"/>
      <c r="B41" s="215"/>
      <c r="C41" s="215"/>
      <c r="D41" s="215"/>
      <c r="E41" s="215"/>
      <c r="F41" s="215"/>
      <c r="G41" s="215"/>
      <c r="H41" s="215"/>
      <c r="I41" s="339"/>
      <c r="J41" s="216"/>
      <c r="K41" s="216"/>
      <c r="L41" s="215"/>
      <c r="M41" s="215"/>
      <c r="N41" s="215"/>
      <c r="O41" s="217"/>
      <c r="P41" s="217"/>
      <c r="Q41" s="217"/>
      <c r="R41" s="217"/>
      <c r="S41" s="216"/>
      <c r="T41" s="215"/>
      <c r="U41" s="217"/>
      <c r="V41" s="217"/>
      <c r="W41" s="216"/>
      <c r="X41" s="215"/>
      <c r="Y41" s="218"/>
      <c r="AA41" s="29"/>
      <c r="AB41" s="27"/>
      <c r="AC41" s="219"/>
      <c r="AD41" s="28"/>
      <c r="AH41" s="28"/>
    </row>
    <row r="42" spans="1:35" ht="22.8">
      <c r="A42" s="215"/>
      <c r="B42" s="215"/>
      <c r="C42" s="215"/>
      <c r="D42" s="215"/>
      <c r="E42" s="264" t="str">
        <f>+E44</f>
        <v>1+</v>
      </c>
      <c r="F42" s="215"/>
      <c r="G42" s="215"/>
      <c r="H42" s="215"/>
      <c r="I42" s="342">
        <f>SUM(I44:I55)</f>
        <v>88</v>
      </c>
      <c r="J42" s="216"/>
      <c r="K42" s="216"/>
      <c r="L42" s="215"/>
      <c r="M42" s="270">
        <f>+Fettgruppe!L13</f>
        <v>16.160227272727269</v>
      </c>
      <c r="N42" s="215"/>
      <c r="O42" s="217"/>
      <c r="P42" s="217"/>
      <c r="Q42" s="217"/>
      <c r="R42" s="217"/>
      <c r="S42" s="216"/>
      <c r="T42" s="215"/>
      <c r="U42" s="217"/>
      <c r="V42" s="217"/>
      <c r="W42" s="216"/>
      <c r="X42" s="215"/>
      <c r="Y42" s="218"/>
      <c r="AA42" s="29"/>
      <c r="AB42" s="27"/>
      <c r="AC42" s="219"/>
      <c r="AD42" s="28"/>
      <c r="AH42" s="28"/>
    </row>
    <row r="43" spans="1:35" ht="15.6">
      <c r="A43" s="215"/>
      <c r="B43" s="215"/>
      <c r="C43" s="215"/>
      <c r="D43" s="215"/>
      <c r="E43" s="215"/>
      <c r="F43" s="215"/>
      <c r="G43" s="215"/>
      <c r="H43" s="215"/>
      <c r="I43" s="339"/>
      <c r="J43" s="216"/>
      <c r="K43" s="216"/>
      <c r="L43" s="215"/>
      <c r="M43" s="215"/>
      <c r="N43" s="215"/>
      <c r="O43" s="217"/>
      <c r="P43" s="217"/>
      <c r="Q43" s="217"/>
      <c r="R43" s="217"/>
      <c r="S43" s="216"/>
      <c r="T43" s="215"/>
      <c r="U43" s="217"/>
      <c r="V43" s="217"/>
      <c r="W43" s="217"/>
      <c r="X43" s="215"/>
      <c r="Y43" s="218"/>
      <c r="AA43" s="29"/>
      <c r="AB43" s="27"/>
      <c r="AC43" s="219"/>
      <c r="AD43" s="28"/>
      <c r="AH43" s="28"/>
    </row>
    <row r="44" spans="1:35" ht="15.6">
      <c r="A44" s="215"/>
      <c r="B44" s="235">
        <f>+'Ark1'!C1905</f>
        <v>2023</v>
      </c>
      <c r="C44" s="215"/>
      <c r="D44" s="235">
        <f>+'Ark1'!M1905</f>
        <v>3</v>
      </c>
      <c r="E44" s="235" t="s">
        <v>96</v>
      </c>
      <c r="F44" s="235">
        <f>+'Ark1'!D1905</f>
        <v>1</v>
      </c>
      <c r="G44" s="235" t="s">
        <v>556</v>
      </c>
      <c r="H44" s="235">
        <f>+'Ark1'!Q1905</f>
        <v>0</v>
      </c>
      <c r="I44" s="344">
        <f>+'Ark1'!R1905</f>
        <v>0</v>
      </c>
      <c r="J44" s="236" t="str">
        <f>+IF(I44=0,"",'Ark1'!AF1905)</f>
        <v/>
      </c>
      <c r="K44" s="236" t="str">
        <f>+IF(I44=0,"",'Ark1'!AG1905)</f>
        <v/>
      </c>
      <c r="L44" s="237" t="str">
        <f>+IF(I44=0,"",'Ark1'!S1905)</f>
        <v/>
      </c>
      <c r="M44" s="236" t="str">
        <f>+IF(I44=0,"",'Ark1'!U1905)</f>
        <v/>
      </c>
      <c r="N44" s="236" t="str">
        <f>+IF(I44=0,"",'Ark1'!V1905)</f>
        <v/>
      </c>
      <c r="O44" s="236" t="str">
        <f>+IF(I44=0,"",'Ark1'!W1905)</f>
        <v/>
      </c>
      <c r="P44" s="238" t="str">
        <f>+IF(I44=0,"",'Ark1'!X1905)</f>
        <v/>
      </c>
      <c r="Q44" s="238" t="str">
        <f>+IF(I44=0,"",'Ark1'!Y1905)</f>
        <v/>
      </c>
      <c r="R44" s="238" t="str">
        <f>+IF(I44=0,"",'Ark1'!Z1905)</f>
        <v/>
      </c>
      <c r="S44" s="236" t="str">
        <f>+IF(I44=0,"",'Ark1'!Z1905)</f>
        <v/>
      </c>
      <c r="T44" s="236" t="str">
        <f>+IF(I44=0,"",'Ark1'!AB1905)</f>
        <v/>
      </c>
      <c r="U44" s="238">
        <f>+'Ark1'!AD1905</f>
        <v>0</v>
      </c>
      <c r="V44" s="236" t="str">
        <f>+IF(I44=0,"",I44/D44)</f>
        <v/>
      </c>
      <c r="W44" s="236" t="str">
        <f>+IF(I44=0,"",I44/H44)</f>
        <v/>
      </c>
      <c r="X44" s="215"/>
      <c r="Y44" s="218"/>
      <c r="AA44" s="29"/>
      <c r="AB44" s="27"/>
      <c r="AC44" s="219"/>
      <c r="AD44" s="28"/>
      <c r="AE44" s="27"/>
      <c r="AF44" s="27"/>
      <c r="AG44" s="34"/>
      <c r="AH44" s="34"/>
      <c r="AI44" s="34"/>
    </row>
    <row r="45" spans="1:35" ht="15.6">
      <c r="A45" s="215"/>
      <c r="B45" s="235">
        <f>+'Ark1'!C1906</f>
        <v>2023</v>
      </c>
      <c r="C45" s="215"/>
      <c r="D45" s="235">
        <f>+'Ark1'!M1906</f>
        <v>3</v>
      </c>
      <c r="E45" s="235" t="s">
        <v>96</v>
      </c>
      <c r="F45" s="235">
        <f>+'Ark1'!D1906</f>
        <v>2</v>
      </c>
      <c r="G45" s="235" t="s">
        <v>557</v>
      </c>
      <c r="H45" s="235">
        <f>+'Ark1'!Q1906</f>
        <v>0</v>
      </c>
      <c r="I45" s="344">
        <f>+'Ark1'!R1906</f>
        <v>0</v>
      </c>
      <c r="J45" s="236" t="str">
        <f>+IF(I45=0,"",'Ark1'!AF1906)</f>
        <v/>
      </c>
      <c r="K45" s="236" t="str">
        <f>+IF(I45=0,"",'Ark1'!AG1906)</f>
        <v/>
      </c>
      <c r="L45" s="237" t="str">
        <f>+IF(I45=0,"",'Ark1'!S1906)</f>
        <v/>
      </c>
      <c r="M45" s="236" t="str">
        <f>+IF(I45=0,"",'Ark1'!U1906)</f>
        <v/>
      </c>
      <c r="N45" s="236" t="str">
        <f>+IF(I45=0,"",'Ark1'!V1906)</f>
        <v/>
      </c>
      <c r="O45" s="236" t="str">
        <f>+IF(I45=0,"",'Ark1'!W1906)</f>
        <v/>
      </c>
      <c r="P45" s="238" t="str">
        <f>+IF(I45=0,"",'Ark1'!X1906)</f>
        <v/>
      </c>
      <c r="Q45" s="238" t="str">
        <f>+IF(I45=0,"",'Ark1'!Y1906)</f>
        <v/>
      </c>
      <c r="R45" s="238" t="str">
        <f>+IF(I45=0,"",'Ark1'!Z1906)</f>
        <v/>
      </c>
      <c r="S45" s="236" t="str">
        <f>+IF(I45=0,"",'Ark1'!Z1906)</f>
        <v/>
      </c>
      <c r="T45" s="236" t="str">
        <f>+IF(I45=0,"",'Ark1'!AB1906)</f>
        <v/>
      </c>
      <c r="U45" s="238">
        <f>+'Ark1'!AD1906</f>
        <v>0</v>
      </c>
      <c r="V45" s="236" t="str">
        <f t="shared" ref="V45:V55" si="4">+IF(I45=0,"",I45/D45)</f>
        <v/>
      </c>
      <c r="W45" s="236" t="str">
        <f t="shared" ref="W45:W55" si="5">+IF(I45=0,"",I45/H45)</f>
        <v/>
      </c>
      <c r="X45" s="215"/>
      <c r="Y45" s="218"/>
      <c r="AA45" s="29"/>
      <c r="AB45" s="27"/>
      <c r="AC45" s="219"/>
      <c r="AD45" s="28"/>
      <c r="AE45" s="27"/>
      <c r="AF45" s="27"/>
      <c r="AG45" s="34"/>
      <c r="AH45" s="34"/>
      <c r="AI45" s="34"/>
    </row>
    <row r="46" spans="1:35" ht="15.6">
      <c r="A46" s="215"/>
      <c r="B46" s="235">
        <f>+'Ark1'!C1907</f>
        <v>2023</v>
      </c>
      <c r="C46" s="215"/>
      <c r="D46" s="235">
        <f>+'Ark1'!M1907</f>
        <v>3</v>
      </c>
      <c r="E46" s="235" t="s">
        <v>96</v>
      </c>
      <c r="F46" s="235">
        <f>+'Ark1'!D1907</f>
        <v>3</v>
      </c>
      <c r="G46" s="235" t="s">
        <v>558</v>
      </c>
      <c r="H46" s="235">
        <f>+'Ark1'!Q1907</f>
        <v>1</v>
      </c>
      <c r="I46" s="344">
        <f>+'Ark1'!R1907</f>
        <v>2</v>
      </c>
      <c r="J46" s="236">
        <f>+IF(I46=0,"",'Ark1'!AF1907)</f>
        <v>0.23094688221709003</v>
      </c>
      <c r="K46" s="236">
        <f>+IF(I46=0,"",'Ark1'!AG1907)</f>
        <v>0.13507453412793183</v>
      </c>
      <c r="L46" s="237">
        <f>+IF(I46=0,"",'Ark1'!S1907)</f>
        <v>3.5</v>
      </c>
      <c r="M46" s="236">
        <f>+IF(I46=0,"",'Ark1'!U1907)</f>
        <v>12.5</v>
      </c>
      <c r="N46" s="236">
        <f>+IF(I46=0,"",'Ark1'!V1907)</f>
        <v>0</v>
      </c>
      <c r="O46" s="236">
        <f>+IF(I46=0,"",'Ark1'!W1907)</f>
        <v>0</v>
      </c>
      <c r="P46" s="238">
        <f>+IF(I46=0,"",'Ark1'!X1907)</f>
        <v>0</v>
      </c>
      <c r="Q46" s="238">
        <f>+IF(I46=0,"",'Ark1'!Y1907)</f>
        <v>0</v>
      </c>
      <c r="R46" s="238">
        <f>+IF(I46=0,"",'Ark1'!Z1907)</f>
        <v>0.20000000000005125</v>
      </c>
      <c r="S46" s="236">
        <f>+IF(I46=0,"",'Ark1'!Z1907)</f>
        <v>0.20000000000005125</v>
      </c>
      <c r="T46" s="236">
        <f>+IF(I46=0,"",'Ark1'!AB1907)</f>
        <v>0</v>
      </c>
      <c r="U46" s="238">
        <f>+'Ark1'!AD1907</f>
        <v>0</v>
      </c>
      <c r="V46" s="236">
        <f t="shared" si="4"/>
        <v>0.66666666666666663</v>
      </c>
      <c r="W46" s="236">
        <f t="shared" si="5"/>
        <v>2</v>
      </c>
      <c r="X46" s="215"/>
      <c r="Y46" s="218"/>
      <c r="AA46" s="29"/>
      <c r="AB46" s="27"/>
      <c r="AC46" s="219"/>
      <c r="AD46" s="28"/>
      <c r="AE46" s="27"/>
      <c r="AF46" s="27"/>
      <c r="AG46" s="34"/>
      <c r="AH46" s="34"/>
      <c r="AI46" s="34"/>
    </row>
    <row r="47" spans="1:35" ht="15.6">
      <c r="A47" s="215"/>
      <c r="B47" s="235">
        <f>+'Ark1'!C1908</f>
        <v>2023</v>
      </c>
      <c r="C47" s="215"/>
      <c r="D47" s="235">
        <f>+'Ark1'!M1908</f>
        <v>3</v>
      </c>
      <c r="E47" s="235" t="s">
        <v>96</v>
      </c>
      <c r="F47" s="235">
        <f>+'Ark1'!D1908</f>
        <v>4</v>
      </c>
      <c r="G47" s="235" t="s">
        <v>559</v>
      </c>
      <c r="H47" s="235">
        <f>+'Ark1'!Q1908</f>
        <v>2</v>
      </c>
      <c r="I47" s="344">
        <f>+'Ark1'!R1908</f>
        <v>2</v>
      </c>
      <c r="J47" s="236">
        <f>+IF(I47=0,"",'Ark1'!AF1908)</f>
        <v>0.42553191489361714</v>
      </c>
      <c r="K47" s="236">
        <f>+IF(I47=0,"",'Ark1'!AG1908)</f>
        <v>0.31055219032569575</v>
      </c>
      <c r="L47" s="237">
        <f>+IF(I47=0,"",'Ark1'!S1908)</f>
        <v>4.5</v>
      </c>
      <c r="M47" s="236">
        <f>+IF(I47=0,"",'Ark1'!U1908)</f>
        <v>14.150000000000002</v>
      </c>
      <c r="N47" s="236">
        <f>+IF(I47=0,"",'Ark1'!V1908)</f>
        <v>0</v>
      </c>
      <c r="O47" s="236">
        <f>+IF(I47=0,"",'Ark1'!W1908)</f>
        <v>0</v>
      </c>
      <c r="P47" s="238">
        <f>+IF(I47=0,"",'Ark1'!X1908)</f>
        <v>50</v>
      </c>
      <c r="Q47" s="238">
        <f>+IF(I47=0,"",'Ark1'!Y1908)</f>
        <v>0</v>
      </c>
      <c r="R47" s="238">
        <f>+IF(I47=0,"",'Ark1'!Z1908)</f>
        <v>1.9499999999999944</v>
      </c>
      <c r="S47" s="236">
        <f>+IF(I47=0,"",'Ark1'!Z1908)</f>
        <v>1.9499999999999944</v>
      </c>
      <c r="T47" s="236">
        <f>+IF(I47=0,"",'Ark1'!AB1908)</f>
        <v>0</v>
      </c>
      <c r="U47" s="238">
        <f>+'Ark1'!AD1908</f>
        <v>0</v>
      </c>
      <c r="V47" s="236">
        <f t="shared" si="4"/>
        <v>0.66666666666666663</v>
      </c>
      <c r="W47" s="236">
        <f t="shared" si="5"/>
        <v>1</v>
      </c>
      <c r="X47" s="215"/>
      <c r="Y47" s="218"/>
      <c r="AA47" s="29"/>
      <c r="AB47" s="27"/>
      <c r="AC47" s="219"/>
      <c r="AD47" s="28"/>
      <c r="AE47" s="27"/>
      <c r="AF47" s="27"/>
      <c r="AG47" s="34"/>
      <c r="AH47" s="34"/>
      <c r="AI47" s="34"/>
    </row>
    <row r="48" spans="1:35" ht="15.6">
      <c r="A48" s="215"/>
      <c r="B48" s="235">
        <f>+'Ark1'!C1909</f>
        <v>2023</v>
      </c>
      <c r="C48" s="215"/>
      <c r="D48" s="235">
        <f>+'Ark1'!M1909</f>
        <v>3</v>
      </c>
      <c r="E48" s="235" t="s">
        <v>96</v>
      </c>
      <c r="F48" s="235">
        <f>+'Ark1'!D1909</f>
        <v>5</v>
      </c>
      <c r="G48" s="235" t="s">
        <v>452</v>
      </c>
      <c r="H48" s="235">
        <f>+'Ark1'!Q1909</f>
        <v>3</v>
      </c>
      <c r="I48" s="344">
        <f>+'Ark1'!R1909</f>
        <v>3</v>
      </c>
      <c r="J48" s="236">
        <f>+IF(I48=0,"",'Ark1'!AF1909)</f>
        <v>0.76335877862595458</v>
      </c>
      <c r="K48" s="236">
        <f>+IF(I48=0,"",'Ark1'!AG1909)</f>
        <v>0.6778987621518936</v>
      </c>
      <c r="L48" s="237">
        <f>+IF(I48=0,"",'Ark1'!S1909)</f>
        <v>3.6666666666666656</v>
      </c>
      <c r="M48" s="236">
        <f>+IF(I48=0,"",'Ark1'!U1909)</f>
        <v>18.2</v>
      </c>
      <c r="N48" s="236">
        <f>+IF(I48=0,"",'Ark1'!V1909)</f>
        <v>0</v>
      </c>
      <c r="O48" s="236">
        <f>+IF(I48=0,"",'Ark1'!W1909)</f>
        <v>0</v>
      </c>
      <c r="P48" s="238">
        <f>+IF(I48=0,"",'Ark1'!X1909)</f>
        <v>100</v>
      </c>
      <c r="Q48" s="238">
        <f>+IF(I48=0,"",'Ark1'!Y1909)</f>
        <v>0</v>
      </c>
      <c r="R48" s="238">
        <f>+IF(I48=0,"",'Ark1'!Z1909)</f>
        <v>1.134313301811589</v>
      </c>
      <c r="S48" s="236">
        <f>+IF(I48=0,"",'Ark1'!Z1909)</f>
        <v>1.134313301811589</v>
      </c>
      <c r="T48" s="236">
        <f>+IF(I48=0,"",'Ark1'!AB1909)</f>
        <v>0</v>
      </c>
      <c r="U48" s="238">
        <f>+'Ark1'!AD1909</f>
        <v>0</v>
      </c>
      <c r="V48" s="236">
        <f t="shared" si="4"/>
        <v>1</v>
      </c>
      <c r="W48" s="236">
        <f t="shared" si="5"/>
        <v>1</v>
      </c>
      <c r="X48" s="215"/>
      <c r="Y48" s="218"/>
      <c r="AA48" s="29"/>
      <c r="AB48" s="27"/>
      <c r="AC48" s="219"/>
      <c r="AD48" s="28"/>
      <c r="AE48" s="27"/>
      <c r="AF48" s="27"/>
      <c r="AG48" s="34"/>
      <c r="AH48" s="34"/>
      <c r="AI48" s="34"/>
    </row>
    <row r="49" spans="1:35" ht="15.6">
      <c r="A49" s="215"/>
      <c r="B49" s="235">
        <f>+'Ark1'!C1910</f>
        <v>2023</v>
      </c>
      <c r="C49" s="215"/>
      <c r="D49" s="235">
        <f>+'Ark1'!M1910</f>
        <v>3</v>
      </c>
      <c r="E49" s="235" t="s">
        <v>96</v>
      </c>
      <c r="F49" s="235">
        <f>+'Ark1'!D1910</f>
        <v>6</v>
      </c>
      <c r="G49" s="235" t="s">
        <v>560</v>
      </c>
      <c r="H49" s="235">
        <f>+'Ark1'!Q1910</f>
        <v>8</v>
      </c>
      <c r="I49" s="344">
        <f>+'Ark1'!R1910</f>
        <v>14</v>
      </c>
      <c r="J49" s="236">
        <f>+IF(I49=0,"",'Ark1'!AF1910)</f>
        <v>1.6686531585220505</v>
      </c>
      <c r="K49" s="236">
        <f>+IF(I49=0,"",'Ark1'!AG1910)</f>
        <v>1.1042951440302431</v>
      </c>
      <c r="L49" s="237">
        <f>+IF(I49=0,"",'Ark1'!S1910)</f>
        <v>2.8571428571428577</v>
      </c>
      <c r="M49" s="236">
        <f>+IF(I49=0,"",'Ark1'!U1910)</f>
        <v>14.542857142857139</v>
      </c>
      <c r="N49" s="236">
        <f>+IF(I49=0,"",'Ark1'!V1910)</f>
        <v>0</v>
      </c>
      <c r="O49" s="236">
        <f>+IF(I49=0,"",'Ark1'!W1910)</f>
        <v>0</v>
      </c>
      <c r="P49" s="238">
        <f>+IF(I49=0,"",'Ark1'!X1910)</f>
        <v>42.857142857142847</v>
      </c>
      <c r="Q49" s="238">
        <f>+IF(I49=0,"",'Ark1'!Y1910)</f>
        <v>7.1428571428571441</v>
      </c>
      <c r="R49" s="238">
        <f>+IF(I49=0,"",'Ark1'!Z1910)</f>
        <v>4.3496657155159353</v>
      </c>
      <c r="S49" s="236">
        <f>+IF(I49=0,"",'Ark1'!Z1910)</f>
        <v>4.3496657155159353</v>
      </c>
      <c r="T49" s="236">
        <f>+IF(I49=0,"",'Ark1'!AB1910)</f>
        <v>0</v>
      </c>
      <c r="U49" s="238">
        <f>+'Ark1'!AD1910</f>
        <v>0</v>
      </c>
      <c r="V49" s="236">
        <f t="shared" si="4"/>
        <v>4.666666666666667</v>
      </c>
      <c r="W49" s="236">
        <f t="shared" si="5"/>
        <v>1.75</v>
      </c>
      <c r="X49" s="215"/>
      <c r="Y49" s="218"/>
      <c r="AA49" s="29"/>
      <c r="AB49" s="27"/>
      <c r="AC49" s="219"/>
      <c r="AD49" s="28"/>
      <c r="AE49" s="27"/>
      <c r="AF49" s="27"/>
      <c r="AG49" s="34"/>
      <c r="AH49" s="34"/>
      <c r="AI49" s="34"/>
    </row>
    <row r="50" spans="1:35" ht="15.6">
      <c r="A50" s="215"/>
      <c r="B50" s="235">
        <f>+'Ark1'!C1911</f>
        <v>2023</v>
      </c>
      <c r="C50" s="215"/>
      <c r="D50" s="235">
        <f>+'Ark1'!M1911</f>
        <v>3</v>
      </c>
      <c r="E50" s="235" t="s">
        <v>96</v>
      </c>
      <c r="F50" s="235">
        <f>+'Ark1'!D1911</f>
        <v>7</v>
      </c>
      <c r="G50" s="235" t="s">
        <v>561</v>
      </c>
      <c r="H50" s="235">
        <f>+'Ark1'!Q1911</f>
        <v>2</v>
      </c>
      <c r="I50" s="344">
        <f>+'Ark1'!R1911</f>
        <v>3</v>
      </c>
      <c r="J50" s="236">
        <f>+IF(I50=0,"",'Ark1'!AF1911)</f>
        <v>1.7647058823529411</v>
      </c>
      <c r="K50" s="236">
        <f>+IF(I50=0,"",'Ark1'!AG1911)</f>
        <v>1.5520802596636176</v>
      </c>
      <c r="L50" s="237">
        <f>+IF(I50=0,"",'Ark1'!S1911)</f>
        <v>3</v>
      </c>
      <c r="M50" s="236">
        <f>+IF(I50=0,"",'Ark1'!U1911)</f>
        <v>17.533333333333339</v>
      </c>
      <c r="N50" s="236">
        <f>+IF(I50=0,"",'Ark1'!V1911)</f>
        <v>0</v>
      </c>
      <c r="O50" s="236">
        <f>+IF(I50=0,"",'Ark1'!W1911)</f>
        <v>0</v>
      </c>
      <c r="P50" s="238">
        <f>+IF(I50=0,"",'Ark1'!X1911)</f>
        <v>100</v>
      </c>
      <c r="Q50" s="238">
        <f>+IF(I50=0,"",'Ark1'!Y1911)</f>
        <v>0</v>
      </c>
      <c r="R50" s="238">
        <f>+IF(I50=0,"",'Ark1'!Z1911)</f>
        <v>0.75865377844938253</v>
      </c>
      <c r="S50" s="236">
        <f>+IF(I50=0,"",'Ark1'!Z1911)</f>
        <v>0.75865377844938253</v>
      </c>
      <c r="T50" s="236">
        <f>+IF(I50=0,"",'Ark1'!AB1911)</f>
        <v>0</v>
      </c>
      <c r="U50" s="238">
        <f>+'Ark1'!AD1911</f>
        <v>0</v>
      </c>
      <c r="V50" s="236">
        <f t="shared" si="4"/>
        <v>1</v>
      </c>
      <c r="W50" s="236">
        <f t="shared" si="5"/>
        <v>1.5</v>
      </c>
      <c r="X50" s="215"/>
      <c r="Y50" s="218"/>
      <c r="AA50" s="29"/>
      <c r="AB50" s="27"/>
      <c r="AC50" s="219"/>
      <c r="AD50" s="28"/>
      <c r="AE50" s="27"/>
      <c r="AF50" s="27"/>
      <c r="AG50" s="34"/>
      <c r="AH50" s="34"/>
      <c r="AI50" s="34"/>
    </row>
    <row r="51" spans="1:35" ht="15.6">
      <c r="A51" s="215"/>
      <c r="B51" s="235">
        <f>+'Ark1'!C1912</f>
        <v>2023</v>
      </c>
      <c r="C51" s="215"/>
      <c r="D51" s="235">
        <f>+'Ark1'!M1912</f>
        <v>3</v>
      </c>
      <c r="E51" s="235" t="s">
        <v>96</v>
      </c>
      <c r="F51" s="235">
        <f>+'Ark1'!D1912</f>
        <v>8</v>
      </c>
      <c r="G51" s="235" t="s">
        <v>562</v>
      </c>
      <c r="H51" s="235">
        <f>+'Ark1'!Q1912</f>
        <v>6</v>
      </c>
      <c r="I51" s="344">
        <f>+'Ark1'!R1912</f>
        <v>7</v>
      </c>
      <c r="J51" s="236">
        <f>+IF(I51=0,"",'Ark1'!AF1912)</f>
        <v>1.6908212560386471</v>
      </c>
      <c r="K51" s="236">
        <f>+IF(I51=0,"",'Ark1'!AG1912)</f>
        <v>1.4805511151708908</v>
      </c>
      <c r="L51" s="237">
        <f>+IF(I51=0,"",'Ark1'!S1912)</f>
        <v>3.7142857142857153</v>
      </c>
      <c r="M51" s="236">
        <f>+IF(I51=0,"",'Ark1'!U1912)</f>
        <v>16.671428571428574</v>
      </c>
      <c r="N51" s="236">
        <f>+IF(I51=0,"",'Ark1'!V1912)</f>
        <v>0</v>
      </c>
      <c r="O51" s="236">
        <f>+IF(I51=0,"",'Ark1'!W1912)</f>
        <v>0</v>
      </c>
      <c r="P51" s="238">
        <f>+IF(I51=0,"",'Ark1'!X1912)</f>
        <v>57.142857142857153</v>
      </c>
      <c r="Q51" s="238">
        <f>+IF(I51=0,"",'Ark1'!Y1912)</f>
        <v>0</v>
      </c>
      <c r="R51" s="238">
        <f>+IF(I51=0,"",'Ark1'!Z1912)</f>
        <v>3.8927457389039848</v>
      </c>
      <c r="S51" s="236">
        <f>+IF(I51=0,"",'Ark1'!Z1912)</f>
        <v>3.8927457389039848</v>
      </c>
      <c r="T51" s="236">
        <f>+IF(I51=0,"",'Ark1'!AB1912)</f>
        <v>0</v>
      </c>
      <c r="U51" s="238">
        <f>+'Ark1'!AD1912</f>
        <v>0</v>
      </c>
      <c r="V51" s="236">
        <f t="shared" si="4"/>
        <v>2.3333333333333335</v>
      </c>
      <c r="W51" s="236">
        <f t="shared" si="5"/>
        <v>1.1666666666666667</v>
      </c>
      <c r="X51" s="215"/>
      <c r="Y51" s="218"/>
      <c r="AA51" s="29"/>
      <c r="AB51" s="27"/>
      <c r="AC51" s="219"/>
      <c r="AD51" s="28"/>
      <c r="AE51" s="27"/>
      <c r="AF51" s="27"/>
      <c r="AG51" s="34"/>
      <c r="AH51" s="34"/>
      <c r="AI51" s="34"/>
    </row>
    <row r="52" spans="1:35" ht="15.6">
      <c r="A52" s="215"/>
      <c r="B52" s="235">
        <f>+'Ark1'!C1913</f>
        <v>2023</v>
      </c>
      <c r="C52" s="215"/>
      <c r="D52" s="235">
        <f>+'Ark1'!M1913</f>
        <v>3</v>
      </c>
      <c r="E52" s="235" t="s">
        <v>96</v>
      </c>
      <c r="F52" s="235">
        <f>+'Ark1'!D1913</f>
        <v>9</v>
      </c>
      <c r="G52" s="235" t="s">
        <v>563</v>
      </c>
      <c r="H52" s="235">
        <f>+'Ark1'!Q1913</f>
        <v>5</v>
      </c>
      <c r="I52" s="344">
        <f>+'Ark1'!R1913</f>
        <v>6</v>
      </c>
      <c r="J52" s="236">
        <f>+IF(I52=0,"",'Ark1'!AF1913)</f>
        <v>0.82417582417582402</v>
      </c>
      <c r="K52" s="236">
        <f>+IF(I52=0,"",'Ark1'!AG1913)</f>
        <v>0.5651701017443862</v>
      </c>
      <c r="L52" s="237">
        <f>+IF(I52=0,"",'Ark1'!S1913)</f>
        <v>3.6666666666666656</v>
      </c>
      <c r="M52" s="236">
        <f>+IF(I52=0,"",'Ark1'!U1913)</f>
        <v>13.683333333333337</v>
      </c>
      <c r="N52" s="236">
        <f>+IF(I52=0,"",'Ark1'!V1913)</f>
        <v>0</v>
      </c>
      <c r="O52" s="236">
        <f>+IF(I52=0,"",'Ark1'!W1913)</f>
        <v>0</v>
      </c>
      <c r="P52" s="238">
        <f>+IF(I52=0,"",'Ark1'!X1913)</f>
        <v>33.333333333333343</v>
      </c>
      <c r="Q52" s="238">
        <f>+IF(I52=0,"",'Ark1'!Y1913)</f>
        <v>0</v>
      </c>
      <c r="R52" s="238">
        <f>+IF(I52=0,"",'Ark1'!Z1913)</f>
        <v>4.7001477518147077</v>
      </c>
      <c r="S52" s="236">
        <f>+IF(I52=0,"",'Ark1'!Z1913)</f>
        <v>4.7001477518147077</v>
      </c>
      <c r="T52" s="236">
        <f>+IF(I52=0,"",'Ark1'!AB1913)</f>
        <v>0</v>
      </c>
      <c r="U52" s="238">
        <f>+'Ark1'!AD1913</f>
        <v>0</v>
      </c>
      <c r="V52" s="236">
        <f t="shared" si="4"/>
        <v>2</v>
      </c>
      <c r="W52" s="236">
        <f t="shared" si="5"/>
        <v>1.2</v>
      </c>
      <c r="X52" s="215"/>
      <c r="Y52" s="218"/>
      <c r="AA52" s="29"/>
      <c r="AB52" s="27"/>
      <c r="AC52" s="219"/>
      <c r="AD52" s="28"/>
      <c r="AE52" s="27"/>
      <c r="AF52" s="27"/>
      <c r="AG52" s="34"/>
      <c r="AH52" s="34"/>
      <c r="AI52" s="34"/>
    </row>
    <row r="53" spans="1:35" ht="15.6">
      <c r="A53" s="215"/>
      <c r="B53" s="235">
        <f>+'Ark1'!C1914</f>
        <v>2023</v>
      </c>
      <c r="C53" s="215"/>
      <c r="D53" s="235">
        <f>+'Ark1'!M1914</f>
        <v>3</v>
      </c>
      <c r="E53" s="235" t="s">
        <v>96</v>
      </c>
      <c r="F53" s="235">
        <f>+'Ark1'!D1914</f>
        <v>10</v>
      </c>
      <c r="G53" s="235" t="s">
        <v>564</v>
      </c>
      <c r="H53" s="235">
        <f>+'Ark1'!Q1914</f>
        <v>14</v>
      </c>
      <c r="I53" s="344">
        <f>+'Ark1'!R1914</f>
        <v>32</v>
      </c>
      <c r="J53" s="236">
        <f>+IF(I53=0,"",'Ark1'!AF1914)</f>
        <v>1.2167300380228137</v>
      </c>
      <c r="K53" s="236">
        <f>+IF(I53=0,"",'Ark1'!AG1914)</f>
        <v>1.039567159946968</v>
      </c>
      <c r="L53" s="237">
        <f>+IF(I53=0,"",'Ark1'!S1914)</f>
        <v>2.75</v>
      </c>
      <c r="M53" s="236">
        <f>+IF(I53=0,"",'Ark1'!U1914)</f>
        <v>16.956250000000004</v>
      </c>
      <c r="N53" s="236">
        <f>+IF(I53=0,"",'Ark1'!V1914)</f>
        <v>0</v>
      </c>
      <c r="O53" s="236">
        <f>+IF(I53=0,"",'Ark1'!W1914)</f>
        <v>0</v>
      </c>
      <c r="P53" s="238">
        <f>+IF(I53=0,"",'Ark1'!X1914)</f>
        <v>56.25</v>
      </c>
      <c r="Q53" s="238">
        <f>+IF(I53=0,"",'Ark1'!Y1914)</f>
        <v>0</v>
      </c>
      <c r="R53" s="238">
        <f>+IF(I53=0,"",'Ark1'!Z1914)</f>
        <v>2.9185760119448498</v>
      </c>
      <c r="S53" s="236">
        <f>+IF(I53=0,"",'Ark1'!Z1914)</f>
        <v>2.9185760119448498</v>
      </c>
      <c r="T53" s="236">
        <f>+IF(I53=0,"",'Ark1'!AB1914)</f>
        <v>0</v>
      </c>
      <c r="U53" s="238">
        <f>+'Ark1'!AD1914</f>
        <v>0</v>
      </c>
      <c r="V53" s="236">
        <f t="shared" si="4"/>
        <v>10.666666666666666</v>
      </c>
      <c r="W53" s="236">
        <f t="shared" si="5"/>
        <v>2.2857142857142856</v>
      </c>
      <c r="X53" s="215"/>
      <c r="Y53" s="218"/>
      <c r="AA53" s="29"/>
      <c r="AB53" s="27"/>
      <c r="AC53" s="219"/>
      <c r="AD53" s="28"/>
      <c r="AE53" s="27"/>
      <c r="AF53" s="27"/>
      <c r="AG53" s="34"/>
      <c r="AH53" s="34"/>
      <c r="AI53" s="34"/>
    </row>
    <row r="54" spans="1:35" ht="15.6">
      <c r="A54" s="215"/>
      <c r="B54" s="235">
        <f>+'Ark1'!C1915</f>
        <v>2023</v>
      </c>
      <c r="C54" s="215"/>
      <c r="D54" s="235">
        <f>+'Ark1'!M1915</f>
        <v>3</v>
      </c>
      <c r="E54" s="235" t="s">
        <v>96</v>
      </c>
      <c r="F54" s="235">
        <f>+'Ark1'!D1915</f>
        <v>11</v>
      </c>
      <c r="G54" s="235" t="s">
        <v>565</v>
      </c>
      <c r="H54" s="235">
        <f>+'Ark1'!Q1915</f>
        <v>10</v>
      </c>
      <c r="I54" s="344">
        <f>+'Ark1'!R1915</f>
        <v>18</v>
      </c>
      <c r="J54" s="236">
        <f>+IF(I54=0,"",'Ark1'!AF1915)</f>
        <v>1.2113055181695829</v>
      </c>
      <c r="K54" s="236">
        <f>+IF(I54=0,"",'Ark1'!AG1915)</f>
        <v>0.92325912330686721</v>
      </c>
      <c r="L54" s="237">
        <f>+IF(I54=0,"",'Ark1'!S1915)</f>
        <v>4.1111111111111116</v>
      </c>
      <c r="M54" s="236">
        <f>+IF(I54=0,"",'Ark1'!U1915)</f>
        <v>16.544444444444437</v>
      </c>
      <c r="N54" s="236">
        <f>+IF(I54=0,"",'Ark1'!V1915)</f>
        <v>0</v>
      </c>
      <c r="O54" s="236">
        <f>+IF(I54=0,"",'Ark1'!W1915)</f>
        <v>0</v>
      </c>
      <c r="P54" s="238">
        <f>+IF(I54=0,"",'Ark1'!X1915)</f>
        <v>55.555555555555557</v>
      </c>
      <c r="Q54" s="238">
        <f>+IF(I54=0,"",'Ark1'!Y1915)</f>
        <v>5.5555555555555562</v>
      </c>
      <c r="R54" s="238">
        <f>+IF(I54=0,"",'Ark1'!Z1915)</f>
        <v>4.5210891291347508</v>
      </c>
      <c r="S54" s="236">
        <f>+IF(I54=0,"",'Ark1'!Z1915)</f>
        <v>4.5210891291347508</v>
      </c>
      <c r="T54" s="236">
        <f>+IF(I54=0,"",'Ark1'!AB1915)</f>
        <v>0</v>
      </c>
      <c r="U54" s="238">
        <f>+'Ark1'!AD1915</f>
        <v>0</v>
      </c>
      <c r="V54" s="236">
        <f t="shared" si="4"/>
        <v>6</v>
      </c>
      <c r="W54" s="236">
        <f t="shared" si="5"/>
        <v>1.8</v>
      </c>
      <c r="X54" s="215"/>
      <c r="Y54" s="218"/>
      <c r="AA54" s="29"/>
      <c r="AB54" s="27"/>
      <c r="AC54" s="219"/>
      <c r="AD54" s="28"/>
      <c r="AE54" s="27"/>
      <c r="AF54" s="27"/>
      <c r="AG54" s="34"/>
      <c r="AH54" s="34"/>
      <c r="AI54" s="34"/>
    </row>
    <row r="55" spans="1:35" ht="16.5" customHeight="1">
      <c r="A55" s="215"/>
      <c r="B55" s="235">
        <f>+'Ark1'!C1916</f>
        <v>2023</v>
      </c>
      <c r="C55" s="215"/>
      <c r="D55" s="235">
        <f>+'Ark1'!M1916</f>
        <v>3</v>
      </c>
      <c r="E55" s="235" t="s">
        <v>96</v>
      </c>
      <c r="F55" s="235">
        <f>+'Ark1'!D1916</f>
        <v>12</v>
      </c>
      <c r="G55" s="235" t="s">
        <v>566</v>
      </c>
      <c r="H55" s="235">
        <f>+'Ark1'!Q1916</f>
        <v>1</v>
      </c>
      <c r="I55" s="344">
        <f>+'Ark1'!R1916</f>
        <v>1</v>
      </c>
      <c r="J55" s="236">
        <f>+IF(I55=0,"",'Ark1'!AF1916)</f>
        <v>0.35211267605633795</v>
      </c>
      <c r="K55" s="236">
        <f>+IF(I55=0,"",'Ark1'!AG1916)</f>
        <v>0.31622148960505958</v>
      </c>
      <c r="L55" s="237">
        <f>+IF(I55=0,"",'Ark1'!S1916)</f>
        <v>2</v>
      </c>
      <c r="M55" s="236">
        <f>+IF(I55=0,"",'Ark1'!U1916)</f>
        <v>18.8</v>
      </c>
      <c r="N55" s="236">
        <f>+IF(I55=0,"",'Ark1'!V1916)</f>
        <v>0</v>
      </c>
      <c r="O55" s="236">
        <f>+IF(I55=0,"",'Ark1'!W1916)</f>
        <v>0</v>
      </c>
      <c r="P55" s="238">
        <f>+IF(I55=0,"",'Ark1'!X1916)</f>
        <v>100</v>
      </c>
      <c r="Q55" s="238">
        <f>+IF(I55=0,"",'Ark1'!Y1916)</f>
        <v>0</v>
      </c>
      <c r="R55" s="238">
        <f>+IF(I55=0,"",'Ark1'!Z1916)</f>
        <v>0</v>
      </c>
      <c r="S55" s="236">
        <f>+IF(I55=0,"",'Ark1'!Z1916)</f>
        <v>0</v>
      </c>
      <c r="T55" s="236">
        <f>+IF(I55=0,"",'Ark1'!AB1916)</f>
        <v>0</v>
      </c>
      <c r="U55" s="238">
        <f>+'Ark1'!AD1916</f>
        <v>0</v>
      </c>
      <c r="V55" s="236">
        <f t="shared" si="4"/>
        <v>0.33333333333333331</v>
      </c>
      <c r="W55" s="236">
        <f t="shared" si="5"/>
        <v>1</v>
      </c>
      <c r="X55" s="215"/>
      <c r="Y55" s="218"/>
      <c r="AA55" s="29"/>
      <c r="AB55" s="27"/>
      <c r="AC55" s="219"/>
      <c r="AD55" s="28"/>
      <c r="AE55" s="27"/>
      <c r="AF55" s="27"/>
      <c r="AG55" s="34"/>
      <c r="AH55" s="34"/>
      <c r="AI55" s="34"/>
    </row>
    <row r="56" spans="1:35" ht="15.6">
      <c r="A56" s="215"/>
      <c r="B56" s="215"/>
      <c r="C56" s="215"/>
      <c r="D56" s="215"/>
      <c r="E56" s="215"/>
      <c r="F56" s="215"/>
      <c r="G56" s="215"/>
      <c r="H56" s="215"/>
      <c r="I56" s="339"/>
      <c r="J56" s="216"/>
      <c r="K56" s="216"/>
      <c r="L56" s="215"/>
      <c r="M56" s="215"/>
      <c r="N56" s="215"/>
      <c r="O56" s="217"/>
      <c r="P56" s="217"/>
      <c r="Q56" s="217"/>
      <c r="R56" s="217"/>
      <c r="S56" s="216"/>
      <c r="T56" s="215"/>
      <c r="U56" s="217"/>
      <c r="V56" s="217"/>
      <c r="W56" s="216"/>
      <c r="X56" s="215"/>
      <c r="Y56" s="218"/>
      <c r="AA56" s="29"/>
      <c r="AB56" s="27"/>
      <c r="AC56" s="219"/>
      <c r="AD56" s="28"/>
      <c r="AH56" s="28"/>
    </row>
    <row r="57" spans="1:35" ht="22.8">
      <c r="A57" s="215"/>
      <c r="B57" s="215"/>
      <c r="C57" s="215"/>
      <c r="D57" s="215"/>
      <c r="E57" s="264" t="str">
        <f>+E59</f>
        <v>2-</v>
      </c>
      <c r="F57" s="215"/>
      <c r="G57" s="215"/>
      <c r="H57" s="215"/>
      <c r="I57" s="342">
        <f>SUM(I59:I70)</f>
        <v>231</v>
      </c>
      <c r="J57" s="216"/>
      <c r="K57" s="216"/>
      <c r="L57" s="215"/>
      <c r="M57" s="270">
        <f>+Fettgruppe!L14</f>
        <v>17.103463203463203</v>
      </c>
      <c r="N57" s="215"/>
      <c r="O57" s="217"/>
      <c r="P57" s="217"/>
      <c r="Q57" s="217"/>
      <c r="R57" s="217"/>
      <c r="S57" s="216"/>
      <c r="T57" s="215"/>
      <c r="U57" s="217"/>
      <c r="V57" s="217"/>
      <c r="W57" s="216"/>
      <c r="X57" s="215"/>
      <c r="Y57" s="218"/>
      <c r="AA57" s="29"/>
      <c r="AB57" s="27"/>
      <c r="AC57" s="219"/>
      <c r="AD57" s="28"/>
      <c r="AH57" s="28"/>
    </row>
    <row r="58" spans="1:35" ht="15.6">
      <c r="A58" s="215"/>
      <c r="B58" s="215"/>
      <c r="C58" s="215"/>
      <c r="D58" s="215"/>
      <c r="E58" s="215"/>
      <c r="F58" s="215"/>
      <c r="G58" s="215"/>
      <c r="H58" s="215"/>
      <c r="I58" s="339"/>
      <c r="J58" s="216"/>
      <c r="K58" s="216"/>
      <c r="L58" s="215"/>
      <c r="M58" s="215"/>
      <c r="N58" s="215"/>
      <c r="O58" s="217"/>
      <c r="P58" s="217"/>
      <c r="Q58" s="217"/>
      <c r="R58" s="217"/>
      <c r="S58" s="216"/>
      <c r="T58" s="215"/>
      <c r="U58" s="217"/>
      <c r="V58" s="217"/>
      <c r="W58" s="217"/>
      <c r="X58" s="215"/>
      <c r="Y58" s="218"/>
      <c r="AA58" s="29"/>
      <c r="AB58" s="27"/>
      <c r="AC58" s="219"/>
      <c r="AD58" s="28"/>
      <c r="AH58" s="28"/>
    </row>
    <row r="59" spans="1:35" ht="16.5" customHeight="1">
      <c r="A59" s="215"/>
      <c r="B59" s="215"/>
      <c r="C59" s="215"/>
      <c r="D59" s="28">
        <f>+'Ark1'!M1917</f>
        <v>4</v>
      </c>
      <c r="E59" s="28" t="s">
        <v>97</v>
      </c>
      <c r="F59" s="28">
        <f>+'Ark1'!D1917</f>
        <v>1</v>
      </c>
      <c r="G59" s="28" t="s">
        <v>556</v>
      </c>
      <c r="H59" s="28">
        <f>+'Ark1'!Q1917</f>
        <v>2</v>
      </c>
      <c r="I59" s="345">
        <f>+'Ark1'!R1917</f>
        <v>2</v>
      </c>
      <c r="J59" s="29">
        <f>+IF(I59=0,"",'Ark1'!AF1917)</f>
        <v>0.37664783427495274</v>
      </c>
      <c r="K59" s="29">
        <f>+IF(I59=0,"",'Ark1'!AG1917)</f>
        <v>0.40309792859408128</v>
      </c>
      <c r="L59" s="27">
        <f>+IF(I59=0,"",'Ark1'!S1917)</f>
        <v>7</v>
      </c>
      <c r="M59" s="29">
        <f>+IF(I59=0,"",'Ark1'!U1917)</f>
        <v>24.15</v>
      </c>
      <c r="N59" s="29">
        <f>+IF(I59=0,"",'Ark1'!V1917)</f>
        <v>50</v>
      </c>
      <c r="O59" s="29">
        <f>+IF(I59=0,"",'Ark1'!W1917)</f>
        <v>0</v>
      </c>
      <c r="P59" s="34">
        <f>+IF(I59=0,"",'Ark1'!X1917)</f>
        <v>100</v>
      </c>
      <c r="Q59" s="34">
        <f>+IF(I59=0,"",'Ark1'!Y1917)</f>
        <v>50</v>
      </c>
      <c r="R59" s="34">
        <f>+IF(I59=0,"",'Ark1'!Z1917)</f>
        <v>2.4500000000000122</v>
      </c>
      <c r="S59" s="29">
        <f>+IF(I59=0,"",'Ark1'!Z1917)</f>
        <v>2.4500000000000122</v>
      </c>
      <c r="T59" s="29">
        <f>+IF(I59=0,"",'Ark1'!AB1917)</f>
        <v>0</v>
      </c>
      <c r="U59" s="34">
        <f>+'Ark1'!AD1917</f>
        <v>0</v>
      </c>
      <c r="V59" s="29">
        <f>+IF(I59=0,"",I59/D59)</f>
        <v>0.5</v>
      </c>
      <c r="W59" s="29">
        <f>+IF(I59=0,"",I59/H59)</f>
        <v>1</v>
      </c>
      <c r="X59" s="215"/>
      <c r="Y59" s="218"/>
      <c r="AA59" s="29"/>
      <c r="AB59" s="27"/>
      <c r="AC59" s="219"/>
      <c r="AD59" s="28"/>
      <c r="AE59" s="27"/>
      <c r="AF59" s="27"/>
      <c r="AG59" s="34"/>
      <c r="AH59" s="34"/>
      <c r="AI59" s="34"/>
    </row>
    <row r="60" spans="1:35">
      <c r="A60" s="215"/>
      <c r="B60" s="215"/>
      <c r="C60" s="215"/>
      <c r="D60" s="28">
        <f>+'Ark1'!M1918</f>
        <v>4</v>
      </c>
      <c r="E60" s="28" t="s">
        <v>97</v>
      </c>
      <c r="F60" s="28">
        <f>+'Ark1'!D1918</f>
        <v>2</v>
      </c>
      <c r="G60" s="28" t="s">
        <v>557</v>
      </c>
      <c r="H60" s="28">
        <f>+'Ark1'!Q1918</f>
        <v>0</v>
      </c>
      <c r="I60" s="345">
        <f>+'Ark1'!R1918</f>
        <v>0</v>
      </c>
      <c r="J60" s="29" t="str">
        <f>+IF(I60=0,"",'Ark1'!AF1918)</f>
        <v/>
      </c>
      <c r="K60" s="29" t="str">
        <f>+IF(I60=0,"",'Ark1'!AG1918)</f>
        <v/>
      </c>
      <c r="L60" s="27" t="str">
        <f>+IF(I60=0,"",'Ark1'!S1918)</f>
        <v/>
      </c>
      <c r="M60" s="29" t="str">
        <f>+IF(I60=0,"",'Ark1'!U1918)</f>
        <v/>
      </c>
      <c r="N60" s="29" t="str">
        <f>+IF(I60=0,"",'Ark1'!V1918)</f>
        <v/>
      </c>
      <c r="O60" s="29" t="str">
        <f>+IF(I60=0,"",'Ark1'!W1918)</f>
        <v/>
      </c>
      <c r="P60" s="34" t="str">
        <f>+IF(I60=0,"",'Ark1'!X1918)</f>
        <v/>
      </c>
      <c r="Q60" s="34" t="str">
        <f>+IF(I60=0,"",'Ark1'!Y1918)</f>
        <v/>
      </c>
      <c r="R60" s="34" t="str">
        <f>+IF(I60=0,"",'Ark1'!Z1918)</f>
        <v/>
      </c>
      <c r="S60" s="29" t="str">
        <f>+IF(I60=0,"",'Ark1'!Z1918)</f>
        <v/>
      </c>
      <c r="T60" s="29" t="str">
        <f>+IF(I60=0,"",'Ark1'!AB1918)</f>
        <v/>
      </c>
      <c r="U60" s="34">
        <f>+'Ark1'!AD1918</f>
        <v>0</v>
      </c>
      <c r="V60" s="29" t="str">
        <f t="shared" ref="V60:V70" si="6">+IF(I60=0,"",I60/D60)</f>
        <v/>
      </c>
      <c r="W60" s="29" t="str">
        <f t="shared" ref="W60:W70" si="7">+IF(I60=0,"",I60/H60)</f>
        <v/>
      </c>
      <c r="X60" s="215"/>
      <c r="Y60" s="28"/>
      <c r="AA60" s="29"/>
      <c r="AB60" s="27"/>
      <c r="AC60" s="28"/>
      <c r="AD60" s="28"/>
      <c r="AE60" s="27"/>
      <c r="AF60" s="27"/>
      <c r="AG60" s="34"/>
      <c r="AH60" s="34"/>
      <c r="AI60" s="34"/>
    </row>
    <row r="61" spans="1:35" ht="17.25" customHeight="1">
      <c r="A61" s="215"/>
      <c r="B61" s="215"/>
      <c r="C61" s="215"/>
      <c r="D61" s="28">
        <f>+'Ark1'!M1919</f>
        <v>4</v>
      </c>
      <c r="E61" s="28" t="s">
        <v>97</v>
      </c>
      <c r="F61" s="28">
        <f>+'Ark1'!D1919</f>
        <v>3</v>
      </c>
      <c r="G61" s="28" t="s">
        <v>558</v>
      </c>
      <c r="H61" s="28">
        <f>+'Ark1'!Q1919</f>
        <v>2</v>
      </c>
      <c r="I61" s="345">
        <f>+'Ark1'!R1919</f>
        <v>2</v>
      </c>
      <c r="J61" s="29">
        <f>+IF(I61=0,"",'Ark1'!AF1919)</f>
        <v>0.23094688221709003</v>
      </c>
      <c r="K61" s="29">
        <f>+IF(I61=0,"",'Ark1'!AG1919)</f>
        <v>0.17559689436631129</v>
      </c>
      <c r="L61" s="27">
        <f>+IF(I61=0,"",'Ark1'!S1919)</f>
        <v>5</v>
      </c>
      <c r="M61" s="29">
        <f>+IF(I61=0,"",'Ark1'!U1919)</f>
        <v>16.25</v>
      </c>
      <c r="N61" s="29">
        <f>+IF(I61=0,"",'Ark1'!V1919)</f>
        <v>0</v>
      </c>
      <c r="O61" s="29">
        <f>+IF(I61=0,"",'Ark1'!W1919)</f>
        <v>0</v>
      </c>
      <c r="P61" s="34">
        <f>+IF(I61=0,"",'Ark1'!X1919)</f>
        <v>50</v>
      </c>
      <c r="Q61" s="34">
        <f>+IF(I61=0,"",'Ark1'!Y1919)</f>
        <v>0</v>
      </c>
      <c r="R61" s="34">
        <f>+IF(I61=0,"",'Ark1'!Z1919)</f>
        <v>2.5500000000000118</v>
      </c>
      <c r="S61" s="29">
        <f>+IF(I61=0,"",'Ark1'!Z1919)</f>
        <v>2.5500000000000118</v>
      </c>
      <c r="T61" s="29">
        <f>+IF(I61=0,"",'Ark1'!AB1919)</f>
        <v>0</v>
      </c>
      <c r="U61" s="34">
        <f>+'Ark1'!AD1919</f>
        <v>0</v>
      </c>
      <c r="V61" s="29">
        <f t="shared" si="6"/>
        <v>0.5</v>
      </c>
      <c r="W61" s="29">
        <f t="shared" si="7"/>
        <v>1</v>
      </c>
      <c r="X61" s="215"/>
      <c r="Y61" s="239"/>
      <c r="AA61" s="29"/>
      <c r="AB61" s="27"/>
      <c r="AC61" s="219"/>
      <c r="AD61" s="28"/>
      <c r="AE61" s="27"/>
      <c r="AF61" s="27"/>
      <c r="AG61" s="34"/>
      <c r="AH61" s="34"/>
      <c r="AI61" s="34"/>
    </row>
    <row r="62" spans="1:35" ht="15.6">
      <c r="A62" s="215"/>
      <c r="B62" s="215"/>
      <c r="C62" s="215"/>
      <c r="D62" s="28">
        <f>+'Ark1'!M1920</f>
        <v>4</v>
      </c>
      <c r="E62" s="28" t="s">
        <v>97</v>
      </c>
      <c r="F62" s="28">
        <f>+'Ark1'!D1920</f>
        <v>4</v>
      </c>
      <c r="G62" s="28" t="s">
        <v>559</v>
      </c>
      <c r="H62" s="28">
        <f>+'Ark1'!Q1920</f>
        <v>0</v>
      </c>
      <c r="I62" s="345">
        <f>+'Ark1'!R1920</f>
        <v>0</v>
      </c>
      <c r="J62" s="29" t="str">
        <f>+IF(I62=0,"",'Ark1'!AF1920)</f>
        <v/>
      </c>
      <c r="K62" s="29" t="str">
        <f>+IF(I62=0,"",'Ark1'!AG1920)</f>
        <v/>
      </c>
      <c r="L62" s="27" t="str">
        <f>+IF(I62=0,"",'Ark1'!S1920)</f>
        <v/>
      </c>
      <c r="M62" s="29" t="str">
        <f>+IF(I62=0,"",'Ark1'!U1920)</f>
        <v/>
      </c>
      <c r="N62" s="29" t="str">
        <f>+IF(I62=0,"",'Ark1'!V1920)</f>
        <v/>
      </c>
      <c r="O62" s="29" t="str">
        <f>+IF(I62=0,"",'Ark1'!W1920)</f>
        <v/>
      </c>
      <c r="P62" s="34" t="str">
        <f>+IF(I62=0,"",'Ark1'!X1920)</f>
        <v/>
      </c>
      <c r="Q62" s="34" t="str">
        <f>+IF(I62=0,"",'Ark1'!Y1920)</f>
        <v/>
      </c>
      <c r="R62" s="34" t="str">
        <f>+IF(I62=0,"",'Ark1'!Z1920)</f>
        <v/>
      </c>
      <c r="S62" s="29" t="str">
        <f>+IF(I62=0,"",'Ark1'!Z1920)</f>
        <v/>
      </c>
      <c r="T62" s="29" t="str">
        <f>+IF(I62=0,"",'Ark1'!AB1920)</f>
        <v/>
      </c>
      <c r="U62" s="34">
        <f>+'Ark1'!AD1920</f>
        <v>0</v>
      </c>
      <c r="V62" s="29" t="str">
        <f t="shared" si="6"/>
        <v/>
      </c>
      <c r="W62" s="29" t="str">
        <f t="shared" si="7"/>
        <v/>
      </c>
      <c r="X62" s="215"/>
      <c r="Y62" s="239"/>
      <c r="AA62" s="29"/>
      <c r="AB62" s="27"/>
      <c r="AC62" s="28"/>
      <c r="AD62" s="28"/>
      <c r="AE62" s="27"/>
      <c r="AF62" s="27"/>
      <c r="AG62" s="34"/>
      <c r="AH62" s="34"/>
      <c r="AI62" s="34"/>
    </row>
    <row r="63" spans="1:35">
      <c r="A63" s="215"/>
      <c r="B63" s="215"/>
      <c r="C63" s="215"/>
      <c r="D63" s="28">
        <f>+'Ark1'!M1921</f>
        <v>4</v>
      </c>
      <c r="E63" s="28" t="s">
        <v>97</v>
      </c>
      <c r="F63" s="28">
        <f>+'Ark1'!D1921</f>
        <v>5</v>
      </c>
      <c r="G63" s="28" t="s">
        <v>452</v>
      </c>
      <c r="H63" s="28">
        <f>+'Ark1'!Q1921</f>
        <v>2</v>
      </c>
      <c r="I63" s="345">
        <f>+'Ark1'!R1921</f>
        <v>3</v>
      </c>
      <c r="J63" s="29">
        <f>+IF(I63=0,"",'Ark1'!AF1921)</f>
        <v>0.76335877862595458</v>
      </c>
      <c r="K63" s="29">
        <f>+IF(I63=0,"",'Ark1'!AG1921)</f>
        <v>0.60340439268465285</v>
      </c>
      <c r="L63" s="27">
        <f>+IF(I63=0,"",'Ark1'!S1921)</f>
        <v>4.3333333333333321</v>
      </c>
      <c r="M63" s="29">
        <f>+IF(I63=0,"",'Ark1'!U1921)</f>
        <v>16.2</v>
      </c>
      <c r="N63" s="29">
        <f>+IF(I63=0,"",'Ark1'!V1921)</f>
        <v>0</v>
      </c>
      <c r="O63" s="29">
        <f>+IF(I63=0,"",'Ark1'!W1921)</f>
        <v>0</v>
      </c>
      <c r="P63" s="34">
        <f>+IF(I63=0,"",'Ark1'!X1921)</f>
        <v>66.666666666666686</v>
      </c>
      <c r="Q63" s="34">
        <f>+IF(I63=0,"",'Ark1'!Y1921)</f>
        <v>0</v>
      </c>
      <c r="R63" s="34">
        <f>+IF(I63=0,"",'Ark1'!Z1921)</f>
        <v>1.0230672835482033</v>
      </c>
      <c r="S63" s="29">
        <f>+IF(I63=0,"",'Ark1'!Z1921)</f>
        <v>1.0230672835482033</v>
      </c>
      <c r="T63" s="29">
        <f>+IF(I63=0,"",'Ark1'!AB1921)</f>
        <v>0</v>
      </c>
      <c r="U63" s="34">
        <f>+'Ark1'!AD1921</f>
        <v>0</v>
      </c>
      <c r="V63" s="29">
        <f t="shared" si="6"/>
        <v>0.75</v>
      </c>
      <c r="W63" s="29">
        <f t="shared" si="7"/>
        <v>1.5</v>
      </c>
      <c r="X63" s="215"/>
      <c r="Y63" s="240"/>
      <c r="AA63" s="29"/>
      <c r="AB63" s="27"/>
      <c r="AC63" s="28"/>
      <c r="AD63" s="28"/>
      <c r="AE63" s="27"/>
      <c r="AF63" s="27"/>
      <c r="AG63" s="34"/>
      <c r="AH63" s="34"/>
      <c r="AI63" s="34"/>
    </row>
    <row r="64" spans="1:35" ht="16.5" customHeight="1">
      <c r="A64" s="215"/>
      <c r="B64" s="215"/>
      <c r="C64" s="215"/>
      <c r="D64" s="28">
        <f>+'Ark1'!M1922</f>
        <v>4</v>
      </c>
      <c r="E64" s="28" t="s">
        <v>97</v>
      </c>
      <c r="F64" s="28">
        <f>+'Ark1'!D1922</f>
        <v>6</v>
      </c>
      <c r="G64" s="28" t="s">
        <v>560</v>
      </c>
      <c r="H64" s="28">
        <f>+'Ark1'!Q1922</f>
        <v>10</v>
      </c>
      <c r="I64" s="345">
        <f>+'Ark1'!R1922</f>
        <v>26</v>
      </c>
      <c r="J64" s="29">
        <f>+IF(I64=0,"",'Ark1'!AF1922)</f>
        <v>3.0989272943980928</v>
      </c>
      <c r="K64" s="29">
        <f>+IF(I64=0,"",'Ark1'!AG1922)</f>
        <v>2.2487267520380101</v>
      </c>
      <c r="L64" s="27">
        <f>+IF(I64=0,"",'Ark1'!S1922)</f>
        <v>3.5</v>
      </c>
      <c r="M64" s="29">
        <f>+IF(I64=0,"",'Ark1'!U1922)</f>
        <v>15.94615384615385</v>
      </c>
      <c r="N64" s="29">
        <f>+IF(I64=0,"",'Ark1'!V1922)</f>
        <v>0</v>
      </c>
      <c r="O64" s="29">
        <f>+IF(I64=0,"",'Ark1'!W1922)</f>
        <v>0</v>
      </c>
      <c r="P64" s="34">
        <f>+IF(I64=0,"",'Ark1'!X1922)</f>
        <v>65.384615384615401</v>
      </c>
      <c r="Q64" s="34">
        <f>+IF(I64=0,"",'Ark1'!Y1922)</f>
        <v>3.8461538461538449</v>
      </c>
      <c r="R64" s="34">
        <f>+IF(I64=0,"",'Ark1'!Z1922)</f>
        <v>4.1898440185057257</v>
      </c>
      <c r="S64" s="29">
        <f>+IF(I64=0,"",'Ark1'!Z1922)</f>
        <v>4.1898440185057257</v>
      </c>
      <c r="T64" s="29">
        <f>+IF(I64=0,"",'Ark1'!AB1922)</f>
        <v>0</v>
      </c>
      <c r="U64" s="34">
        <f>+'Ark1'!AD1922</f>
        <v>0</v>
      </c>
      <c r="V64" s="29">
        <f t="shared" si="6"/>
        <v>6.5</v>
      </c>
      <c r="W64" s="29">
        <f t="shared" si="7"/>
        <v>2.6</v>
      </c>
      <c r="X64" s="215"/>
      <c r="Y64" s="239"/>
      <c r="AA64" s="29"/>
      <c r="AB64" s="27"/>
      <c r="AC64" s="28"/>
      <c r="AD64" s="28"/>
      <c r="AE64" s="241"/>
      <c r="AF64" s="241"/>
      <c r="AG64" s="34"/>
      <c r="AH64" s="34"/>
      <c r="AI64" s="34"/>
    </row>
    <row r="65" spans="1:34">
      <c r="A65" s="215"/>
      <c r="B65" s="215"/>
      <c r="C65" s="215"/>
      <c r="D65" s="28">
        <f>+'Ark1'!M1923</f>
        <v>4</v>
      </c>
      <c r="E65" s="28" t="s">
        <v>97</v>
      </c>
      <c r="F65" s="28">
        <f>+'Ark1'!D1923</f>
        <v>7</v>
      </c>
      <c r="G65" s="28" t="s">
        <v>561</v>
      </c>
      <c r="H65" s="28">
        <f>+'Ark1'!Q1923</f>
        <v>6</v>
      </c>
      <c r="I65" s="345">
        <f>+'Ark1'!R1923</f>
        <v>13</v>
      </c>
      <c r="J65" s="29">
        <f>+IF(I65=0,"",'Ark1'!AF1923)</f>
        <v>7.6470588235294112</v>
      </c>
      <c r="K65" s="29">
        <f>+IF(I65=0,"",'Ark1'!AG1923)</f>
        <v>7.4741811743877244</v>
      </c>
      <c r="L65" s="27">
        <f>+IF(I65=0,"",'Ark1'!S1923)</f>
        <v>3.6153846153846145</v>
      </c>
      <c r="M65" s="29">
        <f>+IF(I65=0,"",'Ark1'!U1923)</f>
        <v>19.484615384615381</v>
      </c>
      <c r="N65" s="29">
        <f>+IF(I65=0,"",'Ark1'!V1923)</f>
        <v>7.6923076923076898</v>
      </c>
      <c r="O65" s="29">
        <f>+IF(I65=0,"",'Ark1'!W1923)</f>
        <v>0</v>
      </c>
      <c r="P65" s="34">
        <f>+IF(I65=0,"",'Ark1'!X1923)</f>
        <v>61.538461538461519</v>
      </c>
      <c r="Q65" s="34">
        <f>+IF(I65=0,"",'Ark1'!Y1923)</f>
        <v>15.38461538461538</v>
      </c>
      <c r="R65" s="34">
        <f>+IF(I65=0,"",'Ark1'!Z1923)</f>
        <v>5.4621559780908964</v>
      </c>
      <c r="S65" s="29">
        <f>+IF(I65=0,"",'Ark1'!Z1923)</f>
        <v>5.4621559780908964</v>
      </c>
      <c r="T65" s="29">
        <f>+IF(I65=0,"",'Ark1'!AB1923)</f>
        <v>0</v>
      </c>
      <c r="U65" s="34">
        <f>+'Ark1'!AD1923</f>
        <v>0</v>
      </c>
      <c r="V65" s="29">
        <f t="shared" si="6"/>
        <v>3.25</v>
      </c>
      <c r="W65" s="29">
        <f t="shared" si="7"/>
        <v>2.1666666666666665</v>
      </c>
      <c r="X65" s="215"/>
      <c r="Y65" s="218"/>
      <c r="AA65" s="29"/>
      <c r="AB65" s="27"/>
      <c r="AC65" s="218"/>
      <c r="AD65" s="28"/>
      <c r="AH65" s="28"/>
    </row>
    <row r="66" spans="1:34" ht="15.6">
      <c r="A66" s="215"/>
      <c r="B66" s="215"/>
      <c r="C66" s="215"/>
      <c r="D66" s="28">
        <f>+'Ark1'!M1924</f>
        <v>4</v>
      </c>
      <c r="E66" s="28" t="s">
        <v>97</v>
      </c>
      <c r="F66" s="28">
        <f>+'Ark1'!D1924</f>
        <v>8</v>
      </c>
      <c r="G66" s="28" t="s">
        <v>562</v>
      </c>
      <c r="H66" s="28">
        <f>+'Ark1'!Q1924</f>
        <v>3</v>
      </c>
      <c r="I66" s="345">
        <f>+'Ark1'!R1924</f>
        <v>6</v>
      </c>
      <c r="J66" s="29">
        <f>+IF(I66=0,"",'Ark1'!AF1924)</f>
        <v>1.4492753623188404</v>
      </c>
      <c r="K66" s="29">
        <f>+IF(I66=0,"",'Ark1'!AG1924)</f>
        <v>1.1646494633477964</v>
      </c>
      <c r="L66" s="27">
        <f>+IF(I66=0,"",'Ark1'!S1924)</f>
        <v>3.6666666666666656</v>
      </c>
      <c r="M66" s="29">
        <f>+IF(I66=0,"",'Ark1'!U1924)</f>
        <v>15.3</v>
      </c>
      <c r="N66" s="29">
        <f>+IF(I66=0,"",'Ark1'!V1924)</f>
        <v>0</v>
      </c>
      <c r="O66" s="29">
        <f>+IF(I66=0,"",'Ark1'!W1924)</f>
        <v>0</v>
      </c>
      <c r="P66" s="34">
        <f>+IF(I66=0,"",'Ark1'!X1924)</f>
        <v>50</v>
      </c>
      <c r="Q66" s="34">
        <f>+IF(I66=0,"",'Ark1'!Y1924)</f>
        <v>0</v>
      </c>
      <c r="R66" s="34">
        <f>+IF(I66=0,"",'Ark1'!Z1924)</f>
        <v>1.9815818596935877</v>
      </c>
      <c r="S66" s="29">
        <f>+IF(I66=0,"",'Ark1'!Z1924)</f>
        <v>1.9815818596935877</v>
      </c>
      <c r="T66" s="29">
        <f>+IF(I66=0,"",'Ark1'!AB1924)</f>
        <v>0</v>
      </c>
      <c r="U66" s="34">
        <f>+'Ark1'!AD1924</f>
        <v>0</v>
      </c>
      <c r="V66" s="29">
        <f t="shared" si="6"/>
        <v>1.5</v>
      </c>
      <c r="W66" s="29">
        <f t="shared" si="7"/>
        <v>2</v>
      </c>
      <c r="X66" s="215"/>
      <c r="Y66" s="218"/>
      <c r="AA66" s="29"/>
      <c r="AB66" s="27"/>
      <c r="AC66" s="242"/>
      <c r="AD66" s="28"/>
      <c r="AE66" s="27"/>
      <c r="AF66" s="219"/>
      <c r="AH66" s="28"/>
    </row>
    <row r="67" spans="1:34" ht="15.6">
      <c r="A67" s="215"/>
      <c r="B67" s="215"/>
      <c r="C67" s="215"/>
      <c r="D67" s="28">
        <f>+'Ark1'!M1925</f>
        <v>4</v>
      </c>
      <c r="E67" s="28" t="s">
        <v>97</v>
      </c>
      <c r="F67" s="28">
        <f>+'Ark1'!D1925</f>
        <v>9</v>
      </c>
      <c r="G67" s="28" t="s">
        <v>563</v>
      </c>
      <c r="H67" s="28">
        <f>+'Ark1'!Q1925</f>
        <v>15</v>
      </c>
      <c r="I67" s="345">
        <f>+'Ark1'!R1925</f>
        <v>20</v>
      </c>
      <c r="J67" s="29">
        <f>+IF(I67=0,"",'Ark1'!AF1925)</f>
        <v>2.7472527472527464</v>
      </c>
      <c r="K67" s="29">
        <f>+IF(I67=0,"",'Ark1'!AG1925)</f>
        <v>2.3839026337890488</v>
      </c>
      <c r="L67" s="27">
        <f>+IF(I67=0,"",'Ark1'!S1925)</f>
        <v>3.9</v>
      </c>
      <c r="M67" s="29">
        <f>+IF(I67=0,"",'Ark1'!U1925)</f>
        <v>17.315000000000001</v>
      </c>
      <c r="N67" s="29">
        <f>+IF(I67=0,"",'Ark1'!V1925)</f>
        <v>0</v>
      </c>
      <c r="O67" s="29">
        <f>+IF(I67=0,"",'Ark1'!W1925)</f>
        <v>0</v>
      </c>
      <c r="P67" s="34">
        <f>+IF(I67=0,"",'Ark1'!X1925)</f>
        <v>60</v>
      </c>
      <c r="Q67" s="34">
        <f>+IF(I67=0,"",'Ark1'!Y1925)</f>
        <v>10</v>
      </c>
      <c r="R67" s="34">
        <f>+IF(I67=0,"",'Ark1'!Z1925)</f>
        <v>3.860087434242915</v>
      </c>
      <c r="S67" s="29">
        <f>+IF(I67=0,"",'Ark1'!Z1925)</f>
        <v>3.860087434242915</v>
      </c>
      <c r="T67" s="29">
        <f>+IF(I67=0,"",'Ark1'!AB1925)</f>
        <v>0</v>
      </c>
      <c r="U67" s="34">
        <f>+'Ark1'!AD1925</f>
        <v>0</v>
      </c>
      <c r="V67" s="29">
        <f t="shared" si="6"/>
        <v>5</v>
      </c>
      <c r="W67" s="29">
        <f t="shared" si="7"/>
        <v>1.3333333333333333</v>
      </c>
      <c r="X67" s="215"/>
      <c r="Y67" s="218"/>
      <c r="AA67" s="29"/>
      <c r="AB67" s="27"/>
      <c r="AC67" s="242"/>
      <c r="AD67" s="28"/>
      <c r="AH67" s="28"/>
    </row>
    <row r="68" spans="1:34" ht="15.6">
      <c r="A68" s="215"/>
      <c r="B68" s="215"/>
      <c r="C68" s="215"/>
      <c r="D68" s="28">
        <f>+'Ark1'!M1926</f>
        <v>4</v>
      </c>
      <c r="E68" s="28" t="s">
        <v>97</v>
      </c>
      <c r="F68" s="28">
        <f>+'Ark1'!D1926</f>
        <v>10</v>
      </c>
      <c r="G68" s="28" t="s">
        <v>564</v>
      </c>
      <c r="H68" s="28">
        <f>+'Ark1'!Q1926</f>
        <v>31</v>
      </c>
      <c r="I68" s="345">
        <f>+'Ark1'!R1926</f>
        <v>103</v>
      </c>
      <c r="J68" s="29">
        <f>+IF(I68=0,"",'Ark1'!AF1926)</f>
        <v>3.916349809885932</v>
      </c>
      <c r="K68" s="29">
        <f>+IF(I68=0,"",'Ark1'!AG1926)</f>
        <v>3.2727398131614631</v>
      </c>
      <c r="L68" s="27">
        <f>+IF(I68=0,"",'Ark1'!S1926)</f>
        <v>3.970873786407767</v>
      </c>
      <c r="M68" s="29">
        <f>+IF(I68=0,"",'Ark1'!U1926)</f>
        <v>16.584466019417476</v>
      </c>
      <c r="N68" s="29">
        <f>+IF(I68=0,"",'Ark1'!V1926)</f>
        <v>0</v>
      </c>
      <c r="O68" s="29">
        <f>+IF(I68=0,"",'Ark1'!W1926)</f>
        <v>0</v>
      </c>
      <c r="P68" s="34">
        <f>+IF(I68=0,"",'Ark1'!X1926)</f>
        <v>57.281553398058243</v>
      </c>
      <c r="Q68" s="34">
        <f>+IF(I68=0,"",'Ark1'!Y1926)</f>
        <v>2.912621359223301</v>
      </c>
      <c r="R68" s="34">
        <f>+IF(I68=0,"",'Ark1'!Z1926)</f>
        <v>3.6227639848080222</v>
      </c>
      <c r="S68" s="29">
        <f>+IF(I68=0,"",'Ark1'!Z1926)</f>
        <v>3.6227639848080222</v>
      </c>
      <c r="T68" s="29">
        <f>+IF(I68=0,"",'Ark1'!AB1926)</f>
        <v>0</v>
      </c>
      <c r="U68" s="34">
        <f>+'Ark1'!AD1926</f>
        <v>0</v>
      </c>
      <c r="V68" s="29">
        <f t="shared" si="6"/>
        <v>25.75</v>
      </c>
      <c r="W68" s="29">
        <f t="shared" si="7"/>
        <v>3.3225806451612905</v>
      </c>
      <c r="X68" s="215"/>
      <c r="Y68" s="218"/>
      <c r="AA68" s="29"/>
      <c r="AB68" s="27"/>
      <c r="AC68" s="242"/>
      <c r="AD68" s="28"/>
      <c r="AH68" s="28"/>
    </row>
    <row r="69" spans="1:34" ht="15.6">
      <c r="A69" s="215"/>
      <c r="B69" s="215"/>
      <c r="C69" s="215"/>
      <c r="D69" s="28">
        <f>+'Ark1'!M1927</f>
        <v>4</v>
      </c>
      <c r="E69" s="28" t="s">
        <v>97</v>
      </c>
      <c r="F69" s="28">
        <f>+'Ark1'!D1927</f>
        <v>11</v>
      </c>
      <c r="G69" s="28" t="s">
        <v>565</v>
      </c>
      <c r="H69" s="28">
        <f>+'Ark1'!Q1927</f>
        <v>21</v>
      </c>
      <c r="I69" s="345">
        <f>+'Ark1'!R1927</f>
        <v>52</v>
      </c>
      <c r="J69" s="29">
        <f>+IF(I69=0,"",'Ark1'!AF1927)</f>
        <v>3.4993270524899058</v>
      </c>
      <c r="K69" s="29">
        <f>+IF(I69=0,"",'Ark1'!AG1927)</f>
        <v>2.9685044008271499</v>
      </c>
      <c r="L69" s="27">
        <f>+IF(I69=0,"",'Ark1'!S1927)</f>
        <v>4.5192307692307683</v>
      </c>
      <c r="M69" s="29">
        <f>+IF(I69=0,"",'Ark1'!U1927)</f>
        <v>18.413461538461544</v>
      </c>
      <c r="N69" s="29">
        <f>+IF(I69=0,"",'Ark1'!V1927)</f>
        <v>1.9230769230769225</v>
      </c>
      <c r="O69" s="29">
        <f>+IF(I69=0,"",'Ark1'!W1927)</f>
        <v>0</v>
      </c>
      <c r="P69" s="34">
        <f>+IF(I69=0,"",'Ark1'!X1927)</f>
        <v>69.230769230769269</v>
      </c>
      <c r="Q69" s="34">
        <f>+IF(I69=0,"",'Ark1'!Y1927)</f>
        <v>13.46153846153846</v>
      </c>
      <c r="R69" s="34">
        <f>+IF(I69=0,"",'Ark1'!Z1927)</f>
        <v>5.5701480730958108</v>
      </c>
      <c r="S69" s="29">
        <f>+IF(I69=0,"",'Ark1'!Z1927)</f>
        <v>5.5701480730958108</v>
      </c>
      <c r="T69" s="29">
        <f>+IF(I69=0,"",'Ark1'!AB1927)</f>
        <v>0</v>
      </c>
      <c r="U69" s="34">
        <f>+'Ark1'!AD1927</f>
        <v>0</v>
      </c>
      <c r="V69" s="29">
        <f t="shared" si="6"/>
        <v>13</v>
      </c>
      <c r="W69" s="29">
        <f t="shared" si="7"/>
        <v>2.4761904761904763</v>
      </c>
      <c r="X69" s="215"/>
      <c r="Y69" s="218"/>
      <c r="AA69" s="29"/>
      <c r="AB69" s="27"/>
      <c r="AC69" s="242"/>
      <c r="AD69" s="28"/>
      <c r="AH69" s="28"/>
    </row>
    <row r="70" spans="1:34" ht="15.6">
      <c r="A70" s="215"/>
      <c r="B70" s="215"/>
      <c r="C70" s="215"/>
      <c r="D70" s="28">
        <f>+'Ark1'!M1928</f>
        <v>4</v>
      </c>
      <c r="E70" s="28" t="s">
        <v>97</v>
      </c>
      <c r="F70" s="28">
        <f>+'Ark1'!D1928</f>
        <v>12</v>
      </c>
      <c r="G70" s="28" t="s">
        <v>566</v>
      </c>
      <c r="H70" s="28">
        <f>+'Ark1'!Q1928</f>
        <v>3</v>
      </c>
      <c r="I70" s="345">
        <f>+'Ark1'!R1928</f>
        <v>4</v>
      </c>
      <c r="J70" s="29">
        <f>+IF(I70=0,"",'Ark1'!AF1928)</f>
        <v>1.4084507042253516</v>
      </c>
      <c r="K70" s="29">
        <f>+IF(I70=0,"",'Ark1'!AG1928)</f>
        <v>0.83765054161340236</v>
      </c>
      <c r="L70" s="27">
        <f>+IF(I70=0,"",'Ark1'!S1928)</f>
        <v>4.75</v>
      </c>
      <c r="M70" s="29">
        <f>+IF(I70=0,"",'Ark1'!U1928)</f>
        <v>12.450000000000003</v>
      </c>
      <c r="N70" s="29">
        <f>+IF(I70=0,"",'Ark1'!V1928)</f>
        <v>0</v>
      </c>
      <c r="O70" s="29">
        <f>+IF(I70=0,"",'Ark1'!W1928)</f>
        <v>0</v>
      </c>
      <c r="P70" s="34">
        <f>+IF(I70=0,"",'Ark1'!X1928)</f>
        <v>25</v>
      </c>
      <c r="Q70" s="34">
        <f>+IF(I70=0,"",'Ark1'!Y1928)</f>
        <v>0</v>
      </c>
      <c r="R70" s="34">
        <f>+IF(I70=0,"",'Ark1'!Z1928)</f>
        <v>5.2385589621574322</v>
      </c>
      <c r="S70" s="29">
        <f>+IF(I70=0,"",'Ark1'!Z1928)</f>
        <v>5.2385589621574322</v>
      </c>
      <c r="T70" s="29">
        <f>+IF(I70=0,"",'Ark1'!AB1928)</f>
        <v>0</v>
      </c>
      <c r="U70" s="34">
        <f>+'Ark1'!AD1928</f>
        <v>0</v>
      </c>
      <c r="V70" s="29">
        <f t="shared" si="6"/>
        <v>1</v>
      </c>
      <c r="W70" s="29">
        <f t="shared" si="7"/>
        <v>1.3333333333333333</v>
      </c>
      <c r="X70" s="215"/>
      <c r="Y70" s="218"/>
      <c r="AA70" s="29"/>
      <c r="AB70" s="27"/>
      <c r="AC70" s="242"/>
      <c r="AD70" s="28"/>
      <c r="AH70" s="28"/>
    </row>
    <row r="71" spans="1:34" ht="15.6">
      <c r="A71" s="215"/>
      <c r="B71" s="215"/>
      <c r="C71" s="215"/>
      <c r="D71" s="215"/>
      <c r="E71" s="215"/>
      <c r="F71" s="215"/>
      <c r="G71" s="215"/>
      <c r="H71" s="215"/>
      <c r="I71" s="339"/>
      <c r="J71" s="216"/>
      <c r="K71" s="216"/>
      <c r="L71" s="215"/>
      <c r="M71" s="215"/>
      <c r="N71" s="215"/>
      <c r="O71" s="217"/>
      <c r="P71" s="217"/>
      <c r="Q71" s="217"/>
      <c r="R71" s="217"/>
      <c r="S71" s="216"/>
      <c r="T71" s="215"/>
      <c r="U71" s="217"/>
      <c r="V71" s="217"/>
      <c r="W71" s="216"/>
      <c r="X71" s="215"/>
      <c r="Y71" s="218"/>
      <c r="AA71" s="29"/>
      <c r="AB71" s="27"/>
      <c r="AC71" s="219"/>
      <c r="AD71" s="28"/>
      <c r="AH71" s="28"/>
    </row>
    <row r="72" spans="1:34" ht="22.8">
      <c r="A72" s="215"/>
      <c r="B72" s="215"/>
      <c r="C72" s="215"/>
      <c r="D72" s="215"/>
      <c r="E72" s="264" t="str">
        <f>+E74</f>
        <v>2</v>
      </c>
      <c r="F72" s="215"/>
      <c r="G72" s="215"/>
      <c r="H72" s="215"/>
      <c r="I72" s="342">
        <f>SUM(I74:I85)</f>
        <v>4656</v>
      </c>
      <c r="J72" s="216"/>
      <c r="K72" s="216"/>
      <c r="L72" s="215"/>
      <c r="M72" s="270">
        <f>+Fettgruppe!L15</f>
        <v>19.696628006872871</v>
      </c>
      <c r="N72" s="215"/>
      <c r="O72" s="217"/>
      <c r="P72" s="217"/>
      <c r="Q72" s="217"/>
      <c r="R72" s="217"/>
      <c r="S72" s="216"/>
      <c r="T72" s="215"/>
      <c r="U72" s="217"/>
      <c r="V72" s="217"/>
      <c r="W72" s="216"/>
      <c r="X72" s="215"/>
      <c r="Y72" s="218"/>
      <c r="AA72" s="29"/>
      <c r="AB72" s="27"/>
      <c r="AC72" s="219"/>
      <c r="AD72" s="28"/>
      <c r="AH72" s="28"/>
    </row>
    <row r="73" spans="1:34" ht="15.6">
      <c r="A73" s="215"/>
      <c r="B73" s="215"/>
      <c r="C73" s="215"/>
      <c r="D73" s="215"/>
      <c r="E73" s="215"/>
      <c r="F73" s="215"/>
      <c r="G73" s="215"/>
      <c r="H73" s="215"/>
      <c r="I73" s="339"/>
      <c r="J73" s="216"/>
      <c r="K73" s="216"/>
      <c r="L73" s="215"/>
      <c r="M73" s="215"/>
      <c r="N73" s="215"/>
      <c r="O73" s="217"/>
      <c r="P73" s="217"/>
      <c r="Q73" s="217"/>
      <c r="R73" s="217"/>
      <c r="S73" s="216"/>
      <c r="T73" s="215"/>
      <c r="U73" s="217"/>
      <c r="V73" s="217"/>
      <c r="W73" s="217"/>
      <c r="X73" s="215"/>
      <c r="Y73" s="218"/>
      <c r="AA73" s="29"/>
      <c r="AB73" s="27"/>
      <c r="AC73" s="219"/>
      <c r="AD73" s="28"/>
      <c r="AH73" s="28"/>
    </row>
    <row r="74" spans="1:34" ht="15.6">
      <c r="A74" s="215"/>
      <c r="B74" s="215"/>
      <c r="C74" s="215"/>
      <c r="D74" s="235">
        <f>+'Ark1'!M1929</f>
        <v>5</v>
      </c>
      <c r="E74" s="249" t="s">
        <v>98</v>
      </c>
      <c r="F74" s="235">
        <f>+'Ark1'!D1929</f>
        <v>1</v>
      </c>
      <c r="G74" s="235" t="s">
        <v>556</v>
      </c>
      <c r="H74" s="235">
        <f>+'Ark1'!Q1929</f>
        <v>43</v>
      </c>
      <c r="I74" s="344">
        <f>+'Ark1'!R1929</f>
        <v>289</v>
      </c>
      <c r="J74" s="236">
        <f>+IF(I74=0,"",'Ark1'!AF1929)</f>
        <v>54.425612052730706</v>
      </c>
      <c r="K74" s="236">
        <f>+IF(I74=0,"",'Ark1'!AG1929)</f>
        <v>50.711054731184568</v>
      </c>
      <c r="L74" s="237">
        <f>+IF(I74=0,"",'Ark1'!S1929)</f>
        <v>5.3771626297577848</v>
      </c>
      <c r="M74" s="236">
        <f>+IF(I74=0,"",'Ark1'!U1929)</f>
        <v>21.025259515570923</v>
      </c>
      <c r="N74" s="236">
        <f>+IF(I74=0,"",'Ark1'!V1929)</f>
        <v>6.5743944636678204</v>
      </c>
      <c r="O74" s="236">
        <f>+IF(I74=0,"",'Ark1'!W1929)</f>
        <v>0</v>
      </c>
      <c r="P74" s="238">
        <f>+IF(I74=0,"",'Ark1'!X1929)</f>
        <v>86.505190311418687</v>
      </c>
      <c r="Q74" s="238">
        <f>+IF(I74=0,"",'Ark1'!Y1929)</f>
        <v>26.643598615916961</v>
      </c>
      <c r="R74" s="238">
        <f>+IF(I74=0,"",'Ark1'!Z1929)</f>
        <v>4.9495187300681955</v>
      </c>
      <c r="S74" s="236">
        <f>+IF(I74=0,"",'Ark1'!Z1929)</f>
        <v>4.9495187300681955</v>
      </c>
      <c r="T74" s="236">
        <f>+IF(I74=0,"",'Ark1'!AB1929)</f>
        <v>0</v>
      </c>
      <c r="U74" s="238">
        <f>+'Ark1'!AD1929</f>
        <v>0</v>
      </c>
      <c r="V74" s="236">
        <f>+IF(I74=0,"",I74/D74)</f>
        <v>57.8</v>
      </c>
      <c r="W74" s="236">
        <f>+IF(I74=0,"",I74/H74)</f>
        <v>6.7209302325581399</v>
      </c>
      <c r="X74" s="215"/>
      <c r="Y74" s="218"/>
      <c r="AA74" s="29"/>
      <c r="AB74" s="27"/>
      <c r="AC74" s="242"/>
      <c r="AD74" s="28"/>
      <c r="AH74" s="28"/>
    </row>
    <row r="75" spans="1:34" ht="15.6">
      <c r="A75" s="215"/>
      <c r="B75" s="215"/>
      <c r="C75" s="215"/>
      <c r="D75" s="235">
        <f>+'Ark1'!M1930</f>
        <v>5</v>
      </c>
      <c r="E75" s="249" t="s">
        <v>98</v>
      </c>
      <c r="F75" s="235">
        <f>+'Ark1'!D1930</f>
        <v>2</v>
      </c>
      <c r="G75" s="235" t="s">
        <v>557</v>
      </c>
      <c r="H75" s="235">
        <f>+'Ark1'!Q1930</f>
        <v>43</v>
      </c>
      <c r="I75" s="344">
        <f>+'Ark1'!R1930</f>
        <v>224</v>
      </c>
      <c r="J75" s="236">
        <f>+IF(I75=0,"",'Ark1'!AF1930)</f>
        <v>57.435897435897445</v>
      </c>
      <c r="K75" s="236">
        <f>+IF(I75=0,"",'Ark1'!AG1930)</f>
        <v>55.410575297122911</v>
      </c>
      <c r="L75" s="237">
        <f>+IF(I75=0,"",'Ark1'!S1930)</f>
        <v>5.2232142857142847</v>
      </c>
      <c r="M75" s="236">
        <f>+IF(I75=0,"",'Ark1'!U1930)</f>
        <v>20.626339285714295</v>
      </c>
      <c r="N75" s="236">
        <f>+IF(I75=0,"",'Ark1'!V1930)</f>
        <v>6.6964285714285694</v>
      </c>
      <c r="O75" s="236">
        <f>+IF(I75=0,"",'Ark1'!W1930)</f>
        <v>0</v>
      </c>
      <c r="P75" s="238">
        <f>+IF(I75=0,"",'Ark1'!X1930)</f>
        <v>82.142857142857125</v>
      </c>
      <c r="Q75" s="238">
        <f>+IF(I75=0,"",'Ark1'!Y1930)</f>
        <v>29.910714285714281</v>
      </c>
      <c r="R75" s="238">
        <f>+IF(I75=0,"",'Ark1'!Z1930)</f>
        <v>5.3607679513053279</v>
      </c>
      <c r="S75" s="236">
        <f>+IF(I75=0,"",'Ark1'!Z1930)</f>
        <v>5.3607679513053279</v>
      </c>
      <c r="T75" s="236">
        <f>+IF(I75=0,"",'Ark1'!AB1930)</f>
        <v>0</v>
      </c>
      <c r="U75" s="238">
        <f>+'Ark1'!AD1930</f>
        <v>0</v>
      </c>
      <c r="V75" s="236">
        <f t="shared" ref="V75:V85" si="8">+IF(I75=0,"",I75/D75)</f>
        <v>44.8</v>
      </c>
      <c r="W75" s="236">
        <f t="shared" ref="W75:W85" si="9">+IF(I75=0,"",I75/H75)</f>
        <v>5.2093023255813957</v>
      </c>
      <c r="X75" s="215"/>
      <c r="Y75" s="218"/>
      <c r="AA75" s="29"/>
      <c r="AB75" s="27"/>
      <c r="AC75" s="242"/>
      <c r="AD75" s="28"/>
      <c r="AH75" s="28"/>
    </row>
    <row r="76" spans="1:34" ht="15.6">
      <c r="A76" s="215"/>
      <c r="B76" s="215"/>
      <c r="C76" s="215"/>
      <c r="D76" s="235">
        <f>+'Ark1'!M1931</f>
        <v>5</v>
      </c>
      <c r="E76" s="249" t="s">
        <v>98</v>
      </c>
      <c r="F76" s="235">
        <f>+'Ark1'!D1931</f>
        <v>3</v>
      </c>
      <c r="G76" s="235" t="s">
        <v>558</v>
      </c>
      <c r="H76" s="235">
        <f>+'Ark1'!Q1931</f>
        <v>122</v>
      </c>
      <c r="I76" s="344">
        <f>+'Ark1'!R1931</f>
        <v>476</v>
      </c>
      <c r="J76" s="236">
        <f>+IF(I76=0,"",'Ark1'!AF1931)</f>
        <v>54.96535796766743</v>
      </c>
      <c r="K76" s="236">
        <f>+IF(I76=0,"",'Ark1'!AG1931)</f>
        <v>51.767045055461601</v>
      </c>
      <c r="L76" s="237">
        <f>+IF(I76=0,"",'Ark1'!S1931)</f>
        <v>5.1281512605042012</v>
      </c>
      <c r="M76" s="236">
        <f>+IF(I76=0,"",'Ark1'!U1931)</f>
        <v>20.128571428571423</v>
      </c>
      <c r="N76" s="236">
        <f>+IF(I76=0,"",'Ark1'!V1931)</f>
        <v>8.6134453781512601</v>
      </c>
      <c r="O76" s="236">
        <f>+IF(I76=0,"",'Ark1'!W1931)</f>
        <v>0</v>
      </c>
      <c r="P76" s="238">
        <f>+IF(I76=0,"",'Ark1'!X1931)</f>
        <v>82.352941176470608</v>
      </c>
      <c r="Q76" s="238">
        <f>+IF(I76=0,"",'Ark1'!Y1931)</f>
        <v>23.109243697478991</v>
      </c>
      <c r="R76" s="238">
        <f>+IF(I76=0,"",'Ark1'!Z1931)</f>
        <v>5.0834116919419685</v>
      </c>
      <c r="S76" s="236">
        <f>+IF(I76=0,"",'Ark1'!Z1931)</f>
        <v>5.0834116919419685</v>
      </c>
      <c r="T76" s="236">
        <f>+IF(I76=0,"",'Ark1'!AB1931)</f>
        <v>0.64684051757733874</v>
      </c>
      <c r="U76" s="238">
        <f>+'Ark1'!AD1931</f>
        <v>42.460217442458678</v>
      </c>
      <c r="V76" s="236">
        <f t="shared" si="8"/>
        <v>95.2</v>
      </c>
      <c r="W76" s="236">
        <f t="shared" si="9"/>
        <v>3.901639344262295</v>
      </c>
      <c r="X76" s="215"/>
      <c r="Y76" s="218"/>
      <c r="AA76" s="29"/>
      <c r="AB76" s="27"/>
      <c r="AC76" s="242"/>
      <c r="AD76" s="28"/>
      <c r="AH76" s="28"/>
    </row>
    <row r="77" spans="1:34" ht="15.6">
      <c r="A77" s="215"/>
      <c r="B77" s="215"/>
      <c r="C77" s="215"/>
      <c r="D77" s="235">
        <f>+'Ark1'!M1932</f>
        <v>5</v>
      </c>
      <c r="E77" s="249" t="s">
        <v>98</v>
      </c>
      <c r="F77" s="235">
        <f>+'Ark1'!D1932</f>
        <v>4</v>
      </c>
      <c r="G77" s="235" t="s">
        <v>559</v>
      </c>
      <c r="H77" s="235">
        <f>+'Ark1'!Q1932</f>
        <v>51</v>
      </c>
      <c r="I77" s="344">
        <f>+'Ark1'!R1932</f>
        <v>213</v>
      </c>
      <c r="J77" s="236">
        <f>+IF(I77=0,"",'Ark1'!AF1932)</f>
        <v>45.319148936170201</v>
      </c>
      <c r="K77" s="236">
        <f>+IF(I77=0,"",'Ark1'!AG1932)</f>
        <v>41.664471951540698</v>
      </c>
      <c r="L77" s="237">
        <f>+IF(I77=0,"",'Ark1'!S1932)</f>
        <v>4.910798122065728</v>
      </c>
      <c r="M77" s="236">
        <f>+IF(I77=0,"",'Ark1'!U1932)</f>
        <v>17.825352112676057</v>
      </c>
      <c r="N77" s="236">
        <f>+IF(I77=0,"",'Ark1'!V1932)</f>
        <v>5.1643192488262892</v>
      </c>
      <c r="O77" s="236">
        <f>+IF(I77=0,"",'Ark1'!W1932)</f>
        <v>0</v>
      </c>
      <c r="P77" s="238">
        <f>+IF(I77=0,"",'Ark1'!X1932)</f>
        <v>66.197183098591552</v>
      </c>
      <c r="Q77" s="238">
        <f>+IF(I77=0,"",'Ark1'!Y1932)</f>
        <v>12.676056338028172</v>
      </c>
      <c r="R77" s="238">
        <f>+IF(I77=0,"",'Ark1'!Z1932)</f>
        <v>5.6545976551187902</v>
      </c>
      <c r="S77" s="236">
        <f>+IF(I77=0,"",'Ark1'!Z1932)</f>
        <v>5.6545976551187902</v>
      </c>
      <c r="T77" s="236">
        <f>+IF(I77=0,"",'Ark1'!AB1932)</f>
        <v>0</v>
      </c>
      <c r="U77" s="238">
        <f>+'Ark1'!AD1932</f>
        <v>0</v>
      </c>
      <c r="V77" s="236">
        <f t="shared" si="8"/>
        <v>42.6</v>
      </c>
      <c r="W77" s="236">
        <f t="shared" si="9"/>
        <v>4.1764705882352944</v>
      </c>
      <c r="X77" s="215"/>
      <c r="Y77" s="218"/>
      <c r="AA77" s="29"/>
      <c r="AB77" s="27"/>
      <c r="AC77" s="242"/>
      <c r="AD77" s="28"/>
      <c r="AH77" s="28"/>
    </row>
    <row r="78" spans="1:34" ht="15.6">
      <c r="A78" s="215"/>
      <c r="B78" s="215"/>
      <c r="C78" s="215"/>
      <c r="D78" s="235">
        <f>+'Ark1'!M1933</f>
        <v>5</v>
      </c>
      <c r="E78" s="249" t="s">
        <v>98</v>
      </c>
      <c r="F78" s="235">
        <f>+'Ark1'!D1933</f>
        <v>5</v>
      </c>
      <c r="G78" s="235" t="s">
        <v>452</v>
      </c>
      <c r="H78" s="235">
        <f>+'Ark1'!Q1933</f>
        <v>65</v>
      </c>
      <c r="I78" s="344">
        <f>+'Ark1'!R1933</f>
        <v>206</v>
      </c>
      <c r="J78" s="236">
        <f>+IF(I78=0,"",'Ark1'!AF1933)</f>
        <v>52.417302798982192</v>
      </c>
      <c r="K78" s="236">
        <f>+IF(I78=0,"",'Ark1'!AG1933)</f>
        <v>49.093031051736361</v>
      </c>
      <c r="L78" s="237">
        <f>+IF(I78=0,"",'Ark1'!S1933)</f>
        <v>4.8543689320388363</v>
      </c>
      <c r="M78" s="236">
        <f>+IF(I78=0,"",'Ark1'!U1933)</f>
        <v>19.194660194174762</v>
      </c>
      <c r="N78" s="236">
        <f>+IF(I78=0,"",'Ark1'!V1933)</f>
        <v>2.912621359223301</v>
      </c>
      <c r="O78" s="236">
        <f>+IF(I78=0,"",'Ark1'!W1933)</f>
        <v>0</v>
      </c>
      <c r="P78" s="238">
        <f>+IF(I78=0,"",'Ark1'!X1933)</f>
        <v>73.300970873786426</v>
      </c>
      <c r="Q78" s="238">
        <f>+IF(I78=0,"",'Ark1'!Y1933)</f>
        <v>16.990291262135923</v>
      </c>
      <c r="R78" s="238">
        <f>+IF(I78=0,"",'Ark1'!Z1933)</f>
        <v>4.6489815808304256</v>
      </c>
      <c r="S78" s="236">
        <f>+IF(I78=0,"",'Ark1'!Z1933)</f>
        <v>4.6489815808304256</v>
      </c>
      <c r="T78" s="236">
        <f>+IF(I78=0,"",'Ark1'!AB1933)</f>
        <v>0</v>
      </c>
      <c r="U78" s="238">
        <f>+'Ark1'!AD1933</f>
        <v>0</v>
      </c>
      <c r="V78" s="236">
        <f t="shared" si="8"/>
        <v>41.2</v>
      </c>
      <c r="W78" s="236">
        <f t="shared" si="9"/>
        <v>3.1692307692307691</v>
      </c>
      <c r="X78" s="215"/>
      <c r="Y78" s="218"/>
      <c r="AA78" s="29"/>
      <c r="AB78" s="27"/>
      <c r="AC78" s="242"/>
      <c r="AD78" s="28"/>
      <c r="AH78" s="28"/>
    </row>
    <row r="79" spans="1:34" ht="15.6">
      <c r="A79" s="215"/>
      <c r="B79" s="215"/>
      <c r="C79" s="215"/>
      <c r="D79" s="235">
        <f>+'Ark1'!M1934</f>
        <v>5</v>
      </c>
      <c r="E79" s="249" t="s">
        <v>98</v>
      </c>
      <c r="F79" s="235">
        <f>+'Ark1'!D1934</f>
        <v>6</v>
      </c>
      <c r="G79" s="235" t="s">
        <v>560</v>
      </c>
      <c r="H79" s="235">
        <f>+'Ark1'!Q1934</f>
        <v>78</v>
      </c>
      <c r="I79" s="344">
        <f>+'Ark1'!R1934</f>
        <v>307</v>
      </c>
      <c r="J79" s="236">
        <f>+IF(I79=0,"",'Ark1'!AF1934)</f>
        <v>36.591179976162095</v>
      </c>
      <c r="K79" s="236">
        <f>+IF(I79=0,"",'Ark1'!AG1934)</f>
        <v>33.173329862071576</v>
      </c>
      <c r="L79" s="237">
        <f>+IF(I79=0,"",'Ark1'!S1934)</f>
        <v>4.8436482084690562</v>
      </c>
      <c r="M79" s="236">
        <f>+IF(I79=0,"",'Ark1'!U1934)</f>
        <v>19.922475570032574</v>
      </c>
      <c r="N79" s="236">
        <f>+IF(I79=0,"",'Ark1'!V1934)</f>
        <v>7.1661237785016301</v>
      </c>
      <c r="O79" s="236">
        <f>+IF(I79=0,"",'Ark1'!W1934)</f>
        <v>0</v>
      </c>
      <c r="P79" s="238">
        <f>+IF(I79=0,"",'Ark1'!X1934)</f>
        <v>76.872964169381106</v>
      </c>
      <c r="Q79" s="238">
        <f>+IF(I79=0,"",'Ark1'!Y1934)</f>
        <v>24.1042345276873</v>
      </c>
      <c r="R79" s="238">
        <f>+IF(I79=0,"",'Ark1'!Z1934)</f>
        <v>5.3576256708739853</v>
      </c>
      <c r="S79" s="236">
        <f>+IF(I79=0,"",'Ark1'!Z1934)</f>
        <v>5.3576256708739853</v>
      </c>
      <c r="T79" s="236">
        <f>+IF(I79=0,"",'Ark1'!AB1934)</f>
        <v>0</v>
      </c>
      <c r="U79" s="238">
        <f>+'Ark1'!AD1934</f>
        <v>0</v>
      </c>
      <c r="V79" s="236">
        <f t="shared" si="8"/>
        <v>61.4</v>
      </c>
      <c r="W79" s="236">
        <f t="shared" si="9"/>
        <v>3.9358974358974357</v>
      </c>
      <c r="X79" s="215"/>
      <c r="Y79" s="218"/>
      <c r="AA79" s="29"/>
      <c r="AB79" s="27"/>
      <c r="AC79" s="242"/>
      <c r="AD79" s="28"/>
      <c r="AH79" s="28"/>
    </row>
    <row r="80" spans="1:34" ht="15.6">
      <c r="A80" s="215"/>
      <c r="B80" s="215"/>
      <c r="C80" s="215"/>
      <c r="D80" s="235">
        <f>+'Ark1'!M1935</f>
        <v>5</v>
      </c>
      <c r="E80" s="249" t="s">
        <v>98</v>
      </c>
      <c r="F80" s="235">
        <f>+'Ark1'!D1935</f>
        <v>7</v>
      </c>
      <c r="G80" s="235" t="s">
        <v>561</v>
      </c>
      <c r="H80" s="235">
        <f>+'Ark1'!Q1935</f>
        <v>20</v>
      </c>
      <c r="I80" s="344">
        <f>+'Ark1'!R1935</f>
        <v>78</v>
      </c>
      <c r="J80" s="236">
        <f>+IF(I80=0,"",'Ark1'!AF1935)</f>
        <v>45.882352941176471</v>
      </c>
      <c r="K80" s="236">
        <f>+IF(I80=0,"",'Ark1'!AG1935)</f>
        <v>39.483623487754492</v>
      </c>
      <c r="L80" s="237">
        <f>+IF(I80=0,"",'Ark1'!S1935)</f>
        <v>4.717948717948719</v>
      </c>
      <c r="M80" s="236">
        <f>+IF(I80=0,"",'Ark1'!U1935)</f>
        <v>17.155128205128204</v>
      </c>
      <c r="N80" s="236">
        <f>+IF(I80=0,"",'Ark1'!V1935)</f>
        <v>0</v>
      </c>
      <c r="O80" s="236">
        <f>+IF(I80=0,"",'Ark1'!W1935)</f>
        <v>0</v>
      </c>
      <c r="P80" s="238">
        <f>+IF(I80=0,"",'Ark1'!X1935)</f>
        <v>56.410256410256402</v>
      </c>
      <c r="Q80" s="238">
        <f>+IF(I80=0,"",'Ark1'!Y1935)</f>
        <v>7.6923076923076898</v>
      </c>
      <c r="R80" s="238">
        <f>+IF(I80=0,"",'Ark1'!Z1935)</f>
        <v>5.4998752301907823</v>
      </c>
      <c r="S80" s="236">
        <f>+IF(I80=0,"",'Ark1'!Z1935)</f>
        <v>5.4998752301907823</v>
      </c>
      <c r="T80" s="236">
        <f>+IF(I80=0,"",'Ark1'!AB1935)</f>
        <v>0</v>
      </c>
      <c r="U80" s="238">
        <f>+'Ark1'!AD1935</f>
        <v>0</v>
      </c>
      <c r="V80" s="236">
        <f t="shared" si="8"/>
        <v>15.6</v>
      </c>
      <c r="W80" s="236">
        <f t="shared" si="9"/>
        <v>3.9</v>
      </c>
      <c r="X80" s="215"/>
      <c r="Y80" s="218"/>
      <c r="AA80" s="29"/>
      <c r="AB80" s="27"/>
      <c r="AC80" s="242"/>
      <c r="AD80" s="28"/>
      <c r="AH80" s="28"/>
    </row>
    <row r="81" spans="1:34" ht="15.6">
      <c r="A81" s="215"/>
      <c r="B81" s="215"/>
      <c r="C81" s="215"/>
      <c r="D81" s="235">
        <f>+'Ark1'!M1936</f>
        <v>5</v>
      </c>
      <c r="E81" s="249" t="s">
        <v>98</v>
      </c>
      <c r="F81" s="235">
        <f>+'Ark1'!D1936</f>
        <v>8</v>
      </c>
      <c r="G81" s="235" t="s">
        <v>562</v>
      </c>
      <c r="H81" s="235">
        <f>+'Ark1'!Q1936</f>
        <v>48</v>
      </c>
      <c r="I81" s="344">
        <f>+'Ark1'!R1936</f>
        <v>190</v>
      </c>
      <c r="J81" s="236">
        <f>+IF(I81=0,"",'Ark1'!AF1936)</f>
        <v>45.893719806763286</v>
      </c>
      <c r="K81" s="236">
        <f>+IF(I81=0,"",'Ark1'!AG1936)</f>
        <v>42.716500469412097</v>
      </c>
      <c r="L81" s="237">
        <f>+IF(I81=0,"",'Ark1'!S1936)</f>
        <v>5.1368421052631561</v>
      </c>
      <c r="M81" s="236">
        <f>+IF(I81=0,"",'Ark1'!U1936)</f>
        <v>17.721052631578949</v>
      </c>
      <c r="N81" s="236">
        <f>+IF(I81=0,"",'Ark1'!V1936)</f>
        <v>3.6842105263157889</v>
      </c>
      <c r="O81" s="236">
        <f>+IF(I81=0,"",'Ark1'!W1936)</f>
        <v>0</v>
      </c>
      <c r="P81" s="238">
        <f>+IF(I81=0,"",'Ark1'!X1936)</f>
        <v>59.473684210526322</v>
      </c>
      <c r="Q81" s="238">
        <f>+IF(I81=0,"",'Ark1'!Y1936)</f>
        <v>14.210526315789473</v>
      </c>
      <c r="R81" s="238">
        <f>+IF(I81=0,"",'Ark1'!Z1936)</f>
        <v>5.2503111634472717</v>
      </c>
      <c r="S81" s="236">
        <f>+IF(I81=0,"",'Ark1'!Z1936)</f>
        <v>5.2503111634472717</v>
      </c>
      <c r="T81" s="236">
        <f>+IF(I81=0,"",'Ark1'!AB1936)</f>
        <v>0</v>
      </c>
      <c r="U81" s="238">
        <f>+'Ark1'!AD1936</f>
        <v>0</v>
      </c>
      <c r="V81" s="236">
        <f t="shared" si="8"/>
        <v>38</v>
      </c>
      <c r="W81" s="236">
        <f t="shared" si="9"/>
        <v>3.9583333333333335</v>
      </c>
      <c r="X81" s="215"/>
      <c r="Y81" s="218"/>
      <c r="AA81" s="29"/>
      <c r="AB81" s="27"/>
      <c r="AC81" s="242"/>
      <c r="AD81" s="28"/>
      <c r="AH81" s="28"/>
    </row>
    <row r="82" spans="1:34" ht="15.6">
      <c r="A82" s="215"/>
      <c r="B82" s="215"/>
      <c r="C82" s="215"/>
      <c r="D82" s="235">
        <f>+'Ark1'!M1937</f>
        <v>5</v>
      </c>
      <c r="E82" s="249" t="s">
        <v>98</v>
      </c>
      <c r="F82" s="235">
        <f>+'Ark1'!D1937</f>
        <v>9</v>
      </c>
      <c r="G82" s="235" t="s">
        <v>563</v>
      </c>
      <c r="H82" s="235">
        <f>+'Ark1'!Q1937</f>
        <v>80</v>
      </c>
      <c r="I82" s="344">
        <f>+'Ark1'!R1937</f>
        <v>382</v>
      </c>
      <c r="J82" s="236">
        <f>+IF(I82=0,"",'Ark1'!AF1937)</f>
        <v>52.472527472527474</v>
      </c>
      <c r="K82" s="236">
        <f>+IF(I82=0,"",'Ark1'!AG1937)</f>
        <v>48.885492820067995</v>
      </c>
      <c r="L82" s="237">
        <f>+IF(I82=0,"",'Ark1'!S1937)</f>
        <v>5.2905759162303667</v>
      </c>
      <c r="M82" s="236">
        <f>+IF(I82=0,"",'Ark1'!U1937)</f>
        <v>18.590052356020941</v>
      </c>
      <c r="N82" s="236">
        <f>+IF(I82=0,"",'Ark1'!V1937)</f>
        <v>4.4502617801047117</v>
      </c>
      <c r="O82" s="236">
        <f>+IF(I82=0,"",'Ark1'!W1937)</f>
        <v>0</v>
      </c>
      <c r="P82" s="238">
        <f>+IF(I82=0,"",'Ark1'!X1937)</f>
        <v>70.157068062827221</v>
      </c>
      <c r="Q82" s="238">
        <f>+IF(I82=0,"",'Ark1'!Y1937)</f>
        <v>13.089005235602096</v>
      </c>
      <c r="R82" s="238">
        <f>+IF(I82=0,"",'Ark1'!Z1937)</f>
        <v>5.0369998027561644</v>
      </c>
      <c r="S82" s="236">
        <f>+IF(I82=0,"",'Ark1'!Z1937)</f>
        <v>5.0369998027561644</v>
      </c>
      <c r="T82" s="236">
        <f>+IF(I82=0,"",'Ark1'!AB1937)</f>
        <v>0</v>
      </c>
      <c r="U82" s="238">
        <f>+'Ark1'!AD1937</f>
        <v>0</v>
      </c>
      <c r="V82" s="236">
        <f t="shared" si="8"/>
        <v>76.400000000000006</v>
      </c>
      <c r="W82" s="236">
        <f t="shared" si="9"/>
        <v>4.7750000000000004</v>
      </c>
      <c r="X82" s="215"/>
      <c r="Y82" s="218"/>
      <c r="AA82" s="29"/>
      <c r="AB82" s="27"/>
      <c r="AC82" s="242"/>
      <c r="AD82" s="28"/>
      <c r="AH82" s="28"/>
    </row>
    <row r="83" spans="1:34" ht="15.6">
      <c r="A83" s="215"/>
      <c r="B83" s="215"/>
      <c r="C83" s="215"/>
      <c r="D83" s="235">
        <f>+'Ark1'!M1938</f>
        <v>5</v>
      </c>
      <c r="E83" s="249" t="s">
        <v>98</v>
      </c>
      <c r="F83" s="235">
        <f>+'Ark1'!D1938</f>
        <v>10</v>
      </c>
      <c r="G83" s="235" t="s">
        <v>564</v>
      </c>
      <c r="H83" s="235">
        <f>+'Ark1'!Q1938</f>
        <v>217</v>
      </c>
      <c r="I83" s="344">
        <f>+'Ark1'!R1938</f>
        <v>1346</v>
      </c>
      <c r="J83" s="236">
        <f>+IF(I83=0,"",'Ark1'!AF1938)</f>
        <v>51.178707224334602</v>
      </c>
      <c r="K83" s="236">
        <f>+IF(I83=0,"",'Ark1'!AG1938)</f>
        <v>50.101925862346491</v>
      </c>
      <c r="L83" s="237">
        <f>+IF(I83=0,"",'Ark1'!S1938)</f>
        <v>4.9747399702823181</v>
      </c>
      <c r="M83" s="236">
        <f>+IF(I83=0,"",'Ark1'!U1938)</f>
        <v>19.428380386329881</v>
      </c>
      <c r="N83" s="236">
        <f>+IF(I83=0,"",'Ark1'!V1938)</f>
        <v>4.0861812778603275</v>
      </c>
      <c r="O83" s="236">
        <f>+IF(I83=0,"",'Ark1'!W1938)</f>
        <v>0</v>
      </c>
      <c r="P83" s="238">
        <f>+IF(I83=0,"",'Ark1'!X1938)</f>
        <v>79.049034175334313</v>
      </c>
      <c r="Q83" s="238">
        <f>+IF(I83=0,"",'Ark1'!Y1938)</f>
        <v>16.270430906389301</v>
      </c>
      <c r="R83" s="238">
        <f>+IF(I83=0,"",'Ark1'!Z1938)</f>
        <v>4.584765122150781</v>
      </c>
      <c r="S83" s="236">
        <f>+IF(I83=0,"",'Ark1'!Z1938)</f>
        <v>4.584765122150781</v>
      </c>
      <c r="T83" s="236">
        <f>+IF(I83=0,"",'Ark1'!AB1938)</f>
        <v>0</v>
      </c>
      <c r="U83" s="238">
        <f>+'Ark1'!AD1938</f>
        <v>0</v>
      </c>
      <c r="V83" s="236">
        <f t="shared" si="8"/>
        <v>269.2</v>
      </c>
      <c r="W83" s="236">
        <f t="shared" si="9"/>
        <v>6.2027649769585249</v>
      </c>
      <c r="X83" s="215"/>
      <c r="Y83" s="218"/>
      <c r="AA83" s="29"/>
      <c r="AB83" s="27"/>
      <c r="AC83" s="242"/>
      <c r="AD83" s="28"/>
      <c r="AH83" s="28"/>
    </row>
    <row r="84" spans="1:34" ht="15.6">
      <c r="A84" s="215"/>
      <c r="B84" s="215"/>
      <c r="C84" s="215"/>
      <c r="D84" s="235">
        <f>+'Ark1'!M1939</f>
        <v>5</v>
      </c>
      <c r="E84" s="249" t="s">
        <v>98</v>
      </c>
      <c r="F84" s="235">
        <f>+'Ark1'!D1939</f>
        <v>11</v>
      </c>
      <c r="G84" s="235" t="s">
        <v>565</v>
      </c>
      <c r="H84" s="235">
        <f>+'Ark1'!Q1939</f>
        <v>134</v>
      </c>
      <c r="I84" s="344">
        <f>+'Ark1'!R1939</f>
        <v>786</v>
      </c>
      <c r="J84" s="236">
        <f>+IF(I84=0,"",'Ark1'!AF1939)</f>
        <v>52.89367429340512</v>
      </c>
      <c r="K84" s="236">
        <f>+IF(I84=0,"",'Ark1'!AG1939)</f>
        <v>50.393268703127859</v>
      </c>
      <c r="L84" s="237">
        <f>+IF(I84=0,"",'Ark1'!S1939)</f>
        <v>5.3638676844783717</v>
      </c>
      <c r="M84" s="236">
        <f>+IF(I84=0,"",'Ark1'!U1939)</f>
        <v>20.680025445292621</v>
      </c>
      <c r="N84" s="236">
        <f>+IF(I84=0,"",'Ark1'!V1939)</f>
        <v>6.7430025445292605</v>
      </c>
      <c r="O84" s="236">
        <f>+IF(I84=0,"",'Ark1'!W1939)</f>
        <v>0</v>
      </c>
      <c r="P84" s="238">
        <f>+IF(I84=0,"",'Ark1'!X1939)</f>
        <v>85.75063613231552</v>
      </c>
      <c r="Q84" s="238">
        <f>+IF(I84=0,"",'Ark1'!Y1939)</f>
        <v>25.572519083969457</v>
      </c>
      <c r="R84" s="238">
        <f>+IF(I84=0,"",'Ark1'!Z1939)</f>
        <v>4.8883509553801616</v>
      </c>
      <c r="S84" s="236">
        <f>+IF(I84=0,"",'Ark1'!Z1939)</f>
        <v>4.8883509553801616</v>
      </c>
      <c r="T84" s="236">
        <f>+IF(I84=0,"",'Ark1'!AB1939)</f>
        <v>0</v>
      </c>
      <c r="U84" s="238">
        <f>+'Ark1'!AD1939</f>
        <v>0</v>
      </c>
      <c r="V84" s="236">
        <f t="shared" si="8"/>
        <v>157.19999999999999</v>
      </c>
      <c r="W84" s="236">
        <f t="shared" si="9"/>
        <v>5.8656716417910451</v>
      </c>
      <c r="X84" s="215"/>
      <c r="Y84" s="218"/>
      <c r="AA84" s="29"/>
      <c r="AB84" s="27"/>
      <c r="AC84" s="242"/>
      <c r="AD84" s="28"/>
      <c r="AH84" s="28"/>
    </row>
    <row r="85" spans="1:34" ht="15.6">
      <c r="A85" s="215"/>
      <c r="B85" s="215"/>
      <c r="C85" s="215"/>
      <c r="D85" s="235">
        <f>+'Ark1'!M1940</f>
        <v>5</v>
      </c>
      <c r="E85" s="249" t="s">
        <v>98</v>
      </c>
      <c r="F85" s="235">
        <f>+'Ark1'!D1940</f>
        <v>12</v>
      </c>
      <c r="G85" s="235" t="s">
        <v>566</v>
      </c>
      <c r="H85" s="235">
        <f>+'Ark1'!Q1940</f>
        <v>31</v>
      </c>
      <c r="I85" s="344">
        <f>+'Ark1'!R1940</f>
        <v>159</v>
      </c>
      <c r="J85" s="236">
        <f>+IF(I85=0,"",'Ark1'!AF1940)</f>
        <v>55.985915492957751</v>
      </c>
      <c r="K85" s="236">
        <f>+IF(I85=0,"",'Ark1'!AG1940)</f>
        <v>56.364798492901848</v>
      </c>
      <c r="L85" s="237">
        <f>+IF(I85=0,"",'Ark1'!S1940)</f>
        <v>5.2641509433962259</v>
      </c>
      <c r="M85" s="236">
        <f>+IF(I85=0,"",'Ark1'!U1940)</f>
        <v>21.075471698113205</v>
      </c>
      <c r="N85" s="236">
        <f>+IF(I85=0,"",'Ark1'!V1940)</f>
        <v>5.6603773584905639</v>
      </c>
      <c r="O85" s="236">
        <f>+IF(I85=0,"",'Ark1'!W1940)</f>
        <v>0</v>
      </c>
      <c r="P85" s="238">
        <f>+IF(I85=0,"",'Ark1'!X1940)</f>
        <v>84.905660377358444</v>
      </c>
      <c r="Q85" s="238">
        <f>+IF(I85=0,"",'Ark1'!Y1940)</f>
        <v>21.383647798742139</v>
      </c>
      <c r="R85" s="238">
        <f>+IF(I85=0,"",'Ark1'!Z1940)</f>
        <v>5.3448466567143251</v>
      </c>
      <c r="S85" s="236">
        <f>+IF(I85=0,"",'Ark1'!Z1940)</f>
        <v>5.3448466567143251</v>
      </c>
      <c r="T85" s="236">
        <f>+IF(I85=0,"",'Ark1'!AB1940)</f>
        <v>0</v>
      </c>
      <c r="U85" s="238">
        <f>+'Ark1'!AD1940</f>
        <v>0</v>
      </c>
      <c r="V85" s="236">
        <f t="shared" si="8"/>
        <v>31.8</v>
      </c>
      <c r="W85" s="236">
        <f t="shared" si="9"/>
        <v>5.129032258064516</v>
      </c>
      <c r="X85" s="215"/>
      <c r="Y85" s="218"/>
      <c r="AA85" s="29"/>
      <c r="AB85" s="27"/>
      <c r="AC85" s="242"/>
      <c r="AD85" s="28"/>
      <c r="AH85" s="28"/>
    </row>
    <row r="86" spans="1:34" ht="15.6">
      <c r="A86" s="215"/>
      <c r="B86" s="215"/>
      <c r="C86" s="215"/>
      <c r="D86" s="215"/>
      <c r="E86" s="215"/>
      <c r="F86" s="215"/>
      <c r="G86" s="215"/>
      <c r="H86" s="215"/>
      <c r="I86" s="339"/>
      <c r="J86" s="216"/>
      <c r="K86" s="216"/>
      <c r="L86" s="215"/>
      <c r="M86" s="215"/>
      <c r="N86" s="215"/>
      <c r="O86" s="217"/>
      <c r="P86" s="217"/>
      <c r="Q86" s="217"/>
      <c r="R86" s="217"/>
      <c r="S86" s="216"/>
      <c r="T86" s="215"/>
      <c r="U86" s="217"/>
      <c r="V86" s="217"/>
      <c r="W86" s="216"/>
      <c r="X86" s="215"/>
      <c r="Y86" s="218"/>
      <c r="AA86" s="29"/>
      <c r="AB86" s="27"/>
      <c r="AC86" s="219"/>
      <c r="AD86" s="28"/>
      <c r="AH86" s="28"/>
    </row>
    <row r="87" spans="1:34" ht="22.8">
      <c r="A87" s="215"/>
      <c r="B87" s="215"/>
      <c r="C87" s="215"/>
      <c r="D87" s="215"/>
      <c r="E87" s="264" t="str">
        <f>+E89</f>
        <v>2+</v>
      </c>
      <c r="F87" s="215"/>
      <c r="G87" s="215"/>
      <c r="H87" s="215"/>
      <c r="I87" s="342">
        <f>SUM(I89:I100)</f>
        <v>158</v>
      </c>
      <c r="J87" s="216"/>
      <c r="K87" s="216"/>
      <c r="L87" s="215"/>
      <c r="M87" s="270">
        <f>+Fettgruppe!L16</f>
        <v>19.715189873417735</v>
      </c>
      <c r="N87" s="215"/>
      <c r="O87" s="217"/>
      <c r="P87" s="217"/>
      <c r="Q87" s="217"/>
      <c r="R87" s="217"/>
      <c r="S87" s="216"/>
      <c r="T87" s="215"/>
      <c r="U87" s="217"/>
      <c r="V87" s="217"/>
      <c r="W87" s="216"/>
      <c r="X87" s="215"/>
      <c r="Y87" s="218"/>
      <c r="AA87" s="29"/>
      <c r="AB87" s="27"/>
      <c r="AC87" s="219"/>
      <c r="AD87" s="28"/>
      <c r="AH87" s="28"/>
    </row>
    <row r="88" spans="1:34" ht="15.6">
      <c r="A88" s="215"/>
      <c r="B88" s="215"/>
      <c r="C88" s="215"/>
      <c r="D88" s="215"/>
      <c r="E88" s="215"/>
      <c r="F88" s="215"/>
      <c r="G88" s="215"/>
      <c r="H88" s="215"/>
      <c r="I88" s="339"/>
      <c r="J88" s="216"/>
      <c r="K88" s="216"/>
      <c r="L88" s="215"/>
      <c r="M88" s="215"/>
      <c r="N88" s="215"/>
      <c r="O88" s="217"/>
      <c r="P88" s="217"/>
      <c r="Q88" s="217"/>
      <c r="R88" s="217"/>
      <c r="S88" s="216"/>
      <c r="T88" s="215"/>
      <c r="U88" s="217"/>
      <c r="V88" s="217"/>
      <c r="W88" s="217"/>
      <c r="X88" s="215"/>
      <c r="Y88" s="218"/>
      <c r="AA88" s="29"/>
      <c r="AB88" s="27"/>
      <c r="AC88" s="219"/>
      <c r="AD88" s="28"/>
      <c r="AH88" s="28"/>
    </row>
    <row r="89" spans="1:34" ht="15.6">
      <c r="A89" s="215"/>
      <c r="B89" s="215"/>
      <c r="C89" s="215"/>
      <c r="D89" s="28">
        <f>+'Ark1'!M1941</f>
        <v>6</v>
      </c>
      <c r="E89" s="28" t="s">
        <v>99</v>
      </c>
      <c r="F89" s="28">
        <f>+'Ark1'!D1941</f>
        <v>1</v>
      </c>
      <c r="G89" s="28" t="s">
        <v>556</v>
      </c>
      <c r="H89" s="28">
        <f>+'Ark1'!Q1941</f>
        <v>0</v>
      </c>
      <c r="I89" s="345">
        <f>+'Ark1'!R1941</f>
        <v>0</v>
      </c>
      <c r="J89" s="29" t="str">
        <f>+IF(I89=0,"",'Ark1'!AF1941)</f>
        <v/>
      </c>
      <c r="K89" s="29" t="str">
        <f>+IF(I89=0,"",'Ark1'!AG1941)</f>
        <v/>
      </c>
      <c r="L89" s="27" t="str">
        <f>+IF(I89=0,"",'Ark1'!S1941)</f>
        <v/>
      </c>
      <c r="M89" s="29" t="str">
        <f>+IF(I89=0,"",'Ark1'!U1941)</f>
        <v/>
      </c>
      <c r="N89" s="29" t="str">
        <f>+IF(I89=0,"",'Ark1'!V1941)</f>
        <v/>
      </c>
      <c r="O89" s="29" t="str">
        <f>+IF(I89=0,"",'Ark1'!W1941)</f>
        <v/>
      </c>
      <c r="P89" s="34" t="str">
        <f>+IF(I89=0,"",'Ark1'!X1941)</f>
        <v/>
      </c>
      <c r="Q89" s="34" t="str">
        <f>+IF(I89=0,"",'Ark1'!Y1941)</f>
        <v/>
      </c>
      <c r="R89" s="34" t="str">
        <f>+IF(I89=0,"",'Ark1'!Z1941)</f>
        <v/>
      </c>
      <c r="S89" s="29" t="str">
        <f>+IF(I89=0,"",'Ark1'!Z1941)</f>
        <v/>
      </c>
      <c r="T89" s="29" t="str">
        <f>+IF(I89=0,"",'Ark1'!AB1941)</f>
        <v/>
      </c>
      <c r="U89" s="34">
        <f>+'Ark1'!AD1941</f>
        <v>0</v>
      </c>
      <c r="V89" s="29" t="str">
        <f>+IF(I89=0,"",I89/D89)</f>
        <v/>
      </c>
      <c r="W89" s="29" t="str">
        <f>+IF(I89=0,"",I89/H89)</f>
        <v/>
      </c>
      <c r="X89" s="215"/>
      <c r="Y89" s="218"/>
      <c r="AA89" s="29"/>
      <c r="AB89" s="27"/>
      <c r="AC89" s="242"/>
      <c r="AD89" s="28"/>
      <c r="AH89" s="28"/>
    </row>
    <row r="90" spans="1:34" ht="15.6">
      <c r="A90" s="215"/>
      <c r="B90" s="215"/>
      <c r="C90" s="215"/>
      <c r="D90" s="28">
        <f>+'Ark1'!M1942</f>
        <v>6</v>
      </c>
      <c r="E90" s="28" t="s">
        <v>99</v>
      </c>
      <c r="F90" s="28">
        <f>+'Ark1'!D1942</f>
        <v>2</v>
      </c>
      <c r="G90" s="28" t="s">
        <v>557</v>
      </c>
      <c r="H90" s="28">
        <f>+'Ark1'!Q1942</f>
        <v>2</v>
      </c>
      <c r="I90" s="345">
        <f>+'Ark1'!R1942</f>
        <v>3</v>
      </c>
      <c r="J90" s="29">
        <f>+IF(I90=0,"",'Ark1'!AF1942)</f>
        <v>0.76923076923076894</v>
      </c>
      <c r="K90" s="29">
        <f>+IF(I90=0,"",'Ark1'!AG1942)</f>
        <v>0.62122974707074574</v>
      </c>
      <c r="L90" s="27">
        <f>+IF(I90=0,"",'Ark1'!S1942)</f>
        <v>5</v>
      </c>
      <c r="M90" s="29">
        <f>+IF(I90=0,"",'Ark1'!U1942)</f>
        <v>17.266666666666673</v>
      </c>
      <c r="N90" s="29">
        <f>+IF(I90=0,"",'Ark1'!V1942)</f>
        <v>0</v>
      </c>
      <c r="O90" s="29">
        <f>+IF(I90=0,"",'Ark1'!W1942)</f>
        <v>0</v>
      </c>
      <c r="P90" s="34">
        <f>+IF(I90=0,"",'Ark1'!X1942)</f>
        <v>33.333333333333343</v>
      </c>
      <c r="Q90" s="34">
        <f>+IF(I90=0,"",'Ark1'!Y1942)</f>
        <v>0</v>
      </c>
      <c r="R90" s="34">
        <f>+IF(I90=0,"",'Ark1'!Z1942)</f>
        <v>3.523571420527122</v>
      </c>
      <c r="S90" s="29">
        <f>+IF(I90=0,"",'Ark1'!Z1942)</f>
        <v>3.523571420527122</v>
      </c>
      <c r="T90" s="29">
        <f>+IF(I90=0,"",'Ark1'!AB1942)</f>
        <v>0</v>
      </c>
      <c r="U90" s="34">
        <f>+'Ark1'!AD1942</f>
        <v>0</v>
      </c>
      <c r="V90" s="29">
        <f t="shared" ref="V90:V100" si="10">+IF(I90=0,"",I90/D90)</f>
        <v>0.5</v>
      </c>
      <c r="W90" s="29">
        <f t="shared" ref="W90:W100" si="11">+IF(I90=0,"",I90/H90)</f>
        <v>1.5</v>
      </c>
      <c r="X90" s="215"/>
      <c r="Y90" s="218"/>
      <c r="AA90" s="29"/>
      <c r="AB90" s="27"/>
      <c r="AC90" s="242"/>
      <c r="AD90" s="28"/>
      <c r="AH90" s="28"/>
    </row>
    <row r="91" spans="1:34" ht="15.6">
      <c r="A91" s="215"/>
      <c r="B91" s="215"/>
      <c r="C91" s="215"/>
      <c r="D91" s="28">
        <f>+'Ark1'!M1943</f>
        <v>6</v>
      </c>
      <c r="E91" s="28" t="s">
        <v>99</v>
      </c>
      <c r="F91" s="28">
        <f>+'Ark1'!D1943</f>
        <v>3</v>
      </c>
      <c r="G91" s="28" t="s">
        <v>558</v>
      </c>
      <c r="H91" s="28">
        <f>+'Ark1'!Q1943</f>
        <v>1</v>
      </c>
      <c r="I91" s="345">
        <f>+'Ark1'!R1943</f>
        <v>1</v>
      </c>
      <c r="J91" s="29">
        <f>+IF(I91=0,"",'Ark1'!AF1943)</f>
        <v>0.11547344110854502</v>
      </c>
      <c r="K91" s="29">
        <f>+IF(I91=0,"",'Ark1'!AG1943)</f>
        <v>9.6173068299087491E-2</v>
      </c>
      <c r="L91" s="27">
        <f>+IF(I91=0,"",'Ark1'!S1943)</f>
        <v>5</v>
      </c>
      <c r="M91" s="29">
        <f>+IF(I91=0,"",'Ark1'!U1943)</f>
        <v>17.8</v>
      </c>
      <c r="N91" s="29">
        <f>+IF(I91=0,"",'Ark1'!V1943)</f>
        <v>0</v>
      </c>
      <c r="O91" s="29">
        <f>+IF(I91=0,"",'Ark1'!W1943)</f>
        <v>0</v>
      </c>
      <c r="P91" s="34">
        <f>+IF(I91=0,"",'Ark1'!X1943)</f>
        <v>100</v>
      </c>
      <c r="Q91" s="34">
        <f>+IF(I91=0,"",'Ark1'!Y1943)</f>
        <v>0</v>
      </c>
      <c r="R91" s="34">
        <f>+IF(I91=0,"",'Ark1'!Z1943)</f>
        <v>0</v>
      </c>
      <c r="S91" s="29">
        <f>+IF(I91=0,"",'Ark1'!Z1943)</f>
        <v>0</v>
      </c>
      <c r="T91" s="29">
        <f>+IF(I91=0,"",'Ark1'!AB1943)</f>
        <v>0</v>
      </c>
      <c r="U91" s="34">
        <f>+'Ark1'!AD1943</f>
        <v>0</v>
      </c>
      <c r="V91" s="29">
        <f t="shared" si="10"/>
        <v>0.16666666666666666</v>
      </c>
      <c r="W91" s="29">
        <f t="shared" si="11"/>
        <v>1</v>
      </c>
      <c r="X91" s="215"/>
      <c r="Y91" s="218"/>
      <c r="AA91" s="29"/>
      <c r="AB91" s="27"/>
      <c r="AC91" s="242"/>
      <c r="AD91" s="28"/>
      <c r="AH91" s="28"/>
    </row>
    <row r="92" spans="1:34" ht="15.6">
      <c r="A92" s="215"/>
      <c r="B92" s="215"/>
      <c r="C92" s="215"/>
      <c r="D92" s="28">
        <f>+'Ark1'!M1944</f>
        <v>6</v>
      </c>
      <c r="E92" s="28" t="s">
        <v>99</v>
      </c>
      <c r="F92" s="28">
        <f>+'Ark1'!D1944</f>
        <v>4</v>
      </c>
      <c r="G92" s="28" t="s">
        <v>559</v>
      </c>
      <c r="H92" s="28">
        <f>+'Ark1'!Q1944</f>
        <v>0</v>
      </c>
      <c r="I92" s="345">
        <f>+'Ark1'!R1944</f>
        <v>0</v>
      </c>
      <c r="J92" s="29" t="str">
        <f>+IF(I92=0,"",'Ark1'!AF1944)</f>
        <v/>
      </c>
      <c r="K92" s="29" t="str">
        <f>+IF(I92=0,"",'Ark1'!AG1944)</f>
        <v/>
      </c>
      <c r="L92" s="27" t="str">
        <f>+IF(I92=0,"",'Ark1'!S1944)</f>
        <v/>
      </c>
      <c r="M92" s="29" t="str">
        <f>+IF(I92=0,"",'Ark1'!U1944)</f>
        <v/>
      </c>
      <c r="N92" s="29" t="str">
        <f>+IF(I92=0,"",'Ark1'!V1944)</f>
        <v/>
      </c>
      <c r="O92" s="29" t="str">
        <f>+IF(I92=0,"",'Ark1'!W1944)</f>
        <v/>
      </c>
      <c r="P92" s="34" t="str">
        <f>+IF(I92=0,"",'Ark1'!X1944)</f>
        <v/>
      </c>
      <c r="Q92" s="34" t="str">
        <f>+IF(I92=0,"",'Ark1'!Y1944)</f>
        <v/>
      </c>
      <c r="R92" s="34" t="str">
        <f>+IF(I92=0,"",'Ark1'!Z1944)</f>
        <v/>
      </c>
      <c r="S92" s="29" t="str">
        <f>+IF(I92=0,"",'Ark1'!Z1944)</f>
        <v/>
      </c>
      <c r="T92" s="29" t="str">
        <f>+IF(I92=0,"",'Ark1'!AB1944)</f>
        <v/>
      </c>
      <c r="U92" s="34">
        <f>+'Ark1'!AD1944</f>
        <v>0</v>
      </c>
      <c r="V92" s="29" t="str">
        <f t="shared" si="10"/>
        <v/>
      </c>
      <c r="W92" s="29" t="str">
        <f t="shared" si="11"/>
        <v/>
      </c>
      <c r="X92" s="215"/>
      <c r="Y92" s="218"/>
      <c r="AA92" s="29"/>
      <c r="AB92" s="27"/>
      <c r="AC92" s="242"/>
      <c r="AD92" s="28"/>
      <c r="AH92" s="28"/>
    </row>
    <row r="93" spans="1:34" ht="15.6">
      <c r="A93" s="215"/>
      <c r="B93" s="215"/>
      <c r="C93" s="215"/>
      <c r="D93" s="28">
        <f>+'Ark1'!M1945</f>
        <v>6</v>
      </c>
      <c r="E93" s="28" t="s">
        <v>99</v>
      </c>
      <c r="F93" s="28">
        <f>+'Ark1'!D1945</f>
        <v>5</v>
      </c>
      <c r="G93" s="28" t="s">
        <v>452</v>
      </c>
      <c r="H93" s="28">
        <f>+'Ark1'!Q1945</f>
        <v>0</v>
      </c>
      <c r="I93" s="345">
        <f>+'Ark1'!R1945</f>
        <v>0</v>
      </c>
      <c r="J93" s="29" t="str">
        <f>+IF(I93=0,"",'Ark1'!AF1945)</f>
        <v/>
      </c>
      <c r="K93" s="29" t="str">
        <f>+IF(I93=0,"",'Ark1'!AG1945)</f>
        <v/>
      </c>
      <c r="L93" s="27" t="str">
        <f>+IF(I93=0,"",'Ark1'!S1945)</f>
        <v/>
      </c>
      <c r="M93" s="29" t="str">
        <f>+IF(I93=0,"",'Ark1'!U1945)</f>
        <v/>
      </c>
      <c r="N93" s="29" t="str">
        <f>+IF(I93=0,"",'Ark1'!V1945)</f>
        <v/>
      </c>
      <c r="O93" s="29" t="str">
        <f>+IF(I93=0,"",'Ark1'!W1945)</f>
        <v/>
      </c>
      <c r="P93" s="34" t="str">
        <f>+IF(I93=0,"",'Ark1'!X1945)</f>
        <v/>
      </c>
      <c r="Q93" s="34" t="str">
        <f>+IF(I93=0,"",'Ark1'!Y1945)</f>
        <v/>
      </c>
      <c r="R93" s="34" t="str">
        <f>+IF(I93=0,"",'Ark1'!Z1945)</f>
        <v/>
      </c>
      <c r="S93" s="29" t="str">
        <f>+IF(I93=0,"",'Ark1'!Z1945)</f>
        <v/>
      </c>
      <c r="T93" s="29" t="str">
        <f>+IF(I93=0,"",'Ark1'!AB1945)</f>
        <v/>
      </c>
      <c r="U93" s="34">
        <f>+'Ark1'!AD1945</f>
        <v>0</v>
      </c>
      <c r="V93" s="29" t="str">
        <f t="shared" si="10"/>
        <v/>
      </c>
      <c r="W93" s="29" t="str">
        <f t="shared" si="11"/>
        <v/>
      </c>
      <c r="X93" s="215"/>
      <c r="Y93" s="218"/>
      <c r="AA93" s="29"/>
      <c r="AB93" s="27"/>
      <c r="AC93" s="242"/>
      <c r="AD93" s="28"/>
      <c r="AH93" s="28"/>
    </row>
    <row r="94" spans="1:34" ht="15.6">
      <c r="A94" s="215"/>
      <c r="B94" s="215"/>
      <c r="C94" s="215"/>
      <c r="D94" s="28">
        <f>+'Ark1'!M1946</f>
        <v>6</v>
      </c>
      <c r="E94" s="28" t="s">
        <v>99</v>
      </c>
      <c r="F94" s="28">
        <f>+'Ark1'!D1946</f>
        <v>6</v>
      </c>
      <c r="G94" s="28" t="s">
        <v>560</v>
      </c>
      <c r="H94" s="28">
        <f>+'Ark1'!Q1946</f>
        <v>6</v>
      </c>
      <c r="I94" s="345">
        <f>+'Ark1'!R1946</f>
        <v>9</v>
      </c>
      <c r="J94" s="29">
        <f>+IF(I94=0,"",'Ark1'!AF1946)</f>
        <v>1.0727056019070325</v>
      </c>
      <c r="K94" s="29">
        <f>+IF(I94=0,"",'Ark1'!AG1946)</f>
        <v>1.0050387533831238</v>
      </c>
      <c r="L94" s="27">
        <f>+IF(I94=0,"",'Ark1'!S1946)</f>
        <v>4.7777777777777777</v>
      </c>
      <c r="M94" s="29">
        <f>+IF(I94=0,"",'Ark1'!U1946)</f>
        <v>20.588888888888889</v>
      </c>
      <c r="N94" s="29">
        <f>+IF(I94=0,"",'Ark1'!V1946)</f>
        <v>0</v>
      </c>
      <c r="O94" s="29">
        <f>+IF(I94=0,"",'Ark1'!W1946)</f>
        <v>0</v>
      </c>
      <c r="P94" s="34">
        <f>+IF(I94=0,"",'Ark1'!X1946)</f>
        <v>77.777777777777771</v>
      </c>
      <c r="Q94" s="34">
        <f>+IF(I94=0,"",'Ark1'!Y1946)</f>
        <v>33.333333333333343</v>
      </c>
      <c r="R94" s="34">
        <f>+IF(I94=0,"",'Ark1'!Z1946)</f>
        <v>5.4095480288600113</v>
      </c>
      <c r="S94" s="29">
        <f>+IF(I94=0,"",'Ark1'!Z1946)</f>
        <v>5.4095480288600113</v>
      </c>
      <c r="T94" s="29">
        <f>+IF(I94=0,"",'Ark1'!AB1946)</f>
        <v>0</v>
      </c>
      <c r="U94" s="34">
        <f>+'Ark1'!AD1946</f>
        <v>0</v>
      </c>
      <c r="V94" s="29">
        <f t="shared" si="10"/>
        <v>1.5</v>
      </c>
      <c r="W94" s="29">
        <f t="shared" si="11"/>
        <v>1.5</v>
      </c>
      <c r="X94" s="215"/>
      <c r="Y94" s="218"/>
      <c r="AA94" s="29"/>
      <c r="AB94" s="27"/>
      <c r="AC94" s="242"/>
      <c r="AD94" s="28"/>
      <c r="AH94" s="28"/>
    </row>
    <row r="95" spans="1:34" ht="15.6">
      <c r="A95" s="215"/>
      <c r="B95" s="215"/>
      <c r="C95" s="215"/>
      <c r="D95" s="28">
        <f>+'Ark1'!M1947</f>
        <v>6</v>
      </c>
      <c r="E95" s="28" t="s">
        <v>99</v>
      </c>
      <c r="F95" s="28">
        <f>+'Ark1'!D1947</f>
        <v>7</v>
      </c>
      <c r="G95" s="28" t="s">
        <v>561</v>
      </c>
      <c r="H95" s="28">
        <f>+'Ark1'!Q1947</f>
        <v>3</v>
      </c>
      <c r="I95" s="345">
        <f>+'Ark1'!R1947</f>
        <v>7</v>
      </c>
      <c r="J95" s="29">
        <f>+IF(I95=0,"",'Ark1'!AF1947)</f>
        <v>4.1176470588235308</v>
      </c>
      <c r="K95" s="29">
        <f>+IF(I95=0,"",'Ark1'!AG1947)</f>
        <v>3.8447919740336376</v>
      </c>
      <c r="L95" s="27">
        <f>+IF(I95=0,"",'Ark1'!S1947)</f>
        <v>4.5714285714285694</v>
      </c>
      <c r="M95" s="29">
        <f>+IF(I95=0,"",'Ark1'!U1947)</f>
        <v>18.614285714285721</v>
      </c>
      <c r="N95" s="29">
        <f>+IF(I95=0,"",'Ark1'!V1947)</f>
        <v>0</v>
      </c>
      <c r="O95" s="29">
        <f>+IF(I95=0,"",'Ark1'!W1947)</f>
        <v>0</v>
      </c>
      <c r="P95" s="34">
        <f>+IF(I95=0,"",'Ark1'!X1947)</f>
        <v>71.428571428571445</v>
      </c>
      <c r="Q95" s="34">
        <f>+IF(I95=0,"",'Ark1'!Y1947)</f>
        <v>28.571428571428577</v>
      </c>
      <c r="R95" s="34">
        <f>+IF(I95=0,"",'Ark1'!Z1947)</f>
        <v>3.8701895750645967</v>
      </c>
      <c r="S95" s="29">
        <f>+IF(I95=0,"",'Ark1'!Z1947)</f>
        <v>3.8701895750645967</v>
      </c>
      <c r="T95" s="29">
        <f>+IF(I95=0,"",'Ark1'!AB1947)</f>
        <v>0</v>
      </c>
      <c r="U95" s="34">
        <f>+'Ark1'!AD1947</f>
        <v>0</v>
      </c>
      <c r="V95" s="29">
        <f t="shared" si="10"/>
        <v>1.1666666666666667</v>
      </c>
      <c r="W95" s="29">
        <f t="shared" si="11"/>
        <v>2.3333333333333335</v>
      </c>
      <c r="X95" s="215"/>
      <c r="Y95" s="218"/>
      <c r="AA95" s="29"/>
      <c r="AB95" s="27"/>
      <c r="AC95" s="242"/>
      <c r="AD95" s="28"/>
      <c r="AH95" s="28"/>
    </row>
    <row r="96" spans="1:34" ht="15.6">
      <c r="A96" s="215"/>
      <c r="B96" s="215"/>
      <c r="C96" s="215"/>
      <c r="D96" s="28">
        <f>+'Ark1'!M1948</f>
        <v>6</v>
      </c>
      <c r="E96" s="28" t="s">
        <v>99</v>
      </c>
      <c r="F96" s="28">
        <f>+'Ark1'!D1948</f>
        <v>8</v>
      </c>
      <c r="G96" s="28" t="s">
        <v>562</v>
      </c>
      <c r="H96" s="28">
        <f>+'Ark1'!Q1948</f>
        <v>4</v>
      </c>
      <c r="I96" s="345">
        <f>+'Ark1'!R1948</f>
        <v>4</v>
      </c>
      <c r="J96" s="29">
        <f>+IF(I96=0,"",'Ark1'!AF1948)</f>
        <v>0.9661835748792269</v>
      </c>
      <c r="K96" s="29">
        <f>+IF(I96=0,"",'Ark1'!AG1948)</f>
        <v>1.1684555073456651</v>
      </c>
      <c r="L96" s="27">
        <f>+IF(I96=0,"",'Ark1'!S1948)</f>
        <v>4.75</v>
      </c>
      <c r="M96" s="29">
        <f>+IF(I96=0,"",'Ark1'!U1948)</f>
        <v>23.025000000000006</v>
      </c>
      <c r="N96" s="29">
        <f>+IF(I96=0,"",'Ark1'!V1948)</f>
        <v>0</v>
      </c>
      <c r="O96" s="29">
        <f>+IF(I96=0,"",'Ark1'!W1948)</f>
        <v>0</v>
      </c>
      <c r="P96" s="34">
        <f>+IF(I96=0,"",'Ark1'!X1948)</f>
        <v>100</v>
      </c>
      <c r="Q96" s="34">
        <f>+IF(I96=0,"",'Ark1'!Y1948)</f>
        <v>25</v>
      </c>
      <c r="R96" s="34">
        <f>+IF(I96=0,"",'Ark1'!Z1948)</f>
        <v>6.2303190126991055</v>
      </c>
      <c r="S96" s="29">
        <f>+IF(I96=0,"",'Ark1'!Z1948)</f>
        <v>6.2303190126991055</v>
      </c>
      <c r="T96" s="29">
        <f>+IF(I96=0,"",'Ark1'!AB1948)</f>
        <v>0</v>
      </c>
      <c r="U96" s="34">
        <f>+'Ark1'!AD1948</f>
        <v>0</v>
      </c>
      <c r="V96" s="29">
        <f t="shared" si="10"/>
        <v>0.66666666666666663</v>
      </c>
      <c r="W96" s="29">
        <f t="shared" si="11"/>
        <v>1</v>
      </c>
      <c r="X96" s="215"/>
      <c r="Y96" s="218"/>
      <c r="AA96" s="29"/>
      <c r="AB96" s="27"/>
      <c r="AC96" s="242"/>
      <c r="AD96" s="28"/>
      <c r="AH96" s="28"/>
    </row>
    <row r="97" spans="1:34" ht="15.6">
      <c r="A97" s="215"/>
      <c r="B97" s="215"/>
      <c r="C97" s="215"/>
      <c r="D97" s="28">
        <f>+'Ark1'!M1949</f>
        <v>6</v>
      </c>
      <c r="E97" s="28" t="s">
        <v>99</v>
      </c>
      <c r="F97" s="28">
        <f>+'Ark1'!D1949</f>
        <v>9</v>
      </c>
      <c r="G97" s="28" t="s">
        <v>563</v>
      </c>
      <c r="H97" s="28">
        <f>+'Ark1'!Q1949</f>
        <v>4</v>
      </c>
      <c r="I97" s="345">
        <f>+'Ark1'!R1949</f>
        <v>7</v>
      </c>
      <c r="J97" s="29">
        <f>+IF(I97=0,"",'Ark1'!AF1949)</f>
        <v>0.96153846153846112</v>
      </c>
      <c r="K97" s="29">
        <f>+IF(I97=0,"",'Ark1'!AG1949)</f>
        <v>0.94860462875001728</v>
      </c>
      <c r="L97" s="27">
        <f>+IF(I97=0,"",'Ark1'!S1949)</f>
        <v>5.2857142857142847</v>
      </c>
      <c r="M97" s="29">
        <f>+IF(I97=0,"",'Ark1'!U1949)</f>
        <v>19.68571428571428</v>
      </c>
      <c r="N97" s="29">
        <f>+IF(I97=0,"",'Ark1'!V1949)</f>
        <v>14.285714285714288</v>
      </c>
      <c r="O97" s="29">
        <f>+IF(I97=0,"",'Ark1'!W1949)</f>
        <v>0</v>
      </c>
      <c r="P97" s="34">
        <f>+IF(I97=0,"",'Ark1'!X1949)</f>
        <v>85.714285714285694</v>
      </c>
      <c r="Q97" s="34">
        <f>+IF(I97=0,"",'Ark1'!Y1949)</f>
        <v>14.285714285714288</v>
      </c>
      <c r="R97" s="34">
        <f>+IF(I97=0,"",'Ark1'!Z1949)</f>
        <v>4.1639365205222489</v>
      </c>
      <c r="S97" s="29">
        <f>+IF(I97=0,"",'Ark1'!Z1949)</f>
        <v>4.1639365205222489</v>
      </c>
      <c r="T97" s="29">
        <f>+IF(I97=0,"",'Ark1'!AB1949)</f>
        <v>0</v>
      </c>
      <c r="U97" s="34">
        <f>+'Ark1'!AD1949</f>
        <v>0</v>
      </c>
      <c r="V97" s="29">
        <f t="shared" si="10"/>
        <v>1.1666666666666667</v>
      </c>
      <c r="W97" s="29">
        <f t="shared" si="11"/>
        <v>1.75</v>
      </c>
      <c r="X97" s="215"/>
      <c r="Y97" s="218"/>
      <c r="AA97" s="29"/>
      <c r="AB97" s="27"/>
      <c r="AC97" s="242"/>
      <c r="AD97" s="28"/>
      <c r="AH97" s="28"/>
    </row>
    <row r="98" spans="1:34" ht="15.6">
      <c r="A98" s="215"/>
      <c r="B98" s="215"/>
      <c r="C98" s="215"/>
      <c r="D98" s="28">
        <f>+'Ark1'!M1950</f>
        <v>6</v>
      </c>
      <c r="E98" s="28" t="s">
        <v>99</v>
      </c>
      <c r="F98" s="28">
        <f>+'Ark1'!D1950</f>
        <v>10</v>
      </c>
      <c r="G98" s="28" t="s">
        <v>564</v>
      </c>
      <c r="H98" s="28">
        <f>+'Ark1'!Q1950</f>
        <v>30</v>
      </c>
      <c r="I98" s="345">
        <f>+'Ark1'!R1950</f>
        <v>64</v>
      </c>
      <c r="J98" s="29">
        <f>+IF(I98=0,"",'Ark1'!AF1950)</f>
        <v>2.4334600760456273</v>
      </c>
      <c r="K98" s="29">
        <f>+IF(I98=0,"",'Ark1'!AG1950)</f>
        <v>2.3337573857932203</v>
      </c>
      <c r="L98" s="27">
        <f>+IF(I98=0,"",'Ark1'!S1950)</f>
        <v>5.28125</v>
      </c>
      <c r="M98" s="29">
        <f>+IF(I98=0,"",'Ark1'!U1950)</f>
        <v>19.032812500000006</v>
      </c>
      <c r="N98" s="29">
        <f>+IF(I98=0,"",'Ark1'!V1950)</f>
        <v>3.125</v>
      </c>
      <c r="O98" s="29">
        <f>+IF(I98=0,"",'Ark1'!W1950)</f>
        <v>0</v>
      </c>
      <c r="P98" s="34">
        <f>+IF(I98=0,"",'Ark1'!X1950)</f>
        <v>70.3125</v>
      </c>
      <c r="Q98" s="34">
        <f>+IF(I98=0,"",'Ark1'!Y1950)</f>
        <v>15.625</v>
      </c>
      <c r="R98" s="34">
        <f>+IF(I98=0,"",'Ark1'!Z1950)</f>
        <v>3.8363008992835375</v>
      </c>
      <c r="S98" s="29">
        <f>+IF(I98=0,"",'Ark1'!Z1950)</f>
        <v>3.8363008992835375</v>
      </c>
      <c r="T98" s="29">
        <f>+IF(I98=0,"",'Ark1'!AB1950)</f>
        <v>0</v>
      </c>
      <c r="U98" s="34">
        <f>+'Ark1'!AD1950</f>
        <v>0</v>
      </c>
      <c r="V98" s="29">
        <f t="shared" si="10"/>
        <v>10.666666666666666</v>
      </c>
      <c r="W98" s="29">
        <f t="shared" si="11"/>
        <v>2.1333333333333333</v>
      </c>
      <c r="X98" s="215"/>
      <c r="Y98" s="218"/>
      <c r="AA98" s="29"/>
      <c r="AB98" s="27"/>
      <c r="AC98" s="242"/>
      <c r="AD98" s="28"/>
      <c r="AH98" s="28"/>
    </row>
    <row r="99" spans="1:34" ht="15.6">
      <c r="A99" s="215"/>
      <c r="B99" s="215"/>
      <c r="C99" s="215"/>
      <c r="D99" s="28">
        <f>+'Ark1'!M1951</f>
        <v>6</v>
      </c>
      <c r="E99" s="28" t="s">
        <v>99</v>
      </c>
      <c r="F99" s="28">
        <f>+'Ark1'!D1951</f>
        <v>11</v>
      </c>
      <c r="G99" s="28" t="s">
        <v>565</v>
      </c>
      <c r="H99" s="28">
        <f>+'Ark1'!Q1951</f>
        <v>24</v>
      </c>
      <c r="I99" s="345">
        <f>+'Ark1'!R1951</f>
        <v>59</v>
      </c>
      <c r="J99" s="29">
        <f>+IF(I99=0,"",'Ark1'!AF1951)</f>
        <v>3.9703903095558553</v>
      </c>
      <c r="K99" s="29">
        <f>+IF(I99=0,"",'Ark1'!AG1951)</f>
        <v>3.7779837732093622</v>
      </c>
      <c r="L99" s="27">
        <f>+IF(I99=0,"",'Ark1'!S1951)</f>
        <v>5.2203389830508478</v>
      </c>
      <c r="M99" s="29">
        <f>+IF(I99=0,"",'Ark1'!U1951)</f>
        <v>20.654237288135576</v>
      </c>
      <c r="N99" s="29">
        <f>+IF(I99=0,"",'Ark1'!V1951)</f>
        <v>6.7796610169491505</v>
      </c>
      <c r="O99" s="29">
        <f>+IF(I99=0,"",'Ark1'!W1951)</f>
        <v>0</v>
      </c>
      <c r="P99" s="34">
        <f>+IF(I99=0,"",'Ark1'!X1951)</f>
        <v>89.830508474576263</v>
      </c>
      <c r="Q99" s="34">
        <f>+IF(I99=0,"",'Ark1'!Y1951)</f>
        <v>22.033898305084747</v>
      </c>
      <c r="R99" s="34">
        <f>+IF(I99=0,"",'Ark1'!Z1951)</f>
        <v>4.9849033798466715</v>
      </c>
      <c r="S99" s="29">
        <f>+IF(I99=0,"",'Ark1'!Z1951)</f>
        <v>4.9849033798466715</v>
      </c>
      <c r="T99" s="29">
        <f>+IF(I99=0,"",'Ark1'!AB1951)</f>
        <v>0</v>
      </c>
      <c r="U99" s="34">
        <f>+'Ark1'!AD1951</f>
        <v>0</v>
      </c>
      <c r="V99" s="29">
        <f t="shared" si="10"/>
        <v>9.8333333333333339</v>
      </c>
      <c r="W99" s="29">
        <f t="shared" si="11"/>
        <v>2.4583333333333335</v>
      </c>
      <c r="X99" s="215"/>
      <c r="Y99" s="218"/>
      <c r="AA99" s="29"/>
      <c r="AB99" s="27"/>
      <c r="AC99" s="242"/>
      <c r="AD99" s="28"/>
      <c r="AH99" s="28"/>
    </row>
    <row r="100" spans="1:34" ht="15.6">
      <c r="A100" s="215"/>
      <c r="B100" s="215"/>
      <c r="C100" s="215"/>
      <c r="D100" s="28">
        <f>+'Ark1'!M1952</f>
        <v>6</v>
      </c>
      <c r="E100" s="28" t="s">
        <v>99</v>
      </c>
      <c r="F100" s="28">
        <f>+'Ark1'!D1952</f>
        <v>12</v>
      </c>
      <c r="G100" s="28" t="s">
        <v>566</v>
      </c>
      <c r="H100" s="28">
        <f>+'Ark1'!Q1952</f>
        <v>3</v>
      </c>
      <c r="I100" s="345">
        <f>+'Ark1'!R1952</f>
        <v>4</v>
      </c>
      <c r="J100" s="29">
        <f>+IF(I100=0,"",'Ark1'!AF1952)</f>
        <v>1.4084507042253516</v>
      </c>
      <c r="K100" s="29">
        <f>+IF(I100=0,"",'Ark1'!AG1952)</f>
        <v>1.063042454417009</v>
      </c>
      <c r="L100" s="27">
        <f>+IF(I100=0,"",'Ark1'!S1952)</f>
        <v>5.25</v>
      </c>
      <c r="M100" s="29">
        <f>+IF(I100=0,"",'Ark1'!U1952)</f>
        <v>15.8</v>
      </c>
      <c r="N100" s="29">
        <f>+IF(I100=0,"",'Ark1'!V1952)</f>
        <v>0</v>
      </c>
      <c r="O100" s="29">
        <f>+IF(I100=0,"",'Ark1'!W1952)</f>
        <v>0</v>
      </c>
      <c r="P100" s="34">
        <f>+IF(I100=0,"",'Ark1'!X1952)</f>
        <v>50</v>
      </c>
      <c r="Q100" s="34">
        <f>+IF(I100=0,"",'Ark1'!Y1952)</f>
        <v>0</v>
      </c>
      <c r="R100" s="34">
        <f>+IF(I100=0,"",'Ark1'!Z1952)</f>
        <v>2.3151673805580422</v>
      </c>
      <c r="S100" s="29">
        <f>+IF(I100=0,"",'Ark1'!Z1952)</f>
        <v>2.3151673805580422</v>
      </c>
      <c r="T100" s="29">
        <f>+IF(I100=0,"",'Ark1'!AB1952)</f>
        <v>0</v>
      </c>
      <c r="U100" s="34">
        <f>+'Ark1'!AD1952</f>
        <v>0</v>
      </c>
      <c r="V100" s="29">
        <f t="shared" si="10"/>
        <v>0.66666666666666663</v>
      </c>
      <c r="W100" s="29">
        <f t="shared" si="11"/>
        <v>1.3333333333333333</v>
      </c>
      <c r="X100" s="215"/>
      <c r="Y100" s="218"/>
      <c r="AA100" s="29"/>
      <c r="AB100" s="27"/>
      <c r="AC100" s="242"/>
      <c r="AD100" s="28"/>
      <c r="AH100" s="28"/>
    </row>
    <row r="101" spans="1:34" ht="15.6">
      <c r="A101" s="215"/>
      <c r="B101" s="215"/>
      <c r="C101" s="215"/>
      <c r="D101" s="215"/>
      <c r="E101" s="215"/>
      <c r="F101" s="215"/>
      <c r="G101" s="215"/>
      <c r="H101" s="215"/>
      <c r="I101" s="339"/>
      <c r="J101" s="216"/>
      <c r="K101" s="216"/>
      <c r="L101" s="215"/>
      <c r="M101" s="215"/>
      <c r="N101" s="215"/>
      <c r="O101" s="217"/>
      <c r="P101" s="217"/>
      <c r="Q101" s="217"/>
      <c r="R101" s="217"/>
      <c r="S101" s="216"/>
      <c r="T101" s="215"/>
      <c r="U101" s="217"/>
      <c r="V101" s="217"/>
      <c r="W101" s="216"/>
      <c r="X101" s="215"/>
      <c r="Y101" s="218"/>
      <c r="AA101" s="29"/>
      <c r="AB101" s="27"/>
      <c r="AC101" s="219"/>
      <c r="AD101" s="28"/>
      <c r="AH101" s="28"/>
    </row>
    <row r="102" spans="1:34" ht="22.8">
      <c r="A102" s="215"/>
      <c r="B102" s="215"/>
      <c r="C102" s="215"/>
      <c r="D102" s="215"/>
      <c r="E102" s="264" t="str">
        <f>+E107</f>
        <v>3-</v>
      </c>
      <c r="F102" s="215"/>
      <c r="G102" s="215"/>
      <c r="H102" s="215"/>
      <c r="I102" s="342">
        <f>SUM(I107:I118)</f>
        <v>143</v>
      </c>
      <c r="J102" s="216"/>
      <c r="K102" s="216"/>
      <c r="L102" s="215"/>
      <c r="M102" s="270">
        <f>+Fettgruppe!L17</f>
        <v>22.105594405594402</v>
      </c>
      <c r="N102" s="215"/>
      <c r="O102" s="217"/>
      <c r="P102" s="217"/>
      <c r="Q102" s="217"/>
      <c r="R102" s="217"/>
      <c r="S102" s="216"/>
      <c r="T102" s="215"/>
      <c r="U102" s="217"/>
      <c r="V102" s="217"/>
      <c r="W102" s="216"/>
      <c r="X102" s="215"/>
      <c r="Y102" s="218"/>
      <c r="AA102" s="29"/>
      <c r="AB102" s="27"/>
      <c r="AC102" s="219"/>
      <c r="AD102" s="28"/>
      <c r="AH102" s="28"/>
    </row>
    <row r="103" spans="1:34" ht="15.6">
      <c r="A103" s="215"/>
      <c r="B103" s="215"/>
      <c r="C103" s="215"/>
      <c r="D103" s="215"/>
      <c r="E103" s="215"/>
      <c r="F103" s="215"/>
      <c r="G103" s="215"/>
      <c r="H103" s="215"/>
      <c r="I103" s="339"/>
      <c r="J103" s="216"/>
      <c r="K103" s="216"/>
      <c r="L103" s="215"/>
      <c r="M103" s="215"/>
      <c r="N103" s="215"/>
      <c r="O103" s="217"/>
      <c r="P103" s="217"/>
      <c r="Q103" s="217"/>
      <c r="R103" s="217"/>
      <c r="S103" s="216"/>
      <c r="T103" s="215"/>
      <c r="U103" s="217"/>
      <c r="V103" s="217"/>
      <c r="W103" s="232" t="s">
        <v>2</v>
      </c>
      <c r="X103" s="215"/>
      <c r="Y103" s="218"/>
      <c r="AA103" s="29"/>
      <c r="AB103" s="27"/>
      <c r="AC103" s="219"/>
      <c r="AD103" s="28"/>
      <c r="AH103" s="28"/>
    </row>
    <row r="104" spans="1:34" ht="15.6">
      <c r="A104" s="215"/>
      <c r="B104" s="215"/>
      <c r="C104" s="215"/>
      <c r="D104" s="215"/>
      <c r="E104" s="215"/>
      <c r="F104" s="215"/>
      <c r="G104" s="215"/>
      <c r="H104" s="233" t="s">
        <v>2</v>
      </c>
      <c r="I104" s="339"/>
      <c r="J104" s="216"/>
      <c r="K104" s="216"/>
      <c r="L104" s="233" t="s">
        <v>22</v>
      </c>
      <c r="M104" s="216"/>
      <c r="N104" s="216" t="s">
        <v>407</v>
      </c>
      <c r="O104" s="217" t="s">
        <v>407</v>
      </c>
      <c r="P104" s="234" t="s">
        <v>552</v>
      </c>
      <c r="Q104" s="36"/>
      <c r="R104" s="36"/>
      <c r="S104" s="232" t="s">
        <v>429</v>
      </c>
      <c r="T104" s="215"/>
      <c r="U104" s="234" t="s">
        <v>549</v>
      </c>
      <c r="V104" s="234" t="s">
        <v>80</v>
      </c>
      <c r="W104" s="232" t="s">
        <v>8</v>
      </c>
      <c r="X104" s="215"/>
      <c r="Y104" s="218"/>
      <c r="AA104" s="29"/>
      <c r="AB104" s="27"/>
      <c r="AC104" s="219"/>
      <c r="AD104" s="28"/>
      <c r="AH104" s="28"/>
    </row>
    <row r="105" spans="1:34" ht="15.6">
      <c r="A105" s="215"/>
      <c r="B105" s="215"/>
      <c r="C105" s="215"/>
      <c r="D105" s="233" t="s">
        <v>417</v>
      </c>
      <c r="E105" s="215"/>
      <c r="F105" s="233"/>
      <c r="G105" s="233"/>
      <c r="H105" s="233" t="s">
        <v>492</v>
      </c>
      <c r="I105" s="343" t="s">
        <v>2</v>
      </c>
      <c r="J105" s="232" t="s">
        <v>2</v>
      </c>
      <c r="K105" s="232" t="s">
        <v>1</v>
      </c>
      <c r="L105" s="233" t="s">
        <v>490</v>
      </c>
      <c r="M105" s="232" t="s">
        <v>22</v>
      </c>
      <c r="N105" s="232" t="s">
        <v>531</v>
      </c>
      <c r="O105" s="234" t="s">
        <v>496</v>
      </c>
      <c r="P105" s="234" t="s">
        <v>553</v>
      </c>
      <c r="Q105" s="36"/>
      <c r="R105" s="36"/>
      <c r="S105" s="232"/>
      <c r="T105" s="233" t="s">
        <v>490</v>
      </c>
      <c r="U105" s="234" t="s">
        <v>1</v>
      </c>
      <c r="V105" s="234" t="s">
        <v>431</v>
      </c>
      <c r="W105" s="232" t="s">
        <v>71</v>
      </c>
      <c r="X105" s="215"/>
      <c r="Y105" s="218"/>
      <c r="AA105" s="29"/>
      <c r="AB105" s="27"/>
      <c r="AC105" s="219"/>
      <c r="AD105" s="28"/>
      <c r="AH105" s="28"/>
    </row>
    <row r="106" spans="1:34" ht="15.6">
      <c r="A106" s="215"/>
      <c r="B106" s="215"/>
      <c r="C106" s="215"/>
      <c r="D106" s="233" t="s">
        <v>418</v>
      </c>
      <c r="E106" s="233"/>
      <c r="F106" s="233" t="s">
        <v>89</v>
      </c>
      <c r="G106" s="233"/>
      <c r="H106" s="52" t="s">
        <v>493</v>
      </c>
      <c r="I106" s="335" t="s">
        <v>8</v>
      </c>
      <c r="J106" s="97" t="s">
        <v>407</v>
      </c>
      <c r="K106" s="97" t="s">
        <v>407</v>
      </c>
      <c r="L106" s="52" t="s">
        <v>491</v>
      </c>
      <c r="M106" s="97" t="s">
        <v>44</v>
      </c>
      <c r="N106" s="97" t="s">
        <v>532</v>
      </c>
      <c r="O106" s="74" t="s">
        <v>497</v>
      </c>
      <c r="P106" s="74" t="s">
        <v>554</v>
      </c>
      <c r="Q106" s="74" t="s">
        <v>535</v>
      </c>
      <c r="R106" s="74" t="s">
        <v>555</v>
      </c>
      <c r="S106" s="97" t="s">
        <v>1</v>
      </c>
      <c r="T106" s="52" t="s">
        <v>491</v>
      </c>
      <c r="U106" s="74" t="s">
        <v>0</v>
      </c>
      <c r="V106" s="74" t="s">
        <v>432</v>
      </c>
      <c r="W106" s="97" t="s">
        <v>551</v>
      </c>
      <c r="X106" s="215"/>
      <c r="Y106" s="218"/>
      <c r="AA106" s="29"/>
      <c r="AB106" s="27"/>
      <c r="AC106" s="219"/>
      <c r="AD106" s="28"/>
      <c r="AH106" s="28"/>
    </row>
    <row r="107" spans="1:34" ht="15.6">
      <c r="A107" s="215"/>
      <c r="B107" s="215"/>
      <c r="C107" s="215"/>
      <c r="D107" s="235">
        <f>+'Ark1'!M1953</f>
        <v>7</v>
      </c>
      <c r="E107" s="235" t="s">
        <v>100</v>
      </c>
      <c r="F107" s="235">
        <f>+'Ark1'!D1953</f>
        <v>1</v>
      </c>
      <c r="G107" s="235" t="s">
        <v>556</v>
      </c>
      <c r="H107" s="235">
        <f>+'Ark1'!Q1953</f>
        <v>0</v>
      </c>
      <c r="I107" s="344">
        <f>+'Ark1'!R1953</f>
        <v>0</v>
      </c>
      <c r="J107" s="236" t="str">
        <f>+IF(I107=0,"",'Ark1'!AF1953)</f>
        <v/>
      </c>
      <c r="K107" s="236" t="str">
        <f>+IF(I107=0,"",'Ark1'!AG1953)</f>
        <v/>
      </c>
      <c r="L107" s="237" t="str">
        <f>+IF(I107=0,"",'Ark1'!S1953)</f>
        <v/>
      </c>
      <c r="M107" s="236" t="str">
        <f>+IF(I107=0,"",'Ark1'!U1953)</f>
        <v/>
      </c>
      <c r="N107" s="236" t="str">
        <f>+IF(I107=0,"",'Ark1'!V1953)</f>
        <v/>
      </c>
      <c r="O107" s="236" t="str">
        <f>+IF(I107=0,"",'Ark1'!W1953)</f>
        <v/>
      </c>
      <c r="P107" s="238" t="str">
        <f>+IF(I107=0,"",'Ark1'!X1953)</f>
        <v/>
      </c>
      <c r="Q107" s="238" t="str">
        <f>+IF(I107=0,"",'Ark1'!Y1953)</f>
        <v/>
      </c>
      <c r="R107" s="238" t="str">
        <f>+IF(I107=0,"",'Ark1'!Z1953)</f>
        <v/>
      </c>
      <c r="S107" s="236" t="str">
        <f>+IF(I107=0,"",'Ark1'!Z1953)</f>
        <v/>
      </c>
      <c r="T107" s="236" t="str">
        <f>+IF(I107=0,"",'Ark1'!AB1953)</f>
        <v/>
      </c>
      <c r="U107" s="238">
        <f>+'Ark1'!AD1953</f>
        <v>0</v>
      </c>
      <c r="V107" s="236" t="str">
        <f>+IF(I107=0,"",I107/D107)</f>
        <v/>
      </c>
      <c r="W107" s="236" t="str">
        <f>+IF(I107=0,"",I107/H107)</f>
        <v/>
      </c>
      <c r="X107" s="215"/>
      <c r="Y107" s="218"/>
      <c r="AA107" s="29"/>
      <c r="AB107" s="27"/>
      <c r="AC107" s="242"/>
      <c r="AD107" s="28"/>
      <c r="AH107" s="28"/>
    </row>
    <row r="108" spans="1:34" ht="15.6">
      <c r="A108" s="215"/>
      <c r="B108" s="215"/>
      <c r="C108" s="215"/>
      <c r="D108" s="235">
        <f>+'Ark1'!M1954</f>
        <v>7</v>
      </c>
      <c r="E108" s="235" t="s">
        <v>100</v>
      </c>
      <c r="F108" s="235">
        <f>+'Ark1'!D1954</f>
        <v>2</v>
      </c>
      <c r="G108" s="235" t="s">
        <v>557</v>
      </c>
      <c r="H108" s="235">
        <f>+'Ark1'!Q1954</f>
        <v>1</v>
      </c>
      <c r="I108" s="344">
        <f>+'Ark1'!R1954</f>
        <v>2</v>
      </c>
      <c r="J108" s="236">
        <f>+IF(I108=0,"",'Ark1'!AF1954)</f>
        <v>0.51282051282051277</v>
      </c>
      <c r="K108" s="236">
        <f>+IF(I108=0,"",'Ark1'!AG1954)</f>
        <v>0.52648621421632702</v>
      </c>
      <c r="L108" s="237">
        <f>+IF(I108=0,"",'Ark1'!S1954)</f>
        <v>5.5</v>
      </c>
      <c r="M108" s="236">
        <f>+IF(I108=0,"",'Ark1'!U1954)</f>
        <v>21.95</v>
      </c>
      <c r="N108" s="236">
        <f>+IF(I108=0,"",'Ark1'!V1954)</f>
        <v>0</v>
      </c>
      <c r="O108" s="236">
        <f>+IF(I108=0,"",'Ark1'!W1954)</f>
        <v>0</v>
      </c>
      <c r="P108" s="238">
        <f>+IF(I108=0,"",'Ark1'!X1954)</f>
        <v>100</v>
      </c>
      <c r="Q108" s="238">
        <f>+IF(I108=0,"",'Ark1'!Y1954)</f>
        <v>50</v>
      </c>
      <c r="R108" s="238">
        <f>+IF(I108=0,"",'Ark1'!Z1954)</f>
        <v>1.75</v>
      </c>
      <c r="S108" s="236">
        <f>+IF(I108=0,"",'Ark1'!Z1954)</f>
        <v>1.75</v>
      </c>
      <c r="T108" s="236">
        <f>+IF(I108=0,"",'Ark1'!AB1954)</f>
        <v>0</v>
      </c>
      <c r="U108" s="238">
        <f>+'Ark1'!AD1954</f>
        <v>0</v>
      </c>
      <c r="V108" s="236">
        <f t="shared" ref="V108:V118" si="12">+IF(I108=0,"",I108/D108)</f>
        <v>0.2857142857142857</v>
      </c>
      <c r="W108" s="236">
        <f t="shared" ref="W108:W118" si="13">+IF(I108=0,"",I108/H108)</f>
        <v>2</v>
      </c>
      <c r="X108" s="215"/>
      <c r="Y108" s="218"/>
      <c r="AA108" s="29"/>
      <c r="AB108" s="27"/>
      <c r="AC108" s="242"/>
      <c r="AD108" s="28"/>
      <c r="AH108" s="28"/>
    </row>
    <row r="109" spans="1:34" ht="15.6">
      <c r="A109" s="215"/>
      <c r="B109" s="215"/>
      <c r="C109" s="215"/>
      <c r="D109" s="235">
        <f>+'Ark1'!M1955</f>
        <v>7</v>
      </c>
      <c r="E109" s="235" t="s">
        <v>100</v>
      </c>
      <c r="F109" s="235">
        <f>+'Ark1'!D1955</f>
        <v>3</v>
      </c>
      <c r="G109" s="235" t="s">
        <v>558</v>
      </c>
      <c r="H109" s="235">
        <f>+'Ark1'!Q1955</f>
        <v>2</v>
      </c>
      <c r="I109" s="344">
        <f>+'Ark1'!R1955</f>
        <v>2</v>
      </c>
      <c r="J109" s="236">
        <f>+IF(I109=0,"",'Ark1'!AF1955)</f>
        <v>0.23094688221709003</v>
      </c>
      <c r="K109" s="236">
        <f>+IF(I109=0,"",'Ark1'!AG1955)</f>
        <v>0.2652863850272581</v>
      </c>
      <c r="L109" s="237">
        <f>+IF(I109=0,"",'Ark1'!S1955)</f>
        <v>6.5</v>
      </c>
      <c r="M109" s="236">
        <f>+IF(I109=0,"",'Ark1'!U1955)</f>
        <v>24.55</v>
      </c>
      <c r="N109" s="236">
        <f>+IF(I109=0,"",'Ark1'!V1955)</f>
        <v>50</v>
      </c>
      <c r="O109" s="236">
        <f>+IF(I109=0,"",'Ark1'!W1955)</f>
        <v>0</v>
      </c>
      <c r="P109" s="238">
        <f>+IF(I109=0,"",'Ark1'!X1955)</f>
        <v>100</v>
      </c>
      <c r="Q109" s="238">
        <f>+IF(I109=0,"",'Ark1'!Y1955)</f>
        <v>50</v>
      </c>
      <c r="R109" s="238">
        <f>+IF(I109=0,"",'Ark1'!Z1955)</f>
        <v>3.4500000000000051</v>
      </c>
      <c r="S109" s="236">
        <f>+IF(I109=0,"",'Ark1'!Z1955)</f>
        <v>3.4500000000000051</v>
      </c>
      <c r="T109" s="236">
        <f>+IF(I109=0,"",'Ark1'!AB1955)</f>
        <v>0</v>
      </c>
      <c r="U109" s="238">
        <f>+'Ark1'!AD1955</f>
        <v>0</v>
      </c>
      <c r="V109" s="236">
        <f t="shared" si="12"/>
        <v>0.2857142857142857</v>
      </c>
      <c r="W109" s="236">
        <f t="shared" si="13"/>
        <v>1</v>
      </c>
      <c r="X109" s="215"/>
      <c r="Y109" s="218"/>
      <c r="AA109" s="29"/>
      <c r="AB109" s="27"/>
      <c r="AC109" s="242"/>
      <c r="AD109" s="28"/>
      <c r="AH109" s="28"/>
    </row>
    <row r="110" spans="1:34">
      <c r="A110" s="215"/>
      <c r="B110" s="215"/>
      <c r="C110" s="215"/>
      <c r="D110" s="235">
        <f>+'Ark1'!M1956</f>
        <v>7</v>
      </c>
      <c r="E110" s="235" t="s">
        <v>100</v>
      </c>
      <c r="F110" s="235">
        <f>+'Ark1'!D1956</f>
        <v>4</v>
      </c>
      <c r="G110" s="235" t="s">
        <v>559</v>
      </c>
      <c r="H110" s="235">
        <f>+'Ark1'!Q1956</f>
        <v>0</v>
      </c>
      <c r="I110" s="344">
        <f>+'Ark1'!R1956</f>
        <v>0</v>
      </c>
      <c r="J110" s="236" t="str">
        <f>+IF(I110=0,"",'Ark1'!AF1956)</f>
        <v/>
      </c>
      <c r="K110" s="236" t="str">
        <f>+IF(I110=0,"",'Ark1'!AG1956)</f>
        <v/>
      </c>
      <c r="L110" s="237" t="str">
        <f>+IF(I110=0,"",'Ark1'!S1956)</f>
        <v/>
      </c>
      <c r="M110" s="236" t="str">
        <f>+IF(I110=0,"",'Ark1'!U1956)</f>
        <v/>
      </c>
      <c r="N110" s="236" t="str">
        <f>+IF(I110=0,"",'Ark1'!V1956)</f>
        <v/>
      </c>
      <c r="O110" s="236" t="str">
        <f>+IF(I110=0,"",'Ark1'!W1956)</f>
        <v/>
      </c>
      <c r="P110" s="238" t="str">
        <f>+IF(I110=0,"",'Ark1'!X1956)</f>
        <v/>
      </c>
      <c r="Q110" s="238" t="str">
        <f>+IF(I110=0,"",'Ark1'!Y1956)</f>
        <v/>
      </c>
      <c r="R110" s="238" t="str">
        <f>+IF(I110=0,"",'Ark1'!Z1956)</f>
        <v/>
      </c>
      <c r="S110" s="236" t="str">
        <f>+IF(I110=0,"",'Ark1'!Z1956)</f>
        <v/>
      </c>
      <c r="T110" s="236" t="str">
        <f>+IF(I110=0,"",'Ark1'!AB1956)</f>
        <v/>
      </c>
      <c r="U110" s="238">
        <f>+'Ark1'!AD1956</f>
        <v>0</v>
      </c>
      <c r="V110" s="236" t="str">
        <f t="shared" si="12"/>
        <v/>
      </c>
      <c r="W110" s="236" t="str">
        <f t="shared" si="13"/>
        <v/>
      </c>
      <c r="X110" s="215"/>
      <c r="Y110" s="27"/>
      <c r="AA110" s="29"/>
      <c r="AB110" s="27"/>
      <c r="AC110" s="28"/>
      <c r="AD110" s="28"/>
      <c r="AH110" s="28"/>
    </row>
    <row r="111" spans="1:34" ht="15.6">
      <c r="A111" s="215"/>
      <c r="B111" s="215"/>
      <c r="C111" s="215"/>
      <c r="D111" s="235">
        <f>+'Ark1'!M1957</f>
        <v>7</v>
      </c>
      <c r="E111" s="235" t="s">
        <v>100</v>
      </c>
      <c r="F111" s="235">
        <f>+'Ark1'!D1957</f>
        <v>5</v>
      </c>
      <c r="G111" s="235" t="s">
        <v>452</v>
      </c>
      <c r="H111" s="235">
        <f>+'Ark1'!Q1957</f>
        <v>3</v>
      </c>
      <c r="I111" s="344">
        <f>+'Ark1'!R1957</f>
        <v>4</v>
      </c>
      <c r="J111" s="236">
        <f>+IF(I111=0,"",'Ark1'!AF1957)</f>
        <v>1.0178117048346056</v>
      </c>
      <c r="K111" s="236">
        <f>+IF(I111=0,"",'Ark1'!AG1957)</f>
        <v>1.1534211539177837</v>
      </c>
      <c r="L111" s="237">
        <f>+IF(I111=0,"",'Ark1'!S1957)</f>
        <v>5</v>
      </c>
      <c r="M111" s="236">
        <f>+IF(I111=0,"",'Ark1'!U1957)</f>
        <v>23.225000000000001</v>
      </c>
      <c r="N111" s="236">
        <f>+IF(I111=0,"",'Ark1'!V1957)</f>
        <v>0</v>
      </c>
      <c r="O111" s="236">
        <f>+IF(I111=0,"",'Ark1'!W1957)</f>
        <v>0</v>
      </c>
      <c r="P111" s="238">
        <f>+IF(I111=0,"",'Ark1'!X1957)</f>
        <v>100</v>
      </c>
      <c r="Q111" s="238">
        <f>+IF(I111=0,"",'Ark1'!Y1957)</f>
        <v>50</v>
      </c>
      <c r="R111" s="238">
        <f>+IF(I111=0,"",'Ark1'!Z1957)</f>
        <v>3.3506529214467959</v>
      </c>
      <c r="S111" s="236">
        <f>+IF(I111=0,"",'Ark1'!Z1957)</f>
        <v>3.3506529214467959</v>
      </c>
      <c r="T111" s="236">
        <f>+IF(I111=0,"",'Ark1'!AB1957)</f>
        <v>0</v>
      </c>
      <c r="U111" s="238">
        <f>+'Ark1'!AD1957</f>
        <v>0</v>
      </c>
      <c r="V111" s="236">
        <f t="shared" si="12"/>
        <v>0.5714285714285714</v>
      </c>
      <c r="W111" s="236">
        <f t="shared" si="13"/>
        <v>1.3333333333333333</v>
      </c>
      <c r="X111" s="215"/>
      <c r="Y111" s="219"/>
      <c r="AA111" s="29"/>
      <c r="AB111" s="27"/>
      <c r="AC111" s="242"/>
      <c r="AD111" s="28"/>
      <c r="AH111" s="28"/>
    </row>
    <row r="112" spans="1:34">
      <c r="A112" s="215"/>
      <c r="B112" s="215"/>
      <c r="C112" s="215"/>
      <c r="D112" s="235">
        <f>+'Ark1'!M1958</f>
        <v>7</v>
      </c>
      <c r="E112" s="235" t="s">
        <v>100</v>
      </c>
      <c r="F112" s="235">
        <f>+'Ark1'!D1958</f>
        <v>6</v>
      </c>
      <c r="G112" s="235" t="s">
        <v>560</v>
      </c>
      <c r="H112" s="235">
        <f>+'Ark1'!Q1958</f>
        <v>12</v>
      </c>
      <c r="I112" s="344">
        <f>+'Ark1'!R1958</f>
        <v>27</v>
      </c>
      <c r="J112" s="236">
        <f>+IF(I112=0,"",'Ark1'!AF1958)</f>
        <v>3.2181168057210967</v>
      </c>
      <c r="K112" s="236">
        <f>+IF(I112=0,"",'Ark1'!AG1958)</f>
        <v>3.1214236512249753</v>
      </c>
      <c r="L112" s="237">
        <f>+IF(I112=0,"",'Ark1'!S1958)</f>
        <v>5.1481481481481479</v>
      </c>
      <c r="M112" s="236">
        <f>+IF(I112=0,"",'Ark1'!U1958)</f>
        <v>21.314814814814813</v>
      </c>
      <c r="N112" s="236">
        <f>+IF(I112=0,"",'Ark1'!V1958)</f>
        <v>3.7037037037037042</v>
      </c>
      <c r="O112" s="236">
        <f>+IF(I112=0,"",'Ark1'!W1958)</f>
        <v>0</v>
      </c>
      <c r="P112" s="238">
        <f>+IF(I112=0,"",'Ark1'!X1958)</f>
        <v>96.296296296296291</v>
      </c>
      <c r="Q112" s="238">
        <f>+IF(I112=0,"",'Ark1'!Y1958)</f>
        <v>33.333333333333343</v>
      </c>
      <c r="R112" s="238">
        <f>+IF(I112=0,"",'Ark1'!Z1958)</f>
        <v>3.4468132038163701</v>
      </c>
      <c r="S112" s="236">
        <f>+IF(I112=0,"",'Ark1'!Z1958)</f>
        <v>3.4468132038163701</v>
      </c>
      <c r="T112" s="236">
        <f>+IF(I112=0,"",'Ark1'!AB1958)</f>
        <v>0</v>
      </c>
      <c r="U112" s="238">
        <f>+'Ark1'!AD1958</f>
        <v>0</v>
      </c>
      <c r="V112" s="236">
        <f t="shared" si="12"/>
        <v>3.8571428571428572</v>
      </c>
      <c r="W112" s="236">
        <f t="shared" si="13"/>
        <v>2.25</v>
      </c>
      <c r="X112" s="215"/>
      <c r="Y112" s="27"/>
      <c r="AA112" s="29"/>
      <c r="AB112" s="27"/>
      <c r="AC112" s="28"/>
      <c r="AD112" s="28"/>
      <c r="AH112" s="28"/>
    </row>
    <row r="113" spans="1:34">
      <c r="A113" s="215"/>
      <c r="B113" s="215"/>
      <c r="C113" s="215"/>
      <c r="D113" s="235">
        <f>+'Ark1'!M1959</f>
        <v>7</v>
      </c>
      <c r="E113" s="235" t="s">
        <v>100</v>
      </c>
      <c r="F113" s="235">
        <f>+'Ark1'!D1959</f>
        <v>7</v>
      </c>
      <c r="G113" s="235" t="s">
        <v>561</v>
      </c>
      <c r="H113" s="235">
        <f>+'Ark1'!Q1959</f>
        <v>4</v>
      </c>
      <c r="I113" s="344">
        <f>+'Ark1'!R1959</f>
        <v>6</v>
      </c>
      <c r="J113" s="236">
        <f>+IF(I113=0,"",'Ark1'!AF1959)</f>
        <v>3.5294117647058822</v>
      </c>
      <c r="K113" s="236">
        <f>+IF(I113=0,"",'Ark1'!AG1959)</f>
        <v>4.0100324579521978</v>
      </c>
      <c r="L113" s="237">
        <f>+IF(I113=0,"",'Ark1'!S1959)</f>
        <v>4.1666666666666679</v>
      </c>
      <c r="M113" s="236">
        <f>+IF(I113=0,"",'Ark1'!U1959)</f>
        <v>22.649999999999995</v>
      </c>
      <c r="N113" s="236">
        <f>+IF(I113=0,"",'Ark1'!V1959)</f>
        <v>0</v>
      </c>
      <c r="O113" s="236">
        <f>+IF(I113=0,"",'Ark1'!W1959)</f>
        <v>0</v>
      </c>
      <c r="P113" s="238">
        <f>+IF(I113=0,"",'Ark1'!X1959)</f>
        <v>100</v>
      </c>
      <c r="Q113" s="238">
        <f>+IF(I113=0,"",'Ark1'!Y1959)</f>
        <v>33.333333333333343</v>
      </c>
      <c r="R113" s="238">
        <f>+IF(I113=0,"",'Ark1'!Z1959)</f>
        <v>2.3221757039466739</v>
      </c>
      <c r="S113" s="236">
        <f>+IF(I113=0,"",'Ark1'!Z1959)</f>
        <v>2.3221757039466739</v>
      </c>
      <c r="T113" s="236">
        <f>+IF(I113=0,"",'Ark1'!AB1959)</f>
        <v>0</v>
      </c>
      <c r="U113" s="238">
        <f>+'Ark1'!AD1959</f>
        <v>0</v>
      </c>
      <c r="V113" s="236">
        <f t="shared" si="12"/>
        <v>0.8571428571428571</v>
      </c>
      <c r="W113" s="236">
        <f t="shared" si="13"/>
        <v>1.5</v>
      </c>
      <c r="X113" s="215"/>
      <c r="Y113" s="27"/>
      <c r="AA113" s="29"/>
      <c r="AB113" s="27"/>
      <c r="AC113" s="28"/>
      <c r="AD113" s="28"/>
      <c r="AH113" s="28"/>
    </row>
    <row r="114" spans="1:34">
      <c r="A114" s="215"/>
      <c r="B114" s="215"/>
      <c r="C114" s="215"/>
      <c r="D114" s="235">
        <f>+'Ark1'!M1960</f>
        <v>7</v>
      </c>
      <c r="E114" s="235" t="s">
        <v>100</v>
      </c>
      <c r="F114" s="235">
        <f>+'Ark1'!D1960</f>
        <v>8</v>
      </c>
      <c r="G114" s="235" t="s">
        <v>562</v>
      </c>
      <c r="H114" s="235">
        <f>+'Ark1'!Q1960</f>
        <v>2</v>
      </c>
      <c r="I114" s="344">
        <f>+'Ark1'!R1960</f>
        <v>2</v>
      </c>
      <c r="J114" s="236">
        <f>+IF(I114=0,"",'Ark1'!AF1960)</f>
        <v>0.48309178743961345</v>
      </c>
      <c r="K114" s="236">
        <f>+IF(I114=0,"",'Ark1'!AG1960)</f>
        <v>0.73329781025602003</v>
      </c>
      <c r="L114" s="237">
        <f>+IF(I114=0,"",'Ark1'!S1960)</f>
        <v>5.5</v>
      </c>
      <c r="M114" s="236">
        <f>+IF(I114=0,"",'Ark1'!U1960)</f>
        <v>28.9</v>
      </c>
      <c r="N114" s="236">
        <f>+IF(I114=0,"",'Ark1'!V1960)</f>
        <v>0</v>
      </c>
      <c r="O114" s="236">
        <f>+IF(I114=0,"",'Ark1'!W1960)</f>
        <v>0</v>
      </c>
      <c r="P114" s="238">
        <f>+IF(I114=0,"",'Ark1'!X1960)</f>
        <v>100</v>
      </c>
      <c r="Q114" s="238">
        <f>+IF(I114=0,"",'Ark1'!Y1960)</f>
        <v>50</v>
      </c>
      <c r="R114" s="238">
        <f>+IF(I114=0,"",'Ark1'!Z1960)</f>
        <v>9.1000000000000014</v>
      </c>
      <c r="S114" s="236">
        <f>+IF(I114=0,"",'Ark1'!Z1960)</f>
        <v>9.1000000000000014</v>
      </c>
      <c r="T114" s="236">
        <f>+IF(I114=0,"",'Ark1'!AB1960)</f>
        <v>0</v>
      </c>
      <c r="U114" s="238">
        <f>+'Ark1'!AD1960</f>
        <v>0</v>
      </c>
      <c r="V114" s="236">
        <f t="shared" si="12"/>
        <v>0.2857142857142857</v>
      </c>
      <c r="W114" s="236">
        <f t="shared" si="13"/>
        <v>1</v>
      </c>
      <c r="X114" s="215"/>
      <c r="Y114" s="27"/>
      <c r="AA114" s="29"/>
      <c r="AB114" s="27"/>
      <c r="AC114" s="28"/>
      <c r="AD114" s="28"/>
      <c r="AH114" s="28"/>
    </row>
    <row r="115" spans="1:34">
      <c r="A115" s="215"/>
      <c r="B115" s="215"/>
      <c r="C115" s="215"/>
      <c r="D115" s="235">
        <f>+'Ark1'!M1961</f>
        <v>7</v>
      </c>
      <c r="E115" s="235" t="s">
        <v>100</v>
      </c>
      <c r="F115" s="235">
        <f>+'Ark1'!D1961</f>
        <v>9</v>
      </c>
      <c r="G115" s="235" t="s">
        <v>563</v>
      </c>
      <c r="H115" s="235">
        <f>+'Ark1'!Q1961</f>
        <v>8</v>
      </c>
      <c r="I115" s="344">
        <f>+'Ark1'!R1961</f>
        <v>10</v>
      </c>
      <c r="J115" s="236">
        <f>+IF(I115=0,"",'Ark1'!AF1961)</f>
        <v>1.3736263736263732</v>
      </c>
      <c r="K115" s="236">
        <f>+IF(I115=0,"",'Ark1'!AG1961)</f>
        <v>1.7905084465738714</v>
      </c>
      <c r="L115" s="237">
        <f>+IF(I115=0,"",'Ark1'!S1961)</f>
        <v>5.5</v>
      </c>
      <c r="M115" s="236">
        <f>+IF(I115=0,"",'Ark1'!U1961)</f>
        <v>26.009999999999994</v>
      </c>
      <c r="N115" s="236">
        <f>+IF(I115=0,"",'Ark1'!V1961)</f>
        <v>20</v>
      </c>
      <c r="O115" s="236">
        <f>+IF(I115=0,"",'Ark1'!W1961)</f>
        <v>0</v>
      </c>
      <c r="P115" s="238">
        <f>+IF(I115=0,"",'Ark1'!X1961)</f>
        <v>100</v>
      </c>
      <c r="Q115" s="238">
        <f>+IF(I115=0,"",'Ark1'!Y1961)</f>
        <v>60</v>
      </c>
      <c r="R115" s="238">
        <f>+IF(I115=0,"",'Ark1'!Z1961)</f>
        <v>7.1045689524418254</v>
      </c>
      <c r="S115" s="236">
        <f>+IF(I115=0,"",'Ark1'!Z1961)</f>
        <v>7.1045689524418254</v>
      </c>
      <c r="T115" s="236">
        <f>+IF(I115=0,"",'Ark1'!AB1961)</f>
        <v>0</v>
      </c>
      <c r="U115" s="238">
        <f>+'Ark1'!AD1961</f>
        <v>0</v>
      </c>
      <c r="V115" s="236">
        <f t="shared" si="12"/>
        <v>1.4285714285714286</v>
      </c>
      <c r="W115" s="236">
        <f t="shared" si="13"/>
        <v>1.25</v>
      </c>
      <c r="X115" s="215"/>
      <c r="Y115" s="27"/>
      <c r="AA115" s="29"/>
      <c r="AB115" s="27"/>
      <c r="AC115" s="28"/>
      <c r="AD115" s="28"/>
      <c r="AH115" s="28"/>
    </row>
    <row r="116" spans="1:34">
      <c r="A116" s="215"/>
      <c r="B116" s="215"/>
      <c r="C116" s="215"/>
      <c r="D116" s="235">
        <f>+'Ark1'!M1962</f>
        <v>7</v>
      </c>
      <c r="E116" s="235" t="s">
        <v>100</v>
      </c>
      <c r="F116" s="235">
        <f>+'Ark1'!D1962</f>
        <v>10</v>
      </c>
      <c r="G116" s="235" t="s">
        <v>564</v>
      </c>
      <c r="H116" s="235">
        <f>+'Ark1'!Q1962</f>
        <v>23</v>
      </c>
      <c r="I116" s="344">
        <f>+'Ark1'!R1962</f>
        <v>51</v>
      </c>
      <c r="J116" s="236">
        <f>+IF(I116=0,"",'Ark1'!AF1962)</f>
        <v>1.9391634980988597</v>
      </c>
      <c r="K116" s="236">
        <f>+IF(I116=0,"",'Ark1'!AG1962)</f>
        <v>1.9921524749591899</v>
      </c>
      <c r="L116" s="237">
        <f>+IF(I116=0,"",'Ark1'!S1962)</f>
        <v>5.7254901960784323</v>
      </c>
      <c r="M116" s="236">
        <f>+IF(I116=0,"",'Ark1'!U1962)</f>
        <v>20.388235294117639</v>
      </c>
      <c r="N116" s="236">
        <f>+IF(I116=0,"",'Ark1'!V1962)</f>
        <v>13.725490196078436</v>
      </c>
      <c r="O116" s="236">
        <f>+IF(I116=0,"",'Ark1'!W1962)</f>
        <v>0</v>
      </c>
      <c r="P116" s="238">
        <f>+IF(I116=0,"",'Ark1'!X1962)</f>
        <v>78.431372549019613</v>
      </c>
      <c r="Q116" s="238">
        <f>+IF(I116=0,"",'Ark1'!Y1962)</f>
        <v>21.568627450980397</v>
      </c>
      <c r="R116" s="238">
        <f>+IF(I116=0,"",'Ark1'!Z1962)</f>
        <v>4.7865271318412734</v>
      </c>
      <c r="S116" s="236">
        <f>+IF(I116=0,"",'Ark1'!Z1962)</f>
        <v>4.7865271318412734</v>
      </c>
      <c r="T116" s="236">
        <f>+IF(I116=0,"",'Ark1'!AB1962)</f>
        <v>0</v>
      </c>
      <c r="U116" s="238">
        <f>+'Ark1'!AD1962</f>
        <v>0</v>
      </c>
      <c r="V116" s="236">
        <f t="shared" si="12"/>
        <v>7.2857142857142856</v>
      </c>
      <c r="W116" s="236">
        <f t="shared" si="13"/>
        <v>2.2173913043478262</v>
      </c>
      <c r="X116" s="215"/>
      <c r="Y116" s="27"/>
      <c r="AA116" s="29"/>
      <c r="AB116" s="27"/>
      <c r="AC116" s="28"/>
      <c r="AD116" s="28"/>
      <c r="AH116" s="28"/>
    </row>
    <row r="117" spans="1:34" ht="15.6">
      <c r="A117" s="215"/>
      <c r="B117" s="215"/>
      <c r="C117" s="215"/>
      <c r="D117" s="235">
        <f>+'Ark1'!M1963</f>
        <v>7</v>
      </c>
      <c r="E117" s="235" t="s">
        <v>100</v>
      </c>
      <c r="F117" s="235">
        <f>+'Ark1'!D1963</f>
        <v>11</v>
      </c>
      <c r="G117" s="235" t="s">
        <v>565</v>
      </c>
      <c r="H117" s="235">
        <f>+'Ark1'!Q1963</f>
        <v>18</v>
      </c>
      <c r="I117" s="344">
        <f>+'Ark1'!R1963</f>
        <v>39</v>
      </c>
      <c r="J117" s="236">
        <f>+IF(I117=0,"",'Ark1'!AF1963)</f>
        <v>2.6244952893674287</v>
      </c>
      <c r="K117" s="236">
        <f>+IF(I117=0,"",'Ark1'!AG1963)</f>
        <v>2.8091507442187797</v>
      </c>
      <c r="L117" s="237">
        <f>+IF(I117=0,"",'Ark1'!S1963)</f>
        <v>5.7692307692307692</v>
      </c>
      <c r="M117" s="236">
        <f>+IF(I117=0,"",'Ark1'!U1963)</f>
        <v>23.233333333333327</v>
      </c>
      <c r="N117" s="236">
        <f>+IF(I117=0,"",'Ark1'!V1963)</f>
        <v>23.07692307692308</v>
      </c>
      <c r="O117" s="236">
        <f>+IF(I117=0,"",'Ark1'!W1963)</f>
        <v>0</v>
      </c>
      <c r="P117" s="238">
        <f>+IF(I117=0,"",'Ark1'!X1963)</f>
        <v>100</v>
      </c>
      <c r="Q117" s="238">
        <f>+IF(I117=0,"",'Ark1'!Y1963)</f>
        <v>43.589743589743591</v>
      </c>
      <c r="R117" s="238">
        <f>+IF(I117=0,"",'Ark1'!Z1963)</f>
        <v>4.3782875316043262</v>
      </c>
      <c r="S117" s="236">
        <f>+IF(I117=0,"",'Ark1'!Z1963)</f>
        <v>4.3782875316043262</v>
      </c>
      <c r="T117" s="236">
        <f>+IF(I117=0,"",'Ark1'!AB1963)</f>
        <v>0</v>
      </c>
      <c r="U117" s="238">
        <f>+'Ark1'!AD1963</f>
        <v>0</v>
      </c>
      <c r="V117" s="236">
        <f t="shared" si="12"/>
        <v>5.5714285714285712</v>
      </c>
      <c r="W117" s="236">
        <f t="shared" si="13"/>
        <v>2.1666666666666665</v>
      </c>
      <c r="X117" s="215"/>
      <c r="Y117" s="239"/>
      <c r="AA117" s="29"/>
      <c r="AB117" s="27"/>
      <c r="AC117" s="28"/>
      <c r="AD117" s="28"/>
      <c r="AH117" s="28"/>
    </row>
    <row r="118" spans="1:34">
      <c r="A118" s="215"/>
      <c r="B118" s="215"/>
      <c r="C118" s="215"/>
      <c r="D118" s="235">
        <f>+'Ark1'!M1964</f>
        <v>7</v>
      </c>
      <c r="E118" s="235" t="s">
        <v>100</v>
      </c>
      <c r="F118" s="235">
        <f>+'Ark1'!D1964</f>
        <v>12</v>
      </c>
      <c r="G118" s="235" t="s">
        <v>566</v>
      </c>
      <c r="H118" s="235">
        <f>+'Ark1'!Q1964</f>
        <v>0</v>
      </c>
      <c r="I118" s="344">
        <f>+'Ark1'!R1964</f>
        <v>0</v>
      </c>
      <c r="J118" s="236" t="str">
        <f>+IF(I118=0,"",'Ark1'!AF1964)</f>
        <v/>
      </c>
      <c r="K118" s="236" t="str">
        <f>+IF(I118=0,"",'Ark1'!AG1964)</f>
        <v/>
      </c>
      <c r="L118" s="237" t="str">
        <f>+IF(I118=0,"",'Ark1'!S1964)</f>
        <v/>
      </c>
      <c r="M118" s="236" t="str">
        <f>+IF(I118=0,"",'Ark1'!U1964)</f>
        <v/>
      </c>
      <c r="N118" s="236" t="str">
        <f>+IF(I118=0,"",'Ark1'!V1964)</f>
        <v/>
      </c>
      <c r="O118" s="236" t="str">
        <f>+IF(I118=0,"",'Ark1'!W1964)</f>
        <v/>
      </c>
      <c r="P118" s="238" t="str">
        <f>+IF(I118=0,"",'Ark1'!X1964)</f>
        <v/>
      </c>
      <c r="Q118" s="238" t="str">
        <f>+IF(I118=0,"",'Ark1'!Y1964)</f>
        <v/>
      </c>
      <c r="R118" s="238" t="str">
        <f>+IF(I118=0,"",'Ark1'!Z1964)</f>
        <v/>
      </c>
      <c r="S118" s="236" t="str">
        <f>+IF(I118=0,"",'Ark1'!Z1964)</f>
        <v/>
      </c>
      <c r="T118" s="236" t="str">
        <f>+IF(I118=0,"",'Ark1'!AB1964)</f>
        <v/>
      </c>
      <c r="U118" s="238">
        <f>+'Ark1'!AD1964</f>
        <v>0</v>
      </c>
      <c r="V118" s="236" t="str">
        <f t="shared" si="12"/>
        <v/>
      </c>
      <c r="W118" s="236" t="str">
        <f t="shared" si="13"/>
        <v/>
      </c>
      <c r="X118" s="215"/>
      <c r="Y118" s="218"/>
      <c r="AA118" s="29"/>
      <c r="AB118" s="27"/>
      <c r="AC118" s="218"/>
      <c r="AD118" s="28"/>
      <c r="AH118" s="28"/>
    </row>
    <row r="119" spans="1:34" ht="15.6">
      <c r="A119" s="215"/>
      <c r="B119" s="215"/>
      <c r="C119" s="215"/>
      <c r="D119" s="215"/>
      <c r="E119" s="215"/>
      <c r="F119" s="215"/>
      <c r="G119" s="215"/>
      <c r="H119" s="215"/>
      <c r="I119" s="339"/>
      <c r="J119" s="216"/>
      <c r="K119" s="216"/>
      <c r="L119" s="215"/>
      <c r="M119" s="215"/>
      <c r="N119" s="215"/>
      <c r="O119" s="217"/>
      <c r="P119" s="217"/>
      <c r="Q119" s="217"/>
      <c r="R119" s="217"/>
      <c r="S119" s="216"/>
      <c r="T119" s="215"/>
      <c r="U119" s="217"/>
      <c r="V119" s="217"/>
      <c r="W119" s="216"/>
      <c r="X119" s="215"/>
      <c r="Y119" s="218"/>
      <c r="AA119" s="29"/>
      <c r="AB119" s="27"/>
      <c r="AC119" s="219"/>
      <c r="AD119" s="28"/>
      <c r="AH119" s="28"/>
    </row>
    <row r="120" spans="1:34" ht="22.8">
      <c r="A120" s="215"/>
      <c r="B120" s="215"/>
      <c r="C120" s="215"/>
      <c r="D120" s="215"/>
      <c r="E120" s="264" t="str">
        <f>+E125</f>
        <v>3</v>
      </c>
      <c r="F120" s="215"/>
      <c r="G120" s="215"/>
      <c r="H120" s="215"/>
      <c r="I120" s="342">
        <f>SUM(I125:I136)</f>
        <v>2340</v>
      </c>
      <c r="J120" s="216"/>
      <c r="K120" s="216"/>
      <c r="L120" s="215"/>
      <c r="M120" s="270">
        <f>+Fettgruppe!L18</f>
        <v>24.277264957264958</v>
      </c>
      <c r="N120" s="215"/>
      <c r="O120" s="217"/>
      <c r="P120" s="217"/>
      <c r="Q120" s="217"/>
      <c r="R120" s="217"/>
      <c r="S120" s="216"/>
      <c r="T120" s="215"/>
      <c r="U120" s="217"/>
      <c r="V120" s="217"/>
      <c r="W120" s="216"/>
      <c r="X120" s="215"/>
      <c r="Y120" s="218"/>
      <c r="AA120" s="29"/>
      <c r="AB120" s="27"/>
      <c r="AC120" s="219"/>
      <c r="AD120" s="28"/>
      <c r="AH120" s="28"/>
    </row>
    <row r="121" spans="1:34" ht="15.6">
      <c r="A121" s="215"/>
      <c r="B121" s="215"/>
      <c r="C121" s="215"/>
      <c r="D121" s="215"/>
      <c r="E121" s="215"/>
      <c r="F121" s="215"/>
      <c r="G121" s="215"/>
      <c r="H121" s="215"/>
      <c r="I121" s="339"/>
      <c r="J121" s="216"/>
      <c r="K121" s="216"/>
      <c r="L121" s="215"/>
      <c r="M121" s="215"/>
      <c r="N121" s="215"/>
      <c r="O121" s="217"/>
      <c r="P121" s="217"/>
      <c r="Q121" s="217"/>
      <c r="R121" s="217"/>
      <c r="S121" s="216"/>
      <c r="T121" s="215"/>
      <c r="U121" s="217"/>
      <c r="V121" s="217"/>
      <c r="W121" s="232" t="s">
        <v>2</v>
      </c>
      <c r="X121" s="215"/>
      <c r="Y121" s="218"/>
      <c r="AA121" s="29"/>
      <c r="AB121" s="27"/>
      <c r="AC121" s="219"/>
      <c r="AD121" s="28"/>
      <c r="AH121" s="28"/>
    </row>
    <row r="122" spans="1:34" ht="15.6">
      <c r="A122" s="215"/>
      <c r="B122" s="215"/>
      <c r="C122" s="215"/>
      <c r="D122" s="215"/>
      <c r="E122" s="215"/>
      <c r="F122" s="215"/>
      <c r="G122" s="215"/>
      <c r="H122" s="233" t="s">
        <v>2</v>
      </c>
      <c r="I122" s="339"/>
      <c r="J122" s="216"/>
      <c r="K122" s="216"/>
      <c r="L122" s="233" t="s">
        <v>22</v>
      </c>
      <c r="M122" s="216"/>
      <c r="N122" s="216" t="s">
        <v>407</v>
      </c>
      <c r="O122" s="217" t="s">
        <v>407</v>
      </c>
      <c r="P122" s="234" t="s">
        <v>552</v>
      </c>
      <c r="Q122" s="36"/>
      <c r="R122" s="36"/>
      <c r="S122" s="232" t="s">
        <v>429</v>
      </c>
      <c r="T122" s="215"/>
      <c r="U122" s="234" t="s">
        <v>549</v>
      </c>
      <c r="V122" s="234" t="s">
        <v>80</v>
      </c>
      <c r="W122" s="232" t="s">
        <v>8</v>
      </c>
      <c r="X122" s="215"/>
      <c r="Y122" s="218"/>
      <c r="AA122" s="29"/>
      <c r="AB122" s="27"/>
      <c r="AC122" s="219"/>
      <c r="AD122" s="28"/>
      <c r="AH122" s="28"/>
    </row>
    <row r="123" spans="1:34" ht="15.6">
      <c r="A123" s="215"/>
      <c r="B123" s="215"/>
      <c r="C123" s="215"/>
      <c r="D123" s="233" t="s">
        <v>417</v>
      </c>
      <c r="E123" s="215"/>
      <c r="F123" s="233"/>
      <c r="G123" s="233"/>
      <c r="H123" s="233" t="s">
        <v>492</v>
      </c>
      <c r="I123" s="343" t="s">
        <v>2</v>
      </c>
      <c r="J123" s="232" t="s">
        <v>2</v>
      </c>
      <c r="K123" s="232" t="s">
        <v>1</v>
      </c>
      <c r="L123" s="233" t="s">
        <v>490</v>
      </c>
      <c r="M123" s="232" t="s">
        <v>22</v>
      </c>
      <c r="N123" s="232" t="s">
        <v>531</v>
      </c>
      <c r="O123" s="234" t="s">
        <v>496</v>
      </c>
      <c r="P123" s="234" t="s">
        <v>553</v>
      </c>
      <c r="Q123" s="36"/>
      <c r="R123" s="36"/>
      <c r="S123" s="232"/>
      <c r="T123" s="233" t="s">
        <v>490</v>
      </c>
      <c r="U123" s="234" t="s">
        <v>1</v>
      </c>
      <c r="V123" s="234" t="s">
        <v>431</v>
      </c>
      <c r="W123" s="232" t="s">
        <v>71</v>
      </c>
      <c r="X123" s="215"/>
      <c r="Y123" s="218"/>
      <c r="AA123" s="29"/>
      <c r="AB123" s="27"/>
      <c r="AC123" s="219"/>
      <c r="AD123" s="28"/>
      <c r="AH123" s="28"/>
    </row>
    <row r="124" spans="1:34" ht="15.6">
      <c r="A124" s="215"/>
      <c r="B124" s="215"/>
      <c r="C124" s="215"/>
      <c r="D124" s="233" t="s">
        <v>418</v>
      </c>
      <c r="E124" s="233"/>
      <c r="F124" s="233" t="s">
        <v>89</v>
      </c>
      <c r="G124" s="233"/>
      <c r="H124" s="52" t="s">
        <v>493</v>
      </c>
      <c r="I124" s="335" t="s">
        <v>8</v>
      </c>
      <c r="J124" s="97" t="s">
        <v>407</v>
      </c>
      <c r="K124" s="97" t="s">
        <v>407</v>
      </c>
      <c r="L124" s="52" t="s">
        <v>491</v>
      </c>
      <c r="M124" s="97" t="s">
        <v>44</v>
      </c>
      <c r="N124" s="97" t="s">
        <v>532</v>
      </c>
      <c r="O124" s="74" t="s">
        <v>497</v>
      </c>
      <c r="P124" s="74" t="s">
        <v>554</v>
      </c>
      <c r="Q124" s="74" t="s">
        <v>535</v>
      </c>
      <c r="R124" s="74" t="s">
        <v>555</v>
      </c>
      <c r="S124" s="97" t="s">
        <v>1</v>
      </c>
      <c r="T124" s="52" t="s">
        <v>491</v>
      </c>
      <c r="U124" s="74" t="s">
        <v>0</v>
      </c>
      <c r="V124" s="74" t="s">
        <v>432</v>
      </c>
      <c r="W124" s="97" t="s">
        <v>551</v>
      </c>
      <c r="X124" s="215"/>
      <c r="Y124" s="218"/>
      <c r="AA124" s="29"/>
      <c r="AB124" s="27"/>
      <c r="AC124" s="219"/>
      <c r="AD124" s="28"/>
      <c r="AH124" s="28"/>
    </row>
    <row r="125" spans="1:34" ht="15.6">
      <c r="A125" s="215"/>
      <c r="B125" s="215"/>
      <c r="C125" s="215"/>
      <c r="D125" s="28">
        <f>+'Ark1'!M1965</f>
        <v>8</v>
      </c>
      <c r="E125" s="248" t="s">
        <v>101</v>
      </c>
      <c r="F125" s="28">
        <f>+'Ark1'!D1965</f>
        <v>1</v>
      </c>
      <c r="G125" s="28" t="s">
        <v>556</v>
      </c>
      <c r="H125" s="28">
        <f>+'Ark1'!Q1965</f>
        <v>33</v>
      </c>
      <c r="I125" s="345">
        <f>+'Ark1'!R1965</f>
        <v>179</v>
      </c>
      <c r="J125" s="29">
        <f>+IF(I125=0,"",'Ark1'!AF1965)</f>
        <v>33.709981167608277</v>
      </c>
      <c r="K125" s="29">
        <f>+IF(I125=0,"",'Ark1'!AG1965)</f>
        <v>35.828145081871476</v>
      </c>
      <c r="L125" s="27">
        <f>+IF(I125=0,"",'Ark1'!S1965)</f>
        <v>6.5474860335195544</v>
      </c>
      <c r="M125" s="29">
        <f>+IF(I125=0,"",'Ark1'!U1965)</f>
        <v>23.983240223463703</v>
      </c>
      <c r="N125" s="29">
        <f>+IF(I125=0,"",'Ark1'!V1965)</f>
        <v>0</v>
      </c>
      <c r="O125" s="29">
        <f>+IF(I125=0,"",'Ark1'!W1965)</f>
        <v>0</v>
      </c>
      <c r="P125" s="34">
        <f>+IF(I125=0,"",'Ark1'!X1965)</f>
        <v>91.061452513966486</v>
      </c>
      <c r="Q125" s="34">
        <f>+IF(I125=0,"",'Ark1'!Y1965)</f>
        <v>61.452513966480446</v>
      </c>
      <c r="R125" s="34">
        <f>+IF(I125=0,"",'Ark1'!Z1965)</f>
        <v>5.0743685633380942</v>
      </c>
      <c r="S125" s="29">
        <f>+IF(I125=0,"",'Ark1'!Z1965)</f>
        <v>5.0743685633380942</v>
      </c>
      <c r="T125" s="29">
        <f>+IF(I125=0,"",'Ark1'!AB1965)</f>
        <v>0</v>
      </c>
      <c r="U125" s="34">
        <f>+'Ark1'!AD1965</f>
        <v>0</v>
      </c>
      <c r="V125" s="29">
        <f>+IF(I125=0,"",I125/D125)</f>
        <v>22.375</v>
      </c>
      <c r="W125" s="29">
        <f>+IF(I125=0,"",I125/H125)</f>
        <v>5.4242424242424239</v>
      </c>
      <c r="X125" s="215"/>
      <c r="Y125" s="218"/>
      <c r="AA125" s="29"/>
      <c r="AB125" s="27"/>
      <c r="AC125" s="219"/>
      <c r="AD125" s="28"/>
      <c r="AH125" s="28"/>
    </row>
    <row r="126" spans="1:34" ht="15.6">
      <c r="A126" s="215"/>
      <c r="B126" s="215"/>
      <c r="C126" s="215"/>
      <c r="D126" s="28">
        <f>+'Ark1'!M1966</f>
        <v>8</v>
      </c>
      <c r="E126" s="248" t="s">
        <v>101</v>
      </c>
      <c r="F126" s="28">
        <f>+'Ark1'!D1966</f>
        <v>2</v>
      </c>
      <c r="G126" s="28" t="s">
        <v>557</v>
      </c>
      <c r="H126" s="28">
        <f>+'Ark1'!Q1966</f>
        <v>31</v>
      </c>
      <c r="I126" s="345">
        <f>+'Ark1'!R1966</f>
        <v>103</v>
      </c>
      <c r="J126" s="29">
        <f>+IF(I126=0,"",'Ark1'!AF1966)</f>
        <v>26.410256410256405</v>
      </c>
      <c r="K126" s="29">
        <f>+IF(I126=0,"",'Ark1'!AG1966)</f>
        <v>30.097262031829025</v>
      </c>
      <c r="L126" s="27">
        <f>+IF(I126=0,"",'Ark1'!S1966)</f>
        <v>5.5922330097087389</v>
      </c>
      <c r="M126" s="29">
        <f>+IF(I126=0,"",'Ark1'!U1966)</f>
        <v>24.365048543689316</v>
      </c>
      <c r="N126" s="29">
        <f>+IF(I126=0,"",'Ark1'!V1966)</f>
        <v>0</v>
      </c>
      <c r="O126" s="29">
        <f>+IF(I126=0,"",'Ark1'!W1966)</f>
        <v>0</v>
      </c>
      <c r="P126" s="34">
        <f>+IF(I126=0,"",'Ark1'!X1966)</f>
        <v>97.08737864077672</v>
      </c>
      <c r="Q126" s="34">
        <f>+IF(I126=0,"",'Ark1'!Y1966)</f>
        <v>60.194174757281552</v>
      </c>
      <c r="R126" s="34">
        <f>+IF(I126=0,"",'Ark1'!Z1966)</f>
        <v>4.6732809775072388</v>
      </c>
      <c r="S126" s="29">
        <f>+IF(I126=0,"",'Ark1'!Z1966)</f>
        <v>4.6732809775072388</v>
      </c>
      <c r="T126" s="29">
        <f>+IF(I126=0,"",'Ark1'!AB1966)</f>
        <v>0</v>
      </c>
      <c r="U126" s="34">
        <f>+'Ark1'!AD1966</f>
        <v>0</v>
      </c>
      <c r="V126" s="29">
        <f t="shared" ref="V126:V136" si="14">+IF(I126=0,"",I126/D126)</f>
        <v>12.875</v>
      </c>
      <c r="W126" s="29">
        <f t="shared" ref="W126:W136" si="15">+IF(I126=0,"",I126/H126)</f>
        <v>3.3225806451612905</v>
      </c>
      <c r="X126" s="215"/>
      <c r="Y126" s="218"/>
      <c r="AA126" s="29"/>
      <c r="AB126" s="27"/>
      <c r="AC126" s="219"/>
      <c r="AD126" s="28"/>
      <c r="AH126" s="28"/>
    </row>
    <row r="127" spans="1:34" ht="15.6">
      <c r="A127" s="215"/>
      <c r="B127" s="215"/>
      <c r="C127" s="215"/>
      <c r="D127" s="28">
        <f>+'Ark1'!M1967</f>
        <v>8</v>
      </c>
      <c r="E127" s="248" t="s">
        <v>101</v>
      </c>
      <c r="F127" s="28">
        <f>+'Ark1'!D1967</f>
        <v>3</v>
      </c>
      <c r="G127" s="28" t="s">
        <v>558</v>
      </c>
      <c r="H127" s="28">
        <f>+'Ark1'!Q1967</f>
        <v>88</v>
      </c>
      <c r="I127" s="345">
        <f>+'Ark1'!R1967</f>
        <v>287</v>
      </c>
      <c r="J127" s="29">
        <f>+IF(I127=0,"",'Ark1'!AF1967)</f>
        <v>33.140877598152422</v>
      </c>
      <c r="K127" s="29">
        <f>+IF(I127=0,"",'Ark1'!AG1967)</f>
        <v>38.390343791704254</v>
      </c>
      <c r="L127" s="27">
        <f>+IF(I127=0,"",'Ark1'!S1967)</f>
        <v>6.1324041811846683</v>
      </c>
      <c r="M127" s="29">
        <f>+IF(I127=0,"",'Ark1'!U1967)</f>
        <v>24.757491289198601</v>
      </c>
      <c r="N127" s="29">
        <f>+IF(I127=0,"",'Ark1'!V1967)</f>
        <v>0</v>
      </c>
      <c r="O127" s="29">
        <f>+IF(I127=0,"",'Ark1'!W1967)</f>
        <v>0</v>
      </c>
      <c r="P127" s="34">
        <f>+IF(I127=0,"",'Ark1'!X1967)</f>
        <v>96.864111498257827</v>
      </c>
      <c r="Q127" s="34">
        <f>+IF(I127=0,"",'Ark1'!Y1967)</f>
        <v>63.066202090592334</v>
      </c>
      <c r="R127" s="34">
        <f>+IF(I127=0,"",'Ark1'!Z1967)</f>
        <v>4.8216054816478282</v>
      </c>
      <c r="S127" s="29">
        <f>+IF(I127=0,"",'Ark1'!Z1967)</f>
        <v>4.8216054816478282</v>
      </c>
      <c r="T127" s="29">
        <f>+IF(I127=0,"",'Ark1'!AB1967)</f>
        <v>0</v>
      </c>
      <c r="U127" s="34">
        <f>+'Ark1'!AD1967</f>
        <v>0</v>
      </c>
      <c r="V127" s="29">
        <f t="shared" si="14"/>
        <v>35.875</v>
      </c>
      <c r="W127" s="29">
        <f t="shared" si="15"/>
        <v>3.2613636363636362</v>
      </c>
      <c r="X127" s="215"/>
      <c r="Y127" s="218"/>
      <c r="AA127" s="29"/>
      <c r="AB127" s="27"/>
      <c r="AC127" s="219"/>
      <c r="AD127" s="28"/>
      <c r="AH127" s="28"/>
    </row>
    <row r="128" spans="1:34" ht="15.6">
      <c r="A128" s="215"/>
      <c r="B128" s="215"/>
      <c r="C128" s="215"/>
      <c r="D128" s="28">
        <f>+'Ark1'!M1968</f>
        <v>8</v>
      </c>
      <c r="E128" s="248" t="s">
        <v>101</v>
      </c>
      <c r="F128" s="28">
        <f>+'Ark1'!D1968</f>
        <v>4</v>
      </c>
      <c r="G128" s="28" t="s">
        <v>559</v>
      </c>
      <c r="H128" s="28">
        <f>+'Ark1'!Q1968</f>
        <v>46</v>
      </c>
      <c r="I128" s="345">
        <f>+'Ark1'!R1968</f>
        <v>165</v>
      </c>
      <c r="J128" s="29">
        <f>+IF(I128=0,"",'Ark1'!AF1968)</f>
        <v>35.106382978723389</v>
      </c>
      <c r="K128" s="29">
        <f>+IF(I128=0,"",'Ark1'!AG1968)</f>
        <v>42.593933807391807</v>
      </c>
      <c r="L128" s="27">
        <f>+IF(I128=0,"",'Ark1'!S1968)</f>
        <v>6.4424242424242415</v>
      </c>
      <c r="M128" s="29">
        <f>+IF(I128=0,"",'Ark1'!U1968)</f>
        <v>23.524242424242424</v>
      </c>
      <c r="N128" s="29">
        <f>+IF(I128=0,"",'Ark1'!V1968)</f>
        <v>0</v>
      </c>
      <c r="O128" s="29">
        <f>+IF(I128=0,"",'Ark1'!W1968)</f>
        <v>0</v>
      </c>
      <c r="P128" s="34">
        <f>+IF(I128=0,"",'Ark1'!X1968)</f>
        <v>91.515151515151516</v>
      </c>
      <c r="Q128" s="34">
        <f>+IF(I128=0,"",'Ark1'!Y1968)</f>
        <v>53.33333333333335</v>
      </c>
      <c r="R128" s="34">
        <f>+IF(I128=0,"",'Ark1'!Z1968)</f>
        <v>5.3758060877179883</v>
      </c>
      <c r="S128" s="29">
        <f>+IF(I128=0,"",'Ark1'!Z1968)</f>
        <v>5.3758060877179883</v>
      </c>
      <c r="T128" s="29">
        <f>+IF(I128=0,"",'Ark1'!AB1968)</f>
        <v>0</v>
      </c>
      <c r="U128" s="34">
        <f>+'Ark1'!AD1968</f>
        <v>0</v>
      </c>
      <c r="V128" s="29">
        <f t="shared" si="14"/>
        <v>20.625</v>
      </c>
      <c r="W128" s="29">
        <f t="shared" si="15"/>
        <v>3.5869565217391304</v>
      </c>
      <c r="X128" s="215"/>
      <c r="Y128" s="218"/>
      <c r="AA128" s="29"/>
      <c r="AB128" s="27"/>
      <c r="AC128" s="219"/>
      <c r="AD128" s="28"/>
      <c r="AH128" s="28"/>
    </row>
    <row r="129" spans="1:34" ht="15.6">
      <c r="A129" s="215"/>
      <c r="B129" s="215"/>
      <c r="C129" s="215"/>
      <c r="D129" s="28">
        <f>+'Ark1'!M1969</f>
        <v>8</v>
      </c>
      <c r="E129" s="248" t="s">
        <v>101</v>
      </c>
      <c r="F129" s="28">
        <f>+'Ark1'!D1969</f>
        <v>5</v>
      </c>
      <c r="G129" s="28" t="s">
        <v>452</v>
      </c>
      <c r="H129" s="28">
        <f>+'Ark1'!Q1969</f>
        <v>46</v>
      </c>
      <c r="I129" s="345">
        <f>+'Ark1'!R1969</f>
        <v>108</v>
      </c>
      <c r="J129" s="29">
        <f>+IF(I129=0,"",'Ark1'!AF1969)</f>
        <v>27.48091603053436</v>
      </c>
      <c r="K129" s="29">
        <f>+IF(I129=0,"",'Ark1'!AG1969)</f>
        <v>33.332505618117025</v>
      </c>
      <c r="L129" s="27">
        <f>+IF(I129=0,"",'Ark1'!S1969)</f>
        <v>6.2222222222222223</v>
      </c>
      <c r="M129" s="29">
        <f>+IF(I129=0,"",'Ark1'!U1969)</f>
        <v>24.858333333333327</v>
      </c>
      <c r="N129" s="29">
        <f>+IF(I129=0,"",'Ark1'!V1969)</f>
        <v>0</v>
      </c>
      <c r="O129" s="29">
        <f>+IF(I129=0,"",'Ark1'!W1969)</f>
        <v>0</v>
      </c>
      <c r="P129" s="34">
        <f>+IF(I129=0,"",'Ark1'!X1969)</f>
        <v>98.148148148148167</v>
      </c>
      <c r="Q129" s="34">
        <f>+IF(I129=0,"",'Ark1'!Y1969)</f>
        <v>57.407407407407398</v>
      </c>
      <c r="R129" s="34">
        <f>+IF(I129=0,"",'Ark1'!Z1969)</f>
        <v>5.1942476195627441</v>
      </c>
      <c r="S129" s="29">
        <f>+IF(I129=0,"",'Ark1'!Z1969)</f>
        <v>5.1942476195627441</v>
      </c>
      <c r="T129" s="29">
        <f>+IF(I129=0,"",'Ark1'!AB1969)</f>
        <v>0</v>
      </c>
      <c r="U129" s="34">
        <f>+'Ark1'!AD1969</f>
        <v>0</v>
      </c>
      <c r="V129" s="29">
        <f t="shared" si="14"/>
        <v>13.5</v>
      </c>
      <c r="W129" s="29">
        <f t="shared" si="15"/>
        <v>2.347826086956522</v>
      </c>
      <c r="X129" s="215"/>
      <c r="Y129" s="218"/>
      <c r="AA129" s="29"/>
      <c r="AB129" s="27"/>
      <c r="AC129" s="219"/>
      <c r="AD129" s="28"/>
      <c r="AH129" s="28"/>
    </row>
    <row r="130" spans="1:34" ht="15.6">
      <c r="A130" s="215"/>
      <c r="B130" s="215"/>
      <c r="C130" s="215"/>
      <c r="D130" s="28">
        <f>+'Ark1'!M1970</f>
        <v>8</v>
      </c>
      <c r="E130" s="248" t="s">
        <v>101</v>
      </c>
      <c r="F130" s="28">
        <f>+'Ark1'!D1970</f>
        <v>6</v>
      </c>
      <c r="G130" s="28" t="s">
        <v>560</v>
      </c>
      <c r="H130" s="28">
        <f>+'Ark1'!Q1970</f>
        <v>72</v>
      </c>
      <c r="I130" s="345">
        <f>+'Ark1'!R1970</f>
        <v>224</v>
      </c>
      <c r="J130" s="29">
        <f>+IF(I130=0,"",'Ark1'!AF1970)</f>
        <v>26.698450536352809</v>
      </c>
      <c r="K130" s="29">
        <f>+IF(I130=0,"",'Ark1'!AG1970)</f>
        <v>31.853708012648394</v>
      </c>
      <c r="L130" s="27">
        <f>+IF(I130=0,"",'Ark1'!S1970)</f>
        <v>6.03125</v>
      </c>
      <c r="M130" s="29">
        <f>+IF(I130=0,"",'Ark1'!U1970)</f>
        <v>26.218303571428557</v>
      </c>
      <c r="N130" s="29">
        <f>+IF(I130=0,"",'Ark1'!V1970)</f>
        <v>0</v>
      </c>
      <c r="O130" s="29">
        <f>+IF(I130=0,"",'Ark1'!W1970)</f>
        <v>0</v>
      </c>
      <c r="P130" s="34">
        <f>+IF(I130=0,"",'Ark1'!X1970)</f>
        <v>98.214285714285694</v>
      </c>
      <c r="Q130" s="34">
        <f>+IF(I130=0,"",'Ark1'!Y1970)</f>
        <v>71.428571428571445</v>
      </c>
      <c r="R130" s="34">
        <f>+IF(I130=0,"",'Ark1'!Z1970)</f>
        <v>5.3691059691391052</v>
      </c>
      <c r="S130" s="29">
        <f>+IF(I130=0,"",'Ark1'!Z1970)</f>
        <v>5.3691059691391052</v>
      </c>
      <c r="T130" s="29">
        <f>+IF(I130=0,"",'Ark1'!AB1970)</f>
        <v>0</v>
      </c>
      <c r="U130" s="34">
        <f>+'Ark1'!AD1970</f>
        <v>0</v>
      </c>
      <c r="V130" s="29">
        <f t="shared" si="14"/>
        <v>28</v>
      </c>
      <c r="W130" s="29">
        <f t="shared" si="15"/>
        <v>3.1111111111111112</v>
      </c>
      <c r="X130" s="215"/>
      <c r="Y130" s="218"/>
      <c r="AA130" s="29"/>
      <c r="AB130" s="27"/>
      <c r="AC130" s="219"/>
      <c r="AD130" s="28"/>
      <c r="AH130" s="28"/>
    </row>
    <row r="131" spans="1:34" ht="15.6">
      <c r="A131" s="215"/>
      <c r="B131" s="215"/>
      <c r="C131" s="215"/>
      <c r="D131" s="28">
        <f>+'Ark1'!M1971</f>
        <v>8</v>
      </c>
      <c r="E131" s="248" t="s">
        <v>101</v>
      </c>
      <c r="F131" s="28">
        <f>+'Ark1'!D1971</f>
        <v>7</v>
      </c>
      <c r="G131" s="28" t="s">
        <v>561</v>
      </c>
      <c r="H131" s="28">
        <f>+'Ark1'!Q1971</f>
        <v>17</v>
      </c>
      <c r="I131" s="345">
        <f>+'Ark1'!R1971</f>
        <v>37</v>
      </c>
      <c r="J131" s="29">
        <f>+IF(I131=0,"",'Ark1'!AF1971)</f>
        <v>21.764705882352938</v>
      </c>
      <c r="K131" s="29">
        <f>+IF(I131=0,"",'Ark1'!AG1971)</f>
        <v>27.90498672174683</v>
      </c>
      <c r="L131" s="27">
        <f>+IF(I131=0,"",'Ark1'!S1971)</f>
        <v>6.2162162162162176</v>
      </c>
      <c r="M131" s="29">
        <f>+IF(I131=0,"",'Ark1'!U1971)</f>
        <v>25.559459459459472</v>
      </c>
      <c r="N131" s="29">
        <f>+IF(I131=0,"",'Ark1'!V1971)</f>
        <v>0</v>
      </c>
      <c r="O131" s="29">
        <f>+IF(I131=0,"",'Ark1'!W1971)</f>
        <v>0</v>
      </c>
      <c r="P131" s="34">
        <f>+IF(I131=0,"",'Ark1'!X1971)</f>
        <v>97.297297297297305</v>
      </c>
      <c r="Q131" s="34">
        <f>+IF(I131=0,"",'Ark1'!Y1971)</f>
        <v>64.864864864864884</v>
      </c>
      <c r="R131" s="34">
        <f>+IF(I131=0,"",'Ark1'!Z1971)</f>
        <v>6.0304389809043135</v>
      </c>
      <c r="S131" s="29">
        <f>+IF(I131=0,"",'Ark1'!Z1971)</f>
        <v>6.0304389809043135</v>
      </c>
      <c r="T131" s="29">
        <f>+IF(I131=0,"",'Ark1'!AB1971)</f>
        <v>0</v>
      </c>
      <c r="U131" s="34">
        <f>+'Ark1'!AD1971</f>
        <v>0</v>
      </c>
      <c r="V131" s="29">
        <f t="shared" si="14"/>
        <v>4.625</v>
      </c>
      <c r="W131" s="29">
        <f t="shared" si="15"/>
        <v>2.1764705882352939</v>
      </c>
      <c r="X131" s="215"/>
      <c r="Y131" s="218"/>
      <c r="AA131" s="29"/>
      <c r="AB131" s="27"/>
      <c r="AC131" s="219"/>
      <c r="AD131" s="28"/>
      <c r="AH131" s="28"/>
    </row>
    <row r="132" spans="1:34" ht="15.6">
      <c r="A132" s="215"/>
      <c r="B132" s="215"/>
      <c r="C132" s="215"/>
      <c r="D132" s="28">
        <f>+'Ark1'!M1972</f>
        <v>8</v>
      </c>
      <c r="E132" s="248" t="s">
        <v>101</v>
      </c>
      <c r="F132" s="28">
        <f>+'Ark1'!D1972</f>
        <v>8</v>
      </c>
      <c r="G132" s="28" t="s">
        <v>562</v>
      </c>
      <c r="H132" s="28">
        <f>+'Ark1'!Q1972</f>
        <v>38</v>
      </c>
      <c r="I132" s="345">
        <f>+'Ark1'!R1972</f>
        <v>115</v>
      </c>
      <c r="J132" s="29">
        <f>+IF(I132=0,"",'Ark1'!AF1972)</f>
        <v>27.777777777777779</v>
      </c>
      <c r="K132" s="29">
        <f>+IF(I132=0,"",'Ark1'!AG1972)</f>
        <v>34.547461368653408</v>
      </c>
      <c r="L132" s="27">
        <f>+IF(I132=0,"",'Ark1'!S1972)</f>
        <v>6.4173913043478255</v>
      </c>
      <c r="M132" s="29">
        <f>+IF(I132=0,"",'Ark1'!U1972)</f>
        <v>23.679130434782607</v>
      </c>
      <c r="N132" s="29">
        <f>+IF(I132=0,"",'Ark1'!V1972)</f>
        <v>0</v>
      </c>
      <c r="O132" s="29">
        <f>+IF(I132=0,"",'Ark1'!W1972)</f>
        <v>0</v>
      </c>
      <c r="P132" s="34">
        <f>+IF(I132=0,"",'Ark1'!X1972)</f>
        <v>92.173913043478251</v>
      </c>
      <c r="Q132" s="34">
        <f>+IF(I132=0,"",'Ark1'!Y1972)</f>
        <v>50.434782608695642</v>
      </c>
      <c r="R132" s="34">
        <f>+IF(I132=0,"",'Ark1'!Z1972)</f>
        <v>5.8382471409353007</v>
      </c>
      <c r="S132" s="29">
        <f>+IF(I132=0,"",'Ark1'!Z1972)</f>
        <v>5.8382471409353007</v>
      </c>
      <c r="T132" s="29">
        <f>+IF(I132=0,"",'Ark1'!AB1972)</f>
        <v>0</v>
      </c>
      <c r="U132" s="34">
        <f>+'Ark1'!AD1972</f>
        <v>0</v>
      </c>
      <c r="V132" s="29">
        <f t="shared" si="14"/>
        <v>14.375</v>
      </c>
      <c r="W132" s="29">
        <f t="shared" si="15"/>
        <v>3.0263157894736841</v>
      </c>
      <c r="X132" s="215"/>
      <c r="Y132" s="218"/>
      <c r="AA132" s="29"/>
      <c r="AB132" s="27"/>
      <c r="AC132" s="219"/>
      <c r="AD132" s="28"/>
      <c r="AH132" s="28"/>
    </row>
    <row r="133" spans="1:34" ht="15.6">
      <c r="A133" s="215"/>
      <c r="B133" s="215"/>
      <c r="C133" s="215"/>
      <c r="D133" s="28">
        <f>+'Ark1'!M1973</f>
        <v>8</v>
      </c>
      <c r="E133" s="248" t="s">
        <v>101</v>
      </c>
      <c r="F133" s="28">
        <f>+'Ark1'!D1973</f>
        <v>9</v>
      </c>
      <c r="G133" s="28" t="s">
        <v>563</v>
      </c>
      <c r="H133" s="28">
        <f>+'Ark1'!Q1973</f>
        <v>52</v>
      </c>
      <c r="I133" s="345">
        <f>+'Ark1'!R1973</f>
        <v>171</v>
      </c>
      <c r="J133" s="29">
        <f>+IF(I133=0,"",'Ark1'!AF1973)</f>
        <v>23.489010989010996</v>
      </c>
      <c r="K133" s="29">
        <f>+IF(I133=0,"",'Ark1'!AG1973)</f>
        <v>27.389065576253223</v>
      </c>
      <c r="L133" s="27">
        <f>+IF(I133=0,"",'Ark1'!S1973)</f>
        <v>6.0994152046783636</v>
      </c>
      <c r="M133" s="29">
        <f>+IF(I133=0,"",'Ark1'!U1973)</f>
        <v>23.267251461988312</v>
      </c>
      <c r="N133" s="29">
        <f>+IF(I133=0,"",'Ark1'!V1973)</f>
        <v>0</v>
      </c>
      <c r="O133" s="29">
        <f>+IF(I133=0,"",'Ark1'!W1973)</f>
        <v>0</v>
      </c>
      <c r="P133" s="34">
        <f>+IF(I133=0,"",'Ark1'!X1973)</f>
        <v>94.736842105263179</v>
      </c>
      <c r="Q133" s="34">
        <f>+IF(I133=0,"",'Ark1'!Y1973)</f>
        <v>44.44444444444445</v>
      </c>
      <c r="R133" s="34">
        <f>+IF(I133=0,"",'Ark1'!Z1973)</f>
        <v>5.206449334024172</v>
      </c>
      <c r="S133" s="29">
        <f>+IF(I133=0,"",'Ark1'!Z1973)</f>
        <v>5.206449334024172</v>
      </c>
      <c r="T133" s="29">
        <f>+IF(I133=0,"",'Ark1'!AB1973)</f>
        <v>0</v>
      </c>
      <c r="U133" s="34">
        <f>+'Ark1'!AD1973</f>
        <v>0</v>
      </c>
      <c r="V133" s="29">
        <f t="shared" si="14"/>
        <v>21.375</v>
      </c>
      <c r="W133" s="29">
        <f t="shared" si="15"/>
        <v>3.2884615384615383</v>
      </c>
      <c r="X133" s="215"/>
      <c r="Y133" s="218"/>
      <c r="AA133" s="29"/>
      <c r="AB133" s="27"/>
      <c r="AC133" s="219"/>
      <c r="AD133" s="28"/>
      <c r="AH133" s="28"/>
    </row>
    <row r="134" spans="1:34" ht="15.6">
      <c r="A134" s="215"/>
      <c r="B134" s="215"/>
      <c r="C134" s="215"/>
      <c r="D134" s="28">
        <f>+'Ark1'!M1974</f>
        <v>8</v>
      </c>
      <c r="E134" s="248" t="s">
        <v>101</v>
      </c>
      <c r="F134" s="28">
        <f>+'Ark1'!D1974</f>
        <v>10</v>
      </c>
      <c r="G134" s="28" t="s">
        <v>564</v>
      </c>
      <c r="H134" s="28">
        <f>+'Ark1'!Q1974</f>
        <v>152</v>
      </c>
      <c r="I134" s="345">
        <f>+'Ark1'!R1974</f>
        <v>504</v>
      </c>
      <c r="J134" s="29">
        <f>+IF(I134=0,"",'Ark1'!AF1974)</f>
        <v>19.163498098859311</v>
      </c>
      <c r="K134" s="29">
        <f>+IF(I134=0,"",'Ark1'!AG1974)</f>
        <v>22.618345122502621</v>
      </c>
      <c r="L134" s="27">
        <f>+IF(I134=0,"",'Ark1'!S1974)</f>
        <v>6.3373015873015888</v>
      </c>
      <c r="M134" s="29">
        <f>+IF(I134=0,"",'Ark1'!U1974)</f>
        <v>23.423809523809517</v>
      </c>
      <c r="N134" s="29">
        <f>+IF(I134=0,"",'Ark1'!V1974)</f>
        <v>0</v>
      </c>
      <c r="O134" s="29">
        <f>+IF(I134=0,"",'Ark1'!W1974)</f>
        <v>0</v>
      </c>
      <c r="P134" s="34">
        <f>+IF(I134=0,"",'Ark1'!X1974)</f>
        <v>96.23015873015872</v>
      </c>
      <c r="Q134" s="34">
        <f>+IF(I134=0,"",'Ark1'!Y1974)</f>
        <v>51.19047619047619</v>
      </c>
      <c r="R134" s="34">
        <f>+IF(I134=0,"",'Ark1'!Z1974)</f>
        <v>5.1388719127010276</v>
      </c>
      <c r="S134" s="29">
        <f>+IF(I134=0,"",'Ark1'!Z1974)</f>
        <v>5.1388719127010276</v>
      </c>
      <c r="T134" s="29">
        <f>+IF(I134=0,"",'Ark1'!AB1974)</f>
        <v>0</v>
      </c>
      <c r="U134" s="34">
        <f>+'Ark1'!AD1974</f>
        <v>0</v>
      </c>
      <c r="V134" s="29">
        <f t="shared" si="14"/>
        <v>63</v>
      </c>
      <c r="W134" s="29">
        <f t="shared" si="15"/>
        <v>3.3157894736842106</v>
      </c>
      <c r="X134" s="215"/>
      <c r="Y134" s="218"/>
      <c r="AA134" s="29"/>
      <c r="AB134" s="27"/>
      <c r="AC134" s="219"/>
      <c r="AD134" s="28"/>
      <c r="AH134" s="28"/>
    </row>
    <row r="135" spans="1:34" ht="15.6">
      <c r="A135" s="215"/>
      <c r="B135" s="215"/>
      <c r="C135" s="215"/>
      <c r="D135" s="28">
        <f>+'Ark1'!M1975</f>
        <v>8</v>
      </c>
      <c r="E135" s="248" t="s">
        <v>101</v>
      </c>
      <c r="F135" s="28">
        <f>+'Ark1'!D1975</f>
        <v>11</v>
      </c>
      <c r="G135" s="28" t="s">
        <v>565</v>
      </c>
      <c r="H135" s="28">
        <f>+'Ark1'!Q1975</f>
        <v>103</v>
      </c>
      <c r="I135" s="345">
        <f>+'Ark1'!R1975</f>
        <v>378</v>
      </c>
      <c r="J135" s="29">
        <f>+IF(I135=0,"",'Ark1'!AF1975)</f>
        <v>25.437415881561236</v>
      </c>
      <c r="K135" s="29">
        <f>+IF(I135=0,"",'Ark1'!AG1975)</f>
        <v>28.862853546548951</v>
      </c>
      <c r="L135" s="27">
        <f>+IF(I135=0,"",'Ark1'!S1975)</f>
        <v>6.5687830687830679</v>
      </c>
      <c r="M135" s="29">
        <f>+IF(I135=0,"",'Ark1'!U1975)</f>
        <v>24.62910052910054</v>
      </c>
      <c r="N135" s="29">
        <f>+IF(I135=0,"",'Ark1'!V1975)</f>
        <v>0</v>
      </c>
      <c r="O135" s="29">
        <f>+IF(I135=0,"",'Ark1'!W1975)</f>
        <v>0</v>
      </c>
      <c r="P135" s="34">
        <f>+IF(I135=0,"",'Ark1'!X1975)</f>
        <v>95.502645502645507</v>
      </c>
      <c r="Q135" s="34">
        <f>+IF(I135=0,"",'Ark1'!Y1975)</f>
        <v>63.75661375661376</v>
      </c>
      <c r="R135" s="34">
        <f>+IF(I135=0,"",'Ark1'!Z1975)</f>
        <v>4.8950033627272012</v>
      </c>
      <c r="S135" s="29">
        <f>+IF(I135=0,"",'Ark1'!Z1975)</f>
        <v>4.8950033627272012</v>
      </c>
      <c r="T135" s="29">
        <f>+IF(I135=0,"",'Ark1'!AB1975)</f>
        <v>0</v>
      </c>
      <c r="U135" s="34">
        <f>+'Ark1'!AD1975</f>
        <v>0</v>
      </c>
      <c r="V135" s="29">
        <f t="shared" si="14"/>
        <v>47.25</v>
      </c>
      <c r="W135" s="29">
        <f t="shared" si="15"/>
        <v>3.6699029126213594</v>
      </c>
      <c r="X135" s="215"/>
      <c r="Y135" s="218"/>
      <c r="AA135" s="29"/>
      <c r="AB135" s="27"/>
      <c r="AC135" s="219"/>
      <c r="AD135" s="28"/>
      <c r="AH135" s="28"/>
    </row>
    <row r="136" spans="1:34" ht="15.6">
      <c r="A136" s="215"/>
      <c r="B136" s="215"/>
      <c r="C136" s="215"/>
      <c r="D136" s="28">
        <f>+'Ark1'!M1976</f>
        <v>8</v>
      </c>
      <c r="E136" s="248" t="s">
        <v>101</v>
      </c>
      <c r="F136" s="28">
        <f>+'Ark1'!D1976</f>
        <v>12</v>
      </c>
      <c r="G136" s="28" t="s">
        <v>566</v>
      </c>
      <c r="H136" s="28">
        <f>+'Ark1'!Q1976</f>
        <v>21</v>
      </c>
      <c r="I136" s="345">
        <f>+'Ark1'!R1976</f>
        <v>69</v>
      </c>
      <c r="J136" s="29">
        <f>+IF(I136=0,"",'Ark1'!AF1976)</f>
        <v>24.295774647887324</v>
      </c>
      <c r="K136" s="29">
        <f>+IF(I136=0,"",'Ark1'!AG1976)</f>
        <v>28.574312050057181</v>
      </c>
      <c r="L136" s="27">
        <f>+IF(I136=0,"",'Ark1'!S1976)</f>
        <v>6.4927536231884053</v>
      </c>
      <c r="M136" s="29">
        <f>+IF(I136=0,"",'Ark1'!U1976)</f>
        <v>24.62028985507246</v>
      </c>
      <c r="N136" s="29">
        <f>+IF(I136=0,"",'Ark1'!V1976)</f>
        <v>0</v>
      </c>
      <c r="O136" s="29">
        <f>+IF(I136=0,"",'Ark1'!W1976)</f>
        <v>0</v>
      </c>
      <c r="P136" s="34">
        <f>+IF(I136=0,"",'Ark1'!X1976)</f>
        <v>95.652173913043484</v>
      </c>
      <c r="Q136" s="34">
        <f>+IF(I136=0,"",'Ark1'!Y1976)</f>
        <v>55.072463768115952</v>
      </c>
      <c r="R136" s="34">
        <f>+IF(I136=0,"",'Ark1'!Z1976)</f>
        <v>5.6986797278511512</v>
      </c>
      <c r="S136" s="29">
        <f>+IF(I136=0,"",'Ark1'!Z1976)</f>
        <v>5.6986797278511512</v>
      </c>
      <c r="T136" s="29">
        <f>+IF(I136=0,"",'Ark1'!AB1976)</f>
        <v>0</v>
      </c>
      <c r="U136" s="34">
        <f>+'Ark1'!AD1976</f>
        <v>0</v>
      </c>
      <c r="V136" s="29">
        <f t="shared" si="14"/>
        <v>8.625</v>
      </c>
      <c r="W136" s="29">
        <f t="shared" si="15"/>
        <v>3.2857142857142856</v>
      </c>
      <c r="X136" s="215"/>
      <c r="Y136" s="218"/>
      <c r="AA136" s="29"/>
      <c r="AB136" s="27"/>
      <c r="AC136" s="219"/>
      <c r="AD136" s="28"/>
      <c r="AH136" s="28"/>
    </row>
    <row r="137" spans="1:34" ht="15.6">
      <c r="A137" s="215"/>
      <c r="B137" s="215"/>
      <c r="C137" s="215"/>
      <c r="D137" s="215"/>
      <c r="E137" s="215"/>
      <c r="F137" s="215"/>
      <c r="G137" s="215"/>
      <c r="H137" s="215"/>
      <c r="I137" s="339"/>
      <c r="J137" s="216"/>
      <c r="K137" s="216"/>
      <c r="L137" s="215"/>
      <c r="M137" s="215"/>
      <c r="N137" s="215"/>
      <c r="O137" s="217"/>
      <c r="P137" s="217"/>
      <c r="Q137" s="217"/>
      <c r="R137" s="217"/>
      <c r="S137" s="216"/>
      <c r="T137" s="215"/>
      <c r="U137" s="217"/>
      <c r="V137" s="217"/>
      <c r="W137" s="216"/>
      <c r="X137" s="215"/>
      <c r="Y137" s="218"/>
      <c r="AA137" s="29"/>
      <c r="AB137" s="27"/>
      <c r="AC137" s="219"/>
      <c r="AD137" s="28"/>
      <c r="AH137" s="28"/>
    </row>
    <row r="138" spans="1:34" ht="22.8">
      <c r="A138" s="215"/>
      <c r="B138" s="215"/>
      <c r="C138" s="215"/>
      <c r="D138" s="215"/>
      <c r="E138" s="264" t="str">
        <f>+E143</f>
        <v>3+</v>
      </c>
      <c r="F138" s="215"/>
      <c r="G138" s="215"/>
      <c r="H138" s="215"/>
      <c r="I138" s="342">
        <f>SUM(I143:I154)</f>
        <v>75</v>
      </c>
      <c r="J138" s="216"/>
      <c r="K138" s="216"/>
      <c r="L138" s="215"/>
      <c r="M138" s="270">
        <f>+Fettgruppe!L19</f>
        <v>28.742666666666658</v>
      </c>
      <c r="N138" s="215"/>
      <c r="O138" s="217"/>
      <c r="P138" s="217"/>
      <c r="Q138" s="217"/>
      <c r="R138" s="217"/>
      <c r="S138" s="216"/>
      <c r="T138" s="215"/>
      <c r="U138" s="217"/>
      <c r="V138" s="217"/>
      <c r="W138" s="216"/>
      <c r="X138" s="215"/>
      <c r="Y138" s="218"/>
      <c r="AA138" s="29"/>
      <c r="AB138" s="27"/>
      <c r="AC138" s="219"/>
      <c r="AD138" s="28"/>
      <c r="AH138" s="28"/>
    </row>
    <row r="139" spans="1:34" ht="15.6">
      <c r="A139" s="215"/>
      <c r="B139" s="215"/>
      <c r="C139" s="215"/>
      <c r="D139" s="215"/>
      <c r="E139" s="215"/>
      <c r="F139" s="215"/>
      <c r="G139" s="215"/>
      <c r="H139" s="215"/>
      <c r="I139" s="339"/>
      <c r="J139" s="216"/>
      <c r="K139" s="216"/>
      <c r="L139" s="215"/>
      <c r="M139" s="215"/>
      <c r="N139" s="215"/>
      <c r="O139" s="217"/>
      <c r="P139" s="217"/>
      <c r="Q139" s="217"/>
      <c r="R139" s="217"/>
      <c r="S139" s="216"/>
      <c r="T139" s="215"/>
      <c r="U139" s="217"/>
      <c r="V139" s="217"/>
      <c r="W139" s="232" t="s">
        <v>2</v>
      </c>
      <c r="X139" s="215"/>
      <c r="Y139" s="218"/>
      <c r="AA139" s="29"/>
      <c r="AB139" s="27"/>
      <c r="AC139" s="219"/>
      <c r="AD139" s="28"/>
      <c r="AH139" s="28"/>
    </row>
    <row r="140" spans="1:34" ht="15.6">
      <c r="A140" s="215"/>
      <c r="B140" s="215"/>
      <c r="C140" s="215"/>
      <c r="D140" s="215"/>
      <c r="E140" s="215"/>
      <c r="F140" s="215"/>
      <c r="G140" s="215"/>
      <c r="H140" s="233" t="s">
        <v>2</v>
      </c>
      <c r="I140" s="339"/>
      <c r="J140" s="216"/>
      <c r="K140" s="216"/>
      <c r="L140" s="233" t="s">
        <v>22</v>
      </c>
      <c r="M140" s="216"/>
      <c r="N140" s="216" t="s">
        <v>407</v>
      </c>
      <c r="O140" s="217" t="s">
        <v>407</v>
      </c>
      <c r="P140" s="234" t="s">
        <v>552</v>
      </c>
      <c r="Q140" s="36"/>
      <c r="R140" s="36"/>
      <c r="S140" s="232" t="s">
        <v>429</v>
      </c>
      <c r="T140" s="215"/>
      <c r="U140" s="234" t="s">
        <v>549</v>
      </c>
      <c r="V140" s="234" t="s">
        <v>80</v>
      </c>
      <c r="W140" s="232" t="s">
        <v>8</v>
      </c>
      <c r="X140" s="215"/>
      <c r="Y140" s="218"/>
      <c r="AA140" s="29"/>
      <c r="AB140" s="27"/>
      <c r="AC140" s="219"/>
      <c r="AD140" s="28"/>
      <c r="AH140" s="28"/>
    </row>
    <row r="141" spans="1:34" ht="15.6">
      <c r="A141" s="215"/>
      <c r="B141" s="215"/>
      <c r="C141" s="215"/>
      <c r="D141" s="233" t="s">
        <v>417</v>
      </c>
      <c r="E141" s="215"/>
      <c r="F141" s="233"/>
      <c r="G141" s="233"/>
      <c r="H141" s="233" t="s">
        <v>492</v>
      </c>
      <c r="I141" s="343" t="s">
        <v>2</v>
      </c>
      <c r="J141" s="232" t="s">
        <v>2</v>
      </c>
      <c r="K141" s="232" t="s">
        <v>1</v>
      </c>
      <c r="L141" s="233" t="s">
        <v>490</v>
      </c>
      <c r="M141" s="232" t="s">
        <v>22</v>
      </c>
      <c r="N141" s="232" t="s">
        <v>531</v>
      </c>
      <c r="O141" s="234" t="s">
        <v>496</v>
      </c>
      <c r="P141" s="234" t="s">
        <v>553</v>
      </c>
      <c r="Q141" s="36"/>
      <c r="R141" s="36"/>
      <c r="S141" s="232"/>
      <c r="T141" s="233" t="s">
        <v>490</v>
      </c>
      <c r="U141" s="234" t="s">
        <v>1</v>
      </c>
      <c r="V141" s="234" t="s">
        <v>431</v>
      </c>
      <c r="W141" s="232" t="s">
        <v>71</v>
      </c>
      <c r="X141" s="215"/>
      <c r="Y141" s="218"/>
      <c r="AA141" s="29"/>
      <c r="AB141" s="27"/>
      <c r="AC141" s="219"/>
      <c r="AD141" s="28"/>
      <c r="AH141" s="28"/>
    </row>
    <row r="142" spans="1:34" ht="15.6">
      <c r="A142" s="215"/>
      <c r="B142" s="215"/>
      <c r="C142" s="215"/>
      <c r="D142" s="233" t="s">
        <v>418</v>
      </c>
      <c r="E142" s="233"/>
      <c r="F142" s="233" t="s">
        <v>89</v>
      </c>
      <c r="G142" s="233"/>
      <c r="H142" s="52" t="s">
        <v>493</v>
      </c>
      <c r="I142" s="335" t="s">
        <v>8</v>
      </c>
      <c r="J142" s="97" t="s">
        <v>407</v>
      </c>
      <c r="K142" s="97" t="s">
        <v>407</v>
      </c>
      <c r="L142" s="52" t="s">
        <v>491</v>
      </c>
      <c r="M142" s="97" t="s">
        <v>44</v>
      </c>
      <c r="N142" s="97" t="s">
        <v>532</v>
      </c>
      <c r="O142" s="74" t="s">
        <v>497</v>
      </c>
      <c r="P142" s="74" t="s">
        <v>554</v>
      </c>
      <c r="Q142" s="74" t="s">
        <v>535</v>
      </c>
      <c r="R142" s="74" t="s">
        <v>555</v>
      </c>
      <c r="S142" s="97" t="s">
        <v>1</v>
      </c>
      <c r="T142" s="52" t="s">
        <v>491</v>
      </c>
      <c r="U142" s="74" t="s">
        <v>0</v>
      </c>
      <c r="V142" s="74" t="s">
        <v>432</v>
      </c>
      <c r="W142" s="97" t="s">
        <v>551</v>
      </c>
      <c r="X142" s="215"/>
      <c r="Y142" s="218"/>
      <c r="AA142" s="29"/>
      <c r="AB142" s="27"/>
      <c r="AC142" s="219"/>
      <c r="AD142" s="28"/>
      <c r="AH142" s="28"/>
    </row>
    <row r="143" spans="1:34" ht="15.6">
      <c r="A143" s="215"/>
      <c r="B143" s="215"/>
      <c r="C143" s="215"/>
      <c r="D143" s="235">
        <f>+'Ark1'!M1977</f>
        <v>9</v>
      </c>
      <c r="E143" s="235" t="s">
        <v>102</v>
      </c>
      <c r="F143" s="235">
        <f>+'Ark1'!D1977</f>
        <v>1</v>
      </c>
      <c r="G143" s="235" t="s">
        <v>556</v>
      </c>
      <c r="H143" s="235">
        <f>+'Ark1'!Q1977</f>
        <v>0</v>
      </c>
      <c r="I143" s="344">
        <f>+'Ark1'!R1977</f>
        <v>0</v>
      </c>
      <c r="J143" s="236" t="str">
        <f>+IF(I143=0,"",'Ark1'!AF1977)</f>
        <v/>
      </c>
      <c r="K143" s="236" t="str">
        <f>+IF(I143=0,"",'Ark1'!AG1977)</f>
        <v/>
      </c>
      <c r="L143" s="237" t="str">
        <f>+IF(I143=0,"",'Ark1'!S1977)</f>
        <v/>
      </c>
      <c r="M143" s="236" t="str">
        <f>+IF(I143=0,"",'Ark1'!U1977)</f>
        <v/>
      </c>
      <c r="N143" s="236" t="str">
        <f>+IF(I143=0,"",'Ark1'!V1977)</f>
        <v/>
      </c>
      <c r="O143" s="236" t="str">
        <f>+IF(I143=0,"",'Ark1'!W1977)</f>
        <v/>
      </c>
      <c r="P143" s="238" t="str">
        <f>+IF(I143=0,"",'Ark1'!X1977)</f>
        <v/>
      </c>
      <c r="Q143" s="238" t="str">
        <f>+IF(I143=0,"",'Ark1'!Y1977)</f>
        <v/>
      </c>
      <c r="R143" s="238" t="str">
        <f>+IF(I143=0,"",'Ark1'!Z1977)</f>
        <v/>
      </c>
      <c r="S143" s="236" t="str">
        <f>+IF(I143=0,"",'Ark1'!Z1977)</f>
        <v/>
      </c>
      <c r="T143" s="236" t="str">
        <f>+IF(I143=0,"",'Ark1'!AB1977)</f>
        <v/>
      </c>
      <c r="U143" s="238">
        <f>+'Ark1'!AD1977</f>
        <v>0</v>
      </c>
      <c r="V143" s="236" t="str">
        <f>+IF(I143=0,"",I143/D143)</f>
        <v/>
      </c>
      <c r="W143" s="236" t="str">
        <f>+IF(I143=0,"",I143/H143)</f>
        <v/>
      </c>
      <c r="X143" s="215"/>
      <c r="Y143" s="218"/>
      <c r="AA143" s="29"/>
      <c r="AB143" s="27"/>
      <c r="AC143" s="219"/>
      <c r="AD143" s="28"/>
      <c r="AH143" s="28"/>
    </row>
    <row r="144" spans="1:34" ht="15.6">
      <c r="A144" s="215"/>
      <c r="B144" s="215"/>
      <c r="C144" s="215"/>
      <c r="D144" s="235">
        <f>+'Ark1'!M1978</f>
        <v>9</v>
      </c>
      <c r="E144" s="235" t="s">
        <v>102</v>
      </c>
      <c r="F144" s="235">
        <f>+'Ark1'!D1978</f>
        <v>2</v>
      </c>
      <c r="G144" s="235" t="s">
        <v>557</v>
      </c>
      <c r="H144" s="235">
        <f>+'Ark1'!Q1978</f>
        <v>0</v>
      </c>
      <c r="I144" s="344">
        <f>+'Ark1'!R1978</f>
        <v>0</v>
      </c>
      <c r="J144" s="236" t="str">
        <f>+IF(I144=0,"",'Ark1'!AF1978)</f>
        <v/>
      </c>
      <c r="K144" s="236" t="str">
        <f>+IF(I144=0,"",'Ark1'!AG1978)</f>
        <v/>
      </c>
      <c r="L144" s="237" t="str">
        <f>+IF(I144=0,"",'Ark1'!S1978)</f>
        <v/>
      </c>
      <c r="M144" s="236" t="str">
        <f>+IF(I144=0,"",'Ark1'!U1978)</f>
        <v/>
      </c>
      <c r="N144" s="236" t="str">
        <f>+IF(I144=0,"",'Ark1'!V1978)</f>
        <v/>
      </c>
      <c r="O144" s="236" t="str">
        <f>+IF(I144=0,"",'Ark1'!W1978)</f>
        <v/>
      </c>
      <c r="P144" s="238" t="str">
        <f>+IF(I144=0,"",'Ark1'!X1978)</f>
        <v/>
      </c>
      <c r="Q144" s="238" t="str">
        <f>+IF(I144=0,"",'Ark1'!Y1978)</f>
        <v/>
      </c>
      <c r="R144" s="238" t="str">
        <f>+IF(I144=0,"",'Ark1'!Z1978)</f>
        <v/>
      </c>
      <c r="S144" s="236" t="str">
        <f>+IF(I144=0,"",'Ark1'!Z1978)</f>
        <v/>
      </c>
      <c r="T144" s="236" t="str">
        <f>+IF(I144=0,"",'Ark1'!AB1978)</f>
        <v/>
      </c>
      <c r="U144" s="238">
        <f>+'Ark1'!AD1978</f>
        <v>0</v>
      </c>
      <c r="V144" s="236" t="str">
        <f t="shared" ref="V144:V154" si="16">+IF(I144=0,"",I144/D144)</f>
        <v/>
      </c>
      <c r="W144" s="236" t="str">
        <f t="shared" ref="W144:W154" si="17">+IF(I144=0,"",I144/H144)</f>
        <v/>
      </c>
      <c r="X144" s="215"/>
      <c r="Y144" s="218"/>
      <c r="AA144" s="29"/>
      <c r="AB144" s="27"/>
      <c r="AC144" s="219"/>
      <c r="AD144" s="28"/>
      <c r="AH144" s="28"/>
    </row>
    <row r="145" spans="1:34" ht="15.6">
      <c r="A145" s="215"/>
      <c r="B145" s="215"/>
      <c r="C145" s="215"/>
      <c r="D145" s="235">
        <f>+'Ark1'!M1979</f>
        <v>9</v>
      </c>
      <c r="E145" s="235" t="s">
        <v>102</v>
      </c>
      <c r="F145" s="235">
        <f>+'Ark1'!D1979</f>
        <v>3</v>
      </c>
      <c r="G145" s="235" t="s">
        <v>558</v>
      </c>
      <c r="H145" s="235">
        <f>+'Ark1'!Q1979</f>
        <v>0</v>
      </c>
      <c r="I145" s="344">
        <f>+'Ark1'!R1979</f>
        <v>0</v>
      </c>
      <c r="J145" s="236" t="str">
        <f>+IF(I145=0,"",'Ark1'!AF1979)</f>
        <v/>
      </c>
      <c r="K145" s="236" t="str">
        <f>+IF(I145=0,"",'Ark1'!AG1979)</f>
        <v/>
      </c>
      <c r="L145" s="237" t="str">
        <f>+IF(I145=0,"",'Ark1'!S1979)</f>
        <v/>
      </c>
      <c r="M145" s="236" t="str">
        <f>+IF(I145=0,"",'Ark1'!U1979)</f>
        <v/>
      </c>
      <c r="N145" s="236" t="str">
        <f>+IF(I145=0,"",'Ark1'!V1979)</f>
        <v/>
      </c>
      <c r="O145" s="236" t="str">
        <f>+IF(I145=0,"",'Ark1'!W1979)</f>
        <v/>
      </c>
      <c r="P145" s="238" t="str">
        <f>+IF(I145=0,"",'Ark1'!X1979)</f>
        <v/>
      </c>
      <c r="Q145" s="238" t="str">
        <f>+IF(I145=0,"",'Ark1'!Y1979)</f>
        <v/>
      </c>
      <c r="R145" s="238" t="str">
        <f>+IF(I145=0,"",'Ark1'!Z1979)</f>
        <v/>
      </c>
      <c r="S145" s="236" t="str">
        <f>+IF(I145=0,"",'Ark1'!Z1979)</f>
        <v/>
      </c>
      <c r="T145" s="236" t="str">
        <f>+IF(I145=0,"",'Ark1'!AB1979)</f>
        <v/>
      </c>
      <c r="U145" s="238">
        <f>+'Ark1'!AD1979</f>
        <v>0</v>
      </c>
      <c r="V145" s="236" t="str">
        <f t="shared" si="16"/>
        <v/>
      </c>
      <c r="W145" s="236" t="str">
        <f t="shared" si="17"/>
        <v/>
      </c>
      <c r="X145" s="215"/>
      <c r="Y145" s="218"/>
      <c r="AA145" s="29"/>
      <c r="AB145" s="27"/>
      <c r="AC145" s="219"/>
      <c r="AD145" s="28"/>
      <c r="AH145" s="28"/>
    </row>
    <row r="146" spans="1:34" ht="15.6">
      <c r="A146" s="215"/>
      <c r="B146" s="215"/>
      <c r="C146" s="215"/>
      <c r="D146" s="235">
        <f>+'Ark1'!M1980</f>
        <v>9</v>
      </c>
      <c r="E146" s="235" t="s">
        <v>102</v>
      </c>
      <c r="F146" s="235">
        <f>+'Ark1'!D1980</f>
        <v>4</v>
      </c>
      <c r="G146" s="235" t="s">
        <v>559</v>
      </c>
      <c r="H146" s="235">
        <f>+'Ark1'!Q1980</f>
        <v>0</v>
      </c>
      <c r="I146" s="344">
        <f>+'Ark1'!R1980</f>
        <v>0</v>
      </c>
      <c r="J146" s="236" t="str">
        <f>+IF(I146=0,"",'Ark1'!AF1980)</f>
        <v/>
      </c>
      <c r="K146" s="236" t="str">
        <f>+IF(I146=0,"",'Ark1'!AG1980)</f>
        <v/>
      </c>
      <c r="L146" s="237" t="str">
        <f>+IF(I146=0,"",'Ark1'!S1980)</f>
        <v/>
      </c>
      <c r="M146" s="236" t="str">
        <f>+IF(I146=0,"",'Ark1'!U1980)</f>
        <v/>
      </c>
      <c r="N146" s="236" t="str">
        <f>+IF(I146=0,"",'Ark1'!V1980)</f>
        <v/>
      </c>
      <c r="O146" s="236" t="str">
        <f>+IF(I146=0,"",'Ark1'!W1980)</f>
        <v/>
      </c>
      <c r="P146" s="238" t="str">
        <f>+IF(I146=0,"",'Ark1'!X1980)</f>
        <v/>
      </c>
      <c r="Q146" s="238" t="str">
        <f>+IF(I146=0,"",'Ark1'!Y1980)</f>
        <v/>
      </c>
      <c r="R146" s="238" t="str">
        <f>+IF(I146=0,"",'Ark1'!Z1980)</f>
        <v/>
      </c>
      <c r="S146" s="236" t="str">
        <f>+IF(I146=0,"",'Ark1'!Z1980)</f>
        <v/>
      </c>
      <c r="T146" s="236" t="str">
        <f>+IF(I146=0,"",'Ark1'!AB1980)</f>
        <v/>
      </c>
      <c r="U146" s="238">
        <f>+'Ark1'!AD1980</f>
        <v>0</v>
      </c>
      <c r="V146" s="236" t="str">
        <f t="shared" si="16"/>
        <v/>
      </c>
      <c r="W146" s="236" t="str">
        <f t="shared" si="17"/>
        <v/>
      </c>
      <c r="X146" s="215"/>
      <c r="Y146" s="218"/>
      <c r="AA146" s="29"/>
      <c r="AB146" s="27"/>
      <c r="AC146" s="219"/>
      <c r="AD146" s="28"/>
      <c r="AH146" s="28"/>
    </row>
    <row r="147" spans="1:34" ht="15.6">
      <c r="A147" s="215"/>
      <c r="B147" s="215"/>
      <c r="C147" s="215"/>
      <c r="D147" s="235">
        <f>+'Ark1'!M1981</f>
        <v>9</v>
      </c>
      <c r="E147" s="235" t="s">
        <v>102</v>
      </c>
      <c r="F147" s="235">
        <f>+'Ark1'!D1981</f>
        <v>5</v>
      </c>
      <c r="G147" s="235" t="s">
        <v>452</v>
      </c>
      <c r="H147" s="235">
        <f>+'Ark1'!Q1981</f>
        <v>2</v>
      </c>
      <c r="I147" s="344">
        <f>+'Ark1'!R1981</f>
        <v>2</v>
      </c>
      <c r="J147" s="236">
        <f>+IF(I147=0,"",'Ark1'!AF1981)</f>
        <v>0.5089058524173028</v>
      </c>
      <c r="K147" s="236">
        <f>+IF(I147=0,"",'Ark1'!AG1981)</f>
        <v>0.78094930658157746</v>
      </c>
      <c r="L147" s="237">
        <f>+IF(I147=0,"",'Ark1'!S1981)</f>
        <v>7</v>
      </c>
      <c r="M147" s="236">
        <f>+IF(I147=0,"",'Ark1'!U1981)</f>
        <v>31.45</v>
      </c>
      <c r="N147" s="236">
        <f>+IF(I147=0,"",'Ark1'!V1981)</f>
        <v>0</v>
      </c>
      <c r="O147" s="236">
        <f>+IF(I147=0,"",'Ark1'!W1981)</f>
        <v>100</v>
      </c>
      <c r="P147" s="238">
        <f>+IF(I147=0,"",'Ark1'!X1981)</f>
        <v>100</v>
      </c>
      <c r="Q147" s="238">
        <f>+IF(I147=0,"",'Ark1'!Y1981)</f>
        <v>100</v>
      </c>
      <c r="R147" s="238">
        <f>+IF(I147=0,"",'Ark1'!Z1981)</f>
        <v>2.0499999999999687</v>
      </c>
      <c r="S147" s="236">
        <f>+IF(I147=0,"",'Ark1'!Z1981)</f>
        <v>2.0499999999999687</v>
      </c>
      <c r="T147" s="236">
        <f>+IF(I147=0,"",'Ark1'!AB1981)</f>
        <v>0</v>
      </c>
      <c r="U147" s="238">
        <f>+'Ark1'!AD1981</f>
        <v>0</v>
      </c>
      <c r="V147" s="236">
        <f t="shared" si="16"/>
        <v>0.22222222222222221</v>
      </c>
      <c r="W147" s="236">
        <f t="shared" si="17"/>
        <v>1</v>
      </c>
      <c r="X147" s="215"/>
      <c r="Y147" s="218"/>
      <c r="AA147" s="29"/>
      <c r="AB147" s="27"/>
      <c r="AC147" s="219"/>
      <c r="AD147" s="28"/>
      <c r="AH147" s="28"/>
    </row>
    <row r="148" spans="1:34" ht="15.6">
      <c r="A148" s="215"/>
      <c r="B148" s="215"/>
      <c r="C148" s="215"/>
      <c r="D148" s="235">
        <f>+'Ark1'!M1982</f>
        <v>9</v>
      </c>
      <c r="E148" s="235" t="s">
        <v>102</v>
      </c>
      <c r="F148" s="235">
        <f>+'Ark1'!D1982</f>
        <v>6</v>
      </c>
      <c r="G148" s="235" t="s">
        <v>560</v>
      </c>
      <c r="H148" s="235">
        <f>+'Ark1'!Q1982</f>
        <v>6</v>
      </c>
      <c r="I148" s="344">
        <f>+'Ark1'!R1982</f>
        <v>29</v>
      </c>
      <c r="J148" s="236">
        <f>+IF(I148=0,"",'Ark1'!AF1982)</f>
        <v>3.4564958283671041</v>
      </c>
      <c r="K148" s="236">
        <f>+IF(I148=0,"",'Ark1'!AG1982)</f>
        <v>4.8863432969393239</v>
      </c>
      <c r="L148" s="237">
        <f>+IF(I148=0,"",'Ark1'!S1982)</f>
        <v>7.31034482758621</v>
      </c>
      <c r="M148" s="236">
        <f>+IF(I148=0,"",'Ark1'!U1982)</f>
        <v>31.065517241379322</v>
      </c>
      <c r="N148" s="236">
        <f>+IF(I148=0,"",'Ark1'!V1982)</f>
        <v>0</v>
      </c>
      <c r="O148" s="236">
        <f>+IF(I148=0,"",'Ark1'!W1982)</f>
        <v>100</v>
      </c>
      <c r="P148" s="238">
        <f>+IF(I148=0,"",'Ark1'!X1982)</f>
        <v>100</v>
      </c>
      <c r="Q148" s="238">
        <f>+IF(I148=0,"",'Ark1'!Y1982)</f>
        <v>86.206896551724128</v>
      </c>
      <c r="R148" s="238">
        <f>+IF(I148=0,"",'Ark1'!Z1982)</f>
        <v>7.1062515392686061</v>
      </c>
      <c r="S148" s="236">
        <f>+IF(I148=0,"",'Ark1'!Z1982)</f>
        <v>7.1062515392686061</v>
      </c>
      <c r="T148" s="236">
        <f>+IF(I148=0,"",'Ark1'!AB1982)</f>
        <v>0</v>
      </c>
      <c r="U148" s="238">
        <f>+'Ark1'!AD1982</f>
        <v>0</v>
      </c>
      <c r="V148" s="236">
        <f t="shared" si="16"/>
        <v>3.2222222222222223</v>
      </c>
      <c r="W148" s="236">
        <f t="shared" si="17"/>
        <v>4.833333333333333</v>
      </c>
      <c r="X148" s="215"/>
      <c r="Y148" s="218"/>
      <c r="AA148" s="29"/>
      <c r="AB148" s="27"/>
      <c r="AC148" s="219"/>
      <c r="AD148" s="28"/>
      <c r="AH148" s="28"/>
    </row>
    <row r="149" spans="1:34" ht="15.6">
      <c r="A149" s="215"/>
      <c r="B149" s="215"/>
      <c r="C149" s="215"/>
      <c r="D149" s="235">
        <f>+'Ark1'!M1983</f>
        <v>9</v>
      </c>
      <c r="E149" s="235" t="s">
        <v>102</v>
      </c>
      <c r="F149" s="235">
        <f>+'Ark1'!D1983</f>
        <v>7</v>
      </c>
      <c r="G149" s="235" t="s">
        <v>561</v>
      </c>
      <c r="H149" s="235">
        <f>+'Ark1'!Q1983</f>
        <v>4</v>
      </c>
      <c r="I149" s="344">
        <f>+'Ark1'!R1983</f>
        <v>6</v>
      </c>
      <c r="J149" s="236">
        <f>+IF(I149=0,"",'Ark1'!AF1983)</f>
        <v>3.5294117647058822</v>
      </c>
      <c r="K149" s="236">
        <f>+IF(I149=0,"",'Ark1'!AG1983)</f>
        <v>5.267040424904101</v>
      </c>
      <c r="L149" s="237">
        <f>+IF(I149=0,"",'Ark1'!S1983)</f>
        <v>5.833333333333333</v>
      </c>
      <c r="M149" s="236">
        <f>+IF(I149=0,"",'Ark1'!U1983)</f>
        <v>29.75</v>
      </c>
      <c r="N149" s="236">
        <f>+IF(I149=0,"",'Ark1'!V1983)</f>
        <v>0</v>
      </c>
      <c r="O149" s="236">
        <f>+IF(I149=0,"",'Ark1'!W1983)</f>
        <v>100</v>
      </c>
      <c r="P149" s="238">
        <f>+IF(I149=0,"",'Ark1'!X1983)</f>
        <v>100</v>
      </c>
      <c r="Q149" s="238">
        <f>+IF(I149=0,"",'Ark1'!Y1983)</f>
        <v>83.333333333333314</v>
      </c>
      <c r="R149" s="238">
        <f>+IF(I149=0,"",'Ark1'!Z1983)</f>
        <v>4.9101086206586739</v>
      </c>
      <c r="S149" s="236">
        <f>+IF(I149=0,"",'Ark1'!Z1983)</f>
        <v>4.9101086206586739</v>
      </c>
      <c r="T149" s="236">
        <f>+IF(I149=0,"",'Ark1'!AB1983)</f>
        <v>0</v>
      </c>
      <c r="U149" s="238">
        <f>+'Ark1'!AD1983</f>
        <v>0</v>
      </c>
      <c r="V149" s="236">
        <f t="shared" si="16"/>
        <v>0.66666666666666663</v>
      </c>
      <c r="W149" s="236">
        <f t="shared" si="17"/>
        <v>1.5</v>
      </c>
      <c r="X149" s="215"/>
      <c r="Y149" s="218"/>
      <c r="AA149" s="29"/>
      <c r="AB149" s="27"/>
      <c r="AC149" s="219"/>
      <c r="AD149" s="28"/>
      <c r="AH149" s="28"/>
    </row>
    <row r="150" spans="1:34" ht="15.6">
      <c r="A150" s="215"/>
      <c r="B150" s="215"/>
      <c r="C150" s="215"/>
      <c r="D150" s="235">
        <f>+'Ark1'!M1984</f>
        <v>9</v>
      </c>
      <c r="E150" s="235" t="s">
        <v>102</v>
      </c>
      <c r="F150" s="235">
        <f>+'Ark1'!D1984</f>
        <v>8</v>
      </c>
      <c r="G150" s="235" t="s">
        <v>562</v>
      </c>
      <c r="H150" s="235">
        <f>+'Ark1'!Q1984</f>
        <v>2</v>
      </c>
      <c r="I150" s="344">
        <f>+'Ark1'!R1984</f>
        <v>3</v>
      </c>
      <c r="J150" s="236">
        <f>+IF(I150=0,"",'Ark1'!AF1984)</f>
        <v>0.72463768115942018</v>
      </c>
      <c r="K150" s="236">
        <f>+IF(I150=0,"",'Ark1'!AG1984)</f>
        <v>0.97942198878485698</v>
      </c>
      <c r="L150" s="237">
        <f>+IF(I150=0,"",'Ark1'!S1984)</f>
        <v>5.3333333333333321</v>
      </c>
      <c r="M150" s="236">
        <f>+IF(I150=0,"",'Ark1'!U1984)</f>
        <v>25.733333333333341</v>
      </c>
      <c r="N150" s="236">
        <f>+IF(I150=0,"",'Ark1'!V1984)</f>
        <v>0</v>
      </c>
      <c r="O150" s="236">
        <f>+IF(I150=0,"",'Ark1'!W1984)</f>
        <v>100</v>
      </c>
      <c r="P150" s="238">
        <f>+IF(I150=0,"",'Ark1'!X1984)</f>
        <v>100</v>
      </c>
      <c r="Q150" s="238">
        <f>+IF(I150=0,"",'Ark1'!Y1984)</f>
        <v>100</v>
      </c>
      <c r="R150" s="238">
        <f>+IF(I150=0,"",'Ark1'!Z1984)</f>
        <v>1.3424687043735233</v>
      </c>
      <c r="S150" s="236">
        <f>+IF(I150=0,"",'Ark1'!Z1984)</f>
        <v>1.3424687043735233</v>
      </c>
      <c r="T150" s="236">
        <f>+IF(I150=0,"",'Ark1'!AB1984)</f>
        <v>0</v>
      </c>
      <c r="U150" s="238">
        <f>+'Ark1'!AD1984</f>
        <v>0</v>
      </c>
      <c r="V150" s="236">
        <f t="shared" si="16"/>
        <v>0.33333333333333331</v>
      </c>
      <c r="W150" s="236">
        <f t="shared" si="17"/>
        <v>1.5</v>
      </c>
      <c r="X150" s="215"/>
      <c r="Y150" s="218"/>
      <c r="AA150" s="29"/>
      <c r="AB150" s="27"/>
      <c r="AC150" s="219"/>
      <c r="AD150" s="28"/>
      <c r="AH150" s="28"/>
    </row>
    <row r="151" spans="1:34" ht="15.6">
      <c r="A151" s="215"/>
      <c r="B151" s="215"/>
      <c r="C151" s="215"/>
      <c r="D151" s="235">
        <f>+'Ark1'!M1985</f>
        <v>9</v>
      </c>
      <c r="E151" s="235" t="s">
        <v>102</v>
      </c>
      <c r="F151" s="235">
        <f>+'Ark1'!D1985</f>
        <v>9</v>
      </c>
      <c r="G151" s="235" t="s">
        <v>563</v>
      </c>
      <c r="H151" s="235">
        <f>+'Ark1'!Q1985</f>
        <v>3</v>
      </c>
      <c r="I151" s="344">
        <f>+'Ark1'!R1985</f>
        <v>3</v>
      </c>
      <c r="J151" s="236">
        <f>+IF(I151=0,"",'Ark1'!AF1985)</f>
        <v>0.41208791208791201</v>
      </c>
      <c r="K151" s="236">
        <f>+IF(I151=0,"",'Ark1'!AG1985)</f>
        <v>0.44676662123277294</v>
      </c>
      <c r="L151" s="237">
        <f>+IF(I151=0,"",'Ark1'!S1985)</f>
        <v>6.333333333333333</v>
      </c>
      <c r="M151" s="236">
        <f>+IF(I151=0,"",'Ark1'!U1985)</f>
        <v>21.63333333333334</v>
      </c>
      <c r="N151" s="236">
        <f>+IF(I151=0,"",'Ark1'!V1985)</f>
        <v>0</v>
      </c>
      <c r="O151" s="236">
        <f>+IF(I151=0,"",'Ark1'!W1985)</f>
        <v>100</v>
      </c>
      <c r="P151" s="238">
        <f>+IF(I151=0,"",'Ark1'!X1985)</f>
        <v>100</v>
      </c>
      <c r="Q151" s="238">
        <f>+IF(I151=0,"",'Ark1'!Y1985)</f>
        <v>0</v>
      </c>
      <c r="R151" s="238">
        <f>+IF(I151=0,"",'Ark1'!Z1985)</f>
        <v>0.67986926847895157</v>
      </c>
      <c r="S151" s="236">
        <f>+IF(I151=0,"",'Ark1'!Z1985)</f>
        <v>0.67986926847895157</v>
      </c>
      <c r="T151" s="236">
        <f>+IF(I151=0,"",'Ark1'!AB1985)</f>
        <v>0</v>
      </c>
      <c r="U151" s="238">
        <f>+'Ark1'!AD1985</f>
        <v>0</v>
      </c>
      <c r="V151" s="236">
        <f t="shared" si="16"/>
        <v>0.33333333333333331</v>
      </c>
      <c r="W151" s="236">
        <f t="shared" si="17"/>
        <v>1</v>
      </c>
      <c r="X151" s="215"/>
      <c r="Y151" s="218"/>
      <c r="AA151" s="29"/>
      <c r="AB151" s="27"/>
      <c r="AC151" s="219"/>
      <c r="AD151" s="28"/>
      <c r="AH151" s="28"/>
    </row>
    <row r="152" spans="1:34" ht="15.6">
      <c r="A152" s="215"/>
      <c r="B152" s="215"/>
      <c r="C152" s="215"/>
      <c r="D152" s="235">
        <f>+'Ark1'!M1986</f>
        <v>9</v>
      </c>
      <c r="E152" s="235" t="s">
        <v>102</v>
      </c>
      <c r="F152" s="235">
        <f>+'Ark1'!D1986</f>
        <v>10</v>
      </c>
      <c r="G152" s="235" t="s">
        <v>564</v>
      </c>
      <c r="H152" s="235">
        <f>+'Ark1'!Q1986</f>
        <v>14</v>
      </c>
      <c r="I152" s="344">
        <f>+'Ark1'!R1986</f>
        <v>19</v>
      </c>
      <c r="J152" s="236">
        <f>+IF(I152=0,"",'Ark1'!AF1986)</f>
        <v>0.72243346007604603</v>
      </c>
      <c r="K152" s="236">
        <f>+IF(I152=0,"",'Ark1'!AG1986)</f>
        <v>0.93055246882831233</v>
      </c>
      <c r="L152" s="237">
        <f>+IF(I152=0,"",'Ark1'!S1986)</f>
        <v>6.8947368421052646</v>
      </c>
      <c r="M152" s="236">
        <f>+IF(I152=0,"",'Ark1'!U1986)</f>
        <v>25.563157894736857</v>
      </c>
      <c r="N152" s="236">
        <f>+IF(I152=0,"",'Ark1'!V1986)</f>
        <v>0</v>
      </c>
      <c r="O152" s="236">
        <f>+IF(I152=0,"",'Ark1'!W1986)</f>
        <v>100</v>
      </c>
      <c r="P152" s="238">
        <f>+IF(I152=0,"",'Ark1'!X1986)</f>
        <v>94.736842105263179</v>
      </c>
      <c r="Q152" s="238">
        <f>+IF(I152=0,"",'Ark1'!Y1986)</f>
        <v>68.421052631578959</v>
      </c>
      <c r="R152" s="238">
        <f>+IF(I152=0,"",'Ark1'!Z1986)</f>
        <v>5.3080088968230932</v>
      </c>
      <c r="S152" s="236">
        <f>+IF(I152=0,"",'Ark1'!Z1986)</f>
        <v>5.3080088968230932</v>
      </c>
      <c r="T152" s="236">
        <f>+IF(I152=0,"",'Ark1'!AB1986)</f>
        <v>0</v>
      </c>
      <c r="U152" s="238">
        <f>+'Ark1'!AD1986</f>
        <v>0</v>
      </c>
      <c r="V152" s="236">
        <f t="shared" si="16"/>
        <v>2.1111111111111112</v>
      </c>
      <c r="W152" s="236">
        <f t="shared" si="17"/>
        <v>1.3571428571428572</v>
      </c>
      <c r="X152" s="215"/>
      <c r="Y152" s="218"/>
      <c r="AA152" s="29"/>
      <c r="AB152" s="27"/>
      <c r="AC152" s="219"/>
      <c r="AD152" s="28"/>
      <c r="AH152" s="28"/>
    </row>
    <row r="153" spans="1:34" ht="15.6">
      <c r="A153" s="215"/>
      <c r="B153" s="215"/>
      <c r="C153" s="215"/>
      <c r="D153" s="235">
        <f>+'Ark1'!M1987</f>
        <v>9</v>
      </c>
      <c r="E153" s="235" t="s">
        <v>102</v>
      </c>
      <c r="F153" s="235">
        <f>+'Ark1'!D1987</f>
        <v>11</v>
      </c>
      <c r="G153" s="235" t="s">
        <v>565</v>
      </c>
      <c r="H153" s="235">
        <f>+'Ark1'!Q1987</f>
        <v>8</v>
      </c>
      <c r="I153" s="344">
        <f>+'Ark1'!R1987</f>
        <v>12</v>
      </c>
      <c r="J153" s="236">
        <f>+IF(I153=0,"",'Ark1'!AF1987)</f>
        <v>0.80753701211305517</v>
      </c>
      <c r="K153" s="236">
        <f>+IF(I153=0,"",'Ark1'!AG1987)</f>
        <v>1.0937737364092106</v>
      </c>
      <c r="L153" s="237">
        <f>+IF(I153=0,"",'Ark1'!S1987)</f>
        <v>7.8333333333333313</v>
      </c>
      <c r="M153" s="236">
        <f>+IF(I153=0,"",'Ark1'!U1987)</f>
        <v>29.4</v>
      </c>
      <c r="N153" s="236">
        <f>+IF(I153=0,"",'Ark1'!V1987)</f>
        <v>0</v>
      </c>
      <c r="O153" s="236">
        <f>+IF(I153=0,"",'Ark1'!W1987)</f>
        <v>100</v>
      </c>
      <c r="P153" s="238">
        <f>+IF(I153=0,"",'Ark1'!X1987)</f>
        <v>100</v>
      </c>
      <c r="Q153" s="238">
        <f>+IF(I153=0,"",'Ark1'!Y1987)</f>
        <v>100</v>
      </c>
      <c r="R153" s="238">
        <f>+IF(I153=0,"",'Ark1'!Z1987)</f>
        <v>2.7931463740138258</v>
      </c>
      <c r="S153" s="236">
        <f>+IF(I153=0,"",'Ark1'!Z1987)</f>
        <v>2.7931463740138258</v>
      </c>
      <c r="T153" s="236">
        <f>+IF(I153=0,"",'Ark1'!AB1987)</f>
        <v>0</v>
      </c>
      <c r="U153" s="238">
        <f>+'Ark1'!AD1987</f>
        <v>0</v>
      </c>
      <c r="V153" s="236">
        <f t="shared" si="16"/>
        <v>1.3333333333333333</v>
      </c>
      <c r="W153" s="236">
        <f t="shared" si="17"/>
        <v>1.5</v>
      </c>
      <c r="X153" s="215"/>
      <c r="Y153" s="218"/>
      <c r="AA153" s="29"/>
      <c r="AB153" s="27"/>
      <c r="AC153" s="219"/>
      <c r="AD153" s="28"/>
      <c r="AH153" s="28"/>
    </row>
    <row r="154" spans="1:34" ht="15.6">
      <c r="A154" s="215"/>
      <c r="B154" s="215"/>
      <c r="C154" s="215"/>
      <c r="D154" s="235">
        <f>+'Ark1'!M1988</f>
        <v>9</v>
      </c>
      <c r="E154" s="235" t="s">
        <v>102</v>
      </c>
      <c r="F154" s="235">
        <f>+'Ark1'!D1988</f>
        <v>12</v>
      </c>
      <c r="G154" s="235" t="s">
        <v>566</v>
      </c>
      <c r="H154" s="235">
        <f>+'Ark1'!Q1988</f>
        <v>1</v>
      </c>
      <c r="I154" s="344">
        <f>+'Ark1'!R1988</f>
        <v>1</v>
      </c>
      <c r="J154" s="236">
        <f>+IF(I154=0,"",'Ark1'!AF1988)</f>
        <v>0.35211267605633795</v>
      </c>
      <c r="K154" s="236">
        <f>+IF(I154=0,"",'Ark1'!AG1988)</f>
        <v>0.55170557760882732</v>
      </c>
      <c r="L154" s="237">
        <f>+IF(I154=0,"",'Ark1'!S1988)</f>
        <v>8</v>
      </c>
      <c r="M154" s="236">
        <f>+IF(I154=0,"",'Ark1'!U1988)</f>
        <v>32.799999999999997</v>
      </c>
      <c r="N154" s="236">
        <f>+IF(I154=0,"",'Ark1'!V1988)</f>
        <v>0</v>
      </c>
      <c r="O154" s="236">
        <f>+IF(I154=0,"",'Ark1'!W1988)</f>
        <v>100</v>
      </c>
      <c r="P154" s="238">
        <f>+IF(I154=0,"",'Ark1'!X1988)</f>
        <v>100</v>
      </c>
      <c r="Q154" s="238">
        <f>+IF(I154=0,"",'Ark1'!Y1988)</f>
        <v>100</v>
      </c>
      <c r="R154" s="238">
        <f>+IF(I154=0,"",'Ark1'!Z1988)</f>
        <v>0</v>
      </c>
      <c r="S154" s="236">
        <f>+IF(I154=0,"",'Ark1'!Z1988)</f>
        <v>0</v>
      </c>
      <c r="T154" s="236">
        <f>+IF(I154=0,"",'Ark1'!AB1988)</f>
        <v>0</v>
      </c>
      <c r="U154" s="238">
        <f>+'Ark1'!AD1988</f>
        <v>0</v>
      </c>
      <c r="V154" s="236">
        <f t="shared" si="16"/>
        <v>0.1111111111111111</v>
      </c>
      <c r="W154" s="236">
        <f t="shared" si="17"/>
        <v>1</v>
      </c>
      <c r="X154" s="215"/>
      <c r="Y154" s="218"/>
      <c r="AA154" s="29"/>
      <c r="AB154" s="27"/>
      <c r="AC154" s="219"/>
      <c r="AD154" s="28"/>
      <c r="AH154" s="28"/>
    </row>
    <row r="155" spans="1:34" ht="15.6">
      <c r="A155" s="215"/>
      <c r="B155" s="215"/>
      <c r="C155" s="215"/>
      <c r="D155" s="215"/>
      <c r="E155" s="215"/>
      <c r="F155" s="215"/>
      <c r="G155" s="215"/>
      <c r="H155" s="215"/>
      <c r="I155" s="339"/>
      <c r="J155" s="216"/>
      <c r="K155" s="216"/>
      <c r="L155" s="215"/>
      <c r="M155" s="215"/>
      <c r="N155" s="215"/>
      <c r="O155" s="217"/>
      <c r="P155" s="217"/>
      <c r="Q155" s="217"/>
      <c r="R155" s="217"/>
      <c r="S155" s="216"/>
      <c r="T155" s="215"/>
      <c r="U155" s="217"/>
      <c r="V155" s="217"/>
      <c r="W155" s="216"/>
      <c r="X155" s="215"/>
      <c r="Y155" s="218"/>
      <c r="AA155" s="29"/>
      <c r="AB155" s="27"/>
      <c r="AC155" s="219"/>
      <c r="AD155" s="28"/>
      <c r="AH155" s="28"/>
    </row>
    <row r="156" spans="1:34" ht="22.8">
      <c r="A156" s="215"/>
      <c r="B156" s="215"/>
      <c r="C156" s="215"/>
      <c r="D156" s="215"/>
      <c r="E156" s="264" t="str">
        <f>+E161</f>
        <v>4-</v>
      </c>
      <c r="F156" s="215"/>
      <c r="G156" s="215"/>
      <c r="H156" s="215"/>
      <c r="I156" s="342">
        <f>SUM(I161:I172)</f>
        <v>25</v>
      </c>
      <c r="J156" s="216"/>
      <c r="K156" s="216"/>
      <c r="L156" s="215"/>
      <c r="M156" s="270">
        <f>+Fettgruppe!L20</f>
        <v>32.828000000000003</v>
      </c>
      <c r="N156" s="215"/>
      <c r="O156" s="217"/>
      <c r="P156" s="217"/>
      <c r="Q156" s="217"/>
      <c r="R156" s="217"/>
      <c r="S156" s="216"/>
      <c r="T156" s="215"/>
      <c r="U156" s="217"/>
      <c r="V156" s="217"/>
      <c r="W156" s="216"/>
      <c r="X156" s="215"/>
      <c r="Y156" s="218"/>
      <c r="AA156" s="29"/>
      <c r="AB156" s="27"/>
      <c r="AC156" s="219"/>
      <c r="AD156" s="28"/>
      <c r="AH156" s="28"/>
    </row>
    <row r="157" spans="1:34" ht="15.6">
      <c r="A157" s="215"/>
      <c r="B157" s="215"/>
      <c r="C157" s="215"/>
      <c r="D157" s="215"/>
      <c r="E157" s="215"/>
      <c r="F157" s="215"/>
      <c r="G157" s="215"/>
      <c r="H157" s="215"/>
      <c r="I157" s="339"/>
      <c r="J157" s="216"/>
      <c r="K157" s="216"/>
      <c r="L157" s="215"/>
      <c r="M157" s="215"/>
      <c r="N157" s="215"/>
      <c r="O157" s="217"/>
      <c r="P157" s="217"/>
      <c r="Q157" s="217"/>
      <c r="R157" s="217"/>
      <c r="S157" s="216"/>
      <c r="T157" s="215"/>
      <c r="U157" s="217"/>
      <c r="V157" s="217"/>
      <c r="W157" s="232" t="s">
        <v>2</v>
      </c>
      <c r="X157" s="215"/>
      <c r="Y157" s="218"/>
      <c r="AA157" s="29"/>
      <c r="AB157" s="27"/>
      <c r="AC157" s="219"/>
      <c r="AD157" s="28"/>
      <c r="AH157" s="28"/>
    </row>
    <row r="158" spans="1:34" ht="15.6">
      <c r="A158" s="215"/>
      <c r="B158" s="215"/>
      <c r="C158" s="215"/>
      <c r="D158" s="215"/>
      <c r="E158" s="215"/>
      <c r="F158" s="215"/>
      <c r="G158" s="215"/>
      <c r="H158" s="233" t="s">
        <v>2</v>
      </c>
      <c r="I158" s="339"/>
      <c r="J158" s="216"/>
      <c r="K158" s="216"/>
      <c r="L158" s="233" t="s">
        <v>22</v>
      </c>
      <c r="M158" s="216"/>
      <c r="N158" s="216" t="s">
        <v>407</v>
      </c>
      <c r="O158" s="217" t="s">
        <v>407</v>
      </c>
      <c r="P158" s="234" t="s">
        <v>552</v>
      </c>
      <c r="Q158" s="36"/>
      <c r="R158" s="36"/>
      <c r="S158" s="232" t="s">
        <v>429</v>
      </c>
      <c r="T158" s="215"/>
      <c r="U158" s="234" t="s">
        <v>549</v>
      </c>
      <c r="V158" s="234" t="s">
        <v>80</v>
      </c>
      <c r="W158" s="232" t="s">
        <v>8</v>
      </c>
      <c r="X158" s="215"/>
      <c r="Y158" s="218"/>
      <c r="AA158" s="29"/>
      <c r="AB158" s="27"/>
      <c r="AC158" s="219"/>
      <c r="AD158" s="28"/>
      <c r="AH158" s="28"/>
    </row>
    <row r="159" spans="1:34" ht="15.6">
      <c r="A159" s="215"/>
      <c r="B159" s="215"/>
      <c r="C159" s="215"/>
      <c r="D159" s="233" t="s">
        <v>417</v>
      </c>
      <c r="E159" s="215"/>
      <c r="F159" s="233"/>
      <c r="G159" s="233"/>
      <c r="H159" s="233" t="s">
        <v>492</v>
      </c>
      <c r="I159" s="343" t="s">
        <v>2</v>
      </c>
      <c r="J159" s="232" t="s">
        <v>2</v>
      </c>
      <c r="K159" s="232" t="s">
        <v>1</v>
      </c>
      <c r="L159" s="233" t="s">
        <v>490</v>
      </c>
      <c r="M159" s="232" t="s">
        <v>22</v>
      </c>
      <c r="N159" s="232" t="s">
        <v>531</v>
      </c>
      <c r="O159" s="234" t="s">
        <v>496</v>
      </c>
      <c r="P159" s="234" t="s">
        <v>553</v>
      </c>
      <c r="Q159" s="36"/>
      <c r="R159" s="36"/>
      <c r="S159" s="232"/>
      <c r="T159" s="233" t="s">
        <v>490</v>
      </c>
      <c r="U159" s="234" t="s">
        <v>1</v>
      </c>
      <c r="V159" s="234" t="s">
        <v>431</v>
      </c>
      <c r="W159" s="232" t="s">
        <v>71</v>
      </c>
      <c r="X159" s="215"/>
      <c r="Y159" s="218"/>
      <c r="AA159" s="29"/>
      <c r="AB159" s="27"/>
      <c r="AC159" s="219"/>
      <c r="AD159" s="28"/>
      <c r="AH159" s="28"/>
    </row>
    <row r="160" spans="1:34" ht="15.6">
      <c r="A160" s="215"/>
      <c r="B160" s="215"/>
      <c r="C160" s="215"/>
      <c r="D160" s="233" t="s">
        <v>418</v>
      </c>
      <c r="E160" s="233"/>
      <c r="F160" s="233" t="s">
        <v>89</v>
      </c>
      <c r="G160" s="233"/>
      <c r="H160" s="52" t="s">
        <v>493</v>
      </c>
      <c r="I160" s="335" t="s">
        <v>8</v>
      </c>
      <c r="J160" s="97" t="s">
        <v>407</v>
      </c>
      <c r="K160" s="97" t="s">
        <v>407</v>
      </c>
      <c r="L160" s="52" t="s">
        <v>491</v>
      </c>
      <c r="M160" s="97" t="s">
        <v>44</v>
      </c>
      <c r="N160" s="97" t="s">
        <v>532</v>
      </c>
      <c r="O160" s="74" t="s">
        <v>497</v>
      </c>
      <c r="P160" s="74" t="s">
        <v>554</v>
      </c>
      <c r="Q160" s="74" t="s">
        <v>535</v>
      </c>
      <c r="R160" s="74" t="s">
        <v>555</v>
      </c>
      <c r="S160" s="97" t="s">
        <v>1</v>
      </c>
      <c r="T160" s="52" t="s">
        <v>491</v>
      </c>
      <c r="U160" s="74" t="s">
        <v>0</v>
      </c>
      <c r="V160" s="74" t="s">
        <v>432</v>
      </c>
      <c r="W160" s="97" t="s">
        <v>551</v>
      </c>
      <c r="X160" s="215"/>
      <c r="Y160" s="218"/>
      <c r="AA160" s="29"/>
      <c r="AB160" s="27"/>
      <c r="AC160" s="219"/>
      <c r="AD160" s="28"/>
      <c r="AH160" s="28"/>
    </row>
    <row r="161" spans="1:34" ht="15.6">
      <c r="A161" s="215"/>
      <c r="B161" s="215"/>
      <c r="C161" s="215"/>
      <c r="D161" s="28">
        <f>+'Ark1'!M1989</f>
        <v>10</v>
      </c>
      <c r="E161" s="248" t="s">
        <v>103</v>
      </c>
      <c r="F161" s="28">
        <f>+'Ark1'!D1989</f>
        <v>1</v>
      </c>
      <c r="G161" s="28" t="s">
        <v>556</v>
      </c>
      <c r="H161" s="28">
        <f>+'Ark1'!Q1989</f>
        <v>0</v>
      </c>
      <c r="I161" s="345">
        <f>+'Ark1'!R1989</f>
        <v>0</v>
      </c>
      <c r="J161" s="29" t="str">
        <f>+IF(I161=0,"",'Ark1'!AF1989)</f>
        <v/>
      </c>
      <c r="K161" s="29" t="str">
        <f>+IF(I161=0,"",'Ark1'!AG1989)</f>
        <v/>
      </c>
      <c r="L161" s="27" t="str">
        <f>+IF(I161=0,"",'Ark1'!S1989)</f>
        <v/>
      </c>
      <c r="M161" s="29" t="str">
        <f>+IF(I161=0,"",'Ark1'!U1989)</f>
        <v/>
      </c>
      <c r="N161" s="29" t="str">
        <f>+IF(I161=0,"",'Ark1'!V1989)</f>
        <v/>
      </c>
      <c r="O161" s="29" t="str">
        <f>+IF(I161=0,"",'Ark1'!W1989)</f>
        <v/>
      </c>
      <c r="P161" s="34" t="str">
        <f>+IF(I161=0,"",'Ark1'!X1989)</f>
        <v/>
      </c>
      <c r="Q161" s="34" t="str">
        <f>+IF(I161=0,"",'Ark1'!Y1989)</f>
        <v/>
      </c>
      <c r="R161" s="34" t="str">
        <f>+IF(I161=0,"",'Ark1'!Z1989)</f>
        <v/>
      </c>
      <c r="S161" s="29" t="str">
        <f>+IF(I161=0,"",'Ark1'!Z1989)</f>
        <v/>
      </c>
      <c r="T161" s="29" t="str">
        <f>+IF(I161=0,"",'Ark1'!AB1989)</f>
        <v/>
      </c>
      <c r="U161" s="34">
        <f>+'Ark1'!AD1989</f>
        <v>0</v>
      </c>
      <c r="V161" s="29" t="str">
        <f>+IF(I161=0,"",I161/D161)</f>
        <v/>
      </c>
      <c r="W161" s="29" t="str">
        <f>+IF(I161=0,"",I161/H161)</f>
        <v/>
      </c>
      <c r="X161" s="215"/>
      <c r="Y161" s="218"/>
      <c r="AA161" s="29"/>
      <c r="AB161" s="27"/>
      <c r="AC161" s="219"/>
      <c r="AD161" s="28"/>
      <c r="AH161" s="28"/>
    </row>
    <row r="162" spans="1:34">
      <c r="A162" s="215"/>
      <c r="B162" s="215"/>
      <c r="C162" s="215"/>
      <c r="D162" s="28">
        <f>+'Ark1'!M1990</f>
        <v>10</v>
      </c>
      <c r="E162" s="248" t="s">
        <v>103</v>
      </c>
      <c r="F162" s="28">
        <f>+'Ark1'!D1990</f>
        <v>2</v>
      </c>
      <c r="G162" s="28" t="s">
        <v>557</v>
      </c>
      <c r="H162" s="28">
        <f>+'Ark1'!Q1990</f>
        <v>0</v>
      </c>
      <c r="I162" s="345">
        <f>+'Ark1'!R1990</f>
        <v>0</v>
      </c>
      <c r="J162" s="29" t="str">
        <f>+IF(I162=0,"",'Ark1'!AF1990)</f>
        <v/>
      </c>
      <c r="K162" s="29" t="str">
        <f>+IF(I162=0,"",'Ark1'!AG1990)</f>
        <v/>
      </c>
      <c r="L162" s="27" t="str">
        <f>+IF(I162=0,"",'Ark1'!S1990)</f>
        <v/>
      </c>
      <c r="M162" s="29" t="str">
        <f>+IF(I162=0,"",'Ark1'!U1990)</f>
        <v/>
      </c>
      <c r="N162" s="29" t="str">
        <f>+IF(I162=0,"",'Ark1'!V1990)</f>
        <v/>
      </c>
      <c r="O162" s="29" t="str">
        <f>+IF(I162=0,"",'Ark1'!W1990)</f>
        <v/>
      </c>
      <c r="P162" s="34" t="str">
        <f>+IF(I162=0,"",'Ark1'!X1990)</f>
        <v/>
      </c>
      <c r="Q162" s="34" t="str">
        <f>+IF(I162=0,"",'Ark1'!Y1990)</f>
        <v/>
      </c>
      <c r="R162" s="34" t="str">
        <f>+IF(I162=0,"",'Ark1'!Z1990)</f>
        <v/>
      </c>
      <c r="S162" s="29" t="str">
        <f>+IF(I162=0,"",'Ark1'!Z1990)</f>
        <v/>
      </c>
      <c r="T162" s="29" t="str">
        <f>+IF(I162=0,"",'Ark1'!AB1990)</f>
        <v/>
      </c>
      <c r="U162" s="34">
        <f>+'Ark1'!AD1990</f>
        <v>0</v>
      </c>
      <c r="V162" s="29" t="str">
        <f t="shared" ref="V162:V172" si="18">+IF(I162=0,"",I162/D162)</f>
        <v/>
      </c>
      <c r="W162" s="29" t="str">
        <f t="shared" ref="W162:W172" si="19">+IF(I162=0,"",I162/H162)</f>
        <v/>
      </c>
      <c r="X162" s="215"/>
      <c r="Y162" s="27"/>
      <c r="AA162" s="29"/>
      <c r="AB162" s="27"/>
      <c r="AC162" s="28"/>
      <c r="AD162" s="28"/>
      <c r="AH162" s="28"/>
    </row>
    <row r="163" spans="1:34" ht="15.6">
      <c r="A163" s="215"/>
      <c r="B163" s="215"/>
      <c r="C163" s="215"/>
      <c r="D163" s="28">
        <f>+'Ark1'!M1991</f>
        <v>10</v>
      </c>
      <c r="E163" s="248" t="s">
        <v>103</v>
      </c>
      <c r="F163" s="28">
        <f>+'Ark1'!D1991</f>
        <v>3</v>
      </c>
      <c r="G163" s="28" t="s">
        <v>558</v>
      </c>
      <c r="H163" s="28">
        <f>+'Ark1'!Q1991</f>
        <v>0</v>
      </c>
      <c r="I163" s="345">
        <f>+'Ark1'!R1991</f>
        <v>0</v>
      </c>
      <c r="J163" s="29" t="str">
        <f>+IF(I163=0,"",'Ark1'!AF1991)</f>
        <v/>
      </c>
      <c r="K163" s="29" t="str">
        <f>+IF(I163=0,"",'Ark1'!AG1991)</f>
        <v/>
      </c>
      <c r="L163" s="27" t="str">
        <f>+IF(I163=0,"",'Ark1'!S1991)</f>
        <v/>
      </c>
      <c r="M163" s="29" t="str">
        <f>+IF(I163=0,"",'Ark1'!U1991)</f>
        <v/>
      </c>
      <c r="N163" s="29" t="str">
        <f>+IF(I163=0,"",'Ark1'!V1991)</f>
        <v/>
      </c>
      <c r="O163" s="29" t="str">
        <f>+IF(I163=0,"",'Ark1'!W1991)</f>
        <v/>
      </c>
      <c r="P163" s="34" t="str">
        <f>+IF(I163=0,"",'Ark1'!X1991)</f>
        <v/>
      </c>
      <c r="Q163" s="34" t="str">
        <f>+IF(I163=0,"",'Ark1'!Y1991)</f>
        <v/>
      </c>
      <c r="R163" s="34" t="str">
        <f>+IF(I163=0,"",'Ark1'!Z1991)</f>
        <v/>
      </c>
      <c r="S163" s="29" t="str">
        <f>+IF(I163=0,"",'Ark1'!Z1991)</f>
        <v/>
      </c>
      <c r="T163" s="29" t="str">
        <f>+IF(I163=0,"",'Ark1'!AB1991)</f>
        <v/>
      </c>
      <c r="U163" s="34">
        <f>+'Ark1'!AD1991</f>
        <v>0</v>
      </c>
      <c r="V163" s="29" t="str">
        <f t="shared" si="18"/>
        <v/>
      </c>
      <c r="W163" s="29" t="str">
        <f t="shared" si="19"/>
        <v/>
      </c>
      <c r="X163" s="215"/>
      <c r="Y163" s="219"/>
      <c r="AA163" s="29"/>
      <c r="AB163" s="27"/>
      <c r="AC163" s="219"/>
      <c r="AD163" s="28"/>
      <c r="AH163" s="28"/>
    </row>
    <row r="164" spans="1:34">
      <c r="A164" s="215"/>
      <c r="B164" s="215"/>
      <c r="C164" s="215"/>
      <c r="D164" s="28">
        <f>+'Ark1'!M1992</f>
        <v>10</v>
      </c>
      <c r="E164" s="248" t="s">
        <v>103</v>
      </c>
      <c r="F164" s="28">
        <f>+'Ark1'!D1992</f>
        <v>4</v>
      </c>
      <c r="G164" s="28" t="s">
        <v>559</v>
      </c>
      <c r="H164" s="28">
        <f>+'Ark1'!Q1992</f>
        <v>0</v>
      </c>
      <c r="I164" s="345">
        <f>+'Ark1'!R1992</f>
        <v>0</v>
      </c>
      <c r="J164" s="29" t="str">
        <f>+IF(I164=0,"",'Ark1'!AF1992)</f>
        <v/>
      </c>
      <c r="K164" s="29" t="str">
        <f>+IF(I164=0,"",'Ark1'!AG1992)</f>
        <v/>
      </c>
      <c r="L164" s="27" t="str">
        <f>+IF(I164=0,"",'Ark1'!S1992)</f>
        <v/>
      </c>
      <c r="M164" s="29" t="str">
        <f>+IF(I164=0,"",'Ark1'!U1992)</f>
        <v/>
      </c>
      <c r="N164" s="29" t="str">
        <f>+IF(I164=0,"",'Ark1'!V1992)</f>
        <v/>
      </c>
      <c r="O164" s="29" t="str">
        <f>+IF(I164=0,"",'Ark1'!W1992)</f>
        <v/>
      </c>
      <c r="P164" s="34" t="str">
        <f>+IF(I164=0,"",'Ark1'!X1992)</f>
        <v/>
      </c>
      <c r="Q164" s="34" t="str">
        <f>+IF(I164=0,"",'Ark1'!Y1992)</f>
        <v/>
      </c>
      <c r="R164" s="34" t="str">
        <f>+IF(I164=0,"",'Ark1'!Z1992)</f>
        <v/>
      </c>
      <c r="S164" s="29" t="str">
        <f>+IF(I164=0,"",'Ark1'!Z1992)</f>
        <v/>
      </c>
      <c r="T164" s="29" t="str">
        <f>+IF(I164=0,"",'Ark1'!AB1992)</f>
        <v/>
      </c>
      <c r="U164" s="34">
        <f>+'Ark1'!AD1992</f>
        <v>0</v>
      </c>
      <c r="V164" s="29" t="str">
        <f t="shared" si="18"/>
        <v/>
      </c>
      <c r="W164" s="29" t="str">
        <f t="shared" si="19"/>
        <v/>
      </c>
      <c r="X164" s="215"/>
      <c r="Y164" s="27"/>
      <c r="AA164" s="29"/>
      <c r="AB164" s="27"/>
      <c r="AC164" s="28"/>
      <c r="AD164" s="28"/>
      <c r="AH164" s="28"/>
    </row>
    <row r="165" spans="1:34">
      <c r="A165" s="215"/>
      <c r="B165" s="215"/>
      <c r="C165" s="215"/>
      <c r="D165" s="28">
        <f>+'Ark1'!M1993</f>
        <v>10</v>
      </c>
      <c r="E165" s="248" t="s">
        <v>103</v>
      </c>
      <c r="F165" s="28">
        <f>+'Ark1'!D1993</f>
        <v>5</v>
      </c>
      <c r="G165" s="28" t="s">
        <v>452</v>
      </c>
      <c r="H165" s="28">
        <f>+'Ark1'!Q1993</f>
        <v>1</v>
      </c>
      <c r="I165" s="345">
        <f>+'Ark1'!R1993</f>
        <v>2</v>
      </c>
      <c r="J165" s="29">
        <f>+IF(I165=0,"",'Ark1'!AF1993)</f>
        <v>0.5089058524173028</v>
      </c>
      <c r="K165" s="29">
        <f>+IF(I165=0,"",'Ark1'!AG1993)</f>
        <v>0.62202798505146284</v>
      </c>
      <c r="L165" s="27">
        <f>+IF(I165=0,"",'Ark1'!S1993)</f>
        <v>7</v>
      </c>
      <c r="M165" s="29">
        <f>+IF(I165=0,"",'Ark1'!U1993)</f>
        <v>25.05</v>
      </c>
      <c r="N165" s="29">
        <f>+IF(I165=0,"",'Ark1'!V1993)</f>
        <v>0</v>
      </c>
      <c r="O165" s="29">
        <f>+IF(I165=0,"",'Ark1'!W1993)</f>
        <v>100</v>
      </c>
      <c r="P165" s="34">
        <f>+IF(I165=0,"",'Ark1'!X1993)</f>
        <v>100</v>
      </c>
      <c r="Q165" s="34">
        <f>+IF(I165=0,"",'Ark1'!Y1993)</f>
        <v>100</v>
      </c>
      <c r="R165" s="34">
        <f>+IF(I165=0,"",'Ark1'!Z1993)</f>
        <v>1.6499999999999899</v>
      </c>
      <c r="S165" s="29">
        <f>+IF(I165=0,"",'Ark1'!Z1993)</f>
        <v>1.6499999999999899</v>
      </c>
      <c r="T165" s="29">
        <f>+IF(I165=0,"",'Ark1'!AB1993)</f>
        <v>0</v>
      </c>
      <c r="U165" s="34">
        <f>+'Ark1'!AD1993</f>
        <v>0</v>
      </c>
      <c r="V165" s="29">
        <f t="shared" si="18"/>
        <v>0.2</v>
      </c>
      <c r="W165" s="29">
        <f t="shared" si="19"/>
        <v>2</v>
      </c>
      <c r="X165" s="215"/>
      <c r="Y165" s="27"/>
      <c r="AA165" s="29"/>
      <c r="AB165" s="27"/>
      <c r="AC165" s="28"/>
      <c r="AD165" s="28"/>
      <c r="AH165" s="28"/>
    </row>
    <row r="166" spans="1:34" ht="15.6">
      <c r="A166" s="215"/>
      <c r="B166" s="215"/>
      <c r="C166" s="215"/>
      <c r="D166" s="28">
        <f>+'Ark1'!M1994</f>
        <v>10</v>
      </c>
      <c r="E166" s="248" t="s">
        <v>103</v>
      </c>
      <c r="F166" s="28">
        <f>+'Ark1'!D1994</f>
        <v>6</v>
      </c>
      <c r="G166" s="28" t="s">
        <v>560</v>
      </c>
      <c r="H166" s="28">
        <f>+'Ark1'!Q1994</f>
        <v>4</v>
      </c>
      <c r="I166" s="345">
        <f>+'Ark1'!R1994</f>
        <v>13</v>
      </c>
      <c r="J166" s="29">
        <f>+IF(I166=0,"",'Ark1'!AF1994)</f>
        <v>1.5494636471990464</v>
      </c>
      <c r="K166" s="29">
        <f>+IF(I166=0,"",'Ark1'!AG1994)</f>
        <v>2.333338757179817</v>
      </c>
      <c r="L166" s="27">
        <f>+IF(I166=0,"",'Ark1'!S1994)</f>
        <v>8</v>
      </c>
      <c r="M166" s="29">
        <f>+IF(I166=0,"",'Ark1'!U1994)</f>
        <v>33.092307692307685</v>
      </c>
      <c r="N166" s="29">
        <f>+IF(I166=0,"",'Ark1'!V1994)</f>
        <v>0</v>
      </c>
      <c r="O166" s="29">
        <f>+IF(I166=0,"",'Ark1'!W1994)</f>
        <v>100</v>
      </c>
      <c r="P166" s="34">
        <f>+IF(I166=0,"",'Ark1'!X1994)</f>
        <v>100</v>
      </c>
      <c r="Q166" s="34">
        <f>+IF(I166=0,"",'Ark1'!Y1994)</f>
        <v>84.615384615384627</v>
      </c>
      <c r="R166" s="34">
        <f>+IF(I166=0,"",'Ark1'!Z1994)</f>
        <v>7.7855350627312676</v>
      </c>
      <c r="S166" s="29">
        <f>+IF(I166=0,"",'Ark1'!Z1994)</f>
        <v>7.7855350627312676</v>
      </c>
      <c r="T166" s="29">
        <f>+IF(I166=0,"",'Ark1'!AB1994)</f>
        <v>0</v>
      </c>
      <c r="U166" s="34">
        <f>+'Ark1'!AD1994</f>
        <v>0</v>
      </c>
      <c r="V166" s="29">
        <f t="shared" si="18"/>
        <v>1.3</v>
      </c>
      <c r="W166" s="29">
        <f t="shared" si="19"/>
        <v>3.25</v>
      </c>
      <c r="X166" s="215"/>
      <c r="Y166" s="239"/>
      <c r="AA166" s="29"/>
      <c r="AB166" s="27"/>
      <c r="AC166" s="239"/>
      <c r="AD166" s="28"/>
      <c r="AH166" s="28"/>
    </row>
    <row r="167" spans="1:34">
      <c r="A167" s="215"/>
      <c r="B167" s="215"/>
      <c r="C167" s="215"/>
      <c r="D167" s="28">
        <f>+'Ark1'!M1995</f>
        <v>10</v>
      </c>
      <c r="E167" s="248" t="s">
        <v>103</v>
      </c>
      <c r="F167" s="28">
        <f>+'Ark1'!D1995</f>
        <v>7</v>
      </c>
      <c r="G167" s="28" t="s">
        <v>561</v>
      </c>
      <c r="H167" s="28">
        <f>+'Ark1'!Q1995</f>
        <v>2</v>
      </c>
      <c r="I167" s="345">
        <f>+'Ark1'!R1995</f>
        <v>2</v>
      </c>
      <c r="J167" s="29">
        <f>+IF(I167=0,"",'Ark1'!AF1995)</f>
        <v>1.1764705882352939</v>
      </c>
      <c r="K167" s="29">
        <f>+IF(I167=0,"",'Ark1'!AG1995)</f>
        <v>2.1304219533785775</v>
      </c>
      <c r="L167" s="27">
        <f>+IF(I167=0,"",'Ark1'!S1995)</f>
        <v>7</v>
      </c>
      <c r="M167" s="29">
        <f>+IF(I167=0,"",'Ark1'!U1995)</f>
        <v>36.1</v>
      </c>
      <c r="N167" s="29">
        <f>+IF(I167=0,"",'Ark1'!V1995)</f>
        <v>0</v>
      </c>
      <c r="O167" s="29">
        <f>+IF(I167=0,"",'Ark1'!W1995)</f>
        <v>100</v>
      </c>
      <c r="P167" s="34">
        <f>+IF(I167=0,"",'Ark1'!X1995)</f>
        <v>100</v>
      </c>
      <c r="Q167" s="34">
        <f>+IF(I167=0,"",'Ark1'!Y1995)</f>
        <v>100</v>
      </c>
      <c r="R167" s="34">
        <f>+IF(I167=0,"",'Ark1'!Z1995)</f>
        <v>0.70000000000000651</v>
      </c>
      <c r="S167" s="29">
        <f>+IF(I167=0,"",'Ark1'!Z1995)</f>
        <v>0.70000000000000651</v>
      </c>
      <c r="T167" s="29">
        <f>+IF(I167=0,"",'Ark1'!AB1995)</f>
        <v>0</v>
      </c>
      <c r="U167" s="34">
        <f>+'Ark1'!AD1995</f>
        <v>0</v>
      </c>
      <c r="V167" s="29">
        <f t="shared" si="18"/>
        <v>0.2</v>
      </c>
      <c r="W167" s="29">
        <f t="shared" si="19"/>
        <v>1</v>
      </c>
      <c r="X167" s="215"/>
      <c r="Y167" s="218"/>
      <c r="AA167" s="29"/>
      <c r="AB167" s="27"/>
      <c r="AC167" s="218"/>
      <c r="AD167" s="28"/>
      <c r="AH167" s="28"/>
    </row>
    <row r="168" spans="1:34" ht="15.6">
      <c r="A168" s="215"/>
      <c r="B168" s="215"/>
      <c r="C168" s="215"/>
      <c r="D168" s="28">
        <f>+'Ark1'!M1996</f>
        <v>10</v>
      </c>
      <c r="E168" s="248" t="s">
        <v>103</v>
      </c>
      <c r="F168" s="28">
        <f>+'Ark1'!D1996</f>
        <v>8</v>
      </c>
      <c r="G168" s="28" t="s">
        <v>562</v>
      </c>
      <c r="H168" s="28">
        <f>+'Ark1'!Q1996</f>
        <v>1</v>
      </c>
      <c r="I168" s="345">
        <f>+'Ark1'!R1996</f>
        <v>2</v>
      </c>
      <c r="J168" s="29">
        <f>+IF(I168=0,"",'Ark1'!AF1996)</f>
        <v>0.48309178743961345</v>
      </c>
      <c r="K168" s="29">
        <f>+IF(I168=0,"",'Ark1'!AG1996)</f>
        <v>0.85128517418994687</v>
      </c>
      <c r="L168" s="27">
        <f>+IF(I168=0,"",'Ark1'!S1996)</f>
        <v>6</v>
      </c>
      <c r="M168" s="29">
        <f>+IF(I168=0,"",'Ark1'!U1996)</f>
        <v>33.549999999999997</v>
      </c>
      <c r="N168" s="29">
        <f>+IF(I168=0,"",'Ark1'!V1996)</f>
        <v>0</v>
      </c>
      <c r="O168" s="29">
        <f>+IF(I168=0,"",'Ark1'!W1996)</f>
        <v>100</v>
      </c>
      <c r="P168" s="34">
        <f>+IF(I168=0,"",'Ark1'!X1996)</f>
        <v>100</v>
      </c>
      <c r="Q168" s="34">
        <f>+IF(I168=0,"",'Ark1'!Y1996)</f>
        <v>100</v>
      </c>
      <c r="R168" s="34">
        <f>+IF(I168=0,"",'Ark1'!Z1996)</f>
        <v>2.5500000000000553</v>
      </c>
      <c r="S168" s="29">
        <f>+IF(I168=0,"",'Ark1'!Z1996)</f>
        <v>2.5500000000000553</v>
      </c>
      <c r="T168" s="29">
        <f>+IF(I168=0,"",'Ark1'!AB1996)</f>
        <v>0</v>
      </c>
      <c r="U168" s="34">
        <f>+'Ark1'!AD1996</f>
        <v>0</v>
      </c>
      <c r="V168" s="29">
        <f t="shared" si="18"/>
        <v>0.2</v>
      </c>
      <c r="W168" s="29">
        <f t="shared" si="19"/>
        <v>2</v>
      </c>
      <c r="X168" s="215"/>
      <c r="Y168" s="218"/>
      <c r="AA168" s="29"/>
      <c r="AB168" s="27"/>
      <c r="AC168" s="219"/>
      <c r="AD168" s="28"/>
      <c r="AH168" s="28"/>
    </row>
    <row r="169" spans="1:34" ht="15.6">
      <c r="A169" s="215"/>
      <c r="B169" s="215"/>
      <c r="C169" s="215"/>
      <c r="D169" s="28">
        <f>+'Ark1'!M1997</f>
        <v>10</v>
      </c>
      <c r="E169" s="248" t="s">
        <v>103</v>
      </c>
      <c r="F169" s="28">
        <f>+'Ark1'!D1997</f>
        <v>9</v>
      </c>
      <c r="G169" s="28" t="s">
        <v>563</v>
      </c>
      <c r="H169" s="28">
        <f>+'Ark1'!Q1997</f>
        <v>2</v>
      </c>
      <c r="I169" s="345">
        <f>+'Ark1'!R1997</f>
        <v>2</v>
      </c>
      <c r="J169" s="29">
        <f>+IF(I169=0,"",'Ark1'!AF1997)</f>
        <v>0.27472527472527464</v>
      </c>
      <c r="K169" s="29">
        <f>+IF(I169=0,"",'Ark1'!AG1997)</f>
        <v>0.47499070670356447</v>
      </c>
      <c r="L169" s="27">
        <f>+IF(I169=0,"",'Ark1'!S1997)</f>
        <v>8</v>
      </c>
      <c r="M169" s="29">
        <f>+IF(I169=0,"",'Ark1'!U1997)</f>
        <v>34.5</v>
      </c>
      <c r="N169" s="29">
        <f>+IF(I169=0,"",'Ark1'!V1997)</f>
        <v>0</v>
      </c>
      <c r="O169" s="29">
        <f>+IF(I169=0,"",'Ark1'!W1997)</f>
        <v>100</v>
      </c>
      <c r="P169" s="34">
        <f>+IF(I169=0,"",'Ark1'!X1997)</f>
        <v>100</v>
      </c>
      <c r="Q169" s="34">
        <f>+IF(I169=0,"",'Ark1'!Y1997)</f>
        <v>100</v>
      </c>
      <c r="R169" s="34">
        <f>+IF(I169=0,"",'Ark1'!Z1997)</f>
        <v>0.30000000000024257</v>
      </c>
      <c r="S169" s="29">
        <f>+IF(I169=0,"",'Ark1'!Z1997)</f>
        <v>0.30000000000024257</v>
      </c>
      <c r="T169" s="29">
        <f>+IF(I169=0,"",'Ark1'!AB1997)</f>
        <v>0</v>
      </c>
      <c r="U169" s="34">
        <f>+'Ark1'!AD1997</f>
        <v>0</v>
      </c>
      <c r="V169" s="29">
        <f t="shared" si="18"/>
        <v>0.2</v>
      </c>
      <c r="W169" s="29">
        <f t="shared" si="19"/>
        <v>1</v>
      </c>
      <c r="X169" s="215"/>
      <c r="Y169" s="218"/>
      <c r="AA169" s="29"/>
      <c r="AB169" s="27"/>
      <c r="AC169" s="219"/>
      <c r="AD169" s="28"/>
      <c r="AH169" s="28"/>
    </row>
    <row r="170" spans="1:34" ht="15.6">
      <c r="A170" s="215"/>
      <c r="B170" s="215"/>
      <c r="C170" s="215"/>
      <c r="D170" s="28">
        <f>+'Ark1'!M1998</f>
        <v>10</v>
      </c>
      <c r="E170" s="248" t="s">
        <v>103</v>
      </c>
      <c r="F170" s="28">
        <f>+'Ark1'!D1998</f>
        <v>10</v>
      </c>
      <c r="G170" s="28" t="s">
        <v>564</v>
      </c>
      <c r="H170" s="28">
        <f>+'Ark1'!Q1998</f>
        <v>4</v>
      </c>
      <c r="I170" s="345">
        <f>+'Ark1'!R1998</f>
        <v>4</v>
      </c>
      <c r="J170" s="29">
        <f>+IF(I170=0,"",'Ark1'!AF1998)</f>
        <v>0.15209125475285171</v>
      </c>
      <c r="K170" s="29">
        <f>+IF(I170=0,"",'Ark1'!AG1998)</f>
        <v>0.25309034616475196</v>
      </c>
      <c r="L170" s="27">
        <f>+IF(I170=0,"",'Ark1'!S1998)</f>
        <v>6.75</v>
      </c>
      <c r="M170" s="29">
        <f>+IF(I170=0,"",'Ark1'!U1998)</f>
        <v>33.024999999999999</v>
      </c>
      <c r="N170" s="29">
        <f>+IF(I170=0,"",'Ark1'!V1998)</f>
        <v>0</v>
      </c>
      <c r="O170" s="29">
        <f>+IF(I170=0,"",'Ark1'!W1998)</f>
        <v>100</v>
      </c>
      <c r="P170" s="34">
        <f>+IF(I170=0,"",'Ark1'!X1998)</f>
        <v>100</v>
      </c>
      <c r="Q170" s="34">
        <f>+IF(I170=0,"",'Ark1'!Y1998)</f>
        <v>100</v>
      </c>
      <c r="R170" s="34">
        <f>+IF(I170=0,"",'Ark1'!Z1998)</f>
        <v>2.4066314632697958</v>
      </c>
      <c r="S170" s="29">
        <f>+IF(I170=0,"",'Ark1'!Z1998)</f>
        <v>2.4066314632697958</v>
      </c>
      <c r="T170" s="29">
        <f>+IF(I170=0,"",'Ark1'!AB1998)</f>
        <v>0</v>
      </c>
      <c r="U170" s="34">
        <f>+'Ark1'!AD1998</f>
        <v>0</v>
      </c>
      <c r="V170" s="29">
        <f t="shared" si="18"/>
        <v>0.4</v>
      </c>
      <c r="W170" s="29">
        <f t="shared" si="19"/>
        <v>1</v>
      </c>
      <c r="X170" s="215"/>
      <c r="Y170" s="218"/>
      <c r="AA170" s="29"/>
      <c r="AB170" s="27"/>
      <c r="AC170" s="219"/>
      <c r="AD170" s="28"/>
      <c r="AH170" s="28"/>
    </row>
    <row r="171" spans="1:34" ht="15.6">
      <c r="A171" s="215"/>
      <c r="B171" s="215"/>
      <c r="C171" s="215"/>
      <c r="D171" s="28">
        <f>+'Ark1'!M1999</f>
        <v>10</v>
      </c>
      <c r="E171" s="248" t="s">
        <v>103</v>
      </c>
      <c r="F171" s="28">
        <f>+'Ark1'!D1999</f>
        <v>11</v>
      </c>
      <c r="G171" s="28" t="s">
        <v>565</v>
      </c>
      <c r="H171" s="28">
        <f>+'Ark1'!Q1999</f>
        <v>0</v>
      </c>
      <c r="I171" s="345">
        <f>+'Ark1'!R1999</f>
        <v>0</v>
      </c>
      <c r="J171" s="29" t="str">
        <f>+IF(I171=0,"",'Ark1'!AF1999)</f>
        <v/>
      </c>
      <c r="K171" s="29" t="str">
        <f>+IF(I171=0,"",'Ark1'!AG1999)</f>
        <v/>
      </c>
      <c r="L171" s="27" t="str">
        <f>+IF(I171=0,"",'Ark1'!S1999)</f>
        <v/>
      </c>
      <c r="M171" s="29" t="str">
        <f>+IF(I171=0,"",'Ark1'!U1999)</f>
        <v/>
      </c>
      <c r="N171" s="29" t="str">
        <f>+IF(I171=0,"",'Ark1'!V1999)</f>
        <v/>
      </c>
      <c r="O171" s="29" t="str">
        <f>+IF(I171=0,"",'Ark1'!W1999)</f>
        <v/>
      </c>
      <c r="P171" s="34" t="str">
        <f>+IF(I171=0,"",'Ark1'!X1999)</f>
        <v/>
      </c>
      <c r="Q171" s="34" t="str">
        <f>+IF(I171=0,"",'Ark1'!Y1999)</f>
        <v/>
      </c>
      <c r="R171" s="34" t="str">
        <f>+IF(I171=0,"",'Ark1'!Z1999)</f>
        <v/>
      </c>
      <c r="S171" s="29" t="str">
        <f>+IF(I171=0,"",'Ark1'!Z1999)</f>
        <v/>
      </c>
      <c r="T171" s="29" t="str">
        <f>+IF(I171=0,"",'Ark1'!AB1999)</f>
        <v/>
      </c>
      <c r="U171" s="34">
        <f>+'Ark1'!AD1999</f>
        <v>0</v>
      </c>
      <c r="V171" s="29" t="str">
        <f t="shared" si="18"/>
        <v/>
      </c>
      <c r="W171" s="29" t="str">
        <f t="shared" si="19"/>
        <v/>
      </c>
      <c r="X171" s="215"/>
      <c r="Y171" s="218"/>
      <c r="AA171" s="29"/>
      <c r="AB171" s="27"/>
      <c r="AC171" s="219"/>
      <c r="AD171" s="28"/>
      <c r="AH171" s="28"/>
    </row>
    <row r="172" spans="1:34" ht="15.6">
      <c r="A172" s="215"/>
      <c r="B172" s="215"/>
      <c r="C172" s="215"/>
      <c r="D172" s="28">
        <f>+'Ark1'!M2000</f>
        <v>10</v>
      </c>
      <c r="E172" s="248" t="s">
        <v>103</v>
      </c>
      <c r="F172" s="28">
        <f>+'Ark1'!D2000</f>
        <v>12</v>
      </c>
      <c r="G172" s="28" t="s">
        <v>566</v>
      </c>
      <c r="H172" s="28">
        <f>+'Ark1'!Q2000</f>
        <v>0</v>
      </c>
      <c r="I172" s="345">
        <f>+'Ark1'!R2000</f>
        <v>0</v>
      </c>
      <c r="J172" s="29" t="str">
        <f>+IF(I172=0,"",'Ark1'!AF2000)</f>
        <v/>
      </c>
      <c r="K172" s="29" t="str">
        <f>+IF(I172=0,"",'Ark1'!AG2000)</f>
        <v/>
      </c>
      <c r="L172" s="27" t="str">
        <f>+IF(I172=0,"",'Ark1'!S2000)</f>
        <v/>
      </c>
      <c r="M172" s="29" t="str">
        <f>+IF(I172=0,"",'Ark1'!U2000)</f>
        <v/>
      </c>
      <c r="N172" s="29" t="str">
        <f>+IF(I172=0,"",'Ark1'!V2000)</f>
        <v/>
      </c>
      <c r="O172" s="29" t="str">
        <f>+IF(I172=0,"",'Ark1'!W2000)</f>
        <v/>
      </c>
      <c r="P172" s="34" t="str">
        <f>+IF(I172=0,"",'Ark1'!X2000)</f>
        <v/>
      </c>
      <c r="Q172" s="34" t="str">
        <f>+IF(I172=0,"",'Ark1'!Y2000)</f>
        <v/>
      </c>
      <c r="R172" s="34" t="str">
        <f>+IF(I172=0,"",'Ark1'!Z2000)</f>
        <v/>
      </c>
      <c r="S172" s="29" t="str">
        <f>+IF(I172=0,"",'Ark1'!Z2000)</f>
        <v/>
      </c>
      <c r="T172" s="29" t="str">
        <f>+IF(I172=0,"",'Ark1'!AB2000)</f>
        <v/>
      </c>
      <c r="U172" s="34">
        <f>+'Ark1'!AD2000</f>
        <v>0</v>
      </c>
      <c r="V172" s="29" t="str">
        <f t="shared" si="18"/>
        <v/>
      </c>
      <c r="W172" s="29" t="str">
        <f t="shared" si="19"/>
        <v/>
      </c>
      <c r="X172" s="215"/>
      <c r="Y172" s="218"/>
      <c r="AA172" s="29"/>
      <c r="AB172" s="27"/>
      <c r="AC172" s="219"/>
      <c r="AD172" s="28"/>
      <c r="AH172" s="28"/>
    </row>
    <row r="173" spans="1:34" ht="15.6">
      <c r="A173" s="215"/>
      <c r="B173" s="215"/>
      <c r="C173" s="215"/>
      <c r="D173" s="215"/>
      <c r="E173" s="215"/>
      <c r="F173" s="215"/>
      <c r="G173" s="215"/>
      <c r="H173" s="215"/>
      <c r="I173" s="339"/>
      <c r="J173" s="216"/>
      <c r="K173" s="216"/>
      <c r="L173" s="215"/>
      <c r="M173" s="215"/>
      <c r="N173" s="215"/>
      <c r="O173" s="217"/>
      <c r="P173" s="217"/>
      <c r="Q173" s="217"/>
      <c r="R173" s="217"/>
      <c r="S173" s="216"/>
      <c r="T173" s="215"/>
      <c r="U173" s="217"/>
      <c r="V173" s="217"/>
      <c r="W173" s="216"/>
      <c r="X173" s="215"/>
      <c r="Y173" s="218"/>
      <c r="AA173" s="29"/>
      <c r="AB173" s="27"/>
      <c r="AC173" s="219"/>
      <c r="AD173" s="28"/>
      <c r="AH173" s="28"/>
    </row>
    <row r="174" spans="1:34" ht="22.8">
      <c r="A174" s="215"/>
      <c r="B174" s="215"/>
      <c r="C174" s="215"/>
      <c r="D174" s="215"/>
      <c r="E174" s="264" t="str">
        <f>+E179</f>
        <v>4</v>
      </c>
      <c r="F174" s="215"/>
      <c r="G174" s="215"/>
      <c r="H174" s="215"/>
      <c r="I174" s="342">
        <f>SUM(I179:I190)</f>
        <v>248</v>
      </c>
      <c r="J174" s="216"/>
      <c r="K174" s="216"/>
      <c r="L174" s="215"/>
      <c r="M174" s="270">
        <f>+Fettgruppe!L21</f>
        <v>30.53104838709676</v>
      </c>
      <c r="N174" s="215"/>
      <c r="O174" s="217"/>
      <c r="P174" s="217"/>
      <c r="Q174" s="217"/>
      <c r="R174" s="217"/>
      <c r="S174" s="216"/>
      <c r="T174" s="215"/>
      <c r="U174" s="217"/>
      <c r="V174" s="217"/>
      <c r="W174" s="216"/>
      <c r="X174" s="215"/>
      <c r="Y174" s="218"/>
      <c r="AA174" s="29"/>
      <c r="AB174" s="27"/>
      <c r="AC174" s="219"/>
      <c r="AD174" s="28"/>
      <c r="AH174" s="28"/>
    </row>
    <row r="175" spans="1:34" ht="15.6">
      <c r="A175" s="215"/>
      <c r="B175" s="215"/>
      <c r="C175" s="215"/>
      <c r="D175" s="215"/>
      <c r="E175" s="215"/>
      <c r="F175" s="215"/>
      <c r="G175" s="215"/>
      <c r="H175" s="215"/>
      <c r="I175" s="339"/>
      <c r="J175" s="216"/>
      <c r="K175" s="216"/>
      <c r="L175" s="215"/>
      <c r="M175" s="215"/>
      <c r="N175" s="215"/>
      <c r="O175" s="217"/>
      <c r="P175" s="217"/>
      <c r="Q175" s="217"/>
      <c r="R175" s="217"/>
      <c r="S175" s="216"/>
      <c r="T175" s="215"/>
      <c r="U175" s="217"/>
      <c r="V175" s="217"/>
      <c r="W175" s="232" t="s">
        <v>2</v>
      </c>
      <c r="X175" s="215"/>
      <c r="Y175" s="218"/>
      <c r="AA175" s="29"/>
      <c r="AB175" s="27"/>
      <c r="AC175" s="219"/>
      <c r="AD175" s="28"/>
      <c r="AH175" s="28"/>
    </row>
    <row r="176" spans="1:34" ht="15.6">
      <c r="A176" s="215"/>
      <c r="B176" s="215"/>
      <c r="C176" s="215"/>
      <c r="D176" s="215"/>
      <c r="E176" s="215"/>
      <c r="F176" s="215"/>
      <c r="G176" s="215"/>
      <c r="H176" s="233" t="s">
        <v>2</v>
      </c>
      <c r="I176" s="339"/>
      <c r="J176" s="216"/>
      <c r="K176" s="216"/>
      <c r="L176" s="233" t="s">
        <v>22</v>
      </c>
      <c r="M176" s="216"/>
      <c r="N176" s="216" t="s">
        <v>407</v>
      </c>
      <c r="O176" s="217" t="s">
        <v>407</v>
      </c>
      <c r="P176" s="234" t="s">
        <v>552</v>
      </c>
      <c r="Q176" s="36"/>
      <c r="R176" s="36"/>
      <c r="S176" s="232" t="s">
        <v>429</v>
      </c>
      <c r="T176" s="215"/>
      <c r="U176" s="234" t="s">
        <v>549</v>
      </c>
      <c r="V176" s="234" t="s">
        <v>80</v>
      </c>
      <c r="W176" s="232" t="s">
        <v>8</v>
      </c>
      <c r="X176" s="215"/>
      <c r="Y176" s="218"/>
      <c r="AA176" s="29"/>
      <c r="AB176" s="27"/>
      <c r="AC176" s="219"/>
      <c r="AD176" s="28"/>
      <c r="AH176" s="28"/>
    </row>
    <row r="177" spans="1:34" ht="15.6">
      <c r="A177" s="215"/>
      <c r="B177" s="215"/>
      <c r="C177" s="215"/>
      <c r="D177" s="233" t="s">
        <v>417</v>
      </c>
      <c r="E177" s="215"/>
      <c r="F177" s="233"/>
      <c r="G177" s="233"/>
      <c r="H177" s="233" t="s">
        <v>492</v>
      </c>
      <c r="I177" s="343" t="s">
        <v>2</v>
      </c>
      <c r="J177" s="232" t="s">
        <v>2</v>
      </c>
      <c r="K177" s="232" t="s">
        <v>1</v>
      </c>
      <c r="L177" s="233" t="s">
        <v>490</v>
      </c>
      <c r="M177" s="232" t="s">
        <v>22</v>
      </c>
      <c r="N177" s="232" t="s">
        <v>531</v>
      </c>
      <c r="O177" s="234" t="s">
        <v>496</v>
      </c>
      <c r="P177" s="234" t="s">
        <v>553</v>
      </c>
      <c r="Q177" s="36"/>
      <c r="R177" s="36"/>
      <c r="S177" s="232"/>
      <c r="T177" s="233" t="s">
        <v>490</v>
      </c>
      <c r="U177" s="234" t="s">
        <v>1</v>
      </c>
      <c r="V177" s="234" t="s">
        <v>431</v>
      </c>
      <c r="W177" s="232" t="s">
        <v>71</v>
      </c>
      <c r="X177" s="215"/>
      <c r="Y177" s="218"/>
      <c r="AA177" s="29"/>
      <c r="AB177" s="27"/>
      <c r="AC177" s="219"/>
      <c r="AD177" s="28"/>
      <c r="AH177" s="28"/>
    </row>
    <row r="178" spans="1:34" ht="15.6">
      <c r="A178" s="215"/>
      <c r="B178" s="215"/>
      <c r="C178" s="215"/>
      <c r="D178" s="233" t="s">
        <v>418</v>
      </c>
      <c r="E178" s="233"/>
      <c r="F178" s="233" t="s">
        <v>89</v>
      </c>
      <c r="G178" s="233"/>
      <c r="H178" s="52" t="s">
        <v>493</v>
      </c>
      <c r="I178" s="335" t="s">
        <v>8</v>
      </c>
      <c r="J178" s="97" t="s">
        <v>407</v>
      </c>
      <c r="K178" s="97" t="s">
        <v>407</v>
      </c>
      <c r="L178" s="52" t="s">
        <v>491</v>
      </c>
      <c r="M178" s="97" t="s">
        <v>44</v>
      </c>
      <c r="N178" s="97" t="s">
        <v>532</v>
      </c>
      <c r="O178" s="74" t="s">
        <v>497</v>
      </c>
      <c r="P178" s="74" t="s">
        <v>554</v>
      </c>
      <c r="Q178" s="74" t="s">
        <v>535</v>
      </c>
      <c r="R178" s="74" t="s">
        <v>555</v>
      </c>
      <c r="S178" s="97" t="s">
        <v>1</v>
      </c>
      <c r="T178" s="52" t="s">
        <v>491</v>
      </c>
      <c r="U178" s="74" t="s">
        <v>0</v>
      </c>
      <c r="V178" s="74" t="s">
        <v>432</v>
      </c>
      <c r="W178" s="97" t="s">
        <v>551</v>
      </c>
      <c r="X178" s="215"/>
      <c r="Y178" s="218"/>
      <c r="AA178" s="29"/>
      <c r="AB178" s="27"/>
      <c r="AC178" s="219"/>
      <c r="AD178" s="28"/>
      <c r="AH178" s="28"/>
    </row>
    <row r="179" spans="1:34" ht="15.6">
      <c r="A179" s="215"/>
      <c r="B179" s="215"/>
      <c r="C179" s="215"/>
      <c r="D179" s="235">
        <f>+'Ark1'!M2001</f>
        <v>11</v>
      </c>
      <c r="E179" s="249" t="s">
        <v>104</v>
      </c>
      <c r="F179" s="235">
        <f>+'Ark1'!D2001</f>
        <v>1</v>
      </c>
      <c r="G179" s="235" t="s">
        <v>556</v>
      </c>
      <c r="H179" s="235">
        <f>+'Ark1'!Q2001</f>
        <v>9</v>
      </c>
      <c r="I179" s="344">
        <f>+'Ark1'!R2001</f>
        <v>35</v>
      </c>
      <c r="J179" s="236">
        <f>+IF(I179=0,"",'Ark1'!AF2001)</f>
        <v>6.5913370998116783</v>
      </c>
      <c r="K179" s="236">
        <f>+IF(I179=0,"",'Ark1'!AG2001)</f>
        <v>8.6778721770626426</v>
      </c>
      <c r="L179" s="237">
        <f>+IF(I179=0,"",'Ark1'!S2001)</f>
        <v>8.4285714285714306</v>
      </c>
      <c r="M179" s="236">
        <f>+IF(I179=0,"",'Ark1'!U2001)</f>
        <v>29.708571428571403</v>
      </c>
      <c r="N179" s="236">
        <f>+IF(I179=0,"",'Ark1'!V2001)</f>
        <v>0</v>
      </c>
      <c r="O179" s="236">
        <f>+IF(I179=0,"",'Ark1'!W2001)</f>
        <v>100</v>
      </c>
      <c r="P179" s="238">
        <f>+IF(I179=0,"",'Ark1'!X2001)</f>
        <v>100</v>
      </c>
      <c r="Q179" s="238">
        <f>+IF(I179=0,"",'Ark1'!Y2001)</f>
        <v>88.571428571428555</v>
      </c>
      <c r="R179" s="238">
        <f>+IF(I179=0,"",'Ark1'!Z2001)</f>
        <v>5.1398372085711772</v>
      </c>
      <c r="S179" s="236">
        <f>+IF(I179=0,"",'Ark1'!Z2001)</f>
        <v>5.1398372085711772</v>
      </c>
      <c r="T179" s="236">
        <f>+IF(I179=0,"",'Ark1'!AB2001)</f>
        <v>0</v>
      </c>
      <c r="U179" s="238">
        <f>+'Ark1'!AD2001</f>
        <v>0</v>
      </c>
      <c r="V179" s="236">
        <f>+IF(I179=0,"",I179/D179)</f>
        <v>3.1818181818181817</v>
      </c>
      <c r="W179" s="236">
        <f>+IF(I179=0,"",I179/H179)</f>
        <v>3.8888888888888888</v>
      </c>
      <c r="X179" s="215"/>
      <c r="Y179" s="218"/>
      <c r="AA179" s="29"/>
      <c r="AB179" s="27"/>
      <c r="AC179" s="219"/>
      <c r="AD179" s="28"/>
      <c r="AH179" s="28"/>
    </row>
    <row r="180" spans="1:34" ht="15.6">
      <c r="A180" s="215"/>
      <c r="B180" s="215"/>
      <c r="C180" s="215"/>
      <c r="D180" s="235">
        <f>+'Ark1'!M2002</f>
        <v>11</v>
      </c>
      <c r="E180" s="249" t="s">
        <v>104</v>
      </c>
      <c r="F180" s="235">
        <f>+'Ark1'!D2002</f>
        <v>2</v>
      </c>
      <c r="G180" s="235" t="s">
        <v>557</v>
      </c>
      <c r="H180" s="235">
        <f>+'Ark1'!Q2002</f>
        <v>8</v>
      </c>
      <c r="I180" s="344">
        <f>+'Ark1'!R2002</f>
        <v>11</v>
      </c>
      <c r="J180" s="236">
        <f>+IF(I180=0,"",'Ark1'!AF2002)</f>
        <v>2.8205128205128198</v>
      </c>
      <c r="K180" s="236">
        <f>+IF(I180=0,"",'Ark1'!AG2002)</f>
        <v>3.7129870597124111</v>
      </c>
      <c r="L180" s="237">
        <f>+IF(I180=0,"",'Ark1'!S2002)</f>
        <v>6.8181818181818192</v>
      </c>
      <c r="M180" s="236">
        <f>+IF(I180=0,"",'Ark1'!U2002)</f>
        <v>28.145454545454552</v>
      </c>
      <c r="N180" s="236">
        <f>+IF(I180=0,"",'Ark1'!V2002)</f>
        <v>0</v>
      </c>
      <c r="O180" s="236">
        <f>+IF(I180=0,"",'Ark1'!W2002)</f>
        <v>100</v>
      </c>
      <c r="P180" s="238">
        <f>+IF(I180=0,"",'Ark1'!X2002)</f>
        <v>100</v>
      </c>
      <c r="Q180" s="238">
        <f>+IF(I180=0,"",'Ark1'!Y2002)</f>
        <v>100</v>
      </c>
      <c r="R180" s="238">
        <f>+IF(I180=0,"",'Ark1'!Z2002)</f>
        <v>3.094089273074065</v>
      </c>
      <c r="S180" s="236">
        <f>+IF(I180=0,"",'Ark1'!Z2002)</f>
        <v>3.094089273074065</v>
      </c>
      <c r="T180" s="236">
        <f>+IF(I180=0,"",'Ark1'!AB2002)</f>
        <v>0</v>
      </c>
      <c r="U180" s="238">
        <f>+'Ark1'!AD2002</f>
        <v>0</v>
      </c>
      <c r="V180" s="236">
        <f t="shared" ref="V180:V190" si="20">+IF(I180=0,"",I180/D180)</f>
        <v>1</v>
      </c>
      <c r="W180" s="236">
        <f t="shared" ref="W180:W190" si="21">+IF(I180=0,"",I180/H180)</f>
        <v>1.375</v>
      </c>
      <c r="X180" s="215"/>
      <c r="Y180" s="218"/>
      <c r="AA180" s="29"/>
      <c r="AB180" s="27"/>
      <c r="AC180" s="219"/>
      <c r="AD180" s="28"/>
      <c r="AH180" s="28"/>
    </row>
    <row r="181" spans="1:34" ht="15.6">
      <c r="A181" s="215"/>
      <c r="B181" s="215"/>
      <c r="C181" s="215"/>
      <c r="D181" s="235">
        <f>+'Ark1'!M2003</f>
        <v>11</v>
      </c>
      <c r="E181" s="249" t="s">
        <v>104</v>
      </c>
      <c r="F181" s="235">
        <f>+'Ark1'!D2003</f>
        <v>3</v>
      </c>
      <c r="G181" s="235" t="s">
        <v>558</v>
      </c>
      <c r="H181" s="235">
        <f>+'Ark1'!Q2003</f>
        <v>13</v>
      </c>
      <c r="I181" s="344">
        <f>+'Ark1'!R2003</f>
        <v>25</v>
      </c>
      <c r="J181" s="236">
        <f>+IF(I181=0,"",'Ark1'!AF2003)</f>
        <v>2.8868360277136258</v>
      </c>
      <c r="K181" s="236">
        <f>+IF(I181=0,"",'Ark1'!AG2003)</f>
        <v>3.9906420362756174</v>
      </c>
      <c r="L181" s="237">
        <f>+IF(I181=0,"",'Ark1'!S2003)</f>
        <v>7.04</v>
      </c>
      <c r="M181" s="236">
        <f>+IF(I181=0,"",'Ark1'!U2003)</f>
        <v>29.544</v>
      </c>
      <c r="N181" s="236">
        <f>+IF(I181=0,"",'Ark1'!V2003)</f>
        <v>0</v>
      </c>
      <c r="O181" s="236">
        <f>+IF(I181=0,"",'Ark1'!W2003)</f>
        <v>100</v>
      </c>
      <c r="P181" s="238">
        <f>+IF(I181=0,"",'Ark1'!X2003)</f>
        <v>100</v>
      </c>
      <c r="Q181" s="238">
        <f>+IF(I181=0,"",'Ark1'!Y2003)</f>
        <v>92</v>
      </c>
      <c r="R181" s="238">
        <f>+IF(I181=0,"",'Ark1'!Z2003)</f>
        <v>4.9385082767977355</v>
      </c>
      <c r="S181" s="236">
        <f>+IF(I181=0,"",'Ark1'!Z2003)</f>
        <v>4.9385082767977355</v>
      </c>
      <c r="T181" s="236">
        <f>+IF(I181=0,"",'Ark1'!AB2003)</f>
        <v>0</v>
      </c>
      <c r="U181" s="238">
        <f>+'Ark1'!AD2003</f>
        <v>0</v>
      </c>
      <c r="V181" s="236">
        <f t="shared" si="20"/>
        <v>2.2727272727272729</v>
      </c>
      <c r="W181" s="236">
        <f t="shared" si="21"/>
        <v>1.9230769230769231</v>
      </c>
      <c r="X181" s="215"/>
      <c r="Y181" s="218"/>
      <c r="AA181" s="29"/>
      <c r="AB181" s="27"/>
      <c r="AC181" s="219"/>
      <c r="AD181" s="28"/>
      <c r="AH181" s="28"/>
    </row>
    <row r="182" spans="1:34" ht="15.6">
      <c r="A182" s="215"/>
      <c r="B182" s="215"/>
      <c r="C182" s="215"/>
      <c r="D182" s="235">
        <f>+'Ark1'!M2004</f>
        <v>11</v>
      </c>
      <c r="E182" s="249" t="s">
        <v>104</v>
      </c>
      <c r="F182" s="235">
        <f>+'Ark1'!D2004</f>
        <v>4</v>
      </c>
      <c r="G182" s="235" t="s">
        <v>559</v>
      </c>
      <c r="H182" s="235">
        <f>+'Ark1'!Q2004</f>
        <v>9</v>
      </c>
      <c r="I182" s="344">
        <f>+'Ark1'!R2004</f>
        <v>12</v>
      </c>
      <c r="J182" s="236">
        <f>+IF(I182=0,"",'Ark1'!AF2004)</f>
        <v>2.5531914893617031</v>
      </c>
      <c r="K182" s="236">
        <f>+IF(I182=0,"",'Ark1'!AG2004)</f>
        <v>4.0316916864191032</v>
      </c>
      <c r="L182" s="237">
        <f>+IF(I182=0,"",'Ark1'!S2004)</f>
        <v>7.1666666666666687</v>
      </c>
      <c r="M182" s="236">
        <f>+IF(I182=0,"",'Ark1'!U2004)</f>
        <v>30.616666666666674</v>
      </c>
      <c r="N182" s="236">
        <f>+IF(I182=0,"",'Ark1'!V2004)</f>
        <v>0</v>
      </c>
      <c r="O182" s="236">
        <f>+IF(I182=0,"",'Ark1'!W2004)</f>
        <v>100</v>
      </c>
      <c r="P182" s="238">
        <f>+IF(I182=0,"",'Ark1'!X2004)</f>
        <v>100</v>
      </c>
      <c r="Q182" s="238">
        <f>+IF(I182=0,"",'Ark1'!Y2004)</f>
        <v>100</v>
      </c>
      <c r="R182" s="238">
        <f>+IF(I182=0,"",'Ark1'!Z2004)</f>
        <v>3.7313610861929929</v>
      </c>
      <c r="S182" s="236">
        <f>+IF(I182=0,"",'Ark1'!Z2004)</f>
        <v>3.7313610861929929</v>
      </c>
      <c r="T182" s="236">
        <f>+IF(I182=0,"",'Ark1'!AB2004)</f>
        <v>0</v>
      </c>
      <c r="U182" s="238">
        <f>+'Ark1'!AD2004</f>
        <v>0</v>
      </c>
      <c r="V182" s="236">
        <f t="shared" si="20"/>
        <v>1.0909090909090908</v>
      </c>
      <c r="W182" s="236">
        <f t="shared" si="21"/>
        <v>1.3333333333333333</v>
      </c>
      <c r="X182" s="215"/>
      <c r="Y182" s="218"/>
      <c r="AA182" s="29"/>
      <c r="AB182" s="27"/>
      <c r="AC182" s="219"/>
      <c r="AD182" s="28"/>
      <c r="AH182" s="28"/>
    </row>
    <row r="183" spans="1:34" ht="15.6">
      <c r="A183" s="215"/>
      <c r="B183" s="215"/>
      <c r="C183" s="215"/>
      <c r="D183" s="235">
        <f>+'Ark1'!M2005</f>
        <v>11</v>
      </c>
      <c r="E183" s="249" t="s">
        <v>104</v>
      </c>
      <c r="F183" s="235">
        <f>+'Ark1'!D2005</f>
        <v>5</v>
      </c>
      <c r="G183" s="235" t="s">
        <v>452</v>
      </c>
      <c r="H183" s="235">
        <f>+'Ark1'!Q2005</f>
        <v>7</v>
      </c>
      <c r="I183" s="344">
        <f>+'Ark1'!R2005</f>
        <v>9</v>
      </c>
      <c r="J183" s="236">
        <f>+IF(I183=0,"",'Ark1'!AF2005)</f>
        <v>2.2900763358778624</v>
      </c>
      <c r="K183" s="236">
        <f>+IF(I183=0,"",'Ark1'!AG2005)</f>
        <v>3.4503308791577174</v>
      </c>
      <c r="L183" s="237">
        <f>+IF(I183=0,"",'Ark1'!S2005)</f>
        <v>7.5555555555555554</v>
      </c>
      <c r="M183" s="236">
        <f>+IF(I183=0,"",'Ark1'!U2005)</f>
        <v>30.87777777777778</v>
      </c>
      <c r="N183" s="236">
        <f>+IF(I183=0,"",'Ark1'!V2005)</f>
        <v>0</v>
      </c>
      <c r="O183" s="236">
        <f>+IF(I183=0,"",'Ark1'!W2005)</f>
        <v>100</v>
      </c>
      <c r="P183" s="238">
        <f>+IF(I183=0,"",'Ark1'!X2005)</f>
        <v>100</v>
      </c>
      <c r="Q183" s="238">
        <f>+IF(I183=0,"",'Ark1'!Y2005)</f>
        <v>100</v>
      </c>
      <c r="R183" s="238">
        <f>+IF(I183=0,"",'Ark1'!Z2005)</f>
        <v>6.1122423195452118</v>
      </c>
      <c r="S183" s="236">
        <f>+IF(I183=0,"",'Ark1'!Z2005)</f>
        <v>6.1122423195452118</v>
      </c>
      <c r="T183" s="236">
        <f>+IF(I183=0,"",'Ark1'!AB2005)</f>
        <v>0</v>
      </c>
      <c r="U183" s="238">
        <f>+'Ark1'!AD2005</f>
        <v>0</v>
      </c>
      <c r="V183" s="236">
        <f t="shared" si="20"/>
        <v>0.81818181818181823</v>
      </c>
      <c r="W183" s="236">
        <f t="shared" si="21"/>
        <v>1.2857142857142858</v>
      </c>
      <c r="X183" s="215"/>
      <c r="Y183" s="218"/>
      <c r="AA183" s="29"/>
      <c r="AB183" s="27"/>
      <c r="AC183" s="219"/>
      <c r="AD183" s="28"/>
      <c r="AH183" s="28"/>
    </row>
    <row r="184" spans="1:34" ht="15.6">
      <c r="A184" s="215"/>
      <c r="B184" s="215"/>
      <c r="C184" s="215"/>
      <c r="D184" s="235">
        <f>+'Ark1'!M2006</f>
        <v>11</v>
      </c>
      <c r="E184" s="249" t="s">
        <v>104</v>
      </c>
      <c r="F184" s="235">
        <f>+'Ark1'!D2006</f>
        <v>6</v>
      </c>
      <c r="G184" s="235" t="s">
        <v>560</v>
      </c>
      <c r="H184" s="235">
        <f>+'Ark1'!Q2006</f>
        <v>22</v>
      </c>
      <c r="I184" s="344">
        <f>+'Ark1'!R2006</f>
        <v>43</v>
      </c>
      <c r="J184" s="236">
        <f>+IF(I184=0,"",'Ark1'!AF2006)</f>
        <v>5.1251489868891529</v>
      </c>
      <c r="K184" s="236">
        <f>+IF(I184=0,"",'Ark1'!AG2006)</f>
        <v>7.6351486947513427</v>
      </c>
      <c r="L184" s="237">
        <f>+IF(I184=0,"",'Ark1'!S2006)</f>
        <v>7.4883720930232514</v>
      </c>
      <c r="M184" s="236">
        <f>+IF(I184=0,"",'Ark1'!U2006)</f>
        <v>32.737209302325589</v>
      </c>
      <c r="N184" s="236">
        <f>+IF(I184=0,"",'Ark1'!V2006)</f>
        <v>0</v>
      </c>
      <c r="O184" s="236">
        <f>+IF(I184=0,"",'Ark1'!W2006)</f>
        <v>100</v>
      </c>
      <c r="P184" s="238">
        <f>+IF(I184=0,"",'Ark1'!X2006)</f>
        <v>100</v>
      </c>
      <c r="Q184" s="238">
        <f>+IF(I184=0,"",'Ark1'!Y2006)</f>
        <v>95.348837209302374</v>
      </c>
      <c r="R184" s="238">
        <f>+IF(I184=0,"",'Ark1'!Z2006)</f>
        <v>6.4481482200567042</v>
      </c>
      <c r="S184" s="236">
        <f>+IF(I184=0,"",'Ark1'!Z2006)</f>
        <v>6.4481482200567042</v>
      </c>
      <c r="T184" s="236">
        <f>+IF(I184=0,"",'Ark1'!AB2006)</f>
        <v>0</v>
      </c>
      <c r="U184" s="238">
        <f>+'Ark1'!AD2006</f>
        <v>0</v>
      </c>
      <c r="V184" s="236">
        <f t="shared" si="20"/>
        <v>3.9090909090909092</v>
      </c>
      <c r="W184" s="236">
        <f t="shared" si="21"/>
        <v>1.9545454545454546</v>
      </c>
      <c r="X184" s="215"/>
      <c r="Y184" s="218"/>
      <c r="AA184" s="29"/>
      <c r="AB184" s="27"/>
      <c r="AC184" s="219"/>
      <c r="AD184" s="28"/>
      <c r="AH184" s="28"/>
    </row>
    <row r="185" spans="1:34" ht="15.6">
      <c r="A185" s="215"/>
      <c r="B185" s="215"/>
      <c r="C185" s="215"/>
      <c r="D185" s="235">
        <f>+'Ark1'!M2007</f>
        <v>11</v>
      </c>
      <c r="E185" s="249" t="s">
        <v>104</v>
      </c>
      <c r="F185" s="235">
        <f>+'Ark1'!D2007</f>
        <v>7</v>
      </c>
      <c r="G185" s="235" t="s">
        <v>561</v>
      </c>
      <c r="H185" s="235">
        <f>+'Ark1'!Q2007</f>
        <v>2</v>
      </c>
      <c r="I185" s="344">
        <f>+'Ark1'!R2007</f>
        <v>2</v>
      </c>
      <c r="J185" s="236">
        <f>+IF(I185=0,"",'Ark1'!AF2007)</f>
        <v>1.1764705882352939</v>
      </c>
      <c r="K185" s="236">
        <f>+IF(I185=0,"",'Ark1'!AG2007)</f>
        <v>1.8766597816465036</v>
      </c>
      <c r="L185" s="237">
        <f>+IF(I185=0,"",'Ark1'!S2007)</f>
        <v>6</v>
      </c>
      <c r="M185" s="236">
        <f>+IF(I185=0,"",'Ark1'!U2007)</f>
        <v>31.800000000000008</v>
      </c>
      <c r="N185" s="236">
        <f>+IF(I185=0,"",'Ark1'!V2007)</f>
        <v>0</v>
      </c>
      <c r="O185" s="236">
        <f>+IF(I185=0,"",'Ark1'!W2007)</f>
        <v>100</v>
      </c>
      <c r="P185" s="238">
        <f>+IF(I185=0,"",'Ark1'!X2007)</f>
        <v>100</v>
      </c>
      <c r="Q185" s="238">
        <f>+IF(I185=0,"",'Ark1'!Y2007)</f>
        <v>100</v>
      </c>
      <c r="R185" s="238">
        <f>+IF(I185=0,"",'Ark1'!Z2007)</f>
        <v>2.3999999999999746</v>
      </c>
      <c r="S185" s="236">
        <f>+IF(I185=0,"",'Ark1'!Z2007)</f>
        <v>2.3999999999999746</v>
      </c>
      <c r="T185" s="236">
        <f>+IF(I185=0,"",'Ark1'!AB2007)</f>
        <v>0</v>
      </c>
      <c r="U185" s="238">
        <f>+'Ark1'!AD2007</f>
        <v>0</v>
      </c>
      <c r="V185" s="236">
        <f t="shared" si="20"/>
        <v>0.18181818181818182</v>
      </c>
      <c r="W185" s="236">
        <f t="shared" si="21"/>
        <v>1</v>
      </c>
      <c r="X185" s="215"/>
      <c r="Y185" s="218"/>
      <c r="AA185" s="29"/>
      <c r="AB185" s="27"/>
      <c r="AC185" s="219"/>
      <c r="AD185" s="28"/>
      <c r="AH185" s="28"/>
    </row>
    <row r="186" spans="1:34" ht="15.6">
      <c r="A186" s="215"/>
      <c r="B186" s="215"/>
      <c r="C186" s="215"/>
      <c r="D186" s="235">
        <f>+'Ark1'!M2008</f>
        <v>11</v>
      </c>
      <c r="E186" s="249" t="s">
        <v>104</v>
      </c>
      <c r="F186" s="235">
        <f>+'Ark1'!D2008</f>
        <v>8</v>
      </c>
      <c r="G186" s="235" t="s">
        <v>562</v>
      </c>
      <c r="H186" s="235">
        <f>+'Ark1'!Q2008</f>
        <v>7</v>
      </c>
      <c r="I186" s="344">
        <f>+'Ark1'!R2008</f>
        <v>12</v>
      </c>
      <c r="J186" s="236">
        <f>+IF(I186=0,"",'Ark1'!AF2008)</f>
        <v>2.8985507246376807</v>
      </c>
      <c r="K186" s="236">
        <f>+IF(I186=0,"",'Ark1'!AG2008)</f>
        <v>4.8298698332952723</v>
      </c>
      <c r="L186" s="237">
        <f>+IF(I186=0,"",'Ark1'!S2008)</f>
        <v>7</v>
      </c>
      <c r="M186" s="236">
        <f>+IF(I186=0,"",'Ark1'!U2008)</f>
        <v>31.725000000000001</v>
      </c>
      <c r="N186" s="236">
        <f>+IF(I186=0,"",'Ark1'!V2008)</f>
        <v>0</v>
      </c>
      <c r="O186" s="236">
        <f>+IF(I186=0,"",'Ark1'!W2008)</f>
        <v>100</v>
      </c>
      <c r="P186" s="238">
        <f>+IF(I186=0,"",'Ark1'!X2008)</f>
        <v>100</v>
      </c>
      <c r="Q186" s="238">
        <f>+IF(I186=0,"",'Ark1'!Y2008)</f>
        <v>100</v>
      </c>
      <c r="R186" s="238">
        <f>+IF(I186=0,"",'Ark1'!Z2008)</f>
        <v>6.9129256951501326</v>
      </c>
      <c r="S186" s="236">
        <f>+IF(I186=0,"",'Ark1'!Z2008)</f>
        <v>6.9129256951501326</v>
      </c>
      <c r="T186" s="236">
        <f>+IF(I186=0,"",'Ark1'!AB2008)</f>
        <v>0</v>
      </c>
      <c r="U186" s="238">
        <f>+'Ark1'!AD2008</f>
        <v>0</v>
      </c>
      <c r="V186" s="236">
        <f t="shared" si="20"/>
        <v>1.0909090909090908</v>
      </c>
      <c r="W186" s="236">
        <f t="shared" si="21"/>
        <v>1.7142857142857142</v>
      </c>
      <c r="X186" s="215"/>
      <c r="Y186" s="218"/>
      <c r="AA186" s="29"/>
      <c r="AB186" s="27"/>
      <c r="AC186" s="219"/>
      <c r="AD186" s="28"/>
      <c r="AH186" s="28"/>
    </row>
    <row r="187" spans="1:34" ht="15.6">
      <c r="A187" s="215"/>
      <c r="B187" s="215"/>
      <c r="C187" s="215"/>
      <c r="D187" s="235">
        <f>+'Ark1'!M2009</f>
        <v>11</v>
      </c>
      <c r="E187" s="249" t="s">
        <v>104</v>
      </c>
      <c r="F187" s="235">
        <f>+'Ark1'!D2009</f>
        <v>9</v>
      </c>
      <c r="G187" s="235" t="s">
        <v>563</v>
      </c>
      <c r="H187" s="235">
        <f>+'Ark1'!Q2009</f>
        <v>16</v>
      </c>
      <c r="I187" s="344">
        <f>+'Ark1'!R2009</f>
        <v>25</v>
      </c>
      <c r="J187" s="236">
        <f>+IF(I187=0,"",'Ark1'!AF2009)</f>
        <v>3.434065934065933</v>
      </c>
      <c r="K187" s="236">
        <f>+IF(I187=0,"",'Ark1'!AG2009)</f>
        <v>5.2159486734679827</v>
      </c>
      <c r="L187" s="237">
        <f>+IF(I187=0,"",'Ark1'!S2009)</f>
        <v>7.28</v>
      </c>
      <c r="M187" s="236">
        <f>+IF(I187=0,"",'Ark1'!U2009)</f>
        <v>30.307999999999993</v>
      </c>
      <c r="N187" s="236">
        <f>+IF(I187=0,"",'Ark1'!V2009)</f>
        <v>0</v>
      </c>
      <c r="O187" s="236">
        <f>+IF(I187=0,"",'Ark1'!W2009)</f>
        <v>100</v>
      </c>
      <c r="P187" s="238">
        <f>+IF(I187=0,"",'Ark1'!X2009)</f>
        <v>100</v>
      </c>
      <c r="Q187" s="238">
        <f>+IF(I187=0,"",'Ark1'!Y2009)</f>
        <v>92</v>
      </c>
      <c r="R187" s="238">
        <f>+IF(I187=0,"",'Ark1'!Z2009)</f>
        <v>4.5925957801661879</v>
      </c>
      <c r="S187" s="236">
        <f>+IF(I187=0,"",'Ark1'!Z2009)</f>
        <v>4.5925957801661879</v>
      </c>
      <c r="T187" s="236">
        <f>+IF(I187=0,"",'Ark1'!AB2009)</f>
        <v>0</v>
      </c>
      <c r="U187" s="238">
        <f>+'Ark1'!AD2009</f>
        <v>0</v>
      </c>
      <c r="V187" s="236">
        <f t="shared" si="20"/>
        <v>2.2727272727272729</v>
      </c>
      <c r="W187" s="236">
        <f t="shared" si="21"/>
        <v>1.5625</v>
      </c>
      <c r="X187" s="215"/>
      <c r="Y187" s="218"/>
      <c r="AA187" s="29"/>
      <c r="AB187" s="27"/>
      <c r="AC187" s="219"/>
      <c r="AD187" s="28"/>
      <c r="AH187" s="28"/>
    </row>
    <row r="188" spans="1:34" ht="15.6">
      <c r="A188" s="215"/>
      <c r="B188" s="215"/>
      <c r="C188" s="215"/>
      <c r="D188" s="235">
        <f>+'Ark1'!M2010</f>
        <v>11</v>
      </c>
      <c r="E188" s="249" t="s">
        <v>104</v>
      </c>
      <c r="F188" s="235">
        <f>+'Ark1'!D2010</f>
        <v>10</v>
      </c>
      <c r="G188" s="235" t="s">
        <v>564</v>
      </c>
      <c r="H188" s="235">
        <f>+'Ark1'!Q2010</f>
        <v>25</v>
      </c>
      <c r="I188" s="344">
        <f>+'Ark1'!R2010</f>
        <v>38</v>
      </c>
      <c r="J188" s="236">
        <f>+IF(I188=0,"",'Ark1'!AF2010)</f>
        <v>1.4448669201520923</v>
      </c>
      <c r="K188" s="236">
        <f>+IF(I188=0,"",'Ark1'!AG2010)</f>
        <v>2.1923639902825562</v>
      </c>
      <c r="L188" s="237">
        <f>+IF(I188=0,"",'Ark1'!S2010)</f>
        <v>7.4210526315789505</v>
      </c>
      <c r="M188" s="236">
        <f>+IF(I188=0,"",'Ark1'!U2010)</f>
        <v>30.113157894736823</v>
      </c>
      <c r="N188" s="236">
        <f>+IF(I188=0,"",'Ark1'!V2010)</f>
        <v>0</v>
      </c>
      <c r="O188" s="236">
        <f>+IF(I188=0,"",'Ark1'!W2010)</f>
        <v>100</v>
      </c>
      <c r="P188" s="238">
        <f>+IF(I188=0,"",'Ark1'!X2010)</f>
        <v>100</v>
      </c>
      <c r="Q188" s="238">
        <f>+IF(I188=0,"",'Ark1'!Y2010)</f>
        <v>92.105263157894726</v>
      </c>
      <c r="R188" s="238">
        <f>+IF(I188=0,"",'Ark1'!Z2010)</f>
        <v>6.2457636612276373</v>
      </c>
      <c r="S188" s="236">
        <f>+IF(I188=0,"",'Ark1'!Z2010)</f>
        <v>6.2457636612276373</v>
      </c>
      <c r="T188" s="236">
        <f>+IF(I188=0,"",'Ark1'!AB2010)</f>
        <v>0</v>
      </c>
      <c r="U188" s="238">
        <f>+'Ark1'!AD2010</f>
        <v>0</v>
      </c>
      <c r="V188" s="236">
        <f t="shared" si="20"/>
        <v>3.4545454545454546</v>
      </c>
      <c r="W188" s="236">
        <f t="shared" si="21"/>
        <v>1.52</v>
      </c>
      <c r="X188" s="215"/>
      <c r="Y188" s="218"/>
      <c r="AA188" s="29"/>
      <c r="AB188" s="27"/>
      <c r="AC188" s="219"/>
      <c r="AD188" s="28"/>
      <c r="AH188" s="28"/>
    </row>
    <row r="189" spans="1:34" ht="15.6">
      <c r="A189" s="215"/>
      <c r="B189" s="215"/>
      <c r="C189" s="215"/>
      <c r="D189" s="235">
        <f>+'Ark1'!M2011</f>
        <v>11</v>
      </c>
      <c r="E189" s="249" t="s">
        <v>104</v>
      </c>
      <c r="F189" s="235">
        <f>+'Ark1'!D2011</f>
        <v>11</v>
      </c>
      <c r="G189" s="235" t="s">
        <v>565</v>
      </c>
      <c r="H189" s="235">
        <f>+'Ark1'!Q2011</f>
        <v>20</v>
      </c>
      <c r="I189" s="344">
        <f>+'Ark1'!R2011</f>
        <v>34</v>
      </c>
      <c r="J189" s="236">
        <f>+IF(I189=0,"",'Ark1'!AF2011)</f>
        <v>2.2880215343203236</v>
      </c>
      <c r="K189" s="236">
        <f>+IF(I189=0,"",'Ark1'!AG2011)</f>
        <v>3.1855229993210408</v>
      </c>
      <c r="L189" s="237">
        <f>+IF(I189=0,"",'Ark1'!S2011)</f>
        <v>7.7941176470588243</v>
      </c>
      <c r="M189" s="236">
        <f>+IF(I189=0,"",'Ark1'!U2011)</f>
        <v>30.22058823529412</v>
      </c>
      <c r="N189" s="236">
        <f>+IF(I189=0,"",'Ark1'!V2011)</f>
        <v>0</v>
      </c>
      <c r="O189" s="236">
        <f>+IF(I189=0,"",'Ark1'!W2011)</f>
        <v>100</v>
      </c>
      <c r="P189" s="238">
        <f>+IF(I189=0,"",'Ark1'!X2011)</f>
        <v>100</v>
      </c>
      <c r="Q189" s="238">
        <f>+IF(I189=0,"",'Ark1'!Y2011)</f>
        <v>100</v>
      </c>
      <c r="R189" s="238">
        <f>+IF(I189=0,"",'Ark1'!Z2011)</f>
        <v>4.820469797202759</v>
      </c>
      <c r="S189" s="236">
        <f>+IF(I189=0,"",'Ark1'!Z2011)</f>
        <v>4.820469797202759</v>
      </c>
      <c r="T189" s="236">
        <f>+IF(I189=0,"",'Ark1'!AB2011)</f>
        <v>0</v>
      </c>
      <c r="U189" s="238">
        <f>+'Ark1'!AD2011</f>
        <v>0</v>
      </c>
      <c r="V189" s="236">
        <f t="shared" si="20"/>
        <v>3.0909090909090908</v>
      </c>
      <c r="W189" s="236">
        <f t="shared" si="21"/>
        <v>1.7</v>
      </c>
      <c r="X189" s="215"/>
      <c r="Y189" s="218"/>
      <c r="AA189" s="29"/>
      <c r="AB189" s="27"/>
      <c r="AC189" s="219"/>
      <c r="AD189" s="28"/>
      <c r="AH189" s="28"/>
    </row>
    <row r="190" spans="1:34" ht="15.6">
      <c r="A190" s="215"/>
      <c r="B190" s="215"/>
      <c r="C190" s="215"/>
      <c r="D190" s="235">
        <f>+'Ark1'!M2012</f>
        <v>11</v>
      </c>
      <c r="E190" s="249" t="s">
        <v>104</v>
      </c>
      <c r="F190" s="235">
        <f>+'Ark1'!D2012</f>
        <v>12</v>
      </c>
      <c r="G190" s="235" t="s">
        <v>566</v>
      </c>
      <c r="H190" s="235">
        <f>+'Ark1'!Q2012</f>
        <v>2</v>
      </c>
      <c r="I190" s="344">
        <f>+'Ark1'!R2012</f>
        <v>2</v>
      </c>
      <c r="J190" s="236">
        <f>+IF(I190=0,"",'Ark1'!AF2012)</f>
        <v>0.7042253521126759</v>
      </c>
      <c r="K190" s="236">
        <f>+IF(I190=0,"",'Ark1'!AG2012)</f>
        <v>0.95707461481531331</v>
      </c>
      <c r="L190" s="237">
        <f>+IF(I190=0,"",'Ark1'!S2012)</f>
        <v>6.5</v>
      </c>
      <c r="M190" s="236">
        <f>+IF(I190=0,"",'Ark1'!U2012)</f>
        <v>28.45</v>
      </c>
      <c r="N190" s="236">
        <f>+IF(I190=0,"",'Ark1'!V2012)</f>
        <v>0</v>
      </c>
      <c r="O190" s="236">
        <f>+IF(I190=0,"",'Ark1'!W2012)</f>
        <v>100</v>
      </c>
      <c r="P190" s="238">
        <f>+IF(I190=0,"",'Ark1'!X2012)</f>
        <v>100</v>
      </c>
      <c r="Q190" s="238">
        <f>+IF(I190=0,"",'Ark1'!Y2012)</f>
        <v>100</v>
      </c>
      <c r="R190" s="238">
        <f>+IF(I190=0,"",'Ark1'!Z2012)</f>
        <v>3.9500000000000113</v>
      </c>
      <c r="S190" s="236">
        <f>+IF(I190=0,"",'Ark1'!Z2012)</f>
        <v>3.9500000000000113</v>
      </c>
      <c r="T190" s="236">
        <f>+IF(I190=0,"",'Ark1'!AB2012)</f>
        <v>0</v>
      </c>
      <c r="U190" s="238">
        <f>+'Ark1'!AD2012</f>
        <v>0</v>
      </c>
      <c r="V190" s="236">
        <f t="shared" si="20"/>
        <v>0.18181818181818182</v>
      </c>
      <c r="W190" s="236">
        <f t="shared" si="21"/>
        <v>1</v>
      </c>
      <c r="X190" s="215"/>
      <c r="Y190" s="218"/>
      <c r="AA190" s="29"/>
      <c r="AB190" s="27"/>
      <c r="AC190" s="219"/>
      <c r="AD190" s="28"/>
      <c r="AH190" s="28"/>
    </row>
    <row r="191" spans="1:34" ht="15.6">
      <c r="A191" s="215"/>
      <c r="B191" s="215"/>
      <c r="C191" s="215"/>
      <c r="D191" s="215"/>
      <c r="E191" s="215"/>
      <c r="F191" s="215"/>
      <c r="G191" s="215"/>
      <c r="H191" s="215"/>
      <c r="I191" s="339"/>
      <c r="J191" s="216"/>
      <c r="K191" s="216"/>
      <c r="L191" s="215"/>
      <c r="M191" s="215"/>
      <c r="N191" s="215"/>
      <c r="O191" s="217"/>
      <c r="P191" s="217"/>
      <c r="Q191" s="217"/>
      <c r="R191" s="217"/>
      <c r="S191" s="216"/>
      <c r="T191" s="215"/>
      <c r="U191" s="217"/>
      <c r="V191" s="217"/>
      <c r="W191" s="216"/>
      <c r="X191" s="215"/>
      <c r="Y191" s="218"/>
      <c r="AA191" s="29"/>
      <c r="AB191" s="27"/>
      <c r="AC191" s="219"/>
      <c r="AD191" s="28"/>
      <c r="AH191" s="28"/>
    </row>
    <row r="192" spans="1:34" ht="22.8">
      <c r="A192" s="215"/>
      <c r="B192" s="215"/>
      <c r="C192" s="215"/>
      <c r="D192" s="215"/>
      <c r="E192" s="264" t="str">
        <f>+E197</f>
        <v>4+</v>
      </c>
      <c r="F192" s="215"/>
      <c r="G192" s="215"/>
      <c r="H192" s="215"/>
      <c r="I192" s="342">
        <f>SUM(I197:I208)</f>
        <v>5</v>
      </c>
      <c r="J192" s="216"/>
      <c r="K192" s="216"/>
      <c r="L192" s="215"/>
      <c r="M192" s="270">
        <f>+Fettgruppe!L22</f>
        <v>29.7</v>
      </c>
      <c r="N192" s="215"/>
      <c r="O192" s="217"/>
      <c r="P192" s="217"/>
      <c r="Q192" s="217"/>
      <c r="R192" s="217"/>
      <c r="S192" s="216"/>
      <c r="T192" s="215"/>
      <c r="U192" s="217"/>
      <c r="V192" s="217"/>
      <c r="W192" s="216"/>
      <c r="X192" s="215"/>
      <c r="Y192" s="218"/>
      <c r="AA192" s="29"/>
      <c r="AB192" s="27"/>
      <c r="AC192" s="219"/>
      <c r="AD192" s="28"/>
      <c r="AH192" s="28"/>
    </row>
    <row r="193" spans="1:34" ht="15.6">
      <c r="A193" s="215"/>
      <c r="B193" s="215"/>
      <c r="C193" s="215"/>
      <c r="D193" s="215"/>
      <c r="E193" s="215"/>
      <c r="F193" s="215"/>
      <c r="G193" s="215"/>
      <c r="H193" s="215"/>
      <c r="I193" s="339"/>
      <c r="J193" s="216"/>
      <c r="K193" s="216"/>
      <c r="L193" s="215"/>
      <c r="M193" s="215"/>
      <c r="N193" s="215"/>
      <c r="O193" s="217"/>
      <c r="P193" s="217"/>
      <c r="Q193" s="217"/>
      <c r="R193" s="217"/>
      <c r="S193" s="216"/>
      <c r="T193" s="215"/>
      <c r="U193" s="217"/>
      <c r="V193" s="217"/>
      <c r="W193" s="232" t="s">
        <v>2</v>
      </c>
      <c r="X193" s="215"/>
      <c r="Y193" s="218"/>
      <c r="AA193" s="29"/>
      <c r="AB193" s="27"/>
      <c r="AC193" s="219"/>
      <c r="AD193" s="28"/>
      <c r="AH193" s="28"/>
    </row>
    <row r="194" spans="1:34" ht="15.6">
      <c r="A194" s="215"/>
      <c r="B194" s="215"/>
      <c r="C194" s="215"/>
      <c r="D194" s="215"/>
      <c r="E194" s="215"/>
      <c r="F194" s="215"/>
      <c r="G194" s="215"/>
      <c r="H194" s="233" t="s">
        <v>2</v>
      </c>
      <c r="I194" s="339"/>
      <c r="J194" s="216"/>
      <c r="K194" s="216"/>
      <c r="L194" s="233" t="s">
        <v>22</v>
      </c>
      <c r="M194" s="216"/>
      <c r="N194" s="216" t="s">
        <v>407</v>
      </c>
      <c r="O194" s="217" t="s">
        <v>407</v>
      </c>
      <c r="P194" s="234" t="s">
        <v>552</v>
      </c>
      <c r="Q194" s="36"/>
      <c r="R194" s="36"/>
      <c r="S194" s="232" t="s">
        <v>429</v>
      </c>
      <c r="T194" s="215"/>
      <c r="U194" s="234" t="s">
        <v>549</v>
      </c>
      <c r="V194" s="234" t="s">
        <v>80</v>
      </c>
      <c r="W194" s="232" t="s">
        <v>8</v>
      </c>
      <c r="X194" s="215"/>
      <c r="Y194" s="218"/>
      <c r="AA194" s="29"/>
      <c r="AB194" s="27"/>
      <c r="AC194" s="219"/>
      <c r="AD194" s="28"/>
      <c r="AH194" s="28"/>
    </row>
    <row r="195" spans="1:34" ht="15.6">
      <c r="A195" s="215"/>
      <c r="B195" s="215"/>
      <c r="C195" s="215"/>
      <c r="D195" s="233" t="s">
        <v>417</v>
      </c>
      <c r="E195" s="215"/>
      <c r="F195" s="233"/>
      <c r="G195" s="233"/>
      <c r="H195" s="233" t="s">
        <v>492</v>
      </c>
      <c r="I195" s="343" t="s">
        <v>2</v>
      </c>
      <c r="J195" s="232" t="s">
        <v>2</v>
      </c>
      <c r="K195" s="232" t="s">
        <v>1</v>
      </c>
      <c r="L195" s="233" t="s">
        <v>490</v>
      </c>
      <c r="M195" s="232" t="s">
        <v>22</v>
      </c>
      <c r="N195" s="232" t="s">
        <v>531</v>
      </c>
      <c r="O195" s="234" t="s">
        <v>496</v>
      </c>
      <c r="P195" s="234" t="s">
        <v>553</v>
      </c>
      <c r="Q195" s="36"/>
      <c r="R195" s="36"/>
      <c r="S195" s="232"/>
      <c r="T195" s="233" t="s">
        <v>490</v>
      </c>
      <c r="U195" s="234" t="s">
        <v>1</v>
      </c>
      <c r="V195" s="234" t="s">
        <v>431</v>
      </c>
      <c r="W195" s="232" t="s">
        <v>71</v>
      </c>
      <c r="X195" s="215"/>
      <c r="Y195" s="218"/>
      <c r="AA195" s="29"/>
      <c r="AB195" s="27"/>
      <c r="AC195" s="219"/>
      <c r="AD195" s="28"/>
      <c r="AH195" s="28"/>
    </row>
    <row r="196" spans="1:34" ht="15.6">
      <c r="A196" s="215"/>
      <c r="B196" s="215"/>
      <c r="C196" s="215"/>
      <c r="D196" s="233" t="s">
        <v>418</v>
      </c>
      <c r="E196" s="233"/>
      <c r="F196" s="233" t="s">
        <v>89</v>
      </c>
      <c r="G196" s="233"/>
      <c r="H196" s="52" t="s">
        <v>493</v>
      </c>
      <c r="I196" s="335" t="s">
        <v>8</v>
      </c>
      <c r="J196" s="97" t="s">
        <v>407</v>
      </c>
      <c r="K196" s="97" t="s">
        <v>407</v>
      </c>
      <c r="L196" s="52" t="s">
        <v>491</v>
      </c>
      <c r="M196" s="97" t="s">
        <v>44</v>
      </c>
      <c r="N196" s="97" t="s">
        <v>532</v>
      </c>
      <c r="O196" s="74" t="s">
        <v>497</v>
      </c>
      <c r="P196" s="74" t="s">
        <v>554</v>
      </c>
      <c r="Q196" s="74" t="s">
        <v>535</v>
      </c>
      <c r="R196" s="74" t="s">
        <v>555</v>
      </c>
      <c r="S196" s="97" t="s">
        <v>1</v>
      </c>
      <c r="T196" s="52" t="s">
        <v>491</v>
      </c>
      <c r="U196" s="74" t="s">
        <v>0</v>
      </c>
      <c r="V196" s="74" t="s">
        <v>432</v>
      </c>
      <c r="W196" s="97" t="s">
        <v>551</v>
      </c>
      <c r="X196" s="215"/>
      <c r="Y196" s="218"/>
      <c r="AA196" s="29"/>
      <c r="AB196" s="27"/>
      <c r="AC196" s="219"/>
      <c r="AD196" s="28"/>
      <c r="AH196" s="28"/>
    </row>
    <row r="197" spans="1:34" ht="15.6">
      <c r="A197" s="215"/>
      <c r="B197" s="215"/>
      <c r="C197" s="215"/>
      <c r="D197" s="28">
        <f>+'Ark1'!M2013</f>
        <v>12</v>
      </c>
      <c r="E197" s="28" t="s">
        <v>105</v>
      </c>
      <c r="F197" s="28">
        <f>+'Ark1'!D2013</f>
        <v>1</v>
      </c>
      <c r="G197" s="28" t="s">
        <v>556</v>
      </c>
      <c r="H197" s="28">
        <f>+'Ark1'!Q2013</f>
        <v>0</v>
      </c>
      <c r="I197" s="345">
        <f>+'Ark1'!R2013</f>
        <v>0</v>
      </c>
      <c r="J197" s="29" t="str">
        <f>+IF(I197=0,"",'Ark1'!AF2013)</f>
        <v/>
      </c>
      <c r="K197" s="29" t="str">
        <f>+IF(I197=0,"",'Ark1'!AG2013)</f>
        <v/>
      </c>
      <c r="L197" s="27" t="str">
        <f>+IF(I197=0,"",'Ark1'!S2013)</f>
        <v/>
      </c>
      <c r="M197" s="29" t="str">
        <f>+IF(I197=0,"",'Ark1'!U2013)</f>
        <v/>
      </c>
      <c r="N197" s="29" t="str">
        <f>+IF(I197=0,"",'Ark1'!V2013)</f>
        <v/>
      </c>
      <c r="O197" s="29" t="str">
        <f>+IF(I197=0,"",'Ark1'!W2013)</f>
        <v/>
      </c>
      <c r="P197" s="34" t="str">
        <f>+IF(I197=0,"",'Ark1'!X2013)</f>
        <v/>
      </c>
      <c r="Q197" s="34" t="str">
        <f>+IF(I197=0,"",'Ark1'!Y2013)</f>
        <v/>
      </c>
      <c r="R197" s="34" t="str">
        <f>+IF(I197=0,"",'Ark1'!Z2013)</f>
        <v/>
      </c>
      <c r="S197" s="29" t="str">
        <f>+IF(I197=0,"",'Ark1'!Z2013)</f>
        <v/>
      </c>
      <c r="T197" s="29" t="str">
        <f>+IF(I197=0,"",'Ark1'!AB2013)</f>
        <v/>
      </c>
      <c r="U197" s="34">
        <f>+'Ark1'!AD2013</f>
        <v>0</v>
      </c>
      <c r="V197" s="29" t="str">
        <f>+IF(I197=0,"",I197/D197)</f>
        <v/>
      </c>
      <c r="W197" s="29" t="str">
        <f>+IF(I197=0,"",I197/H197)</f>
        <v/>
      </c>
      <c r="X197" s="215"/>
      <c r="Y197" s="218"/>
      <c r="AA197" s="29"/>
      <c r="AB197" s="27"/>
      <c r="AC197" s="219"/>
      <c r="AD197" s="28"/>
      <c r="AH197" s="28"/>
    </row>
    <row r="198" spans="1:34" ht="15.6">
      <c r="A198" s="215"/>
      <c r="B198" s="215"/>
      <c r="C198" s="215"/>
      <c r="D198" s="28">
        <f>+'Ark1'!M2014</f>
        <v>12</v>
      </c>
      <c r="E198" s="28" t="s">
        <v>105</v>
      </c>
      <c r="F198" s="28">
        <f>+'Ark1'!D2014</f>
        <v>2</v>
      </c>
      <c r="G198" s="28" t="s">
        <v>557</v>
      </c>
      <c r="H198" s="28">
        <f>+'Ark1'!Q2014</f>
        <v>0</v>
      </c>
      <c r="I198" s="345">
        <f>+'Ark1'!R2014</f>
        <v>0</v>
      </c>
      <c r="J198" s="29" t="str">
        <f>+IF(I198=0,"",'Ark1'!AF2014)</f>
        <v/>
      </c>
      <c r="K198" s="29" t="str">
        <f>+IF(I198=0,"",'Ark1'!AG2014)</f>
        <v/>
      </c>
      <c r="L198" s="27" t="str">
        <f>+IF(I198=0,"",'Ark1'!S2014)</f>
        <v/>
      </c>
      <c r="M198" s="29" t="str">
        <f>+IF(I198=0,"",'Ark1'!U2014)</f>
        <v/>
      </c>
      <c r="N198" s="29" t="str">
        <f>+IF(I198=0,"",'Ark1'!V2014)</f>
        <v/>
      </c>
      <c r="O198" s="29" t="str">
        <f>+IF(I198=0,"",'Ark1'!W2014)</f>
        <v/>
      </c>
      <c r="P198" s="34" t="str">
        <f>+IF(I198=0,"",'Ark1'!X2014)</f>
        <v/>
      </c>
      <c r="Q198" s="34" t="str">
        <f>+IF(I198=0,"",'Ark1'!Y2014)</f>
        <v/>
      </c>
      <c r="R198" s="34" t="str">
        <f>+IF(I198=0,"",'Ark1'!Z2014)</f>
        <v/>
      </c>
      <c r="S198" s="29" t="str">
        <f>+IF(I198=0,"",'Ark1'!Z2014)</f>
        <v/>
      </c>
      <c r="T198" s="29" t="str">
        <f>+IF(I198=0,"",'Ark1'!AB2014)</f>
        <v/>
      </c>
      <c r="U198" s="34">
        <f>+'Ark1'!AD2014</f>
        <v>0</v>
      </c>
      <c r="V198" s="29" t="str">
        <f t="shared" ref="V198:V208" si="22">+IF(I198=0,"",I198/D198)</f>
        <v/>
      </c>
      <c r="W198" s="29" t="str">
        <f t="shared" ref="W198:W208" si="23">+IF(I198=0,"",I198/H198)</f>
        <v/>
      </c>
      <c r="X198" s="215"/>
      <c r="Y198" s="218"/>
      <c r="AA198" s="29"/>
      <c r="AB198" s="27"/>
      <c r="AC198" s="219"/>
      <c r="AD198" s="28"/>
      <c r="AH198" s="28"/>
    </row>
    <row r="199" spans="1:34" ht="15.6">
      <c r="A199" s="215"/>
      <c r="B199" s="215"/>
      <c r="C199" s="215"/>
      <c r="D199" s="28">
        <f>+'Ark1'!M2015</f>
        <v>12</v>
      </c>
      <c r="E199" s="28" t="s">
        <v>105</v>
      </c>
      <c r="F199" s="28">
        <f>+'Ark1'!D2015</f>
        <v>3</v>
      </c>
      <c r="G199" s="28" t="s">
        <v>558</v>
      </c>
      <c r="H199" s="28">
        <f>+'Ark1'!Q2015</f>
        <v>0</v>
      </c>
      <c r="I199" s="345">
        <f>+'Ark1'!R2015</f>
        <v>0</v>
      </c>
      <c r="J199" s="29" t="str">
        <f>+IF(I199=0,"",'Ark1'!AF2015)</f>
        <v/>
      </c>
      <c r="K199" s="29" t="str">
        <f>+IF(I199=0,"",'Ark1'!AG2015)</f>
        <v/>
      </c>
      <c r="L199" s="27" t="str">
        <f>+IF(I199=0,"",'Ark1'!S2015)</f>
        <v/>
      </c>
      <c r="M199" s="29" t="str">
        <f>+IF(I199=0,"",'Ark1'!U2015)</f>
        <v/>
      </c>
      <c r="N199" s="29" t="str">
        <f>+IF(I199=0,"",'Ark1'!V2015)</f>
        <v/>
      </c>
      <c r="O199" s="29" t="str">
        <f>+IF(I199=0,"",'Ark1'!W2015)</f>
        <v/>
      </c>
      <c r="P199" s="34" t="str">
        <f>+IF(I199=0,"",'Ark1'!X2015)</f>
        <v/>
      </c>
      <c r="Q199" s="34" t="str">
        <f>+IF(I199=0,"",'Ark1'!Y2015)</f>
        <v/>
      </c>
      <c r="R199" s="34" t="str">
        <f>+IF(I199=0,"",'Ark1'!Z2015)</f>
        <v/>
      </c>
      <c r="S199" s="29" t="str">
        <f>+IF(I199=0,"",'Ark1'!Z2015)</f>
        <v/>
      </c>
      <c r="T199" s="29" t="str">
        <f>+IF(I199=0,"",'Ark1'!AB2015)</f>
        <v/>
      </c>
      <c r="U199" s="34">
        <f>+'Ark1'!AD2015</f>
        <v>0</v>
      </c>
      <c r="V199" s="29" t="str">
        <f t="shared" si="22"/>
        <v/>
      </c>
      <c r="W199" s="29" t="str">
        <f t="shared" si="23"/>
        <v/>
      </c>
      <c r="X199" s="215"/>
      <c r="Y199" s="218"/>
      <c r="AA199" s="29"/>
      <c r="AB199" s="27"/>
      <c r="AC199" s="219"/>
      <c r="AD199" s="28"/>
      <c r="AH199" s="28"/>
    </row>
    <row r="200" spans="1:34" ht="15.6">
      <c r="A200" s="215"/>
      <c r="B200" s="215"/>
      <c r="C200" s="215"/>
      <c r="D200" s="28">
        <f>+'Ark1'!M2016</f>
        <v>12</v>
      </c>
      <c r="E200" s="28" t="s">
        <v>105</v>
      </c>
      <c r="F200" s="28">
        <f>+'Ark1'!D2016</f>
        <v>4</v>
      </c>
      <c r="G200" s="28" t="s">
        <v>559</v>
      </c>
      <c r="H200" s="28">
        <f>+'Ark1'!Q2016</f>
        <v>0</v>
      </c>
      <c r="I200" s="345">
        <f>+'Ark1'!R2016</f>
        <v>0</v>
      </c>
      <c r="J200" s="29" t="str">
        <f>+IF(I200=0,"",'Ark1'!AF2016)</f>
        <v/>
      </c>
      <c r="K200" s="29" t="str">
        <f>+IF(I200=0,"",'Ark1'!AG2016)</f>
        <v/>
      </c>
      <c r="L200" s="27" t="str">
        <f>+IF(I200=0,"",'Ark1'!S2016)</f>
        <v/>
      </c>
      <c r="M200" s="29" t="str">
        <f>+IF(I200=0,"",'Ark1'!U2016)</f>
        <v/>
      </c>
      <c r="N200" s="29" t="str">
        <f>+IF(I200=0,"",'Ark1'!V2016)</f>
        <v/>
      </c>
      <c r="O200" s="29" t="str">
        <f>+IF(I200=0,"",'Ark1'!W2016)</f>
        <v/>
      </c>
      <c r="P200" s="34" t="str">
        <f>+IF(I200=0,"",'Ark1'!X2016)</f>
        <v/>
      </c>
      <c r="Q200" s="34" t="str">
        <f>+IF(I200=0,"",'Ark1'!Y2016)</f>
        <v/>
      </c>
      <c r="R200" s="34" t="str">
        <f>+IF(I200=0,"",'Ark1'!Z2016)</f>
        <v/>
      </c>
      <c r="S200" s="29" t="str">
        <f>+IF(I200=0,"",'Ark1'!Z2016)</f>
        <v/>
      </c>
      <c r="T200" s="29" t="str">
        <f>+IF(I200=0,"",'Ark1'!AB2016)</f>
        <v/>
      </c>
      <c r="U200" s="34">
        <f>+'Ark1'!AD2016</f>
        <v>0</v>
      </c>
      <c r="V200" s="29" t="str">
        <f t="shared" si="22"/>
        <v/>
      </c>
      <c r="W200" s="29" t="str">
        <f t="shared" si="23"/>
        <v/>
      </c>
      <c r="X200" s="215"/>
      <c r="Y200" s="218"/>
      <c r="AA200" s="29"/>
      <c r="AB200" s="27"/>
      <c r="AC200" s="219"/>
      <c r="AD200" s="28"/>
      <c r="AH200" s="28"/>
    </row>
    <row r="201" spans="1:34" ht="15.6">
      <c r="A201" s="215"/>
      <c r="B201" s="215"/>
      <c r="C201" s="215"/>
      <c r="D201" s="28">
        <f>+'Ark1'!M2017</f>
        <v>12</v>
      </c>
      <c r="E201" s="28" t="s">
        <v>105</v>
      </c>
      <c r="F201" s="28">
        <f>+'Ark1'!D2017</f>
        <v>5</v>
      </c>
      <c r="G201" s="28" t="s">
        <v>452</v>
      </c>
      <c r="H201" s="28">
        <f>+'Ark1'!Q2017</f>
        <v>0</v>
      </c>
      <c r="I201" s="345">
        <f>+'Ark1'!R2017</f>
        <v>0</v>
      </c>
      <c r="J201" s="29" t="str">
        <f>+IF(I201=0,"",'Ark1'!AF2017)</f>
        <v/>
      </c>
      <c r="K201" s="29" t="str">
        <f>+IF(I201=0,"",'Ark1'!AG2017)</f>
        <v/>
      </c>
      <c r="L201" s="27" t="str">
        <f>+IF(I201=0,"",'Ark1'!S2017)</f>
        <v/>
      </c>
      <c r="M201" s="29" t="str">
        <f>+IF(I201=0,"",'Ark1'!U2017)</f>
        <v/>
      </c>
      <c r="N201" s="29" t="str">
        <f>+IF(I201=0,"",'Ark1'!V2017)</f>
        <v/>
      </c>
      <c r="O201" s="29" t="str">
        <f>+IF(I201=0,"",'Ark1'!W2017)</f>
        <v/>
      </c>
      <c r="P201" s="34" t="str">
        <f>+IF(I201=0,"",'Ark1'!X2017)</f>
        <v/>
      </c>
      <c r="Q201" s="34" t="str">
        <f>+IF(I201=0,"",'Ark1'!Y2017)</f>
        <v/>
      </c>
      <c r="R201" s="34" t="str">
        <f>+IF(I201=0,"",'Ark1'!Z2017)</f>
        <v/>
      </c>
      <c r="S201" s="29" t="str">
        <f>+IF(I201=0,"",'Ark1'!Z2017)</f>
        <v/>
      </c>
      <c r="T201" s="29" t="str">
        <f>+IF(I201=0,"",'Ark1'!AB2017)</f>
        <v/>
      </c>
      <c r="U201" s="34">
        <f>+'Ark1'!AD2017</f>
        <v>0</v>
      </c>
      <c r="V201" s="29" t="str">
        <f t="shared" si="22"/>
        <v/>
      </c>
      <c r="W201" s="29" t="str">
        <f t="shared" si="23"/>
        <v/>
      </c>
      <c r="X201" s="215"/>
      <c r="Y201" s="218"/>
      <c r="AA201" s="29"/>
      <c r="AB201" s="27"/>
      <c r="AC201" s="219"/>
      <c r="AD201" s="28"/>
      <c r="AH201" s="28"/>
    </row>
    <row r="202" spans="1:34" ht="15.6">
      <c r="A202" s="215"/>
      <c r="B202" s="215"/>
      <c r="C202" s="215"/>
      <c r="D202" s="28">
        <f>+'Ark1'!M2018</f>
        <v>12</v>
      </c>
      <c r="E202" s="28" t="s">
        <v>105</v>
      </c>
      <c r="F202" s="28">
        <f>+'Ark1'!D2018</f>
        <v>6</v>
      </c>
      <c r="G202" s="28" t="s">
        <v>560</v>
      </c>
      <c r="H202" s="28">
        <f>+'Ark1'!Q2018</f>
        <v>2</v>
      </c>
      <c r="I202" s="345">
        <f>+'Ark1'!R2018</f>
        <v>2</v>
      </c>
      <c r="J202" s="29">
        <f>+IF(I202=0,"",'Ark1'!AF2018)</f>
        <v>0.23837902264600713</v>
      </c>
      <c r="K202" s="29">
        <f>+IF(I202=0,"",'Ark1'!AG2018)</f>
        <v>0.3579738679076428</v>
      </c>
      <c r="L202" s="27">
        <f>+IF(I202=0,"",'Ark1'!S2018)</f>
        <v>8</v>
      </c>
      <c r="M202" s="29">
        <f>+IF(I202=0,"",'Ark1'!U2018)</f>
        <v>33</v>
      </c>
      <c r="N202" s="29">
        <f>+IF(I202=0,"",'Ark1'!V2018)</f>
        <v>0</v>
      </c>
      <c r="O202" s="29">
        <f>+IF(I202=0,"",'Ark1'!W2018)</f>
        <v>100</v>
      </c>
      <c r="P202" s="34">
        <f>+IF(I202=0,"",'Ark1'!X2018)</f>
        <v>100</v>
      </c>
      <c r="Q202" s="34">
        <f>+IF(I202=0,"",'Ark1'!Y2018)</f>
        <v>100</v>
      </c>
      <c r="R202" s="34">
        <f>+IF(I202=0,"",'Ark1'!Z2018)</f>
        <v>9.9999999999954528E-2</v>
      </c>
      <c r="S202" s="29">
        <f>+IF(I202=0,"",'Ark1'!Z2018)</f>
        <v>9.9999999999954528E-2</v>
      </c>
      <c r="T202" s="29">
        <f>+IF(I202=0,"",'Ark1'!AB2018)</f>
        <v>0</v>
      </c>
      <c r="U202" s="34">
        <f>+'Ark1'!AD2018</f>
        <v>0</v>
      </c>
      <c r="V202" s="29">
        <f t="shared" si="22"/>
        <v>0.16666666666666666</v>
      </c>
      <c r="W202" s="29">
        <f t="shared" si="23"/>
        <v>1</v>
      </c>
      <c r="X202" s="215"/>
      <c r="Y202" s="218"/>
      <c r="AA202" s="29"/>
      <c r="AB202" s="27"/>
      <c r="AC202" s="219"/>
      <c r="AD202" s="28"/>
      <c r="AH202" s="28"/>
    </row>
    <row r="203" spans="1:34" ht="15.6">
      <c r="A203" s="215"/>
      <c r="B203" s="215"/>
      <c r="C203" s="215"/>
      <c r="D203" s="28">
        <f>+'Ark1'!M2019</f>
        <v>12</v>
      </c>
      <c r="E203" s="28" t="s">
        <v>105</v>
      </c>
      <c r="F203" s="28">
        <f>+'Ark1'!D2019</f>
        <v>7</v>
      </c>
      <c r="G203" s="28" t="s">
        <v>561</v>
      </c>
      <c r="H203" s="28">
        <f>+'Ark1'!Q2019</f>
        <v>0</v>
      </c>
      <c r="I203" s="345">
        <f>+'Ark1'!R2019</f>
        <v>0</v>
      </c>
      <c r="J203" s="29" t="str">
        <f>+IF(I203=0,"",'Ark1'!AF2019)</f>
        <v/>
      </c>
      <c r="K203" s="29" t="str">
        <f>+IF(I203=0,"",'Ark1'!AG2019)</f>
        <v/>
      </c>
      <c r="L203" s="27" t="str">
        <f>+IF(I203=0,"",'Ark1'!S2019)</f>
        <v/>
      </c>
      <c r="M203" s="29" t="str">
        <f>+IF(I203=0,"",'Ark1'!U2019)</f>
        <v/>
      </c>
      <c r="N203" s="29" t="str">
        <f>+IF(I203=0,"",'Ark1'!V2019)</f>
        <v/>
      </c>
      <c r="O203" s="29" t="str">
        <f>+IF(I203=0,"",'Ark1'!W2019)</f>
        <v/>
      </c>
      <c r="P203" s="34" t="str">
        <f>+IF(I203=0,"",'Ark1'!X2019)</f>
        <v/>
      </c>
      <c r="Q203" s="34" t="str">
        <f>+IF(I203=0,"",'Ark1'!Y2019)</f>
        <v/>
      </c>
      <c r="R203" s="34" t="str">
        <f>+IF(I203=0,"",'Ark1'!Z2019)</f>
        <v/>
      </c>
      <c r="S203" s="29" t="str">
        <f>+IF(I203=0,"",'Ark1'!Z2019)</f>
        <v/>
      </c>
      <c r="T203" s="29" t="str">
        <f>+IF(I203=0,"",'Ark1'!AB2019)</f>
        <v/>
      </c>
      <c r="U203" s="34">
        <f>+'Ark1'!AD2019</f>
        <v>0</v>
      </c>
      <c r="V203" s="29" t="str">
        <f t="shared" si="22"/>
        <v/>
      </c>
      <c r="W203" s="29" t="str">
        <f t="shared" si="23"/>
        <v/>
      </c>
      <c r="X203" s="215"/>
      <c r="Y203" s="218"/>
      <c r="AA203" s="29"/>
      <c r="AB203" s="27"/>
      <c r="AC203" s="219"/>
      <c r="AD203" s="28"/>
      <c r="AH203" s="28"/>
    </row>
    <row r="204" spans="1:34" ht="15.6">
      <c r="A204" s="215"/>
      <c r="B204" s="215"/>
      <c r="C204" s="215"/>
      <c r="D204" s="28">
        <f>+'Ark1'!M2020</f>
        <v>12</v>
      </c>
      <c r="E204" s="28" t="s">
        <v>105</v>
      </c>
      <c r="F204" s="28">
        <f>+'Ark1'!D2020</f>
        <v>8</v>
      </c>
      <c r="G204" s="28" t="s">
        <v>562</v>
      </c>
      <c r="H204" s="28">
        <f>+'Ark1'!Q2020</f>
        <v>0</v>
      </c>
      <c r="I204" s="345">
        <f>+'Ark1'!R2020</f>
        <v>0</v>
      </c>
      <c r="J204" s="29" t="str">
        <f>+IF(I204=0,"",'Ark1'!AF2020)</f>
        <v/>
      </c>
      <c r="K204" s="29" t="str">
        <f>+IF(I204=0,"",'Ark1'!AG2020)</f>
        <v/>
      </c>
      <c r="L204" s="27" t="str">
        <f>+IF(I204=0,"",'Ark1'!S2020)</f>
        <v/>
      </c>
      <c r="M204" s="29" t="str">
        <f>+IF(I204=0,"",'Ark1'!U2020)</f>
        <v/>
      </c>
      <c r="N204" s="29" t="str">
        <f>+IF(I204=0,"",'Ark1'!V2020)</f>
        <v/>
      </c>
      <c r="O204" s="29" t="str">
        <f>+IF(I204=0,"",'Ark1'!W2020)</f>
        <v/>
      </c>
      <c r="P204" s="34" t="str">
        <f>+IF(I204=0,"",'Ark1'!X2020)</f>
        <v/>
      </c>
      <c r="Q204" s="34" t="str">
        <f>+IF(I204=0,"",'Ark1'!Y2020)</f>
        <v/>
      </c>
      <c r="R204" s="34" t="str">
        <f>+IF(I204=0,"",'Ark1'!Z2020)</f>
        <v/>
      </c>
      <c r="S204" s="29" t="str">
        <f>+IF(I204=0,"",'Ark1'!Z2020)</f>
        <v/>
      </c>
      <c r="T204" s="29" t="str">
        <f>+IF(I204=0,"",'Ark1'!AB2020)</f>
        <v/>
      </c>
      <c r="U204" s="34">
        <f>+'Ark1'!AD2020</f>
        <v>0</v>
      </c>
      <c r="V204" s="29" t="str">
        <f t="shared" si="22"/>
        <v/>
      </c>
      <c r="W204" s="29" t="str">
        <f t="shared" si="23"/>
        <v/>
      </c>
      <c r="X204" s="215"/>
      <c r="Y204" s="218"/>
      <c r="AA204" s="29"/>
      <c r="AB204" s="27"/>
      <c r="AC204" s="219"/>
      <c r="AD204" s="28"/>
      <c r="AH204" s="28"/>
    </row>
    <row r="205" spans="1:34" ht="15.6">
      <c r="A205" s="215"/>
      <c r="B205" s="215"/>
      <c r="C205" s="215"/>
      <c r="D205" s="28">
        <f>+'Ark1'!M2021</f>
        <v>12</v>
      </c>
      <c r="E205" s="28" t="s">
        <v>105</v>
      </c>
      <c r="F205" s="28">
        <f>+'Ark1'!D2021</f>
        <v>9</v>
      </c>
      <c r="G205" s="28" t="s">
        <v>563</v>
      </c>
      <c r="H205" s="28">
        <f>+'Ark1'!Q2021</f>
        <v>2</v>
      </c>
      <c r="I205" s="345">
        <f>+'Ark1'!R2021</f>
        <v>2</v>
      </c>
      <c r="J205" s="29">
        <f>+IF(I205=0,"",'Ark1'!AF2021)</f>
        <v>0.27472527472527464</v>
      </c>
      <c r="K205" s="29">
        <f>+IF(I205=0,"",'Ark1'!AG2021)</f>
        <v>0.37104346509162495</v>
      </c>
      <c r="L205" s="27">
        <f>+IF(I205=0,"",'Ark1'!S2021)</f>
        <v>7.5</v>
      </c>
      <c r="M205" s="29">
        <f>+IF(I205=0,"",'Ark1'!U2021)</f>
        <v>26.95</v>
      </c>
      <c r="N205" s="29">
        <f>+IF(I205=0,"",'Ark1'!V2021)</f>
        <v>0</v>
      </c>
      <c r="O205" s="29">
        <f>+IF(I205=0,"",'Ark1'!W2021)</f>
        <v>100</v>
      </c>
      <c r="P205" s="34">
        <f>+IF(I205=0,"",'Ark1'!X2021)</f>
        <v>100</v>
      </c>
      <c r="Q205" s="34">
        <f>+IF(I205=0,"",'Ark1'!Y2021)</f>
        <v>50</v>
      </c>
      <c r="R205" s="34">
        <f>+IF(I205=0,"",'Ark1'!Z2021)</f>
        <v>6.4499999999999984</v>
      </c>
      <c r="S205" s="29">
        <f>+IF(I205=0,"",'Ark1'!Z2021)</f>
        <v>6.4499999999999984</v>
      </c>
      <c r="T205" s="29">
        <f>+IF(I205=0,"",'Ark1'!AB2021)</f>
        <v>0</v>
      </c>
      <c r="U205" s="34">
        <f>+'Ark1'!AD2021</f>
        <v>0</v>
      </c>
      <c r="V205" s="29">
        <f t="shared" si="22"/>
        <v>0.16666666666666666</v>
      </c>
      <c r="W205" s="29">
        <f t="shared" si="23"/>
        <v>1</v>
      </c>
      <c r="X205" s="215"/>
      <c r="Y205" s="218"/>
      <c r="AA205" s="29"/>
      <c r="AB205" s="27"/>
      <c r="AC205" s="219"/>
      <c r="AD205" s="28"/>
      <c r="AH205" s="28"/>
    </row>
    <row r="206" spans="1:34" ht="15.6">
      <c r="A206" s="215"/>
      <c r="B206" s="215"/>
      <c r="C206" s="215"/>
      <c r="D206" s="28">
        <f>+'Ark1'!M2022</f>
        <v>12</v>
      </c>
      <c r="E206" s="28" t="s">
        <v>105</v>
      </c>
      <c r="F206" s="28">
        <f>+'Ark1'!D2022</f>
        <v>10</v>
      </c>
      <c r="G206" s="28" t="s">
        <v>564</v>
      </c>
      <c r="H206" s="28">
        <f>+'Ark1'!Q2022</f>
        <v>1</v>
      </c>
      <c r="I206" s="345">
        <f>+'Ark1'!R2022</f>
        <v>1</v>
      </c>
      <c r="J206" s="29">
        <f>+IF(I206=0,"",'Ark1'!AF2022)</f>
        <v>3.8022813688212927E-2</v>
      </c>
      <c r="K206" s="29">
        <f>+IF(I206=0,"",'Ark1'!AG2022)</f>
        <v>5.479473050955265E-2</v>
      </c>
      <c r="L206" s="27">
        <f>+IF(I206=0,"",'Ark1'!S2022)</f>
        <v>8</v>
      </c>
      <c r="M206" s="29">
        <f>+IF(I206=0,"",'Ark1'!U2022)</f>
        <v>28.6</v>
      </c>
      <c r="N206" s="29">
        <f>+IF(I206=0,"",'Ark1'!V2022)</f>
        <v>0</v>
      </c>
      <c r="O206" s="29">
        <f>+IF(I206=0,"",'Ark1'!W2022)</f>
        <v>100</v>
      </c>
      <c r="P206" s="34">
        <f>+IF(I206=0,"",'Ark1'!X2022)</f>
        <v>100</v>
      </c>
      <c r="Q206" s="34">
        <f>+IF(I206=0,"",'Ark1'!Y2022)</f>
        <v>100</v>
      </c>
      <c r="R206" s="34">
        <f>+IF(I206=0,"",'Ark1'!Z2022)</f>
        <v>0</v>
      </c>
      <c r="S206" s="29">
        <f>+IF(I206=0,"",'Ark1'!Z2022)</f>
        <v>0</v>
      </c>
      <c r="T206" s="29">
        <f>+IF(I206=0,"",'Ark1'!AB2022)</f>
        <v>0</v>
      </c>
      <c r="U206" s="34">
        <f>+'Ark1'!AD2022</f>
        <v>0</v>
      </c>
      <c r="V206" s="29">
        <f t="shared" si="22"/>
        <v>8.3333333333333329E-2</v>
      </c>
      <c r="W206" s="29">
        <f t="shared" si="23"/>
        <v>1</v>
      </c>
      <c r="X206" s="215"/>
      <c r="Y206" s="218"/>
      <c r="AA206" s="29"/>
      <c r="AB206" s="27"/>
      <c r="AC206" s="219"/>
      <c r="AD206" s="28"/>
      <c r="AH206" s="28"/>
    </row>
    <row r="207" spans="1:34" ht="15.6">
      <c r="A207" s="215"/>
      <c r="B207" s="215"/>
      <c r="C207" s="215"/>
      <c r="D207" s="28">
        <f>+'Ark1'!M2023</f>
        <v>12</v>
      </c>
      <c r="E207" s="28" t="s">
        <v>105</v>
      </c>
      <c r="F207" s="28">
        <f>+'Ark1'!D2023</f>
        <v>11</v>
      </c>
      <c r="G207" s="28" t="s">
        <v>565</v>
      </c>
      <c r="H207" s="28">
        <f>+'Ark1'!Q2023</f>
        <v>0</v>
      </c>
      <c r="I207" s="345">
        <f>+'Ark1'!R2023</f>
        <v>0</v>
      </c>
      <c r="J207" s="29" t="str">
        <f>+IF(I207=0,"",'Ark1'!AF2023)</f>
        <v/>
      </c>
      <c r="K207" s="29" t="str">
        <f>+IF(I207=0,"",'Ark1'!AG2023)</f>
        <v/>
      </c>
      <c r="L207" s="27" t="str">
        <f>+IF(I207=0,"",'Ark1'!S2023)</f>
        <v/>
      </c>
      <c r="M207" s="29" t="str">
        <f>+IF(I207=0,"",'Ark1'!U2023)</f>
        <v/>
      </c>
      <c r="N207" s="29" t="str">
        <f>+IF(I207=0,"",'Ark1'!V2023)</f>
        <v/>
      </c>
      <c r="O207" s="29" t="str">
        <f>+IF(I207=0,"",'Ark1'!W2023)</f>
        <v/>
      </c>
      <c r="P207" s="34" t="str">
        <f>+IF(I207=0,"",'Ark1'!X2023)</f>
        <v/>
      </c>
      <c r="Q207" s="34" t="str">
        <f>+IF(I207=0,"",'Ark1'!Y2023)</f>
        <v/>
      </c>
      <c r="R207" s="34" t="str">
        <f>+IF(I207=0,"",'Ark1'!Z2023)</f>
        <v/>
      </c>
      <c r="S207" s="29" t="str">
        <f>+IF(I207=0,"",'Ark1'!Z2023)</f>
        <v/>
      </c>
      <c r="T207" s="29" t="str">
        <f>+IF(I207=0,"",'Ark1'!AB2023)</f>
        <v/>
      </c>
      <c r="U207" s="34">
        <f>+'Ark1'!AD2023</f>
        <v>0</v>
      </c>
      <c r="V207" s="29" t="str">
        <f t="shared" si="22"/>
        <v/>
      </c>
      <c r="W207" s="29" t="str">
        <f t="shared" si="23"/>
        <v/>
      </c>
      <c r="X207" s="215"/>
      <c r="Y207" s="218"/>
      <c r="AA207" s="29"/>
      <c r="AB207" s="27"/>
      <c r="AC207" s="219"/>
      <c r="AD207" s="28"/>
      <c r="AH207" s="28"/>
    </row>
    <row r="208" spans="1:34" ht="15.6">
      <c r="A208" s="215"/>
      <c r="B208" s="215"/>
      <c r="C208" s="215"/>
      <c r="D208" s="28">
        <f>+'Ark1'!M2024</f>
        <v>12</v>
      </c>
      <c r="E208" s="28" t="s">
        <v>105</v>
      </c>
      <c r="F208" s="28">
        <f>+'Ark1'!D2024</f>
        <v>12</v>
      </c>
      <c r="G208" s="28" t="s">
        <v>566</v>
      </c>
      <c r="H208" s="28">
        <f>+'Ark1'!Q2024</f>
        <v>0</v>
      </c>
      <c r="I208" s="345">
        <f>+'Ark1'!R2024</f>
        <v>0</v>
      </c>
      <c r="J208" s="29" t="str">
        <f>+IF(I208=0,"",'Ark1'!AF2024)</f>
        <v/>
      </c>
      <c r="K208" s="29" t="str">
        <f>+IF(I208=0,"",'Ark1'!AG2024)</f>
        <v/>
      </c>
      <c r="L208" s="27" t="str">
        <f>+IF(I208=0,"",'Ark1'!S2024)</f>
        <v/>
      </c>
      <c r="M208" s="29" t="str">
        <f>+IF(I208=0,"",'Ark1'!U2024)</f>
        <v/>
      </c>
      <c r="N208" s="29" t="str">
        <f>+IF(I208=0,"",'Ark1'!V2024)</f>
        <v/>
      </c>
      <c r="O208" s="29" t="str">
        <f>+IF(I208=0,"",'Ark1'!W2024)</f>
        <v/>
      </c>
      <c r="P208" s="34" t="str">
        <f>+IF(I208=0,"",'Ark1'!X2024)</f>
        <v/>
      </c>
      <c r="Q208" s="34" t="str">
        <f>+IF(I208=0,"",'Ark1'!Y2024)</f>
        <v/>
      </c>
      <c r="R208" s="34" t="str">
        <f>+IF(I208=0,"",'Ark1'!Z2024)</f>
        <v/>
      </c>
      <c r="S208" s="29" t="str">
        <f>+IF(I208=0,"",'Ark1'!Z2024)</f>
        <v/>
      </c>
      <c r="T208" s="29" t="str">
        <f>+IF(I208=0,"",'Ark1'!AB2024)</f>
        <v/>
      </c>
      <c r="U208" s="34">
        <f>+'Ark1'!AD2024</f>
        <v>0</v>
      </c>
      <c r="V208" s="29" t="str">
        <f t="shared" si="22"/>
        <v/>
      </c>
      <c r="W208" s="29" t="str">
        <f t="shared" si="23"/>
        <v/>
      </c>
      <c r="X208" s="215"/>
      <c r="Y208" s="218"/>
      <c r="AA208" s="29"/>
      <c r="AB208" s="27"/>
      <c r="AC208" s="219"/>
      <c r="AD208" s="28"/>
      <c r="AH208" s="28"/>
    </row>
    <row r="209" spans="1:34" ht="15.6">
      <c r="A209" s="215"/>
      <c r="B209" s="215"/>
      <c r="C209" s="215"/>
      <c r="D209" s="215"/>
      <c r="E209" s="215"/>
      <c r="F209" s="215"/>
      <c r="G209" s="215"/>
      <c r="H209" s="215"/>
      <c r="I209" s="339"/>
      <c r="J209" s="216"/>
      <c r="K209" s="216"/>
      <c r="L209" s="215"/>
      <c r="M209" s="215"/>
      <c r="N209" s="215"/>
      <c r="O209" s="217"/>
      <c r="P209" s="217"/>
      <c r="Q209" s="217"/>
      <c r="R209" s="217"/>
      <c r="S209" s="216"/>
      <c r="T209" s="215"/>
      <c r="U209" s="217"/>
      <c r="V209" s="217"/>
      <c r="W209" s="216"/>
      <c r="X209" s="215"/>
      <c r="Y209" s="218"/>
      <c r="AA209" s="29"/>
      <c r="AB209" s="27"/>
      <c r="AC209" s="219"/>
      <c r="AD209" s="28"/>
      <c r="AH209" s="28"/>
    </row>
    <row r="210" spans="1:34" ht="22.8">
      <c r="A210" s="215"/>
      <c r="B210" s="215"/>
      <c r="C210" s="215"/>
      <c r="D210" s="215"/>
      <c r="E210" s="264" t="str">
        <f>+E215</f>
        <v>5-</v>
      </c>
      <c r="F210" s="215"/>
      <c r="G210" s="215"/>
      <c r="H210" s="215"/>
      <c r="I210" s="342">
        <f>SUM(I215:I226)</f>
        <v>0</v>
      </c>
      <c r="J210" s="216"/>
      <c r="K210" s="216"/>
      <c r="L210" s="215"/>
      <c r="M210" s="270">
        <f>+Fettgruppe!L23</f>
        <v>0</v>
      </c>
      <c r="N210" s="215"/>
      <c r="O210" s="217"/>
      <c r="P210" s="217"/>
      <c r="Q210" s="217"/>
      <c r="R210" s="217"/>
      <c r="S210" s="216"/>
      <c r="T210" s="215"/>
      <c r="U210" s="217"/>
      <c r="V210" s="217"/>
      <c r="W210" s="216"/>
      <c r="X210" s="215"/>
      <c r="Y210" s="218"/>
      <c r="AA210" s="29"/>
      <c r="AB210" s="27"/>
      <c r="AC210" s="219"/>
      <c r="AD210" s="28"/>
      <c r="AH210" s="28"/>
    </row>
    <row r="211" spans="1:34" ht="15.6">
      <c r="A211" s="215"/>
      <c r="B211" s="215"/>
      <c r="C211" s="215"/>
      <c r="D211" s="215"/>
      <c r="E211" s="215"/>
      <c r="F211" s="215"/>
      <c r="G211" s="215"/>
      <c r="H211" s="215"/>
      <c r="I211" s="339"/>
      <c r="J211" s="216"/>
      <c r="K211" s="216"/>
      <c r="L211" s="215"/>
      <c r="M211" s="215"/>
      <c r="N211" s="215"/>
      <c r="O211" s="217"/>
      <c r="P211" s="217"/>
      <c r="Q211" s="217"/>
      <c r="R211" s="217"/>
      <c r="S211" s="216"/>
      <c r="T211" s="215"/>
      <c r="U211" s="217"/>
      <c r="V211" s="217"/>
      <c r="W211" s="232" t="s">
        <v>2</v>
      </c>
      <c r="X211" s="215"/>
      <c r="Y211" s="218"/>
      <c r="AA211" s="29"/>
      <c r="AB211" s="27"/>
      <c r="AC211" s="219"/>
      <c r="AD211" s="28"/>
      <c r="AH211" s="28"/>
    </row>
    <row r="212" spans="1:34" ht="15.6">
      <c r="A212" s="215"/>
      <c r="B212" s="215"/>
      <c r="C212" s="215"/>
      <c r="D212" s="215"/>
      <c r="E212" s="215"/>
      <c r="F212" s="215"/>
      <c r="G212" s="215"/>
      <c r="H212" s="233" t="s">
        <v>2</v>
      </c>
      <c r="I212" s="339"/>
      <c r="J212" s="216"/>
      <c r="K212" s="216"/>
      <c r="L212" s="233" t="s">
        <v>22</v>
      </c>
      <c r="M212" s="216"/>
      <c r="N212" s="216" t="s">
        <v>407</v>
      </c>
      <c r="O212" s="217" t="s">
        <v>407</v>
      </c>
      <c r="P212" s="234" t="s">
        <v>552</v>
      </c>
      <c r="Q212" s="36"/>
      <c r="R212" s="36"/>
      <c r="S212" s="232" t="s">
        <v>429</v>
      </c>
      <c r="T212" s="215"/>
      <c r="U212" s="234" t="s">
        <v>549</v>
      </c>
      <c r="V212" s="234" t="s">
        <v>80</v>
      </c>
      <c r="W212" s="232" t="s">
        <v>8</v>
      </c>
      <c r="X212" s="215"/>
      <c r="Y212" s="218"/>
      <c r="AA212" s="29"/>
      <c r="AB212" s="27"/>
      <c r="AC212" s="219"/>
      <c r="AD212" s="28"/>
      <c r="AH212" s="28"/>
    </row>
    <row r="213" spans="1:34" ht="15.6">
      <c r="A213" s="215"/>
      <c r="B213" s="215"/>
      <c r="C213" s="215"/>
      <c r="D213" s="233" t="s">
        <v>417</v>
      </c>
      <c r="E213" s="215"/>
      <c r="F213" s="233"/>
      <c r="G213" s="233"/>
      <c r="H213" s="233" t="s">
        <v>492</v>
      </c>
      <c r="I213" s="343" t="s">
        <v>2</v>
      </c>
      <c r="J213" s="232" t="s">
        <v>2</v>
      </c>
      <c r="K213" s="232" t="s">
        <v>1</v>
      </c>
      <c r="L213" s="233" t="s">
        <v>490</v>
      </c>
      <c r="M213" s="232" t="s">
        <v>22</v>
      </c>
      <c r="N213" s="232" t="s">
        <v>531</v>
      </c>
      <c r="O213" s="234" t="s">
        <v>496</v>
      </c>
      <c r="P213" s="234" t="s">
        <v>553</v>
      </c>
      <c r="Q213" s="36"/>
      <c r="R213" s="36"/>
      <c r="S213" s="232"/>
      <c r="T213" s="233" t="s">
        <v>490</v>
      </c>
      <c r="U213" s="234" t="s">
        <v>1</v>
      </c>
      <c r="V213" s="234" t="s">
        <v>431</v>
      </c>
      <c r="W213" s="232" t="s">
        <v>71</v>
      </c>
      <c r="X213" s="215"/>
      <c r="Y213" s="218"/>
      <c r="AA213" s="29"/>
      <c r="AB213" s="27"/>
      <c r="AC213" s="219"/>
      <c r="AD213" s="28"/>
      <c r="AH213" s="28"/>
    </row>
    <row r="214" spans="1:34" ht="15.6">
      <c r="A214" s="215"/>
      <c r="B214" s="215"/>
      <c r="C214" s="215"/>
      <c r="D214" s="233" t="s">
        <v>418</v>
      </c>
      <c r="E214" s="233"/>
      <c r="F214" s="233" t="s">
        <v>89</v>
      </c>
      <c r="G214" s="233"/>
      <c r="H214" s="52" t="s">
        <v>493</v>
      </c>
      <c r="I214" s="335" t="s">
        <v>8</v>
      </c>
      <c r="J214" s="97" t="s">
        <v>407</v>
      </c>
      <c r="K214" s="97" t="s">
        <v>407</v>
      </c>
      <c r="L214" s="52" t="s">
        <v>491</v>
      </c>
      <c r="M214" s="97" t="s">
        <v>44</v>
      </c>
      <c r="N214" s="97" t="s">
        <v>532</v>
      </c>
      <c r="O214" s="74" t="s">
        <v>497</v>
      </c>
      <c r="P214" s="74" t="s">
        <v>554</v>
      </c>
      <c r="Q214" s="74" t="s">
        <v>535</v>
      </c>
      <c r="R214" s="74" t="s">
        <v>555</v>
      </c>
      <c r="S214" s="97" t="s">
        <v>1</v>
      </c>
      <c r="T214" s="52" t="s">
        <v>491</v>
      </c>
      <c r="U214" s="74" t="s">
        <v>0</v>
      </c>
      <c r="V214" s="74" t="s">
        <v>432</v>
      </c>
      <c r="W214" s="97" t="s">
        <v>551</v>
      </c>
      <c r="X214" s="215"/>
      <c r="Y214" s="218"/>
      <c r="AA214" s="29"/>
      <c r="AB214" s="27"/>
      <c r="AC214" s="219"/>
      <c r="AD214" s="28"/>
      <c r="AH214" s="28"/>
    </row>
    <row r="215" spans="1:34" ht="15.6">
      <c r="A215" s="215"/>
      <c r="B215" s="215"/>
      <c r="C215" s="215"/>
      <c r="D215" s="235">
        <f>+'Ark1'!M2025</f>
        <v>13</v>
      </c>
      <c r="E215" s="235" t="s">
        <v>106</v>
      </c>
      <c r="F215" s="235">
        <f>+'Ark1'!D2025</f>
        <v>1</v>
      </c>
      <c r="G215" s="235" t="str">
        <f t="shared" ref="G215:G226" si="24">+G197</f>
        <v>Jan</v>
      </c>
      <c r="H215" s="235">
        <f>+'Ark1'!Q2025</f>
        <v>0</v>
      </c>
      <c r="I215" s="344">
        <f>+'Ark1'!R2025</f>
        <v>0</v>
      </c>
      <c r="J215" s="236" t="str">
        <f>+IF(I215=0,"",'Ark1'!AF2025)</f>
        <v/>
      </c>
      <c r="K215" s="236" t="str">
        <f>+IF(I215=0,"",'Ark1'!AG2025)</f>
        <v/>
      </c>
      <c r="L215" s="237" t="str">
        <f>+IF(I215=0,"",'Ark1'!S2025)</f>
        <v/>
      </c>
      <c r="M215" s="298" t="str">
        <f>+IF(I215=0,"",'Ark1'!U2025)</f>
        <v/>
      </c>
      <c r="N215" s="236" t="str">
        <f>+IF(I215=0,"",'Ark1'!V2025)</f>
        <v/>
      </c>
      <c r="O215" s="236" t="str">
        <f>+IF(I215=0,"",'Ark1'!W2025)</f>
        <v/>
      </c>
      <c r="P215" s="238" t="str">
        <f>+IF(I215=0,"",'Ark1'!X2025)</f>
        <v/>
      </c>
      <c r="Q215" s="238" t="str">
        <f>+IF(I215=0,"",'Ark1'!Y2025)</f>
        <v/>
      </c>
      <c r="R215" s="238" t="str">
        <f>+IF(I215=0,"",'Ark1'!Z2025)</f>
        <v/>
      </c>
      <c r="S215" s="236" t="str">
        <f>+IF(I215=0,"",'Ark1'!Z2025)</f>
        <v/>
      </c>
      <c r="T215" s="236" t="str">
        <f>+IF(I215=0,"",'Ark1'!AB2025)</f>
        <v/>
      </c>
      <c r="U215" s="238">
        <f>+'Ark1'!AD2025</f>
        <v>0</v>
      </c>
      <c r="V215" s="236" t="str">
        <f t="shared" ref="V215:V251" si="25">+IF(I215=0,"",I215/D215)</f>
        <v/>
      </c>
      <c r="W215" s="236" t="str">
        <f t="shared" ref="W215:W251" si="26">+IF(I215=0,"",I215/H215)</f>
        <v/>
      </c>
      <c r="X215" s="215"/>
      <c r="Y215" s="218"/>
      <c r="AA215" s="29"/>
      <c r="AB215" s="27"/>
      <c r="AC215" s="219"/>
      <c r="AD215" s="28"/>
      <c r="AH215" s="28"/>
    </row>
    <row r="216" spans="1:34" ht="15.6">
      <c r="A216" s="215"/>
      <c r="B216" s="215"/>
      <c r="C216" s="215"/>
      <c r="D216" s="235">
        <f>+'Ark1'!M2026</f>
        <v>13</v>
      </c>
      <c r="E216" s="235" t="s">
        <v>106</v>
      </c>
      <c r="F216" s="235">
        <f>+'Ark1'!D2026</f>
        <v>2</v>
      </c>
      <c r="G216" s="235" t="str">
        <f t="shared" si="24"/>
        <v>Feb</v>
      </c>
      <c r="H216" s="235">
        <f>+'Ark1'!Q2026</f>
        <v>0</v>
      </c>
      <c r="I216" s="344">
        <f>+'Ark1'!R2026</f>
        <v>0</v>
      </c>
      <c r="J216" s="236" t="str">
        <f>+IF(I216=0,"",'Ark1'!AF2026)</f>
        <v/>
      </c>
      <c r="K216" s="236" t="str">
        <f>+IF(I216=0,"",'Ark1'!AG2026)</f>
        <v/>
      </c>
      <c r="L216" s="237" t="str">
        <f>+IF(I216=0,"",'Ark1'!S2026)</f>
        <v/>
      </c>
      <c r="M216" s="298" t="str">
        <f>+IF(I216=0,"",'Ark1'!U2026)</f>
        <v/>
      </c>
      <c r="N216" s="236" t="str">
        <f>+IF(I216=0,"",'Ark1'!V2026)</f>
        <v/>
      </c>
      <c r="O216" s="236" t="str">
        <f>+IF(I216=0,"",'Ark1'!W2026)</f>
        <v/>
      </c>
      <c r="P216" s="238" t="str">
        <f>+IF(I216=0,"",'Ark1'!X2026)</f>
        <v/>
      </c>
      <c r="Q216" s="238" t="str">
        <f>+IF(I216=0,"",'Ark1'!Y2026)</f>
        <v/>
      </c>
      <c r="R216" s="238" t="str">
        <f>+IF(I216=0,"",'Ark1'!Z2026)</f>
        <v/>
      </c>
      <c r="S216" s="236" t="str">
        <f>+IF(I216=0,"",'Ark1'!Z2026)</f>
        <v/>
      </c>
      <c r="T216" s="236" t="str">
        <f>+IF(I216=0,"",'Ark1'!AB2026)</f>
        <v/>
      </c>
      <c r="U216" s="238">
        <f>+'Ark1'!AD2026</f>
        <v>0</v>
      </c>
      <c r="V216" s="236" t="str">
        <f t="shared" ref="V216:V226" si="27">+IF(I216=0,"",I216/D216)</f>
        <v/>
      </c>
      <c r="W216" s="236" t="str">
        <f t="shared" ref="W216:W226" si="28">+IF(I216=0,"",I216/H216)</f>
        <v/>
      </c>
      <c r="X216" s="215"/>
      <c r="Y216" s="27"/>
      <c r="AA216" s="29"/>
      <c r="AB216" s="27"/>
      <c r="AC216" s="28"/>
      <c r="AD216" s="28"/>
      <c r="AH216" s="28"/>
    </row>
    <row r="217" spans="1:34" ht="15.6">
      <c r="A217" s="215"/>
      <c r="B217" s="215"/>
      <c r="C217" s="215"/>
      <c r="D217" s="235">
        <f>+'Ark1'!M2027</f>
        <v>13</v>
      </c>
      <c r="E217" s="235" t="s">
        <v>106</v>
      </c>
      <c r="F217" s="235">
        <f>+'Ark1'!D2027</f>
        <v>3</v>
      </c>
      <c r="G217" s="235" t="str">
        <f t="shared" si="24"/>
        <v>Mar</v>
      </c>
      <c r="H217" s="235">
        <f>+'Ark1'!Q2027</f>
        <v>0</v>
      </c>
      <c r="I217" s="344">
        <f>+'Ark1'!R2027</f>
        <v>0</v>
      </c>
      <c r="J217" s="236" t="str">
        <f>+IF(I217=0,"",'Ark1'!AF2027)</f>
        <v/>
      </c>
      <c r="K217" s="236" t="str">
        <f>+IF(I217=0,"",'Ark1'!AG2027)</f>
        <v/>
      </c>
      <c r="L217" s="237" t="str">
        <f>+IF(I217=0,"",'Ark1'!S2027)</f>
        <v/>
      </c>
      <c r="M217" s="298" t="str">
        <f>+IF(I217=0,"",'Ark1'!U2027)</f>
        <v/>
      </c>
      <c r="N217" s="236" t="str">
        <f>+IF(I217=0,"",'Ark1'!V2027)</f>
        <v/>
      </c>
      <c r="O217" s="236" t="str">
        <f>+IF(I217=0,"",'Ark1'!W2027)</f>
        <v/>
      </c>
      <c r="P217" s="238" t="str">
        <f>+IF(I217=0,"",'Ark1'!X2027)</f>
        <v/>
      </c>
      <c r="Q217" s="238" t="str">
        <f>+IF(I217=0,"",'Ark1'!Y2027)</f>
        <v/>
      </c>
      <c r="R217" s="238" t="str">
        <f>+IF(I217=0,"",'Ark1'!Z2027)</f>
        <v/>
      </c>
      <c r="S217" s="236" t="str">
        <f>+IF(I217=0,"",'Ark1'!Z2027)</f>
        <v/>
      </c>
      <c r="T217" s="236" t="str">
        <f>+IF(I217=0,"",'Ark1'!AB2027)</f>
        <v/>
      </c>
      <c r="U217" s="238">
        <f>+'Ark1'!AD2027</f>
        <v>0</v>
      </c>
      <c r="V217" s="236" t="str">
        <f t="shared" si="27"/>
        <v/>
      </c>
      <c r="W217" s="236" t="str">
        <f t="shared" si="28"/>
        <v/>
      </c>
      <c r="X217" s="215"/>
      <c r="Y217" s="27"/>
      <c r="AA217" s="29"/>
      <c r="AB217" s="27"/>
      <c r="AC217" s="28"/>
      <c r="AD217" s="28"/>
      <c r="AH217" s="28"/>
    </row>
    <row r="218" spans="1:34" ht="15.6">
      <c r="A218" s="215"/>
      <c r="B218" s="215"/>
      <c r="C218" s="215"/>
      <c r="D218" s="235">
        <f>+'Ark1'!M2028</f>
        <v>13</v>
      </c>
      <c r="E218" s="235" t="s">
        <v>106</v>
      </c>
      <c r="F218" s="235">
        <f>+'Ark1'!D2028</f>
        <v>4</v>
      </c>
      <c r="G218" s="235" t="str">
        <f t="shared" si="24"/>
        <v>Apr</v>
      </c>
      <c r="H218" s="235">
        <f>+'Ark1'!Q2028</f>
        <v>0</v>
      </c>
      <c r="I218" s="344">
        <f>+'Ark1'!R2028</f>
        <v>0</v>
      </c>
      <c r="J218" s="236" t="str">
        <f>+IF(I218=0,"",'Ark1'!AF2028)</f>
        <v/>
      </c>
      <c r="K218" s="236" t="str">
        <f>+IF(I218=0,"",'Ark1'!AG2028)</f>
        <v/>
      </c>
      <c r="L218" s="237" t="str">
        <f>+IF(I218=0,"",'Ark1'!S2028)</f>
        <v/>
      </c>
      <c r="M218" s="298" t="str">
        <f>+IF(I218=0,"",'Ark1'!U2028)</f>
        <v/>
      </c>
      <c r="N218" s="236" t="str">
        <f>+IF(I218=0,"",'Ark1'!V2028)</f>
        <v/>
      </c>
      <c r="O218" s="236" t="str">
        <f>+IF(I218=0,"",'Ark1'!W2028)</f>
        <v/>
      </c>
      <c r="P218" s="238" t="str">
        <f>+IF(I218=0,"",'Ark1'!X2028)</f>
        <v/>
      </c>
      <c r="Q218" s="238" t="str">
        <f>+IF(I218=0,"",'Ark1'!Y2028)</f>
        <v/>
      </c>
      <c r="R218" s="238" t="str">
        <f>+IF(I218=0,"",'Ark1'!Z2028)</f>
        <v/>
      </c>
      <c r="S218" s="236" t="str">
        <f>+IF(I218=0,"",'Ark1'!Z2028)</f>
        <v/>
      </c>
      <c r="T218" s="236" t="str">
        <f>+IF(I218=0,"",'Ark1'!AB2028)</f>
        <v/>
      </c>
      <c r="U218" s="238">
        <f>+'Ark1'!AD2028</f>
        <v>0</v>
      </c>
      <c r="V218" s="236" t="str">
        <f t="shared" si="27"/>
        <v/>
      </c>
      <c r="W218" s="236" t="str">
        <f t="shared" si="28"/>
        <v/>
      </c>
      <c r="X218" s="215"/>
      <c r="Y218" s="27"/>
      <c r="AA218" s="29"/>
      <c r="AB218" s="27"/>
      <c r="AC218" s="28"/>
      <c r="AD218" s="28"/>
      <c r="AH218" s="28"/>
    </row>
    <row r="219" spans="1:34" ht="15.6">
      <c r="A219" s="215"/>
      <c r="B219" s="215"/>
      <c r="C219" s="215"/>
      <c r="D219" s="235">
        <f>+'Ark1'!M2029</f>
        <v>13</v>
      </c>
      <c r="E219" s="235" t="s">
        <v>106</v>
      </c>
      <c r="F219" s="235">
        <f>+'Ark1'!D2029</f>
        <v>5</v>
      </c>
      <c r="G219" s="235" t="str">
        <f t="shared" si="24"/>
        <v>Mai</v>
      </c>
      <c r="H219" s="235">
        <f>+'Ark1'!Q2029</f>
        <v>0</v>
      </c>
      <c r="I219" s="344">
        <f>+'Ark1'!R2029</f>
        <v>0</v>
      </c>
      <c r="J219" s="236" t="str">
        <f>+IF(I219=0,"",'Ark1'!AF2029)</f>
        <v/>
      </c>
      <c r="K219" s="236" t="str">
        <f>+IF(I219=0,"",'Ark1'!AG2029)</f>
        <v/>
      </c>
      <c r="L219" s="237" t="str">
        <f>+IF(I219=0,"",'Ark1'!S2029)</f>
        <v/>
      </c>
      <c r="M219" s="298" t="str">
        <f>+IF(I219=0,"",'Ark1'!U2029)</f>
        <v/>
      </c>
      <c r="N219" s="236" t="str">
        <f>+IF(I219=0,"",'Ark1'!V2029)</f>
        <v/>
      </c>
      <c r="O219" s="236" t="str">
        <f>+IF(I219=0,"",'Ark1'!W2029)</f>
        <v/>
      </c>
      <c r="P219" s="238" t="str">
        <f>+IF(I219=0,"",'Ark1'!X2029)</f>
        <v/>
      </c>
      <c r="Q219" s="238" t="str">
        <f>+IF(I219=0,"",'Ark1'!Y2029)</f>
        <v/>
      </c>
      <c r="R219" s="238" t="str">
        <f>+IF(I219=0,"",'Ark1'!Z2029)</f>
        <v/>
      </c>
      <c r="S219" s="236" t="str">
        <f>+IF(I219=0,"",'Ark1'!Z2029)</f>
        <v/>
      </c>
      <c r="T219" s="236" t="str">
        <f>+IF(I219=0,"",'Ark1'!AB2029)</f>
        <v/>
      </c>
      <c r="U219" s="238">
        <f>+'Ark1'!AD2029</f>
        <v>0</v>
      </c>
      <c r="V219" s="236" t="str">
        <f t="shared" si="27"/>
        <v/>
      </c>
      <c r="W219" s="236" t="str">
        <f t="shared" si="28"/>
        <v/>
      </c>
      <c r="X219" s="215"/>
      <c r="Y219" s="219"/>
      <c r="AA219" s="29"/>
      <c r="AB219" s="27"/>
      <c r="AC219" s="219"/>
      <c r="AD219" s="28"/>
      <c r="AH219" s="28"/>
    </row>
    <row r="220" spans="1:34" ht="15.6">
      <c r="A220" s="215"/>
      <c r="B220" s="215"/>
      <c r="C220" s="215"/>
      <c r="D220" s="235">
        <f>+'Ark1'!M2030</f>
        <v>13</v>
      </c>
      <c r="E220" s="235" t="s">
        <v>106</v>
      </c>
      <c r="F220" s="235">
        <f>+'Ark1'!D2030</f>
        <v>6</v>
      </c>
      <c r="G220" s="235" t="str">
        <f t="shared" si="24"/>
        <v>Jun</v>
      </c>
      <c r="H220" s="235">
        <f>+'Ark1'!Q2030</f>
        <v>0</v>
      </c>
      <c r="I220" s="344">
        <f>+'Ark1'!R2030</f>
        <v>0</v>
      </c>
      <c r="J220" s="236" t="str">
        <f>+IF(I220=0,"",'Ark1'!AF2030)</f>
        <v/>
      </c>
      <c r="K220" s="236" t="str">
        <f>+IF(I220=0,"",'Ark1'!AG2030)</f>
        <v/>
      </c>
      <c r="L220" s="237" t="str">
        <f>+IF(I220=0,"",'Ark1'!S2030)</f>
        <v/>
      </c>
      <c r="M220" s="298" t="str">
        <f>+IF(I220=0,"",'Ark1'!U2030)</f>
        <v/>
      </c>
      <c r="N220" s="236" t="str">
        <f>+IF(I220=0,"",'Ark1'!V2030)</f>
        <v/>
      </c>
      <c r="O220" s="236" t="str">
        <f>+IF(I220=0,"",'Ark1'!W2030)</f>
        <v/>
      </c>
      <c r="P220" s="238" t="str">
        <f>+IF(I220=0,"",'Ark1'!X2030)</f>
        <v/>
      </c>
      <c r="Q220" s="238" t="str">
        <f>+IF(I220=0,"",'Ark1'!Y2030)</f>
        <v/>
      </c>
      <c r="R220" s="238" t="str">
        <f>+IF(I220=0,"",'Ark1'!Z2030)</f>
        <v/>
      </c>
      <c r="S220" s="236" t="str">
        <f>+IF(I220=0,"",'Ark1'!Z2030)</f>
        <v/>
      </c>
      <c r="T220" s="236" t="str">
        <f>+IF(I220=0,"",'Ark1'!AB2030)</f>
        <v/>
      </c>
      <c r="U220" s="238">
        <f>+'Ark1'!AD2030</f>
        <v>0</v>
      </c>
      <c r="V220" s="236" t="str">
        <f t="shared" si="27"/>
        <v/>
      </c>
      <c r="W220" s="236" t="str">
        <f t="shared" si="28"/>
        <v/>
      </c>
      <c r="X220" s="215"/>
      <c r="Y220" s="219"/>
      <c r="AA220" s="29"/>
      <c r="AB220" s="27"/>
      <c r="AC220" s="219"/>
      <c r="AD220" s="28"/>
      <c r="AH220" s="28"/>
    </row>
    <row r="221" spans="1:34" ht="15.6">
      <c r="A221" s="215"/>
      <c r="B221" s="215"/>
      <c r="C221" s="215"/>
      <c r="D221" s="235">
        <f>+'Ark1'!M2031</f>
        <v>13</v>
      </c>
      <c r="E221" s="235" t="s">
        <v>106</v>
      </c>
      <c r="F221" s="235">
        <f>+'Ark1'!D2031</f>
        <v>7</v>
      </c>
      <c r="G221" s="235" t="str">
        <f t="shared" si="24"/>
        <v>Jul</v>
      </c>
      <c r="H221" s="235">
        <f>+'Ark1'!Q2031</f>
        <v>0</v>
      </c>
      <c r="I221" s="344">
        <f>+'Ark1'!R2031</f>
        <v>0</v>
      </c>
      <c r="J221" s="236" t="str">
        <f>+IF(I221=0,"",'Ark1'!AF2031)</f>
        <v/>
      </c>
      <c r="K221" s="236" t="str">
        <f>+IF(I221=0,"",'Ark1'!AG2031)</f>
        <v/>
      </c>
      <c r="L221" s="237" t="str">
        <f>+IF(I221=0,"",'Ark1'!S2031)</f>
        <v/>
      </c>
      <c r="M221" s="298" t="str">
        <f>+IF(I221=0,"",'Ark1'!U2031)</f>
        <v/>
      </c>
      <c r="N221" s="236" t="str">
        <f>+IF(I221=0,"",'Ark1'!V2031)</f>
        <v/>
      </c>
      <c r="O221" s="236" t="str">
        <f>+IF(I221=0,"",'Ark1'!W2031)</f>
        <v/>
      </c>
      <c r="P221" s="238" t="str">
        <f>+IF(I221=0,"",'Ark1'!X2031)</f>
        <v/>
      </c>
      <c r="Q221" s="238" t="str">
        <f>+IF(I221=0,"",'Ark1'!Y2031)</f>
        <v/>
      </c>
      <c r="R221" s="238" t="str">
        <f>+IF(I221=0,"",'Ark1'!Z2031)</f>
        <v/>
      </c>
      <c r="S221" s="236" t="str">
        <f>+IF(I221=0,"",'Ark1'!Z2031)</f>
        <v/>
      </c>
      <c r="T221" s="236" t="str">
        <f>+IF(I221=0,"",'Ark1'!AB2031)</f>
        <v/>
      </c>
      <c r="U221" s="238">
        <f>+'Ark1'!AD2031</f>
        <v>0</v>
      </c>
      <c r="V221" s="236" t="str">
        <f t="shared" si="27"/>
        <v/>
      </c>
      <c r="W221" s="236" t="str">
        <f t="shared" si="28"/>
        <v/>
      </c>
      <c r="X221" s="215"/>
      <c r="Y221" s="27"/>
      <c r="AA221" s="29"/>
      <c r="AB221" s="27"/>
      <c r="AC221" s="28"/>
      <c r="AD221" s="28"/>
      <c r="AH221" s="28"/>
    </row>
    <row r="222" spans="1:34" ht="15.6">
      <c r="A222" s="215"/>
      <c r="B222" s="215"/>
      <c r="C222" s="215"/>
      <c r="D222" s="235">
        <f>+'Ark1'!M2032</f>
        <v>13</v>
      </c>
      <c r="E222" s="235" t="s">
        <v>106</v>
      </c>
      <c r="F222" s="235">
        <f>+'Ark1'!D2032</f>
        <v>8</v>
      </c>
      <c r="G222" s="235" t="str">
        <f t="shared" si="24"/>
        <v>Aug</v>
      </c>
      <c r="H222" s="235">
        <f>+'Ark1'!Q2032</f>
        <v>0</v>
      </c>
      <c r="I222" s="344">
        <f>+'Ark1'!R2032</f>
        <v>0</v>
      </c>
      <c r="J222" s="236" t="str">
        <f>+IF(I222=0,"",'Ark1'!AF2032)</f>
        <v/>
      </c>
      <c r="K222" s="236" t="str">
        <f>+IF(I222=0,"",'Ark1'!AG2032)</f>
        <v/>
      </c>
      <c r="L222" s="237" t="str">
        <f>+IF(I222=0,"",'Ark1'!S2032)</f>
        <v/>
      </c>
      <c r="M222" s="298" t="str">
        <f>+IF(I222=0,"",'Ark1'!U2032)</f>
        <v/>
      </c>
      <c r="N222" s="236" t="str">
        <f>+IF(I222=0,"",'Ark1'!V2032)</f>
        <v/>
      </c>
      <c r="O222" s="236" t="str">
        <f>+IF(I222=0,"",'Ark1'!W2032)</f>
        <v/>
      </c>
      <c r="P222" s="238" t="str">
        <f>+IF(I222=0,"",'Ark1'!X2032)</f>
        <v/>
      </c>
      <c r="Q222" s="238" t="str">
        <f>+IF(I222=0,"",'Ark1'!Y2032)</f>
        <v/>
      </c>
      <c r="R222" s="238" t="str">
        <f>+IF(I222=0,"",'Ark1'!Z2032)</f>
        <v/>
      </c>
      <c r="S222" s="236" t="str">
        <f>+IF(I222=0,"",'Ark1'!Z2032)</f>
        <v/>
      </c>
      <c r="T222" s="236" t="str">
        <f>+IF(I222=0,"",'Ark1'!AB2032)</f>
        <v/>
      </c>
      <c r="U222" s="238">
        <f>+'Ark1'!AD2032</f>
        <v>0</v>
      </c>
      <c r="V222" s="236" t="str">
        <f t="shared" si="27"/>
        <v/>
      </c>
      <c r="W222" s="236" t="str">
        <f t="shared" si="28"/>
        <v/>
      </c>
      <c r="X222" s="215"/>
      <c r="Y222" s="27"/>
      <c r="AA222" s="29"/>
      <c r="AB222" s="27"/>
      <c r="AC222" s="28"/>
      <c r="AD222" s="28"/>
      <c r="AH222" s="28"/>
    </row>
    <row r="223" spans="1:34" ht="15.6">
      <c r="A223" s="215"/>
      <c r="B223" s="215"/>
      <c r="C223" s="215"/>
      <c r="D223" s="235">
        <f>+'Ark1'!M2033</f>
        <v>13</v>
      </c>
      <c r="E223" s="235" t="s">
        <v>106</v>
      </c>
      <c r="F223" s="235">
        <f>+'Ark1'!D2033</f>
        <v>9</v>
      </c>
      <c r="G223" s="235" t="str">
        <f t="shared" si="24"/>
        <v>Sep</v>
      </c>
      <c r="H223" s="235">
        <f>+'Ark1'!Q2033</f>
        <v>0</v>
      </c>
      <c r="I223" s="344">
        <f>+'Ark1'!R2033</f>
        <v>0</v>
      </c>
      <c r="J223" s="236" t="str">
        <f>+IF(I223=0,"",'Ark1'!AF2033)</f>
        <v/>
      </c>
      <c r="K223" s="236" t="str">
        <f>+IF(I223=0,"",'Ark1'!AG2033)</f>
        <v/>
      </c>
      <c r="L223" s="237" t="str">
        <f>+IF(I223=0,"",'Ark1'!S2033)</f>
        <v/>
      </c>
      <c r="M223" s="298" t="str">
        <f>+IF(I223=0,"",'Ark1'!U2033)</f>
        <v/>
      </c>
      <c r="N223" s="236" t="str">
        <f>+IF(I223=0,"",'Ark1'!V2033)</f>
        <v/>
      </c>
      <c r="O223" s="236" t="str">
        <f>+IF(I223=0,"",'Ark1'!W2033)</f>
        <v/>
      </c>
      <c r="P223" s="238" t="str">
        <f>+IF(I223=0,"",'Ark1'!X2033)</f>
        <v/>
      </c>
      <c r="Q223" s="238" t="str">
        <f>+IF(I223=0,"",'Ark1'!Y2033)</f>
        <v/>
      </c>
      <c r="R223" s="238" t="str">
        <f>+IF(I223=0,"",'Ark1'!Z2033)</f>
        <v/>
      </c>
      <c r="S223" s="236" t="str">
        <f>+IF(I223=0,"",'Ark1'!Z2033)</f>
        <v/>
      </c>
      <c r="T223" s="236" t="str">
        <f>+IF(I223=0,"",'Ark1'!AB2033)</f>
        <v/>
      </c>
      <c r="U223" s="238">
        <f>+'Ark1'!AD2033</f>
        <v>0</v>
      </c>
      <c r="V223" s="236" t="str">
        <f t="shared" si="27"/>
        <v/>
      </c>
      <c r="W223" s="236" t="str">
        <f t="shared" si="28"/>
        <v/>
      </c>
      <c r="X223" s="215"/>
      <c r="Y223" s="27"/>
      <c r="AA223" s="29"/>
      <c r="AB223" s="27"/>
      <c r="AC223" s="28"/>
      <c r="AD223" s="28"/>
      <c r="AH223" s="28"/>
    </row>
    <row r="224" spans="1:34" ht="15.6">
      <c r="A224" s="215"/>
      <c r="B224" s="215"/>
      <c r="C224" s="215"/>
      <c r="D224" s="235">
        <f>+'Ark1'!M2034</f>
        <v>13</v>
      </c>
      <c r="E224" s="235" t="s">
        <v>106</v>
      </c>
      <c r="F224" s="235">
        <f>+'Ark1'!D2034</f>
        <v>10</v>
      </c>
      <c r="G224" s="235" t="str">
        <f t="shared" si="24"/>
        <v>Okt</v>
      </c>
      <c r="H224" s="235">
        <f>+'Ark1'!Q2034</f>
        <v>0</v>
      </c>
      <c r="I224" s="344">
        <f>+'Ark1'!R2034</f>
        <v>0</v>
      </c>
      <c r="J224" s="236" t="str">
        <f>+IF(I224=0,"",'Ark1'!AF2034)</f>
        <v/>
      </c>
      <c r="K224" s="236" t="str">
        <f>+IF(I224=0,"",'Ark1'!AG2034)</f>
        <v/>
      </c>
      <c r="L224" s="237" t="str">
        <f>+IF(I224=0,"",'Ark1'!S2034)</f>
        <v/>
      </c>
      <c r="M224" s="298" t="str">
        <f>+IF(I224=0,"",'Ark1'!U2034)</f>
        <v/>
      </c>
      <c r="N224" s="236" t="str">
        <f>+IF(I224=0,"",'Ark1'!V2034)</f>
        <v/>
      </c>
      <c r="O224" s="236" t="str">
        <f>+IF(I224=0,"",'Ark1'!W2034)</f>
        <v/>
      </c>
      <c r="P224" s="238" t="str">
        <f>+IF(I224=0,"",'Ark1'!X2034)</f>
        <v/>
      </c>
      <c r="Q224" s="238" t="str">
        <f>+IF(I224=0,"",'Ark1'!Y2034)</f>
        <v/>
      </c>
      <c r="R224" s="238" t="str">
        <f>+IF(I224=0,"",'Ark1'!Z2034)</f>
        <v/>
      </c>
      <c r="S224" s="236" t="str">
        <f>+IF(I224=0,"",'Ark1'!Z2034)</f>
        <v/>
      </c>
      <c r="T224" s="236" t="str">
        <f>+IF(I224=0,"",'Ark1'!AB2034)</f>
        <v/>
      </c>
      <c r="U224" s="238">
        <f>+'Ark1'!AD2034</f>
        <v>0</v>
      </c>
      <c r="V224" s="236" t="str">
        <f t="shared" si="27"/>
        <v/>
      </c>
      <c r="W224" s="236" t="str">
        <f t="shared" si="28"/>
        <v/>
      </c>
      <c r="X224" s="215"/>
      <c r="Y224" s="27"/>
      <c r="AA224" s="29"/>
      <c r="AB224" s="27"/>
      <c r="AC224" s="28"/>
      <c r="AD224" s="28"/>
      <c r="AH224" s="28"/>
    </row>
    <row r="225" spans="1:34" ht="15.6">
      <c r="A225" s="215"/>
      <c r="B225" s="215"/>
      <c r="C225" s="215"/>
      <c r="D225" s="235">
        <f>+'Ark1'!M2035</f>
        <v>13</v>
      </c>
      <c r="E225" s="235" t="s">
        <v>106</v>
      </c>
      <c r="F225" s="235">
        <f>+'Ark1'!D2035</f>
        <v>11</v>
      </c>
      <c r="G225" s="235" t="str">
        <f t="shared" si="24"/>
        <v>Nov</v>
      </c>
      <c r="H225" s="235">
        <f>+'Ark1'!Q2035</f>
        <v>0</v>
      </c>
      <c r="I225" s="344">
        <f>+'Ark1'!R2035</f>
        <v>0</v>
      </c>
      <c r="J225" s="236" t="str">
        <f>+IF(I225=0,"",'Ark1'!AF2035)</f>
        <v/>
      </c>
      <c r="K225" s="236" t="str">
        <f>+IF(I225=0,"",'Ark1'!AG2035)</f>
        <v/>
      </c>
      <c r="L225" s="237" t="str">
        <f>+IF(I225=0,"",'Ark1'!S2035)</f>
        <v/>
      </c>
      <c r="M225" s="298" t="str">
        <f>+IF(I225=0,"",'Ark1'!U2035)</f>
        <v/>
      </c>
      <c r="N225" s="236" t="str">
        <f>+IF(I225=0,"",'Ark1'!V2035)</f>
        <v/>
      </c>
      <c r="O225" s="236" t="str">
        <f>+IF(I225=0,"",'Ark1'!W2035)</f>
        <v/>
      </c>
      <c r="P225" s="238" t="str">
        <f>+IF(I225=0,"",'Ark1'!X2035)</f>
        <v/>
      </c>
      <c r="Q225" s="238" t="str">
        <f>+IF(I225=0,"",'Ark1'!Y2035)</f>
        <v/>
      </c>
      <c r="R225" s="238" t="str">
        <f>+IF(I225=0,"",'Ark1'!Z2035)</f>
        <v/>
      </c>
      <c r="S225" s="236" t="str">
        <f>+IF(I225=0,"",'Ark1'!Z2035)</f>
        <v/>
      </c>
      <c r="T225" s="236" t="str">
        <f>+IF(I225=0,"",'Ark1'!AB2035)</f>
        <v/>
      </c>
      <c r="U225" s="238">
        <f>+'Ark1'!AD2035</f>
        <v>0</v>
      </c>
      <c r="V225" s="236" t="str">
        <f t="shared" si="27"/>
        <v/>
      </c>
      <c r="W225" s="236" t="str">
        <f t="shared" si="28"/>
        <v/>
      </c>
      <c r="X225" s="215"/>
      <c r="Y225" s="27"/>
      <c r="AA225" s="29"/>
      <c r="AB225" s="27"/>
      <c r="AC225" s="28"/>
      <c r="AD225" s="28"/>
      <c r="AH225" s="28"/>
    </row>
    <row r="226" spans="1:34" ht="15.6">
      <c r="A226" s="215"/>
      <c r="B226" s="215"/>
      <c r="C226" s="215"/>
      <c r="D226" s="235">
        <f>+'Ark1'!M2036</f>
        <v>13</v>
      </c>
      <c r="E226" s="235" t="s">
        <v>106</v>
      </c>
      <c r="F226" s="235">
        <f>+'Ark1'!D2036</f>
        <v>12</v>
      </c>
      <c r="G226" s="235" t="str">
        <f t="shared" si="24"/>
        <v>Des</v>
      </c>
      <c r="H226" s="235">
        <f>+'Ark1'!Q2036</f>
        <v>0</v>
      </c>
      <c r="I226" s="344">
        <f>+'Ark1'!R2036</f>
        <v>0</v>
      </c>
      <c r="J226" s="236" t="str">
        <f>+IF(I226=0,"",'Ark1'!AF2036)</f>
        <v/>
      </c>
      <c r="K226" s="236" t="str">
        <f>+IF(I226=0,"",'Ark1'!AG2036)</f>
        <v/>
      </c>
      <c r="L226" s="237" t="str">
        <f>+IF(I226=0,"",'Ark1'!S2036)</f>
        <v/>
      </c>
      <c r="M226" s="298" t="str">
        <f>+IF(I226=0,"",'Ark1'!U2036)</f>
        <v/>
      </c>
      <c r="N226" s="236" t="str">
        <f>+IF(I226=0,"",'Ark1'!V2036)</f>
        <v/>
      </c>
      <c r="O226" s="236" t="str">
        <f>+IF(I226=0,"",'Ark1'!W2036)</f>
        <v/>
      </c>
      <c r="P226" s="238" t="str">
        <f>+IF(I226=0,"",'Ark1'!X2036)</f>
        <v/>
      </c>
      <c r="Q226" s="238" t="str">
        <f>+IF(I226=0,"",'Ark1'!Y2036)</f>
        <v/>
      </c>
      <c r="R226" s="238" t="str">
        <f>+IF(I226=0,"",'Ark1'!Z2036)</f>
        <v/>
      </c>
      <c r="S226" s="236" t="str">
        <f>+IF(I226=0,"",'Ark1'!Z2036)</f>
        <v/>
      </c>
      <c r="T226" s="236" t="str">
        <f>+IF(I226=0,"",'Ark1'!AB2036)</f>
        <v/>
      </c>
      <c r="U226" s="238">
        <f>+'Ark1'!AD2036</f>
        <v>0</v>
      </c>
      <c r="V226" s="236" t="str">
        <f t="shared" si="27"/>
        <v/>
      </c>
      <c r="W226" s="236" t="str">
        <f t="shared" si="28"/>
        <v/>
      </c>
      <c r="X226" s="215"/>
      <c r="Y226" s="27"/>
      <c r="AA226" s="29"/>
      <c r="AB226" s="27"/>
      <c r="AC226" s="28"/>
      <c r="AD226" s="28"/>
      <c r="AH226" s="28"/>
    </row>
    <row r="227" spans="1:34" ht="15.6">
      <c r="A227" s="215"/>
      <c r="B227" s="215"/>
      <c r="C227" s="215"/>
      <c r="D227" s="215"/>
      <c r="E227" s="215"/>
      <c r="F227" s="215"/>
      <c r="G227" s="215"/>
      <c r="H227" s="215"/>
      <c r="I227" s="339"/>
      <c r="J227" s="216"/>
      <c r="K227" s="216"/>
      <c r="L227" s="215"/>
      <c r="M227" s="215"/>
      <c r="N227" s="215"/>
      <c r="O227" s="217"/>
      <c r="P227" s="217"/>
      <c r="Q227" s="217"/>
      <c r="R227" s="217"/>
      <c r="S227" s="216"/>
      <c r="T227" s="215"/>
      <c r="U227" s="217"/>
      <c r="V227" s="217"/>
      <c r="W227" s="216"/>
      <c r="X227" s="215"/>
      <c r="Y227" s="218"/>
      <c r="AA227" s="29"/>
      <c r="AB227" s="27"/>
      <c r="AC227" s="219"/>
      <c r="AD227" s="28"/>
      <c r="AH227" s="28"/>
    </row>
    <row r="228" spans="1:34" ht="22.8">
      <c r="A228" s="215"/>
      <c r="B228" s="215"/>
      <c r="C228" s="215"/>
      <c r="D228" s="215"/>
      <c r="E228" s="264" t="str">
        <f>+E233</f>
        <v>5</v>
      </c>
      <c r="F228" s="215"/>
      <c r="G228" s="215"/>
      <c r="H228" s="215"/>
      <c r="I228" s="342">
        <f>SUM(I233:I244)</f>
        <v>9</v>
      </c>
      <c r="J228" s="216"/>
      <c r="K228" s="216"/>
      <c r="L228" s="215"/>
      <c r="M228" s="270">
        <f>+Fettgruppe!L24</f>
        <v>34.12222222222222</v>
      </c>
      <c r="N228" s="215"/>
      <c r="O228" s="217"/>
      <c r="P228" s="217"/>
      <c r="Q228" s="217"/>
      <c r="R228" s="217"/>
      <c r="S228" s="216"/>
      <c r="T228" s="215"/>
      <c r="U228" s="217"/>
      <c r="V228" s="217"/>
      <c r="W228" s="216"/>
      <c r="X228" s="215"/>
      <c r="Y228" s="218"/>
      <c r="AA228" s="29"/>
      <c r="AB228" s="27"/>
      <c r="AC228" s="219"/>
      <c r="AD228" s="28"/>
      <c r="AH228" s="28"/>
    </row>
    <row r="229" spans="1:34" ht="15.6">
      <c r="A229" s="215"/>
      <c r="B229" s="215"/>
      <c r="C229" s="215"/>
      <c r="D229" s="215"/>
      <c r="E229" s="215"/>
      <c r="F229" s="215"/>
      <c r="G229" s="215"/>
      <c r="H229" s="215"/>
      <c r="I229" s="339"/>
      <c r="J229" s="216"/>
      <c r="K229" s="216"/>
      <c r="L229" s="215"/>
      <c r="M229" s="215"/>
      <c r="N229" s="215"/>
      <c r="O229" s="217"/>
      <c r="P229" s="217"/>
      <c r="Q229" s="217"/>
      <c r="R229" s="217"/>
      <c r="S229" s="216"/>
      <c r="T229" s="215"/>
      <c r="U229" s="217"/>
      <c r="V229" s="217"/>
      <c r="W229" s="232" t="s">
        <v>2</v>
      </c>
      <c r="X229" s="215"/>
      <c r="Y229" s="218"/>
      <c r="AA229" s="29"/>
      <c r="AB229" s="27"/>
      <c r="AC229" s="219"/>
      <c r="AD229" s="28"/>
      <c r="AH229" s="28"/>
    </row>
    <row r="230" spans="1:34" ht="15.6">
      <c r="A230" s="215"/>
      <c r="B230" s="215"/>
      <c r="C230" s="215"/>
      <c r="D230" s="215"/>
      <c r="E230" s="215"/>
      <c r="F230" s="215"/>
      <c r="G230" s="215"/>
      <c r="H230" s="233" t="s">
        <v>2</v>
      </c>
      <c r="I230" s="339"/>
      <c r="J230" s="216"/>
      <c r="K230" s="216"/>
      <c r="L230" s="233" t="s">
        <v>22</v>
      </c>
      <c r="M230" s="216"/>
      <c r="N230" s="216" t="s">
        <v>407</v>
      </c>
      <c r="O230" s="217" t="s">
        <v>407</v>
      </c>
      <c r="P230" s="234" t="s">
        <v>552</v>
      </c>
      <c r="Q230" s="36"/>
      <c r="R230" s="36"/>
      <c r="S230" s="232" t="s">
        <v>429</v>
      </c>
      <c r="T230" s="215"/>
      <c r="U230" s="234" t="s">
        <v>549</v>
      </c>
      <c r="V230" s="234" t="s">
        <v>80</v>
      </c>
      <c r="W230" s="232" t="s">
        <v>8</v>
      </c>
      <c r="X230" s="215"/>
      <c r="Y230" s="218"/>
      <c r="AA230" s="29"/>
      <c r="AB230" s="27"/>
      <c r="AC230" s="219"/>
      <c r="AD230" s="28"/>
      <c r="AH230" s="28"/>
    </row>
    <row r="231" spans="1:34" ht="15.6">
      <c r="A231" s="215"/>
      <c r="B231" s="215"/>
      <c r="C231" s="215"/>
      <c r="D231" s="233" t="s">
        <v>417</v>
      </c>
      <c r="E231" s="215"/>
      <c r="F231" s="233"/>
      <c r="G231" s="233"/>
      <c r="H231" s="233" t="s">
        <v>492</v>
      </c>
      <c r="I231" s="343" t="s">
        <v>2</v>
      </c>
      <c r="J231" s="232" t="s">
        <v>2</v>
      </c>
      <c r="K231" s="232" t="s">
        <v>1</v>
      </c>
      <c r="L231" s="233" t="s">
        <v>490</v>
      </c>
      <c r="M231" s="232" t="s">
        <v>22</v>
      </c>
      <c r="N231" s="232" t="s">
        <v>531</v>
      </c>
      <c r="O231" s="234" t="s">
        <v>496</v>
      </c>
      <c r="P231" s="234" t="s">
        <v>553</v>
      </c>
      <c r="Q231" s="36"/>
      <c r="R231" s="36"/>
      <c r="S231" s="232"/>
      <c r="T231" s="233" t="s">
        <v>490</v>
      </c>
      <c r="U231" s="234" t="s">
        <v>1</v>
      </c>
      <c r="V231" s="234" t="s">
        <v>431</v>
      </c>
      <c r="W231" s="232" t="s">
        <v>71</v>
      </c>
      <c r="X231" s="215"/>
      <c r="Y231" s="218"/>
      <c r="AA231" s="29"/>
      <c r="AB231" s="27"/>
      <c r="AC231" s="219"/>
      <c r="AD231" s="28"/>
      <c r="AH231" s="28"/>
    </row>
    <row r="232" spans="1:34" ht="15.6">
      <c r="A232" s="215"/>
      <c r="B232" s="215"/>
      <c r="C232" s="215"/>
      <c r="D232" s="233" t="s">
        <v>418</v>
      </c>
      <c r="E232" s="233"/>
      <c r="F232" s="233" t="s">
        <v>89</v>
      </c>
      <c r="G232" s="233"/>
      <c r="H232" s="52" t="s">
        <v>493</v>
      </c>
      <c r="I232" s="335" t="s">
        <v>8</v>
      </c>
      <c r="J232" s="97" t="s">
        <v>407</v>
      </c>
      <c r="K232" s="97" t="s">
        <v>407</v>
      </c>
      <c r="L232" s="52" t="s">
        <v>491</v>
      </c>
      <c r="M232" s="97" t="s">
        <v>44</v>
      </c>
      <c r="N232" s="97" t="s">
        <v>532</v>
      </c>
      <c r="O232" s="74" t="s">
        <v>497</v>
      </c>
      <c r="P232" s="74" t="s">
        <v>554</v>
      </c>
      <c r="Q232" s="74" t="s">
        <v>535</v>
      </c>
      <c r="R232" s="74" t="s">
        <v>555</v>
      </c>
      <c r="S232" s="97" t="s">
        <v>1</v>
      </c>
      <c r="T232" s="52" t="s">
        <v>491</v>
      </c>
      <c r="U232" s="74" t="s">
        <v>0</v>
      </c>
      <c r="V232" s="74" t="s">
        <v>432</v>
      </c>
      <c r="W232" s="97" t="s">
        <v>551</v>
      </c>
      <c r="X232" s="215"/>
      <c r="Y232" s="218"/>
      <c r="AA232" s="29"/>
      <c r="AB232" s="27"/>
      <c r="AC232" s="219"/>
      <c r="AD232" s="28"/>
      <c r="AH232" s="28"/>
    </row>
    <row r="233" spans="1:34" ht="15.6">
      <c r="A233" s="215"/>
      <c r="B233" s="215"/>
      <c r="C233" s="215"/>
      <c r="D233" s="28">
        <f>+'Ark1'!M2037</f>
        <v>14</v>
      </c>
      <c r="E233" s="248" t="s">
        <v>107</v>
      </c>
      <c r="F233" s="28">
        <f>+'Ark1'!D2037</f>
        <v>1</v>
      </c>
      <c r="G233" s="28" t="str">
        <f t="shared" ref="G233:G244" si="29">+G215</f>
        <v>Jan</v>
      </c>
      <c r="H233" s="28">
        <f>+'Ark1'!Q2037</f>
        <v>0</v>
      </c>
      <c r="I233" s="345">
        <f>+'Ark1'!R2037</f>
        <v>0</v>
      </c>
      <c r="J233" s="29" t="str">
        <f>+IF(I233=0,"",'Ark1'!AF2037)</f>
        <v/>
      </c>
      <c r="K233" s="29" t="str">
        <f>+IF(I233=0,"",'Ark1'!AG2037)</f>
        <v/>
      </c>
      <c r="L233" s="27" t="str">
        <f>+IF(I233=0,"",'Ark1'!S2037)</f>
        <v/>
      </c>
      <c r="M233" s="298" t="str">
        <f>+IF(I233=0,"",'Ark1'!U2037)</f>
        <v/>
      </c>
      <c r="N233" s="29" t="str">
        <f>+IF(I233=0,"",'Ark1'!V2037)</f>
        <v/>
      </c>
      <c r="O233" s="29" t="str">
        <f>+IF(I233=0,"",'Ark1'!W2037)</f>
        <v/>
      </c>
      <c r="P233" s="34" t="str">
        <f>+IF(I233=0,"",'Ark1'!X2037)</f>
        <v/>
      </c>
      <c r="Q233" s="34" t="str">
        <f>+IF(I233=0,"",'Ark1'!Y2037)</f>
        <v/>
      </c>
      <c r="R233" s="34" t="str">
        <f>+IF(I233=0,"",'Ark1'!Z2037)</f>
        <v/>
      </c>
      <c r="S233" s="29" t="str">
        <f>+IF(I233=0,"",'Ark1'!Z2037)</f>
        <v/>
      </c>
      <c r="T233" s="29" t="str">
        <f>+IF(I233=0,"",'Ark1'!AB2037)</f>
        <v/>
      </c>
      <c r="U233" s="34">
        <f>+'Ark1'!AD2037</f>
        <v>0</v>
      </c>
      <c r="V233" s="29" t="str">
        <f t="shared" si="25"/>
        <v/>
      </c>
      <c r="W233" s="29" t="str">
        <f t="shared" si="26"/>
        <v/>
      </c>
      <c r="X233" s="215"/>
      <c r="Y233" s="27"/>
      <c r="AA233" s="29"/>
      <c r="AB233" s="27"/>
      <c r="AC233" s="28"/>
      <c r="AD233" s="28"/>
      <c r="AH233" s="28"/>
    </row>
    <row r="234" spans="1:34" ht="15.6">
      <c r="A234" s="215"/>
      <c r="B234" s="215"/>
      <c r="C234" s="215"/>
      <c r="D234" s="28">
        <f>+'Ark1'!M2038</f>
        <v>14</v>
      </c>
      <c r="E234" s="248" t="s">
        <v>107</v>
      </c>
      <c r="F234" s="28">
        <f>+'Ark1'!D2038</f>
        <v>2</v>
      </c>
      <c r="G234" s="28" t="str">
        <f t="shared" si="29"/>
        <v>Feb</v>
      </c>
      <c r="H234" s="28">
        <f>+'Ark1'!Q2038</f>
        <v>0</v>
      </c>
      <c r="I234" s="345">
        <f>+'Ark1'!R2038</f>
        <v>0</v>
      </c>
      <c r="J234" s="29" t="str">
        <f>+IF(I234=0,"",'Ark1'!AF2038)</f>
        <v/>
      </c>
      <c r="K234" s="29" t="str">
        <f>+IF(I234=0,"",'Ark1'!AG2038)</f>
        <v/>
      </c>
      <c r="L234" s="27" t="str">
        <f>+IF(I234=0,"",'Ark1'!S2038)</f>
        <v/>
      </c>
      <c r="M234" s="298" t="str">
        <f>+IF(I234=0,"",'Ark1'!U2038)</f>
        <v/>
      </c>
      <c r="N234" s="29" t="str">
        <f>+IF(I234=0,"",'Ark1'!V2038)</f>
        <v/>
      </c>
      <c r="O234" s="29" t="str">
        <f>+IF(I234=0,"",'Ark1'!W2038)</f>
        <v/>
      </c>
      <c r="P234" s="34" t="str">
        <f>+IF(I234=0,"",'Ark1'!X2038)</f>
        <v/>
      </c>
      <c r="Q234" s="34" t="str">
        <f>+IF(I234=0,"",'Ark1'!Y2038)</f>
        <v/>
      </c>
      <c r="R234" s="34" t="str">
        <f>+IF(I234=0,"",'Ark1'!Z2038)</f>
        <v/>
      </c>
      <c r="S234" s="29" t="str">
        <f>+IF(I234=0,"",'Ark1'!Z2038)</f>
        <v/>
      </c>
      <c r="T234" s="29" t="str">
        <f>+IF(I234=0,"",'Ark1'!AB2038)</f>
        <v/>
      </c>
      <c r="U234" s="34">
        <f>+'Ark1'!AD2038</f>
        <v>0</v>
      </c>
      <c r="V234" s="29" t="str">
        <f t="shared" ref="V234:V244" si="30">+IF(I234=0,"",I234/D234)</f>
        <v/>
      </c>
      <c r="W234" s="29" t="str">
        <f t="shared" ref="W234:W244" si="31">+IF(I234=0,"",I234/H234)</f>
        <v/>
      </c>
      <c r="X234" s="215"/>
      <c r="Y234" s="27"/>
      <c r="AA234" s="29"/>
      <c r="AB234" s="27"/>
      <c r="AC234" s="28"/>
      <c r="AD234" s="28"/>
      <c r="AH234" s="28"/>
    </row>
    <row r="235" spans="1:34" ht="15.6">
      <c r="A235" s="215"/>
      <c r="B235" s="215"/>
      <c r="C235" s="215"/>
      <c r="D235" s="28">
        <f>+'Ark1'!M2039</f>
        <v>14</v>
      </c>
      <c r="E235" s="248" t="s">
        <v>107</v>
      </c>
      <c r="F235" s="28">
        <f>+'Ark1'!D2039</f>
        <v>3</v>
      </c>
      <c r="G235" s="28" t="str">
        <f t="shared" si="29"/>
        <v>Mar</v>
      </c>
      <c r="H235" s="28">
        <f>+'Ark1'!Q2039</f>
        <v>0</v>
      </c>
      <c r="I235" s="345">
        <f>+'Ark1'!R2039</f>
        <v>0</v>
      </c>
      <c r="J235" s="29" t="str">
        <f>+IF(I235=0,"",'Ark1'!AF2039)</f>
        <v/>
      </c>
      <c r="K235" s="29" t="str">
        <f>+IF(I235=0,"",'Ark1'!AG2039)</f>
        <v/>
      </c>
      <c r="L235" s="27" t="str">
        <f>+IF(I235=0,"",'Ark1'!S2039)</f>
        <v/>
      </c>
      <c r="M235" s="298" t="str">
        <f>+IF(I235=0,"",'Ark1'!U2039)</f>
        <v/>
      </c>
      <c r="N235" s="29" t="str">
        <f>+IF(I235=0,"",'Ark1'!V2039)</f>
        <v/>
      </c>
      <c r="O235" s="29" t="str">
        <f>+IF(I235=0,"",'Ark1'!W2039)</f>
        <v/>
      </c>
      <c r="P235" s="34" t="str">
        <f>+IF(I235=0,"",'Ark1'!X2039)</f>
        <v/>
      </c>
      <c r="Q235" s="34" t="str">
        <f>+IF(I235=0,"",'Ark1'!Y2039)</f>
        <v/>
      </c>
      <c r="R235" s="34" t="str">
        <f>+IF(I235=0,"",'Ark1'!Z2039)</f>
        <v/>
      </c>
      <c r="S235" s="29" t="str">
        <f>+IF(I235=0,"",'Ark1'!Z2039)</f>
        <v/>
      </c>
      <c r="T235" s="29" t="str">
        <f>+IF(I235=0,"",'Ark1'!AB2039)</f>
        <v/>
      </c>
      <c r="U235" s="34">
        <f>+'Ark1'!AD2039</f>
        <v>0</v>
      </c>
      <c r="V235" s="29" t="str">
        <f t="shared" si="30"/>
        <v/>
      </c>
      <c r="W235" s="29" t="str">
        <f t="shared" si="31"/>
        <v/>
      </c>
      <c r="X235" s="215"/>
      <c r="Y235" s="27"/>
      <c r="AA235" s="29"/>
      <c r="AB235" s="27"/>
      <c r="AC235" s="28"/>
      <c r="AD235" s="28"/>
      <c r="AH235" s="28"/>
    </row>
    <row r="236" spans="1:34" ht="15.6">
      <c r="A236" s="215"/>
      <c r="B236" s="215"/>
      <c r="C236" s="215"/>
      <c r="D236" s="28">
        <f>+'Ark1'!M2040</f>
        <v>14</v>
      </c>
      <c r="E236" s="248" t="s">
        <v>107</v>
      </c>
      <c r="F236" s="28">
        <f>+'Ark1'!D2040</f>
        <v>4</v>
      </c>
      <c r="G236" s="28" t="str">
        <f t="shared" si="29"/>
        <v>Apr</v>
      </c>
      <c r="H236" s="28">
        <f>+'Ark1'!Q2040</f>
        <v>0</v>
      </c>
      <c r="I236" s="345">
        <f>+'Ark1'!R2040</f>
        <v>0</v>
      </c>
      <c r="J236" s="29" t="str">
        <f>+IF(I236=0,"",'Ark1'!AF2040)</f>
        <v/>
      </c>
      <c r="K236" s="29" t="str">
        <f>+IF(I236=0,"",'Ark1'!AG2040)</f>
        <v/>
      </c>
      <c r="L236" s="27" t="str">
        <f>+IF(I236=0,"",'Ark1'!S2040)</f>
        <v/>
      </c>
      <c r="M236" s="298" t="str">
        <f>+IF(I236=0,"",'Ark1'!U2040)</f>
        <v/>
      </c>
      <c r="N236" s="29" t="str">
        <f>+IF(I236=0,"",'Ark1'!V2040)</f>
        <v/>
      </c>
      <c r="O236" s="29" t="str">
        <f>+IF(I236=0,"",'Ark1'!W2040)</f>
        <v/>
      </c>
      <c r="P236" s="34" t="str">
        <f>+IF(I236=0,"",'Ark1'!X2040)</f>
        <v/>
      </c>
      <c r="Q236" s="34" t="str">
        <f>+IF(I236=0,"",'Ark1'!Y2040)</f>
        <v/>
      </c>
      <c r="R236" s="34" t="str">
        <f>+IF(I236=0,"",'Ark1'!Z2040)</f>
        <v/>
      </c>
      <c r="S236" s="29" t="str">
        <f>+IF(I236=0,"",'Ark1'!Z2040)</f>
        <v/>
      </c>
      <c r="T236" s="29" t="str">
        <f>+IF(I236=0,"",'Ark1'!AB2040)</f>
        <v/>
      </c>
      <c r="U236" s="34">
        <f>+'Ark1'!AD2040</f>
        <v>0</v>
      </c>
      <c r="V236" s="29" t="str">
        <f t="shared" si="30"/>
        <v/>
      </c>
      <c r="W236" s="29" t="str">
        <f t="shared" si="31"/>
        <v/>
      </c>
      <c r="X236" s="215"/>
      <c r="Y236" s="27"/>
      <c r="AA236" s="29"/>
      <c r="AB236" s="27"/>
      <c r="AC236" s="28"/>
      <c r="AD236" s="28"/>
      <c r="AH236" s="28"/>
    </row>
    <row r="237" spans="1:34" ht="15.6">
      <c r="A237" s="215"/>
      <c r="B237" s="215"/>
      <c r="C237" s="215"/>
      <c r="D237" s="28">
        <f>+'Ark1'!M2041</f>
        <v>14</v>
      </c>
      <c r="E237" s="248" t="s">
        <v>107</v>
      </c>
      <c r="F237" s="28">
        <f>+'Ark1'!D2041</f>
        <v>5</v>
      </c>
      <c r="G237" s="28" t="str">
        <f t="shared" si="29"/>
        <v>Mai</v>
      </c>
      <c r="H237" s="28">
        <f>+'Ark1'!Q2041</f>
        <v>0</v>
      </c>
      <c r="I237" s="345">
        <f>+'Ark1'!R2041</f>
        <v>0</v>
      </c>
      <c r="J237" s="29" t="str">
        <f>+IF(I237=0,"",'Ark1'!AF2041)</f>
        <v/>
      </c>
      <c r="K237" s="29" t="str">
        <f>+IF(I237=0,"",'Ark1'!AG2041)</f>
        <v/>
      </c>
      <c r="L237" s="27" t="str">
        <f>+IF(I237=0,"",'Ark1'!S2041)</f>
        <v/>
      </c>
      <c r="M237" s="298" t="str">
        <f>+IF(I237=0,"",'Ark1'!U2041)</f>
        <v/>
      </c>
      <c r="N237" s="29" t="str">
        <f>+IF(I237=0,"",'Ark1'!V2041)</f>
        <v/>
      </c>
      <c r="O237" s="29" t="str">
        <f>+IF(I237=0,"",'Ark1'!W2041)</f>
        <v/>
      </c>
      <c r="P237" s="34" t="str">
        <f>+IF(I237=0,"",'Ark1'!X2041)</f>
        <v/>
      </c>
      <c r="Q237" s="34" t="str">
        <f>+IF(I237=0,"",'Ark1'!Y2041)</f>
        <v/>
      </c>
      <c r="R237" s="34" t="str">
        <f>+IF(I237=0,"",'Ark1'!Z2041)</f>
        <v/>
      </c>
      <c r="S237" s="29" t="str">
        <f>+IF(I237=0,"",'Ark1'!Z2041)</f>
        <v/>
      </c>
      <c r="T237" s="29" t="str">
        <f>+IF(I237=0,"",'Ark1'!AB2041)</f>
        <v/>
      </c>
      <c r="U237" s="34">
        <f>+'Ark1'!AD2041</f>
        <v>0</v>
      </c>
      <c r="V237" s="29" t="str">
        <f t="shared" si="30"/>
        <v/>
      </c>
      <c r="W237" s="29" t="str">
        <f t="shared" si="31"/>
        <v/>
      </c>
      <c r="X237" s="215"/>
      <c r="Y237" s="27"/>
      <c r="AA237" s="29"/>
      <c r="AB237" s="27"/>
      <c r="AC237" s="28"/>
      <c r="AD237" s="28"/>
      <c r="AH237" s="28"/>
    </row>
    <row r="238" spans="1:34" ht="15.6">
      <c r="A238" s="215"/>
      <c r="B238" s="215"/>
      <c r="C238" s="215"/>
      <c r="D238" s="28">
        <f>+'Ark1'!M2042</f>
        <v>14</v>
      </c>
      <c r="E238" s="248" t="s">
        <v>107</v>
      </c>
      <c r="F238" s="28">
        <f>+'Ark1'!D2042</f>
        <v>6</v>
      </c>
      <c r="G238" s="28" t="str">
        <f t="shared" si="29"/>
        <v>Jun</v>
      </c>
      <c r="H238" s="28">
        <f>+'Ark1'!Q2042</f>
        <v>1</v>
      </c>
      <c r="I238" s="345">
        <f>+'Ark1'!R2042</f>
        <v>1</v>
      </c>
      <c r="J238" s="29">
        <f>+IF(I238=0,"",'Ark1'!AF2042)</f>
        <v>0.11918951132300357</v>
      </c>
      <c r="K238" s="29">
        <f>+IF(I238=0,"",'Ark1'!AG2042)</f>
        <v>0.18820747297568485</v>
      </c>
      <c r="L238" s="27">
        <f>+IF(I238=0,"",'Ark1'!S2042)</f>
        <v>8</v>
      </c>
      <c r="M238" s="298">
        <f>+IF(I238=0,"",'Ark1'!U2042)</f>
        <v>34.700000000000003</v>
      </c>
      <c r="N238" s="29">
        <f>+IF(I238=0,"",'Ark1'!V2042)</f>
        <v>0</v>
      </c>
      <c r="O238" s="29">
        <f>+IF(I238=0,"",'Ark1'!W2042)</f>
        <v>100</v>
      </c>
      <c r="P238" s="34">
        <f>+IF(I238=0,"",'Ark1'!X2042)</f>
        <v>100</v>
      </c>
      <c r="Q238" s="34">
        <f>+IF(I238=0,"",'Ark1'!Y2042)</f>
        <v>100</v>
      </c>
      <c r="R238" s="34">
        <f>+IF(I238=0,"",'Ark1'!Z2042)</f>
        <v>0</v>
      </c>
      <c r="S238" s="29">
        <f>+IF(I238=0,"",'Ark1'!Z2042)</f>
        <v>0</v>
      </c>
      <c r="T238" s="29">
        <f>+IF(I238=0,"",'Ark1'!AB2042)</f>
        <v>0</v>
      </c>
      <c r="U238" s="34">
        <f>+'Ark1'!AD2042</f>
        <v>0</v>
      </c>
      <c r="V238" s="29">
        <f t="shared" si="30"/>
        <v>7.1428571428571425E-2</v>
      </c>
      <c r="W238" s="29">
        <f t="shared" si="31"/>
        <v>1</v>
      </c>
      <c r="X238" s="215"/>
      <c r="Y238" s="27"/>
      <c r="AA238" s="29"/>
      <c r="AB238" s="27"/>
      <c r="AC238" s="28"/>
      <c r="AD238" s="28"/>
      <c r="AH238" s="28"/>
    </row>
    <row r="239" spans="1:34" ht="15.6">
      <c r="A239" s="215"/>
      <c r="B239" s="215"/>
      <c r="C239" s="215"/>
      <c r="D239" s="28">
        <f>+'Ark1'!M2043</f>
        <v>14</v>
      </c>
      <c r="E239" s="248" t="s">
        <v>107</v>
      </c>
      <c r="F239" s="28">
        <f>+'Ark1'!D2043</f>
        <v>7</v>
      </c>
      <c r="G239" s="28" t="str">
        <f t="shared" si="29"/>
        <v>Jul</v>
      </c>
      <c r="H239" s="28">
        <f>+'Ark1'!Q2043</f>
        <v>0</v>
      </c>
      <c r="I239" s="345">
        <f>+'Ark1'!R2043</f>
        <v>0</v>
      </c>
      <c r="J239" s="29" t="str">
        <f>+IF(I239=0,"",'Ark1'!AF2043)</f>
        <v/>
      </c>
      <c r="K239" s="29" t="str">
        <f>+IF(I239=0,"",'Ark1'!AG2043)</f>
        <v/>
      </c>
      <c r="L239" s="27" t="str">
        <f>+IF(I239=0,"",'Ark1'!S2043)</f>
        <v/>
      </c>
      <c r="M239" s="298" t="str">
        <f>+IF(I239=0,"",'Ark1'!U2043)</f>
        <v/>
      </c>
      <c r="N239" s="29" t="str">
        <f>+IF(I239=0,"",'Ark1'!V2043)</f>
        <v/>
      </c>
      <c r="O239" s="29" t="str">
        <f>+IF(I239=0,"",'Ark1'!W2043)</f>
        <v/>
      </c>
      <c r="P239" s="34" t="str">
        <f>+IF(I239=0,"",'Ark1'!X2043)</f>
        <v/>
      </c>
      <c r="Q239" s="34" t="str">
        <f>+IF(I239=0,"",'Ark1'!Y2043)</f>
        <v/>
      </c>
      <c r="R239" s="34" t="str">
        <f>+IF(I239=0,"",'Ark1'!Z2043)</f>
        <v/>
      </c>
      <c r="S239" s="29" t="str">
        <f>+IF(I239=0,"",'Ark1'!Z2043)</f>
        <v/>
      </c>
      <c r="T239" s="29" t="str">
        <f>+IF(I239=0,"",'Ark1'!AB2043)</f>
        <v/>
      </c>
      <c r="U239" s="34">
        <f>+'Ark1'!AD2043</f>
        <v>0</v>
      </c>
      <c r="V239" s="29" t="str">
        <f t="shared" si="30"/>
        <v/>
      </c>
      <c r="W239" s="29" t="str">
        <f t="shared" si="31"/>
        <v/>
      </c>
      <c r="X239" s="215"/>
      <c r="Y239" s="27"/>
      <c r="AA239" s="29"/>
      <c r="AB239" s="27"/>
      <c r="AC239" s="28"/>
      <c r="AD239" s="28"/>
      <c r="AH239" s="28"/>
    </row>
    <row r="240" spans="1:34" ht="15.6">
      <c r="A240" s="215"/>
      <c r="B240" s="215"/>
      <c r="C240" s="215"/>
      <c r="D240" s="28">
        <f>+'Ark1'!M2044</f>
        <v>14</v>
      </c>
      <c r="E240" s="248" t="s">
        <v>107</v>
      </c>
      <c r="F240" s="28">
        <f>+'Ark1'!D2044</f>
        <v>8</v>
      </c>
      <c r="G240" s="28" t="str">
        <f t="shared" si="29"/>
        <v>Aug</v>
      </c>
      <c r="H240" s="28">
        <f>+'Ark1'!Q2044</f>
        <v>0</v>
      </c>
      <c r="I240" s="345">
        <f>+'Ark1'!R2044</f>
        <v>0</v>
      </c>
      <c r="J240" s="29" t="str">
        <f>+IF(I240=0,"",'Ark1'!AF2044)</f>
        <v/>
      </c>
      <c r="K240" s="29" t="str">
        <f>+IF(I240=0,"",'Ark1'!AG2044)</f>
        <v/>
      </c>
      <c r="L240" s="27" t="str">
        <f>+IF(I240=0,"",'Ark1'!S2044)</f>
        <v/>
      </c>
      <c r="M240" s="298" t="str">
        <f>+IF(I240=0,"",'Ark1'!U2044)</f>
        <v/>
      </c>
      <c r="N240" s="29" t="str">
        <f>+IF(I240=0,"",'Ark1'!V2044)</f>
        <v/>
      </c>
      <c r="O240" s="29" t="str">
        <f>+IF(I240=0,"",'Ark1'!W2044)</f>
        <v/>
      </c>
      <c r="P240" s="34" t="str">
        <f>+IF(I240=0,"",'Ark1'!X2044)</f>
        <v/>
      </c>
      <c r="Q240" s="34" t="str">
        <f>+IF(I240=0,"",'Ark1'!Y2044)</f>
        <v/>
      </c>
      <c r="R240" s="34" t="str">
        <f>+IF(I240=0,"",'Ark1'!Z2044)</f>
        <v/>
      </c>
      <c r="S240" s="29" t="str">
        <f>+IF(I240=0,"",'Ark1'!Z2044)</f>
        <v/>
      </c>
      <c r="T240" s="29" t="str">
        <f>+IF(I240=0,"",'Ark1'!AB2044)</f>
        <v/>
      </c>
      <c r="U240" s="34">
        <f>+'Ark1'!AD2044</f>
        <v>0</v>
      </c>
      <c r="V240" s="29" t="str">
        <f t="shared" si="30"/>
        <v/>
      </c>
      <c r="W240" s="29" t="str">
        <f t="shared" si="31"/>
        <v/>
      </c>
      <c r="X240" s="215"/>
      <c r="Y240" s="27"/>
      <c r="AA240" s="29"/>
      <c r="AB240" s="27"/>
      <c r="AC240" s="28"/>
      <c r="AD240" s="28"/>
      <c r="AH240" s="28"/>
    </row>
    <row r="241" spans="1:34" ht="15.6">
      <c r="A241" s="215"/>
      <c r="B241" s="215"/>
      <c r="C241" s="215"/>
      <c r="D241" s="28">
        <f>+'Ark1'!M2045</f>
        <v>14</v>
      </c>
      <c r="E241" s="248" t="s">
        <v>107</v>
      </c>
      <c r="F241" s="28">
        <f>+'Ark1'!D2045</f>
        <v>9</v>
      </c>
      <c r="G241" s="28" t="str">
        <f t="shared" si="29"/>
        <v>Sep</v>
      </c>
      <c r="H241" s="28">
        <f>+'Ark1'!Q2045</f>
        <v>3</v>
      </c>
      <c r="I241" s="345">
        <f>+'Ark1'!R2045</f>
        <v>4</v>
      </c>
      <c r="J241" s="29">
        <f>+IF(I241=0,"",'Ark1'!AF2045)</f>
        <v>0.54945054945054927</v>
      </c>
      <c r="K241" s="29">
        <f>+IF(I241=0,"",'Ark1'!AG2045)</f>
        <v>0.95411176737846437</v>
      </c>
      <c r="L241" s="27">
        <f>+IF(I241=0,"",'Ark1'!S2045)</f>
        <v>7.5</v>
      </c>
      <c r="M241" s="298">
        <f>+IF(I241=0,"",'Ark1'!U2045)</f>
        <v>34.650000000000006</v>
      </c>
      <c r="N241" s="29">
        <f>+IF(I241=0,"",'Ark1'!V2045)</f>
        <v>0</v>
      </c>
      <c r="O241" s="29">
        <f>+IF(I241=0,"",'Ark1'!W2045)</f>
        <v>100</v>
      </c>
      <c r="P241" s="34">
        <f>+IF(I241=0,"",'Ark1'!X2045)</f>
        <v>100</v>
      </c>
      <c r="Q241" s="34">
        <f>+IF(I241=0,"",'Ark1'!Y2045)</f>
        <v>100</v>
      </c>
      <c r="R241" s="34">
        <f>+IF(I241=0,"",'Ark1'!Z2045)</f>
        <v>4.3002906878488849</v>
      </c>
      <c r="S241" s="29">
        <f>+IF(I241=0,"",'Ark1'!Z2045)</f>
        <v>4.3002906878488849</v>
      </c>
      <c r="T241" s="29">
        <f>+IF(I241=0,"",'Ark1'!AB2045)</f>
        <v>0</v>
      </c>
      <c r="U241" s="34">
        <f>+'Ark1'!AD2045</f>
        <v>0</v>
      </c>
      <c r="V241" s="29">
        <f t="shared" si="30"/>
        <v>0.2857142857142857</v>
      </c>
      <c r="W241" s="29">
        <f t="shared" si="31"/>
        <v>1.3333333333333333</v>
      </c>
      <c r="X241" s="215"/>
      <c r="Y241" s="27"/>
      <c r="AA241" s="29"/>
      <c r="AB241" s="27"/>
      <c r="AC241" s="28"/>
      <c r="AD241" s="28"/>
      <c r="AH241" s="28"/>
    </row>
    <row r="242" spans="1:34" ht="15.6">
      <c r="A242" s="215"/>
      <c r="B242" s="215"/>
      <c r="C242" s="215"/>
      <c r="D242" s="28">
        <f>+'Ark1'!M2046</f>
        <v>14</v>
      </c>
      <c r="E242" s="248" t="s">
        <v>107</v>
      </c>
      <c r="F242" s="28">
        <f>+'Ark1'!D2046</f>
        <v>10</v>
      </c>
      <c r="G242" s="28" t="str">
        <f t="shared" si="29"/>
        <v>Okt</v>
      </c>
      <c r="H242" s="28">
        <f>+'Ark1'!Q2046</f>
        <v>2</v>
      </c>
      <c r="I242" s="345">
        <f>+'Ark1'!R2046</f>
        <v>3</v>
      </c>
      <c r="J242" s="29">
        <f>+IF(I242=0,"",'Ark1'!AF2046)</f>
        <v>0.11406844106463881</v>
      </c>
      <c r="K242" s="29">
        <f>+IF(I242=0,"",'Ark1'!AG2046)</f>
        <v>0.20538444442741419</v>
      </c>
      <c r="L242" s="27">
        <f>+IF(I242=0,"",'Ark1'!S2046)</f>
        <v>9</v>
      </c>
      <c r="M242" s="298">
        <f>+IF(I242=0,"",'Ark1'!U2046)</f>
        <v>35.733333333333327</v>
      </c>
      <c r="N242" s="29">
        <f>+IF(I242=0,"",'Ark1'!V2046)</f>
        <v>0</v>
      </c>
      <c r="O242" s="29">
        <f>+IF(I242=0,"",'Ark1'!W2046)</f>
        <v>100</v>
      </c>
      <c r="P242" s="34">
        <f>+IF(I242=0,"",'Ark1'!X2046)</f>
        <v>100</v>
      </c>
      <c r="Q242" s="34">
        <f>+IF(I242=0,"",'Ark1'!Y2046)</f>
        <v>100</v>
      </c>
      <c r="R242" s="34">
        <f>+IF(I242=0,"",'Ark1'!Z2046)</f>
        <v>6.5280590955931181</v>
      </c>
      <c r="S242" s="29">
        <f>+IF(I242=0,"",'Ark1'!Z2046)</f>
        <v>6.5280590955931181</v>
      </c>
      <c r="T242" s="29">
        <f>+IF(I242=0,"",'Ark1'!AB2046)</f>
        <v>0</v>
      </c>
      <c r="U242" s="34">
        <f>+'Ark1'!AD2046</f>
        <v>0</v>
      </c>
      <c r="V242" s="29">
        <f t="shared" si="30"/>
        <v>0.21428571428571427</v>
      </c>
      <c r="W242" s="29">
        <f t="shared" si="31"/>
        <v>1.5</v>
      </c>
      <c r="X242" s="215"/>
      <c r="Y242" s="27"/>
      <c r="AA242" s="29"/>
      <c r="AB242" s="27"/>
      <c r="AC242" s="28"/>
      <c r="AD242" s="28"/>
      <c r="AH242" s="28"/>
    </row>
    <row r="243" spans="1:34" ht="15.6">
      <c r="A243" s="215"/>
      <c r="B243" s="215"/>
      <c r="C243" s="215"/>
      <c r="D243" s="28">
        <f>+'Ark1'!M2047</f>
        <v>14</v>
      </c>
      <c r="E243" s="248" t="s">
        <v>107</v>
      </c>
      <c r="F243" s="28">
        <f>+'Ark1'!D2047</f>
        <v>11</v>
      </c>
      <c r="G243" s="28" t="str">
        <f t="shared" si="29"/>
        <v>Nov</v>
      </c>
      <c r="H243" s="28">
        <f>+'Ark1'!Q2047</f>
        <v>1</v>
      </c>
      <c r="I243" s="345">
        <f>+'Ark1'!R2047</f>
        <v>1</v>
      </c>
      <c r="J243" s="29">
        <f>+IF(I243=0,"",'Ark1'!AF2047)</f>
        <v>6.7294751009421283E-2</v>
      </c>
      <c r="K243" s="29">
        <f>+IF(I243=0,"",'Ark1'!AG2047)</f>
        <v>8.2467067427678578E-2</v>
      </c>
      <c r="L243" s="27">
        <f>+IF(I243=0,"",'Ark1'!S2047)</f>
        <v>8</v>
      </c>
      <c r="M243" s="298">
        <f>+IF(I243=0,"",'Ark1'!U2047)</f>
        <v>26.6</v>
      </c>
      <c r="N243" s="29">
        <f>+IF(I243=0,"",'Ark1'!V2047)</f>
        <v>0</v>
      </c>
      <c r="O243" s="29">
        <f>+IF(I243=0,"",'Ark1'!W2047)</f>
        <v>100</v>
      </c>
      <c r="P243" s="34">
        <f>+IF(I243=0,"",'Ark1'!X2047)</f>
        <v>100</v>
      </c>
      <c r="Q243" s="34">
        <f>+IF(I243=0,"",'Ark1'!Y2047)</f>
        <v>100</v>
      </c>
      <c r="R243" s="34">
        <f>+IF(I243=0,"",'Ark1'!Z2047)</f>
        <v>0</v>
      </c>
      <c r="S243" s="29">
        <f>+IF(I243=0,"",'Ark1'!Z2047)</f>
        <v>0</v>
      </c>
      <c r="T243" s="29">
        <f>+IF(I243=0,"",'Ark1'!AB2047)</f>
        <v>0</v>
      </c>
      <c r="U243" s="34">
        <f>+'Ark1'!AD2047</f>
        <v>0</v>
      </c>
      <c r="V243" s="29">
        <f t="shared" si="30"/>
        <v>7.1428571428571425E-2</v>
      </c>
      <c r="W243" s="29">
        <f t="shared" si="31"/>
        <v>1</v>
      </c>
      <c r="X243" s="215"/>
      <c r="Y243" s="27"/>
      <c r="AA243" s="29"/>
      <c r="AB243" s="27"/>
      <c r="AC243" s="28"/>
      <c r="AD243" s="28"/>
      <c r="AH243" s="28"/>
    </row>
    <row r="244" spans="1:34" ht="15.6">
      <c r="A244" s="215"/>
      <c r="B244" s="215"/>
      <c r="C244" s="215"/>
      <c r="D244" s="28">
        <f>+'Ark1'!M2048</f>
        <v>14</v>
      </c>
      <c r="E244" s="248" t="s">
        <v>107</v>
      </c>
      <c r="F244" s="28">
        <f>+'Ark1'!D2048</f>
        <v>12</v>
      </c>
      <c r="G244" s="28" t="str">
        <f t="shared" si="29"/>
        <v>Des</v>
      </c>
      <c r="H244" s="28">
        <f>+'Ark1'!Q2048</f>
        <v>0</v>
      </c>
      <c r="I244" s="345">
        <f>+'Ark1'!R2048</f>
        <v>0</v>
      </c>
      <c r="J244" s="29" t="str">
        <f>+IF(I244=0,"",'Ark1'!AF2048)</f>
        <v/>
      </c>
      <c r="K244" s="29" t="str">
        <f>+IF(I244=0,"",'Ark1'!AG2048)</f>
        <v/>
      </c>
      <c r="L244" s="27" t="str">
        <f>+IF(I244=0,"",'Ark1'!S2048)</f>
        <v/>
      </c>
      <c r="M244" s="298" t="str">
        <f>+IF(I244=0,"",'Ark1'!U2048)</f>
        <v/>
      </c>
      <c r="N244" s="29" t="str">
        <f>+IF(I244=0,"",'Ark1'!V2048)</f>
        <v/>
      </c>
      <c r="O244" s="29" t="str">
        <f>+IF(I244=0,"",'Ark1'!W2048)</f>
        <v/>
      </c>
      <c r="P244" s="34" t="str">
        <f>+IF(I244=0,"",'Ark1'!X2048)</f>
        <v/>
      </c>
      <c r="Q244" s="34" t="str">
        <f>+IF(I244=0,"",'Ark1'!Y2048)</f>
        <v/>
      </c>
      <c r="R244" s="34" t="str">
        <f>+IF(I244=0,"",'Ark1'!Z2048)</f>
        <v/>
      </c>
      <c r="S244" s="29" t="str">
        <f>+IF(I244=0,"",'Ark1'!Z2048)</f>
        <v/>
      </c>
      <c r="T244" s="29" t="str">
        <f>+IF(I244=0,"",'Ark1'!AB2048)</f>
        <v/>
      </c>
      <c r="U244" s="34">
        <f>+'Ark1'!AD2048</f>
        <v>0</v>
      </c>
      <c r="V244" s="29" t="str">
        <f t="shared" si="30"/>
        <v/>
      </c>
      <c r="W244" s="29" t="str">
        <f t="shared" si="31"/>
        <v/>
      </c>
      <c r="X244" s="215"/>
      <c r="Y244" s="27"/>
      <c r="AA244" s="29"/>
      <c r="AB244" s="27"/>
      <c r="AC244" s="28"/>
      <c r="AD244" s="28"/>
      <c r="AH244" s="28"/>
    </row>
    <row r="245" spans="1:34" ht="15.6">
      <c r="A245" s="215"/>
      <c r="B245" s="215"/>
      <c r="C245" s="215"/>
      <c r="D245" s="215"/>
      <c r="E245" s="215"/>
      <c r="F245" s="215"/>
      <c r="G245" s="215"/>
      <c r="H245" s="215"/>
      <c r="I245" s="339"/>
      <c r="J245" s="216"/>
      <c r="K245" s="216"/>
      <c r="L245" s="215"/>
      <c r="M245" s="215"/>
      <c r="N245" s="215"/>
      <c r="O245" s="217"/>
      <c r="P245" s="217"/>
      <c r="Q245" s="217"/>
      <c r="R245" s="217"/>
      <c r="S245" s="216"/>
      <c r="T245" s="215"/>
      <c r="U245" s="217"/>
      <c r="V245" s="217"/>
      <c r="W245" s="216"/>
      <c r="X245" s="215"/>
      <c r="Y245" s="218"/>
      <c r="AA245" s="29"/>
      <c r="AB245" s="27"/>
      <c r="AC245" s="219"/>
      <c r="AD245" s="28"/>
      <c r="AH245" s="28"/>
    </row>
    <row r="246" spans="1:34" ht="22.8">
      <c r="A246" s="215"/>
      <c r="B246" s="215"/>
      <c r="C246" s="215"/>
      <c r="D246" s="215"/>
      <c r="E246" s="264" t="str">
        <f>+E251</f>
        <v>5+</v>
      </c>
      <c r="F246" s="215"/>
      <c r="G246" s="215"/>
      <c r="H246" s="215"/>
      <c r="I246" s="342">
        <f>SUM(I251:I262)</f>
        <v>0</v>
      </c>
      <c r="J246" s="216"/>
      <c r="K246" s="216"/>
      <c r="L246" s="215"/>
      <c r="M246" s="270">
        <f>+Fettgruppe!L25</f>
        <v>0</v>
      </c>
      <c r="N246" s="215"/>
      <c r="O246" s="217"/>
      <c r="P246" s="217"/>
      <c r="Q246" s="217"/>
      <c r="R246" s="217"/>
      <c r="S246" s="216"/>
      <c r="T246" s="215"/>
      <c r="U246" s="217"/>
      <c r="V246" s="217"/>
      <c r="W246" s="216"/>
      <c r="X246" s="215"/>
      <c r="Y246" s="218"/>
      <c r="AA246" s="29"/>
      <c r="AB246" s="27"/>
      <c r="AC246" s="219"/>
      <c r="AD246" s="28"/>
      <c r="AH246" s="28"/>
    </row>
    <row r="247" spans="1:34" ht="15.6">
      <c r="A247" s="215"/>
      <c r="B247" s="215"/>
      <c r="C247" s="215"/>
      <c r="D247" s="215"/>
      <c r="E247" s="215"/>
      <c r="F247" s="215"/>
      <c r="G247" s="215"/>
      <c r="H247" s="215"/>
      <c r="I247" s="339"/>
      <c r="J247" s="216"/>
      <c r="K247" s="216"/>
      <c r="L247" s="215"/>
      <c r="M247" s="215"/>
      <c r="N247" s="215"/>
      <c r="O247" s="217"/>
      <c r="P247" s="217"/>
      <c r="Q247" s="217"/>
      <c r="R247" s="217"/>
      <c r="S247" s="216"/>
      <c r="T247" s="215"/>
      <c r="U247" s="217"/>
      <c r="V247" s="217"/>
      <c r="W247" s="232" t="s">
        <v>2</v>
      </c>
      <c r="X247" s="215"/>
      <c r="Y247" s="218"/>
      <c r="AA247" s="29"/>
      <c r="AB247" s="27"/>
      <c r="AC247" s="219"/>
      <c r="AD247" s="28"/>
      <c r="AH247" s="28"/>
    </row>
    <row r="248" spans="1:34" ht="15.6">
      <c r="A248" s="215"/>
      <c r="B248" s="215"/>
      <c r="C248" s="215"/>
      <c r="D248" s="215"/>
      <c r="E248" s="215"/>
      <c r="F248" s="215"/>
      <c r="G248" s="215"/>
      <c r="H248" s="233" t="s">
        <v>2</v>
      </c>
      <c r="I248" s="339"/>
      <c r="J248" s="216"/>
      <c r="K248" s="216"/>
      <c r="L248" s="233" t="s">
        <v>22</v>
      </c>
      <c r="M248" s="216"/>
      <c r="N248" s="216" t="s">
        <v>407</v>
      </c>
      <c r="O248" s="217" t="s">
        <v>407</v>
      </c>
      <c r="P248" s="234" t="s">
        <v>552</v>
      </c>
      <c r="Q248" s="36"/>
      <c r="R248" s="36"/>
      <c r="S248" s="232" t="s">
        <v>429</v>
      </c>
      <c r="T248" s="215"/>
      <c r="U248" s="234" t="s">
        <v>549</v>
      </c>
      <c r="V248" s="234" t="s">
        <v>80</v>
      </c>
      <c r="W248" s="232" t="s">
        <v>8</v>
      </c>
      <c r="X248" s="215"/>
      <c r="Y248" s="218"/>
      <c r="AA248" s="29"/>
      <c r="AB248" s="27"/>
      <c r="AC248" s="219"/>
      <c r="AD248" s="28"/>
      <c r="AH248" s="28"/>
    </row>
    <row r="249" spans="1:34" ht="15.6">
      <c r="A249" s="215"/>
      <c r="B249" s="215"/>
      <c r="C249" s="215"/>
      <c r="D249" s="233" t="s">
        <v>417</v>
      </c>
      <c r="E249" s="215"/>
      <c r="F249" s="233"/>
      <c r="G249" s="233"/>
      <c r="H249" s="233" t="s">
        <v>492</v>
      </c>
      <c r="I249" s="343" t="s">
        <v>2</v>
      </c>
      <c r="J249" s="232" t="s">
        <v>2</v>
      </c>
      <c r="K249" s="232" t="s">
        <v>1</v>
      </c>
      <c r="L249" s="233" t="s">
        <v>490</v>
      </c>
      <c r="M249" s="232" t="s">
        <v>22</v>
      </c>
      <c r="N249" s="232" t="s">
        <v>531</v>
      </c>
      <c r="O249" s="234" t="s">
        <v>496</v>
      </c>
      <c r="P249" s="234" t="s">
        <v>553</v>
      </c>
      <c r="Q249" s="36"/>
      <c r="R249" s="36"/>
      <c r="S249" s="232"/>
      <c r="T249" s="233" t="s">
        <v>490</v>
      </c>
      <c r="U249" s="234" t="s">
        <v>1</v>
      </c>
      <c r="V249" s="234" t="s">
        <v>431</v>
      </c>
      <c r="W249" s="232" t="s">
        <v>71</v>
      </c>
      <c r="X249" s="215"/>
      <c r="Y249" s="218"/>
      <c r="AA249" s="29"/>
      <c r="AB249" s="27"/>
      <c r="AC249" s="219"/>
      <c r="AD249" s="28"/>
      <c r="AH249" s="28"/>
    </row>
    <row r="250" spans="1:34" ht="15.6">
      <c r="A250" s="215"/>
      <c r="B250" s="215"/>
      <c r="C250" s="215"/>
      <c r="D250" s="233" t="s">
        <v>418</v>
      </c>
      <c r="E250" s="233"/>
      <c r="F250" s="233" t="s">
        <v>89</v>
      </c>
      <c r="G250" s="233"/>
      <c r="H250" s="52" t="s">
        <v>493</v>
      </c>
      <c r="I250" s="335" t="s">
        <v>8</v>
      </c>
      <c r="J250" s="97" t="s">
        <v>407</v>
      </c>
      <c r="K250" s="97" t="s">
        <v>407</v>
      </c>
      <c r="L250" s="52" t="s">
        <v>491</v>
      </c>
      <c r="M250" s="97" t="s">
        <v>44</v>
      </c>
      <c r="N250" s="97" t="s">
        <v>532</v>
      </c>
      <c r="O250" s="74" t="s">
        <v>497</v>
      </c>
      <c r="P250" s="74" t="s">
        <v>554</v>
      </c>
      <c r="Q250" s="74" t="s">
        <v>535</v>
      </c>
      <c r="R250" s="74" t="s">
        <v>555</v>
      </c>
      <c r="S250" s="97" t="s">
        <v>1</v>
      </c>
      <c r="T250" s="52" t="s">
        <v>491</v>
      </c>
      <c r="U250" s="74" t="s">
        <v>0</v>
      </c>
      <c r="V250" s="74" t="s">
        <v>432</v>
      </c>
      <c r="W250" s="97" t="s">
        <v>551</v>
      </c>
      <c r="X250" s="215"/>
      <c r="Y250" s="218"/>
      <c r="AA250" s="29"/>
      <c r="AB250" s="27"/>
      <c r="AC250" s="219"/>
      <c r="AD250" s="28"/>
      <c r="AH250" s="28"/>
    </row>
    <row r="251" spans="1:34" ht="15.6">
      <c r="A251" s="215"/>
      <c r="B251" s="215"/>
      <c r="C251" s="215"/>
      <c r="D251" s="235">
        <f>+'Ark1'!M2049</f>
        <v>15</v>
      </c>
      <c r="E251" s="235" t="s">
        <v>108</v>
      </c>
      <c r="F251" s="235">
        <f>+'Ark1'!D2049</f>
        <v>1</v>
      </c>
      <c r="G251" s="235" t="str">
        <f>+G233</f>
        <v>Jan</v>
      </c>
      <c r="H251" s="235">
        <f>+'Ark1'!Q2049</f>
        <v>0</v>
      </c>
      <c r="I251" s="344">
        <f>+'Ark1'!R2049</f>
        <v>0</v>
      </c>
      <c r="J251" s="236" t="str">
        <f>+IF(I251=0,"",'Ark1'!AF2049)</f>
        <v/>
      </c>
      <c r="K251" s="236" t="str">
        <f>+IF(I251=0,"",'Ark1'!AG2049)</f>
        <v/>
      </c>
      <c r="L251" s="237" t="str">
        <f>+IF(I251=0,"",'Ark1'!S2049)</f>
        <v/>
      </c>
      <c r="M251" s="298" t="str">
        <f>+IF(I251=0,"",'Ark1'!U2049)</f>
        <v/>
      </c>
      <c r="N251" s="236" t="str">
        <f>+IF(I251=0,"",'Ark1'!V2049)</f>
        <v/>
      </c>
      <c r="O251" s="236" t="str">
        <f>+IF(I251=0,"",'Ark1'!W2049)</f>
        <v/>
      </c>
      <c r="P251" s="238" t="str">
        <f>+IF(I251=0,"",'Ark1'!X2049)</f>
        <v/>
      </c>
      <c r="Q251" s="238" t="str">
        <f>+IF(I251=0,"",'Ark1'!Y2049)</f>
        <v/>
      </c>
      <c r="R251" s="238" t="str">
        <f>+IF(I251=0,"",'Ark1'!Z2049)</f>
        <v/>
      </c>
      <c r="S251" s="236" t="str">
        <f>+IF(I251=0,"",'Ark1'!Z2049)</f>
        <v/>
      </c>
      <c r="T251" s="236" t="str">
        <f>+IF(I251=0,"",'Ark1'!AB2049)</f>
        <v/>
      </c>
      <c r="U251" s="238">
        <f>+'Ark1'!AD2049</f>
        <v>0</v>
      </c>
      <c r="V251" s="236" t="str">
        <f t="shared" si="25"/>
        <v/>
      </c>
      <c r="W251" s="236" t="str">
        <f t="shared" si="26"/>
        <v/>
      </c>
      <c r="X251" s="215"/>
      <c r="Y251" s="27"/>
      <c r="AA251" s="29"/>
      <c r="AB251" s="27"/>
      <c r="AC251" s="28"/>
      <c r="AD251" s="28"/>
      <c r="AH251" s="28"/>
    </row>
    <row r="252" spans="1:34" ht="15.6">
      <c r="A252" s="215"/>
      <c r="B252" s="215"/>
      <c r="C252" s="215"/>
      <c r="D252" s="235">
        <f>+'Ark1'!M2050</f>
        <v>15</v>
      </c>
      <c r="E252" s="235" t="s">
        <v>108</v>
      </c>
      <c r="F252" s="235">
        <f>+'Ark1'!D2050</f>
        <v>2</v>
      </c>
      <c r="G252" s="235" t="str">
        <f t="shared" ref="G252:G262" si="32">+G234</f>
        <v>Feb</v>
      </c>
      <c r="H252" s="235">
        <f>+'Ark1'!Q2050</f>
        <v>0</v>
      </c>
      <c r="I252" s="344">
        <f>+'Ark1'!R2050</f>
        <v>0</v>
      </c>
      <c r="J252" s="236" t="str">
        <f>+IF(I252=0,"",'Ark1'!AF2050)</f>
        <v/>
      </c>
      <c r="K252" s="236" t="str">
        <f>+IF(I252=0,"",'Ark1'!AG2050)</f>
        <v/>
      </c>
      <c r="L252" s="237" t="str">
        <f>+IF(I252=0,"",'Ark1'!S2050)</f>
        <v/>
      </c>
      <c r="M252" s="298" t="str">
        <f>+IF(I252=0,"",'Ark1'!U2050)</f>
        <v/>
      </c>
      <c r="N252" s="236" t="str">
        <f>+IF(I252=0,"",'Ark1'!V2050)</f>
        <v/>
      </c>
      <c r="O252" s="236" t="str">
        <f>+IF(I252=0,"",'Ark1'!W2050)</f>
        <v/>
      </c>
      <c r="P252" s="238" t="str">
        <f>+IF(I252=0,"",'Ark1'!X2050)</f>
        <v/>
      </c>
      <c r="Q252" s="238" t="str">
        <f>+IF(I252=0,"",'Ark1'!Y2050)</f>
        <v/>
      </c>
      <c r="R252" s="238" t="str">
        <f>+IF(I252=0,"",'Ark1'!Z2050)</f>
        <v/>
      </c>
      <c r="S252" s="236" t="str">
        <f>+IF(I252=0,"",'Ark1'!Z2050)</f>
        <v/>
      </c>
      <c r="T252" s="236" t="str">
        <f>+IF(I252=0,"",'Ark1'!AB2050)</f>
        <v/>
      </c>
      <c r="U252" s="238">
        <f>+'Ark1'!AD2050</f>
        <v>0</v>
      </c>
      <c r="V252" s="236" t="str">
        <f t="shared" ref="V252:V262" si="33">+IF(I252=0,"",I252/D252)</f>
        <v/>
      </c>
      <c r="W252" s="236" t="str">
        <f t="shared" ref="W252:W262" si="34">+IF(I252=0,"",I252/H252)</f>
        <v/>
      </c>
      <c r="X252" s="215"/>
      <c r="Y252" s="27"/>
      <c r="AA252" s="29"/>
      <c r="AB252" s="27"/>
      <c r="AC252" s="28"/>
      <c r="AD252" s="28"/>
      <c r="AH252" s="28"/>
    </row>
    <row r="253" spans="1:34" ht="15.6">
      <c r="A253" s="215"/>
      <c r="B253" s="215"/>
      <c r="C253" s="215"/>
      <c r="D253" s="235">
        <f>+'Ark1'!M2051</f>
        <v>15</v>
      </c>
      <c r="E253" s="235" t="s">
        <v>108</v>
      </c>
      <c r="F253" s="235">
        <f>+'Ark1'!D2051</f>
        <v>3</v>
      </c>
      <c r="G253" s="235" t="str">
        <f t="shared" si="32"/>
        <v>Mar</v>
      </c>
      <c r="H253" s="235">
        <f>+'Ark1'!Q2051</f>
        <v>0</v>
      </c>
      <c r="I253" s="344">
        <f>+'Ark1'!R2051</f>
        <v>0</v>
      </c>
      <c r="J253" s="236" t="str">
        <f>+IF(I253=0,"",'Ark1'!AF2051)</f>
        <v/>
      </c>
      <c r="K253" s="236" t="str">
        <f>+IF(I253=0,"",'Ark1'!AG2051)</f>
        <v/>
      </c>
      <c r="L253" s="237" t="str">
        <f>+IF(I253=0,"",'Ark1'!S2051)</f>
        <v/>
      </c>
      <c r="M253" s="298" t="str">
        <f>+IF(I253=0,"",'Ark1'!U2051)</f>
        <v/>
      </c>
      <c r="N253" s="236" t="str">
        <f>+IF(I253=0,"",'Ark1'!V2051)</f>
        <v/>
      </c>
      <c r="O253" s="236" t="str">
        <f>+IF(I253=0,"",'Ark1'!W2051)</f>
        <v/>
      </c>
      <c r="P253" s="238" t="str">
        <f>+IF(I253=0,"",'Ark1'!X2051)</f>
        <v/>
      </c>
      <c r="Q253" s="238" t="str">
        <f>+IF(I253=0,"",'Ark1'!Y2051)</f>
        <v/>
      </c>
      <c r="R253" s="238" t="str">
        <f>+IF(I253=0,"",'Ark1'!Z2051)</f>
        <v/>
      </c>
      <c r="S253" s="236" t="str">
        <f>+IF(I253=0,"",'Ark1'!Z2051)</f>
        <v/>
      </c>
      <c r="T253" s="236" t="str">
        <f>+IF(I253=0,"",'Ark1'!AB2051)</f>
        <v/>
      </c>
      <c r="U253" s="238">
        <f>+'Ark1'!AD2051</f>
        <v>0</v>
      </c>
      <c r="V253" s="236" t="str">
        <f t="shared" si="33"/>
        <v/>
      </c>
      <c r="W253" s="236" t="str">
        <f t="shared" si="34"/>
        <v/>
      </c>
      <c r="X253" s="215"/>
      <c r="Y253" s="27"/>
      <c r="AA253" s="29"/>
      <c r="AB253" s="27"/>
      <c r="AC253" s="28"/>
      <c r="AD253" s="28"/>
      <c r="AH253" s="28"/>
    </row>
    <row r="254" spans="1:34" ht="15.6">
      <c r="A254" s="215"/>
      <c r="B254" s="215"/>
      <c r="C254" s="215"/>
      <c r="D254" s="235">
        <f>+'Ark1'!M2052</f>
        <v>15</v>
      </c>
      <c r="E254" s="235" t="s">
        <v>108</v>
      </c>
      <c r="F254" s="235">
        <f>+'Ark1'!D2052</f>
        <v>4</v>
      </c>
      <c r="G254" s="235" t="str">
        <f t="shared" si="32"/>
        <v>Apr</v>
      </c>
      <c r="H254" s="235">
        <f>+'Ark1'!Q2052</f>
        <v>0</v>
      </c>
      <c r="I254" s="344">
        <f>+'Ark1'!R2052</f>
        <v>0</v>
      </c>
      <c r="J254" s="236" t="str">
        <f>+IF(I254=0,"",'Ark1'!AF2052)</f>
        <v/>
      </c>
      <c r="K254" s="236" t="str">
        <f>+IF(I254=0,"",'Ark1'!AG2052)</f>
        <v/>
      </c>
      <c r="L254" s="237" t="str">
        <f>+IF(I254=0,"",'Ark1'!S2052)</f>
        <v/>
      </c>
      <c r="M254" s="298" t="str">
        <f>+IF(I254=0,"",'Ark1'!U2052)</f>
        <v/>
      </c>
      <c r="N254" s="236" t="str">
        <f>+IF(I254=0,"",'Ark1'!V2052)</f>
        <v/>
      </c>
      <c r="O254" s="236" t="str">
        <f>+IF(I254=0,"",'Ark1'!W2052)</f>
        <v/>
      </c>
      <c r="P254" s="238" t="str">
        <f>+IF(I254=0,"",'Ark1'!X2052)</f>
        <v/>
      </c>
      <c r="Q254" s="238" t="str">
        <f>+IF(I254=0,"",'Ark1'!Y2052)</f>
        <v/>
      </c>
      <c r="R254" s="238" t="str">
        <f>+IF(I254=0,"",'Ark1'!Z2052)</f>
        <v/>
      </c>
      <c r="S254" s="236" t="str">
        <f>+IF(I254=0,"",'Ark1'!Z2052)</f>
        <v/>
      </c>
      <c r="T254" s="236" t="str">
        <f>+IF(I254=0,"",'Ark1'!AB2052)</f>
        <v/>
      </c>
      <c r="U254" s="238">
        <f>+'Ark1'!AD2052</f>
        <v>0</v>
      </c>
      <c r="V254" s="236" t="str">
        <f t="shared" si="33"/>
        <v/>
      </c>
      <c r="W254" s="236" t="str">
        <f t="shared" si="34"/>
        <v/>
      </c>
      <c r="X254" s="215"/>
      <c r="Y254" s="27"/>
      <c r="AA254" s="29"/>
      <c r="AB254" s="27"/>
      <c r="AC254" s="28"/>
      <c r="AD254" s="28"/>
      <c r="AH254" s="28"/>
    </row>
    <row r="255" spans="1:34" ht="15.6">
      <c r="A255" s="215"/>
      <c r="B255" s="215"/>
      <c r="C255" s="215"/>
      <c r="D255" s="235">
        <f>+'Ark1'!M2053</f>
        <v>15</v>
      </c>
      <c r="E255" s="235" t="s">
        <v>108</v>
      </c>
      <c r="F255" s="235">
        <f>+'Ark1'!D2053</f>
        <v>5</v>
      </c>
      <c r="G255" s="235" t="str">
        <f t="shared" si="32"/>
        <v>Mai</v>
      </c>
      <c r="H255" s="235">
        <f>+'Ark1'!Q2053</f>
        <v>0</v>
      </c>
      <c r="I255" s="344">
        <f>+'Ark1'!R2053</f>
        <v>0</v>
      </c>
      <c r="J255" s="236" t="str">
        <f>+IF(I255=0,"",'Ark1'!AF2053)</f>
        <v/>
      </c>
      <c r="K255" s="236" t="str">
        <f>+IF(I255=0,"",'Ark1'!AG2053)</f>
        <v/>
      </c>
      <c r="L255" s="237" t="str">
        <f>+IF(I255=0,"",'Ark1'!S2053)</f>
        <v/>
      </c>
      <c r="M255" s="298" t="str">
        <f>+IF(I255=0,"",'Ark1'!U2053)</f>
        <v/>
      </c>
      <c r="N255" s="236" t="str">
        <f>+IF(I255=0,"",'Ark1'!V2053)</f>
        <v/>
      </c>
      <c r="O255" s="236" t="str">
        <f>+IF(I255=0,"",'Ark1'!W2053)</f>
        <v/>
      </c>
      <c r="P255" s="238" t="str">
        <f>+IF(I255=0,"",'Ark1'!X2053)</f>
        <v/>
      </c>
      <c r="Q255" s="238" t="str">
        <f>+IF(I255=0,"",'Ark1'!Y2053)</f>
        <v/>
      </c>
      <c r="R255" s="238" t="str">
        <f>+IF(I255=0,"",'Ark1'!Z2053)</f>
        <v/>
      </c>
      <c r="S255" s="236" t="str">
        <f>+IF(I255=0,"",'Ark1'!Z2053)</f>
        <v/>
      </c>
      <c r="T255" s="236" t="str">
        <f>+IF(I255=0,"",'Ark1'!AB2053)</f>
        <v/>
      </c>
      <c r="U255" s="238">
        <f>+'Ark1'!AD2053</f>
        <v>0</v>
      </c>
      <c r="V255" s="236" t="str">
        <f t="shared" si="33"/>
        <v/>
      </c>
      <c r="W255" s="236" t="str">
        <f t="shared" si="34"/>
        <v/>
      </c>
      <c r="X255" s="215"/>
      <c r="Y255" s="27"/>
      <c r="AA255" s="29"/>
      <c r="AB255" s="27"/>
      <c r="AC255" s="28"/>
      <c r="AD255" s="28"/>
      <c r="AH255" s="28"/>
    </row>
    <row r="256" spans="1:34" ht="15.6">
      <c r="A256" s="215"/>
      <c r="B256" s="215"/>
      <c r="C256" s="215"/>
      <c r="D256" s="235">
        <f>+'Ark1'!M2054</f>
        <v>15</v>
      </c>
      <c r="E256" s="235" t="s">
        <v>108</v>
      </c>
      <c r="F256" s="235">
        <f>+'Ark1'!D2054</f>
        <v>6</v>
      </c>
      <c r="G256" s="235" t="str">
        <f t="shared" si="32"/>
        <v>Jun</v>
      </c>
      <c r="H256" s="235">
        <f>+'Ark1'!Q2054</f>
        <v>0</v>
      </c>
      <c r="I256" s="344">
        <f>+'Ark1'!R2054</f>
        <v>0</v>
      </c>
      <c r="J256" s="236" t="str">
        <f>+IF(I256=0,"",'Ark1'!AF2054)</f>
        <v/>
      </c>
      <c r="K256" s="236" t="str">
        <f>+IF(I256=0,"",'Ark1'!AG2054)</f>
        <v/>
      </c>
      <c r="L256" s="237" t="str">
        <f>+IF(I256=0,"",'Ark1'!S2054)</f>
        <v/>
      </c>
      <c r="M256" s="298" t="str">
        <f>+IF(I256=0,"",'Ark1'!U2054)</f>
        <v/>
      </c>
      <c r="N256" s="236" t="str">
        <f>+IF(I256=0,"",'Ark1'!V2054)</f>
        <v/>
      </c>
      <c r="O256" s="236" t="str">
        <f>+IF(I256=0,"",'Ark1'!W2054)</f>
        <v/>
      </c>
      <c r="P256" s="238" t="str">
        <f>+IF(I256=0,"",'Ark1'!X2054)</f>
        <v/>
      </c>
      <c r="Q256" s="238" t="str">
        <f>+IF(I256=0,"",'Ark1'!Y2054)</f>
        <v/>
      </c>
      <c r="R256" s="238" t="str">
        <f>+IF(I256=0,"",'Ark1'!Z2054)</f>
        <v/>
      </c>
      <c r="S256" s="236" t="str">
        <f>+IF(I256=0,"",'Ark1'!Z2054)</f>
        <v/>
      </c>
      <c r="T256" s="236" t="str">
        <f>+IF(I256=0,"",'Ark1'!AB2054)</f>
        <v/>
      </c>
      <c r="U256" s="238">
        <f>+'Ark1'!AD2054</f>
        <v>0</v>
      </c>
      <c r="V256" s="236" t="str">
        <f t="shared" si="33"/>
        <v/>
      </c>
      <c r="W256" s="236" t="str">
        <f t="shared" si="34"/>
        <v/>
      </c>
      <c r="X256" s="215"/>
      <c r="Y256" s="27"/>
      <c r="AA256" s="29"/>
      <c r="AB256" s="27"/>
      <c r="AC256" s="28"/>
      <c r="AD256" s="28"/>
      <c r="AH256" s="28"/>
    </row>
    <row r="257" spans="1:38" ht="15.6">
      <c r="A257" s="215"/>
      <c r="B257" s="215"/>
      <c r="C257" s="215"/>
      <c r="D257" s="235">
        <f>+'Ark1'!M2055</f>
        <v>15</v>
      </c>
      <c r="E257" s="235" t="s">
        <v>108</v>
      </c>
      <c r="F257" s="235">
        <f>+'Ark1'!D2055</f>
        <v>7</v>
      </c>
      <c r="G257" s="235" t="str">
        <f t="shared" si="32"/>
        <v>Jul</v>
      </c>
      <c r="H257" s="235">
        <f>+'Ark1'!Q2055</f>
        <v>0</v>
      </c>
      <c r="I257" s="344">
        <f>+'Ark1'!R2055</f>
        <v>0</v>
      </c>
      <c r="J257" s="236" t="str">
        <f>+IF(I257=0,"",'Ark1'!AF2055)</f>
        <v/>
      </c>
      <c r="K257" s="236" t="str">
        <f>+IF(I257=0,"",'Ark1'!AG2055)</f>
        <v/>
      </c>
      <c r="L257" s="237" t="str">
        <f>+IF(I257=0,"",'Ark1'!S2055)</f>
        <v/>
      </c>
      <c r="M257" s="298" t="str">
        <f>+IF(I257=0,"",'Ark1'!U2055)</f>
        <v/>
      </c>
      <c r="N257" s="236" t="str">
        <f>+IF(I257=0,"",'Ark1'!V2055)</f>
        <v/>
      </c>
      <c r="O257" s="236" t="str">
        <f>+IF(I257=0,"",'Ark1'!W2055)</f>
        <v/>
      </c>
      <c r="P257" s="238" t="str">
        <f>+IF(I257=0,"",'Ark1'!X2055)</f>
        <v/>
      </c>
      <c r="Q257" s="238" t="str">
        <f>+IF(I257=0,"",'Ark1'!Y2055)</f>
        <v/>
      </c>
      <c r="R257" s="238" t="str">
        <f>+IF(I257=0,"",'Ark1'!Z2055)</f>
        <v/>
      </c>
      <c r="S257" s="236" t="str">
        <f>+IF(I257=0,"",'Ark1'!Z2055)</f>
        <v/>
      </c>
      <c r="T257" s="236" t="str">
        <f>+IF(I257=0,"",'Ark1'!AB2055)</f>
        <v/>
      </c>
      <c r="U257" s="238">
        <f>+'Ark1'!AD2055</f>
        <v>0</v>
      </c>
      <c r="V257" s="236" t="str">
        <f t="shared" si="33"/>
        <v/>
      </c>
      <c r="W257" s="236" t="str">
        <f t="shared" si="34"/>
        <v/>
      </c>
      <c r="X257" s="215"/>
      <c r="Y257" s="27"/>
      <c r="AA257" s="29"/>
      <c r="AB257" s="27"/>
      <c r="AC257" s="28"/>
      <c r="AD257" s="28"/>
      <c r="AH257" s="28"/>
    </row>
    <row r="258" spans="1:38" ht="15.6">
      <c r="A258" s="215"/>
      <c r="B258" s="215"/>
      <c r="C258" s="215"/>
      <c r="D258" s="235">
        <f>+'Ark1'!M2056</f>
        <v>15</v>
      </c>
      <c r="E258" s="235" t="s">
        <v>108</v>
      </c>
      <c r="F258" s="235">
        <f>+'Ark1'!D2056</f>
        <v>8</v>
      </c>
      <c r="G258" s="235" t="str">
        <f t="shared" si="32"/>
        <v>Aug</v>
      </c>
      <c r="H258" s="235">
        <f>+'Ark1'!Q2056</f>
        <v>0</v>
      </c>
      <c r="I258" s="344">
        <f>+'Ark1'!R2056</f>
        <v>0</v>
      </c>
      <c r="J258" s="236" t="str">
        <f>+IF(I258=0,"",'Ark1'!AF2056)</f>
        <v/>
      </c>
      <c r="K258" s="236" t="str">
        <f>+IF(I258=0,"",'Ark1'!AG2056)</f>
        <v/>
      </c>
      <c r="L258" s="237" t="str">
        <f>+IF(I258=0,"",'Ark1'!S2056)</f>
        <v/>
      </c>
      <c r="M258" s="298" t="str">
        <f>+IF(I258=0,"",'Ark1'!U2056)</f>
        <v/>
      </c>
      <c r="N258" s="236" t="str">
        <f>+IF(I258=0,"",'Ark1'!V2056)</f>
        <v/>
      </c>
      <c r="O258" s="236" t="str">
        <f>+IF(I258=0,"",'Ark1'!W2056)</f>
        <v/>
      </c>
      <c r="P258" s="238" t="str">
        <f>+IF(I258=0,"",'Ark1'!X2056)</f>
        <v/>
      </c>
      <c r="Q258" s="238" t="str">
        <f>+IF(I258=0,"",'Ark1'!Y2056)</f>
        <v/>
      </c>
      <c r="R258" s="238" t="str">
        <f>+IF(I258=0,"",'Ark1'!Z2056)</f>
        <v/>
      </c>
      <c r="S258" s="236" t="str">
        <f>+IF(I258=0,"",'Ark1'!Z2056)</f>
        <v/>
      </c>
      <c r="T258" s="236" t="str">
        <f>+IF(I258=0,"",'Ark1'!AB2056)</f>
        <v/>
      </c>
      <c r="U258" s="238">
        <f>+'Ark1'!AD2056</f>
        <v>0</v>
      </c>
      <c r="V258" s="236" t="str">
        <f t="shared" si="33"/>
        <v/>
      </c>
      <c r="W258" s="236" t="str">
        <f t="shared" si="34"/>
        <v/>
      </c>
      <c r="X258" s="215"/>
      <c r="Y258" s="27"/>
      <c r="AA258" s="29"/>
      <c r="AB258" s="27"/>
      <c r="AC258" s="28"/>
      <c r="AD258" s="28"/>
      <c r="AH258" s="28"/>
    </row>
    <row r="259" spans="1:38" ht="15.6">
      <c r="A259" s="215"/>
      <c r="B259" s="215"/>
      <c r="C259" s="215"/>
      <c r="D259" s="235">
        <f>+'Ark1'!M2057</f>
        <v>15</v>
      </c>
      <c r="E259" s="235" t="s">
        <v>108</v>
      </c>
      <c r="F259" s="235">
        <f>+'Ark1'!D2057</f>
        <v>9</v>
      </c>
      <c r="G259" s="235" t="str">
        <f t="shared" si="32"/>
        <v>Sep</v>
      </c>
      <c r="H259" s="235">
        <f>+'Ark1'!Q2057</f>
        <v>0</v>
      </c>
      <c r="I259" s="344">
        <f>+'Ark1'!R2057</f>
        <v>0</v>
      </c>
      <c r="J259" s="236" t="str">
        <f>+IF(I259=0,"",'Ark1'!AF2057)</f>
        <v/>
      </c>
      <c r="K259" s="236" t="str">
        <f>+IF(I259=0,"",'Ark1'!AG2057)</f>
        <v/>
      </c>
      <c r="L259" s="237" t="str">
        <f>+IF(I259=0,"",'Ark1'!S2057)</f>
        <v/>
      </c>
      <c r="M259" s="298" t="str">
        <f>+IF(I259=0,"",'Ark1'!U2057)</f>
        <v/>
      </c>
      <c r="N259" s="236" t="str">
        <f>+IF(I259=0,"",'Ark1'!V2057)</f>
        <v/>
      </c>
      <c r="O259" s="236" t="str">
        <f>+IF(I259=0,"",'Ark1'!W2057)</f>
        <v/>
      </c>
      <c r="P259" s="238" t="str">
        <f>+IF(I259=0,"",'Ark1'!X2057)</f>
        <v/>
      </c>
      <c r="Q259" s="238" t="str">
        <f>+IF(I259=0,"",'Ark1'!Y2057)</f>
        <v/>
      </c>
      <c r="R259" s="238" t="str">
        <f>+IF(I259=0,"",'Ark1'!Z2057)</f>
        <v/>
      </c>
      <c r="S259" s="236" t="str">
        <f>+IF(I259=0,"",'Ark1'!Z2057)</f>
        <v/>
      </c>
      <c r="T259" s="236" t="str">
        <f>+IF(I259=0,"",'Ark1'!AB2057)</f>
        <v/>
      </c>
      <c r="U259" s="238">
        <f>+'Ark1'!AD2057</f>
        <v>0</v>
      </c>
      <c r="V259" s="236" t="str">
        <f t="shared" si="33"/>
        <v/>
      </c>
      <c r="W259" s="236" t="str">
        <f t="shared" si="34"/>
        <v/>
      </c>
      <c r="X259" s="215"/>
      <c r="Y259" s="27"/>
      <c r="AA259" s="29"/>
      <c r="AB259" s="27"/>
      <c r="AC259" s="28"/>
      <c r="AD259" s="28"/>
      <c r="AH259" s="28"/>
    </row>
    <row r="260" spans="1:38" ht="15.6">
      <c r="A260" s="215"/>
      <c r="B260" s="215"/>
      <c r="C260" s="215"/>
      <c r="D260" s="235">
        <f>+'Ark1'!M2058</f>
        <v>15</v>
      </c>
      <c r="E260" s="235" t="s">
        <v>108</v>
      </c>
      <c r="F260" s="235">
        <f>+'Ark1'!D2058</f>
        <v>10</v>
      </c>
      <c r="G260" s="235" t="str">
        <f t="shared" si="32"/>
        <v>Okt</v>
      </c>
      <c r="H260" s="235">
        <f>+'Ark1'!Q2058</f>
        <v>0</v>
      </c>
      <c r="I260" s="344">
        <f>+'Ark1'!R2058</f>
        <v>0</v>
      </c>
      <c r="J260" s="236" t="str">
        <f>+IF(I260=0,"",'Ark1'!AF2058)</f>
        <v/>
      </c>
      <c r="K260" s="236" t="str">
        <f>+IF(I260=0,"",'Ark1'!AG2058)</f>
        <v/>
      </c>
      <c r="L260" s="237" t="str">
        <f>+IF(I260=0,"",'Ark1'!S2058)</f>
        <v/>
      </c>
      <c r="M260" s="298" t="str">
        <f>+IF(I260=0,"",'Ark1'!U2058)</f>
        <v/>
      </c>
      <c r="N260" s="236" t="str">
        <f>+IF(I260=0,"",'Ark1'!V2058)</f>
        <v/>
      </c>
      <c r="O260" s="236" t="str">
        <f>+IF(I260=0,"",'Ark1'!W2058)</f>
        <v/>
      </c>
      <c r="P260" s="238" t="str">
        <f>+IF(I260=0,"",'Ark1'!X2058)</f>
        <v/>
      </c>
      <c r="Q260" s="238" t="str">
        <f>+IF(I260=0,"",'Ark1'!Y2058)</f>
        <v/>
      </c>
      <c r="R260" s="238" t="str">
        <f>+IF(I260=0,"",'Ark1'!Z2058)</f>
        <v/>
      </c>
      <c r="S260" s="236" t="str">
        <f>+IF(I260=0,"",'Ark1'!Z2058)</f>
        <v/>
      </c>
      <c r="T260" s="236" t="str">
        <f>+IF(I260=0,"",'Ark1'!AB2058)</f>
        <v/>
      </c>
      <c r="U260" s="238">
        <f>+'Ark1'!AD2058</f>
        <v>0</v>
      </c>
      <c r="V260" s="236" t="str">
        <f t="shared" si="33"/>
        <v/>
      </c>
      <c r="W260" s="236" t="str">
        <f t="shared" si="34"/>
        <v/>
      </c>
      <c r="X260" s="215"/>
      <c r="Y260" s="27"/>
      <c r="AA260" s="29"/>
      <c r="AB260" s="27"/>
      <c r="AC260" s="28"/>
      <c r="AD260" s="28"/>
      <c r="AH260" s="28"/>
    </row>
    <row r="261" spans="1:38" ht="15.6">
      <c r="A261" s="215"/>
      <c r="B261" s="215"/>
      <c r="C261" s="215"/>
      <c r="D261" s="235">
        <f>+'Ark1'!M2059</f>
        <v>15</v>
      </c>
      <c r="E261" s="235" t="s">
        <v>108</v>
      </c>
      <c r="F261" s="235">
        <f>+'Ark1'!D2059</f>
        <v>11</v>
      </c>
      <c r="G261" s="235" t="str">
        <f t="shared" si="32"/>
        <v>Nov</v>
      </c>
      <c r="H261" s="235">
        <f>+'Ark1'!Q2059</f>
        <v>0</v>
      </c>
      <c r="I261" s="344">
        <f>+'Ark1'!R2059</f>
        <v>0</v>
      </c>
      <c r="J261" s="236" t="str">
        <f>+IF(I261=0,"",'Ark1'!AF2059)</f>
        <v/>
      </c>
      <c r="K261" s="236" t="str">
        <f>+IF(I261=0,"",'Ark1'!AG2059)</f>
        <v/>
      </c>
      <c r="L261" s="237" t="str">
        <f>+IF(I261=0,"",'Ark1'!S2059)</f>
        <v/>
      </c>
      <c r="M261" s="298" t="str">
        <f>+IF(I261=0,"",'Ark1'!U2059)</f>
        <v/>
      </c>
      <c r="N261" s="236" t="str">
        <f>+IF(I261=0,"",'Ark1'!V2059)</f>
        <v/>
      </c>
      <c r="O261" s="236" t="str">
        <f>+IF(I261=0,"",'Ark1'!W2059)</f>
        <v/>
      </c>
      <c r="P261" s="238" t="str">
        <f>+IF(I261=0,"",'Ark1'!X2059)</f>
        <v/>
      </c>
      <c r="Q261" s="238" t="str">
        <f>+IF(I261=0,"",'Ark1'!Y2059)</f>
        <v/>
      </c>
      <c r="R261" s="238" t="str">
        <f>+IF(I261=0,"",'Ark1'!Z2059)</f>
        <v/>
      </c>
      <c r="S261" s="236" t="str">
        <f>+IF(I261=0,"",'Ark1'!Z2059)</f>
        <v/>
      </c>
      <c r="T261" s="236" t="str">
        <f>+IF(I261=0,"",'Ark1'!AB2059)</f>
        <v/>
      </c>
      <c r="U261" s="238">
        <f>+'Ark1'!AD2059</f>
        <v>0</v>
      </c>
      <c r="V261" s="236" t="str">
        <f t="shared" si="33"/>
        <v/>
      </c>
      <c r="W261" s="236" t="str">
        <f t="shared" si="34"/>
        <v/>
      </c>
      <c r="X261" s="215"/>
      <c r="Y261" s="27"/>
      <c r="AA261" s="29"/>
      <c r="AB261" s="27"/>
      <c r="AC261" s="28"/>
      <c r="AD261" s="28"/>
      <c r="AH261" s="28"/>
    </row>
    <row r="262" spans="1:38" ht="15.6">
      <c r="A262" s="215"/>
      <c r="B262" s="215"/>
      <c r="C262" s="215"/>
      <c r="D262" s="235">
        <f>+'Ark1'!M2060</f>
        <v>15</v>
      </c>
      <c r="E262" s="235" t="s">
        <v>108</v>
      </c>
      <c r="F262" s="235">
        <f>+'Ark1'!D2060</f>
        <v>12</v>
      </c>
      <c r="G262" s="235" t="str">
        <f t="shared" si="32"/>
        <v>Des</v>
      </c>
      <c r="H262" s="235">
        <f>+'Ark1'!Q2060</f>
        <v>0</v>
      </c>
      <c r="I262" s="344">
        <f>+'Ark1'!R2060</f>
        <v>0</v>
      </c>
      <c r="J262" s="236" t="str">
        <f>+IF(I262=0,"",'Ark1'!AF2060)</f>
        <v/>
      </c>
      <c r="K262" s="236" t="str">
        <f>+IF(I262=0,"",'Ark1'!AG2060)</f>
        <v/>
      </c>
      <c r="L262" s="237" t="str">
        <f>+IF(I262=0,"",'Ark1'!S2060)</f>
        <v/>
      </c>
      <c r="M262" s="298" t="str">
        <f>+IF(I262=0,"",'Ark1'!U2060)</f>
        <v/>
      </c>
      <c r="N262" s="236" t="str">
        <f>+IF(I262=0,"",'Ark1'!V2060)</f>
        <v/>
      </c>
      <c r="O262" s="236" t="str">
        <f>+IF(I262=0,"",'Ark1'!W2060)</f>
        <v/>
      </c>
      <c r="P262" s="238" t="str">
        <f>+IF(I262=0,"",'Ark1'!X2060)</f>
        <v/>
      </c>
      <c r="Q262" s="238" t="str">
        <f>+IF(I262=0,"",'Ark1'!Y2060)</f>
        <v/>
      </c>
      <c r="R262" s="238" t="str">
        <f>+IF(I262=0,"",'Ark1'!Z2060)</f>
        <v/>
      </c>
      <c r="S262" s="236" t="str">
        <f>+IF(I262=0,"",'Ark1'!Z2060)</f>
        <v/>
      </c>
      <c r="T262" s="236" t="str">
        <f>+IF(I262=0,"",'Ark1'!AB2060)</f>
        <v/>
      </c>
      <c r="U262" s="238">
        <f>+'Ark1'!AD2060</f>
        <v>0</v>
      </c>
      <c r="V262" s="236" t="str">
        <f t="shared" si="33"/>
        <v/>
      </c>
      <c r="W262" s="236" t="str">
        <f t="shared" si="34"/>
        <v/>
      </c>
      <c r="X262" s="215"/>
      <c r="Y262" s="27"/>
      <c r="AA262" s="29"/>
      <c r="AB262" s="27"/>
      <c r="AC262" s="28"/>
      <c r="AD262" s="28"/>
      <c r="AH262" s="28"/>
    </row>
    <row r="263" spans="1:38">
      <c r="A263" s="215"/>
      <c r="B263" s="215"/>
      <c r="C263" s="215"/>
      <c r="D263" s="215"/>
      <c r="E263" s="215"/>
      <c r="F263" s="215"/>
      <c r="G263" s="215"/>
      <c r="H263" s="215"/>
      <c r="I263" s="339"/>
      <c r="J263" s="215"/>
      <c r="K263" s="215"/>
      <c r="L263" s="215"/>
      <c r="M263" s="215"/>
      <c r="N263" s="215"/>
      <c r="O263" s="215"/>
      <c r="P263" s="217"/>
      <c r="Q263" s="217"/>
      <c r="R263" s="217"/>
      <c r="S263" s="216"/>
      <c r="T263" s="215"/>
      <c r="U263" s="215"/>
      <c r="V263" s="215"/>
      <c r="W263" s="215"/>
      <c r="X263" s="215"/>
      <c r="Y263" s="27"/>
      <c r="AA263" s="29"/>
      <c r="AB263" s="27"/>
      <c r="AC263" s="28"/>
      <c r="AD263" s="28"/>
      <c r="AH263" s="28"/>
    </row>
    <row r="264" spans="1:38">
      <c r="A264" s="215"/>
      <c r="B264" s="215"/>
      <c r="C264" s="215"/>
      <c r="D264" s="215"/>
      <c r="E264" s="215"/>
      <c r="F264" s="215"/>
      <c r="G264" s="215"/>
      <c r="H264" s="215"/>
      <c r="I264" s="339"/>
      <c r="J264" s="215"/>
      <c r="K264" s="215"/>
      <c r="L264" s="215"/>
      <c r="M264" s="215"/>
      <c r="N264" s="215"/>
      <c r="O264" s="215"/>
      <c r="P264" s="217"/>
      <c r="Q264" s="217"/>
      <c r="R264" s="217"/>
      <c r="S264" s="216"/>
      <c r="T264" s="215"/>
      <c r="U264" s="215"/>
      <c r="V264" s="215"/>
      <c r="W264" s="215"/>
      <c r="X264" s="215"/>
      <c r="Y264" s="27"/>
      <c r="AA264" s="29"/>
      <c r="AB264" s="27"/>
      <c r="AC264" s="28"/>
      <c r="AD264" s="28"/>
      <c r="AH264" s="28"/>
    </row>
    <row r="265" spans="1:38">
      <c r="J265" s="28"/>
      <c r="K265" s="28"/>
      <c r="O265" s="28"/>
      <c r="T265" s="28"/>
      <c r="U265" s="28"/>
      <c r="V265" s="28"/>
      <c r="W265" s="28"/>
      <c r="AA265" s="29"/>
      <c r="AB265" s="27"/>
      <c r="AE265" s="27"/>
      <c r="AF265" s="27"/>
      <c r="AG265" s="27"/>
      <c r="AI265" s="27"/>
      <c r="AJ265" s="240"/>
      <c r="AK265" s="27"/>
      <c r="AL265" s="27"/>
    </row>
    <row r="266" spans="1:38">
      <c r="J266" s="28"/>
      <c r="K266" s="28"/>
      <c r="O266" s="28"/>
      <c r="T266" s="28"/>
      <c r="U266" s="28"/>
      <c r="V266" s="28"/>
      <c r="W266" s="28"/>
      <c r="AA266" s="29"/>
      <c r="AB266" s="27"/>
      <c r="AE266" s="27"/>
      <c r="AF266" s="27"/>
      <c r="AG266" s="27"/>
      <c r="AI266" s="27"/>
      <c r="AJ266" s="240"/>
      <c r="AK266" s="27"/>
      <c r="AL266" s="27"/>
    </row>
    <row r="267" spans="1:38">
      <c r="J267" s="28"/>
      <c r="K267" s="28"/>
      <c r="O267" s="28"/>
      <c r="T267" s="28"/>
      <c r="U267" s="28"/>
      <c r="V267" s="28"/>
      <c r="W267" s="28"/>
      <c r="AA267" s="29"/>
      <c r="AB267" s="27"/>
      <c r="AE267" s="27"/>
      <c r="AF267" s="27"/>
      <c r="AG267" s="27"/>
      <c r="AI267" s="27"/>
      <c r="AJ267" s="240"/>
      <c r="AK267" s="27"/>
      <c r="AL267" s="27"/>
    </row>
    <row r="268" spans="1:38">
      <c r="J268" s="28"/>
      <c r="K268" s="28"/>
      <c r="O268" s="28"/>
      <c r="T268" s="28"/>
      <c r="U268" s="28"/>
      <c r="V268" s="28"/>
      <c r="W268" s="28"/>
      <c r="AA268" s="29"/>
      <c r="AB268" s="27"/>
      <c r="AE268" s="27"/>
      <c r="AF268" s="27"/>
      <c r="AG268" s="27"/>
      <c r="AI268" s="27"/>
      <c r="AJ268" s="240"/>
      <c r="AK268" s="27"/>
      <c r="AL268" s="27"/>
    </row>
    <row r="269" spans="1:38">
      <c r="J269" s="28"/>
      <c r="K269" s="28"/>
      <c r="O269" s="28"/>
      <c r="T269" s="28"/>
      <c r="U269" s="28"/>
      <c r="V269" s="28"/>
      <c r="W269" s="28"/>
      <c r="AA269" s="29"/>
      <c r="AB269" s="27"/>
      <c r="AE269" s="27"/>
      <c r="AF269" s="27"/>
      <c r="AG269" s="27"/>
      <c r="AI269" s="27"/>
      <c r="AJ269" s="240"/>
      <c r="AK269" s="27"/>
      <c r="AL269" s="27"/>
    </row>
    <row r="270" spans="1:38">
      <c r="J270" s="28"/>
      <c r="K270" s="28"/>
      <c r="O270" s="28"/>
      <c r="T270" s="28"/>
      <c r="U270" s="28"/>
      <c r="V270" s="28"/>
      <c r="W270" s="28"/>
      <c r="AA270" s="29"/>
      <c r="AB270" s="27"/>
      <c r="AE270" s="27"/>
      <c r="AF270" s="27"/>
      <c r="AG270" s="27"/>
      <c r="AI270" s="27"/>
      <c r="AJ270" s="240"/>
      <c r="AK270" s="27"/>
      <c r="AL270" s="27"/>
    </row>
    <row r="271" spans="1:38">
      <c r="J271" s="28"/>
      <c r="K271" s="28"/>
      <c r="O271" s="28"/>
      <c r="T271" s="28"/>
      <c r="U271" s="28"/>
      <c r="V271" s="28"/>
      <c r="W271" s="28"/>
      <c r="AA271" s="29"/>
      <c r="AB271" s="27"/>
      <c r="AE271" s="27"/>
      <c r="AF271" s="27"/>
      <c r="AG271" s="27"/>
      <c r="AI271" s="27"/>
      <c r="AJ271" s="240"/>
      <c r="AK271" s="27"/>
      <c r="AL271" s="27"/>
    </row>
    <row r="272" spans="1:38">
      <c r="J272" s="28"/>
      <c r="K272" s="28"/>
      <c r="O272" s="28"/>
      <c r="T272" s="28"/>
      <c r="U272" s="28"/>
      <c r="V272" s="28"/>
      <c r="W272" s="28"/>
      <c r="AA272" s="29"/>
      <c r="AB272" s="27"/>
      <c r="AE272" s="27"/>
      <c r="AF272" s="27"/>
      <c r="AG272" s="27"/>
      <c r="AI272" s="27"/>
      <c r="AJ272" s="240"/>
      <c r="AK272" s="27"/>
      <c r="AL272" s="27"/>
    </row>
    <row r="273" spans="10:38">
      <c r="J273" s="28"/>
      <c r="K273" s="28"/>
      <c r="O273" s="28"/>
      <c r="T273" s="28"/>
      <c r="U273" s="28"/>
      <c r="V273" s="28"/>
      <c r="W273" s="28"/>
      <c r="AA273" s="29"/>
      <c r="AB273" s="27"/>
      <c r="AE273" s="27"/>
      <c r="AF273" s="27"/>
      <c r="AG273" s="27"/>
      <c r="AI273" s="27"/>
      <c r="AJ273" s="240"/>
      <c r="AK273" s="27"/>
      <c r="AL273" s="27"/>
    </row>
    <row r="274" spans="10:38">
      <c r="J274" s="28"/>
      <c r="K274" s="28"/>
      <c r="O274" s="28"/>
      <c r="T274" s="28"/>
      <c r="U274" s="28"/>
      <c r="V274" s="28"/>
      <c r="W274" s="28"/>
      <c r="AA274" s="29"/>
      <c r="AB274" s="27"/>
      <c r="AE274" s="27"/>
      <c r="AF274" s="27"/>
      <c r="AG274" s="27"/>
      <c r="AI274" s="27"/>
      <c r="AJ274" s="240"/>
      <c r="AK274" s="27"/>
      <c r="AL274" s="27"/>
    </row>
    <row r="275" spans="10:38">
      <c r="N275" s="240"/>
      <c r="T275" s="243"/>
      <c r="U275" s="244"/>
      <c r="AA275" s="29"/>
      <c r="AB275" s="27"/>
      <c r="AE275" s="27"/>
      <c r="AF275" s="27"/>
      <c r="AG275" s="27"/>
      <c r="AI275" s="27"/>
      <c r="AJ275" s="240"/>
      <c r="AK275" s="27"/>
      <c r="AL275" s="27"/>
    </row>
    <row r="276" spans="10:38">
      <c r="N276" s="240"/>
      <c r="T276" s="243"/>
      <c r="U276" s="244"/>
      <c r="AA276" s="29"/>
      <c r="AB276" s="27"/>
      <c r="AE276" s="27"/>
      <c r="AF276" s="27"/>
      <c r="AG276" s="27"/>
      <c r="AI276" s="27"/>
      <c r="AJ276" s="240"/>
      <c r="AK276" s="27"/>
      <c r="AL276" s="27"/>
    </row>
    <row r="277" spans="10:38">
      <c r="N277" s="240"/>
      <c r="T277" s="243"/>
      <c r="U277" s="244"/>
      <c r="AA277" s="29"/>
      <c r="AB277" s="27"/>
      <c r="AE277" s="27"/>
      <c r="AF277" s="27"/>
      <c r="AG277" s="27"/>
      <c r="AI277" s="27"/>
      <c r="AJ277" s="240"/>
      <c r="AK277" s="27"/>
      <c r="AL277" s="27"/>
    </row>
    <row r="278" spans="10:38">
      <c r="N278" s="240"/>
      <c r="T278" s="243"/>
      <c r="U278" s="244"/>
      <c r="AA278" s="29"/>
      <c r="AB278" s="27"/>
      <c r="AE278" s="27"/>
      <c r="AF278" s="27"/>
      <c r="AG278" s="27"/>
      <c r="AI278" s="27"/>
      <c r="AJ278" s="240"/>
      <c r="AK278" s="27"/>
      <c r="AL278" s="27"/>
    </row>
    <row r="279" spans="10:38">
      <c r="N279" s="240"/>
      <c r="T279" s="243"/>
      <c r="U279" s="244"/>
      <c r="AA279" s="29"/>
      <c r="AB279" s="27"/>
      <c r="AE279" s="27"/>
      <c r="AF279" s="27"/>
      <c r="AG279" s="27"/>
      <c r="AI279" s="27"/>
      <c r="AJ279" s="240"/>
      <c r="AK279" s="27"/>
      <c r="AL279" s="27"/>
    </row>
    <row r="280" spans="10:38">
      <c r="N280" s="240"/>
      <c r="T280" s="243"/>
      <c r="U280" s="244"/>
      <c r="AA280" s="29"/>
      <c r="AB280" s="27"/>
      <c r="AE280" s="27"/>
      <c r="AF280" s="27"/>
      <c r="AG280" s="27"/>
      <c r="AI280" s="27"/>
      <c r="AJ280" s="240"/>
      <c r="AK280" s="27"/>
      <c r="AL280" s="27"/>
    </row>
    <row r="281" spans="10:38">
      <c r="N281" s="240"/>
      <c r="T281" s="243"/>
      <c r="U281" s="244"/>
      <c r="AA281" s="29"/>
      <c r="AB281" s="27"/>
      <c r="AE281" s="27"/>
      <c r="AF281" s="27"/>
      <c r="AG281" s="27"/>
      <c r="AI281" s="27"/>
      <c r="AJ281" s="240"/>
      <c r="AK281" s="27"/>
      <c r="AL281" s="27"/>
    </row>
    <row r="282" spans="10:38">
      <c r="N282" s="240"/>
      <c r="T282" s="243"/>
      <c r="U282" s="244"/>
      <c r="AA282" s="29"/>
      <c r="AB282" s="27"/>
      <c r="AE282" s="27"/>
      <c r="AF282" s="27"/>
      <c r="AG282" s="27"/>
      <c r="AI282" s="27"/>
      <c r="AJ282" s="240"/>
      <c r="AK282" s="27"/>
      <c r="AL282" s="27"/>
    </row>
    <row r="283" spans="10:38">
      <c r="N283" s="240"/>
      <c r="T283" s="243"/>
      <c r="U283" s="244"/>
      <c r="AA283" s="29"/>
      <c r="AB283" s="27"/>
      <c r="AE283" s="27"/>
      <c r="AF283" s="27"/>
      <c r="AG283" s="27"/>
      <c r="AI283" s="27"/>
      <c r="AJ283" s="240"/>
      <c r="AK283" s="27"/>
      <c r="AL283" s="27"/>
    </row>
    <row r="284" spans="10:38">
      <c r="N284" s="31"/>
      <c r="T284" s="243"/>
      <c r="U284" s="244"/>
      <c r="AA284" s="29"/>
      <c r="AB284" s="27"/>
      <c r="AE284" s="27"/>
      <c r="AF284" s="27"/>
      <c r="AG284" s="27"/>
      <c r="AI284" s="27"/>
      <c r="AK284" s="27"/>
      <c r="AL284" s="27"/>
    </row>
    <row r="285" spans="10:38">
      <c r="N285" s="35"/>
      <c r="T285" s="243"/>
      <c r="U285" s="244"/>
      <c r="AA285" s="29"/>
      <c r="AB285" s="27"/>
      <c r="AE285" s="27"/>
      <c r="AF285" s="27"/>
      <c r="AG285" s="27"/>
      <c r="AI285" s="27"/>
      <c r="AK285" s="27"/>
      <c r="AL285" s="27"/>
    </row>
    <row r="286" spans="10:38">
      <c r="N286" s="35"/>
      <c r="T286" s="243"/>
      <c r="U286" s="244"/>
      <c r="AA286" s="29"/>
      <c r="AB286" s="27"/>
      <c r="AE286" s="27"/>
      <c r="AF286" s="27"/>
      <c r="AG286" s="27"/>
      <c r="AI286" s="27"/>
      <c r="AK286" s="27"/>
      <c r="AL286" s="27"/>
    </row>
    <row r="287" spans="10:38">
      <c r="N287" s="35"/>
      <c r="T287" s="243"/>
      <c r="U287" s="244"/>
      <c r="AA287" s="29"/>
      <c r="AB287" s="27"/>
      <c r="AE287" s="27"/>
      <c r="AF287" s="27"/>
      <c r="AG287" s="27"/>
      <c r="AI287" s="27"/>
      <c r="AK287" s="27"/>
      <c r="AL287" s="27"/>
    </row>
    <row r="288" spans="10:38">
      <c r="N288" s="35"/>
      <c r="T288" s="243"/>
      <c r="U288" s="244"/>
      <c r="AA288" s="29"/>
      <c r="AB288" s="27"/>
      <c r="AE288" s="27"/>
      <c r="AF288" s="27"/>
      <c r="AG288" s="27"/>
      <c r="AI288" s="27"/>
      <c r="AK288" s="27"/>
      <c r="AL288" s="27"/>
    </row>
    <row r="289" spans="14:38">
      <c r="N289" s="35"/>
      <c r="T289" s="243"/>
      <c r="U289" s="244"/>
      <c r="AA289" s="29"/>
      <c r="AB289" s="27"/>
      <c r="AE289" s="27"/>
      <c r="AF289" s="27"/>
      <c r="AG289" s="27"/>
      <c r="AI289" s="27"/>
      <c r="AK289" s="27"/>
      <c r="AL289" s="27"/>
    </row>
    <row r="290" spans="14:38">
      <c r="N290" s="35"/>
      <c r="T290" s="243"/>
      <c r="U290" s="244"/>
      <c r="AA290" s="29"/>
      <c r="AB290" s="27"/>
      <c r="AE290" s="27"/>
      <c r="AF290" s="27"/>
      <c r="AG290" s="27"/>
      <c r="AI290" s="27"/>
      <c r="AK290" s="27"/>
      <c r="AL290" s="27"/>
    </row>
    <row r="291" spans="14:38">
      <c r="N291" s="35"/>
      <c r="T291" s="243"/>
      <c r="U291" s="244"/>
      <c r="AA291" s="29"/>
      <c r="AB291" s="27"/>
      <c r="AE291" s="27"/>
      <c r="AF291" s="27"/>
      <c r="AG291" s="27"/>
      <c r="AI291" s="27"/>
      <c r="AK291" s="27"/>
      <c r="AL291" s="27"/>
    </row>
    <row r="292" spans="14:38">
      <c r="N292" s="35"/>
      <c r="T292" s="243"/>
      <c r="U292" s="244"/>
      <c r="AA292" s="29"/>
      <c r="AB292" s="27"/>
      <c r="AE292" s="27"/>
      <c r="AF292" s="27"/>
      <c r="AG292" s="27"/>
      <c r="AI292" s="27"/>
      <c r="AK292" s="27"/>
      <c r="AL292" s="27"/>
    </row>
    <row r="293" spans="14:38">
      <c r="N293" s="35"/>
      <c r="T293" s="243"/>
      <c r="U293" s="244"/>
      <c r="AA293" s="29"/>
      <c r="AB293" s="27"/>
      <c r="AE293" s="27"/>
      <c r="AF293" s="27"/>
      <c r="AG293" s="27"/>
      <c r="AI293" s="27"/>
      <c r="AK293" s="27"/>
      <c r="AL293" s="27"/>
    </row>
    <row r="294" spans="14:38">
      <c r="N294" s="35"/>
      <c r="T294" s="243"/>
      <c r="U294" s="244"/>
      <c r="AA294" s="29"/>
      <c r="AB294" s="27"/>
      <c r="AE294" s="27"/>
      <c r="AF294" s="27"/>
      <c r="AG294" s="27"/>
      <c r="AI294" s="27"/>
      <c r="AK294" s="27"/>
      <c r="AL294" s="27"/>
    </row>
    <row r="295" spans="14:38">
      <c r="N295" s="35"/>
      <c r="T295" s="243"/>
      <c r="U295" s="244"/>
      <c r="AA295" s="29"/>
      <c r="AB295" s="27"/>
      <c r="AE295" s="27"/>
      <c r="AF295" s="27"/>
      <c r="AG295" s="27"/>
      <c r="AI295" s="27"/>
      <c r="AK295" s="27"/>
      <c r="AL295" s="27"/>
    </row>
    <row r="296" spans="14:38">
      <c r="N296" s="35"/>
      <c r="T296" s="243"/>
      <c r="U296" s="244"/>
      <c r="AA296" s="29"/>
      <c r="AB296" s="27"/>
      <c r="AE296" s="27"/>
      <c r="AF296" s="27"/>
      <c r="AG296" s="27"/>
      <c r="AI296" s="27"/>
      <c r="AK296" s="27"/>
      <c r="AL296" s="27"/>
    </row>
    <row r="297" spans="14:38">
      <c r="N297" s="35"/>
      <c r="T297" s="243"/>
      <c r="U297" s="244"/>
      <c r="AA297" s="29"/>
      <c r="AB297" s="27"/>
      <c r="AE297" s="27"/>
      <c r="AF297" s="27"/>
      <c r="AG297" s="27"/>
      <c r="AI297" s="27"/>
      <c r="AK297" s="27"/>
      <c r="AL297" s="27"/>
    </row>
    <row r="298" spans="14:38">
      <c r="N298" s="35"/>
      <c r="T298" s="243"/>
      <c r="U298" s="244"/>
      <c r="AA298" s="29"/>
      <c r="AB298" s="27"/>
      <c r="AE298" s="27"/>
      <c r="AF298" s="27"/>
      <c r="AG298" s="27"/>
      <c r="AI298" s="27"/>
      <c r="AK298" s="27"/>
      <c r="AL298" s="27"/>
    </row>
    <row r="299" spans="14:38">
      <c r="N299" s="35"/>
      <c r="T299" s="243"/>
      <c r="U299" s="244"/>
      <c r="AA299" s="29"/>
      <c r="AB299" s="27"/>
      <c r="AE299" s="27"/>
      <c r="AF299" s="27"/>
      <c r="AG299" s="27"/>
      <c r="AI299" s="27"/>
      <c r="AK299" s="27"/>
      <c r="AL299" s="27"/>
    </row>
    <row r="300" spans="14:38">
      <c r="N300" s="35"/>
      <c r="T300" s="243"/>
      <c r="U300" s="244"/>
      <c r="AA300" s="29"/>
      <c r="AB300" s="27"/>
      <c r="AE300" s="27"/>
      <c r="AF300" s="27"/>
      <c r="AG300" s="27"/>
      <c r="AI300" s="27"/>
      <c r="AK300" s="27"/>
      <c r="AL300" s="27"/>
    </row>
    <row r="301" spans="14:38">
      <c r="N301" s="35"/>
      <c r="T301" s="243"/>
      <c r="U301" s="244"/>
      <c r="AA301" s="29"/>
      <c r="AB301" s="27"/>
      <c r="AE301" s="27"/>
      <c r="AF301" s="27"/>
      <c r="AG301" s="27"/>
      <c r="AI301" s="27"/>
      <c r="AK301" s="27"/>
      <c r="AL301" s="27"/>
    </row>
    <row r="302" spans="14:38">
      <c r="N302" s="35"/>
      <c r="T302" s="243"/>
      <c r="U302" s="244"/>
      <c r="AA302" s="29"/>
      <c r="AB302" s="27"/>
      <c r="AE302" s="27"/>
      <c r="AF302" s="27"/>
      <c r="AG302" s="27"/>
      <c r="AI302" s="27"/>
      <c r="AK302" s="27"/>
      <c r="AL302" s="27"/>
    </row>
    <row r="303" spans="14:38">
      <c r="N303" s="35"/>
      <c r="T303" s="243"/>
      <c r="U303" s="244"/>
      <c r="AA303" s="29"/>
      <c r="AB303" s="27"/>
      <c r="AE303" s="27"/>
      <c r="AF303" s="27"/>
      <c r="AG303" s="27"/>
      <c r="AI303" s="27"/>
      <c r="AK303" s="27"/>
      <c r="AL303" s="27"/>
    </row>
    <row r="304" spans="14:38">
      <c r="N304" s="35"/>
      <c r="T304" s="243"/>
      <c r="U304" s="244"/>
      <c r="AA304" s="29"/>
      <c r="AB304" s="27"/>
      <c r="AE304" s="27"/>
      <c r="AF304" s="27"/>
      <c r="AG304" s="27"/>
      <c r="AI304" s="27"/>
      <c r="AK304" s="27"/>
      <c r="AL304" s="27"/>
    </row>
    <row r="305" spans="14:38">
      <c r="N305" s="35"/>
      <c r="T305" s="243"/>
      <c r="U305" s="244"/>
      <c r="AA305" s="29"/>
      <c r="AB305" s="27"/>
      <c r="AE305" s="27"/>
      <c r="AF305" s="27"/>
      <c r="AG305" s="27"/>
      <c r="AI305" s="27"/>
      <c r="AK305" s="27"/>
      <c r="AL305" s="27"/>
    </row>
    <row r="306" spans="14:38">
      <c r="N306" s="35"/>
      <c r="T306" s="243"/>
      <c r="U306" s="244"/>
      <c r="AA306" s="29"/>
      <c r="AB306" s="27"/>
      <c r="AE306" s="27"/>
      <c r="AF306" s="27"/>
      <c r="AG306" s="27"/>
      <c r="AI306" s="27"/>
      <c r="AK306" s="27"/>
      <c r="AL306" s="27"/>
    </row>
    <row r="307" spans="14:38">
      <c r="N307" s="35"/>
      <c r="T307" s="243"/>
      <c r="U307" s="244"/>
      <c r="AA307" s="29"/>
      <c r="AB307" s="27"/>
      <c r="AE307" s="27"/>
      <c r="AF307" s="27"/>
      <c r="AG307" s="27"/>
      <c r="AI307" s="27"/>
      <c r="AK307" s="27"/>
      <c r="AL307" s="27"/>
    </row>
    <row r="308" spans="14:38">
      <c r="N308" s="35"/>
      <c r="T308" s="243"/>
      <c r="U308" s="244"/>
      <c r="AA308" s="29"/>
      <c r="AB308" s="27"/>
      <c r="AE308" s="27"/>
      <c r="AF308" s="27"/>
      <c r="AG308" s="27"/>
      <c r="AI308" s="27"/>
      <c r="AK308" s="27"/>
      <c r="AL308" s="27"/>
    </row>
    <row r="309" spans="14:38">
      <c r="N309" s="35"/>
      <c r="T309" s="243"/>
      <c r="U309" s="244"/>
      <c r="AA309" s="29"/>
      <c r="AB309" s="27"/>
      <c r="AE309" s="27"/>
      <c r="AF309" s="27"/>
      <c r="AG309" s="27"/>
      <c r="AI309" s="27"/>
      <c r="AK309" s="27"/>
      <c r="AL309" s="27"/>
    </row>
    <row r="310" spans="14:38">
      <c r="N310" s="35"/>
      <c r="T310" s="243"/>
      <c r="U310" s="244"/>
      <c r="AA310" s="29"/>
      <c r="AB310" s="27"/>
      <c r="AE310" s="27"/>
      <c r="AF310" s="27"/>
      <c r="AG310" s="27"/>
      <c r="AI310" s="27"/>
      <c r="AK310" s="27"/>
      <c r="AL310" s="27"/>
    </row>
    <row r="311" spans="14:38">
      <c r="N311" s="35"/>
      <c r="T311" s="243"/>
      <c r="U311" s="244"/>
      <c r="AA311" s="29"/>
      <c r="AB311" s="27"/>
      <c r="AE311" s="27"/>
      <c r="AF311" s="27"/>
      <c r="AG311" s="27"/>
      <c r="AI311" s="27"/>
      <c r="AK311" s="27"/>
      <c r="AL311" s="27"/>
    </row>
    <row r="312" spans="14:38">
      <c r="N312" s="35"/>
      <c r="T312" s="243"/>
      <c r="U312" s="244"/>
      <c r="AA312" s="29"/>
      <c r="AB312" s="27"/>
      <c r="AE312" s="27"/>
      <c r="AF312" s="27"/>
      <c r="AG312" s="27"/>
      <c r="AI312" s="27"/>
    </row>
    <row r="313" spans="14:38">
      <c r="N313" s="35"/>
      <c r="T313" s="243"/>
      <c r="U313" s="244"/>
      <c r="AA313" s="29"/>
      <c r="AB313" s="27"/>
      <c r="AE313" s="27"/>
      <c r="AF313" s="27"/>
      <c r="AG313" s="27"/>
      <c r="AI313" s="27"/>
    </row>
    <row r="314" spans="14:38">
      <c r="N314" s="35"/>
      <c r="T314" s="243"/>
      <c r="U314" s="244"/>
      <c r="AA314" s="29"/>
      <c r="AB314" s="27"/>
      <c r="AE314" s="27"/>
      <c r="AF314" s="27"/>
      <c r="AG314" s="27"/>
      <c r="AI314" s="27"/>
    </row>
    <row r="315" spans="14:38">
      <c r="N315" s="35"/>
      <c r="T315" s="243"/>
      <c r="U315" s="244"/>
      <c r="AA315" s="29"/>
      <c r="AB315" s="27"/>
      <c r="AE315" s="27"/>
      <c r="AF315" s="27"/>
      <c r="AG315" s="27"/>
      <c r="AI315" s="27"/>
    </row>
    <row r="316" spans="14:38">
      <c r="N316" s="35"/>
      <c r="T316" s="243"/>
      <c r="U316" s="244"/>
      <c r="AA316" s="29"/>
      <c r="AB316" s="27"/>
      <c r="AE316" s="27"/>
      <c r="AF316" s="27"/>
      <c r="AG316" s="27"/>
      <c r="AI316" s="27"/>
    </row>
    <row r="317" spans="14:38">
      <c r="N317" s="35"/>
      <c r="T317" s="243"/>
      <c r="U317" s="244"/>
      <c r="AA317" s="29"/>
      <c r="AB317" s="27"/>
      <c r="AE317" s="27"/>
      <c r="AF317" s="27"/>
      <c r="AG317" s="27"/>
      <c r="AI317" s="27"/>
    </row>
    <row r="318" spans="14:38">
      <c r="N318" s="35"/>
      <c r="T318" s="243"/>
      <c r="U318" s="244"/>
      <c r="AA318" s="29"/>
      <c r="AB318" s="27"/>
      <c r="AE318" s="27"/>
      <c r="AF318" s="27"/>
      <c r="AG318" s="27"/>
      <c r="AI318" s="27"/>
    </row>
    <row r="319" spans="14:38">
      <c r="N319" s="35"/>
      <c r="T319" s="243"/>
      <c r="U319" s="244"/>
      <c r="AA319" s="29"/>
      <c r="AB319" s="27"/>
      <c r="AE319" s="27"/>
      <c r="AF319" s="27"/>
      <c r="AG319" s="27"/>
      <c r="AI319" s="27"/>
    </row>
    <row r="320" spans="14:38">
      <c r="N320" s="35"/>
      <c r="T320" s="243"/>
      <c r="U320" s="244"/>
      <c r="AA320" s="29"/>
      <c r="AB320" s="27"/>
      <c r="AE320" s="27"/>
      <c r="AF320" s="27"/>
      <c r="AG320" s="27"/>
      <c r="AI320" s="27"/>
    </row>
    <row r="321" spans="9:36">
      <c r="N321" s="35"/>
      <c r="T321" s="243"/>
      <c r="U321" s="244"/>
      <c r="AA321" s="29"/>
      <c r="AB321" s="27"/>
      <c r="AE321" s="27"/>
      <c r="AF321" s="27"/>
      <c r="AG321" s="27"/>
      <c r="AI321" s="27"/>
    </row>
    <row r="322" spans="9:36">
      <c r="N322" s="35"/>
      <c r="T322" s="243"/>
      <c r="U322" s="244"/>
      <c r="AA322" s="29"/>
      <c r="AB322" s="27"/>
      <c r="AE322" s="27"/>
      <c r="AF322" s="27"/>
      <c r="AG322" s="27"/>
      <c r="AI322" s="27"/>
    </row>
    <row r="323" spans="9:36">
      <c r="N323" s="35"/>
      <c r="T323" s="243"/>
      <c r="U323" s="244"/>
      <c r="AA323" s="29"/>
      <c r="AB323" s="27"/>
      <c r="AE323" s="27"/>
      <c r="AF323" s="27"/>
      <c r="AG323" s="27"/>
      <c r="AI323" s="27"/>
    </row>
    <row r="324" spans="9:36">
      <c r="N324" s="35"/>
      <c r="T324" s="243"/>
      <c r="U324" s="244"/>
      <c r="AA324" s="29"/>
      <c r="AB324" s="27"/>
      <c r="AE324" s="27"/>
      <c r="AF324" s="27"/>
      <c r="AG324" s="27"/>
      <c r="AI324" s="27"/>
    </row>
    <row r="325" spans="9:36">
      <c r="N325" s="35"/>
      <c r="T325" s="243"/>
      <c r="U325" s="244"/>
      <c r="AA325" s="29"/>
      <c r="AB325" s="27"/>
      <c r="AE325" s="27"/>
      <c r="AF325" s="27"/>
      <c r="AG325" s="27"/>
      <c r="AI325" s="27"/>
    </row>
    <row r="326" spans="9:36">
      <c r="N326" s="35"/>
      <c r="T326" s="243"/>
      <c r="U326" s="244"/>
      <c r="AA326" s="29"/>
      <c r="AB326" s="27"/>
      <c r="AE326" s="27"/>
      <c r="AF326" s="27"/>
      <c r="AG326" s="27"/>
      <c r="AI326" s="27"/>
    </row>
    <row r="327" spans="9:36">
      <c r="N327" s="35"/>
      <c r="T327" s="243"/>
      <c r="U327" s="244"/>
      <c r="AA327" s="29"/>
      <c r="AB327" s="27"/>
      <c r="AE327" s="27"/>
      <c r="AF327" s="27"/>
      <c r="AG327" s="27"/>
      <c r="AI327" s="27"/>
    </row>
    <row r="328" spans="9:36">
      <c r="N328" s="35"/>
      <c r="T328" s="243"/>
      <c r="U328" s="244"/>
      <c r="AA328" s="29"/>
      <c r="AB328" s="27"/>
      <c r="AE328" s="27"/>
      <c r="AF328" s="27"/>
      <c r="AG328" s="27"/>
      <c r="AI328" s="27"/>
    </row>
    <row r="329" spans="9:36">
      <c r="N329" s="35"/>
      <c r="T329" s="243"/>
      <c r="U329" s="244"/>
      <c r="AA329" s="29"/>
      <c r="AB329" s="27"/>
      <c r="AE329" s="27"/>
      <c r="AF329" s="27"/>
      <c r="AG329" s="27"/>
      <c r="AI329" s="27"/>
    </row>
    <row r="330" spans="9:36">
      <c r="N330" s="35"/>
      <c r="T330" s="243"/>
      <c r="U330" s="244"/>
      <c r="AA330" s="29"/>
      <c r="AB330" s="27"/>
      <c r="AE330" s="27"/>
      <c r="AF330" s="27"/>
      <c r="AG330" s="27"/>
      <c r="AI330" s="27"/>
    </row>
    <row r="331" spans="9:36">
      <c r="N331" s="35"/>
      <c r="T331" s="243"/>
      <c r="U331" s="244"/>
      <c r="AA331" s="29"/>
      <c r="AB331" s="27"/>
      <c r="AE331" s="27"/>
      <c r="AF331" s="27"/>
      <c r="AG331" s="27"/>
      <c r="AI331" s="27"/>
    </row>
    <row r="332" spans="9:36">
      <c r="N332" s="35"/>
      <c r="T332" s="243"/>
      <c r="U332" s="244"/>
      <c r="AA332" s="29"/>
      <c r="AB332" s="27"/>
      <c r="AE332" s="27"/>
      <c r="AF332" s="27"/>
      <c r="AG332" s="27"/>
      <c r="AI332" s="27"/>
    </row>
    <row r="333" spans="9:36">
      <c r="N333" s="35"/>
      <c r="T333" s="243"/>
      <c r="U333" s="244"/>
      <c r="AA333" s="29"/>
      <c r="AB333" s="27"/>
      <c r="AE333" s="27"/>
      <c r="AF333" s="27"/>
      <c r="AG333" s="27"/>
      <c r="AI333" s="27"/>
    </row>
    <row r="334" spans="9:36">
      <c r="N334" s="35"/>
      <c r="T334" s="243"/>
      <c r="U334" s="244"/>
      <c r="AA334" s="29"/>
      <c r="AB334" s="27"/>
      <c r="AE334" s="27"/>
      <c r="AF334" s="27"/>
      <c r="AG334" s="27"/>
      <c r="AI334" s="27"/>
    </row>
    <row r="335" spans="9:36">
      <c r="N335" s="35"/>
      <c r="T335" s="243"/>
      <c r="U335" s="244"/>
      <c r="AA335" s="29"/>
      <c r="AB335" s="27"/>
      <c r="AE335" s="27"/>
      <c r="AF335" s="27"/>
      <c r="AG335" s="27"/>
      <c r="AI335" s="27"/>
    </row>
    <row r="336" spans="9:36" s="246" customFormat="1">
      <c r="I336" s="346"/>
      <c r="J336" s="245"/>
      <c r="K336" s="245"/>
      <c r="N336" s="35"/>
      <c r="O336" s="34"/>
      <c r="P336" s="34"/>
      <c r="Q336" s="34"/>
      <c r="R336" s="34"/>
      <c r="S336" s="29"/>
      <c r="T336" s="243"/>
      <c r="U336" s="244"/>
      <c r="V336" s="34"/>
      <c r="W336" s="29"/>
      <c r="X336" s="29"/>
      <c r="Y336" s="29"/>
      <c r="Z336" s="29"/>
      <c r="AA336" s="29"/>
      <c r="AB336" s="27"/>
      <c r="AC336" s="29"/>
      <c r="AD336" s="29"/>
      <c r="AE336" s="27"/>
      <c r="AF336" s="27"/>
      <c r="AG336" s="27"/>
      <c r="AH336" s="29"/>
      <c r="AI336" s="27"/>
      <c r="AJ336" s="28"/>
    </row>
    <row r="337" spans="9:36" s="246" customFormat="1">
      <c r="I337" s="346"/>
      <c r="J337" s="245"/>
      <c r="K337" s="245"/>
      <c r="N337" s="35"/>
      <c r="O337" s="34"/>
      <c r="P337" s="34"/>
      <c r="Q337" s="34"/>
      <c r="R337" s="34"/>
      <c r="S337" s="29"/>
      <c r="T337" s="243"/>
      <c r="U337" s="244"/>
      <c r="V337" s="34"/>
      <c r="W337" s="29"/>
      <c r="X337" s="29"/>
      <c r="Y337" s="29"/>
      <c r="Z337" s="29"/>
      <c r="AA337" s="29"/>
      <c r="AB337" s="27"/>
      <c r="AC337" s="29"/>
      <c r="AD337" s="29"/>
      <c r="AE337" s="27"/>
      <c r="AF337" s="27"/>
      <c r="AG337" s="27"/>
      <c r="AH337" s="29"/>
      <c r="AI337" s="27"/>
      <c r="AJ337" s="28"/>
    </row>
    <row r="338" spans="9:36" s="246" customFormat="1">
      <c r="I338" s="346"/>
      <c r="J338" s="245"/>
      <c r="K338" s="245"/>
      <c r="N338" s="35"/>
      <c r="O338" s="34"/>
      <c r="P338" s="34"/>
      <c r="Q338" s="34"/>
      <c r="R338" s="34"/>
      <c r="S338" s="29"/>
      <c r="T338" s="243"/>
      <c r="U338" s="244"/>
      <c r="V338" s="34"/>
      <c r="W338" s="29"/>
      <c r="X338" s="29"/>
      <c r="Y338" s="29"/>
      <c r="Z338" s="29"/>
      <c r="AA338" s="29"/>
      <c r="AB338" s="27"/>
      <c r="AC338" s="29"/>
      <c r="AD338" s="29"/>
      <c r="AE338" s="27"/>
      <c r="AF338" s="27"/>
      <c r="AG338" s="27"/>
      <c r="AH338" s="29"/>
      <c r="AI338" s="27"/>
      <c r="AJ338" s="28"/>
    </row>
    <row r="339" spans="9:36" s="246" customFormat="1">
      <c r="I339" s="346"/>
      <c r="J339" s="245"/>
      <c r="K339" s="245"/>
      <c r="N339" s="35"/>
      <c r="O339" s="34"/>
      <c r="P339" s="34"/>
      <c r="Q339" s="34"/>
      <c r="R339" s="34"/>
      <c r="S339" s="29"/>
      <c r="T339" s="243"/>
      <c r="U339" s="244"/>
      <c r="V339" s="34"/>
      <c r="W339" s="29"/>
      <c r="X339" s="29"/>
      <c r="Y339" s="29"/>
      <c r="Z339" s="29"/>
      <c r="AA339" s="29"/>
      <c r="AB339" s="27"/>
      <c r="AC339" s="29"/>
      <c r="AD339" s="29"/>
      <c r="AE339" s="27"/>
      <c r="AF339" s="27"/>
      <c r="AG339" s="27"/>
      <c r="AH339" s="29"/>
      <c r="AI339" s="27"/>
      <c r="AJ339" s="28"/>
    </row>
    <row r="340" spans="9:36" s="246" customFormat="1">
      <c r="I340" s="346"/>
      <c r="J340" s="245"/>
      <c r="K340" s="245"/>
      <c r="N340" s="35"/>
      <c r="O340" s="78"/>
      <c r="P340" s="78"/>
      <c r="Q340" s="78"/>
      <c r="R340" s="78"/>
      <c r="S340" s="161"/>
      <c r="T340" s="27"/>
      <c r="U340" s="34"/>
      <c r="V340" s="34"/>
      <c r="W340" s="29"/>
      <c r="X340" s="29"/>
      <c r="Y340" s="29"/>
      <c r="Z340" s="29"/>
      <c r="AA340" s="29"/>
      <c r="AB340" s="27"/>
      <c r="AC340" s="29"/>
      <c r="AD340" s="29"/>
      <c r="AE340" s="28"/>
      <c r="AF340" s="28"/>
      <c r="AG340" s="28"/>
      <c r="AH340" s="29"/>
      <c r="AI340" s="28"/>
      <c r="AJ340" s="28"/>
    </row>
    <row r="341" spans="9:36" s="246" customFormat="1">
      <c r="I341" s="346"/>
      <c r="J341" s="245"/>
      <c r="K341" s="245"/>
      <c r="N341" s="35"/>
      <c r="O341" s="78"/>
      <c r="P341" s="78"/>
      <c r="Q341" s="78"/>
      <c r="R341" s="78"/>
      <c r="S341" s="161"/>
      <c r="T341" s="27"/>
      <c r="U341" s="34"/>
      <c r="V341" s="34"/>
      <c r="W341" s="29"/>
      <c r="X341" s="29"/>
      <c r="Y341" s="29"/>
      <c r="Z341" s="29"/>
      <c r="AA341" s="29"/>
      <c r="AB341" s="27"/>
      <c r="AC341" s="29"/>
      <c r="AD341" s="29"/>
      <c r="AE341" s="28"/>
      <c r="AF341" s="28"/>
      <c r="AG341" s="28"/>
      <c r="AH341" s="29"/>
      <c r="AI341" s="28"/>
      <c r="AJ341" s="28"/>
    </row>
    <row r="342" spans="9:36" s="246" customFormat="1">
      <c r="I342" s="346"/>
      <c r="J342" s="245"/>
      <c r="K342" s="245"/>
      <c r="N342" s="28"/>
      <c r="O342" s="34"/>
      <c r="P342" s="34"/>
      <c r="Q342" s="34"/>
      <c r="R342" s="34"/>
      <c r="S342" s="29"/>
      <c r="T342" s="27"/>
      <c r="U342" s="34"/>
      <c r="V342" s="34"/>
      <c r="W342" s="29"/>
      <c r="X342" s="29"/>
      <c r="Y342" s="29"/>
      <c r="Z342" s="29"/>
      <c r="AA342" s="29"/>
      <c r="AB342" s="27"/>
      <c r="AC342" s="29"/>
      <c r="AD342" s="29"/>
      <c r="AE342" s="28"/>
      <c r="AF342" s="28"/>
      <c r="AG342" s="28"/>
      <c r="AH342" s="29"/>
      <c r="AI342" s="28"/>
      <c r="AJ342" s="28"/>
    </row>
    <row r="343" spans="9:36" s="246" customFormat="1">
      <c r="I343" s="346"/>
      <c r="J343" s="245"/>
      <c r="K343" s="245"/>
      <c r="N343" s="28"/>
      <c r="O343" s="34"/>
      <c r="P343" s="34"/>
      <c r="Q343" s="34"/>
      <c r="R343" s="34"/>
      <c r="S343" s="29"/>
      <c r="T343" s="27"/>
      <c r="U343" s="34"/>
      <c r="V343" s="34"/>
      <c r="W343" s="29"/>
      <c r="X343" s="29"/>
      <c r="Y343" s="29"/>
      <c r="Z343" s="29"/>
      <c r="AA343" s="29"/>
      <c r="AB343" s="27"/>
      <c r="AC343" s="29"/>
      <c r="AD343" s="29"/>
      <c r="AE343" s="28"/>
      <c r="AF343" s="28"/>
      <c r="AG343" s="28"/>
      <c r="AH343" s="29"/>
      <c r="AI343" s="28"/>
      <c r="AJ343" s="28"/>
    </row>
    <row r="344" spans="9:36" s="246" customFormat="1">
      <c r="I344" s="346"/>
      <c r="J344" s="245"/>
      <c r="K344" s="245"/>
      <c r="N344" s="28"/>
      <c r="O344" s="34"/>
      <c r="P344" s="34"/>
      <c r="Q344" s="34"/>
      <c r="R344" s="34"/>
      <c r="S344" s="29"/>
      <c r="T344" s="27"/>
      <c r="U344" s="34"/>
      <c r="V344" s="34"/>
      <c r="W344" s="29"/>
      <c r="X344" s="29"/>
      <c r="Y344" s="29"/>
      <c r="Z344" s="29"/>
      <c r="AA344" s="29"/>
      <c r="AB344" s="27"/>
      <c r="AC344" s="29"/>
      <c r="AD344" s="29"/>
      <c r="AE344" s="28"/>
      <c r="AF344" s="28"/>
      <c r="AG344" s="28"/>
      <c r="AH344" s="29"/>
      <c r="AI344" s="28"/>
      <c r="AJ344" s="28"/>
    </row>
    <row r="345" spans="9:36" s="246" customFormat="1">
      <c r="I345" s="346"/>
      <c r="J345" s="245"/>
      <c r="K345" s="245"/>
      <c r="N345" s="28"/>
      <c r="O345" s="34"/>
      <c r="P345" s="34"/>
      <c r="Q345" s="34"/>
      <c r="R345" s="34"/>
      <c r="S345" s="29"/>
      <c r="T345" s="27"/>
      <c r="U345" s="34"/>
      <c r="V345" s="34"/>
      <c r="W345" s="29"/>
      <c r="X345" s="29"/>
      <c r="Y345" s="29"/>
      <c r="Z345" s="29"/>
      <c r="AA345" s="29"/>
      <c r="AB345" s="27"/>
      <c r="AC345" s="29"/>
      <c r="AD345" s="29"/>
      <c r="AE345" s="28"/>
      <c r="AF345" s="28"/>
      <c r="AG345" s="28"/>
      <c r="AH345" s="29"/>
      <c r="AI345" s="28"/>
      <c r="AJ345" s="28"/>
    </row>
    <row r="346" spans="9:36">
      <c r="AA346" s="29"/>
      <c r="AB346" s="27"/>
    </row>
    <row r="347" spans="9:36">
      <c r="AA347" s="29"/>
      <c r="AB347" s="27"/>
    </row>
    <row r="348" spans="9:36">
      <c r="AA348" s="29"/>
      <c r="AB348" s="27"/>
    </row>
    <row r="349" spans="9:36">
      <c r="I349" s="347"/>
      <c r="J349" s="247"/>
      <c r="K349" s="247"/>
      <c r="L349" s="240"/>
      <c r="M349" s="240"/>
      <c r="AA349" s="29"/>
      <c r="AB349" s="27"/>
    </row>
    <row r="350" spans="9:36">
      <c r="I350" s="347"/>
      <c r="J350" s="247"/>
      <c r="K350" s="247"/>
      <c r="L350" s="240"/>
      <c r="M350" s="240"/>
      <c r="AA350" s="29"/>
      <c r="AB350" s="27"/>
    </row>
    <row r="351" spans="9:36">
      <c r="I351" s="347"/>
      <c r="J351" s="247"/>
      <c r="K351" s="247"/>
      <c r="L351" s="240"/>
      <c r="M351" s="240"/>
      <c r="AA351" s="29"/>
      <c r="AB351" s="27"/>
    </row>
    <row r="352" spans="9:36">
      <c r="I352" s="347"/>
      <c r="J352" s="247"/>
      <c r="K352" s="247"/>
      <c r="L352" s="240"/>
      <c r="M352" s="240"/>
      <c r="AA352" s="29"/>
      <c r="AB352" s="27"/>
    </row>
    <row r="353" spans="9:28">
      <c r="I353" s="347"/>
      <c r="J353" s="247"/>
      <c r="K353" s="247"/>
      <c r="L353" s="240"/>
      <c r="M353" s="240"/>
      <c r="AA353" s="29"/>
      <c r="AB353" s="27"/>
    </row>
    <row r="354" spans="9:28">
      <c r="I354" s="347"/>
      <c r="J354" s="247"/>
      <c r="K354" s="247"/>
      <c r="L354" s="240"/>
      <c r="M354" s="240"/>
      <c r="AA354" s="29"/>
      <c r="AB354" s="27"/>
    </row>
    <row r="355" spans="9:28">
      <c r="I355" s="347"/>
      <c r="J355" s="247"/>
      <c r="K355" s="247"/>
      <c r="L355" s="240"/>
      <c r="M355" s="240"/>
      <c r="AA355" s="29"/>
      <c r="AB355" s="27"/>
    </row>
    <row r="356" spans="9:28">
      <c r="I356" s="347"/>
      <c r="J356" s="247"/>
      <c r="K356" s="247"/>
      <c r="L356" s="240"/>
      <c r="M356" s="240"/>
      <c r="AA356" s="29"/>
      <c r="AB356" s="27"/>
    </row>
    <row r="357" spans="9:28">
      <c r="I357" s="347"/>
      <c r="J357" s="247"/>
      <c r="K357" s="247"/>
      <c r="L357" s="240"/>
      <c r="M357" s="240"/>
      <c r="AA357" s="29"/>
      <c r="AB357" s="27"/>
    </row>
    <row r="358" spans="9:28">
      <c r="I358" s="347"/>
      <c r="J358" s="247"/>
      <c r="K358" s="247"/>
      <c r="L358" s="240"/>
      <c r="M358" s="240"/>
      <c r="AA358" s="29"/>
      <c r="AB358" s="27"/>
    </row>
    <row r="359" spans="9:28">
      <c r="I359" s="347"/>
      <c r="J359" s="247"/>
      <c r="K359" s="247"/>
      <c r="L359" s="240"/>
      <c r="M359" s="240"/>
      <c r="AA359" s="29"/>
      <c r="AB359" s="27"/>
    </row>
    <row r="360" spans="9:28">
      <c r="I360" s="347"/>
      <c r="J360" s="247"/>
      <c r="K360" s="247"/>
      <c r="L360" s="240"/>
      <c r="M360" s="240"/>
      <c r="AA360" s="29"/>
      <c r="AB360" s="27"/>
    </row>
    <row r="361" spans="9:28">
      <c r="I361" s="347"/>
      <c r="J361" s="247"/>
      <c r="K361" s="247"/>
      <c r="L361" s="240"/>
      <c r="M361" s="240"/>
      <c r="AA361" s="29"/>
      <c r="AB361" s="27"/>
    </row>
    <row r="362" spans="9:28">
      <c r="I362" s="347"/>
      <c r="J362" s="247"/>
      <c r="K362" s="247"/>
      <c r="L362" s="240"/>
      <c r="M362" s="240"/>
      <c r="AA362" s="29"/>
      <c r="AB362" s="27"/>
    </row>
    <row r="363" spans="9:28">
      <c r="I363" s="347"/>
      <c r="J363" s="247"/>
      <c r="K363" s="247"/>
      <c r="L363" s="240"/>
      <c r="M363" s="240"/>
      <c r="AA363" s="29"/>
      <c r="AB363" s="27"/>
    </row>
    <row r="364" spans="9:28">
      <c r="I364" s="347"/>
      <c r="J364" s="247"/>
      <c r="K364" s="247"/>
      <c r="L364" s="240"/>
      <c r="M364" s="240"/>
      <c r="AA364" s="29"/>
      <c r="AB364" s="27"/>
    </row>
    <row r="365" spans="9:28">
      <c r="I365" s="347"/>
      <c r="J365" s="247"/>
      <c r="K365" s="247"/>
      <c r="L365" s="240"/>
      <c r="M365" s="240"/>
      <c r="AA365" s="29"/>
      <c r="AB365" s="27"/>
    </row>
    <row r="366" spans="9:28">
      <c r="I366" s="347"/>
      <c r="J366" s="247"/>
      <c r="K366" s="247"/>
      <c r="L366" s="240"/>
      <c r="M366" s="240"/>
      <c r="AA366" s="29"/>
      <c r="AB366" s="27"/>
    </row>
    <row r="367" spans="9:28">
      <c r="I367" s="347"/>
      <c r="J367" s="247"/>
      <c r="K367" s="247"/>
      <c r="L367" s="240"/>
      <c r="M367" s="240"/>
      <c r="AA367" s="29"/>
      <c r="AB367" s="27"/>
    </row>
    <row r="368" spans="9:28">
      <c r="I368" s="347"/>
      <c r="J368" s="247"/>
      <c r="K368" s="247"/>
      <c r="L368" s="240"/>
      <c r="M368" s="240"/>
      <c r="AA368" s="29"/>
      <c r="AB368" s="27"/>
    </row>
    <row r="369" spans="9:28">
      <c r="I369" s="347"/>
      <c r="J369" s="247"/>
      <c r="K369" s="247"/>
      <c r="L369" s="240"/>
      <c r="M369" s="240"/>
      <c r="AA369" s="29"/>
      <c r="AB369" s="27"/>
    </row>
    <row r="370" spans="9:28">
      <c r="I370" s="347"/>
      <c r="J370" s="247"/>
      <c r="K370" s="247"/>
      <c r="L370" s="240"/>
      <c r="M370" s="240"/>
      <c r="AA370" s="29"/>
      <c r="AB370" s="27"/>
    </row>
    <row r="371" spans="9:28">
      <c r="I371" s="347"/>
      <c r="J371" s="247"/>
      <c r="K371" s="247"/>
      <c r="L371" s="240"/>
      <c r="M371" s="240"/>
      <c r="AA371" s="29"/>
      <c r="AB371" s="27"/>
    </row>
    <row r="372" spans="9:28">
      <c r="I372" s="347"/>
      <c r="J372" s="247"/>
      <c r="K372" s="247"/>
      <c r="L372" s="240"/>
      <c r="M372" s="240"/>
      <c r="AA372" s="29"/>
      <c r="AB372" s="27"/>
    </row>
    <row r="373" spans="9:28">
      <c r="I373" s="347"/>
      <c r="J373" s="247"/>
      <c r="K373" s="247"/>
      <c r="L373" s="240"/>
      <c r="M373" s="240"/>
      <c r="AA373" s="29"/>
      <c r="AB373" s="27"/>
    </row>
    <row r="374" spans="9:28">
      <c r="I374" s="347"/>
      <c r="J374" s="247"/>
      <c r="K374" s="247"/>
      <c r="L374" s="240"/>
      <c r="M374" s="240"/>
      <c r="AA374" s="29"/>
      <c r="AB374" s="27"/>
    </row>
    <row r="375" spans="9:28">
      <c r="I375" s="347"/>
      <c r="J375" s="247"/>
      <c r="K375" s="247"/>
      <c r="L375" s="240"/>
      <c r="M375" s="240"/>
      <c r="AA375" s="29"/>
      <c r="AB375" s="27"/>
    </row>
    <row r="376" spans="9:28">
      <c r="I376" s="347"/>
      <c r="J376" s="247"/>
      <c r="K376" s="247"/>
      <c r="L376" s="240"/>
      <c r="M376" s="240"/>
      <c r="AA376" s="29"/>
      <c r="AB376" s="27"/>
    </row>
    <row r="377" spans="9:28">
      <c r="I377" s="347"/>
      <c r="J377" s="247"/>
      <c r="K377" s="247"/>
      <c r="L377" s="240"/>
      <c r="M377" s="240"/>
      <c r="AA377" s="29"/>
      <c r="AB377" s="27"/>
    </row>
    <row r="378" spans="9:28">
      <c r="I378" s="347"/>
      <c r="J378" s="247"/>
      <c r="K378" s="247"/>
      <c r="L378" s="240"/>
      <c r="M378" s="240"/>
      <c r="AA378" s="29"/>
      <c r="AB378" s="27"/>
    </row>
    <row r="379" spans="9:28">
      <c r="I379" s="347"/>
      <c r="J379" s="247"/>
      <c r="K379" s="247"/>
      <c r="L379" s="240"/>
      <c r="M379" s="240"/>
      <c r="AA379" s="29"/>
      <c r="AB379" s="27"/>
    </row>
    <row r="380" spans="9:28">
      <c r="I380" s="347"/>
      <c r="J380" s="247"/>
      <c r="K380" s="247"/>
      <c r="L380" s="240"/>
      <c r="M380" s="240"/>
      <c r="AA380" s="29"/>
      <c r="AB380" s="27"/>
    </row>
    <row r="381" spans="9:28">
      <c r="I381" s="347"/>
      <c r="J381" s="247"/>
      <c r="K381" s="247"/>
      <c r="L381" s="240"/>
      <c r="M381" s="240"/>
      <c r="AA381" s="29"/>
      <c r="AB381" s="27"/>
    </row>
    <row r="382" spans="9:28">
      <c r="I382" s="347"/>
      <c r="J382" s="247"/>
      <c r="K382" s="247"/>
      <c r="L382" s="240"/>
      <c r="M382" s="240"/>
      <c r="AA382" s="29"/>
      <c r="AB382" s="27"/>
    </row>
    <row r="383" spans="9:28">
      <c r="I383" s="347"/>
      <c r="J383" s="247"/>
      <c r="K383" s="247"/>
      <c r="L383" s="240"/>
      <c r="M383" s="240"/>
      <c r="AA383" s="29"/>
      <c r="AB383" s="27"/>
    </row>
    <row r="384" spans="9:28">
      <c r="I384" s="347"/>
      <c r="J384" s="247"/>
      <c r="K384" s="247"/>
      <c r="L384" s="240"/>
      <c r="M384" s="240"/>
      <c r="AA384" s="29"/>
      <c r="AB384" s="27"/>
    </row>
    <row r="385" spans="9:28">
      <c r="I385" s="347"/>
      <c r="J385" s="247"/>
      <c r="K385" s="247"/>
      <c r="L385" s="240"/>
      <c r="M385" s="240"/>
      <c r="AA385" s="29"/>
      <c r="AB385" s="27"/>
    </row>
    <row r="386" spans="9:28">
      <c r="I386" s="347"/>
      <c r="J386" s="247"/>
      <c r="K386" s="247"/>
      <c r="L386" s="240"/>
      <c r="M386" s="240"/>
      <c r="AA386" s="29"/>
      <c r="AB386" s="27"/>
    </row>
    <row r="387" spans="9:28">
      <c r="I387" s="347"/>
      <c r="J387" s="247"/>
      <c r="K387" s="247"/>
      <c r="L387" s="240"/>
      <c r="M387" s="240"/>
      <c r="AA387" s="29"/>
      <c r="AB387" s="27"/>
    </row>
    <row r="388" spans="9:28">
      <c r="I388" s="347"/>
      <c r="J388" s="247"/>
      <c r="K388" s="247"/>
      <c r="L388" s="240"/>
      <c r="M388" s="240"/>
      <c r="AA388" s="29"/>
      <c r="AB388" s="27"/>
    </row>
    <row r="389" spans="9:28">
      <c r="I389" s="347"/>
      <c r="J389" s="247"/>
      <c r="K389" s="247"/>
      <c r="L389" s="240"/>
      <c r="M389" s="240"/>
      <c r="AA389" s="29"/>
      <c r="AB389" s="27"/>
    </row>
    <row r="390" spans="9:28">
      <c r="I390" s="347"/>
      <c r="J390" s="247"/>
      <c r="K390" s="247"/>
      <c r="L390" s="240"/>
      <c r="M390" s="240"/>
      <c r="AA390" s="29"/>
      <c r="AB390" s="27"/>
    </row>
    <row r="391" spans="9:28">
      <c r="I391" s="347"/>
      <c r="J391" s="247"/>
      <c r="K391" s="247"/>
      <c r="L391" s="240"/>
      <c r="M391" s="240"/>
      <c r="AA391" s="29"/>
      <c r="AB391" s="27"/>
    </row>
    <row r="392" spans="9:28">
      <c r="I392" s="347"/>
      <c r="J392" s="247"/>
      <c r="K392" s="247"/>
      <c r="L392" s="240"/>
      <c r="M392" s="240"/>
      <c r="AA392" s="29"/>
      <c r="AB392" s="27"/>
    </row>
    <row r="393" spans="9:28">
      <c r="I393" s="347"/>
      <c r="J393" s="247"/>
      <c r="K393" s="247"/>
      <c r="L393" s="240"/>
      <c r="M393" s="240"/>
      <c r="AA393" s="29"/>
      <c r="AB393" s="27"/>
    </row>
    <row r="394" spans="9:28">
      <c r="I394" s="347"/>
      <c r="J394" s="247"/>
      <c r="K394" s="247"/>
      <c r="L394" s="240"/>
      <c r="M394" s="240"/>
      <c r="AA394" s="29"/>
      <c r="AB394" s="27"/>
    </row>
    <row r="395" spans="9:28">
      <c r="I395" s="347"/>
      <c r="J395" s="247"/>
      <c r="K395" s="247"/>
      <c r="L395" s="240"/>
      <c r="M395" s="240"/>
      <c r="AA395" s="29"/>
      <c r="AB395" s="27"/>
    </row>
    <row r="396" spans="9:28">
      <c r="I396" s="347"/>
      <c r="J396" s="247"/>
      <c r="K396" s="247"/>
      <c r="L396" s="240"/>
      <c r="M396" s="240"/>
      <c r="AA396" s="29"/>
      <c r="AB396" s="27"/>
    </row>
    <row r="397" spans="9:28">
      <c r="I397" s="347"/>
      <c r="J397" s="247"/>
      <c r="K397" s="247"/>
      <c r="L397" s="240"/>
      <c r="M397" s="240"/>
      <c r="AA397" s="29"/>
      <c r="AB397" s="27"/>
    </row>
    <row r="398" spans="9:28">
      <c r="I398" s="347"/>
      <c r="J398" s="247"/>
      <c r="K398" s="247"/>
      <c r="L398" s="240"/>
      <c r="M398" s="240"/>
      <c r="AA398" s="29"/>
      <c r="AB398" s="27"/>
    </row>
    <row r="399" spans="9:28">
      <c r="I399" s="347"/>
      <c r="J399" s="247"/>
      <c r="K399" s="247"/>
      <c r="L399" s="240"/>
      <c r="M399" s="240"/>
      <c r="AA399" s="29"/>
      <c r="AB399" s="27"/>
    </row>
    <row r="400" spans="9:28">
      <c r="I400" s="347"/>
      <c r="J400" s="247"/>
      <c r="K400" s="247"/>
      <c r="L400" s="240"/>
      <c r="M400" s="240"/>
      <c r="AA400" s="29"/>
      <c r="AB400" s="27"/>
    </row>
    <row r="401" spans="9:28">
      <c r="I401" s="347"/>
      <c r="J401" s="247"/>
      <c r="K401" s="247"/>
      <c r="L401" s="240"/>
      <c r="M401" s="240"/>
      <c r="AA401" s="29"/>
      <c r="AB401" s="27"/>
    </row>
    <row r="402" spans="9:28">
      <c r="I402" s="347"/>
      <c r="J402" s="247"/>
      <c r="K402" s="247"/>
      <c r="L402" s="240"/>
      <c r="M402" s="240"/>
      <c r="AA402" s="29"/>
      <c r="AB402" s="27"/>
    </row>
    <row r="403" spans="9:28">
      <c r="I403" s="347"/>
      <c r="J403" s="247"/>
      <c r="K403" s="247"/>
      <c r="L403" s="240"/>
      <c r="M403" s="240"/>
      <c r="AA403" s="29"/>
      <c r="AB403" s="27"/>
    </row>
    <row r="404" spans="9:28">
      <c r="I404" s="347"/>
      <c r="J404" s="247"/>
      <c r="K404" s="247"/>
      <c r="L404" s="240"/>
      <c r="M404" s="240"/>
      <c r="AA404" s="29"/>
      <c r="AB404" s="27"/>
    </row>
    <row r="405" spans="9:28">
      <c r="I405" s="347"/>
      <c r="J405" s="247"/>
      <c r="K405" s="247"/>
      <c r="L405" s="240"/>
      <c r="M405" s="240"/>
      <c r="AA405" s="29"/>
      <c r="AB405" s="27"/>
    </row>
    <row r="406" spans="9:28">
      <c r="I406" s="347"/>
      <c r="J406" s="247"/>
      <c r="K406" s="247"/>
      <c r="L406" s="240"/>
      <c r="M406" s="240"/>
      <c r="AA406" s="29"/>
      <c r="AB406" s="27"/>
    </row>
    <row r="407" spans="9:28">
      <c r="I407" s="347"/>
      <c r="J407" s="247"/>
      <c r="K407" s="247"/>
      <c r="L407" s="240"/>
      <c r="M407" s="240"/>
      <c r="AA407" s="29"/>
      <c r="AB407" s="27"/>
    </row>
    <row r="408" spans="9:28">
      <c r="I408" s="347"/>
      <c r="J408" s="247"/>
      <c r="K408" s="247"/>
      <c r="L408" s="240"/>
      <c r="M408" s="240"/>
      <c r="AA408" s="29"/>
      <c r="AB408" s="27"/>
    </row>
    <row r="409" spans="9:28">
      <c r="I409" s="347"/>
      <c r="J409" s="247"/>
      <c r="K409" s="247"/>
      <c r="L409" s="240"/>
      <c r="M409" s="240"/>
      <c r="AA409" s="29"/>
      <c r="AB409" s="27"/>
    </row>
    <row r="410" spans="9:28">
      <c r="I410" s="347"/>
      <c r="J410" s="247"/>
      <c r="K410" s="247"/>
      <c r="L410" s="240"/>
      <c r="M410" s="240"/>
      <c r="AA410" s="29"/>
      <c r="AB410" s="27"/>
    </row>
    <row r="411" spans="9:28">
      <c r="I411" s="347"/>
      <c r="J411" s="247"/>
      <c r="K411" s="247"/>
      <c r="L411" s="240"/>
      <c r="M411" s="240"/>
      <c r="AA411" s="29"/>
      <c r="AB411" s="27"/>
    </row>
    <row r="412" spans="9:28">
      <c r="I412" s="347"/>
      <c r="J412" s="247"/>
      <c r="K412" s="247"/>
      <c r="L412" s="240"/>
      <c r="M412" s="240"/>
      <c r="AA412" s="29"/>
      <c r="AB412" s="27"/>
    </row>
    <row r="413" spans="9:28">
      <c r="I413" s="347"/>
      <c r="J413" s="247"/>
      <c r="K413" s="247"/>
      <c r="L413" s="240"/>
      <c r="M413" s="240"/>
      <c r="AA413" s="29"/>
      <c r="AB413" s="27"/>
    </row>
    <row r="414" spans="9:28">
      <c r="I414" s="347"/>
      <c r="J414" s="247"/>
      <c r="K414" s="247"/>
      <c r="L414" s="240"/>
      <c r="M414" s="240"/>
      <c r="AA414" s="29"/>
      <c r="AB414" s="27"/>
    </row>
    <row r="415" spans="9:28">
      <c r="I415" s="347"/>
      <c r="J415" s="247"/>
      <c r="K415" s="247"/>
      <c r="L415" s="240"/>
      <c r="M415" s="240"/>
      <c r="AA415" s="29"/>
      <c r="AB415" s="27"/>
    </row>
    <row r="416" spans="9:28">
      <c r="I416" s="347"/>
      <c r="J416" s="247"/>
      <c r="K416" s="247"/>
      <c r="L416" s="240"/>
      <c r="M416" s="240"/>
      <c r="AA416" s="29"/>
      <c r="AB416" s="27"/>
    </row>
    <row r="417" spans="9:28">
      <c r="I417" s="347"/>
      <c r="J417" s="247"/>
      <c r="K417" s="247"/>
      <c r="L417" s="240"/>
      <c r="M417" s="240"/>
      <c r="AA417" s="29"/>
      <c r="AB417" s="27"/>
    </row>
    <row r="418" spans="9:28">
      <c r="I418" s="347"/>
      <c r="J418" s="247"/>
      <c r="K418" s="247"/>
      <c r="L418" s="240"/>
      <c r="M418" s="240"/>
      <c r="AA418" s="29"/>
      <c r="AB418" s="27"/>
    </row>
    <row r="419" spans="9:28">
      <c r="I419" s="347"/>
      <c r="J419" s="247"/>
      <c r="K419" s="247"/>
      <c r="L419" s="240"/>
      <c r="M419" s="240"/>
      <c r="AA419" s="29"/>
      <c r="AB419" s="27"/>
    </row>
    <row r="420" spans="9:28">
      <c r="I420" s="347"/>
      <c r="J420" s="247"/>
      <c r="K420" s="247"/>
      <c r="L420" s="240"/>
      <c r="M420" s="240"/>
      <c r="AA420" s="29"/>
      <c r="AB420" s="27"/>
    </row>
    <row r="421" spans="9:28">
      <c r="I421" s="347"/>
      <c r="J421" s="247"/>
      <c r="K421" s="247"/>
      <c r="L421" s="240"/>
      <c r="M421" s="240"/>
      <c r="AA421" s="29"/>
      <c r="AB421" s="27"/>
    </row>
    <row r="422" spans="9:28">
      <c r="I422" s="347"/>
      <c r="J422" s="247"/>
      <c r="K422" s="247"/>
      <c r="L422" s="240"/>
      <c r="M422" s="240"/>
      <c r="AA422" s="29"/>
      <c r="AB422" s="27"/>
    </row>
    <row r="423" spans="9:28">
      <c r="I423" s="347"/>
      <c r="J423" s="247"/>
      <c r="K423" s="247"/>
      <c r="L423" s="240"/>
      <c r="M423" s="240"/>
      <c r="AA423" s="29"/>
      <c r="AB423" s="27"/>
    </row>
    <row r="424" spans="9:28">
      <c r="I424" s="347"/>
      <c r="J424" s="247"/>
      <c r="K424" s="247"/>
      <c r="L424" s="240"/>
      <c r="M424" s="240"/>
      <c r="AA424" s="29"/>
      <c r="AB424" s="27"/>
    </row>
    <row r="425" spans="9:28">
      <c r="I425" s="347"/>
      <c r="J425" s="247"/>
      <c r="K425" s="247"/>
      <c r="L425" s="240"/>
      <c r="M425" s="240"/>
      <c r="AA425" s="29"/>
      <c r="AB425" s="27"/>
    </row>
    <row r="426" spans="9:28">
      <c r="I426" s="347"/>
      <c r="J426" s="247"/>
      <c r="K426" s="247"/>
      <c r="L426" s="240"/>
      <c r="M426" s="240"/>
      <c r="AA426" s="29"/>
      <c r="AB426" s="27"/>
    </row>
    <row r="427" spans="9:28">
      <c r="I427" s="347"/>
      <c r="J427" s="247"/>
      <c r="K427" s="247"/>
      <c r="L427" s="240"/>
      <c r="M427" s="240"/>
      <c r="AA427" s="29"/>
      <c r="AB427" s="27"/>
    </row>
    <row r="428" spans="9:28">
      <c r="I428" s="347"/>
      <c r="J428" s="247"/>
      <c r="K428" s="247"/>
      <c r="L428" s="240"/>
      <c r="M428" s="240"/>
      <c r="AA428" s="29"/>
      <c r="AB428" s="27"/>
    </row>
    <row r="429" spans="9:28">
      <c r="I429" s="347"/>
      <c r="J429" s="247"/>
      <c r="K429" s="247"/>
      <c r="L429" s="240"/>
      <c r="M429" s="240"/>
      <c r="AA429" s="29"/>
      <c r="AB429" s="27"/>
    </row>
    <row r="430" spans="9:28">
      <c r="I430" s="347"/>
      <c r="J430" s="247"/>
      <c r="K430" s="247"/>
      <c r="L430" s="240"/>
      <c r="M430" s="240"/>
      <c r="AA430" s="29"/>
      <c r="AB430" s="27"/>
    </row>
    <row r="431" spans="9:28">
      <c r="I431" s="347"/>
      <c r="J431" s="247"/>
      <c r="K431" s="247"/>
      <c r="L431" s="240"/>
      <c r="M431" s="240"/>
      <c r="AA431" s="29"/>
      <c r="AB431" s="27"/>
    </row>
    <row r="432" spans="9:28">
      <c r="I432" s="347"/>
      <c r="J432" s="247"/>
      <c r="K432" s="247"/>
      <c r="L432" s="240"/>
      <c r="M432" s="240"/>
      <c r="AA432" s="29"/>
      <c r="AB432" s="27"/>
    </row>
    <row r="433" spans="1:28">
      <c r="I433" s="347"/>
      <c r="J433" s="247"/>
      <c r="K433" s="247"/>
      <c r="L433" s="240"/>
      <c r="M433" s="240"/>
      <c r="AA433" s="29"/>
      <c r="AB433" s="27"/>
    </row>
    <row r="434" spans="1:28">
      <c r="I434" s="347"/>
      <c r="J434" s="247"/>
      <c r="K434" s="247"/>
      <c r="L434" s="240"/>
      <c r="M434" s="240"/>
      <c r="AA434" s="29"/>
      <c r="AB434" s="27"/>
    </row>
    <row r="435" spans="1:28">
      <c r="I435" s="347"/>
      <c r="J435" s="247"/>
      <c r="K435" s="247"/>
      <c r="L435" s="240"/>
      <c r="M435" s="240"/>
      <c r="AA435" s="29"/>
      <c r="AB435" s="27"/>
    </row>
    <row r="436" spans="1:28">
      <c r="I436" s="347"/>
      <c r="J436" s="247"/>
      <c r="K436" s="247"/>
      <c r="L436" s="240"/>
      <c r="M436" s="240"/>
      <c r="AA436" s="29"/>
      <c r="AB436" s="27"/>
    </row>
    <row r="437" spans="1:28">
      <c r="I437" s="347"/>
      <c r="J437" s="247"/>
      <c r="K437" s="247"/>
      <c r="L437" s="240"/>
      <c r="M437" s="240"/>
      <c r="AA437" s="29"/>
      <c r="AB437" s="27"/>
    </row>
    <row r="438" spans="1:28">
      <c r="I438" s="347"/>
      <c r="J438" s="247"/>
      <c r="K438" s="247"/>
      <c r="L438" s="240"/>
      <c r="M438" s="240"/>
      <c r="AA438" s="29"/>
      <c r="AB438" s="27"/>
    </row>
    <row r="439" spans="1:28">
      <c r="I439" s="347"/>
      <c r="J439" s="247"/>
      <c r="K439" s="247"/>
      <c r="L439" s="240"/>
      <c r="M439" s="240"/>
      <c r="AA439" s="29"/>
      <c r="AB439" s="27"/>
    </row>
    <row r="440" spans="1:28">
      <c r="I440" s="347"/>
      <c r="J440" s="247"/>
      <c r="K440" s="247"/>
      <c r="L440" s="240"/>
      <c r="M440" s="240"/>
      <c r="AA440" s="29"/>
      <c r="AB440" s="27"/>
    </row>
    <row r="441" spans="1:28">
      <c r="I441" s="347"/>
      <c r="J441" s="247"/>
      <c r="K441" s="247"/>
      <c r="L441" s="240"/>
      <c r="M441" s="240"/>
      <c r="AA441" s="29"/>
      <c r="AB441" s="27"/>
    </row>
    <row r="442" spans="1:28">
      <c r="I442" s="347"/>
      <c r="J442" s="247"/>
      <c r="K442" s="247"/>
      <c r="L442" s="240"/>
      <c r="M442" s="240"/>
      <c r="AA442" s="29"/>
      <c r="AB442" s="27"/>
    </row>
    <row r="443" spans="1:28">
      <c r="I443" s="347"/>
      <c r="J443" s="247"/>
      <c r="K443" s="247"/>
      <c r="L443" s="240"/>
      <c r="M443" s="240"/>
      <c r="AA443" s="29"/>
      <c r="AB443" s="27"/>
    </row>
    <row r="444" spans="1:28">
      <c r="I444" s="347"/>
      <c r="J444" s="247"/>
      <c r="K444" s="247"/>
      <c r="L444" s="240"/>
      <c r="M444" s="240"/>
      <c r="AA444" s="29"/>
      <c r="AB444" s="27"/>
    </row>
    <row r="445" spans="1:28">
      <c r="I445" s="347"/>
      <c r="J445" s="247"/>
      <c r="K445" s="247"/>
      <c r="L445" s="240"/>
      <c r="M445" s="240"/>
      <c r="AA445" s="29"/>
      <c r="AB445" s="27"/>
    </row>
    <row r="446" spans="1:28">
      <c r="I446" s="347"/>
      <c r="J446" s="247"/>
      <c r="K446" s="247"/>
      <c r="L446" s="240"/>
      <c r="M446" s="240"/>
      <c r="AA446" s="29"/>
      <c r="AB446" s="27"/>
    </row>
    <row r="447" spans="1:28">
      <c r="A447" s="31"/>
      <c r="B447" s="31"/>
      <c r="C447" s="31"/>
      <c r="D447" s="31"/>
      <c r="E447" s="31"/>
      <c r="F447" s="31"/>
      <c r="G447" s="31"/>
      <c r="H447" s="31"/>
      <c r="I447" s="348"/>
      <c r="J447" s="160"/>
      <c r="K447" s="160"/>
      <c r="L447" s="31"/>
      <c r="M447" s="31"/>
      <c r="AA447" s="29"/>
      <c r="AB447" s="27"/>
    </row>
    <row r="448" spans="1:28">
      <c r="A448" s="35"/>
      <c r="B448" s="35"/>
      <c r="C448" s="35"/>
      <c r="D448" s="35"/>
      <c r="E448" s="35"/>
      <c r="F448" s="35"/>
      <c r="G448" s="35"/>
      <c r="H448" s="35"/>
      <c r="I448" s="349"/>
      <c r="J448" s="161"/>
      <c r="K448" s="161"/>
      <c r="L448" s="35"/>
      <c r="M448" s="35"/>
      <c r="AA448" s="29"/>
      <c r="AB448" s="27"/>
    </row>
    <row r="449" spans="1:28">
      <c r="A449" s="35"/>
      <c r="B449" s="35"/>
      <c r="C449" s="35"/>
      <c r="D449" s="35"/>
      <c r="E449" s="35"/>
      <c r="F449" s="35"/>
      <c r="G449" s="35"/>
      <c r="H449" s="35"/>
      <c r="I449" s="349"/>
      <c r="J449" s="161"/>
      <c r="K449" s="161"/>
      <c r="L449" s="35"/>
      <c r="M449" s="35"/>
      <c r="AA449" s="29"/>
      <c r="AB449" s="27"/>
    </row>
    <row r="450" spans="1:28">
      <c r="A450" s="35"/>
      <c r="B450" s="35"/>
      <c r="C450" s="35"/>
      <c r="D450" s="35"/>
      <c r="E450" s="35"/>
      <c r="F450" s="35"/>
      <c r="G450" s="35"/>
      <c r="H450" s="35"/>
      <c r="I450" s="349"/>
      <c r="J450" s="161"/>
      <c r="K450" s="161"/>
      <c r="L450" s="35"/>
      <c r="M450" s="35"/>
      <c r="AA450" s="29"/>
      <c r="AB450" s="27"/>
    </row>
    <row r="451" spans="1:28">
      <c r="A451" s="35"/>
      <c r="B451" s="35"/>
      <c r="C451" s="35"/>
      <c r="D451" s="35"/>
      <c r="E451" s="35"/>
      <c r="F451" s="35"/>
      <c r="G451" s="35"/>
      <c r="H451" s="35"/>
      <c r="I451" s="349"/>
      <c r="J451" s="161"/>
      <c r="K451" s="161"/>
      <c r="L451" s="35"/>
      <c r="M451" s="35"/>
      <c r="AA451" s="29"/>
      <c r="AB451" s="27"/>
    </row>
    <row r="452" spans="1:28">
      <c r="A452" s="35"/>
      <c r="B452" s="35"/>
      <c r="C452" s="35"/>
      <c r="D452" s="35"/>
      <c r="E452" s="35"/>
      <c r="F452" s="35"/>
      <c r="G452" s="35"/>
      <c r="H452" s="35"/>
      <c r="I452" s="349"/>
      <c r="J452" s="161"/>
      <c r="K452" s="161"/>
      <c r="L452" s="35"/>
      <c r="M452" s="35"/>
      <c r="AA452" s="29"/>
      <c r="AB452" s="27"/>
    </row>
    <row r="453" spans="1:28">
      <c r="A453" s="35"/>
      <c r="B453" s="35"/>
      <c r="C453" s="35"/>
      <c r="D453" s="35"/>
      <c r="E453" s="35"/>
      <c r="F453" s="35"/>
      <c r="G453" s="35"/>
      <c r="H453" s="35"/>
      <c r="I453" s="349"/>
      <c r="J453" s="161"/>
      <c r="K453" s="161"/>
      <c r="L453" s="35"/>
      <c r="M453" s="35"/>
      <c r="AA453" s="29"/>
      <c r="AB453" s="27"/>
    </row>
    <row r="454" spans="1:28">
      <c r="A454" s="35"/>
      <c r="B454" s="35"/>
      <c r="C454" s="35"/>
      <c r="D454" s="35"/>
      <c r="E454" s="35"/>
      <c r="F454" s="35"/>
      <c r="G454" s="35"/>
      <c r="H454" s="35"/>
      <c r="I454" s="349"/>
      <c r="J454" s="161"/>
      <c r="K454" s="161"/>
      <c r="L454" s="35"/>
      <c r="M454" s="35"/>
      <c r="AA454" s="29"/>
      <c r="AB454" s="27"/>
    </row>
    <row r="455" spans="1:28">
      <c r="A455" s="35"/>
      <c r="B455" s="35"/>
      <c r="C455" s="35"/>
      <c r="D455" s="35"/>
      <c r="E455" s="35"/>
      <c r="F455" s="35"/>
      <c r="G455" s="35"/>
      <c r="H455" s="35"/>
      <c r="I455" s="349"/>
      <c r="J455" s="161"/>
      <c r="K455" s="161"/>
      <c r="L455" s="35"/>
      <c r="M455" s="35"/>
      <c r="AA455" s="29"/>
      <c r="AB455" s="27"/>
    </row>
    <row r="456" spans="1:28">
      <c r="A456" s="35"/>
      <c r="B456" s="35"/>
      <c r="C456" s="35"/>
      <c r="D456" s="35"/>
      <c r="E456" s="35"/>
      <c r="F456" s="35"/>
      <c r="G456" s="35"/>
      <c r="H456" s="35"/>
      <c r="I456" s="349"/>
      <c r="J456" s="161"/>
      <c r="K456" s="161"/>
      <c r="L456" s="35"/>
      <c r="M456" s="35"/>
      <c r="AA456" s="29"/>
      <c r="AB456" s="27"/>
    </row>
    <row r="457" spans="1:28">
      <c r="A457" s="35"/>
      <c r="B457" s="35"/>
      <c r="C457" s="35"/>
      <c r="D457" s="35"/>
      <c r="E457" s="35"/>
      <c r="F457" s="35"/>
      <c r="G457" s="35"/>
      <c r="H457" s="35"/>
      <c r="I457" s="349"/>
      <c r="J457" s="161"/>
      <c r="K457" s="161"/>
      <c r="L457" s="35"/>
      <c r="M457" s="35"/>
      <c r="AA457" s="29"/>
      <c r="AB457" s="27"/>
    </row>
    <row r="458" spans="1:28">
      <c r="A458" s="35"/>
      <c r="B458" s="35"/>
      <c r="C458" s="35"/>
      <c r="D458" s="35"/>
      <c r="E458" s="35"/>
      <c r="F458" s="35"/>
      <c r="G458" s="35"/>
      <c r="H458" s="35"/>
      <c r="I458" s="349"/>
      <c r="J458" s="161"/>
      <c r="K458" s="161"/>
      <c r="L458" s="35"/>
      <c r="M458" s="35"/>
      <c r="AA458" s="29"/>
      <c r="AB458" s="27"/>
    </row>
    <row r="459" spans="1:28">
      <c r="A459" s="35"/>
      <c r="B459" s="35"/>
      <c r="C459" s="35"/>
      <c r="D459" s="35"/>
      <c r="E459" s="35"/>
      <c r="F459" s="35"/>
      <c r="G459" s="35"/>
      <c r="H459" s="35"/>
      <c r="I459" s="349"/>
      <c r="J459" s="161"/>
      <c r="K459" s="161"/>
      <c r="L459" s="35"/>
      <c r="M459" s="35"/>
      <c r="AA459" s="29"/>
      <c r="AB459" s="27"/>
    </row>
    <row r="460" spans="1:28">
      <c r="A460" s="35"/>
      <c r="B460" s="35"/>
      <c r="C460" s="35"/>
      <c r="D460" s="35"/>
      <c r="E460" s="35"/>
      <c r="F460" s="35"/>
      <c r="G460" s="35"/>
      <c r="H460" s="35"/>
      <c r="I460" s="349"/>
      <c r="J460" s="161"/>
      <c r="K460" s="161"/>
      <c r="L460" s="35"/>
      <c r="M460" s="35"/>
      <c r="AA460" s="29"/>
      <c r="AB460" s="27"/>
    </row>
    <row r="461" spans="1:28">
      <c r="A461" s="35"/>
      <c r="B461" s="35"/>
      <c r="C461" s="35"/>
      <c r="D461" s="35"/>
      <c r="E461" s="35"/>
      <c r="F461" s="35"/>
      <c r="G461" s="35"/>
      <c r="H461" s="35"/>
      <c r="I461" s="349"/>
      <c r="J461" s="161"/>
      <c r="K461" s="161"/>
      <c r="L461" s="35"/>
      <c r="M461" s="35"/>
    </row>
    <row r="462" spans="1:28">
      <c r="A462" s="35"/>
      <c r="B462" s="35"/>
      <c r="C462" s="35"/>
      <c r="D462" s="35"/>
      <c r="E462" s="35"/>
      <c r="F462" s="35"/>
      <c r="G462" s="35"/>
      <c r="H462" s="35"/>
      <c r="I462" s="349"/>
      <c r="J462" s="161"/>
      <c r="K462" s="161"/>
      <c r="L462" s="35"/>
      <c r="M462" s="35"/>
    </row>
    <row r="463" spans="1:28">
      <c r="A463" s="35"/>
      <c r="B463" s="35"/>
      <c r="C463" s="35"/>
      <c r="D463" s="35"/>
      <c r="E463" s="35"/>
      <c r="F463" s="35"/>
      <c r="G463" s="35"/>
      <c r="H463" s="35"/>
      <c r="I463" s="349"/>
      <c r="J463" s="161"/>
      <c r="K463" s="161"/>
      <c r="L463" s="35"/>
      <c r="M463" s="35"/>
    </row>
    <row r="464" spans="1:28">
      <c r="A464" s="35"/>
      <c r="B464" s="35"/>
      <c r="C464" s="35"/>
      <c r="D464" s="35"/>
      <c r="E464" s="35"/>
      <c r="F464" s="35"/>
      <c r="G464" s="35"/>
      <c r="H464" s="35"/>
      <c r="I464" s="349"/>
      <c r="J464" s="161"/>
      <c r="K464" s="161"/>
      <c r="L464" s="35"/>
      <c r="M464" s="35"/>
    </row>
    <row r="465" spans="1:13">
      <c r="A465" s="35"/>
      <c r="B465" s="35"/>
      <c r="C465" s="35"/>
      <c r="D465" s="35"/>
      <c r="E465" s="35"/>
      <c r="F465" s="35"/>
      <c r="G465" s="35"/>
      <c r="H465" s="35"/>
      <c r="I465" s="349"/>
      <c r="J465" s="161"/>
      <c r="K465" s="161"/>
      <c r="L465" s="35"/>
      <c r="M465" s="35"/>
    </row>
    <row r="466" spans="1:13">
      <c r="A466" s="35"/>
      <c r="B466" s="35"/>
      <c r="C466" s="35"/>
      <c r="D466" s="35"/>
      <c r="E466" s="35"/>
      <c r="F466" s="35"/>
      <c r="G466" s="35"/>
      <c r="H466" s="35"/>
      <c r="I466" s="349"/>
      <c r="J466" s="161"/>
      <c r="K466" s="161"/>
      <c r="L466" s="35"/>
      <c r="M466" s="35"/>
    </row>
    <row r="467" spans="1:13">
      <c r="A467" s="35"/>
      <c r="B467" s="35"/>
      <c r="C467" s="35"/>
      <c r="D467" s="35"/>
      <c r="E467" s="35"/>
      <c r="F467" s="35"/>
      <c r="G467" s="35"/>
      <c r="H467" s="35"/>
      <c r="I467" s="349"/>
      <c r="J467" s="161"/>
      <c r="K467" s="161"/>
      <c r="L467" s="35"/>
      <c r="M467" s="35"/>
    </row>
    <row r="468" spans="1:13">
      <c r="A468" s="35"/>
      <c r="B468" s="35"/>
      <c r="C468" s="35"/>
      <c r="D468" s="35"/>
      <c r="E468" s="35"/>
      <c r="F468" s="35"/>
      <c r="G468" s="35"/>
      <c r="H468" s="35"/>
      <c r="I468" s="349"/>
      <c r="J468" s="161"/>
      <c r="K468" s="161"/>
      <c r="L468" s="35"/>
      <c r="M468" s="35"/>
    </row>
    <row r="469" spans="1:13">
      <c r="A469" s="35"/>
      <c r="B469" s="35"/>
      <c r="C469" s="35"/>
      <c r="D469" s="35"/>
      <c r="E469" s="35"/>
      <c r="F469" s="35"/>
      <c r="G469" s="35"/>
      <c r="H469" s="35"/>
      <c r="I469" s="349"/>
      <c r="J469" s="161"/>
      <c r="K469" s="161"/>
      <c r="L469" s="35"/>
      <c r="M469" s="35"/>
    </row>
    <row r="470" spans="1:13">
      <c r="A470" s="35"/>
      <c r="B470" s="35"/>
      <c r="C470" s="35"/>
      <c r="D470" s="35"/>
      <c r="E470" s="35"/>
      <c r="F470" s="35"/>
      <c r="G470" s="35"/>
      <c r="H470" s="35"/>
      <c r="I470" s="349"/>
      <c r="J470" s="161"/>
      <c r="K470" s="161"/>
      <c r="L470" s="35"/>
      <c r="M470" s="35"/>
    </row>
    <row r="471" spans="1:13">
      <c r="A471" s="35"/>
      <c r="B471" s="35"/>
      <c r="C471" s="35"/>
      <c r="D471" s="35"/>
      <c r="E471" s="35"/>
      <c r="F471" s="35"/>
      <c r="G471" s="35"/>
      <c r="H471" s="35"/>
      <c r="I471" s="349"/>
      <c r="J471" s="161"/>
      <c r="K471" s="161"/>
      <c r="L471" s="35"/>
      <c r="M471" s="35"/>
    </row>
    <row r="472" spans="1:13">
      <c r="A472" s="35"/>
      <c r="B472" s="35"/>
      <c r="C472" s="35"/>
      <c r="D472" s="35"/>
      <c r="E472" s="35"/>
      <c r="F472" s="35"/>
      <c r="G472" s="35"/>
      <c r="H472" s="35"/>
      <c r="I472" s="349"/>
      <c r="J472" s="161"/>
      <c r="K472" s="161"/>
      <c r="L472" s="35"/>
      <c r="M472" s="35"/>
    </row>
    <row r="473" spans="1:13">
      <c r="A473" s="35"/>
      <c r="B473" s="35"/>
      <c r="C473" s="35"/>
      <c r="D473" s="35"/>
      <c r="E473" s="35"/>
      <c r="F473" s="35"/>
      <c r="G473" s="35"/>
      <c r="H473" s="35"/>
      <c r="I473" s="349"/>
      <c r="J473" s="161"/>
      <c r="K473" s="161"/>
      <c r="L473" s="35"/>
      <c r="M473" s="35"/>
    </row>
    <row r="474" spans="1:13">
      <c r="A474" s="35"/>
      <c r="B474" s="35"/>
      <c r="C474" s="35"/>
      <c r="D474" s="35"/>
      <c r="E474" s="35"/>
      <c r="F474" s="35"/>
      <c r="G474" s="35"/>
      <c r="H474" s="35"/>
      <c r="I474" s="349"/>
      <c r="J474" s="161"/>
      <c r="K474" s="161"/>
      <c r="L474" s="35"/>
      <c r="M474" s="35"/>
    </row>
    <row r="475" spans="1:13">
      <c r="A475" s="35"/>
      <c r="B475" s="35"/>
      <c r="C475" s="35"/>
      <c r="D475" s="35"/>
      <c r="E475" s="35"/>
      <c r="F475" s="35"/>
      <c r="G475" s="35"/>
      <c r="H475" s="35"/>
      <c r="I475" s="349"/>
      <c r="J475" s="161"/>
      <c r="K475" s="161"/>
      <c r="L475" s="35"/>
      <c r="M475" s="35"/>
    </row>
    <row r="476" spans="1:13">
      <c r="A476" s="35"/>
      <c r="B476" s="35"/>
      <c r="C476" s="35"/>
      <c r="D476" s="35"/>
      <c r="E476" s="35"/>
      <c r="F476" s="35"/>
      <c r="G476" s="35"/>
      <c r="H476" s="35"/>
      <c r="I476" s="349"/>
      <c r="J476" s="161"/>
      <c r="K476" s="161"/>
      <c r="L476" s="35"/>
      <c r="M476" s="35"/>
    </row>
    <row r="477" spans="1:13">
      <c r="A477" s="35"/>
      <c r="B477" s="35"/>
      <c r="C477" s="35"/>
      <c r="D477" s="35"/>
      <c r="E477" s="35"/>
      <c r="F477" s="35"/>
      <c r="G477" s="35"/>
      <c r="H477" s="35"/>
      <c r="I477" s="349"/>
      <c r="J477" s="161"/>
      <c r="K477" s="161"/>
      <c r="L477" s="35"/>
      <c r="M477" s="35"/>
    </row>
    <row r="478" spans="1:13">
      <c r="A478" s="35"/>
      <c r="B478" s="35"/>
      <c r="C478" s="35"/>
      <c r="D478" s="35"/>
      <c r="E478" s="35"/>
      <c r="F478" s="35"/>
      <c r="G478" s="35"/>
      <c r="H478" s="35"/>
      <c r="I478" s="349"/>
      <c r="J478" s="161"/>
      <c r="K478" s="161"/>
      <c r="L478" s="35"/>
      <c r="M478" s="35"/>
    </row>
    <row r="479" spans="1:13">
      <c r="A479" s="35"/>
      <c r="B479" s="35"/>
      <c r="C479" s="35"/>
      <c r="D479" s="35"/>
      <c r="E479" s="35"/>
      <c r="F479" s="35"/>
      <c r="G479" s="35"/>
      <c r="H479" s="35"/>
      <c r="I479" s="349"/>
      <c r="J479" s="161"/>
      <c r="K479" s="161"/>
      <c r="L479" s="35"/>
      <c r="M479" s="35"/>
    </row>
    <row r="480" spans="1:13">
      <c r="A480" s="35"/>
      <c r="B480" s="35"/>
      <c r="C480" s="35"/>
      <c r="D480" s="35"/>
      <c r="E480" s="35"/>
      <c r="F480" s="35"/>
      <c r="G480" s="35"/>
      <c r="H480" s="35"/>
      <c r="I480" s="349"/>
      <c r="J480" s="161"/>
      <c r="K480" s="161"/>
      <c r="L480" s="35"/>
      <c r="M480" s="35"/>
    </row>
    <row r="481" spans="1:13">
      <c r="A481" s="35"/>
      <c r="B481" s="35"/>
      <c r="C481" s="35"/>
      <c r="D481" s="35"/>
      <c r="E481" s="35"/>
      <c r="F481" s="35"/>
      <c r="G481" s="35"/>
      <c r="H481" s="35"/>
      <c r="I481" s="349"/>
      <c r="J481" s="161"/>
      <c r="K481" s="161"/>
      <c r="L481" s="35"/>
      <c r="M481" s="35"/>
    </row>
  </sheetData>
  <mergeCells count="1">
    <mergeCell ref="Q5:S5"/>
  </mergeCells>
  <pageMargins left="0.75" right="0.75" top="1" bottom="1" header="0.5" footer="0.5"/>
  <pageSetup paperSize="9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O366"/>
  <sheetViews>
    <sheetView zoomScale="98" zoomScaleNormal="98" workbookViewId="0">
      <pane xSplit="6" ySplit="10" topLeftCell="G90" activePane="bottomRight" state="frozen"/>
      <selection pane="topRight" activeCell="G1" sqref="G1"/>
      <selection pane="bottomLeft" activeCell="A11" sqref="A11"/>
      <selection pane="bottomRight" activeCell="H31" sqref="H31"/>
    </sheetView>
  </sheetViews>
  <sheetFormatPr baseColWidth="10" defaultRowHeight="15"/>
  <cols>
    <col min="1" max="1" width="3.90625" customWidth="1"/>
    <col min="2" max="2" width="5.6328125" customWidth="1"/>
    <col min="3" max="3" width="0.1796875" customWidth="1"/>
    <col min="4" max="4" width="11.1796875" customWidth="1"/>
    <col min="5" max="5" width="6.36328125" customWidth="1"/>
    <col min="6" max="6" width="7.08984375" style="337" customWidth="1"/>
    <col min="7" max="7" width="5.36328125" style="93" customWidth="1"/>
    <col min="8" max="8" width="5.36328125" customWidth="1"/>
    <col min="9" max="9" width="6.08984375" style="93" customWidth="1"/>
    <col min="10" max="10" width="7.54296875" customWidth="1"/>
    <col min="11" max="11" width="8.36328125" customWidth="1"/>
    <col min="12" max="12" width="7" style="93" customWidth="1"/>
    <col min="13" max="13" width="8.6328125" style="11" customWidth="1"/>
    <col min="14" max="14" width="7.81640625" style="11" customWidth="1"/>
    <col min="15" max="15" width="6.81640625" style="11" customWidth="1"/>
    <col min="16" max="16" width="7.54296875" style="11" customWidth="1"/>
    <col min="17" max="17" width="7.453125" customWidth="1"/>
    <col min="18" max="18" width="5.6328125" customWidth="1"/>
    <col min="19" max="19" width="7.1796875" customWidth="1"/>
    <col min="20" max="20" width="9.36328125" customWidth="1"/>
    <col min="21" max="21" width="9.6328125" customWidth="1"/>
    <col min="22" max="22" width="8.54296875" customWidth="1"/>
    <col min="33" max="33" width="14" customWidth="1"/>
    <col min="34" max="34" width="12.54296875" customWidth="1"/>
    <col min="35" max="35" width="10.90625" customWidth="1"/>
  </cols>
  <sheetData>
    <row r="1" spans="1:41">
      <c r="A1" s="47"/>
      <c r="B1" s="47"/>
      <c r="C1" s="47"/>
      <c r="D1" s="47"/>
      <c r="E1" s="47"/>
      <c r="F1" s="330"/>
      <c r="G1" s="91"/>
      <c r="H1" s="47"/>
      <c r="I1" s="91"/>
      <c r="J1" s="47"/>
      <c r="K1" s="47"/>
      <c r="L1" s="91"/>
      <c r="M1" s="72"/>
      <c r="N1" s="72"/>
      <c r="O1" s="72"/>
      <c r="P1" s="72"/>
      <c r="Q1" s="47"/>
      <c r="R1" s="47"/>
      <c r="S1" s="47"/>
      <c r="T1" s="47"/>
      <c r="U1" s="47"/>
      <c r="V1" s="47"/>
    </row>
    <row r="2" spans="1:41" s="182" customFormat="1" ht="31.8">
      <c r="A2" s="181"/>
      <c r="B2" s="181"/>
      <c r="C2" s="143" t="s">
        <v>443</v>
      </c>
      <c r="D2" s="181"/>
      <c r="E2" s="181"/>
      <c r="F2" s="331"/>
      <c r="G2" s="192"/>
      <c r="H2" s="181"/>
      <c r="I2" s="192"/>
      <c r="J2" s="181"/>
      <c r="K2" s="143" t="str">
        <f>+År!B2</f>
        <v>VOKSEN GEIT</v>
      </c>
      <c r="L2" s="192"/>
      <c r="M2" s="197"/>
      <c r="N2" s="197"/>
      <c r="O2" s="197"/>
      <c r="P2" s="197"/>
      <c r="Q2" s="181"/>
      <c r="R2" s="181"/>
      <c r="S2" s="181"/>
      <c r="T2" s="181"/>
      <c r="U2" s="181"/>
      <c r="V2" s="181"/>
    </row>
    <row r="3" spans="1:41">
      <c r="A3" s="47"/>
      <c r="B3" s="47"/>
      <c r="C3" s="47"/>
      <c r="D3" s="47"/>
      <c r="E3" s="47"/>
      <c r="F3" s="330"/>
      <c r="G3" s="91"/>
      <c r="H3" s="47"/>
      <c r="I3" s="91"/>
      <c r="J3" s="47"/>
      <c r="K3" s="47"/>
      <c r="L3" s="91"/>
      <c r="M3" s="72"/>
      <c r="N3" s="72"/>
      <c r="O3" s="72"/>
      <c r="P3" s="72"/>
      <c r="Q3" s="47"/>
      <c r="R3" s="47"/>
      <c r="S3" s="47"/>
      <c r="T3" s="47"/>
      <c r="U3" s="47"/>
      <c r="V3" s="47"/>
    </row>
    <row r="4" spans="1:41">
      <c r="A4" s="47"/>
      <c r="B4" s="47"/>
      <c r="C4" s="47"/>
      <c r="D4" s="47"/>
      <c r="E4" s="47"/>
      <c r="F4" s="330"/>
      <c r="G4" s="91"/>
      <c r="H4" s="47"/>
      <c r="I4" s="91"/>
      <c r="J4" s="47"/>
      <c r="K4" s="47"/>
      <c r="L4" s="91"/>
      <c r="M4" s="72"/>
      <c r="N4" s="72"/>
      <c r="O4" s="72"/>
      <c r="P4" s="72"/>
      <c r="Q4" s="47"/>
      <c r="R4" s="47"/>
      <c r="S4" s="47"/>
      <c r="T4" s="47"/>
      <c r="U4" s="47"/>
      <c r="V4" s="47"/>
    </row>
    <row r="5" spans="1:41" s="186" customFormat="1" ht="19.8">
      <c r="A5" s="184"/>
      <c r="B5" s="184"/>
      <c r="C5" s="184"/>
      <c r="D5" s="180" t="s">
        <v>5</v>
      </c>
      <c r="E5" s="183">
        <f>+År!P2</f>
        <v>52</v>
      </c>
      <c r="F5" s="332"/>
      <c r="G5" s="205"/>
      <c r="H5" s="184"/>
      <c r="I5" s="201"/>
      <c r="J5" s="184"/>
      <c r="K5" s="180" t="s">
        <v>428</v>
      </c>
      <c r="L5" s="201"/>
      <c r="M5" s="203"/>
      <c r="N5" s="201"/>
      <c r="O5" s="464">
        <f>SUM(F11:F26)</f>
        <v>9201</v>
      </c>
      <c r="P5" s="480"/>
      <c r="Q5" s="206"/>
      <c r="R5" s="206"/>
      <c r="S5" s="203"/>
      <c r="T5" s="203"/>
      <c r="U5" s="184"/>
      <c r="V5" s="184"/>
      <c r="W5"/>
      <c r="X5"/>
      <c r="AO5" s="185"/>
    </row>
    <row r="6" spans="1:41" ht="18.75" customHeight="1">
      <c r="A6" s="47"/>
      <c r="B6" s="51"/>
      <c r="C6" s="51"/>
      <c r="D6" s="51"/>
      <c r="E6" s="51"/>
      <c r="F6" s="333"/>
      <c r="G6" s="96"/>
      <c r="H6" s="51"/>
      <c r="I6" s="96"/>
      <c r="J6" s="51"/>
      <c r="K6" s="51"/>
      <c r="L6" s="91"/>
      <c r="M6" s="199"/>
      <c r="N6" s="72"/>
      <c r="O6" s="72"/>
      <c r="P6" s="72"/>
      <c r="Q6" s="47"/>
      <c r="R6" s="47"/>
      <c r="S6" s="47"/>
      <c r="T6" s="47"/>
      <c r="U6" s="47"/>
      <c r="V6" s="47"/>
      <c r="AJ6" s="5"/>
    </row>
    <row r="7" spans="1:41" ht="17.399999999999999">
      <c r="A7" s="48"/>
      <c r="B7" s="48"/>
      <c r="C7" s="48"/>
      <c r="D7" s="48"/>
      <c r="E7" s="48"/>
      <c r="F7" s="334"/>
      <c r="G7" s="150"/>
      <c r="H7" s="47"/>
      <c r="I7" s="91"/>
      <c r="J7" s="47"/>
      <c r="K7" s="48"/>
      <c r="L7" s="91"/>
      <c r="M7" s="199"/>
      <c r="N7" s="72"/>
      <c r="O7" s="72"/>
      <c r="P7" s="72"/>
      <c r="Q7" s="47"/>
      <c r="R7" s="47"/>
      <c r="S7" s="47"/>
      <c r="T7" s="47"/>
      <c r="U7" s="47"/>
      <c r="V7" s="47"/>
      <c r="AJ7" s="4"/>
      <c r="AK7" s="4"/>
    </row>
    <row r="8" spans="1:41" ht="17.399999999999999">
      <c r="A8" s="48"/>
      <c r="B8" s="48"/>
      <c r="C8" s="48"/>
      <c r="D8" s="48"/>
      <c r="E8" s="51" t="s">
        <v>2</v>
      </c>
      <c r="F8" s="334"/>
      <c r="G8" s="150"/>
      <c r="H8" s="47"/>
      <c r="I8" s="91"/>
      <c r="J8" s="47"/>
      <c r="K8" s="51" t="s">
        <v>22</v>
      </c>
      <c r="L8" s="91"/>
      <c r="M8" s="199"/>
      <c r="N8" s="72"/>
      <c r="O8" s="72"/>
      <c r="P8" s="72"/>
      <c r="Q8" s="51" t="s">
        <v>429</v>
      </c>
      <c r="R8" s="47"/>
      <c r="S8" s="47"/>
      <c r="T8" s="51" t="s">
        <v>83</v>
      </c>
      <c r="U8" s="51" t="s">
        <v>2</v>
      </c>
      <c r="V8" s="47"/>
      <c r="AJ8" s="4"/>
      <c r="AK8" s="4"/>
    </row>
    <row r="9" spans="1:41" ht="15.6">
      <c r="A9" s="47"/>
      <c r="B9" s="47"/>
      <c r="C9" s="47"/>
      <c r="D9" s="47"/>
      <c r="E9" s="51" t="s">
        <v>492</v>
      </c>
      <c r="F9" s="333" t="s">
        <v>2</v>
      </c>
      <c r="G9" s="96" t="s">
        <v>2</v>
      </c>
      <c r="H9" s="112"/>
      <c r="I9" s="96" t="s">
        <v>1</v>
      </c>
      <c r="J9" s="51" t="s">
        <v>22</v>
      </c>
      <c r="K9" s="51" t="s">
        <v>494</v>
      </c>
      <c r="L9" s="96" t="s">
        <v>22</v>
      </c>
      <c r="M9" s="73" t="s">
        <v>45</v>
      </c>
      <c r="N9" s="73" t="s">
        <v>516</v>
      </c>
      <c r="O9" s="73"/>
      <c r="P9" s="73"/>
      <c r="Q9" s="51" t="s">
        <v>419</v>
      </c>
      <c r="R9" s="51" t="s">
        <v>490</v>
      </c>
      <c r="S9" s="51" t="s">
        <v>417</v>
      </c>
      <c r="T9" s="51" t="s">
        <v>431</v>
      </c>
      <c r="U9" s="51" t="s">
        <v>433</v>
      </c>
      <c r="V9" s="47"/>
    </row>
    <row r="10" spans="1:41" ht="20.100000000000001" customHeight="1">
      <c r="A10" s="47"/>
      <c r="B10" s="51" t="s">
        <v>91</v>
      </c>
      <c r="C10" s="51" t="s">
        <v>444</v>
      </c>
      <c r="D10" s="48"/>
      <c r="E10" s="52" t="s">
        <v>493</v>
      </c>
      <c r="F10" s="335" t="s">
        <v>8</v>
      </c>
      <c r="G10" s="97" t="s">
        <v>407</v>
      </c>
      <c r="H10" s="112" t="s">
        <v>495</v>
      </c>
      <c r="I10" s="97" t="s">
        <v>407</v>
      </c>
      <c r="J10" s="52" t="s">
        <v>0</v>
      </c>
      <c r="K10" s="52" t="s">
        <v>418</v>
      </c>
      <c r="L10" s="97" t="s">
        <v>44</v>
      </c>
      <c r="M10" s="74" t="s">
        <v>4</v>
      </c>
      <c r="N10" s="74" t="s">
        <v>541</v>
      </c>
      <c r="O10" s="74" t="s">
        <v>550</v>
      </c>
      <c r="P10" s="74" t="s">
        <v>547</v>
      </c>
      <c r="Q10" s="52" t="s">
        <v>44</v>
      </c>
      <c r="R10" s="52" t="s">
        <v>491</v>
      </c>
      <c r="S10" s="52" t="s">
        <v>418</v>
      </c>
      <c r="T10" s="52" t="s">
        <v>432</v>
      </c>
      <c r="U10" s="52" t="s">
        <v>70</v>
      </c>
      <c r="V10" s="47"/>
      <c r="W10" s="4"/>
      <c r="X10" s="58"/>
      <c r="Y10" s="1"/>
      <c r="Z10" s="5"/>
    </row>
    <row r="11" spans="1:41" ht="15.6">
      <c r="A11" s="47"/>
      <c r="B11" s="66">
        <f>+'Ark1'!C1287</f>
        <v>2023</v>
      </c>
      <c r="C11" s="66">
        <f>+'Ark1'!N1287</f>
        <v>409</v>
      </c>
      <c r="D11" s="66" t="s">
        <v>466</v>
      </c>
      <c r="E11" s="66">
        <f>+'Ark1'!Q1287</f>
        <v>70</v>
      </c>
      <c r="F11" s="336">
        <f>+'Ark1'!R1287</f>
        <v>181</v>
      </c>
      <c r="G11" s="195">
        <f>+'Ark1'!AF1287</f>
        <v>1.9671774807086184</v>
      </c>
      <c r="H11" s="113">
        <f t="shared" ref="H11:H26" si="0">+G11-G28</f>
        <v>0.73451606198380626</v>
      </c>
      <c r="I11" s="195">
        <f>+'Ark1'!AG1287</f>
        <v>0.79123477844849222</v>
      </c>
      <c r="J11" s="67">
        <f>+'Ark1'!S1287</f>
        <v>3.9171270718232032</v>
      </c>
      <c r="K11" s="67">
        <f>+'Ark1'!T1287</f>
        <v>3.3480662983425433</v>
      </c>
      <c r="L11" s="256">
        <f>+'Ark1'!U1287</f>
        <v>8.3331491712707155</v>
      </c>
      <c r="M11" s="142">
        <f>+'Ark1'!W1287</f>
        <v>0</v>
      </c>
      <c r="N11" s="142">
        <f>+'Ark1'!X1287</f>
        <v>0</v>
      </c>
      <c r="O11" s="142">
        <f>+'Ark1'!Y1287</f>
        <v>0</v>
      </c>
      <c r="P11" s="142">
        <f>+'Ark1'!Z1287</f>
        <v>1.9190252834503048</v>
      </c>
      <c r="Q11" s="67">
        <f>+'Ark1'!Z1287</f>
        <v>1.9190252834503048</v>
      </c>
      <c r="R11" s="67">
        <f>+'Ark1'!AB1287</f>
        <v>1.4240860657545777</v>
      </c>
      <c r="S11" s="67">
        <f>+'Ark1'!AB1287</f>
        <v>1.4240860657545777</v>
      </c>
      <c r="T11" s="67">
        <f t="shared" ref="T11:T76" si="1">+L11/J11</f>
        <v>2.1273624823695347</v>
      </c>
      <c r="U11" s="67">
        <f t="shared" ref="U11:U76" si="2">+F11/E11</f>
        <v>2.5857142857142859</v>
      </c>
      <c r="V11" s="47"/>
      <c r="W11" s="4"/>
      <c r="X11" s="58"/>
      <c r="Y11" s="1"/>
      <c r="Z11" s="5"/>
    </row>
    <row r="12" spans="1:41" ht="15.6">
      <c r="A12" s="47"/>
      <c r="B12" s="66">
        <f>+'Ark1'!C1288</f>
        <v>2023</v>
      </c>
      <c r="C12" s="66">
        <f>+'Ark1'!N1288</f>
        <v>410</v>
      </c>
      <c r="D12" s="66" t="s">
        <v>467</v>
      </c>
      <c r="E12" s="66">
        <f>+'Ark1'!Q1288</f>
        <v>335</v>
      </c>
      <c r="F12" s="336">
        <f>+'Ark1'!R1288</f>
        <v>1224</v>
      </c>
      <c r="G12" s="195">
        <f>+'Ark1'!AF1288</f>
        <v>13.302901858493643</v>
      </c>
      <c r="H12" s="113">
        <f t="shared" si="0"/>
        <v>3.2529448304403221</v>
      </c>
      <c r="I12" s="195">
        <f>+'Ark1'!AG1288</f>
        <v>8.376502483133212</v>
      </c>
      <c r="J12" s="67">
        <f>+'Ark1'!S1288</f>
        <v>4.4852941176470589</v>
      </c>
      <c r="K12" s="67">
        <f>+'Ark1'!T1288</f>
        <v>4.1004901960784332</v>
      </c>
      <c r="L12" s="256">
        <f>+'Ark1'!U1288</f>
        <v>13.045588235294103</v>
      </c>
      <c r="M12" s="142">
        <f>+'Ark1'!W1288</f>
        <v>0</v>
      </c>
      <c r="N12" s="142">
        <f>+'Ark1'!X1288</f>
        <v>0</v>
      </c>
      <c r="O12" s="142">
        <f>+'Ark1'!Y1288</f>
        <v>0</v>
      </c>
      <c r="P12" s="142">
        <f>+'Ark1'!Z1288</f>
        <v>1.9809625343444104</v>
      </c>
      <c r="Q12" s="67">
        <f>+'Ark1'!Z1288</f>
        <v>1.9809625343444104</v>
      </c>
      <c r="R12" s="67">
        <f>+'Ark1'!AB1288</f>
        <v>1.7007879051398187</v>
      </c>
      <c r="S12" s="67">
        <f>+'Ark1'!AB1288</f>
        <v>1.7007879051398187</v>
      </c>
      <c r="T12" s="67">
        <f t="shared" si="1"/>
        <v>2.9085245901639309</v>
      </c>
      <c r="U12" s="67">
        <f t="shared" si="2"/>
        <v>3.6537313432835821</v>
      </c>
      <c r="V12" s="47"/>
      <c r="W12" s="4"/>
      <c r="X12" s="58"/>
      <c r="Y12" s="1"/>
      <c r="Z12" s="5"/>
    </row>
    <row r="13" spans="1:41" ht="15.6">
      <c r="A13" s="47"/>
      <c r="B13" s="66">
        <f>+'Ark1'!C1289</f>
        <v>2023</v>
      </c>
      <c r="C13" s="66">
        <f>+'Ark1'!N1289</f>
        <v>415</v>
      </c>
      <c r="D13" s="66" t="s">
        <v>468</v>
      </c>
      <c r="E13" s="66">
        <f>+'Ark1'!Q1289</f>
        <v>479</v>
      </c>
      <c r="F13" s="336">
        <f>+'Ark1'!R1289</f>
        <v>3127</v>
      </c>
      <c r="G13" s="195">
        <f>+'Ark1'!AF1289</f>
        <v>33.985436365612429</v>
      </c>
      <c r="H13" s="113">
        <f t="shared" si="0"/>
        <v>1.331322301059771</v>
      </c>
      <c r="I13" s="195">
        <f>+'Ark1'!AG1289</f>
        <v>29.077550241021555</v>
      </c>
      <c r="J13" s="67">
        <f>+'Ark1'!S1289</f>
        <v>4.7086664534697773</v>
      </c>
      <c r="K13" s="67">
        <f>+'Ark1'!T1289</f>
        <v>4.8388231531819619</v>
      </c>
      <c r="L13" s="256">
        <f>+'Ark1'!U1289</f>
        <v>17.726063319475525</v>
      </c>
      <c r="M13" s="142">
        <f>+'Ark1'!W1289</f>
        <v>0.19187719859290048</v>
      </c>
      <c r="N13" s="142">
        <f>+'Ark1'!X1289</f>
        <v>83.882315318196348</v>
      </c>
      <c r="O13" s="142">
        <f>+'Ark1'!Y1289</f>
        <v>0</v>
      </c>
      <c r="P13" s="142">
        <f>+'Ark1'!Z1289</f>
        <v>1.4138795115757796</v>
      </c>
      <c r="Q13" s="67">
        <f>+'Ark1'!Z1289</f>
        <v>1.4138795115757796</v>
      </c>
      <c r="R13" s="67">
        <f>+'Ark1'!AB1289</f>
        <v>1.7582340317837253</v>
      </c>
      <c r="S13" s="67">
        <f>+'Ark1'!AB1289</f>
        <v>1.7582340317837253</v>
      </c>
      <c r="T13" s="67">
        <f t="shared" si="1"/>
        <v>3.7645612605270302</v>
      </c>
      <c r="U13" s="67">
        <f t="shared" si="2"/>
        <v>6.5281837160751568</v>
      </c>
      <c r="V13" s="47"/>
      <c r="W13" s="4"/>
      <c r="X13" s="58"/>
      <c r="Y13" s="1"/>
      <c r="Z13" s="5"/>
    </row>
    <row r="14" spans="1:41" ht="15.6">
      <c r="A14" s="47"/>
      <c r="B14" s="66">
        <f>+'Ark1'!C1290</f>
        <v>2023</v>
      </c>
      <c r="C14" s="66">
        <f>+'Ark1'!N1290</f>
        <v>420</v>
      </c>
      <c r="D14" s="66" t="s">
        <v>469</v>
      </c>
      <c r="E14" s="66">
        <f>+'Ark1'!Q1290</f>
        <v>431</v>
      </c>
      <c r="F14" s="336">
        <f>+'Ark1'!R1290</f>
        <v>2811</v>
      </c>
      <c r="G14" s="195">
        <f>+'Ark1'!AF1290</f>
        <v>30.551027062275839</v>
      </c>
      <c r="H14" s="113">
        <f t="shared" si="0"/>
        <v>-2.5139741418517723</v>
      </c>
      <c r="I14" s="195">
        <f>+'Ark1'!AG1290</f>
        <v>32.891246266906762</v>
      </c>
      <c r="J14" s="67">
        <f>+'Ark1'!S1290</f>
        <v>5.4813233724653134</v>
      </c>
      <c r="K14" s="67">
        <f>+'Ark1'!T1290</f>
        <v>5.9765208110992534</v>
      </c>
      <c r="L14" s="256">
        <f>+'Ark1'!U1290</f>
        <v>22.304980434009213</v>
      </c>
      <c r="M14" s="142">
        <f>+'Ark1'!W1290</f>
        <v>2.0988971896122375</v>
      </c>
      <c r="N14" s="142">
        <f>+'Ark1'!X1290</f>
        <v>100</v>
      </c>
      <c r="O14" s="142">
        <f>+'Ark1'!Y1290</f>
        <v>32.088224831020995</v>
      </c>
      <c r="P14" s="142">
        <f>+'Ark1'!Z1290</f>
        <v>1.3886066707034848</v>
      </c>
      <c r="Q14" s="67">
        <f>+'Ark1'!Z1290</f>
        <v>1.3886066707034848</v>
      </c>
      <c r="R14" s="67">
        <f>+'Ark1'!AB1290</f>
        <v>1.7677745370320621</v>
      </c>
      <c r="S14" s="67">
        <f>+'Ark1'!AB1290</f>
        <v>1.7677745370320621</v>
      </c>
      <c r="T14" s="67">
        <f t="shared" si="1"/>
        <v>4.0692692107995789</v>
      </c>
      <c r="U14" s="67">
        <f t="shared" si="2"/>
        <v>6.5220417633410674</v>
      </c>
      <c r="V14" s="47"/>
      <c r="W14" s="4"/>
      <c r="X14" s="58"/>
      <c r="Y14" s="1"/>
      <c r="Z14" s="5"/>
      <c r="AB14" s="2"/>
      <c r="AC14" s="2"/>
      <c r="AD14" s="2"/>
    </row>
    <row r="15" spans="1:41" ht="15.6">
      <c r="A15" s="47"/>
      <c r="B15" s="66">
        <f>+'Ark1'!C1291</f>
        <v>2023</v>
      </c>
      <c r="C15" s="66">
        <f>+'Ark1'!N1291</f>
        <v>425</v>
      </c>
      <c r="D15" s="66" t="s">
        <v>470</v>
      </c>
      <c r="E15" s="66">
        <f>+'Ark1'!Q1291</f>
        <v>287</v>
      </c>
      <c r="F15" s="336">
        <f>+'Ark1'!R1291</f>
        <v>898</v>
      </c>
      <c r="G15" s="195">
        <f>+'Ark1'!AF1291</f>
        <v>9.7598087164438638</v>
      </c>
      <c r="H15" s="113">
        <f t="shared" si="0"/>
        <v>-1.1287004822919737</v>
      </c>
      <c r="I15" s="195">
        <f>+'Ark1'!AG1291</f>
        <v>12.423062739047804</v>
      </c>
      <c r="J15" s="67">
        <f>+'Ark1'!S1291</f>
        <v>6.2126948775055677</v>
      </c>
      <c r="K15" s="67">
        <f>+'Ark1'!T1291</f>
        <v>7.0489977728285078</v>
      </c>
      <c r="L15" s="256">
        <f>+'Ark1'!U1291</f>
        <v>26.371492204899756</v>
      </c>
      <c r="M15" s="142">
        <f>+'Ark1'!W1291</f>
        <v>8.0178173719376389</v>
      </c>
      <c r="N15" s="142">
        <f>+'Ark1'!X1291</f>
        <v>100</v>
      </c>
      <c r="O15" s="142">
        <f>+'Ark1'!Y1291</f>
        <v>100</v>
      </c>
      <c r="P15" s="142">
        <f>+'Ark1'!Z1291</f>
        <v>0.83025353712546179</v>
      </c>
      <c r="Q15" s="67">
        <f>+'Ark1'!Z1291</f>
        <v>0.83025353712546179</v>
      </c>
      <c r="R15" s="67">
        <f>+'Ark1'!AB1291</f>
        <v>1.8380548260116936</v>
      </c>
      <c r="S15" s="67">
        <f>+'Ark1'!AB1291</f>
        <v>1.8380548260116936</v>
      </c>
      <c r="T15" s="67">
        <f t="shared" si="1"/>
        <v>4.2447750492919845</v>
      </c>
      <c r="U15" s="67">
        <f t="shared" si="2"/>
        <v>3.1289198606271778</v>
      </c>
      <c r="V15" s="47"/>
      <c r="W15" s="4"/>
      <c r="X15" s="58"/>
      <c r="Y15" s="13"/>
      <c r="Z15" s="5"/>
      <c r="AB15" s="2"/>
      <c r="AC15" s="2"/>
      <c r="AD15" s="4"/>
      <c r="AE15" s="4"/>
      <c r="AF15" s="4"/>
    </row>
    <row r="16" spans="1:41" ht="15.6">
      <c r="A16" s="47"/>
      <c r="B16" s="66">
        <f>+'Ark1'!C1292</f>
        <v>2023</v>
      </c>
      <c r="C16" s="66">
        <f>+'Ark1'!N1292</f>
        <v>428</v>
      </c>
      <c r="D16" s="66" t="s">
        <v>471</v>
      </c>
      <c r="E16" s="66">
        <f>+'Ark1'!Q1292</f>
        <v>189</v>
      </c>
      <c r="F16" s="336">
        <f>+'Ark1'!R1292</f>
        <v>339</v>
      </c>
      <c r="G16" s="195">
        <f>+'Ark1'!AF1292</f>
        <v>3.684382132376915</v>
      </c>
      <c r="H16" s="113">
        <f t="shared" si="0"/>
        <v>-0.80113580798281792</v>
      </c>
      <c r="I16" s="195">
        <f>+'Ark1'!AG1292</f>
        <v>5.1540161604313388</v>
      </c>
      <c r="J16" s="67">
        <f>+'Ark1'!S1292</f>
        <v>6.7109144542772867</v>
      </c>
      <c r="K16" s="67">
        <f>+'Ark1'!T1292</f>
        <v>7.6784660766961679</v>
      </c>
      <c r="L16" s="256">
        <f>+'Ark1'!U1292</f>
        <v>28.982005899705005</v>
      </c>
      <c r="M16" s="142">
        <f>+'Ark1'!W1292</f>
        <v>16.224188790560476</v>
      </c>
      <c r="N16" s="142">
        <f>+'Ark1'!X1292</f>
        <v>100</v>
      </c>
      <c r="O16" s="142">
        <f>+'Ark1'!Y1292</f>
        <v>100</v>
      </c>
      <c r="P16" s="142">
        <f>+'Ark1'!Z1292</f>
        <v>0.56657183656034049</v>
      </c>
      <c r="Q16" s="67">
        <f>+'Ark1'!Z1292</f>
        <v>0.56657183656034049</v>
      </c>
      <c r="R16" s="67">
        <f>+'Ark1'!AB1292</f>
        <v>1.8577373892860305</v>
      </c>
      <c r="S16" s="67">
        <f>+'Ark1'!AB1292</f>
        <v>1.8577373892860305</v>
      </c>
      <c r="T16" s="67">
        <f t="shared" si="1"/>
        <v>4.3186373626373609</v>
      </c>
      <c r="U16" s="67">
        <f t="shared" si="2"/>
        <v>1.7936507936507937</v>
      </c>
      <c r="V16" s="47"/>
      <c r="W16" s="4"/>
      <c r="X16" s="58"/>
      <c r="Y16" s="1"/>
      <c r="Z16" s="5"/>
    </row>
    <row r="17" spans="1:32" ht="15.6">
      <c r="A17" s="47"/>
      <c r="B17" s="66">
        <f>+'Ark1'!C1293</f>
        <v>2023</v>
      </c>
      <c r="C17" s="66">
        <f>+'Ark1'!N1293</f>
        <v>430</v>
      </c>
      <c r="D17" s="66" t="s">
        <v>472</v>
      </c>
      <c r="E17" s="66">
        <f>+'Ark1'!Q1293</f>
        <v>157</v>
      </c>
      <c r="F17" s="336">
        <f>+'Ark1'!R1293</f>
        <v>290</v>
      </c>
      <c r="G17" s="195">
        <f>+'Ark1'!AF1293</f>
        <v>3.1518313226823178</v>
      </c>
      <c r="H17" s="113">
        <f t="shared" si="0"/>
        <v>-0.77442356658930445</v>
      </c>
      <c r="I17" s="195">
        <f>+'Ark1'!AG1293</f>
        <v>4.7752117889418146</v>
      </c>
      <c r="J17" s="67">
        <f>+'Ark1'!S1293</f>
        <v>6.6482758620689637</v>
      </c>
      <c r="K17" s="67">
        <f>+'Ark1'!T1293</f>
        <v>7.7068965517241388</v>
      </c>
      <c r="L17" s="256">
        <f>+'Ark1'!U1293</f>
        <v>31.388965517241385</v>
      </c>
      <c r="M17" s="142">
        <f>+'Ark1'!W1293</f>
        <v>21.034482758620697</v>
      </c>
      <c r="N17" s="142">
        <f>+'Ark1'!X1293</f>
        <v>100</v>
      </c>
      <c r="O17" s="142">
        <f>+'Ark1'!Y1293</f>
        <v>100</v>
      </c>
      <c r="P17" s="142">
        <f>+'Ark1'!Z1293</f>
        <v>0.80503735114695452</v>
      </c>
      <c r="Q17" s="67">
        <f>+'Ark1'!Z1293</f>
        <v>0.80503735114695452</v>
      </c>
      <c r="R17" s="67">
        <f>+'Ark1'!AB1293</f>
        <v>2.0427214832825271</v>
      </c>
      <c r="S17" s="67">
        <f>+'Ark1'!AB1293</f>
        <v>2.0427214832825271</v>
      </c>
      <c r="T17" s="67">
        <f t="shared" si="1"/>
        <v>4.721369294605811</v>
      </c>
      <c r="U17" s="67">
        <f t="shared" si="2"/>
        <v>1.8471337579617835</v>
      </c>
      <c r="V17" s="47"/>
      <c r="W17" s="4"/>
      <c r="X17" s="58"/>
      <c r="Y17" s="1"/>
      <c r="Z17" s="5"/>
    </row>
    <row r="18" spans="1:32" ht="15.6">
      <c r="A18" s="47"/>
      <c r="B18" s="66">
        <f>+'Ark1'!C1294</f>
        <v>2023</v>
      </c>
      <c r="C18" s="66">
        <f>+'Ark1'!N1294</f>
        <v>433</v>
      </c>
      <c r="D18" s="66" t="s">
        <v>473</v>
      </c>
      <c r="E18" s="66">
        <f>+'Ark1'!Q1294</f>
        <v>77</v>
      </c>
      <c r="F18" s="336">
        <f>+'Ark1'!R1294</f>
        <v>106</v>
      </c>
      <c r="G18" s="195">
        <f>+'Ark1'!AF1294</f>
        <v>1.1520486903597431</v>
      </c>
      <c r="H18" s="113">
        <f t="shared" si="0"/>
        <v>-0.16050744994908417</v>
      </c>
      <c r="I18" s="195">
        <f>+'Ark1'!AG1294</f>
        <v>1.8920284263277705</v>
      </c>
      <c r="J18" s="67">
        <f>+'Ark1'!S1294</f>
        <v>7.0094339622641515</v>
      </c>
      <c r="K18" s="67">
        <f>+'Ark1'!T1294</f>
        <v>8.3207547169811278</v>
      </c>
      <c r="L18" s="256">
        <f>+'Ark1'!U1294</f>
        <v>34.025471698113193</v>
      </c>
      <c r="M18" s="142">
        <f>+'Ark1'!W1294</f>
        <v>31.132075471698119</v>
      </c>
      <c r="N18" s="142">
        <f>+'Ark1'!X1294</f>
        <v>100</v>
      </c>
      <c r="O18" s="142">
        <f>+'Ark1'!Y1294</f>
        <v>100</v>
      </c>
      <c r="P18" s="142">
        <f>+'Ark1'!Z1294</f>
        <v>0.61168824849780867</v>
      </c>
      <c r="Q18" s="67">
        <f>+'Ark1'!Z1294</f>
        <v>0.61168824849780867</v>
      </c>
      <c r="R18" s="67">
        <f>+'Ark1'!AB1294</f>
        <v>2.1915238508610528</v>
      </c>
      <c r="S18" s="67">
        <f>+'Ark1'!AB1294</f>
        <v>2.1915238508610528</v>
      </c>
      <c r="T18" s="67">
        <f t="shared" si="1"/>
        <v>4.8542395693135916</v>
      </c>
      <c r="U18" s="67">
        <f t="shared" si="2"/>
        <v>1.3766233766233766</v>
      </c>
      <c r="V18" s="47"/>
      <c r="W18" s="4"/>
      <c r="X18" s="58"/>
      <c r="Y18" s="1"/>
      <c r="Z18" s="5"/>
      <c r="AB18" s="2"/>
      <c r="AC18" s="2"/>
      <c r="AD18" s="2"/>
    </row>
    <row r="19" spans="1:32" ht="15.6">
      <c r="A19" s="47"/>
      <c r="B19" s="66">
        <f>+'Ark1'!C1295</f>
        <v>2023</v>
      </c>
      <c r="C19" s="66">
        <f>+'Ark1'!N1295</f>
        <v>435</v>
      </c>
      <c r="D19" s="66" t="s">
        <v>474</v>
      </c>
      <c r="E19" s="66">
        <f>+'Ark1'!Q1295</f>
        <v>68</v>
      </c>
      <c r="F19" s="336">
        <f>+'Ark1'!R1295</f>
        <v>109</v>
      </c>
      <c r="G19" s="195">
        <f>+'Ark1'!AF1295</f>
        <v>1.1846538419736985</v>
      </c>
      <c r="H19" s="113">
        <f t="shared" si="0"/>
        <v>-0.12790229833512878</v>
      </c>
      <c r="I19" s="195">
        <f>+'Ark1'!AG1295</f>
        <v>2.0772076856212247</v>
      </c>
      <c r="J19" s="67">
        <f>+'Ark1'!S1295</f>
        <v>6.7522935779816509</v>
      </c>
      <c r="K19" s="67">
        <f>+'Ark1'!T1295</f>
        <v>7.9174311926605503</v>
      </c>
      <c r="L19" s="256">
        <f>+'Ark1'!U1295</f>
        <v>36.327522935779797</v>
      </c>
      <c r="M19" s="142">
        <f>+'Ark1'!W1295</f>
        <v>29.35779816513762</v>
      </c>
      <c r="N19" s="142">
        <f>+'Ark1'!X1295</f>
        <v>100</v>
      </c>
      <c r="O19" s="142">
        <f>+'Ark1'!Y1295</f>
        <v>100</v>
      </c>
      <c r="P19" s="142">
        <f>+'Ark1'!Z1295</f>
        <v>0.87481285648952722</v>
      </c>
      <c r="Q19" s="67">
        <f>+'Ark1'!Z1295</f>
        <v>0.87481285648952722</v>
      </c>
      <c r="R19" s="67">
        <f>+'Ark1'!AB1295</f>
        <v>2.1593765680623536</v>
      </c>
      <c r="S19" s="67">
        <f>+'Ark1'!AB1295</f>
        <v>2.1593765680623536</v>
      </c>
      <c r="T19" s="67">
        <f t="shared" si="1"/>
        <v>5.3800271739130414</v>
      </c>
      <c r="U19" s="67">
        <f t="shared" si="2"/>
        <v>1.6029411764705883</v>
      </c>
      <c r="V19" s="47"/>
      <c r="W19" s="4"/>
      <c r="X19" s="58"/>
      <c r="Y19" s="1"/>
      <c r="Z19" s="5"/>
      <c r="AB19" s="2"/>
      <c r="AC19" s="2"/>
      <c r="AD19" s="2"/>
    </row>
    <row r="20" spans="1:32" ht="15.6">
      <c r="A20" s="47"/>
      <c r="B20" s="66">
        <f>+'Ark1'!C1296</f>
        <v>2023</v>
      </c>
      <c r="C20" s="66">
        <f>+'Ark1'!N1296</f>
        <v>438</v>
      </c>
      <c r="D20" s="66" t="s">
        <v>475</v>
      </c>
      <c r="E20" s="66">
        <f>+'Ark1'!Q1296</f>
        <v>33</v>
      </c>
      <c r="F20" s="336">
        <f>+'Ark1'!R1296</f>
        <v>39</v>
      </c>
      <c r="G20" s="195">
        <f>+'Ark1'!AF1296</f>
        <v>0.42386697098141501</v>
      </c>
      <c r="H20" s="113">
        <f t="shared" si="0"/>
        <v>-2.1260763558100526E-2</v>
      </c>
      <c r="I20" s="195">
        <f>+'Ark1'!AG1296</f>
        <v>0.79852653965013243</v>
      </c>
      <c r="J20" s="67">
        <f>+'Ark1'!S1296</f>
        <v>7.2307692307692291</v>
      </c>
      <c r="K20" s="67">
        <f>+'Ark1'!T1296</f>
        <v>8.6666666666666643</v>
      </c>
      <c r="L20" s="256">
        <f>+'Ark1'!U1296</f>
        <v>39.030769230769238</v>
      </c>
      <c r="M20" s="142">
        <f>+'Ark1'!W1296</f>
        <v>46.15384615384616</v>
      </c>
      <c r="N20" s="142">
        <f>+'Ark1'!X1296</f>
        <v>100</v>
      </c>
      <c r="O20" s="142">
        <f>+'Ark1'!Y1296</f>
        <v>100</v>
      </c>
      <c r="P20" s="142">
        <f>+'Ark1'!Z1296</f>
        <v>0.62845102461163715</v>
      </c>
      <c r="Q20" s="67">
        <f>+'Ark1'!Z1296</f>
        <v>0.62845102461163715</v>
      </c>
      <c r="R20" s="67">
        <f>+'Ark1'!AB1296</f>
        <v>2.8674417556808778</v>
      </c>
      <c r="S20" s="67">
        <f>+'Ark1'!AB1296</f>
        <v>2.8674417556808778</v>
      </c>
      <c r="T20" s="67">
        <f t="shared" si="1"/>
        <v>5.3978723404255344</v>
      </c>
      <c r="U20" s="67">
        <f t="shared" si="2"/>
        <v>1.1818181818181819</v>
      </c>
      <c r="V20" s="47"/>
      <c r="W20" s="4"/>
      <c r="X20" s="58"/>
      <c r="Y20" s="1"/>
      <c r="Z20" s="5"/>
      <c r="AB20" s="2"/>
      <c r="AC20" s="2"/>
      <c r="AD20" s="2"/>
    </row>
    <row r="21" spans="1:32" ht="15.6">
      <c r="A21" s="47"/>
      <c r="B21" s="66">
        <f>+'Ark1'!C1297</f>
        <v>2023</v>
      </c>
      <c r="C21" s="66">
        <f>+'Ark1'!N1297</f>
        <v>440</v>
      </c>
      <c r="D21" s="66" t="s">
        <v>476</v>
      </c>
      <c r="E21" s="66">
        <f>+'Ark1'!Q1297</f>
        <v>30</v>
      </c>
      <c r="F21" s="336">
        <f>+'Ark1'!R1297</f>
        <v>50</v>
      </c>
      <c r="G21" s="195">
        <f>+'Ark1'!AF1297</f>
        <v>0.54341919356591684</v>
      </c>
      <c r="H21" s="113">
        <f t="shared" si="0"/>
        <v>0.31514856046872941</v>
      </c>
      <c r="I21" s="195">
        <f>+'Ark1'!AG1297</f>
        <v>1.0869970061812118</v>
      </c>
      <c r="J21" s="67">
        <f>+'Ark1'!S1297</f>
        <v>7.46</v>
      </c>
      <c r="K21" s="67">
        <f>+'Ark1'!T1297</f>
        <v>7.8600000000000012</v>
      </c>
      <c r="L21" s="256">
        <f>+'Ark1'!U1297</f>
        <v>41.442000000000007</v>
      </c>
      <c r="M21" s="142">
        <f>+'Ark1'!W1297</f>
        <v>38</v>
      </c>
      <c r="N21" s="142">
        <f>+'Ark1'!X1297</f>
        <v>100</v>
      </c>
      <c r="O21" s="142">
        <f>+'Ark1'!Y1297</f>
        <v>100</v>
      </c>
      <c r="P21" s="142">
        <f>+'Ark1'!Z1297</f>
        <v>0.83596411406163029</v>
      </c>
      <c r="Q21" s="67">
        <f>+'Ark1'!Z1297</f>
        <v>0.83596411406163029</v>
      </c>
      <c r="R21" s="67">
        <f>+'Ark1'!AB1297</f>
        <v>2.7350319925002711</v>
      </c>
      <c r="S21" s="67">
        <f>+'Ark1'!AB1297</f>
        <v>2.7350319925002711</v>
      </c>
      <c r="T21" s="67">
        <f t="shared" si="1"/>
        <v>5.5552278820375349</v>
      </c>
      <c r="U21" s="67">
        <f t="shared" si="2"/>
        <v>1.6666666666666667</v>
      </c>
      <c r="V21" s="47"/>
      <c r="W21" s="4"/>
      <c r="X21" s="58"/>
      <c r="Y21" s="1"/>
      <c r="Z21" s="5"/>
      <c r="AB21" s="2"/>
      <c r="AC21" s="2"/>
      <c r="AD21" s="2"/>
    </row>
    <row r="22" spans="1:32" ht="15.6">
      <c r="A22" s="47"/>
      <c r="B22" s="66">
        <f>+'Ark1'!C1298</f>
        <v>2023</v>
      </c>
      <c r="C22" s="66">
        <f>+'Ark1'!N1298</f>
        <v>443</v>
      </c>
      <c r="D22" s="66" t="s">
        <v>477</v>
      </c>
      <c r="E22" s="66">
        <f>+'Ark1'!Q1298</f>
        <v>14</v>
      </c>
      <c r="F22" s="336">
        <f>+'Ark1'!R1298</f>
        <v>15</v>
      </c>
      <c r="G22" s="195">
        <f>+'Ark1'!AF1298</f>
        <v>0.16302575806977501</v>
      </c>
      <c r="H22" s="113">
        <f t="shared" si="0"/>
        <v>2.606337821146254E-2</v>
      </c>
      <c r="I22" s="195">
        <f>+'Ark1'!AG1298</f>
        <v>0.34806356527254156</v>
      </c>
      <c r="J22" s="67">
        <f>+'Ark1'!S1298</f>
        <v>7</v>
      </c>
      <c r="K22" s="67">
        <f>+'Ark1'!T1298</f>
        <v>7</v>
      </c>
      <c r="L22" s="256">
        <f>+'Ark1'!U1298</f>
        <v>44.233333333333341</v>
      </c>
      <c r="M22" s="142">
        <f>+'Ark1'!W1298</f>
        <v>26.666666666666675</v>
      </c>
      <c r="N22" s="142">
        <f>+'Ark1'!X1298</f>
        <v>100</v>
      </c>
      <c r="O22" s="142">
        <f>+'Ark1'!Y1298</f>
        <v>100</v>
      </c>
      <c r="P22" s="142">
        <f>+'Ark1'!Z1298</f>
        <v>0.61824123303306011</v>
      </c>
      <c r="Q22" s="67">
        <f>+'Ark1'!Z1298</f>
        <v>0.61824123303306011</v>
      </c>
      <c r="R22" s="67">
        <f>+'Ark1'!AB1298</f>
        <v>2.6331223544175342</v>
      </c>
      <c r="S22" s="67">
        <f>+'Ark1'!AB1298</f>
        <v>2.6331223544175342</v>
      </c>
      <c r="T22" s="67">
        <f t="shared" si="1"/>
        <v>6.3190476190476206</v>
      </c>
      <c r="U22" s="67">
        <f t="shared" si="2"/>
        <v>1.0714285714285714</v>
      </c>
      <c r="V22" s="47"/>
      <c r="W22" s="4"/>
      <c r="X22" s="58"/>
      <c r="Y22" s="1"/>
      <c r="Z22" s="5"/>
      <c r="AB22" s="2"/>
      <c r="AC22" s="2"/>
      <c r="AD22" s="2"/>
    </row>
    <row r="23" spans="1:32" ht="15.6">
      <c r="A23" s="47"/>
      <c r="B23" s="66">
        <f>+'Ark1'!C1299</f>
        <v>2023</v>
      </c>
      <c r="C23" s="66">
        <f>+'Ark1'!N1299</f>
        <v>445</v>
      </c>
      <c r="D23" s="66" t="s">
        <v>478</v>
      </c>
      <c r="E23" s="66">
        <f>+'Ark1'!Q1299</f>
        <v>8</v>
      </c>
      <c r="F23" s="336">
        <f>+'Ark1'!R1299</f>
        <v>9</v>
      </c>
      <c r="G23" s="195">
        <f>+'Ark1'!AF1299</f>
        <v>9.7815454841864991E-2</v>
      </c>
      <c r="H23" s="113">
        <f t="shared" si="0"/>
        <v>-0.15328224156504122</v>
      </c>
      <c r="I23" s="195">
        <f>+'Ark1'!AG1299</f>
        <v>0.22441837712674201</v>
      </c>
      <c r="J23" s="67">
        <f>+'Ark1'!S1299</f>
        <v>7.3333333333333313</v>
      </c>
      <c r="K23" s="67">
        <f>+'Ark1'!T1299</f>
        <v>7.7777777777777777</v>
      </c>
      <c r="L23" s="256">
        <f>+'Ark1'!U1299</f>
        <v>47.533333333333317</v>
      </c>
      <c r="M23" s="142">
        <f>+'Ark1'!W1299</f>
        <v>33.333333333333343</v>
      </c>
      <c r="N23" s="142">
        <f>+'Ark1'!X1299</f>
        <v>100</v>
      </c>
      <c r="O23" s="142">
        <f>+'Ark1'!Y1299</f>
        <v>100</v>
      </c>
      <c r="P23" s="142">
        <f>+'Ark1'!Z1299</f>
        <v>1.5143755588801855</v>
      </c>
      <c r="Q23" s="67">
        <f>+'Ark1'!Z1299</f>
        <v>1.5143755588801855</v>
      </c>
      <c r="R23" s="67">
        <f>+'Ark1'!AB1299</f>
        <v>2.6573912762447578</v>
      </c>
      <c r="S23" s="67">
        <f>+'Ark1'!AB1299</f>
        <v>2.6573912762447578</v>
      </c>
      <c r="T23" s="67">
        <f t="shared" si="1"/>
        <v>6.4818181818181815</v>
      </c>
      <c r="U23" s="67">
        <f t="shared" si="2"/>
        <v>1.125</v>
      </c>
      <c r="V23" s="47"/>
      <c r="W23" s="4"/>
      <c r="X23" s="58"/>
      <c r="Y23" s="13"/>
      <c r="Z23" s="5"/>
      <c r="AB23" s="2"/>
      <c r="AC23" s="2"/>
      <c r="AD23" s="4"/>
      <c r="AE23" s="4"/>
      <c r="AF23" s="4"/>
    </row>
    <row r="24" spans="1:32" ht="15.6">
      <c r="A24" s="47"/>
      <c r="B24" s="66">
        <f>+'Ark1'!C1300</f>
        <v>2023</v>
      </c>
      <c r="C24" s="66">
        <f>+'Ark1'!N1300</f>
        <v>450</v>
      </c>
      <c r="D24" s="66" t="s">
        <v>479</v>
      </c>
      <c r="E24" s="66">
        <f>+'Ark1'!Q1300</f>
        <v>2</v>
      </c>
      <c r="F24" s="336">
        <f>+'Ark1'!R1300</f>
        <v>2</v>
      </c>
      <c r="G24" s="195">
        <f>+'Ark1'!AF1300</f>
        <v>2.1736767742636671E-2</v>
      </c>
      <c r="H24" s="113">
        <f t="shared" si="0"/>
        <v>1.0323236087777299E-2</v>
      </c>
      <c r="I24" s="195">
        <f>+'Ark1'!AG1300</f>
        <v>5.4084933804972195E-2</v>
      </c>
      <c r="J24" s="67">
        <f>+'Ark1'!S1300</f>
        <v>6.5</v>
      </c>
      <c r="K24" s="67">
        <f>+'Ark1'!T1300</f>
        <v>6.5</v>
      </c>
      <c r="L24" s="256">
        <f>+'Ark1'!U1300</f>
        <v>51.55</v>
      </c>
      <c r="M24" s="142">
        <f>+'Ark1'!W1300</f>
        <v>0</v>
      </c>
      <c r="N24" s="142">
        <f>+'Ark1'!X1300</f>
        <v>100</v>
      </c>
      <c r="O24" s="142">
        <f>+'Ark1'!Y1300</f>
        <v>100</v>
      </c>
      <c r="P24" s="142">
        <f>+'Ark1'!Z1300</f>
        <v>1.350000000000249</v>
      </c>
      <c r="Q24" s="67">
        <f>+'Ark1'!Z1300</f>
        <v>1.350000000000249</v>
      </c>
      <c r="R24" s="67">
        <f>+'Ark1'!AB1300</f>
        <v>1.5</v>
      </c>
      <c r="S24" s="67">
        <f>+'Ark1'!AB1300</f>
        <v>1.5</v>
      </c>
      <c r="T24" s="67">
        <f t="shared" si="1"/>
        <v>7.9307692307692301</v>
      </c>
      <c r="U24" s="67">
        <f t="shared" si="2"/>
        <v>1</v>
      </c>
      <c r="V24" s="47"/>
      <c r="W24" s="4"/>
      <c r="X24" s="58"/>
      <c r="Y24" s="13"/>
      <c r="Z24" s="5"/>
      <c r="AB24" s="1"/>
      <c r="AC24" s="1"/>
      <c r="AD24" s="11"/>
      <c r="AE24" s="11"/>
      <c r="AF24" s="11"/>
    </row>
    <row r="25" spans="1:32" ht="15.6">
      <c r="A25" s="47"/>
      <c r="B25" s="66">
        <f>+'Ark1'!C1301</f>
        <v>2023</v>
      </c>
      <c r="C25" s="66">
        <f>+'Ark1'!N1301</f>
        <v>455</v>
      </c>
      <c r="D25" s="66" t="s">
        <v>480</v>
      </c>
      <c r="E25" s="66">
        <f>+'Ark1'!Q1301</f>
        <v>1</v>
      </c>
      <c r="F25" s="336">
        <f>+'Ark1'!R1301</f>
        <v>1</v>
      </c>
      <c r="G25" s="195">
        <f>+'Ark1'!AF1301</f>
        <v>1.0868383871318336E-2</v>
      </c>
      <c r="H25" s="113">
        <f t="shared" si="0"/>
        <v>1.0868383871318336E-2</v>
      </c>
      <c r="I25" s="195">
        <f>+'Ark1'!AG1301</f>
        <v>2.9849008084412376E-2</v>
      </c>
      <c r="J25" s="67">
        <f>+'Ark1'!S1301</f>
        <v>6</v>
      </c>
      <c r="K25" s="67">
        <f>+'Ark1'!T1301</f>
        <v>5</v>
      </c>
      <c r="L25" s="256">
        <f>+'Ark1'!U1301</f>
        <v>56.9</v>
      </c>
      <c r="M25" s="142">
        <f>+'Ark1'!W1301</f>
        <v>0</v>
      </c>
      <c r="N25" s="142">
        <f>+'Ark1'!X1301</f>
        <v>100</v>
      </c>
      <c r="O25" s="142">
        <f>+'Ark1'!Y1301</f>
        <v>100</v>
      </c>
      <c r="P25" s="142">
        <f>+'Ark1'!Z1301</f>
        <v>0</v>
      </c>
      <c r="Q25" s="67">
        <f>+'Ark1'!Z1301</f>
        <v>0</v>
      </c>
      <c r="R25" s="67">
        <f>+'Ark1'!AB1301</f>
        <v>0</v>
      </c>
      <c r="S25" s="67">
        <f>+'Ark1'!AB1301</f>
        <v>0</v>
      </c>
      <c r="T25" s="67">
        <f t="shared" si="1"/>
        <v>9.4833333333333325</v>
      </c>
      <c r="U25" s="67">
        <f t="shared" si="2"/>
        <v>1</v>
      </c>
      <c r="V25" s="47"/>
      <c r="W25" s="4"/>
      <c r="X25" s="58"/>
      <c r="Y25" s="13"/>
      <c r="Z25" s="5"/>
      <c r="AB25" s="1"/>
      <c r="AC25" s="1"/>
      <c r="AD25" s="11"/>
      <c r="AE25" s="11"/>
      <c r="AF25" s="11"/>
    </row>
    <row r="26" spans="1:32" ht="15.6">
      <c r="A26" s="47"/>
      <c r="B26" s="66">
        <f>+'Ark1'!C1302</f>
        <v>2023</v>
      </c>
      <c r="C26" s="66">
        <f>+'Ark1'!N1302</f>
        <v>460</v>
      </c>
      <c r="D26" s="66" t="s">
        <v>481</v>
      </c>
      <c r="E26" s="66">
        <f>+'Ark1'!Q1302</f>
        <v>0</v>
      </c>
      <c r="F26" s="336">
        <f>+'Ark1'!R1302</f>
        <v>0</v>
      </c>
      <c r="G26" s="195">
        <f>+'Ark1'!AF1302</f>
        <v>0</v>
      </c>
      <c r="H26" s="113">
        <f t="shared" si="0"/>
        <v>0</v>
      </c>
      <c r="I26" s="195">
        <f>+'Ark1'!AG1302</f>
        <v>0</v>
      </c>
      <c r="J26" s="67">
        <f>+'Ark1'!S1302</f>
        <v>0</v>
      </c>
      <c r="K26" s="67">
        <f>+'Ark1'!T1302</f>
        <v>0</v>
      </c>
      <c r="L26" s="256">
        <f>+'Ark1'!U1302</f>
        <v>0</v>
      </c>
      <c r="M26" s="142">
        <f>+'Ark1'!W1302</f>
        <v>0</v>
      </c>
      <c r="N26" s="142">
        <f>+'Ark1'!X1302</f>
        <v>0</v>
      </c>
      <c r="O26" s="142">
        <f>+'Ark1'!Y1302</f>
        <v>0</v>
      </c>
      <c r="P26" s="142">
        <f>+'Ark1'!Z1302</f>
        <v>0</v>
      </c>
      <c r="Q26" s="67">
        <f>+'Ark1'!Z1302</f>
        <v>0</v>
      </c>
      <c r="R26" s="67">
        <f>+'Ark1'!AB1302</f>
        <v>0</v>
      </c>
      <c r="S26" s="67">
        <f>+'Ark1'!AB1302</f>
        <v>0</v>
      </c>
      <c r="T26" s="67" t="e">
        <f t="shared" si="1"/>
        <v>#DIV/0!</v>
      </c>
      <c r="U26" s="67" t="e">
        <f t="shared" si="2"/>
        <v>#DIV/0!</v>
      </c>
      <c r="V26" s="47"/>
      <c r="W26" s="4"/>
      <c r="X26" s="58"/>
      <c r="Y26" s="13"/>
      <c r="Z26" s="5"/>
      <c r="AB26" s="1"/>
      <c r="AC26" s="1"/>
      <c r="AD26" s="11"/>
      <c r="AE26" s="11"/>
      <c r="AF26" s="11"/>
    </row>
    <row r="27" spans="1:32" ht="15.6">
      <c r="A27" s="47"/>
      <c r="B27" s="47"/>
      <c r="C27" s="47"/>
      <c r="D27" s="47"/>
      <c r="E27" s="47"/>
      <c r="F27" s="330"/>
      <c r="G27" s="47"/>
      <c r="H27" s="47"/>
      <c r="I27" s="47"/>
      <c r="J27" s="47"/>
      <c r="K27" s="47"/>
      <c r="L27" s="47"/>
      <c r="M27" s="72"/>
      <c r="N27" s="47"/>
      <c r="O27" s="47"/>
      <c r="P27" s="47"/>
      <c r="Q27" s="47"/>
      <c r="R27" s="47"/>
      <c r="S27" s="47"/>
      <c r="T27" s="47"/>
      <c r="U27" s="47"/>
      <c r="V27" s="47"/>
      <c r="W27" s="4"/>
      <c r="X27" s="58"/>
      <c r="Y27" s="13"/>
      <c r="Z27" s="5"/>
      <c r="AB27" s="1"/>
      <c r="AC27" s="1"/>
      <c r="AD27" s="11"/>
      <c r="AE27" s="11"/>
      <c r="AF27" s="11"/>
    </row>
    <row r="28" spans="1:32" ht="15.6">
      <c r="A28" s="47"/>
      <c r="B28">
        <f>+'Ark1'!C1303</f>
        <v>2022</v>
      </c>
      <c r="C28">
        <f>+'Ark1'!N1303</f>
        <v>409</v>
      </c>
      <c r="D28" s="3" t="s">
        <v>466</v>
      </c>
      <c r="E28">
        <f>+'Ark1'!Q1303</f>
        <v>53</v>
      </c>
      <c r="F28" s="337">
        <f>+'Ark1'!R1303</f>
        <v>108</v>
      </c>
      <c r="G28" s="196">
        <f>+'Ark1'!AF1303</f>
        <v>1.2326614187248122</v>
      </c>
      <c r="H28" s="60">
        <f t="shared" ref="H28:H43" si="3">+G28-G45</f>
        <v>0.4172922687192272</v>
      </c>
      <c r="I28" s="196">
        <f>+'Ark1'!AG1303</f>
        <v>0.49074358908844445</v>
      </c>
      <c r="J28" s="1">
        <f>+'Ark1'!S1303</f>
        <v>3.9907407407407409</v>
      </c>
      <c r="K28" s="1">
        <f>+'Ark1'!T1303</f>
        <v>3.268518518518519</v>
      </c>
      <c r="L28" s="93">
        <f>+'Ark1'!U1303</f>
        <v>8.518518518518519</v>
      </c>
      <c r="M28" s="11">
        <f>+'Ark1'!W1303</f>
        <v>0</v>
      </c>
      <c r="N28" s="11">
        <f>+'Ark1'!X1303</f>
        <v>0</v>
      </c>
      <c r="O28" s="11">
        <f>+'Ark1'!Y1303</f>
        <v>0</v>
      </c>
      <c r="P28" s="11">
        <f>+'Ark1'!Z1303</f>
        <v>1.1030385766186559</v>
      </c>
      <c r="Q28" s="1">
        <f>+'Ark1'!Z1303</f>
        <v>1.1030385766186559</v>
      </c>
      <c r="R28" s="1">
        <f>+'Ark1'!AB1303</f>
        <v>1.4631680587600255</v>
      </c>
      <c r="S28" s="1">
        <f>+'Ark1'!AB1303</f>
        <v>1.4631680587600255</v>
      </c>
      <c r="T28" s="1">
        <f t="shared" si="1"/>
        <v>2.1345707656612531</v>
      </c>
      <c r="U28" s="1">
        <f t="shared" si="2"/>
        <v>2.0377358490566038</v>
      </c>
      <c r="V28" s="47"/>
      <c r="W28" s="4"/>
      <c r="X28" s="58"/>
      <c r="Y28" s="5"/>
      <c r="Z28" s="5"/>
      <c r="AB28" s="1"/>
      <c r="AC28" s="1"/>
      <c r="AD28" s="11"/>
      <c r="AE28" s="11"/>
      <c r="AF28" s="11"/>
    </row>
    <row r="29" spans="1:32" ht="15.6">
      <c r="A29" s="47"/>
      <c r="B29">
        <f>+'Ark1'!C1304</f>
        <v>2022</v>
      </c>
      <c r="C29">
        <f>+'Ark1'!N1304</f>
        <v>410</v>
      </c>
      <c r="D29" s="3" t="s">
        <v>467</v>
      </c>
      <c r="E29">
        <f>+'Ark1'!Q1304</f>
        <v>277</v>
      </c>
      <c r="F29" s="337">
        <f>+'Ark1'!R1304</f>
        <v>880.53</v>
      </c>
      <c r="G29" s="196">
        <f>+'Ark1'!AF1304</f>
        <v>10.049957028053321</v>
      </c>
      <c r="H29" s="60">
        <f t="shared" si="3"/>
        <v>0.28786610880837671</v>
      </c>
      <c r="I29" s="196">
        <f>+'Ark1'!AG1304</f>
        <v>6.2125898027429605</v>
      </c>
      <c r="J29" s="1">
        <f>+'Ark1'!S1304</f>
        <v>4.1328063779768991</v>
      </c>
      <c r="K29" s="1">
        <f>+'Ark1'!T1304</f>
        <v>4.0475622636366735</v>
      </c>
      <c r="L29" s="93">
        <f>+'Ark1'!U1304</f>
        <v>13.227011004735798</v>
      </c>
      <c r="M29" s="11">
        <f>+'Ark1'!W1304</f>
        <v>0.11356796474850372</v>
      </c>
      <c r="N29" s="11">
        <f>+'Ark1'!X1304</f>
        <v>0</v>
      </c>
      <c r="O29" s="11">
        <f>+'Ark1'!Y1304</f>
        <v>0</v>
      </c>
      <c r="P29" s="11">
        <f>+'Ark1'!Z1304</f>
        <v>1.3388193854617236</v>
      </c>
      <c r="Q29" s="1">
        <f>+'Ark1'!Z1304</f>
        <v>1.3388193854617236</v>
      </c>
      <c r="R29" s="1">
        <f>+'Ark1'!AB1304</f>
        <v>1.6802796345317856</v>
      </c>
      <c r="S29" s="1">
        <f>+'Ark1'!AB1304</f>
        <v>1.6802796345317856</v>
      </c>
      <c r="T29" s="1">
        <f t="shared" si="1"/>
        <v>3.2004913356746019</v>
      </c>
      <c r="U29" s="1">
        <f t="shared" si="2"/>
        <v>3.1788086642599276</v>
      </c>
      <c r="V29" s="47"/>
      <c r="W29" s="4"/>
      <c r="X29" s="58"/>
      <c r="Y29" s="5"/>
      <c r="Z29" s="5"/>
      <c r="AB29" s="1"/>
      <c r="AC29" s="1"/>
      <c r="AD29" s="11"/>
      <c r="AE29" s="11"/>
      <c r="AF29" s="11"/>
    </row>
    <row r="30" spans="1:32" ht="15.6">
      <c r="A30" s="47"/>
      <c r="B30">
        <f>+'Ark1'!C1305</f>
        <v>2022</v>
      </c>
      <c r="C30">
        <f>+'Ark1'!N1305</f>
        <v>415</v>
      </c>
      <c r="D30" s="3" t="s">
        <v>468</v>
      </c>
      <c r="E30">
        <f>+'Ark1'!Q1305</f>
        <v>447</v>
      </c>
      <c r="F30" s="337">
        <f>+'Ark1'!R1305</f>
        <v>2861</v>
      </c>
      <c r="G30" s="196">
        <f>+'Ark1'!AF1305</f>
        <v>32.654114064552658</v>
      </c>
      <c r="H30" s="60">
        <f t="shared" si="3"/>
        <v>1.2791559499542018</v>
      </c>
      <c r="I30" s="196">
        <f>+'Ark1'!AG1305</f>
        <v>27.136866946771008</v>
      </c>
      <c r="J30" s="1">
        <f>+'Ark1'!S1305</f>
        <v>4.5651869975533028</v>
      </c>
      <c r="K30" s="1">
        <f>+'Ark1'!T1305</f>
        <v>4.7217756029360363</v>
      </c>
      <c r="L30" s="93">
        <f>+'Ark1'!U1305</f>
        <v>17.781772107654643</v>
      </c>
      <c r="M30" s="11">
        <f>+'Ark1'!W1305</f>
        <v>0.13981125480601189</v>
      </c>
      <c r="N30" s="11">
        <f>+'Ark1'!X1305</f>
        <v>86.123732960503318</v>
      </c>
      <c r="O30" s="11">
        <f>+'Ark1'!Y1305</f>
        <v>0</v>
      </c>
      <c r="P30" s="11">
        <f>+'Ark1'!Z1305</f>
        <v>1.3809309651281352</v>
      </c>
      <c r="Q30" s="1">
        <f>+'Ark1'!Z1305</f>
        <v>1.3809309651281352</v>
      </c>
      <c r="R30" s="1">
        <f>+'Ark1'!AB1305</f>
        <v>1.6636556795745732</v>
      </c>
      <c r="S30" s="1">
        <f>+'Ark1'!AB1305</f>
        <v>1.6636556795745732</v>
      </c>
      <c r="T30" s="1">
        <f t="shared" si="1"/>
        <v>3.8950807748258125</v>
      </c>
      <c r="U30" s="1">
        <f t="shared" si="2"/>
        <v>6.4004474272930647</v>
      </c>
      <c r="V30" s="47"/>
      <c r="W30" s="4"/>
      <c r="X30" s="58"/>
      <c r="Y30" s="5"/>
      <c r="Z30" s="5"/>
      <c r="AB30" s="1"/>
      <c r="AC30" s="1"/>
      <c r="AD30" s="11"/>
      <c r="AE30" s="11"/>
      <c r="AF30" s="11"/>
    </row>
    <row r="31" spans="1:32" ht="15.6">
      <c r="A31" s="47"/>
      <c r="B31">
        <f>+'Ark1'!C1306</f>
        <v>2022</v>
      </c>
      <c r="C31">
        <f>+'Ark1'!N1306</f>
        <v>420</v>
      </c>
      <c r="D31" s="3" t="s">
        <v>469</v>
      </c>
      <c r="E31">
        <f>+'Ark1'!Q1306</f>
        <v>415</v>
      </c>
      <c r="F31" s="337">
        <f>+'Ark1'!R1306</f>
        <v>2897</v>
      </c>
      <c r="G31" s="196">
        <f>+'Ark1'!AF1306</f>
        <v>33.065001204127611</v>
      </c>
      <c r="H31" s="60">
        <f t="shared" si="3"/>
        <v>0.2826935977386924</v>
      </c>
      <c r="I31" s="196">
        <f>+'Ark1'!AG1306</f>
        <v>34.442465408311193</v>
      </c>
      <c r="J31" s="1">
        <f>+'Ark1'!S1306</f>
        <v>5.355885398688299</v>
      </c>
      <c r="K31" s="1">
        <f>+'Ark1'!T1306</f>
        <v>5.767345529858475</v>
      </c>
      <c r="L31" s="93">
        <f>+'Ark1'!U1306</f>
        <v>22.288401794960279</v>
      </c>
      <c r="M31" s="11">
        <f>+'Ark1'!W1306</f>
        <v>1.4497756299620299</v>
      </c>
      <c r="N31" s="11">
        <f>+'Ark1'!X1306</f>
        <v>100</v>
      </c>
      <c r="O31" s="11">
        <f>+'Ark1'!Y1306</f>
        <v>32.136693130825002</v>
      </c>
      <c r="P31" s="11">
        <f>+'Ark1'!Z1306</f>
        <v>1.40643423815157</v>
      </c>
      <c r="Q31" s="1">
        <f>+'Ark1'!Z1306</f>
        <v>1.40643423815157</v>
      </c>
      <c r="R31" s="1">
        <f>+'Ark1'!AB1306</f>
        <v>1.7654286479646828</v>
      </c>
      <c r="S31" s="1">
        <f>+'Ark1'!AB1306</f>
        <v>1.7654286479646828</v>
      </c>
      <c r="T31" s="1">
        <f t="shared" si="1"/>
        <v>4.1614784738334567</v>
      </c>
      <c r="U31" s="1">
        <f t="shared" si="2"/>
        <v>6.9807228915662654</v>
      </c>
      <c r="V31" s="47"/>
      <c r="W31" s="4"/>
      <c r="X31" s="58"/>
      <c r="Y31" s="5"/>
      <c r="Z31" s="5"/>
      <c r="AB31" s="1"/>
      <c r="AC31" s="1"/>
      <c r="AD31" s="11"/>
      <c r="AE31" s="11"/>
      <c r="AF31" s="11"/>
    </row>
    <row r="32" spans="1:32" ht="15.6">
      <c r="A32" s="47"/>
      <c r="B32">
        <f>+'Ark1'!C1307</f>
        <v>2022</v>
      </c>
      <c r="C32">
        <f>+'Ark1'!N1307</f>
        <v>425</v>
      </c>
      <c r="D32" s="3" t="s">
        <v>470</v>
      </c>
      <c r="E32">
        <f>+'Ark1'!Q1307</f>
        <v>269</v>
      </c>
      <c r="F32" s="337">
        <f>+'Ark1'!R1307</f>
        <v>954</v>
      </c>
      <c r="G32" s="196">
        <f>+'Ark1'!AF1307</f>
        <v>10.888509198735838</v>
      </c>
      <c r="H32" s="60">
        <f t="shared" si="3"/>
        <v>-0.64952274586373271</v>
      </c>
      <c r="I32" s="196">
        <f>+'Ark1'!AG1307</f>
        <v>13.448417327921437</v>
      </c>
      <c r="J32" s="1">
        <f>+'Ark1'!S1307</f>
        <v>6.1488469601677158</v>
      </c>
      <c r="K32" s="1">
        <f>+'Ark1'!T1307</f>
        <v>6.7830188679245298</v>
      </c>
      <c r="L32" s="93">
        <f>+'Ark1'!U1307</f>
        <v>26.427494758909848</v>
      </c>
      <c r="M32" s="11">
        <f>+'Ark1'!W1307</f>
        <v>5.1362683438155132</v>
      </c>
      <c r="N32" s="11">
        <f>+'Ark1'!X1307</f>
        <v>100</v>
      </c>
      <c r="O32" s="11">
        <f>+'Ark1'!Y1307</f>
        <v>100</v>
      </c>
      <c r="P32" s="11">
        <f>+'Ark1'!Z1307</f>
        <v>0.85910154452770604</v>
      </c>
      <c r="Q32" s="1">
        <f>+'Ark1'!Z1307</f>
        <v>0.85910154452770604</v>
      </c>
      <c r="R32" s="1">
        <f>+'Ark1'!AB1307</f>
        <v>1.8621477494372312</v>
      </c>
      <c r="S32" s="1">
        <f>+'Ark1'!AB1307</f>
        <v>1.8621477494372312</v>
      </c>
      <c r="T32" s="1">
        <f t="shared" si="1"/>
        <v>4.297959427207636</v>
      </c>
      <c r="U32" s="1">
        <f t="shared" si="2"/>
        <v>3.5464684014869889</v>
      </c>
      <c r="V32" s="47"/>
      <c r="W32" s="4"/>
      <c r="X32" s="58"/>
      <c r="Y32" s="5"/>
      <c r="Z32" s="5"/>
      <c r="AB32" s="1"/>
      <c r="AC32" s="1"/>
      <c r="AD32" s="11"/>
      <c r="AE32" s="11"/>
      <c r="AF32" s="11"/>
    </row>
    <row r="33" spans="1:32" ht="15.6">
      <c r="A33" s="47"/>
      <c r="B33">
        <f>+'Ark1'!C1308</f>
        <v>2022</v>
      </c>
      <c r="C33">
        <f>+'Ark1'!N1308</f>
        <v>428</v>
      </c>
      <c r="D33" s="3" t="s">
        <v>471</v>
      </c>
      <c r="E33">
        <f>+'Ark1'!Q1308</f>
        <v>180</v>
      </c>
      <c r="F33" s="337">
        <f>+'Ark1'!R1308</f>
        <v>393</v>
      </c>
      <c r="G33" s="196">
        <f>+'Ark1'!AF1308</f>
        <v>4.4855179403597329</v>
      </c>
      <c r="H33" s="60">
        <f t="shared" si="3"/>
        <v>-0.16096927063099464</v>
      </c>
      <c r="I33" s="196">
        <f>+'Ark1'!AG1308</f>
        <v>6.080947834969975</v>
      </c>
      <c r="J33" s="1">
        <f>+'Ark1'!S1308</f>
        <v>6.4249363867684481</v>
      </c>
      <c r="K33" s="1">
        <f>+'Ark1'!T1308</f>
        <v>7.6463104325699742</v>
      </c>
      <c r="L33" s="93">
        <f>+'Ark1'!U1308</f>
        <v>29.007608142493631</v>
      </c>
      <c r="M33" s="11">
        <f>+'Ark1'!W1308</f>
        <v>15.012722646310436</v>
      </c>
      <c r="N33" s="11">
        <f>+'Ark1'!X1308</f>
        <v>100</v>
      </c>
      <c r="O33" s="11">
        <f>+'Ark1'!Y1308</f>
        <v>100</v>
      </c>
      <c r="P33" s="11">
        <f>+'Ark1'!Z1308</f>
        <v>0.57386052967292356</v>
      </c>
      <c r="Q33" s="1">
        <f>+'Ark1'!Z1308</f>
        <v>0.57386052967292356</v>
      </c>
      <c r="R33" s="1">
        <f>+'Ark1'!AB1308</f>
        <v>1.9652432530302049</v>
      </c>
      <c r="S33" s="1">
        <f>+'Ark1'!AB1308</f>
        <v>1.9652432530302049</v>
      </c>
      <c r="T33" s="1">
        <f t="shared" si="1"/>
        <v>4.514847524752474</v>
      </c>
      <c r="U33" s="1">
        <f t="shared" si="2"/>
        <v>2.1833333333333331</v>
      </c>
      <c r="V33" s="47"/>
      <c r="W33" s="4"/>
      <c r="X33" s="58"/>
      <c r="Y33" s="5"/>
      <c r="Z33" s="5"/>
      <c r="AB33" s="1"/>
      <c r="AC33" s="1"/>
      <c r="AD33" s="11"/>
      <c r="AE33" s="11"/>
      <c r="AF33" s="11"/>
    </row>
    <row r="34" spans="1:32" ht="15.6">
      <c r="A34" s="47"/>
      <c r="B34">
        <f>+'Ark1'!C1309</f>
        <v>2022</v>
      </c>
      <c r="C34">
        <f>+'Ark1'!N1309</f>
        <v>430</v>
      </c>
      <c r="D34" s="3" t="s">
        <v>472</v>
      </c>
      <c r="E34">
        <f>+'Ark1'!Q1309</f>
        <v>168</v>
      </c>
      <c r="F34" s="337">
        <f>+'Ark1'!R1309</f>
        <v>344</v>
      </c>
      <c r="G34" s="196">
        <f>+'Ark1'!AF1309</f>
        <v>3.9262548892716223</v>
      </c>
      <c r="H34" s="60">
        <f t="shared" si="3"/>
        <v>-0.39631854979908043</v>
      </c>
      <c r="I34" s="196">
        <f>+'Ark1'!AG1309</f>
        <v>5.7690109399014604</v>
      </c>
      <c r="J34" s="1">
        <f>+'Ark1'!S1309</f>
        <v>6.81104651162791</v>
      </c>
      <c r="K34" s="1">
        <f>+'Ark1'!T1309</f>
        <v>7.7906976744186016</v>
      </c>
      <c r="L34" s="93">
        <f>+'Ark1'!U1309</f>
        <v>31.439534883720903</v>
      </c>
      <c r="M34" s="11">
        <f>+'Ark1'!W1309</f>
        <v>19.186046511627911</v>
      </c>
      <c r="N34" s="11">
        <f>+'Ark1'!X1309</f>
        <v>100</v>
      </c>
      <c r="O34" s="11">
        <f>+'Ark1'!Y1309</f>
        <v>100</v>
      </c>
      <c r="P34" s="11">
        <f>+'Ark1'!Z1309</f>
        <v>0.83299146674386493</v>
      </c>
      <c r="Q34" s="1">
        <f>+'Ark1'!Z1309</f>
        <v>0.83299146674386493</v>
      </c>
      <c r="R34" s="1">
        <f>+'Ark1'!AB1309</f>
        <v>2.09853924316675</v>
      </c>
      <c r="S34" s="1">
        <f>+'Ark1'!AB1309</f>
        <v>2.09853924316675</v>
      </c>
      <c r="T34" s="1">
        <f t="shared" si="1"/>
        <v>4.6159624413145481</v>
      </c>
      <c r="U34" s="1">
        <f t="shared" si="2"/>
        <v>2.0476190476190474</v>
      </c>
      <c r="V34" s="47"/>
      <c r="W34" s="4"/>
      <c r="X34" s="58"/>
      <c r="Y34" s="5"/>
      <c r="Z34" s="5"/>
      <c r="AB34" s="1"/>
      <c r="AC34" s="1"/>
      <c r="AD34" s="11"/>
      <c r="AE34" s="11"/>
      <c r="AF34" s="11"/>
    </row>
    <row r="35" spans="1:32" ht="15.6">
      <c r="A35" s="47"/>
      <c r="B35">
        <f>+'Ark1'!C1310</f>
        <v>2022</v>
      </c>
      <c r="C35">
        <f>+'Ark1'!N1310</f>
        <v>433</v>
      </c>
      <c r="D35" s="3" t="s">
        <v>473</v>
      </c>
      <c r="E35">
        <f>+'Ark1'!Q1310</f>
        <v>89</v>
      </c>
      <c r="F35" s="337">
        <f>+'Ark1'!R1310</f>
        <v>115</v>
      </c>
      <c r="G35" s="196">
        <f>+'Ark1'!AF1310</f>
        <v>1.3125561403088273</v>
      </c>
      <c r="H35" s="60">
        <f t="shared" si="3"/>
        <v>-0.58624872956719187</v>
      </c>
      <c r="I35" s="196">
        <f>+'Ark1'!AG1310</f>
        <v>2.0817609757604152</v>
      </c>
      <c r="J35" s="1">
        <f>+'Ark1'!S1310</f>
        <v>7.2608695652173916</v>
      </c>
      <c r="K35" s="1">
        <f>+'Ark1'!T1310</f>
        <v>8.2608695652173907</v>
      </c>
      <c r="L35" s="93">
        <f>+'Ark1'!U1310</f>
        <v>33.936434782608693</v>
      </c>
      <c r="M35" s="11">
        <f>+'Ark1'!W1310</f>
        <v>31.304347826086957</v>
      </c>
      <c r="N35" s="11">
        <f>+'Ark1'!X1310</f>
        <v>100</v>
      </c>
      <c r="O35" s="11">
        <f>+'Ark1'!Y1310</f>
        <v>100</v>
      </c>
      <c r="P35" s="11">
        <f>+'Ark1'!Z1310</f>
        <v>0.60656866890337358</v>
      </c>
      <c r="Q35" s="1">
        <f>+'Ark1'!Z1310</f>
        <v>0.60656866890337358</v>
      </c>
      <c r="R35" s="1">
        <f>+'Ark1'!AB1310</f>
        <v>2.359391802698092</v>
      </c>
      <c r="S35" s="1">
        <f>+'Ark1'!AB1310</f>
        <v>2.359391802698092</v>
      </c>
      <c r="T35" s="1">
        <f t="shared" si="1"/>
        <v>4.6738802395209573</v>
      </c>
      <c r="U35" s="1">
        <f t="shared" si="2"/>
        <v>1.2921348314606742</v>
      </c>
      <c r="V35" s="47"/>
      <c r="W35" s="4"/>
      <c r="X35" s="58"/>
      <c r="Y35" s="5"/>
      <c r="Z35" s="5"/>
      <c r="AB35" s="13"/>
      <c r="AC35" s="13"/>
      <c r="AD35" s="11"/>
      <c r="AE35" s="11"/>
      <c r="AF35" s="11"/>
    </row>
    <row r="36" spans="1:32" ht="16.5" customHeight="1">
      <c r="A36" s="47"/>
      <c r="B36">
        <f>+'Ark1'!C1311</f>
        <v>2022</v>
      </c>
      <c r="C36">
        <f>+'Ark1'!N1311</f>
        <v>435</v>
      </c>
      <c r="D36" s="3" t="s">
        <v>474</v>
      </c>
      <c r="E36">
        <f>+'Ark1'!Q1311</f>
        <v>79</v>
      </c>
      <c r="F36" s="337">
        <f>+'Ark1'!R1311</f>
        <v>115</v>
      </c>
      <c r="G36" s="196">
        <f>+'Ark1'!AF1311</f>
        <v>1.3125561403088273</v>
      </c>
      <c r="H36" s="60">
        <f t="shared" si="3"/>
        <v>-7.2454470659563119E-2</v>
      </c>
      <c r="I36" s="196">
        <f>+'Ark1'!AG1311</f>
        <v>2.2219109438007401</v>
      </c>
      <c r="J36" s="1">
        <f>+'Ark1'!S1311</f>
        <v>6.8347826086956518</v>
      </c>
      <c r="K36" s="1">
        <f>+'Ark1'!T1311</f>
        <v>7.7565217391304353</v>
      </c>
      <c r="L36" s="93">
        <f>+'Ark1'!U1311</f>
        <v>36.221130434782594</v>
      </c>
      <c r="M36" s="11">
        <f>+'Ark1'!W1311</f>
        <v>23.478260869565219</v>
      </c>
      <c r="N36" s="11">
        <f>+'Ark1'!X1311</f>
        <v>100</v>
      </c>
      <c r="O36" s="11">
        <f>+'Ark1'!Y1311</f>
        <v>100</v>
      </c>
      <c r="P36" s="11">
        <f>+'Ark1'!Z1311</f>
        <v>0.84352033064115506</v>
      </c>
      <c r="Q36" s="1">
        <f>+'Ark1'!Z1311</f>
        <v>0.84352033064115506</v>
      </c>
      <c r="R36" s="1">
        <f>+'Ark1'!AB1311</f>
        <v>2.3128800203767277</v>
      </c>
      <c r="S36" s="1">
        <f>+'Ark1'!AB1311</f>
        <v>2.3128800203767277</v>
      </c>
      <c r="T36" s="1">
        <f t="shared" si="1"/>
        <v>5.2995292620865122</v>
      </c>
      <c r="U36" s="1">
        <f t="shared" si="2"/>
        <v>1.4556962025316456</v>
      </c>
      <c r="V36" s="47"/>
      <c r="W36" s="4"/>
      <c r="X36" s="58"/>
      <c r="Y36" s="5"/>
      <c r="Z36" s="5"/>
      <c r="AB36" s="13"/>
      <c r="AC36" s="13"/>
      <c r="AD36" s="11"/>
      <c r="AE36" s="11"/>
      <c r="AF36" s="11"/>
    </row>
    <row r="37" spans="1:32" ht="16.5" customHeight="1">
      <c r="A37" s="47"/>
      <c r="B37">
        <f>+'Ark1'!C1312</f>
        <v>2022</v>
      </c>
      <c r="C37">
        <f>+'Ark1'!N1312</f>
        <v>438</v>
      </c>
      <c r="D37" s="3" t="s">
        <v>475</v>
      </c>
      <c r="E37">
        <f>+'Ark1'!Q1312</f>
        <v>33</v>
      </c>
      <c r="F37" s="337">
        <f>+'Ark1'!R1312</f>
        <v>39</v>
      </c>
      <c r="G37" s="196">
        <f>+'Ark1'!AF1312</f>
        <v>0.44512773453951554</v>
      </c>
      <c r="H37" s="60">
        <f t="shared" si="3"/>
        <v>-0.14685260724536103</v>
      </c>
      <c r="I37" s="196">
        <f>+'Ark1'!AG1312</f>
        <v>0.81064973331019874</v>
      </c>
      <c r="J37" s="1">
        <f>+'Ark1'!S1312</f>
        <v>7.3076923076923102</v>
      </c>
      <c r="K37" s="1">
        <f>+'Ark1'!T1312</f>
        <v>8.4615384615384617</v>
      </c>
      <c r="L37" s="93">
        <f>+'Ark1'!U1312</f>
        <v>38.967435897435905</v>
      </c>
      <c r="M37" s="11">
        <f>+'Ark1'!W1312</f>
        <v>35.897435897435905</v>
      </c>
      <c r="N37" s="11">
        <f>+'Ark1'!X1312</f>
        <v>100</v>
      </c>
      <c r="O37" s="11">
        <f>+'Ark1'!Y1312</f>
        <v>100</v>
      </c>
      <c r="P37" s="11">
        <f>+'Ark1'!Z1312</f>
        <v>0.5659832286561074</v>
      </c>
      <c r="Q37" s="1">
        <f>+'Ark1'!Z1312</f>
        <v>0.5659832286561074</v>
      </c>
      <c r="R37" s="1">
        <f>+'Ark1'!AB1312</f>
        <v>2.5903781908434982</v>
      </c>
      <c r="S37" s="1">
        <f>+'Ark1'!AB1312</f>
        <v>2.5903781908434982</v>
      </c>
      <c r="T37" s="1">
        <f t="shared" si="1"/>
        <v>5.3323859649122802</v>
      </c>
      <c r="U37" s="1">
        <f t="shared" si="2"/>
        <v>1.1818181818181819</v>
      </c>
      <c r="V37" s="47"/>
      <c r="W37" s="4"/>
      <c r="X37" s="57"/>
      <c r="Y37" s="5"/>
      <c r="Z37" s="5"/>
      <c r="AB37" s="13"/>
      <c r="AC37" s="13"/>
      <c r="AD37" s="11"/>
      <c r="AE37" s="11"/>
      <c r="AF37" s="11"/>
    </row>
    <row r="38" spans="1:32">
      <c r="A38" s="47"/>
      <c r="B38">
        <f>+'Ark1'!C1313</f>
        <v>2022</v>
      </c>
      <c r="C38">
        <f>+'Ark1'!N1313</f>
        <v>440</v>
      </c>
      <c r="D38" s="3" t="s">
        <v>476</v>
      </c>
      <c r="E38">
        <f>+'Ark1'!Q1313</f>
        <v>19</v>
      </c>
      <c r="F38" s="337">
        <f>+'Ark1'!R1313</f>
        <v>20</v>
      </c>
      <c r="G38" s="196">
        <f>+'Ark1'!AF1313</f>
        <v>0.22827063309718745</v>
      </c>
      <c r="H38" s="60">
        <f t="shared" si="3"/>
        <v>-0.18499866211112256</v>
      </c>
      <c r="I38" s="196">
        <f>+'Ark1'!AG1313</f>
        <v>0.44086910476260827</v>
      </c>
      <c r="J38" s="1">
        <f>+'Ark1'!S1313</f>
        <v>6.95</v>
      </c>
      <c r="K38" s="1">
        <f>+'Ark1'!T1313</f>
        <v>7.75</v>
      </c>
      <c r="L38" s="93">
        <f>+'Ark1'!U1313</f>
        <v>41.325000000000003</v>
      </c>
      <c r="M38" s="11">
        <f>+'Ark1'!W1313</f>
        <v>30</v>
      </c>
      <c r="N38" s="11">
        <f>+'Ark1'!X1313</f>
        <v>100</v>
      </c>
      <c r="O38" s="11">
        <f>+'Ark1'!Y1313</f>
        <v>100</v>
      </c>
      <c r="P38" s="11">
        <f>+'Ark1'!Z1313</f>
        <v>0.88140512819016881</v>
      </c>
      <c r="Q38" s="1">
        <f>+'Ark1'!Z1313</f>
        <v>0.88140512819016881</v>
      </c>
      <c r="R38" s="1">
        <f>+'Ark1'!AB1313</f>
        <v>3.0963688410782071</v>
      </c>
      <c r="S38" s="1">
        <f>+'Ark1'!AB1313</f>
        <v>3.0963688410782071</v>
      </c>
      <c r="T38" s="1">
        <f t="shared" si="1"/>
        <v>5.9460431654676258</v>
      </c>
      <c r="U38" s="1">
        <f t="shared" si="2"/>
        <v>1.0526315789473684</v>
      </c>
      <c r="V38" s="47"/>
      <c r="AB38" s="13"/>
      <c r="AC38" s="13"/>
      <c r="AD38" s="11"/>
      <c r="AE38" s="11"/>
      <c r="AF38" s="11"/>
    </row>
    <row r="39" spans="1:32" ht="17.25" customHeight="1">
      <c r="A39" s="47"/>
      <c r="B39">
        <f>+'Ark1'!C1314</f>
        <v>2022</v>
      </c>
      <c r="C39">
        <f>+'Ark1'!N1314</f>
        <v>443</v>
      </c>
      <c r="D39" s="3" t="s">
        <v>477</v>
      </c>
      <c r="E39">
        <f>+'Ark1'!Q1314</f>
        <v>11</v>
      </c>
      <c r="F39" s="337">
        <f>+'Ark1'!R1314</f>
        <v>12</v>
      </c>
      <c r="G39" s="196">
        <f>+'Ark1'!AF1314</f>
        <v>0.13696237985831247</v>
      </c>
      <c r="H39" s="60">
        <f t="shared" si="3"/>
        <v>-7.5256987951360321E-2</v>
      </c>
      <c r="I39" s="196">
        <f>+'Ark1'!AG1314</f>
        <v>0.28132943078384404</v>
      </c>
      <c r="J39" s="1">
        <f>+'Ark1'!S1314</f>
        <v>6.6666666666666687</v>
      </c>
      <c r="K39" s="1">
        <f>+'Ark1'!T1314</f>
        <v>8</v>
      </c>
      <c r="L39" s="93">
        <f>+'Ark1'!U1314</f>
        <v>43.950833333333321</v>
      </c>
      <c r="M39" s="11">
        <f>+'Ark1'!W1314</f>
        <v>25</v>
      </c>
      <c r="N39" s="11">
        <f>+'Ark1'!X1314</f>
        <v>100</v>
      </c>
      <c r="O39" s="11">
        <f>+'Ark1'!Y1314</f>
        <v>100</v>
      </c>
      <c r="P39" s="11">
        <f>+'Ark1'!Z1314</f>
        <v>0.42691643080184472</v>
      </c>
      <c r="Q39" s="1">
        <f>+'Ark1'!Z1314</f>
        <v>0.42691643080184472</v>
      </c>
      <c r="R39" s="1">
        <f>+'Ark1'!AB1314</f>
        <v>2.1213203435596424</v>
      </c>
      <c r="S39" s="1">
        <f>+'Ark1'!AB1314</f>
        <v>2.1213203435596424</v>
      </c>
      <c r="T39" s="1">
        <f t="shared" si="1"/>
        <v>6.5926249999999964</v>
      </c>
      <c r="U39" s="1">
        <f t="shared" si="2"/>
        <v>1.0909090909090908</v>
      </c>
      <c r="V39" s="47"/>
      <c r="W39" s="2"/>
      <c r="X39" s="57"/>
      <c r="Z39" s="5"/>
      <c r="AB39" s="13"/>
      <c r="AC39" s="13"/>
      <c r="AD39" s="11"/>
      <c r="AE39" s="11"/>
      <c r="AF39" s="11"/>
    </row>
    <row r="40" spans="1:32" ht="15.6">
      <c r="A40" s="47"/>
      <c r="B40">
        <f>+'Ark1'!C1315</f>
        <v>2022</v>
      </c>
      <c r="C40">
        <f>+'Ark1'!N1315</f>
        <v>445</v>
      </c>
      <c r="D40" s="3" t="s">
        <v>478</v>
      </c>
      <c r="E40">
        <f>+'Ark1'!Q1315</f>
        <v>19</v>
      </c>
      <c r="F40" s="337">
        <f>+'Ark1'!R1315</f>
        <v>22</v>
      </c>
      <c r="G40" s="196">
        <f>+'Ark1'!AF1315</f>
        <v>0.25109769640690621</v>
      </c>
      <c r="H40" s="60">
        <f t="shared" si="3"/>
        <v>6.121720941930428E-2</v>
      </c>
      <c r="I40" s="196">
        <f>+'Ark1'!AG1315</f>
        <v>0.55544706447586678</v>
      </c>
      <c r="J40" s="1">
        <f>+'Ark1'!S1315</f>
        <v>6.9545454545454541</v>
      </c>
      <c r="K40" s="1">
        <f>+'Ark1'!T1315</f>
        <v>7.5909090909090899</v>
      </c>
      <c r="L40" s="93">
        <f>+'Ark1'!U1315</f>
        <v>47.331818181818193</v>
      </c>
      <c r="M40" s="11">
        <f>+'Ark1'!W1315</f>
        <v>18.181818181818183</v>
      </c>
      <c r="N40" s="11">
        <f>+'Ark1'!X1315</f>
        <v>100</v>
      </c>
      <c r="O40" s="11">
        <f>+'Ark1'!Y1315</f>
        <v>100</v>
      </c>
      <c r="P40" s="11">
        <f>+'Ark1'!Z1315</f>
        <v>1.4605062520909216</v>
      </c>
      <c r="Q40" s="1">
        <f>+'Ark1'!Z1315</f>
        <v>1.4605062520909216</v>
      </c>
      <c r="R40" s="1">
        <f>+'Ark1'!AB1315</f>
        <v>2.6052236147103831</v>
      </c>
      <c r="S40" s="1">
        <f>+'Ark1'!AB1315</f>
        <v>2.6052236147103831</v>
      </c>
      <c r="T40" s="1">
        <f t="shared" si="1"/>
        <v>6.805882352941178</v>
      </c>
      <c r="U40" s="1">
        <f t="shared" si="2"/>
        <v>1.1578947368421053</v>
      </c>
      <c r="V40" s="47"/>
      <c r="W40" s="2"/>
      <c r="X40" s="57"/>
      <c r="AB40" s="13"/>
      <c r="AC40" s="13"/>
      <c r="AD40" s="11"/>
      <c r="AE40" s="11"/>
      <c r="AF40" s="11"/>
    </row>
    <row r="41" spans="1:32">
      <c r="A41" s="47"/>
      <c r="B41">
        <f>+'Ark1'!C1316</f>
        <v>2022</v>
      </c>
      <c r="C41">
        <f>+'Ark1'!N1316</f>
        <v>450</v>
      </c>
      <c r="D41" s="3" t="s">
        <v>479</v>
      </c>
      <c r="E41">
        <f>+'Ark1'!Q1316</f>
        <v>1</v>
      </c>
      <c r="F41" s="337">
        <f>+'Ark1'!R1316</f>
        <v>1</v>
      </c>
      <c r="G41" s="196">
        <f>+'Ark1'!AF1316</f>
        <v>1.1413531654859373E-2</v>
      </c>
      <c r="H41" s="60">
        <f t="shared" si="3"/>
        <v>-1.0925349167211433E-2</v>
      </c>
      <c r="I41" s="196">
        <f>+'Ark1'!AG1316</f>
        <v>2.6990897399864457E-2</v>
      </c>
      <c r="J41" s="1">
        <f>+'Ark1'!S1316</f>
        <v>8</v>
      </c>
      <c r="K41" s="1">
        <f>+'Ark1'!T1316</f>
        <v>5</v>
      </c>
      <c r="L41" s="93">
        <f>+'Ark1'!U1316</f>
        <v>50.6</v>
      </c>
      <c r="M41" s="11">
        <f>+'Ark1'!W1316</f>
        <v>0</v>
      </c>
      <c r="N41" s="11">
        <f>+'Ark1'!X1316</f>
        <v>100</v>
      </c>
      <c r="O41" s="11">
        <f>+'Ark1'!Y1316</f>
        <v>100</v>
      </c>
      <c r="P41" s="11">
        <f>+'Ark1'!Z1316</f>
        <v>0</v>
      </c>
      <c r="Q41" s="1">
        <f>+'Ark1'!Z1316</f>
        <v>0</v>
      </c>
      <c r="R41" s="1">
        <f>+'Ark1'!AB1316</f>
        <v>0</v>
      </c>
      <c r="S41" s="1">
        <f>+'Ark1'!AB1316</f>
        <v>0</v>
      </c>
      <c r="T41" s="1">
        <f t="shared" si="1"/>
        <v>6.3250000000000002</v>
      </c>
      <c r="U41" s="1">
        <f t="shared" si="2"/>
        <v>1</v>
      </c>
      <c r="V41" s="47"/>
      <c r="W41" s="14"/>
      <c r="X41" s="13"/>
      <c r="AB41" s="13"/>
      <c r="AC41" s="13"/>
      <c r="AD41" s="11"/>
      <c r="AE41" s="11"/>
      <c r="AF41" s="11"/>
    </row>
    <row r="42" spans="1:32" ht="21">
      <c r="A42" s="47"/>
      <c r="B42">
        <f>+'Ark1'!C1317</f>
        <v>2022</v>
      </c>
      <c r="C42">
        <f>+'Ark1'!N1317</f>
        <v>455</v>
      </c>
      <c r="D42" s="3" t="s">
        <v>480</v>
      </c>
      <c r="E42">
        <f>+'Ark1'!Q1317</f>
        <v>0</v>
      </c>
      <c r="F42" s="337">
        <f>+'Ark1'!R1317</f>
        <v>0</v>
      </c>
      <c r="G42" s="196">
        <f>+'Ark1'!AF1317</f>
        <v>0</v>
      </c>
      <c r="H42" s="60">
        <f t="shared" si="3"/>
        <v>-4.4677761644141611E-2</v>
      </c>
      <c r="I42" s="196">
        <f>+'Ark1'!AG1317</f>
        <v>0</v>
      </c>
      <c r="J42" s="1">
        <f>+'Ark1'!S1317</f>
        <v>0</v>
      </c>
      <c r="K42" s="1">
        <f>+'Ark1'!T1317</f>
        <v>0</v>
      </c>
      <c r="L42" s="93">
        <f>+'Ark1'!U1317</f>
        <v>0</v>
      </c>
      <c r="M42" s="11">
        <f>+'Ark1'!W1317</f>
        <v>0</v>
      </c>
      <c r="N42" s="11">
        <f>+'Ark1'!X1317</f>
        <v>0</v>
      </c>
      <c r="O42" s="11">
        <f>+'Ark1'!Y1317</f>
        <v>0</v>
      </c>
      <c r="P42" s="11">
        <f>+'Ark1'!Z1317</f>
        <v>0</v>
      </c>
      <c r="Q42" s="1">
        <f>+'Ark1'!Z1317</f>
        <v>0</v>
      </c>
      <c r="R42" s="1">
        <f>+'Ark1'!AB1317</f>
        <v>0</v>
      </c>
      <c r="S42" s="1">
        <f>+'Ark1'!AB1317</f>
        <v>0</v>
      </c>
      <c r="T42" s="1" t="e">
        <f t="shared" si="1"/>
        <v>#DIV/0!</v>
      </c>
      <c r="U42" s="1" t="e">
        <f t="shared" si="2"/>
        <v>#DIV/0!</v>
      </c>
      <c r="V42" s="47"/>
      <c r="W42" s="2"/>
      <c r="X42" s="5"/>
      <c r="AB42" s="56"/>
      <c r="AC42" s="56"/>
      <c r="AD42" s="11"/>
      <c r="AE42" s="11"/>
      <c r="AF42" s="11"/>
    </row>
    <row r="43" spans="1:32">
      <c r="A43" s="47"/>
      <c r="B43">
        <f>+'Ark1'!C1318</f>
        <v>2022</v>
      </c>
      <c r="C43">
        <f>+'Ark1'!N1318</f>
        <v>460</v>
      </c>
      <c r="D43" s="3" t="s">
        <v>481</v>
      </c>
      <c r="E43">
        <f>+'Ark1'!Q1318</f>
        <v>0</v>
      </c>
      <c r="F43" s="337">
        <f>+'Ark1'!R1318</f>
        <v>0</v>
      </c>
      <c r="G43" s="196">
        <f>+'Ark1'!AF1318</f>
        <v>0</v>
      </c>
      <c r="H43" s="60">
        <f t="shared" si="3"/>
        <v>0</v>
      </c>
      <c r="I43" s="196">
        <f>+'Ark1'!AG1318</f>
        <v>0</v>
      </c>
      <c r="J43" s="1">
        <f>+'Ark1'!S1318</f>
        <v>0</v>
      </c>
      <c r="K43" s="1">
        <f>+'Ark1'!T1318</f>
        <v>0</v>
      </c>
      <c r="L43" s="93">
        <f>+'Ark1'!U1318</f>
        <v>0</v>
      </c>
      <c r="M43" s="11">
        <f>+'Ark1'!W1318</f>
        <v>0</v>
      </c>
      <c r="N43" s="11">
        <f>+'Ark1'!X1318</f>
        <v>0</v>
      </c>
      <c r="O43" s="11">
        <f>+'Ark1'!Y1318</f>
        <v>0</v>
      </c>
      <c r="P43" s="11">
        <f>+'Ark1'!Z1318</f>
        <v>0</v>
      </c>
      <c r="Q43" s="1">
        <f>+'Ark1'!Z1318</f>
        <v>0</v>
      </c>
      <c r="R43" s="1">
        <f>+'Ark1'!AB1318</f>
        <v>0</v>
      </c>
      <c r="S43" s="1">
        <f>+'Ark1'!AB1318</f>
        <v>0</v>
      </c>
      <c r="T43" s="1" t="e">
        <f t="shared" si="1"/>
        <v>#DIV/0!</v>
      </c>
      <c r="U43" s="1" t="e">
        <f t="shared" si="2"/>
        <v>#DIV/0!</v>
      </c>
      <c r="V43" s="47"/>
      <c r="W43" s="4"/>
      <c r="X43" s="4"/>
      <c r="Y43" s="4"/>
      <c r="Z43" s="4"/>
    </row>
    <row r="44" spans="1:32">
      <c r="A44" s="47"/>
      <c r="B44" s="47"/>
      <c r="C44" s="47"/>
      <c r="D44" s="47"/>
      <c r="E44" s="47"/>
      <c r="F44" s="330"/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"/>
      <c r="X44" s="4"/>
      <c r="Y44" s="4"/>
      <c r="Z44" s="4"/>
    </row>
    <row r="45" spans="1:32" ht="15.6">
      <c r="A45" s="47"/>
      <c r="B45" s="53">
        <f>+'Ark1'!C1319</f>
        <v>2021</v>
      </c>
      <c r="C45" s="53">
        <f>+'Ark1'!N1319</f>
        <v>409</v>
      </c>
      <c r="D45" s="54" t="s">
        <v>466</v>
      </c>
      <c r="E45" s="53">
        <f>+'Ark1'!Q1319</f>
        <v>41</v>
      </c>
      <c r="F45" s="338">
        <f>+'Ark1'!R1319</f>
        <v>73</v>
      </c>
      <c r="G45" s="178">
        <f>+'Ark1'!AF1319</f>
        <v>0.81536915000558496</v>
      </c>
      <c r="H45" s="59">
        <f t="shared" ref="H45:H77" si="4">+G45-G61</f>
        <v>-0.4929418419515198</v>
      </c>
      <c r="I45" s="178">
        <f>+'Ark1'!AG1319</f>
        <v>0.31473888204503081</v>
      </c>
      <c r="J45" s="55">
        <f>+'Ark1'!S1319</f>
        <v>3.6027397260273974</v>
      </c>
      <c r="K45" s="55">
        <f>+'Ark1'!T1319</f>
        <v>3.1095890410958913</v>
      </c>
      <c r="L45" s="157">
        <f>+'Ark1'!U1319</f>
        <v>8.4123287671232898</v>
      </c>
      <c r="M45" s="75">
        <f>+'Ark1'!W1319</f>
        <v>0</v>
      </c>
      <c r="N45" s="75">
        <f>+'Ark1'!X1319</f>
        <v>0</v>
      </c>
      <c r="O45" s="75">
        <f>+'Ark1'!Y1319</f>
        <v>0</v>
      </c>
      <c r="P45" s="75">
        <f>+'Ark1'!Z1319</f>
        <v>1.3619179873402556</v>
      </c>
      <c r="Q45" s="55">
        <f>+'Ark1'!Z1319</f>
        <v>1.3619179873402556</v>
      </c>
      <c r="R45" s="55">
        <f>+'Ark1'!AB1319</f>
        <v>1.531063233714834</v>
      </c>
      <c r="S45" s="55">
        <f>+'Ark1'!AB1319</f>
        <v>1.531063233714834</v>
      </c>
      <c r="T45" s="55">
        <f t="shared" si="1"/>
        <v>2.3349809885931565</v>
      </c>
      <c r="U45" s="55">
        <f t="shared" si="2"/>
        <v>1.7804878048780488</v>
      </c>
      <c r="V45" s="47"/>
      <c r="W45" s="4"/>
      <c r="X45" s="16"/>
      <c r="Y45" s="1"/>
      <c r="Z45" s="18"/>
      <c r="AB45" s="1"/>
      <c r="AC45" s="5"/>
    </row>
    <row r="46" spans="1:32" ht="15.6">
      <c r="A46" s="47"/>
      <c r="B46" s="53">
        <f>+'Ark1'!C1320</f>
        <v>2021</v>
      </c>
      <c r="C46" s="53">
        <f>+'Ark1'!N1320</f>
        <v>410</v>
      </c>
      <c r="D46" s="54" t="s">
        <v>467</v>
      </c>
      <c r="E46" s="53">
        <f>+'Ark1'!Q1320</f>
        <v>302</v>
      </c>
      <c r="F46" s="338">
        <f>+'Ark1'!R1320</f>
        <v>874</v>
      </c>
      <c r="G46" s="178">
        <f>+'Ark1'!AF1320</f>
        <v>9.7620909192449439</v>
      </c>
      <c r="H46" s="59">
        <f t="shared" si="4"/>
        <v>0.47522764846746313</v>
      </c>
      <c r="I46" s="178">
        <f>+'Ark1'!AG1320</f>
        <v>5.9680509027229762</v>
      </c>
      <c r="J46" s="55">
        <f>+'Ark1'!S1320</f>
        <v>4.0972540045766594</v>
      </c>
      <c r="K46" s="55">
        <f>+'Ark1'!T1320</f>
        <v>3.9359267734553778</v>
      </c>
      <c r="L46" s="157">
        <f>+'Ark1'!U1320</f>
        <v>13.323237986270012</v>
      </c>
      <c r="M46" s="75">
        <f>+'Ark1'!W1320</f>
        <v>0</v>
      </c>
      <c r="N46" s="75">
        <f>+'Ark1'!X1320</f>
        <v>0</v>
      </c>
      <c r="O46" s="75">
        <f>+'Ark1'!Y1320</f>
        <v>0</v>
      </c>
      <c r="P46" s="75">
        <f>+'Ark1'!Z1320</f>
        <v>1.270297959830452</v>
      </c>
      <c r="Q46" s="55">
        <f>+'Ark1'!Z1320</f>
        <v>1.270297959830452</v>
      </c>
      <c r="R46" s="55">
        <f>+'Ark1'!AB1320</f>
        <v>1.6981656206586777</v>
      </c>
      <c r="S46" s="55">
        <f>+'Ark1'!AB1320</f>
        <v>1.6981656206586777</v>
      </c>
      <c r="T46" s="55">
        <f t="shared" si="1"/>
        <v>3.2517481150516585</v>
      </c>
      <c r="U46" s="55">
        <f t="shared" si="2"/>
        <v>2.8940397350993377</v>
      </c>
      <c r="V46" s="47"/>
      <c r="W46" s="4"/>
      <c r="X46" s="16"/>
      <c r="Y46" s="1"/>
      <c r="Z46" s="18"/>
    </row>
    <row r="47" spans="1:32" ht="15.6">
      <c r="A47" s="47"/>
      <c r="B47" s="53">
        <f>+'Ark1'!C1321</f>
        <v>2021</v>
      </c>
      <c r="C47" s="53">
        <f>+'Ark1'!N1321</f>
        <v>415</v>
      </c>
      <c r="D47" s="54" t="s">
        <v>468</v>
      </c>
      <c r="E47" s="53">
        <f>+'Ark1'!Q1321</f>
        <v>446</v>
      </c>
      <c r="F47" s="338">
        <f>+'Ark1'!R1321</f>
        <v>2809</v>
      </c>
      <c r="G47" s="178">
        <f>+'Ark1'!AF1321</f>
        <v>31.374958114598456</v>
      </c>
      <c r="H47" s="59">
        <f t="shared" si="4"/>
        <v>-1.2041303572514082</v>
      </c>
      <c r="I47" s="178">
        <f>+'Ark1'!AG1321</f>
        <v>25.65770739708632</v>
      </c>
      <c r="J47" s="55">
        <f>+'Ark1'!S1321</f>
        <v>4.5222499110003556</v>
      </c>
      <c r="K47" s="55">
        <f>+'Ark1'!T1321</f>
        <v>4.554645781416875</v>
      </c>
      <c r="L47" s="157">
        <f>+'Ark1'!U1321</f>
        <v>17.821933072267672</v>
      </c>
      <c r="M47" s="75">
        <f>+'Ark1'!W1321</f>
        <v>0.10679957280170882</v>
      </c>
      <c r="N47" s="75">
        <f>+'Ark1'!X1321</f>
        <v>85.688857244571025</v>
      </c>
      <c r="O47" s="75">
        <f>+'Ark1'!Y1321</f>
        <v>0</v>
      </c>
      <c r="P47" s="75">
        <f>+'Ark1'!Z1321</f>
        <v>1.4036682101133078</v>
      </c>
      <c r="Q47" s="55">
        <f>+'Ark1'!Z1321</f>
        <v>1.4036682101133078</v>
      </c>
      <c r="R47" s="55">
        <f>+'Ark1'!AB1321</f>
        <v>1.8211077839860144</v>
      </c>
      <c r="S47" s="55">
        <f>+'Ark1'!AB1321</f>
        <v>1.8211077839860144</v>
      </c>
      <c r="T47" s="55">
        <f t="shared" si="1"/>
        <v>3.9409438715264029</v>
      </c>
      <c r="U47" s="55">
        <f t="shared" si="2"/>
        <v>6.2982062780269059</v>
      </c>
      <c r="V47" s="47"/>
      <c r="W47" s="4"/>
      <c r="X47" s="16"/>
      <c r="Y47" s="1"/>
      <c r="Z47" s="18"/>
    </row>
    <row r="48" spans="1:32" ht="15.6">
      <c r="A48" s="47"/>
      <c r="B48" s="53">
        <f>+'Ark1'!C1322</f>
        <v>2021</v>
      </c>
      <c r="C48" s="53">
        <f>+'Ark1'!N1322</f>
        <v>420</v>
      </c>
      <c r="D48" s="54" t="s">
        <v>469</v>
      </c>
      <c r="E48" s="53">
        <f>+'Ark1'!Q1322</f>
        <v>405</v>
      </c>
      <c r="F48" s="338">
        <f>+'Ark1'!R1322</f>
        <v>2935</v>
      </c>
      <c r="G48" s="178">
        <f>+'Ark1'!AF1322</f>
        <v>32.782307606388919</v>
      </c>
      <c r="H48" s="59">
        <f t="shared" si="4"/>
        <v>-0.35442161613119794</v>
      </c>
      <c r="I48" s="178">
        <f>+'Ark1'!AG1322</f>
        <v>33.558996140310157</v>
      </c>
      <c r="J48" s="55">
        <f>+'Ark1'!S1322</f>
        <v>5.3785349233390116</v>
      </c>
      <c r="K48" s="55">
        <f>+'Ark1'!T1322</f>
        <v>5.742078364565586</v>
      </c>
      <c r="L48" s="157">
        <f>+'Ark1'!U1322</f>
        <v>22.309485519591203</v>
      </c>
      <c r="M48" s="75">
        <f>+'Ark1'!W1322</f>
        <v>1.2947189097103922</v>
      </c>
      <c r="N48" s="75">
        <f>+'Ark1'!X1322</f>
        <v>100</v>
      </c>
      <c r="O48" s="75">
        <f>+'Ark1'!Y1322</f>
        <v>34.173764906303226</v>
      </c>
      <c r="P48" s="75">
        <f>+'Ark1'!Z1322</f>
        <v>1.412726594343962</v>
      </c>
      <c r="Q48" s="55">
        <f>+'Ark1'!Z1322</f>
        <v>1.412726594343962</v>
      </c>
      <c r="R48" s="55">
        <f>+'Ark1'!AB1322</f>
        <v>1.8336020648410849</v>
      </c>
      <c r="S48" s="55">
        <f>+'Ark1'!AB1322</f>
        <v>1.8336020648410849</v>
      </c>
      <c r="T48" s="55">
        <f t="shared" si="1"/>
        <v>4.147874065627783</v>
      </c>
      <c r="U48" s="55">
        <f t="shared" si="2"/>
        <v>7.2469135802469138</v>
      </c>
      <c r="V48" s="47"/>
      <c r="W48" s="4"/>
      <c r="X48" s="16"/>
      <c r="Y48" s="1"/>
      <c r="Z48" s="18"/>
    </row>
    <row r="49" spans="1:26" ht="15.6">
      <c r="A49" s="47"/>
      <c r="B49" s="53">
        <f>+'Ark1'!C1323</f>
        <v>2021</v>
      </c>
      <c r="C49" s="53">
        <f>+'Ark1'!N1323</f>
        <v>425</v>
      </c>
      <c r="D49" s="54" t="s">
        <v>470</v>
      </c>
      <c r="E49" s="53">
        <f>+'Ark1'!Q1323</f>
        <v>297</v>
      </c>
      <c r="F49" s="338">
        <f>+'Ark1'!R1323</f>
        <v>1033</v>
      </c>
      <c r="G49" s="178">
        <f>+'Ark1'!AF1323</f>
        <v>11.53803194459957</v>
      </c>
      <c r="H49" s="59">
        <f t="shared" si="4"/>
        <v>0.6211418641706139</v>
      </c>
      <c r="I49" s="178">
        <f>+'Ark1'!AG1323</f>
        <v>13.99623461387622</v>
      </c>
      <c r="J49" s="55">
        <f>+'Ark1'!S1323</f>
        <v>6.1306873184898354</v>
      </c>
      <c r="K49" s="55">
        <f>+'Ark1'!T1323</f>
        <v>6.8906098741529513</v>
      </c>
      <c r="L49" s="157">
        <f>+'Ark1'!U1323</f>
        <v>26.436234269119058</v>
      </c>
      <c r="M49" s="75">
        <f>+'Ark1'!W1323</f>
        <v>5.5179090029041618</v>
      </c>
      <c r="N49" s="75">
        <f>+'Ark1'!X1323</f>
        <v>100</v>
      </c>
      <c r="O49" s="75">
        <f>+'Ark1'!Y1323</f>
        <v>100</v>
      </c>
      <c r="P49" s="75">
        <f>+'Ark1'!Z1323</f>
        <v>0.86657410468103935</v>
      </c>
      <c r="Q49" s="55">
        <f>+'Ark1'!Z1323</f>
        <v>0.86657410468103935</v>
      </c>
      <c r="R49" s="55">
        <f>+'Ark1'!AB1323</f>
        <v>1.8591858536758783</v>
      </c>
      <c r="S49" s="55">
        <f>+'Ark1'!AB1323</f>
        <v>1.8591858536758783</v>
      </c>
      <c r="T49" s="55">
        <f t="shared" si="1"/>
        <v>4.3121159008368846</v>
      </c>
      <c r="U49" s="55">
        <f t="shared" si="2"/>
        <v>3.4781144781144779</v>
      </c>
      <c r="V49" s="47"/>
      <c r="W49" s="4"/>
      <c r="X49" s="16"/>
      <c r="Y49" s="13"/>
      <c r="Z49" s="18"/>
    </row>
    <row r="50" spans="1:26" ht="15.6">
      <c r="A50" s="47"/>
      <c r="B50" s="53">
        <f>+'Ark1'!C1324</f>
        <v>2021</v>
      </c>
      <c r="C50" s="53">
        <f>+'Ark1'!N1324</f>
        <v>428</v>
      </c>
      <c r="D50" s="54" t="s">
        <v>471</v>
      </c>
      <c r="E50" s="53">
        <f>+'Ark1'!Q1324</f>
        <v>187</v>
      </c>
      <c r="F50" s="338">
        <f>+'Ark1'!R1324</f>
        <v>416</v>
      </c>
      <c r="G50" s="178">
        <f>+'Ark1'!AF1324</f>
        <v>4.6464872109907276</v>
      </c>
      <c r="H50" s="59">
        <f t="shared" si="4"/>
        <v>0.12101804208992295</v>
      </c>
      <c r="I50" s="178">
        <f>+'Ark1'!AG1324</f>
        <v>6.1771234188484119</v>
      </c>
      <c r="J50" s="55">
        <f>+'Ark1'!S1324</f>
        <v>6.5408653846153859</v>
      </c>
      <c r="K50" s="55">
        <f>+'Ark1'!T1324</f>
        <v>7.5096153846153859</v>
      </c>
      <c r="L50" s="157">
        <f>+'Ark1'!U1324</f>
        <v>28.972211538461529</v>
      </c>
      <c r="M50" s="75">
        <f>+'Ark1'!W1324</f>
        <v>17.307692307692317</v>
      </c>
      <c r="N50" s="75">
        <f>+'Ark1'!X1324</f>
        <v>100</v>
      </c>
      <c r="O50" s="75">
        <f>+'Ark1'!Y1324</f>
        <v>100</v>
      </c>
      <c r="P50" s="75">
        <f>+'Ark1'!Z1324</f>
        <v>0.57694854911721394</v>
      </c>
      <c r="Q50" s="55">
        <f>+'Ark1'!Z1324</f>
        <v>0.57694854911721394</v>
      </c>
      <c r="R50" s="55">
        <f>+'Ark1'!AB1324</f>
        <v>2.2057407281372181</v>
      </c>
      <c r="S50" s="55">
        <f>+'Ark1'!AB1324</f>
        <v>2.2057407281372181</v>
      </c>
      <c r="T50" s="55">
        <f t="shared" si="1"/>
        <v>4.4294156560088176</v>
      </c>
      <c r="U50" s="55">
        <f t="shared" si="2"/>
        <v>2.2245989304812834</v>
      </c>
      <c r="V50" s="47"/>
      <c r="W50" s="4"/>
      <c r="X50" s="16"/>
      <c r="Y50" s="13"/>
      <c r="Z50" s="18"/>
    </row>
    <row r="51" spans="1:26" ht="15.6">
      <c r="A51" s="47"/>
      <c r="B51" s="53">
        <f>+'Ark1'!C1325</f>
        <v>2021</v>
      </c>
      <c r="C51" s="53">
        <f>+'Ark1'!N1325</f>
        <v>430</v>
      </c>
      <c r="D51" s="54" t="s">
        <v>472</v>
      </c>
      <c r="E51" s="53">
        <f>+'Ark1'!Q1325</f>
        <v>170</v>
      </c>
      <c r="F51" s="338">
        <f>+'Ark1'!R1325</f>
        <v>387</v>
      </c>
      <c r="G51" s="178">
        <f>+'Ark1'!AF1325</f>
        <v>4.3225734390707027</v>
      </c>
      <c r="H51" s="59">
        <f t="shared" si="4"/>
        <v>0.17243939081332993</v>
      </c>
      <c r="I51" s="178">
        <f>+'Ark1'!AG1325</f>
        <v>6.2134765028794412</v>
      </c>
      <c r="J51" s="55">
        <f>+'Ark1'!S1325</f>
        <v>6.746770025839794</v>
      </c>
      <c r="K51" s="55">
        <f>+'Ark1'!T1325</f>
        <v>7.6744186046511649</v>
      </c>
      <c r="L51" s="157">
        <f>+'Ark1'!U1325</f>
        <v>31.326537467700277</v>
      </c>
      <c r="M51" s="75">
        <f>+'Ark1'!W1325</f>
        <v>16.795865633074939</v>
      </c>
      <c r="N51" s="75">
        <f>+'Ark1'!X1325</f>
        <v>100</v>
      </c>
      <c r="O51" s="75">
        <f>+'Ark1'!Y1325</f>
        <v>100</v>
      </c>
      <c r="P51" s="75">
        <f>+'Ark1'!Z1325</f>
        <v>0.82467433115790501</v>
      </c>
      <c r="Q51" s="55">
        <f>+'Ark1'!Z1325</f>
        <v>0.82467433115790501</v>
      </c>
      <c r="R51" s="55">
        <f>+'Ark1'!AB1325</f>
        <v>2.1536440749377159</v>
      </c>
      <c r="S51" s="55">
        <f>+'Ark1'!AB1325</f>
        <v>2.1536440749377159</v>
      </c>
      <c r="T51" s="55">
        <f t="shared" si="1"/>
        <v>4.6431903485254713</v>
      </c>
      <c r="U51" s="55">
        <f t="shared" si="2"/>
        <v>2.276470588235294</v>
      </c>
      <c r="V51" s="47"/>
      <c r="W51" s="4"/>
      <c r="X51" s="16"/>
      <c r="Y51" s="13"/>
      <c r="Z51" s="18"/>
    </row>
    <row r="52" spans="1:26" ht="15.6">
      <c r="A52" s="47"/>
      <c r="B52" s="53">
        <f>+'Ark1'!C1326</f>
        <v>2021</v>
      </c>
      <c r="C52" s="53">
        <f>+'Ark1'!N1326</f>
        <v>433</v>
      </c>
      <c r="D52" s="54" t="s">
        <v>473</v>
      </c>
      <c r="E52" s="53">
        <f>+'Ark1'!Q1326</f>
        <v>102</v>
      </c>
      <c r="F52" s="338">
        <f>+'Ark1'!R1326</f>
        <v>170</v>
      </c>
      <c r="G52" s="178">
        <f>+'Ark1'!AF1326</f>
        <v>1.8988048698760192</v>
      </c>
      <c r="H52" s="59">
        <f t="shared" si="4"/>
        <v>0.37601666612266871</v>
      </c>
      <c r="I52" s="178">
        <f>+'Ark1'!AG1326</f>
        <v>2.958386609846587</v>
      </c>
      <c r="J52" s="55">
        <f>+'Ark1'!S1326</f>
        <v>6.9117647058823524</v>
      </c>
      <c r="K52" s="55">
        <f>+'Ark1'!T1326</f>
        <v>7.9647058823529404</v>
      </c>
      <c r="L52" s="157">
        <f>+'Ark1'!U1326</f>
        <v>33.95429411764708</v>
      </c>
      <c r="M52" s="75">
        <f>+'Ark1'!W1326</f>
        <v>27.058823529411757</v>
      </c>
      <c r="N52" s="75">
        <f>+'Ark1'!X1326</f>
        <v>100</v>
      </c>
      <c r="O52" s="75">
        <f>+'Ark1'!Y1326</f>
        <v>100</v>
      </c>
      <c r="P52" s="75">
        <f>+'Ark1'!Z1326</f>
        <v>0.55696322243067686</v>
      </c>
      <c r="Q52" s="55">
        <f>+'Ark1'!Z1326</f>
        <v>0.55696322243067686</v>
      </c>
      <c r="R52" s="55">
        <f>+'Ark1'!AB1326</f>
        <v>2.6632446324583743</v>
      </c>
      <c r="S52" s="55">
        <f>+'Ark1'!AB1326</f>
        <v>2.6632446324583743</v>
      </c>
      <c r="T52" s="55">
        <f t="shared" si="1"/>
        <v>4.9125361702127694</v>
      </c>
      <c r="U52" s="55">
        <f t="shared" si="2"/>
        <v>1.6666666666666667</v>
      </c>
      <c r="V52" s="47"/>
      <c r="W52" s="4"/>
      <c r="X52" s="16"/>
      <c r="Y52" s="13"/>
      <c r="Z52" s="18"/>
    </row>
    <row r="53" spans="1:26" ht="15.6">
      <c r="A53" s="47"/>
      <c r="B53" s="53">
        <f>+'Ark1'!C1327</f>
        <v>2021</v>
      </c>
      <c r="C53" s="53">
        <f>+'Ark1'!N1327</f>
        <v>435</v>
      </c>
      <c r="D53" s="54" t="s">
        <v>474</v>
      </c>
      <c r="E53" s="53">
        <f>+'Ark1'!Q1327</f>
        <v>85</v>
      </c>
      <c r="F53" s="338">
        <f>+'Ark1'!R1327</f>
        <v>124</v>
      </c>
      <c r="G53" s="178">
        <f>+'Ark1'!AF1327</f>
        <v>1.3850106109683904</v>
      </c>
      <c r="H53" s="59">
        <f t="shared" si="4"/>
        <v>0.11959506137053477</v>
      </c>
      <c r="I53" s="178">
        <f>+'Ark1'!AG1327</f>
        <v>2.3148504065210642</v>
      </c>
      <c r="J53" s="55">
        <f>+'Ark1'!S1327</f>
        <v>7.0725806451612891</v>
      </c>
      <c r="K53" s="55">
        <f>+'Ark1'!T1327</f>
        <v>8.1693548387096779</v>
      </c>
      <c r="L53" s="157">
        <f>+'Ark1'!U1327</f>
        <v>36.424193548387073</v>
      </c>
      <c r="M53" s="75">
        <f>+'Ark1'!W1327</f>
        <v>32.258064516129025</v>
      </c>
      <c r="N53" s="75">
        <f>+'Ark1'!X1327</f>
        <v>100</v>
      </c>
      <c r="O53" s="75">
        <f>+'Ark1'!Y1327</f>
        <v>100</v>
      </c>
      <c r="P53" s="75">
        <f>+'Ark1'!Z1327</f>
        <v>0.81446905006178261</v>
      </c>
      <c r="Q53" s="55">
        <f>+'Ark1'!Z1327</f>
        <v>0.81446905006178261</v>
      </c>
      <c r="R53" s="55">
        <f>+'Ark1'!AB1327</f>
        <v>2.6203969601814525</v>
      </c>
      <c r="S53" s="55">
        <f>+'Ark1'!AB1327</f>
        <v>2.6203969601814525</v>
      </c>
      <c r="T53" s="55">
        <f t="shared" si="1"/>
        <v>5.1500570125427574</v>
      </c>
      <c r="U53" s="55">
        <f t="shared" si="2"/>
        <v>1.4588235294117646</v>
      </c>
      <c r="V53" s="47"/>
      <c r="W53" s="4"/>
      <c r="X53" s="16"/>
      <c r="Y53" s="13"/>
      <c r="Z53" s="18"/>
    </row>
    <row r="54" spans="1:26" ht="15.6">
      <c r="A54" s="47"/>
      <c r="B54" s="53">
        <f>+'Ark1'!C1328</f>
        <v>2021</v>
      </c>
      <c r="C54" s="53">
        <f>+'Ark1'!N1328</f>
        <v>438</v>
      </c>
      <c r="D54" s="54" t="s">
        <v>475</v>
      </c>
      <c r="E54" s="53">
        <f>+'Ark1'!Q1328</f>
        <v>42</v>
      </c>
      <c r="F54" s="338">
        <f>+'Ark1'!R1328</f>
        <v>53</v>
      </c>
      <c r="G54" s="178">
        <f>+'Ark1'!AF1328</f>
        <v>0.59198034178487657</v>
      </c>
      <c r="H54" s="59">
        <f t="shared" si="4"/>
        <v>6.6511172884072378E-2</v>
      </c>
      <c r="I54" s="178">
        <f>+'Ark1'!AG1328</f>
        <v>1.0563100200026527</v>
      </c>
      <c r="J54" s="55">
        <f>+'Ark1'!S1328</f>
        <v>7.3207547169811331</v>
      </c>
      <c r="K54" s="55">
        <f>+'Ark1'!T1328</f>
        <v>8.9056603773584939</v>
      </c>
      <c r="L54" s="157">
        <f>+'Ark1'!U1328</f>
        <v>38.886981132075469</v>
      </c>
      <c r="M54" s="75">
        <f>+'Ark1'!W1328</f>
        <v>45.283018867924511</v>
      </c>
      <c r="N54" s="75">
        <f>+'Ark1'!X1328</f>
        <v>100</v>
      </c>
      <c r="O54" s="75">
        <f>+'Ark1'!Y1328</f>
        <v>100</v>
      </c>
      <c r="P54" s="75">
        <f>+'Ark1'!Z1328</f>
        <v>0.5920179271432402</v>
      </c>
      <c r="Q54" s="55">
        <f>+'Ark1'!Z1328</f>
        <v>0.5920179271432402</v>
      </c>
      <c r="R54" s="55">
        <f>+'Ark1'!AB1328</f>
        <v>3.1698113207547194</v>
      </c>
      <c r="S54" s="55">
        <f>+'Ark1'!AB1328</f>
        <v>3.1698113207547194</v>
      </c>
      <c r="T54" s="55">
        <f t="shared" si="1"/>
        <v>5.3118814432989678</v>
      </c>
      <c r="U54" s="55">
        <f t="shared" si="2"/>
        <v>1.2619047619047619</v>
      </c>
      <c r="V54" s="47"/>
      <c r="W54" s="4"/>
      <c r="X54" s="16"/>
      <c r="Y54" s="5"/>
      <c r="Z54" s="18"/>
    </row>
    <row r="55" spans="1:26" ht="15.6">
      <c r="A55" s="47"/>
      <c r="B55" s="53">
        <f>+'Ark1'!C1329</f>
        <v>2021</v>
      </c>
      <c r="C55" s="53">
        <f>+'Ark1'!N1329</f>
        <v>440</v>
      </c>
      <c r="D55" s="54" t="s">
        <v>476</v>
      </c>
      <c r="E55" s="53">
        <f>+'Ark1'!Q1329</f>
        <v>31</v>
      </c>
      <c r="F55" s="338">
        <f>+'Ark1'!R1329</f>
        <v>37</v>
      </c>
      <c r="G55" s="178">
        <f>+'Ark1'!AF1329</f>
        <v>0.41326929520831002</v>
      </c>
      <c r="H55" s="59">
        <f t="shared" si="4"/>
        <v>2.7210313975066069E-2</v>
      </c>
      <c r="I55" s="178">
        <f>+'Ark1'!AG1329</f>
        <v>0.78217301751405743</v>
      </c>
      <c r="J55" s="55">
        <f>+'Ark1'!S1329</f>
        <v>6.729729729729728</v>
      </c>
      <c r="K55" s="55">
        <f>+'Ark1'!T1329</f>
        <v>8.0810810810810807</v>
      </c>
      <c r="L55" s="157">
        <f>+'Ark1'!U1329</f>
        <v>41.246756756756746</v>
      </c>
      <c r="M55" s="75">
        <f>+'Ark1'!W1329</f>
        <v>35.13513513513513</v>
      </c>
      <c r="N55" s="75">
        <f>+'Ark1'!X1329</f>
        <v>100</v>
      </c>
      <c r="O55" s="75">
        <f>+'Ark1'!Y1329</f>
        <v>100</v>
      </c>
      <c r="P55" s="75">
        <f>+'Ark1'!Z1329</f>
        <v>0.88461338036762693</v>
      </c>
      <c r="Q55" s="55">
        <f>+'Ark1'!Z1329</f>
        <v>0.88461338036762693</v>
      </c>
      <c r="R55" s="55">
        <f>+'Ark1'!AB1329</f>
        <v>2.9989041095524742</v>
      </c>
      <c r="S55" s="55">
        <f>+'Ark1'!AB1329</f>
        <v>2.9989041095524742</v>
      </c>
      <c r="T55" s="55">
        <f t="shared" si="1"/>
        <v>6.129036144578313</v>
      </c>
      <c r="U55" s="55">
        <f t="shared" si="2"/>
        <v>1.1935483870967742</v>
      </c>
      <c r="V55" s="47"/>
      <c r="W55" s="4"/>
      <c r="X55" s="16"/>
      <c r="Y55" s="5"/>
      <c r="Z55" s="18"/>
    </row>
    <row r="56" spans="1:26" ht="15.6">
      <c r="A56" s="47"/>
      <c r="B56" s="53">
        <f>+'Ark1'!C1330</f>
        <v>2021</v>
      </c>
      <c r="C56" s="53">
        <f>+'Ark1'!N1330</f>
        <v>443</v>
      </c>
      <c r="D56" s="54" t="s">
        <v>477</v>
      </c>
      <c r="E56" s="53">
        <f>+'Ark1'!Q1330</f>
        <v>18</v>
      </c>
      <c r="F56" s="338">
        <f>+'Ark1'!R1330</f>
        <v>19</v>
      </c>
      <c r="G56" s="178">
        <f>+'Ark1'!AF1330</f>
        <v>0.21221936780967279</v>
      </c>
      <c r="H56" s="59">
        <f t="shared" si="4"/>
        <v>8.3533040731924774E-2</v>
      </c>
      <c r="I56" s="178">
        <f>+'Ark1'!AG1330</f>
        <v>0.4251870648828488</v>
      </c>
      <c r="J56" s="55">
        <f>+'Ark1'!S1330</f>
        <v>6.8947368421052646</v>
      </c>
      <c r="K56" s="55">
        <f>+'Ark1'!T1330</f>
        <v>7.6842105263157903</v>
      </c>
      <c r="L56" s="157">
        <f>+'Ark1'!U1330</f>
        <v>43.663157894736848</v>
      </c>
      <c r="M56" s="75">
        <f>+'Ark1'!W1330</f>
        <v>26.315789473684205</v>
      </c>
      <c r="N56" s="75">
        <f>+'Ark1'!X1330</f>
        <v>100</v>
      </c>
      <c r="O56" s="75">
        <f>+'Ark1'!Y1330</f>
        <v>100</v>
      </c>
      <c r="P56" s="75">
        <f>+'Ark1'!Z1330</f>
        <v>0.47608107040261854</v>
      </c>
      <c r="Q56" s="55">
        <f>+'Ark1'!Z1330</f>
        <v>0.47608107040261854</v>
      </c>
      <c r="R56" s="55">
        <f>+'Ark1'!AB1330</f>
        <v>2.734817064582439</v>
      </c>
      <c r="S56" s="55">
        <f>+'Ark1'!AB1330</f>
        <v>2.734817064582439</v>
      </c>
      <c r="T56" s="55">
        <f t="shared" si="1"/>
        <v>6.332824427480916</v>
      </c>
      <c r="U56" s="55">
        <f t="shared" si="2"/>
        <v>1.0555555555555556</v>
      </c>
      <c r="V56" s="47"/>
      <c r="W56" s="4"/>
      <c r="X56" s="16"/>
      <c r="Y56" s="5"/>
      <c r="Z56" s="18"/>
    </row>
    <row r="57" spans="1:26" ht="15.6">
      <c r="A57" s="47"/>
      <c r="B57" s="53">
        <f>+'Ark1'!C1331</f>
        <v>2021</v>
      </c>
      <c r="C57" s="53">
        <f>+'Ark1'!N1331</f>
        <v>445</v>
      </c>
      <c r="D57" s="54" t="s">
        <v>478</v>
      </c>
      <c r="E57" s="53">
        <f>+'Ark1'!Q1331</f>
        <v>13</v>
      </c>
      <c r="F57" s="338">
        <f>+'Ark1'!R1331</f>
        <v>17</v>
      </c>
      <c r="G57" s="178">
        <f>+'Ark1'!AF1331</f>
        <v>0.18988048698760193</v>
      </c>
      <c r="H57" s="59">
        <f t="shared" si="4"/>
        <v>-3.5320585398457061E-2</v>
      </c>
      <c r="I57" s="178">
        <f>+'Ark1'!AG1331</f>
        <v>0.40919129789274072</v>
      </c>
      <c r="J57" s="55">
        <f>+'Ark1'!S1331</f>
        <v>6.5882352941176485</v>
      </c>
      <c r="K57" s="55">
        <f>+'Ark1'!T1331</f>
        <v>7.4705882352941186</v>
      </c>
      <c r="L57" s="157">
        <f>+'Ark1'!U1331</f>
        <v>46.964117647058806</v>
      </c>
      <c r="M57" s="75">
        <f>+'Ark1'!W1331</f>
        <v>11.76470588235294</v>
      </c>
      <c r="N57" s="75">
        <f>+'Ark1'!X1331</f>
        <v>100</v>
      </c>
      <c r="O57" s="75">
        <f>+'Ark1'!Y1331</f>
        <v>100</v>
      </c>
      <c r="P57" s="75">
        <f>+'Ark1'!Z1331</f>
        <v>1.503885394662182</v>
      </c>
      <c r="Q57" s="55">
        <f>+'Ark1'!Z1331</f>
        <v>1.503885394662182</v>
      </c>
      <c r="R57" s="55">
        <f>+'Ark1'!AB1331</f>
        <v>2.1176470588235294</v>
      </c>
      <c r="S57" s="55">
        <f>+'Ark1'!AB1331</f>
        <v>2.1176470588235294</v>
      </c>
      <c r="T57" s="55">
        <f t="shared" si="1"/>
        <v>7.1284821428571385</v>
      </c>
      <c r="U57" s="55">
        <f t="shared" si="2"/>
        <v>1.3076923076923077</v>
      </c>
      <c r="V57" s="47"/>
      <c r="W57" s="4"/>
      <c r="X57" s="16"/>
      <c r="Y57" s="5"/>
      <c r="Z57" s="18"/>
    </row>
    <row r="58" spans="1:26" ht="15.6">
      <c r="A58" s="47"/>
      <c r="B58" s="53">
        <f>+'Ark1'!C1332</f>
        <v>2021</v>
      </c>
      <c r="C58" s="53">
        <f>+'Ark1'!N1332</f>
        <v>450</v>
      </c>
      <c r="D58" s="54" t="s">
        <v>479</v>
      </c>
      <c r="E58" s="53">
        <f>+'Ark1'!Q1332</f>
        <v>2</v>
      </c>
      <c r="F58" s="338">
        <f>+'Ark1'!R1332</f>
        <v>2</v>
      </c>
      <c r="G58" s="178">
        <f>+'Ark1'!AF1332</f>
        <v>2.2338880822070806E-2</v>
      </c>
      <c r="H58" s="60">
        <f t="shared" si="4"/>
        <v>-9.8327009473661992E-3</v>
      </c>
      <c r="I58" s="178">
        <f>+'Ark1'!AG1332</f>
        <v>5.1749201954220406E-2</v>
      </c>
      <c r="J58" s="55">
        <f>+'Ark1'!S1332</f>
        <v>9.5</v>
      </c>
      <c r="K58" s="55">
        <f>+'Ark1'!T1332</f>
        <v>11</v>
      </c>
      <c r="L58" s="157">
        <f>+'Ark1'!U1332</f>
        <v>50.484999999999999</v>
      </c>
      <c r="M58" s="75">
        <f>+'Ark1'!W1332</f>
        <v>50</v>
      </c>
      <c r="N58" s="75">
        <f>+'Ark1'!X1332</f>
        <v>100</v>
      </c>
      <c r="O58" s="75">
        <f>+'Ark1'!Y1332</f>
        <v>100</v>
      </c>
      <c r="P58" s="75">
        <f>+'Ark1'!Z1332</f>
        <v>0.21500000000117264</v>
      </c>
      <c r="Q58" s="55">
        <f>+'Ark1'!Z1332</f>
        <v>0.21500000000117264</v>
      </c>
      <c r="R58" s="55">
        <f>+'Ark1'!AB1332</f>
        <v>3</v>
      </c>
      <c r="S58" s="55">
        <f>+'Ark1'!AB1332</f>
        <v>3</v>
      </c>
      <c r="T58" s="55">
        <f t="shared" si="1"/>
        <v>5.3142105263157893</v>
      </c>
      <c r="U58" s="55">
        <f t="shared" si="2"/>
        <v>1</v>
      </c>
      <c r="V58" s="47"/>
      <c r="W58" s="4"/>
      <c r="X58" s="16"/>
      <c r="Y58" s="5"/>
      <c r="Z58" s="18"/>
    </row>
    <row r="59" spans="1:26" ht="15.6">
      <c r="A59" s="47"/>
      <c r="B59" s="53">
        <f>+'Ark1'!C1333</f>
        <v>2021</v>
      </c>
      <c r="C59" s="53">
        <f>+'Ark1'!N1333</f>
        <v>455</v>
      </c>
      <c r="D59" s="54" t="s">
        <v>480</v>
      </c>
      <c r="E59" s="53">
        <f>+'Ark1'!Q1333</f>
        <v>4</v>
      </c>
      <c r="F59" s="338">
        <f>+'Ark1'!R1333</f>
        <v>4</v>
      </c>
      <c r="G59" s="178">
        <f>+'Ark1'!AF1333</f>
        <v>4.4677761644141611E-2</v>
      </c>
      <c r="H59" s="60">
        <f t="shared" si="4"/>
        <v>3.3953901054329279E-2</v>
      </c>
      <c r="I59" s="178">
        <f>+'Ark1'!AG1333</f>
        <v>0.1158245236172553</v>
      </c>
      <c r="J59" s="55">
        <f>+'Ark1'!S1333</f>
        <v>8</v>
      </c>
      <c r="K59" s="55">
        <f>+'Ark1'!T1333</f>
        <v>9.5</v>
      </c>
      <c r="L59" s="157">
        <f>+'Ark1'!U1333</f>
        <v>56.497500000000002</v>
      </c>
      <c r="M59" s="75">
        <f>+'Ark1'!W1333</f>
        <v>25</v>
      </c>
      <c r="N59" s="75">
        <f>+'Ark1'!X1333</f>
        <v>100</v>
      </c>
      <c r="O59" s="75">
        <f>+'Ark1'!Y1333</f>
        <v>100</v>
      </c>
      <c r="P59" s="75">
        <f>+'Ark1'!Z1333</f>
        <v>0.84665149264625372</v>
      </c>
      <c r="Q59" s="55">
        <f>+'Ark1'!Z1333</f>
        <v>0.84665149264625372</v>
      </c>
      <c r="R59" s="55">
        <f>+'Ark1'!AB1333</f>
        <v>2.598076211353316</v>
      </c>
      <c r="S59" s="55">
        <f>+'Ark1'!AB1333</f>
        <v>2.598076211353316</v>
      </c>
      <c r="T59" s="55">
        <f t="shared" si="1"/>
        <v>7.0621875000000003</v>
      </c>
      <c r="U59" s="55">
        <f t="shared" si="2"/>
        <v>1</v>
      </c>
      <c r="V59" s="47"/>
      <c r="W59" s="4"/>
      <c r="X59" s="16"/>
      <c r="Y59" s="5"/>
      <c r="Z59" s="18"/>
    </row>
    <row r="60" spans="1:26" ht="15.6">
      <c r="A60" s="47"/>
      <c r="B60" s="53">
        <f>+'Ark1'!C1334</f>
        <v>2021</v>
      </c>
      <c r="C60" s="53">
        <f>+'Ark1'!N1334</f>
        <v>460</v>
      </c>
      <c r="D60" s="54" t="s">
        <v>481</v>
      </c>
      <c r="E60" s="53">
        <f>+'Ark1'!Q1334</f>
        <v>0</v>
      </c>
      <c r="F60" s="338">
        <f>+'Ark1'!R1334</f>
        <v>0</v>
      </c>
      <c r="G60" s="178">
        <f>+'Ark1'!AF1334</f>
        <v>0</v>
      </c>
      <c r="H60" s="60">
        <f t="shared" si="4"/>
        <v>0</v>
      </c>
      <c r="I60" s="178">
        <f>+'Ark1'!AG1334</f>
        <v>0</v>
      </c>
      <c r="J60" s="55">
        <f>+'Ark1'!S1334</f>
        <v>0</v>
      </c>
      <c r="K60" s="55">
        <f>+'Ark1'!T1334</f>
        <v>0</v>
      </c>
      <c r="L60" s="157">
        <f>+'Ark1'!U1334</f>
        <v>0</v>
      </c>
      <c r="M60" s="75">
        <f>+'Ark1'!W1334</f>
        <v>0</v>
      </c>
      <c r="N60" s="75">
        <f>+'Ark1'!X1334</f>
        <v>0</v>
      </c>
      <c r="O60" s="75">
        <f>+'Ark1'!Y1334</f>
        <v>0</v>
      </c>
      <c r="P60" s="75">
        <f>+'Ark1'!Z1334</f>
        <v>0</v>
      </c>
      <c r="Q60" s="55">
        <f>+'Ark1'!Z1334</f>
        <v>0</v>
      </c>
      <c r="R60" s="55">
        <f>+'Ark1'!AB1334</f>
        <v>0</v>
      </c>
      <c r="S60" s="55">
        <f>+'Ark1'!AB1334</f>
        <v>0</v>
      </c>
      <c r="T60" s="55" t="e">
        <f t="shared" si="1"/>
        <v>#DIV/0!</v>
      </c>
      <c r="U60" s="55" t="e">
        <f t="shared" si="2"/>
        <v>#DIV/0!</v>
      </c>
      <c r="V60" s="47"/>
      <c r="W60" s="4"/>
      <c r="X60" s="16"/>
      <c r="Y60" s="5"/>
      <c r="Z60" s="18"/>
    </row>
    <row r="61" spans="1:26" ht="15.6">
      <c r="A61" s="47"/>
      <c r="B61">
        <f>+'Ark1'!C1335</f>
        <v>2020</v>
      </c>
      <c r="C61">
        <f>+'Ark1'!N1335</f>
        <v>409</v>
      </c>
      <c r="D61" s="3" t="s">
        <v>466</v>
      </c>
      <c r="E61">
        <f>+'Ark1'!Q1335</f>
        <v>56</v>
      </c>
      <c r="F61" s="337">
        <f>+'Ark1'!R1335</f>
        <v>122</v>
      </c>
      <c r="G61" s="196">
        <f>+'Ark1'!AF1335</f>
        <v>1.3083109919571048</v>
      </c>
      <c r="H61" s="60">
        <f t="shared" si="4"/>
        <v>0.18205803554309385</v>
      </c>
      <c r="I61" s="196">
        <f>+'Ark1'!AG1335</f>
        <v>0.4508199739536628</v>
      </c>
      <c r="J61" s="1">
        <f>+'Ark1'!S1335</f>
        <v>3.6885245901639343</v>
      </c>
      <c r="K61" s="1">
        <f>+'Ark1'!T1335</f>
        <v>3.3770491803278686</v>
      </c>
      <c r="L61" s="93">
        <f>+'Ark1'!U1335</f>
        <v>7.4261475409836066</v>
      </c>
      <c r="M61" s="11">
        <f>+'Ark1'!W1335</f>
        <v>0</v>
      </c>
      <c r="N61" s="11">
        <f>+'Ark1'!X1335</f>
        <v>0</v>
      </c>
      <c r="O61" s="11">
        <f>+'Ark1'!Y1335</f>
        <v>0</v>
      </c>
      <c r="P61" s="11">
        <f>+'Ark1'!Z1335</f>
        <v>2.9294895338695706</v>
      </c>
      <c r="Q61" s="1">
        <f>+'Ark1'!Z1335</f>
        <v>2.9294895338695706</v>
      </c>
      <c r="R61" s="1">
        <f>+'Ark1'!AB1335</f>
        <v>1.724119489471289</v>
      </c>
      <c r="S61" s="1">
        <f>+'Ark1'!AB1335</f>
        <v>1.724119489471289</v>
      </c>
      <c r="T61" s="1">
        <f t="shared" si="1"/>
        <v>2.0133111111111113</v>
      </c>
      <c r="U61" s="1">
        <f t="shared" si="2"/>
        <v>2.1785714285714284</v>
      </c>
      <c r="V61" s="47"/>
      <c r="W61" s="4"/>
      <c r="X61" s="16"/>
      <c r="Y61" s="5"/>
      <c r="Z61" s="18"/>
    </row>
    <row r="62" spans="1:26" ht="15.6">
      <c r="A62" s="47"/>
      <c r="B62">
        <f>+'Ark1'!C1336</f>
        <v>2020</v>
      </c>
      <c r="C62">
        <f>+'Ark1'!N1336</f>
        <v>410</v>
      </c>
      <c r="D62" s="3" t="s">
        <v>467</v>
      </c>
      <c r="E62">
        <f>+'Ark1'!Q1336</f>
        <v>294</v>
      </c>
      <c r="F62" s="337">
        <f>+'Ark1'!R1336</f>
        <v>866</v>
      </c>
      <c r="G62" s="196">
        <f>+'Ark1'!AF1336</f>
        <v>9.2868632707774807</v>
      </c>
      <c r="H62" s="60">
        <f t="shared" si="4"/>
        <v>-1.0408763395390004</v>
      </c>
      <c r="I62" s="196">
        <f>+'Ark1'!AG1336</f>
        <v>5.7224912686253804</v>
      </c>
      <c r="J62" s="1">
        <f>+'Ark1'!S1336</f>
        <v>4.2598152424942253</v>
      </c>
      <c r="K62" s="1">
        <f>+'Ark1'!T1336</f>
        <v>3.9780600461893751</v>
      </c>
      <c r="L62" s="93">
        <f>+'Ark1'!U1336</f>
        <v>13.279676674364882</v>
      </c>
      <c r="M62" s="11">
        <f>+'Ark1'!W1336</f>
        <v>0.11547344110854502</v>
      </c>
      <c r="N62" s="11">
        <f>+'Ark1'!X1336</f>
        <v>0</v>
      </c>
      <c r="O62" s="11">
        <f>+'Ark1'!Y1336</f>
        <v>0</v>
      </c>
      <c r="P62" s="11">
        <f>+'Ark1'!Z1336</f>
        <v>1.3126410226531771</v>
      </c>
      <c r="Q62" s="1">
        <f>+'Ark1'!Z1336</f>
        <v>1.3126410226531771</v>
      </c>
      <c r="R62" s="1">
        <f>+'Ark1'!AB1336</f>
        <v>1.7074024207601295</v>
      </c>
      <c r="S62" s="1">
        <f>+'Ark1'!AB1336</f>
        <v>1.7074024207601295</v>
      </c>
      <c r="T62" s="1">
        <f t="shared" si="1"/>
        <v>3.1174301978856036</v>
      </c>
      <c r="U62" s="1">
        <f t="shared" si="2"/>
        <v>2.9455782312925169</v>
      </c>
      <c r="V62" s="47"/>
      <c r="W62" s="4"/>
      <c r="X62" s="18"/>
      <c r="Y62" s="5"/>
      <c r="Z62" s="18"/>
    </row>
    <row r="63" spans="1:26">
      <c r="A63" s="47"/>
      <c r="B63">
        <f>+'Ark1'!C1337</f>
        <v>2020</v>
      </c>
      <c r="C63">
        <f>+'Ark1'!N1337</f>
        <v>415</v>
      </c>
      <c r="D63" s="3" t="s">
        <v>468</v>
      </c>
      <c r="E63">
        <f>+'Ark1'!Q1337</f>
        <v>454</v>
      </c>
      <c r="F63" s="337">
        <f>+'Ark1'!R1337</f>
        <v>3038</v>
      </c>
      <c r="G63" s="196">
        <f>+'Ark1'!AF1337</f>
        <v>32.579088471849865</v>
      </c>
      <c r="H63" s="60">
        <f t="shared" si="4"/>
        <v>3.0378031484957546E-2</v>
      </c>
      <c r="I63" s="196">
        <f>+'Ark1'!AG1337</f>
        <v>26.940477969985956</v>
      </c>
      <c r="J63" s="1">
        <f>+'Ark1'!S1337</f>
        <v>4.3466096115865698</v>
      </c>
      <c r="K63" s="1">
        <f>+'Ark1'!T1337</f>
        <v>4.6454904542462154</v>
      </c>
      <c r="L63" s="93">
        <f>+'Ark1'!U1337</f>
        <v>17.821234364713611</v>
      </c>
      <c r="M63" s="11">
        <f>+'Ark1'!W1337</f>
        <v>0.29624753127057274</v>
      </c>
      <c r="N63" s="11">
        <f>+'Ark1'!X1337</f>
        <v>86.800526662277818</v>
      </c>
      <c r="O63" s="11">
        <f>+'Ark1'!Y1337</f>
        <v>0</v>
      </c>
      <c r="P63" s="11">
        <f>+'Ark1'!Z1337</f>
        <v>1.3832257419904472</v>
      </c>
      <c r="Q63" s="1">
        <f>+'Ark1'!Z1337</f>
        <v>1.3832257419904472</v>
      </c>
      <c r="R63" s="1">
        <f>+'Ark1'!AB1337</f>
        <v>1.8105819827525973</v>
      </c>
      <c r="S63" s="1">
        <f>+'Ark1'!AB1337</f>
        <v>1.8105819827525973</v>
      </c>
      <c r="T63" s="1">
        <f t="shared" si="1"/>
        <v>4.100031048845131</v>
      </c>
      <c r="U63" s="1">
        <f t="shared" si="2"/>
        <v>6.6916299559471364</v>
      </c>
      <c r="V63" s="47"/>
      <c r="W63" s="13"/>
      <c r="X63" s="13"/>
    </row>
    <row r="64" spans="1:26" ht="15.6">
      <c r="A64" s="47"/>
      <c r="B64">
        <f>+'Ark1'!C1338</f>
        <v>2020</v>
      </c>
      <c r="C64">
        <f>+'Ark1'!N1338</f>
        <v>420</v>
      </c>
      <c r="D64" s="3" t="s">
        <v>469</v>
      </c>
      <c r="E64">
        <f>+'Ark1'!Q1338</f>
        <v>372</v>
      </c>
      <c r="F64" s="337">
        <f>+'Ark1'!R1338</f>
        <v>3090</v>
      </c>
      <c r="G64" s="196">
        <f>+'Ark1'!AF1338</f>
        <v>33.136729222520117</v>
      </c>
      <c r="H64" s="60">
        <f t="shared" si="4"/>
        <v>0.18256771784616177</v>
      </c>
      <c r="I64" s="196">
        <f>+'Ark1'!AG1338</f>
        <v>34.296129891724426</v>
      </c>
      <c r="J64" s="1">
        <f>+'Ark1'!S1338</f>
        <v>5.1297734627831719</v>
      </c>
      <c r="K64" s="1">
        <f>+'Ark1'!T1338</f>
        <v>5.8896440129449843</v>
      </c>
      <c r="L64" s="93">
        <f>+'Ark1'!U1338</f>
        <v>22.305239482200687</v>
      </c>
      <c r="M64" s="11">
        <f>+'Ark1'!W1338</f>
        <v>1.5857605177993523</v>
      </c>
      <c r="N64" s="11">
        <f>+'Ark1'!X1338</f>
        <v>100</v>
      </c>
      <c r="O64" s="11">
        <f>+'Ark1'!Y1338</f>
        <v>32.200647249190922</v>
      </c>
      <c r="P64" s="11">
        <f>+'Ark1'!Z1338</f>
        <v>1.3868249076663544</v>
      </c>
      <c r="Q64" s="1">
        <f>+'Ark1'!Z1338</f>
        <v>1.3868249076663544</v>
      </c>
      <c r="R64" s="1">
        <f>+'Ark1'!AB1338</f>
        <v>1.8325860738130204</v>
      </c>
      <c r="S64" s="1">
        <f>+'Ark1'!AB1338</f>
        <v>1.8325860738130204</v>
      </c>
      <c r="T64" s="1">
        <f t="shared" si="1"/>
        <v>4.3481919121822044</v>
      </c>
      <c r="U64" s="1">
        <f t="shared" si="2"/>
        <v>8.306451612903226</v>
      </c>
      <c r="V64" s="47"/>
      <c r="W64" s="5"/>
      <c r="X64" s="18"/>
      <c r="Z64" s="18"/>
    </row>
    <row r="65" spans="1:26">
      <c r="A65" s="47"/>
      <c r="B65">
        <f>+'Ark1'!C1339</f>
        <v>2020</v>
      </c>
      <c r="C65">
        <f>+'Ark1'!N1339</f>
        <v>425</v>
      </c>
      <c r="D65" s="3" t="s">
        <v>470</v>
      </c>
      <c r="E65">
        <f>+'Ark1'!Q1339</f>
        <v>282</v>
      </c>
      <c r="F65" s="337">
        <f>+'Ark1'!R1339</f>
        <v>1018</v>
      </c>
      <c r="G65" s="196">
        <f>+'Ark1'!AF1339</f>
        <v>10.916890080428956</v>
      </c>
      <c r="H65" s="60">
        <f t="shared" si="4"/>
        <v>0.33011229013725618</v>
      </c>
      <c r="I65" s="196">
        <f>+'Ark1'!AG1339</f>
        <v>13.361814589332297</v>
      </c>
      <c r="J65" s="1">
        <f>+'Ark1'!S1339</f>
        <v>5.9774066797642416</v>
      </c>
      <c r="K65" s="1">
        <f>+'Ark1'!T1339</f>
        <v>7.0216110019646356</v>
      </c>
      <c r="L65" s="93">
        <f>+'Ark1'!U1339</f>
        <v>26.377760314341831</v>
      </c>
      <c r="M65" s="11">
        <f>+'Ark1'!W1339</f>
        <v>7.072691552062869</v>
      </c>
      <c r="N65" s="11">
        <f>+'Ark1'!X1339</f>
        <v>100</v>
      </c>
      <c r="O65" s="11">
        <f>+'Ark1'!Y1339</f>
        <v>100</v>
      </c>
      <c r="P65" s="11">
        <f>+'Ark1'!Z1339</f>
        <v>0.88353076599370395</v>
      </c>
      <c r="Q65" s="1">
        <f>+'Ark1'!Z1339</f>
        <v>0.88353076599370395</v>
      </c>
      <c r="R65" s="1">
        <f>+'Ark1'!AB1339</f>
        <v>1.9671977411552368</v>
      </c>
      <c r="S65" s="1">
        <f>+'Ark1'!AB1339</f>
        <v>1.9671977411552368</v>
      </c>
      <c r="T65" s="1">
        <f t="shared" si="1"/>
        <v>4.4129104354971229</v>
      </c>
      <c r="U65" s="1">
        <f t="shared" si="2"/>
        <v>3.6099290780141846</v>
      </c>
      <c r="V65" s="47"/>
      <c r="W65" s="13"/>
      <c r="X65" s="13"/>
    </row>
    <row r="66" spans="1:26">
      <c r="A66" s="47"/>
      <c r="B66">
        <f>+'Ark1'!C1340</f>
        <v>2020</v>
      </c>
      <c r="C66">
        <f>+'Ark1'!N1340</f>
        <v>428</v>
      </c>
      <c r="D66" s="3" t="s">
        <v>471</v>
      </c>
      <c r="E66">
        <f>+'Ark1'!Q1340</f>
        <v>195</v>
      </c>
      <c r="F66" s="337">
        <f>+'Ark1'!R1340</f>
        <v>422</v>
      </c>
      <c r="G66" s="196">
        <f>+'Ark1'!AF1340</f>
        <v>4.5254691689008046</v>
      </c>
      <c r="H66" s="60">
        <f t="shared" si="4"/>
        <v>0.56105876232348528</v>
      </c>
      <c r="I66" s="196">
        <f>+'Ark1'!AG1340</f>
        <v>6.0812304953521243</v>
      </c>
      <c r="J66" s="1">
        <f>+'Ark1'!S1340</f>
        <v>6.4857819905213265</v>
      </c>
      <c r="K66" s="1">
        <f>+'Ark1'!T1340</f>
        <v>7.545023696682466</v>
      </c>
      <c r="L66" s="93">
        <f>+'Ark1'!U1340</f>
        <v>28.960047393364938</v>
      </c>
      <c r="M66" s="11">
        <f>+'Ark1'!W1340</f>
        <v>14.691943127962086</v>
      </c>
      <c r="N66" s="11">
        <f>+'Ark1'!X1340</f>
        <v>100</v>
      </c>
      <c r="O66" s="11">
        <f>+'Ark1'!Y1340</f>
        <v>100</v>
      </c>
      <c r="P66" s="11">
        <f>+'Ark1'!Z1340</f>
        <v>0.60606374903597249</v>
      </c>
      <c r="Q66" s="1">
        <f>+'Ark1'!Z1340</f>
        <v>0.60606374903597249</v>
      </c>
      <c r="R66" s="1">
        <f>+'Ark1'!AB1340</f>
        <v>2.0975298888238898</v>
      </c>
      <c r="S66" s="1">
        <f>+'Ark1'!AB1340</f>
        <v>2.0975298888238898</v>
      </c>
      <c r="T66" s="1">
        <f t="shared" si="1"/>
        <v>4.4651589331384747</v>
      </c>
      <c r="U66" s="1">
        <f t="shared" si="2"/>
        <v>2.164102564102564</v>
      </c>
      <c r="V66" s="47"/>
      <c r="W66" s="13"/>
      <c r="X66" s="13"/>
    </row>
    <row r="67" spans="1:26">
      <c r="A67" s="47"/>
      <c r="B67">
        <f>+'Ark1'!C1341</f>
        <v>2020</v>
      </c>
      <c r="C67">
        <f>+'Ark1'!N1341</f>
        <v>430</v>
      </c>
      <c r="D67" s="3" t="s">
        <v>472</v>
      </c>
      <c r="E67">
        <f>+'Ark1'!Q1341</f>
        <v>185</v>
      </c>
      <c r="F67" s="337">
        <f>+'Ark1'!R1341</f>
        <v>387</v>
      </c>
      <c r="G67" s="196">
        <f>+'Ark1'!AF1341</f>
        <v>4.1501340482573728</v>
      </c>
      <c r="H67" s="60">
        <f t="shared" si="4"/>
        <v>0.16319858255177522</v>
      </c>
      <c r="I67" s="196">
        <f>+'Ark1'!AG1341</f>
        <v>6.0580672487516694</v>
      </c>
      <c r="J67" s="1">
        <f>+'Ark1'!S1341</f>
        <v>6.6640826873385004</v>
      </c>
      <c r="K67" s="1">
        <f>+'Ark1'!T1341</f>
        <v>8.0956072351421184</v>
      </c>
      <c r="L67" s="93">
        <f>+'Ark1'!U1341</f>
        <v>31.458888888888875</v>
      </c>
      <c r="M67" s="11">
        <f>+'Ark1'!W1341</f>
        <v>24.289405684754524</v>
      </c>
      <c r="N67" s="11">
        <f>+'Ark1'!X1341</f>
        <v>100</v>
      </c>
      <c r="O67" s="11">
        <f>+'Ark1'!Y1341</f>
        <v>100</v>
      </c>
      <c r="P67" s="11">
        <f>+'Ark1'!Z1341</f>
        <v>0.86599321213765901</v>
      </c>
      <c r="Q67" s="1">
        <f>+'Ark1'!Z1341</f>
        <v>0.86599321213765901</v>
      </c>
      <c r="R67" s="1">
        <f>+'Ark1'!AB1341</f>
        <v>2.2013987403946671</v>
      </c>
      <c r="S67" s="1">
        <f>+'Ark1'!AB1341</f>
        <v>2.2013987403946671</v>
      </c>
      <c r="T67" s="1">
        <f t="shared" si="1"/>
        <v>4.720663047692903</v>
      </c>
      <c r="U67" s="1">
        <f t="shared" si="2"/>
        <v>2.0918918918918918</v>
      </c>
      <c r="V67" s="47"/>
      <c r="W67" s="13"/>
      <c r="X67" s="13"/>
    </row>
    <row r="68" spans="1:26" ht="15.6">
      <c r="A68" s="47"/>
      <c r="B68">
        <f>+'Ark1'!C1342</f>
        <v>2020</v>
      </c>
      <c r="C68">
        <f>+'Ark1'!N1342</f>
        <v>433</v>
      </c>
      <c r="D68" s="3" t="s">
        <v>473</v>
      </c>
      <c r="E68">
        <f>+'Ark1'!Q1342</f>
        <v>92</v>
      </c>
      <c r="F68" s="337">
        <f>+'Ark1'!R1342</f>
        <v>142</v>
      </c>
      <c r="G68" s="196">
        <f>+'Ark1'!AF1342</f>
        <v>1.5227882037533504</v>
      </c>
      <c r="H68" s="60">
        <f t="shared" si="4"/>
        <v>-6.522846479040445E-2</v>
      </c>
      <c r="I68" s="196">
        <f>+'Ark1'!AG1342</f>
        <v>2.40261832761658</v>
      </c>
      <c r="J68" s="1">
        <f>+'Ark1'!S1342</f>
        <v>6.7605633802816882</v>
      </c>
      <c r="K68" s="1">
        <f>+'Ark1'!T1342</f>
        <v>7.9577464788732399</v>
      </c>
      <c r="L68" s="93">
        <f>+'Ark1'!U1342</f>
        <v>34.00295774647887</v>
      </c>
      <c r="M68" s="11">
        <f>+'Ark1'!W1342</f>
        <v>28.873239436619723</v>
      </c>
      <c r="N68" s="11">
        <f>+'Ark1'!X1342</f>
        <v>100</v>
      </c>
      <c r="O68" s="11">
        <f>+'Ark1'!Y1342</f>
        <v>100</v>
      </c>
      <c r="P68" s="11">
        <f>+'Ark1'!Z1342</f>
        <v>0.58154939810761241</v>
      </c>
      <c r="Q68" s="1">
        <f>+'Ark1'!Z1342</f>
        <v>0.58154939810761241</v>
      </c>
      <c r="R68" s="1">
        <f>+'Ark1'!AB1342</f>
        <v>2.4918832728653633</v>
      </c>
      <c r="S68" s="1">
        <f>+'Ark1'!AB1342</f>
        <v>2.4918832728653633</v>
      </c>
      <c r="T68" s="1">
        <f t="shared" si="1"/>
        <v>5.029604166666668</v>
      </c>
      <c r="U68" s="1">
        <f t="shared" si="2"/>
        <v>1.5434782608695652</v>
      </c>
      <c r="V68" s="47"/>
      <c r="W68" s="2"/>
      <c r="X68" s="5"/>
    </row>
    <row r="69" spans="1:26">
      <c r="A69" s="47"/>
      <c r="B69">
        <f>+'Ark1'!C1343</f>
        <v>2020</v>
      </c>
      <c r="C69">
        <f>+'Ark1'!N1343</f>
        <v>435</v>
      </c>
      <c r="D69" s="3" t="s">
        <v>474</v>
      </c>
      <c r="E69">
        <f>+'Ark1'!Q1343</f>
        <v>85</v>
      </c>
      <c r="F69" s="337">
        <f>+'Ark1'!R1343</f>
        <v>118</v>
      </c>
      <c r="G69" s="196">
        <f>+'Ark1'!AF1343</f>
        <v>1.2654155495978556</v>
      </c>
      <c r="H69" s="60">
        <f t="shared" si="4"/>
        <v>-0.15366317548379804</v>
      </c>
      <c r="I69" s="196">
        <f>+'Ark1'!AG1343</f>
        <v>2.1324965571105636</v>
      </c>
      <c r="J69" s="1">
        <f>+'Ark1'!S1343</f>
        <v>6.8305084745762707</v>
      </c>
      <c r="K69" s="1">
        <f>+'Ark1'!T1343</f>
        <v>8.1779661016949152</v>
      </c>
      <c r="L69" s="93">
        <f>+'Ark1'!U1343</f>
        <v>36.318389830508472</v>
      </c>
      <c r="M69" s="11">
        <f>+'Ark1'!W1343</f>
        <v>32.20338983050847</v>
      </c>
      <c r="N69" s="11">
        <f>+'Ark1'!X1343</f>
        <v>100</v>
      </c>
      <c r="O69" s="11">
        <f>+'Ark1'!Y1343</f>
        <v>100</v>
      </c>
      <c r="P69" s="11">
        <f>+'Ark1'!Z1343</f>
        <v>0.82826341746430499</v>
      </c>
      <c r="Q69" s="1">
        <f>+'Ark1'!Z1343</f>
        <v>0.82826341746430499</v>
      </c>
      <c r="R69" s="1">
        <f>+'Ark1'!AB1343</f>
        <v>2.4482140011569804</v>
      </c>
      <c r="S69" s="1">
        <f>+'Ark1'!AB1343</f>
        <v>2.4482140011569804</v>
      </c>
      <c r="T69" s="1">
        <f t="shared" si="1"/>
        <v>5.3170843672456574</v>
      </c>
      <c r="U69" s="1">
        <f t="shared" si="2"/>
        <v>1.388235294117647</v>
      </c>
      <c r="V69" s="47"/>
      <c r="W69" s="4"/>
      <c r="X69" s="4"/>
      <c r="Y69" s="4"/>
      <c r="Z69" s="4"/>
    </row>
    <row r="70" spans="1:26" ht="15.6">
      <c r="A70" s="47"/>
      <c r="B70">
        <f>+'Ark1'!C1344</f>
        <v>2020</v>
      </c>
      <c r="C70">
        <f>+'Ark1'!N1344</f>
        <v>438</v>
      </c>
      <c r="D70" s="3" t="s">
        <v>475</v>
      </c>
      <c r="E70">
        <f>+'Ark1'!Q1344</f>
        <v>44</v>
      </c>
      <c r="F70" s="337">
        <f>+'Ark1'!R1344</f>
        <v>49</v>
      </c>
      <c r="G70" s="196">
        <f>+'Ark1'!AF1344</f>
        <v>0.5254691689008042</v>
      </c>
      <c r="H70" s="60">
        <f t="shared" si="4"/>
        <v>-2.6394779742060948E-2</v>
      </c>
      <c r="I70" s="196">
        <f>+'Ark1'!AG1344</f>
        <v>0.95065347723373761</v>
      </c>
      <c r="J70" s="1">
        <f>+'Ark1'!S1344</f>
        <v>6.3469387755102016</v>
      </c>
      <c r="K70" s="1">
        <f>+'Ark1'!T1344</f>
        <v>7.3877551020408143</v>
      </c>
      <c r="L70" s="93">
        <f>+'Ark1'!U1344</f>
        <v>38.989387755102037</v>
      </c>
      <c r="M70" s="11">
        <f>+'Ark1'!W1344</f>
        <v>20.408163265306126</v>
      </c>
      <c r="N70" s="11">
        <f>+'Ark1'!X1344</f>
        <v>100</v>
      </c>
      <c r="O70" s="11">
        <f>+'Ark1'!Y1344</f>
        <v>100</v>
      </c>
      <c r="P70" s="11">
        <f>+'Ark1'!Z1344</f>
        <v>0.5884480042689666</v>
      </c>
      <c r="Q70" s="1">
        <f>+'Ark1'!Z1344</f>
        <v>0.5884480042689666</v>
      </c>
      <c r="R70" s="1">
        <f>+'Ark1'!AB1344</f>
        <v>2.640472488103816</v>
      </c>
      <c r="S70" s="1">
        <f>+'Ark1'!AB1344</f>
        <v>2.640472488103816</v>
      </c>
      <c r="T70" s="1">
        <f t="shared" si="1"/>
        <v>6.1430225080385874</v>
      </c>
      <c r="U70" s="1">
        <f t="shared" si="2"/>
        <v>1.1136363636363635</v>
      </c>
      <c r="V70" s="47"/>
      <c r="W70" s="4"/>
      <c r="X70" s="13"/>
      <c r="Y70" s="1"/>
      <c r="Z70" s="5"/>
    </row>
    <row r="71" spans="1:26" ht="15.6">
      <c r="A71" s="47"/>
      <c r="B71">
        <f>+'Ark1'!C1345</f>
        <v>2020</v>
      </c>
      <c r="C71">
        <f>+'Ark1'!N1345</f>
        <v>440</v>
      </c>
      <c r="D71" s="3" t="s">
        <v>476</v>
      </c>
      <c r="E71">
        <f>+'Ark1'!Q1345</f>
        <v>32</v>
      </c>
      <c r="F71" s="337">
        <f>+'Ark1'!R1345</f>
        <v>36</v>
      </c>
      <c r="G71" s="196">
        <f>+'Ark1'!AF1345</f>
        <v>0.38605898123324395</v>
      </c>
      <c r="H71" s="60">
        <f t="shared" si="4"/>
        <v>-1.9392083075799982E-2</v>
      </c>
      <c r="I71" s="196">
        <f>+'Ark1'!AG1345</f>
        <v>0.74447321452918225</v>
      </c>
      <c r="J71" s="1">
        <f>+'Ark1'!S1345</f>
        <v>6.25</v>
      </c>
      <c r="K71" s="1">
        <f>+'Ark1'!T1345</f>
        <v>7.0833333333333313</v>
      </c>
      <c r="L71" s="93">
        <f>+'Ark1'!U1345</f>
        <v>41.559166666666655</v>
      </c>
      <c r="M71" s="11">
        <f>+'Ark1'!W1345</f>
        <v>19.444444444444443</v>
      </c>
      <c r="N71" s="11">
        <f>+'Ark1'!X1345</f>
        <v>100</v>
      </c>
      <c r="O71" s="11">
        <f>+'Ark1'!Y1345</f>
        <v>100</v>
      </c>
      <c r="P71" s="11">
        <f>+'Ark1'!Z1345</f>
        <v>0.80370798663339393</v>
      </c>
      <c r="Q71" s="1">
        <f>+'Ark1'!Z1345</f>
        <v>0.80370798663339393</v>
      </c>
      <c r="R71" s="1">
        <f>+'Ark1'!AB1345</f>
        <v>2.7220804951768471</v>
      </c>
      <c r="S71" s="1">
        <f>+'Ark1'!AB1345</f>
        <v>2.7220804951768471</v>
      </c>
      <c r="T71" s="1">
        <f t="shared" si="1"/>
        <v>6.6494666666666653</v>
      </c>
      <c r="U71" s="1">
        <f t="shared" si="2"/>
        <v>1.125</v>
      </c>
      <c r="V71" s="47"/>
      <c r="W71" s="4"/>
      <c r="X71" s="13"/>
      <c r="Y71" s="1"/>
      <c r="Z71" s="5"/>
    </row>
    <row r="72" spans="1:26" ht="15.6">
      <c r="A72" s="47"/>
      <c r="B72">
        <f>+'Ark1'!C1346</f>
        <v>2020</v>
      </c>
      <c r="C72">
        <f>+'Ark1'!N1346</f>
        <v>443</v>
      </c>
      <c r="D72" s="3" t="s">
        <v>477</v>
      </c>
      <c r="E72">
        <f>+'Ark1'!Q1346</f>
        <v>11</v>
      </c>
      <c r="F72" s="337">
        <f>+'Ark1'!R1346</f>
        <v>12</v>
      </c>
      <c r="G72" s="196">
        <f>+'Ark1'!AF1346</f>
        <v>0.12868632707774802</v>
      </c>
      <c r="H72" s="60">
        <f t="shared" si="4"/>
        <v>-8.5301734640914034E-2</v>
      </c>
      <c r="I72" s="196">
        <f>+'Ark1'!AG1346</f>
        <v>0.26104555959318659</v>
      </c>
      <c r="J72" s="1">
        <f>+'Ark1'!S1346</f>
        <v>7.3333333333333313</v>
      </c>
      <c r="K72" s="1">
        <f>+'Ark1'!T1346</f>
        <v>8.5</v>
      </c>
      <c r="L72" s="93">
        <f>+'Ark1'!U1346</f>
        <v>43.717500000000001</v>
      </c>
      <c r="M72" s="11">
        <f>+'Ark1'!W1346</f>
        <v>41.666666666666657</v>
      </c>
      <c r="N72" s="11">
        <f>+'Ark1'!X1346</f>
        <v>100</v>
      </c>
      <c r="O72" s="11">
        <f>+'Ark1'!Y1346</f>
        <v>100</v>
      </c>
      <c r="P72" s="11">
        <f>+'Ark1'!Z1346</f>
        <v>0.4608529230314381</v>
      </c>
      <c r="Q72" s="1">
        <f>+'Ark1'!Z1346</f>
        <v>0.4608529230314381</v>
      </c>
      <c r="R72" s="1">
        <f>+'Ark1'!AB1346</f>
        <v>2.9580398915498072</v>
      </c>
      <c r="S72" s="1">
        <f>+'Ark1'!AB1346</f>
        <v>2.9580398915498072</v>
      </c>
      <c r="T72" s="1">
        <f t="shared" si="1"/>
        <v>5.9614772727272749</v>
      </c>
      <c r="U72" s="1">
        <f t="shared" si="2"/>
        <v>1.0909090909090908</v>
      </c>
      <c r="V72" s="47"/>
      <c r="W72" s="4"/>
      <c r="X72" s="13"/>
      <c r="Y72" s="1"/>
      <c r="Z72" s="5"/>
    </row>
    <row r="73" spans="1:26" ht="15.6">
      <c r="A73" s="47"/>
      <c r="B73">
        <f>+'Ark1'!C1347</f>
        <v>2020</v>
      </c>
      <c r="C73">
        <f>+'Ark1'!N1347</f>
        <v>445</v>
      </c>
      <c r="D73" s="3" t="s">
        <v>478</v>
      </c>
      <c r="E73">
        <f>+'Ark1'!Q1347</f>
        <v>17</v>
      </c>
      <c r="F73" s="337">
        <f>+'Ark1'!R1347</f>
        <v>21</v>
      </c>
      <c r="G73" s="196">
        <f>+'Ark1'!AF1347</f>
        <v>0.22520107238605899</v>
      </c>
      <c r="H73" s="59">
        <f t="shared" si="4"/>
        <v>-5.6362166717443735E-2</v>
      </c>
      <c r="I73" s="196">
        <f>+'Ark1'!AG1347</f>
        <v>0.49210578642282415</v>
      </c>
      <c r="J73" s="1">
        <f>+'Ark1'!S1347</f>
        <v>6.2857142857142847</v>
      </c>
      <c r="K73" s="1">
        <f>+'Ark1'!T1347</f>
        <v>6.5714285714285694</v>
      </c>
      <c r="L73" s="93">
        <f>+'Ark1'!U1347</f>
        <v>47.093333333333341</v>
      </c>
      <c r="M73" s="11">
        <f>+'Ark1'!W1347</f>
        <v>9.5238095238095273</v>
      </c>
      <c r="N73" s="11">
        <f>+'Ark1'!X1347</f>
        <v>100</v>
      </c>
      <c r="O73" s="11">
        <f>+'Ark1'!Y1347</f>
        <v>100</v>
      </c>
      <c r="P73" s="11">
        <f>+'Ark1'!Z1347</f>
        <v>1.4553884552085401</v>
      </c>
      <c r="Q73" s="1">
        <f>+'Ark1'!Z1347</f>
        <v>1.4553884552085401</v>
      </c>
      <c r="R73" s="1">
        <f>+'Ark1'!AB1347</f>
        <v>2.194613070819603</v>
      </c>
      <c r="S73" s="1">
        <f>+'Ark1'!AB1347</f>
        <v>2.194613070819603</v>
      </c>
      <c r="T73" s="1">
        <f t="shared" si="1"/>
        <v>7.4921212121212148</v>
      </c>
      <c r="U73" s="1">
        <f t="shared" si="2"/>
        <v>1.2352941176470589</v>
      </c>
      <c r="V73" s="47"/>
      <c r="W73" s="4"/>
      <c r="X73" s="13"/>
      <c r="Y73" s="1"/>
      <c r="Z73" s="5"/>
    </row>
    <row r="74" spans="1:26" ht="15.6">
      <c r="A74" s="47"/>
      <c r="B74">
        <f>+'Ark1'!C1348</f>
        <v>2020</v>
      </c>
      <c r="C74">
        <f>+'Ark1'!N1348</f>
        <v>450</v>
      </c>
      <c r="D74" s="3" t="s">
        <v>479</v>
      </c>
      <c r="E74">
        <f>+'Ark1'!Q1348</f>
        <v>2</v>
      </c>
      <c r="F74" s="337">
        <f>+'Ark1'!R1348</f>
        <v>3</v>
      </c>
      <c r="G74" s="196">
        <f>+'Ark1'!AF1348</f>
        <v>3.2171581769437005E-2</v>
      </c>
      <c r="H74" s="59">
        <f t="shared" si="4"/>
        <v>-1.2878536487123428E-2</v>
      </c>
      <c r="I74" s="196">
        <f>+'Ark1'!AG1348</f>
        <v>7.6754689325878298E-2</v>
      </c>
      <c r="J74" s="1">
        <f>+'Ark1'!S1348</f>
        <v>5.6666666666666679</v>
      </c>
      <c r="K74" s="1">
        <f>+'Ark1'!T1348</f>
        <v>6</v>
      </c>
      <c r="L74" s="93">
        <f>+'Ark1'!U1348</f>
        <v>51.416666666666657</v>
      </c>
      <c r="M74" s="11">
        <f>+'Ark1'!W1348</f>
        <v>0</v>
      </c>
      <c r="N74" s="11">
        <f>+'Ark1'!X1348</f>
        <v>100</v>
      </c>
      <c r="O74" s="11">
        <f>+'Ark1'!Y1348</f>
        <v>100</v>
      </c>
      <c r="P74" s="11">
        <f>+'Ark1'!Z1348</f>
        <v>0.66614979963667431</v>
      </c>
      <c r="Q74" s="1">
        <f>+'Ark1'!Z1348</f>
        <v>0.66614979963667431</v>
      </c>
      <c r="R74" s="1">
        <f>+'Ark1'!AB1348</f>
        <v>2.8284271247461903</v>
      </c>
      <c r="S74" s="1">
        <f>+'Ark1'!AB1348</f>
        <v>2.8284271247461903</v>
      </c>
      <c r="T74" s="1">
        <f t="shared" si="1"/>
        <v>9.073529411764703</v>
      </c>
      <c r="U74" s="1">
        <f t="shared" si="2"/>
        <v>1.5</v>
      </c>
      <c r="V74" s="47"/>
      <c r="W74" s="4"/>
      <c r="X74" s="13"/>
      <c r="Y74" s="13"/>
      <c r="Z74" s="5"/>
    </row>
    <row r="75" spans="1:26" ht="15.6">
      <c r="A75" s="47"/>
      <c r="B75">
        <f>+'Ark1'!C1349</f>
        <v>2020</v>
      </c>
      <c r="C75">
        <f>+'Ark1'!N1349</f>
        <v>455</v>
      </c>
      <c r="D75" s="3" t="s">
        <v>480</v>
      </c>
      <c r="E75">
        <f>+'Ark1'!Q1349</f>
        <v>1</v>
      </c>
      <c r="F75" s="337">
        <f>+'Ark1'!R1349</f>
        <v>1</v>
      </c>
      <c r="G75" s="196">
        <f>+'Ark1'!AF1349</f>
        <v>1.0723860589812333E-2</v>
      </c>
      <c r="H75" s="59">
        <f t="shared" si="4"/>
        <v>1.0723860589812333E-2</v>
      </c>
      <c r="I75" s="196">
        <f>+'Ark1'!AG1349</f>
        <v>2.8820950442495118E-2</v>
      </c>
      <c r="J75" s="1">
        <f>+'Ark1'!S1349</f>
        <v>6</v>
      </c>
      <c r="K75" s="1">
        <f>+'Ark1'!T1349</f>
        <v>11</v>
      </c>
      <c r="L75" s="93">
        <f>+'Ark1'!U1349</f>
        <v>57.92</v>
      </c>
      <c r="M75" s="11">
        <f>+'Ark1'!W1349</f>
        <v>100</v>
      </c>
      <c r="N75" s="11">
        <f>+'Ark1'!X1349</f>
        <v>100</v>
      </c>
      <c r="O75" s="11">
        <f>+'Ark1'!Y1349</f>
        <v>100</v>
      </c>
      <c r="P75" s="11">
        <f>+'Ark1'!Z1349</f>
        <v>0</v>
      </c>
      <c r="Q75" s="1">
        <f>+'Ark1'!Z1349</f>
        <v>0</v>
      </c>
      <c r="R75" s="1">
        <f>+'Ark1'!AB1349</f>
        <v>0</v>
      </c>
      <c r="S75" s="1">
        <f>+'Ark1'!AB1349</f>
        <v>0</v>
      </c>
      <c r="T75" s="1">
        <f t="shared" si="1"/>
        <v>9.6533333333333342</v>
      </c>
      <c r="U75" s="1">
        <f t="shared" si="2"/>
        <v>1</v>
      </c>
      <c r="V75" s="47"/>
      <c r="W75" s="4"/>
      <c r="X75" s="13"/>
      <c r="Y75" s="13"/>
      <c r="Z75" s="5"/>
    </row>
    <row r="76" spans="1:26" ht="15.6">
      <c r="A76" s="47"/>
      <c r="B76">
        <f>+'Ark1'!C1350</f>
        <v>2020</v>
      </c>
      <c r="C76">
        <f>+'Ark1'!N1350</f>
        <v>460</v>
      </c>
      <c r="D76" s="3" t="s">
        <v>481</v>
      </c>
      <c r="E76">
        <f>+'Ark1'!Q1350</f>
        <v>0</v>
      </c>
      <c r="F76" s="337">
        <f>+'Ark1'!R1350</f>
        <v>0</v>
      </c>
      <c r="G76" s="196">
        <f>+'Ark1'!AF1350</f>
        <v>0</v>
      </c>
      <c r="H76" s="59">
        <f t="shared" si="4"/>
        <v>0</v>
      </c>
      <c r="I76" s="196">
        <f>+'Ark1'!AG1350</f>
        <v>0</v>
      </c>
      <c r="J76" s="1">
        <f>+'Ark1'!S1350</f>
        <v>0</v>
      </c>
      <c r="K76" s="1">
        <f>+'Ark1'!T1350</f>
        <v>0</v>
      </c>
      <c r="L76" s="93">
        <f>+'Ark1'!U1350</f>
        <v>0</v>
      </c>
      <c r="M76" s="11">
        <f>+'Ark1'!W1350</f>
        <v>0</v>
      </c>
      <c r="N76" s="11">
        <f>+'Ark1'!X1350</f>
        <v>0</v>
      </c>
      <c r="O76" s="11">
        <f>+'Ark1'!Y1350</f>
        <v>0</v>
      </c>
      <c r="P76" s="11">
        <f>+'Ark1'!Z1350</f>
        <v>0</v>
      </c>
      <c r="Q76" s="1">
        <f>+'Ark1'!Z1350</f>
        <v>0</v>
      </c>
      <c r="R76" s="1">
        <f>+'Ark1'!AB1350</f>
        <v>0</v>
      </c>
      <c r="S76" s="1">
        <f>+'Ark1'!AB1350</f>
        <v>0</v>
      </c>
      <c r="T76" s="1" t="e">
        <f t="shared" si="1"/>
        <v>#DIV/0!</v>
      </c>
      <c r="U76" s="1" t="e">
        <f t="shared" si="2"/>
        <v>#DIV/0!</v>
      </c>
      <c r="V76" s="47"/>
      <c r="W76" s="4"/>
      <c r="X76" s="13"/>
      <c r="Y76" s="13"/>
      <c r="Z76" s="5"/>
    </row>
    <row r="77" spans="1:26" ht="15.6">
      <c r="A77" s="47"/>
      <c r="B77" s="53">
        <f>+'Ark1'!C1351</f>
        <v>2019</v>
      </c>
      <c r="C77" s="53">
        <f>+'Ark1'!N1351</f>
        <v>409</v>
      </c>
      <c r="D77" s="54" t="s">
        <v>466</v>
      </c>
      <c r="E77" s="53">
        <f>+'Ark1'!Q1351</f>
        <v>59</v>
      </c>
      <c r="F77" s="338">
        <f>+'Ark1'!R1351</f>
        <v>100</v>
      </c>
      <c r="G77" s="178">
        <f>+'Ark1'!AF1351</f>
        <v>1.1262529564140109</v>
      </c>
      <c r="H77" s="59">
        <f t="shared" si="4"/>
        <v>-0.84575072193481904</v>
      </c>
      <c r="I77" s="178">
        <f>+'Ark1'!AG1351</f>
        <v>0.45324332153507585</v>
      </c>
      <c r="J77" s="55">
        <f>+'Ark1'!S1351</f>
        <v>3.69</v>
      </c>
      <c r="K77" s="55">
        <f>+'Ark1'!T1351</f>
        <v>2.9</v>
      </c>
      <c r="L77" s="157">
        <f>+'Ark1'!U1351</f>
        <v>8.6539999999999928</v>
      </c>
      <c r="M77" s="75">
        <f>+'Ark1'!W1351</f>
        <v>0</v>
      </c>
      <c r="N77" s="75">
        <f>+'Ark1'!X1351</f>
        <v>0</v>
      </c>
      <c r="O77" s="75">
        <f>+'Ark1'!Y1351</f>
        <v>0</v>
      </c>
      <c r="P77" s="75">
        <f>+'Ark1'!Z1351</f>
        <v>1.1038786165154706</v>
      </c>
      <c r="Q77" s="55">
        <f>+'Ark1'!Z1351</f>
        <v>1.1038786165154706</v>
      </c>
      <c r="R77" s="55">
        <f>+'Ark1'!AB1351</f>
        <v>1.3601470508735445</v>
      </c>
      <c r="S77" s="55">
        <f>+'Ark1'!AB1351</f>
        <v>1.3601470508735445</v>
      </c>
      <c r="T77" s="55">
        <f t="shared" ref="T77:T140" si="5">+L77/J77</f>
        <v>2.3452574525745238</v>
      </c>
      <c r="U77" s="55">
        <f t="shared" ref="U77:U140" si="6">+F77/E77</f>
        <v>1.6949152542372881</v>
      </c>
      <c r="V77" s="47"/>
      <c r="W77" s="4"/>
      <c r="X77" s="13"/>
      <c r="Y77" s="13"/>
      <c r="Z77" s="5"/>
    </row>
    <row r="78" spans="1:26" ht="15.6">
      <c r="A78" s="47"/>
      <c r="B78" s="53">
        <f>+'Ark1'!C1352</f>
        <v>2019</v>
      </c>
      <c r="C78" s="53">
        <f>+'Ark1'!N1352</f>
        <v>410</v>
      </c>
      <c r="D78" s="54" t="s">
        <v>467</v>
      </c>
      <c r="E78" s="53">
        <f>+'Ark1'!Q1352</f>
        <v>295</v>
      </c>
      <c r="F78" s="338">
        <f>+'Ark1'!R1352</f>
        <v>917</v>
      </c>
      <c r="G78" s="178">
        <f>+'Ark1'!AF1352</f>
        <v>10.327739610316481</v>
      </c>
      <c r="H78" s="59">
        <f t="shared" ref="H78:H141" si="7">+G78-G94</f>
        <v>-3.0777983481999236</v>
      </c>
      <c r="I78" s="178">
        <f>+'Ark1'!AG1352</f>
        <v>6.3499106528259395</v>
      </c>
      <c r="J78" s="55">
        <f>+'Ark1'!S1352</f>
        <v>3.8364231188658655</v>
      </c>
      <c r="K78" s="55">
        <f>+'Ark1'!T1352</f>
        <v>3.8822246455834239</v>
      </c>
      <c r="L78" s="157">
        <f>+'Ark1'!U1352</f>
        <v>13.2215921483097</v>
      </c>
      <c r="M78" s="75">
        <f>+'Ark1'!W1352</f>
        <v>0</v>
      </c>
      <c r="N78" s="75">
        <f>+'Ark1'!X1352</f>
        <v>0</v>
      </c>
      <c r="O78" s="75">
        <f>+'Ark1'!Y1352</f>
        <v>0</v>
      </c>
      <c r="P78" s="75">
        <f>+'Ark1'!Z1352</f>
        <v>1.2499546231517564</v>
      </c>
      <c r="Q78" s="55">
        <f>+'Ark1'!Z1352</f>
        <v>1.2499546231517564</v>
      </c>
      <c r="R78" s="55">
        <f>+'Ark1'!AB1352</f>
        <v>1.7446851092846074</v>
      </c>
      <c r="S78" s="55">
        <f>+'Ark1'!AB1352</f>
        <v>1.7446851092846074</v>
      </c>
      <c r="T78" s="55">
        <f t="shared" si="5"/>
        <v>3.4463331438317222</v>
      </c>
      <c r="U78" s="55">
        <f t="shared" si="6"/>
        <v>3.1084745762711865</v>
      </c>
      <c r="V78" s="47"/>
      <c r="W78" s="4"/>
      <c r="X78" s="13"/>
      <c r="Y78" s="5"/>
      <c r="Z78" s="5"/>
    </row>
    <row r="79" spans="1:26" ht="15.6">
      <c r="A79" s="47"/>
      <c r="B79" s="53">
        <f>+'Ark1'!C1353</f>
        <v>2019</v>
      </c>
      <c r="C79" s="53">
        <f>+'Ark1'!N1353</f>
        <v>415</v>
      </c>
      <c r="D79" s="54" t="s">
        <v>468</v>
      </c>
      <c r="E79" s="53">
        <f>+'Ark1'!Q1353</f>
        <v>440</v>
      </c>
      <c r="F79" s="338">
        <f>+'Ark1'!R1353</f>
        <v>2890</v>
      </c>
      <c r="G79" s="178">
        <f>+'Ark1'!AF1353</f>
        <v>32.548710440364907</v>
      </c>
      <c r="H79" s="59">
        <f t="shared" si="7"/>
        <v>-3.5910668151781522</v>
      </c>
      <c r="I79" s="178">
        <f>+'Ark1'!AG1353</f>
        <v>27.038478074498361</v>
      </c>
      <c r="J79" s="55">
        <f>+'Ark1'!S1353</f>
        <v>4.2647058823529411</v>
      </c>
      <c r="K79" s="55">
        <f>+'Ark1'!T1353</f>
        <v>4.6709342560553635</v>
      </c>
      <c r="L79" s="157">
        <f>+'Ark1'!U1353</f>
        <v>17.863636678200677</v>
      </c>
      <c r="M79" s="75">
        <f>+'Ark1'!W1353</f>
        <v>0.24221453287197223</v>
      </c>
      <c r="N79" s="75">
        <f>+'Ark1'!X1353</f>
        <v>87.716262975778562</v>
      </c>
      <c r="O79" s="75">
        <f>+'Ark1'!Y1353</f>
        <v>0</v>
      </c>
      <c r="P79" s="75">
        <f>+'Ark1'!Z1353</f>
        <v>1.3655408295878375</v>
      </c>
      <c r="Q79" s="55">
        <f>+'Ark1'!Z1353</f>
        <v>1.3655408295878375</v>
      </c>
      <c r="R79" s="55">
        <f>+'Ark1'!AB1353</f>
        <v>1.8527131958263672</v>
      </c>
      <c r="S79" s="55">
        <f>+'Ark1'!AB1353</f>
        <v>1.8527131958263672</v>
      </c>
      <c r="T79" s="55">
        <f t="shared" si="5"/>
        <v>4.1887148073022278</v>
      </c>
      <c r="U79" s="55">
        <f t="shared" si="6"/>
        <v>6.5681818181818183</v>
      </c>
      <c r="V79" s="47"/>
      <c r="W79" s="4"/>
      <c r="X79" s="13"/>
      <c r="Y79" s="5"/>
      <c r="Z79" s="5"/>
    </row>
    <row r="80" spans="1:26" ht="15.6">
      <c r="A80" s="47"/>
      <c r="B80" s="53">
        <f>+'Ark1'!C1354</f>
        <v>2019</v>
      </c>
      <c r="C80" s="53">
        <f>+'Ark1'!N1354</f>
        <v>420</v>
      </c>
      <c r="D80" s="54" t="s">
        <v>469</v>
      </c>
      <c r="E80" s="53">
        <f>+'Ark1'!Q1354</f>
        <v>381</v>
      </c>
      <c r="F80" s="338">
        <f>+'Ark1'!R1354</f>
        <v>2926</v>
      </c>
      <c r="G80" s="178">
        <f>+'Ark1'!AF1354</f>
        <v>32.954161504673955</v>
      </c>
      <c r="H80" s="59">
        <f t="shared" si="7"/>
        <v>3.9667291965100624</v>
      </c>
      <c r="I80" s="178">
        <f>+'Ark1'!AG1354</f>
        <v>34.154015893474075</v>
      </c>
      <c r="J80" s="55">
        <f>+'Ark1'!S1354</f>
        <v>5.1725905673274095</v>
      </c>
      <c r="K80" s="55">
        <f>+'Ark1'!T1354</f>
        <v>5.8540669856459315</v>
      </c>
      <c r="L80" s="157">
        <f>+'Ark1'!U1354</f>
        <v>22.287067669172881</v>
      </c>
      <c r="M80" s="75">
        <f>+'Ark1'!W1354</f>
        <v>1.9480519480519476</v>
      </c>
      <c r="N80" s="75">
        <f>+'Ark1'!X1354</f>
        <v>100</v>
      </c>
      <c r="O80" s="75">
        <f>+'Ark1'!Y1354</f>
        <v>31.647300068352695</v>
      </c>
      <c r="P80" s="75">
        <f>+'Ark1'!Z1354</f>
        <v>1.3719031291226</v>
      </c>
      <c r="Q80" s="55">
        <f>+'Ark1'!Z1354</f>
        <v>1.3719031291226</v>
      </c>
      <c r="R80" s="55">
        <f>+'Ark1'!AB1354</f>
        <v>1.89692403121525</v>
      </c>
      <c r="S80" s="55">
        <f>+'Ark1'!AB1354</f>
        <v>1.89692403121525</v>
      </c>
      <c r="T80" s="55">
        <f t="shared" si="5"/>
        <v>4.3086858275520221</v>
      </c>
      <c r="U80" s="55">
        <f t="shared" si="6"/>
        <v>7.6797900262467191</v>
      </c>
      <c r="V80" s="47"/>
      <c r="W80" s="4"/>
      <c r="X80" s="13"/>
      <c r="Y80" s="5"/>
      <c r="Z80" s="5"/>
    </row>
    <row r="81" spans="1:26" ht="15.6">
      <c r="A81" s="47"/>
      <c r="B81" s="53">
        <f>+'Ark1'!C1355</f>
        <v>2019</v>
      </c>
      <c r="C81" s="53">
        <f>+'Ark1'!N1355</f>
        <v>425</v>
      </c>
      <c r="D81" s="54" t="s">
        <v>470</v>
      </c>
      <c r="E81" s="53">
        <f>+'Ark1'!Q1355</f>
        <v>260</v>
      </c>
      <c r="F81" s="338">
        <f>+'Ark1'!R1355</f>
        <v>940</v>
      </c>
      <c r="G81" s="178">
        <f>+'Ark1'!AF1355</f>
        <v>10.5867777902917</v>
      </c>
      <c r="H81" s="59">
        <f t="shared" si="7"/>
        <v>1.9120051326846692</v>
      </c>
      <c r="I81" s="178">
        <f>+'Ark1'!AG1355</f>
        <v>13.006061697341233</v>
      </c>
      <c r="J81" s="55">
        <f>+'Ark1'!S1355</f>
        <v>6.0553191489361708</v>
      </c>
      <c r="K81" s="55">
        <f>+'Ark1'!T1355</f>
        <v>7.1446808510638311</v>
      </c>
      <c r="L81" s="157">
        <f>+'Ark1'!U1355</f>
        <v>26.418212765957374</v>
      </c>
      <c r="M81" s="75">
        <f>+'Ark1'!W1355</f>
        <v>8.5106382978723421</v>
      </c>
      <c r="N81" s="75">
        <f>+'Ark1'!X1355</f>
        <v>100</v>
      </c>
      <c r="O81" s="75">
        <f>+'Ark1'!Y1355</f>
        <v>100</v>
      </c>
      <c r="P81" s="75">
        <f>+'Ark1'!Z1355</f>
        <v>0.85408405426831491</v>
      </c>
      <c r="Q81" s="55">
        <f>+'Ark1'!Z1355</f>
        <v>0.85408405426831491</v>
      </c>
      <c r="R81" s="55">
        <f>+'Ark1'!AB1355</f>
        <v>1.9064067247761185</v>
      </c>
      <c r="S81" s="55">
        <f>+'Ark1'!AB1355</f>
        <v>1.9064067247761185</v>
      </c>
      <c r="T81" s="55">
        <f t="shared" si="5"/>
        <v>4.3628109627547307</v>
      </c>
      <c r="U81" s="55">
        <f t="shared" si="6"/>
        <v>3.6153846153846154</v>
      </c>
      <c r="V81" s="47"/>
      <c r="W81" s="4"/>
      <c r="X81" s="13"/>
      <c r="Y81" s="5"/>
      <c r="Z81" s="5"/>
    </row>
    <row r="82" spans="1:26" ht="15.6">
      <c r="A82" s="47"/>
      <c r="B82" s="53">
        <f>+'Ark1'!C1356</f>
        <v>2019</v>
      </c>
      <c r="C82" s="53">
        <f>+'Ark1'!N1356</f>
        <v>428</v>
      </c>
      <c r="D82" s="54" t="s">
        <v>471</v>
      </c>
      <c r="E82" s="53">
        <f>+'Ark1'!Q1356</f>
        <v>171</v>
      </c>
      <c r="F82" s="338">
        <f>+'Ark1'!R1356</f>
        <v>352</v>
      </c>
      <c r="G82" s="178">
        <f>+'Ark1'!AF1356</f>
        <v>3.9644104065773194</v>
      </c>
      <c r="H82" s="59">
        <f t="shared" si="7"/>
        <v>0.30649684777482644</v>
      </c>
      <c r="I82" s="178">
        <f>+'Ark1'!AG1356</f>
        <v>5.3335384293406385</v>
      </c>
      <c r="J82" s="55">
        <f>+'Ark1'!S1356</f>
        <v>6.6051136363636376</v>
      </c>
      <c r="K82" s="55">
        <f>+'Ark1'!T1356</f>
        <v>7.7784090909090899</v>
      </c>
      <c r="L82" s="157">
        <f>+'Ark1'!U1356</f>
        <v>28.930653409090933</v>
      </c>
      <c r="M82" s="75">
        <f>+'Ark1'!W1356</f>
        <v>15.909090909090908</v>
      </c>
      <c r="N82" s="75">
        <f>+'Ark1'!X1356</f>
        <v>100</v>
      </c>
      <c r="O82" s="75">
        <f>+'Ark1'!Y1356</f>
        <v>100</v>
      </c>
      <c r="P82" s="75">
        <f>+'Ark1'!Z1356</f>
        <v>0.55279853543799451</v>
      </c>
      <c r="Q82" s="55">
        <f>+'Ark1'!Z1356</f>
        <v>0.55279853543799451</v>
      </c>
      <c r="R82" s="55">
        <f>+'Ark1'!AB1356</f>
        <v>1.9848258947939552</v>
      </c>
      <c r="S82" s="55">
        <f>+'Ark1'!AB1356</f>
        <v>1.9848258947939552</v>
      </c>
      <c r="T82" s="55">
        <f t="shared" si="5"/>
        <v>4.3800387096774225</v>
      </c>
      <c r="U82" s="55">
        <f t="shared" si="6"/>
        <v>2.0584795321637426</v>
      </c>
      <c r="V82" s="47"/>
      <c r="W82" s="4"/>
      <c r="X82" s="13"/>
      <c r="Y82" s="5"/>
      <c r="Z82" s="5"/>
    </row>
    <row r="83" spans="1:26" ht="15.6">
      <c r="A83" s="47"/>
      <c r="B83" s="53">
        <f>+'Ark1'!C1357</f>
        <v>2019</v>
      </c>
      <c r="C83" s="53">
        <f>+'Ark1'!N1357</f>
        <v>430</v>
      </c>
      <c r="D83" s="54" t="s">
        <v>472</v>
      </c>
      <c r="E83" s="53">
        <f>+'Ark1'!Q1357</f>
        <v>158</v>
      </c>
      <c r="F83" s="338">
        <f>+'Ark1'!R1357</f>
        <v>354</v>
      </c>
      <c r="G83" s="178">
        <f>+'Ark1'!AF1357</f>
        <v>3.9869354657055975</v>
      </c>
      <c r="H83" s="59">
        <f t="shared" si="7"/>
        <v>0.73772733246762856</v>
      </c>
      <c r="I83" s="178">
        <f>+'Ark1'!AG1357</f>
        <v>5.8126387219690638</v>
      </c>
      <c r="J83" s="55">
        <f>+'Ark1'!S1357</f>
        <v>6.7655367231638417</v>
      </c>
      <c r="K83" s="55">
        <f>+'Ark1'!T1357</f>
        <v>7.9830508474576289</v>
      </c>
      <c r="L83" s="157">
        <f>+'Ark1'!U1357</f>
        <v>31.351299435028245</v>
      </c>
      <c r="M83" s="75">
        <f>+'Ark1'!W1357</f>
        <v>22.316384180790955</v>
      </c>
      <c r="N83" s="75">
        <f>+'Ark1'!X1357</f>
        <v>100</v>
      </c>
      <c r="O83" s="75">
        <f>+'Ark1'!Y1357</f>
        <v>100</v>
      </c>
      <c r="P83" s="75">
        <f>+'Ark1'!Z1357</f>
        <v>0.8818099040881664</v>
      </c>
      <c r="Q83" s="55">
        <f>+'Ark1'!Z1357</f>
        <v>0.8818099040881664</v>
      </c>
      <c r="R83" s="55">
        <f>+'Ark1'!AB1357</f>
        <v>2.1152515210760474</v>
      </c>
      <c r="S83" s="55">
        <f>+'Ark1'!AB1357</f>
        <v>2.1152515210760474</v>
      </c>
      <c r="T83" s="55">
        <f t="shared" si="5"/>
        <v>4.6339707724425887</v>
      </c>
      <c r="U83" s="55">
        <f t="shared" si="6"/>
        <v>2.240506329113924</v>
      </c>
      <c r="V83" s="47"/>
      <c r="W83" s="4"/>
      <c r="X83" s="13"/>
      <c r="Y83" s="5"/>
      <c r="Z83" s="5"/>
    </row>
    <row r="84" spans="1:26" ht="15.6">
      <c r="A84" s="47"/>
      <c r="B84" s="53">
        <f>+'Ark1'!C1358</f>
        <v>2019</v>
      </c>
      <c r="C84" s="53">
        <f>+'Ark1'!N1358</f>
        <v>433</v>
      </c>
      <c r="D84" s="54" t="s">
        <v>473</v>
      </c>
      <c r="E84" s="53">
        <f>+'Ark1'!Q1358</f>
        <v>93</v>
      </c>
      <c r="F84" s="338">
        <f>+'Ark1'!R1358</f>
        <v>141</v>
      </c>
      <c r="G84" s="178">
        <f>+'Ark1'!AF1358</f>
        <v>1.5880166685437549</v>
      </c>
      <c r="H84" s="59">
        <f t="shared" si="7"/>
        <v>6.5588958315901724E-2</v>
      </c>
      <c r="I84" s="178">
        <f>+'Ark1'!AG1358</f>
        <v>2.5095350526935998</v>
      </c>
      <c r="J84" s="55">
        <f>+'Ark1'!S1358</f>
        <v>6.6241134751773041</v>
      </c>
      <c r="K84" s="55">
        <f>+'Ark1'!T1358</f>
        <v>7.7021276595744652</v>
      </c>
      <c r="L84" s="157">
        <f>+'Ark1'!U1358</f>
        <v>33.982836879432625</v>
      </c>
      <c r="M84" s="75">
        <f>+'Ark1'!W1358</f>
        <v>24.822695035460995</v>
      </c>
      <c r="N84" s="75">
        <f>+'Ark1'!X1358</f>
        <v>100</v>
      </c>
      <c r="O84" s="75">
        <f>+'Ark1'!Y1358</f>
        <v>100</v>
      </c>
      <c r="P84" s="75">
        <f>+'Ark1'!Z1358</f>
        <v>0.56595532269920923</v>
      </c>
      <c r="Q84" s="55">
        <f>+'Ark1'!Z1358</f>
        <v>0.56595532269920923</v>
      </c>
      <c r="R84" s="55">
        <f>+'Ark1'!AB1358</f>
        <v>2.5341488446185942</v>
      </c>
      <c r="S84" s="55">
        <f>+'Ark1'!AB1358</f>
        <v>2.5341488446185942</v>
      </c>
      <c r="T84" s="55">
        <f t="shared" si="5"/>
        <v>5.1301713062098511</v>
      </c>
      <c r="U84" s="55">
        <f t="shared" si="6"/>
        <v>1.5161290322580645</v>
      </c>
      <c r="V84" s="47"/>
      <c r="W84" s="4"/>
      <c r="X84" s="13"/>
      <c r="Y84" s="5"/>
      <c r="Z84" s="5"/>
    </row>
    <row r="85" spans="1:26" ht="15.6">
      <c r="A85" s="47"/>
      <c r="B85" s="53">
        <f>+'Ark1'!C1359</f>
        <v>2019</v>
      </c>
      <c r="C85" s="53">
        <f>+'Ark1'!N1359</f>
        <v>435</v>
      </c>
      <c r="D85" s="54" t="s">
        <v>474</v>
      </c>
      <c r="E85" s="53">
        <f>+'Ark1'!Q1359</f>
        <v>88</v>
      </c>
      <c r="F85" s="338">
        <f>+'Ark1'!R1359</f>
        <v>126</v>
      </c>
      <c r="G85" s="178">
        <f>+'Ark1'!AF1359</f>
        <v>1.4190787250816537</v>
      </c>
      <c r="H85" s="59">
        <f t="shared" si="7"/>
        <v>0.20318008402719356</v>
      </c>
      <c r="I85" s="178">
        <f>+'Ark1'!AG1359</f>
        <v>2.3962818335478353</v>
      </c>
      <c r="J85" s="55">
        <f>+'Ark1'!S1359</f>
        <v>6.8888888888888884</v>
      </c>
      <c r="K85" s="55">
        <f>+'Ark1'!T1359</f>
        <v>7.7857142857142883</v>
      </c>
      <c r="L85" s="157">
        <f>+'Ark1'!U1359</f>
        <v>36.312222222222239</v>
      </c>
      <c r="M85" s="75">
        <f>+'Ark1'!W1359</f>
        <v>30.952380952380938</v>
      </c>
      <c r="N85" s="75">
        <f>+'Ark1'!X1359</f>
        <v>100</v>
      </c>
      <c r="O85" s="75">
        <f>+'Ark1'!Y1359</f>
        <v>100</v>
      </c>
      <c r="P85" s="75">
        <f>+'Ark1'!Z1359</f>
        <v>0.84153288789590142</v>
      </c>
      <c r="Q85" s="55">
        <f>+'Ark1'!Z1359</f>
        <v>0.84153288789590142</v>
      </c>
      <c r="R85" s="55">
        <f>+'Ark1'!AB1359</f>
        <v>2.7302164076594848</v>
      </c>
      <c r="S85" s="55">
        <f>+'Ark1'!AB1359</f>
        <v>2.7302164076594848</v>
      </c>
      <c r="T85" s="55">
        <f t="shared" si="5"/>
        <v>5.2711290322580675</v>
      </c>
      <c r="U85" s="55">
        <f t="shared" si="6"/>
        <v>1.4318181818181819</v>
      </c>
      <c r="V85" s="47"/>
      <c r="W85" s="4"/>
      <c r="X85" s="13"/>
      <c r="Y85" s="5"/>
      <c r="Z85" s="5"/>
    </row>
    <row r="86" spans="1:26" ht="15.6">
      <c r="A86" s="47"/>
      <c r="B86" s="53">
        <f>+'Ark1'!C1360</f>
        <v>2019</v>
      </c>
      <c r="C86" s="53">
        <f>+'Ark1'!N1360</f>
        <v>438</v>
      </c>
      <c r="D86" s="54" t="s">
        <v>475</v>
      </c>
      <c r="E86" s="53">
        <f>+'Ark1'!Q1360</f>
        <v>39</v>
      </c>
      <c r="F86" s="338">
        <f>+'Ark1'!R1360</f>
        <v>49</v>
      </c>
      <c r="G86" s="178">
        <f>+'Ark1'!AF1360</f>
        <v>0.55186394864286514</v>
      </c>
      <c r="H86" s="59">
        <f t="shared" si="7"/>
        <v>8.1852709243662003E-2</v>
      </c>
      <c r="I86" s="178">
        <f>+'Ark1'!AG1360</f>
        <v>1.002885956407044</v>
      </c>
      <c r="J86" s="55">
        <f>+'Ark1'!S1360</f>
        <v>6.795918367346939</v>
      </c>
      <c r="K86" s="55">
        <f>+'Ark1'!T1360</f>
        <v>7.8775510204081645</v>
      </c>
      <c r="L86" s="157">
        <f>+'Ark1'!U1360</f>
        <v>39.078775510204075</v>
      </c>
      <c r="M86" s="75">
        <f>+'Ark1'!W1360</f>
        <v>26.530612244897959</v>
      </c>
      <c r="N86" s="75">
        <f>+'Ark1'!X1360</f>
        <v>100</v>
      </c>
      <c r="O86" s="75">
        <f>+'Ark1'!Y1360</f>
        <v>100</v>
      </c>
      <c r="P86" s="75">
        <f>+'Ark1'!Z1360</f>
        <v>0.59176882087474225</v>
      </c>
      <c r="Q86" s="55">
        <f>+'Ark1'!Z1360</f>
        <v>0.59176882087474225</v>
      </c>
      <c r="R86" s="55">
        <f>+'Ark1'!AB1360</f>
        <v>2.9041325450525921</v>
      </c>
      <c r="S86" s="55">
        <f>+'Ark1'!AB1360</f>
        <v>2.9041325450525921</v>
      </c>
      <c r="T86" s="55">
        <f t="shared" si="5"/>
        <v>5.7503303303303293</v>
      </c>
      <c r="U86" s="55">
        <f t="shared" si="6"/>
        <v>1.2564102564102564</v>
      </c>
      <c r="V86" s="47"/>
      <c r="W86" s="4"/>
      <c r="X86" s="13"/>
      <c r="Y86" s="5"/>
      <c r="Z86" s="5"/>
    </row>
    <row r="87" spans="1:26" ht="15.6">
      <c r="A87" s="47"/>
      <c r="B87" s="53">
        <f>+'Ark1'!C1361</f>
        <v>2019</v>
      </c>
      <c r="C87" s="53">
        <f>+'Ark1'!N1361</f>
        <v>440</v>
      </c>
      <c r="D87" s="54" t="s">
        <v>476</v>
      </c>
      <c r="E87" s="53">
        <f>+'Ark1'!Q1361</f>
        <v>31</v>
      </c>
      <c r="F87" s="338">
        <f>+'Ark1'!R1361</f>
        <v>36</v>
      </c>
      <c r="G87" s="178">
        <f>+'Ark1'!AF1361</f>
        <v>0.40545106430904393</v>
      </c>
      <c r="H87" s="59">
        <f t="shared" si="7"/>
        <v>1.7180910022745688E-2</v>
      </c>
      <c r="I87" s="178">
        <f>+'Ark1'!AG1361</f>
        <v>0.7794381511150118</v>
      </c>
      <c r="J87" s="55">
        <f>+'Ark1'!S1361</f>
        <v>6.6666666666666687</v>
      </c>
      <c r="K87" s="55">
        <f>+'Ark1'!T1361</f>
        <v>7.8333333333333313</v>
      </c>
      <c r="L87" s="157">
        <f>+'Ark1'!U1361</f>
        <v>41.339444444444446</v>
      </c>
      <c r="M87" s="75">
        <f>+'Ark1'!W1361</f>
        <v>27.777777777777779</v>
      </c>
      <c r="N87" s="75">
        <f>+'Ark1'!X1361</f>
        <v>100</v>
      </c>
      <c r="O87" s="75">
        <f>+'Ark1'!Y1361</f>
        <v>100</v>
      </c>
      <c r="P87" s="75">
        <f>+'Ark1'!Z1361</f>
        <v>0.69735191356875115</v>
      </c>
      <c r="Q87" s="55">
        <f>+'Ark1'!Z1361</f>
        <v>0.69735191356875115</v>
      </c>
      <c r="R87" s="55">
        <f>+'Ark1'!AB1361</f>
        <v>2.5440562537456244</v>
      </c>
      <c r="S87" s="55">
        <f>+'Ark1'!AB1361</f>
        <v>2.5440562537456244</v>
      </c>
      <c r="T87" s="55">
        <f t="shared" si="5"/>
        <v>6.2009166666666653</v>
      </c>
      <c r="U87" s="55">
        <f t="shared" si="6"/>
        <v>1.1612903225806452</v>
      </c>
      <c r="V87" s="47"/>
      <c r="W87" s="4"/>
      <c r="X87" s="5"/>
      <c r="Y87" s="5"/>
      <c r="Z87" s="5"/>
    </row>
    <row r="88" spans="1:26">
      <c r="A88" s="47"/>
      <c r="B88" s="53">
        <f>+'Ark1'!C1362</f>
        <v>2019</v>
      </c>
      <c r="C88" s="53">
        <f>+'Ark1'!N1362</f>
        <v>443</v>
      </c>
      <c r="D88" s="54" t="s">
        <v>477</v>
      </c>
      <c r="E88" s="53">
        <f>+'Ark1'!Q1362</f>
        <v>16</v>
      </c>
      <c r="F88" s="338">
        <f>+'Ark1'!R1362</f>
        <v>19</v>
      </c>
      <c r="G88" s="178">
        <f>+'Ark1'!AF1362</f>
        <v>0.21398806171866205</v>
      </c>
      <c r="H88" s="60">
        <f t="shared" si="7"/>
        <v>0.11181170532753096</v>
      </c>
      <c r="I88" s="178">
        <f>+'Ark1'!AG1362</f>
        <v>0.43661462329294681</v>
      </c>
      <c r="J88" s="55">
        <f>+'Ark1'!S1362</f>
        <v>6.8421052631578956</v>
      </c>
      <c r="K88" s="55">
        <f>+'Ark1'!T1362</f>
        <v>6.8947368421052646</v>
      </c>
      <c r="L88" s="157">
        <f>+'Ark1'!U1362</f>
        <v>43.876315789473665</v>
      </c>
      <c r="M88" s="75">
        <f>+'Ark1'!W1362</f>
        <v>15.789473684210527</v>
      </c>
      <c r="N88" s="75">
        <f>+'Ark1'!X1362</f>
        <v>100</v>
      </c>
      <c r="O88" s="75">
        <f>+'Ark1'!Y1362</f>
        <v>100</v>
      </c>
      <c r="P88" s="75">
        <f>+'Ark1'!Z1362</f>
        <v>0.61037702348959055</v>
      </c>
      <c r="Q88" s="55">
        <f>+'Ark1'!Z1362</f>
        <v>0.61037702348959055</v>
      </c>
      <c r="R88" s="55">
        <f>+'Ark1'!AB1362</f>
        <v>2.7889771156824796</v>
      </c>
      <c r="S88" s="55">
        <f>+'Ark1'!AB1362</f>
        <v>2.7889771156824796</v>
      </c>
      <c r="T88" s="55">
        <f t="shared" si="5"/>
        <v>6.4126923076923044</v>
      </c>
      <c r="U88" s="55">
        <f t="shared" si="6"/>
        <v>1.1875</v>
      </c>
      <c r="V88" s="47"/>
      <c r="W88" s="13"/>
      <c r="X88" s="13"/>
    </row>
    <row r="89" spans="1:26" ht="15.6">
      <c r="A89" s="47"/>
      <c r="B89" s="53">
        <f>+'Ark1'!C1363</f>
        <v>2019</v>
      </c>
      <c r="C89" s="53">
        <f>+'Ark1'!N1363</f>
        <v>445</v>
      </c>
      <c r="D89" s="54" t="s">
        <v>478</v>
      </c>
      <c r="E89" s="53">
        <f>+'Ark1'!Q1363</f>
        <v>21</v>
      </c>
      <c r="F89" s="338">
        <f>+'Ark1'!R1363</f>
        <v>25</v>
      </c>
      <c r="G89" s="178">
        <f>+'Ark1'!AF1363</f>
        <v>0.28156323910350273</v>
      </c>
      <c r="H89" s="60">
        <f t="shared" si="7"/>
        <v>0.10786343323857989</v>
      </c>
      <c r="I89" s="178">
        <f>+'Ark1'!AG1363</f>
        <v>0.61700588425472924</v>
      </c>
      <c r="J89" s="55">
        <f>+'Ark1'!S1363</f>
        <v>6.92</v>
      </c>
      <c r="K89" s="55">
        <f>+'Ark1'!T1363</f>
        <v>8.36</v>
      </c>
      <c r="L89" s="157">
        <f>+'Ark1'!U1363</f>
        <v>47.123200000000011</v>
      </c>
      <c r="M89" s="75">
        <f>+'Ark1'!W1363</f>
        <v>20</v>
      </c>
      <c r="N89" s="75">
        <f>+'Ark1'!X1363</f>
        <v>100</v>
      </c>
      <c r="O89" s="75">
        <f>+'Ark1'!Y1363</f>
        <v>100</v>
      </c>
      <c r="P89" s="75">
        <f>+'Ark1'!Z1363</f>
        <v>1.2288229164525859</v>
      </c>
      <c r="Q89" s="55">
        <f>+'Ark1'!Z1363</f>
        <v>1.2288229164525859</v>
      </c>
      <c r="R89" s="55">
        <f>+'Ark1'!AB1363</f>
        <v>2.5904439773907506</v>
      </c>
      <c r="S89" s="55">
        <f>+'Ark1'!AB1363</f>
        <v>2.5904439773907506</v>
      </c>
      <c r="T89" s="55">
        <f t="shared" si="5"/>
        <v>6.8097109826589612</v>
      </c>
      <c r="U89" s="55">
        <f t="shared" si="6"/>
        <v>1.1904761904761905</v>
      </c>
      <c r="V89" s="47"/>
      <c r="W89" s="5"/>
      <c r="X89" s="5"/>
      <c r="Z89" s="5"/>
    </row>
    <row r="90" spans="1:26">
      <c r="A90" s="47"/>
      <c r="B90" s="53">
        <f>+'Ark1'!C1364</f>
        <v>2019</v>
      </c>
      <c r="C90" s="53">
        <f>+'Ark1'!N1364</f>
        <v>450</v>
      </c>
      <c r="D90" s="54" t="s">
        <v>479</v>
      </c>
      <c r="E90" s="53">
        <f>+'Ark1'!Q1364</f>
        <v>4</v>
      </c>
      <c r="F90" s="338">
        <f>+'Ark1'!R1364</f>
        <v>4</v>
      </c>
      <c r="G90" s="178">
        <f>+'Ark1'!AF1364</f>
        <v>4.5050118256560433E-2</v>
      </c>
      <c r="H90" s="60">
        <f t="shared" si="7"/>
        <v>4.1795757001079903E-3</v>
      </c>
      <c r="I90" s="178">
        <f>+'Ark1'!AG1364</f>
        <v>0.11035170770446098</v>
      </c>
      <c r="J90" s="55">
        <f>+'Ark1'!S1364</f>
        <v>8</v>
      </c>
      <c r="K90" s="55">
        <f>+'Ark1'!T1364</f>
        <v>8.75</v>
      </c>
      <c r="L90" s="157">
        <f>+'Ark1'!U1364</f>
        <v>52.674999999999997</v>
      </c>
      <c r="M90" s="75">
        <f>+'Ark1'!W1364</f>
        <v>25</v>
      </c>
      <c r="N90" s="75">
        <f>+'Ark1'!X1364</f>
        <v>100</v>
      </c>
      <c r="O90" s="75">
        <f>+'Ark1'!Y1364</f>
        <v>100</v>
      </c>
      <c r="P90" s="75">
        <f>+'Ark1'!Z1364</f>
        <v>1.8833148966649205</v>
      </c>
      <c r="Q90" s="55">
        <f>+'Ark1'!Z1364</f>
        <v>1.8833148966649205</v>
      </c>
      <c r="R90" s="55">
        <f>+'Ark1'!AB1364</f>
        <v>1.299038105676658</v>
      </c>
      <c r="S90" s="55">
        <f>+'Ark1'!AB1364</f>
        <v>1.299038105676658</v>
      </c>
      <c r="T90" s="55">
        <f t="shared" si="5"/>
        <v>6.5843749999999996</v>
      </c>
      <c r="U90" s="55">
        <f t="shared" si="6"/>
        <v>1</v>
      </c>
      <c r="V90" s="47"/>
      <c r="W90" s="13"/>
      <c r="X90" s="13"/>
    </row>
    <row r="91" spans="1:26">
      <c r="A91" s="47"/>
      <c r="B91" s="53">
        <f>+'Ark1'!C1365</f>
        <v>2019</v>
      </c>
      <c r="C91" s="53">
        <f>+'Ark1'!N1365</f>
        <v>455</v>
      </c>
      <c r="D91" s="54" t="s">
        <v>480</v>
      </c>
      <c r="E91" s="53">
        <f>+'Ark1'!Q1365</f>
        <v>0</v>
      </c>
      <c r="F91" s="338">
        <f>+'Ark1'!R1365</f>
        <v>0</v>
      </c>
      <c r="G91" s="178">
        <f>+'Ark1'!AF1365</f>
        <v>0</v>
      </c>
      <c r="H91" s="60">
        <f t="shared" si="7"/>
        <v>0</v>
      </c>
      <c r="I91" s="178">
        <f>+'Ark1'!AG1365</f>
        <v>0</v>
      </c>
      <c r="J91" s="55">
        <f>+'Ark1'!S1365</f>
        <v>0</v>
      </c>
      <c r="K91" s="55">
        <f>+'Ark1'!T1365</f>
        <v>0</v>
      </c>
      <c r="L91" s="157">
        <f>+'Ark1'!U1365</f>
        <v>0</v>
      </c>
      <c r="M91" s="75">
        <f>+'Ark1'!W1365</f>
        <v>0</v>
      </c>
      <c r="N91" s="75">
        <f>+'Ark1'!X1365</f>
        <v>0</v>
      </c>
      <c r="O91" s="75">
        <f>+'Ark1'!Y1365</f>
        <v>0</v>
      </c>
      <c r="P91" s="75">
        <f>+'Ark1'!Z1365</f>
        <v>0</v>
      </c>
      <c r="Q91" s="55">
        <f>+'Ark1'!Z1365</f>
        <v>0</v>
      </c>
      <c r="R91" s="55">
        <f>+'Ark1'!AB1365</f>
        <v>0</v>
      </c>
      <c r="S91" s="55">
        <f>+'Ark1'!AB1365</f>
        <v>0</v>
      </c>
      <c r="T91" s="55" t="e">
        <f t="shared" si="5"/>
        <v>#DIV/0!</v>
      </c>
      <c r="U91" s="55" t="e">
        <f t="shared" si="6"/>
        <v>#DIV/0!</v>
      </c>
      <c r="V91" s="47"/>
      <c r="W91" s="13"/>
      <c r="X91" s="13"/>
    </row>
    <row r="92" spans="1:26" ht="15.6">
      <c r="A92" s="47"/>
      <c r="B92" s="53">
        <f>+'Ark1'!C1366</f>
        <v>2019</v>
      </c>
      <c r="C92" s="53">
        <f>+'Ark1'!N1366</f>
        <v>460</v>
      </c>
      <c r="D92" s="54" t="s">
        <v>481</v>
      </c>
      <c r="E92" s="53">
        <f>+'Ark1'!Q1366</f>
        <v>0</v>
      </c>
      <c r="F92" s="338">
        <f>+'Ark1'!R1366</f>
        <v>0</v>
      </c>
      <c r="G92" s="178">
        <f>+'Ark1'!AF1366</f>
        <v>0</v>
      </c>
      <c r="H92" s="60">
        <f t="shared" si="7"/>
        <v>0</v>
      </c>
      <c r="I92" s="178">
        <f>+'Ark1'!AG1366</f>
        <v>0</v>
      </c>
      <c r="J92" s="55">
        <f>+'Ark1'!S1366</f>
        <v>0</v>
      </c>
      <c r="K92" s="55">
        <f>+'Ark1'!T1366</f>
        <v>0</v>
      </c>
      <c r="L92" s="157">
        <f>+'Ark1'!U1366</f>
        <v>0</v>
      </c>
      <c r="M92" s="75">
        <f>+'Ark1'!W1366</f>
        <v>0</v>
      </c>
      <c r="N92" s="75">
        <f>+'Ark1'!X1366</f>
        <v>0</v>
      </c>
      <c r="O92" s="75">
        <f>+'Ark1'!Y1366</f>
        <v>0</v>
      </c>
      <c r="P92" s="75">
        <f>+'Ark1'!Z1366</f>
        <v>0</v>
      </c>
      <c r="Q92" s="55">
        <f>+'Ark1'!Z1366</f>
        <v>0</v>
      </c>
      <c r="R92" s="55">
        <f>+'Ark1'!AB1366</f>
        <v>0</v>
      </c>
      <c r="S92" s="55">
        <f>+'Ark1'!AB1366</f>
        <v>0</v>
      </c>
      <c r="T92" s="55" t="e">
        <f t="shared" si="5"/>
        <v>#DIV/0!</v>
      </c>
      <c r="U92" s="55" t="e">
        <f t="shared" si="6"/>
        <v>#DIV/0!</v>
      </c>
      <c r="V92" s="47"/>
      <c r="W92" s="2"/>
      <c r="X92" s="5"/>
      <c r="Z92" s="2"/>
    </row>
    <row r="93" spans="1:26">
      <c r="A93" s="47"/>
      <c r="B93">
        <f>+'Ark1'!C1367</f>
        <v>2018</v>
      </c>
      <c r="C93">
        <f>+'Ark1'!N1367</f>
        <v>409</v>
      </c>
      <c r="D93" s="3" t="s">
        <v>466</v>
      </c>
      <c r="E93">
        <f>+'Ark1'!Q1367</f>
        <v>77</v>
      </c>
      <c r="F93" s="337">
        <f>+'Ark1'!R1367</f>
        <v>193</v>
      </c>
      <c r="G93" s="196">
        <f>+'Ark1'!AF1367</f>
        <v>1.9720036783488299</v>
      </c>
      <c r="H93" s="60">
        <f t="shared" si="7"/>
        <v>6.3606731783943493E-2</v>
      </c>
      <c r="I93" s="196">
        <f>+'Ark1'!AG1367</f>
        <v>0.82606759693801934</v>
      </c>
      <c r="J93" s="1">
        <f>+'Ark1'!S1367</f>
        <v>3.6062176165803104</v>
      </c>
      <c r="K93" s="1">
        <f>+'Ark1'!T1367</f>
        <v>3.1191709844559576</v>
      </c>
      <c r="L93" s="93">
        <f>+'Ark1'!U1367</f>
        <v>8.6348704663212406</v>
      </c>
      <c r="M93" s="11">
        <f>+'Ark1'!W1367</f>
        <v>0</v>
      </c>
      <c r="N93" s="11">
        <f>+'Ark1'!X1367</f>
        <v>0</v>
      </c>
      <c r="O93" s="11">
        <f>+'Ark1'!Y1367</f>
        <v>0</v>
      </c>
      <c r="P93" s="11">
        <f>+'Ark1'!Z1367</f>
        <v>1.0847616718779705</v>
      </c>
      <c r="Q93" s="1">
        <f>+'Ark1'!Z1367</f>
        <v>1.0847616718779705</v>
      </c>
      <c r="R93" s="1">
        <f>+'Ark1'!AB1367</f>
        <v>1.5034658876833653</v>
      </c>
      <c r="S93" s="1">
        <f>+'Ark1'!AB1367</f>
        <v>1.5034658876833653</v>
      </c>
      <c r="T93" s="1">
        <f t="shared" si="5"/>
        <v>2.3944396551724134</v>
      </c>
      <c r="U93" s="1">
        <f t="shared" si="6"/>
        <v>2.5064935064935066</v>
      </c>
      <c r="V93" s="47"/>
      <c r="W93" s="4"/>
      <c r="X93" s="4"/>
      <c r="Y93" s="4"/>
      <c r="Z93" s="4"/>
    </row>
    <row r="94" spans="1:26" ht="15.6">
      <c r="A94" s="47"/>
      <c r="B94">
        <f>+'Ark1'!C1368</f>
        <v>2018</v>
      </c>
      <c r="C94">
        <f>+'Ark1'!N1368</f>
        <v>410</v>
      </c>
      <c r="D94" s="3" t="s">
        <v>467</v>
      </c>
      <c r="E94">
        <f>+'Ark1'!Q1368</f>
        <v>369</v>
      </c>
      <c r="F94" s="337">
        <f>+'Ark1'!R1368</f>
        <v>1312</v>
      </c>
      <c r="G94" s="196">
        <f>+'Ark1'!AF1368</f>
        <v>13.405537958516405</v>
      </c>
      <c r="H94" s="60">
        <f t="shared" si="7"/>
        <v>-0.50667578194160789</v>
      </c>
      <c r="I94" s="196">
        <f>+'Ark1'!AG1368</f>
        <v>8.5185491589603615</v>
      </c>
      <c r="J94" s="1">
        <f>+'Ark1'!S1368</f>
        <v>4.0579268292682924</v>
      </c>
      <c r="K94" s="1">
        <f>+'Ark1'!T1368</f>
        <v>3.8307926829268286</v>
      </c>
      <c r="L94" s="93">
        <f>+'Ark1'!U1368</f>
        <v>13.09873475609756</v>
      </c>
      <c r="M94" s="11">
        <f>+'Ark1'!W1368</f>
        <v>0</v>
      </c>
      <c r="N94" s="11">
        <f>+'Ark1'!X1368</f>
        <v>0</v>
      </c>
      <c r="O94" s="11">
        <f>+'Ark1'!Y1368</f>
        <v>0</v>
      </c>
      <c r="P94" s="11">
        <f>+'Ark1'!Z1368</f>
        <v>1.3532930420624489</v>
      </c>
      <c r="Q94" s="1">
        <f>+'Ark1'!Z1368</f>
        <v>1.3532930420624489</v>
      </c>
      <c r="R94" s="1">
        <f>+'Ark1'!AB1368</f>
        <v>1.6970284232194688</v>
      </c>
      <c r="S94" s="1">
        <f>+'Ark1'!AB1368</f>
        <v>1.6970284232194688</v>
      </c>
      <c r="T94" s="1">
        <f t="shared" si="5"/>
        <v>3.227937640871525</v>
      </c>
      <c r="U94" s="1">
        <f t="shared" si="6"/>
        <v>3.5555555555555554</v>
      </c>
      <c r="V94" s="47"/>
      <c r="W94" s="4"/>
      <c r="X94" s="13"/>
      <c r="Y94" s="1"/>
      <c r="Z94" s="5"/>
    </row>
    <row r="95" spans="1:26" ht="15.6">
      <c r="A95" s="47"/>
      <c r="B95">
        <f>+'Ark1'!C1369</f>
        <v>2018</v>
      </c>
      <c r="C95">
        <f>+'Ark1'!N1369</f>
        <v>415</v>
      </c>
      <c r="D95" s="3" t="s">
        <v>468</v>
      </c>
      <c r="E95">
        <f>+'Ark1'!Q1369</f>
        <v>500</v>
      </c>
      <c r="F95" s="337">
        <f>+'Ark1'!R1369</f>
        <v>3537</v>
      </c>
      <c r="G95" s="196">
        <f>+'Ark1'!AF1369</f>
        <v>36.139777255543059</v>
      </c>
      <c r="H95" s="60">
        <f t="shared" si="7"/>
        <v>0.86305969829113849</v>
      </c>
      <c r="I95" s="196">
        <f>+'Ark1'!AG1369</f>
        <v>31.084673899018977</v>
      </c>
      <c r="J95" s="1">
        <f>+'Ark1'!S1369</f>
        <v>4.2035623409669203</v>
      </c>
      <c r="K95" s="1">
        <f>+'Ark1'!T1369</f>
        <v>4.5973989256432004</v>
      </c>
      <c r="L95" s="93">
        <f>+'Ark1'!U1369</f>
        <v>17.730002827254737</v>
      </c>
      <c r="M95" s="11">
        <f>+'Ark1'!W1369</f>
        <v>0.31099802092168505</v>
      </c>
      <c r="N95" s="11">
        <f>+'Ark1'!X1369</f>
        <v>85.496183206106878</v>
      </c>
      <c r="O95" s="11">
        <f>+'Ark1'!Y1369</f>
        <v>0</v>
      </c>
      <c r="P95" s="11">
        <f>+'Ark1'!Z1369</f>
        <v>1.3937542432499861</v>
      </c>
      <c r="Q95" s="1">
        <f>+'Ark1'!Z1369</f>
        <v>1.3937542432499861</v>
      </c>
      <c r="R95" s="1">
        <f>+'Ark1'!AB1369</f>
        <v>1.8212995504912719</v>
      </c>
      <c r="S95" s="1">
        <f>+'Ark1'!AB1369</f>
        <v>1.8212995504912719</v>
      </c>
      <c r="T95" s="1">
        <f t="shared" si="5"/>
        <v>4.2178517621737974</v>
      </c>
      <c r="U95" s="1">
        <f t="shared" si="6"/>
        <v>7.0739999999999998</v>
      </c>
      <c r="V95" s="47"/>
      <c r="W95" s="4"/>
      <c r="X95" s="13"/>
      <c r="Y95" s="1"/>
      <c r="Z95" s="5"/>
    </row>
    <row r="96" spans="1:26" ht="15.6">
      <c r="A96" s="47"/>
      <c r="B96">
        <f>+'Ark1'!C1370</f>
        <v>2018</v>
      </c>
      <c r="C96">
        <f>+'Ark1'!N1370</f>
        <v>420</v>
      </c>
      <c r="D96" s="3" t="s">
        <v>469</v>
      </c>
      <c r="E96">
        <f>+'Ark1'!Q1370</f>
        <v>432</v>
      </c>
      <c r="F96" s="337">
        <f>+'Ark1'!R1370</f>
        <v>2837</v>
      </c>
      <c r="G96" s="196">
        <f>+'Ark1'!AF1370</f>
        <v>28.987432308163893</v>
      </c>
      <c r="H96" s="60">
        <f t="shared" si="7"/>
        <v>-0.34462876053840219</v>
      </c>
      <c r="I96" s="196">
        <f>+'Ark1'!AG1370</f>
        <v>31.327215668958633</v>
      </c>
      <c r="J96" s="1">
        <f>+'Ark1'!S1370</f>
        <v>5.0817765244977107</v>
      </c>
      <c r="K96" s="1">
        <f>+'Ark1'!T1370</f>
        <v>5.8040183292210097</v>
      </c>
      <c r="L96" s="93">
        <f>+'Ark1'!U1370</f>
        <v>22.277169545294242</v>
      </c>
      <c r="M96" s="11">
        <f>+'Ark1'!W1370</f>
        <v>1.8681706027493832</v>
      </c>
      <c r="N96" s="11">
        <f>+'Ark1'!X1370</f>
        <v>100</v>
      </c>
      <c r="O96" s="11">
        <f>+'Ark1'!Y1370</f>
        <v>32.39337328163554</v>
      </c>
      <c r="P96" s="11">
        <f>+'Ark1'!Z1370</f>
        <v>1.4034321909186398</v>
      </c>
      <c r="Q96" s="1">
        <f>+'Ark1'!Z1370</f>
        <v>1.4034321909186398</v>
      </c>
      <c r="R96" s="1">
        <f>+'Ark1'!AB1370</f>
        <v>1.9132613460169141</v>
      </c>
      <c r="S96" s="1">
        <f>+'Ark1'!AB1370</f>
        <v>1.9132613460169141</v>
      </c>
      <c r="T96" s="1">
        <f t="shared" si="5"/>
        <v>4.3837365610043522</v>
      </c>
      <c r="U96" s="1">
        <f t="shared" si="6"/>
        <v>6.5671296296296298</v>
      </c>
      <c r="V96" s="47"/>
      <c r="W96" s="4"/>
      <c r="X96" s="13"/>
      <c r="Y96" s="1"/>
      <c r="Z96" s="5"/>
    </row>
    <row r="97" spans="1:26" ht="15.6">
      <c r="A97" s="47"/>
      <c r="B97">
        <f>+'Ark1'!C1371</f>
        <v>2018</v>
      </c>
      <c r="C97">
        <f>+'Ark1'!N1371</f>
        <v>425</v>
      </c>
      <c r="D97" s="3" t="s">
        <v>470</v>
      </c>
      <c r="E97">
        <f>+'Ark1'!Q1371</f>
        <v>283</v>
      </c>
      <c r="F97" s="337">
        <f>+'Ark1'!R1371</f>
        <v>849</v>
      </c>
      <c r="G97" s="196">
        <f>+'Ark1'!AF1371</f>
        <v>8.674772657607031</v>
      </c>
      <c r="H97" s="60">
        <f t="shared" si="7"/>
        <v>-0.47599070117159314</v>
      </c>
      <c r="I97" s="196">
        <f>+'Ark1'!AG1371</f>
        <v>11.102936777299902</v>
      </c>
      <c r="J97" s="1">
        <f>+'Ark1'!S1371</f>
        <v>6.0895170789163711</v>
      </c>
      <c r="K97" s="1">
        <f>+'Ark1'!T1371</f>
        <v>7.0459363957597185</v>
      </c>
      <c r="L97" s="93">
        <f>+'Ark1'!U1371</f>
        <v>26.383215547703141</v>
      </c>
      <c r="M97" s="11">
        <f>+'Ark1'!W1371</f>
        <v>8.2449941107184888</v>
      </c>
      <c r="N97" s="11">
        <f>+'Ark1'!X1371</f>
        <v>100</v>
      </c>
      <c r="O97" s="11">
        <f>+'Ark1'!Y1371</f>
        <v>100</v>
      </c>
      <c r="P97" s="11">
        <f>+'Ark1'!Z1371</f>
        <v>0.83562586064727395</v>
      </c>
      <c r="Q97" s="1">
        <f>+'Ark1'!Z1371</f>
        <v>0.83562586064727395</v>
      </c>
      <c r="R97" s="1">
        <f>+'Ark1'!AB1371</f>
        <v>1.9647087978286877</v>
      </c>
      <c r="S97" s="1">
        <f>+'Ark1'!AB1371</f>
        <v>1.9647087978286877</v>
      </c>
      <c r="T97" s="1">
        <f t="shared" si="5"/>
        <v>4.3325628626692403</v>
      </c>
      <c r="U97" s="1">
        <f t="shared" si="6"/>
        <v>3</v>
      </c>
      <c r="V97" s="47"/>
      <c r="W97" s="4"/>
      <c r="X97" s="13"/>
      <c r="Y97" s="1"/>
      <c r="Z97" s="5"/>
    </row>
    <row r="98" spans="1:26" ht="15.6">
      <c r="A98" s="47"/>
      <c r="B98">
        <f>+'Ark1'!C1372</f>
        <v>2018</v>
      </c>
      <c r="C98">
        <f>+'Ark1'!N1372</f>
        <v>428</v>
      </c>
      <c r="D98" s="3" t="s">
        <v>471</v>
      </c>
      <c r="E98">
        <f>+'Ark1'!Q1372</f>
        <v>169</v>
      </c>
      <c r="F98" s="337">
        <f>+'Ark1'!R1372</f>
        <v>358</v>
      </c>
      <c r="G98" s="196">
        <f>+'Ark1'!AF1372</f>
        <v>3.6579135588024929</v>
      </c>
      <c r="H98" s="60">
        <f t="shared" si="7"/>
        <v>0.17508913132157788</v>
      </c>
      <c r="I98" s="196">
        <f>+'Ark1'!AG1372</f>
        <v>5.1476790446359439</v>
      </c>
      <c r="J98" s="1">
        <f>+'Ark1'!S1372</f>
        <v>6.5502793296089372</v>
      </c>
      <c r="K98" s="1">
        <f>+'Ark1'!T1372</f>
        <v>7.5307262569832387</v>
      </c>
      <c r="L98" s="93">
        <f>+'Ark1'!U1372</f>
        <v>29.008547486033486</v>
      </c>
      <c r="M98" s="11">
        <f>+'Ark1'!W1372</f>
        <v>16.201117318435749</v>
      </c>
      <c r="N98" s="11">
        <f>+'Ark1'!X1372</f>
        <v>100</v>
      </c>
      <c r="O98" s="11">
        <f>+'Ark1'!Y1372</f>
        <v>100</v>
      </c>
      <c r="P98" s="11">
        <f>+'Ark1'!Z1372</f>
        <v>0.56708517852432638</v>
      </c>
      <c r="Q98" s="1">
        <f>+'Ark1'!Z1372</f>
        <v>0.56708517852432638</v>
      </c>
      <c r="R98" s="1">
        <f>+'Ark1'!AB1372</f>
        <v>2.1462986270724613</v>
      </c>
      <c r="S98" s="1">
        <f>+'Ark1'!AB1372</f>
        <v>2.1462986270724613</v>
      </c>
      <c r="T98" s="1">
        <f t="shared" si="5"/>
        <v>4.4285970149253693</v>
      </c>
      <c r="U98" s="1">
        <f t="shared" si="6"/>
        <v>2.1183431952662723</v>
      </c>
      <c r="V98" s="47"/>
      <c r="W98" s="4"/>
      <c r="X98" s="13"/>
      <c r="Y98" s="1"/>
      <c r="Z98" s="5"/>
    </row>
    <row r="99" spans="1:26" ht="15.6">
      <c r="A99" s="47"/>
      <c r="B99">
        <f>+'Ark1'!C1373</f>
        <v>2018</v>
      </c>
      <c r="C99">
        <f>+'Ark1'!N1373</f>
        <v>430</v>
      </c>
      <c r="D99" s="3" t="s">
        <v>472</v>
      </c>
      <c r="E99">
        <f>+'Ark1'!Q1373</f>
        <v>145</v>
      </c>
      <c r="F99" s="337">
        <f>+'Ark1'!R1373</f>
        <v>318</v>
      </c>
      <c r="G99" s="196">
        <f>+'Ark1'!AF1373</f>
        <v>3.249208133237969</v>
      </c>
      <c r="H99" s="60">
        <f t="shared" si="7"/>
        <v>-0.10957049271623021</v>
      </c>
      <c r="I99" s="196">
        <f>+'Ark1'!AG1373</f>
        <v>4.9512455402942495</v>
      </c>
      <c r="J99" s="1">
        <f>+'Ark1'!S1373</f>
        <v>6.7610062893081748</v>
      </c>
      <c r="K99" s="1">
        <f>+'Ark1'!T1373</f>
        <v>7.8679245283018879</v>
      </c>
      <c r="L99" s="93">
        <f>+'Ark1'!U1373</f>
        <v>31.411226415094323</v>
      </c>
      <c r="M99" s="11">
        <f>+'Ark1'!W1373</f>
        <v>24.213836477987424</v>
      </c>
      <c r="N99" s="11">
        <f>+'Ark1'!X1373</f>
        <v>100</v>
      </c>
      <c r="O99" s="11">
        <f>+'Ark1'!Y1373</f>
        <v>100</v>
      </c>
      <c r="P99" s="11">
        <f>+'Ark1'!Z1373</f>
        <v>0.85229143910134053</v>
      </c>
      <c r="Q99" s="1">
        <f>+'Ark1'!Z1373</f>
        <v>0.85229143910134053</v>
      </c>
      <c r="R99" s="1">
        <f>+'Ark1'!AB1373</f>
        <v>2.3151489283287496</v>
      </c>
      <c r="S99" s="1">
        <f>+'Ark1'!AB1373</f>
        <v>2.3151489283287496</v>
      </c>
      <c r="T99" s="1">
        <f t="shared" si="5"/>
        <v>4.6459395348837189</v>
      </c>
      <c r="U99" s="1">
        <f t="shared" si="6"/>
        <v>2.193103448275862</v>
      </c>
      <c r="V99" s="47"/>
      <c r="W99" s="4"/>
      <c r="X99" s="13"/>
      <c r="Y99" s="13"/>
      <c r="Z99" s="5"/>
    </row>
    <row r="100" spans="1:26" ht="15.6">
      <c r="A100" s="47"/>
      <c r="B100">
        <f>+'Ark1'!C1374</f>
        <v>2018</v>
      </c>
      <c r="C100">
        <f>+'Ark1'!N1374</f>
        <v>433</v>
      </c>
      <c r="D100" s="3" t="s">
        <v>473</v>
      </c>
      <c r="E100">
        <f>+'Ark1'!Q1374</f>
        <v>108</v>
      </c>
      <c r="F100" s="337">
        <f>+'Ark1'!R1374</f>
        <v>149</v>
      </c>
      <c r="G100" s="196">
        <f>+'Ark1'!AF1374</f>
        <v>1.5224277102278532</v>
      </c>
      <c r="H100" s="60">
        <f t="shared" si="7"/>
        <v>0.27242771022785317</v>
      </c>
      <c r="I100" s="196">
        <f>+'Ark1'!AG1374</f>
        <v>2.5173169946233998</v>
      </c>
      <c r="J100" s="1">
        <f>+'Ark1'!S1374</f>
        <v>6.8389261744966445</v>
      </c>
      <c r="K100" s="1">
        <f>+'Ark1'!T1374</f>
        <v>8.1006711409395979</v>
      </c>
      <c r="L100" s="93">
        <f>+'Ark1'!U1374</f>
        <v>34.083892617449671</v>
      </c>
      <c r="M100" s="11">
        <f>+'Ark1'!W1374</f>
        <v>29.530201342281881</v>
      </c>
      <c r="N100" s="11">
        <f>+'Ark1'!X1374</f>
        <v>100</v>
      </c>
      <c r="O100" s="11">
        <f>+'Ark1'!Y1374</f>
        <v>100</v>
      </c>
      <c r="P100" s="11">
        <f>+'Ark1'!Z1374</f>
        <v>0.5955164826321544</v>
      </c>
      <c r="Q100" s="1">
        <f>+'Ark1'!Z1374</f>
        <v>0.5955164826321544</v>
      </c>
      <c r="R100" s="1">
        <f>+'Ark1'!AB1374</f>
        <v>2.4679012262085158</v>
      </c>
      <c r="S100" s="1">
        <f>+'Ark1'!AB1374</f>
        <v>2.4679012262085158</v>
      </c>
      <c r="T100" s="1">
        <f t="shared" si="5"/>
        <v>4.9838076545632983</v>
      </c>
      <c r="U100" s="1">
        <f t="shared" si="6"/>
        <v>1.3796296296296295</v>
      </c>
      <c r="V100" s="47"/>
      <c r="W100" s="4"/>
      <c r="X100" s="13"/>
      <c r="Y100" s="13"/>
      <c r="Z100" s="5"/>
    </row>
    <row r="101" spans="1:26" ht="15.6">
      <c r="A101" s="47"/>
      <c r="B101">
        <f>+'Ark1'!C1375</f>
        <v>2018</v>
      </c>
      <c r="C101">
        <f>+'Ark1'!N1375</f>
        <v>435</v>
      </c>
      <c r="D101" s="3" t="s">
        <v>474</v>
      </c>
      <c r="E101">
        <f>+'Ark1'!Q1375</f>
        <v>80</v>
      </c>
      <c r="F101" s="337">
        <f>+'Ark1'!R1375</f>
        <v>119</v>
      </c>
      <c r="G101" s="196">
        <f>+'Ark1'!AF1375</f>
        <v>1.2158986410544601</v>
      </c>
      <c r="H101" s="60">
        <f t="shared" si="7"/>
        <v>8.9944442581177952E-2</v>
      </c>
      <c r="I101" s="196">
        <f>+'Ark1'!AG1375</f>
        <v>2.1482178996728374</v>
      </c>
      <c r="J101" s="1">
        <f>+'Ark1'!S1375</f>
        <v>6.8739495798319341</v>
      </c>
      <c r="K101" s="1">
        <f>+'Ark1'!T1375</f>
        <v>7.7815126050420176</v>
      </c>
      <c r="L101" s="93">
        <f>+'Ark1'!U1375</f>
        <v>36.419075630252109</v>
      </c>
      <c r="M101" s="11">
        <f>+'Ark1'!W1375</f>
        <v>31.092436974789919</v>
      </c>
      <c r="N101" s="11">
        <f>+'Ark1'!X1375</f>
        <v>100</v>
      </c>
      <c r="O101" s="11">
        <f>+'Ark1'!Y1375</f>
        <v>100</v>
      </c>
      <c r="P101" s="11">
        <f>+'Ark1'!Z1375</f>
        <v>0.85197545196506075</v>
      </c>
      <c r="Q101" s="1">
        <f>+'Ark1'!Z1375</f>
        <v>0.85197545196506075</v>
      </c>
      <c r="R101" s="1">
        <f>+'Ark1'!AB1375</f>
        <v>2.7566867942829281</v>
      </c>
      <c r="S101" s="1">
        <f>+'Ark1'!AB1375</f>
        <v>2.7566867942829281</v>
      </c>
      <c r="T101" s="1">
        <f t="shared" si="5"/>
        <v>5.2981295843520781</v>
      </c>
      <c r="U101" s="1">
        <f t="shared" si="6"/>
        <v>1.4875</v>
      </c>
      <c r="V101" s="47"/>
      <c r="W101" s="4"/>
      <c r="X101" s="13"/>
      <c r="Y101" s="13"/>
      <c r="Z101" s="5"/>
    </row>
    <row r="102" spans="1:26" ht="15.6">
      <c r="A102" s="47"/>
      <c r="B102">
        <f>+'Ark1'!C1376</f>
        <v>2018</v>
      </c>
      <c r="C102">
        <f>+'Ark1'!N1376</f>
        <v>438</v>
      </c>
      <c r="D102" s="3" t="s">
        <v>475</v>
      </c>
      <c r="E102">
        <f>+'Ark1'!Q1376</f>
        <v>40</v>
      </c>
      <c r="F102" s="337">
        <f>+'Ark1'!R1376</f>
        <v>46</v>
      </c>
      <c r="G102" s="196">
        <f>+'Ark1'!AF1376</f>
        <v>0.47001123939920314</v>
      </c>
      <c r="H102" s="60">
        <f t="shared" si="7"/>
        <v>-7.0879972420184734E-3</v>
      </c>
      <c r="I102" s="196">
        <f>+'Ark1'!AG1376</f>
        <v>0.88813184049355742</v>
      </c>
      <c r="J102" s="1">
        <f>+'Ark1'!S1376</f>
        <v>7.2173913043478253</v>
      </c>
      <c r="K102" s="1">
        <f>+'Ark1'!T1376</f>
        <v>7.8695652173913055</v>
      </c>
      <c r="L102" s="93">
        <f>+'Ark1'!U1376</f>
        <v>38.95086956521741</v>
      </c>
      <c r="M102" s="11">
        <f>+'Ark1'!W1376</f>
        <v>34.782608695652172</v>
      </c>
      <c r="N102" s="11">
        <f>+'Ark1'!X1376</f>
        <v>100</v>
      </c>
      <c r="O102" s="11">
        <f>+'Ark1'!Y1376</f>
        <v>100</v>
      </c>
      <c r="P102" s="11">
        <f>+'Ark1'!Z1376</f>
        <v>0.58249398611078762</v>
      </c>
      <c r="Q102" s="1">
        <f>+'Ark1'!Z1376</f>
        <v>0.58249398611078762</v>
      </c>
      <c r="R102" s="1">
        <f>+'Ark1'!AB1376</f>
        <v>3.0617464159057803</v>
      </c>
      <c r="S102" s="1">
        <f>+'Ark1'!AB1376</f>
        <v>3.0617464159057803</v>
      </c>
      <c r="T102" s="1">
        <f t="shared" si="5"/>
        <v>5.3968072289156659</v>
      </c>
      <c r="U102" s="1">
        <f t="shared" si="6"/>
        <v>1.1499999999999999</v>
      </c>
      <c r="V102" s="47"/>
      <c r="W102" s="4"/>
      <c r="X102" s="13"/>
      <c r="Y102" s="13"/>
      <c r="Z102" s="5"/>
    </row>
    <row r="103" spans="1:26" ht="15.6">
      <c r="A103" s="47"/>
      <c r="B103">
        <f>+'Ark1'!C1377</f>
        <v>2018</v>
      </c>
      <c r="C103">
        <f>+'Ark1'!N1377</f>
        <v>440</v>
      </c>
      <c r="D103" s="3" t="s">
        <v>476</v>
      </c>
      <c r="E103">
        <f>+'Ark1'!Q1377</f>
        <v>32</v>
      </c>
      <c r="F103" s="337">
        <f>+'Ark1'!R1377</f>
        <v>38</v>
      </c>
      <c r="G103" s="196">
        <f>+'Ark1'!AF1377</f>
        <v>0.38827015428629824</v>
      </c>
      <c r="H103" s="59">
        <f t="shared" si="7"/>
        <v>-2.9512197595032985E-3</v>
      </c>
      <c r="I103" s="196">
        <f>+'Ark1'!AG1377</f>
        <v>0.77705959629640997</v>
      </c>
      <c r="J103" s="1">
        <f>+'Ark1'!S1377</f>
        <v>6.8947368421052646</v>
      </c>
      <c r="K103" s="1">
        <f>+'Ark1'!T1377</f>
        <v>7.8421052631578947</v>
      </c>
      <c r="L103" s="93">
        <f>+'Ark1'!U1377</f>
        <v>41.254210526315774</v>
      </c>
      <c r="M103" s="11">
        <f>+'Ark1'!W1377</f>
        <v>28.947368421052619</v>
      </c>
      <c r="N103" s="11">
        <f>+'Ark1'!X1377</f>
        <v>100</v>
      </c>
      <c r="O103" s="11">
        <f>+'Ark1'!Y1377</f>
        <v>100</v>
      </c>
      <c r="P103" s="11">
        <f>+'Ark1'!Z1377</f>
        <v>0.81188420090519109</v>
      </c>
      <c r="Q103" s="1">
        <f>+'Ark1'!Z1377</f>
        <v>0.81188420090519109</v>
      </c>
      <c r="R103" s="1">
        <f>+'Ark1'!AB1377</f>
        <v>2.9157134704135883</v>
      </c>
      <c r="S103" s="1">
        <f>+'Ark1'!AB1377</f>
        <v>2.9157134704135883</v>
      </c>
      <c r="T103" s="1">
        <f t="shared" si="5"/>
        <v>5.9834351145038136</v>
      </c>
      <c r="U103" s="1">
        <f t="shared" si="6"/>
        <v>1.1875</v>
      </c>
      <c r="V103" s="47"/>
      <c r="W103" s="4"/>
      <c r="X103" s="13"/>
      <c r="Y103" s="5"/>
      <c r="Z103" s="5"/>
    </row>
    <row r="104" spans="1:26" ht="15.6">
      <c r="A104" s="47"/>
      <c r="B104">
        <f>+'Ark1'!C1378</f>
        <v>2018</v>
      </c>
      <c r="C104">
        <f>+'Ark1'!N1378</f>
        <v>443</v>
      </c>
      <c r="D104" s="3" t="s">
        <v>477</v>
      </c>
      <c r="E104">
        <f>+'Ark1'!Q1378</f>
        <v>10</v>
      </c>
      <c r="F104" s="337">
        <f>+'Ark1'!R1378</f>
        <v>10</v>
      </c>
      <c r="G104" s="196">
        <f>+'Ark1'!AF1378</f>
        <v>0.1021763563911311</v>
      </c>
      <c r="H104" s="59">
        <f t="shared" si="7"/>
        <v>-4.0953414601235305E-2</v>
      </c>
      <c r="I104" s="196">
        <f>+'Ark1'!AG1378</f>
        <v>0.21760404856545673</v>
      </c>
      <c r="J104" s="1">
        <f>+'Ark1'!S1378</f>
        <v>7.3</v>
      </c>
      <c r="K104" s="1">
        <f>+'Ark1'!T1378</f>
        <v>7.4</v>
      </c>
      <c r="L104" s="93">
        <f>+'Ark1'!U1378</f>
        <v>43.9</v>
      </c>
      <c r="M104" s="11">
        <f>+'Ark1'!W1378</f>
        <v>20</v>
      </c>
      <c r="N104" s="11">
        <f>+'Ark1'!X1378</f>
        <v>100</v>
      </c>
      <c r="O104" s="11">
        <f>+'Ark1'!Y1378</f>
        <v>100</v>
      </c>
      <c r="P104" s="11">
        <f>+'Ark1'!Z1378</f>
        <v>0.67082039325020804</v>
      </c>
      <c r="Q104" s="1">
        <f>+'Ark1'!Z1378</f>
        <v>0.67082039325020804</v>
      </c>
      <c r="R104" s="1">
        <f>+'Ark1'!AB1378</f>
        <v>3.2310988842807009</v>
      </c>
      <c r="S104" s="1">
        <f>+'Ark1'!AB1378</f>
        <v>3.2310988842807009</v>
      </c>
      <c r="T104" s="1">
        <f t="shared" si="5"/>
        <v>6.0136986301369859</v>
      </c>
      <c r="U104" s="1">
        <f t="shared" si="6"/>
        <v>1</v>
      </c>
      <c r="V104" s="47"/>
      <c r="W104" s="4"/>
      <c r="X104" s="13"/>
      <c r="Y104" s="5"/>
      <c r="Z104" s="5"/>
    </row>
    <row r="105" spans="1:26" ht="15.6">
      <c r="A105" s="47"/>
      <c r="B105">
        <f>+'Ark1'!C1379</f>
        <v>2018</v>
      </c>
      <c r="C105">
        <f>+'Ark1'!N1379</f>
        <v>445</v>
      </c>
      <c r="D105" s="3" t="s">
        <v>478</v>
      </c>
      <c r="E105">
        <f>+'Ark1'!Q1379</f>
        <v>13</v>
      </c>
      <c r="F105" s="337">
        <f>+'Ark1'!R1379</f>
        <v>17</v>
      </c>
      <c r="G105" s="196">
        <f>+'Ark1'!AF1379</f>
        <v>0.17369980586492284</v>
      </c>
      <c r="H105" s="59">
        <f t="shared" si="7"/>
        <v>1.9440806740831096E-3</v>
      </c>
      <c r="I105" s="196">
        <f>+'Ark1'!AG1379</f>
        <v>0.39099333373219208</v>
      </c>
      <c r="J105" s="1">
        <f>+'Ark1'!S1379</f>
        <v>7.117647058823529</v>
      </c>
      <c r="K105" s="1">
        <f>+'Ark1'!T1379</f>
        <v>8</v>
      </c>
      <c r="L105" s="93">
        <f>+'Ark1'!U1379</f>
        <v>46.400000000000006</v>
      </c>
      <c r="M105" s="11">
        <f>+'Ark1'!W1379</f>
        <v>35.294117647058826</v>
      </c>
      <c r="N105" s="11">
        <f>+'Ark1'!X1379</f>
        <v>100</v>
      </c>
      <c r="O105" s="11">
        <f>+'Ark1'!Y1379</f>
        <v>100</v>
      </c>
      <c r="P105" s="11">
        <f>+'Ark1'!Z1379</f>
        <v>1.2485285456930812</v>
      </c>
      <c r="Q105" s="1">
        <f>+'Ark1'!Z1379</f>
        <v>1.2485285456930812</v>
      </c>
      <c r="R105" s="1">
        <f>+'Ark1'!AB1379</f>
        <v>2.9104275004359947</v>
      </c>
      <c r="S105" s="1">
        <f>+'Ark1'!AB1379</f>
        <v>2.9104275004359947</v>
      </c>
      <c r="T105" s="1">
        <f t="shared" si="5"/>
        <v>6.5190082644628111</v>
      </c>
      <c r="U105" s="1">
        <f t="shared" si="6"/>
        <v>1.3076923076923077</v>
      </c>
      <c r="V105" s="47"/>
      <c r="W105" s="4"/>
      <c r="X105" s="13"/>
      <c r="Y105" s="5"/>
      <c r="Z105" s="5"/>
    </row>
    <row r="106" spans="1:26" ht="15.6">
      <c r="A106" s="47"/>
      <c r="B106">
        <f>+'Ark1'!C1380</f>
        <v>2018</v>
      </c>
      <c r="C106">
        <f>+'Ark1'!N1380</f>
        <v>450</v>
      </c>
      <c r="D106" s="3" t="s">
        <v>479</v>
      </c>
      <c r="E106">
        <f>+'Ark1'!Q1380</f>
        <v>4</v>
      </c>
      <c r="F106" s="337">
        <f>+'Ark1'!R1380</f>
        <v>4</v>
      </c>
      <c r="G106" s="196">
        <f>+'Ark1'!AF1380</f>
        <v>4.0870542556452442E-2</v>
      </c>
      <c r="H106" s="59">
        <f t="shared" si="7"/>
        <v>2.178657309080358E-2</v>
      </c>
      <c r="I106" s="196">
        <f>+'Ark1'!AG1380</f>
        <v>0.10230860051004619</v>
      </c>
      <c r="J106" s="1">
        <f>+'Ark1'!S1380</f>
        <v>7.75</v>
      </c>
      <c r="K106" s="1">
        <f>+'Ark1'!T1380</f>
        <v>11</v>
      </c>
      <c r="L106" s="93">
        <f>+'Ark1'!U1380</f>
        <v>51.6</v>
      </c>
      <c r="M106" s="11">
        <f>+'Ark1'!W1380</f>
        <v>75</v>
      </c>
      <c r="N106" s="11">
        <f>+'Ark1'!X1380</f>
        <v>100</v>
      </c>
      <c r="O106" s="11">
        <f>+'Ark1'!Y1380</f>
        <v>100</v>
      </c>
      <c r="P106" s="11">
        <f>+'Ark1'!Z1380</f>
        <v>0.81547532151526081</v>
      </c>
      <c r="Q106" s="1">
        <f>+'Ark1'!Z1380</f>
        <v>0.81547532151526081</v>
      </c>
      <c r="R106" s="1">
        <f>+'Ark1'!AB1380</f>
        <v>2.1213203435596424</v>
      </c>
      <c r="S106" s="1">
        <f>+'Ark1'!AB1380</f>
        <v>2.1213203435596424</v>
      </c>
      <c r="T106" s="1">
        <f t="shared" si="5"/>
        <v>6.6580645161290324</v>
      </c>
      <c r="U106" s="1">
        <f t="shared" si="6"/>
        <v>1</v>
      </c>
      <c r="V106" s="47"/>
      <c r="W106" s="4"/>
      <c r="X106" s="13"/>
      <c r="Y106" s="5"/>
      <c r="Z106" s="5"/>
    </row>
    <row r="107" spans="1:26" ht="15.6">
      <c r="A107" s="47"/>
      <c r="B107">
        <f>+'Ark1'!C1381</f>
        <v>2018</v>
      </c>
      <c r="C107">
        <f>+'Ark1'!N1381</f>
        <v>455</v>
      </c>
      <c r="D107" s="3" t="s">
        <v>480</v>
      </c>
      <c r="E107">
        <f>+'Ark1'!Q1381</f>
        <v>0</v>
      </c>
      <c r="F107" s="337">
        <f>+'Ark1'!R1381</f>
        <v>0</v>
      </c>
      <c r="G107" s="196">
        <f>+'Ark1'!AF1381</f>
        <v>0</v>
      </c>
      <c r="H107" s="59">
        <f t="shared" si="7"/>
        <v>0</v>
      </c>
      <c r="I107" s="196">
        <f>+'Ark1'!AG1381</f>
        <v>0</v>
      </c>
      <c r="J107" s="1">
        <f>+'Ark1'!S1381</f>
        <v>0</v>
      </c>
      <c r="K107" s="1">
        <f>+'Ark1'!T1381</f>
        <v>0</v>
      </c>
      <c r="L107" s="93">
        <f>+'Ark1'!U1381</f>
        <v>0</v>
      </c>
      <c r="M107" s="11">
        <f>+'Ark1'!W1381</f>
        <v>0</v>
      </c>
      <c r="N107" s="11">
        <f>+'Ark1'!X1381</f>
        <v>0</v>
      </c>
      <c r="O107" s="11">
        <f>+'Ark1'!Y1381</f>
        <v>0</v>
      </c>
      <c r="P107" s="11">
        <f>+'Ark1'!Z1381</f>
        <v>0</v>
      </c>
      <c r="Q107" s="1">
        <f>+'Ark1'!Z1381</f>
        <v>0</v>
      </c>
      <c r="R107" s="1">
        <f>+'Ark1'!AB1381</f>
        <v>0</v>
      </c>
      <c r="S107" s="1">
        <f>+'Ark1'!AB1381</f>
        <v>0</v>
      </c>
      <c r="T107" s="1" t="e">
        <f t="shared" si="5"/>
        <v>#DIV/0!</v>
      </c>
      <c r="U107" s="1" t="e">
        <f t="shared" si="6"/>
        <v>#DIV/0!</v>
      </c>
      <c r="V107" s="47"/>
      <c r="W107" s="4"/>
      <c r="X107" s="13"/>
      <c r="Y107" s="5"/>
      <c r="Z107" s="5"/>
    </row>
    <row r="108" spans="1:26" ht="15.6">
      <c r="A108" s="47"/>
      <c r="B108">
        <f>+'Ark1'!C1382</f>
        <v>2018</v>
      </c>
      <c r="C108">
        <f>+'Ark1'!N1382</f>
        <v>460</v>
      </c>
      <c r="D108" s="3" t="s">
        <v>481</v>
      </c>
      <c r="E108">
        <f>+'Ark1'!Q1382</f>
        <v>1</v>
      </c>
      <c r="F108" s="337">
        <f>+'Ark1'!R1382</f>
        <v>0</v>
      </c>
      <c r="G108" s="196">
        <f>+'Ark1'!AF1382</f>
        <v>0</v>
      </c>
      <c r="H108" s="59">
        <f t="shared" si="7"/>
        <v>9.931622954065688E-20</v>
      </c>
      <c r="I108" s="196">
        <f>+'Ark1'!AG1382</f>
        <v>0</v>
      </c>
      <c r="J108" s="1">
        <f>+'Ark1'!S1382</f>
        <v>0</v>
      </c>
      <c r="K108" s="1">
        <f>+'Ark1'!T1382</f>
        <v>0</v>
      </c>
      <c r="L108" s="93">
        <f>+'Ark1'!U1382</f>
        <v>0</v>
      </c>
      <c r="M108" s="11">
        <f>+'Ark1'!W1382</f>
        <v>0</v>
      </c>
      <c r="N108" s="11">
        <f>+'Ark1'!X1382</f>
        <v>0</v>
      </c>
      <c r="O108" s="11">
        <f>+'Ark1'!Y1382</f>
        <v>0</v>
      </c>
      <c r="P108" s="11">
        <f>+'Ark1'!Z1382</f>
        <v>0</v>
      </c>
      <c r="Q108" s="1">
        <f>+'Ark1'!Z1382</f>
        <v>0</v>
      </c>
      <c r="R108" s="1">
        <f>+'Ark1'!AB1382</f>
        <v>0</v>
      </c>
      <c r="S108" s="1">
        <f>+'Ark1'!AB1382</f>
        <v>0</v>
      </c>
      <c r="T108" s="1" t="e">
        <f t="shared" si="5"/>
        <v>#DIV/0!</v>
      </c>
      <c r="U108" s="1">
        <f t="shared" si="6"/>
        <v>0</v>
      </c>
      <c r="V108" s="47"/>
      <c r="W108" s="4"/>
      <c r="X108" s="13"/>
      <c r="Y108" s="5"/>
      <c r="Z108" s="5"/>
    </row>
    <row r="109" spans="1:26" ht="15.6">
      <c r="A109" s="47"/>
      <c r="B109" s="53">
        <f>+'Ark1'!C1383</f>
        <v>2017</v>
      </c>
      <c r="C109" s="53">
        <f>+'Ark1'!N1383</f>
        <v>409</v>
      </c>
      <c r="D109" s="54" t="s">
        <v>466</v>
      </c>
      <c r="E109" s="53">
        <f>+'Ark1'!Q1383</f>
        <v>81</v>
      </c>
      <c r="F109" s="338">
        <f>+'Ark1'!R1383</f>
        <v>200</v>
      </c>
      <c r="G109" s="178">
        <f>+'Ark1'!AF1383</f>
        <v>1.9083969465648865</v>
      </c>
      <c r="H109" s="59">
        <f t="shared" si="7"/>
        <v>0.87516928424247276</v>
      </c>
      <c r="I109" s="178">
        <f>+'Ark1'!AG1383</f>
        <v>0.80585876974173343</v>
      </c>
      <c r="J109" s="55">
        <f>+'Ark1'!S1383</f>
        <v>3.5449999999999999</v>
      </c>
      <c r="K109" s="55">
        <f>+'Ark1'!T1383</f>
        <v>2.95</v>
      </c>
      <c r="L109" s="157">
        <f>+'Ark1'!U1383</f>
        <v>8.6984999999999992</v>
      </c>
      <c r="M109" s="75">
        <f>+'Ark1'!W1383</f>
        <v>0</v>
      </c>
      <c r="N109" s="75">
        <f>+'Ark1'!X1383</f>
        <v>0</v>
      </c>
      <c r="O109" s="75">
        <f>+'Ark1'!Y1383</f>
        <v>0</v>
      </c>
      <c r="P109" s="75">
        <f>+'Ark1'!Z1383</f>
        <v>1.1365068191612648</v>
      </c>
      <c r="Q109" s="55">
        <f>+'Ark1'!Z1383</f>
        <v>1.1365068191612648</v>
      </c>
      <c r="R109" s="55">
        <f>+'Ark1'!AB1383</f>
        <v>1.4239030865898143</v>
      </c>
      <c r="S109" s="55">
        <f>+'Ark1'!AB1383</f>
        <v>1.4239030865898143</v>
      </c>
      <c r="T109" s="55">
        <f t="shared" si="5"/>
        <v>2.4537376586741888</v>
      </c>
      <c r="U109" s="55">
        <f t="shared" si="6"/>
        <v>2.4691358024691357</v>
      </c>
      <c r="V109" s="47"/>
      <c r="W109" s="4"/>
      <c r="X109" s="13"/>
      <c r="Y109" s="5"/>
      <c r="Z109" s="5"/>
    </row>
    <row r="110" spans="1:26" ht="15.6">
      <c r="A110" s="47"/>
      <c r="B110" s="53">
        <f>+'Ark1'!C1384</f>
        <v>2017</v>
      </c>
      <c r="C110" s="53">
        <f>+'Ark1'!N1384</f>
        <v>410</v>
      </c>
      <c r="D110" s="54" t="s">
        <v>467</v>
      </c>
      <c r="E110" s="53">
        <f>+'Ark1'!Q1384</f>
        <v>361</v>
      </c>
      <c r="F110" s="338">
        <f>+'Ark1'!R1384</f>
        <v>1458</v>
      </c>
      <c r="G110" s="178">
        <f>+'Ark1'!AF1384</f>
        <v>13.912213740458013</v>
      </c>
      <c r="H110" s="59">
        <f t="shared" si="7"/>
        <v>1.6661176972503107</v>
      </c>
      <c r="I110" s="178">
        <f>+'Ark1'!AG1384</f>
        <v>8.9168363199255243</v>
      </c>
      <c r="J110" s="55">
        <f>+'Ark1'!S1384</f>
        <v>3.8072702331961592</v>
      </c>
      <c r="K110" s="55">
        <f>+'Ark1'!T1384</f>
        <v>3.6049382716049374</v>
      </c>
      <c r="L110" s="157">
        <f>+'Ark1'!U1384</f>
        <v>13.20288065843623</v>
      </c>
      <c r="M110" s="75">
        <f>+'Ark1'!W1384</f>
        <v>0</v>
      </c>
      <c r="N110" s="75">
        <f>+'Ark1'!X1384</f>
        <v>0</v>
      </c>
      <c r="O110" s="75">
        <f>+'Ark1'!Y1384</f>
        <v>0</v>
      </c>
      <c r="P110" s="75">
        <f>+'Ark1'!Z1384</f>
        <v>1.2889495252962344</v>
      </c>
      <c r="Q110" s="55">
        <f>+'Ark1'!Z1384</f>
        <v>1.2889495252962344</v>
      </c>
      <c r="R110" s="55">
        <f>+'Ark1'!AB1384</f>
        <v>1.657266587116033</v>
      </c>
      <c r="S110" s="55">
        <f>+'Ark1'!AB1384</f>
        <v>1.657266587116033</v>
      </c>
      <c r="T110" s="55">
        <f t="shared" si="5"/>
        <v>3.4678076022338358</v>
      </c>
      <c r="U110" s="55">
        <f t="shared" si="6"/>
        <v>4.0387811634349031</v>
      </c>
      <c r="V110" s="47"/>
      <c r="W110" s="4"/>
      <c r="X110" s="13"/>
      <c r="Y110" s="5"/>
      <c r="Z110" s="5"/>
    </row>
    <row r="111" spans="1:26" ht="15.6">
      <c r="A111" s="47"/>
      <c r="B111" s="53">
        <f>+'Ark1'!C1385</f>
        <v>2017</v>
      </c>
      <c r="C111" s="53">
        <f>+'Ark1'!N1385</f>
        <v>415</v>
      </c>
      <c r="D111" s="54" t="s">
        <v>468</v>
      </c>
      <c r="E111" s="53">
        <f>+'Ark1'!Q1385</f>
        <v>477</v>
      </c>
      <c r="F111" s="338">
        <f>+'Ark1'!R1385</f>
        <v>3697</v>
      </c>
      <c r="G111" s="178">
        <f>+'Ark1'!AF1385</f>
        <v>35.276717557251921</v>
      </c>
      <c r="H111" s="59">
        <f t="shared" si="7"/>
        <v>1.73204220207991</v>
      </c>
      <c r="I111" s="178">
        <f>+'Ark1'!AG1385</f>
        <v>30.349381489381926</v>
      </c>
      <c r="J111" s="55">
        <f>+'Ark1'!S1385</f>
        <v>4.2220719502299158</v>
      </c>
      <c r="K111" s="55">
        <f>+'Ark1'!T1385</f>
        <v>4.4833648904517185</v>
      </c>
      <c r="L111" s="157">
        <f>+'Ark1'!U1385</f>
        <v>17.722126048147157</v>
      </c>
      <c r="M111" s="75">
        <f>+'Ark1'!W1385</f>
        <v>0.24344062753583984</v>
      </c>
      <c r="N111" s="75">
        <f>+'Ark1'!X1385</f>
        <v>84.446848796321348</v>
      </c>
      <c r="O111" s="75">
        <f>+'Ark1'!Y1385</f>
        <v>0</v>
      </c>
      <c r="P111" s="75">
        <f>+'Ark1'!Z1385</f>
        <v>1.4153406290944239</v>
      </c>
      <c r="Q111" s="55">
        <f>+'Ark1'!Z1385</f>
        <v>1.4153406290944239</v>
      </c>
      <c r="R111" s="55">
        <f>+'Ark1'!AB1385</f>
        <v>1.8312074662981599</v>
      </c>
      <c r="S111" s="55">
        <f>+'Ark1'!AB1385</f>
        <v>1.8312074662981599</v>
      </c>
      <c r="T111" s="55">
        <f t="shared" si="5"/>
        <v>4.1974950349157565</v>
      </c>
      <c r="U111" s="55">
        <f t="shared" si="6"/>
        <v>7.750524109014675</v>
      </c>
      <c r="V111" s="47"/>
      <c r="W111" s="4"/>
      <c r="X111" s="5"/>
      <c r="Y111" s="5"/>
      <c r="Z111" s="5"/>
    </row>
    <row r="112" spans="1:26">
      <c r="A112" s="47"/>
      <c r="B112" s="53">
        <f>+'Ark1'!C1386</f>
        <v>2017</v>
      </c>
      <c r="C112" s="53">
        <f>+'Ark1'!N1386</f>
        <v>420</v>
      </c>
      <c r="D112" s="54" t="s">
        <v>469</v>
      </c>
      <c r="E112" s="53">
        <f>+'Ark1'!Q1386</f>
        <v>404</v>
      </c>
      <c r="F112" s="338">
        <f>+'Ark1'!R1386</f>
        <v>3074</v>
      </c>
      <c r="G112" s="178">
        <f>+'Ark1'!AF1386</f>
        <v>29.332061068702295</v>
      </c>
      <c r="H112" s="59">
        <f t="shared" si="7"/>
        <v>-1.4299443322604795</v>
      </c>
      <c r="I112" s="178">
        <f>+'Ark1'!AG1386</f>
        <v>31.695166098067673</v>
      </c>
      <c r="J112" s="55">
        <f>+'Ark1'!S1386</f>
        <v>5.0513988288874412</v>
      </c>
      <c r="K112" s="55">
        <f>+'Ark1'!T1386</f>
        <v>5.8031880286271962</v>
      </c>
      <c r="L112" s="157">
        <f>+'Ark1'!U1386</f>
        <v>22.258945998698753</v>
      </c>
      <c r="M112" s="75">
        <f>+'Ark1'!W1386</f>
        <v>1.5289525048796349</v>
      </c>
      <c r="N112" s="75">
        <f>+'Ark1'!X1386</f>
        <v>100</v>
      </c>
      <c r="O112" s="75">
        <f>+'Ark1'!Y1386</f>
        <v>30.579050097592695</v>
      </c>
      <c r="P112" s="75">
        <f>+'Ark1'!Z1386</f>
        <v>1.3803197776931972</v>
      </c>
      <c r="Q112" s="55">
        <f>+'Ark1'!Z1386</f>
        <v>1.3803197776931972</v>
      </c>
      <c r="R112" s="55">
        <f>+'Ark1'!AB1386</f>
        <v>1.9012656091402624</v>
      </c>
      <c r="S112" s="55">
        <f>+'Ark1'!AB1386</f>
        <v>1.9012656091402624</v>
      </c>
      <c r="T112" s="55">
        <f t="shared" si="5"/>
        <v>4.4064914992272017</v>
      </c>
      <c r="U112" s="55">
        <f t="shared" si="6"/>
        <v>7.608910891089109</v>
      </c>
      <c r="V112" s="47"/>
      <c r="W112" s="13"/>
      <c r="X112" s="13"/>
    </row>
    <row r="113" spans="1:26" ht="15.6">
      <c r="A113" s="47"/>
      <c r="B113" s="53">
        <f>+'Ark1'!C1387</f>
        <v>2017</v>
      </c>
      <c r="C113" s="53">
        <f>+'Ark1'!N1387</f>
        <v>425</v>
      </c>
      <c r="D113" s="54" t="s">
        <v>470</v>
      </c>
      <c r="E113" s="53">
        <f>+'Ark1'!Q1387</f>
        <v>279</v>
      </c>
      <c r="F113" s="338">
        <f>+'Ark1'!R1387</f>
        <v>959</v>
      </c>
      <c r="G113" s="178">
        <f>+'Ark1'!AF1387</f>
        <v>9.1507633587786241</v>
      </c>
      <c r="H113" s="59">
        <f t="shared" si="7"/>
        <v>-1.0053949129132853</v>
      </c>
      <c r="I113" s="178">
        <f>+'Ark1'!AG1387</f>
        <v>11.731158065883362</v>
      </c>
      <c r="J113" s="55">
        <f>+'Ark1'!S1387</f>
        <v>6.005213764337852</v>
      </c>
      <c r="K113" s="55">
        <f>+'Ark1'!T1387</f>
        <v>7.1908237747653798</v>
      </c>
      <c r="L113" s="157">
        <f>+'Ark1'!U1387</f>
        <v>26.408133472367041</v>
      </c>
      <c r="M113" s="75">
        <f>+'Ark1'!W1387</f>
        <v>10.114702815432739</v>
      </c>
      <c r="N113" s="75">
        <f>+'Ark1'!X1387</f>
        <v>100</v>
      </c>
      <c r="O113" s="75">
        <f>+'Ark1'!Y1387</f>
        <v>100</v>
      </c>
      <c r="P113" s="75">
        <f>+'Ark1'!Z1387</f>
        <v>0.8591266504893682</v>
      </c>
      <c r="Q113" s="55">
        <f>+'Ark1'!Z1387</f>
        <v>0.8591266504893682</v>
      </c>
      <c r="R113" s="55">
        <f>+'Ark1'!AB1387</f>
        <v>2.0192192425661606</v>
      </c>
      <c r="S113" s="55">
        <f>+'Ark1'!AB1387</f>
        <v>2.0192192425661606</v>
      </c>
      <c r="T113" s="55">
        <f t="shared" si="5"/>
        <v>4.3975342941482882</v>
      </c>
      <c r="U113" s="55">
        <f t="shared" si="6"/>
        <v>3.4372759856630823</v>
      </c>
      <c r="V113" s="47"/>
      <c r="W113" s="5"/>
      <c r="X113" s="5"/>
      <c r="Z113" s="5"/>
    </row>
    <row r="114" spans="1:26" ht="15.6">
      <c r="A114" s="47"/>
      <c r="B114" s="53">
        <f>+'Ark1'!C1388</f>
        <v>2017</v>
      </c>
      <c r="C114" s="53">
        <f>+'Ark1'!N1388</f>
        <v>428</v>
      </c>
      <c r="D114" s="54" t="s">
        <v>471</v>
      </c>
      <c r="E114" s="53">
        <f>+'Ark1'!Q1388</f>
        <v>177</v>
      </c>
      <c r="F114" s="338">
        <f>+'Ark1'!R1388</f>
        <v>365</v>
      </c>
      <c r="G114" s="178">
        <f>+'Ark1'!AF1388</f>
        <v>3.482824427480915</v>
      </c>
      <c r="H114" s="59">
        <f t="shared" si="7"/>
        <v>-0.9788404780022355</v>
      </c>
      <c r="I114" s="178">
        <f>+'Ark1'!AG1388</f>
        <v>4.8981501425550658</v>
      </c>
      <c r="J114" s="55">
        <f>+'Ark1'!S1388</f>
        <v>6.5150684931506841</v>
      </c>
      <c r="K114" s="55">
        <f>+'Ark1'!T1388</f>
        <v>7.835616438356162</v>
      </c>
      <c r="L114" s="157">
        <f>+'Ark1'!U1388</f>
        <v>28.970410958904139</v>
      </c>
      <c r="M114" s="75">
        <f>+'Ark1'!W1388</f>
        <v>20</v>
      </c>
      <c r="N114" s="75">
        <f>+'Ark1'!X1388</f>
        <v>100</v>
      </c>
      <c r="O114" s="75">
        <f>+'Ark1'!Y1388</f>
        <v>100</v>
      </c>
      <c r="P114" s="75">
        <f>+'Ark1'!Z1388</f>
        <v>0.57390858504376241</v>
      </c>
      <c r="Q114" s="55">
        <f>+'Ark1'!Z1388</f>
        <v>0.57390858504376241</v>
      </c>
      <c r="R114" s="55">
        <f>+'Ark1'!AB1388</f>
        <v>2.1390927447608905</v>
      </c>
      <c r="S114" s="55">
        <f>+'Ark1'!AB1388</f>
        <v>2.1390927447608905</v>
      </c>
      <c r="T114" s="55">
        <f t="shared" si="5"/>
        <v>4.4466778805719143</v>
      </c>
      <c r="U114" s="55">
        <f t="shared" si="6"/>
        <v>2.0621468926553672</v>
      </c>
      <c r="V114" s="47"/>
      <c r="W114" s="5"/>
      <c r="X114" s="5"/>
      <c r="Z114" s="5"/>
    </row>
    <row r="115" spans="1:26">
      <c r="A115" s="47"/>
      <c r="B115" s="53">
        <f>+'Ark1'!C1389</f>
        <v>2017</v>
      </c>
      <c r="C115" s="53">
        <f>+'Ark1'!N1389</f>
        <v>430</v>
      </c>
      <c r="D115" s="54" t="s">
        <v>472</v>
      </c>
      <c r="E115" s="53">
        <f>+'Ark1'!Q1389</f>
        <v>157</v>
      </c>
      <c r="F115" s="338">
        <f>+'Ark1'!R1389</f>
        <v>352</v>
      </c>
      <c r="G115" s="178">
        <f>+'Ark1'!AF1389</f>
        <v>3.3587786259541992</v>
      </c>
      <c r="H115" s="59">
        <f t="shared" si="7"/>
        <v>-0.41015409683551463</v>
      </c>
      <c r="I115" s="178">
        <f>+'Ark1'!AG1389</f>
        <v>5.1147967750826249</v>
      </c>
      <c r="J115" s="55">
        <f>+'Ark1'!S1389</f>
        <v>6.6875</v>
      </c>
      <c r="K115" s="55">
        <f>+'Ark1'!T1389</f>
        <v>7.9659090909090899</v>
      </c>
      <c r="L115" s="157">
        <f>+'Ark1'!U1389</f>
        <v>31.369034090909089</v>
      </c>
      <c r="M115" s="75">
        <f>+'Ark1'!W1389</f>
        <v>24.715909090909086</v>
      </c>
      <c r="N115" s="75">
        <f>+'Ark1'!X1389</f>
        <v>100</v>
      </c>
      <c r="O115" s="75">
        <f>+'Ark1'!Y1389</f>
        <v>100</v>
      </c>
      <c r="P115" s="75">
        <f>+'Ark1'!Z1389</f>
        <v>0.83143576459978275</v>
      </c>
      <c r="Q115" s="55">
        <f>+'Ark1'!Z1389</f>
        <v>0.83143576459978275</v>
      </c>
      <c r="R115" s="55">
        <f>+'Ark1'!AB1389</f>
        <v>2.3964882623821739</v>
      </c>
      <c r="S115" s="55">
        <f>+'Ark1'!AB1389</f>
        <v>2.3964882623821739</v>
      </c>
      <c r="T115" s="55">
        <f t="shared" si="5"/>
        <v>4.6906966864910791</v>
      </c>
      <c r="U115" s="55">
        <f t="shared" si="6"/>
        <v>2.2420382165605095</v>
      </c>
      <c r="V115" s="47"/>
      <c r="W115" s="13"/>
      <c r="X115" s="13"/>
    </row>
    <row r="116" spans="1:26">
      <c r="A116" s="47"/>
      <c r="B116" s="53">
        <f>+'Ark1'!C1390</f>
        <v>2017</v>
      </c>
      <c r="C116" s="53">
        <f>+'Ark1'!N1390</f>
        <v>433</v>
      </c>
      <c r="D116" s="54" t="s">
        <v>473</v>
      </c>
      <c r="E116" s="53">
        <f>+'Ark1'!Q1390</f>
        <v>99</v>
      </c>
      <c r="F116" s="338">
        <f>+'Ark1'!R1390</f>
        <v>131</v>
      </c>
      <c r="G116" s="178">
        <f>+'Ark1'!AF1390</f>
        <v>1.25</v>
      </c>
      <c r="H116" s="59">
        <f t="shared" si="7"/>
        <v>-0.17068803569331958</v>
      </c>
      <c r="I116" s="178">
        <f>+'Ark1'!AG1390</f>
        <v>2.068912806331253</v>
      </c>
      <c r="J116" s="55">
        <f>+'Ark1'!S1390</f>
        <v>6.9389312977099236</v>
      </c>
      <c r="K116" s="55">
        <f>+'Ark1'!T1390</f>
        <v>8.1450381679389352</v>
      </c>
      <c r="L116" s="157">
        <f>+'Ark1'!U1390</f>
        <v>34.09465648854961</v>
      </c>
      <c r="M116" s="75">
        <f>+'Ark1'!W1390</f>
        <v>32.061068702290072</v>
      </c>
      <c r="N116" s="75">
        <f>+'Ark1'!X1390</f>
        <v>100</v>
      </c>
      <c r="O116" s="75">
        <f>+'Ark1'!Y1390</f>
        <v>100</v>
      </c>
      <c r="P116" s="75">
        <f>+'Ark1'!Z1390</f>
        <v>0.52280993249080998</v>
      </c>
      <c r="Q116" s="55">
        <f>+'Ark1'!Z1390</f>
        <v>0.52280993249080998</v>
      </c>
      <c r="R116" s="55">
        <f>+'Ark1'!AB1390</f>
        <v>2.6446608677509928</v>
      </c>
      <c r="S116" s="55">
        <f>+'Ark1'!AB1390</f>
        <v>2.6446608677509928</v>
      </c>
      <c r="T116" s="55">
        <f t="shared" si="5"/>
        <v>4.9135313531353129</v>
      </c>
      <c r="U116" s="55">
        <f t="shared" si="6"/>
        <v>1.3232323232323233</v>
      </c>
      <c r="V116" s="47"/>
      <c r="W116" s="13"/>
      <c r="X116" s="13"/>
    </row>
    <row r="117" spans="1:26">
      <c r="A117" s="47"/>
      <c r="B117" s="53">
        <f>+'Ark1'!C1391</f>
        <v>2017</v>
      </c>
      <c r="C117" s="53">
        <f>+'Ark1'!N1391</f>
        <v>435</v>
      </c>
      <c r="D117" s="54" t="s">
        <v>474</v>
      </c>
      <c r="E117" s="53">
        <f>+'Ark1'!Q1391</f>
        <v>83</v>
      </c>
      <c r="F117" s="338">
        <f>+'Ark1'!R1391</f>
        <v>118</v>
      </c>
      <c r="G117" s="178">
        <f>+'Ark1'!AF1391</f>
        <v>1.1259541984732822</v>
      </c>
      <c r="H117" s="59">
        <f t="shared" si="7"/>
        <v>3.4020418973457867E-2</v>
      </c>
      <c r="I117" s="178">
        <f>+'Ark1'!AG1391</f>
        <v>1.9865528079061896</v>
      </c>
      <c r="J117" s="55">
        <f>+'Ark1'!S1391</f>
        <v>6.593220338983051</v>
      </c>
      <c r="K117" s="55">
        <f>+'Ark1'!T1391</f>
        <v>7.9830508474576289</v>
      </c>
      <c r="L117" s="157">
        <f>+'Ark1'!U1391</f>
        <v>36.344067796610176</v>
      </c>
      <c r="M117" s="75">
        <f>+'Ark1'!W1391</f>
        <v>31.355932203389823</v>
      </c>
      <c r="N117" s="75">
        <f>+'Ark1'!X1391</f>
        <v>100</v>
      </c>
      <c r="O117" s="75">
        <f>+'Ark1'!Y1391</f>
        <v>100</v>
      </c>
      <c r="P117" s="75">
        <f>+'Ark1'!Z1391</f>
        <v>0.77563996244064093</v>
      </c>
      <c r="Q117" s="55">
        <f>+'Ark1'!Z1391</f>
        <v>0.77563996244064093</v>
      </c>
      <c r="R117" s="55">
        <f>+'Ark1'!AB1391</f>
        <v>2.7769726561505359</v>
      </c>
      <c r="S117" s="55">
        <f>+'Ark1'!AB1391</f>
        <v>2.7769726561505359</v>
      </c>
      <c r="T117" s="55">
        <f t="shared" si="5"/>
        <v>5.5123393316195379</v>
      </c>
      <c r="U117" s="55">
        <f t="shared" si="6"/>
        <v>1.4216867469879517</v>
      </c>
      <c r="V117" s="47"/>
      <c r="W117" s="13"/>
      <c r="X117" s="13"/>
    </row>
    <row r="118" spans="1:26">
      <c r="A118" s="47"/>
      <c r="B118" s="53">
        <f>+'Ark1'!C1392</f>
        <v>2017</v>
      </c>
      <c r="C118" s="53">
        <f>+'Ark1'!N1392</f>
        <v>438</v>
      </c>
      <c r="D118" s="54" t="s">
        <v>475</v>
      </c>
      <c r="E118" s="53">
        <f>+'Ark1'!Q1392</f>
        <v>39</v>
      </c>
      <c r="F118" s="338">
        <f>+'Ark1'!R1392</f>
        <v>50</v>
      </c>
      <c r="G118" s="178">
        <f>+'Ark1'!AF1392</f>
        <v>0.47709923664122161</v>
      </c>
      <c r="H118" s="60">
        <f t="shared" si="7"/>
        <v>1.9191522657424631E-2</v>
      </c>
      <c r="I118" s="178">
        <f>+'Ark1'!AG1392</f>
        <v>0.90419975773746253</v>
      </c>
      <c r="J118" s="55">
        <f>+'Ark1'!S1392</f>
        <v>6.72</v>
      </c>
      <c r="K118" s="55">
        <f>+'Ark1'!T1392</f>
        <v>7.88</v>
      </c>
      <c r="L118" s="157">
        <f>+'Ark1'!U1392</f>
        <v>39.039999999999992</v>
      </c>
      <c r="M118" s="75">
        <f>+'Ark1'!W1392</f>
        <v>32</v>
      </c>
      <c r="N118" s="75">
        <f>+'Ark1'!X1392</f>
        <v>100</v>
      </c>
      <c r="O118" s="75">
        <f>+'Ark1'!Y1392</f>
        <v>100</v>
      </c>
      <c r="P118" s="75">
        <f>+'Ark1'!Z1392</f>
        <v>0.5761944116361235</v>
      </c>
      <c r="Q118" s="55">
        <f>+'Ark1'!Z1392</f>
        <v>0.5761944116361235</v>
      </c>
      <c r="R118" s="55">
        <f>+'Ark1'!AB1392</f>
        <v>3.2288697712976906</v>
      </c>
      <c r="S118" s="55">
        <f>+'Ark1'!AB1392</f>
        <v>3.2288697712976906</v>
      </c>
      <c r="T118" s="55">
        <f t="shared" si="5"/>
        <v>5.8095238095238084</v>
      </c>
      <c r="U118" s="55">
        <f t="shared" si="6"/>
        <v>1.2820512820512822</v>
      </c>
      <c r="V118" s="47"/>
      <c r="W118" s="13"/>
      <c r="X118" s="13"/>
    </row>
    <row r="119" spans="1:26">
      <c r="A119" s="47"/>
      <c r="B119" s="53">
        <f>+'Ark1'!C1393</f>
        <v>2017</v>
      </c>
      <c r="C119" s="53">
        <f>+'Ark1'!N1393</f>
        <v>440</v>
      </c>
      <c r="D119" s="54" t="s">
        <v>476</v>
      </c>
      <c r="E119" s="53">
        <f>+'Ark1'!Q1393</f>
        <v>31</v>
      </c>
      <c r="F119" s="338">
        <f>+'Ark1'!R1393</f>
        <v>41</v>
      </c>
      <c r="G119" s="178">
        <f>+'Ark1'!AF1393</f>
        <v>0.39122137404580154</v>
      </c>
      <c r="H119" s="60">
        <f t="shared" si="7"/>
        <v>-0.19583979772829746</v>
      </c>
      <c r="I119" s="178">
        <f>+'Ark1'!AG1393</f>
        <v>0.78533825269881852</v>
      </c>
      <c r="J119" s="55">
        <f>+'Ark1'!S1393</f>
        <v>6.9512195121951219</v>
      </c>
      <c r="K119" s="55">
        <f>+'Ark1'!T1393</f>
        <v>7.5609756097560989</v>
      </c>
      <c r="L119" s="157">
        <f>+'Ark1'!U1393</f>
        <v>41.351219512195129</v>
      </c>
      <c r="M119" s="75">
        <f>+'Ark1'!W1393</f>
        <v>26.829268292682919</v>
      </c>
      <c r="N119" s="75">
        <f>+'Ark1'!X1393</f>
        <v>100</v>
      </c>
      <c r="O119" s="75">
        <f>+'Ark1'!Y1393</f>
        <v>100</v>
      </c>
      <c r="P119" s="75">
        <f>+'Ark1'!Z1393</f>
        <v>0.7743201427845019</v>
      </c>
      <c r="Q119" s="55">
        <f>+'Ark1'!Z1393</f>
        <v>0.7743201427845019</v>
      </c>
      <c r="R119" s="55">
        <f>+'Ark1'!AB1393</f>
        <v>2.8545964687509024</v>
      </c>
      <c r="S119" s="55">
        <f>+'Ark1'!AB1393</f>
        <v>2.8545964687509024</v>
      </c>
      <c r="T119" s="55">
        <f t="shared" si="5"/>
        <v>5.9487719298245629</v>
      </c>
      <c r="U119" s="55">
        <f t="shared" si="6"/>
        <v>1.3225806451612903</v>
      </c>
      <c r="V119" s="47"/>
      <c r="W119" s="13"/>
      <c r="X119" s="13"/>
    </row>
    <row r="120" spans="1:26">
      <c r="A120" s="47"/>
      <c r="B120" s="53">
        <f>+'Ark1'!C1394</f>
        <v>2017</v>
      </c>
      <c r="C120" s="53">
        <f>+'Ark1'!N1394</f>
        <v>443</v>
      </c>
      <c r="D120" s="54" t="s">
        <v>477</v>
      </c>
      <c r="E120" s="53">
        <f>+'Ark1'!Q1394</f>
        <v>14</v>
      </c>
      <c r="F120" s="338">
        <f>+'Ark1'!R1394</f>
        <v>15</v>
      </c>
      <c r="G120" s="178">
        <f>+'Ark1'!AF1394</f>
        <v>0.1431297709923664</v>
      </c>
      <c r="H120" s="60">
        <f t="shared" si="7"/>
        <v>-2.1247357104381331E-2</v>
      </c>
      <c r="I120" s="178">
        <f>+'Ark1'!AG1394</f>
        <v>0.30516741823639354</v>
      </c>
      <c r="J120" s="55">
        <f>+'Ark1'!S1394</f>
        <v>6.6</v>
      </c>
      <c r="K120" s="55">
        <f>+'Ark1'!T1394</f>
        <v>7</v>
      </c>
      <c r="L120" s="157">
        <f>+'Ark1'!U1394</f>
        <v>43.92</v>
      </c>
      <c r="M120" s="75">
        <f>+'Ark1'!W1394</f>
        <v>6.6666666666666687</v>
      </c>
      <c r="N120" s="75">
        <f>+'Ark1'!X1394</f>
        <v>100</v>
      </c>
      <c r="O120" s="75">
        <f>+'Ark1'!Y1394</f>
        <v>100</v>
      </c>
      <c r="P120" s="75">
        <f>+'Ark1'!Z1394</f>
        <v>0.41984123983529753</v>
      </c>
      <c r="Q120" s="55">
        <f>+'Ark1'!Z1394</f>
        <v>0.41984123983529753</v>
      </c>
      <c r="R120" s="55">
        <f>+'Ark1'!AB1394</f>
        <v>2.3664319132398459</v>
      </c>
      <c r="S120" s="55">
        <f>+'Ark1'!AB1394</f>
        <v>2.3664319132398459</v>
      </c>
      <c r="T120" s="55">
        <f t="shared" si="5"/>
        <v>6.6545454545454552</v>
      </c>
      <c r="U120" s="55">
        <f t="shared" si="6"/>
        <v>1.0714285714285714</v>
      </c>
      <c r="V120" s="47"/>
      <c r="W120" s="13"/>
      <c r="X120" s="13"/>
    </row>
    <row r="121" spans="1:26">
      <c r="A121" s="47"/>
      <c r="B121" s="53">
        <f>+'Ark1'!C1395</f>
        <v>2017</v>
      </c>
      <c r="C121" s="53">
        <f>+'Ark1'!N1395</f>
        <v>445</v>
      </c>
      <c r="D121" s="54" t="s">
        <v>478</v>
      </c>
      <c r="E121" s="53">
        <f>+'Ark1'!Q1395</f>
        <v>16</v>
      </c>
      <c r="F121" s="338">
        <f>+'Ark1'!R1395</f>
        <v>18</v>
      </c>
      <c r="G121" s="178">
        <f>+'Ark1'!AF1395</f>
        <v>0.17175572519083973</v>
      </c>
      <c r="H121" s="60">
        <f t="shared" si="7"/>
        <v>-0.11003363726072776</v>
      </c>
      <c r="I121" s="178">
        <f>+'Ark1'!AG1395</f>
        <v>0.3890560330551715</v>
      </c>
      <c r="J121" s="55">
        <f>+'Ark1'!S1395</f>
        <v>6.7777777777777777</v>
      </c>
      <c r="K121" s="55">
        <f>+'Ark1'!T1395</f>
        <v>7.5</v>
      </c>
      <c r="L121" s="157">
        <f>+'Ark1'!U1395</f>
        <v>46.661111111111111</v>
      </c>
      <c r="M121" s="75">
        <f>+'Ark1'!W1395</f>
        <v>16.666666666666671</v>
      </c>
      <c r="N121" s="75">
        <f>+'Ark1'!X1395</f>
        <v>100</v>
      </c>
      <c r="O121" s="75">
        <f>+'Ark1'!Y1395</f>
        <v>100</v>
      </c>
      <c r="P121" s="75">
        <f>+'Ark1'!Z1395</f>
        <v>1.4663404519374059</v>
      </c>
      <c r="Q121" s="55">
        <f>+'Ark1'!Z1395</f>
        <v>1.4663404519374059</v>
      </c>
      <c r="R121" s="55">
        <f>+'Ark1'!AB1395</f>
        <v>2.5</v>
      </c>
      <c r="S121" s="55">
        <f>+'Ark1'!AB1395</f>
        <v>2.5</v>
      </c>
      <c r="T121" s="55">
        <f t="shared" si="5"/>
        <v>6.8844262295081968</v>
      </c>
      <c r="U121" s="55">
        <f t="shared" si="6"/>
        <v>1.125</v>
      </c>
      <c r="V121" s="47"/>
      <c r="W121" s="13"/>
      <c r="X121" s="13"/>
    </row>
    <row r="122" spans="1:26">
      <c r="A122" s="47"/>
      <c r="B122" s="53">
        <f>+'Ark1'!C1396</f>
        <v>2017</v>
      </c>
      <c r="C122" s="53">
        <f>+'Ark1'!N1396</f>
        <v>450</v>
      </c>
      <c r="D122" s="54" t="s">
        <v>479</v>
      </c>
      <c r="E122" s="53">
        <f>+'Ark1'!Q1396</f>
        <v>1</v>
      </c>
      <c r="F122" s="338">
        <f>+'Ark1'!R1396</f>
        <v>2</v>
      </c>
      <c r="G122" s="178">
        <f>+'Ark1'!AF1396</f>
        <v>1.9083969465648862E-2</v>
      </c>
      <c r="H122" s="60">
        <f t="shared" si="7"/>
        <v>-4.3984774053150918E-3</v>
      </c>
      <c r="I122" s="178">
        <f>+'Ark1'!AG1396</f>
        <v>4.9425263396817264E-2</v>
      </c>
      <c r="J122" s="55">
        <f>+'Ark1'!S1396</f>
        <v>5</v>
      </c>
      <c r="K122" s="55">
        <f>+'Ark1'!T1396</f>
        <v>6.5</v>
      </c>
      <c r="L122" s="157">
        <f>+'Ark1'!U1396</f>
        <v>53.35</v>
      </c>
      <c r="M122" s="75">
        <f>+'Ark1'!W1396</f>
        <v>0</v>
      </c>
      <c r="N122" s="75">
        <f>+'Ark1'!X1396</f>
        <v>100</v>
      </c>
      <c r="O122" s="75">
        <f>+'Ark1'!Y1396</f>
        <v>100</v>
      </c>
      <c r="P122" s="75">
        <f>+'Ark1'!Z1396</f>
        <v>1.5499999999999001</v>
      </c>
      <c r="Q122" s="55">
        <f>+'Ark1'!Z1396</f>
        <v>1.5499999999999001</v>
      </c>
      <c r="R122" s="55">
        <f>+'Ark1'!AB1396</f>
        <v>1.5</v>
      </c>
      <c r="S122" s="55">
        <f>+'Ark1'!AB1396</f>
        <v>1.5</v>
      </c>
      <c r="T122" s="55">
        <f t="shared" si="5"/>
        <v>10.67</v>
      </c>
      <c r="U122" s="55">
        <f t="shared" si="6"/>
        <v>2</v>
      </c>
      <c r="V122" s="47"/>
      <c r="W122" s="13"/>
      <c r="X122" s="13"/>
    </row>
    <row r="123" spans="1:26">
      <c r="A123" s="47"/>
      <c r="B123" s="53">
        <f>+'Ark1'!C1397</f>
        <v>2017</v>
      </c>
      <c r="C123" s="53">
        <f>+'Ark1'!N1397</f>
        <v>455</v>
      </c>
      <c r="D123" s="54" t="s">
        <v>480</v>
      </c>
      <c r="E123" s="53">
        <f>+'Ark1'!Q1397</f>
        <v>0</v>
      </c>
      <c r="F123" s="338">
        <f>+'Ark1'!R1397</f>
        <v>0</v>
      </c>
      <c r="G123" s="178">
        <f>+'Ark1'!AF1397</f>
        <v>0</v>
      </c>
      <c r="H123" s="60">
        <f t="shared" si="7"/>
        <v>0</v>
      </c>
      <c r="I123" s="178">
        <f>+'Ark1'!AG1397</f>
        <v>0</v>
      </c>
      <c r="J123" s="55">
        <f>+'Ark1'!S1397</f>
        <v>0</v>
      </c>
      <c r="K123" s="55">
        <f>+'Ark1'!T1397</f>
        <v>0</v>
      </c>
      <c r="L123" s="157">
        <f>+'Ark1'!U1397</f>
        <v>0</v>
      </c>
      <c r="M123" s="75">
        <f>+'Ark1'!W1397</f>
        <v>0</v>
      </c>
      <c r="N123" s="75">
        <f>+'Ark1'!X1397</f>
        <v>0</v>
      </c>
      <c r="O123" s="75">
        <f>+'Ark1'!Y1397</f>
        <v>0</v>
      </c>
      <c r="P123" s="75">
        <f>+'Ark1'!Z1397</f>
        <v>0</v>
      </c>
      <c r="Q123" s="55">
        <f>+'Ark1'!Z1397</f>
        <v>0</v>
      </c>
      <c r="R123" s="55">
        <f>+'Ark1'!AB1397</f>
        <v>0</v>
      </c>
      <c r="S123" s="55">
        <f>+'Ark1'!AB1397</f>
        <v>0</v>
      </c>
      <c r="T123" s="55" t="e">
        <f t="shared" si="5"/>
        <v>#DIV/0!</v>
      </c>
      <c r="U123" s="55" t="e">
        <f t="shared" si="6"/>
        <v>#DIV/0!</v>
      </c>
      <c r="V123" s="47"/>
      <c r="W123" s="13"/>
      <c r="X123" s="13"/>
    </row>
    <row r="124" spans="1:26">
      <c r="A124" s="47"/>
      <c r="B124" s="53">
        <f>+'Ark1'!C1398</f>
        <v>2017</v>
      </c>
      <c r="C124" s="53">
        <f>+'Ark1'!N1398</f>
        <v>460</v>
      </c>
      <c r="D124" s="54" t="s">
        <v>481</v>
      </c>
      <c r="E124" s="53">
        <f>+'Ark1'!Q1398</f>
        <v>4</v>
      </c>
      <c r="F124" s="338">
        <f>+'Ark1'!R1398</f>
        <v>-1.0408340855860843E-17</v>
      </c>
      <c r="G124" s="178">
        <f>+'Ark1'!AF1398</f>
        <v>-9.931622954065688E-20</v>
      </c>
      <c r="H124" s="60">
        <f t="shared" si="7"/>
        <v>-9.931622954065688E-20</v>
      </c>
      <c r="I124" s="178">
        <f>+'Ark1'!AG1398</f>
        <v>1.7485325438842754E-18</v>
      </c>
      <c r="J124" s="55">
        <f>+'Ark1'!S1398</f>
        <v>0</v>
      </c>
      <c r="K124" s="55">
        <f>+'Ark1'!T1398</f>
        <v>0</v>
      </c>
      <c r="L124" s="157">
        <f>+'Ark1'!U1398</f>
        <v>0</v>
      </c>
      <c r="M124" s="75">
        <f>+'Ark1'!W1398</f>
        <v>0</v>
      </c>
      <c r="N124" s="75">
        <f>+'Ark1'!X1398</f>
        <v>0</v>
      </c>
      <c r="O124" s="75">
        <f>+'Ark1'!Y1398</f>
        <v>0</v>
      </c>
      <c r="P124" s="75">
        <f>+'Ark1'!Z1398</f>
        <v>0</v>
      </c>
      <c r="Q124" s="55">
        <f>+'Ark1'!Z1398</f>
        <v>0</v>
      </c>
      <c r="R124" s="55">
        <f>+'Ark1'!AB1398</f>
        <v>0</v>
      </c>
      <c r="S124" s="55">
        <f>+'Ark1'!AB1398</f>
        <v>0</v>
      </c>
      <c r="T124" s="55" t="e">
        <f t="shared" si="5"/>
        <v>#DIV/0!</v>
      </c>
      <c r="U124" s="55">
        <f t="shared" si="6"/>
        <v>-2.6020852139652106E-18</v>
      </c>
      <c r="V124" s="47"/>
      <c r="W124" s="13"/>
      <c r="X124" s="13"/>
    </row>
    <row r="125" spans="1:26">
      <c r="A125" s="47"/>
      <c r="B125">
        <f>+'Ark1'!C1399</f>
        <v>2016</v>
      </c>
      <c r="C125">
        <f>+'Ark1'!N1399</f>
        <v>409</v>
      </c>
      <c r="D125" s="3" t="s">
        <v>466</v>
      </c>
      <c r="E125">
        <f>+'Ark1'!Q1399</f>
        <v>53</v>
      </c>
      <c r="F125" s="337">
        <f>+'Ark1'!R1399</f>
        <v>88</v>
      </c>
      <c r="G125" s="196">
        <f>+'Ark1'!AF1399</f>
        <v>1.0332276623224137</v>
      </c>
      <c r="H125" s="60">
        <f t="shared" si="7"/>
        <v>-0.45016083835185383</v>
      </c>
      <c r="I125" s="196">
        <f>+'Ark1'!AG1399</f>
        <v>0.43857345594003633</v>
      </c>
      <c r="J125" s="1">
        <f>+'Ark1'!S1399</f>
        <v>3.4772727272727271</v>
      </c>
      <c r="K125" s="1">
        <f>+'Ark1'!T1399</f>
        <v>3.0909090909090904</v>
      </c>
      <c r="L125" s="93">
        <f>+'Ark1'!U1399</f>
        <v>9.0147727272727263</v>
      </c>
      <c r="M125" s="11">
        <f>+'Ark1'!W1399</f>
        <v>0</v>
      </c>
      <c r="N125" s="11">
        <f>+'Ark1'!X1399</f>
        <v>0</v>
      </c>
      <c r="O125" s="11">
        <f>+'Ark1'!Y1399</f>
        <v>0</v>
      </c>
      <c r="P125" s="11">
        <f>+'Ark1'!Z1399</f>
        <v>0.88709687038003748</v>
      </c>
      <c r="Q125" s="1">
        <f>+'Ark1'!Z1399</f>
        <v>0.88709687038003748</v>
      </c>
      <c r="R125" s="1">
        <f>+'Ark1'!AB1399</f>
        <v>1.4431370787625044</v>
      </c>
      <c r="S125" s="1">
        <f>+'Ark1'!AB1399</f>
        <v>1.4431370787625044</v>
      </c>
      <c r="T125" s="1">
        <f t="shared" si="5"/>
        <v>2.5924836601307186</v>
      </c>
      <c r="U125" s="1">
        <f t="shared" si="6"/>
        <v>1.6603773584905661</v>
      </c>
      <c r="V125" s="47"/>
      <c r="W125" s="13"/>
      <c r="X125" s="13"/>
    </row>
    <row r="126" spans="1:26">
      <c r="A126" s="47"/>
      <c r="B126">
        <f>+'Ark1'!C1400</f>
        <v>2016</v>
      </c>
      <c r="C126">
        <f>+'Ark1'!N1400</f>
        <v>410</v>
      </c>
      <c r="D126" s="3" t="s">
        <v>467</v>
      </c>
      <c r="E126">
        <f>+'Ark1'!Q1400</f>
        <v>340</v>
      </c>
      <c r="F126" s="337">
        <f>+'Ark1'!R1400</f>
        <v>1043</v>
      </c>
      <c r="G126" s="196">
        <f>+'Ark1'!AF1400</f>
        <v>12.246096043207702</v>
      </c>
      <c r="H126" s="60">
        <f t="shared" si="7"/>
        <v>-0.18494478062459407</v>
      </c>
      <c r="I126" s="196">
        <f>+'Ark1'!AG1400</f>
        <v>7.6476419144204018</v>
      </c>
      <c r="J126" s="1">
        <f>+'Ark1'!S1400</f>
        <v>3.852348993288591</v>
      </c>
      <c r="K126" s="1">
        <f>+'Ark1'!T1400</f>
        <v>3.6615532118887826</v>
      </c>
      <c r="L126" s="93">
        <f>+'Ark1'!U1400</f>
        <v>13.262895493767967</v>
      </c>
      <c r="M126" s="11">
        <f>+'Ark1'!W1400</f>
        <v>0</v>
      </c>
      <c r="N126" s="11">
        <f>+'Ark1'!X1400</f>
        <v>0</v>
      </c>
      <c r="O126" s="11">
        <f>+'Ark1'!Y1400</f>
        <v>0</v>
      </c>
      <c r="P126" s="11">
        <f>+'Ark1'!Z1400</f>
        <v>1.2774217710751898</v>
      </c>
      <c r="Q126" s="1">
        <f>+'Ark1'!Z1400</f>
        <v>1.2774217710751898</v>
      </c>
      <c r="R126" s="1">
        <f>+'Ark1'!AB1400</f>
        <v>1.7558362572896655</v>
      </c>
      <c r="S126" s="1">
        <f>+'Ark1'!AB1400</f>
        <v>1.7558362572896655</v>
      </c>
      <c r="T126" s="1">
        <f t="shared" si="5"/>
        <v>3.4428073668491757</v>
      </c>
      <c r="U126" s="1">
        <f t="shared" si="6"/>
        <v>3.0676470588235296</v>
      </c>
      <c r="V126" s="47"/>
      <c r="W126" s="13"/>
      <c r="X126" s="13"/>
    </row>
    <row r="127" spans="1:26">
      <c r="A127" s="47"/>
      <c r="B127">
        <f>+'Ark1'!C1401</f>
        <v>2016</v>
      </c>
      <c r="C127">
        <f>+'Ark1'!N1401</f>
        <v>415</v>
      </c>
      <c r="D127" s="3" t="s">
        <v>468</v>
      </c>
      <c r="E127">
        <f>+'Ark1'!Q1401</f>
        <v>476</v>
      </c>
      <c r="F127" s="337">
        <f>+'Ark1'!R1401</f>
        <v>2857</v>
      </c>
      <c r="G127" s="196">
        <f>+'Ark1'!AF1401</f>
        <v>33.544675355172011</v>
      </c>
      <c r="H127" s="60">
        <f t="shared" si="7"/>
        <v>-1.6766069790194891</v>
      </c>
      <c r="I127" s="196">
        <f>+'Ark1'!AG1401</f>
        <v>28.100102884810525</v>
      </c>
      <c r="J127" s="1">
        <f>+'Ark1'!S1401</f>
        <v>4.2716135806790332</v>
      </c>
      <c r="K127" s="1">
        <f>+'Ark1'!T1401</f>
        <v>4.4739236961848086</v>
      </c>
      <c r="L127" s="93">
        <f>+'Ark1'!U1401</f>
        <v>17.790689534476741</v>
      </c>
      <c r="M127" s="11">
        <f>+'Ark1'!W1401</f>
        <v>7.0003500175008782E-2</v>
      </c>
      <c r="N127" s="11">
        <f>+'Ark1'!X1401</f>
        <v>85.68428421421072</v>
      </c>
      <c r="O127" s="11">
        <f>+'Ark1'!Y1401</f>
        <v>0</v>
      </c>
      <c r="P127" s="11">
        <f>+'Ark1'!Z1401</f>
        <v>1.3866976837396507</v>
      </c>
      <c r="Q127" s="1">
        <f>+'Ark1'!Z1401</f>
        <v>1.3866976837396507</v>
      </c>
      <c r="R127" s="1">
        <f>+'Ark1'!AB1401</f>
        <v>1.8005470443342932</v>
      </c>
      <c r="S127" s="1">
        <f>+'Ark1'!AB1401</f>
        <v>1.8005470443342932</v>
      </c>
      <c r="T127" s="1">
        <f t="shared" si="5"/>
        <v>4.1648639790232753</v>
      </c>
      <c r="U127" s="1">
        <f t="shared" si="6"/>
        <v>6.0021008403361344</v>
      </c>
      <c r="V127" s="47"/>
      <c r="W127" s="13"/>
      <c r="X127" s="13"/>
    </row>
    <row r="128" spans="1:26">
      <c r="A128" s="47"/>
      <c r="B128">
        <f>+'Ark1'!C1402</f>
        <v>2016</v>
      </c>
      <c r="C128">
        <f>+'Ark1'!N1402</f>
        <v>420</v>
      </c>
      <c r="D128" s="3" t="s">
        <v>469</v>
      </c>
      <c r="E128">
        <f>+'Ark1'!Q1402</f>
        <v>419</v>
      </c>
      <c r="F128" s="337">
        <f>+'Ark1'!R1402</f>
        <v>2620</v>
      </c>
      <c r="G128" s="196">
        <f>+'Ark1'!AF1402</f>
        <v>30.762005400962774</v>
      </c>
      <c r="H128" s="60">
        <f t="shared" si="7"/>
        <v>1.3026453421176143</v>
      </c>
      <c r="I128" s="196">
        <f>+'Ark1'!AG1402</f>
        <v>32.342650093790439</v>
      </c>
      <c r="J128" s="1">
        <f>+'Ark1'!S1402</f>
        <v>5.2072519083969491</v>
      </c>
      <c r="K128" s="1">
        <f>+'Ark1'!T1402</f>
        <v>5.8053435114503804</v>
      </c>
      <c r="L128" s="93">
        <f>+'Ark1'!U1402</f>
        <v>22.329007633587743</v>
      </c>
      <c r="M128" s="11">
        <f>+'Ark1'!W1402</f>
        <v>1.7175572519083975</v>
      </c>
      <c r="N128" s="11">
        <f>+'Ark1'!X1402</f>
        <v>100</v>
      </c>
      <c r="O128" s="11">
        <f>+'Ark1'!Y1402</f>
        <v>33.625954198473273</v>
      </c>
      <c r="P128" s="11">
        <f>+'Ark1'!Z1402</f>
        <v>1.4063264119836523</v>
      </c>
      <c r="Q128" s="1">
        <f>+'Ark1'!Z1402</f>
        <v>1.4063264119836523</v>
      </c>
      <c r="R128" s="1">
        <f>+'Ark1'!AB1402</f>
        <v>1.8674313082842409</v>
      </c>
      <c r="S128" s="1">
        <f>+'Ark1'!AB1402</f>
        <v>1.8674313082842409</v>
      </c>
      <c r="T128" s="1">
        <f t="shared" si="5"/>
        <v>4.2880598108920225</v>
      </c>
      <c r="U128" s="1">
        <f t="shared" si="6"/>
        <v>6.2529832935560856</v>
      </c>
      <c r="V128" s="47"/>
      <c r="W128" s="13"/>
      <c r="X128" s="13"/>
    </row>
    <row r="129" spans="1:24">
      <c r="A129" s="47"/>
      <c r="B129">
        <f>+'Ark1'!C1403</f>
        <v>2016</v>
      </c>
      <c r="C129">
        <f>+'Ark1'!N1403</f>
        <v>425</v>
      </c>
      <c r="D129" s="3" t="s">
        <v>470</v>
      </c>
      <c r="E129">
        <f>+'Ark1'!Q1403</f>
        <v>278</v>
      </c>
      <c r="F129" s="337">
        <f>+'Ark1'!R1403</f>
        <v>865</v>
      </c>
      <c r="G129" s="196">
        <f>+'Ark1'!AF1403</f>
        <v>10.156158271691909</v>
      </c>
      <c r="H129" s="60">
        <f t="shared" si="7"/>
        <v>-0.57082468772944672</v>
      </c>
      <c r="I129" s="196">
        <f>+'Ark1'!AG1403</f>
        <v>12.653117863091872</v>
      </c>
      <c r="J129" s="1">
        <f>+'Ark1'!S1403</f>
        <v>6.0393063583815012</v>
      </c>
      <c r="K129" s="1">
        <f>+'Ark1'!T1403</f>
        <v>6.8716763005780326</v>
      </c>
      <c r="L129" s="93">
        <f>+'Ark1'!U1403</f>
        <v>26.459190751445039</v>
      </c>
      <c r="M129" s="11">
        <f>+'Ark1'!W1403</f>
        <v>7.745664739884389</v>
      </c>
      <c r="N129" s="11">
        <f>+'Ark1'!X1403</f>
        <v>100</v>
      </c>
      <c r="O129" s="11">
        <f>+'Ark1'!Y1403</f>
        <v>100</v>
      </c>
      <c r="P129" s="11">
        <f>+'Ark1'!Z1403</f>
        <v>0.86799845071133508</v>
      </c>
      <c r="Q129" s="1">
        <f>+'Ark1'!Z1403</f>
        <v>0.86799845071133508</v>
      </c>
      <c r="R129" s="1">
        <f>+'Ark1'!AB1403</f>
        <v>2.0036833335133162</v>
      </c>
      <c r="S129" s="1">
        <f>+'Ark1'!AB1403</f>
        <v>2.0036833335133162</v>
      </c>
      <c r="T129" s="1">
        <f t="shared" si="5"/>
        <v>4.3811638591117852</v>
      </c>
      <c r="U129" s="1">
        <f t="shared" si="6"/>
        <v>3.1115107913669067</v>
      </c>
      <c r="V129" s="47"/>
      <c r="W129" s="13"/>
      <c r="X129" s="13"/>
    </row>
    <row r="130" spans="1:24">
      <c r="A130" s="47"/>
      <c r="B130">
        <f>+'Ark1'!C1404</f>
        <v>2016</v>
      </c>
      <c r="C130">
        <f>+'Ark1'!N1404</f>
        <v>428</v>
      </c>
      <c r="D130" s="3" t="s">
        <v>471</v>
      </c>
      <c r="E130">
        <f>+'Ark1'!Q1404</f>
        <v>174</v>
      </c>
      <c r="F130" s="337">
        <f>+'Ark1'!R1404</f>
        <v>380</v>
      </c>
      <c r="G130" s="196">
        <f>+'Ark1'!AF1404</f>
        <v>4.4616649054831505</v>
      </c>
      <c r="H130" s="60">
        <f t="shared" si="7"/>
        <v>0.97999272208238963</v>
      </c>
      <c r="I130" s="196">
        <f>+'Ark1'!AG1404</f>
        <v>6.0893876059462064</v>
      </c>
      <c r="J130" s="1">
        <f>+'Ark1'!S1404</f>
        <v>6.4973684210526317</v>
      </c>
      <c r="K130" s="1">
        <f>+'Ark1'!T1404</f>
        <v>7.686842105263155</v>
      </c>
      <c r="L130" s="93">
        <f>+'Ark1'!U1404</f>
        <v>28.985789473684218</v>
      </c>
      <c r="M130" s="11">
        <f>+'Ark1'!W1404</f>
        <v>18.157894736842113</v>
      </c>
      <c r="N130" s="11">
        <f>+'Ark1'!X1404</f>
        <v>100</v>
      </c>
      <c r="O130" s="11">
        <f>+'Ark1'!Y1404</f>
        <v>100</v>
      </c>
      <c r="P130" s="11">
        <f>+'Ark1'!Z1404</f>
        <v>0.59041302037248899</v>
      </c>
      <c r="Q130" s="1">
        <f>+'Ark1'!Z1404</f>
        <v>0.59041302037248899</v>
      </c>
      <c r="R130" s="1">
        <f>+'Ark1'!AB1404</f>
        <v>2.1786851482188196</v>
      </c>
      <c r="S130" s="1">
        <f>+'Ark1'!AB1404</f>
        <v>2.1786851482188196</v>
      </c>
      <c r="T130" s="1">
        <f t="shared" si="5"/>
        <v>4.4611583637100054</v>
      </c>
      <c r="U130" s="1">
        <f t="shared" si="6"/>
        <v>2.1839080459770117</v>
      </c>
      <c r="V130" s="47"/>
      <c r="W130" s="13"/>
      <c r="X130" s="13"/>
    </row>
    <row r="131" spans="1:24">
      <c r="A131" s="47"/>
      <c r="B131">
        <f>+'Ark1'!C1405</f>
        <v>2016</v>
      </c>
      <c r="C131">
        <f>+'Ark1'!N1405</f>
        <v>430</v>
      </c>
      <c r="D131" s="3" t="s">
        <v>472</v>
      </c>
      <c r="E131">
        <f>+'Ark1'!Q1405</f>
        <v>165</v>
      </c>
      <c r="F131" s="337">
        <f>+'Ark1'!R1405</f>
        <v>321</v>
      </c>
      <c r="G131" s="196">
        <f>+'Ark1'!AF1405</f>
        <v>3.7689327227897138</v>
      </c>
      <c r="H131" s="60">
        <f t="shared" si="7"/>
        <v>0.31177935758191744</v>
      </c>
      <c r="I131" s="196">
        <f>+'Ark1'!AG1405</f>
        <v>5.5748529841847159</v>
      </c>
      <c r="J131" s="1">
        <f>+'Ark1'!S1405</f>
        <v>6.850467289719627</v>
      </c>
      <c r="K131" s="1">
        <f>+'Ark1'!T1405</f>
        <v>7.962616822429907</v>
      </c>
      <c r="L131" s="93">
        <f>+'Ark1'!U1405</f>
        <v>31.41401869158879</v>
      </c>
      <c r="M131" s="11">
        <f>+'Ark1'!W1405</f>
        <v>25.545171339563861</v>
      </c>
      <c r="N131" s="11">
        <f>+'Ark1'!X1405</f>
        <v>100</v>
      </c>
      <c r="O131" s="11">
        <f>+'Ark1'!Y1405</f>
        <v>100</v>
      </c>
      <c r="P131" s="11">
        <f>+'Ark1'!Z1405</f>
        <v>0.87653188714519215</v>
      </c>
      <c r="Q131" s="1">
        <f>+'Ark1'!Z1405</f>
        <v>0.87653188714519215</v>
      </c>
      <c r="R131" s="1">
        <f>+'Ark1'!AB1405</f>
        <v>2.449204462276426</v>
      </c>
      <c r="S131" s="1">
        <f>+'Ark1'!AB1405</f>
        <v>2.449204462276426</v>
      </c>
      <c r="T131" s="1">
        <f t="shared" si="5"/>
        <v>4.5856753069577083</v>
      </c>
      <c r="U131" s="1">
        <f t="shared" si="6"/>
        <v>1.9454545454545455</v>
      </c>
      <c r="V131" s="47"/>
      <c r="W131" s="13"/>
      <c r="X131" s="13"/>
    </row>
    <row r="132" spans="1:24">
      <c r="A132" s="47"/>
      <c r="B132">
        <f>+'Ark1'!C1406</f>
        <v>2016</v>
      </c>
      <c r="C132">
        <f>+'Ark1'!N1406</f>
        <v>433</v>
      </c>
      <c r="D132" s="3" t="s">
        <v>473</v>
      </c>
      <c r="E132">
        <f>+'Ark1'!Q1406</f>
        <v>84</v>
      </c>
      <c r="F132" s="337">
        <f>+'Ark1'!R1406</f>
        <v>121</v>
      </c>
      <c r="G132" s="196">
        <f>+'Ark1'!AF1406</f>
        <v>1.4206880356933196</v>
      </c>
      <c r="H132" s="60">
        <f t="shared" si="7"/>
        <v>0.18248771694868315</v>
      </c>
      <c r="I132" s="196">
        <f>+'Ark1'!AG1406</f>
        <v>2.2710951178641996</v>
      </c>
      <c r="J132" s="1">
        <f>+'Ark1'!S1406</f>
        <v>7.0991735537190097</v>
      </c>
      <c r="K132" s="1">
        <f>+'Ark1'!T1406</f>
        <v>8.0991735537190088</v>
      </c>
      <c r="L132" s="93">
        <f>+'Ark1'!U1406</f>
        <v>33.950413223140487</v>
      </c>
      <c r="M132" s="11">
        <f>+'Ark1'!W1406</f>
        <v>32.231404958677686</v>
      </c>
      <c r="N132" s="11">
        <f>+'Ark1'!X1406</f>
        <v>100</v>
      </c>
      <c r="O132" s="11">
        <f>+'Ark1'!Y1406</f>
        <v>100</v>
      </c>
      <c r="P132" s="11">
        <f>+'Ark1'!Z1406</f>
        <v>0.53692173844457614</v>
      </c>
      <c r="Q132" s="1">
        <f>+'Ark1'!Z1406</f>
        <v>0.53692173844457614</v>
      </c>
      <c r="R132" s="1">
        <f>+'Ark1'!AB1406</f>
        <v>2.7254689752716605</v>
      </c>
      <c r="S132" s="1">
        <f>+'Ark1'!AB1406</f>
        <v>2.7254689752716605</v>
      </c>
      <c r="T132" s="1">
        <f t="shared" si="5"/>
        <v>4.7823050058207199</v>
      </c>
      <c r="U132" s="1">
        <f t="shared" si="6"/>
        <v>1.4404761904761905</v>
      </c>
      <c r="V132" s="47"/>
      <c r="W132" s="13"/>
      <c r="X132" s="13"/>
    </row>
    <row r="133" spans="1:24">
      <c r="A133" s="47"/>
      <c r="B133">
        <f>+'Ark1'!C1407</f>
        <v>2016</v>
      </c>
      <c r="C133">
        <f>+'Ark1'!N1407</f>
        <v>435</v>
      </c>
      <c r="D133" s="3" t="s">
        <v>474</v>
      </c>
      <c r="E133">
        <f>+'Ark1'!Q1407</f>
        <v>65</v>
      </c>
      <c r="F133" s="337">
        <f>+'Ark1'!R1407</f>
        <v>93</v>
      </c>
      <c r="G133" s="196">
        <f>+'Ark1'!AF1407</f>
        <v>1.0919337794998243</v>
      </c>
      <c r="H133" s="59">
        <f t="shared" si="7"/>
        <v>-0.18304476653425694</v>
      </c>
      <c r="I133" s="196">
        <f>+'Ark1'!AG1407</f>
        <v>1.864973775706692</v>
      </c>
      <c r="J133" s="1">
        <f>+'Ark1'!S1407</f>
        <v>7.2043010752688179</v>
      </c>
      <c r="K133" s="1">
        <f>+'Ark1'!T1407</f>
        <v>8</v>
      </c>
      <c r="L133" s="93">
        <f>+'Ark1'!U1407</f>
        <v>36.273118279569879</v>
      </c>
      <c r="M133" s="11">
        <f>+'Ark1'!W1407</f>
        <v>35.483870967741943</v>
      </c>
      <c r="N133" s="11">
        <f>+'Ark1'!X1407</f>
        <v>100</v>
      </c>
      <c r="O133" s="11">
        <f>+'Ark1'!Y1407</f>
        <v>100</v>
      </c>
      <c r="P133" s="11">
        <f>+'Ark1'!Z1407</f>
        <v>0.79421832606108766</v>
      </c>
      <c r="Q133" s="1">
        <f>+'Ark1'!Z1407</f>
        <v>0.79421832606108766</v>
      </c>
      <c r="R133" s="1">
        <f>+'Ark1'!AB1407</f>
        <v>2.9512162610277888</v>
      </c>
      <c r="S133" s="1">
        <f>+'Ark1'!AB1407</f>
        <v>2.9512162610277888</v>
      </c>
      <c r="T133" s="1">
        <f t="shared" si="5"/>
        <v>5.0349253731343255</v>
      </c>
      <c r="U133" s="1">
        <f t="shared" si="6"/>
        <v>1.4307692307692308</v>
      </c>
      <c r="V133" s="47"/>
      <c r="W133" s="13"/>
      <c r="X133" s="13"/>
    </row>
    <row r="134" spans="1:24">
      <c r="A134" s="47"/>
      <c r="B134">
        <f>+'Ark1'!C1408</f>
        <v>2016</v>
      </c>
      <c r="C134">
        <f>+'Ark1'!N1408</f>
        <v>438</v>
      </c>
      <c r="D134" s="3" t="s">
        <v>475</v>
      </c>
      <c r="E134">
        <f>+'Ark1'!Q1408</f>
        <v>31</v>
      </c>
      <c r="F134" s="337">
        <f>+'Ark1'!R1408</f>
        <v>39</v>
      </c>
      <c r="G134" s="196">
        <f>+'Ark1'!AF1408</f>
        <v>0.45790771398379698</v>
      </c>
      <c r="H134" s="59">
        <f t="shared" si="7"/>
        <v>-0.11828451355083586</v>
      </c>
      <c r="I134" s="196">
        <f>+'Ark1'!AG1408</f>
        <v>0.84010616872113886</v>
      </c>
      <c r="J134" s="1">
        <f>+'Ark1'!S1408</f>
        <v>6.9743589743589745</v>
      </c>
      <c r="K134" s="1">
        <f>+'Ark1'!T1408</f>
        <v>7.4102564102564097</v>
      </c>
      <c r="L134" s="93">
        <f>+'Ark1'!U1408</f>
        <v>38.964102564102561</v>
      </c>
      <c r="M134" s="11">
        <f>+'Ark1'!W1408</f>
        <v>17.948717948717952</v>
      </c>
      <c r="N134" s="11">
        <f>+'Ark1'!X1408</f>
        <v>100</v>
      </c>
      <c r="O134" s="11">
        <f>+'Ark1'!Y1408</f>
        <v>100</v>
      </c>
      <c r="P134" s="11">
        <f>+'Ark1'!Z1408</f>
        <v>0.55075108598301892</v>
      </c>
      <c r="Q134" s="1">
        <f>+'Ark1'!Z1408</f>
        <v>0.55075108598301892</v>
      </c>
      <c r="R134" s="1">
        <f>+'Ark1'!AB1408</f>
        <v>2.5692256512564806</v>
      </c>
      <c r="S134" s="1">
        <f>+'Ark1'!AB1408</f>
        <v>2.5692256512564806</v>
      </c>
      <c r="T134" s="1">
        <f t="shared" si="5"/>
        <v>5.5867647058823522</v>
      </c>
      <c r="U134" s="1">
        <f t="shared" si="6"/>
        <v>1.2580645161290323</v>
      </c>
      <c r="V134" s="47"/>
      <c r="W134" s="13"/>
      <c r="X134" s="13"/>
    </row>
    <row r="135" spans="1:24">
      <c r="A135" s="47"/>
      <c r="B135">
        <f>+'Ark1'!C1409</f>
        <v>2016</v>
      </c>
      <c r="C135">
        <f>+'Ark1'!N1409</f>
        <v>440</v>
      </c>
      <c r="D135" s="3" t="s">
        <v>476</v>
      </c>
      <c r="E135">
        <f>+'Ark1'!Q1409</f>
        <v>40</v>
      </c>
      <c r="F135" s="337">
        <f>+'Ark1'!R1409</f>
        <v>50</v>
      </c>
      <c r="G135" s="196">
        <f>+'Ark1'!AF1409</f>
        <v>0.587061171774099</v>
      </c>
      <c r="H135" s="59">
        <f t="shared" si="7"/>
        <v>0.21927889887965252</v>
      </c>
      <c r="I135" s="196">
        <f>+'Ark1'!AG1409</f>
        <v>1.146272789040806</v>
      </c>
      <c r="J135" s="1">
        <f>+'Ark1'!S1409</f>
        <v>6.8600000000000012</v>
      </c>
      <c r="K135" s="1">
        <f>+'Ark1'!T1409</f>
        <v>7.04</v>
      </c>
      <c r="L135" s="93">
        <f>+'Ark1'!U1409</f>
        <v>41.468000000000011</v>
      </c>
      <c r="M135" s="11">
        <f>+'Ark1'!W1409</f>
        <v>14</v>
      </c>
      <c r="N135" s="11">
        <f>+'Ark1'!X1409</f>
        <v>100</v>
      </c>
      <c r="O135" s="11">
        <f>+'Ark1'!Y1409</f>
        <v>100</v>
      </c>
      <c r="P135" s="11">
        <f>+'Ark1'!Z1409</f>
        <v>0.80658291576217955</v>
      </c>
      <c r="Q135" s="1">
        <f>+'Ark1'!Z1409</f>
        <v>0.80658291576217955</v>
      </c>
      <c r="R135" s="1">
        <f>+'Ark1'!AB1409</f>
        <v>2.1996363335788045</v>
      </c>
      <c r="S135" s="1">
        <f>+'Ark1'!AB1409</f>
        <v>2.1996363335788045</v>
      </c>
      <c r="T135" s="1">
        <f t="shared" si="5"/>
        <v>6.0448979591836736</v>
      </c>
      <c r="U135" s="1">
        <f t="shared" si="6"/>
        <v>1.25</v>
      </c>
      <c r="V135" s="47"/>
      <c r="W135" s="13"/>
      <c r="X135" s="13"/>
    </row>
    <row r="136" spans="1:24">
      <c r="A136" s="47"/>
      <c r="B136">
        <f>+'Ark1'!C1410</f>
        <v>2016</v>
      </c>
      <c r="C136">
        <f>+'Ark1'!N1410</f>
        <v>443</v>
      </c>
      <c r="D136" s="3" t="s">
        <v>477</v>
      </c>
      <c r="E136">
        <f>+'Ark1'!Q1410</f>
        <v>14</v>
      </c>
      <c r="F136" s="337">
        <f>+'Ark1'!R1410</f>
        <v>14</v>
      </c>
      <c r="G136" s="196">
        <f>+'Ark1'!AF1410</f>
        <v>0.16437712809674773</v>
      </c>
      <c r="H136" s="59">
        <f t="shared" si="7"/>
        <v>9.0820673517858441E-2</v>
      </c>
      <c r="I136" s="196">
        <f>+'Ark1'!AG1410</f>
        <v>0.34044312891450196</v>
      </c>
      <c r="J136" s="1">
        <f>+'Ark1'!S1410</f>
        <v>7.0714285714285694</v>
      </c>
      <c r="K136" s="1">
        <f>+'Ark1'!T1410</f>
        <v>8</v>
      </c>
      <c r="L136" s="93">
        <f>+'Ark1'!U1410</f>
        <v>43.985714285714259</v>
      </c>
      <c r="M136" s="11">
        <f>+'Ark1'!W1410</f>
        <v>35.714285714285722</v>
      </c>
      <c r="N136" s="11">
        <f>+'Ark1'!X1410</f>
        <v>100</v>
      </c>
      <c r="O136" s="11">
        <f>+'Ark1'!Y1410</f>
        <v>100</v>
      </c>
      <c r="P136" s="11">
        <f>+'Ark1'!Z1410</f>
        <v>0.57799795211918237</v>
      </c>
      <c r="Q136" s="1">
        <f>+'Ark1'!Z1410</f>
        <v>0.57799795211918237</v>
      </c>
      <c r="R136" s="1">
        <f>+'Ark1'!AB1410</f>
        <v>2.7774602993176543</v>
      </c>
      <c r="S136" s="1">
        <f>+'Ark1'!AB1410</f>
        <v>2.7774602993176543</v>
      </c>
      <c r="T136" s="1">
        <f t="shared" si="5"/>
        <v>6.2202020202020183</v>
      </c>
      <c r="U136" s="1">
        <f t="shared" si="6"/>
        <v>1</v>
      </c>
      <c r="V136" s="47"/>
      <c r="W136" s="13"/>
      <c r="X136" s="13"/>
    </row>
    <row r="137" spans="1:24">
      <c r="A137" s="47"/>
      <c r="B137">
        <f>+'Ark1'!C1411</f>
        <v>2016</v>
      </c>
      <c r="C137">
        <f>+'Ark1'!N1411</f>
        <v>445</v>
      </c>
      <c r="D137" s="3" t="s">
        <v>478</v>
      </c>
      <c r="E137">
        <f>+'Ark1'!Q1411</f>
        <v>18</v>
      </c>
      <c r="F137" s="337">
        <f>+'Ark1'!R1411</f>
        <v>24</v>
      </c>
      <c r="G137" s="196">
        <f>+'Ark1'!AF1411</f>
        <v>0.28178936245156749</v>
      </c>
      <c r="H137" s="59">
        <f t="shared" si="7"/>
        <v>8.5638816907862736E-2</v>
      </c>
      <c r="I137" s="196">
        <f>+'Ark1'!AG1411</f>
        <v>0.63406012431315739</v>
      </c>
      <c r="J137" s="1">
        <f>+'Ark1'!S1411</f>
        <v>6.7083333333333313</v>
      </c>
      <c r="K137" s="1">
        <f>+'Ark1'!T1411</f>
        <v>6.875</v>
      </c>
      <c r="L137" s="93">
        <f>+'Ark1'!U1411</f>
        <v>47.787500000000001</v>
      </c>
      <c r="M137" s="11">
        <f>+'Ark1'!W1411</f>
        <v>8.3333333333333357</v>
      </c>
      <c r="N137" s="11">
        <f>+'Ark1'!X1411</f>
        <v>100</v>
      </c>
      <c r="O137" s="11">
        <f>+'Ark1'!Y1411</f>
        <v>100</v>
      </c>
      <c r="P137" s="11">
        <f>+'Ark1'!Z1411</f>
        <v>1.3593235143509328</v>
      </c>
      <c r="Q137" s="1">
        <f>+'Ark1'!Z1411</f>
        <v>1.3593235143509328</v>
      </c>
      <c r="R137" s="1">
        <f>+'Ark1'!AB1411</f>
        <v>2.7128168017763379</v>
      </c>
      <c r="S137" s="1">
        <f>+'Ark1'!AB1411</f>
        <v>2.7128168017763379</v>
      </c>
      <c r="T137" s="1">
        <f t="shared" si="5"/>
        <v>7.1236024844720518</v>
      </c>
      <c r="U137" s="1">
        <f t="shared" si="6"/>
        <v>1.3333333333333333</v>
      </c>
      <c r="V137" s="47"/>
      <c r="W137" s="13"/>
      <c r="X137" s="13"/>
    </row>
    <row r="138" spans="1:24">
      <c r="A138" s="47"/>
      <c r="B138">
        <f>+'Ark1'!C1412</f>
        <v>2016</v>
      </c>
      <c r="C138">
        <f>+'Ark1'!N1412</f>
        <v>450</v>
      </c>
      <c r="D138" s="3" t="s">
        <v>479</v>
      </c>
      <c r="E138">
        <f>+'Ark1'!Q1412</f>
        <v>2</v>
      </c>
      <c r="F138" s="337">
        <f>+'Ark1'!R1412</f>
        <v>2</v>
      </c>
      <c r="G138" s="196">
        <f>+'Ark1'!AF1412</f>
        <v>2.3482446870963954E-2</v>
      </c>
      <c r="H138" s="59">
        <f t="shared" si="7"/>
        <v>1.1223037774482407E-2</v>
      </c>
      <c r="I138" s="196">
        <f>+'Ark1'!AG1412</f>
        <v>5.6722093255322993E-2</v>
      </c>
      <c r="J138" s="1">
        <f>+'Ark1'!S1412</f>
        <v>6.5</v>
      </c>
      <c r="K138" s="1">
        <f>+'Ark1'!T1412</f>
        <v>9.5</v>
      </c>
      <c r="L138" s="93">
        <f>+'Ark1'!U1412</f>
        <v>51.3</v>
      </c>
      <c r="M138" s="11">
        <f>+'Ark1'!W1412</f>
        <v>50</v>
      </c>
      <c r="N138" s="11">
        <f>+'Ark1'!X1412</f>
        <v>100</v>
      </c>
      <c r="O138" s="11">
        <f>+'Ark1'!Y1412</f>
        <v>100</v>
      </c>
      <c r="P138" s="11">
        <f>+'Ark1'!Z1412</f>
        <v>0.20000000000104592</v>
      </c>
      <c r="Q138" s="1">
        <f>+'Ark1'!Z1412</f>
        <v>0.20000000000104592</v>
      </c>
      <c r="R138" s="1">
        <f>+'Ark1'!AB1412</f>
        <v>1.5</v>
      </c>
      <c r="S138" s="1">
        <f>+'Ark1'!AB1412</f>
        <v>1.5</v>
      </c>
      <c r="T138" s="1">
        <f t="shared" si="5"/>
        <v>7.8923076923076918</v>
      </c>
      <c r="U138" s="1">
        <f t="shared" si="6"/>
        <v>1</v>
      </c>
      <c r="V138" s="47"/>
      <c r="W138" s="13"/>
      <c r="X138" s="13"/>
    </row>
    <row r="139" spans="1:24">
      <c r="A139" s="47"/>
      <c r="B139">
        <f>+'Ark1'!C1413</f>
        <v>2016</v>
      </c>
      <c r="C139">
        <f>+'Ark1'!N1413</f>
        <v>455</v>
      </c>
      <c r="D139" s="3" t="s">
        <v>480</v>
      </c>
      <c r="E139">
        <f>+'Ark1'!Q1413</f>
        <v>0</v>
      </c>
      <c r="F139" s="337">
        <f>+'Ark1'!R1413</f>
        <v>0</v>
      </c>
      <c r="G139" s="196">
        <f>+'Ark1'!AF1413</f>
        <v>0</v>
      </c>
      <c r="H139" s="59">
        <f t="shared" si="7"/>
        <v>0</v>
      </c>
      <c r="I139" s="196">
        <f>+'Ark1'!AG1413</f>
        <v>0</v>
      </c>
      <c r="J139" s="1">
        <f>+'Ark1'!S1413</f>
        <v>0</v>
      </c>
      <c r="K139" s="1">
        <f>+'Ark1'!T1413</f>
        <v>0</v>
      </c>
      <c r="L139" s="93">
        <f>+'Ark1'!U1413</f>
        <v>0</v>
      </c>
      <c r="M139" s="11">
        <f>+'Ark1'!W1413</f>
        <v>0</v>
      </c>
      <c r="N139" s="11">
        <f>+'Ark1'!X1413</f>
        <v>0</v>
      </c>
      <c r="O139" s="11">
        <f>+'Ark1'!Y1413</f>
        <v>0</v>
      </c>
      <c r="P139" s="11">
        <f>+'Ark1'!Z1413</f>
        <v>0</v>
      </c>
      <c r="Q139" s="1">
        <f>+'Ark1'!Z1413</f>
        <v>0</v>
      </c>
      <c r="R139" s="1">
        <f>+'Ark1'!AB1413</f>
        <v>0</v>
      </c>
      <c r="S139" s="1">
        <f>+'Ark1'!AB1413</f>
        <v>0</v>
      </c>
      <c r="T139" s="1" t="e">
        <f t="shared" si="5"/>
        <v>#DIV/0!</v>
      </c>
      <c r="U139" s="1" t="e">
        <f t="shared" si="6"/>
        <v>#DIV/0!</v>
      </c>
      <c r="V139" s="47"/>
      <c r="W139" s="13"/>
      <c r="X139" s="13"/>
    </row>
    <row r="140" spans="1:24">
      <c r="A140" s="47"/>
      <c r="B140">
        <f>+'Ark1'!C1414</f>
        <v>2016</v>
      </c>
      <c r="C140">
        <f>+'Ark1'!N1414</f>
        <v>460</v>
      </c>
      <c r="D140" s="3" t="s">
        <v>481</v>
      </c>
      <c r="E140">
        <f>+'Ark1'!Q1414</f>
        <v>0</v>
      </c>
      <c r="F140" s="337">
        <f>+'Ark1'!R1414</f>
        <v>0</v>
      </c>
      <c r="G140" s="196">
        <f>+'Ark1'!AF1414</f>
        <v>0</v>
      </c>
      <c r="H140" s="59">
        <f t="shared" si="7"/>
        <v>0</v>
      </c>
      <c r="I140" s="196">
        <f>+'Ark1'!AG1414</f>
        <v>0</v>
      </c>
      <c r="J140" s="1">
        <f>+'Ark1'!S1414</f>
        <v>0</v>
      </c>
      <c r="K140" s="1">
        <f>+'Ark1'!T1414</f>
        <v>0</v>
      </c>
      <c r="L140" s="93">
        <f>+'Ark1'!U1414</f>
        <v>0</v>
      </c>
      <c r="M140" s="11">
        <f>+'Ark1'!W1414</f>
        <v>0</v>
      </c>
      <c r="N140" s="11">
        <f>+'Ark1'!X1414</f>
        <v>0</v>
      </c>
      <c r="O140" s="11">
        <f>+'Ark1'!Y1414</f>
        <v>0</v>
      </c>
      <c r="P140" s="11">
        <f>+'Ark1'!Z1414</f>
        <v>0</v>
      </c>
      <c r="Q140" s="1">
        <f>+'Ark1'!Z1414</f>
        <v>0</v>
      </c>
      <c r="R140" s="1">
        <f>+'Ark1'!AB1414</f>
        <v>0</v>
      </c>
      <c r="S140" s="1">
        <f>+'Ark1'!AB1414</f>
        <v>0</v>
      </c>
      <c r="T140" s="1" t="e">
        <f t="shared" si="5"/>
        <v>#DIV/0!</v>
      </c>
      <c r="U140" s="1" t="e">
        <f t="shared" si="6"/>
        <v>#DIV/0!</v>
      </c>
      <c r="V140" s="47"/>
      <c r="W140" s="13"/>
      <c r="X140" s="13"/>
    </row>
    <row r="141" spans="1:24">
      <c r="A141" s="47"/>
      <c r="B141" s="53">
        <f>+'Ark1'!C1415</f>
        <v>2015</v>
      </c>
      <c r="C141" s="53">
        <f>+'Ark1'!N1415</f>
        <v>409</v>
      </c>
      <c r="D141" s="54" t="s">
        <v>466</v>
      </c>
      <c r="E141" s="53">
        <f>+'Ark1'!Q1415</f>
        <v>59</v>
      </c>
      <c r="F141" s="338">
        <f>+'Ark1'!R1415</f>
        <v>121</v>
      </c>
      <c r="G141" s="178">
        <f>+'Ark1'!AF1415</f>
        <v>1.4833885006742675</v>
      </c>
      <c r="H141" s="59" t="e">
        <f t="shared" si="7"/>
        <v>#REF!</v>
      </c>
      <c r="I141" s="178">
        <f>+'Ark1'!AG1415</f>
        <v>0.61517401876547695</v>
      </c>
      <c r="J141" s="55">
        <f>+'Ark1'!S1415</f>
        <v>3.3966942148760326</v>
      </c>
      <c r="K141" s="55">
        <f>+'Ark1'!T1415</f>
        <v>2.7190082644628095</v>
      </c>
      <c r="L141" s="157">
        <f>+'Ark1'!U1415</f>
        <v>8.6685950413223143</v>
      </c>
      <c r="M141" s="75">
        <f>+'Ark1'!W1415</f>
        <v>0</v>
      </c>
      <c r="N141" s="75">
        <f>+'Ark1'!X1415</f>
        <v>0</v>
      </c>
      <c r="O141" s="75">
        <f>+'Ark1'!Y1415</f>
        <v>0</v>
      </c>
      <c r="P141" s="75">
        <f>+'Ark1'!Z1415</f>
        <v>1.1176298014989394</v>
      </c>
      <c r="Q141" s="55">
        <f>+'Ark1'!Z1415</f>
        <v>1.1176298014989394</v>
      </c>
      <c r="R141" s="55">
        <f>+'Ark1'!AB1415</f>
        <v>1.427146146650244</v>
      </c>
      <c r="S141" s="55">
        <f>+'Ark1'!AB1415</f>
        <v>1.427146146650244</v>
      </c>
      <c r="T141" s="55">
        <f t="shared" ref="T141:T204" si="8">+L141/J141</f>
        <v>2.5520681265206817</v>
      </c>
      <c r="U141" s="55">
        <f t="shared" ref="U141:U204" si="9">+F141/E141</f>
        <v>2.0508474576271185</v>
      </c>
      <c r="V141" s="47"/>
      <c r="W141" s="13"/>
      <c r="X141" s="13"/>
    </row>
    <row r="142" spans="1:24">
      <c r="A142" s="47"/>
      <c r="B142" s="53">
        <f>+'Ark1'!C1416</f>
        <v>2015</v>
      </c>
      <c r="C142" s="53">
        <f>+'Ark1'!N1416</f>
        <v>410</v>
      </c>
      <c r="D142" s="54" t="s">
        <v>467</v>
      </c>
      <c r="E142" s="53">
        <f>+'Ark1'!Q1416</f>
        <v>315</v>
      </c>
      <c r="F142" s="338">
        <f>+'Ark1'!R1416</f>
        <v>1014</v>
      </c>
      <c r="G142" s="178">
        <f>+'Ark1'!AF1416</f>
        <v>12.431040823832296</v>
      </c>
      <c r="H142" s="59" t="e">
        <f t="shared" ref="H142:H205" si="10">+G142-G158</f>
        <v>#REF!</v>
      </c>
      <c r="I142" s="178">
        <f>+'Ark1'!AG1416</f>
        <v>7.7955668058222516</v>
      </c>
      <c r="J142" s="55">
        <f>+'Ark1'!S1416</f>
        <v>3.6854043392504945</v>
      </c>
      <c r="K142" s="55">
        <f>+'Ark1'!T1416</f>
        <v>3.507889546351084</v>
      </c>
      <c r="L142" s="157">
        <f>+'Ark1'!U1416</f>
        <v>13.108284023668627</v>
      </c>
      <c r="M142" s="75">
        <f>+'Ark1'!W1416</f>
        <v>0</v>
      </c>
      <c r="N142" s="75">
        <f>+'Ark1'!X1416</f>
        <v>0</v>
      </c>
      <c r="O142" s="75">
        <f>+'Ark1'!Y1416</f>
        <v>0</v>
      </c>
      <c r="P142" s="75">
        <f>+'Ark1'!Z1416</f>
        <v>1.3514366722470521</v>
      </c>
      <c r="Q142" s="55">
        <f>+'Ark1'!Z1416</f>
        <v>1.3514366722470521</v>
      </c>
      <c r="R142" s="55">
        <f>+'Ark1'!AB1416</f>
        <v>1.6472548689212021</v>
      </c>
      <c r="S142" s="55">
        <f>+'Ark1'!AB1416</f>
        <v>1.6472548689212021</v>
      </c>
      <c r="T142" s="55">
        <f t="shared" si="8"/>
        <v>3.5568102756221522</v>
      </c>
      <c r="U142" s="55">
        <f t="shared" si="9"/>
        <v>3.2190476190476192</v>
      </c>
      <c r="V142" s="47"/>
      <c r="W142" s="13"/>
      <c r="X142" s="13"/>
    </row>
    <row r="143" spans="1:24">
      <c r="A143" s="47"/>
      <c r="B143" s="53">
        <f>+'Ark1'!C1417</f>
        <v>2015</v>
      </c>
      <c r="C143" s="53">
        <f>+'Ark1'!N1417</f>
        <v>415</v>
      </c>
      <c r="D143" s="54" t="s">
        <v>468</v>
      </c>
      <c r="E143" s="53">
        <f>+'Ark1'!Q1417</f>
        <v>455</v>
      </c>
      <c r="F143" s="338">
        <f>+'Ark1'!R1417</f>
        <v>2873</v>
      </c>
      <c r="G143" s="178">
        <f>+'Ark1'!AF1417</f>
        <v>35.2212823341915</v>
      </c>
      <c r="H143" s="59" t="e">
        <f t="shared" si="10"/>
        <v>#REF!</v>
      </c>
      <c r="I143" s="178">
        <f>+'Ark1'!AG1417</f>
        <v>29.891979453926776</v>
      </c>
      <c r="J143" s="55">
        <f>+'Ark1'!S1417</f>
        <v>4.1350504698920991</v>
      </c>
      <c r="K143" s="55">
        <f>+'Ark1'!T1417</f>
        <v>4.4751131221719476</v>
      </c>
      <c r="L143" s="157">
        <f>+'Ark1'!U1417</f>
        <v>17.740062652279828</v>
      </c>
      <c r="M143" s="75">
        <f>+'Ark1'!W1417</f>
        <v>0.10442046641141664</v>
      </c>
      <c r="N143" s="75">
        <f>+'Ark1'!X1417</f>
        <v>85.276714235990255</v>
      </c>
      <c r="O143" s="75">
        <f>+'Ark1'!Y1417</f>
        <v>0</v>
      </c>
      <c r="P143" s="75">
        <f>+'Ark1'!Z1417</f>
        <v>1.371562251720996</v>
      </c>
      <c r="Q143" s="55">
        <f>+'Ark1'!Z1417</f>
        <v>1.371562251720996</v>
      </c>
      <c r="R143" s="55">
        <f>+'Ark1'!AB1417</f>
        <v>1.7640560353543973</v>
      </c>
      <c r="S143" s="55">
        <f>+'Ark1'!AB1417</f>
        <v>1.7640560353543973</v>
      </c>
      <c r="T143" s="55">
        <f t="shared" si="8"/>
        <v>4.2901683501683454</v>
      </c>
      <c r="U143" s="55">
        <f t="shared" si="9"/>
        <v>6.3142857142857141</v>
      </c>
      <c r="V143" s="47"/>
      <c r="W143" s="13"/>
      <c r="X143" s="13"/>
    </row>
    <row r="144" spans="1:24">
      <c r="A144" s="47"/>
      <c r="B144" s="53">
        <f>+'Ark1'!C1418</f>
        <v>2015</v>
      </c>
      <c r="C144" s="53">
        <f>+'Ark1'!N1418</f>
        <v>420</v>
      </c>
      <c r="D144" s="54" t="s">
        <v>469</v>
      </c>
      <c r="E144" s="53">
        <f>+'Ark1'!Q1418</f>
        <v>386</v>
      </c>
      <c r="F144" s="338">
        <f>+'Ark1'!R1418</f>
        <v>2403</v>
      </c>
      <c r="G144" s="178">
        <f>+'Ark1'!AF1418</f>
        <v>29.45936005884516</v>
      </c>
      <c r="H144" s="59" t="e">
        <f t="shared" si="10"/>
        <v>#REF!</v>
      </c>
      <c r="I144" s="178">
        <f>+'Ark1'!AG1418</f>
        <v>31.451644119865357</v>
      </c>
      <c r="J144" s="55">
        <f>+'Ark1'!S1418</f>
        <v>5.1298377028714111</v>
      </c>
      <c r="K144" s="55">
        <f>+'Ark1'!T1418</f>
        <v>5.8739076154806504</v>
      </c>
      <c r="L144" s="157">
        <f>+'Ark1'!U1418</f>
        <v>22.316479400749017</v>
      </c>
      <c r="M144" s="75">
        <f>+'Ark1'!W1418</f>
        <v>1.1235955056179776</v>
      </c>
      <c r="N144" s="75">
        <f>+'Ark1'!X1418</f>
        <v>100</v>
      </c>
      <c r="O144" s="75">
        <f>+'Ark1'!Y1418</f>
        <v>32.792342904702458</v>
      </c>
      <c r="P144" s="75">
        <f>+'Ark1'!Z1418</f>
        <v>1.3961434629640304</v>
      </c>
      <c r="Q144" s="55">
        <f>+'Ark1'!Z1418</f>
        <v>1.3961434629640304</v>
      </c>
      <c r="R144" s="55">
        <f>+'Ark1'!AB1418</f>
        <v>1.8075066581864987</v>
      </c>
      <c r="S144" s="55">
        <f>+'Ark1'!AB1418</f>
        <v>1.8075066581864987</v>
      </c>
      <c r="T144" s="55">
        <f t="shared" si="8"/>
        <v>4.3503285470917401</v>
      </c>
      <c r="U144" s="55">
        <f t="shared" si="9"/>
        <v>6.2253886010362693</v>
      </c>
      <c r="V144" s="47"/>
      <c r="W144" s="13"/>
      <c r="X144" s="13"/>
    </row>
    <row r="145" spans="1:24">
      <c r="A145" s="47"/>
      <c r="B145" s="53">
        <f>+'Ark1'!C1419</f>
        <v>2015</v>
      </c>
      <c r="C145" s="53">
        <f>+'Ark1'!N1419</f>
        <v>425</v>
      </c>
      <c r="D145" s="54" t="s">
        <v>470</v>
      </c>
      <c r="E145" s="53">
        <f>+'Ark1'!Q1419</f>
        <v>268</v>
      </c>
      <c r="F145" s="338">
        <f>+'Ark1'!R1419</f>
        <v>875</v>
      </c>
      <c r="G145" s="178">
        <f>+'Ark1'!AF1419</f>
        <v>10.726982959421356</v>
      </c>
      <c r="H145" s="59" t="e">
        <f t="shared" si="10"/>
        <v>#REF!</v>
      </c>
      <c r="I145" s="178">
        <f>+'Ark1'!AG1419</f>
        <v>13.559516869339591</v>
      </c>
      <c r="J145" s="55">
        <f>+'Ark1'!S1419</f>
        <v>6.0114285714285698</v>
      </c>
      <c r="K145" s="55">
        <f>+'Ark1'!T1419</f>
        <v>6.8571428571428559</v>
      </c>
      <c r="L145" s="157">
        <f>+'Ark1'!U1419</f>
        <v>26.422399999999968</v>
      </c>
      <c r="M145" s="75">
        <f>+'Ark1'!W1419</f>
        <v>5.1428571428571441</v>
      </c>
      <c r="N145" s="75">
        <f>+'Ark1'!X1419</f>
        <v>100</v>
      </c>
      <c r="O145" s="75">
        <f>+'Ark1'!Y1419</f>
        <v>100</v>
      </c>
      <c r="P145" s="75">
        <f>+'Ark1'!Z1419</f>
        <v>0.85849100835796577</v>
      </c>
      <c r="Q145" s="55">
        <f>+'Ark1'!Z1419</f>
        <v>0.85849100835796577</v>
      </c>
      <c r="R145" s="55">
        <f>+'Ark1'!AB1419</f>
        <v>1.8989148351151537</v>
      </c>
      <c r="S145" s="55">
        <f>+'Ark1'!AB1419</f>
        <v>1.8989148351151537</v>
      </c>
      <c r="T145" s="55">
        <f t="shared" si="8"/>
        <v>4.3953612167300342</v>
      </c>
      <c r="U145" s="55">
        <f t="shared" si="9"/>
        <v>3.2649253731343282</v>
      </c>
      <c r="V145" s="47"/>
      <c r="W145" s="13"/>
      <c r="X145" s="13"/>
    </row>
    <row r="146" spans="1:24">
      <c r="A146" s="47"/>
      <c r="B146" s="53">
        <f>+'Ark1'!C1420</f>
        <v>2015</v>
      </c>
      <c r="C146" s="53">
        <f>+'Ark1'!N1420</f>
        <v>428</v>
      </c>
      <c r="D146" s="54" t="s">
        <v>471</v>
      </c>
      <c r="E146" s="53">
        <f>+'Ark1'!Q1420</f>
        <v>145</v>
      </c>
      <c r="F146" s="338">
        <f>+'Ark1'!R1420</f>
        <v>284</v>
      </c>
      <c r="G146" s="178">
        <f>+'Ark1'!AF1420</f>
        <v>3.4816721834007609</v>
      </c>
      <c r="H146" s="59" t="e">
        <f t="shared" si="10"/>
        <v>#REF!</v>
      </c>
      <c r="I146" s="178">
        <f>+'Ark1'!AG1420</f>
        <v>4.8320103973734492</v>
      </c>
      <c r="J146" s="55">
        <f>+'Ark1'!S1420</f>
        <v>6.5070422535211261</v>
      </c>
      <c r="K146" s="55">
        <f>+'Ark1'!T1420</f>
        <v>7.4683098591549308</v>
      </c>
      <c r="L146" s="157">
        <f>+'Ark1'!U1420</f>
        <v>29.009859154929593</v>
      </c>
      <c r="M146" s="75">
        <f>+'Ark1'!W1420</f>
        <v>11.971830985915492</v>
      </c>
      <c r="N146" s="75">
        <f>+'Ark1'!X1420</f>
        <v>100</v>
      </c>
      <c r="O146" s="75">
        <f>+'Ark1'!Y1420</f>
        <v>100</v>
      </c>
      <c r="P146" s="75">
        <f>+'Ark1'!Z1420</f>
        <v>0.58277020078496944</v>
      </c>
      <c r="Q146" s="55">
        <f>+'Ark1'!Z1420</f>
        <v>0.58277020078496944</v>
      </c>
      <c r="R146" s="55">
        <f>+'Ark1'!AB1420</f>
        <v>2.0935134467861962</v>
      </c>
      <c r="S146" s="55">
        <f>+'Ark1'!AB1420</f>
        <v>2.0935134467861962</v>
      </c>
      <c r="T146" s="55">
        <f t="shared" si="8"/>
        <v>4.4582251082251112</v>
      </c>
      <c r="U146" s="55">
        <f t="shared" si="9"/>
        <v>1.9586206896551723</v>
      </c>
      <c r="V146" s="47"/>
      <c r="W146" s="13"/>
      <c r="X146" s="13"/>
    </row>
    <row r="147" spans="1:24">
      <c r="A147" s="47"/>
      <c r="B147" s="53">
        <f>+'Ark1'!C1421</f>
        <v>2015</v>
      </c>
      <c r="C147" s="53">
        <f>+'Ark1'!N1421</f>
        <v>430</v>
      </c>
      <c r="D147" s="54" t="s">
        <v>472</v>
      </c>
      <c r="E147" s="53">
        <f>+'Ark1'!Q1421</f>
        <v>153</v>
      </c>
      <c r="F147" s="338">
        <f>+'Ark1'!R1421</f>
        <v>282</v>
      </c>
      <c r="G147" s="178">
        <f>+'Ark1'!AF1421</f>
        <v>3.4571533652077964</v>
      </c>
      <c r="H147" s="59" t="e">
        <f t="shared" si="10"/>
        <v>#REF!</v>
      </c>
      <c r="I147" s="178">
        <f>+'Ark1'!AG1421</f>
        <v>5.1841416595212122</v>
      </c>
      <c r="J147" s="55">
        <f>+'Ark1'!S1421</f>
        <v>6.741134751773048</v>
      </c>
      <c r="K147" s="55">
        <f>+'Ark1'!T1421</f>
        <v>7.4078014184397185</v>
      </c>
      <c r="L147" s="157">
        <f>+'Ark1'!U1421</f>
        <v>31.344680851063806</v>
      </c>
      <c r="M147" s="75">
        <f>+'Ark1'!W1421</f>
        <v>17.375886524822704</v>
      </c>
      <c r="N147" s="75">
        <f>+'Ark1'!X1421</f>
        <v>100</v>
      </c>
      <c r="O147" s="75">
        <f>+'Ark1'!Y1421</f>
        <v>100</v>
      </c>
      <c r="P147" s="75">
        <f>+'Ark1'!Z1421</f>
        <v>0.85127568285271749</v>
      </c>
      <c r="Q147" s="55">
        <f>+'Ark1'!Z1421</f>
        <v>0.85127568285271749</v>
      </c>
      <c r="R147" s="55">
        <f>+'Ark1'!AB1421</f>
        <v>2.3775716475615969</v>
      </c>
      <c r="S147" s="55">
        <f>+'Ark1'!AB1421</f>
        <v>2.3775716475615969</v>
      </c>
      <c r="T147" s="55">
        <f t="shared" si="8"/>
        <v>4.6497632824829012</v>
      </c>
      <c r="U147" s="55">
        <f t="shared" si="9"/>
        <v>1.8431372549019607</v>
      </c>
      <c r="V147" s="47"/>
      <c r="W147" s="13"/>
      <c r="X147" s="13"/>
    </row>
    <row r="148" spans="1:24">
      <c r="A148" s="47"/>
      <c r="B148" s="53">
        <f>+'Ark1'!C1422</f>
        <v>2015</v>
      </c>
      <c r="C148" s="53">
        <f>+'Ark1'!N1422</f>
        <v>433</v>
      </c>
      <c r="D148" s="54" t="s">
        <v>473</v>
      </c>
      <c r="E148" s="53">
        <f>+'Ark1'!Q1422</f>
        <v>76</v>
      </c>
      <c r="F148" s="338">
        <f>+'Ark1'!R1422</f>
        <v>101</v>
      </c>
      <c r="G148" s="178">
        <f>+'Ark1'!AF1422</f>
        <v>1.2382003187446364</v>
      </c>
      <c r="H148" s="60" t="e">
        <f t="shared" si="10"/>
        <v>#REF!</v>
      </c>
      <c r="I148" s="178">
        <f>+'Ark1'!AG1422</f>
        <v>2.0131421674253978</v>
      </c>
      <c r="J148" s="55">
        <f>+'Ark1'!S1422</f>
        <v>6.9009900990098991</v>
      </c>
      <c r="K148" s="55">
        <f>+'Ark1'!T1422</f>
        <v>7.8316831683168306</v>
      </c>
      <c r="L148" s="157">
        <f>+'Ark1'!U1422</f>
        <v>33.985148514851488</v>
      </c>
      <c r="M148" s="75">
        <f>+'Ark1'!W1422</f>
        <v>19.801980198019798</v>
      </c>
      <c r="N148" s="75">
        <f>+'Ark1'!X1422</f>
        <v>100</v>
      </c>
      <c r="O148" s="75">
        <f>+'Ark1'!Y1422</f>
        <v>100</v>
      </c>
      <c r="P148" s="75">
        <f>+'Ark1'!Z1422</f>
        <v>0.60923359395391763</v>
      </c>
      <c r="Q148" s="55">
        <f>+'Ark1'!Z1422</f>
        <v>0.60923359395391763</v>
      </c>
      <c r="R148" s="55">
        <f>+'Ark1'!AB1422</f>
        <v>2.4213133942311238</v>
      </c>
      <c r="S148" s="55">
        <f>+'Ark1'!AB1422</f>
        <v>2.4213133942311238</v>
      </c>
      <c r="T148" s="55">
        <f t="shared" si="8"/>
        <v>4.924677187948352</v>
      </c>
      <c r="U148" s="55">
        <f t="shared" si="9"/>
        <v>1.3289473684210527</v>
      </c>
      <c r="V148" s="47"/>
      <c r="W148" s="13"/>
      <c r="X148" s="13"/>
    </row>
    <row r="149" spans="1:24">
      <c r="A149" s="47"/>
      <c r="B149" s="53">
        <f>+'Ark1'!C1423</f>
        <v>2015</v>
      </c>
      <c r="C149" s="53">
        <f>+'Ark1'!N1423</f>
        <v>435</v>
      </c>
      <c r="D149" s="54" t="s">
        <v>474</v>
      </c>
      <c r="E149" s="53">
        <f>+'Ark1'!Q1423</f>
        <v>76</v>
      </c>
      <c r="F149" s="338">
        <f>+'Ark1'!R1423</f>
        <v>104</v>
      </c>
      <c r="G149" s="178">
        <f>+'Ark1'!AF1423</f>
        <v>1.2749785460340812</v>
      </c>
      <c r="H149" s="60" t="e">
        <f t="shared" si="10"/>
        <v>#REF!</v>
      </c>
      <c r="I149" s="178">
        <f>+'Ark1'!AG1423</f>
        <v>2.2323151398847911</v>
      </c>
      <c r="J149" s="55">
        <f>+'Ark1'!S1423</f>
        <v>6.7019230769230758</v>
      </c>
      <c r="K149" s="55">
        <f>+'Ark1'!T1423</f>
        <v>6.9038461538461551</v>
      </c>
      <c r="L149" s="157">
        <f>+'Ark1'!U1423</f>
        <v>36.59807692307691</v>
      </c>
      <c r="M149" s="75">
        <f>+'Ark1'!W1423</f>
        <v>17.307692307692317</v>
      </c>
      <c r="N149" s="75">
        <f>+'Ark1'!X1423</f>
        <v>100</v>
      </c>
      <c r="O149" s="75">
        <f>+'Ark1'!Y1423</f>
        <v>100</v>
      </c>
      <c r="P149" s="75">
        <f>+'Ark1'!Z1423</f>
        <v>0.88273839330007187</v>
      </c>
      <c r="Q149" s="55">
        <f>+'Ark1'!Z1423</f>
        <v>0.88273839330007187</v>
      </c>
      <c r="R149" s="55">
        <f>+'Ark1'!AB1423</f>
        <v>2.5999971552100938</v>
      </c>
      <c r="S149" s="55">
        <f>+'Ark1'!AB1423</f>
        <v>2.5999971552100938</v>
      </c>
      <c r="T149" s="55">
        <f t="shared" si="8"/>
        <v>5.4608321377331412</v>
      </c>
      <c r="U149" s="55">
        <f t="shared" si="9"/>
        <v>1.368421052631579</v>
      </c>
      <c r="V149" s="47"/>
      <c r="W149" s="13"/>
      <c r="X149" s="13"/>
    </row>
    <row r="150" spans="1:24">
      <c r="A150" s="47"/>
      <c r="B150" s="53">
        <f>+'Ark1'!C1424</f>
        <v>2015</v>
      </c>
      <c r="C150" s="53">
        <f>+'Ark1'!N1424</f>
        <v>438</v>
      </c>
      <c r="D150" s="54" t="s">
        <v>475</v>
      </c>
      <c r="E150" s="53">
        <f>+'Ark1'!Q1424</f>
        <v>38</v>
      </c>
      <c r="F150" s="338">
        <f>+'Ark1'!R1424</f>
        <v>47</v>
      </c>
      <c r="G150" s="178">
        <f>+'Ark1'!AF1424</f>
        <v>0.57619222753463284</v>
      </c>
      <c r="H150" s="60" t="e">
        <f t="shared" si="10"/>
        <v>#REF!</v>
      </c>
      <c r="I150" s="178">
        <f>+'Ark1'!AG1424</f>
        <v>1.0740472691059375</v>
      </c>
      <c r="J150" s="55">
        <f>+'Ark1'!S1424</f>
        <v>7.5744680851063828</v>
      </c>
      <c r="K150" s="55">
        <f>+'Ark1'!T1424</f>
        <v>7.5531914893617005</v>
      </c>
      <c r="L150" s="157">
        <f>+'Ark1'!U1424</f>
        <v>38.96382978723404</v>
      </c>
      <c r="M150" s="75">
        <f>+'Ark1'!W1424</f>
        <v>21.276595744680854</v>
      </c>
      <c r="N150" s="75">
        <f>+'Ark1'!X1424</f>
        <v>100</v>
      </c>
      <c r="O150" s="75">
        <f>+'Ark1'!Y1424</f>
        <v>100</v>
      </c>
      <c r="P150" s="75">
        <f>+'Ark1'!Z1424</f>
        <v>0.53690425942983</v>
      </c>
      <c r="Q150" s="55">
        <f>+'Ark1'!Z1424</f>
        <v>0.53690425942983</v>
      </c>
      <c r="R150" s="55">
        <f>+'Ark1'!AB1424</f>
        <v>2.313774760901087</v>
      </c>
      <c r="S150" s="55">
        <f>+'Ark1'!AB1424</f>
        <v>2.313774760901087</v>
      </c>
      <c r="T150" s="55">
        <f t="shared" si="8"/>
        <v>5.1441011235955054</v>
      </c>
      <c r="U150" s="55">
        <f t="shared" si="9"/>
        <v>1.236842105263158</v>
      </c>
      <c r="V150" s="47"/>
      <c r="W150" s="13"/>
      <c r="X150" s="13"/>
    </row>
    <row r="151" spans="1:24">
      <c r="A151" s="47"/>
      <c r="B151" s="53">
        <f>+'Ark1'!C1425</f>
        <v>2015</v>
      </c>
      <c r="C151" s="53">
        <f>+'Ark1'!N1425</f>
        <v>440</v>
      </c>
      <c r="D151" s="54" t="s">
        <v>476</v>
      </c>
      <c r="E151" s="53">
        <f>+'Ark1'!Q1425</f>
        <v>29</v>
      </c>
      <c r="F151" s="338">
        <f>+'Ark1'!R1425</f>
        <v>30</v>
      </c>
      <c r="G151" s="178">
        <f>+'Ark1'!AF1425</f>
        <v>0.36778227289444648</v>
      </c>
      <c r="H151" s="60" t="e">
        <f t="shared" si="10"/>
        <v>#REF!</v>
      </c>
      <c r="I151" s="178">
        <f>+'Ark1'!AG1425</f>
        <v>0.72936448635403506</v>
      </c>
      <c r="J151" s="55">
        <f>+'Ark1'!S1425</f>
        <v>6.9666666666666686</v>
      </c>
      <c r="K151" s="55">
        <f>+'Ark1'!T1425</f>
        <v>7.4</v>
      </c>
      <c r="L151" s="157">
        <f>+'Ark1'!U1425</f>
        <v>41.453333333333326</v>
      </c>
      <c r="M151" s="75">
        <f>+'Ark1'!W1425</f>
        <v>13.333333333333337</v>
      </c>
      <c r="N151" s="75">
        <f>+'Ark1'!X1425</f>
        <v>100</v>
      </c>
      <c r="O151" s="75">
        <f>+'Ark1'!Y1425</f>
        <v>100</v>
      </c>
      <c r="P151" s="75">
        <f>+'Ark1'!Z1425</f>
        <v>0.84763723897005316</v>
      </c>
      <c r="Q151" s="55">
        <f>+'Ark1'!Z1425</f>
        <v>0.84763723897005316</v>
      </c>
      <c r="R151" s="55">
        <f>+'Ark1'!AB1425</f>
        <v>2.2449944320643631</v>
      </c>
      <c r="S151" s="55">
        <f>+'Ark1'!AB1425</f>
        <v>2.2449944320643631</v>
      </c>
      <c r="T151" s="55">
        <f t="shared" si="8"/>
        <v>5.9502392344497581</v>
      </c>
      <c r="U151" s="55">
        <f t="shared" si="9"/>
        <v>1.0344827586206897</v>
      </c>
      <c r="V151" s="47"/>
      <c r="W151" s="13"/>
      <c r="X151" s="13"/>
    </row>
    <row r="152" spans="1:24">
      <c r="A152" s="47"/>
      <c r="B152" s="53">
        <f>+'Ark1'!C1426</f>
        <v>2015</v>
      </c>
      <c r="C152" s="53">
        <f>+'Ark1'!N1426</f>
        <v>443</v>
      </c>
      <c r="D152" s="54" t="s">
        <v>477</v>
      </c>
      <c r="E152" s="53">
        <f>+'Ark1'!Q1426</f>
        <v>6</v>
      </c>
      <c r="F152" s="338">
        <f>+'Ark1'!R1426</f>
        <v>6</v>
      </c>
      <c r="G152" s="178">
        <f>+'Ark1'!AF1426</f>
        <v>7.3556454578889291E-2</v>
      </c>
      <c r="H152" s="60" t="e">
        <f t="shared" si="10"/>
        <v>#REF!</v>
      </c>
      <c r="I152" s="178">
        <f>+'Ark1'!AG1426</f>
        <v>0.15477588287940636</v>
      </c>
      <c r="J152" s="55">
        <f>+'Ark1'!S1426</f>
        <v>6.5</v>
      </c>
      <c r="K152" s="55">
        <f>+'Ark1'!T1426</f>
        <v>6</v>
      </c>
      <c r="L152" s="157">
        <f>+'Ark1'!U1426</f>
        <v>43.98333333333332</v>
      </c>
      <c r="M152" s="75">
        <f>+'Ark1'!W1426</f>
        <v>0</v>
      </c>
      <c r="N152" s="75">
        <f>+'Ark1'!X1426</f>
        <v>100</v>
      </c>
      <c r="O152" s="75">
        <f>+'Ark1'!Y1426</f>
        <v>100</v>
      </c>
      <c r="P152" s="75">
        <f>+'Ark1'!Z1426</f>
        <v>0.65170715986756711</v>
      </c>
      <c r="Q152" s="55">
        <f>+'Ark1'!Z1426</f>
        <v>0.65170715986756711</v>
      </c>
      <c r="R152" s="55">
        <f>+'Ark1'!AB1426</f>
        <v>2.2360679774997898</v>
      </c>
      <c r="S152" s="55">
        <f>+'Ark1'!AB1426</f>
        <v>2.2360679774997898</v>
      </c>
      <c r="T152" s="55">
        <f t="shared" si="8"/>
        <v>6.7666666666666648</v>
      </c>
      <c r="U152" s="55">
        <f t="shared" si="9"/>
        <v>1</v>
      </c>
      <c r="V152" s="47"/>
      <c r="W152" s="13"/>
      <c r="X152" s="13"/>
    </row>
    <row r="153" spans="1:24">
      <c r="A153" s="47"/>
      <c r="B153" s="53">
        <f>+'Ark1'!C1427</f>
        <v>2015</v>
      </c>
      <c r="C153" s="53">
        <f>+'Ark1'!N1427</f>
        <v>445</v>
      </c>
      <c r="D153" s="54" t="s">
        <v>478</v>
      </c>
      <c r="E153" s="53">
        <f>+'Ark1'!Q1427</f>
        <v>13</v>
      </c>
      <c r="F153" s="338">
        <f>+'Ark1'!R1427</f>
        <v>16</v>
      </c>
      <c r="G153" s="178">
        <f>+'Ark1'!AF1427</f>
        <v>0.19615054554370476</v>
      </c>
      <c r="H153" s="60" t="e">
        <f t="shared" si="10"/>
        <v>#REF!</v>
      </c>
      <c r="I153" s="178">
        <f>+'Ark1'!AG1427</f>
        <v>0.43576536938006422</v>
      </c>
      <c r="J153" s="55">
        <f>+'Ark1'!S1427</f>
        <v>6</v>
      </c>
      <c r="K153" s="55">
        <f>+'Ark1'!T1427</f>
        <v>6.125</v>
      </c>
      <c r="L153" s="157">
        <f>+'Ark1'!U1427</f>
        <v>46.437500000000007</v>
      </c>
      <c r="M153" s="75">
        <f>+'Ark1'!W1427</f>
        <v>6.25</v>
      </c>
      <c r="N153" s="75">
        <f>+'Ark1'!X1427</f>
        <v>100</v>
      </c>
      <c r="O153" s="75">
        <f>+'Ark1'!Y1427</f>
        <v>100</v>
      </c>
      <c r="P153" s="75">
        <f>+'Ark1'!Z1427</f>
        <v>1.0391553060054721</v>
      </c>
      <c r="Q153" s="55">
        <f>+'Ark1'!Z1427</f>
        <v>1.0391553060054721</v>
      </c>
      <c r="R153" s="55">
        <f>+'Ark1'!AB1427</f>
        <v>2.3418742493993991</v>
      </c>
      <c r="S153" s="55">
        <f>+'Ark1'!AB1427</f>
        <v>2.3418742493993991</v>
      </c>
      <c r="T153" s="55">
        <f t="shared" si="8"/>
        <v>7.7395833333333348</v>
      </c>
      <c r="U153" s="55">
        <f t="shared" si="9"/>
        <v>1.2307692307692308</v>
      </c>
      <c r="V153" s="47"/>
      <c r="W153" s="13"/>
      <c r="X153" s="13"/>
    </row>
    <row r="154" spans="1:24">
      <c r="A154" s="47"/>
      <c r="B154" s="53">
        <f>+'Ark1'!C1428</f>
        <v>2015</v>
      </c>
      <c r="C154" s="53">
        <f>+'Ark1'!N1428</f>
        <v>450</v>
      </c>
      <c r="D154" s="54" t="s">
        <v>479</v>
      </c>
      <c r="E154" s="53">
        <f>+'Ark1'!Q1428</f>
        <v>1</v>
      </c>
      <c r="F154" s="338">
        <f>+'Ark1'!R1428</f>
        <v>1</v>
      </c>
      <c r="G154" s="178">
        <f>+'Ark1'!AF1428</f>
        <v>1.2259409096481547E-2</v>
      </c>
      <c r="H154" s="60" t="e">
        <f t="shared" si="10"/>
        <v>#REF!</v>
      </c>
      <c r="I154" s="178">
        <f>+'Ark1'!AG1428</f>
        <v>3.05563603562602E-2</v>
      </c>
      <c r="J154" s="55">
        <f>+'Ark1'!S1428</f>
        <v>6</v>
      </c>
      <c r="K154" s="55">
        <f>+'Ark1'!T1428</f>
        <v>5</v>
      </c>
      <c r="L154" s="157">
        <f>+'Ark1'!U1428</f>
        <v>52.1</v>
      </c>
      <c r="M154" s="75">
        <f>+'Ark1'!W1428</f>
        <v>0</v>
      </c>
      <c r="N154" s="75">
        <f>+'Ark1'!X1428</f>
        <v>100</v>
      </c>
      <c r="O154" s="75">
        <f>+'Ark1'!Y1428</f>
        <v>100</v>
      </c>
      <c r="P154" s="75">
        <f>+'Ark1'!Z1428</f>
        <v>0</v>
      </c>
      <c r="Q154" s="55">
        <f>+'Ark1'!Z1428</f>
        <v>0</v>
      </c>
      <c r="R154" s="55">
        <f>+'Ark1'!AB1428</f>
        <v>0</v>
      </c>
      <c r="S154" s="55">
        <f>+'Ark1'!AB1428</f>
        <v>0</v>
      </c>
      <c r="T154" s="55">
        <f t="shared" si="8"/>
        <v>8.6833333333333336</v>
      </c>
      <c r="U154" s="55">
        <f t="shared" si="9"/>
        <v>1</v>
      </c>
      <c r="V154" s="47"/>
      <c r="W154" s="13"/>
      <c r="X154" s="13"/>
    </row>
    <row r="155" spans="1:24">
      <c r="A155" s="47"/>
      <c r="B155" s="53">
        <f>+'Ark1'!C1429</f>
        <v>2015</v>
      </c>
      <c r="C155" s="53">
        <f>+'Ark1'!N1429</f>
        <v>455</v>
      </c>
      <c r="D155" s="54" t="s">
        <v>480</v>
      </c>
      <c r="E155" s="53">
        <f>+'Ark1'!Q1429</f>
        <v>0</v>
      </c>
      <c r="F155" s="338">
        <f>+'Ark1'!R1429</f>
        <v>0</v>
      </c>
      <c r="G155" s="178">
        <f>+'Ark1'!AF1429</f>
        <v>0</v>
      </c>
      <c r="H155" s="60" t="e">
        <f t="shared" si="10"/>
        <v>#REF!</v>
      </c>
      <c r="I155" s="178">
        <f>+'Ark1'!AG1429</f>
        <v>0</v>
      </c>
      <c r="J155" s="55">
        <f>+'Ark1'!S1429</f>
        <v>0</v>
      </c>
      <c r="K155" s="55">
        <f>+'Ark1'!T1429</f>
        <v>0</v>
      </c>
      <c r="L155" s="157">
        <f>+'Ark1'!U1429</f>
        <v>0</v>
      </c>
      <c r="M155" s="75">
        <f>+'Ark1'!W1429</f>
        <v>0</v>
      </c>
      <c r="N155" s="75">
        <f>+'Ark1'!X1429</f>
        <v>0</v>
      </c>
      <c r="O155" s="75">
        <f>+'Ark1'!Y1429</f>
        <v>0</v>
      </c>
      <c r="P155" s="75">
        <f>+'Ark1'!Z1429</f>
        <v>0</v>
      </c>
      <c r="Q155" s="55">
        <f>+'Ark1'!Z1429</f>
        <v>0</v>
      </c>
      <c r="R155" s="55">
        <f>+'Ark1'!AB1429</f>
        <v>0</v>
      </c>
      <c r="S155" s="55">
        <f>+'Ark1'!AB1429</f>
        <v>0</v>
      </c>
      <c r="T155" s="55" t="e">
        <f t="shared" si="8"/>
        <v>#DIV/0!</v>
      </c>
      <c r="U155" s="55" t="e">
        <f t="shared" si="9"/>
        <v>#DIV/0!</v>
      </c>
      <c r="V155" s="47"/>
      <c r="W155" s="13"/>
      <c r="X155" s="13"/>
    </row>
    <row r="156" spans="1:24">
      <c r="A156" s="47"/>
      <c r="B156" s="53">
        <f>+'Ark1'!C1430</f>
        <v>2015</v>
      </c>
      <c r="C156" s="53">
        <f>+'Ark1'!N1430</f>
        <v>460</v>
      </c>
      <c r="D156" s="54" t="s">
        <v>481</v>
      </c>
      <c r="E156" s="53">
        <f>+'Ark1'!Q1430</f>
        <v>0</v>
      </c>
      <c r="F156" s="338">
        <f>+'Ark1'!R1430</f>
        <v>0</v>
      </c>
      <c r="G156" s="178">
        <f>+'Ark1'!AF1430</f>
        <v>0</v>
      </c>
      <c r="H156" s="60" t="e">
        <f t="shared" si="10"/>
        <v>#REF!</v>
      </c>
      <c r="I156" s="178">
        <f>+'Ark1'!AG1430</f>
        <v>0</v>
      </c>
      <c r="J156" s="55">
        <f>+'Ark1'!S1430</f>
        <v>0</v>
      </c>
      <c r="K156" s="55">
        <f>+'Ark1'!T1430</f>
        <v>0</v>
      </c>
      <c r="L156" s="157">
        <f>+'Ark1'!U1430</f>
        <v>0</v>
      </c>
      <c r="M156" s="75">
        <f>+'Ark1'!W1430</f>
        <v>0</v>
      </c>
      <c r="N156" s="75">
        <f>+'Ark1'!X1430</f>
        <v>0</v>
      </c>
      <c r="O156" s="75">
        <f>+'Ark1'!Y1430</f>
        <v>0</v>
      </c>
      <c r="P156" s="75">
        <f>+'Ark1'!Z1430</f>
        <v>0</v>
      </c>
      <c r="Q156" s="55">
        <f>+'Ark1'!Z1430</f>
        <v>0</v>
      </c>
      <c r="R156" s="55">
        <f>+'Ark1'!AB1430</f>
        <v>0</v>
      </c>
      <c r="S156" s="55">
        <f>+'Ark1'!AB1430</f>
        <v>0</v>
      </c>
      <c r="T156" s="55" t="e">
        <f t="shared" si="8"/>
        <v>#DIV/0!</v>
      </c>
      <c r="U156" s="55" t="e">
        <f t="shared" si="9"/>
        <v>#DIV/0!</v>
      </c>
      <c r="V156" s="47"/>
      <c r="W156" s="13"/>
      <c r="X156" s="13"/>
    </row>
    <row r="157" spans="1:24">
      <c r="A157" s="47"/>
      <c r="B157" t="e">
        <f>+'Ark1'!#REF!</f>
        <v>#REF!</v>
      </c>
      <c r="C157" t="e">
        <f>+'Ark1'!#REF!</f>
        <v>#REF!</v>
      </c>
      <c r="D157" s="3" t="s">
        <v>466</v>
      </c>
      <c r="E157" t="e">
        <f>+'Ark1'!#REF!</f>
        <v>#REF!</v>
      </c>
      <c r="F157" s="337" t="e">
        <f>+'Ark1'!#REF!</f>
        <v>#REF!</v>
      </c>
      <c r="G157" s="196" t="e">
        <f>+'Ark1'!#REF!</f>
        <v>#REF!</v>
      </c>
      <c r="H157" s="60" t="e">
        <f t="shared" si="10"/>
        <v>#REF!</v>
      </c>
      <c r="I157" s="196" t="e">
        <f>+'Ark1'!#REF!</f>
        <v>#REF!</v>
      </c>
      <c r="J157" s="1" t="e">
        <f>+'Ark1'!#REF!</f>
        <v>#REF!</v>
      </c>
      <c r="K157" s="1" t="e">
        <f>+'Ark1'!#REF!</f>
        <v>#REF!</v>
      </c>
      <c r="L157" s="93" t="e">
        <f>+'Ark1'!#REF!</f>
        <v>#REF!</v>
      </c>
      <c r="M157" s="11" t="e">
        <f>+'Ark1'!#REF!</f>
        <v>#REF!</v>
      </c>
      <c r="N157" s="11" t="e">
        <f>+'Ark1'!#REF!</f>
        <v>#REF!</v>
      </c>
      <c r="O157" s="11" t="e">
        <f>+'Ark1'!#REF!</f>
        <v>#REF!</v>
      </c>
      <c r="P157" s="11" t="e">
        <f>+'Ark1'!#REF!</f>
        <v>#REF!</v>
      </c>
      <c r="Q157" s="1" t="e">
        <f>+'Ark1'!#REF!</f>
        <v>#REF!</v>
      </c>
      <c r="R157" s="1" t="e">
        <f>+'Ark1'!#REF!</f>
        <v>#REF!</v>
      </c>
      <c r="S157" s="1" t="e">
        <f>+'Ark1'!#REF!</f>
        <v>#REF!</v>
      </c>
      <c r="T157" s="1" t="e">
        <f t="shared" si="8"/>
        <v>#REF!</v>
      </c>
      <c r="U157" s="1" t="e">
        <f t="shared" si="9"/>
        <v>#REF!</v>
      </c>
      <c r="V157" s="47"/>
      <c r="W157" s="13"/>
      <c r="X157" s="13"/>
    </row>
    <row r="158" spans="1:24">
      <c r="A158" s="47"/>
      <c r="B158" t="e">
        <f>+'Ark1'!#REF!</f>
        <v>#REF!</v>
      </c>
      <c r="C158" t="e">
        <f>+'Ark1'!#REF!</f>
        <v>#REF!</v>
      </c>
      <c r="D158" s="3" t="s">
        <v>467</v>
      </c>
      <c r="E158" t="e">
        <f>+'Ark1'!#REF!</f>
        <v>#REF!</v>
      </c>
      <c r="F158" s="337" t="e">
        <f>+'Ark1'!#REF!</f>
        <v>#REF!</v>
      </c>
      <c r="G158" s="196" t="e">
        <f>+'Ark1'!#REF!</f>
        <v>#REF!</v>
      </c>
      <c r="H158" s="60" t="e">
        <f t="shared" si="10"/>
        <v>#REF!</v>
      </c>
      <c r="I158" s="196" t="e">
        <f>+'Ark1'!#REF!</f>
        <v>#REF!</v>
      </c>
      <c r="J158" s="1" t="e">
        <f>+'Ark1'!#REF!</f>
        <v>#REF!</v>
      </c>
      <c r="K158" s="1" t="e">
        <f>+'Ark1'!#REF!</f>
        <v>#REF!</v>
      </c>
      <c r="L158" s="93" t="e">
        <f>+'Ark1'!#REF!</f>
        <v>#REF!</v>
      </c>
      <c r="M158" s="11" t="e">
        <f>+'Ark1'!#REF!</f>
        <v>#REF!</v>
      </c>
      <c r="N158" s="11" t="e">
        <f>+'Ark1'!#REF!</f>
        <v>#REF!</v>
      </c>
      <c r="O158" s="11" t="e">
        <f>+'Ark1'!#REF!</f>
        <v>#REF!</v>
      </c>
      <c r="P158" s="11" t="e">
        <f>+'Ark1'!#REF!</f>
        <v>#REF!</v>
      </c>
      <c r="Q158" s="1" t="e">
        <f>+'Ark1'!#REF!</f>
        <v>#REF!</v>
      </c>
      <c r="R158" s="1" t="e">
        <f>+'Ark1'!#REF!</f>
        <v>#REF!</v>
      </c>
      <c r="S158" s="1" t="e">
        <f>+'Ark1'!#REF!</f>
        <v>#REF!</v>
      </c>
      <c r="T158" s="1" t="e">
        <f t="shared" si="8"/>
        <v>#REF!</v>
      </c>
      <c r="U158" s="1" t="e">
        <f t="shared" si="9"/>
        <v>#REF!</v>
      </c>
      <c r="V158" s="47"/>
      <c r="W158" s="13"/>
      <c r="X158" s="13"/>
    </row>
    <row r="159" spans="1:24">
      <c r="A159" s="47"/>
      <c r="B159" t="e">
        <f>+'Ark1'!#REF!</f>
        <v>#REF!</v>
      </c>
      <c r="C159" t="e">
        <f>+'Ark1'!#REF!</f>
        <v>#REF!</v>
      </c>
      <c r="D159" s="3" t="s">
        <v>468</v>
      </c>
      <c r="E159" t="e">
        <f>+'Ark1'!#REF!</f>
        <v>#REF!</v>
      </c>
      <c r="F159" s="337" t="e">
        <f>+'Ark1'!#REF!</f>
        <v>#REF!</v>
      </c>
      <c r="G159" s="196" t="e">
        <f>+'Ark1'!#REF!</f>
        <v>#REF!</v>
      </c>
      <c r="H159" s="60" t="e">
        <f t="shared" si="10"/>
        <v>#REF!</v>
      </c>
      <c r="I159" s="196" t="e">
        <f>+'Ark1'!#REF!</f>
        <v>#REF!</v>
      </c>
      <c r="J159" s="1" t="e">
        <f>+'Ark1'!#REF!</f>
        <v>#REF!</v>
      </c>
      <c r="K159" s="1" t="e">
        <f>+'Ark1'!#REF!</f>
        <v>#REF!</v>
      </c>
      <c r="L159" s="93" t="e">
        <f>+'Ark1'!#REF!</f>
        <v>#REF!</v>
      </c>
      <c r="M159" s="11" t="e">
        <f>+'Ark1'!#REF!</f>
        <v>#REF!</v>
      </c>
      <c r="N159" s="11" t="e">
        <f>+'Ark1'!#REF!</f>
        <v>#REF!</v>
      </c>
      <c r="O159" s="11" t="e">
        <f>+'Ark1'!#REF!</f>
        <v>#REF!</v>
      </c>
      <c r="P159" s="11" t="e">
        <f>+'Ark1'!#REF!</f>
        <v>#REF!</v>
      </c>
      <c r="Q159" s="1" t="e">
        <f>+'Ark1'!#REF!</f>
        <v>#REF!</v>
      </c>
      <c r="R159" s="1" t="e">
        <f>+'Ark1'!#REF!</f>
        <v>#REF!</v>
      </c>
      <c r="S159" s="1" t="e">
        <f>+'Ark1'!#REF!</f>
        <v>#REF!</v>
      </c>
      <c r="T159" s="1" t="e">
        <f t="shared" si="8"/>
        <v>#REF!</v>
      </c>
      <c r="U159" s="1" t="e">
        <f t="shared" si="9"/>
        <v>#REF!</v>
      </c>
      <c r="V159" s="47"/>
      <c r="W159" s="13"/>
      <c r="X159" s="13"/>
    </row>
    <row r="160" spans="1:24">
      <c r="A160" s="47"/>
      <c r="B160" t="e">
        <f>+'Ark1'!#REF!</f>
        <v>#REF!</v>
      </c>
      <c r="C160" t="e">
        <f>+'Ark1'!#REF!</f>
        <v>#REF!</v>
      </c>
      <c r="D160" s="3" t="s">
        <v>469</v>
      </c>
      <c r="E160" t="e">
        <f>+'Ark1'!#REF!</f>
        <v>#REF!</v>
      </c>
      <c r="F160" s="337" t="e">
        <f>+'Ark1'!#REF!</f>
        <v>#REF!</v>
      </c>
      <c r="G160" s="196" t="e">
        <f>+'Ark1'!#REF!</f>
        <v>#REF!</v>
      </c>
      <c r="H160" s="60" t="e">
        <f t="shared" si="10"/>
        <v>#REF!</v>
      </c>
      <c r="I160" s="196" t="e">
        <f>+'Ark1'!#REF!</f>
        <v>#REF!</v>
      </c>
      <c r="J160" s="1" t="e">
        <f>+'Ark1'!#REF!</f>
        <v>#REF!</v>
      </c>
      <c r="K160" s="1" t="e">
        <f>+'Ark1'!#REF!</f>
        <v>#REF!</v>
      </c>
      <c r="L160" s="93" t="e">
        <f>+'Ark1'!#REF!</f>
        <v>#REF!</v>
      </c>
      <c r="M160" s="11" t="e">
        <f>+'Ark1'!#REF!</f>
        <v>#REF!</v>
      </c>
      <c r="N160" s="11" t="e">
        <f>+'Ark1'!#REF!</f>
        <v>#REF!</v>
      </c>
      <c r="O160" s="11" t="e">
        <f>+'Ark1'!#REF!</f>
        <v>#REF!</v>
      </c>
      <c r="P160" s="11" t="e">
        <f>+'Ark1'!#REF!</f>
        <v>#REF!</v>
      </c>
      <c r="Q160" s="1" t="e">
        <f>+'Ark1'!#REF!</f>
        <v>#REF!</v>
      </c>
      <c r="R160" s="1" t="e">
        <f>+'Ark1'!#REF!</f>
        <v>#REF!</v>
      </c>
      <c r="S160" s="1" t="e">
        <f>+'Ark1'!#REF!</f>
        <v>#REF!</v>
      </c>
      <c r="T160" s="1" t="e">
        <f t="shared" si="8"/>
        <v>#REF!</v>
      </c>
      <c r="U160" s="1" t="e">
        <f t="shared" si="9"/>
        <v>#REF!</v>
      </c>
      <c r="V160" s="47"/>
      <c r="W160" s="13"/>
      <c r="X160" s="13"/>
    </row>
    <row r="161" spans="1:24">
      <c r="A161" s="47"/>
      <c r="B161" t="e">
        <f>+'Ark1'!#REF!</f>
        <v>#REF!</v>
      </c>
      <c r="C161" t="e">
        <f>+'Ark1'!#REF!</f>
        <v>#REF!</v>
      </c>
      <c r="D161" s="3" t="s">
        <v>470</v>
      </c>
      <c r="E161" t="e">
        <f>+'Ark1'!#REF!</f>
        <v>#REF!</v>
      </c>
      <c r="F161" s="337" t="e">
        <f>+'Ark1'!#REF!</f>
        <v>#REF!</v>
      </c>
      <c r="G161" s="196" t="e">
        <f>+'Ark1'!#REF!</f>
        <v>#REF!</v>
      </c>
      <c r="H161" s="60" t="e">
        <f t="shared" si="10"/>
        <v>#REF!</v>
      </c>
      <c r="I161" s="196" t="e">
        <f>+'Ark1'!#REF!</f>
        <v>#REF!</v>
      </c>
      <c r="J161" s="1" t="e">
        <f>+'Ark1'!#REF!</f>
        <v>#REF!</v>
      </c>
      <c r="K161" s="1" t="e">
        <f>+'Ark1'!#REF!</f>
        <v>#REF!</v>
      </c>
      <c r="L161" s="93" t="e">
        <f>+'Ark1'!#REF!</f>
        <v>#REF!</v>
      </c>
      <c r="M161" s="11" t="e">
        <f>+'Ark1'!#REF!</f>
        <v>#REF!</v>
      </c>
      <c r="N161" s="11" t="e">
        <f>+'Ark1'!#REF!</f>
        <v>#REF!</v>
      </c>
      <c r="O161" s="11" t="e">
        <f>+'Ark1'!#REF!</f>
        <v>#REF!</v>
      </c>
      <c r="P161" s="11" t="e">
        <f>+'Ark1'!#REF!</f>
        <v>#REF!</v>
      </c>
      <c r="Q161" s="1" t="e">
        <f>+'Ark1'!#REF!</f>
        <v>#REF!</v>
      </c>
      <c r="R161" s="1" t="e">
        <f>+'Ark1'!#REF!</f>
        <v>#REF!</v>
      </c>
      <c r="S161" s="1" t="e">
        <f>+'Ark1'!#REF!</f>
        <v>#REF!</v>
      </c>
      <c r="T161" s="1" t="e">
        <f t="shared" si="8"/>
        <v>#REF!</v>
      </c>
      <c r="U161" s="1" t="e">
        <f t="shared" si="9"/>
        <v>#REF!</v>
      </c>
      <c r="V161" s="47"/>
      <c r="W161" s="13"/>
      <c r="X161" s="13"/>
    </row>
    <row r="162" spans="1:24">
      <c r="A162" s="47"/>
      <c r="B162" t="e">
        <f>+'Ark1'!#REF!</f>
        <v>#REF!</v>
      </c>
      <c r="C162" t="e">
        <f>+'Ark1'!#REF!</f>
        <v>#REF!</v>
      </c>
      <c r="D162" s="3" t="s">
        <v>471</v>
      </c>
      <c r="E162" t="e">
        <f>+'Ark1'!#REF!</f>
        <v>#REF!</v>
      </c>
      <c r="F162" s="337" t="e">
        <f>+'Ark1'!#REF!</f>
        <v>#REF!</v>
      </c>
      <c r="G162" s="196" t="e">
        <f>+'Ark1'!#REF!</f>
        <v>#REF!</v>
      </c>
      <c r="H162" s="60" t="e">
        <f t="shared" si="10"/>
        <v>#REF!</v>
      </c>
      <c r="I162" s="196" t="e">
        <f>+'Ark1'!#REF!</f>
        <v>#REF!</v>
      </c>
      <c r="J162" s="1" t="e">
        <f>+'Ark1'!#REF!</f>
        <v>#REF!</v>
      </c>
      <c r="K162" s="1" t="e">
        <f>+'Ark1'!#REF!</f>
        <v>#REF!</v>
      </c>
      <c r="L162" s="93" t="e">
        <f>+'Ark1'!#REF!</f>
        <v>#REF!</v>
      </c>
      <c r="M162" s="11" t="e">
        <f>+'Ark1'!#REF!</f>
        <v>#REF!</v>
      </c>
      <c r="N162" s="11" t="e">
        <f>+'Ark1'!#REF!</f>
        <v>#REF!</v>
      </c>
      <c r="O162" s="11" t="e">
        <f>+'Ark1'!#REF!</f>
        <v>#REF!</v>
      </c>
      <c r="P162" s="11" t="e">
        <f>+'Ark1'!#REF!</f>
        <v>#REF!</v>
      </c>
      <c r="Q162" s="1" t="e">
        <f>+'Ark1'!#REF!</f>
        <v>#REF!</v>
      </c>
      <c r="R162" s="1" t="e">
        <f>+'Ark1'!#REF!</f>
        <v>#REF!</v>
      </c>
      <c r="S162" s="1" t="e">
        <f>+'Ark1'!#REF!</f>
        <v>#REF!</v>
      </c>
      <c r="T162" s="1" t="e">
        <f t="shared" si="8"/>
        <v>#REF!</v>
      </c>
      <c r="U162" s="1" t="e">
        <f t="shared" si="9"/>
        <v>#REF!</v>
      </c>
      <c r="V162" s="47"/>
      <c r="W162" s="13"/>
      <c r="X162" s="13"/>
    </row>
    <row r="163" spans="1:24">
      <c r="A163" s="47"/>
      <c r="B163" t="e">
        <f>+'Ark1'!#REF!</f>
        <v>#REF!</v>
      </c>
      <c r="C163" t="e">
        <f>+'Ark1'!#REF!</f>
        <v>#REF!</v>
      </c>
      <c r="D163" s="3" t="s">
        <v>472</v>
      </c>
      <c r="E163" t="e">
        <f>+'Ark1'!#REF!</f>
        <v>#REF!</v>
      </c>
      <c r="F163" s="337" t="e">
        <f>+'Ark1'!#REF!</f>
        <v>#REF!</v>
      </c>
      <c r="G163" s="196" t="e">
        <f>+'Ark1'!#REF!</f>
        <v>#REF!</v>
      </c>
      <c r="H163" s="59" t="e">
        <f t="shared" si="10"/>
        <v>#REF!</v>
      </c>
      <c r="I163" s="196" t="e">
        <f>+'Ark1'!#REF!</f>
        <v>#REF!</v>
      </c>
      <c r="J163" s="1" t="e">
        <f>+'Ark1'!#REF!</f>
        <v>#REF!</v>
      </c>
      <c r="K163" s="1" t="e">
        <f>+'Ark1'!#REF!</f>
        <v>#REF!</v>
      </c>
      <c r="L163" s="93" t="e">
        <f>+'Ark1'!#REF!</f>
        <v>#REF!</v>
      </c>
      <c r="M163" s="11" t="e">
        <f>+'Ark1'!#REF!</f>
        <v>#REF!</v>
      </c>
      <c r="N163" s="11" t="e">
        <f>+'Ark1'!#REF!</f>
        <v>#REF!</v>
      </c>
      <c r="O163" s="11" t="e">
        <f>+'Ark1'!#REF!</f>
        <v>#REF!</v>
      </c>
      <c r="P163" s="11" t="e">
        <f>+'Ark1'!#REF!</f>
        <v>#REF!</v>
      </c>
      <c r="Q163" s="1" t="e">
        <f>+'Ark1'!#REF!</f>
        <v>#REF!</v>
      </c>
      <c r="R163" s="1" t="e">
        <f>+'Ark1'!#REF!</f>
        <v>#REF!</v>
      </c>
      <c r="S163" s="1" t="e">
        <f>+'Ark1'!#REF!</f>
        <v>#REF!</v>
      </c>
      <c r="T163" s="1" t="e">
        <f t="shared" si="8"/>
        <v>#REF!</v>
      </c>
      <c r="U163" s="1" t="e">
        <f t="shared" si="9"/>
        <v>#REF!</v>
      </c>
      <c r="V163" s="47"/>
      <c r="W163" s="13"/>
      <c r="X163" s="13"/>
    </row>
    <row r="164" spans="1:24">
      <c r="A164" s="47"/>
      <c r="B164" t="e">
        <f>+'Ark1'!#REF!</f>
        <v>#REF!</v>
      </c>
      <c r="C164" t="e">
        <f>+'Ark1'!#REF!</f>
        <v>#REF!</v>
      </c>
      <c r="D164" s="3" t="s">
        <v>473</v>
      </c>
      <c r="E164" t="e">
        <f>+'Ark1'!#REF!</f>
        <v>#REF!</v>
      </c>
      <c r="F164" s="337" t="e">
        <f>+'Ark1'!#REF!</f>
        <v>#REF!</v>
      </c>
      <c r="G164" s="196" t="e">
        <f>+'Ark1'!#REF!</f>
        <v>#REF!</v>
      </c>
      <c r="H164" s="59" t="e">
        <f t="shared" si="10"/>
        <v>#REF!</v>
      </c>
      <c r="I164" s="196" t="e">
        <f>+'Ark1'!#REF!</f>
        <v>#REF!</v>
      </c>
      <c r="J164" s="1" t="e">
        <f>+'Ark1'!#REF!</f>
        <v>#REF!</v>
      </c>
      <c r="K164" s="1" t="e">
        <f>+'Ark1'!#REF!</f>
        <v>#REF!</v>
      </c>
      <c r="L164" s="93" t="e">
        <f>+'Ark1'!#REF!</f>
        <v>#REF!</v>
      </c>
      <c r="M164" s="11" t="e">
        <f>+'Ark1'!#REF!</f>
        <v>#REF!</v>
      </c>
      <c r="N164" s="11" t="e">
        <f>+'Ark1'!#REF!</f>
        <v>#REF!</v>
      </c>
      <c r="O164" s="11" t="e">
        <f>+'Ark1'!#REF!</f>
        <v>#REF!</v>
      </c>
      <c r="P164" s="11" t="e">
        <f>+'Ark1'!#REF!</f>
        <v>#REF!</v>
      </c>
      <c r="Q164" s="1" t="e">
        <f>+'Ark1'!#REF!</f>
        <v>#REF!</v>
      </c>
      <c r="R164" s="1" t="e">
        <f>+'Ark1'!#REF!</f>
        <v>#REF!</v>
      </c>
      <c r="S164" s="1" t="e">
        <f>+'Ark1'!#REF!</f>
        <v>#REF!</v>
      </c>
      <c r="T164" s="1" t="e">
        <f t="shared" si="8"/>
        <v>#REF!</v>
      </c>
      <c r="U164" s="1" t="e">
        <f t="shared" si="9"/>
        <v>#REF!</v>
      </c>
      <c r="V164" s="47"/>
      <c r="W164" s="13"/>
      <c r="X164" s="13"/>
    </row>
    <row r="165" spans="1:24">
      <c r="A165" s="47"/>
      <c r="B165" t="e">
        <f>+'Ark1'!#REF!</f>
        <v>#REF!</v>
      </c>
      <c r="C165" t="e">
        <f>+'Ark1'!#REF!</f>
        <v>#REF!</v>
      </c>
      <c r="D165" s="3" t="s">
        <v>474</v>
      </c>
      <c r="E165" t="e">
        <f>+'Ark1'!#REF!</f>
        <v>#REF!</v>
      </c>
      <c r="F165" s="337" t="e">
        <f>+'Ark1'!#REF!</f>
        <v>#REF!</v>
      </c>
      <c r="G165" s="196" t="e">
        <f>+'Ark1'!#REF!</f>
        <v>#REF!</v>
      </c>
      <c r="H165" s="59" t="e">
        <f t="shared" si="10"/>
        <v>#REF!</v>
      </c>
      <c r="I165" s="196" t="e">
        <f>+'Ark1'!#REF!</f>
        <v>#REF!</v>
      </c>
      <c r="J165" s="1" t="e">
        <f>+'Ark1'!#REF!</f>
        <v>#REF!</v>
      </c>
      <c r="K165" s="1" t="e">
        <f>+'Ark1'!#REF!</f>
        <v>#REF!</v>
      </c>
      <c r="L165" s="93" t="e">
        <f>+'Ark1'!#REF!</f>
        <v>#REF!</v>
      </c>
      <c r="M165" s="11" t="e">
        <f>+'Ark1'!#REF!</f>
        <v>#REF!</v>
      </c>
      <c r="N165" s="11" t="e">
        <f>+'Ark1'!#REF!</f>
        <v>#REF!</v>
      </c>
      <c r="O165" s="11" t="e">
        <f>+'Ark1'!#REF!</f>
        <v>#REF!</v>
      </c>
      <c r="P165" s="11" t="e">
        <f>+'Ark1'!#REF!</f>
        <v>#REF!</v>
      </c>
      <c r="Q165" s="1" t="e">
        <f>+'Ark1'!#REF!</f>
        <v>#REF!</v>
      </c>
      <c r="R165" s="1" t="e">
        <f>+'Ark1'!#REF!</f>
        <v>#REF!</v>
      </c>
      <c r="S165" s="1" t="e">
        <f>+'Ark1'!#REF!</f>
        <v>#REF!</v>
      </c>
      <c r="T165" s="1" t="e">
        <f t="shared" si="8"/>
        <v>#REF!</v>
      </c>
      <c r="U165" s="1" t="e">
        <f t="shared" si="9"/>
        <v>#REF!</v>
      </c>
      <c r="V165" s="47"/>
      <c r="W165" s="13"/>
      <c r="X165" s="13"/>
    </row>
    <row r="166" spans="1:24">
      <c r="A166" s="47"/>
      <c r="B166" t="e">
        <f>+'Ark1'!#REF!</f>
        <v>#REF!</v>
      </c>
      <c r="C166" t="e">
        <f>+'Ark1'!#REF!</f>
        <v>#REF!</v>
      </c>
      <c r="D166" s="3" t="s">
        <v>475</v>
      </c>
      <c r="E166" t="e">
        <f>+'Ark1'!#REF!</f>
        <v>#REF!</v>
      </c>
      <c r="F166" s="337" t="e">
        <f>+'Ark1'!#REF!</f>
        <v>#REF!</v>
      </c>
      <c r="G166" s="196" t="e">
        <f>+'Ark1'!#REF!</f>
        <v>#REF!</v>
      </c>
      <c r="H166" s="59" t="e">
        <f t="shared" si="10"/>
        <v>#REF!</v>
      </c>
      <c r="I166" s="196" t="e">
        <f>+'Ark1'!#REF!</f>
        <v>#REF!</v>
      </c>
      <c r="J166" s="1" t="e">
        <f>+'Ark1'!#REF!</f>
        <v>#REF!</v>
      </c>
      <c r="K166" s="1" t="e">
        <f>+'Ark1'!#REF!</f>
        <v>#REF!</v>
      </c>
      <c r="L166" s="93" t="e">
        <f>+'Ark1'!#REF!</f>
        <v>#REF!</v>
      </c>
      <c r="M166" s="11" t="e">
        <f>+'Ark1'!#REF!</f>
        <v>#REF!</v>
      </c>
      <c r="N166" s="11" t="e">
        <f>+'Ark1'!#REF!</f>
        <v>#REF!</v>
      </c>
      <c r="O166" s="11" t="e">
        <f>+'Ark1'!#REF!</f>
        <v>#REF!</v>
      </c>
      <c r="P166" s="11" t="e">
        <f>+'Ark1'!#REF!</f>
        <v>#REF!</v>
      </c>
      <c r="Q166" s="1" t="e">
        <f>+'Ark1'!#REF!</f>
        <v>#REF!</v>
      </c>
      <c r="R166" s="1" t="e">
        <f>+'Ark1'!#REF!</f>
        <v>#REF!</v>
      </c>
      <c r="S166" s="1" t="e">
        <f>+'Ark1'!#REF!</f>
        <v>#REF!</v>
      </c>
      <c r="T166" s="1" t="e">
        <f t="shared" si="8"/>
        <v>#REF!</v>
      </c>
      <c r="U166" s="1" t="e">
        <f t="shared" si="9"/>
        <v>#REF!</v>
      </c>
      <c r="V166" s="47"/>
      <c r="W166" s="13"/>
      <c r="X166" s="13"/>
    </row>
    <row r="167" spans="1:24">
      <c r="A167" s="47"/>
      <c r="B167" t="e">
        <f>+'Ark1'!#REF!</f>
        <v>#REF!</v>
      </c>
      <c r="C167" t="e">
        <f>+'Ark1'!#REF!</f>
        <v>#REF!</v>
      </c>
      <c r="D167" s="3" t="s">
        <v>476</v>
      </c>
      <c r="E167" t="e">
        <f>+'Ark1'!#REF!</f>
        <v>#REF!</v>
      </c>
      <c r="F167" s="337" t="e">
        <f>+'Ark1'!#REF!</f>
        <v>#REF!</v>
      </c>
      <c r="G167" s="196" t="e">
        <f>+'Ark1'!#REF!</f>
        <v>#REF!</v>
      </c>
      <c r="H167" s="59" t="e">
        <f t="shared" si="10"/>
        <v>#REF!</v>
      </c>
      <c r="I167" s="196" t="e">
        <f>+'Ark1'!#REF!</f>
        <v>#REF!</v>
      </c>
      <c r="J167" s="1" t="e">
        <f>+'Ark1'!#REF!</f>
        <v>#REF!</v>
      </c>
      <c r="K167" s="1" t="e">
        <f>+'Ark1'!#REF!</f>
        <v>#REF!</v>
      </c>
      <c r="L167" s="93" t="e">
        <f>+'Ark1'!#REF!</f>
        <v>#REF!</v>
      </c>
      <c r="M167" s="11" t="e">
        <f>+'Ark1'!#REF!</f>
        <v>#REF!</v>
      </c>
      <c r="N167" s="11" t="e">
        <f>+'Ark1'!#REF!</f>
        <v>#REF!</v>
      </c>
      <c r="O167" s="11" t="e">
        <f>+'Ark1'!#REF!</f>
        <v>#REF!</v>
      </c>
      <c r="P167" s="11" t="e">
        <f>+'Ark1'!#REF!</f>
        <v>#REF!</v>
      </c>
      <c r="Q167" s="1" t="e">
        <f>+'Ark1'!#REF!</f>
        <v>#REF!</v>
      </c>
      <c r="R167" s="1" t="e">
        <f>+'Ark1'!#REF!</f>
        <v>#REF!</v>
      </c>
      <c r="S167" s="1" t="e">
        <f>+'Ark1'!#REF!</f>
        <v>#REF!</v>
      </c>
      <c r="T167" s="1" t="e">
        <f t="shared" si="8"/>
        <v>#REF!</v>
      </c>
      <c r="U167" s="1" t="e">
        <f t="shared" si="9"/>
        <v>#REF!</v>
      </c>
      <c r="V167" s="47"/>
      <c r="W167" s="13"/>
      <c r="X167" s="13"/>
    </row>
    <row r="168" spans="1:24">
      <c r="A168" s="47"/>
      <c r="B168" t="e">
        <f>+'Ark1'!#REF!</f>
        <v>#REF!</v>
      </c>
      <c r="C168" t="e">
        <f>+'Ark1'!#REF!</f>
        <v>#REF!</v>
      </c>
      <c r="D168" s="3" t="s">
        <v>477</v>
      </c>
      <c r="E168" t="e">
        <f>+'Ark1'!#REF!</f>
        <v>#REF!</v>
      </c>
      <c r="F168" s="337" t="e">
        <f>+'Ark1'!#REF!</f>
        <v>#REF!</v>
      </c>
      <c r="G168" s="196" t="e">
        <f>+'Ark1'!#REF!</f>
        <v>#REF!</v>
      </c>
      <c r="H168" s="59" t="e">
        <f t="shared" si="10"/>
        <v>#REF!</v>
      </c>
      <c r="I168" s="196" t="e">
        <f>+'Ark1'!#REF!</f>
        <v>#REF!</v>
      </c>
      <c r="J168" s="1" t="e">
        <f>+'Ark1'!#REF!</f>
        <v>#REF!</v>
      </c>
      <c r="K168" s="1" t="e">
        <f>+'Ark1'!#REF!</f>
        <v>#REF!</v>
      </c>
      <c r="L168" s="93" t="e">
        <f>+'Ark1'!#REF!</f>
        <v>#REF!</v>
      </c>
      <c r="M168" s="11" t="e">
        <f>+'Ark1'!#REF!</f>
        <v>#REF!</v>
      </c>
      <c r="N168" s="11" t="e">
        <f>+'Ark1'!#REF!</f>
        <v>#REF!</v>
      </c>
      <c r="O168" s="11" t="e">
        <f>+'Ark1'!#REF!</f>
        <v>#REF!</v>
      </c>
      <c r="P168" s="11" t="e">
        <f>+'Ark1'!#REF!</f>
        <v>#REF!</v>
      </c>
      <c r="Q168" s="1" t="e">
        <f>+'Ark1'!#REF!</f>
        <v>#REF!</v>
      </c>
      <c r="R168" s="1" t="e">
        <f>+'Ark1'!#REF!</f>
        <v>#REF!</v>
      </c>
      <c r="S168" s="1" t="e">
        <f>+'Ark1'!#REF!</f>
        <v>#REF!</v>
      </c>
      <c r="T168" s="1" t="e">
        <f t="shared" si="8"/>
        <v>#REF!</v>
      </c>
      <c r="U168" s="1" t="e">
        <f t="shared" si="9"/>
        <v>#REF!</v>
      </c>
      <c r="V168" s="47"/>
      <c r="W168" s="13"/>
      <c r="X168" s="13"/>
    </row>
    <row r="169" spans="1:24">
      <c r="A169" s="47"/>
      <c r="B169" t="e">
        <f>+'Ark1'!#REF!</f>
        <v>#REF!</v>
      </c>
      <c r="C169" t="e">
        <f>+'Ark1'!#REF!</f>
        <v>#REF!</v>
      </c>
      <c r="D169" s="3" t="s">
        <v>478</v>
      </c>
      <c r="E169" t="e">
        <f>+'Ark1'!#REF!</f>
        <v>#REF!</v>
      </c>
      <c r="F169" s="337" t="e">
        <f>+'Ark1'!#REF!</f>
        <v>#REF!</v>
      </c>
      <c r="G169" s="196" t="e">
        <f>+'Ark1'!#REF!</f>
        <v>#REF!</v>
      </c>
      <c r="H169" s="59" t="e">
        <f t="shared" si="10"/>
        <v>#REF!</v>
      </c>
      <c r="I169" s="196" t="e">
        <f>+'Ark1'!#REF!</f>
        <v>#REF!</v>
      </c>
      <c r="J169" s="1" t="e">
        <f>+'Ark1'!#REF!</f>
        <v>#REF!</v>
      </c>
      <c r="K169" s="1" t="e">
        <f>+'Ark1'!#REF!</f>
        <v>#REF!</v>
      </c>
      <c r="L169" s="93" t="e">
        <f>+'Ark1'!#REF!</f>
        <v>#REF!</v>
      </c>
      <c r="M169" s="11" t="e">
        <f>+'Ark1'!#REF!</f>
        <v>#REF!</v>
      </c>
      <c r="N169" s="11" t="e">
        <f>+'Ark1'!#REF!</f>
        <v>#REF!</v>
      </c>
      <c r="O169" s="11" t="e">
        <f>+'Ark1'!#REF!</f>
        <v>#REF!</v>
      </c>
      <c r="P169" s="11" t="e">
        <f>+'Ark1'!#REF!</f>
        <v>#REF!</v>
      </c>
      <c r="Q169" s="1" t="e">
        <f>+'Ark1'!#REF!</f>
        <v>#REF!</v>
      </c>
      <c r="R169" s="1" t="e">
        <f>+'Ark1'!#REF!</f>
        <v>#REF!</v>
      </c>
      <c r="S169" s="1" t="e">
        <f>+'Ark1'!#REF!</f>
        <v>#REF!</v>
      </c>
      <c r="T169" s="1" t="e">
        <f t="shared" si="8"/>
        <v>#REF!</v>
      </c>
      <c r="U169" s="1" t="e">
        <f t="shared" si="9"/>
        <v>#REF!</v>
      </c>
      <c r="V169" s="47"/>
      <c r="W169" s="13"/>
      <c r="X169" s="13"/>
    </row>
    <row r="170" spans="1:24">
      <c r="A170" s="47"/>
      <c r="B170" t="e">
        <f>+'Ark1'!#REF!</f>
        <v>#REF!</v>
      </c>
      <c r="C170" t="e">
        <f>+'Ark1'!#REF!</f>
        <v>#REF!</v>
      </c>
      <c r="D170" s="3" t="s">
        <v>479</v>
      </c>
      <c r="E170" t="e">
        <f>+'Ark1'!#REF!</f>
        <v>#REF!</v>
      </c>
      <c r="F170" s="337" t="e">
        <f>+'Ark1'!#REF!</f>
        <v>#REF!</v>
      </c>
      <c r="G170" s="196" t="e">
        <f>+'Ark1'!#REF!</f>
        <v>#REF!</v>
      </c>
      <c r="H170" s="59" t="e">
        <f t="shared" si="10"/>
        <v>#REF!</v>
      </c>
      <c r="I170" s="196" t="e">
        <f>+'Ark1'!#REF!</f>
        <v>#REF!</v>
      </c>
      <c r="J170" s="1" t="e">
        <f>+'Ark1'!#REF!</f>
        <v>#REF!</v>
      </c>
      <c r="K170" s="1" t="e">
        <f>+'Ark1'!#REF!</f>
        <v>#REF!</v>
      </c>
      <c r="L170" s="93" t="e">
        <f>+'Ark1'!#REF!</f>
        <v>#REF!</v>
      </c>
      <c r="M170" s="11" t="e">
        <f>+'Ark1'!#REF!</f>
        <v>#REF!</v>
      </c>
      <c r="N170" s="11" t="e">
        <f>+'Ark1'!#REF!</f>
        <v>#REF!</v>
      </c>
      <c r="O170" s="11" t="e">
        <f>+'Ark1'!#REF!</f>
        <v>#REF!</v>
      </c>
      <c r="P170" s="11" t="e">
        <f>+'Ark1'!#REF!</f>
        <v>#REF!</v>
      </c>
      <c r="Q170" s="1" t="e">
        <f>+'Ark1'!#REF!</f>
        <v>#REF!</v>
      </c>
      <c r="R170" s="1" t="e">
        <f>+'Ark1'!#REF!</f>
        <v>#REF!</v>
      </c>
      <c r="S170" s="1" t="e">
        <f>+'Ark1'!#REF!</f>
        <v>#REF!</v>
      </c>
      <c r="T170" s="1" t="e">
        <f t="shared" si="8"/>
        <v>#REF!</v>
      </c>
      <c r="U170" s="1" t="e">
        <f t="shared" si="9"/>
        <v>#REF!</v>
      </c>
      <c r="V170" s="47"/>
      <c r="W170" s="13"/>
      <c r="X170" s="13"/>
    </row>
    <row r="171" spans="1:24">
      <c r="A171" s="47"/>
      <c r="B171" t="e">
        <f>+'Ark1'!#REF!</f>
        <v>#REF!</v>
      </c>
      <c r="C171" t="e">
        <f>+'Ark1'!#REF!</f>
        <v>#REF!</v>
      </c>
      <c r="D171" s="3" t="s">
        <v>480</v>
      </c>
      <c r="E171" t="e">
        <f>+'Ark1'!#REF!</f>
        <v>#REF!</v>
      </c>
      <c r="F171" s="337" t="e">
        <f>+'Ark1'!#REF!</f>
        <v>#REF!</v>
      </c>
      <c r="G171" s="196" t="e">
        <f>+'Ark1'!#REF!</f>
        <v>#REF!</v>
      </c>
      <c r="H171" s="59" t="e">
        <f t="shared" si="10"/>
        <v>#REF!</v>
      </c>
      <c r="I171" s="196" t="e">
        <f>+'Ark1'!#REF!</f>
        <v>#REF!</v>
      </c>
      <c r="J171" s="1" t="e">
        <f>+'Ark1'!#REF!</f>
        <v>#REF!</v>
      </c>
      <c r="K171" s="1" t="e">
        <f>+'Ark1'!#REF!</f>
        <v>#REF!</v>
      </c>
      <c r="L171" s="93" t="e">
        <f>+'Ark1'!#REF!</f>
        <v>#REF!</v>
      </c>
      <c r="M171" s="11" t="e">
        <f>+'Ark1'!#REF!</f>
        <v>#REF!</v>
      </c>
      <c r="N171" s="11" t="e">
        <f>+'Ark1'!#REF!</f>
        <v>#REF!</v>
      </c>
      <c r="O171" s="11" t="e">
        <f>+'Ark1'!#REF!</f>
        <v>#REF!</v>
      </c>
      <c r="P171" s="11" t="e">
        <f>+'Ark1'!#REF!</f>
        <v>#REF!</v>
      </c>
      <c r="Q171" s="1" t="e">
        <f>+'Ark1'!#REF!</f>
        <v>#REF!</v>
      </c>
      <c r="R171" s="1" t="e">
        <f>+'Ark1'!#REF!</f>
        <v>#REF!</v>
      </c>
      <c r="S171" s="1" t="e">
        <f>+'Ark1'!#REF!</f>
        <v>#REF!</v>
      </c>
      <c r="T171" s="1" t="e">
        <f t="shared" si="8"/>
        <v>#REF!</v>
      </c>
      <c r="U171" s="1" t="e">
        <f t="shared" si="9"/>
        <v>#REF!</v>
      </c>
      <c r="V171" s="47"/>
      <c r="W171" s="13"/>
      <c r="X171" s="13"/>
    </row>
    <row r="172" spans="1:24">
      <c r="A172" s="47"/>
      <c r="B172" t="e">
        <f>+'Ark1'!#REF!</f>
        <v>#REF!</v>
      </c>
      <c r="C172" t="e">
        <f>+'Ark1'!#REF!</f>
        <v>#REF!</v>
      </c>
      <c r="D172" s="3" t="s">
        <v>481</v>
      </c>
      <c r="E172" t="e">
        <f>+'Ark1'!#REF!</f>
        <v>#REF!</v>
      </c>
      <c r="F172" s="337" t="e">
        <f>+'Ark1'!#REF!</f>
        <v>#REF!</v>
      </c>
      <c r="G172" s="196" t="e">
        <f>+'Ark1'!#REF!</f>
        <v>#REF!</v>
      </c>
      <c r="H172" s="59" t="e">
        <f t="shared" si="10"/>
        <v>#REF!</v>
      </c>
      <c r="I172" s="196" t="e">
        <f>+'Ark1'!#REF!</f>
        <v>#REF!</v>
      </c>
      <c r="J172" s="1" t="e">
        <f>+'Ark1'!#REF!</f>
        <v>#REF!</v>
      </c>
      <c r="K172" s="1" t="e">
        <f>+'Ark1'!#REF!</f>
        <v>#REF!</v>
      </c>
      <c r="L172" s="93" t="e">
        <f>+'Ark1'!#REF!</f>
        <v>#REF!</v>
      </c>
      <c r="M172" s="11" t="e">
        <f>+'Ark1'!#REF!</f>
        <v>#REF!</v>
      </c>
      <c r="N172" s="11" t="e">
        <f>+'Ark1'!#REF!</f>
        <v>#REF!</v>
      </c>
      <c r="O172" s="11" t="e">
        <f>+'Ark1'!#REF!</f>
        <v>#REF!</v>
      </c>
      <c r="P172" s="11" t="e">
        <f>+'Ark1'!#REF!</f>
        <v>#REF!</v>
      </c>
      <c r="Q172" s="1" t="e">
        <f>+'Ark1'!#REF!</f>
        <v>#REF!</v>
      </c>
      <c r="R172" s="1" t="e">
        <f>+'Ark1'!#REF!</f>
        <v>#REF!</v>
      </c>
      <c r="S172" s="1" t="e">
        <f>+'Ark1'!#REF!</f>
        <v>#REF!</v>
      </c>
      <c r="T172" s="1" t="e">
        <f t="shared" si="8"/>
        <v>#REF!</v>
      </c>
      <c r="U172" s="1" t="e">
        <f t="shared" si="9"/>
        <v>#REF!</v>
      </c>
      <c r="V172" s="47"/>
      <c r="W172" s="13"/>
      <c r="X172" s="13"/>
    </row>
    <row r="173" spans="1:24">
      <c r="A173" s="47"/>
      <c r="B173" s="53" t="e">
        <f>+'Ark1'!#REF!</f>
        <v>#REF!</v>
      </c>
      <c r="C173" s="53" t="e">
        <f>+'Ark1'!#REF!</f>
        <v>#REF!</v>
      </c>
      <c r="D173" s="54" t="s">
        <v>466</v>
      </c>
      <c r="E173" s="53" t="e">
        <f>+'Ark1'!#REF!</f>
        <v>#REF!</v>
      </c>
      <c r="F173" s="338" t="e">
        <f>+'Ark1'!#REF!</f>
        <v>#REF!</v>
      </c>
      <c r="G173" s="178" t="e">
        <f>+'Ark1'!#REF!</f>
        <v>#REF!</v>
      </c>
      <c r="H173" s="59" t="e">
        <f t="shared" si="10"/>
        <v>#REF!</v>
      </c>
      <c r="I173" s="178" t="e">
        <f>+'Ark1'!#REF!</f>
        <v>#REF!</v>
      </c>
      <c r="J173" s="55" t="e">
        <f>+'Ark1'!#REF!</f>
        <v>#REF!</v>
      </c>
      <c r="K173" s="55" t="e">
        <f>+'Ark1'!#REF!</f>
        <v>#REF!</v>
      </c>
      <c r="L173" s="157" t="e">
        <f>+'Ark1'!#REF!</f>
        <v>#REF!</v>
      </c>
      <c r="M173" s="75" t="e">
        <f>+'Ark1'!#REF!</f>
        <v>#REF!</v>
      </c>
      <c r="N173" s="75" t="e">
        <f>+'Ark1'!#REF!</f>
        <v>#REF!</v>
      </c>
      <c r="O173" s="75" t="e">
        <f>+'Ark1'!#REF!</f>
        <v>#REF!</v>
      </c>
      <c r="P173" s="75" t="e">
        <f>+'Ark1'!#REF!</f>
        <v>#REF!</v>
      </c>
      <c r="Q173" s="55" t="e">
        <f>+'Ark1'!#REF!</f>
        <v>#REF!</v>
      </c>
      <c r="R173" s="55" t="e">
        <f>+'Ark1'!#REF!</f>
        <v>#REF!</v>
      </c>
      <c r="S173" s="55" t="e">
        <f>+'Ark1'!#REF!</f>
        <v>#REF!</v>
      </c>
      <c r="T173" s="55" t="e">
        <f t="shared" si="8"/>
        <v>#REF!</v>
      </c>
      <c r="U173" s="55" t="e">
        <f t="shared" si="9"/>
        <v>#REF!</v>
      </c>
      <c r="V173" s="47"/>
    </row>
    <row r="174" spans="1:24">
      <c r="A174" s="47"/>
      <c r="B174" s="53" t="e">
        <f>+'Ark1'!#REF!</f>
        <v>#REF!</v>
      </c>
      <c r="C174" s="53" t="e">
        <f>+'Ark1'!#REF!</f>
        <v>#REF!</v>
      </c>
      <c r="D174" s="54" t="s">
        <v>467</v>
      </c>
      <c r="E174" s="53" t="e">
        <f>+'Ark1'!#REF!</f>
        <v>#REF!</v>
      </c>
      <c r="F174" s="338" t="e">
        <f>+'Ark1'!#REF!</f>
        <v>#REF!</v>
      </c>
      <c r="G174" s="178" t="e">
        <f>+'Ark1'!#REF!</f>
        <v>#REF!</v>
      </c>
      <c r="H174" s="59" t="e">
        <f t="shared" si="10"/>
        <v>#REF!</v>
      </c>
      <c r="I174" s="178" t="e">
        <f>+'Ark1'!#REF!</f>
        <v>#REF!</v>
      </c>
      <c r="J174" s="55" t="e">
        <f>+'Ark1'!#REF!</f>
        <v>#REF!</v>
      </c>
      <c r="K174" s="55" t="e">
        <f>+'Ark1'!#REF!</f>
        <v>#REF!</v>
      </c>
      <c r="L174" s="157" t="e">
        <f>+'Ark1'!#REF!</f>
        <v>#REF!</v>
      </c>
      <c r="M174" s="75" t="e">
        <f>+'Ark1'!#REF!</f>
        <v>#REF!</v>
      </c>
      <c r="N174" s="75" t="e">
        <f>+'Ark1'!#REF!</f>
        <v>#REF!</v>
      </c>
      <c r="O174" s="75" t="e">
        <f>+'Ark1'!#REF!</f>
        <v>#REF!</v>
      </c>
      <c r="P174" s="75" t="e">
        <f>+'Ark1'!#REF!</f>
        <v>#REF!</v>
      </c>
      <c r="Q174" s="55" t="e">
        <f>+'Ark1'!#REF!</f>
        <v>#REF!</v>
      </c>
      <c r="R174" s="55" t="e">
        <f>+'Ark1'!#REF!</f>
        <v>#REF!</v>
      </c>
      <c r="S174" s="55" t="e">
        <f>+'Ark1'!#REF!</f>
        <v>#REF!</v>
      </c>
      <c r="T174" s="55" t="e">
        <f t="shared" si="8"/>
        <v>#REF!</v>
      </c>
      <c r="U174" s="55" t="e">
        <f t="shared" si="9"/>
        <v>#REF!</v>
      </c>
      <c r="V174" s="47"/>
    </row>
    <row r="175" spans="1:24">
      <c r="A175" s="47"/>
      <c r="B175" s="53" t="e">
        <f>+'Ark1'!#REF!</f>
        <v>#REF!</v>
      </c>
      <c r="C175" s="53" t="e">
        <f>+'Ark1'!#REF!</f>
        <v>#REF!</v>
      </c>
      <c r="D175" s="54" t="s">
        <v>468</v>
      </c>
      <c r="E175" s="53" t="e">
        <f>+'Ark1'!#REF!</f>
        <v>#REF!</v>
      </c>
      <c r="F175" s="338" t="e">
        <f>+'Ark1'!#REF!</f>
        <v>#REF!</v>
      </c>
      <c r="G175" s="178" t="e">
        <f>+'Ark1'!#REF!</f>
        <v>#REF!</v>
      </c>
      <c r="H175" s="59" t="e">
        <f t="shared" si="10"/>
        <v>#REF!</v>
      </c>
      <c r="I175" s="178" t="e">
        <f>+'Ark1'!#REF!</f>
        <v>#REF!</v>
      </c>
      <c r="J175" s="55" t="e">
        <f>+'Ark1'!#REF!</f>
        <v>#REF!</v>
      </c>
      <c r="K175" s="55" t="e">
        <f>+'Ark1'!#REF!</f>
        <v>#REF!</v>
      </c>
      <c r="L175" s="157" t="e">
        <f>+'Ark1'!#REF!</f>
        <v>#REF!</v>
      </c>
      <c r="M175" s="75" t="e">
        <f>+'Ark1'!#REF!</f>
        <v>#REF!</v>
      </c>
      <c r="N175" s="75" t="e">
        <f>+'Ark1'!#REF!</f>
        <v>#REF!</v>
      </c>
      <c r="O175" s="75" t="e">
        <f>+'Ark1'!#REF!</f>
        <v>#REF!</v>
      </c>
      <c r="P175" s="75" t="e">
        <f>+'Ark1'!#REF!</f>
        <v>#REF!</v>
      </c>
      <c r="Q175" s="55" t="e">
        <f>+'Ark1'!#REF!</f>
        <v>#REF!</v>
      </c>
      <c r="R175" s="55" t="e">
        <f>+'Ark1'!#REF!</f>
        <v>#REF!</v>
      </c>
      <c r="S175" s="55" t="e">
        <f>+'Ark1'!#REF!</f>
        <v>#REF!</v>
      </c>
      <c r="T175" s="55" t="e">
        <f t="shared" si="8"/>
        <v>#REF!</v>
      </c>
      <c r="U175" s="55" t="e">
        <f t="shared" si="9"/>
        <v>#REF!</v>
      </c>
      <c r="V175" s="47"/>
    </row>
    <row r="176" spans="1:24">
      <c r="A176" s="47"/>
      <c r="B176" s="53" t="e">
        <f>+'Ark1'!#REF!</f>
        <v>#REF!</v>
      </c>
      <c r="C176" s="53" t="e">
        <f>+'Ark1'!#REF!</f>
        <v>#REF!</v>
      </c>
      <c r="D176" s="54" t="s">
        <v>469</v>
      </c>
      <c r="E176" s="53" t="e">
        <f>+'Ark1'!#REF!</f>
        <v>#REF!</v>
      </c>
      <c r="F176" s="338" t="e">
        <f>+'Ark1'!#REF!</f>
        <v>#REF!</v>
      </c>
      <c r="G176" s="178" t="e">
        <f>+'Ark1'!#REF!</f>
        <v>#REF!</v>
      </c>
      <c r="H176" s="59" t="e">
        <f t="shared" si="10"/>
        <v>#REF!</v>
      </c>
      <c r="I176" s="178" t="e">
        <f>+'Ark1'!#REF!</f>
        <v>#REF!</v>
      </c>
      <c r="J176" s="55" t="e">
        <f>+'Ark1'!#REF!</f>
        <v>#REF!</v>
      </c>
      <c r="K176" s="55" t="e">
        <f>+'Ark1'!#REF!</f>
        <v>#REF!</v>
      </c>
      <c r="L176" s="157" t="e">
        <f>+'Ark1'!#REF!</f>
        <v>#REF!</v>
      </c>
      <c r="M176" s="75" t="e">
        <f>+'Ark1'!#REF!</f>
        <v>#REF!</v>
      </c>
      <c r="N176" s="75" t="e">
        <f>+'Ark1'!#REF!</f>
        <v>#REF!</v>
      </c>
      <c r="O176" s="75" t="e">
        <f>+'Ark1'!#REF!</f>
        <v>#REF!</v>
      </c>
      <c r="P176" s="75" t="e">
        <f>+'Ark1'!#REF!</f>
        <v>#REF!</v>
      </c>
      <c r="Q176" s="55" t="e">
        <f>+'Ark1'!#REF!</f>
        <v>#REF!</v>
      </c>
      <c r="R176" s="55" t="e">
        <f>+'Ark1'!#REF!</f>
        <v>#REF!</v>
      </c>
      <c r="S176" s="55" t="e">
        <f>+'Ark1'!#REF!</f>
        <v>#REF!</v>
      </c>
      <c r="T176" s="55" t="e">
        <f t="shared" si="8"/>
        <v>#REF!</v>
      </c>
      <c r="U176" s="55" t="e">
        <f t="shared" si="9"/>
        <v>#REF!</v>
      </c>
      <c r="V176" s="47"/>
    </row>
    <row r="177" spans="1:22">
      <c r="A177" s="47"/>
      <c r="B177" s="53" t="e">
        <f>+'Ark1'!#REF!</f>
        <v>#REF!</v>
      </c>
      <c r="C177" s="53" t="e">
        <f>+'Ark1'!#REF!</f>
        <v>#REF!</v>
      </c>
      <c r="D177" s="54" t="s">
        <v>470</v>
      </c>
      <c r="E177" s="53" t="e">
        <f>+'Ark1'!#REF!</f>
        <v>#REF!</v>
      </c>
      <c r="F177" s="338" t="e">
        <f>+'Ark1'!#REF!</f>
        <v>#REF!</v>
      </c>
      <c r="G177" s="178" t="e">
        <f>+'Ark1'!#REF!</f>
        <v>#REF!</v>
      </c>
      <c r="H177" s="59" t="e">
        <f t="shared" si="10"/>
        <v>#REF!</v>
      </c>
      <c r="I177" s="178" t="e">
        <f>+'Ark1'!#REF!</f>
        <v>#REF!</v>
      </c>
      <c r="J177" s="55" t="e">
        <f>+'Ark1'!#REF!</f>
        <v>#REF!</v>
      </c>
      <c r="K177" s="55" t="e">
        <f>+'Ark1'!#REF!</f>
        <v>#REF!</v>
      </c>
      <c r="L177" s="157" t="e">
        <f>+'Ark1'!#REF!</f>
        <v>#REF!</v>
      </c>
      <c r="M177" s="75" t="e">
        <f>+'Ark1'!#REF!</f>
        <v>#REF!</v>
      </c>
      <c r="N177" s="75" t="e">
        <f>+'Ark1'!#REF!</f>
        <v>#REF!</v>
      </c>
      <c r="O177" s="75" t="e">
        <f>+'Ark1'!#REF!</f>
        <v>#REF!</v>
      </c>
      <c r="P177" s="75" t="e">
        <f>+'Ark1'!#REF!</f>
        <v>#REF!</v>
      </c>
      <c r="Q177" s="55" t="e">
        <f>+'Ark1'!#REF!</f>
        <v>#REF!</v>
      </c>
      <c r="R177" s="55" t="e">
        <f>+'Ark1'!#REF!</f>
        <v>#REF!</v>
      </c>
      <c r="S177" s="55" t="e">
        <f>+'Ark1'!#REF!</f>
        <v>#REF!</v>
      </c>
      <c r="T177" s="55" t="e">
        <f t="shared" si="8"/>
        <v>#REF!</v>
      </c>
      <c r="U177" s="55" t="e">
        <f t="shared" si="9"/>
        <v>#REF!</v>
      </c>
      <c r="V177" s="47"/>
    </row>
    <row r="178" spans="1:22">
      <c r="A178" s="47"/>
      <c r="B178" s="53" t="e">
        <f>+'Ark1'!#REF!</f>
        <v>#REF!</v>
      </c>
      <c r="C178" s="53" t="e">
        <f>+'Ark1'!#REF!</f>
        <v>#REF!</v>
      </c>
      <c r="D178" s="54" t="s">
        <v>471</v>
      </c>
      <c r="E178" s="53" t="e">
        <f>+'Ark1'!#REF!</f>
        <v>#REF!</v>
      </c>
      <c r="F178" s="338" t="e">
        <f>+'Ark1'!#REF!</f>
        <v>#REF!</v>
      </c>
      <c r="G178" s="178" t="e">
        <f>+'Ark1'!#REF!</f>
        <v>#REF!</v>
      </c>
      <c r="H178" s="60" t="e">
        <f t="shared" si="10"/>
        <v>#REF!</v>
      </c>
      <c r="I178" s="178" t="e">
        <f>+'Ark1'!#REF!</f>
        <v>#REF!</v>
      </c>
      <c r="J178" s="55" t="e">
        <f>+'Ark1'!#REF!</f>
        <v>#REF!</v>
      </c>
      <c r="K178" s="55" t="e">
        <f>+'Ark1'!#REF!</f>
        <v>#REF!</v>
      </c>
      <c r="L178" s="157" t="e">
        <f>+'Ark1'!#REF!</f>
        <v>#REF!</v>
      </c>
      <c r="M178" s="75" t="e">
        <f>+'Ark1'!#REF!</f>
        <v>#REF!</v>
      </c>
      <c r="N178" s="75" t="e">
        <f>+'Ark1'!#REF!</f>
        <v>#REF!</v>
      </c>
      <c r="O178" s="75" t="e">
        <f>+'Ark1'!#REF!</f>
        <v>#REF!</v>
      </c>
      <c r="P178" s="75" t="e">
        <f>+'Ark1'!#REF!</f>
        <v>#REF!</v>
      </c>
      <c r="Q178" s="55" t="e">
        <f>+'Ark1'!#REF!</f>
        <v>#REF!</v>
      </c>
      <c r="R178" s="55" t="e">
        <f>+'Ark1'!#REF!</f>
        <v>#REF!</v>
      </c>
      <c r="S178" s="55" t="e">
        <f>+'Ark1'!#REF!</f>
        <v>#REF!</v>
      </c>
      <c r="T178" s="55" t="e">
        <f t="shared" si="8"/>
        <v>#REF!</v>
      </c>
      <c r="U178" s="55" t="e">
        <f t="shared" si="9"/>
        <v>#REF!</v>
      </c>
      <c r="V178" s="47"/>
    </row>
    <row r="179" spans="1:22">
      <c r="A179" s="47"/>
      <c r="B179" s="53" t="e">
        <f>+'Ark1'!#REF!</f>
        <v>#REF!</v>
      </c>
      <c r="C179" s="53" t="e">
        <f>+'Ark1'!#REF!</f>
        <v>#REF!</v>
      </c>
      <c r="D179" s="54" t="s">
        <v>472</v>
      </c>
      <c r="E179" s="53" t="e">
        <f>+'Ark1'!#REF!</f>
        <v>#REF!</v>
      </c>
      <c r="F179" s="338" t="e">
        <f>+'Ark1'!#REF!</f>
        <v>#REF!</v>
      </c>
      <c r="G179" s="178" t="e">
        <f>+'Ark1'!#REF!</f>
        <v>#REF!</v>
      </c>
      <c r="H179" s="60" t="e">
        <f t="shared" si="10"/>
        <v>#REF!</v>
      </c>
      <c r="I179" s="178" t="e">
        <f>+'Ark1'!#REF!</f>
        <v>#REF!</v>
      </c>
      <c r="J179" s="55" t="e">
        <f>+'Ark1'!#REF!</f>
        <v>#REF!</v>
      </c>
      <c r="K179" s="55" t="e">
        <f>+'Ark1'!#REF!</f>
        <v>#REF!</v>
      </c>
      <c r="L179" s="157" t="e">
        <f>+'Ark1'!#REF!</f>
        <v>#REF!</v>
      </c>
      <c r="M179" s="75" t="e">
        <f>+'Ark1'!#REF!</f>
        <v>#REF!</v>
      </c>
      <c r="N179" s="75" t="e">
        <f>+'Ark1'!#REF!</f>
        <v>#REF!</v>
      </c>
      <c r="O179" s="75" t="e">
        <f>+'Ark1'!#REF!</f>
        <v>#REF!</v>
      </c>
      <c r="P179" s="75" t="e">
        <f>+'Ark1'!#REF!</f>
        <v>#REF!</v>
      </c>
      <c r="Q179" s="55" t="e">
        <f>+'Ark1'!#REF!</f>
        <v>#REF!</v>
      </c>
      <c r="R179" s="55" t="e">
        <f>+'Ark1'!#REF!</f>
        <v>#REF!</v>
      </c>
      <c r="S179" s="55" t="e">
        <f>+'Ark1'!#REF!</f>
        <v>#REF!</v>
      </c>
      <c r="T179" s="55" t="e">
        <f t="shared" si="8"/>
        <v>#REF!</v>
      </c>
      <c r="U179" s="55" t="e">
        <f t="shared" si="9"/>
        <v>#REF!</v>
      </c>
      <c r="V179" s="47"/>
    </row>
    <row r="180" spans="1:22">
      <c r="A180" s="47"/>
      <c r="B180" s="53" t="e">
        <f>+'Ark1'!#REF!</f>
        <v>#REF!</v>
      </c>
      <c r="C180" s="53" t="e">
        <f>+'Ark1'!#REF!</f>
        <v>#REF!</v>
      </c>
      <c r="D180" s="54" t="s">
        <v>473</v>
      </c>
      <c r="E180" s="53" t="e">
        <f>+'Ark1'!#REF!</f>
        <v>#REF!</v>
      </c>
      <c r="F180" s="338" t="e">
        <f>+'Ark1'!#REF!</f>
        <v>#REF!</v>
      </c>
      <c r="G180" s="178" t="e">
        <f>+'Ark1'!#REF!</f>
        <v>#REF!</v>
      </c>
      <c r="H180" s="60" t="e">
        <f t="shared" si="10"/>
        <v>#REF!</v>
      </c>
      <c r="I180" s="178" t="e">
        <f>+'Ark1'!#REF!</f>
        <v>#REF!</v>
      </c>
      <c r="J180" s="55" t="e">
        <f>+'Ark1'!#REF!</f>
        <v>#REF!</v>
      </c>
      <c r="K180" s="55" t="e">
        <f>+'Ark1'!#REF!</f>
        <v>#REF!</v>
      </c>
      <c r="L180" s="157" t="e">
        <f>+'Ark1'!#REF!</f>
        <v>#REF!</v>
      </c>
      <c r="M180" s="75" t="e">
        <f>+'Ark1'!#REF!</f>
        <v>#REF!</v>
      </c>
      <c r="N180" s="75" t="e">
        <f>+'Ark1'!#REF!</f>
        <v>#REF!</v>
      </c>
      <c r="O180" s="75" t="e">
        <f>+'Ark1'!#REF!</f>
        <v>#REF!</v>
      </c>
      <c r="P180" s="75" t="e">
        <f>+'Ark1'!#REF!</f>
        <v>#REF!</v>
      </c>
      <c r="Q180" s="55" t="e">
        <f>+'Ark1'!#REF!</f>
        <v>#REF!</v>
      </c>
      <c r="R180" s="55" t="e">
        <f>+'Ark1'!#REF!</f>
        <v>#REF!</v>
      </c>
      <c r="S180" s="55" t="e">
        <f>+'Ark1'!#REF!</f>
        <v>#REF!</v>
      </c>
      <c r="T180" s="55" t="e">
        <f t="shared" si="8"/>
        <v>#REF!</v>
      </c>
      <c r="U180" s="55" t="e">
        <f t="shared" si="9"/>
        <v>#REF!</v>
      </c>
      <c r="V180" s="47"/>
    </row>
    <row r="181" spans="1:22">
      <c r="A181" s="47"/>
      <c r="B181" s="53" t="e">
        <f>+'Ark1'!#REF!</f>
        <v>#REF!</v>
      </c>
      <c r="C181" s="53" t="e">
        <f>+'Ark1'!#REF!</f>
        <v>#REF!</v>
      </c>
      <c r="D181" s="54" t="s">
        <v>474</v>
      </c>
      <c r="E181" s="53" t="e">
        <f>+'Ark1'!#REF!</f>
        <v>#REF!</v>
      </c>
      <c r="F181" s="338" t="e">
        <f>+'Ark1'!#REF!</f>
        <v>#REF!</v>
      </c>
      <c r="G181" s="178" t="e">
        <f>+'Ark1'!#REF!</f>
        <v>#REF!</v>
      </c>
      <c r="H181" s="60" t="e">
        <f t="shared" si="10"/>
        <v>#REF!</v>
      </c>
      <c r="I181" s="178" t="e">
        <f>+'Ark1'!#REF!</f>
        <v>#REF!</v>
      </c>
      <c r="J181" s="55" t="e">
        <f>+'Ark1'!#REF!</f>
        <v>#REF!</v>
      </c>
      <c r="K181" s="55" t="e">
        <f>+'Ark1'!#REF!</f>
        <v>#REF!</v>
      </c>
      <c r="L181" s="157" t="e">
        <f>+'Ark1'!#REF!</f>
        <v>#REF!</v>
      </c>
      <c r="M181" s="75" t="e">
        <f>+'Ark1'!#REF!</f>
        <v>#REF!</v>
      </c>
      <c r="N181" s="75" t="e">
        <f>+'Ark1'!#REF!</f>
        <v>#REF!</v>
      </c>
      <c r="O181" s="75" t="e">
        <f>+'Ark1'!#REF!</f>
        <v>#REF!</v>
      </c>
      <c r="P181" s="75" t="e">
        <f>+'Ark1'!#REF!</f>
        <v>#REF!</v>
      </c>
      <c r="Q181" s="55" t="e">
        <f>+'Ark1'!#REF!</f>
        <v>#REF!</v>
      </c>
      <c r="R181" s="55" t="e">
        <f>+'Ark1'!#REF!</f>
        <v>#REF!</v>
      </c>
      <c r="S181" s="55" t="e">
        <f>+'Ark1'!#REF!</f>
        <v>#REF!</v>
      </c>
      <c r="T181" s="55" t="e">
        <f t="shared" si="8"/>
        <v>#REF!</v>
      </c>
      <c r="U181" s="55" t="e">
        <f t="shared" si="9"/>
        <v>#REF!</v>
      </c>
      <c r="V181" s="47"/>
    </row>
    <row r="182" spans="1:22">
      <c r="A182" s="47"/>
      <c r="B182" s="53" t="e">
        <f>+'Ark1'!#REF!</f>
        <v>#REF!</v>
      </c>
      <c r="C182" s="53" t="e">
        <f>+'Ark1'!#REF!</f>
        <v>#REF!</v>
      </c>
      <c r="D182" s="54" t="s">
        <v>475</v>
      </c>
      <c r="E182" s="53" t="e">
        <f>+'Ark1'!#REF!</f>
        <v>#REF!</v>
      </c>
      <c r="F182" s="338" t="e">
        <f>+'Ark1'!#REF!</f>
        <v>#REF!</v>
      </c>
      <c r="G182" s="178" t="e">
        <f>+'Ark1'!#REF!</f>
        <v>#REF!</v>
      </c>
      <c r="H182" s="60" t="e">
        <f t="shared" si="10"/>
        <v>#REF!</v>
      </c>
      <c r="I182" s="178" t="e">
        <f>+'Ark1'!#REF!</f>
        <v>#REF!</v>
      </c>
      <c r="J182" s="55" t="e">
        <f>+'Ark1'!#REF!</f>
        <v>#REF!</v>
      </c>
      <c r="K182" s="55" t="e">
        <f>+'Ark1'!#REF!</f>
        <v>#REF!</v>
      </c>
      <c r="L182" s="157" t="e">
        <f>+'Ark1'!#REF!</f>
        <v>#REF!</v>
      </c>
      <c r="M182" s="75" t="e">
        <f>+'Ark1'!#REF!</f>
        <v>#REF!</v>
      </c>
      <c r="N182" s="75" t="e">
        <f>+'Ark1'!#REF!</f>
        <v>#REF!</v>
      </c>
      <c r="O182" s="75" t="e">
        <f>+'Ark1'!#REF!</f>
        <v>#REF!</v>
      </c>
      <c r="P182" s="75" t="e">
        <f>+'Ark1'!#REF!</f>
        <v>#REF!</v>
      </c>
      <c r="Q182" s="55" t="e">
        <f>+'Ark1'!#REF!</f>
        <v>#REF!</v>
      </c>
      <c r="R182" s="55" t="e">
        <f>+'Ark1'!#REF!</f>
        <v>#REF!</v>
      </c>
      <c r="S182" s="55" t="e">
        <f>+'Ark1'!#REF!</f>
        <v>#REF!</v>
      </c>
      <c r="T182" s="55" t="e">
        <f t="shared" si="8"/>
        <v>#REF!</v>
      </c>
      <c r="U182" s="55" t="e">
        <f t="shared" si="9"/>
        <v>#REF!</v>
      </c>
      <c r="V182" s="47"/>
    </row>
    <row r="183" spans="1:22">
      <c r="A183" s="47"/>
      <c r="B183" s="53" t="e">
        <f>+'Ark1'!#REF!</f>
        <v>#REF!</v>
      </c>
      <c r="C183" s="53" t="e">
        <f>+'Ark1'!#REF!</f>
        <v>#REF!</v>
      </c>
      <c r="D183" s="54" t="s">
        <v>476</v>
      </c>
      <c r="E183" s="53" t="e">
        <f>+'Ark1'!#REF!</f>
        <v>#REF!</v>
      </c>
      <c r="F183" s="338" t="e">
        <f>+'Ark1'!#REF!</f>
        <v>#REF!</v>
      </c>
      <c r="G183" s="178" t="e">
        <f>+'Ark1'!#REF!</f>
        <v>#REF!</v>
      </c>
      <c r="H183" s="60" t="e">
        <f t="shared" si="10"/>
        <v>#REF!</v>
      </c>
      <c r="I183" s="178" t="e">
        <f>+'Ark1'!#REF!</f>
        <v>#REF!</v>
      </c>
      <c r="J183" s="55" t="e">
        <f>+'Ark1'!#REF!</f>
        <v>#REF!</v>
      </c>
      <c r="K183" s="55" t="e">
        <f>+'Ark1'!#REF!</f>
        <v>#REF!</v>
      </c>
      <c r="L183" s="157" t="e">
        <f>+'Ark1'!#REF!</f>
        <v>#REF!</v>
      </c>
      <c r="M183" s="75" t="e">
        <f>+'Ark1'!#REF!</f>
        <v>#REF!</v>
      </c>
      <c r="N183" s="75" t="e">
        <f>+'Ark1'!#REF!</f>
        <v>#REF!</v>
      </c>
      <c r="O183" s="75" t="e">
        <f>+'Ark1'!#REF!</f>
        <v>#REF!</v>
      </c>
      <c r="P183" s="75" t="e">
        <f>+'Ark1'!#REF!</f>
        <v>#REF!</v>
      </c>
      <c r="Q183" s="55" t="e">
        <f>+'Ark1'!#REF!</f>
        <v>#REF!</v>
      </c>
      <c r="R183" s="55" t="e">
        <f>+'Ark1'!#REF!</f>
        <v>#REF!</v>
      </c>
      <c r="S183" s="55" t="e">
        <f>+'Ark1'!#REF!</f>
        <v>#REF!</v>
      </c>
      <c r="T183" s="55" t="e">
        <f t="shared" si="8"/>
        <v>#REF!</v>
      </c>
      <c r="U183" s="55" t="e">
        <f t="shared" si="9"/>
        <v>#REF!</v>
      </c>
      <c r="V183" s="47"/>
    </row>
    <row r="184" spans="1:22">
      <c r="A184" s="47"/>
      <c r="B184" s="53" t="e">
        <f>+'Ark1'!#REF!</f>
        <v>#REF!</v>
      </c>
      <c r="C184" s="53" t="e">
        <f>+'Ark1'!#REF!</f>
        <v>#REF!</v>
      </c>
      <c r="D184" s="54" t="s">
        <v>477</v>
      </c>
      <c r="E184" s="53" t="e">
        <f>+'Ark1'!#REF!</f>
        <v>#REF!</v>
      </c>
      <c r="F184" s="338" t="e">
        <f>+'Ark1'!#REF!</f>
        <v>#REF!</v>
      </c>
      <c r="G184" s="178" t="e">
        <f>+'Ark1'!#REF!</f>
        <v>#REF!</v>
      </c>
      <c r="H184" s="60" t="e">
        <f t="shared" si="10"/>
        <v>#REF!</v>
      </c>
      <c r="I184" s="178" t="e">
        <f>+'Ark1'!#REF!</f>
        <v>#REF!</v>
      </c>
      <c r="J184" s="55" t="e">
        <f>+'Ark1'!#REF!</f>
        <v>#REF!</v>
      </c>
      <c r="K184" s="55" t="e">
        <f>+'Ark1'!#REF!</f>
        <v>#REF!</v>
      </c>
      <c r="L184" s="157" t="e">
        <f>+'Ark1'!#REF!</f>
        <v>#REF!</v>
      </c>
      <c r="M184" s="75" t="e">
        <f>+'Ark1'!#REF!</f>
        <v>#REF!</v>
      </c>
      <c r="N184" s="75" t="e">
        <f>+'Ark1'!#REF!</f>
        <v>#REF!</v>
      </c>
      <c r="O184" s="75" t="e">
        <f>+'Ark1'!#REF!</f>
        <v>#REF!</v>
      </c>
      <c r="P184" s="75" t="e">
        <f>+'Ark1'!#REF!</f>
        <v>#REF!</v>
      </c>
      <c r="Q184" s="55" t="e">
        <f>+'Ark1'!#REF!</f>
        <v>#REF!</v>
      </c>
      <c r="R184" s="55" t="e">
        <f>+'Ark1'!#REF!</f>
        <v>#REF!</v>
      </c>
      <c r="S184" s="55" t="e">
        <f>+'Ark1'!#REF!</f>
        <v>#REF!</v>
      </c>
      <c r="T184" s="55" t="e">
        <f t="shared" si="8"/>
        <v>#REF!</v>
      </c>
      <c r="U184" s="55" t="e">
        <f t="shared" si="9"/>
        <v>#REF!</v>
      </c>
      <c r="V184" s="47"/>
    </row>
    <row r="185" spans="1:22">
      <c r="A185" s="47"/>
      <c r="B185" s="53" t="e">
        <f>+'Ark1'!#REF!</f>
        <v>#REF!</v>
      </c>
      <c r="C185" s="53" t="e">
        <f>+'Ark1'!#REF!</f>
        <v>#REF!</v>
      </c>
      <c r="D185" s="54" t="s">
        <v>478</v>
      </c>
      <c r="E185" s="53" t="e">
        <f>+'Ark1'!#REF!</f>
        <v>#REF!</v>
      </c>
      <c r="F185" s="338" t="e">
        <f>+'Ark1'!#REF!</f>
        <v>#REF!</v>
      </c>
      <c r="G185" s="178" t="e">
        <f>+'Ark1'!#REF!</f>
        <v>#REF!</v>
      </c>
      <c r="H185" s="60" t="e">
        <f t="shared" si="10"/>
        <v>#REF!</v>
      </c>
      <c r="I185" s="178" t="e">
        <f>+'Ark1'!#REF!</f>
        <v>#REF!</v>
      </c>
      <c r="J185" s="55" t="e">
        <f>+'Ark1'!#REF!</f>
        <v>#REF!</v>
      </c>
      <c r="K185" s="55" t="e">
        <f>+'Ark1'!#REF!</f>
        <v>#REF!</v>
      </c>
      <c r="L185" s="157" t="e">
        <f>+'Ark1'!#REF!</f>
        <v>#REF!</v>
      </c>
      <c r="M185" s="75" t="e">
        <f>+'Ark1'!#REF!</f>
        <v>#REF!</v>
      </c>
      <c r="N185" s="75" t="e">
        <f>+'Ark1'!#REF!</f>
        <v>#REF!</v>
      </c>
      <c r="O185" s="75" t="e">
        <f>+'Ark1'!#REF!</f>
        <v>#REF!</v>
      </c>
      <c r="P185" s="75" t="e">
        <f>+'Ark1'!#REF!</f>
        <v>#REF!</v>
      </c>
      <c r="Q185" s="55" t="e">
        <f>+'Ark1'!#REF!</f>
        <v>#REF!</v>
      </c>
      <c r="R185" s="55" t="e">
        <f>+'Ark1'!#REF!</f>
        <v>#REF!</v>
      </c>
      <c r="S185" s="55" t="e">
        <f>+'Ark1'!#REF!</f>
        <v>#REF!</v>
      </c>
      <c r="T185" s="55" t="e">
        <f t="shared" si="8"/>
        <v>#REF!</v>
      </c>
      <c r="U185" s="55" t="e">
        <f t="shared" si="9"/>
        <v>#REF!</v>
      </c>
      <c r="V185" s="47"/>
    </row>
    <row r="186" spans="1:22">
      <c r="A186" s="47"/>
      <c r="B186" s="53" t="e">
        <f>+'Ark1'!#REF!</f>
        <v>#REF!</v>
      </c>
      <c r="C186" s="53" t="e">
        <f>+'Ark1'!#REF!</f>
        <v>#REF!</v>
      </c>
      <c r="D186" s="54" t="s">
        <v>479</v>
      </c>
      <c r="E186" s="53" t="e">
        <f>+'Ark1'!#REF!</f>
        <v>#REF!</v>
      </c>
      <c r="F186" s="338" t="e">
        <f>+'Ark1'!#REF!</f>
        <v>#REF!</v>
      </c>
      <c r="G186" s="178" t="e">
        <f>+'Ark1'!#REF!</f>
        <v>#REF!</v>
      </c>
      <c r="H186" s="60" t="e">
        <f t="shared" si="10"/>
        <v>#REF!</v>
      </c>
      <c r="I186" s="178" t="e">
        <f>+'Ark1'!#REF!</f>
        <v>#REF!</v>
      </c>
      <c r="J186" s="55" t="e">
        <f>+'Ark1'!#REF!</f>
        <v>#REF!</v>
      </c>
      <c r="K186" s="55" t="e">
        <f>+'Ark1'!#REF!</f>
        <v>#REF!</v>
      </c>
      <c r="L186" s="157" t="e">
        <f>+'Ark1'!#REF!</f>
        <v>#REF!</v>
      </c>
      <c r="M186" s="75" t="e">
        <f>+'Ark1'!#REF!</f>
        <v>#REF!</v>
      </c>
      <c r="N186" s="75" t="e">
        <f>+'Ark1'!#REF!</f>
        <v>#REF!</v>
      </c>
      <c r="O186" s="75" t="e">
        <f>+'Ark1'!#REF!</f>
        <v>#REF!</v>
      </c>
      <c r="P186" s="75" t="e">
        <f>+'Ark1'!#REF!</f>
        <v>#REF!</v>
      </c>
      <c r="Q186" s="55" t="e">
        <f>+'Ark1'!#REF!</f>
        <v>#REF!</v>
      </c>
      <c r="R186" s="55" t="e">
        <f>+'Ark1'!#REF!</f>
        <v>#REF!</v>
      </c>
      <c r="S186" s="55" t="e">
        <f>+'Ark1'!#REF!</f>
        <v>#REF!</v>
      </c>
      <c r="T186" s="55" t="e">
        <f t="shared" si="8"/>
        <v>#REF!</v>
      </c>
      <c r="U186" s="55" t="e">
        <f t="shared" si="9"/>
        <v>#REF!</v>
      </c>
      <c r="V186" s="47"/>
    </row>
    <row r="187" spans="1:22">
      <c r="A187" s="47"/>
      <c r="B187" s="53" t="e">
        <f>+'Ark1'!#REF!</f>
        <v>#REF!</v>
      </c>
      <c r="C187" s="53" t="e">
        <f>+'Ark1'!#REF!</f>
        <v>#REF!</v>
      </c>
      <c r="D187" s="54" t="s">
        <v>480</v>
      </c>
      <c r="E187" s="53" t="e">
        <f>+'Ark1'!#REF!</f>
        <v>#REF!</v>
      </c>
      <c r="F187" s="338" t="e">
        <f>+'Ark1'!#REF!</f>
        <v>#REF!</v>
      </c>
      <c r="G187" s="178" t="e">
        <f>+'Ark1'!#REF!</f>
        <v>#REF!</v>
      </c>
      <c r="H187" s="60" t="e">
        <f t="shared" si="10"/>
        <v>#REF!</v>
      </c>
      <c r="I187" s="178" t="e">
        <f>+'Ark1'!#REF!</f>
        <v>#REF!</v>
      </c>
      <c r="J187" s="55" t="e">
        <f>+'Ark1'!#REF!</f>
        <v>#REF!</v>
      </c>
      <c r="K187" s="55" t="e">
        <f>+'Ark1'!#REF!</f>
        <v>#REF!</v>
      </c>
      <c r="L187" s="157" t="e">
        <f>+'Ark1'!#REF!</f>
        <v>#REF!</v>
      </c>
      <c r="M187" s="75" t="e">
        <f>+'Ark1'!#REF!</f>
        <v>#REF!</v>
      </c>
      <c r="N187" s="75" t="e">
        <f>+'Ark1'!#REF!</f>
        <v>#REF!</v>
      </c>
      <c r="O187" s="75" t="e">
        <f>+'Ark1'!#REF!</f>
        <v>#REF!</v>
      </c>
      <c r="P187" s="75" t="e">
        <f>+'Ark1'!#REF!</f>
        <v>#REF!</v>
      </c>
      <c r="Q187" s="55" t="e">
        <f>+'Ark1'!#REF!</f>
        <v>#REF!</v>
      </c>
      <c r="R187" s="55" t="e">
        <f>+'Ark1'!#REF!</f>
        <v>#REF!</v>
      </c>
      <c r="S187" s="55" t="e">
        <f>+'Ark1'!#REF!</f>
        <v>#REF!</v>
      </c>
      <c r="T187" s="55" t="e">
        <f t="shared" si="8"/>
        <v>#REF!</v>
      </c>
      <c r="U187" s="55" t="e">
        <f t="shared" si="9"/>
        <v>#REF!</v>
      </c>
      <c r="V187" s="47"/>
    </row>
    <row r="188" spans="1:22">
      <c r="A188" s="47"/>
      <c r="B188" s="53" t="e">
        <f>+'Ark1'!#REF!</f>
        <v>#REF!</v>
      </c>
      <c r="C188" s="53" t="e">
        <f>+'Ark1'!#REF!</f>
        <v>#REF!</v>
      </c>
      <c r="D188" s="54" t="s">
        <v>481</v>
      </c>
      <c r="E188" s="53" t="e">
        <f>+'Ark1'!#REF!</f>
        <v>#REF!</v>
      </c>
      <c r="F188" s="338" t="e">
        <f>+'Ark1'!#REF!</f>
        <v>#REF!</v>
      </c>
      <c r="G188" s="178" t="e">
        <f>+'Ark1'!#REF!</f>
        <v>#REF!</v>
      </c>
      <c r="H188" s="60" t="e">
        <f t="shared" si="10"/>
        <v>#REF!</v>
      </c>
      <c r="I188" s="178" t="e">
        <f>+'Ark1'!#REF!</f>
        <v>#REF!</v>
      </c>
      <c r="J188" s="55" t="e">
        <f>+'Ark1'!#REF!</f>
        <v>#REF!</v>
      </c>
      <c r="K188" s="55" t="e">
        <f>+'Ark1'!#REF!</f>
        <v>#REF!</v>
      </c>
      <c r="L188" s="157" t="e">
        <f>+'Ark1'!#REF!</f>
        <v>#REF!</v>
      </c>
      <c r="M188" s="75" t="e">
        <f>+'Ark1'!#REF!</f>
        <v>#REF!</v>
      </c>
      <c r="N188" s="75" t="e">
        <f>+'Ark1'!#REF!</f>
        <v>#REF!</v>
      </c>
      <c r="O188" s="75" t="e">
        <f>+'Ark1'!#REF!</f>
        <v>#REF!</v>
      </c>
      <c r="P188" s="75" t="e">
        <f>+'Ark1'!#REF!</f>
        <v>#REF!</v>
      </c>
      <c r="Q188" s="55" t="e">
        <f>+'Ark1'!#REF!</f>
        <v>#REF!</v>
      </c>
      <c r="R188" s="55" t="e">
        <f>+'Ark1'!#REF!</f>
        <v>#REF!</v>
      </c>
      <c r="S188" s="55" t="e">
        <f>+'Ark1'!#REF!</f>
        <v>#REF!</v>
      </c>
      <c r="T188" s="55" t="e">
        <f t="shared" si="8"/>
        <v>#REF!</v>
      </c>
      <c r="U188" s="55" t="e">
        <f t="shared" si="9"/>
        <v>#REF!</v>
      </c>
      <c r="V188" s="47"/>
    </row>
    <row r="189" spans="1:22">
      <c r="A189" s="47"/>
      <c r="B189" t="e">
        <f>+'Ark1'!#REF!</f>
        <v>#REF!</v>
      </c>
      <c r="C189" t="e">
        <f>+'Ark1'!#REF!</f>
        <v>#REF!</v>
      </c>
      <c r="D189" s="3" t="s">
        <v>466</v>
      </c>
      <c r="E189" t="e">
        <f>+'Ark1'!#REF!</f>
        <v>#REF!</v>
      </c>
      <c r="F189" s="337" t="e">
        <f>+'Ark1'!#REF!</f>
        <v>#REF!</v>
      </c>
      <c r="G189" s="196" t="e">
        <f>+'Ark1'!#REF!</f>
        <v>#REF!</v>
      </c>
      <c r="H189" s="60" t="e">
        <f t="shared" si="10"/>
        <v>#REF!</v>
      </c>
      <c r="I189" s="196" t="e">
        <f>+'Ark1'!#REF!</f>
        <v>#REF!</v>
      </c>
      <c r="J189" s="1" t="e">
        <f>+'Ark1'!#REF!</f>
        <v>#REF!</v>
      </c>
      <c r="K189" s="1" t="e">
        <f>+'Ark1'!#REF!</f>
        <v>#REF!</v>
      </c>
      <c r="L189" s="93" t="e">
        <f>+'Ark1'!#REF!</f>
        <v>#REF!</v>
      </c>
      <c r="M189" s="11" t="e">
        <f>+'Ark1'!#REF!</f>
        <v>#REF!</v>
      </c>
      <c r="N189" s="11" t="e">
        <f>+'Ark1'!#REF!</f>
        <v>#REF!</v>
      </c>
      <c r="O189" s="11" t="e">
        <f>+'Ark1'!#REF!</f>
        <v>#REF!</v>
      </c>
      <c r="P189" s="11" t="e">
        <f>+'Ark1'!#REF!</f>
        <v>#REF!</v>
      </c>
      <c r="Q189" s="1" t="e">
        <f>+'Ark1'!#REF!</f>
        <v>#REF!</v>
      </c>
      <c r="R189" s="1" t="e">
        <f>+'Ark1'!#REF!</f>
        <v>#REF!</v>
      </c>
      <c r="S189" s="1" t="e">
        <f>+'Ark1'!#REF!</f>
        <v>#REF!</v>
      </c>
      <c r="T189" s="1" t="e">
        <f t="shared" si="8"/>
        <v>#REF!</v>
      </c>
      <c r="U189" s="1" t="e">
        <f t="shared" si="9"/>
        <v>#REF!</v>
      </c>
      <c r="V189" s="47"/>
    </row>
    <row r="190" spans="1:22">
      <c r="A190" s="47"/>
      <c r="B190" t="e">
        <f>+'Ark1'!#REF!</f>
        <v>#REF!</v>
      </c>
      <c r="C190" t="e">
        <f>+'Ark1'!#REF!</f>
        <v>#REF!</v>
      </c>
      <c r="D190" s="3" t="s">
        <v>467</v>
      </c>
      <c r="E190" t="e">
        <f>+'Ark1'!#REF!</f>
        <v>#REF!</v>
      </c>
      <c r="F190" s="337" t="e">
        <f>+'Ark1'!#REF!</f>
        <v>#REF!</v>
      </c>
      <c r="G190" s="196" t="e">
        <f>+'Ark1'!#REF!</f>
        <v>#REF!</v>
      </c>
      <c r="H190" s="60" t="e">
        <f t="shared" si="10"/>
        <v>#REF!</v>
      </c>
      <c r="I190" s="196" t="e">
        <f>+'Ark1'!#REF!</f>
        <v>#REF!</v>
      </c>
      <c r="J190" s="1" t="e">
        <f>+'Ark1'!#REF!</f>
        <v>#REF!</v>
      </c>
      <c r="K190" s="1" t="e">
        <f>+'Ark1'!#REF!</f>
        <v>#REF!</v>
      </c>
      <c r="L190" s="93" t="e">
        <f>+'Ark1'!#REF!</f>
        <v>#REF!</v>
      </c>
      <c r="M190" s="11" t="e">
        <f>+'Ark1'!#REF!</f>
        <v>#REF!</v>
      </c>
      <c r="N190" s="11" t="e">
        <f>+'Ark1'!#REF!</f>
        <v>#REF!</v>
      </c>
      <c r="O190" s="11" t="e">
        <f>+'Ark1'!#REF!</f>
        <v>#REF!</v>
      </c>
      <c r="P190" s="11" t="e">
        <f>+'Ark1'!#REF!</f>
        <v>#REF!</v>
      </c>
      <c r="Q190" s="1" t="e">
        <f>+'Ark1'!#REF!</f>
        <v>#REF!</v>
      </c>
      <c r="R190" s="1" t="e">
        <f>+'Ark1'!#REF!</f>
        <v>#REF!</v>
      </c>
      <c r="S190" s="1" t="e">
        <f>+'Ark1'!#REF!</f>
        <v>#REF!</v>
      </c>
      <c r="T190" s="1" t="e">
        <f t="shared" si="8"/>
        <v>#REF!</v>
      </c>
      <c r="U190" s="1" t="e">
        <f t="shared" si="9"/>
        <v>#REF!</v>
      </c>
      <c r="V190" s="47"/>
    </row>
    <row r="191" spans="1:22">
      <c r="A191" s="47"/>
      <c r="B191" t="e">
        <f>+'Ark1'!#REF!</f>
        <v>#REF!</v>
      </c>
      <c r="C191" t="e">
        <f>+'Ark1'!#REF!</f>
        <v>#REF!</v>
      </c>
      <c r="D191" s="3" t="s">
        <v>468</v>
      </c>
      <c r="E191" t="e">
        <f>+'Ark1'!#REF!</f>
        <v>#REF!</v>
      </c>
      <c r="F191" s="337" t="e">
        <f>+'Ark1'!#REF!</f>
        <v>#REF!</v>
      </c>
      <c r="G191" s="196" t="e">
        <f>+'Ark1'!#REF!</f>
        <v>#REF!</v>
      </c>
      <c r="H191" s="60" t="e">
        <f t="shared" si="10"/>
        <v>#REF!</v>
      </c>
      <c r="I191" s="196" t="e">
        <f>+'Ark1'!#REF!</f>
        <v>#REF!</v>
      </c>
      <c r="J191" s="1" t="e">
        <f>+'Ark1'!#REF!</f>
        <v>#REF!</v>
      </c>
      <c r="K191" s="1" t="e">
        <f>+'Ark1'!#REF!</f>
        <v>#REF!</v>
      </c>
      <c r="L191" s="93" t="e">
        <f>+'Ark1'!#REF!</f>
        <v>#REF!</v>
      </c>
      <c r="M191" s="11" t="e">
        <f>+'Ark1'!#REF!</f>
        <v>#REF!</v>
      </c>
      <c r="N191" s="11" t="e">
        <f>+'Ark1'!#REF!</f>
        <v>#REF!</v>
      </c>
      <c r="O191" s="11" t="e">
        <f>+'Ark1'!#REF!</f>
        <v>#REF!</v>
      </c>
      <c r="P191" s="11" t="e">
        <f>+'Ark1'!#REF!</f>
        <v>#REF!</v>
      </c>
      <c r="Q191" s="1" t="e">
        <f>+'Ark1'!#REF!</f>
        <v>#REF!</v>
      </c>
      <c r="R191" s="1" t="e">
        <f>+'Ark1'!#REF!</f>
        <v>#REF!</v>
      </c>
      <c r="S191" s="1" t="e">
        <f>+'Ark1'!#REF!</f>
        <v>#REF!</v>
      </c>
      <c r="T191" s="1" t="e">
        <f t="shared" si="8"/>
        <v>#REF!</v>
      </c>
      <c r="U191" s="1" t="e">
        <f t="shared" si="9"/>
        <v>#REF!</v>
      </c>
      <c r="V191" s="47"/>
    </row>
    <row r="192" spans="1:22">
      <c r="A192" s="47"/>
      <c r="B192" t="e">
        <f>+'Ark1'!#REF!</f>
        <v>#REF!</v>
      </c>
      <c r="C192" t="e">
        <f>+'Ark1'!#REF!</f>
        <v>#REF!</v>
      </c>
      <c r="D192" s="3" t="s">
        <v>469</v>
      </c>
      <c r="E192" t="e">
        <f>+'Ark1'!#REF!</f>
        <v>#REF!</v>
      </c>
      <c r="F192" s="337" t="e">
        <f>+'Ark1'!#REF!</f>
        <v>#REF!</v>
      </c>
      <c r="G192" s="196" t="e">
        <f>+'Ark1'!#REF!</f>
        <v>#REF!</v>
      </c>
      <c r="H192" s="60" t="e">
        <f t="shared" si="10"/>
        <v>#REF!</v>
      </c>
      <c r="I192" s="196" t="e">
        <f>+'Ark1'!#REF!</f>
        <v>#REF!</v>
      </c>
      <c r="J192" s="1" t="e">
        <f>+'Ark1'!#REF!</f>
        <v>#REF!</v>
      </c>
      <c r="K192" s="1" t="e">
        <f>+'Ark1'!#REF!</f>
        <v>#REF!</v>
      </c>
      <c r="L192" s="93" t="e">
        <f>+'Ark1'!#REF!</f>
        <v>#REF!</v>
      </c>
      <c r="M192" s="11" t="e">
        <f>+'Ark1'!#REF!</f>
        <v>#REF!</v>
      </c>
      <c r="N192" s="11" t="e">
        <f>+'Ark1'!#REF!</f>
        <v>#REF!</v>
      </c>
      <c r="O192" s="11" t="e">
        <f>+'Ark1'!#REF!</f>
        <v>#REF!</v>
      </c>
      <c r="P192" s="11" t="e">
        <f>+'Ark1'!#REF!</f>
        <v>#REF!</v>
      </c>
      <c r="Q192" s="1" t="e">
        <f>+'Ark1'!#REF!</f>
        <v>#REF!</v>
      </c>
      <c r="R192" s="1" t="e">
        <f>+'Ark1'!#REF!</f>
        <v>#REF!</v>
      </c>
      <c r="S192" s="1" t="e">
        <f>+'Ark1'!#REF!</f>
        <v>#REF!</v>
      </c>
      <c r="T192" s="1" t="e">
        <f t="shared" si="8"/>
        <v>#REF!</v>
      </c>
      <c r="U192" s="1" t="e">
        <f t="shared" si="9"/>
        <v>#REF!</v>
      </c>
      <c r="V192" s="47"/>
    </row>
    <row r="193" spans="1:22">
      <c r="A193" s="47"/>
      <c r="B193" t="e">
        <f>+'Ark1'!#REF!</f>
        <v>#REF!</v>
      </c>
      <c r="C193" t="e">
        <f>+'Ark1'!#REF!</f>
        <v>#REF!</v>
      </c>
      <c r="D193" s="3" t="s">
        <v>470</v>
      </c>
      <c r="E193" t="e">
        <f>+'Ark1'!#REF!</f>
        <v>#REF!</v>
      </c>
      <c r="F193" s="337" t="e">
        <f>+'Ark1'!#REF!</f>
        <v>#REF!</v>
      </c>
      <c r="G193" s="196" t="e">
        <f>+'Ark1'!#REF!</f>
        <v>#REF!</v>
      </c>
      <c r="H193" s="59" t="e">
        <f t="shared" si="10"/>
        <v>#REF!</v>
      </c>
      <c r="I193" s="196" t="e">
        <f>+'Ark1'!#REF!</f>
        <v>#REF!</v>
      </c>
      <c r="J193" s="1" t="e">
        <f>+'Ark1'!#REF!</f>
        <v>#REF!</v>
      </c>
      <c r="K193" s="1" t="e">
        <f>+'Ark1'!#REF!</f>
        <v>#REF!</v>
      </c>
      <c r="L193" s="93" t="e">
        <f>+'Ark1'!#REF!</f>
        <v>#REF!</v>
      </c>
      <c r="M193" s="11" t="e">
        <f>+'Ark1'!#REF!</f>
        <v>#REF!</v>
      </c>
      <c r="N193" s="11" t="e">
        <f>+'Ark1'!#REF!</f>
        <v>#REF!</v>
      </c>
      <c r="O193" s="11" t="e">
        <f>+'Ark1'!#REF!</f>
        <v>#REF!</v>
      </c>
      <c r="P193" s="11" t="e">
        <f>+'Ark1'!#REF!</f>
        <v>#REF!</v>
      </c>
      <c r="Q193" s="1" t="e">
        <f>+'Ark1'!#REF!</f>
        <v>#REF!</v>
      </c>
      <c r="R193" s="1" t="e">
        <f>+'Ark1'!#REF!</f>
        <v>#REF!</v>
      </c>
      <c r="S193" s="1" t="e">
        <f>+'Ark1'!#REF!</f>
        <v>#REF!</v>
      </c>
      <c r="T193" s="1" t="e">
        <f t="shared" si="8"/>
        <v>#REF!</v>
      </c>
      <c r="U193" s="1" t="e">
        <f t="shared" si="9"/>
        <v>#REF!</v>
      </c>
      <c r="V193" s="47"/>
    </row>
    <row r="194" spans="1:22">
      <c r="A194" s="47"/>
      <c r="B194" t="e">
        <f>+'Ark1'!#REF!</f>
        <v>#REF!</v>
      </c>
      <c r="C194" t="e">
        <f>+'Ark1'!#REF!</f>
        <v>#REF!</v>
      </c>
      <c r="D194" s="3" t="s">
        <v>471</v>
      </c>
      <c r="E194" t="e">
        <f>+'Ark1'!#REF!</f>
        <v>#REF!</v>
      </c>
      <c r="F194" s="337" t="e">
        <f>+'Ark1'!#REF!</f>
        <v>#REF!</v>
      </c>
      <c r="G194" s="196" t="e">
        <f>+'Ark1'!#REF!</f>
        <v>#REF!</v>
      </c>
      <c r="H194" s="59" t="e">
        <f t="shared" si="10"/>
        <v>#REF!</v>
      </c>
      <c r="I194" s="196" t="e">
        <f>+'Ark1'!#REF!</f>
        <v>#REF!</v>
      </c>
      <c r="J194" s="1" t="e">
        <f>+'Ark1'!#REF!</f>
        <v>#REF!</v>
      </c>
      <c r="K194" s="1" t="e">
        <f>+'Ark1'!#REF!</f>
        <v>#REF!</v>
      </c>
      <c r="L194" s="93" t="e">
        <f>+'Ark1'!#REF!</f>
        <v>#REF!</v>
      </c>
      <c r="M194" s="11" t="e">
        <f>+'Ark1'!#REF!</f>
        <v>#REF!</v>
      </c>
      <c r="N194" s="11" t="e">
        <f>+'Ark1'!#REF!</f>
        <v>#REF!</v>
      </c>
      <c r="O194" s="11" t="e">
        <f>+'Ark1'!#REF!</f>
        <v>#REF!</v>
      </c>
      <c r="P194" s="11" t="e">
        <f>+'Ark1'!#REF!</f>
        <v>#REF!</v>
      </c>
      <c r="Q194" s="1" t="e">
        <f>+'Ark1'!#REF!</f>
        <v>#REF!</v>
      </c>
      <c r="R194" s="1" t="e">
        <f>+'Ark1'!#REF!</f>
        <v>#REF!</v>
      </c>
      <c r="S194" s="1" t="e">
        <f>+'Ark1'!#REF!</f>
        <v>#REF!</v>
      </c>
      <c r="T194" s="1" t="e">
        <f t="shared" si="8"/>
        <v>#REF!</v>
      </c>
      <c r="U194" s="1" t="e">
        <f t="shared" si="9"/>
        <v>#REF!</v>
      </c>
      <c r="V194" s="47"/>
    </row>
    <row r="195" spans="1:22">
      <c r="A195" s="47"/>
      <c r="B195" t="e">
        <f>+'Ark1'!#REF!</f>
        <v>#REF!</v>
      </c>
      <c r="C195" t="e">
        <f>+'Ark1'!#REF!</f>
        <v>#REF!</v>
      </c>
      <c r="D195" s="3" t="s">
        <v>472</v>
      </c>
      <c r="E195" t="e">
        <f>+'Ark1'!#REF!</f>
        <v>#REF!</v>
      </c>
      <c r="F195" s="337" t="e">
        <f>+'Ark1'!#REF!</f>
        <v>#REF!</v>
      </c>
      <c r="G195" s="196" t="e">
        <f>+'Ark1'!#REF!</f>
        <v>#REF!</v>
      </c>
      <c r="H195" s="59" t="e">
        <f t="shared" si="10"/>
        <v>#REF!</v>
      </c>
      <c r="I195" s="196" t="e">
        <f>+'Ark1'!#REF!</f>
        <v>#REF!</v>
      </c>
      <c r="J195" s="1" t="e">
        <f>+'Ark1'!#REF!</f>
        <v>#REF!</v>
      </c>
      <c r="K195" s="1" t="e">
        <f>+'Ark1'!#REF!</f>
        <v>#REF!</v>
      </c>
      <c r="L195" s="93" t="e">
        <f>+'Ark1'!#REF!</f>
        <v>#REF!</v>
      </c>
      <c r="M195" s="11" t="e">
        <f>+'Ark1'!#REF!</f>
        <v>#REF!</v>
      </c>
      <c r="N195" s="11" t="e">
        <f>+'Ark1'!#REF!</f>
        <v>#REF!</v>
      </c>
      <c r="O195" s="11" t="e">
        <f>+'Ark1'!#REF!</f>
        <v>#REF!</v>
      </c>
      <c r="P195" s="11" t="e">
        <f>+'Ark1'!#REF!</f>
        <v>#REF!</v>
      </c>
      <c r="Q195" s="1" t="e">
        <f>+'Ark1'!#REF!</f>
        <v>#REF!</v>
      </c>
      <c r="R195" s="1" t="e">
        <f>+'Ark1'!#REF!</f>
        <v>#REF!</v>
      </c>
      <c r="S195" s="1" t="e">
        <f>+'Ark1'!#REF!</f>
        <v>#REF!</v>
      </c>
      <c r="T195" s="1" t="e">
        <f t="shared" si="8"/>
        <v>#REF!</v>
      </c>
      <c r="U195" s="1" t="e">
        <f t="shared" si="9"/>
        <v>#REF!</v>
      </c>
      <c r="V195" s="47"/>
    </row>
    <row r="196" spans="1:22">
      <c r="A196" s="47"/>
      <c r="B196" t="e">
        <f>+'Ark1'!#REF!</f>
        <v>#REF!</v>
      </c>
      <c r="C196" t="e">
        <f>+'Ark1'!#REF!</f>
        <v>#REF!</v>
      </c>
      <c r="D196" s="3" t="s">
        <v>473</v>
      </c>
      <c r="E196" t="e">
        <f>+'Ark1'!#REF!</f>
        <v>#REF!</v>
      </c>
      <c r="F196" s="337" t="e">
        <f>+'Ark1'!#REF!</f>
        <v>#REF!</v>
      </c>
      <c r="G196" s="196" t="e">
        <f>+'Ark1'!#REF!</f>
        <v>#REF!</v>
      </c>
      <c r="H196" s="59" t="e">
        <f t="shared" si="10"/>
        <v>#REF!</v>
      </c>
      <c r="I196" s="196" t="e">
        <f>+'Ark1'!#REF!</f>
        <v>#REF!</v>
      </c>
      <c r="J196" s="1" t="e">
        <f>+'Ark1'!#REF!</f>
        <v>#REF!</v>
      </c>
      <c r="K196" s="1" t="e">
        <f>+'Ark1'!#REF!</f>
        <v>#REF!</v>
      </c>
      <c r="L196" s="93" t="e">
        <f>+'Ark1'!#REF!</f>
        <v>#REF!</v>
      </c>
      <c r="M196" s="11" t="e">
        <f>+'Ark1'!#REF!</f>
        <v>#REF!</v>
      </c>
      <c r="N196" s="11" t="e">
        <f>+'Ark1'!#REF!</f>
        <v>#REF!</v>
      </c>
      <c r="O196" s="11" t="e">
        <f>+'Ark1'!#REF!</f>
        <v>#REF!</v>
      </c>
      <c r="P196" s="11" t="e">
        <f>+'Ark1'!#REF!</f>
        <v>#REF!</v>
      </c>
      <c r="Q196" s="1" t="e">
        <f>+'Ark1'!#REF!</f>
        <v>#REF!</v>
      </c>
      <c r="R196" s="1" t="e">
        <f>+'Ark1'!#REF!</f>
        <v>#REF!</v>
      </c>
      <c r="S196" s="1" t="e">
        <f>+'Ark1'!#REF!</f>
        <v>#REF!</v>
      </c>
      <c r="T196" s="1" t="e">
        <f t="shared" si="8"/>
        <v>#REF!</v>
      </c>
      <c r="U196" s="1" t="e">
        <f t="shared" si="9"/>
        <v>#REF!</v>
      </c>
      <c r="V196" s="47"/>
    </row>
    <row r="197" spans="1:22">
      <c r="A197" s="47"/>
      <c r="B197" t="e">
        <f>+'Ark1'!#REF!</f>
        <v>#REF!</v>
      </c>
      <c r="C197" t="e">
        <f>+'Ark1'!#REF!</f>
        <v>#REF!</v>
      </c>
      <c r="D197" s="3" t="s">
        <v>474</v>
      </c>
      <c r="E197" t="e">
        <f>+'Ark1'!#REF!</f>
        <v>#REF!</v>
      </c>
      <c r="F197" s="337" t="e">
        <f>+'Ark1'!#REF!</f>
        <v>#REF!</v>
      </c>
      <c r="G197" s="196" t="e">
        <f>+'Ark1'!#REF!</f>
        <v>#REF!</v>
      </c>
      <c r="H197" s="59" t="e">
        <f t="shared" si="10"/>
        <v>#REF!</v>
      </c>
      <c r="I197" s="196" t="e">
        <f>+'Ark1'!#REF!</f>
        <v>#REF!</v>
      </c>
      <c r="J197" s="1" t="e">
        <f>+'Ark1'!#REF!</f>
        <v>#REF!</v>
      </c>
      <c r="K197" s="1" t="e">
        <f>+'Ark1'!#REF!</f>
        <v>#REF!</v>
      </c>
      <c r="L197" s="93" t="e">
        <f>+'Ark1'!#REF!</f>
        <v>#REF!</v>
      </c>
      <c r="M197" s="11" t="e">
        <f>+'Ark1'!#REF!</f>
        <v>#REF!</v>
      </c>
      <c r="N197" s="11" t="e">
        <f>+'Ark1'!#REF!</f>
        <v>#REF!</v>
      </c>
      <c r="O197" s="11" t="e">
        <f>+'Ark1'!#REF!</f>
        <v>#REF!</v>
      </c>
      <c r="P197" s="11" t="e">
        <f>+'Ark1'!#REF!</f>
        <v>#REF!</v>
      </c>
      <c r="Q197" s="1" t="e">
        <f>+'Ark1'!#REF!</f>
        <v>#REF!</v>
      </c>
      <c r="R197" s="1" t="e">
        <f>+'Ark1'!#REF!</f>
        <v>#REF!</v>
      </c>
      <c r="S197" s="1" t="e">
        <f>+'Ark1'!#REF!</f>
        <v>#REF!</v>
      </c>
      <c r="T197" s="1" t="e">
        <f t="shared" si="8"/>
        <v>#REF!</v>
      </c>
      <c r="U197" s="1" t="e">
        <f t="shared" si="9"/>
        <v>#REF!</v>
      </c>
      <c r="V197" s="47"/>
    </row>
    <row r="198" spans="1:22">
      <c r="A198" s="47"/>
      <c r="B198" t="e">
        <f>+'Ark1'!#REF!</f>
        <v>#REF!</v>
      </c>
      <c r="C198" t="e">
        <f>+'Ark1'!#REF!</f>
        <v>#REF!</v>
      </c>
      <c r="D198" s="3" t="s">
        <v>475</v>
      </c>
      <c r="E198" t="e">
        <f>+'Ark1'!#REF!</f>
        <v>#REF!</v>
      </c>
      <c r="F198" s="337" t="e">
        <f>+'Ark1'!#REF!</f>
        <v>#REF!</v>
      </c>
      <c r="G198" s="196" t="e">
        <f>+'Ark1'!#REF!</f>
        <v>#REF!</v>
      </c>
      <c r="H198" s="59" t="e">
        <f t="shared" si="10"/>
        <v>#REF!</v>
      </c>
      <c r="I198" s="196" t="e">
        <f>+'Ark1'!#REF!</f>
        <v>#REF!</v>
      </c>
      <c r="J198" s="1" t="e">
        <f>+'Ark1'!#REF!</f>
        <v>#REF!</v>
      </c>
      <c r="K198" s="1" t="e">
        <f>+'Ark1'!#REF!</f>
        <v>#REF!</v>
      </c>
      <c r="L198" s="93" t="e">
        <f>+'Ark1'!#REF!</f>
        <v>#REF!</v>
      </c>
      <c r="M198" s="11" t="e">
        <f>+'Ark1'!#REF!</f>
        <v>#REF!</v>
      </c>
      <c r="N198" s="11" t="e">
        <f>+'Ark1'!#REF!</f>
        <v>#REF!</v>
      </c>
      <c r="O198" s="11" t="e">
        <f>+'Ark1'!#REF!</f>
        <v>#REF!</v>
      </c>
      <c r="P198" s="11" t="e">
        <f>+'Ark1'!#REF!</f>
        <v>#REF!</v>
      </c>
      <c r="Q198" s="1" t="e">
        <f>+'Ark1'!#REF!</f>
        <v>#REF!</v>
      </c>
      <c r="R198" s="1" t="e">
        <f>+'Ark1'!#REF!</f>
        <v>#REF!</v>
      </c>
      <c r="S198" s="1" t="e">
        <f>+'Ark1'!#REF!</f>
        <v>#REF!</v>
      </c>
      <c r="T198" s="1" t="e">
        <f t="shared" si="8"/>
        <v>#REF!</v>
      </c>
      <c r="U198" s="1" t="e">
        <f t="shared" si="9"/>
        <v>#REF!</v>
      </c>
      <c r="V198" s="47"/>
    </row>
    <row r="199" spans="1:22">
      <c r="A199" s="47"/>
      <c r="B199" t="e">
        <f>+'Ark1'!#REF!</f>
        <v>#REF!</v>
      </c>
      <c r="C199" t="e">
        <f>+'Ark1'!#REF!</f>
        <v>#REF!</v>
      </c>
      <c r="D199" s="3" t="s">
        <v>476</v>
      </c>
      <c r="E199" t="e">
        <f>+'Ark1'!#REF!</f>
        <v>#REF!</v>
      </c>
      <c r="F199" s="337" t="e">
        <f>+'Ark1'!#REF!</f>
        <v>#REF!</v>
      </c>
      <c r="G199" s="196" t="e">
        <f>+'Ark1'!#REF!</f>
        <v>#REF!</v>
      </c>
      <c r="H199" s="59" t="e">
        <f t="shared" si="10"/>
        <v>#REF!</v>
      </c>
      <c r="I199" s="196" t="e">
        <f>+'Ark1'!#REF!</f>
        <v>#REF!</v>
      </c>
      <c r="J199" s="1" t="e">
        <f>+'Ark1'!#REF!</f>
        <v>#REF!</v>
      </c>
      <c r="K199" s="1" t="e">
        <f>+'Ark1'!#REF!</f>
        <v>#REF!</v>
      </c>
      <c r="L199" s="93" t="e">
        <f>+'Ark1'!#REF!</f>
        <v>#REF!</v>
      </c>
      <c r="M199" s="11" t="e">
        <f>+'Ark1'!#REF!</f>
        <v>#REF!</v>
      </c>
      <c r="N199" s="11" t="e">
        <f>+'Ark1'!#REF!</f>
        <v>#REF!</v>
      </c>
      <c r="O199" s="11" t="e">
        <f>+'Ark1'!#REF!</f>
        <v>#REF!</v>
      </c>
      <c r="P199" s="11" t="e">
        <f>+'Ark1'!#REF!</f>
        <v>#REF!</v>
      </c>
      <c r="Q199" s="1" t="e">
        <f>+'Ark1'!#REF!</f>
        <v>#REF!</v>
      </c>
      <c r="R199" s="1" t="e">
        <f>+'Ark1'!#REF!</f>
        <v>#REF!</v>
      </c>
      <c r="S199" s="1" t="e">
        <f>+'Ark1'!#REF!</f>
        <v>#REF!</v>
      </c>
      <c r="T199" s="1" t="e">
        <f t="shared" si="8"/>
        <v>#REF!</v>
      </c>
      <c r="U199" s="1" t="e">
        <f t="shared" si="9"/>
        <v>#REF!</v>
      </c>
      <c r="V199" s="47"/>
    </row>
    <row r="200" spans="1:22">
      <c r="A200" s="47"/>
      <c r="B200" t="e">
        <f>+'Ark1'!#REF!</f>
        <v>#REF!</v>
      </c>
      <c r="C200" t="e">
        <f>+'Ark1'!#REF!</f>
        <v>#REF!</v>
      </c>
      <c r="D200" s="3" t="s">
        <v>477</v>
      </c>
      <c r="E200" t="e">
        <f>+'Ark1'!#REF!</f>
        <v>#REF!</v>
      </c>
      <c r="F200" s="337" t="e">
        <f>+'Ark1'!#REF!</f>
        <v>#REF!</v>
      </c>
      <c r="G200" s="196" t="e">
        <f>+'Ark1'!#REF!</f>
        <v>#REF!</v>
      </c>
      <c r="H200" s="59" t="e">
        <f t="shared" si="10"/>
        <v>#REF!</v>
      </c>
      <c r="I200" s="196" t="e">
        <f>+'Ark1'!#REF!</f>
        <v>#REF!</v>
      </c>
      <c r="J200" s="1" t="e">
        <f>+'Ark1'!#REF!</f>
        <v>#REF!</v>
      </c>
      <c r="K200" s="1" t="e">
        <f>+'Ark1'!#REF!</f>
        <v>#REF!</v>
      </c>
      <c r="L200" s="93" t="e">
        <f>+'Ark1'!#REF!</f>
        <v>#REF!</v>
      </c>
      <c r="M200" s="11" t="e">
        <f>+'Ark1'!#REF!</f>
        <v>#REF!</v>
      </c>
      <c r="N200" s="11" t="e">
        <f>+'Ark1'!#REF!</f>
        <v>#REF!</v>
      </c>
      <c r="O200" s="11" t="e">
        <f>+'Ark1'!#REF!</f>
        <v>#REF!</v>
      </c>
      <c r="P200" s="11" t="e">
        <f>+'Ark1'!#REF!</f>
        <v>#REF!</v>
      </c>
      <c r="Q200" s="1" t="e">
        <f>+'Ark1'!#REF!</f>
        <v>#REF!</v>
      </c>
      <c r="R200" s="1" t="e">
        <f>+'Ark1'!#REF!</f>
        <v>#REF!</v>
      </c>
      <c r="S200" s="1" t="e">
        <f>+'Ark1'!#REF!</f>
        <v>#REF!</v>
      </c>
      <c r="T200" s="1" t="e">
        <f t="shared" si="8"/>
        <v>#REF!</v>
      </c>
      <c r="U200" s="1" t="e">
        <f t="shared" si="9"/>
        <v>#REF!</v>
      </c>
      <c r="V200" s="47"/>
    </row>
    <row r="201" spans="1:22">
      <c r="A201" s="47"/>
      <c r="B201" t="e">
        <f>+'Ark1'!#REF!</f>
        <v>#REF!</v>
      </c>
      <c r="C201" t="e">
        <f>+'Ark1'!#REF!</f>
        <v>#REF!</v>
      </c>
      <c r="D201" s="3" t="s">
        <v>478</v>
      </c>
      <c r="E201" t="e">
        <f>+'Ark1'!#REF!</f>
        <v>#REF!</v>
      </c>
      <c r="F201" s="337" t="e">
        <f>+'Ark1'!#REF!</f>
        <v>#REF!</v>
      </c>
      <c r="G201" s="196" t="e">
        <f>+'Ark1'!#REF!</f>
        <v>#REF!</v>
      </c>
      <c r="H201" s="59" t="e">
        <f t="shared" si="10"/>
        <v>#REF!</v>
      </c>
      <c r="I201" s="196" t="e">
        <f>+'Ark1'!#REF!</f>
        <v>#REF!</v>
      </c>
      <c r="J201" s="1" t="e">
        <f>+'Ark1'!#REF!</f>
        <v>#REF!</v>
      </c>
      <c r="K201" s="1" t="e">
        <f>+'Ark1'!#REF!</f>
        <v>#REF!</v>
      </c>
      <c r="L201" s="93" t="e">
        <f>+'Ark1'!#REF!</f>
        <v>#REF!</v>
      </c>
      <c r="M201" s="11" t="e">
        <f>+'Ark1'!#REF!</f>
        <v>#REF!</v>
      </c>
      <c r="N201" s="11" t="e">
        <f>+'Ark1'!#REF!</f>
        <v>#REF!</v>
      </c>
      <c r="O201" s="11" t="e">
        <f>+'Ark1'!#REF!</f>
        <v>#REF!</v>
      </c>
      <c r="P201" s="11" t="e">
        <f>+'Ark1'!#REF!</f>
        <v>#REF!</v>
      </c>
      <c r="Q201" s="1" t="e">
        <f>+'Ark1'!#REF!</f>
        <v>#REF!</v>
      </c>
      <c r="R201" s="1" t="e">
        <f>+'Ark1'!#REF!</f>
        <v>#REF!</v>
      </c>
      <c r="S201" s="1" t="e">
        <f>+'Ark1'!#REF!</f>
        <v>#REF!</v>
      </c>
      <c r="T201" s="1" t="e">
        <f t="shared" si="8"/>
        <v>#REF!</v>
      </c>
      <c r="U201" s="1" t="e">
        <f t="shared" si="9"/>
        <v>#REF!</v>
      </c>
      <c r="V201" s="47"/>
    </row>
    <row r="202" spans="1:22">
      <c r="A202" s="47"/>
      <c r="B202" t="e">
        <f>+'Ark1'!#REF!</f>
        <v>#REF!</v>
      </c>
      <c r="C202" t="e">
        <f>+'Ark1'!#REF!</f>
        <v>#REF!</v>
      </c>
      <c r="D202" s="3" t="s">
        <v>479</v>
      </c>
      <c r="E202" t="e">
        <f>+'Ark1'!#REF!</f>
        <v>#REF!</v>
      </c>
      <c r="F202" s="337" t="e">
        <f>+'Ark1'!#REF!</f>
        <v>#REF!</v>
      </c>
      <c r="G202" s="196" t="e">
        <f>+'Ark1'!#REF!</f>
        <v>#REF!</v>
      </c>
      <c r="H202" s="59" t="e">
        <f t="shared" si="10"/>
        <v>#REF!</v>
      </c>
      <c r="I202" s="196" t="e">
        <f>+'Ark1'!#REF!</f>
        <v>#REF!</v>
      </c>
      <c r="J202" s="1" t="e">
        <f>+'Ark1'!#REF!</f>
        <v>#REF!</v>
      </c>
      <c r="K202" s="1" t="e">
        <f>+'Ark1'!#REF!</f>
        <v>#REF!</v>
      </c>
      <c r="L202" s="93" t="e">
        <f>+'Ark1'!#REF!</f>
        <v>#REF!</v>
      </c>
      <c r="M202" s="11" t="e">
        <f>+'Ark1'!#REF!</f>
        <v>#REF!</v>
      </c>
      <c r="N202" s="11" t="e">
        <f>+'Ark1'!#REF!</f>
        <v>#REF!</v>
      </c>
      <c r="O202" s="11" t="e">
        <f>+'Ark1'!#REF!</f>
        <v>#REF!</v>
      </c>
      <c r="P202" s="11" t="e">
        <f>+'Ark1'!#REF!</f>
        <v>#REF!</v>
      </c>
      <c r="Q202" s="1" t="e">
        <f>+'Ark1'!#REF!</f>
        <v>#REF!</v>
      </c>
      <c r="R202" s="1" t="e">
        <f>+'Ark1'!#REF!</f>
        <v>#REF!</v>
      </c>
      <c r="S202" s="1" t="e">
        <f>+'Ark1'!#REF!</f>
        <v>#REF!</v>
      </c>
      <c r="T202" s="1" t="e">
        <f t="shared" si="8"/>
        <v>#REF!</v>
      </c>
      <c r="U202" s="1" t="e">
        <f t="shared" si="9"/>
        <v>#REF!</v>
      </c>
      <c r="V202" s="47"/>
    </row>
    <row r="203" spans="1:22">
      <c r="A203" s="47"/>
      <c r="B203" t="e">
        <f>+'Ark1'!#REF!</f>
        <v>#REF!</v>
      </c>
      <c r="C203" t="e">
        <f>+'Ark1'!#REF!</f>
        <v>#REF!</v>
      </c>
      <c r="D203" s="3" t="s">
        <v>480</v>
      </c>
      <c r="E203" t="e">
        <f>+'Ark1'!#REF!</f>
        <v>#REF!</v>
      </c>
      <c r="F203" s="337" t="e">
        <f>+'Ark1'!#REF!</f>
        <v>#REF!</v>
      </c>
      <c r="G203" s="196" t="e">
        <f>+'Ark1'!#REF!</f>
        <v>#REF!</v>
      </c>
      <c r="H203" s="59" t="e">
        <f t="shared" si="10"/>
        <v>#REF!</v>
      </c>
      <c r="I203" s="196" t="e">
        <f>+'Ark1'!#REF!</f>
        <v>#REF!</v>
      </c>
      <c r="J203" s="1" t="e">
        <f>+'Ark1'!#REF!</f>
        <v>#REF!</v>
      </c>
      <c r="K203" s="1" t="e">
        <f>+'Ark1'!#REF!</f>
        <v>#REF!</v>
      </c>
      <c r="L203" s="93" t="e">
        <f>+'Ark1'!#REF!</f>
        <v>#REF!</v>
      </c>
      <c r="M203" s="11" t="e">
        <f>+'Ark1'!#REF!</f>
        <v>#REF!</v>
      </c>
      <c r="N203" s="11" t="e">
        <f>+'Ark1'!#REF!</f>
        <v>#REF!</v>
      </c>
      <c r="O203" s="11" t="e">
        <f>+'Ark1'!#REF!</f>
        <v>#REF!</v>
      </c>
      <c r="P203" s="11" t="e">
        <f>+'Ark1'!#REF!</f>
        <v>#REF!</v>
      </c>
      <c r="Q203" s="1" t="e">
        <f>+'Ark1'!#REF!</f>
        <v>#REF!</v>
      </c>
      <c r="R203" s="1" t="e">
        <f>+'Ark1'!#REF!</f>
        <v>#REF!</v>
      </c>
      <c r="S203" s="1" t="e">
        <f>+'Ark1'!#REF!</f>
        <v>#REF!</v>
      </c>
      <c r="T203" s="1" t="e">
        <f t="shared" si="8"/>
        <v>#REF!</v>
      </c>
      <c r="U203" s="1" t="e">
        <f t="shared" si="9"/>
        <v>#REF!</v>
      </c>
      <c r="V203" s="47"/>
    </row>
    <row r="204" spans="1:22">
      <c r="A204" s="47"/>
      <c r="B204" t="e">
        <f>+'Ark1'!#REF!</f>
        <v>#REF!</v>
      </c>
      <c r="C204" t="e">
        <f>+'Ark1'!#REF!</f>
        <v>#REF!</v>
      </c>
      <c r="D204" s="3" t="s">
        <v>481</v>
      </c>
      <c r="E204" t="e">
        <f>+'Ark1'!#REF!</f>
        <v>#REF!</v>
      </c>
      <c r="F204" s="337" t="e">
        <f>+'Ark1'!#REF!</f>
        <v>#REF!</v>
      </c>
      <c r="G204" s="196" t="e">
        <f>+'Ark1'!#REF!</f>
        <v>#REF!</v>
      </c>
      <c r="H204" s="59" t="e">
        <f t="shared" si="10"/>
        <v>#REF!</v>
      </c>
      <c r="I204" s="196" t="e">
        <f>+'Ark1'!#REF!</f>
        <v>#REF!</v>
      </c>
      <c r="J204" s="1" t="e">
        <f>+'Ark1'!#REF!</f>
        <v>#REF!</v>
      </c>
      <c r="K204" s="1" t="e">
        <f>+'Ark1'!#REF!</f>
        <v>#REF!</v>
      </c>
      <c r="L204" s="93" t="e">
        <f>+'Ark1'!#REF!</f>
        <v>#REF!</v>
      </c>
      <c r="M204" s="11" t="e">
        <f>+'Ark1'!#REF!</f>
        <v>#REF!</v>
      </c>
      <c r="N204" s="11" t="e">
        <f>+'Ark1'!#REF!</f>
        <v>#REF!</v>
      </c>
      <c r="O204" s="11" t="e">
        <f>+'Ark1'!#REF!</f>
        <v>#REF!</v>
      </c>
      <c r="P204" s="11" t="e">
        <f>+'Ark1'!#REF!</f>
        <v>#REF!</v>
      </c>
      <c r="Q204" s="1" t="e">
        <f>+'Ark1'!#REF!</f>
        <v>#REF!</v>
      </c>
      <c r="R204" s="1" t="e">
        <f>+'Ark1'!#REF!</f>
        <v>#REF!</v>
      </c>
      <c r="S204" s="1" t="e">
        <f>+'Ark1'!#REF!</f>
        <v>#REF!</v>
      </c>
      <c r="T204" s="1" t="e">
        <f t="shared" si="8"/>
        <v>#REF!</v>
      </c>
      <c r="U204" s="1" t="e">
        <f t="shared" si="9"/>
        <v>#REF!</v>
      </c>
      <c r="V204" s="47"/>
    </row>
    <row r="205" spans="1:22">
      <c r="A205" s="47"/>
      <c r="B205" s="53" t="e">
        <f>+'Ark1'!#REF!</f>
        <v>#REF!</v>
      </c>
      <c r="C205" s="53" t="e">
        <f>+'Ark1'!#REF!</f>
        <v>#REF!</v>
      </c>
      <c r="D205" s="54" t="s">
        <v>466</v>
      </c>
      <c r="E205" s="53" t="e">
        <f>+'Ark1'!#REF!</f>
        <v>#REF!</v>
      </c>
      <c r="F205" s="338" t="e">
        <f>+'Ark1'!#REF!</f>
        <v>#REF!</v>
      </c>
      <c r="G205" s="178" t="e">
        <f>+'Ark1'!#REF!</f>
        <v>#REF!</v>
      </c>
      <c r="H205" s="59" t="e">
        <f t="shared" si="10"/>
        <v>#REF!</v>
      </c>
      <c r="I205" s="178" t="e">
        <f>+'Ark1'!#REF!</f>
        <v>#REF!</v>
      </c>
      <c r="J205" s="55" t="e">
        <f>+'Ark1'!#REF!</f>
        <v>#REF!</v>
      </c>
      <c r="K205" s="55" t="e">
        <f>+'Ark1'!#REF!</f>
        <v>#REF!</v>
      </c>
      <c r="L205" s="157" t="e">
        <f>+'Ark1'!#REF!</f>
        <v>#REF!</v>
      </c>
      <c r="M205" s="75" t="e">
        <f>+'Ark1'!#REF!</f>
        <v>#REF!</v>
      </c>
      <c r="N205" s="75" t="e">
        <f>+'Ark1'!#REF!</f>
        <v>#REF!</v>
      </c>
      <c r="O205" s="75" t="e">
        <f>+'Ark1'!#REF!</f>
        <v>#REF!</v>
      </c>
      <c r="P205" s="75" t="e">
        <f>+'Ark1'!#REF!</f>
        <v>#REF!</v>
      </c>
      <c r="Q205" s="55" t="e">
        <f>+'Ark1'!#REF!</f>
        <v>#REF!</v>
      </c>
      <c r="R205" s="55" t="e">
        <f>+'Ark1'!#REF!</f>
        <v>#REF!</v>
      </c>
      <c r="S205" s="55" t="e">
        <f>+'Ark1'!#REF!</f>
        <v>#REF!</v>
      </c>
      <c r="T205" s="55" t="e">
        <f t="shared" ref="T205:T268" si="11">+L205/J205</f>
        <v>#REF!</v>
      </c>
      <c r="U205" s="55" t="e">
        <f t="shared" ref="U205:U268" si="12">+F205/E205</f>
        <v>#REF!</v>
      </c>
      <c r="V205" s="47"/>
    </row>
    <row r="206" spans="1:22">
      <c r="A206" s="47"/>
      <c r="B206" s="53" t="e">
        <f>+'Ark1'!#REF!</f>
        <v>#REF!</v>
      </c>
      <c r="C206" s="53" t="e">
        <f>+'Ark1'!#REF!</f>
        <v>#REF!</v>
      </c>
      <c r="D206" s="54" t="s">
        <v>467</v>
      </c>
      <c r="E206" s="53" t="e">
        <f>+'Ark1'!#REF!</f>
        <v>#REF!</v>
      </c>
      <c r="F206" s="338" t="e">
        <f>+'Ark1'!#REF!</f>
        <v>#REF!</v>
      </c>
      <c r="G206" s="178" t="e">
        <f>+'Ark1'!#REF!</f>
        <v>#REF!</v>
      </c>
      <c r="H206" s="59" t="e">
        <f t="shared" ref="H206:H269" si="13">+G206-G222</f>
        <v>#REF!</v>
      </c>
      <c r="I206" s="178" t="e">
        <f>+'Ark1'!#REF!</f>
        <v>#REF!</v>
      </c>
      <c r="J206" s="55" t="e">
        <f>+'Ark1'!#REF!</f>
        <v>#REF!</v>
      </c>
      <c r="K206" s="55" t="e">
        <f>+'Ark1'!#REF!</f>
        <v>#REF!</v>
      </c>
      <c r="L206" s="157" t="e">
        <f>+'Ark1'!#REF!</f>
        <v>#REF!</v>
      </c>
      <c r="M206" s="75" t="e">
        <f>+'Ark1'!#REF!</f>
        <v>#REF!</v>
      </c>
      <c r="N206" s="75" t="e">
        <f>+'Ark1'!#REF!</f>
        <v>#REF!</v>
      </c>
      <c r="O206" s="75" t="e">
        <f>+'Ark1'!#REF!</f>
        <v>#REF!</v>
      </c>
      <c r="P206" s="75" t="e">
        <f>+'Ark1'!#REF!</f>
        <v>#REF!</v>
      </c>
      <c r="Q206" s="55" t="e">
        <f>+'Ark1'!#REF!</f>
        <v>#REF!</v>
      </c>
      <c r="R206" s="55" t="e">
        <f>+'Ark1'!#REF!</f>
        <v>#REF!</v>
      </c>
      <c r="S206" s="55" t="e">
        <f>+'Ark1'!#REF!</f>
        <v>#REF!</v>
      </c>
      <c r="T206" s="55" t="e">
        <f t="shared" si="11"/>
        <v>#REF!</v>
      </c>
      <c r="U206" s="55" t="e">
        <f t="shared" si="12"/>
        <v>#REF!</v>
      </c>
      <c r="V206" s="47"/>
    </row>
    <row r="207" spans="1:22">
      <c r="A207" s="47"/>
      <c r="B207" s="53" t="e">
        <f>+'Ark1'!#REF!</f>
        <v>#REF!</v>
      </c>
      <c r="C207" s="53" t="e">
        <f>+'Ark1'!#REF!</f>
        <v>#REF!</v>
      </c>
      <c r="D207" s="54" t="s">
        <v>468</v>
      </c>
      <c r="E207" s="53" t="e">
        <f>+'Ark1'!#REF!</f>
        <v>#REF!</v>
      </c>
      <c r="F207" s="338" t="e">
        <f>+'Ark1'!#REF!</f>
        <v>#REF!</v>
      </c>
      <c r="G207" s="178" t="e">
        <f>+'Ark1'!#REF!</f>
        <v>#REF!</v>
      </c>
      <c r="H207" s="59" t="e">
        <f t="shared" si="13"/>
        <v>#REF!</v>
      </c>
      <c r="I207" s="178" t="e">
        <f>+'Ark1'!#REF!</f>
        <v>#REF!</v>
      </c>
      <c r="J207" s="55" t="e">
        <f>+'Ark1'!#REF!</f>
        <v>#REF!</v>
      </c>
      <c r="K207" s="55" t="e">
        <f>+'Ark1'!#REF!</f>
        <v>#REF!</v>
      </c>
      <c r="L207" s="157" t="e">
        <f>+'Ark1'!#REF!</f>
        <v>#REF!</v>
      </c>
      <c r="M207" s="75" t="e">
        <f>+'Ark1'!#REF!</f>
        <v>#REF!</v>
      </c>
      <c r="N207" s="75" t="e">
        <f>+'Ark1'!#REF!</f>
        <v>#REF!</v>
      </c>
      <c r="O207" s="75" t="e">
        <f>+'Ark1'!#REF!</f>
        <v>#REF!</v>
      </c>
      <c r="P207" s="75" t="e">
        <f>+'Ark1'!#REF!</f>
        <v>#REF!</v>
      </c>
      <c r="Q207" s="55" t="e">
        <f>+'Ark1'!#REF!</f>
        <v>#REF!</v>
      </c>
      <c r="R207" s="55" t="e">
        <f>+'Ark1'!#REF!</f>
        <v>#REF!</v>
      </c>
      <c r="S207" s="55" t="e">
        <f>+'Ark1'!#REF!</f>
        <v>#REF!</v>
      </c>
      <c r="T207" s="55" t="e">
        <f t="shared" si="11"/>
        <v>#REF!</v>
      </c>
      <c r="U207" s="55" t="e">
        <f t="shared" si="12"/>
        <v>#REF!</v>
      </c>
      <c r="V207" s="47"/>
    </row>
    <row r="208" spans="1:22">
      <c r="A208" s="47"/>
      <c r="B208" s="53" t="e">
        <f>+'Ark1'!#REF!</f>
        <v>#REF!</v>
      </c>
      <c r="C208" s="53" t="e">
        <f>+'Ark1'!#REF!</f>
        <v>#REF!</v>
      </c>
      <c r="D208" s="54" t="s">
        <v>469</v>
      </c>
      <c r="E208" s="53" t="e">
        <f>+'Ark1'!#REF!</f>
        <v>#REF!</v>
      </c>
      <c r="F208" s="338" t="e">
        <f>+'Ark1'!#REF!</f>
        <v>#REF!</v>
      </c>
      <c r="G208" s="178" t="e">
        <f>+'Ark1'!#REF!</f>
        <v>#REF!</v>
      </c>
      <c r="H208" s="60" t="e">
        <f t="shared" si="13"/>
        <v>#REF!</v>
      </c>
      <c r="I208" s="178" t="e">
        <f>+'Ark1'!#REF!</f>
        <v>#REF!</v>
      </c>
      <c r="J208" s="55" t="e">
        <f>+'Ark1'!#REF!</f>
        <v>#REF!</v>
      </c>
      <c r="K208" s="55" t="e">
        <f>+'Ark1'!#REF!</f>
        <v>#REF!</v>
      </c>
      <c r="L208" s="157" t="e">
        <f>+'Ark1'!#REF!</f>
        <v>#REF!</v>
      </c>
      <c r="M208" s="75" t="e">
        <f>+'Ark1'!#REF!</f>
        <v>#REF!</v>
      </c>
      <c r="N208" s="75" t="e">
        <f>+'Ark1'!#REF!</f>
        <v>#REF!</v>
      </c>
      <c r="O208" s="75" t="e">
        <f>+'Ark1'!#REF!</f>
        <v>#REF!</v>
      </c>
      <c r="P208" s="75" t="e">
        <f>+'Ark1'!#REF!</f>
        <v>#REF!</v>
      </c>
      <c r="Q208" s="55" t="e">
        <f>+'Ark1'!#REF!</f>
        <v>#REF!</v>
      </c>
      <c r="R208" s="55" t="e">
        <f>+'Ark1'!#REF!</f>
        <v>#REF!</v>
      </c>
      <c r="S208" s="55" t="e">
        <f>+'Ark1'!#REF!</f>
        <v>#REF!</v>
      </c>
      <c r="T208" s="55" t="e">
        <f t="shared" si="11"/>
        <v>#REF!</v>
      </c>
      <c r="U208" s="55" t="e">
        <f t="shared" si="12"/>
        <v>#REF!</v>
      </c>
      <c r="V208" s="47"/>
    </row>
    <row r="209" spans="1:22">
      <c r="A209" s="47"/>
      <c r="B209" s="53" t="e">
        <f>+'Ark1'!#REF!</f>
        <v>#REF!</v>
      </c>
      <c r="C209" s="53" t="e">
        <f>+'Ark1'!#REF!</f>
        <v>#REF!</v>
      </c>
      <c r="D209" s="54" t="s">
        <v>470</v>
      </c>
      <c r="E209" s="53" t="e">
        <f>+'Ark1'!#REF!</f>
        <v>#REF!</v>
      </c>
      <c r="F209" s="338" t="e">
        <f>+'Ark1'!#REF!</f>
        <v>#REF!</v>
      </c>
      <c r="G209" s="178" t="e">
        <f>+'Ark1'!#REF!</f>
        <v>#REF!</v>
      </c>
      <c r="H209" s="60" t="e">
        <f t="shared" si="13"/>
        <v>#REF!</v>
      </c>
      <c r="I209" s="178" t="e">
        <f>+'Ark1'!#REF!</f>
        <v>#REF!</v>
      </c>
      <c r="J209" s="55" t="e">
        <f>+'Ark1'!#REF!</f>
        <v>#REF!</v>
      </c>
      <c r="K209" s="55" t="e">
        <f>+'Ark1'!#REF!</f>
        <v>#REF!</v>
      </c>
      <c r="L209" s="157" t="e">
        <f>+'Ark1'!#REF!</f>
        <v>#REF!</v>
      </c>
      <c r="M209" s="75" t="e">
        <f>+'Ark1'!#REF!</f>
        <v>#REF!</v>
      </c>
      <c r="N209" s="75" t="e">
        <f>+'Ark1'!#REF!</f>
        <v>#REF!</v>
      </c>
      <c r="O209" s="75" t="e">
        <f>+'Ark1'!#REF!</f>
        <v>#REF!</v>
      </c>
      <c r="P209" s="75" t="e">
        <f>+'Ark1'!#REF!</f>
        <v>#REF!</v>
      </c>
      <c r="Q209" s="55" t="e">
        <f>+'Ark1'!#REF!</f>
        <v>#REF!</v>
      </c>
      <c r="R209" s="55" t="e">
        <f>+'Ark1'!#REF!</f>
        <v>#REF!</v>
      </c>
      <c r="S209" s="55" t="e">
        <f>+'Ark1'!#REF!</f>
        <v>#REF!</v>
      </c>
      <c r="T209" s="55" t="e">
        <f t="shared" si="11"/>
        <v>#REF!</v>
      </c>
      <c r="U209" s="55" t="e">
        <f t="shared" si="12"/>
        <v>#REF!</v>
      </c>
      <c r="V209" s="47"/>
    </row>
    <row r="210" spans="1:22">
      <c r="A210" s="47"/>
      <c r="B210" s="53" t="e">
        <f>+'Ark1'!#REF!</f>
        <v>#REF!</v>
      </c>
      <c r="C210" s="53" t="e">
        <f>+'Ark1'!#REF!</f>
        <v>#REF!</v>
      </c>
      <c r="D210" s="54" t="s">
        <v>471</v>
      </c>
      <c r="E210" s="53" t="e">
        <f>+'Ark1'!#REF!</f>
        <v>#REF!</v>
      </c>
      <c r="F210" s="338" t="e">
        <f>+'Ark1'!#REF!</f>
        <v>#REF!</v>
      </c>
      <c r="G210" s="178" t="e">
        <f>+'Ark1'!#REF!</f>
        <v>#REF!</v>
      </c>
      <c r="H210" s="60" t="e">
        <f t="shared" si="13"/>
        <v>#REF!</v>
      </c>
      <c r="I210" s="178" t="e">
        <f>+'Ark1'!#REF!</f>
        <v>#REF!</v>
      </c>
      <c r="J210" s="55" t="e">
        <f>+'Ark1'!#REF!</f>
        <v>#REF!</v>
      </c>
      <c r="K210" s="55" t="e">
        <f>+'Ark1'!#REF!</f>
        <v>#REF!</v>
      </c>
      <c r="L210" s="157" t="e">
        <f>+'Ark1'!#REF!</f>
        <v>#REF!</v>
      </c>
      <c r="M210" s="75" t="e">
        <f>+'Ark1'!#REF!</f>
        <v>#REF!</v>
      </c>
      <c r="N210" s="75" t="e">
        <f>+'Ark1'!#REF!</f>
        <v>#REF!</v>
      </c>
      <c r="O210" s="75" t="e">
        <f>+'Ark1'!#REF!</f>
        <v>#REF!</v>
      </c>
      <c r="P210" s="75" t="e">
        <f>+'Ark1'!#REF!</f>
        <v>#REF!</v>
      </c>
      <c r="Q210" s="55" t="e">
        <f>+'Ark1'!#REF!</f>
        <v>#REF!</v>
      </c>
      <c r="R210" s="55" t="e">
        <f>+'Ark1'!#REF!</f>
        <v>#REF!</v>
      </c>
      <c r="S210" s="55" t="e">
        <f>+'Ark1'!#REF!</f>
        <v>#REF!</v>
      </c>
      <c r="T210" s="55" t="e">
        <f t="shared" si="11"/>
        <v>#REF!</v>
      </c>
      <c r="U210" s="55" t="e">
        <f t="shared" si="12"/>
        <v>#REF!</v>
      </c>
      <c r="V210" s="47"/>
    </row>
    <row r="211" spans="1:22">
      <c r="A211" s="47"/>
      <c r="B211" s="53" t="e">
        <f>+'Ark1'!#REF!</f>
        <v>#REF!</v>
      </c>
      <c r="C211" s="53" t="e">
        <f>+'Ark1'!#REF!</f>
        <v>#REF!</v>
      </c>
      <c r="D211" s="54" t="s">
        <v>472</v>
      </c>
      <c r="E211" s="53" t="e">
        <f>+'Ark1'!#REF!</f>
        <v>#REF!</v>
      </c>
      <c r="F211" s="338" t="e">
        <f>+'Ark1'!#REF!</f>
        <v>#REF!</v>
      </c>
      <c r="G211" s="178" t="e">
        <f>+'Ark1'!#REF!</f>
        <v>#REF!</v>
      </c>
      <c r="H211" s="60" t="e">
        <f t="shared" si="13"/>
        <v>#REF!</v>
      </c>
      <c r="I211" s="178" t="e">
        <f>+'Ark1'!#REF!</f>
        <v>#REF!</v>
      </c>
      <c r="J211" s="55" t="e">
        <f>+'Ark1'!#REF!</f>
        <v>#REF!</v>
      </c>
      <c r="K211" s="55" t="e">
        <f>+'Ark1'!#REF!</f>
        <v>#REF!</v>
      </c>
      <c r="L211" s="157" t="e">
        <f>+'Ark1'!#REF!</f>
        <v>#REF!</v>
      </c>
      <c r="M211" s="75" t="e">
        <f>+'Ark1'!#REF!</f>
        <v>#REF!</v>
      </c>
      <c r="N211" s="75" t="e">
        <f>+'Ark1'!#REF!</f>
        <v>#REF!</v>
      </c>
      <c r="O211" s="75" t="e">
        <f>+'Ark1'!#REF!</f>
        <v>#REF!</v>
      </c>
      <c r="P211" s="75" t="e">
        <f>+'Ark1'!#REF!</f>
        <v>#REF!</v>
      </c>
      <c r="Q211" s="55" t="e">
        <f>+'Ark1'!#REF!</f>
        <v>#REF!</v>
      </c>
      <c r="R211" s="55" t="e">
        <f>+'Ark1'!#REF!</f>
        <v>#REF!</v>
      </c>
      <c r="S211" s="55" t="e">
        <f>+'Ark1'!#REF!</f>
        <v>#REF!</v>
      </c>
      <c r="T211" s="55" t="e">
        <f t="shared" si="11"/>
        <v>#REF!</v>
      </c>
      <c r="U211" s="55" t="e">
        <f t="shared" si="12"/>
        <v>#REF!</v>
      </c>
      <c r="V211" s="47"/>
    </row>
    <row r="212" spans="1:22">
      <c r="A212" s="47"/>
      <c r="B212" s="53" t="e">
        <f>+'Ark1'!#REF!</f>
        <v>#REF!</v>
      </c>
      <c r="C212" s="53" t="e">
        <f>+'Ark1'!#REF!</f>
        <v>#REF!</v>
      </c>
      <c r="D212" s="54" t="s">
        <v>473</v>
      </c>
      <c r="E212" s="53" t="e">
        <f>+'Ark1'!#REF!</f>
        <v>#REF!</v>
      </c>
      <c r="F212" s="338" t="e">
        <f>+'Ark1'!#REF!</f>
        <v>#REF!</v>
      </c>
      <c r="G212" s="178" t="e">
        <f>+'Ark1'!#REF!</f>
        <v>#REF!</v>
      </c>
      <c r="H212" s="60" t="e">
        <f t="shared" si="13"/>
        <v>#REF!</v>
      </c>
      <c r="I212" s="178" t="e">
        <f>+'Ark1'!#REF!</f>
        <v>#REF!</v>
      </c>
      <c r="J212" s="55" t="e">
        <f>+'Ark1'!#REF!</f>
        <v>#REF!</v>
      </c>
      <c r="K212" s="55" t="e">
        <f>+'Ark1'!#REF!</f>
        <v>#REF!</v>
      </c>
      <c r="L212" s="157" t="e">
        <f>+'Ark1'!#REF!</f>
        <v>#REF!</v>
      </c>
      <c r="M212" s="75" t="e">
        <f>+'Ark1'!#REF!</f>
        <v>#REF!</v>
      </c>
      <c r="N212" s="75" t="e">
        <f>+'Ark1'!#REF!</f>
        <v>#REF!</v>
      </c>
      <c r="O212" s="75" t="e">
        <f>+'Ark1'!#REF!</f>
        <v>#REF!</v>
      </c>
      <c r="P212" s="75" t="e">
        <f>+'Ark1'!#REF!</f>
        <v>#REF!</v>
      </c>
      <c r="Q212" s="55" t="e">
        <f>+'Ark1'!#REF!</f>
        <v>#REF!</v>
      </c>
      <c r="R212" s="55" t="e">
        <f>+'Ark1'!#REF!</f>
        <v>#REF!</v>
      </c>
      <c r="S212" s="55" t="e">
        <f>+'Ark1'!#REF!</f>
        <v>#REF!</v>
      </c>
      <c r="T212" s="55" t="e">
        <f t="shared" si="11"/>
        <v>#REF!</v>
      </c>
      <c r="U212" s="55" t="e">
        <f t="shared" si="12"/>
        <v>#REF!</v>
      </c>
      <c r="V212" s="47"/>
    </row>
    <row r="213" spans="1:22">
      <c r="A213" s="47"/>
      <c r="B213" s="53" t="e">
        <f>+'Ark1'!#REF!</f>
        <v>#REF!</v>
      </c>
      <c r="C213" s="53" t="e">
        <f>+'Ark1'!#REF!</f>
        <v>#REF!</v>
      </c>
      <c r="D213" s="54" t="s">
        <v>474</v>
      </c>
      <c r="E213" s="53" t="e">
        <f>+'Ark1'!#REF!</f>
        <v>#REF!</v>
      </c>
      <c r="F213" s="338" t="e">
        <f>+'Ark1'!#REF!</f>
        <v>#REF!</v>
      </c>
      <c r="G213" s="178" t="e">
        <f>+'Ark1'!#REF!</f>
        <v>#REF!</v>
      </c>
      <c r="H213" s="60" t="e">
        <f t="shared" si="13"/>
        <v>#REF!</v>
      </c>
      <c r="I213" s="178" t="e">
        <f>+'Ark1'!#REF!</f>
        <v>#REF!</v>
      </c>
      <c r="J213" s="55" t="e">
        <f>+'Ark1'!#REF!</f>
        <v>#REF!</v>
      </c>
      <c r="K213" s="55" t="e">
        <f>+'Ark1'!#REF!</f>
        <v>#REF!</v>
      </c>
      <c r="L213" s="157" t="e">
        <f>+'Ark1'!#REF!</f>
        <v>#REF!</v>
      </c>
      <c r="M213" s="75" t="e">
        <f>+'Ark1'!#REF!</f>
        <v>#REF!</v>
      </c>
      <c r="N213" s="75" t="e">
        <f>+'Ark1'!#REF!</f>
        <v>#REF!</v>
      </c>
      <c r="O213" s="75" t="e">
        <f>+'Ark1'!#REF!</f>
        <v>#REF!</v>
      </c>
      <c r="P213" s="75" t="e">
        <f>+'Ark1'!#REF!</f>
        <v>#REF!</v>
      </c>
      <c r="Q213" s="55" t="e">
        <f>+'Ark1'!#REF!</f>
        <v>#REF!</v>
      </c>
      <c r="R213" s="55" t="e">
        <f>+'Ark1'!#REF!</f>
        <v>#REF!</v>
      </c>
      <c r="S213" s="55" t="e">
        <f>+'Ark1'!#REF!</f>
        <v>#REF!</v>
      </c>
      <c r="T213" s="55" t="e">
        <f t="shared" si="11"/>
        <v>#REF!</v>
      </c>
      <c r="U213" s="55" t="e">
        <f t="shared" si="12"/>
        <v>#REF!</v>
      </c>
      <c r="V213" s="47"/>
    </row>
    <row r="214" spans="1:22">
      <c r="A214" s="47"/>
      <c r="B214" s="53" t="e">
        <f>+'Ark1'!#REF!</f>
        <v>#REF!</v>
      </c>
      <c r="C214" s="53" t="e">
        <f>+'Ark1'!#REF!</f>
        <v>#REF!</v>
      </c>
      <c r="D214" s="54" t="s">
        <v>475</v>
      </c>
      <c r="E214" s="53" t="e">
        <f>+'Ark1'!#REF!</f>
        <v>#REF!</v>
      </c>
      <c r="F214" s="338" t="e">
        <f>+'Ark1'!#REF!</f>
        <v>#REF!</v>
      </c>
      <c r="G214" s="178" t="e">
        <f>+'Ark1'!#REF!</f>
        <v>#REF!</v>
      </c>
      <c r="H214" s="60" t="e">
        <f t="shared" si="13"/>
        <v>#REF!</v>
      </c>
      <c r="I214" s="178" t="e">
        <f>+'Ark1'!#REF!</f>
        <v>#REF!</v>
      </c>
      <c r="J214" s="55" t="e">
        <f>+'Ark1'!#REF!</f>
        <v>#REF!</v>
      </c>
      <c r="K214" s="55" t="e">
        <f>+'Ark1'!#REF!</f>
        <v>#REF!</v>
      </c>
      <c r="L214" s="157" t="e">
        <f>+'Ark1'!#REF!</f>
        <v>#REF!</v>
      </c>
      <c r="M214" s="75" t="e">
        <f>+'Ark1'!#REF!</f>
        <v>#REF!</v>
      </c>
      <c r="N214" s="75" t="e">
        <f>+'Ark1'!#REF!</f>
        <v>#REF!</v>
      </c>
      <c r="O214" s="75" t="e">
        <f>+'Ark1'!#REF!</f>
        <v>#REF!</v>
      </c>
      <c r="P214" s="75" t="e">
        <f>+'Ark1'!#REF!</f>
        <v>#REF!</v>
      </c>
      <c r="Q214" s="55" t="e">
        <f>+'Ark1'!#REF!</f>
        <v>#REF!</v>
      </c>
      <c r="R214" s="55" t="e">
        <f>+'Ark1'!#REF!</f>
        <v>#REF!</v>
      </c>
      <c r="S214" s="55" t="e">
        <f>+'Ark1'!#REF!</f>
        <v>#REF!</v>
      </c>
      <c r="T214" s="55" t="e">
        <f t="shared" si="11"/>
        <v>#REF!</v>
      </c>
      <c r="U214" s="55" t="e">
        <f t="shared" si="12"/>
        <v>#REF!</v>
      </c>
      <c r="V214" s="47"/>
    </row>
    <row r="215" spans="1:22">
      <c r="A215" s="47"/>
      <c r="B215" s="53" t="e">
        <f>+'Ark1'!#REF!</f>
        <v>#REF!</v>
      </c>
      <c r="C215" s="53" t="e">
        <f>+'Ark1'!#REF!</f>
        <v>#REF!</v>
      </c>
      <c r="D215" s="54" t="s">
        <v>476</v>
      </c>
      <c r="E215" s="53" t="e">
        <f>+'Ark1'!#REF!</f>
        <v>#REF!</v>
      </c>
      <c r="F215" s="338" t="e">
        <f>+'Ark1'!#REF!</f>
        <v>#REF!</v>
      </c>
      <c r="G215" s="178" t="e">
        <f>+'Ark1'!#REF!</f>
        <v>#REF!</v>
      </c>
      <c r="H215" s="60" t="e">
        <f t="shared" si="13"/>
        <v>#REF!</v>
      </c>
      <c r="I215" s="178" t="e">
        <f>+'Ark1'!#REF!</f>
        <v>#REF!</v>
      </c>
      <c r="J215" s="55" t="e">
        <f>+'Ark1'!#REF!</f>
        <v>#REF!</v>
      </c>
      <c r="K215" s="55" t="e">
        <f>+'Ark1'!#REF!</f>
        <v>#REF!</v>
      </c>
      <c r="L215" s="157" t="e">
        <f>+'Ark1'!#REF!</f>
        <v>#REF!</v>
      </c>
      <c r="M215" s="75" t="e">
        <f>+'Ark1'!#REF!</f>
        <v>#REF!</v>
      </c>
      <c r="N215" s="75" t="e">
        <f>+'Ark1'!#REF!</f>
        <v>#REF!</v>
      </c>
      <c r="O215" s="75" t="e">
        <f>+'Ark1'!#REF!</f>
        <v>#REF!</v>
      </c>
      <c r="P215" s="75" t="e">
        <f>+'Ark1'!#REF!</f>
        <v>#REF!</v>
      </c>
      <c r="Q215" s="55" t="e">
        <f>+'Ark1'!#REF!</f>
        <v>#REF!</v>
      </c>
      <c r="R215" s="55" t="e">
        <f>+'Ark1'!#REF!</f>
        <v>#REF!</v>
      </c>
      <c r="S215" s="55" t="e">
        <f>+'Ark1'!#REF!</f>
        <v>#REF!</v>
      </c>
      <c r="T215" s="55" t="e">
        <f t="shared" si="11"/>
        <v>#REF!</v>
      </c>
      <c r="U215" s="55" t="e">
        <f t="shared" si="12"/>
        <v>#REF!</v>
      </c>
      <c r="V215" s="47"/>
    </row>
    <row r="216" spans="1:22">
      <c r="A216" s="47"/>
      <c r="B216" s="53" t="e">
        <f>+'Ark1'!#REF!</f>
        <v>#REF!</v>
      </c>
      <c r="C216" s="53" t="e">
        <f>+'Ark1'!#REF!</f>
        <v>#REF!</v>
      </c>
      <c r="D216" s="54" t="s">
        <v>477</v>
      </c>
      <c r="E216" s="53" t="e">
        <f>+'Ark1'!#REF!</f>
        <v>#REF!</v>
      </c>
      <c r="F216" s="338" t="e">
        <f>+'Ark1'!#REF!</f>
        <v>#REF!</v>
      </c>
      <c r="G216" s="178" t="e">
        <f>+'Ark1'!#REF!</f>
        <v>#REF!</v>
      </c>
      <c r="H216" s="60" t="e">
        <f t="shared" si="13"/>
        <v>#REF!</v>
      </c>
      <c r="I216" s="178" t="e">
        <f>+'Ark1'!#REF!</f>
        <v>#REF!</v>
      </c>
      <c r="J216" s="55" t="e">
        <f>+'Ark1'!#REF!</f>
        <v>#REF!</v>
      </c>
      <c r="K216" s="55" t="e">
        <f>+'Ark1'!#REF!</f>
        <v>#REF!</v>
      </c>
      <c r="L216" s="157" t="e">
        <f>+'Ark1'!#REF!</f>
        <v>#REF!</v>
      </c>
      <c r="M216" s="75" t="e">
        <f>+'Ark1'!#REF!</f>
        <v>#REF!</v>
      </c>
      <c r="N216" s="75" t="e">
        <f>+'Ark1'!#REF!</f>
        <v>#REF!</v>
      </c>
      <c r="O216" s="75" t="e">
        <f>+'Ark1'!#REF!</f>
        <v>#REF!</v>
      </c>
      <c r="P216" s="75" t="e">
        <f>+'Ark1'!#REF!</f>
        <v>#REF!</v>
      </c>
      <c r="Q216" s="55" t="e">
        <f>+'Ark1'!#REF!</f>
        <v>#REF!</v>
      </c>
      <c r="R216" s="55" t="e">
        <f>+'Ark1'!#REF!</f>
        <v>#REF!</v>
      </c>
      <c r="S216" s="55" t="e">
        <f>+'Ark1'!#REF!</f>
        <v>#REF!</v>
      </c>
      <c r="T216" s="55" t="e">
        <f t="shared" si="11"/>
        <v>#REF!</v>
      </c>
      <c r="U216" s="55" t="e">
        <f t="shared" si="12"/>
        <v>#REF!</v>
      </c>
      <c r="V216" s="47"/>
    </row>
    <row r="217" spans="1:22">
      <c r="A217" s="47"/>
      <c r="B217" s="53" t="e">
        <f>+'Ark1'!#REF!</f>
        <v>#REF!</v>
      </c>
      <c r="C217" s="53" t="e">
        <f>+'Ark1'!#REF!</f>
        <v>#REF!</v>
      </c>
      <c r="D217" s="54" t="s">
        <v>478</v>
      </c>
      <c r="E217" s="53" t="e">
        <f>+'Ark1'!#REF!</f>
        <v>#REF!</v>
      </c>
      <c r="F217" s="338" t="e">
        <f>+'Ark1'!#REF!</f>
        <v>#REF!</v>
      </c>
      <c r="G217" s="178" t="e">
        <f>+'Ark1'!#REF!</f>
        <v>#REF!</v>
      </c>
      <c r="H217" s="60" t="e">
        <f t="shared" si="13"/>
        <v>#REF!</v>
      </c>
      <c r="I217" s="178" t="e">
        <f>+'Ark1'!#REF!</f>
        <v>#REF!</v>
      </c>
      <c r="J217" s="55" t="e">
        <f>+'Ark1'!#REF!</f>
        <v>#REF!</v>
      </c>
      <c r="K217" s="55" t="e">
        <f>+'Ark1'!#REF!</f>
        <v>#REF!</v>
      </c>
      <c r="L217" s="157" t="e">
        <f>+'Ark1'!#REF!</f>
        <v>#REF!</v>
      </c>
      <c r="M217" s="75" t="e">
        <f>+'Ark1'!#REF!</f>
        <v>#REF!</v>
      </c>
      <c r="N217" s="75" t="e">
        <f>+'Ark1'!#REF!</f>
        <v>#REF!</v>
      </c>
      <c r="O217" s="75" t="e">
        <f>+'Ark1'!#REF!</f>
        <v>#REF!</v>
      </c>
      <c r="P217" s="75" t="e">
        <f>+'Ark1'!#REF!</f>
        <v>#REF!</v>
      </c>
      <c r="Q217" s="55" t="e">
        <f>+'Ark1'!#REF!</f>
        <v>#REF!</v>
      </c>
      <c r="R217" s="55" t="e">
        <f>+'Ark1'!#REF!</f>
        <v>#REF!</v>
      </c>
      <c r="S217" s="55" t="e">
        <f>+'Ark1'!#REF!</f>
        <v>#REF!</v>
      </c>
      <c r="T217" s="55" t="e">
        <f t="shared" si="11"/>
        <v>#REF!</v>
      </c>
      <c r="U217" s="55" t="e">
        <f t="shared" si="12"/>
        <v>#REF!</v>
      </c>
      <c r="V217" s="47"/>
    </row>
    <row r="218" spans="1:22">
      <c r="A218" s="47"/>
      <c r="B218" s="53" t="e">
        <f>+'Ark1'!#REF!</f>
        <v>#REF!</v>
      </c>
      <c r="C218" s="53" t="e">
        <f>+'Ark1'!#REF!</f>
        <v>#REF!</v>
      </c>
      <c r="D218" s="54" t="s">
        <v>479</v>
      </c>
      <c r="E218" s="53" t="e">
        <f>+'Ark1'!#REF!</f>
        <v>#REF!</v>
      </c>
      <c r="F218" s="338" t="e">
        <f>+'Ark1'!#REF!</f>
        <v>#REF!</v>
      </c>
      <c r="G218" s="178" t="e">
        <f>+'Ark1'!#REF!</f>
        <v>#REF!</v>
      </c>
      <c r="H218" s="60" t="e">
        <f t="shared" si="13"/>
        <v>#REF!</v>
      </c>
      <c r="I218" s="178" t="e">
        <f>+'Ark1'!#REF!</f>
        <v>#REF!</v>
      </c>
      <c r="J218" s="55" t="e">
        <f>+'Ark1'!#REF!</f>
        <v>#REF!</v>
      </c>
      <c r="K218" s="55" t="e">
        <f>+'Ark1'!#REF!</f>
        <v>#REF!</v>
      </c>
      <c r="L218" s="157" t="e">
        <f>+'Ark1'!#REF!</f>
        <v>#REF!</v>
      </c>
      <c r="M218" s="75" t="e">
        <f>+'Ark1'!#REF!</f>
        <v>#REF!</v>
      </c>
      <c r="N218" s="75" t="e">
        <f>+'Ark1'!#REF!</f>
        <v>#REF!</v>
      </c>
      <c r="O218" s="75" t="e">
        <f>+'Ark1'!#REF!</f>
        <v>#REF!</v>
      </c>
      <c r="P218" s="75" t="e">
        <f>+'Ark1'!#REF!</f>
        <v>#REF!</v>
      </c>
      <c r="Q218" s="55" t="e">
        <f>+'Ark1'!#REF!</f>
        <v>#REF!</v>
      </c>
      <c r="R218" s="55" t="e">
        <f>+'Ark1'!#REF!</f>
        <v>#REF!</v>
      </c>
      <c r="S218" s="55" t="e">
        <f>+'Ark1'!#REF!</f>
        <v>#REF!</v>
      </c>
      <c r="T218" s="55" t="e">
        <f t="shared" si="11"/>
        <v>#REF!</v>
      </c>
      <c r="U218" s="55" t="e">
        <f t="shared" si="12"/>
        <v>#REF!</v>
      </c>
      <c r="V218" s="47"/>
    </row>
    <row r="219" spans="1:22">
      <c r="A219" s="47"/>
      <c r="B219" s="53" t="e">
        <f>+'Ark1'!#REF!</f>
        <v>#REF!</v>
      </c>
      <c r="C219" s="53" t="e">
        <f>+'Ark1'!#REF!</f>
        <v>#REF!</v>
      </c>
      <c r="D219" s="54" t="s">
        <v>480</v>
      </c>
      <c r="E219" s="53" t="e">
        <f>+'Ark1'!#REF!</f>
        <v>#REF!</v>
      </c>
      <c r="F219" s="338" t="e">
        <f>+'Ark1'!#REF!</f>
        <v>#REF!</v>
      </c>
      <c r="G219" s="178" t="e">
        <f>+'Ark1'!#REF!</f>
        <v>#REF!</v>
      </c>
      <c r="H219" s="60" t="e">
        <f t="shared" si="13"/>
        <v>#REF!</v>
      </c>
      <c r="I219" s="178" t="e">
        <f>+'Ark1'!#REF!</f>
        <v>#REF!</v>
      </c>
      <c r="J219" s="55" t="e">
        <f>+'Ark1'!#REF!</f>
        <v>#REF!</v>
      </c>
      <c r="K219" s="55" t="e">
        <f>+'Ark1'!#REF!</f>
        <v>#REF!</v>
      </c>
      <c r="L219" s="157" t="e">
        <f>+'Ark1'!#REF!</f>
        <v>#REF!</v>
      </c>
      <c r="M219" s="75" t="e">
        <f>+'Ark1'!#REF!</f>
        <v>#REF!</v>
      </c>
      <c r="N219" s="75" t="e">
        <f>+'Ark1'!#REF!</f>
        <v>#REF!</v>
      </c>
      <c r="O219" s="75" t="e">
        <f>+'Ark1'!#REF!</f>
        <v>#REF!</v>
      </c>
      <c r="P219" s="75" t="e">
        <f>+'Ark1'!#REF!</f>
        <v>#REF!</v>
      </c>
      <c r="Q219" s="55" t="e">
        <f>+'Ark1'!#REF!</f>
        <v>#REF!</v>
      </c>
      <c r="R219" s="55" t="e">
        <f>+'Ark1'!#REF!</f>
        <v>#REF!</v>
      </c>
      <c r="S219" s="55" t="e">
        <f>+'Ark1'!#REF!</f>
        <v>#REF!</v>
      </c>
      <c r="T219" s="55" t="e">
        <f t="shared" si="11"/>
        <v>#REF!</v>
      </c>
      <c r="U219" s="55" t="e">
        <f t="shared" si="12"/>
        <v>#REF!</v>
      </c>
      <c r="V219" s="47"/>
    </row>
    <row r="220" spans="1:22">
      <c r="A220" s="47"/>
      <c r="B220" s="53" t="e">
        <f>+'Ark1'!#REF!</f>
        <v>#REF!</v>
      </c>
      <c r="C220" s="53" t="e">
        <f>+'Ark1'!#REF!</f>
        <v>#REF!</v>
      </c>
      <c r="D220" s="54" t="s">
        <v>481</v>
      </c>
      <c r="E220" s="53" t="e">
        <f>+'Ark1'!#REF!</f>
        <v>#REF!</v>
      </c>
      <c r="F220" s="338" t="e">
        <f>+'Ark1'!#REF!</f>
        <v>#REF!</v>
      </c>
      <c r="G220" s="178" t="e">
        <f>+'Ark1'!#REF!</f>
        <v>#REF!</v>
      </c>
      <c r="H220" s="60" t="e">
        <f t="shared" si="13"/>
        <v>#REF!</v>
      </c>
      <c r="I220" s="178" t="e">
        <f>+'Ark1'!#REF!</f>
        <v>#REF!</v>
      </c>
      <c r="J220" s="55" t="e">
        <f>+'Ark1'!#REF!</f>
        <v>#REF!</v>
      </c>
      <c r="K220" s="55" t="e">
        <f>+'Ark1'!#REF!</f>
        <v>#REF!</v>
      </c>
      <c r="L220" s="157" t="e">
        <f>+'Ark1'!#REF!</f>
        <v>#REF!</v>
      </c>
      <c r="M220" s="75" t="e">
        <f>+'Ark1'!#REF!</f>
        <v>#REF!</v>
      </c>
      <c r="N220" s="75" t="e">
        <f>+'Ark1'!#REF!</f>
        <v>#REF!</v>
      </c>
      <c r="O220" s="75" t="e">
        <f>+'Ark1'!#REF!</f>
        <v>#REF!</v>
      </c>
      <c r="P220" s="75" t="e">
        <f>+'Ark1'!#REF!</f>
        <v>#REF!</v>
      </c>
      <c r="Q220" s="55" t="e">
        <f>+'Ark1'!#REF!</f>
        <v>#REF!</v>
      </c>
      <c r="R220" s="55" t="e">
        <f>+'Ark1'!#REF!</f>
        <v>#REF!</v>
      </c>
      <c r="S220" s="55" t="e">
        <f>+'Ark1'!#REF!</f>
        <v>#REF!</v>
      </c>
      <c r="T220" s="55" t="e">
        <f t="shared" si="11"/>
        <v>#REF!</v>
      </c>
      <c r="U220" s="55" t="e">
        <f t="shared" si="12"/>
        <v>#REF!</v>
      </c>
      <c r="V220" s="47"/>
    </row>
    <row r="221" spans="1:22">
      <c r="A221" s="47"/>
      <c r="B221" t="e">
        <f>+'Ark1'!#REF!</f>
        <v>#REF!</v>
      </c>
      <c r="C221" t="e">
        <f>+'Ark1'!#REF!</f>
        <v>#REF!</v>
      </c>
      <c r="D221" s="3" t="s">
        <v>466</v>
      </c>
      <c r="E221" t="e">
        <f>+'Ark1'!#REF!</f>
        <v>#REF!</v>
      </c>
      <c r="F221" s="337" t="e">
        <f>+'Ark1'!#REF!</f>
        <v>#REF!</v>
      </c>
      <c r="G221" s="196" t="e">
        <f>+'Ark1'!#REF!</f>
        <v>#REF!</v>
      </c>
      <c r="H221" s="60" t="e">
        <f t="shared" si="13"/>
        <v>#REF!</v>
      </c>
      <c r="I221" s="196" t="e">
        <f>+'Ark1'!#REF!</f>
        <v>#REF!</v>
      </c>
      <c r="J221" s="1" t="e">
        <f>+'Ark1'!#REF!</f>
        <v>#REF!</v>
      </c>
      <c r="K221" s="1" t="e">
        <f>+'Ark1'!#REF!</f>
        <v>#REF!</v>
      </c>
      <c r="L221" s="93" t="e">
        <f>+'Ark1'!#REF!</f>
        <v>#REF!</v>
      </c>
      <c r="M221" s="11" t="e">
        <f>+'Ark1'!#REF!</f>
        <v>#REF!</v>
      </c>
      <c r="N221" s="11" t="e">
        <f>+'Ark1'!#REF!</f>
        <v>#REF!</v>
      </c>
      <c r="O221" s="11" t="e">
        <f>+'Ark1'!#REF!</f>
        <v>#REF!</v>
      </c>
      <c r="P221" s="11" t="e">
        <f>+'Ark1'!#REF!</f>
        <v>#REF!</v>
      </c>
      <c r="Q221" s="1" t="e">
        <f>+'Ark1'!#REF!</f>
        <v>#REF!</v>
      </c>
      <c r="R221" s="1" t="e">
        <f>+'Ark1'!#REF!</f>
        <v>#REF!</v>
      </c>
      <c r="S221" s="1" t="e">
        <f>+'Ark1'!#REF!</f>
        <v>#REF!</v>
      </c>
      <c r="T221" s="1" t="e">
        <f t="shared" si="11"/>
        <v>#REF!</v>
      </c>
      <c r="U221" s="1" t="e">
        <f t="shared" si="12"/>
        <v>#REF!</v>
      </c>
      <c r="V221" s="47"/>
    </row>
    <row r="222" spans="1:22">
      <c r="A222" s="47"/>
      <c r="B222" t="e">
        <f>+'Ark1'!#REF!</f>
        <v>#REF!</v>
      </c>
      <c r="C222" t="e">
        <f>+'Ark1'!#REF!</f>
        <v>#REF!</v>
      </c>
      <c r="D222" s="3" t="s">
        <v>467</v>
      </c>
      <c r="E222" t="e">
        <f>+'Ark1'!#REF!</f>
        <v>#REF!</v>
      </c>
      <c r="F222" s="337" t="e">
        <f>+'Ark1'!#REF!</f>
        <v>#REF!</v>
      </c>
      <c r="G222" s="196" t="e">
        <f>+'Ark1'!#REF!</f>
        <v>#REF!</v>
      </c>
      <c r="H222" s="60" t="e">
        <f t="shared" si="13"/>
        <v>#REF!</v>
      </c>
      <c r="I222" s="196" t="e">
        <f>+'Ark1'!#REF!</f>
        <v>#REF!</v>
      </c>
      <c r="J222" s="1" t="e">
        <f>+'Ark1'!#REF!</f>
        <v>#REF!</v>
      </c>
      <c r="K222" s="1" t="e">
        <f>+'Ark1'!#REF!</f>
        <v>#REF!</v>
      </c>
      <c r="L222" s="93" t="e">
        <f>+'Ark1'!#REF!</f>
        <v>#REF!</v>
      </c>
      <c r="M222" s="11" t="e">
        <f>+'Ark1'!#REF!</f>
        <v>#REF!</v>
      </c>
      <c r="N222" s="11" t="e">
        <f>+'Ark1'!#REF!</f>
        <v>#REF!</v>
      </c>
      <c r="O222" s="11" t="e">
        <f>+'Ark1'!#REF!</f>
        <v>#REF!</v>
      </c>
      <c r="P222" s="11" t="e">
        <f>+'Ark1'!#REF!</f>
        <v>#REF!</v>
      </c>
      <c r="Q222" s="1" t="e">
        <f>+'Ark1'!#REF!</f>
        <v>#REF!</v>
      </c>
      <c r="R222" s="1" t="e">
        <f>+'Ark1'!#REF!</f>
        <v>#REF!</v>
      </c>
      <c r="S222" s="1" t="e">
        <f>+'Ark1'!#REF!</f>
        <v>#REF!</v>
      </c>
      <c r="T222" s="1" t="e">
        <f t="shared" si="11"/>
        <v>#REF!</v>
      </c>
      <c r="U222" s="1" t="e">
        <f t="shared" si="12"/>
        <v>#REF!</v>
      </c>
      <c r="V222" s="47"/>
    </row>
    <row r="223" spans="1:22">
      <c r="A223" s="47"/>
      <c r="B223" t="e">
        <f>+'Ark1'!#REF!</f>
        <v>#REF!</v>
      </c>
      <c r="C223" t="e">
        <f>+'Ark1'!#REF!</f>
        <v>#REF!</v>
      </c>
      <c r="D223" s="3" t="s">
        <v>468</v>
      </c>
      <c r="E223" t="e">
        <f>+'Ark1'!#REF!</f>
        <v>#REF!</v>
      </c>
      <c r="F223" s="337" t="e">
        <f>+'Ark1'!#REF!</f>
        <v>#REF!</v>
      </c>
      <c r="G223" s="196" t="e">
        <f>+'Ark1'!#REF!</f>
        <v>#REF!</v>
      </c>
      <c r="H223" s="59" t="e">
        <f t="shared" si="13"/>
        <v>#REF!</v>
      </c>
      <c r="I223" s="196" t="e">
        <f>+'Ark1'!#REF!</f>
        <v>#REF!</v>
      </c>
      <c r="J223" s="1" t="e">
        <f>+'Ark1'!#REF!</f>
        <v>#REF!</v>
      </c>
      <c r="K223" s="1" t="e">
        <f>+'Ark1'!#REF!</f>
        <v>#REF!</v>
      </c>
      <c r="L223" s="93" t="e">
        <f>+'Ark1'!#REF!</f>
        <v>#REF!</v>
      </c>
      <c r="M223" s="11" t="e">
        <f>+'Ark1'!#REF!</f>
        <v>#REF!</v>
      </c>
      <c r="N223" s="11" t="e">
        <f>+'Ark1'!#REF!</f>
        <v>#REF!</v>
      </c>
      <c r="O223" s="11" t="e">
        <f>+'Ark1'!#REF!</f>
        <v>#REF!</v>
      </c>
      <c r="P223" s="11" t="e">
        <f>+'Ark1'!#REF!</f>
        <v>#REF!</v>
      </c>
      <c r="Q223" s="1" t="e">
        <f>+'Ark1'!#REF!</f>
        <v>#REF!</v>
      </c>
      <c r="R223" s="1" t="e">
        <f>+'Ark1'!#REF!</f>
        <v>#REF!</v>
      </c>
      <c r="S223" s="1" t="e">
        <f>+'Ark1'!#REF!</f>
        <v>#REF!</v>
      </c>
      <c r="T223" s="1" t="e">
        <f t="shared" si="11"/>
        <v>#REF!</v>
      </c>
      <c r="U223" s="1" t="e">
        <f t="shared" si="12"/>
        <v>#REF!</v>
      </c>
      <c r="V223" s="47"/>
    </row>
    <row r="224" spans="1:22">
      <c r="A224" s="47"/>
      <c r="B224" t="e">
        <f>+'Ark1'!#REF!</f>
        <v>#REF!</v>
      </c>
      <c r="C224" t="e">
        <f>+'Ark1'!#REF!</f>
        <v>#REF!</v>
      </c>
      <c r="D224" s="3" t="s">
        <v>469</v>
      </c>
      <c r="E224" t="e">
        <f>+'Ark1'!#REF!</f>
        <v>#REF!</v>
      </c>
      <c r="F224" s="337" t="e">
        <f>+'Ark1'!#REF!</f>
        <v>#REF!</v>
      </c>
      <c r="G224" s="196" t="e">
        <f>+'Ark1'!#REF!</f>
        <v>#REF!</v>
      </c>
      <c r="H224" s="59" t="e">
        <f t="shared" si="13"/>
        <v>#REF!</v>
      </c>
      <c r="I224" s="196" t="e">
        <f>+'Ark1'!#REF!</f>
        <v>#REF!</v>
      </c>
      <c r="J224" s="1" t="e">
        <f>+'Ark1'!#REF!</f>
        <v>#REF!</v>
      </c>
      <c r="K224" s="1" t="e">
        <f>+'Ark1'!#REF!</f>
        <v>#REF!</v>
      </c>
      <c r="L224" s="93" t="e">
        <f>+'Ark1'!#REF!</f>
        <v>#REF!</v>
      </c>
      <c r="M224" s="11" t="e">
        <f>+'Ark1'!#REF!</f>
        <v>#REF!</v>
      </c>
      <c r="N224" s="11" t="e">
        <f>+'Ark1'!#REF!</f>
        <v>#REF!</v>
      </c>
      <c r="O224" s="11" t="e">
        <f>+'Ark1'!#REF!</f>
        <v>#REF!</v>
      </c>
      <c r="P224" s="11" t="e">
        <f>+'Ark1'!#REF!</f>
        <v>#REF!</v>
      </c>
      <c r="Q224" s="1" t="e">
        <f>+'Ark1'!#REF!</f>
        <v>#REF!</v>
      </c>
      <c r="R224" s="1" t="e">
        <f>+'Ark1'!#REF!</f>
        <v>#REF!</v>
      </c>
      <c r="S224" s="1" t="e">
        <f>+'Ark1'!#REF!</f>
        <v>#REF!</v>
      </c>
      <c r="T224" s="1" t="e">
        <f t="shared" si="11"/>
        <v>#REF!</v>
      </c>
      <c r="U224" s="1" t="e">
        <f t="shared" si="12"/>
        <v>#REF!</v>
      </c>
      <c r="V224" s="47"/>
    </row>
    <row r="225" spans="1:22">
      <c r="A225" s="47"/>
      <c r="B225" t="e">
        <f>+'Ark1'!#REF!</f>
        <v>#REF!</v>
      </c>
      <c r="C225" t="e">
        <f>+'Ark1'!#REF!</f>
        <v>#REF!</v>
      </c>
      <c r="D225" s="3" t="s">
        <v>470</v>
      </c>
      <c r="E225" t="e">
        <f>+'Ark1'!#REF!</f>
        <v>#REF!</v>
      </c>
      <c r="F225" s="337" t="e">
        <f>+'Ark1'!#REF!</f>
        <v>#REF!</v>
      </c>
      <c r="G225" s="196" t="e">
        <f>+'Ark1'!#REF!</f>
        <v>#REF!</v>
      </c>
      <c r="H225" s="59" t="e">
        <f t="shared" si="13"/>
        <v>#REF!</v>
      </c>
      <c r="I225" s="196" t="e">
        <f>+'Ark1'!#REF!</f>
        <v>#REF!</v>
      </c>
      <c r="J225" s="1" t="e">
        <f>+'Ark1'!#REF!</f>
        <v>#REF!</v>
      </c>
      <c r="K225" s="1" t="e">
        <f>+'Ark1'!#REF!</f>
        <v>#REF!</v>
      </c>
      <c r="L225" s="93" t="e">
        <f>+'Ark1'!#REF!</f>
        <v>#REF!</v>
      </c>
      <c r="M225" s="11" t="e">
        <f>+'Ark1'!#REF!</f>
        <v>#REF!</v>
      </c>
      <c r="N225" s="11" t="e">
        <f>+'Ark1'!#REF!</f>
        <v>#REF!</v>
      </c>
      <c r="O225" s="11" t="e">
        <f>+'Ark1'!#REF!</f>
        <v>#REF!</v>
      </c>
      <c r="P225" s="11" t="e">
        <f>+'Ark1'!#REF!</f>
        <v>#REF!</v>
      </c>
      <c r="Q225" s="1" t="e">
        <f>+'Ark1'!#REF!</f>
        <v>#REF!</v>
      </c>
      <c r="R225" s="1" t="e">
        <f>+'Ark1'!#REF!</f>
        <v>#REF!</v>
      </c>
      <c r="S225" s="1" t="e">
        <f>+'Ark1'!#REF!</f>
        <v>#REF!</v>
      </c>
      <c r="T225" s="1" t="e">
        <f t="shared" si="11"/>
        <v>#REF!</v>
      </c>
      <c r="U225" s="1" t="e">
        <f t="shared" si="12"/>
        <v>#REF!</v>
      </c>
      <c r="V225" s="47"/>
    </row>
    <row r="226" spans="1:22">
      <c r="A226" s="47"/>
      <c r="B226" t="e">
        <f>+'Ark1'!#REF!</f>
        <v>#REF!</v>
      </c>
      <c r="C226" t="e">
        <f>+'Ark1'!#REF!</f>
        <v>#REF!</v>
      </c>
      <c r="D226" s="3" t="s">
        <v>471</v>
      </c>
      <c r="E226" t="e">
        <f>+'Ark1'!#REF!</f>
        <v>#REF!</v>
      </c>
      <c r="F226" s="337" t="e">
        <f>+'Ark1'!#REF!</f>
        <v>#REF!</v>
      </c>
      <c r="G226" s="196" t="e">
        <f>+'Ark1'!#REF!</f>
        <v>#REF!</v>
      </c>
      <c r="H226" s="59" t="e">
        <f t="shared" si="13"/>
        <v>#REF!</v>
      </c>
      <c r="I226" s="196" t="e">
        <f>+'Ark1'!#REF!</f>
        <v>#REF!</v>
      </c>
      <c r="J226" s="1" t="e">
        <f>+'Ark1'!#REF!</f>
        <v>#REF!</v>
      </c>
      <c r="K226" s="1" t="e">
        <f>+'Ark1'!#REF!</f>
        <v>#REF!</v>
      </c>
      <c r="L226" s="93" t="e">
        <f>+'Ark1'!#REF!</f>
        <v>#REF!</v>
      </c>
      <c r="M226" s="11" t="e">
        <f>+'Ark1'!#REF!</f>
        <v>#REF!</v>
      </c>
      <c r="N226" s="11" t="e">
        <f>+'Ark1'!#REF!</f>
        <v>#REF!</v>
      </c>
      <c r="O226" s="11" t="e">
        <f>+'Ark1'!#REF!</f>
        <v>#REF!</v>
      </c>
      <c r="P226" s="11" t="e">
        <f>+'Ark1'!#REF!</f>
        <v>#REF!</v>
      </c>
      <c r="Q226" s="1" t="e">
        <f>+'Ark1'!#REF!</f>
        <v>#REF!</v>
      </c>
      <c r="R226" s="1" t="e">
        <f>+'Ark1'!#REF!</f>
        <v>#REF!</v>
      </c>
      <c r="S226" s="1" t="e">
        <f>+'Ark1'!#REF!</f>
        <v>#REF!</v>
      </c>
      <c r="T226" s="1" t="e">
        <f t="shared" si="11"/>
        <v>#REF!</v>
      </c>
      <c r="U226" s="1" t="e">
        <f t="shared" si="12"/>
        <v>#REF!</v>
      </c>
      <c r="V226" s="47"/>
    </row>
    <row r="227" spans="1:22">
      <c r="A227" s="47"/>
      <c r="B227" t="e">
        <f>+'Ark1'!#REF!</f>
        <v>#REF!</v>
      </c>
      <c r="C227" t="e">
        <f>+'Ark1'!#REF!</f>
        <v>#REF!</v>
      </c>
      <c r="D227" s="3" t="s">
        <v>472</v>
      </c>
      <c r="E227" t="e">
        <f>+'Ark1'!#REF!</f>
        <v>#REF!</v>
      </c>
      <c r="F227" s="337" t="e">
        <f>+'Ark1'!#REF!</f>
        <v>#REF!</v>
      </c>
      <c r="G227" s="196" t="e">
        <f>+'Ark1'!#REF!</f>
        <v>#REF!</v>
      </c>
      <c r="H227" s="59" t="e">
        <f t="shared" si="13"/>
        <v>#REF!</v>
      </c>
      <c r="I227" s="196" t="e">
        <f>+'Ark1'!#REF!</f>
        <v>#REF!</v>
      </c>
      <c r="J227" s="1" t="e">
        <f>+'Ark1'!#REF!</f>
        <v>#REF!</v>
      </c>
      <c r="K227" s="1" t="e">
        <f>+'Ark1'!#REF!</f>
        <v>#REF!</v>
      </c>
      <c r="L227" s="93" t="e">
        <f>+'Ark1'!#REF!</f>
        <v>#REF!</v>
      </c>
      <c r="M227" s="11" t="e">
        <f>+'Ark1'!#REF!</f>
        <v>#REF!</v>
      </c>
      <c r="N227" s="11" t="e">
        <f>+'Ark1'!#REF!</f>
        <v>#REF!</v>
      </c>
      <c r="O227" s="11" t="e">
        <f>+'Ark1'!#REF!</f>
        <v>#REF!</v>
      </c>
      <c r="P227" s="11" t="e">
        <f>+'Ark1'!#REF!</f>
        <v>#REF!</v>
      </c>
      <c r="Q227" s="1" t="e">
        <f>+'Ark1'!#REF!</f>
        <v>#REF!</v>
      </c>
      <c r="R227" s="1" t="e">
        <f>+'Ark1'!#REF!</f>
        <v>#REF!</v>
      </c>
      <c r="S227" s="1" t="e">
        <f>+'Ark1'!#REF!</f>
        <v>#REF!</v>
      </c>
      <c r="T227" s="1" t="e">
        <f t="shared" si="11"/>
        <v>#REF!</v>
      </c>
      <c r="U227" s="1" t="e">
        <f t="shared" si="12"/>
        <v>#REF!</v>
      </c>
      <c r="V227" s="47"/>
    </row>
    <row r="228" spans="1:22">
      <c r="A228" s="47"/>
      <c r="B228" t="e">
        <f>+'Ark1'!#REF!</f>
        <v>#REF!</v>
      </c>
      <c r="C228" t="e">
        <f>+'Ark1'!#REF!</f>
        <v>#REF!</v>
      </c>
      <c r="D228" s="3" t="s">
        <v>473</v>
      </c>
      <c r="E228" t="e">
        <f>+'Ark1'!#REF!</f>
        <v>#REF!</v>
      </c>
      <c r="F228" s="337" t="e">
        <f>+'Ark1'!#REF!</f>
        <v>#REF!</v>
      </c>
      <c r="G228" s="196" t="e">
        <f>+'Ark1'!#REF!</f>
        <v>#REF!</v>
      </c>
      <c r="H228" s="59" t="e">
        <f t="shared" si="13"/>
        <v>#REF!</v>
      </c>
      <c r="I228" s="196" t="e">
        <f>+'Ark1'!#REF!</f>
        <v>#REF!</v>
      </c>
      <c r="J228" s="1" t="e">
        <f>+'Ark1'!#REF!</f>
        <v>#REF!</v>
      </c>
      <c r="K228" s="1" t="e">
        <f>+'Ark1'!#REF!</f>
        <v>#REF!</v>
      </c>
      <c r="L228" s="93" t="e">
        <f>+'Ark1'!#REF!</f>
        <v>#REF!</v>
      </c>
      <c r="M228" s="11" t="e">
        <f>+'Ark1'!#REF!</f>
        <v>#REF!</v>
      </c>
      <c r="N228" s="11" t="e">
        <f>+'Ark1'!#REF!</f>
        <v>#REF!</v>
      </c>
      <c r="O228" s="11" t="e">
        <f>+'Ark1'!#REF!</f>
        <v>#REF!</v>
      </c>
      <c r="P228" s="11" t="e">
        <f>+'Ark1'!#REF!</f>
        <v>#REF!</v>
      </c>
      <c r="Q228" s="1" t="e">
        <f>+'Ark1'!#REF!</f>
        <v>#REF!</v>
      </c>
      <c r="R228" s="1" t="e">
        <f>+'Ark1'!#REF!</f>
        <v>#REF!</v>
      </c>
      <c r="S228" s="1" t="e">
        <f>+'Ark1'!#REF!</f>
        <v>#REF!</v>
      </c>
      <c r="T228" s="1" t="e">
        <f t="shared" si="11"/>
        <v>#REF!</v>
      </c>
      <c r="U228" s="1" t="e">
        <f t="shared" si="12"/>
        <v>#REF!</v>
      </c>
      <c r="V228" s="47"/>
    </row>
    <row r="229" spans="1:22">
      <c r="A229" s="47"/>
      <c r="B229" t="e">
        <f>+'Ark1'!#REF!</f>
        <v>#REF!</v>
      </c>
      <c r="C229" t="e">
        <f>+'Ark1'!#REF!</f>
        <v>#REF!</v>
      </c>
      <c r="D229" s="3" t="s">
        <v>474</v>
      </c>
      <c r="E229" t="e">
        <f>+'Ark1'!#REF!</f>
        <v>#REF!</v>
      </c>
      <c r="F229" s="337" t="e">
        <f>+'Ark1'!#REF!</f>
        <v>#REF!</v>
      </c>
      <c r="G229" s="196" t="e">
        <f>+'Ark1'!#REF!</f>
        <v>#REF!</v>
      </c>
      <c r="H229" s="59" t="e">
        <f t="shared" si="13"/>
        <v>#REF!</v>
      </c>
      <c r="I229" s="196" t="e">
        <f>+'Ark1'!#REF!</f>
        <v>#REF!</v>
      </c>
      <c r="J229" s="1" t="e">
        <f>+'Ark1'!#REF!</f>
        <v>#REF!</v>
      </c>
      <c r="K229" s="1" t="e">
        <f>+'Ark1'!#REF!</f>
        <v>#REF!</v>
      </c>
      <c r="L229" s="93" t="e">
        <f>+'Ark1'!#REF!</f>
        <v>#REF!</v>
      </c>
      <c r="M229" s="11" t="e">
        <f>+'Ark1'!#REF!</f>
        <v>#REF!</v>
      </c>
      <c r="N229" s="11" t="e">
        <f>+'Ark1'!#REF!</f>
        <v>#REF!</v>
      </c>
      <c r="O229" s="11" t="e">
        <f>+'Ark1'!#REF!</f>
        <v>#REF!</v>
      </c>
      <c r="P229" s="11" t="e">
        <f>+'Ark1'!#REF!</f>
        <v>#REF!</v>
      </c>
      <c r="Q229" s="1" t="e">
        <f>+'Ark1'!#REF!</f>
        <v>#REF!</v>
      </c>
      <c r="R229" s="1" t="e">
        <f>+'Ark1'!#REF!</f>
        <v>#REF!</v>
      </c>
      <c r="S229" s="1" t="e">
        <f>+'Ark1'!#REF!</f>
        <v>#REF!</v>
      </c>
      <c r="T229" s="1" t="e">
        <f t="shared" si="11"/>
        <v>#REF!</v>
      </c>
      <c r="U229" s="1" t="e">
        <f t="shared" si="12"/>
        <v>#REF!</v>
      </c>
      <c r="V229" s="47"/>
    </row>
    <row r="230" spans="1:22">
      <c r="A230" s="47"/>
      <c r="B230" t="e">
        <f>+'Ark1'!#REF!</f>
        <v>#REF!</v>
      </c>
      <c r="C230" t="e">
        <f>+'Ark1'!#REF!</f>
        <v>#REF!</v>
      </c>
      <c r="D230" s="3" t="s">
        <v>475</v>
      </c>
      <c r="E230" t="e">
        <f>+'Ark1'!#REF!</f>
        <v>#REF!</v>
      </c>
      <c r="F230" s="337" t="e">
        <f>+'Ark1'!#REF!</f>
        <v>#REF!</v>
      </c>
      <c r="G230" s="196" t="e">
        <f>+'Ark1'!#REF!</f>
        <v>#REF!</v>
      </c>
      <c r="H230" s="59" t="e">
        <f t="shared" si="13"/>
        <v>#REF!</v>
      </c>
      <c r="I230" s="196" t="e">
        <f>+'Ark1'!#REF!</f>
        <v>#REF!</v>
      </c>
      <c r="J230" s="1" t="e">
        <f>+'Ark1'!#REF!</f>
        <v>#REF!</v>
      </c>
      <c r="K230" s="1" t="e">
        <f>+'Ark1'!#REF!</f>
        <v>#REF!</v>
      </c>
      <c r="L230" s="93" t="e">
        <f>+'Ark1'!#REF!</f>
        <v>#REF!</v>
      </c>
      <c r="M230" s="11" t="e">
        <f>+'Ark1'!#REF!</f>
        <v>#REF!</v>
      </c>
      <c r="N230" s="11" t="e">
        <f>+'Ark1'!#REF!</f>
        <v>#REF!</v>
      </c>
      <c r="O230" s="11" t="e">
        <f>+'Ark1'!#REF!</f>
        <v>#REF!</v>
      </c>
      <c r="P230" s="11" t="e">
        <f>+'Ark1'!#REF!</f>
        <v>#REF!</v>
      </c>
      <c r="Q230" s="1" t="e">
        <f>+'Ark1'!#REF!</f>
        <v>#REF!</v>
      </c>
      <c r="R230" s="1" t="e">
        <f>+'Ark1'!#REF!</f>
        <v>#REF!</v>
      </c>
      <c r="S230" s="1" t="e">
        <f>+'Ark1'!#REF!</f>
        <v>#REF!</v>
      </c>
      <c r="T230" s="1" t="e">
        <f t="shared" si="11"/>
        <v>#REF!</v>
      </c>
      <c r="U230" s="1" t="e">
        <f t="shared" si="12"/>
        <v>#REF!</v>
      </c>
      <c r="V230" s="47"/>
    </row>
    <row r="231" spans="1:22">
      <c r="A231" s="47"/>
      <c r="B231" t="e">
        <f>+'Ark1'!#REF!</f>
        <v>#REF!</v>
      </c>
      <c r="C231" t="e">
        <f>+'Ark1'!#REF!</f>
        <v>#REF!</v>
      </c>
      <c r="D231" s="3" t="s">
        <v>476</v>
      </c>
      <c r="E231" t="e">
        <f>+'Ark1'!#REF!</f>
        <v>#REF!</v>
      </c>
      <c r="F231" s="337" t="e">
        <f>+'Ark1'!#REF!</f>
        <v>#REF!</v>
      </c>
      <c r="G231" s="196" t="e">
        <f>+'Ark1'!#REF!</f>
        <v>#REF!</v>
      </c>
      <c r="H231" s="59" t="e">
        <f t="shared" si="13"/>
        <v>#REF!</v>
      </c>
      <c r="I231" s="196" t="e">
        <f>+'Ark1'!#REF!</f>
        <v>#REF!</v>
      </c>
      <c r="J231" s="1" t="e">
        <f>+'Ark1'!#REF!</f>
        <v>#REF!</v>
      </c>
      <c r="K231" s="1" t="e">
        <f>+'Ark1'!#REF!</f>
        <v>#REF!</v>
      </c>
      <c r="L231" s="93" t="e">
        <f>+'Ark1'!#REF!</f>
        <v>#REF!</v>
      </c>
      <c r="M231" s="11" t="e">
        <f>+'Ark1'!#REF!</f>
        <v>#REF!</v>
      </c>
      <c r="N231" s="11" t="e">
        <f>+'Ark1'!#REF!</f>
        <v>#REF!</v>
      </c>
      <c r="O231" s="11" t="e">
        <f>+'Ark1'!#REF!</f>
        <v>#REF!</v>
      </c>
      <c r="P231" s="11" t="e">
        <f>+'Ark1'!#REF!</f>
        <v>#REF!</v>
      </c>
      <c r="Q231" s="1" t="e">
        <f>+'Ark1'!#REF!</f>
        <v>#REF!</v>
      </c>
      <c r="R231" s="1" t="e">
        <f>+'Ark1'!#REF!</f>
        <v>#REF!</v>
      </c>
      <c r="S231" s="1" t="e">
        <f>+'Ark1'!#REF!</f>
        <v>#REF!</v>
      </c>
      <c r="T231" s="1" t="e">
        <f t="shared" si="11"/>
        <v>#REF!</v>
      </c>
      <c r="U231" s="1" t="e">
        <f t="shared" si="12"/>
        <v>#REF!</v>
      </c>
      <c r="V231" s="47"/>
    </row>
    <row r="232" spans="1:22">
      <c r="A232" s="47"/>
      <c r="B232" t="e">
        <f>+'Ark1'!#REF!</f>
        <v>#REF!</v>
      </c>
      <c r="C232" t="e">
        <f>+'Ark1'!#REF!</f>
        <v>#REF!</v>
      </c>
      <c r="D232" s="3" t="s">
        <v>477</v>
      </c>
      <c r="E232" t="e">
        <f>+'Ark1'!#REF!</f>
        <v>#REF!</v>
      </c>
      <c r="F232" s="337" t="e">
        <f>+'Ark1'!#REF!</f>
        <v>#REF!</v>
      </c>
      <c r="G232" s="196" t="e">
        <f>+'Ark1'!#REF!</f>
        <v>#REF!</v>
      </c>
      <c r="H232" s="59" t="e">
        <f t="shared" si="13"/>
        <v>#REF!</v>
      </c>
      <c r="I232" s="196" t="e">
        <f>+'Ark1'!#REF!</f>
        <v>#REF!</v>
      </c>
      <c r="J232" s="1" t="e">
        <f>+'Ark1'!#REF!</f>
        <v>#REF!</v>
      </c>
      <c r="K232" s="1" t="e">
        <f>+'Ark1'!#REF!</f>
        <v>#REF!</v>
      </c>
      <c r="L232" s="93" t="e">
        <f>+'Ark1'!#REF!</f>
        <v>#REF!</v>
      </c>
      <c r="M232" s="11" t="e">
        <f>+'Ark1'!#REF!</f>
        <v>#REF!</v>
      </c>
      <c r="N232" s="11" t="e">
        <f>+'Ark1'!#REF!</f>
        <v>#REF!</v>
      </c>
      <c r="O232" s="11" t="e">
        <f>+'Ark1'!#REF!</f>
        <v>#REF!</v>
      </c>
      <c r="P232" s="11" t="e">
        <f>+'Ark1'!#REF!</f>
        <v>#REF!</v>
      </c>
      <c r="Q232" s="1" t="e">
        <f>+'Ark1'!#REF!</f>
        <v>#REF!</v>
      </c>
      <c r="R232" s="1" t="e">
        <f>+'Ark1'!#REF!</f>
        <v>#REF!</v>
      </c>
      <c r="S232" s="1" t="e">
        <f>+'Ark1'!#REF!</f>
        <v>#REF!</v>
      </c>
      <c r="T232" s="1" t="e">
        <f t="shared" si="11"/>
        <v>#REF!</v>
      </c>
      <c r="U232" s="1" t="e">
        <f t="shared" si="12"/>
        <v>#REF!</v>
      </c>
      <c r="V232" s="47"/>
    </row>
    <row r="233" spans="1:22">
      <c r="A233" s="47"/>
      <c r="B233" t="e">
        <f>+'Ark1'!#REF!</f>
        <v>#REF!</v>
      </c>
      <c r="C233" t="e">
        <f>+'Ark1'!#REF!</f>
        <v>#REF!</v>
      </c>
      <c r="D233" s="3" t="s">
        <v>478</v>
      </c>
      <c r="E233" t="e">
        <f>+'Ark1'!#REF!</f>
        <v>#REF!</v>
      </c>
      <c r="F233" s="337" t="e">
        <f>+'Ark1'!#REF!</f>
        <v>#REF!</v>
      </c>
      <c r="G233" s="196" t="e">
        <f>+'Ark1'!#REF!</f>
        <v>#REF!</v>
      </c>
      <c r="H233" s="59" t="e">
        <f t="shared" si="13"/>
        <v>#REF!</v>
      </c>
      <c r="I233" s="196" t="e">
        <f>+'Ark1'!#REF!</f>
        <v>#REF!</v>
      </c>
      <c r="J233" s="1" t="e">
        <f>+'Ark1'!#REF!</f>
        <v>#REF!</v>
      </c>
      <c r="K233" s="1" t="e">
        <f>+'Ark1'!#REF!</f>
        <v>#REF!</v>
      </c>
      <c r="L233" s="93" t="e">
        <f>+'Ark1'!#REF!</f>
        <v>#REF!</v>
      </c>
      <c r="M233" s="11" t="e">
        <f>+'Ark1'!#REF!</f>
        <v>#REF!</v>
      </c>
      <c r="N233" s="11" t="e">
        <f>+'Ark1'!#REF!</f>
        <v>#REF!</v>
      </c>
      <c r="O233" s="11" t="e">
        <f>+'Ark1'!#REF!</f>
        <v>#REF!</v>
      </c>
      <c r="P233" s="11" t="e">
        <f>+'Ark1'!#REF!</f>
        <v>#REF!</v>
      </c>
      <c r="Q233" s="1" t="e">
        <f>+'Ark1'!#REF!</f>
        <v>#REF!</v>
      </c>
      <c r="R233" s="1" t="e">
        <f>+'Ark1'!#REF!</f>
        <v>#REF!</v>
      </c>
      <c r="S233" s="1" t="e">
        <f>+'Ark1'!#REF!</f>
        <v>#REF!</v>
      </c>
      <c r="T233" s="1" t="e">
        <f t="shared" si="11"/>
        <v>#REF!</v>
      </c>
      <c r="U233" s="1" t="e">
        <f t="shared" si="12"/>
        <v>#REF!</v>
      </c>
      <c r="V233" s="47"/>
    </row>
    <row r="234" spans="1:22">
      <c r="A234" s="47"/>
      <c r="B234" t="e">
        <f>+'Ark1'!#REF!</f>
        <v>#REF!</v>
      </c>
      <c r="C234" t="e">
        <f>+'Ark1'!#REF!</f>
        <v>#REF!</v>
      </c>
      <c r="D234" s="3" t="s">
        <v>479</v>
      </c>
      <c r="E234" t="e">
        <f>+'Ark1'!#REF!</f>
        <v>#REF!</v>
      </c>
      <c r="F234" s="337" t="e">
        <f>+'Ark1'!#REF!</f>
        <v>#REF!</v>
      </c>
      <c r="G234" s="196" t="e">
        <f>+'Ark1'!#REF!</f>
        <v>#REF!</v>
      </c>
      <c r="H234" s="59" t="e">
        <f t="shared" si="13"/>
        <v>#REF!</v>
      </c>
      <c r="I234" s="196" t="e">
        <f>+'Ark1'!#REF!</f>
        <v>#REF!</v>
      </c>
      <c r="J234" s="1" t="e">
        <f>+'Ark1'!#REF!</f>
        <v>#REF!</v>
      </c>
      <c r="K234" s="1" t="e">
        <f>+'Ark1'!#REF!</f>
        <v>#REF!</v>
      </c>
      <c r="L234" s="93" t="e">
        <f>+'Ark1'!#REF!</f>
        <v>#REF!</v>
      </c>
      <c r="M234" s="11" t="e">
        <f>+'Ark1'!#REF!</f>
        <v>#REF!</v>
      </c>
      <c r="N234" s="11" t="e">
        <f>+'Ark1'!#REF!</f>
        <v>#REF!</v>
      </c>
      <c r="O234" s="11" t="e">
        <f>+'Ark1'!#REF!</f>
        <v>#REF!</v>
      </c>
      <c r="P234" s="11" t="e">
        <f>+'Ark1'!#REF!</f>
        <v>#REF!</v>
      </c>
      <c r="Q234" s="1" t="e">
        <f>+'Ark1'!#REF!</f>
        <v>#REF!</v>
      </c>
      <c r="R234" s="1" t="e">
        <f>+'Ark1'!#REF!</f>
        <v>#REF!</v>
      </c>
      <c r="S234" s="1" t="e">
        <f>+'Ark1'!#REF!</f>
        <v>#REF!</v>
      </c>
      <c r="T234" s="1" t="e">
        <f t="shared" si="11"/>
        <v>#REF!</v>
      </c>
      <c r="U234" s="1" t="e">
        <f t="shared" si="12"/>
        <v>#REF!</v>
      </c>
      <c r="V234" s="47"/>
    </row>
    <row r="235" spans="1:22">
      <c r="A235" s="47"/>
      <c r="B235" t="e">
        <f>+'Ark1'!#REF!</f>
        <v>#REF!</v>
      </c>
      <c r="C235" t="e">
        <f>+'Ark1'!#REF!</f>
        <v>#REF!</v>
      </c>
      <c r="D235" s="3" t="s">
        <v>480</v>
      </c>
      <c r="E235" t="e">
        <f>+'Ark1'!#REF!</f>
        <v>#REF!</v>
      </c>
      <c r="F235" s="337" t="e">
        <f>+'Ark1'!#REF!</f>
        <v>#REF!</v>
      </c>
      <c r="G235" s="196" t="e">
        <f>+'Ark1'!#REF!</f>
        <v>#REF!</v>
      </c>
      <c r="H235" s="59" t="e">
        <f t="shared" si="13"/>
        <v>#REF!</v>
      </c>
      <c r="I235" s="196" t="e">
        <f>+'Ark1'!#REF!</f>
        <v>#REF!</v>
      </c>
      <c r="J235" s="1" t="e">
        <f>+'Ark1'!#REF!</f>
        <v>#REF!</v>
      </c>
      <c r="K235" s="1" t="e">
        <f>+'Ark1'!#REF!</f>
        <v>#REF!</v>
      </c>
      <c r="L235" s="93" t="e">
        <f>+'Ark1'!#REF!</f>
        <v>#REF!</v>
      </c>
      <c r="M235" s="11" t="e">
        <f>+'Ark1'!#REF!</f>
        <v>#REF!</v>
      </c>
      <c r="N235" s="11" t="e">
        <f>+'Ark1'!#REF!</f>
        <v>#REF!</v>
      </c>
      <c r="O235" s="11" t="e">
        <f>+'Ark1'!#REF!</f>
        <v>#REF!</v>
      </c>
      <c r="P235" s="11" t="e">
        <f>+'Ark1'!#REF!</f>
        <v>#REF!</v>
      </c>
      <c r="Q235" s="1" t="e">
        <f>+'Ark1'!#REF!</f>
        <v>#REF!</v>
      </c>
      <c r="R235" s="1" t="e">
        <f>+'Ark1'!#REF!</f>
        <v>#REF!</v>
      </c>
      <c r="S235" s="1" t="e">
        <f>+'Ark1'!#REF!</f>
        <v>#REF!</v>
      </c>
      <c r="T235" s="1" t="e">
        <f t="shared" si="11"/>
        <v>#REF!</v>
      </c>
      <c r="U235" s="1" t="e">
        <f t="shared" si="12"/>
        <v>#REF!</v>
      </c>
      <c r="V235" s="47"/>
    </row>
    <row r="236" spans="1:22">
      <c r="A236" s="47"/>
      <c r="B236" t="e">
        <f>+'Ark1'!#REF!</f>
        <v>#REF!</v>
      </c>
      <c r="C236" t="e">
        <f>+'Ark1'!#REF!</f>
        <v>#REF!</v>
      </c>
      <c r="D236" s="3" t="s">
        <v>481</v>
      </c>
      <c r="E236" t="e">
        <f>+'Ark1'!#REF!</f>
        <v>#REF!</v>
      </c>
      <c r="F236" s="337" t="e">
        <f>+'Ark1'!#REF!</f>
        <v>#REF!</v>
      </c>
      <c r="G236" s="196" t="e">
        <f>+'Ark1'!#REF!</f>
        <v>#REF!</v>
      </c>
      <c r="H236" s="59" t="e">
        <f t="shared" si="13"/>
        <v>#REF!</v>
      </c>
      <c r="I236" s="196" t="e">
        <f>+'Ark1'!#REF!</f>
        <v>#REF!</v>
      </c>
      <c r="J236" s="1" t="e">
        <f>+'Ark1'!#REF!</f>
        <v>#REF!</v>
      </c>
      <c r="K236" s="1" t="e">
        <f>+'Ark1'!#REF!</f>
        <v>#REF!</v>
      </c>
      <c r="L236" s="93" t="e">
        <f>+'Ark1'!#REF!</f>
        <v>#REF!</v>
      </c>
      <c r="M236" s="11" t="e">
        <f>+'Ark1'!#REF!</f>
        <v>#REF!</v>
      </c>
      <c r="N236" s="11" t="e">
        <f>+'Ark1'!#REF!</f>
        <v>#REF!</v>
      </c>
      <c r="O236" s="11" t="e">
        <f>+'Ark1'!#REF!</f>
        <v>#REF!</v>
      </c>
      <c r="P236" s="11" t="e">
        <f>+'Ark1'!#REF!</f>
        <v>#REF!</v>
      </c>
      <c r="Q236" s="1" t="e">
        <f>+'Ark1'!#REF!</f>
        <v>#REF!</v>
      </c>
      <c r="R236" s="1" t="e">
        <f>+'Ark1'!#REF!</f>
        <v>#REF!</v>
      </c>
      <c r="S236" s="1" t="e">
        <f>+'Ark1'!#REF!</f>
        <v>#REF!</v>
      </c>
      <c r="T236" s="1" t="e">
        <f t="shared" si="11"/>
        <v>#REF!</v>
      </c>
      <c r="U236" s="1" t="e">
        <f t="shared" si="12"/>
        <v>#REF!</v>
      </c>
      <c r="V236" s="47"/>
    </row>
    <row r="237" spans="1:22">
      <c r="A237" s="47"/>
      <c r="B237" s="53" t="e">
        <f>+'Ark1'!#REF!</f>
        <v>#REF!</v>
      </c>
      <c r="C237" s="53" t="e">
        <f>+'Ark1'!#REF!</f>
        <v>#REF!</v>
      </c>
      <c r="D237" s="54" t="s">
        <v>466</v>
      </c>
      <c r="E237" s="53" t="e">
        <f>+'Ark1'!#REF!</f>
        <v>#REF!</v>
      </c>
      <c r="F237" s="338" t="e">
        <f>+'Ark1'!#REF!</f>
        <v>#REF!</v>
      </c>
      <c r="G237" s="178" t="e">
        <f>+'Ark1'!#REF!</f>
        <v>#REF!</v>
      </c>
      <c r="H237" s="59" t="e">
        <f t="shared" si="13"/>
        <v>#REF!</v>
      </c>
      <c r="I237" s="178" t="e">
        <f>+'Ark1'!#REF!</f>
        <v>#REF!</v>
      </c>
      <c r="J237" s="55" t="e">
        <f>+'Ark1'!#REF!</f>
        <v>#REF!</v>
      </c>
      <c r="K237" s="55" t="e">
        <f>+'Ark1'!#REF!</f>
        <v>#REF!</v>
      </c>
      <c r="L237" s="157" t="e">
        <f>+'Ark1'!#REF!</f>
        <v>#REF!</v>
      </c>
      <c r="M237" s="75" t="e">
        <f>+'Ark1'!#REF!</f>
        <v>#REF!</v>
      </c>
      <c r="N237" s="75" t="e">
        <f>+'Ark1'!#REF!</f>
        <v>#REF!</v>
      </c>
      <c r="O237" s="75" t="e">
        <f>+'Ark1'!#REF!</f>
        <v>#REF!</v>
      </c>
      <c r="P237" s="75" t="e">
        <f>+'Ark1'!#REF!</f>
        <v>#REF!</v>
      </c>
      <c r="Q237" s="55" t="e">
        <f>+'Ark1'!#REF!</f>
        <v>#REF!</v>
      </c>
      <c r="R237" s="55" t="e">
        <f>+'Ark1'!#REF!</f>
        <v>#REF!</v>
      </c>
      <c r="S237" s="55" t="e">
        <f>+'Ark1'!#REF!</f>
        <v>#REF!</v>
      </c>
      <c r="T237" s="55" t="e">
        <f t="shared" si="11"/>
        <v>#REF!</v>
      </c>
      <c r="U237" s="55" t="e">
        <f t="shared" si="12"/>
        <v>#REF!</v>
      </c>
      <c r="V237" s="47"/>
    </row>
    <row r="238" spans="1:22">
      <c r="A238" s="47"/>
      <c r="B238" s="53" t="e">
        <f>+'Ark1'!#REF!</f>
        <v>#REF!</v>
      </c>
      <c r="C238" s="53" t="e">
        <f>+'Ark1'!#REF!</f>
        <v>#REF!</v>
      </c>
      <c r="D238" s="54" t="s">
        <v>467</v>
      </c>
      <c r="E238" s="53" t="e">
        <f>+'Ark1'!#REF!</f>
        <v>#REF!</v>
      </c>
      <c r="F238" s="338" t="e">
        <f>+'Ark1'!#REF!</f>
        <v>#REF!</v>
      </c>
      <c r="G238" s="178" t="e">
        <f>+'Ark1'!#REF!</f>
        <v>#REF!</v>
      </c>
      <c r="H238" s="60" t="e">
        <f t="shared" si="13"/>
        <v>#REF!</v>
      </c>
      <c r="I238" s="178" t="e">
        <f>+'Ark1'!#REF!</f>
        <v>#REF!</v>
      </c>
      <c r="J238" s="55" t="e">
        <f>+'Ark1'!#REF!</f>
        <v>#REF!</v>
      </c>
      <c r="K238" s="55" t="e">
        <f>+'Ark1'!#REF!</f>
        <v>#REF!</v>
      </c>
      <c r="L238" s="157" t="e">
        <f>+'Ark1'!#REF!</f>
        <v>#REF!</v>
      </c>
      <c r="M238" s="75" t="e">
        <f>+'Ark1'!#REF!</f>
        <v>#REF!</v>
      </c>
      <c r="N238" s="75" t="e">
        <f>+'Ark1'!#REF!</f>
        <v>#REF!</v>
      </c>
      <c r="O238" s="75" t="e">
        <f>+'Ark1'!#REF!</f>
        <v>#REF!</v>
      </c>
      <c r="P238" s="75" t="e">
        <f>+'Ark1'!#REF!</f>
        <v>#REF!</v>
      </c>
      <c r="Q238" s="55" t="e">
        <f>+'Ark1'!#REF!</f>
        <v>#REF!</v>
      </c>
      <c r="R238" s="55" t="e">
        <f>+'Ark1'!#REF!</f>
        <v>#REF!</v>
      </c>
      <c r="S238" s="55" t="e">
        <f>+'Ark1'!#REF!</f>
        <v>#REF!</v>
      </c>
      <c r="T238" s="55" t="e">
        <f t="shared" si="11"/>
        <v>#REF!</v>
      </c>
      <c r="U238" s="55" t="e">
        <f t="shared" si="12"/>
        <v>#REF!</v>
      </c>
      <c r="V238" s="47"/>
    </row>
    <row r="239" spans="1:22">
      <c r="A239" s="47"/>
      <c r="B239" s="53" t="e">
        <f>+'Ark1'!#REF!</f>
        <v>#REF!</v>
      </c>
      <c r="C239" s="53" t="e">
        <f>+'Ark1'!#REF!</f>
        <v>#REF!</v>
      </c>
      <c r="D239" s="54" t="s">
        <v>468</v>
      </c>
      <c r="E239" s="53" t="e">
        <f>+'Ark1'!#REF!</f>
        <v>#REF!</v>
      </c>
      <c r="F239" s="338" t="e">
        <f>+'Ark1'!#REF!</f>
        <v>#REF!</v>
      </c>
      <c r="G239" s="178" t="e">
        <f>+'Ark1'!#REF!</f>
        <v>#REF!</v>
      </c>
      <c r="H239" s="60" t="e">
        <f t="shared" si="13"/>
        <v>#REF!</v>
      </c>
      <c r="I239" s="178" t="e">
        <f>+'Ark1'!#REF!</f>
        <v>#REF!</v>
      </c>
      <c r="J239" s="55" t="e">
        <f>+'Ark1'!#REF!</f>
        <v>#REF!</v>
      </c>
      <c r="K239" s="55" t="e">
        <f>+'Ark1'!#REF!</f>
        <v>#REF!</v>
      </c>
      <c r="L239" s="157" t="e">
        <f>+'Ark1'!#REF!</f>
        <v>#REF!</v>
      </c>
      <c r="M239" s="75" t="e">
        <f>+'Ark1'!#REF!</f>
        <v>#REF!</v>
      </c>
      <c r="N239" s="75" t="e">
        <f>+'Ark1'!#REF!</f>
        <v>#REF!</v>
      </c>
      <c r="O239" s="75" t="e">
        <f>+'Ark1'!#REF!</f>
        <v>#REF!</v>
      </c>
      <c r="P239" s="75" t="e">
        <f>+'Ark1'!#REF!</f>
        <v>#REF!</v>
      </c>
      <c r="Q239" s="55" t="e">
        <f>+'Ark1'!#REF!</f>
        <v>#REF!</v>
      </c>
      <c r="R239" s="55" t="e">
        <f>+'Ark1'!#REF!</f>
        <v>#REF!</v>
      </c>
      <c r="S239" s="55" t="e">
        <f>+'Ark1'!#REF!</f>
        <v>#REF!</v>
      </c>
      <c r="T239" s="55" t="e">
        <f t="shared" si="11"/>
        <v>#REF!</v>
      </c>
      <c r="U239" s="55" t="e">
        <f t="shared" si="12"/>
        <v>#REF!</v>
      </c>
      <c r="V239" s="47"/>
    </row>
    <row r="240" spans="1:22">
      <c r="A240" s="47"/>
      <c r="B240" s="53" t="e">
        <f>+'Ark1'!#REF!</f>
        <v>#REF!</v>
      </c>
      <c r="C240" s="53" t="e">
        <f>+'Ark1'!#REF!</f>
        <v>#REF!</v>
      </c>
      <c r="D240" s="54" t="s">
        <v>469</v>
      </c>
      <c r="E240" s="53" t="e">
        <f>+'Ark1'!#REF!</f>
        <v>#REF!</v>
      </c>
      <c r="F240" s="338" t="e">
        <f>+'Ark1'!#REF!</f>
        <v>#REF!</v>
      </c>
      <c r="G240" s="178" t="e">
        <f>+'Ark1'!#REF!</f>
        <v>#REF!</v>
      </c>
      <c r="H240" s="60" t="e">
        <f t="shared" si="13"/>
        <v>#REF!</v>
      </c>
      <c r="I240" s="178" t="e">
        <f>+'Ark1'!#REF!</f>
        <v>#REF!</v>
      </c>
      <c r="J240" s="55" t="e">
        <f>+'Ark1'!#REF!</f>
        <v>#REF!</v>
      </c>
      <c r="K240" s="55" t="e">
        <f>+'Ark1'!#REF!</f>
        <v>#REF!</v>
      </c>
      <c r="L240" s="157" t="e">
        <f>+'Ark1'!#REF!</f>
        <v>#REF!</v>
      </c>
      <c r="M240" s="75" t="e">
        <f>+'Ark1'!#REF!</f>
        <v>#REF!</v>
      </c>
      <c r="N240" s="75" t="e">
        <f>+'Ark1'!#REF!</f>
        <v>#REF!</v>
      </c>
      <c r="O240" s="75" t="e">
        <f>+'Ark1'!#REF!</f>
        <v>#REF!</v>
      </c>
      <c r="P240" s="75" t="e">
        <f>+'Ark1'!#REF!</f>
        <v>#REF!</v>
      </c>
      <c r="Q240" s="55" t="e">
        <f>+'Ark1'!#REF!</f>
        <v>#REF!</v>
      </c>
      <c r="R240" s="55" t="e">
        <f>+'Ark1'!#REF!</f>
        <v>#REF!</v>
      </c>
      <c r="S240" s="55" t="e">
        <f>+'Ark1'!#REF!</f>
        <v>#REF!</v>
      </c>
      <c r="T240" s="55" t="e">
        <f t="shared" si="11"/>
        <v>#REF!</v>
      </c>
      <c r="U240" s="55" t="e">
        <f t="shared" si="12"/>
        <v>#REF!</v>
      </c>
      <c r="V240" s="47"/>
    </row>
    <row r="241" spans="1:22">
      <c r="A241" s="47"/>
      <c r="B241" s="53" t="e">
        <f>+'Ark1'!#REF!</f>
        <v>#REF!</v>
      </c>
      <c r="C241" s="53" t="e">
        <f>+'Ark1'!#REF!</f>
        <v>#REF!</v>
      </c>
      <c r="D241" s="54" t="s">
        <v>470</v>
      </c>
      <c r="E241" s="53" t="e">
        <f>+'Ark1'!#REF!</f>
        <v>#REF!</v>
      </c>
      <c r="F241" s="338" t="e">
        <f>+'Ark1'!#REF!</f>
        <v>#REF!</v>
      </c>
      <c r="G241" s="178" t="e">
        <f>+'Ark1'!#REF!</f>
        <v>#REF!</v>
      </c>
      <c r="H241" s="60" t="e">
        <f t="shared" si="13"/>
        <v>#REF!</v>
      </c>
      <c r="I241" s="178" t="e">
        <f>+'Ark1'!#REF!</f>
        <v>#REF!</v>
      </c>
      <c r="J241" s="55" t="e">
        <f>+'Ark1'!#REF!</f>
        <v>#REF!</v>
      </c>
      <c r="K241" s="55" t="e">
        <f>+'Ark1'!#REF!</f>
        <v>#REF!</v>
      </c>
      <c r="L241" s="157" t="e">
        <f>+'Ark1'!#REF!</f>
        <v>#REF!</v>
      </c>
      <c r="M241" s="75" t="e">
        <f>+'Ark1'!#REF!</f>
        <v>#REF!</v>
      </c>
      <c r="N241" s="75" t="e">
        <f>+'Ark1'!#REF!</f>
        <v>#REF!</v>
      </c>
      <c r="O241" s="75" t="e">
        <f>+'Ark1'!#REF!</f>
        <v>#REF!</v>
      </c>
      <c r="P241" s="75" t="e">
        <f>+'Ark1'!#REF!</f>
        <v>#REF!</v>
      </c>
      <c r="Q241" s="55" t="e">
        <f>+'Ark1'!#REF!</f>
        <v>#REF!</v>
      </c>
      <c r="R241" s="55" t="e">
        <f>+'Ark1'!#REF!</f>
        <v>#REF!</v>
      </c>
      <c r="S241" s="55" t="e">
        <f>+'Ark1'!#REF!</f>
        <v>#REF!</v>
      </c>
      <c r="T241" s="55" t="e">
        <f t="shared" si="11"/>
        <v>#REF!</v>
      </c>
      <c r="U241" s="55" t="e">
        <f t="shared" si="12"/>
        <v>#REF!</v>
      </c>
      <c r="V241" s="47"/>
    </row>
    <row r="242" spans="1:22">
      <c r="A242" s="47"/>
      <c r="B242" s="53" t="e">
        <f>+'Ark1'!#REF!</f>
        <v>#REF!</v>
      </c>
      <c r="C242" s="53" t="e">
        <f>+'Ark1'!#REF!</f>
        <v>#REF!</v>
      </c>
      <c r="D242" s="54" t="s">
        <v>471</v>
      </c>
      <c r="E242" s="53" t="e">
        <f>+'Ark1'!#REF!</f>
        <v>#REF!</v>
      </c>
      <c r="F242" s="338" t="e">
        <f>+'Ark1'!#REF!</f>
        <v>#REF!</v>
      </c>
      <c r="G242" s="178" t="e">
        <f>+'Ark1'!#REF!</f>
        <v>#REF!</v>
      </c>
      <c r="H242" s="60" t="e">
        <f t="shared" si="13"/>
        <v>#REF!</v>
      </c>
      <c r="I242" s="178" t="e">
        <f>+'Ark1'!#REF!</f>
        <v>#REF!</v>
      </c>
      <c r="J242" s="55" t="e">
        <f>+'Ark1'!#REF!</f>
        <v>#REF!</v>
      </c>
      <c r="K242" s="55" t="e">
        <f>+'Ark1'!#REF!</f>
        <v>#REF!</v>
      </c>
      <c r="L242" s="157" t="e">
        <f>+'Ark1'!#REF!</f>
        <v>#REF!</v>
      </c>
      <c r="M242" s="75" t="e">
        <f>+'Ark1'!#REF!</f>
        <v>#REF!</v>
      </c>
      <c r="N242" s="75" t="e">
        <f>+'Ark1'!#REF!</f>
        <v>#REF!</v>
      </c>
      <c r="O242" s="75" t="e">
        <f>+'Ark1'!#REF!</f>
        <v>#REF!</v>
      </c>
      <c r="P242" s="75" t="e">
        <f>+'Ark1'!#REF!</f>
        <v>#REF!</v>
      </c>
      <c r="Q242" s="55" t="e">
        <f>+'Ark1'!#REF!</f>
        <v>#REF!</v>
      </c>
      <c r="R242" s="55" t="e">
        <f>+'Ark1'!#REF!</f>
        <v>#REF!</v>
      </c>
      <c r="S242" s="55" t="e">
        <f>+'Ark1'!#REF!</f>
        <v>#REF!</v>
      </c>
      <c r="T242" s="55" t="e">
        <f t="shared" si="11"/>
        <v>#REF!</v>
      </c>
      <c r="U242" s="55" t="e">
        <f t="shared" si="12"/>
        <v>#REF!</v>
      </c>
      <c r="V242" s="47"/>
    </row>
    <row r="243" spans="1:22">
      <c r="A243" s="47"/>
      <c r="B243" s="53" t="e">
        <f>+'Ark1'!#REF!</f>
        <v>#REF!</v>
      </c>
      <c r="C243" s="53" t="e">
        <f>+'Ark1'!#REF!</f>
        <v>#REF!</v>
      </c>
      <c r="D243" s="54" t="s">
        <v>472</v>
      </c>
      <c r="E243" s="53" t="e">
        <f>+'Ark1'!#REF!</f>
        <v>#REF!</v>
      </c>
      <c r="F243" s="338" t="e">
        <f>+'Ark1'!#REF!</f>
        <v>#REF!</v>
      </c>
      <c r="G243" s="178" t="e">
        <f>+'Ark1'!#REF!</f>
        <v>#REF!</v>
      </c>
      <c r="H243" s="60" t="e">
        <f t="shared" si="13"/>
        <v>#REF!</v>
      </c>
      <c r="I243" s="178" t="e">
        <f>+'Ark1'!#REF!</f>
        <v>#REF!</v>
      </c>
      <c r="J243" s="55" t="e">
        <f>+'Ark1'!#REF!</f>
        <v>#REF!</v>
      </c>
      <c r="K243" s="55" t="e">
        <f>+'Ark1'!#REF!</f>
        <v>#REF!</v>
      </c>
      <c r="L243" s="157" t="e">
        <f>+'Ark1'!#REF!</f>
        <v>#REF!</v>
      </c>
      <c r="M243" s="75" t="e">
        <f>+'Ark1'!#REF!</f>
        <v>#REF!</v>
      </c>
      <c r="N243" s="75" t="e">
        <f>+'Ark1'!#REF!</f>
        <v>#REF!</v>
      </c>
      <c r="O243" s="75" t="e">
        <f>+'Ark1'!#REF!</f>
        <v>#REF!</v>
      </c>
      <c r="P243" s="75" t="e">
        <f>+'Ark1'!#REF!</f>
        <v>#REF!</v>
      </c>
      <c r="Q243" s="55" t="e">
        <f>+'Ark1'!#REF!</f>
        <v>#REF!</v>
      </c>
      <c r="R243" s="55" t="e">
        <f>+'Ark1'!#REF!</f>
        <v>#REF!</v>
      </c>
      <c r="S243" s="55" t="e">
        <f>+'Ark1'!#REF!</f>
        <v>#REF!</v>
      </c>
      <c r="T243" s="55" t="e">
        <f t="shared" si="11"/>
        <v>#REF!</v>
      </c>
      <c r="U243" s="55" t="e">
        <f t="shared" si="12"/>
        <v>#REF!</v>
      </c>
      <c r="V243" s="47"/>
    </row>
    <row r="244" spans="1:22">
      <c r="A244" s="47"/>
      <c r="B244" s="53" t="e">
        <f>+'Ark1'!#REF!</f>
        <v>#REF!</v>
      </c>
      <c r="C244" s="53" t="e">
        <f>+'Ark1'!#REF!</f>
        <v>#REF!</v>
      </c>
      <c r="D244" s="54" t="s">
        <v>473</v>
      </c>
      <c r="E244" s="53" t="e">
        <f>+'Ark1'!#REF!</f>
        <v>#REF!</v>
      </c>
      <c r="F244" s="338" t="e">
        <f>+'Ark1'!#REF!</f>
        <v>#REF!</v>
      </c>
      <c r="G244" s="178" t="e">
        <f>+'Ark1'!#REF!</f>
        <v>#REF!</v>
      </c>
      <c r="H244" s="60" t="e">
        <f t="shared" si="13"/>
        <v>#REF!</v>
      </c>
      <c r="I244" s="178" t="e">
        <f>+'Ark1'!#REF!</f>
        <v>#REF!</v>
      </c>
      <c r="J244" s="55" t="e">
        <f>+'Ark1'!#REF!</f>
        <v>#REF!</v>
      </c>
      <c r="K244" s="55" t="e">
        <f>+'Ark1'!#REF!</f>
        <v>#REF!</v>
      </c>
      <c r="L244" s="157" t="e">
        <f>+'Ark1'!#REF!</f>
        <v>#REF!</v>
      </c>
      <c r="M244" s="75" t="e">
        <f>+'Ark1'!#REF!</f>
        <v>#REF!</v>
      </c>
      <c r="N244" s="75" t="e">
        <f>+'Ark1'!#REF!</f>
        <v>#REF!</v>
      </c>
      <c r="O244" s="75" t="e">
        <f>+'Ark1'!#REF!</f>
        <v>#REF!</v>
      </c>
      <c r="P244" s="75" t="e">
        <f>+'Ark1'!#REF!</f>
        <v>#REF!</v>
      </c>
      <c r="Q244" s="55" t="e">
        <f>+'Ark1'!#REF!</f>
        <v>#REF!</v>
      </c>
      <c r="R244" s="55" t="e">
        <f>+'Ark1'!#REF!</f>
        <v>#REF!</v>
      </c>
      <c r="S244" s="55" t="e">
        <f>+'Ark1'!#REF!</f>
        <v>#REF!</v>
      </c>
      <c r="T244" s="55" t="e">
        <f t="shared" si="11"/>
        <v>#REF!</v>
      </c>
      <c r="U244" s="55" t="e">
        <f t="shared" si="12"/>
        <v>#REF!</v>
      </c>
      <c r="V244" s="47"/>
    </row>
    <row r="245" spans="1:22">
      <c r="A245" s="47"/>
      <c r="B245" s="53" t="e">
        <f>+'Ark1'!#REF!</f>
        <v>#REF!</v>
      </c>
      <c r="C245" s="53" t="e">
        <f>+'Ark1'!#REF!</f>
        <v>#REF!</v>
      </c>
      <c r="D245" s="54" t="s">
        <v>474</v>
      </c>
      <c r="E245" s="53" t="e">
        <f>+'Ark1'!#REF!</f>
        <v>#REF!</v>
      </c>
      <c r="F245" s="338" t="e">
        <f>+'Ark1'!#REF!</f>
        <v>#REF!</v>
      </c>
      <c r="G245" s="178" t="e">
        <f>+'Ark1'!#REF!</f>
        <v>#REF!</v>
      </c>
      <c r="H245" s="60" t="e">
        <f t="shared" si="13"/>
        <v>#REF!</v>
      </c>
      <c r="I245" s="178" t="e">
        <f>+'Ark1'!#REF!</f>
        <v>#REF!</v>
      </c>
      <c r="J245" s="55" t="e">
        <f>+'Ark1'!#REF!</f>
        <v>#REF!</v>
      </c>
      <c r="K245" s="55" t="e">
        <f>+'Ark1'!#REF!</f>
        <v>#REF!</v>
      </c>
      <c r="L245" s="157" t="e">
        <f>+'Ark1'!#REF!</f>
        <v>#REF!</v>
      </c>
      <c r="M245" s="75" t="e">
        <f>+'Ark1'!#REF!</f>
        <v>#REF!</v>
      </c>
      <c r="N245" s="75" t="e">
        <f>+'Ark1'!#REF!</f>
        <v>#REF!</v>
      </c>
      <c r="O245" s="75" t="e">
        <f>+'Ark1'!#REF!</f>
        <v>#REF!</v>
      </c>
      <c r="P245" s="75" t="e">
        <f>+'Ark1'!#REF!</f>
        <v>#REF!</v>
      </c>
      <c r="Q245" s="55" t="e">
        <f>+'Ark1'!#REF!</f>
        <v>#REF!</v>
      </c>
      <c r="R245" s="55" t="e">
        <f>+'Ark1'!#REF!</f>
        <v>#REF!</v>
      </c>
      <c r="S245" s="55" t="e">
        <f>+'Ark1'!#REF!</f>
        <v>#REF!</v>
      </c>
      <c r="T245" s="55" t="e">
        <f t="shared" si="11"/>
        <v>#REF!</v>
      </c>
      <c r="U245" s="55" t="e">
        <f t="shared" si="12"/>
        <v>#REF!</v>
      </c>
      <c r="V245" s="47"/>
    </row>
    <row r="246" spans="1:22">
      <c r="A246" s="47"/>
      <c r="B246" s="53" t="e">
        <f>+'Ark1'!#REF!</f>
        <v>#REF!</v>
      </c>
      <c r="C246" s="53" t="e">
        <f>+'Ark1'!#REF!</f>
        <v>#REF!</v>
      </c>
      <c r="D246" s="54" t="s">
        <v>475</v>
      </c>
      <c r="E246" s="53" t="e">
        <f>+'Ark1'!#REF!</f>
        <v>#REF!</v>
      </c>
      <c r="F246" s="338" t="e">
        <f>+'Ark1'!#REF!</f>
        <v>#REF!</v>
      </c>
      <c r="G246" s="178" t="e">
        <f>+'Ark1'!#REF!</f>
        <v>#REF!</v>
      </c>
      <c r="H246" s="60" t="e">
        <f t="shared" si="13"/>
        <v>#REF!</v>
      </c>
      <c r="I246" s="178" t="e">
        <f>+'Ark1'!#REF!</f>
        <v>#REF!</v>
      </c>
      <c r="J246" s="55" t="e">
        <f>+'Ark1'!#REF!</f>
        <v>#REF!</v>
      </c>
      <c r="K246" s="55" t="e">
        <f>+'Ark1'!#REF!</f>
        <v>#REF!</v>
      </c>
      <c r="L246" s="157" t="e">
        <f>+'Ark1'!#REF!</f>
        <v>#REF!</v>
      </c>
      <c r="M246" s="75" t="e">
        <f>+'Ark1'!#REF!</f>
        <v>#REF!</v>
      </c>
      <c r="N246" s="75" t="e">
        <f>+'Ark1'!#REF!</f>
        <v>#REF!</v>
      </c>
      <c r="O246" s="75" t="e">
        <f>+'Ark1'!#REF!</f>
        <v>#REF!</v>
      </c>
      <c r="P246" s="75" t="e">
        <f>+'Ark1'!#REF!</f>
        <v>#REF!</v>
      </c>
      <c r="Q246" s="55" t="e">
        <f>+'Ark1'!#REF!</f>
        <v>#REF!</v>
      </c>
      <c r="R246" s="55" t="e">
        <f>+'Ark1'!#REF!</f>
        <v>#REF!</v>
      </c>
      <c r="S246" s="55" t="e">
        <f>+'Ark1'!#REF!</f>
        <v>#REF!</v>
      </c>
      <c r="T246" s="55" t="e">
        <f t="shared" si="11"/>
        <v>#REF!</v>
      </c>
      <c r="U246" s="55" t="e">
        <f t="shared" si="12"/>
        <v>#REF!</v>
      </c>
      <c r="V246" s="47"/>
    </row>
    <row r="247" spans="1:22">
      <c r="A247" s="47"/>
      <c r="B247" s="53" t="e">
        <f>+'Ark1'!#REF!</f>
        <v>#REF!</v>
      </c>
      <c r="C247" s="53" t="e">
        <f>+'Ark1'!#REF!</f>
        <v>#REF!</v>
      </c>
      <c r="D247" s="54" t="s">
        <v>476</v>
      </c>
      <c r="E247" s="53" t="e">
        <f>+'Ark1'!#REF!</f>
        <v>#REF!</v>
      </c>
      <c r="F247" s="338" t="e">
        <f>+'Ark1'!#REF!</f>
        <v>#REF!</v>
      </c>
      <c r="G247" s="178" t="e">
        <f>+'Ark1'!#REF!</f>
        <v>#REF!</v>
      </c>
      <c r="H247" s="60" t="e">
        <f t="shared" si="13"/>
        <v>#REF!</v>
      </c>
      <c r="I247" s="178" t="e">
        <f>+'Ark1'!#REF!</f>
        <v>#REF!</v>
      </c>
      <c r="J247" s="55" t="e">
        <f>+'Ark1'!#REF!</f>
        <v>#REF!</v>
      </c>
      <c r="K247" s="55" t="e">
        <f>+'Ark1'!#REF!</f>
        <v>#REF!</v>
      </c>
      <c r="L247" s="157" t="e">
        <f>+'Ark1'!#REF!</f>
        <v>#REF!</v>
      </c>
      <c r="M247" s="75" t="e">
        <f>+'Ark1'!#REF!</f>
        <v>#REF!</v>
      </c>
      <c r="N247" s="75" t="e">
        <f>+'Ark1'!#REF!</f>
        <v>#REF!</v>
      </c>
      <c r="O247" s="75" t="e">
        <f>+'Ark1'!#REF!</f>
        <v>#REF!</v>
      </c>
      <c r="P247" s="75" t="e">
        <f>+'Ark1'!#REF!</f>
        <v>#REF!</v>
      </c>
      <c r="Q247" s="55" t="e">
        <f>+'Ark1'!#REF!</f>
        <v>#REF!</v>
      </c>
      <c r="R247" s="55" t="e">
        <f>+'Ark1'!#REF!</f>
        <v>#REF!</v>
      </c>
      <c r="S247" s="55" t="e">
        <f>+'Ark1'!#REF!</f>
        <v>#REF!</v>
      </c>
      <c r="T247" s="55" t="e">
        <f t="shared" si="11"/>
        <v>#REF!</v>
      </c>
      <c r="U247" s="55" t="e">
        <f t="shared" si="12"/>
        <v>#REF!</v>
      </c>
      <c r="V247" s="47"/>
    </row>
    <row r="248" spans="1:22">
      <c r="A248" s="47"/>
      <c r="B248" s="53" t="e">
        <f>+'Ark1'!#REF!</f>
        <v>#REF!</v>
      </c>
      <c r="C248" s="53" t="e">
        <f>+'Ark1'!#REF!</f>
        <v>#REF!</v>
      </c>
      <c r="D248" s="54" t="s">
        <v>477</v>
      </c>
      <c r="E248" s="53" t="e">
        <f>+'Ark1'!#REF!</f>
        <v>#REF!</v>
      </c>
      <c r="F248" s="338" t="e">
        <f>+'Ark1'!#REF!</f>
        <v>#REF!</v>
      </c>
      <c r="G248" s="178" t="e">
        <f>+'Ark1'!#REF!</f>
        <v>#REF!</v>
      </c>
      <c r="H248" s="60" t="e">
        <f t="shared" si="13"/>
        <v>#REF!</v>
      </c>
      <c r="I248" s="178" t="e">
        <f>+'Ark1'!#REF!</f>
        <v>#REF!</v>
      </c>
      <c r="J248" s="55" t="e">
        <f>+'Ark1'!#REF!</f>
        <v>#REF!</v>
      </c>
      <c r="K248" s="55" t="e">
        <f>+'Ark1'!#REF!</f>
        <v>#REF!</v>
      </c>
      <c r="L248" s="157" t="e">
        <f>+'Ark1'!#REF!</f>
        <v>#REF!</v>
      </c>
      <c r="M248" s="75" t="e">
        <f>+'Ark1'!#REF!</f>
        <v>#REF!</v>
      </c>
      <c r="N248" s="75" t="e">
        <f>+'Ark1'!#REF!</f>
        <v>#REF!</v>
      </c>
      <c r="O248" s="75" t="e">
        <f>+'Ark1'!#REF!</f>
        <v>#REF!</v>
      </c>
      <c r="P248" s="75" t="e">
        <f>+'Ark1'!#REF!</f>
        <v>#REF!</v>
      </c>
      <c r="Q248" s="55" t="e">
        <f>+'Ark1'!#REF!</f>
        <v>#REF!</v>
      </c>
      <c r="R248" s="55" t="e">
        <f>+'Ark1'!#REF!</f>
        <v>#REF!</v>
      </c>
      <c r="S248" s="55" t="e">
        <f>+'Ark1'!#REF!</f>
        <v>#REF!</v>
      </c>
      <c r="T248" s="55" t="e">
        <f t="shared" si="11"/>
        <v>#REF!</v>
      </c>
      <c r="U248" s="55" t="e">
        <f t="shared" si="12"/>
        <v>#REF!</v>
      </c>
      <c r="V248" s="47"/>
    </row>
    <row r="249" spans="1:22">
      <c r="A249" s="47"/>
      <c r="B249" s="53" t="e">
        <f>+'Ark1'!#REF!</f>
        <v>#REF!</v>
      </c>
      <c r="C249" s="53" t="e">
        <f>+'Ark1'!#REF!</f>
        <v>#REF!</v>
      </c>
      <c r="D249" s="54" t="s">
        <v>478</v>
      </c>
      <c r="E249" s="53" t="e">
        <f>+'Ark1'!#REF!</f>
        <v>#REF!</v>
      </c>
      <c r="F249" s="338" t="e">
        <f>+'Ark1'!#REF!</f>
        <v>#REF!</v>
      </c>
      <c r="G249" s="178" t="e">
        <f>+'Ark1'!#REF!</f>
        <v>#REF!</v>
      </c>
      <c r="H249" s="60" t="e">
        <f t="shared" si="13"/>
        <v>#REF!</v>
      </c>
      <c r="I249" s="178" t="e">
        <f>+'Ark1'!#REF!</f>
        <v>#REF!</v>
      </c>
      <c r="J249" s="55" t="e">
        <f>+'Ark1'!#REF!</f>
        <v>#REF!</v>
      </c>
      <c r="K249" s="55" t="e">
        <f>+'Ark1'!#REF!</f>
        <v>#REF!</v>
      </c>
      <c r="L249" s="157" t="e">
        <f>+'Ark1'!#REF!</f>
        <v>#REF!</v>
      </c>
      <c r="M249" s="75" t="e">
        <f>+'Ark1'!#REF!</f>
        <v>#REF!</v>
      </c>
      <c r="N249" s="75" t="e">
        <f>+'Ark1'!#REF!</f>
        <v>#REF!</v>
      </c>
      <c r="O249" s="75" t="e">
        <f>+'Ark1'!#REF!</f>
        <v>#REF!</v>
      </c>
      <c r="P249" s="75" t="e">
        <f>+'Ark1'!#REF!</f>
        <v>#REF!</v>
      </c>
      <c r="Q249" s="55" t="e">
        <f>+'Ark1'!#REF!</f>
        <v>#REF!</v>
      </c>
      <c r="R249" s="55" t="e">
        <f>+'Ark1'!#REF!</f>
        <v>#REF!</v>
      </c>
      <c r="S249" s="55" t="e">
        <f>+'Ark1'!#REF!</f>
        <v>#REF!</v>
      </c>
      <c r="T249" s="55" t="e">
        <f t="shared" si="11"/>
        <v>#REF!</v>
      </c>
      <c r="U249" s="55" t="e">
        <f t="shared" si="12"/>
        <v>#REF!</v>
      </c>
      <c r="V249" s="47"/>
    </row>
    <row r="250" spans="1:22">
      <c r="A250" s="47"/>
      <c r="B250" s="53" t="e">
        <f>+'Ark1'!#REF!</f>
        <v>#REF!</v>
      </c>
      <c r="C250" s="53" t="e">
        <f>+'Ark1'!#REF!</f>
        <v>#REF!</v>
      </c>
      <c r="D250" s="54" t="s">
        <v>479</v>
      </c>
      <c r="E250" s="53" t="e">
        <f>+'Ark1'!#REF!</f>
        <v>#REF!</v>
      </c>
      <c r="F250" s="338" t="e">
        <f>+'Ark1'!#REF!</f>
        <v>#REF!</v>
      </c>
      <c r="G250" s="178" t="e">
        <f>+'Ark1'!#REF!</f>
        <v>#REF!</v>
      </c>
      <c r="H250" s="60" t="e">
        <f t="shared" si="13"/>
        <v>#REF!</v>
      </c>
      <c r="I250" s="178" t="e">
        <f>+'Ark1'!#REF!</f>
        <v>#REF!</v>
      </c>
      <c r="J250" s="55" t="e">
        <f>+'Ark1'!#REF!</f>
        <v>#REF!</v>
      </c>
      <c r="K250" s="55" t="e">
        <f>+'Ark1'!#REF!</f>
        <v>#REF!</v>
      </c>
      <c r="L250" s="157" t="e">
        <f>+'Ark1'!#REF!</f>
        <v>#REF!</v>
      </c>
      <c r="M250" s="75" t="e">
        <f>+'Ark1'!#REF!</f>
        <v>#REF!</v>
      </c>
      <c r="N250" s="75" t="e">
        <f>+'Ark1'!#REF!</f>
        <v>#REF!</v>
      </c>
      <c r="O250" s="75" t="e">
        <f>+'Ark1'!#REF!</f>
        <v>#REF!</v>
      </c>
      <c r="P250" s="75" t="e">
        <f>+'Ark1'!#REF!</f>
        <v>#REF!</v>
      </c>
      <c r="Q250" s="55" t="e">
        <f>+'Ark1'!#REF!</f>
        <v>#REF!</v>
      </c>
      <c r="R250" s="55" t="e">
        <f>+'Ark1'!#REF!</f>
        <v>#REF!</v>
      </c>
      <c r="S250" s="55" t="e">
        <f>+'Ark1'!#REF!</f>
        <v>#REF!</v>
      </c>
      <c r="T250" s="55" t="e">
        <f t="shared" si="11"/>
        <v>#REF!</v>
      </c>
      <c r="U250" s="55" t="e">
        <f t="shared" si="12"/>
        <v>#REF!</v>
      </c>
      <c r="V250" s="47"/>
    </row>
    <row r="251" spans="1:22">
      <c r="A251" s="47"/>
      <c r="B251" s="53" t="e">
        <f>+'Ark1'!#REF!</f>
        <v>#REF!</v>
      </c>
      <c r="C251" s="53" t="e">
        <f>+'Ark1'!#REF!</f>
        <v>#REF!</v>
      </c>
      <c r="D251" s="54" t="s">
        <v>480</v>
      </c>
      <c r="E251" s="53" t="e">
        <f>+'Ark1'!#REF!</f>
        <v>#REF!</v>
      </c>
      <c r="F251" s="338" t="e">
        <f>+'Ark1'!#REF!</f>
        <v>#REF!</v>
      </c>
      <c r="G251" s="178" t="e">
        <f>+'Ark1'!#REF!</f>
        <v>#REF!</v>
      </c>
      <c r="H251" s="60" t="e">
        <f t="shared" si="13"/>
        <v>#REF!</v>
      </c>
      <c r="I251" s="178" t="e">
        <f>+'Ark1'!#REF!</f>
        <v>#REF!</v>
      </c>
      <c r="J251" s="55" t="e">
        <f>+'Ark1'!#REF!</f>
        <v>#REF!</v>
      </c>
      <c r="K251" s="55" t="e">
        <f>+'Ark1'!#REF!</f>
        <v>#REF!</v>
      </c>
      <c r="L251" s="157" t="e">
        <f>+'Ark1'!#REF!</f>
        <v>#REF!</v>
      </c>
      <c r="M251" s="75" t="e">
        <f>+'Ark1'!#REF!</f>
        <v>#REF!</v>
      </c>
      <c r="N251" s="75" t="e">
        <f>+'Ark1'!#REF!</f>
        <v>#REF!</v>
      </c>
      <c r="O251" s="75" t="e">
        <f>+'Ark1'!#REF!</f>
        <v>#REF!</v>
      </c>
      <c r="P251" s="75" t="e">
        <f>+'Ark1'!#REF!</f>
        <v>#REF!</v>
      </c>
      <c r="Q251" s="55" t="e">
        <f>+'Ark1'!#REF!</f>
        <v>#REF!</v>
      </c>
      <c r="R251" s="55" t="e">
        <f>+'Ark1'!#REF!</f>
        <v>#REF!</v>
      </c>
      <c r="S251" s="55" t="e">
        <f>+'Ark1'!#REF!</f>
        <v>#REF!</v>
      </c>
      <c r="T251" s="55" t="e">
        <f t="shared" si="11"/>
        <v>#REF!</v>
      </c>
      <c r="U251" s="55" t="e">
        <f t="shared" si="12"/>
        <v>#REF!</v>
      </c>
      <c r="V251" s="47"/>
    </row>
    <row r="252" spans="1:22">
      <c r="A252" s="47"/>
      <c r="B252" s="53" t="e">
        <f>+'Ark1'!#REF!</f>
        <v>#REF!</v>
      </c>
      <c r="C252" s="53" t="e">
        <f>+'Ark1'!#REF!</f>
        <v>#REF!</v>
      </c>
      <c r="D252" s="54" t="s">
        <v>481</v>
      </c>
      <c r="E252" s="53" t="e">
        <f>+'Ark1'!#REF!</f>
        <v>#REF!</v>
      </c>
      <c r="F252" s="338" t="e">
        <f>+'Ark1'!#REF!</f>
        <v>#REF!</v>
      </c>
      <c r="G252" s="178" t="e">
        <f>+'Ark1'!#REF!</f>
        <v>#REF!</v>
      </c>
      <c r="H252" s="60" t="e">
        <f t="shared" si="13"/>
        <v>#REF!</v>
      </c>
      <c r="I252" s="178" t="e">
        <f>+'Ark1'!#REF!</f>
        <v>#REF!</v>
      </c>
      <c r="J252" s="55" t="e">
        <f>+'Ark1'!#REF!</f>
        <v>#REF!</v>
      </c>
      <c r="K252" s="55" t="e">
        <f>+'Ark1'!#REF!</f>
        <v>#REF!</v>
      </c>
      <c r="L252" s="157" t="e">
        <f>+'Ark1'!#REF!</f>
        <v>#REF!</v>
      </c>
      <c r="M252" s="75" t="e">
        <f>+'Ark1'!#REF!</f>
        <v>#REF!</v>
      </c>
      <c r="N252" s="75" t="e">
        <f>+'Ark1'!#REF!</f>
        <v>#REF!</v>
      </c>
      <c r="O252" s="75" t="e">
        <f>+'Ark1'!#REF!</f>
        <v>#REF!</v>
      </c>
      <c r="P252" s="75" t="e">
        <f>+'Ark1'!#REF!</f>
        <v>#REF!</v>
      </c>
      <c r="Q252" s="55" t="e">
        <f>+'Ark1'!#REF!</f>
        <v>#REF!</v>
      </c>
      <c r="R252" s="55" t="e">
        <f>+'Ark1'!#REF!</f>
        <v>#REF!</v>
      </c>
      <c r="S252" s="55" t="e">
        <f>+'Ark1'!#REF!</f>
        <v>#REF!</v>
      </c>
      <c r="T252" s="55" t="e">
        <f t="shared" si="11"/>
        <v>#REF!</v>
      </c>
      <c r="U252" s="55" t="e">
        <f t="shared" si="12"/>
        <v>#REF!</v>
      </c>
      <c r="V252" s="47"/>
    </row>
    <row r="253" spans="1:22">
      <c r="A253" s="47"/>
      <c r="B253" t="e">
        <f>+'Ark1'!#REF!</f>
        <v>#REF!</v>
      </c>
      <c r="C253" t="e">
        <f>+'Ark1'!#REF!</f>
        <v>#REF!</v>
      </c>
      <c r="D253" s="3" t="s">
        <v>466</v>
      </c>
      <c r="E253" t="e">
        <f>+'Ark1'!#REF!</f>
        <v>#REF!</v>
      </c>
      <c r="F253" s="337" t="e">
        <f>+'Ark1'!#REF!</f>
        <v>#REF!</v>
      </c>
      <c r="G253" s="196" t="e">
        <f>+'Ark1'!#REF!</f>
        <v>#REF!</v>
      </c>
      <c r="H253" s="59" t="e">
        <f t="shared" si="13"/>
        <v>#REF!</v>
      </c>
      <c r="I253" s="196" t="e">
        <f>+'Ark1'!#REF!</f>
        <v>#REF!</v>
      </c>
      <c r="J253" s="1" t="e">
        <f>+'Ark1'!#REF!</f>
        <v>#REF!</v>
      </c>
      <c r="K253" s="1" t="e">
        <f>+'Ark1'!#REF!</f>
        <v>#REF!</v>
      </c>
      <c r="L253" s="93" t="e">
        <f>+'Ark1'!#REF!</f>
        <v>#REF!</v>
      </c>
      <c r="M253" s="11" t="e">
        <f>+'Ark1'!#REF!</f>
        <v>#REF!</v>
      </c>
      <c r="N253" s="11" t="e">
        <f>+'Ark1'!#REF!</f>
        <v>#REF!</v>
      </c>
      <c r="O253" s="11" t="e">
        <f>+'Ark1'!#REF!</f>
        <v>#REF!</v>
      </c>
      <c r="P253" s="11" t="e">
        <f>+'Ark1'!#REF!</f>
        <v>#REF!</v>
      </c>
      <c r="Q253" s="1" t="e">
        <f>+'Ark1'!#REF!</f>
        <v>#REF!</v>
      </c>
      <c r="R253" s="1" t="e">
        <f>+'Ark1'!#REF!</f>
        <v>#REF!</v>
      </c>
      <c r="S253" s="1" t="e">
        <f>+'Ark1'!#REF!</f>
        <v>#REF!</v>
      </c>
      <c r="T253" s="1" t="e">
        <f t="shared" si="11"/>
        <v>#REF!</v>
      </c>
      <c r="U253" s="1" t="e">
        <f t="shared" si="12"/>
        <v>#REF!</v>
      </c>
      <c r="V253" s="47"/>
    </row>
    <row r="254" spans="1:22">
      <c r="A254" s="47"/>
      <c r="B254" t="e">
        <f>+'Ark1'!#REF!</f>
        <v>#REF!</v>
      </c>
      <c r="C254" t="e">
        <f>+'Ark1'!#REF!</f>
        <v>#REF!</v>
      </c>
      <c r="D254" s="3" t="s">
        <v>467</v>
      </c>
      <c r="E254" t="e">
        <f>+'Ark1'!#REF!</f>
        <v>#REF!</v>
      </c>
      <c r="F254" s="337" t="e">
        <f>+'Ark1'!#REF!</f>
        <v>#REF!</v>
      </c>
      <c r="G254" s="196" t="e">
        <f>+'Ark1'!#REF!</f>
        <v>#REF!</v>
      </c>
      <c r="H254" s="59" t="e">
        <f t="shared" si="13"/>
        <v>#REF!</v>
      </c>
      <c r="I254" s="196" t="e">
        <f>+'Ark1'!#REF!</f>
        <v>#REF!</v>
      </c>
      <c r="J254" s="1" t="e">
        <f>+'Ark1'!#REF!</f>
        <v>#REF!</v>
      </c>
      <c r="K254" s="1" t="e">
        <f>+'Ark1'!#REF!</f>
        <v>#REF!</v>
      </c>
      <c r="L254" s="93" t="e">
        <f>+'Ark1'!#REF!</f>
        <v>#REF!</v>
      </c>
      <c r="M254" s="11" t="e">
        <f>+'Ark1'!#REF!</f>
        <v>#REF!</v>
      </c>
      <c r="N254" s="11" t="e">
        <f>+'Ark1'!#REF!</f>
        <v>#REF!</v>
      </c>
      <c r="O254" s="11" t="e">
        <f>+'Ark1'!#REF!</f>
        <v>#REF!</v>
      </c>
      <c r="P254" s="11" t="e">
        <f>+'Ark1'!#REF!</f>
        <v>#REF!</v>
      </c>
      <c r="Q254" s="1" t="e">
        <f>+'Ark1'!#REF!</f>
        <v>#REF!</v>
      </c>
      <c r="R254" s="1" t="e">
        <f>+'Ark1'!#REF!</f>
        <v>#REF!</v>
      </c>
      <c r="S254" s="1" t="e">
        <f>+'Ark1'!#REF!</f>
        <v>#REF!</v>
      </c>
      <c r="T254" s="1" t="e">
        <f t="shared" si="11"/>
        <v>#REF!</v>
      </c>
      <c r="U254" s="1" t="e">
        <f t="shared" si="12"/>
        <v>#REF!</v>
      </c>
      <c r="V254" s="47"/>
    </row>
    <row r="255" spans="1:22">
      <c r="A255" s="47"/>
      <c r="B255" t="e">
        <f>+'Ark1'!#REF!</f>
        <v>#REF!</v>
      </c>
      <c r="C255" t="e">
        <f>+'Ark1'!#REF!</f>
        <v>#REF!</v>
      </c>
      <c r="D255" s="3" t="s">
        <v>468</v>
      </c>
      <c r="E255" t="e">
        <f>+'Ark1'!#REF!</f>
        <v>#REF!</v>
      </c>
      <c r="F255" s="337" t="e">
        <f>+'Ark1'!#REF!</f>
        <v>#REF!</v>
      </c>
      <c r="G255" s="196" t="e">
        <f>+'Ark1'!#REF!</f>
        <v>#REF!</v>
      </c>
      <c r="H255" s="59" t="e">
        <f t="shared" si="13"/>
        <v>#REF!</v>
      </c>
      <c r="I255" s="196" t="e">
        <f>+'Ark1'!#REF!</f>
        <v>#REF!</v>
      </c>
      <c r="J255" s="1" t="e">
        <f>+'Ark1'!#REF!</f>
        <v>#REF!</v>
      </c>
      <c r="K255" s="1" t="e">
        <f>+'Ark1'!#REF!</f>
        <v>#REF!</v>
      </c>
      <c r="L255" s="93" t="e">
        <f>+'Ark1'!#REF!</f>
        <v>#REF!</v>
      </c>
      <c r="M255" s="11" t="e">
        <f>+'Ark1'!#REF!</f>
        <v>#REF!</v>
      </c>
      <c r="N255" s="11" t="e">
        <f>+'Ark1'!#REF!</f>
        <v>#REF!</v>
      </c>
      <c r="O255" s="11" t="e">
        <f>+'Ark1'!#REF!</f>
        <v>#REF!</v>
      </c>
      <c r="P255" s="11" t="e">
        <f>+'Ark1'!#REF!</f>
        <v>#REF!</v>
      </c>
      <c r="Q255" s="1" t="e">
        <f>+'Ark1'!#REF!</f>
        <v>#REF!</v>
      </c>
      <c r="R255" s="1" t="e">
        <f>+'Ark1'!#REF!</f>
        <v>#REF!</v>
      </c>
      <c r="S255" s="1" t="e">
        <f>+'Ark1'!#REF!</f>
        <v>#REF!</v>
      </c>
      <c r="T255" s="1" t="e">
        <f t="shared" si="11"/>
        <v>#REF!</v>
      </c>
      <c r="U255" s="1" t="e">
        <f t="shared" si="12"/>
        <v>#REF!</v>
      </c>
      <c r="V255" s="47"/>
    </row>
    <row r="256" spans="1:22">
      <c r="A256" s="47"/>
      <c r="B256" t="e">
        <f>+'Ark1'!#REF!</f>
        <v>#REF!</v>
      </c>
      <c r="C256" t="e">
        <f>+'Ark1'!#REF!</f>
        <v>#REF!</v>
      </c>
      <c r="D256" s="3" t="s">
        <v>469</v>
      </c>
      <c r="E256" t="e">
        <f>+'Ark1'!#REF!</f>
        <v>#REF!</v>
      </c>
      <c r="F256" s="337" t="e">
        <f>+'Ark1'!#REF!</f>
        <v>#REF!</v>
      </c>
      <c r="G256" s="196" t="e">
        <f>+'Ark1'!#REF!</f>
        <v>#REF!</v>
      </c>
      <c r="H256" s="59" t="e">
        <f t="shared" si="13"/>
        <v>#REF!</v>
      </c>
      <c r="I256" s="196" t="e">
        <f>+'Ark1'!#REF!</f>
        <v>#REF!</v>
      </c>
      <c r="J256" s="1" t="e">
        <f>+'Ark1'!#REF!</f>
        <v>#REF!</v>
      </c>
      <c r="K256" s="1" t="e">
        <f>+'Ark1'!#REF!</f>
        <v>#REF!</v>
      </c>
      <c r="L256" s="93" t="e">
        <f>+'Ark1'!#REF!</f>
        <v>#REF!</v>
      </c>
      <c r="M256" s="11" t="e">
        <f>+'Ark1'!#REF!</f>
        <v>#REF!</v>
      </c>
      <c r="N256" s="11" t="e">
        <f>+'Ark1'!#REF!</f>
        <v>#REF!</v>
      </c>
      <c r="O256" s="11" t="e">
        <f>+'Ark1'!#REF!</f>
        <v>#REF!</v>
      </c>
      <c r="P256" s="11" t="e">
        <f>+'Ark1'!#REF!</f>
        <v>#REF!</v>
      </c>
      <c r="Q256" s="1" t="e">
        <f>+'Ark1'!#REF!</f>
        <v>#REF!</v>
      </c>
      <c r="R256" s="1" t="e">
        <f>+'Ark1'!#REF!</f>
        <v>#REF!</v>
      </c>
      <c r="S256" s="1" t="e">
        <f>+'Ark1'!#REF!</f>
        <v>#REF!</v>
      </c>
      <c r="T256" s="1" t="e">
        <f t="shared" si="11"/>
        <v>#REF!</v>
      </c>
      <c r="U256" s="1" t="e">
        <f t="shared" si="12"/>
        <v>#REF!</v>
      </c>
      <c r="V256" s="47"/>
    </row>
    <row r="257" spans="1:22">
      <c r="A257" s="47"/>
      <c r="B257" t="e">
        <f>+'Ark1'!#REF!</f>
        <v>#REF!</v>
      </c>
      <c r="C257" t="e">
        <f>+'Ark1'!#REF!</f>
        <v>#REF!</v>
      </c>
      <c r="D257" s="3" t="s">
        <v>470</v>
      </c>
      <c r="E257" t="e">
        <f>+'Ark1'!#REF!</f>
        <v>#REF!</v>
      </c>
      <c r="F257" s="337" t="e">
        <f>+'Ark1'!#REF!</f>
        <v>#REF!</v>
      </c>
      <c r="G257" s="196" t="e">
        <f>+'Ark1'!#REF!</f>
        <v>#REF!</v>
      </c>
      <c r="H257" s="59" t="e">
        <f t="shared" si="13"/>
        <v>#REF!</v>
      </c>
      <c r="I257" s="196" t="e">
        <f>+'Ark1'!#REF!</f>
        <v>#REF!</v>
      </c>
      <c r="J257" s="1" t="e">
        <f>+'Ark1'!#REF!</f>
        <v>#REF!</v>
      </c>
      <c r="K257" s="1" t="e">
        <f>+'Ark1'!#REF!</f>
        <v>#REF!</v>
      </c>
      <c r="L257" s="93" t="e">
        <f>+'Ark1'!#REF!</f>
        <v>#REF!</v>
      </c>
      <c r="M257" s="11" t="e">
        <f>+'Ark1'!#REF!</f>
        <v>#REF!</v>
      </c>
      <c r="N257" s="11" t="e">
        <f>+'Ark1'!#REF!</f>
        <v>#REF!</v>
      </c>
      <c r="O257" s="11" t="e">
        <f>+'Ark1'!#REF!</f>
        <v>#REF!</v>
      </c>
      <c r="P257" s="11" t="e">
        <f>+'Ark1'!#REF!</f>
        <v>#REF!</v>
      </c>
      <c r="Q257" s="1" t="e">
        <f>+'Ark1'!#REF!</f>
        <v>#REF!</v>
      </c>
      <c r="R257" s="1" t="e">
        <f>+'Ark1'!#REF!</f>
        <v>#REF!</v>
      </c>
      <c r="S257" s="1" t="e">
        <f>+'Ark1'!#REF!</f>
        <v>#REF!</v>
      </c>
      <c r="T257" s="1" t="e">
        <f t="shared" si="11"/>
        <v>#REF!</v>
      </c>
      <c r="U257" s="1" t="e">
        <f t="shared" si="12"/>
        <v>#REF!</v>
      </c>
      <c r="V257" s="47"/>
    </row>
    <row r="258" spans="1:22">
      <c r="A258" s="47"/>
      <c r="B258" t="e">
        <f>+'Ark1'!#REF!</f>
        <v>#REF!</v>
      </c>
      <c r="C258" t="e">
        <f>+'Ark1'!#REF!</f>
        <v>#REF!</v>
      </c>
      <c r="D258" s="3" t="s">
        <v>471</v>
      </c>
      <c r="E258" t="e">
        <f>+'Ark1'!#REF!</f>
        <v>#REF!</v>
      </c>
      <c r="F258" s="337" t="e">
        <f>+'Ark1'!#REF!</f>
        <v>#REF!</v>
      </c>
      <c r="G258" s="196" t="e">
        <f>+'Ark1'!#REF!</f>
        <v>#REF!</v>
      </c>
      <c r="H258" s="59" t="e">
        <f t="shared" si="13"/>
        <v>#REF!</v>
      </c>
      <c r="I258" s="196" t="e">
        <f>+'Ark1'!#REF!</f>
        <v>#REF!</v>
      </c>
      <c r="J258" s="1" t="e">
        <f>+'Ark1'!#REF!</f>
        <v>#REF!</v>
      </c>
      <c r="K258" s="1" t="e">
        <f>+'Ark1'!#REF!</f>
        <v>#REF!</v>
      </c>
      <c r="L258" s="93" t="e">
        <f>+'Ark1'!#REF!</f>
        <v>#REF!</v>
      </c>
      <c r="M258" s="11" t="e">
        <f>+'Ark1'!#REF!</f>
        <v>#REF!</v>
      </c>
      <c r="N258" s="11" t="e">
        <f>+'Ark1'!#REF!</f>
        <v>#REF!</v>
      </c>
      <c r="O258" s="11" t="e">
        <f>+'Ark1'!#REF!</f>
        <v>#REF!</v>
      </c>
      <c r="P258" s="11" t="e">
        <f>+'Ark1'!#REF!</f>
        <v>#REF!</v>
      </c>
      <c r="Q258" s="1" t="e">
        <f>+'Ark1'!#REF!</f>
        <v>#REF!</v>
      </c>
      <c r="R258" s="1" t="e">
        <f>+'Ark1'!#REF!</f>
        <v>#REF!</v>
      </c>
      <c r="S258" s="1" t="e">
        <f>+'Ark1'!#REF!</f>
        <v>#REF!</v>
      </c>
      <c r="T258" s="1" t="e">
        <f t="shared" si="11"/>
        <v>#REF!</v>
      </c>
      <c r="U258" s="1" t="e">
        <f t="shared" si="12"/>
        <v>#REF!</v>
      </c>
      <c r="V258" s="47"/>
    </row>
    <row r="259" spans="1:22">
      <c r="A259" s="47"/>
      <c r="B259" t="e">
        <f>+'Ark1'!#REF!</f>
        <v>#REF!</v>
      </c>
      <c r="C259" t="e">
        <f>+'Ark1'!#REF!</f>
        <v>#REF!</v>
      </c>
      <c r="D259" s="3" t="s">
        <v>472</v>
      </c>
      <c r="E259" t="e">
        <f>+'Ark1'!#REF!</f>
        <v>#REF!</v>
      </c>
      <c r="F259" s="337" t="e">
        <f>+'Ark1'!#REF!</f>
        <v>#REF!</v>
      </c>
      <c r="G259" s="196" t="e">
        <f>+'Ark1'!#REF!</f>
        <v>#REF!</v>
      </c>
      <c r="H259" s="59" t="e">
        <f t="shared" si="13"/>
        <v>#REF!</v>
      </c>
      <c r="I259" s="196" t="e">
        <f>+'Ark1'!#REF!</f>
        <v>#REF!</v>
      </c>
      <c r="J259" s="1" t="e">
        <f>+'Ark1'!#REF!</f>
        <v>#REF!</v>
      </c>
      <c r="K259" s="1" t="e">
        <f>+'Ark1'!#REF!</f>
        <v>#REF!</v>
      </c>
      <c r="L259" s="93" t="e">
        <f>+'Ark1'!#REF!</f>
        <v>#REF!</v>
      </c>
      <c r="M259" s="11" t="e">
        <f>+'Ark1'!#REF!</f>
        <v>#REF!</v>
      </c>
      <c r="N259" s="11" t="e">
        <f>+'Ark1'!#REF!</f>
        <v>#REF!</v>
      </c>
      <c r="O259" s="11" t="e">
        <f>+'Ark1'!#REF!</f>
        <v>#REF!</v>
      </c>
      <c r="P259" s="11" t="e">
        <f>+'Ark1'!#REF!</f>
        <v>#REF!</v>
      </c>
      <c r="Q259" s="1" t="e">
        <f>+'Ark1'!#REF!</f>
        <v>#REF!</v>
      </c>
      <c r="R259" s="1" t="e">
        <f>+'Ark1'!#REF!</f>
        <v>#REF!</v>
      </c>
      <c r="S259" s="1" t="e">
        <f>+'Ark1'!#REF!</f>
        <v>#REF!</v>
      </c>
      <c r="T259" s="1" t="e">
        <f t="shared" si="11"/>
        <v>#REF!</v>
      </c>
      <c r="U259" s="1" t="e">
        <f t="shared" si="12"/>
        <v>#REF!</v>
      </c>
      <c r="V259" s="47"/>
    </row>
    <row r="260" spans="1:22">
      <c r="A260" s="47"/>
      <c r="B260" t="e">
        <f>+'Ark1'!#REF!</f>
        <v>#REF!</v>
      </c>
      <c r="C260" t="e">
        <f>+'Ark1'!#REF!</f>
        <v>#REF!</v>
      </c>
      <c r="D260" s="3" t="s">
        <v>473</v>
      </c>
      <c r="E260" t="e">
        <f>+'Ark1'!#REF!</f>
        <v>#REF!</v>
      </c>
      <c r="F260" s="337" t="e">
        <f>+'Ark1'!#REF!</f>
        <v>#REF!</v>
      </c>
      <c r="G260" s="196" t="e">
        <f>+'Ark1'!#REF!</f>
        <v>#REF!</v>
      </c>
      <c r="H260" s="59" t="e">
        <f t="shared" si="13"/>
        <v>#REF!</v>
      </c>
      <c r="I260" s="196" t="e">
        <f>+'Ark1'!#REF!</f>
        <v>#REF!</v>
      </c>
      <c r="J260" s="1" t="e">
        <f>+'Ark1'!#REF!</f>
        <v>#REF!</v>
      </c>
      <c r="K260" s="1" t="e">
        <f>+'Ark1'!#REF!</f>
        <v>#REF!</v>
      </c>
      <c r="L260" s="93" t="e">
        <f>+'Ark1'!#REF!</f>
        <v>#REF!</v>
      </c>
      <c r="M260" s="11" t="e">
        <f>+'Ark1'!#REF!</f>
        <v>#REF!</v>
      </c>
      <c r="N260" s="11" t="e">
        <f>+'Ark1'!#REF!</f>
        <v>#REF!</v>
      </c>
      <c r="O260" s="11" t="e">
        <f>+'Ark1'!#REF!</f>
        <v>#REF!</v>
      </c>
      <c r="P260" s="11" t="e">
        <f>+'Ark1'!#REF!</f>
        <v>#REF!</v>
      </c>
      <c r="Q260" s="1" t="e">
        <f>+'Ark1'!#REF!</f>
        <v>#REF!</v>
      </c>
      <c r="R260" s="1" t="e">
        <f>+'Ark1'!#REF!</f>
        <v>#REF!</v>
      </c>
      <c r="S260" s="1" t="e">
        <f>+'Ark1'!#REF!</f>
        <v>#REF!</v>
      </c>
      <c r="T260" s="1" t="e">
        <f t="shared" si="11"/>
        <v>#REF!</v>
      </c>
      <c r="U260" s="1" t="e">
        <f t="shared" si="12"/>
        <v>#REF!</v>
      </c>
      <c r="V260" s="47"/>
    </row>
    <row r="261" spans="1:22">
      <c r="A261" s="47"/>
      <c r="B261" t="e">
        <f>+'Ark1'!#REF!</f>
        <v>#REF!</v>
      </c>
      <c r="C261" t="e">
        <f>+'Ark1'!#REF!</f>
        <v>#REF!</v>
      </c>
      <c r="D261" s="3" t="s">
        <v>474</v>
      </c>
      <c r="E261" t="e">
        <f>+'Ark1'!#REF!</f>
        <v>#REF!</v>
      </c>
      <c r="F261" s="337" t="e">
        <f>+'Ark1'!#REF!</f>
        <v>#REF!</v>
      </c>
      <c r="G261" s="196" t="e">
        <f>+'Ark1'!#REF!</f>
        <v>#REF!</v>
      </c>
      <c r="H261" s="59" t="e">
        <f t="shared" si="13"/>
        <v>#REF!</v>
      </c>
      <c r="I261" s="196" t="e">
        <f>+'Ark1'!#REF!</f>
        <v>#REF!</v>
      </c>
      <c r="J261" s="1" t="e">
        <f>+'Ark1'!#REF!</f>
        <v>#REF!</v>
      </c>
      <c r="K261" s="1" t="e">
        <f>+'Ark1'!#REF!</f>
        <v>#REF!</v>
      </c>
      <c r="L261" s="93" t="e">
        <f>+'Ark1'!#REF!</f>
        <v>#REF!</v>
      </c>
      <c r="M261" s="11" t="e">
        <f>+'Ark1'!#REF!</f>
        <v>#REF!</v>
      </c>
      <c r="N261" s="11" t="e">
        <f>+'Ark1'!#REF!</f>
        <v>#REF!</v>
      </c>
      <c r="O261" s="11" t="e">
        <f>+'Ark1'!#REF!</f>
        <v>#REF!</v>
      </c>
      <c r="P261" s="11" t="e">
        <f>+'Ark1'!#REF!</f>
        <v>#REF!</v>
      </c>
      <c r="Q261" s="1" t="e">
        <f>+'Ark1'!#REF!</f>
        <v>#REF!</v>
      </c>
      <c r="R261" s="1" t="e">
        <f>+'Ark1'!#REF!</f>
        <v>#REF!</v>
      </c>
      <c r="S261" s="1" t="e">
        <f>+'Ark1'!#REF!</f>
        <v>#REF!</v>
      </c>
      <c r="T261" s="1" t="e">
        <f t="shared" si="11"/>
        <v>#REF!</v>
      </c>
      <c r="U261" s="1" t="e">
        <f t="shared" si="12"/>
        <v>#REF!</v>
      </c>
      <c r="V261" s="47"/>
    </row>
    <row r="262" spans="1:22">
      <c r="A262" s="47"/>
      <c r="B262" t="e">
        <f>+'Ark1'!#REF!</f>
        <v>#REF!</v>
      </c>
      <c r="C262" t="e">
        <f>+'Ark1'!#REF!</f>
        <v>#REF!</v>
      </c>
      <c r="D262" s="3" t="s">
        <v>475</v>
      </c>
      <c r="E262" t="e">
        <f>+'Ark1'!#REF!</f>
        <v>#REF!</v>
      </c>
      <c r="F262" s="337" t="e">
        <f>+'Ark1'!#REF!</f>
        <v>#REF!</v>
      </c>
      <c r="G262" s="196" t="e">
        <f>+'Ark1'!#REF!</f>
        <v>#REF!</v>
      </c>
      <c r="H262" s="59" t="e">
        <f t="shared" si="13"/>
        <v>#REF!</v>
      </c>
      <c r="I262" s="196" t="e">
        <f>+'Ark1'!#REF!</f>
        <v>#REF!</v>
      </c>
      <c r="J262" s="1" t="e">
        <f>+'Ark1'!#REF!</f>
        <v>#REF!</v>
      </c>
      <c r="K262" s="1" t="e">
        <f>+'Ark1'!#REF!</f>
        <v>#REF!</v>
      </c>
      <c r="L262" s="93" t="e">
        <f>+'Ark1'!#REF!</f>
        <v>#REF!</v>
      </c>
      <c r="M262" s="11" t="e">
        <f>+'Ark1'!#REF!</f>
        <v>#REF!</v>
      </c>
      <c r="N262" s="11" t="e">
        <f>+'Ark1'!#REF!</f>
        <v>#REF!</v>
      </c>
      <c r="O262" s="11" t="e">
        <f>+'Ark1'!#REF!</f>
        <v>#REF!</v>
      </c>
      <c r="P262" s="11" t="e">
        <f>+'Ark1'!#REF!</f>
        <v>#REF!</v>
      </c>
      <c r="Q262" s="1" t="e">
        <f>+'Ark1'!#REF!</f>
        <v>#REF!</v>
      </c>
      <c r="R262" s="1" t="e">
        <f>+'Ark1'!#REF!</f>
        <v>#REF!</v>
      </c>
      <c r="S262" s="1" t="e">
        <f>+'Ark1'!#REF!</f>
        <v>#REF!</v>
      </c>
      <c r="T262" s="1" t="e">
        <f t="shared" si="11"/>
        <v>#REF!</v>
      </c>
      <c r="U262" s="1" t="e">
        <f t="shared" si="12"/>
        <v>#REF!</v>
      </c>
      <c r="V262" s="47"/>
    </row>
    <row r="263" spans="1:22">
      <c r="A263" s="47"/>
      <c r="B263" t="e">
        <f>+'Ark1'!#REF!</f>
        <v>#REF!</v>
      </c>
      <c r="C263" t="e">
        <f>+'Ark1'!#REF!</f>
        <v>#REF!</v>
      </c>
      <c r="D263" s="3" t="s">
        <v>476</v>
      </c>
      <c r="E263" t="e">
        <f>+'Ark1'!#REF!</f>
        <v>#REF!</v>
      </c>
      <c r="F263" s="337" t="e">
        <f>+'Ark1'!#REF!</f>
        <v>#REF!</v>
      </c>
      <c r="G263" s="196" t="e">
        <f>+'Ark1'!#REF!</f>
        <v>#REF!</v>
      </c>
      <c r="H263" s="59" t="e">
        <f t="shared" si="13"/>
        <v>#REF!</v>
      </c>
      <c r="I263" s="196" t="e">
        <f>+'Ark1'!#REF!</f>
        <v>#REF!</v>
      </c>
      <c r="J263" s="1" t="e">
        <f>+'Ark1'!#REF!</f>
        <v>#REF!</v>
      </c>
      <c r="K263" s="1" t="e">
        <f>+'Ark1'!#REF!</f>
        <v>#REF!</v>
      </c>
      <c r="L263" s="93" t="e">
        <f>+'Ark1'!#REF!</f>
        <v>#REF!</v>
      </c>
      <c r="M263" s="11" t="e">
        <f>+'Ark1'!#REF!</f>
        <v>#REF!</v>
      </c>
      <c r="N263" s="11" t="e">
        <f>+'Ark1'!#REF!</f>
        <v>#REF!</v>
      </c>
      <c r="O263" s="11" t="e">
        <f>+'Ark1'!#REF!</f>
        <v>#REF!</v>
      </c>
      <c r="P263" s="11" t="e">
        <f>+'Ark1'!#REF!</f>
        <v>#REF!</v>
      </c>
      <c r="Q263" s="1" t="e">
        <f>+'Ark1'!#REF!</f>
        <v>#REF!</v>
      </c>
      <c r="R263" s="1" t="e">
        <f>+'Ark1'!#REF!</f>
        <v>#REF!</v>
      </c>
      <c r="S263" s="1" t="e">
        <f>+'Ark1'!#REF!</f>
        <v>#REF!</v>
      </c>
      <c r="T263" s="1" t="e">
        <f t="shared" si="11"/>
        <v>#REF!</v>
      </c>
      <c r="U263" s="1" t="e">
        <f t="shared" si="12"/>
        <v>#REF!</v>
      </c>
      <c r="V263" s="47"/>
    </row>
    <row r="264" spans="1:22">
      <c r="A264" s="47"/>
      <c r="B264" t="e">
        <f>+'Ark1'!#REF!</f>
        <v>#REF!</v>
      </c>
      <c r="C264" t="e">
        <f>+'Ark1'!#REF!</f>
        <v>#REF!</v>
      </c>
      <c r="D264" s="3" t="s">
        <v>477</v>
      </c>
      <c r="E264" t="e">
        <f>+'Ark1'!#REF!</f>
        <v>#REF!</v>
      </c>
      <c r="F264" s="337" t="e">
        <f>+'Ark1'!#REF!</f>
        <v>#REF!</v>
      </c>
      <c r="G264" s="196" t="e">
        <f>+'Ark1'!#REF!</f>
        <v>#REF!</v>
      </c>
      <c r="H264" s="59" t="e">
        <f t="shared" si="13"/>
        <v>#REF!</v>
      </c>
      <c r="I264" s="196" t="e">
        <f>+'Ark1'!#REF!</f>
        <v>#REF!</v>
      </c>
      <c r="J264" s="1" t="e">
        <f>+'Ark1'!#REF!</f>
        <v>#REF!</v>
      </c>
      <c r="K264" s="1" t="e">
        <f>+'Ark1'!#REF!</f>
        <v>#REF!</v>
      </c>
      <c r="L264" s="93" t="e">
        <f>+'Ark1'!#REF!</f>
        <v>#REF!</v>
      </c>
      <c r="M264" s="11" t="e">
        <f>+'Ark1'!#REF!</f>
        <v>#REF!</v>
      </c>
      <c r="N264" s="11" t="e">
        <f>+'Ark1'!#REF!</f>
        <v>#REF!</v>
      </c>
      <c r="O264" s="11" t="e">
        <f>+'Ark1'!#REF!</f>
        <v>#REF!</v>
      </c>
      <c r="P264" s="11" t="e">
        <f>+'Ark1'!#REF!</f>
        <v>#REF!</v>
      </c>
      <c r="Q264" s="1" t="e">
        <f>+'Ark1'!#REF!</f>
        <v>#REF!</v>
      </c>
      <c r="R264" s="1" t="e">
        <f>+'Ark1'!#REF!</f>
        <v>#REF!</v>
      </c>
      <c r="S264" s="1" t="e">
        <f>+'Ark1'!#REF!</f>
        <v>#REF!</v>
      </c>
      <c r="T264" s="1" t="e">
        <f t="shared" si="11"/>
        <v>#REF!</v>
      </c>
      <c r="U264" s="1" t="e">
        <f t="shared" si="12"/>
        <v>#REF!</v>
      </c>
      <c r="V264" s="47"/>
    </row>
    <row r="265" spans="1:22">
      <c r="A265" s="47"/>
      <c r="B265" t="e">
        <f>+'Ark1'!#REF!</f>
        <v>#REF!</v>
      </c>
      <c r="C265" t="e">
        <f>+'Ark1'!#REF!</f>
        <v>#REF!</v>
      </c>
      <c r="D265" s="3" t="s">
        <v>478</v>
      </c>
      <c r="E265" t="e">
        <f>+'Ark1'!#REF!</f>
        <v>#REF!</v>
      </c>
      <c r="F265" s="337" t="e">
        <f>+'Ark1'!#REF!</f>
        <v>#REF!</v>
      </c>
      <c r="G265" s="196" t="e">
        <f>+'Ark1'!#REF!</f>
        <v>#REF!</v>
      </c>
      <c r="H265" s="59" t="e">
        <f t="shared" si="13"/>
        <v>#REF!</v>
      </c>
      <c r="I265" s="196" t="e">
        <f>+'Ark1'!#REF!</f>
        <v>#REF!</v>
      </c>
      <c r="J265" s="1" t="e">
        <f>+'Ark1'!#REF!</f>
        <v>#REF!</v>
      </c>
      <c r="K265" s="1" t="e">
        <f>+'Ark1'!#REF!</f>
        <v>#REF!</v>
      </c>
      <c r="L265" s="93" t="e">
        <f>+'Ark1'!#REF!</f>
        <v>#REF!</v>
      </c>
      <c r="M265" s="11" t="e">
        <f>+'Ark1'!#REF!</f>
        <v>#REF!</v>
      </c>
      <c r="N265" s="11" t="e">
        <f>+'Ark1'!#REF!</f>
        <v>#REF!</v>
      </c>
      <c r="O265" s="11" t="e">
        <f>+'Ark1'!#REF!</f>
        <v>#REF!</v>
      </c>
      <c r="P265" s="11" t="e">
        <f>+'Ark1'!#REF!</f>
        <v>#REF!</v>
      </c>
      <c r="Q265" s="1" t="e">
        <f>+'Ark1'!#REF!</f>
        <v>#REF!</v>
      </c>
      <c r="R265" s="1" t="e">
        <f>+'Ark1'!#REF!</f>
        <v>#REF!</v>
      </c>
      <c r="S265" s="1" t="e">
        <f>+'Ark1'!#REF!</f>
        <v>#REF!</v>
      </c>
      <c r="T265" s="1" t="e">
        <f t="shared" si="11"/>
        <v>#REF!</v>
      </c>
      <c r="U265" s="1" t="e">
        <f t="shared" si="12"/>
        <v>#REF!</v>
      </c>
      <c r="V265" s="47"/>
    </row>
    <row r="266" spans="1:22">
      <c r="A266" s="47"/>
      <c r="B266" t="e">
        <f>+'Ark1'!#REF!</f>
        <v>#REF!</v>
      </c>
      <c r="C266" t="e">
        <f>+'Ark1'!#REF!</f>
        <v>#REF!</v>
      </c>
      <c r="D266" s="3" t="s">
        <v>479</v>
      </c>
      <c r="E266" t="e">
        <f>+'Ark1'!#REF!</f>
        <v>#REF!</v>
      </c>
      <c r="F266" s="337" t="e">
        <f>+'Ark1'!#REF!</f>
        <v>#REF!</v>
      </c>
      <c r="G266" s="196" t="e">
        <f>+'Ark1'!#REF!</f>
        <v>#REF!</v>
      </c>
      <c r="H266" s="59" t="e">
        <f t="shared" si="13"/>
        <v>#REF!</v>
      </c>
      <c r="I266" s="196" t="e">
        <f>+'Ark1'!#REF!</f>
        <v>#REF!</v>
      </c>
      <c r="J266" s="1" t="e">
        <f>+'Ark1'!#REF!</f>
        <v>#REF!</v>
      </c>
      <c r="K266" s="1" t="e">
        <f>+'Ark1'!#REF!</f>
        <v>#REF!</v>
      </c>
      <c r="L266" s="93" t="e">
        <f>+'Ark1'!#REF!</f>
        <v>#REF!</v>
      </c>
      <c r="M266" s="11" t="e">
        <f>+'Ark1'!#REF!</f>
        <v>#REF!</v>
      </c>
      <c r="N266" s="11" t="e">
        <f>+'Ark1'!#REF!</f>
        <v>#REF!</v>
      </c>
      <c r="O266" s="11" t="e">
        <f>+'Ark1'!#REF!</f>
        <v>#REF!</v>
      </c>
      <c r="P266" s="11" t="e">
        <f>+'Ark1'!#REF!</f>
        <v>#REF!</v>
      </c>
      <c r="Q266" s="1" t="e">
        <f>+'Ark1'!#REF!</f>
        <v>#REF!</v>
      </c>
      <c r="R266" s="1" t="e">
        <f>+'Ark1'!#REF!</f>
        <v>#REF!</v>
      </c>
      <c r="S266" s="1" t="e">
        <f>+'Ark1'!#REF!</f>
        <v>#REF!</v>
      </c>
      <c r="T266" s="1" t="e">
        <f t="shared" si="11"/>
        <v>#REF!</v>
      </c>
      <c r="U266" s="1" t="e">
        <f t="shared" si="12"/>
        <v>#REF!</v>
      </c>
      <c r="V266" s="47"/>
    </row>
    <row r="267" spans="1:22">
      <c r="A267" s="47"/>
      <c r="B267" t="e">
        <f>+'Ark1'!#REF!</f>
        <v>#REF!</v>
      </c>
      <c r="C267" t="e">
        <f>+'Ark1'!#REF!</f>
        <v>#REF!</v>
      </c>
      <c r="D267" s="3" t="s">
        <v>480</v>
      </c>
      <c r="E267" t="e">
        <f>+'Ark1'!#REF!</f>
        <v>#REF!</v>
      </c>
      <c r="F267" s="337" t="e">
        <f>+'Ark1'!#REF!</f>
        <v>#REF!</v>
      </c>
      <c r="G267" s="196" t="e">
        <f>+'Ark1'!#REF!</f>
        <v>#REF!</v>
      </c>
      <c r="H267" s="59" t="e">
        <f t="shared" si="13"/>
        <v>#REF!</v>
      </c>
      <c r="I267" s="196" t="e">
        <f>+'Ark1'!#REF!</f>
        <v>#REF!</v>
      </c>
      <c r="J267" s="1" t="e">
        <f>+'Ark1'!#REF!</f>
        <v>#REF!</v>
      </c>
      <c r="K267" s="1" t="e">
        <f>+'Ark1'!#REF!</f>
        <v>#REF!</v>
      </c>
      <c r="L267" s="93" t="e">
        <f>+'Ark1'!#REF!</f>
        <v>#REF!</v>
      </c>
      <c r="M267" s="11" t="e">
        <f>+'Ark1'!#REF!</f>
        <v>#REF!</v>
      </c>
      <c r="N267" s="11" t="e">
        <f>+'Ark1'!#REF!</f>
        <v>#REF!</v>
      </c>
      <c r="O267" s="11" t="e">
        <f>+'Ark1'!#REF!</f>
        <v>#REF!</v>
      </c>
      <c r="P267" s="11" t="e">
        <f>+'Ark1'!#REF!</f>
        <v>#REF!</v>
      </c>
      <c r="Q267" s="1" t="e">
        <f>+'Ark1'!#REF!</f>
        <v>#REF!</v>
      </c>
      <c r="R267" s="1" t="e">
        <f>+'Ark1'!#REF!</f>
        <v>#REF!</v>
      </c>
      <c r="S267" s="1" t="e">
        <f>+'Ark1'!#REF!</f>
        <v>#REF!</v>
      </c>
      <c r="T267" s="1" t="e">
        <f t="shared" si="11"/>
        <v>#REF!</v>
      </c>
      <c r="U267" s="1" t="e">
        <f t="shared" si="12"/>
        <v>#REF!</v>
      </c>
      <c r="V267" s="47"/>
    </row>
    <row r="268" spans="1:22">
      <c r="A268" s="47"/>
      <c r="B268" t="e">
        <f>+'Ark1'!#REF!</f>
        <v>#REF!</v>
      </c>
      <c r="C268" t="e">
        <f>+'Ark1'!#REF!</f>
        <v>#REF!</v>
      </c>
      <c r="D268" s="3" t="s">
        <v>481</v>
      </c>
      <c r="E268" t="e">
        <f>+'Ark1'!#REF!</f>
        <v>#REF!</v>
      </c>
      <c r="F268" s="337" t="e">
        <f>+'Ark1'!#REF!</f>
        <v>#REF!</v>
      </c>
      <c r="G268" s="196" t="e">
        <f>+'Ark1'!#REF!</f>
        <v>#REF!</v>
      </c>
      <c r="H268" s="60" t="e">
        <f t="shared" si="13"/>
        <v>#REF!</v>
      </c>
      <c r="I268" s="196" t="e">
        <f>+'Ark1'!#REF!</f>
        <v>#REF!</v>
      </c>
      <c r="J268" s="1" t="e">
        <f>+'Ark1'!#REF!</f>
        <v>#REF!</v>
      </c>
      <c r="K268" s="1" t="e">
        <f>+'Ark1'!#REF!</f>
        <v>#REF!</v>
      </c>
      <c r="L268" s="93" t="e">
        <f>+'Ark1'!#REF!</f>
        <v>#REF!</v>
      </c>
      <c r="M268" s="11" t="e">
        <f>+'Ark1'!#REF!</f>
        <v>#REF!</v>
      </c>
      <c r="N268" s="11" t="e">
        <f>+'Ark1'!#REF!</f>
        <v>#REF!</v>
      </c>
      <c r="O268" s="11" t="e">
        <f>+'Ark1'!#REF!</f>
        <v>#REF!</v>
      </c>
      <c r="P268" s="11" t="e">
        <f>+'Ark1'!#REF!</f>
        <v>#REF!</v>
      </c>
      <c r="Q268" s="1" t="e">
        <f>+'Ark1'!#REF!</f>
        <v>#REF!</v>
      </c>
      <c r="R268" s="1" t="e">
        <f>+'Ark1'!#REF!</f>
        <v>#REF!</v>
      </c>
      <c r="S268" s="1" t="e">
        <f>+'Ark1'!#REF!</f>
        <v>#REF!</v>
      </c>
      <c r="T268" s="1" t="e">
        <f t="shared" si="11"/>
        <v>#REF!</v>
      </c>
      <c r="U268" s="1" t="e">
        <f t="shared" si="12"/>
        <v>#REF!</v>
      </c>
      <c r="V268" s="47"/>
    </row>
    <row r="269" spans="1:22">
      <c r="A269" s="47"/>
      <c r="B269" s="53" t="e">
        <f>+'Ark1'!#REF!</f>
        <v>#REF!</v>
      </c>
      <c r="C269" s="53" t="e">
        <f>+'Ark1'!#REF!</f>
        <v>#REF!</v>
      </c>
      <c r="D269" s="54" t="s">
        <v>466</v>
      </c>
      <c r="E269" s="53" t="e">
        <f>+'Ark1'!#REF!</f>
        <v>#REF!</v>
      </c>
      <c r="F269" s="338" t="e">
        <f>+'Ark1'!#REF!</f>
        <v>#REF!</v>
      </c>
      <c r="G269" s="178" t="e">
        <f>+'Ark1'!#REF!</f>
        <v>#REF!</v>
      </c>
      <c r="H269" s="60" t="e">
        <f t="shared" si="13"/>
        <v>#REF!</v>
      </c>
      <c r="I269" s="178" t="e">
        <f>+'Ark1'!#REF!</f>
        <v>#REF!</v>
      </c>
      <c r="J269" s="55" t="e">
        <f>+'Ark1'!#REF!</f>
        <v>#REF!</v>
      </c>
      <c r="K269" s="55" t="e">
        <f>+'Ark1'!#REF!</f>
        <v>#REF!</v>
      </c>
      <c r="L269" s="157" t="e">
        <f>+'Ark1'!#REF!</f>
        <v>#REF!</v>
      </c>
      <c r="M269" s="75" t="e">
        <f>+'Ark1'!#REF!</f>
        <v>#REF!</v>
      </c>
      <c r="N269" s="75" t="e">
        <f>+'Ark1'!#REF!</f>
        <v>#REF!</v>
      </c>
      <c r="O269" s="75" t="e">
        <f>+'Ark1'!#REF!</f>
        <v>#REF!</v>
      </c>
      <c r="P269" s="75" t="e">
        <f>+'Ark1'!#REF!</f>
        <v>#REF!</v>
      </c>
      <c r="Q269" s="55" t="e">
        <f>+'Ark1'!#REF!</f>
        <v>#REF!</v>
      </c>
      <c r="R269" s="55" t="e">
        <f>+'Ark1'!#REF!</f>
        <v>#REF!</v>
      </c>
      <c r="S269" s="55" t="e">
        <f>+'Ark1'!#REF!</f>
        <v>#REF!</v>
      </c>
      <c r="T269" s="55" t="e">
        <f t="shared" ref="T269:T332" si="14">+L269/J269</f>
        <v>#REF!</v>
      </c>
      <c r="U269" s="55" t="e">
        <f t="shared" ref="U269:U332" si="15">+F269/E269</f>
        <v>#REF!</v>
      </c>
      <c r="V269" s="47"/>
    </row>
    <row r="270" spans="1:22">
      <c r="A270" s="47"/>
      <c r="B270" s="53" t="e">
        <f>+'Ark1'!#REF!</f>
        <v>#REF!</v>
      </c>
      <c r="C270" s="53" t="e">
        <f>+'Ark1'!#REF!</f>
        <v>#REF!</v>
      </c>
      <c r="D270" s="54" t="s">
        <v>467</v>
      </c>
      <c r="E270" s="53" t="e">
        <f>+'Ark1'!#REF!</f>
        <v>#REF!</v>
      </c>
      <c r="F270" s="338" t="e">
        <f>+'Ark1'!#REF!</f>
        <v>#REF!</v>
      </c>
      <c r="G270" s="178" t="e">
        <f>+'Ark1'!#REF!</f>
        <v>#REF!</v>
      </c>
      <c r="H270" s="60" t="e">
        <f t="shared" ref="H270:H333" si="16">+G270-G286</f>
        <v>#REF!</v>
      </c>
      <c r="I270" s="178" t="e">
        <f>+'Ark1'!#REF!</f>
        <v>#REF!</v>
      </c>
      <c r="J270" s="55" t="e">
        <f>+'Ark1'!#REF!</f>
        <v>#REF!</v>
      </c>
      <c r="K270" s="55" t="e">
        <f>+'Ark1'!#REF!</f>
        <v>#REF!</v>
      </c>
      <c r="L270" s="157" t="e">
        <f>+'Ark1'!#REF!</f>
        <v>#REF!</v>
      </c>
      <c r="M270" s="75" t="e">
        <f>+'Ark1'!#REF!</f>
        <v>#REF!</v>
      </c>
      <c r="N270" s="75" t="e">
        <f>+'Ark1'!#REF!</f>
        <v>#REF!</v>
      </c>
      <c r="O270" s="75" t="e">
        <f>+'Ark1'!#REF!</f>
        <v>#REF!</v>
      </c>
      <c r="P270" s="75" t="e">
        <f>+'Ark1'!#REF!</f>
        <v>#REF!</v>
      </c>
      <c r="Q270" s="55" t="e">
        <f>+'Ark1'!#REF!</f>
        <v>#REF!</v>
      </c>
      <c r="R270" s="55" t="e">
        <f>+'Ark1'!#REF!</f>
        <v>#REF!</v>
      </c>
      <c r="S270" s="55" t="e">
        <f>+'Ark1'!#REF!</f>
        <v>#REF!</v>
      </c>
      <c r="T270" s="55" t="e">
        <f t="shared" si="14"/>
        <v>#REF!</v>
      </c>
      <c r="U270" s="55" t="e">
        <f t="shared" si="15"/>
        <v>#REF!</v>
      </c>
      <c r="V270" s="47"/>
    </row>
    <row r="271" spans="1:22">
      <c r="A271" s="47"/>
      <c r="B271" s="53" t="e">
        <f>+'Ark1'!#REF!</f>
        <v>#REF!</v>
      </c>
      <c r="C271" s="53" t="e">
        <f>+'Ark1'!#REF!</f>
        <v>#REF!</v>
      </c>
      <c r="D271" s="54" t="s">
        <v>468</v>
      </c>
      <c r="E271" s="53" t="e">
        <f>+'Ark1'!#REF!</f>
        <v>#REF!</v>
      </c>
      <c r="F271" s="338" t="e">
        <f>+'Ark1'!#REF!</f>
        <v>#REF!</v>
      </c>
      <c r="G271" s="178" t="e">
        <f>+'Ark1'!#REF!</f>
        <v>#REF!</v>
      </c>
      <c r="H271" s="60" t="e">
        <f t="shared" si="16"/>
        <v>#REF!</v>
      </c>
      <c r="I271" s="178" t="e">
        <f>+'Ark1'!#REF!</f>
        <v>#REF!</v>
      </c>
      <c r="J271" s="55" t="e">
        <f>+'Ark1'!#REF!</f>
        <v>#REF!</v>
      </c>
      <c r="K271" s="55" t="e">
        <f>+'Ark1'!#REF!</f>
        <v>#REF!</v>
      </c>
      <c r="L271" s="157" t="e">
        <f>+'Ark1'!#REF!</f>
        <v>#REF!</v>
      </c>
      <c r="M271" s="75" t="e">
        <f>+'Ark1'!#REF!</f>
        <v>#REF!</v>
      </c>
      <c r="N271" s="75" t="e">
        <f>+'Ark1'!#REF!</f>
        <v>#REF!</v>
      </c>
      <c r="O271" s="75" t="e">
        <f>+'Ark1'!#REF!</f>
        <v>#REF!</v>
      </c>
      <c r="P271" s="75" t="e">
        <f>+'Ark1'!#REF!</f>
        <v>#REF!</v>
      </c>
      <c r="Q271" s="55" t="e">
        <f>+'Ark1'!#REF!</f>
        <v>#REF!</v>
      </c>
      <c r="R271" s="55" t="e">
        <f>+'Ark1'!#REF!</f>
        <v>#REF!</v>
      </c>
      <c r="S271" s="55" t="e">
        <f>+'Ark1'!#REF!</f>
        <v>#REF!</v>
      </c>
      <c r="T271" s="55" t="e">
        <f t="shared" si="14"/>
        <v>#REF!</v>
      </c>
      <c r="U271" s="55" t="e">
        <f t="shared" si="15"/>
        <v>#REF!</v>
      </c>
      <c r="V271" s="47"/>
    </row>
    <row r="272" spans="1:22">
      <c r="A272" s="47"/>
      <c r="B272" s="53" t="e">
        <f>+'Ark1'!#REF!</f>
        <v>#REF!</v>
      </c>
      <c r="C272" s="53" t="e">
        <f>+'Ark1'!#REF!</f>
        <v>#REF!</v>
      </c>
      <c r="D272" s="54" t="s">
        <v>469</v>
      </c>
      <c r="E272" s="53" t="e">
        <f>+'Ark1'!#REF!</f>
        <v>#REF!</v>
      </c>
      <c r="F272" s="338" t="e">
        <f>+'Ark1'!#REF!</f>
        <v>#REF!</v>
      </c>
      <c r="G272" s="178" t="e">
        <f>+'Ark1'!#REF!</f>
        <v>#REF!</v>
      </c>
      <c r="H272" s="60" t="e">
        <f t="shared" si="16"/>
        <v>#REF!</v>
      </c>
      <c r="I272" s="178" t="e">
        <f>+'Ark1'!#REF!</f>
        <v>#REF!</v>
      </c>
      <c r="J272" s="55" t="e">
        <f>+'Ark1'!#REF!</f>
        <v>#REF!</v>
      </c>
      <c r="K272" s="55" t="e">
        <f>+'Ark1'!#REF!</f>
        <v>#REF!</v>
      </c>
      <c r="L272" s="157" t="e">
        <f>+'Ark1'!#REF!</f>
        <v>#REF!</v>
      </c>
      <c r="M272" s="75" t="e">
        <f>+'Ark1'!#REF!</f>
        <v>#REF!</v>
      </c>
      <c r="N272" s="75" t="e">
        <f>+'Ark1'!#REF!</f>
        <v>#REF!</v>
      </c>
      <c r="O272" s="75" t="e">
        <f>+'Ark1'!#REF!</f>
        <v>#REF!</v>
      </c>
      <c r="P272" s="75" t="e">
        <f>+'Ark1'!#REF!</f>
        <v>#REF!</v>
      </c>
      <c r="Q272" s="55" t="e">
        <f>+'Ark1'!#REF!</f>
        <v>#REF!</v>
      </c>
      <c r="R272" s="55" t="e">
        <f>+'Ark1'!#REF!</f>
        <v>#REF!</v>
      </c>
      <c r="S272" s="55" t="e">
        <f>+'Ark1'!#REF!</f>
        <v>#REF!</v>
      </c>
      <c r="T272" s="55" t="e">
        <f t="shared" si="14"/>
        <v>#REF!</v>
      </c>
      <c r="U272" s="55" t="e">
        <f t="shared" si="15"/>
        <v>#REF!</v>
      </c>
      <c r="V272" s="47"/>
    </row>
    <row r="273" spans="1:22">
      <c r="A273" s="47"/>
      <c r="B273" s="53" t="e">
        <f>+'Ark1'!#REF!</f>
        <v>#REF!</v>
      </c>
      <c r="C273" s="53" t="e">
        <f>+'Ark1'!#REF!</f>
        <v>#REF!</v>
      </c>
      <c r="D273" s="54" t="s">
        <v>470</v>
      </c>
      <c r="E273" s="53" t="e">
        <f>+'Ark1'!#REF!</f>
        <v>#REF!</v>
      </c>
      <c r="F273" s="338" t="e">
        <f>+'Ark1'!#REF!</f>
        <v>#REF!</v>
      </c>
      <c r="G273" s="178" t="e">
        <f>+'Ark1'!#REF!</f>
        <v>#REF!</v>
      </c>
      <c r="H273" s="60" t="e">
        <f t="shared" si="16"/>
        <v>#REF!</v>
      </c>
      <c r="I273" s="178" t="e">
        <f>+'Ark1'!#REF!</f>
        <v>#REF!</v>
      </c>
      <c r="J273" s="55" t="e">
        <f>+'Ark1'!#REF!</f>
        <v>#REF!</v>
      </c>
      <c r="K273" s="55" t="e">
        <f>+'Ark1'!#REF!</f>
        <v>#REF!</v>
      </c>
      <c r="L273" s="157" t="e">
        <f>+'Ark1'!#REF!</f>
        <v>#REF!</v>
      </c>
      <c r="M273" s="75" t="e">
        <f>+'Ark1'!#REF!</f>
        <v>#REF!</v>
      </c>
      <c r="N273" s="75" t="e">
        <f>+'Ark1'!#REF!</f>
        <v>#REF!</v>
      </c>
      <c r="O273" s="75" t="e">
        <f>+'Ark1'!#REF!</f>
        <v>#REF!</v>
      </c>
      <c r="P273" s="75" t="e">
        <f>+'Ark1'!#REF!</f>
        <v>#REF!</v>
      </c>
      <c r="Q273" s="55" t="e">
        <f>+'Ark1'!#REF!</f>
        <v>#REF!</v>
      </c>
      <c r="R273" s="55" t="e">
        <f>+'Ark1'!#REF!</f>
        <v>#REF!</v>
      </c>
      <c r="S273" s="55" t="e">
        <f>+'Ark1'!#REF!</f>
        <v>#REF!</v>
      </c>
      <c r="T273" s="55" t="e">
        <f t="shared" si="14"/>
        <v>#REF!</v>
      </c>
      <c r="U273" s="55" t="e">
        <f t="shared" si="15"/>
        <v>#REF!</v>
      </c>
      <c r="V273" s="47"/>
    </row>
    <row r="274" spans="1:22">
      <c r="A274" s="47"/>
      <c r="B274" s="53" t="e">
        <f>+'Ark1'!#REF!</f>
        <v>#REF!</v>
      </c>
      <c r="C274" s="53" t="e">
        <f>+'Ark1'!#REF!</f>
        <v>#REF!</v>
      </c>
      <c r="D274" s="54" t="s">
        <v>471</v>
      </c>
      <c r="E274" s="53" t="e">
        <f>+'Ark1'!#REF!</f>
        <v>#REF!</v>
      </c>
      <c r="F274" s="338" t="e">
        <f>+'Ark1'!#REF!</f>
        <v>#REF!</v>
      </c>
      <c r="G274" s="178" t="e">
        <f>+'Ark1'!#REF!</f>
        <v>#REF!</v>
      </c>
      <c r="H274" s="60" t="e">
        <f t="shared" si="16"/>
        <v>#REF!</v>
      </c>
      <c r="I274" s="178" t="e">
        <f>+'Ark1'!#REF!</f>
        <v>#REF!</v>
      </c>
      <c r="J274" s="55" t="e">
        <f>+'Ark1'!#REF!</f>
        <v>#REF!</v>
      </c>
      <c r="K274" s="55" t="e">
        <f>+'Ark1'!#REF!</f>
        <v>#REF!</v>
      </c>
      <c r="L274" s="157" t="e">
        <f>+'Ark1'!#REF!</f>
        <v>#REF!</v>
      </c>
      <c r="M274" s="75" t="e">
        <f>+'Ark1'!#REF!</f>
        <v>#REF!</v>
      </c>
      <c r="N274" s="75" t="e">
        <f>+'Ark1'!#REF!</f>
        <v>#REF!</v>
      </c>
      <c r="O274" s="75" t="e">
        <f>+'Ark1'!#REF!</f>
        <v>#REF!</v>
      </c>
      <c r="P274" s="75" t="e">
        <f>+'Ark1'!#REF!</f>
        <v>#REF!</v>
      </c>
      <c r="Q274" s="55" t="e">
        <f>+'Ark1'!#REF!</f>
        <v>#REF!</v>
      </c>
      <c r="R274" s="55" t="e">
        <f>+'Ark1'!#REF!</f>
        <v>#REF!</v>
      </c>
      <c r="S274" s="55" t="e">
        <f>+'Ark1'!#REF!</f>
        <v>#REF!</v>
      </c>
      <c r="T274" s="55" t="e">
        <f t="shared" si="14"/>
        <v>#REF!</v>
      </c>
      <c r="U274" s="55" t="e">
        <f t="shared" si="15"/>
        <v>#REF!</v>
      </c>
      <c r="V274" s="47"/>
    </row>
    <row r="275" spans="1:22">
      <c r="A275" s="47"/>
      <c r="B275" s="53" t="e">
        <f>+'Ark1'!#REF!</f>
        <v>#REF!</v>
      </c>
      <c r="C275" s="53" t="e">
        <f>+'Ark1'!#REF!</f>
        <v>#REF!</v>
      </c>
      <c r="D275" s="54" t="s">
        <v>472</v>
      </c>
      <c r="E275" s="53" t="e">
        <f>+'Ark1'!#REF!</f>
        <v>#REF!</v>
      </c>
      <c r="F275" s="338" t="e">
        <f>+'Ark1'!#REF!</f>
        <v>#REF!</v>
      </c>
      <c r="G275" s="178" t="e">
        <f>+'Ark1'!#REF!</f>
        <v>#REF!</v>
      </c>
      <c r="H275" s="60" t="e">
        <f t="shared" si="16"/>
        <v>#REF!</v>
      </c>
      <c r="I275" s="178" t="e">
        <f>+'Ark1'!#REF!</f>
        <v>#REF!</v>
      </c>
      <c r="J275" s="55" t="e">
        <f>+'Ark1'!#REF!</f>
        <v>#REF!</v>
      </c>
      <c r="K275" s="55" t="e">
        <f>+'Ark1'!#REF!</f>
        <v>#REF!</v>
      </c>
      <c r="L275" s="157" t="e">
        <f>+'Ark1'!#REF!</f>
        <v>#REF!</v>
      </c>
      <c r="M275" s="75" t="e">
        <f>+'Ark1'!#REF!</f>
        <v>#REF!</v>
      </c>
      <c r="N275" s="75" t="e">
        <f>+'Ark1'!#REF!</f>
        <v>#REF!</v>
      </c>
      <c r="O275" s="75" t="e">
        <f>+'Ark1'!#REF!</f>
        <v>#REF!</v>
      </c>
      <c r="P275" s="75" t="e">
        <f>+'Ark1'!#REF!</f>
        <v>#REF!</v>
      </c>
      <c r="Q275" s="55" t="e">
        <f>+'Ark1'!#REF!</f>
        <v>#REF!</v>
      </c>
      <c r="R275" s="55" t="e">
        <f>+'Ark1'!#REF!</f>
        <v>#REF!</v>
      </c>
      <c r="S275" s="55" t="e">
        <f>+'Ark1'!#REF!</f>
        <v>#REF!</v>
      </c>
      <c r="T275" s="55" t="e">
        <f t="shared" si="14"/>
        <v>#REF!</v>
      </c>
      <c r="U275" s="55" t="e">
        <f t="shared" si="15"/>
        <v>#REF!</v>
      </c>
      <c r="V275" s="47"/>
    </row>
    <row r="276" spans="1:22">
      <c r="A276" s="47"/>
      <c r="B276" s="53" t="e">
        <f>+'Ark1'!#REF!</f>
        <v>#REF!</v>
      </c>
      <c r="C276" s="53" t="e">
        <f>+'Ark1'!#REF!</f>
        <v>#REF!</v>
      </c>
      <c r="D276" s="54" t="s">
        <v>473</v>
      </c>
      <c r="E276" s="53" t="e">
        <f>+'Ark1'!#REF!</f>
        <v>#REF!</v>
      </c>
      <c r="F276" s="338" t="e">
        <f>+'Ark1'!#REF!</f>
        <v>#REF!</v>
      </c>
      <c r="G276" s="178" t="e">
        <f>+'Ark1'!#REF!</f>
        <v>#REF!</v>
      </c>
      <c r="H276" s="60" t="e">
        <f t="shared" si="16"/>
        <v>#REF!</v>
      </c>
      <c r="I276" s="178" t="e">
        <f>+'Ark1'!#REF!</f>
        <v>#REF!</v>
      </c>
      <c r="J276" s="55" t="e">
        <f>+'Ark1'!#REF!</f>
        <v>#REF!</v>
      </c>
      <c r="K276" s="55" t="e">
        <f>+'Ark1'!#REF!</f>
        <v>#REF!</v>
      </c>
      <c r="L276" s="157" t="e">
        <f>+'Ark1'!#REF!</f>
        <v>#REF!</v>
      </c>
      <c r="M276" s="75" t="e">
        <f>+'Ark1'!#REF!</f>
        <v>#REF!</v>
      </c>
      <c r="N276" s="75" t="e">
        <f>+'Ark1'!#REF!</f>
        <v>#REF!</v>
      </c>
      <c r="O276" s="75" t="e">
        <f>+'Ark1'!#REF!</f>
        <v>#REF!</v>
      </c>
      <c r="P276" s="75" t="e">
        <f>+'Ark1'!#REF!</f>
        <v>#REF!</v>
      </c>
      <c r="Q276" s="55" t="e">
        <f>+'Ark1'!#REF!</f>
        <v>#REF!</v>
      </c>
      <c r="R276" s="55" t="e">
        <f>+'Ark1'!#REF!</f>
        <v>#REF!</v>
      </c>
      <c r="S276" s="55" t="e">
        <f>+'Ark1'!#REF!</f>
        <v>#REF!</v>
      </c>
      <c r="T276" s="55" t="e">
        <f t="shared" si="14"/>
        <v>#REF!</v>
      </c>
      <c r="U276" s="55" t="e">
        <f t="shared" si="15"/>
        <v>#REF!</v>
      </c>
      <c r="V276" s="47"/>
    </row>
    <row r="277" spans="1:22">
      <c r="A277" s="47"/>
      <c r="B277" s="53" t="e">
        <f>+'Ark1'!#REF!</f>
        <v>#REF!</v>
      </c>
      <c r="C277" s="53" t="e">
        <f>+'Ark1'!#REF!</f>
        <v>#REF!</v>
      </c>
      <c r="D277" s="54" t="s">
        <v>474</v>
      </c>
      <c r="E277" s="53" t="e">
        <f>+'Ark1'!#REF!</f>
        <v>#REF!</v>
      </c>
      <c r="F277" s="338" t="e">
        <f>+'Ark1'!#REF!</f>
        <v>#REF!</v>
      </c>
      <c r="G277" s="178" t="e">
        <f>+'Ark1'!#REF!</f>
        <v>#REF!</v>
      </c>
      <c r="H277" s="60" t="e">
        <f t="shared" si="16"/>
        <v>#REF!</v>
      </c>
      <c r="I277" s="178" t="e">
        <f>+'Ark1'!#REF!</f>
        <v>#REF!</v>
      </c>
      <c r="J277" s="55" t="e">
        <f>+'Ark1'!#REF!</f>
        <v>#REF!</v>
      </c>
      <c r="K277" s="55" t="e">
        <f>+'Ark1'!#REF!</f>
        <v>#REF!</v>
      </c>
      <c r="L277" s="157" t="e">
        <f>+'Ark1'!#REF!</f>
        <v>#REF!</v>
      </c>
      <c r="M277" s="75" t="e">
        <f>+'Ark1'!#REF!</f>
        <v>#REF!</v>
      </c>
      <c r="N277" s="75" t="e">
        <f>+'Ark1'!#REF!</f>
        <v>#REF!</v>
      </c>
      <c r="O277" s="75" t="e">
        <f>+'Ark1'!#REF!</f>
        <v>#REF!</v>
      </c>
      <c r="P277" s="75" t="e">
        <f>+'Ark1'!#REF!</f>
        <v>#REF!</v>
      </c>
      <c r="Q277" s="55" t="e">
        <f>+'Ark1'!#REF!</f>
        <v>#REF!</v>
      </c>
      <c r="R277" s="55" t="e">
        <f>+'Ark1'!#REF!</f>
        <v>#REF!</v>
      </c>
      <c r="S277" s="55" t="e">
        <f>+'Ark1'!#REF!</f>
        <v>#REF!</v>
      </c>
      <c r="T277" s="55" t="e">
        <f t="shared" si="14"/>
        <v>#REF!</v>
      </c>
      <c r="U277" s="55" t="e">
        <f t="shared" si="15"/>
        <v>#REF!</v>
      </c>
      <c r="V277" s="47"/>
    </row>
    <row r="278" spans="1:22">
      <c r="A278" s="47"/>
      <c r="B278" s="53" t="e">
        <f>+'Ark1'!#REF!</f>
        <v>#REF!</v>
      </c>
      <c r="C278" s="53" t="e">
        <f>+'Ark1'!#REF!</f>
        <v>#REF!</v>
      </c>
      <c r="D278" s="54" t="s">
        <v>475</v>
      </c>
      <c r="E278" s="53" t="e">
        <f>+'Ark1'!#REF!</f>
        <v>#REF!</v>
      </c>
      <c r="F278" s="338" t="e">
        <f>+'Ark1'!#REF!</f>
        <v>#REF!</v>
      </c>
      <c r="G278" s="178" t="e">
        <f>+'Ark1'!#REF!</f>
        <v>#REF!</v>
      </c>
      <c r="H278" s="60" t="e">
        <f t="shared" si="16"/>
        <v>#REF!</v>
      </c>
      <c r="I278" s="178" t="e">
        <f>+'Ark1'!#REF!</f>
        <v>#REF!</v>
      </c>
      <c r="J278" s="55" t="e">
        <f>+'Ark1'!#REF!</f>
        <v>#REF!</v>
      </c>
      <c r="K278" s="55" t="e">
        <f>+'Ark1'!#REF!</f>
        <v>#REF!</v>
      </c>
      <c r="L278" s="157" t="e">
        <f>+'Ark1'!#REF!</f>
        <v>#REF!</v>
      </c>
      <c r="M278" s="75" t="e">
        <f>+'Ark1'!#REF!</f>
        <v>#REF!</v>
      </c>
      <c r="N278" s="75" t="e">
        <f>+'Ark1'!#REF!</f>
        <v>#REF!</v>
      </c>
      <c r="O278" s="75" t="e">
        <f>+'Ark1'!#REF!</f>
        <v>#REF!</v>
      </c>
      <c r="P278" s="75" t="e">
        <f>+'Ark1'!#REF!</f>
        <v>#REF!</v>
      </c>
      <c r="Q278" s="55" t="e">
        <f>+'Ark1'!#REF!</f>
        <v>#REF!</v>
      </c>
      <c r="R278" s="55" t="e">
        <f>+'Ark1'!#REF!</f>
        <v>#REF!</v>
      </c>
      <c r="S278" s="55" t="e">
        <f>+'Ark1'!#REF!</f>
        <v>#REF!</v>
      </c>
      <c r="T278" s="55" t="e">
        <f t="shared" si="14"/>
        <v>#REF!</v>
      </c>
      <c r="U278" s="55" t="e">
        <f t="shared" si="15"/>
        <v>#REF!</v>
      </c>
      <c r="V278" s="47"/>
    </row>
    <row r="279" spans="1:22">
      <c r="A279" s="47"/>
      <c r="B279" s="53" t="e">
        <f>+'Ark1'!#REF!</f>
        <v>#REF!</v>
      </c>
      <c r="C279" s="53" t="e">
        <f>+'Ark1'!#REF!</f>
        <v>#REF!</v>
      </c>
      <c r="D279" s="54" t="s">
        <v>476</v>
      </c>
      <c r="E279" s="53" t="e">
        <f>+'Ark1'!#REF!</f>
        <v>#REF!</v>
      </c>
      <c r="F279" s="338" t="e">
        <f>+'Ark1'!#REF!</f>
        <v>#REF!</v>
      </c>
      <c r="G279" s="178" t="e">
        <f>+'Ark1'!#REF!</f>
        <v>#REF!</v>
      </c>
      <c r="H279" s="60" t="e">
        <f t="shared" si="16"/>
        <v>#REF!</v>
      </c>
      <c r="I279" s="178" t="e">
        <f>+'Ark1'!#REF!</f>
        <v>#REF!</v>
      </c>
      <c r="J279" s="55" t="e">
        <f>+'Ark1'!#REF!</f>
        <v>#REF!</v>
      </c>
      <c r="K279" s="55" t="e">
        <f>+'Ark1'!#REF!</f>
        <v>#REF!</v>
      </c>
      <c r="L279" s="157" t="e">
        <f>+'Ark1'!#REF!</f>
        <v>#REF!</v>
      </c>
      <c r="M279" s="75" t="e">
        <f>+'Ark1'!#REF!</f>
        <v>#REF!</v>
      </c>
      <c r="N279" s="75" t="e">
        <f>+'Ark1'!#REF!</f>
        <v>#REF!</v>
      </c>
      <c r="O279" s="75" t="e">
        <f>+'Ark1'!#REF!</f>
        <v>#REF!</v>
      </c>
      <c r="P279" s="75" t="e">
        <f>+'Ark1'!#REF!</f>
        <v>#REF!</v>
      </c>
      <c r="Q279" s="55" t="e">
        <f>+'Ark1'!#REF!</f>
        <v>#REF!</v>
      </c>
      <c r="R279" s="55" t="e">
        <f>+'Ark1'!#REF!</f>
        <v>#REF!</v>
      </c>
      <c r="S279" s="55" t="e">
        <f>+'Ark1'!#REF!</f>
        <v>#REF!</v>
      </c>
      <c r="T279" s="55" t="e">
        <f t="shared" si="14"/>
        <v>#REF!</v>
      </c>
      <c r="U279" s="55" t="e">
        <f t="shared" si="15"/>
        <v>#REF!</v>
      </c>
      <c r="V279" s="47"/>
    </row>
    <row r="280" spans="1:22">
      <c r="A280" s="47"/>
      <c r="B280" s="53" t="e">
        <f>+'Ark1'!#REF!</f>
        <v>#REF!</v>
      </c>
      <c r="C280" s="53" t="e">
        <f>+'Ark1'!#REF!</f>
        <v>#REF!</v>
      </c>
      <c r="D280" s="54" t="s">
        <v>477</v>
      </c>
      <c r="E280" s="53" t="e">
        <f>+'Ark1'!#REF!</f>
        <v>#REF!</v>
      </c>
      <c r="F280" s="338" t="e">
        <f>+'Ark1'!#REF!</f>
        <v>#REF!</v>
      </c>
      <c r="G280" s="178" t="e">
        <f>+'Ark1'!#REF!</f>
        <v>#REF!</v>
      </c>
      <c r="H280" s="60" t="e">
        <f t="shared" si="16"/>
        <v>#REF!</v>
      </c>
      <c r="I280" s="178" t="e">
        <f>+'Ark1'!#REF!</f>
        <v>#REF!</v>
      </c>
      <c r="J280" s="55" t="e">
        <f>+'Ark1'!#REF!</f>
        <v>#REF!</v>
      </c>
      <c r="K280" s="55" t="e">
        <f>+'Ark1'!#REF!</f>
        <v>#REF!</v>
      </c>
      <c r="L280" s="157" t="e">
        <f>+'Ark1'!#REF!</f>
        <v>#REF!</v>
      </c>
      <c r="M280" s="75" t="e">
        <f>+'Ark1'!#REF!</f>
        <v>#REF!</v>
      </c>
      <c r="N280" s="75" t="e">
        <f>+'Ark1'!#REF!</f>
        <v>#REF!</v>
      </c>
      <c r="O280" s="75" t="e">
        <f>+'Ark1'!#REF!</f>
        <v>#REF!</v>
      </c>
      <c r="P280" s="75" t="e">
        <f>+'Ark1'!#REF!</f>
        <v>#REF!</v>
      </c>
      <c r="Q280" s="55" t="e">
        <f>+'Ark1'!#REF!</f>
        <v>#REF!</v>
      </c>
      <c r="R280" s="55" t="e">
        <f>+'Ark1'!#REF!</f>
        <v>#REF!</v>
      </c>
      <c r="S280" s="55" t="e">
        <f>+'Ark1'!#REF!</f>
        <v>#REF!</v>
      </c>
      <c r="T280" s="55" t="e">
        <f t="shared" si="14"/>
        <v>#REF!</v>
      </c>
      <c r="U280" s="55" t="e">
        <f t="shared" si="15"/>
        <v>#REF!</v>
      </c>
      <c r="V280" s="47"/>
    </row>
    <row r="281" spans="1:22">
      <c r="A281" s="47"/>
      <c r="B281" s="53" t="e">
        <f>+'Ark1'!#REF!</f>
        <v>#REF!</v>
      </c>
      <c r="C281" s="53" t="e">
        <f>+'Ark1'!#REF!</f>
        <v>#REF!</v>
      </c>
      <c r="D281" s="54" t="s">
        <v>478</v>
      </c>
      <c r="E281" s="53" t="e">
        <f>+'Ark1'!#REF!</f>
        <v>#REF!</v>
      </c>
      <c r="F281" s="338" t="e">
        <f>+'Ark1'!#REF!</f>
        <v>#REF!</v>
      </c>
      <c r="G281" s="178" t="e">
        <f>+'Ark1'!#REF!</f>
        <v>#REF!</v>
      </c>
      <c r="H281" s="60" t="e">
        <f t="shared" si="16"/>
        <v>#REF!</v>
      </c>
      <c r="I281" s="178" t="e">
        <f>+'Ark1'!#REF!</f>
        <v>#REF!</v>
      </c>
      <c r="J281" s="55" t="e">
        <f>+'Ark1'!#REF!</f>
        <v>#REF!</v>
      </c>
      <c r="K281" s="55" t="e">
        <f>+'Ark1'!#REF!</f>
        <v>#REF!</v>
      </c>
      <c r="L281" s="157" t="e">
        <f>+'Ark1'!#REF!</f>
        <v>#REF!</v>
      </c>
      <c r="M281" s="75" t="e">
        <f>+'Ark1'!#REF!</f>
        <v>#REF!</v>
      </c>
      <c r="N281" s="75" t="e">
        <f>+'Ark1'!#REF!</f>
        <v>#REF!</v>
      </c>
      <c r="O281" s="75" t="e">
        <f>+'Ark1'!#REF!</f>
        <v>#REF!</v>
      </c>
      <c r="P281" s="75" t="e">
        <f>+'Ark1'!#REF!</f>
        <v>#REF!</v>
      </c>
      <c r="Q281" s="55" t="e">
        <f>+'Ark1'!#REF!</f>
        <v>#REF!</v>
      </c>
      <c r="R281" s="55" t="e">
        <f>+'Ark1'!#REF!</f>
        <v>#REF!</v>
      </c>
      <c r="S281" s="55" t="e">
        <f>+'Ark1'!#REF!</f>
        <v>#REF!</v>
      </c>
      <c r="T281" s="55" t="e">
        <f t="shared" si="14"/>
        <v>#REF!</v>
      </c>
      <c r="U281" s="55" t="e">
        <f t="shared" si="15"/>
        <v>#REF!</v>
      </c>
      <c r="V281" s="47"/>
    </row>
    <row r="282" spans="1:22">
      <c r="A282" s="47"/>
      <c r="B282" s="53" t="e">
        <f>+'Ark1'!#REF!</f>
        <v>#REF!</v>
      </c>
      <c r="C282" s="53" t="e">
        <f>+'Ark1'!#REF!</f>
        <v>#REF!</v>
      </c>
      <c r="D282" s="54" t="s">
        <v>479</v>
      </c>
      <c r="E282" s="53" t="e">
        <f>+'Ark1'!#REF!</f>
        <v>#REF!</v>
      </c>
      <c r="F282" s="338" t="e">
        <f>+'Ark1'!#REF!</f>
        <v>#REF!</v>
      </c>
      <c r="G282" s="178" t="e">
        <f>+'Ark1'!#REF!</f>
        <v>#REF!</v>
      </c>
      <c r="H282" s="60" t="e">
        <f t="shared" si="16"/>
        <v>#REF!</v>
      </c>
      <c r="I282" s="178" t="e">
        <f>+'Ark1'!#REF!</f>
        <v>#REF!</v>
      </c>
      <c r="J282" s="55" t="e">
        <f>+'Ark1'!#REF!</f>
        <v>#REF!</v>
      </c>
      <c r="K282" s="55" t="e">
        <f>+'Ark1'!#REF!</f>
        <v>#REF!</v>
      </c>
      <c r="L282" s="157" t="e">
        <f>+'Ark1'!#REF!</f>
        <v>#REF!</v>
      </c>
      <c r="M282" s="75" t="e">
        <f>+'Ark1'!#REF!</f>
        <v>#REF!</v>
      </c>
      <c r="N282" s="75" t="e">
        <f>+'Ark1'!#REF!</f>
        <v>#REF!</v>
      </c>
      <c r="O282" s="75" t="e">
        <f>+'Ark1'!#REF!</f>
        <v>#REF!</v>
      </c>
      <c r="P282" s="75" t="e">
        <f>+'Ark1'!#REF!</f>
        <v>#REF!</v>
      </c>
      <c r="Q282" s="55" t="e">
        <f>+'Ark1'!#REF!</f>
        <v>#REF!</v>
      </c>
      <c r="R282" s="55" t="e">
        <f>+'Ark1'!#REF!</f>
        <v>#REF!</v>
      </c>
      <c r="S282" s="55" t="e">
        <f>+'Ark1'!#REF!</f>
        <v>#REF!</v>
      </c>
      <c r="T282" s="55" t="e">
        <f t="shared" si="14"/>
        <v>#REF!</v>
      </c>
      <c r="U282" s="55" t="e">
        <f t="shared" si="15"/>
        <v>#REF!</v>
      </c>
      <c r="V282" s="47"/>
    </row>
    <row r="283" spans="1:22">
      <c r="A283" s="47"/>
      <c r="B283" s="53" t="e">
        <f>+'Ark1'!#REF!</f>
        <v>#REF!</v>
      </c>
      <c r="C283" s="53" t="e">
        <f>+'Ark1'!#REF!</f>
        <v>#REF!</v>
      </c>
      <c r="D283" s="54" t="s">
        <v>480</v>
      </c>
      <c r="E283" s="53" t="e">
        <f>+'Ark1'!#REF!</f>
        <v>#REF!</v>
      </c>
      <c r="F283" s="338" t="e">
        <f>+'Ark1'!#REF!</f>
        <v>#REF!</v>
      </c>
      <c r="G283" s="178" t="e">
        <f>+'Ark1'!#REF!</f>
        <v>#REF!</v>
      </c>
      <c r="H283" s="59" t="e">
        <f t="shared" si="16"/>
        <v>#REF!</v>
      </c>
      <c r="I283" s="178" t="e">
        <f>+'Ark1'!#REF!</f>
        <v>#REF!</v>
      </c>
      <c r="J283" s="55" t="e">
        <f>+'Ark1'!#REF!</f>
        <v>#REF!</v>
      </c>
      <c r="K283" s="55" t="e">
        <f>+'Ark1'!#REF!</f>
        <v>#REF!</v>
      </c>
      <c r="L283" s="157" t="e">
        <f>+'Ark1'!#REF!</f>
        <v>#REF!</v>
      </c>
      <c r="M283" s="75" t="e">
        <f>+'Ark1'!#REF!</f>
        <v>#REF!</v>
      </c>
      <c r="N283" s="75" t="e">
        <f>+'Ark1'!#REF!</f>
        <v>#REF!</v>
      </c>
      <c r="O283" s="75" t="e">
        <f>+'Ark1'!#REF!</f>
        <v>#REF!</v>
      </c>
      <c r="P283" s="75" t="e">
        <f>+'Ark1'!#REF!</f>
        <v>#REF!</v>
      </c>
      <c r="Q283" s="55" t="e">
        <f>+'Ark1'!#REF!</f>
        <v>#REF!</v>
      </c>
      <c r="R283" s="55" t="e">
        <f>+'Ark1'!#REF!</f>
        <v>#REF!</v>
      </c>
      <c r="S283" s="55" t="e">
        <f>+'Ark1'!#REF!</f>
        <v>#REF!</v>
      </c>
      <c r="T283" s="55" t="e">
        <f t="shared" si="14"/>
        <v>#REF!</v>
      </c>
      <c r="U283" s="55" t="e">
        <f t="shared" si="15"/>
        <v>#REF!</v>
      </c>
      <c r="V283" s="47"/>
    </row>
    <row r="284" spans="1:22">
      <c r="A284" s="47"/>
      <c r="B284" s="53" t="e">
        <f>+'Ark1'!#REF!</f>
        <v>#REF!</v>
      </c>
      <c r="C284" s="53" t="e">
        <f>+'Ark1'!#REF!</f>
        <v>#REF!</v>
      </c>
      <c r="D284" s="54" t="s">
        <v>481</v>
      </c>
      <c r="E284" s="53" t="e">
        <f>+'Ark1'!#REF!</f>
        <v>#REF!</v>
      </c>
      <c r="F284" s="338" t="e">
        <f>+'Ark1'!#REF!</f>
        <v>#REF!</v>
      </c>
      <c r="G284" s="178" t="e">
        <f>+'Ark1'!#REF!</f>
        <v>#REF!</v>
      </c>
      <c r="H284" s="59" t="e">
        <f t="shared" si="16"/>
        <v>#REF!</v>
      </c>
      <c r="I284" s="178" t="e">
        <f>+'Ark1'!#REF!</f>
        <v>#REF!</v>
      </c>
      <c r="J284" s="55" t="e">
        <f>+'Ark1'!#REF!</f>
        <v>#REF!</v>
      </c>
      <c r="K284" s="55" t="e">
        <f>+'Ark1'!#REF!</f>
        <v>#REF!</v>
      </c>
      <c r="L284" s="157" t="e">
        <f>+'Ark1'!#REF!</f>
        <v>#REF!</v>
      </c>
      <c r="M284" s="75" t="e">
        <f>+'Ark1'!#REF!</f>
        <v>#REF!</v>
      </c>
      <c r="N284" s="75" t="e">
        <f>+'Ark1'!#REF!</f>
        <v>#REF!</v>
      </c>
      <c r="O284" s="75" t="e">
        <f>+'Ark1'!#REF!</f>
        <v>#REF!</v>
      </c>
      <c r="P284" s="75" t="e">
        <f>+'Ark1'!#REF!</f>
        <v>#REF!</v>
      </c>
      <c r="Q284" s="55" t="e">
        <f>+'Ark1'!#REF!</f>
        <v>#REF!</v>
      </c>
      <c r="R284" s="55" t="e">
        <f>+'Ark1'!#REF!</f>
        <v>#REF!</v>
      </c>
      <c r="S284" s="55" t="e">
        <f>+'Ark1'!#REF!</f>
        <v>#REF!</v>
      </c>
      <c r="T284" s="55" t="e">
        <f t="shared" si="14"/>
        <v>#REF!</v>
      </c>
      <c r="U284" s="55" t="e">
        <f t="shared" si="15"/>
        <v>#REF!</v>
      </c>
      <c r="V284" s="47"/>
    </row>
    <row r="285" spans="1:22">
      <c r="A285" s="47"/>
      <c r="B285" t="e">
        <f>+'Ark1'!#REF!</f>
        <v>#REF!</v>
      </c>
      <c r="C285" t="e">
        <f>+'Ark1'!#REF!</f>
        <v>#REF!</v>
      </c>
      <c r="D285" s="3" t="s">
        <v>466</v>
      </c>
      <c r="E285" t="e">
        <f>+'Ark1'!#REF!</f>
        <v>#REF!</v>
      </c>
      <c r="F285" s="337" t="e">
        <f>+'Ark1'!#REF!</f>
        <v>#REF!</v>
      </c>
      <c r="G285" s="196" t="e">
        <f>+'Ark1'!#REF!</f>
        <v>#REF!</v>
      </c>
      <c r="H285" s="59" t="e">
        <f t="shared" si="16"/>
        <v>#REF!</v>
      </c>
      <c r="I285" s="196" t="e">
        <f>+'Ark1'!#REF!</f>
        <v>#REF!</v>
      </c>
      <c r="J285" s="1" t="e">
        <f>+'Ark1'!#REF!</f>
        <v>#REF!</v>
      </c>
      <c r="K285" s="1" t="e">
        <f>+'Ark1'!#REF!</f>
        <v>#REF!</v>
      </c>
      <c r="L285" s="93" t="e">
        <f>+'Ark1'!#REF!</f>
        <v>#REF!</v>
      </c>
      <c r="M285" s="11" t="e">
        <f>+'Ark1'!#REF!</f>
        <v>#REF!</v>
      </c>
      <c r="N285" s="11" t="e">
        <f>+'Ark1'!#REF!</f>
        <v>#REF!</v>
      </c>
      <c r="O285" s="11" t="e">
        <f>+'Ark1'!#REF!</f>
        <v>#REF!</v>
      </c>
      <c r="P285" s="11" t="e">
        <f>+'Ark1'!#REF!</f>
        <v>#REF!</v>
      </c>
      <c r="Q285" s="1" t="e">
        <f>+'Ark1'!#REF!</f>
        <v>#REF!</v>
      </c>
      <c r="R285" s="1" t="e">
        <f>+'Ark1'!#REF!</f>
        <v>#REF!</v>
      </c>
      <c r="S285" s="1" t="e">
        <f>+'Ark1'!#REF!</f>
        <v>#REF!</v>
      </c>
      <c r="T285" s="1" t="e">
        <f t="shared" si="14"/>
        <v>#REF!</v>
      </c>
      <c r="U285" s="1" t="e">
        <f t="shared" si="15"/>
        <v>#REF!</v>
      </c>
      <c r="V285" s="47"/>
    </row>
    <row r="286" spans="1:22">
      <c r="A286" s="47"/>
      <c r="B286" t="e">
        <f>+'Ark1'!#REF!</f>
        <v>#REF!</v>
      </c>
      <c r="C286" t="e">
        <f>+'Ark1'!#REF!</f>
        <v>#REF!</v>
      </c>
      <c r="D286" s="3" t="s">
        <v>467</v>
      </c>
      <c r="E286" t="e">
        <f>+'Ark1'!#REF!</f>
        <v>#REF!</v>
      </c>
      <c r="F286" s="337" t="e">
        <f>+'Ark1'!#REF!</f>
        <v>#REF!</v>
      </c>
      <c r="G286" s="196" t="e">
        <f>+'Ark1'!#REF!</f>
        <v>#REF!</v>
      </c>
      <c r="H286" s="59" t="e">
        <f t="shared" si="16"/>
        <v>#REF!</v>
      </c>
      <c r="I286" s="196" t="e">
        <f>+'Ark1'!#REF!</f>
        <v>#REF!</v>
      </c>
      <c r="J286" s="1" t="e">
        <f>+'Ark1'!#REF!</f>
        <v>#REF!</v>
      </c>
      <c r="K286" s="1" t="e">
        <f>+'Ark1'!#REF!</f>
        <v>#REF!</v>
      </c>
      <c r="L286" s="93" t="e">
        <f>+'Ark1'!#REF!</f>
        <v>#REF!</v>
      </c>
      <c r="M286" s="11" t="e">
        <f>+'Ark1'!#REF!</f>
        <v>#REF!</v>
      </c>
      <c r="N286" s="11" t="e">
        <f>+'Ark1'!#REF!</f>
        <v>#REF!</v>
      </c>
      <c r="O286" s="11" t="e">
        <f>+'Ark1'!#REF!</f>
        <v>#REF!</v>
      </c>
      <c r="P286" s="11" t="e">
        <f>+'Ark1'!#REF!</f>
        <v>#REF!</v>
      </c>
      <c r="Q286" s="1" t="e">
        <f>+'Ark1'!#REF!</f>
        <v>#REF!</v>
      </c>
      <c r="R286" s="1" t="e">
        <f>+'Ark1'!#REF!</f>
        <v>#REF!</v>
      </c>
      <c r="S286" s="1" t="e">
        <f>+'Ark1'!#REF!</f>
        <v>#REF!</v>
      </c>
      <c r="T286" s="1" t="e">
        <f t="shared" si="14"/>
        <v>#REF!</v>
      </c>
      <c r="U286" s="1" t="e">
        <f t="shared" si="15"/>
        <v>#REF!</v>
      </c>
      <c r="V286" s="47"/>
    </row>
    <row r="287" spans="1:22">
      <c r="A287" s="47"/>
      <c r="B287" t="e">
        <f>+'Ark1'!#REF!</f>
        <v>#REF!</v>
      </c>
      <c r="C287" t="e">
        <f>+'Ark1'!#REF!</f>
        <v>#REF!</v>
      </c>
      <c r="D287" s="3" t="s">
        <v>468</v>
      </c>
      <c r="E287" t="e">
        <f>+'Ark1'!#REF!</f>
        <v>#REF!</v>
      </c>
      <c r="F287" s="337" t="e">
        <f>+'Ark1'!#REF!</f>
        <v>#REF!</v>
      </c>
      <c r="G287" s="196" t="e">
        <f>+'Ark1'!#REF!</f>
        <v>#REF!</v>
      </c>
      <c r="H287" s="59" t="e">
        <f t="shared" si="16"/>
        <v>#REF!</v>
      </c>
      <c r="I287" s="196" t="e">
        <f>+'Ark1'!#REF!</f>
        <v>#REF!</v>
      </c>
      <c r="J287" s="1" t="e">
        <f>+'Ark1'!#REF!</f>
        <v>#REF!</v>
      </c>
      <c r="K287" s="1" t="e">
        <f>+'Ark1'!#REF!</f>
        <v>#REF!</v>
      </c>
      <c r="L287" s="93" t="e">
        <f>+'Ark1'!#REF!</f>
        <v>#REF!</v>
      </c>
      <c r="M287" s="11" t="e">
        <f>+'Ark1'!#REF!</f>
        <v>#REF!</v>
      </c>
      <c r="N287" s="11" t="e">
        <f>+'Ark1'!#REF!</f>
        <v>#REF!</v>
      </c>
      <c r="O287" s="11" t="e">
        <f>+'Ark1'!#REF!</f>
        <v>#REF!</v>
      </c>
      <c r="P287" s="11" t="e">
        <f>+'Ark1'!#REF!</f>
        <v>#REF!</v>
      </c>
      <c r="Q287" s="1" t="e">
        <f>+'Ark1'!#REF!</f>
        <v>#REF!</v>
      </c>
      <c r="R287" s="1" t="e">
        <f>+'Ark1'!#REF!</f>
        <v>#REF!</v>
      </c>
      <c r="S287" s="1" t="e">
        <f>+'Ark1'!#REF!</f>
        <v>#REF!</v>
      </c>
      <c r="T287" s="1" t="e">
        <f t="shared" si="14"/>
        <v>#REF!</v>
      </c>
      <c r="U287" s="1" t="e">
        <f t="shared" si="15"/>
        <v>#REF!</v>
      </c>
      <c r="V287" s="47"/>
    </row>
    <row r="288" spans="1:22">
      <c r="A288" s="47"/>
      <c r="B288" t="e">
        <f>+'Ark1'!#REF!</f>
        <v>#REF!</v>
      </c>
      <c r="C288" t="e">
        <f>+'Ark1'!#REF!</f>
        <v>#REF!</v>
      </c>
      <c r="D288" s="3" t="s">
        <v>469</v>
      </c>
      <c r="E288" t="e">
        <f>+'Ark1'!#REF!</f>
        <v>#REF!</v>
      </c>
      <c r="F288" s="337" t="e">
        <f>+'Ark1'!#REF!</f>
        <v>#REF!</v>
      </c>
      <c r="G288" s="196" t="e">
        <f>+'Ark1'!#REF!</f>
        <v>#REF!</v>
      </c>
      <c r="H288" s="59" t="e">
        <f t="shared" si="16"/>
        <v>#REF!</v>
      </c>
      <c r="I288" s="196" t="e">
        <f>+'Ark1'!#REF!</f>
        <v>#REF!</v>
      </c>
      <c r="J288" s="1" t="e">
        <f>+'Ark1'!#REF!</f>
        <v>#REF!</v>
      </c>
      <c r="K288" s="1" t="e">
        <f>+'Ark1'!#REF!</f>
        <v>#REF!</v>
      </c>
      <c r="L288" s="93" t="e">
        <f>+'Ark1'!#REF!</f>
        <v>#REF!</v>
      </c>
      <c r="M288" s="11" t="e">
        <f>+'Ark1'!#REF!</f>
        <v>#REF!</v>
      </c>
      <c r="N288" s="11" t="e">
        <f>+'Ark1'!#REF!</f>
        <v>#REF!</v>
      </c>
      <c r="O288" s="11" t="e">
        <f>+'Ark1'!#REF!</f>
        <v>#REF!</v>
      </c>
      <c r="P288" s="11" t="e">
        <f>+'Ark1'!#REF!</f>
        <v>#REF!</v>
      </c>
      <c r="Q288" s="1" t="e">
        <f>+'Ark1'!#REF!</f>
        <v>#REF!</v>
      </c>
      <c r="R288" s="1" t="e">
        <f>+'Ark1'!#REF!</f>
        <v>#REF!</v>
      </c>
      <c r="S288" s="1" t="e">
        <f>+'Ark1'!#REF!</f>
        <v>#REF!</v>
      </c>
      <c r="T288" s="1" t="e">
        <f t="shared" si="14"/>
        <v>#REF!</v>
      </c>
      <c r="U288" s="1" t="e">
        <f t="shared" si="15"/>
        <v>#REF!</v>
      </c>
      <c r="V288" s="47"/>
    </row>
    <row r="289" spans="1:22">
      <c r="A289" s="47"/>
      <c r="B289" t="e">
        <f>+'Ark1'!#REF!</f>
        <v>#REF!</v>
      </c>
      <c r="C289" t="e">
        <f>+'Ark1'!#REF!</f>
        <v>#REF!</v>
      </c>
      <c r="D289" s="3" t="s">
        <v>470</v>
      </c>
      <c r="E289" t="e">
        <f>+'Ark1'!#REF!</f>
        <v>#REF!</v>
      </c>
      <c r="F289" s="337" t="e">
        <f>+'Ark1'!#REF!</f>
        <v>#REF!</v>
      </c>
      <c r="G289" s="196" t="e">
        <f>+'Ark1'!#REF!</f>
        <v>#REF!</v>
      </c>
      <c r="H289" s="59" t="e">
        <f t="shared" si="16"/>
        <v>#REF!</v>
      </c>
      <c r="I289" s="196" t="e">
        <f>+'Ark1'!#REF!</f>
        <v>#REF!</v>
      </c>
      <c r="J289" s="1" t="e">
        <f>+'Ark1'!#REF!</f>
        <v>#REF!</v>
      </c>
      <c r="K289" s="1" t="e">
        <f>+'Ark1'!#REF!</f>
        <v>#REF!</v>
      </c>
      <c r="L289" s="93" t="e">
        <f>+'Ark1'!#REF!</f>
        <v>#REF!</v>
      </c>
      <c r="M289" s="11" t="e">
        <f>+'Ark1'!#REF!</f>
        <v>#REF!</v>
      </c>
      <c r="N289" s="11" t="e">
        <f>+'Ark1'!#REF!</f>
        <v>#REF!</v>
      </c>
      <c r="O289" s="11" t="e">
        <f>+'Ark1'!#REF!</f>
        <v>#REF!</v>
      </c>
      <c r="P289" s="11" t="e">
        <f>+'Ark1'!#REF!</f>
        <v>#REF!</v>
      </c>
      <c r="Q289" s="1" t="e">
        <f>+'Ark1'!#REF!</f>
        <v>#REF!</v>
      </c>
      <c r="R289" s="1" t="e">
        <f>+'Ark1'!#REF!</f>
        <v>#REF!</v>
      </c>
      <c r="S289" s="1" t="e">
        <f>+'Ark1'!#REF!</f>
        <v>#REF!</v>
      </c>
      <c r="T289" s="1" t="e">
        <f t="shared" si="14"/>
        <v>#REF!</v>
      </c>
      <c r="U289" s="1" t="e">
        <f t="shared" si="15"/>
        <v>#REF!</v>
      </c>
      <c r="V289" s="47"/>
    </row>
    <row r="290" spans="1:22">
      <c r="A290" s="47"/>
      <c r="B290" t="e">
        <f>+'Ark1'!#REF!</f>
        <v>#REF!</v>
      </c>
      <c r="C290" t="e">
        <f>+'Ark1'!#REF!</f>
        <v>#REF!</v>
      </c>
      <c r="D290" s="3" t="s">
        <v>471</v>
      </c>
      <c r="E290" t="e">
        <f>+'Ark1'!#REF!</f>
        <v>#REF!</v>
      </c>
      <c r="F290" s="337" t="e">
        <f>+'Ark1'!#REF!</f>
        <v>#REF!</v>
      </c>
      <c r="G290" s="196" t="e">
        <f>+'Ark1'!#REF!</f>
        <v>#REF!</v>
      </c>
      <c r="H290" s="59" t="e">
        <f t="shared" si="16"/>
        <v>#REF!</v>
      </c>
      <c r="I290" s="196" t="e">
        <f>+'Ark1'!#REF!</f>
        <v>#REF!</v>
      </c>
      <c r="J290" s="1" t="e">
        <f>+'Ark1'!#REF!</f>
        <v>#REF!</v>
      </c>
      <c r="K290" s="1" t="e">
        <f>+'Ark1'!#REF!</f>
        <v>#REF!</v>
      </c>
      <c r="L290" s="93" t="e">
        <f>+'Ark1'!#REF!</f>
        <v>#REF!</v>
      </c>
      <c r="M290" s="11" t="e">
        <f>+'Ark1'!#REF!</f>
        <v>#REF!</v>
      </c>
      <c r="N290" s="11" t="e">
        <f>+'Ark1'!#REF!</f>
        <v>#REF!</v>
      </c>
      <c r="O290" s="11" t="e">
        <f>+'Ark1'!#REF!</f>
        <v>#REF!</v>
      </c>
      <c r="P290" s="11" t="e">
        <f>+'Ark1'!#REF!</f>
        <v>#REF!</v>
      </c>
      <c r="Q290" s="1" t="e">
        <f>+'Ark1'!#REF!</f>
        <v>#REF!</v>
      </c>
      <c r="R290" s="1" t="e">
        <f>+'Ark1'!#REF!</f>
        <v>#REF!</v>
      </c>
      <c r="S290" s="1" t="e">
        <f>+'Ark1'!#REF!</f>
        <v>#REF!</v>
      </c>
      <c r="T290" s="1" t="e">
        <f t="shared" si="14"/>
        <v>#REF!</v>
      </c>
      <c r="U290" s="1" t="e">
        <f t="shared" si="15"/>
        <v>#REF!</v>
      </c>
      <c r="V290" s="47"/>
    </row>
    <row r="291" spans="1:22">
      <c r="A291" s="47"/>
      <c r="B291" t="e">
        <f>+'Ark1'!#REF!</f>
        <v>#REF!</v>
      </c>
      <c r="C291" t="e">
        <f>+'Ark1'!#REF!</f>
        <v>#REF!</v>
      </c>
      <c r="D291" s="3" t="s">
        <v>472</v>
      </c>
      <c r="E291" t="e">
        <f>+'Ark1'!#REF!</f>
        <v>#REF!</v>
      </c>
      <c r="F291" s="337" t="e">
        <f>+'Ark1'!#REF!</f>
        <v>#REF!</v>
      </c>
      <c r="G291" s="196" t="e">
        <f>+'Ark1'!#REF!</f>
        <v>#REF!</v>
      </c>
      <c r="H291" s="59" t="e">
        <f t="shared" si="16"/>
        <v>#REF!</v>
      </c>
      <c r="I291" s="196" t="e">
        <f>+'Ark1'!#REF!</f>
        <v>#REF!</v>
      </c>
      <c r="J291" s="1" t="e">
        <f>+'Ark1'!#REF!</f>
        <v>#REF!</v>
      </c>
      <c r="K291" s="1" t="e">
        <f>+'Ark1'!#REF!</f>
        <v>#REF!</v>
      </c>
      <c r="L291" s="93" t="e">
        <f>+'Ark1'!#REF!</f>
        <v>#REF!</v>
      </c>
      <c r="M291" s="11" t="e">
        <f>+'Ark1'!#REF!</f>
        <v>#REF!</v>
      </c>
      <c r="N291" s="11" t="e">
        <f>+'Ark1'!#REF!</f>
        <v>#REF!</v>
      </c>
      <c r="O291" s="11" t="e">
        <f>+'Ark1'!#REF!</f>
        <v>#REF!</v>
      </c>
      <c r="P291" s="11" t="e">
        <f>+'Ark1'!#REF!</f>
        <v>#REF!</v>
      </c>
      <c r="Q291" s="1" t="e">
        <f>+'Ark1'!#REF!</f>
        <v>#REF!</v>
      </c>
      <c r="R291" s="1" t="e">
        <f>+'Ark1'!#REF!</f>
        <v>#REF!</v>
      </c>
      <c r="S291" s="1" t="e">
        <f>+'Ark1'!#REF!</f>
        <v>#REF!</v>
      </c>
      <c r="T291" s="1" t="e">
        <f t="shared" si="14"/>
        <v>#REF!</v>
      </c>
      <c r="U291" s="1" t="e">
        <f t="shared" si="15"/>
        <v>#REF!</v>
      </c>
      <c r="V291" s="47"/>
    </row>
    <row r="292" spans="1:22">
      <c r="A292" s="47"/>
      <c r="B292" t="e">
        <f>+'Ark1'!#REF!</f>
        <v>#REF!</v>
      </c>
      <c r="C292" t="e">
        <f>+'Ark1'!#REF!</f>
        <v>#REF!</v>
      </c>
      <c r="D292" s="3" t="s">
        <v>473</v>
      </c>
      <c r="E292" t="e">
        <f>+'Ark1'!#REF!</f>
        <v>#REF!</v>
      </c>
      <c r="F292" s="337" t="e">
        <f>+'Ark1'!#REF!</f>
        <v>#REF!</v>
      </c>
      <c r="G292" s="196" t="e">
        <f>+'Ark1'!#REF!</f>
        <v>#REF!</v>
      </c>
      <c r="H292" s="59" t="e">
        <f t="shared" si="16"/>
        <v>#REF!</v>
      </c>
      <c r="I292" s="196" t="e">
        <f>+'Ark1'!#REF!</f>
        <v>#REF!</v>
      </c>
      <c r="J292" s="1" t="e">
        <f>+'Ark1'!#REF!</f>
        <v>#REF!</v>
      </c>
      <c r="K292" s="1" t="e">
        <f>+'Ark1'!#REF!</f>
        <v>#REF!</v>
      </c>
      <c r="L292" s="93" t="e">
        <f>+'Ark1'!#REF!</f>
        <v>#REF!</v>
      </c>
      <c r="M292" s="11" t="e">
        <f>+'Ark1'!#REF!</f>
        <v>#REF!</v>
      </c>
      <c r="N292" s="11" t="e">
        <f>+'Ark1'!#REF!</f>
        <v>#REF!</v>
      </c>
      <c r="O292" s="11" t="e">
        <f>+'Ark1'!#REF!</f>
        <v>#REF!</v>
      </c>
      <c r="P292" s="11" t="e">
        <f>+'Ark1'!#REF!</f>
        <v>#REF!</v>
      </c>
      <c r="Q292" s="1" t="e">
        <f>+'Ark1'!#REF!</f>
        <v>#REF!</v>
      </c>
      <c r="R292" s="1" t="e">
        <f>+'Ark1'!#REF!</f>
        <v>#REF!</v>
      </c>
      <c r="S292" s="1" t="e">
        <f>+'Ark1'!#REF!</f>
        <v>#REF!</v>
      </c>
      <c r="T292" s="1" t="e">
        <f t="shared" si="14"/>
        <v>#REF!</v>
      </c>
      <c r="U292" s="1" t="e">
        <f t="shared" si="15"/>
        <v>#REF!</v>
      </c>
      <c r="V292" s="47"/>
    </row>
    <row r="293" spans="1:22">
      <c r="A293" s="47"/>
      <c r="B293" t="e">
        <f>+'Ark1'!#REF!</f>
        <v>#REF!</v>
      </c>
      <c r="C293" t="e">
        <f>+'Ark1'!#REF!</f>
        <v>#REF!</v>
      </c>
      <c r="D293" s="3" t="s">
        <v>474</v>
      </c>
      <c r="E293" t="e">
        <f>+'Ark1'!#REF!</f>
        <v>#REF!</v>
      </c>
      <c r="F293" s="337" t="e">
        <f>+'Ark1'!#REF!</f>
        <v>#REF!</v>
      </c>
      <c r="G293" s="196" t="e">
        <f>+'Ark1'!#REF!</f>
        <v>#REF!</v>
      </c>
      <c r="H293" s="59" t="e">
        <f t="shared" si="16"/>
        <v>#REF!</v>
      </c>
      <c r="I293" s="196" t="e">
        <f>+'Ark1'!#REF!</f>
        <v>#REF!</v>
      </c>
      <c r="J293" s="1" t="e">
        <f>+'Ark1'!#REF!</f>
        <v>#REF!</v>
      </c>
      <c r="K293" s="1" t="e">
        <f>+'Ark1'!#REF!</f>
        <v>#REF!</v>
      </c>
      <c r="L293" s="93" t="e">
        <f>+'Ark1'!#REF!</f>
        <v>#REF!</v>
      </c>
      <c r="M293" s="11" t="e">
        <f>+'Ark1'!#REF!</f>
        <v>#REF!</v>
      </c>
      <c r="N293" s="11" t="e">
        <f>+'Ark1'!#REF!</f>
        <v>#REF!</v>
      </c>
      <c r="O293" s="11" t="e">
        <f>+'Ark1'!#REF!</f>
        <v>#REF!</v>
      </c>
      <c r="P293" s="11" t="e">
        <f>+'Ark1'!#REF!</f>
        <v>#REF!</v>
      </c>
      <c r="Q293" s="1" t="e">
        <f>+'Ark1'!#REF!</f>
        <v>#REF!</v>
      </c>
      <c r="R293" s="1" t="e">
        <f>+'Ark1'!#REF!</f>
        <v>#REF!</v>
      </c>
      <c r="S293" s="1" t="e">
        <f>+'Ark1'!#REF!</f>
        <v>#REF!</v>
      </c>
      <c r="T293" s="1" t="e">
        <f t="shared" si="14"/>
        <v>#REF!</v>
      </c>
      <c r="U293" s="1" t="e">
        <f t="shared" si="15"/>
        <v>#REF!</v>
      </c>
      <c r="V293" s="47"/>
    </row>
    <row r="294" spans="1:22">
      <c r="A294" s="47"/>
      <c r="B294" t="e">
        <f>+'Ark1'!#REF!</f>
        <v>#REF!</v>
      </c>
      <c r="C294" t="e">
        <f>+'Ark1'!#REF!</f>
        <v>#REF!</v>
      </c>
      <c r="D294" s="3" t="s">
        <v>475</v>
      </c>
      <c r="E294" t="e">
        <f>+'Ark1'!#REF!</f>
        <v>#REF!</v>
      </c>
      <c r="F294" s="337" t="e">
        <f>+'Ark1'!#REF!</f>
        <v>#REF!</v>
      </c>
      <c r="G294" s="196" t="e">
        <f>+'Ark1'!#REF!</f>
        <v>#REF!</v>
      </c>
      <c r="H294" s="59" t="e">
        <f t="shared" si="16"/>
        <v>#REF!</v>
      </c>
      <c r="I294" s="196" t="e">
        <f>+'Ark1'!#REF!</f>
        <v>#REF!</v>
      </c>
      <c r="J294" s="1" t="e">
        <f>+'Ark1'!#REF!</f>
        <v>#REF!</v>
      </c>
      <c r="K294" s="1" t="e">
        <f>+'Ark1'!#REF!</f>
        <v>#REF!</v>
      </c>
      <c r="L294" s="93" t="e">
        <f>+'Ark1'!#REF!</f>
        <v>#REF!</v>
      </c>
      <c r="M294" s="11" t="e">
        <f>+'Ark1'!#REF!</f>
        <v>#REF!</v>
      </c>
      <c r="N294" s="11" t="e">
        <f>+'Ark1'!#REF!</f>
        <v>#REF!</v>
      </c>
      <c r="O294" s="11" t="e">
        <f>+'Ark1'!#REF!</f>
        <v>#REF!</v>
      </c>
      <c r="P294" s="11" t="e">
        <f>+'Ark1'!#REF!</f>
        <v>#REF!</v>
      </c>
      <c r="Q294" s="1" t="e">
        <f>+'Ark1'!#REF!</f>
        <v>#REF!</v>
      </c>
      <c r="R294" s="1" t="e">
        <f>+'Ark1'!#REF!</f>
        <v>#REF!</v>
      </c>
      <c r="S294" s="1" t="e">
        <f>+'Ark1'!#REF!</f>
        <v>#REF!</v>
      </c>
      <c r="T294" s="1" t="e">
        <f t="shared" si="14"/>
        <v>#REF!</v>
      </c>
      <c r="U294" s="1" t="e">
        <f t="shared" si="15"/>
        <v>#REF!</v>
      </c>
      <c r="V294" s="47"/>
    </row>
    <row r="295" spans="1:22">
      <c r="A295" s="47"/>
      <c r="B295" t="e">
        <f>+'Ark1'!#REF!</f>
        <v>#REF!</v>
      </c>
      <c r="C295" t="e">
        <f>+'Ark1'!#REF!</f>
        <v>#REF!</v>
      </c>
      <c r="D295" s="3" t="s">
        <v>476</v>
      </c>
      <c r="E295" t="e">
        <f>+'Ark1'!#REF!</f>
        <v>#REF!</v>
      </c>
      <c r="F295" s="337" t="e">
        <f>+'Ark1'!#REF!</f>
        <v>#REF!</v>
      </c>
      <c r="G295" s="196" t="e">
        <f>+'Ark1'!#REF!</f>
        <v>#REF!</v>
      </c>
      <c r="H295" s="59" t="e">
        <f t="shared" si="16"/>
        <v>#REF!</v>
      </c>
      <c r="I295" s="196" t="e">
        <f>+'Ark1'!#REF!</f>
        <v>#REF!</v>
      </c>
      <c r="J295" s="1" t="e">
        <f>+'Ark1'!#REF!</f>
        <v>#REF!</v>
      </c>
      <c r="K295" s="1" t="e">
        <f>+'Ark1'!#REF!</f>
        <v>#REF!</v>
      </c>
      <c r="L295" s="93" t="e">
        <f>+'Ark1'!#REF!</f>
        <v>#REF!</v>
      </c>
      <c r="M295" s="11" t="e">
        <f>+'Ark1'!#REF!</f>
        <v>#REF!</v>
      </c>
      <c r="N295" s="11" t="e">
        <f>+'Ark1'!#REF!</f>
        <v>#REF!</v>
      </c>
      <c r="O295" s="11" t="e">
        <f>+'Ark1'!#REF!</f>
        <v>#REF!</v>
      </c>
      <c r="P295" s="11" t="e">
        <f>+'Ark1'!#REF!</f>
        <v>#REF!</v>
      </c>
      <c r="Q295" s="1" t="e">
        <f>+'Ark1'!#REF!</f>
        <v>#REF!</v>
      </c>
      <c r="R295" s="1" t="e">
        <f>+'Ark1'!#REF!</f>
        <v>#REF!</v>
      </c>
      <c r="S295" s="1" t="e">
        <f>+'Ark1'!#REF!</f>
        <v>#REF!</v>
      </c>
      <c r="T295" s="1" t="e">
        <f t="shared" si="14"/>
        <v>#REF!</v>
      </c>
      <c r="U295" s="1" t="e">
        <f t="shared" si="15"/>
        <v>#REF!</v>
      </c>
      <c r="V295" s="47"/>
    </row>
    <row r="296" spans="1:22">
      <c r="A296" s="47"/>
      <c r="B296" t="e">
        <f>+'Ark1'!#REF!</f>
        <v>#REF!</v>
      </c>
      <c r="C296" t="e">
        <f>+'Ark1'!#REF!</f>
        <v>#REF!</v>
      </c>
      <c r="D296" s="3" t="s">
        <v>477</v>
      </c>
      <c r="E296" t="e">
        <f>+'Ark1'!#REF!</f>
        <v>#REF!</v>
      </c>
      <c r="F296" s="337" t="e">
        <f>+'Ark1'!#REF!</f>
        <v>#REF!</v>
      </c>
      <c r="G296" s="196" t="e">
        <f>+'Ark1'!#REF!</f>
        <v>#REF!</v>
      </c>
      <c r="H296" s="59" t="e">
        <f t="shared" si="16"/>
        <v>#REF!</v>
      </c>
      <c r="I296" s="196" t="e">
        <f>+'Ark1'!#REF!</f>
        <v>#REF!</v>
      </c>
      <c r="J296" s="1" t="e">
        <f>+'Ark1'!#REF!</f>
        <v>#REF!</v>
      </c>
      <c r="K296" s="1" t="e">
        <f>+'Ark1'!#REF!</f>
        <v>#REF!</v>
      </c>
      <c r="L296" s="93" t="e">
        <f>+'Ark1'!#REF!</f>
        <v>#REF!</v>
      </c>
      <c r="M296" s="11" t="e">
        <f>+'Ark1'!#REF!</f>
        <v>#REF!</v>
      </c>
      <c r="N296" s="11" t="e">
        <f>+'Ark1'!#REF!</f>
        <v>#REF!</v>
      </c>
      <c r="O296" s="11" t="e">
        <f>+'Ark1'!#REF!</f>
        <v>#REF!</v>
      </c>
      <c r="P296" s="11" t="e">
        <f>+'Ark1'!#REF!</f>
        <v>#REF!</v>
      </c>
      <c r="Q296" s="1" t="e">
        <f>+'Ark1'!#REF!</f>
        <v>#REF!</v>
      </c>
      <c r="R296" s="1" t="e">
        <f>+'Ark1'!#REF!</f>
        <v>#REF!</v>
      </c>
      <c r="S296" s="1" t="e">
        <f>+'Ark1'!#REF!</f>
        <v>#REF!</v>
      </c>
      <c r="T296" s="1" t="e">
        <f t="shared" si="14"/>
        <v>#REF!</v>
      </c>
      <c r="U296" s="1" t="e">
        <f t="shared" si="15"/>
        <v>#REF!</v>
      </c>
      <c r="V296" s="47"/>
    </row>
    <row r="297" spans="1:22">
      <c r="A297" s="47"/>
      <c r="B297" t="e">
        <f>+'Ark1'!#REF!</f>
        <v>#REF!</v>
      </c>
      <c r="C297" t="e">
        <f>+'Ark1'!#REF!</f>
        <v>#REF!</v>
      </c>
      <c r="D297" s="3" t="s">
        <v>478</v>
      </c>
      <c r="E297" t="e">
        <f>+'Ark1'!#REF!</f>
        <v>#REF!</v>
      </c>
      <c r="F297" s="337" t="e">
        <f>+'Ark1'!#REF!</f>
        <v>#REF!</v>
      </c>
      <c r="G297" s="196" t="e">
        <f>+'Ark1'!#REF!</f>
        <v>#REF!</v>
      </c>
      <c r="H297" s="59" t="e">
        <f t="shared" si="16"/>
        <v>#REF!</v>
      </c>
      <c r="I297" s="196" t="e">
        <f>+'Ark1'!#REF!</f>
        <v>#REF!</v>
      </c>
      <c r="J297" s="1" t="e">
        <f>+'Ark1'!#REF!</f>
        <v>#REF!</v>
      </c>
      <c r="K297" s="1" t="e">
        <f>+'Ark1'!#REF!</f>
        <v>#REF!</v>
      </c>
      <c r="L297" s="93" t="e">
        <f>+'Ark1'!#REF!</f>
        <v>#REF!</v>
      </c>
      <c r="M297" s="11" t="e">
        <f>+'Ark1'!#REF!</f>
        <v>#REF!</v>
      </c>
      <c r="N297" s="11" t="e">
        <f>+'Ark1'!#REF!</f>
        <v>#REF!</v>
      </c>
      <c r="O297" s="11" t="e">
        <f>+'Ark1'!#REF!</f>
        <v>#REF!</v>
      </c>
      <c r="P297" s="11" t="e">
        <f>+'Ark1'!#REF!</f>
        <v>#REF!</v>
      </c>
      <c r="Q297" s="1" t="e">
        <f>+'Ark1'!#REF!</f>
        <v>#REF!</v>
      </c>
      <c r="R297" s="1" t="e">
        <f>+'Ark1'!#REF!</f>
        <v>#REF!</v>
      </c>
      <c r="S297" s="1" t="e">
        <f>+'Ark1'!#REF!</f>
        <v>#REF!</v>
      </c>
      <c r="T297" s="1" t="e">
        <f t="shared" si="14"/>
        <v>#REF!</v>
      </c>
      <c r="U297" s="1" t="e">
        <f t="shared" si="15"/>
        <v>#REF!</v>
      </c>
      <c r="V297" s="47"/>
    </row>
    <row r="298" spans="1:22">
      <c r="A298" s="47"/>
      <c r="B298" t="e">
        <f>+'Ark1'!#REF!</f>
        <v>#REF!</v>
      </c>
      <c r="C298" t="e">
        <f>+'Ark1'!#REF!</f>
        <v>#REF!</v>
      </c>
      <c r="D298" s="3" t="s">
        <v>479</v>
      </c>
      <c r="E298" t="e">
        <f>+'Ark1'!#REF!</f>
        <v>#REF!</v>
      </c>
      <c r="F298" s="337" t="e">
        <f>+'Ark1'!#REF!</f>
        <v>#REF!</v>
      </c>
      <c r="G298" s="196" t="e">
        <f>+'Ark1'!#REF!</f>
        <v>#REF!</v>
      </c>
      <c r="H298" s="60" t="e">
        <f t="shared" si="16"/>
        <v>#REF!</v>
      </c>
      <c r="I298" s="196" t="e">
        <f>+'Ark1'!#REF!</f>
        <v>#REF!</v>
      </c>
      <c r="J298" s="1" t="e">
        <f>+'Ark1'!#REF!</f>
        <v>#REF!</v>
      </c>
      <c r="K298" s="1" t="e">
        <f>+'Ark1'!#REF!</f>
        <v>#REF!</v>
      </c>
      <c r="L298" s="93" t="e">
        <f>+'Ark1'!#REF!</f>
        <v>#REF!</v>
      </c>
      <c r="M298" s="11" t="e">
        <f>+'Ark1'!#REF!</f>
        <v>#REF!</v>
      </c>
      <c r="N298" s="11" t="e">
        <f>+'Ark1'!#REF!</f>
        <v>#REF!</v>
      </c>
      <c r="O298" s="11" t="e">
        <f>+'Ark1'!#REF!</f>
        <v>#REF!</v>
      </c>
      <c r="P298" s="11" t="e">
        <f>+'Ark1'!#REF!</f>
        <v>#REF!</v>
      </c>
      <c r="Q298" s="1" t="e">
        <f>+'Ark1'!#REF!</f>
        <v>#REF!</v>
      </c>
      <c r="R298" s="1" t="e">
        <f>+'Ark1'!#REF!</f>
        <v>#REF!</v>
      </c>
      <c r="S298" s="1" t="e">
        <f>+'Ark1'!#REF!</f>
        <v>#REF!</v>
      </c>
      <c r="T298" s="1" t="e">
        <f t="shared" si="14"/>
        <v>#REF!</v>
      </c>
      <c r="U298" s="1" t="e">
        <f t="shared" si="15"/>
        <v>#REF!</v>
      </c>
      <c r="V298" s="47"/>
    </row>
    <row r="299" spans="1:22">
      <c r="A299" s="47"/>
      <c r="B299" t="e">
        <f>+'Ark1'!#REF!</f>
        <v>#REF!</v>
      </c>
      <c r="C299" t="e">
        <f>+'Ark1'!#REF!</f>
        <v>#REF!</v>
      </c>
      <c r="D299" s="3" t="s">
        <v>480</v>
      </c>
      <c r="E299" t="e">
        <f>+'Ark1'!#REF!</f>
        <v>#REF!</v>
      </c>
      <c r="F299" s="337" t="e">
        <f>+'Ark1'!#REF!</f>
        <v>#REF!</v>
      </c>
      <c r="G299" s="196" t="e">
        <f>+'Ark1'!#REF!</f>
        <v>#REF!</v>
      </c>
      <c r="H299" s="60" t="e">
        <f t="shared" si="16"/>
        <v>#REF!</v>
      </c>
      <c r="I299" s="196" t="e">
        <f>+'Ark1'!#REF!</f>
        <v>#REF!</v>
      </c>
      <c r="J299" s="1" t="e">
        <f>+'Ark1'!#REF!</f>
        <v>#REF!</v>
      </c>
      <c r="K299" s="1" t="e">
        <f>+'Ark1'!#REF!</f>
        <v>#REF!</v>
      </c>
      <c r="L299" s="93" t="e">
        <f>+'Ark1'!#REF!</f>
        <v>#REF!</v>
      </c>
      <c r="M299" s="11" t="e">
        <f>+'Ark1'!#REF!</f>
        <v>#REF!</v>
      </c>
      <c r="N299" s="11" t="e">
        <f>+'Ark1'!#REF!</f>
        <v>#REF!</v>
      </c>
      <c r="O299" s="11" t="e">
        <f>+'Ark1'!#REF!</f>
        <v>#REF!</v>
      </c>
      <c r="P299" s="11" t="e">
        <f>+'Ark1'!#REF!</f>
        <v>#REF!</v>
      </c>
      <c r="Q299" s="1" t="e">
        <f>+'Ark1'!#REF!</f>
        <v>#REF!</v>
      </c>
      <c r="R299" s="1" t="e">
        <f>+'Ark1'!#REF!</f>
        <v>#REF!</v>
      </c>
      <c r="S299" s="1" t="e">
        <f>+'Ark1'!#REF!</f>
        <v>#REF!</v>
      </c>
      <c r="T299" s="1" t="e">
        <f t="shared" si="14"/>
        <v>#REF!</v>
      </c>
      <c r="U299" s="1" t="e">
        <f t="shared" si="15"/>
        <v>#REF!</v>
      </c>
      <c r="V299" s="47"/>
    </row>
    <row r="300" spans="1:22">
      <c r="A300" s="47"/>
      <c r="B300" t="e">
        <f>+'Ark1'!#REF!</f>
        <v>#REF!</v>
      </c>
      <c r="C300" t="e">
        <f>+'Ark1'!#REF!</f>
        <v>#REF!</v>
      </c>
      <c r="D300" s="3" t="s">
        <v>481</v>
      </c>
      <c r="E300" t="e">
        <f>+'Ark1'!#REF!</f>
        <v>#REF!</v>
      </c>
      <c r="F300" s="337" t="e">
        <f>+'Ark1'!#REF!</f>
        <v>#REF!</v>
      </c>
      <c r="G300" s="196" t="e">
        <f>+'Ark1'!#REF!</f>
        <v>#REF!</v>
      </c>
      <c r="H300" s="60" t="e">
        <f t="shared" si="16"/>
        <v>#REF!</v>
      </c>
      <c r="I300" s="196" t="e">
        <f>+'Ark1'!#REF!</f>
        <v>#REF!</v>
      </c>
      <c r="J300" s="1" t="e">
        <f>+'Ark1'!#REF!</f>
        <v>#REF!</v>
      </c>
      <c r="K300" s="1" t="e">
        <f>+'Ark1'!#REF!</f>
        <v>#REF!</v>
      </c>
      <c r="L300" s="93" t="e">
        <f>+'Ark1'!#REF!</f>
        <v>#REF!</v>
      </c>
      <c r="M300" s="11" t="e">
        <f>+'Ark1'!#REF!</f>
        <v>#REF!</v>
      </c>
      <c r="N300" s="11" t="e">
        <f>+'Ark1'!#REF!</f>
        <v>#REF!</v>
      </c>
      <c r="O300" s="11" t="e">
        <f>+'Ark1'!#REF!</f>
        <v>#REF!</v>
      </c>
      <c r="P300" s="11" t="e">
        <f>+'Ark1'!#REF!</f>
        <v>#REF!</v>
      </c>
      <c r="Q300" s="1" t="e">
        <f>+'Ark1'!#REF!</f>
        <v>#REF!</v>
      </c>
      <c r="R300" s="1" t="e">
        <f>+'Ark1'!#REF!</f>
        <v>#REF!</v>
      </c>
      <c r="S300" s="1" t="e">
        <f>+'Ark1'!#REF!</f>
        <v>#REF!</v>
      </c>
      <c r="T300" s="1" t="e">
        <f t="shared" si="14"/>
        <v>#REF!</v>
      </c>
      <c r="U300" s="1" t="e">
        <f t="shared" si="15"/>
        <v>#REF!</v>
      </c>
      <c r="V300" s="47"/>
    </row>
    <row r="301" spans="1:22">
      <c r="A301" s="47"/>
      <c r="B301" s="53" t="e">
        <f>+'Ark1'!#REF!</f>
        <v>#REF!</v>
      </c>
      <c r="C301" s="53" t="e">
        <f>+'Ark1'!#REF!</f>
        <v>#REF!</v>
      </c>
      <c r="D301" s="54" t="s">
        <v>466</v>
      </c>
      <c r="E301" s="53" t="e">
        <f>+'Ark1'!#REF!</f>
        <v>#REF!</v>
      </c>
      <c r="F301" s="338" t="e">
        <f>+'Ark1'!#REF!</f>
        <v>#REF!</v>
      </c>
      <c r="G301" s="178" t="e">
        <f>+'Ark1'!#REF!</f>
        <v>#REF!</v>
      </c>
      <c r="H301" s="60" t="e">
        <f t="shared" si="16"/>
        <v>#REF!</v>
      </c>
      <c r="I301" s="178" t="e">
        <f>+'Ark1'!#REF!</f>
        <v>#REF!</v>
      </c>
      <c r="J301" s="55" t="e">
        <f>+'Ark1'!#REF!</f>
        <v>#REF!</v>
      </c>
      <c r="K301" s="55" t="e">
        <f>+'Ark1'!#REF!</f>
        <v>#REF!</v>
      </c>
      <c r="L301" s="157" t="e">
        <f>+'Ark1'!#REF!</f>
        <v>#REF!</v>
      </c>
      <c r="M301" s="75" t="e">
        <f>+'Ark1'!#REF!</f>
        <v>#REF!</v>
      </c>
      <c r="N301" s="75" t="e">
        <f>+'Ark1'!#REF!</f>
        <v>#REF!</v>
      </c>
      <c r="O301" s="75" t="e">
        <f>+'Ark1'!#REF!</f>
        <v>#REF!</v>
      </c>
      <c r="P301" s="75" t="e">
        <f>+'Ark1'!#REF!</f>
        <v>#REF!</v>
      </c>
      <c r="Q301" s="55" t="e">
        <f>+'Ark1'!#REF!</f>
        <v>#REF!</v>
      </c>
      <c r="R301" s="55" t="e">
        <f>+'Ark1'!#REF!</f>
        <v>#REF!</v>
      </c>
      <c r="S301" s="55" t="e">
        <f>+'Ark1'!#REF!</f>
        <v>#REF!</v>
      </c>
      <c r="T301" s="55" t="e">
        <f t="shared" si="14"/>
        <v>#REF!</v>
      </c>
      <c r="U301" s="55" t="e">
        <f t="shared" si="15"/>
        <v>#REF!</v>
      </c>
      <c r="V301" s="47"/>
    </row>
    <row r="302" spans="1:22">
      <c r="A302" s="47"/>
      <c r="B302" s="53" t="e">
        <f>+'Ark1'!#REF!</f>
        <v>#REF!</v>
      </c>
      <c r="C302" s="53" t="e">
        <f>+'Ark1'!#REF!</f>
        <v>#REF!</v>
      </c>
      <c r="D302" s="54" t="s">
        <v>467</v>
      </c>
      <c r="E302" s="53" t="e">
        <f>+'Ark1'!#REF!</f>
        <v>#REF!</v>
      </c>
      <c r="F302" s="338" t="e">
        <f>+'Ark1'!#REF!</f>
        <v>#REF!</v>
      </c>
      <c r="G302" s="178" t="e">
        <f>+'Ark1'!#REF!</f>
        <v>#REF!</v>
      </c>
      <c r="H302" s="60" t="e">
        <f t="shared" si="16"/>
        <v>#REF!</v>
      </c>
      <c r="I302" s="178" t="e">
        <f>+'Ark1'!#REF!</f>
        <v>#REF!</v>
      </c>
      <c r="J302" s="55" t="e">
        <f>+'Ark1'!#REF!</f>
        <v>#REF!</v>
      </c>
      <c r="K302" s="55" t="e">
        <f>+'Ark1'!#REF!</f>
        <v>#REF!</v>
      </c>
      <c r="L302" s="157" t="e">
        <f>+'Ark1'!#REF!</f>
        <v>#REF!</v>
      </c>
      <c r="M302" s="75" t="e">
        <f>+'Ark1'!#REF!</f>
        <v>#REF!</v>
      </c>
      <c r="N302" s="75" t="e">
        <f>+'Ark1'!#REF!</f>
        <v>#REF!</v>
      </c>
      <c r="O302" s="75" t="e">
        <f>+'Ark1'!#REF!</f>
        <v>#REF!</v>
      </c>
      <c r="P302" s="75" t="e">
        <f>+'Ark1'!#REF!</f>
        <v>#REF!</v>
      </c>
      <c r="Q302" s="55" t="e">
        <f>+'Ark1'!#REF!</f>
        <v>#REF!</v>
      </c>
      <c r="R302" s="55" t="e">
        <f>+'Ark1'!#REF!</f>
        <v>#REF!</v>
      </c>
      <c r="S302" s="55" t="e">
        <f>+'Ark1'!#REF!</f>
        <v>#REF!</v>
      </c>
      <c r="T302" s="55" t="e">
        <f t="shared" si="14"/>
        <v>#REF!</v>
      </c>
      <c r="U302" s="55" t="e">
        <f t="shared" si="15"/>
        <v>#REF!</v>
      </c>
      <c r="V302" s="47"/>
    </row>
    <row r="303" spans="1:22">
      <c r="A303" s="47"/>
      <c r="B303" s="53" t="e">
        <f>+'Ark1'!#REF!</f>
        <v>#REF!</v>
      </c>
      <c r="C303" s="53" t="e">
        <f>+'Ark1'!#REF!</f>
        <v>#REF!</v>
      </c>
      <c r="D303" s="54" t="s">
        <v>468</v>
      </c>
      <c r="E303" s="53" t="e">
        <f>+'Ark1'!#REF!</f>
        <v>#REF!</v>
      </c>
      <c r="F303" s="338" t="e">
        <f>+'Ark1'!#REF!</f>
        <v>#REF!</v>
      </c>
      <c r="G303" s="178" t="e">
        <f>+'Ark1'!#REF!</f>
        <v>#REF!</v>
      </c>
      <c r="H303" s="60" t="e">
        <f t="shared" si="16"/>
        <v>#REF!</v>
      </c>
      <c r="I303" s="178" t="e">
        <f>+'Ark1'!#REF!</f>
        <v>#REF!</v>
      </c>
      <c r="J303" s="55" t="e">
        <f>+'Ark1'!#REF!</f>
        <v>#REF!</v>
      </c>
      <c r="K303" s="55" t="e">
        <f>+'Ark1'!#REF!</f>
        <v>#REF!</v>
      </c>
      <c r="L303" s="157" t="e">
        <f>+'Ark1'!#REF!</f>
        <v>#REF!</v>
      </c>
      <c r="M303" s="75" t="e">
        <f>+'Ark1'!#REF!</f>
        <v>#REF!</v>
      </c>
      <c r="N303" s="75" t="e">
        <f>+'Ark1'!#REF!</f>
        <v>#REF!</v>
      </c>
      <c r="O303" s="75" t="e">
        <f>+'Ark1'!#REF!</f>
        <v>#REF!</v>
      </c>
      <c r="P303" s="75" t="e">
        <f>+'Ark1'!#REF!</f>
        <v>#REF!</v>
      </c>
      <c r="Q303" s="55" t="e">
        <f>+'Ark1'!#REF!</f>
        <v>#REF!</v>
      </c>
      <c r="R303" s="55" t="e">
        <f>+'Ark1'!#REF!</f>
        <v>#REF!</v>
      </c>
      <c r="S303" s="55" t="e">
        <f>+'Ark1'!#REF!</f>
        <v>#REF!</v>
      </c>
      <c r="T303" s="55" t="e">
        <f t="shared" si="14"/>
        <v>#REF!</v>
      </c>
      <c r="U303" s="55" t="e">
        <f t="shared" si="15"/>
        <v>#REF!</v>
      </c>
      <c r="V303" s="47"/>
    </row>
    <row r="304" spans="1:22">
      <c r="A304" s="47"/>
      <c r="B304" s="53" t="e">
        <f>+'Ark1'!#REF!</f>
        <v>#REF!</v>
      </c>
      <c r="C304" s="53" t="e">
        <f>+'Ark1'!#REF!</f>
        <v>#REF!</v>
      </c>
      <c r="D304" s="54" t="s">
        <v>469</v>
      </c>
      <c r="E304" s="53" t="e">
        <f>+'Ark1'!#REF!</f>
        <v>#REF!</v>
      </c>
      <c r="F304" s="338" t="e">
        <f>+'Ark1'!#REF!</f>
        <v>#REF!</v>
      </c>
      <c r="G304" s="178" t="e">
        <f>+'Ark1'!#REF!</f>
        <v>#REF!</v>
      </c>
      <c r="H304" s="60" t="e">
        <f t="shared" si="16"/>
        <v>#REF!</v>
      </c>
      <c r="I304" s="178" t="e">
        <f>+'Ark1'!#REF!</f>
        <v>#REF!</v>
      </c>
      <c r="J304" s="55" t="e">
        <f>+'Ark1'!#REF!</f>
        <v>#REF!</v>
      </c>
      <c r="K304" s="55" t="e">
        <f>+'Ark1'!#REF!</f>
        <v>#REF!</v>
      </c>
      <c r="L304" s="157" t="e">
        <f>+'Ark1'!#REF!</f>
        <v>#REF!</v>
      </c>
      <c r="M304" s="75" t="e">
        <f>+'Ark1'!#REF!</f>
        <v>#REF!</v>
      </c>
      <c r="N304" s="75" t="e">
        <f>+'Ark1'!#REF!</f>
        <v>#REF!</v>
      </c>
      <c r="O304" s="75" t="e">
        <f>+'Ark1'!#REF!</f>
        <v>#REF!</v>
      </c>
      <c r="P304" s="75" t="e">
        <f>+'Ark1'!#REF!</f>
        <v>#REF!</v>
      </c>
      <c r="Q304" s="55" t="e">
        <f>+'Ark1'!#REF!</f>
        <v>#REF!</v>
      </c>
      <c r="R304" s="55" t="e">
        <f>+'Ark1'!#REF!</f>
        <v>#REF!</v>
      </c>
      <c r="S304" s="55" t="e">
        <f>+'Ark1'!#REF!</f>
        <v>#REF!</v>
      </c>
      <c r="T304" s="55" t="e">
        <f t="shared" si="14"/>
        <v>#REF!</v>
      </c>
      <c r="U304" s="55" t="e">
        <f t="shared" si="15"/>
        <v>#REF!</v>
      </c>
      <c r="V304" s="47"/>
    </row>
    <row r="305" spans="1:22">
      <c r="A305" s="47"/>
      <c r="B305" s="53" t="e">
        <f>+'Ark1'!#REF!</f>
        <v>#REF!</v>
      </c>
      <c r="C305" s="53" t="e">
        <f>+'Ark1'!#REF!</f>
        <v>#REF!</v>
      </c>
      <c r="D305" s="54" t="s">
        <v>470</v>
      </c>
      <c r="E305" s="53" t="e">
        <f>+'Ark1'!#REF!</f>
        <v>#REF!</v>
      </c>
      <c r="F305" s="338" t="e">
        <f>+'Ark1'!#REF!</f>
        <v>#REF!</v>
      </c>
      <c r="G305" s="178" t="e">
        <f>+'Ark1'!#REF!</f>
        <v>#REF!</v>
      </c>
      <c r="H305" s="60" t="e">
        <f t="shared" si="16"/>
        <v>#REF!</v>
      </c>
      <c r="I305" s="178" t="e">
        <f>+'Ark1'!#REF!</f>
        <v>#REF!</v>
      </c>
      <c r="J305" s="55" t="e">
        <f>+'Ark1'!#REF!</f>
        <v>#REF!</v>
      </c>
      <c r="K305" s="55" t="e">
        <f>+'Ark1'!#REF!</f>
        <v>#REF!</v>
      </c>
      <c r="L305" s="157" t="e">
        <f>+'Ark1'!#REF!</f>
        <v>#REF!</v>
      </c>
      <c r="M305" s="75" t="e">
        <f>+'Ark1'!#REF!</f>
        <v>#REF!</v>
      </c>
      <c r="N305" s="75" t="e">
        <f>+'Ark1'!#REF!</f>
        <v>#REF!</v>
      </c>
      <c r="O305" s="75" t="e">
        <f>+'Ark1'!#REF!</f>
        <v>#REF!</v>
      </c>
      <c r="P305" s="75" t="e">
        <f>+'Ark1'!#REF!</f>
        <v>#REF!</v>
      </c>
      <c r="Q305" s="55" t="e">
        <f>+'Ark1'!#REF!</f>
        <v>#REF!</v>
      </c>
      <c r="R305" s="55" t="e">
        <f>+'Ark1'!#REF!</f>
        <v>#REF!</v>
      </c>
      <c r="S305" s="55" t="e">
        <f>+'Ark1'!#REF!</f>
        <v>#REF!</v>
      </c>
      <c r="T305" s="55" t="e">
        <f t="shared" si="14"/>
        <v>#REF!</v>
      </c>
      <c r="U305" s="55" t="e">
        <f t="shared" si="15"/>
        <v>#REF!</v>
      </c>
      <c r="V305" s="47"/>
    </row>
    <row r="306" spans="1:22">
      <c r="A306" s="47"/>
      <c r="B306" s="53" t="e">
        <f>+'Ark1'!#REF!</f>
        <v>#REF!</v>
      </c>
      <c r="C306" s="53" t="e">
        <f>+'Ark1'!#REF!</f>
        <v>#REF!</v>
      </c>
      <c r="D306" s="54" t="s">
        <v>471</v>
      </c>
      <c r="E306" s="53" t="e">
        <f>+'Ark1'!#REF!</f>
        <v>#REF!</v>
      </c>
      <c r="F306" s="338" t="e">
        <f>+'Ark1'!#REF!</f>
        <v>#REF!</v>
      </c>
      <c r="G306" s="178" t="e">
        <f>+'Ark1'!#REF!</f>
        <v>#REF!</v>
      </c>
      <c r="H306" s="60" t="e">
        <f t="shared" si="16"/>
        <v>#REF!</v>
      </c>
      <c r="I306" s="178" t="e">
        <f>+'Ark1'!#REF!</f>
        <v>#REF!</v>
      </c>
      <c r="J306" s="55" t="e">
        <f>+'Ark1'!#REF!</f>
        <v>#REF!</v>
      </c>
      <c r="K306" s="55" t="e">
        <f>+'Ark1'!#REF!</f>
        <v>#REF!</v>
      </c>
      <c r="L306" s="157" t="e">
        <f>+'Ark1'!#REF!</f>
        <v>#REF!</v>
      </c>
      <c r="M306" s="75" t="e">
        <f>+'Ark1'!#REF!</f>
        <v>#REF!</v>
      </c>
      <c r="N306" s="75" t="e">
        <f>+'Ark1'!#REF!</f>
        <v>#REF!</v>
      </c>
      <c r="O306" s="75" t="e">
        <f>+'Ark1'!#REF!</f>
        <v>#REF!</v>
      </c>
      <c r="P306" s="75" t="e">
        <f>+'Ark1'!#REF!</f>
        <v>#REF!</v>
      </c>
      <c r="Q306" s="55" t="e">
        <f>+'Ark1'!#REF!</f>
        <v>#REF!</v>
      </c>
      <c r="R306" s="55" t="e">
        <f>+'Ark1'!#REF!</f>
        <v>#REF!</v>
      </c>
      <c r="S306" s="55" t="e">
        <f>+'Ark1'!#REF!</f>
        <v>#REF!</v>
      </c>
      <c r="T306" s="55" t="e">
        <f t="shared" si="14"/>
        <v>#REF!</v>
      </c>
      <c r="U306" s="55" t="e">
        <f t="shared" si="15"/>
        <v>#REF!</v>
      </c>
      <c r="V306" s="47"/>
    </row>
    <row r="307" spans="1:22">
      <c r="A307" s="47"/>
      <c r="B307" s="53" t="e">
        <f>+'Ark1'!#REF!</f>
        <v>#REF!</v>
      </c>
      <c r="C307" s="53" t="e">
        <f>+'Ark1'!#REF!</f>
        <v>#REF!</v>
      </c>
      <c r="D307" s="54" t="s">
        <v>472</v>
      </c>
      <c r="E307" s="53" t="e">
        <f>+'Ark1'!#REF!</f>
        <v>#REF!</v>
      </c>
      <c r="F307" s="338" t="e">
        <f>+'Ark1'!#REF!</f>
        <v>#REF!</v>
      </c>
      <c r="G307" s="178" t="e">
        <f>+'Ark1'!#REF!</f>
        <v>#REF!</v>
      </c>
      <c r="H307" s="60" t="e">
        <f t="shared" si="16"/>
        <v>#REF!</v>
      </c>
      <c r="I307" s="178" t="e">
        <f>+'Ark1'!#REF!</f>
        <v>#REF!</v>
      </c>
      <c r="J307" s="55" t="e">
        <f>+'Ark1'!#REF!</f>
        <v>#REF!</v>
      </c>
      <c r="K307" s="55" t="e">
        <f>+'Ark1'!#REF!</f>
        <v>#REF!</v>
      </c>
      <c r="L307" s="157" t="e">
        <f>+'Ark1'!#REF!</f>
        <v>#REF!</v>
      </c>
      <c r="M307" s="75" t="e">
        <f>+'Ark1'!#REF!</f>
        <v>#REF!</v>
      </c>
      <c r="N307" s="75" t="e">
        <f>+'Ark1'!#REF!</f>
        <v>#REF!</v>
      </c>
      <c r="O307" s="75" t="e">
        <f>+'Ark1'!#REF!</f>
        <v>#REF!</v>
      </c>
      <c r="P307" s="75" t="e">
        <f>+'Ark1'!#REF!</f>
        <v>#REF!</v>
      </c>
      <c r="Q307" s="55" t="e">
        <f>+'Ark1'!#REF!</f>
        <v>#REF!</v>
      </c>
      <c r="R307" s="55" t="e">
        <f>+'Ark1'!#REF!</f>
        <v>#REF!</v>
      </c>
      <c r="S307" s="55" t="e">
        <f>+'Ark1'!#REF!</f>
        <v>#REF!</v>
      </c>
      <c r="T307" s="55" t="e">
        <f t="shared" si="14"/>
        <v>#REF!</v>
      </c>
      <c r="U307" s="55" t="e">
        <f t="shared" si="15"/>
        <v>#REF!</v>
      </c>
      <c r="V307" s="47"/>
    </row>
    <row r="308" spans="1:22">
      <c r="A308" s="47"/>
      <c r="B308" s="53" t="e">
        <f>+'Ark1'!#REF!</f>
        <v>#REF!</v>
      </c>
      <c r="C308" s="53" t="e">
        <f>+'Ark1'!#REF!</f>
        <v>#REF!</v>
      </c>
      <c r="D308" s="54" t="s">
        <v>473</v>
      </c>
      <c r="E308" s="53" t="e">
        <f>+'Ark1'!#REF!</f>
        <v>#REF!</v>
      </c>
      <c r="F308" s="338" t="e">
        <f>+'Ark1'!#REF!</f>
        <v>#REF!</v>
      </c>
      <c r="G308" s="178" t="e">
        <f>+'Ark1'!#REF!</f>
        <v>#REF!</v>
      </c>
      <c r="H308" s="60" t="e">
        <f t="shared" si="16"/>
        <v>#REF!</v>
      </c>
      <c r="I308" s="178" t="e">
        <f>+'Ark1'!#REF!</f>
        <v>#REF!</v>
      </c>
      <c r="J308" s="55" t="e">
        <f>+'Ark1'!#REF!</f>
        <v>#REF!</v>
      </c>
      <c r="K308" s="55" t="e">
        <f>+'Ark1'!#REF!</f>
        <v>#REF!</v>
      </c>
      <c r="L308" s="157" t="e">
        <f>+'Ark1'!#REF!</f>
        <v>#REF!</v>
      </c>
      <c r="M308" s="75" t="e">
        <f>+'Ark1'!#REF!</f>
        <v>#REF!</v>
      </c>
      <c r="N308" s="75" t="e">
        <f>+'Ark1'!#REF!</f>
        <v>#REF!</v>
      </c>
      <c r="O308" s="75" t="e">
        <f>+'Ark1'!#REF!</f>
        <v>#REF!</v>
      </c>
      <c r="P308" s="75" t="e">
        <f>+'Ark1'!#REF!</f>
        <v>#REF!</v>
      </c>
      <c r="Q308" s="55" t="e">
        <f>+'Ark1'!#REF!</f>
        <v>#REF!</v>
      </c>
      <c r="R308" s="55" t="e">
        <f>+'Ark1'!#REF!</f>
        <v>#REF!</v>
      </c>
      <c r="S308" s="55" t="e">
        <f>+'Ark1'!#REF!</f>
        <v>#REF!</v>
      </c>
      <c r="T308" s="55" t="e">
        <f t="shared" si="14"/>
        <v>#REF!</v>
      </c>
      <c r="U308" s="55" t="e">
        <f t="shared" si="15"/>
        <v>#REF!</v>
      </c>
      <c r="V308" s="47"/>
    </row>
    <row r="309" spans="1:22">
      <c r="A309" s="47"/>
      <c r="B309" s="53" t="e">
        <f>+'Ark1'!#REF!</f>
        <v>#REF!</v>
      </c>
      <c r="C309" s="53" t="e">
        <f>+'Ark1'!#REF!</f>
        <v>#REF!</v>
      </c>
      <c r="D309" s="54" t="s">
        <v>474</v>
      </c>
      <c r="E309" s="53" t="e">
        <f>+'Ark1'!#REF!</f>
        <v>#REF!</v>
      </c>
      <c r="F309" s="338" t="e">
        <f>+'Ark1'!#REF!</f>
        <v>#REF!</v>
      </c>
      <c r="G309" s="178" t="e">
        <f>+'Ark1'!#REF!</f>
        <v>#REF!</v>
      </c>
      <c r="H309" s="60" t="e">
        <f t="shared" si="16"/>
        <v>#REF!</v>
      </c>
      <c r="I309" s="178" t="e">
        <f>+'Ark1'!#REF!</f>
        <v>#REF!</v>
      </c>
      <c r="J309" s="55" t="e">
        <f>+'Ark1'!#REF!</f>
        <v>#REF!</v>
      </c>
      <c r="K309" s="55" t="e">
        <f>+'Ark1'!#REF!</f>
        <v>#REF!</v>
      </c>
      <c r="L309" s="157" t="e">
        <f>+'Ark1'!#REF!</f>
        <v>#REF!</v>
      </c>
      <c r="M309" s="75" t="e">
        <f>+'Ark1'!#REF!</f>
        <v>#REF!</v>
      </c>
      <c r="N309" s="75" t="e">
        <f>+'Ark1'!#REF!</f>
        <v>#REF!</v>
      </c>
      <c r="O309" s="75" t="e">
        <f>+'Ark1'!#REF!</f>
        <v>#REF!</v>
      </c>
      <c r="P309" s="75" t="e">
        <f>+'Ark1'!#REF!</f>
        <v>#REF!</v>
      </c>
      <c r="Q309" s="55" t="e">
        <f>+'Ark1'!#REF!</f>
        <v>#REF!</v>
      </c>
      <c r="R309" s="55" t="e">
        <f>+'Ark1'!#REF!</f>
        <v>#REF!</v>
      </c>
      <c r="S309" s="55" t="e">
        <f>+'Ark1'!#REF!</f>
        <v>#REF!</v>
      </c>
      <c r="T309" s="55" t="e">
        <f t="shared" si="14"/>
        <v>#REF!</v>
      </c>
      <c r="U309" s="55" t="e">
        <f t="shared" si="15"/>
        <v>#REF!</v>
      </c>
      <c r="V309" s="47"/>
    </row>
    <row r="310" spans="1:22">
      <c r="A310" s="47"/>
      <c r="B310" s="53" t="e">
        <f>+'Ark1'!#REF!</f>
        <v>#REF!</v>
      </c>
      <c r="C310" s="53" t="e">
        <f>+'Ark1'!#REF!</f>
        <v>#REF!</v>
      </c>
      <c r="D310" s="54" t="s">
        <v>475</v>
      </c>
      <c r="E310" s="53" t="e">
        <f>+'Ark1'!#REF!</f>
        <v>#REF!</v>
      </c>
      <c r="F310" s="338" t="e">
        <f>+'Ark1'!#REF!</f>
        <v>#REF!</v>
      </c>
      <c r="G310" s="178" t="e">
        <f>+'Ark1'!#REF!</f>
        <v>#REF!</v>
      </c>
      <c r="H310" s="60" t="e">
        <f t="shared" si="16"/>
        <v>#REF!</v>
      </c>
      <c r="I310" s="178" t="e">
        <f>+'Ark1'!#REF!</f>
        <v>#REF!</v>
      </c>
      <c r="J310" s="55" t="e">
        <f>+'Ark1'!#REF!</f>
        <v>#REF!</v>
      </c>
      <c r="K310" s="55" t="e">
        <f>+'Ark1'!#REF!</f>
        <v>#REF!</v>
      </c>
      <c r="L310" s="157" t="e">
        <f>+'Ark1'!#REF!</f>
        <v>#REF!</v>
      </c>
      <c r="M310" s="75" t="e">
        <f>+'Ark1'!#REF!</f>
        <v>#REF!</v>
      </c>
      <c r="N310" s="75" t="e">
        <f>+'Ark1'!#REF!</f>
        <v>#REF!</v>
      </c>
      <c r="O310" s="75" t="e">
        <f>+'Ark1'!#REF!</f>
        <v>#REF!</v>
      </c>
      <c r="P310" s="75" t="e">
        <f>+'Ark1'!#REF!</f>
        <v>#REF!</v>
      </c>
      <c r="Q310" s="55" t="e">
        <f>+'Ark1'!#REF!</f>
        <v>#REF!</v>
      </c>
      <c r="R310" s="55" t="e">
        <f>+'Ark1'!#REF!</f>
        <v>#REF!</v>
      </c>
      <c r="S310" s="55" t="e">
        <f>+'Ark1'!#REF!</f>
        <v>#REF!</v>
      </c>
      <c r="T310" s="55" t="e">
        <f t="shared" si="14"/>
        <v>#REF!</v>
      </c>
      <c r="U310" s="55" t="e">
        <f t="shared" si="15"/>
        <v>#REF!</v>
      </c>
      <c r="V310" s="47"/>
    </row>
    <row r="311" spans="1:22">
      <c r="A311" s="47"/>
      <c r="B311" s="53" t="e">
        <f>+'Ark1'!#REF!</f>
        <v>#REF!</v>
      </c>
      <c r="C311" s="53" t="e">
        <f>+'Ark1'!#REF!</f>
        <v>#REF!</v>
      </c>
      <c r="D311" s="54" t="s">
        <v>476</v>
      </c>
      <c r="E311" s="53" t="e">
        <f>+'Ark1'!#REF!</f>
        <v>#REF!</v>
      </c>
      <c r="F311" s="338" t="e">
        <f>+'Ark1'!#REF!</f>
        <v>#REF!</v>
      </c>
      <c r="G311" s="178" t="e">
        <f>+'Ark1'!#REF!</f>
        <v>#REF!</v>
      </c>
      <c r="H311" s="60" t="e">
        <f t="shared" si="16"/>
        <v>#REF!</v>
      </c>
      <c r="I311" s="178" t="e">
        <f>+'Ark1'!#REF!</f>
        <v>#REF!</v>
      </c>
      <c r="J311" s="55" t="e">
        <f>+'Ark1'!#REF!</f>
        <v>#REF!</v>
      </c>
      <c r="K311" s="55" t="e">
        <f>+'Ark1'!#REF!</f>
        <v>#REF!</v>
      </c>
      <c r="L311" s="157" t="e">
        <f>+'Ark1'!#REF!</f>
        <v>#REF!</v>
      </c>
      <c r="M311" s="75" t="e">
        <f>+'Ark1'!#REF!</f>
        <v>#REF!</v>
      </c>
      <c r="N311" s="75" t="e">
        <f>+'Ark1'!#REF!</f>
        <v>#REF!</v>
      </c>
      <c r="O311" s="75" t="e">
        <f>+'Ark1'!#REF!</f>
        <v>#REF!</v>
      </c>
      <c r="P311" s="75" t="e">
        <f>+'Ark1'!#REF!</f>
        <v>#REF!</v>
      </c>
      <c r="Q311" s="55" t="e">
        <f>+'Ark1'!#REF!</f>
        <v>#REF!</v>
      </c>
      <c r="R311" s="55" t="e">
        <f>+'Ark1'!#REF!</f>
        <v>#REF!</v>
      </c>
      <c r="S311" s="55" t="e">
        <f>+'Ark1'!#REF!</f>
        <v>#REF!</v>
      </c>
      <c r="T311" s="55" t="e">
        <f t="shared" si="14"/>
        <v>#REF!</v>
      </c>
      <c r="U311" s="55" t="e">
        <f t="shared" si="15"/>
        <v>#REF!</v>
      </c>
      <c r="V311" s="47"/>
    </row>
    <row r="312" spans="1:22">
      <c r="A312" s="47"/>
      <c r="B312" s="53" t="e">
        <f>+'Ark1'!#REF!</f>
        <v>#REF!</v>
      </c>
      <c r="C312" s="53" t="e">
        <f>+'Ark1'!#REF!</f>
        <v>#REF!</v>
      </c>
      <c r="D312" s="54" t="s">
        <v>477</v>
      </c>
      <c r="E312" s="53" t="e">
        <f>+'Ark1'!#REF!</f>
        <v>#REF!</v>
      </c>
      <c r="F312" s="338" t="e">
        <f>+'Ark1'!#REF!</f>
        <v>#REF!</v>
      </c>
      <c r="G312" s="178" t="e">
        <f>+'Ark1'!#REF!</f>
        <v>#REF!</v>
      </c>
      <c r="H312" s="60" t="e">
        <f t="shared" si="16"/>
        <v>#REF!</v>
      </c>
      <c r="I312" s="178" t="e">
        <f>+'Ark1'!#REF!</f>
        <v>#REF!</v>
      </c>
      <c r="J312" s="55" t="e">
        <f>+'Ark1'!#REF!</f>
        <v>#REF!</v>
      </c>
      <c r="K312" s="55" t="e">
        <f>+'Ark1'!#REF!</f>
        <v>#REF!</v>
      </c>
      <c r="L312" s="157" t="e">
        <f>+'Ark1'!#REF!</f>
        <v>#REF!</v>
      </c>
      <c r="M312" s="75" t="e">
        <f>+'Ark1'!#REF!</f>
        <v>#REF!</v>
      </c>
      <c r="N312" s="75" t="e">
        <f>+'Ark1'!#REF!</f>
        <v>#REF!</v>
      </c>
      <c r="O312" s="75" t="e">
        <f>+'Ark1'!#REF!</f>
        <v>#REF!</v>
      </c>
      <c r="P312" s="75" t="e">
        <f>+'Ark1'!#REF!</f>
        <v>#REF!</v>
      </c>
      <c r="Q312" s="55" t="e">
        <f>+'Ark1'!#REF!</f>
        <v>#REF!</v>
      </c>
      <c r="R312" s="55" t="e">
        <f>+'Ark1'!#REF!</f>
        <v>#REF!</v>
      </c>
      <c r="S312" s="55" t="e">
        <f>+'Ark1'!#REF!</f>
        <v>#REF!</v>
      </c>
      <c r="T312" s="55" t="e">
        <f t="shared" si="14"/>
        <v>#REF!</v>
      </c>
      <c r="U312" s="55" t="e">
        <f t="shared" si="15"/>
        <v>#REF!</v>
      </c>
      <c r="V312" s="47"/>
    </row>
    <row r="313" spans="1:22">
      <c r="A313" s="47"/>
      <c r="B313" s="53" t="e">
        <f>+'Ark1'!#REF!</f>
        <v>#REF!</v>
      </c>
      <c r="C313" s="53" t="e">
        <f>+'Ark1'!#REF!</f>
        <v>#REF!</v>
      </c>
      <c r="D313" s="54" t="s">
        <v>478</v>
      </c>
      <c r="E313" s="53" t="e">
        <f>+'Ark1'!#REF!</f>
        <v>#REF!</v>
      </c>
      <c r="F313" s="338" t="e">
        <f>+'Ark1'!#REF!</f>
        <v>#REF!</v>
      </c>
      <c r="G313" s="178" t="e">
        <f>+'Ark1'!#REF!</f>
        <v>#REF!</v>
      </c>
      <c r="H313" s="47" t="e">
        <f t="shared" si="16"/>
        <v>#REF!</v>
      </c>
      <c r="I313" s="178" t="e">
        <f>+'Ark1'!#REF!</f>
        <v>#REF!</v>
      </c>
      <c r="J313" s="55" t="e">
        <f>+'Ark1'!#REF!</f>
        <v>#REF!</v>
      </c>
      <c r="K313" s="55" t="e">
        <f>+'Ark1'!#REF!</f>
        <v>#REF!</v>
      </c>
      <c r="L313" s="157" t="e">
        <f>+'Ark1'!#REF!</f>
        <v>#REF!</v>
      </c>
      <c r="M313" s="75" t="e">
        <f>+'Ark1'!#REF!</f>
        <v>#REF!</v>
      </c>
      <c r="N313" s="75" t="e">
        <f>+'Ark1'!#REF!</f>
        <v>#REF!</v>
      </c>
      <c r="O313" s="75" t="e">
        <f>+'Ark1'!#REF!</f>
        <v>#REF!</v>
      </c>
      <c r="P313" s="75" t="e">
        <f>+'Ark1'!#REF!</f>
        <v>#REF!</v>
      </c>
      <c r="Q313" s="55" t="e">
        <f>+'Ark1'!#REF!</f>
        <v>#REF!</v>
      </c>
      <c r="R313" s="55" t="e">
        <f>+'Ark1'!#REF!</f>
        <v>#REF!</v>
      </c>
      <c r="S313" s="55" t="e">
        <f>+'Ark1'!#REF!</f>
        <v>#REF!</v>
      </c>
      <c r="T313" s="55" t="e">
        <f t="shared" si="14"/>
        <v>#REF!</v>
      </c>
      <c r="U313" s="55" t="e">
        <f t="shared" si="15"/>
        <v>#REF!</v>
      </c>
      <c r="V313" s="47"/>
    </row>
    <row r="314" spans="1:22">
      <c r="A314" s="47"/>
      <c r="B314" s="53" t="e">
        <f>+'Ark1'!#REF!</f>
        <v>#REF!</v>
      </c>
      <c r="C314" s="53" t="e">
        <f>+'Ark1'!#REF!</f>
        <v>#REF!</v>
      </c>
      <c r="D314" s="54" t="s">
        <v>479</v>
      </c>
      <c r="E314" s="53" t="e">
        <f>+'Ark1'!#REF!</f>
        <v>#REF!</v>
      </c>
      <c r="F314" s="338" t="e">
        <f>+'Ark1'!#REF!</f>
        <v>#REF!</v>
      </c>
      <c r="G314" s="178" t="e">
        <f>+'Ark1'!#REF!</f>
        <v>#REF!</v>
      </c>
      <c r="H314" s="47" t="e">
        <f t="shared" si="16"/>
        <v>#REF!</v>
      </c>
      <c r="I314" s="178" t="e">
        <f>+'Ark1'!#REF!</f>
        <v>#REF!</v>
      </c>
      <c r="J314" s="55" t="e">
        <f>+'Ark1'!#REF!</f>
        <v>#REF!</v>
      </c>
      <c r="K314" s="55" t="e">
        <f>+'Ark1'!#REF!</f>
        <v>#REF!</v>
      </c>
      <c r="L314" s="157" t="e">
        <f>+'Ark1'!#REF!</f>
        <v>#REF!</v>
      </c>
      <c r="M314" s="75" t="e">
        <f>+'Ark1'!#REF!</f>
        <v>#REF!</v>
      </c>
      <c r="N314" s="75" t="e">
        <f>+'Ark1'!#REF!</f>
        <v>#REF!</v>
      </c>
      <c r="O314" s="75" t="e">
        <f>+'Ark1'!#REF!</f>
        <v>#REF!</v>
      </c>
      <c r="P314" s="75" t="e">
        <f>+'Ark1'!#REF!</f>
        <v>#REF!</v>
      </c>
      <c r="Q314" s="55" t="e">
        <f>+'Ark1'!#REF!</f>
        <v>#REF!</v>
      </c>
      <c r="R314" s="55" t="e">
        <f>+'Ark1'!#REF!</f>
        <v>#REF!</v>
      </c>
      <c r="S314" s="55" t="e">
        <f>+'Ark1'!#REF!</f>
        <v>#REF!</v>
      </c>
      <c r="T314" s="55" t="e">
        <f t="shared" si="14"/>
        <v>#REF!</v>
      </c>
      <c r="U314" s="55" t="e">
        <f t="shared" si="15"/>
        <v>#REF!</v>
      </c>
      <c r="V314" s="47"/>
    </row>
    <row r="315" spans="1:22">
      <c r="A315" s="47"/>
      <c r="B315" s="53" t="e">
        <f>+'Ark1'!#REF!</f>
        <v>#REF!</v>
      </c>
      <c r="C315" s="53" t="e">
        <f>+'Ark1'!#REF!</f>
        <v>#REF!</v>
      </c>
      <c r="D315" s="54" t="s">
        <v>480</v>
      </c>
      <c r="E315" s="53" t="e">
        <f>+'Ark1'!#REF!</f>
        <v>#REF!</v>
      </c>
      <c r="F315" s="338" t="e">
        <f>+'Ark1'!#REF!</f>
        <v>#REF!</v>
      </c>
      <c r="G315" s="178" t="e">
        <f>+'Ark1'!#REF!</f>
        <v>#REF!</v>
      </c>
      <c r="H315" s="35" t="e">
        <f t="shared" si="16"/>
        <v>#REF!</v>
      </c>
      <c r="I315" s="178" t="e">
        <f>+'Ark1'!#REF!</f>
        <v>#REF!</v>
      </c>
      <c r="J315" s="55" t="e">
        <f>+'Ark1'!#REF!</f>
        <v>#REF!</v>
      </c>
      <c r="K315" s="55" t="e">
        <f>+'Ark1'!#REF!</f>
        <v>#REF!</v>
      </c>
      <c r="L315" s="157" t="e">
        <f>+'Ark1'!#REF!</f>
        <v>#REF!</v>
      </c>
      <c r="M315" s="75" t="e">
        <f>+'Ark1'!#REF!</f>
        <v>#REF!</v>
      </c>
      <c r="N315" s="75" t="e">
        <f>+'Ark1'!#REF!</f>
        <v>#REF!</v>
      </c>
      <c r="O315" s="75" t="e">
        <f>+'Ark1'!#REF!</f>
        <v>#REF!</v>
      </c>
      <c r="P315" s="75" t="e">
        <f>+'Ark1'!#REF!</f>
        <v>#REF!</v>
      </c>
      <c r="Q315" s="55" t="e">
        <f>+'Ark1'!#REF!</f>
        <v>#REF!</v>
      </c>
      <c r="R315" s="55" t="e">
        <f>+'Ark1'!#REF!</f>
        <v>#REF!</v>
      </c>
      <c r="S315" s="55" t="e">
        <f>+'Ark1'!#REF!</f>
        <v>#REF!</v>
      </c>
      <c r="T315" s="55" t="e">
        <f t="shared" si="14"/>
        <v>#REF!</v>
      </c>
      <c r="U315" s="55" t="e">
        <f t="shared" si="15"/>
        <v>#REF!</v>
      </c>
      <c r="V315" s="47"/>
    </row>
    <row r="316" spans="1:22">
      <c r="A316" s="47"/>
      <c r="B316" s="53" t="e">
        <f>+'Ark1'!#REF!</f>
        <v>#REF!</v>
      </c>
      <c r="C316" s="53" t="e">
        <f>+'Ark1'!#REF!</f>
        <v>#REF!</v>
      </c>
      <c r="D316" s="54" t="s">
        <v>481</v>
      </c>
      <c r="E316" s="53" t="e">
        <f>+'Ark1'!#REF!</f>
        <v>#REF!</v>
      </c>
      <c r="F316" s="338" t="e">
        <f>+'Ark1'!#REF!</f>
        <v>#REF!</v>
      </c>
      <c r="G316" s="178" t="e">
        <f>+'Ark1'!#REF!</f>
        <v>#REF!</v>
      </c>
      <c r="H316" s="35" t="e">
        <f t="shared" si="16"/>
        <v>#REF!</v>
      </c>
      <c r="I316" s="178" t="e">
        <f>+'Ark1'!#REF!</f>
        <v>#REF!</v>
      </c>
      <c r="J316" s="55" t="e">
        <f>+'Ark1'!#REF!</f>
        <v>#REF!</v>
      </c>
      <c r="K316" s="55" t="e">
        <f>+'Ark1'!#REF!</f>
        <v>#REF!</v>
      </c>
      <c r="L316" s="157" t="e">
        <f>+'Ark1'!#REF!</f>
        <v>#REF!</v>
      </c>
      <c r="M316" s="75" t="e">
        <f>+'Ark1'!#REF!</f>
        <v>#REF!</v>
      </c>
      <c r="N316" s="75" t="e">
        <f>+'Ark1'!#REF!</f>
        <v>#REF!</v>
      </c>
      <c r="O316" s="75" t="e">
        <f>+'Ark1'!#REF!</f>
        <v>#REF!</v>
      </c>
      <c r="P316" s="75" t="e">
        <f>+'Ark1'!#REF!</f>
        <v>#REF!</v>
      </c>
      <c r="Q316" s="55" t="e">
        <f>+'Ark1'!#REF!</f>
        <v>#REF!</v>
      </c>
      <c r="R316" s="55" t="e">
        <f>+'Ark1'!#REF!</f>
        <v>#REF!</v>
      </c>
      <c r="S316" s="55" t="e">
        <f>+'Ark1'!#REF!</f>
        <v>#REF!</v>
      </c>
      <c r="T316" s="55" t="e">
        <f t="shared" si="14"/>
        <v>#REF!</v>
      </c>
      <c r="U316" s="55" t="e">
        <f t="shared" si="15"/>
        <v>#REF!</v>
      </c>
      <c r="V316" s="47"/>
    </row>
    <row r="317" spans="1:22">
      <c r="A317" s="47"/>
      <c r="B317" t="e">
        <f>+'Ark1'!#REF!</f>
        <v>#REF!</v>
      </c>
      <c r="C317" t="e">
        <f>+'Ark1'!#REF!</f>
        <v>#REF!</v>
      </c>
      <c r="D317" s="3" t="s">
        <v>466</v>
      </c>
      <c r="E317" t="e">
        <f>+'Ark1'!#REF!</f>
        <v>#REF!</v>
      </c>
      <c r="F317" s="337" t="e">
        <f>+'Ark1'!#REF!</f>
        <v>#REF!</v>
      </c>
      <c r="G317" s="196" t="e">
        <f>+'Ark1'!#REF!</f>
        <v>#REF!</v>
      </c>
      <c r="H317" s="35" t="e">
        <f t="shared" si="16"/>
        <v>#REF!</v>
      </c>
      <c r="I317" s="196" t="e">
        <f>+'Ark1'!#REF!</f>
        <v>#REF!</v>
      </c>
      <c r="J317" s="1" t="e">
        <f>+'Ark1'!#REF!</f>
        <v>#REF!</v>
      </c>
      <c r="K317" s="1" t="e">
        <f>+'Ark1'!#REF!</f>
        <v>#REF!</v>
      </c>
      <c r="L317" s="93" t="e">
        <f>+'Ark1'!#REF!</f>
        <v>#REF!</v>
      </c>
      <c r="M317" s="11" t="e">
        <f>+'Ark1'!#REF!</f>
        <v>#REF!</v>
      </c>
      <c r="N317" s="11" t="e">
        <f>+'Ark1'!#REF!</f>
        <v>#REF!</v>
      </c>
      <c r="O317" s="11" t="e">
        <f>+'Ark1'!#REF!</f>
        <v>#REF!</v>
      </c>
      <c r="P317" s="11" t="e">
        <f>+'Ark1'!#REF!</f>
        <v>#REF!</v>
      </c>
      <c r="Q317" s="1" t="e">
        <f>+'Ark1'!#REF!</f>
        <v>#REF!</v>
      </c>
      <c r="R317" s="1" t="e">
        <f>+'Ark1'!#REF!</f>
        <v>#REF!</v>
      </c>
      <c r="S317" s="1" t="e">
        <f>+'Ark1'!#REF!</f>
        <v>#REF!</v>
      </c>
      <c r="T317" s="1" t="e">
        <f t="shared" si="14"/>
        <v>#REF!</v>
      </c>
      <c r="U317" s="1" t="e">
        <f t="shared" si="15"/>
        <v>#REF!</v>
      </c>
      <c r="V317" s="47"/>
    </row>
    <row r="318" spans="1:22">
      <c r="A318" s="47"/>
      <c r="B318" t="e">
        <f>+'Ark1'!#REF!</f>
        <v>#REF!</v>
      </c>
      <c r="C318" t="e">
        <f>+'Ark1'!#REF!</f>
        <v>#REF!</v>
      </c>
      <c r="D318" s="3" t="s">
        <v>467</v>
      </c>
      <c r="E318" t="e">
        <f>+'Ark1'!#REF!</f>
        <v>#REF!</v>
      </c>
      <c r="F318" s="337" t="e">
        <f>+'Ark1'!#REF!</f>
        <v>#REF!</v>
      </c>
      <c r="G318" s="196" t="e">
        <f>+'Ark1'!#REF!</f>
        <v>#REF!</v>
      </c>
      <c r="H318" s="35" t="e">
        <f t="shared" si="16"/>
        <v>#REF!</v>
      </c>
      <c r="I318" s="196" t="e">
        <f>+'Ark1'!#REF!</f>
        <v>#REF!</v>
      </c>
      <c r="J318" s="1" t="e">
        <f>+'Ark1'!#REF!</f>
        <v>#REF!</v>
      </c>
      <c r="K318" s="1" t="e">
        <f>+'Ark1'!#REF!</f>
        <v>#REF!</v>
      </c>
      <c r="L318" s="93" t="e">
        <f>+'Ark1'!#REF!</f>
        <v>#REF!</v>
      </c>
      <c r="M318" s="11" t="e">
        <f>+'Ark1'!#REF!</f>
        <v>#REF!</v>
      </c>
      <c r="N318" s="11" t="e">
        <f>+'Ark1'!#REF!</f>
        <v>#REF!</v>
      </c>
      <c r="O318" s="11" t="e">
        <f>+'Ark1'!#REF!</f>
        <v>#REF!</v>
      </c>
      <c r="P318" s="11" t="e">
        <f>+'Ark1'!#REF!</f>
        <v>#REF!</v>
      </c>
      <c r="Q318" s="1" t="e">
        <f>+'Ark1'!#REF!</f>
        <v>#REF!</v>
      </c>
      <c r="R318" s="1" t="e">
        <f>+'Ark1'!#REF!</f>
        <v>#REF!</v>
      </c>
      <c r="S318" s="1" t="e">
        <f>+'Ark1'!#REF!</f>
        <v>#REF!</v>
      </c>
      <c r="T318" s="1" t="e">
        <f t="shared" si="14"/>
        <v>#REF!</v>
      </c>
      <c r="U318" s="1" t="e">
        <f t="shared" si="15"/>
        <v>#REF!</v>
      </c>
      <c r="V318" s="47"/>
    </row>
    <row r="319" spans="1:22">
      <c r="A319" s="47"/>
      <c r="B319" t="e">
        <f>+'Ark1'!#REF!</f>
        <v>#REF!</v>
      </c>
      <c r="C319" t="e">
        <f>+'Ark1'!#REF!</f>
        <v>#REF!</v>
      </c>
      <c r="D319" s="3" t="s">
        <v>468</v>
      </c>
      <c r="E319" t="e">
        <f>+'Ark1'!#REF!</f>
        <v>#REF!</v>
      </c>
      <c r="F319" s="337" t="e">
        <f>+'Ark1'!#REF!</f>
        <v>#REF!</v>
      </c>
      <c r="G319" s="196" t="e">
        <f>+'Ark1'!#REF!</f>
        <v>#REF!</v>
      </c>
      <c r="H319" s="35" t="e">
        <f t="shared" si="16"/>
        <v>#REF!</v>
      </c>
      <c r="I319" s="196" t="e">
        <f>+'Ark1'!#REF!</f>
        <v>#REF!</v>
      </c>
      <c r="J319" s="1" t="e">
        <f>+'Ark1'!#REF!</f>
        <v>#REF!</v>
      </c>
      <c r="K319" s="1" t="e">
        <f>+'Ark1'!#REF!</f>
        <v>#REF!</v>
      </c>
      <c r="L319" s="93" t="e">
        <f>+'Ark1'!#REF!</f>
        <v>#REF!</v>
      </c>
      <c r="M319" s="11" t="e">
        <f>+'Ark1'!#REF!</f>
        <v>#REF!</v>
      </c>
      <c r="N319" s="11" t="e">
        <f>+'Ark1'!#REF!</f>
        <v>#REF!</v>
      </c>
      <c r="O319" s="11" t="e">
        <f>+'Ark1'!#REF!</f>
        <v>#REF!</v>
      </c>
      <c r="P319" s="11" t="e">
        <f>+'Ark1'!#REF!</f>
        <v>#REF!</v>
      </c>
      <c r="Q319" s="1" t="e">
        <f>+'Ark1'!#REF!</f>
        <v>#REF!</v>
      </c>
      <c r="R319" s="1" t="e">
        <f>+'Ark1'!#REF!</f>
        <v>#REF!</v>
      </c>
      <c r="S319" s="1" t="e">
        <f>+'Ark1'!#REF!</f>
        <v>#REF!</v>
      </c>
      <c r="T319" s="1" t="e">
        <f t="shared" si="14"/>
        <v>#REF!</v>
      </c>
      <c r="U319" s="1" t="e">
        <f t="shared" si="15"/>
        <v>#REF!</v>
      </c>
      <c r="V319" s="47"/>
    </row>
    <row r="320" spans="1:22">
      <c r="A320" s="47"/>
      <c r="B320" t="e">
        <f>+'Ark1'!#REF!</f>
        <v>#REF!</v>
      </c>
      <c r="C320" t="e">
        <f>+'Ark1'!#REF!</f>
        <v>#REF!</v>
      </c>
      <c r="D320" s="3" t="s">
        <v>469</v>
      </c>
      <c r="E320" t="e">
        <f>+'Ark1'!#REF!</f>
        <v>#REF!</v>
      </c>
      <c r="F320" s="337" t="e">
        <f>+'Ark1'!#REF!</f>
        <v>#REF!</v>
      </c>
      <c r="G320" s="196" t="e">
        <f>+'Ark1'!#REF!</f>
        <v>#REF!</v>
      </c>
      <c r="H320" s="35" t="e">
        <f t="shared" si="16"/>
        <v>#REF!</v>
      </c>
      <c r="I320" s="196" t="e">
        <f>+'Ark1'!#REF!</f>
        <v>#REF!</v>
      </c>
      <c r="J320" s="1" t="e">
        <f>+'Ark1'!#REF!</f>
        <v>#REF!</v>
      </c>
      <c r="K320" s="1" t="e">
        <f>+'Ark1'!#REF!</f>
        <v>#REF!</v>
      </c>
      <c r="L320" s="93" t="e">
        <f>+'Ark1'!#REF!</f>
        <v>#REF!</v>
      </c>
      <c r="M320" s="11" t="e">
        <f>+'Ark1'!#REF!</f>
        <v>#REF!</v>
      </c>
      <c r="N320" s="11" t="e">
        <f>+'Ark1'!#REF!</f>
        <v>#REF!</v>
      </c>
      <c r="O320" s="11" t="e">
        <f>+'Ark1'!#REF!</f>
        <v>#REF!</v>
      </c>
      <c r="P320" s="11" t="e">
        <f>+'Ark1'!#REF!</f>
        <v>#REF!</v>
      </c>
      <c r="Q320" s="1" t="e">
        <f>+'Ark1'!#REF!</f>
        <v>#REF!</v>
      </c>
      <c r="R320" s="1" t="e">
        <f>+'Ark1'!#REF!</f>
        <v>#REF!</v>
      </c>
      <c r="S320" s="1" t="e">
        <f>+'Ark1'!#REF!</f>
        <v>#REF!</v>
      </c>
      <c r="T320" s="1" t="e">
        <f t="shared" si="14"/>
        <v>#REF!</v>
      </c>
      <c r="U320" s="1" t="e">
        <f t="shared" si="15"/>
        <v>#REF!</v>
      </c>
      <c r="V320" s="47"/>
    </row>
    <row r="321" spans="1:31">
      <c r="A321" s="47"/>
      <c r="B321" t="e">
        <f>+'Ark1'!#REF!</f>
        <v>#REF!</v>
      </c>
      <c r="C321" t="e">
        <f>+'Ark1'!#REF!</f>
        <v>#REF!</v>
      </c>
      <c r="D321" s="3" t="s">
        <v>470</v>
      </c>
      <c r="E321" t="e">
        <f>+'Ark1'!#REF!</f>
        <v>#REF!</v>
      </c>
      <c r="F321" s="337" t="e">
        <f>+'Ark1'!#REF!</f>
        <v>#REF!</v>
      </c>
      <c r="G321" s="196" t="e">
        <f>+'Ark1'!#REF!</f>
        <v>#REF!</v>
      </c>
      <c r="H321" s="35" t="e">
        <f t="shared" si="16"/>
        <v>#REF!</v>
      </c>
      <c r="I321" s="196" t="e">
        <f>+'Ark1'!#REF!</f>
        <v>#REF!</v>
      </c>
      <c r="J321" s="1" t="e">
        <f>+'Ark1'!#REF!</f>
        <v>#REF!</v>
      </c>
      <c r="K321" s="1" t="e">
        <f>+'Ark1'!#REF!</f>
        <v>#REF!</v>
      </c>
      <c r="L321" s="93" t="e">
        <f>+'Ark1'!#REF!</f>
        <v>#REF!</v>
      </c>
      <c r="M321" s="11" t="e">
        <f>+'Ark1'!#REF!</f>
        <v>#REF!</v>
      </c>
      <c r="N321" s="11" t="e">
        <f>+'Ark1'!#REF!</f>
        <v>#REF!</v>
      </c>
      <c r="O321" s="11" t="e">
        <f>+'Ark1'!#REF!</f>
        <v>#REF!</v>
      </c>
      <c r="P321" s="11" t="e">
        <f>+'Ark1'!#REF!</f>
        <v>#REF!</v>
      </c>
      <c r="Q321" s="1" t="e">
        <f>+'Ark1'!#REF!</f>
        <v>#REF!</v>
      </c>
      <c r="R321" s="1" t="e">
        <f>+'Ark1'!#REF!</f>
        <v>#REF!</v>
      </c>
      <c r="S321" s="1" t="e">
        <f>+'Ark1'!#REF!</f>
        <v>#REF!</v>
      </c>
      <c r="T321" s="1" t="e">
        <f t="shared" si="14"/>
        <v>#REF!</v>
      </c>
      <c r="U321" s="1" t="e">
        <f t="shared" si="15"/>
        <v>#REF!</v>
      </c>
      <c r="V321" s="47"/>
    </row>
    <row r="322" spans="1:31">
      <c r="A322" s="47"/>
      <c r="B322" t="e">
        <f>+'Ark1'!#REF!</f>
        <v>#REF!</v>
      </c>
      <c r="C322" t="e">
        <f>+'Ark1'!#REF!</f>
        <v>#REF!</v>
      </c>
      <c r="D322" s="3" t="s">
        <v>471</v>
      </c>
      <c r="E322" t="e">
        <f>+'Ark1'!#REF!</f>
        <v>#REF!</v>
      </c>
      <c r="F322" s="337" t="e">
        <f>+'Ark1'!#REF!</f>
        <v>#REF!</v>
      </c>
      <c r="G322" s="196" t="e">
        <f>+'Ark1'!#REF!</f>
        <v>#REF!</v>
      </c>
      <c r="H322" s="35" t="e">
        <f t="shared" si="16"/>
        <v>#REF!</v>
      </c>
      <c r="I322" s="196" t="e">
        <f>+'Ark1'!#REF!</f>
        <v>#REF!</v>
      </c>
      <c r="J322" s="1" t="e">
        <f>+'Ark1'!#REF!</f>
        <v>#REF!</v>
      </c>
      <c r="K322" s="1" t="e">
        <f>+'Ark1'!#REF!</f>
        <v>#REF!</v>
      </c>
      <c r="L322" s="93" t="e">
        <f>+'Ark1'!#REF!</f>
        <v>#REF!</v>
      </c>
      <c r="M322" s="11" t="e">
        <f>+'Ark1'!#REF!</f>
        <v>#REF!</v>
      </c>
      <c r="N322" s="11" t="e">
        <f>+'Ark1'!#REF!</f>
        <v>#REF!</v>
      </c>
      <c r="O322" s="11" t="e">
        <f>+'Ark1'!#REF!</f>
        <v>#REF!</v>
      </c>
      <c r="P322" s="11" t="e">
        <f>+'Ark1'!#REF!</f>
        <v>#REF!</v>
      </c>
      <c r="Q322" s="1" t="e">
        <f>+'Ark1'!#REF!</f>
        <v>#REF!</v>
      </c>
      <c r="R322" s="1" t="e">
        <f>+'Ark1'!#REF!</f>
        <v>#REF!</v>
      </c>
      <c r="S322" s="1" t="e">
        <f>+'Ark1'!#REF!</f>
        <v>#REF!</v>
      </c>
      <c r="T322" s="1" t="e">
        <f t="shared" si="14"/>
        <v>#REF!</v>
      </c>
      <c r="U322" s="1" t="e">
        <f t="shared" si="15"/>
        <v>#REF!</v>
      </c>
      <c r="V322" s="47"/>
    </row>
    <row r="323" spans="1:31">
      <c r="A323" s="47"/>
      <c r="B323" t="e">
        <f>+'Ark1'!#REF!</f>
        <v>#REF!</v>
      </c>
      <c r="C323" t="e">
        <f>+'Ark1'!#REF!</f>
        <v>#REF!</v>
      </c>
      <c r="D323" s="3" t="s">
        <v>472</v>
      </c>
      <c r="E323" t="e">
        <f>+'Ark1'!#REF!</f>
        <v>#REF!</v>
      </c>
      <c r="F323" s="337" t="e">
        <f>+'Ark1'!#REF!</f>
        <v>#REF!</v>
      </c>
      <c r="G323" s="196" t="e">
        <f>+'Ark1'!#REF!</f>
        <v>#REF!</v>
      </c>
      <c r="H323" s="35" t="e">
        <f t="shared" si="16"/>
        <v>#REF!</v>
      </c>
      <c r="I323" s="196" t="e">
        <f>+'Ark1'!#REF!</f>
        <v>#REF!</v>
      </c>
      <c r="J323" s="1" t="e">
        <f>+'Ark1'!#REF!</f>
        <v>#REF!</v>
      </c>
      <c r="K323" s="1" t="e">
        <f>+'Ark1'!#REF!</f>
        <v>#REF!</v>
      </c>
      <c r="L323" s="93" t="e">
        <f>+'Ark1'!#REF!</f>
        <v>#REF!</v>
      </c>
      <c r="M323" s="11" t="e">
        <f>+'Ark1'!#REF!</f>
        <v>#REF!</v>
      </c>
      <c r="N323" s="11" t="e">
        <f>+'Ark1'!#REF!</f>
        <v>#REF!</v>
      </c>
      <c r="O323" s="11" t="e">
        <f>+'Ark1'!#REF!</f>
        <v>#REF!</v>
      </c>
      <c r="P323" s="11" t="e">
        <f>+'Ark1'!#REF!</f>
        <v>#REF!</v>
      </c>
      <c r="Q323" s="1" t="e">
        <f>+'Ark1'!#REF!</f>
        <v>#REF!</v>
      </c>
      <c r="R323" s="1" t="e">
        <f>+'Ark1'!#REF!</f>
        <v>#REF!</v>
      </c>
      <c r="S323" s="1" t="e">
        <f>+'Ark1'!#REF!</f>
        <v>#REF!</v>
      </c>
      <c r="T323" s="1" t="e">
        <f t="shared" si="14"/>
        <v>#REF!</v>
      </c>
      <c r="U323" s="1" t="e">
        <f t="shared" si="15"/>
        <v>#REF!</v>
      </c>
      <c r="V323" s="47"/>
    </row>
    <row r="324" spans="1:31">
      <c r="A324" s="47"/>
      <c r="B324" t="e">
        <f>+'Ark1'!#REF!</f>
        <v>#REF!</v>
      </c>
      <c r="C324" t="e">
        <f>+'Ark1'!#REF!</f>
        <v>#REF!</v>
      </c>
      <c r="D324" s="3" t="s">
        <v>473</v>
      </c>
      <c r="E324" t="e">
        <f>+'Ark1'!#REF!</f>
        <v>#REF!</v>
      </c>
      <c r="F324" s="337" t="e">
        <f>+'Ark1'!#REF!</f>
        <v>#REF!</v>
      </c>
      <c r="G324" s="196" t="e">
        <f>+'Ark1'!#REF!</f>
        <v>#REF!</v>
      </c>
      <c r="H324" s="35" t="e">
        <f t="shared" si="16"/>
        <v>#REF!</v>
      </c>
      <c r="I324" s="196" t="e">
        <f>+'Ark1'!#REF!</f>
        <v>#REF!</v>
      </c>
      <c r="J324" s="1" t="e">
        <f>+'Ark1'!#REF!</f>
        <v>#REF!</v>
      </c>
      <c r="K324" s="1" t="e">
        <f>+'Ark1'!#REF!</f>
        <v>#REF!</v>
      </c>
      <c r="L324" s="93" t="e">
        <f>+'Ark1'!#REF!</f>
        <v>#REF!</v>
      </c>
      <c r="M324" s="11" t="e">
        <f>+'Ark1'!#REF!</f>
        <v>#REF!</v>
      </c>
      <c r="N324" s="11" t="e">
        <f>+'Ark1'!#REF!</f>
        <v>#REF!</v>
      </c>
      <c r="O324" s="11" t="e">
        <f>+'Ark1'!#REF!</f>
        <v>#REF!</v>
      </c>
      <c r="P324" s="11" t="e">
        <f>+'Ark1'!#REF!</f>
        <v>#REF!</v>
      </c>
      <c r="Q324" s="1" t="e">
        <f>+'Ark1'!#REF!</f>
        <v>#REF!</v>
      </c>
      <c r="R324" s="1" t="e">
        <f>+'Ark1'!#REF!</f>
        <v>#REF!</v>
      </c>
      <c r="S324" s="1" t="e">
        <f>+'Ark1'!#REF!</f>
        <v>#REF!</v>
      </c>
      <c r="T324" s="1" t="e">
        <f t="shared" si="14"/>
        <v>#REF!</v>
      </c>
      <c r="U324" s="1" t="e">
        <f t="shared" si="15"/>
        <v>#REF!</v>
      </c>
      <c r="V324" s="47"/>
    </row>
    <row r="325" spans="1:31">
      <c r="A325" s="47"/>
      <c r="B325" t="e">
        <f>+'Ark1'!#REF!</f>
        <v>#REF!</v>
      </c>
      <c r="C325" t="e">
        <f>+'Ark1'!#REF!</f>
        <v>#REF!</v>
      </c>
      <c r="D325" s="3" t="s">
        <v>474</v>
      </c>
      <c r="E325" t="e">
        <f>+'Ark1'!#REF!</f>
        <v>#REF!</v>
      </c>
      <c r="F325" s="337" t="e">
        <f>+'Ark1'!#REF!</f>
        <v>#REF!</v>
      </c>
      <c r="G325" s="196" t="e">
        <f>+'Ark1'!#REF!</f>
        <v>#REF!</v>
      </c>
      <c r="H325" s="35" t="e">
        <f t="shared" si="16"/>
        <v>#REF!</v>
      </c>
      <c r="I325" s="196" t="e">
        <f>+'Ark1'!#REF!</f>
        <v>#REF!</v>
      </c>
      <c r="J325" s="1" t="e">
        <f>+'Ark1'!#REF!</f>
        <v>#REF!</v>
      </c>
      <c r="K325" s="1" t="e">
        <f>+'Ark1'!#REF!</f>
        <v>#REF!</v>
      </c>
      <c r="L325" s="93" t="e">
        <f>+'Ark1'!#REF!</f>
        <v>#REF!</v>
      </c>
      <c r="M325" s="11" t="e">
        <f>+'Ark1'!#REF!</f>
        <v>#REF!</v>
      </c>
      <c r="N325" s="11" t="e">
        <f>+'Ark1'!#REF!</f>
        <v>#REF!</v>
      </c>
      <c r="O325" s="11" t="e">
        <f>+'Ark1'!#REF!</f>
        <v>#REF!</v>
      </c>
      <c r="P325" s="11" t="e">
        <f>+'Ark1'!#REF!</f>
        <v>#REF!</v>
      </c>
      <c r="Q325" s="1" t="e">
        <f>+'Ark1'!#REF!</f>
        <v>#REF!</v>
      </c>
      <c r="R325" s="1" t="e">
        <f>+'Ark1'!#REF!</f>
        <v>#REF!</v>
      </c>
      <c r="S325" s="1" t="e">
        <f>+'Ark1'!#REF!</f>
        <v>#REF!</v>
      </c>
      <c r="T325" s="1" t="e">
        <f t="shared" si="14"/>
        <v>#REF!</v>
      </c>
      <c r="U325" s="1" t="e">
        <f t="shared" si="15"/>
        <v>#REF!</v>
      </c>
      <c r="V325" s="47"/>
    </row>
    <row r="326" spans="1:31">
      <c r="A326" s="47"/>
      <c r="B326" t="e">
        <f>+'Ark1'!#REF!</f>
        <v>#REF!</v>
      </c>
      <c r="C326" t="e">
        <f>+'Ark1'!#REF!</f>
        <v>#REF!</v>
      </c>
      <c r="D326" s="3" t="s">
        <v>475</v>
      </c>
      <c r="E326" t="e">
        <f>+'Ark1'!#REF!</f>
        <v>#REF!</v>
      </c>
      <c r="F326" s="337" t="e">
        <f>+'Ark1'!#REF!</f>
        <v>#REF!</v>
      </c>
      <c r="G326" s="196" t="e">
        <f>+'Ark1'!#REF!</f>
        <v>#REF!</v>
      </c>
      <c r="H326" s="35" t="e">
        <f t="shared" si="16"/>
        <v>#REF!</v>
      </c>
      <c r="I326" s="196" t="e">
        <f>+'Ark1'!#REF!</f>
        <v>#REF!</v>
      </c>
      <c r="J326" s="1" t="e">
        <f>+'Ark1'!#REF!</f>
        <v>#REF!</v>
      </c>
      <c r="K326" s="1" t="e">
        <f>+'Ark1'!#REF!</f>
        <v>#REF!</v>
      </c>
      <c r="L326" s="93" t="e">
        <f>+'Ark1'!#REF!</f>
        <v>#REF!</v>
      </c>
      <c r="M326" s="11" t="e">
        <f>+'Ark1'!#REF!</f>
        <v>#REF!</v>
      </c>
      <c r="N326" s="11" t="e">
        <f>+'Ark1'!#REF!</f>
        <v>#REF!</v>
      </c>
      <c r="O326" s="11" t="e">
        <f>+'Ark1'!#REF!</f>
        <v>#REF!</v>
      </c>
      <c r="P326" s="11" t="e">
        <f>+'Ark1'!#REF!</f>
        <v>#REF!</v>
      </c>
      <c r="Q326" s="1" t="e">
        <f>+'Ark1'!#REF!</f>
        <v>#REF!</v>
      </c>
      <c r="R326" s="1" t="e">
        <f>+'Ark1'!#REF!</f>
        <v>#REF!</v>
      </c>
      <c r="S326" s="1" t="e">
        <f>+'Ark1'!#REF!</f>
        <v>#REF!</v>
      </c>
      <c r="T326" s="1" t="e">
        <f t="shared" si="14"/>
        <v>#REF!</v>
      </c>
      <c r="U326" s="1" t="e">
        <f t="shared" si="15"/>
        <v>#REF!</v>
      </c>
      <c r="V326" s="47"/>
    </row>
    <row r="327" spans="1:31">
      <c r="A327" s="47"/>
      <c r="B327" t="e">
        <f>+'Ark1'!#REF!</f>
        <v>#REF!</v>
      </c>
      <c r="C327" t="e">
        <f>+'Ark1'!#REF!</f>
        <v>#REF!</v>
      </c>
      <c r="D327" s="3" t="s">
        <v>476</v>
      </c>
      <c r="E327" t="e">
        <f>+'Ark1'!#REF!</f>
        <v>#REF!</v>
      </c>
      <c r="F327" s="337" t="e">
        <f>+'Ark1'!#REF!</f>
        <v>#REF!</v>
      </c>
      <c r="G327" s="196" t="e">
        <f>+'Ark1'!#REF!</f>
        <v>#REF!</v>
      </c>
      <c r="H327" t="e">
        <f t="shared" si="16"/>
        <v>#REF!</v>
      </c>
      <c r="I327" s="196" t="e">
        <f>+'Ark1'!#REF!</f>
        <v>#REF!</v>
      </c>
      <c r="J327" s="1" t="e">
        <f>+'Ark1'!#REF!</f>
        <v>#REF!</v>
      </c>
      <c r="K327" s="1" t="e">
        <f>+'Ark1'!#REF!</f>
        <v>#REF!</v>
      </c>
      <c r="L327" s="93" t="e">
        <f>+'Ark1'!#REF!</f>
        <v>#REF!</v>
      </c>
      <c r="M327" s="11" t="e">
        <f>+'Ark1'!#REF!</f>
        <v>#REF!</v>
      </c>
      <c r="N327" s="11" t="e">
        <f>+'Ark1'!#REF!</f>
        <v>#REF!</v>
      </c>
      <c r="O327" s="11" t="e">
        <f>+'Ark1'!#REF!</f>
        <v>#REF!</v>
      </c>
      <c r="P327" s="11" t="e">
        <f>+'Ark1'!#REF!</f>
        <v>#REF!</v>
      </c>
      <c r="Q327" s="1" t="e">
        <f>+'Ark1'!#REF!</f>
        <v>#REF!</v>
      </c>
      <c r="R327" s="1" t="e">
        <f>+'Ark1'!#REF!</f>
        <v>#REF!</v>
      </c>
      <c r="S327" s="1" t="e">
        <f>+'Ark1'!#REF!</f>
        <v>#REF!</v>
      </c>
      <c r="T327" s="1" t="e">
        <f t="shared" si="14"/>
        <v>#REF!</v>
      </c>
      <c r="U327" s="1" t="e">
        <f t="shared" si="15"/>
        <v>#REF!</v>
      </c>
      <c r="V327" s="47"/>
    </row>
    <row r="328" spans="1:31">
      <c r="A328" s="47"/>
      <c r="B328" t="e">
        <f>+'Ark1'!#REF!</f>
        <v>#REF!</v>
      </c>
      <c r="C328" t="e">
        <f>+'Ark1'!#REF!</f>
        <v>#REF!</v>
      </c>
      <c r="D328" s="3" t="s">
        <v>477</v>
      </c>
      <c r="E328" t="e">
        <f>+'Ark1'!#REF!</f>
        <v>#REF!</v>
      </c>
      <c r="F328" s="337" t="e">
        <f>+'Ark1'!#REF!</f>
        <v>#REF!</v>
      </c>
      <c r="G328" s="196" t="e">
        <f>+'Ark1'!#REF!</f>
        <v>#REF!</v>
      </c>
      <c r="H328" t="e">
        <f t="shared" si="16"/>
        <v>#REF!</v>
      </c>
      <c r="I328" s="196" t="e">
        <f>+'Ark1'!#REF!</f>
        <v>#REF!</v>
      </c>
      <c r="J328" s="1" t="e">
        <f>+'Ark1'!#REF!</f>
        <v>#REF!</v>
      </c>
      <c r="K328" s="1" t="e">
        <f>+'Ark1'!#REF!</f>
        <v>#REF!</v>
      </c>
      <c r="L328" s="93" t="e">
        <f>+'Ark1'!#REF!</f>
        <v>#REF!</v>
      </c>
      <c r="M328" s="11" t="e">
        <f>+'Ark1'!#REF!</f>
        <v>#REF!</v>
      </c>
      <c r="N328" s="11" t="e">
        <f>+'Ark1'!#REF!</f>
        <v>#REF!</v>
      </c>
      <c r="O328" s="11" t="e">
        <f>+'Ark1'!#REF!</f>
        <v>#REF!</v>
      </c>
      <c r="P328" s="11" t="e">
        <f>+'Ark1'!#REF!</f>
        <v>#REF!</v>
      </c>
      <c r="Q328" s="1" t="e">
        <f>+'Ark1'!#REF!</f>
        <v>#REF!</v>
      </c>
      <c r="R328" s="1" t="e">
        <f>+'Ark1'!#REF!</f>
        <v>#REF!</v>
      </c>
      <c r="S328" s="1" t="e">
        <f>+'Ark1'!#REF!</f>
        <v>#REF!</v>
      </c>
      <c r="T328" s="1" t="e">
        <f t="shared" si="14"/>
        <v>#REF!</v>
      </c>
      <c r="U328" s="1" t="e">
        <f t="shared" si="15"/>
        <v>#REF!</v>
      </c>
      <c r="V328" s="47"/>
    </row>
    <row r="329" spans="1:31">
      <c r="A329" s="47"/>
      <c r="B329" t="e">
        <f>+'Ark1'!#REF!</f>
        <v>#REF!</v>
      </c>
      <c r="C329" t="e">
        <f>+'Ark1'!#REF!</f>
        <v>#REF!</v>
      </c>
      <c r="D329" s="3" t="s">
        <v>478</v>
      </c>
      <c r="E329" t="e">
        <f>+'Ark1'!#REF!</f>
        <v>#REF!</v>
      </c>
      <c r="F329" s="337" t="e">
        <f>+'Ark1'!#REF!</f>
        <v>#REF!</v>
      </c>
      <c r="G329" s="196" t="e">
        <f>+'Ark1'!#REF!</f>
        <v>#REF!</v>
      </c>
      <c r="H329" t="e">
        <f t="shared" si="16"/>
        <v>#REF!</v>
      </c>
      <c r="I329" s="196" t="e">
        <f>+'Ark1'!#REF!</f>
        <v>#REF!</v>
      </c>
      <c r="J329" s="1" t="e">
        <f>+'Ark1'!#REF!</f>
        <v>#REF!</v>
      </c>
      <c r="K329" s="1" t="e">
        <f>+'Ark1'!#REF!</f>
        <v>#REF!</v>
      </c>
      <c r="L329" s="93" t="e">
        <f>+'Ark1'!#REF!</f>
        <v>#REF!</v>
      </c>
      <c r="M329" s="11" t="e">
        <f>+'Ark1'!#REF!</f>
        <v>#REF!</v>
      </c>
      <c r="N329" s="11" t="e">
        <f>+'Ark1'!#REF!</f>
        <v>#REF!</v>
      </c>
      <c r="O329" s="11" t="e">
        <f>+'Ark1'!#REF!</f>
        <v>#REF!</v>
      </c>
      <c r="P329" s="11" t="e">
        <f>+'Ark1'!#REF!</f>
        <v>#REF!</v>
      </c>
      <c r="Q329" s="1" t="e">
        <f>+'Ark1'!#REF!</f>
        <v>#REF!</v>
      </c>
      <c r="R329" s="1" t="e">
        <f>+'Ark1'!#REF!</f>
        <v>#REF!</v>
      </c>
      <c r="S329" s="1" t="e">
        <f>+'Ark1'!#REF!</f>
        <v>#REF!</v>
      </c>
      <c r="T329" s="1" t="e">
        <f t="shared" si="14"/>
        <v>#REF!</v>
      </c>
      <c r="U329" s="1" t="e">
        <f t="shared" si="15"/>
        <v>#REF!</v>
      </c>
      <c r="V329" s="47"/>
    </row>
    <row r="330" spans="1:31">
      <c r="A330" s="47"/>
      <c r="B330" t="e">
        <f>+'Ark1'!#REF!</f>
        <v>#REF!</v>
      </c>
      <c r="C330" t="e">
        <f>+'Ark1'!#REF!</f>
        <v>#REF!</v>
      </c>
      <c r="D330" s="3" t="s">
        <v>479</v>
      </c>
      <c r="E330" t="e">
        <f>+'Ark1'!#REF!</f>
        <v>#REF!</v>
      </c>
      <c r="F330" s="337" t="e">
        <f>+'Ark1'!#REF!</f>
        <v>#REF!</v>
      </c>
      <c r="G330" s="196" t="e">
        <f>+'Ark1'!#REF!</f>
        <v>#REF!</v>
      </c>
      <c r="H330" t="e">
        <f t="shared" si="16"/>
        <v>#REF!</v>
      </c>
      <c r="I330" s="196" t="e">
        <f>+'Ark1'!#REF!</f>
        <v>#REF!</v>
      </c>
      <c r="J330" s="1" t="e">
        <f>+'Ark1'!#REF!</f>
        <v>#REF!</v>
      </c>
      <c r="K330" s="1" t="e">
        <f>+'Ark1'!#REF!</f>
        <v>#REF!</v>
      </c>
      <c r="L330" s="93" t="e">
        <f>+'Ark1'!#REF!</f>
        <v>#REF!</v>
      </c>
      <c r="M330" s="11" t="e">
        <f>+'Ark1'!#REF!</f>
        <v>#REF!</v>
      </c>
      <c r="N330" s="11" t="e">
        <f>+'Ark1'!#REF!</f>
        <v>#REF!</v>
      </c>
      <c r="O330" s="11" t="e">
        <f>+'Ark1'!#REF!</f>
        <v>#REF!</v>
      </c>
      <c r="P330" s="11" t="e">
        <f>+'Ark1'!#REF!</f>
        <v>#REF!</v>
      </c>
      <c r="Q330" s="1" t="e">
        <f>+'Ark1'!#REF!</f>
        <v>#REF!</v>
      </c>
      <c r="R330" s="1" t="e">
        <f>+'Ark1'!#REF!</f>
        <v>#REF!</v>
      </c>
      <c r="S330" s="1" t="e">
        <f>+'Ark1'!#REF!</f>
        <v>#REF!</v>
      </c>
      <c r="T330" s="1" t="e">
        <f t="shared" si="14"/>
        <v>#REF!</v>
      </c>
      <c r="U330" s="1" t="e">
        <f t="shared" si="15"/>
        <v>#REF!</v>
      </c>
      <c r="V330" s="47"/>
    </row>
    <row r="331" spans="1:31">
      <c r="A331" s="47"/>
      <c r="B331" t="e">
        <f>+'Ark1'!#REF!</f>
        <v>#REF!</v>
      </c>
      <c r="C331" t="e">
        <f>+'Ark1'!#REF!</f>
        <v>#REF!</v>
      </c>
      <c r="D331" s="3" t="s">
        <v>480</v>
      </c>
      <c r="E331" t="e">
        <f>+'Ark1'!#REF!</f>
        <v>#REF!</v>
      </c>
      <c r="F331" s="337" t="e">
        <f>+'Ark1'!#REF!</f>
        <v>#REF!</v>
      </c>
      <c r="G331" s="196" t="e">
        <f>+'Ark1'!#REF!</f>
        <v>#REF!</v>
      </c>
      <c r="H331" t="e">
        <f t="shared" si="16"/>
        <v>#REF!</v>
      </c>
      <c r="I331" s="196" t="e">
        <f>+'Ark1'!#REF!</f>
        <v>#REF!</v>
      </c>
      <c r="J331" s="1" t="e">
        <f>+'Ark1'!#REF!</f>
        <v>#REF!</v>
      </c>
      <c r="K331" s="1" t="e">
        <f>+'Ark1'!#REF!</f>
        <v>#REF!</v>
      </c>
      <c r="L331" s="93" t="e">
        <f>+'Ark1'!#REF!</f>
        <v>#REF!</v>
      </c>
      <c r="M331" s="11" t="e">
        <f>+'Ark1'!#REF!</f>
        <v>#REF!</v>
      </c>
      <c r="N331" s="11" t="e">
        <f>+'Ark1'!#REF!</f>
        <v>#REF!</v>
      </c>
      <c r="O331" s="11" t="e">
        <f>+'Ark1'!#REF!</f>
        <v>#REF!</v>
      </c>
      <c r="P331" s="11" t="e">
        <f>+'Ark1'!#REF!</f>
        <v>#REF!</v>
      </c>
      <c r="Q331" s="1" t="e">
        <f>+'Ark1'!#REF!</f>
        <v>#REF!</v>
      </c>
      <c r="R331" s="1" t="e">
        <f>+'Ark1'!#REF!</f>
        <v>#REF!</v>
      </c>
      <c r="S331" s="1" t="e">
        <f>+'Ark1'!#REF!</f>
        <v>#REF!</v>
      </c>
      <c r="T331" s="1" t="e">
        <f t="shared" si="14"/>
        <v>#REF!</v>
      </c>
      <c r="U331" s="1" t="e">
        <f t="shared" si="15"/>
        <v>#REF!</v>
      </c>
      <c r="V331" s="47"/>
    </row>
    <row r="332" spans="1:31">
      <c r="A332" s="47"/>
      <c r="B332" t="e">
        <f>+'Ark1'!#REF!</f>
        <v>#REF!</v>
      </c>
      <c r="C332" t="e">
        <f>+'Ark1'!#REF!</f>
        <v>#REF!</v>
      </c>
      <c r="D332" s="3" t="s">
        <v>481</v>
      </c>
      <c r="E332" t="e">
        <f>+'Ark1'!#REF!</f>
        <v>#REF!</v>
      </c>
      <c r="F332" s="337" t="e">
        <f>+'Ark1'!#REF!</f>
        <v>#REF!</v>
      </c>
      <c r="G332" s="196" t="e">
        <f>+'Ark1'!#REF!</f>
        <v>#REF!</v>
      </c>
      <c r="H332" t="e">
        <f t="shared" si="16"/>
        <v>#REF!</v>
      </c>
      <c r="I332" s="196" t="e">
        <f>+'Ark1'!#REF!</f>
        <v>#REF!</v>
      </c>
      <c r="J332" s="1" t="e">
        <f>+'Ark1'!#REF!</f>
        <v>#REF!</v>
      </c>
      <c r="K332" s="1" t="e">
        <f>+'Ark1'!#REF!</f>
        <v>#REF!</v>
      </c>
      <c r="L332" s="93" t="e">
        <f>+'Ark1'!#REF!</f>
        <v>#REF!</v>
      </c>
      <c r="M332" s="11" t="e">
        <f>+'Ark1'!#REF!</f>
        <v>#REF!</v>
      </c>
      <c r="N332" s="11" t="e">
        <f>+'Ark1'!#REF!</f>
        <v>#REF!</v>
      </c>
      <c r="O332" s="11" t="e">
        <f>+'Ark1'!#REF!</f>
        <v>#REF!</v>
      </c>
      <c r="P332" s="11" t="e">
        <f>+'Ark1'!#REF!</f>
        <v>#REF!</v>
      </c>
      <c r="Q332" s="1" t="e">
        <f>+'Ark1'!#REF!</f>
        <v>#REF!</v>
      </c>
      <c r="R332" s="1" t="e">
        <f>+'Ark1'!#REF!</f>
        <v>#REF!</v>
      </c>
      <c r="S332" s="1" t="e">
        <f>+'Ark1'!#REF!</f>
        <v>#REF!</v>
      </c>
      <c r="T332" s="1" t="e">
        <f t="shared" si="14"/>
        <v>#REF!</v>
      </c>
      <c r="U332" s="1" t="e">
        <f t="shared" si="15"/>
        <v>#REF!</v>
      </c>
      <c r="V332" s="47"/>
    </row>
    <row r="333" spans="1:31">
      <c r="A333" s="47"/>
      <c r="B333" s="53" t="e">
        <f>+'Ark1'!#REF!</f>
        <v>#REF!</v>
      </c>
      <c r="C333" s="53" t="e">
        <f>+'Ark1'!#REF!</f>
        <v>#REF!</v>
      </c>
      <c r="D333" s="54">
        <v>0</v>
      </c>
      <c r="E333" s="53" t="e">
        <f>+'Ark1'!#REF!</f>
        <v>#REF!</v>
      </c>
      <c r="F333" s="338" t="e">
        <f>+'Ark1'!#REF!</f>
        <v>#REF!</v>
      </c>
      <c r="G333" s="178" t="e">
        <f>+'Ark1'!#REF!</f>
        <v>#REF!</v>
      </c>
      <c r="H333" s="60" t="e">
        <f t="shared" si="16"/>
        <v>#REF!</v>
      </c>
      <c r="I333" s="178" t="e">
        <f>+'Ark1'!#REF!</f>
        <v>#REF!</v>
      </c>
      <c r="J333" s="55" t="e">
        <f>+'Ark1'!#REF!</f>
        <v>#REF!</v>
      </c>
      <c r="K333" s="55" t="e">
        <f>+'Ark1'!#REF!</f>
        <v>#REF!</v>
      </c>
      <c r="L333" s="157" t="e">
        <f>+'Ark1'!#REF!</f>
        <v>#REF!</v>
      </c>
      <c r="M333" s="75" t="e">
        <f>+'Ark1'!#REF!</f>
        <v>#REF!</v>
      </c>
      <c r="N333" s="75" t="e">
        <f>+'Ark1'!#REF!</f>
        <v>#REF!</v>
      </c>
      <c r="O333" s="75" t="e">
        <f>+'Ark1'!#REF!</f>
        <v>#REF!</v>
      </c>
      <c r="P333" s="75" t="e">
        <f>+'Ark1'!#REF!</f>
        <v>#REF!</v>
      </c>
      <c r="Q333" s="55" t="e">
        <f>+'Ark1'!#REF!</f>
        <v>#REF!</v>
      </c>
      <c r="R333" s="55" t="e">
        <f>+'Ark1'!#REF!</f>
        <v>#REF!</v>
      </c>
      <c r="S333" s="55" t="e">
        <f>+'Ark1'!#REF!</f>
        <v>#REF!</v>
      </c>
      <c r="T333" s="55" t="e">
        <f t="shared" ref="T333:T349" si="17">+L333/J333</f>
        <v>#REF!</v>
      </c>
      <c r="U333" s="55" t="e">
        <f t="shared" ref="U333:U349" si="18">+F333/E333</f>
        <v>#REF!</v>
      </c>
      <c r="V333" s="47"/>
    </row>
    <row r="334" spans="1:31">
      <c r="A334" s="47"/>
      <c r="B334" s="53" t="e">
        <f>+'Ark1'!#REF!</f>
        <v>#REF!</v>
      </c>
      <c r="C334" s="53" t="e">
        <f>+'Ark1'!#REF!</f>
        <v>#REF!</v>
      </c>
      <c r="D334" s="54">
        <v>0</v>
      </c>
      <c r="E334" s="53" t="e">
        <f>+'Ark1'!#REF!</f>
        <v>#REF!</v>
      </c>
      <c r="F334" s="338" t="e">
        <f>+'Ark1'!#REF!</f>
        <v>#REF!</v>
      </c>
      <c r="G334" s="178" t="e">
        <f>+'Ark1'!#REF!</f>
        <v>#REF!</v>
      </c>
      <c r="H334" s="60" t="e">
        <f t="shared" ref="H334:H364" si="19">+G334-G350</f>
        <v>#REF!</v>
      </c>
      <c r="I334" s="178" t="e">
        <f>+'Ark1'!#REF!</f>
        <v>#REF!</v>
      </c>
      <c r="J334" s="55" t="e">
        <f>+'Ark1'!#REF!</f>
        <v>#REF!</v>
      </c>
      <c r="K334" s="55" t="e">
        <f>+'Ark1'!#REF!</f>
        <v>#REF!</v>
      </c>
      <c r="L334" s="157" t="e">
        <f>+'Ark1'!#REF!</f>
        <v>#REF!</v>
      </c>
      <c r="M334" s="75" t="e">
        <f>+'Ark1'!#REF!</f>
        <v>#REF!</v>
      </c>
      <c r="N334" s="75" t="e">
        <f>+'Ark1'!#REF!</f>
        <v>#REF!</v>
      </c>
      <c r="O334" s="75" t="e">
        <f>+'Ark1'!#REF!</f>
        <v>#REF!</v>
      </c>
      <c r="P334" s="75" t="e">
        <f>+'Ark1'!#REF!</f>
        <v>#REF!</v>
      </c>
      <c r="Q334" s="55" t="e">
        <f>+'Ark1'!#REF!</f>
        <v>#REF!</v>
      </c>
      <c r="R334" s="55" t="e">
        <f>+'Ark1'!#REF!</f>
        <v>#REF!</v>
      </c>
      <c r="S334" s="55" t="e">
        <f>+'Ark1'!#REF!</f>
        <v>#REF!</v>
      </c>
      <c r="T334" s="55" t="e">
        <f t="shared" si="17"/>
        <v>#REF!</v>
      </c>
      <c r="U334" s="55" t="e">
        <f t="shared" si="18"/>
        <v>#REF!</v>
      </c>
      <c r="V334" s="47"/>
    </row>
    <row r="335" spans="1:31">
      <c r="A335" s="47"/>
      <c r="B335" s="53" t="e">
        <f>+'Ark1'!#REF!</f>
        <v>#REF!</v>
      </c>
      <c r="C335" s="53" t="e">
        <f>+'Ark1'!#REF!</f>
        <v>#REF!</v>
      </c>
      <c r="D335" s="54">
        <v>0</v>
      </c>
      <c r="E335" s="53" t="e">
        <f>+'Ark1'!#REF!</f>
        <v>#REF!</v>
      </c>
      <c r="F335" s="338" t="e">
        <f>+'Ark1'!#REF!</f>
        <v>#REF!</v>
      </c>
      <c r="G335" s="178" t="e">
        <f>+'Ark1'!#REF!</f>
        <v>#REF!</v>
      </c>
      <c r="H335" s="60" t="e">
        <f t="shared" si="19"/>
        <v>#REF!</v>
      </c>
      <c r="I335" s="178" t="e">
        <f>+'Ark1'!#REF!</f>
        <v>#REF!</v>
      </c>
      <c r="J335" s="55" t="e">
        <f>+'Ark1'!#REF!</f>
        <v>#REF!</v>
      </c>
      <c r="K335" s="55" t="e">
        <f>+'Ark1'!#REF!</f>
        <v>#REF!</v>
      </c>
      <c r="L335" s="157" t="e">
        <f>+'Ark1'!#REF!</f>
        <v>#REF!</v>
      </c>
      <c r="M335" s="75" t="e">
        <f>+'Ark1'!#REF!</f>
        <v>#REF!</v>
      </c>
      <c r="N335" s="75" t="e">
        <f>+'Ark1'!#REF!</f>
        <v>#REF!</v>
      </c>
      <c r="O335" s="75" t="e">
        <f>+'Ark1'!#REF!</f>
        <v>#REF!</v>
      </c>
      <c r="P335" s="75" t="e">
        <f>+'Ark1'!#REF!</f>
        <v>#REF!</v>
      </c>
      <c r="Q335" s="55" t="e">
        <f>+'Ark1'!#REF!</f>
        <v>#REF!</v>
      </c>
      <c r="R335" s="55" t="e">
        <f>+'Ark1'!#REF!</f>
        <v>#REF!</v>
      </c>
      <c r="S335" s="55" t="e">
        <f>+'Ark1'!#REF!</f>
        <v>#REF!</v>
      </c>
      <c r="T335" s="55" t="e">
        <f t="shared" si="17"/>
        <v>#REF!</v>
      </c>
      <c r="U335" s="55" t="e">
        <f t="shared" si="18"/>
        <v>#REF!</v>
      </c>
      <c r="V335" s="47"/>
      <c r="W335" s="1"/>
      <c r="X335" s="1"/>
      <c r="Y335" s="1"/>
      <c r="Z335" s="1"/>
      <c r="AA335" s="1"/>
      <c r="AB335" s="1"/>
      <c r="AC335" s="1"/>
      <c r="AD335" s="1"/>
      <c r="AE335" s="1"/>
    </row>
    <row r="336" spans="1:31">
      <c r="A336" s="47"/>
      <c r="B336" s="53" t="e">
        <f>+'Ark1'!#REF!</f>
        <v>#REF!</v>
      </c>
      <c r="C336" s="53" t="e">
        <f>+'Ark1'!#REF!</f>
        <v>#REF!</v>
      </c>
      <c r="D336" s="54">
        <v>0</v>
      </c>
      <c r="E336" s="53" t="e">
        <f>+'Ark1'!#REF!</f>
        <v>#REF!</v>
      </c>
      <c r="F336" s="338" t="e">
        <f>+'Ark1'!#REF!</f>
        <v>#REF!</v>
      </c>
      <c r="G336" s="178" t="e">
        <f>+'Ark1'!#REF!</f>
        <v>#REF!</v>
      </c>
      <c r="H336" s="60" t="e">
        <f t="shared" si="19"/>
        <v>#REF!</v>
      </c>
      <c r="I336" s="178" t="e">
        <f>+'Ark1'!#REF!</f>
        <v>#REF!</v>
      </c>
      <c r="J336" s="55" t="e">
        <f>+'Ark1'!#REF!</f>
        <v>#REF!</v>
      </c>
      <c r="K336" s="55" t="e">
        <f>+'Ark1'!#REF!</f>
        <v>#REF!</v>
      </c>
      <c r="L336" s="157" t="e">
        <f>+'Ark1'!#REF!</f>
        <v>#REF!</v>
      </c>
      <c r="M336" s="75" t="e">
        <f>+'Ark1'!#REF!</f>
        <v>#REF!</v>
      </c>
      <c r="N336" s="75" t="e">
        <f>+'Ark1'!#REF!</f>
        <v>#REF!</v>
      </c>
      <c r="O336" s="75" t="e">
        <f>+'Ark1'!#REF!</f>
        <v>#REF!</v>
      </c>
      <c r="P336" s="75" t="e">
        <f>+'Ark1'!#REF!</f>
        <v>#REF!</v>
      </c>
      <c r="Q336" s="55" t="e">
        <f>+'Ark1'!#REF!</f>
        <v>#REF!</v>
      </c>
      <c r="R336" s="55" t="e">
        <f>+'Ark1'!#REF!</f>
        <v>#REF!</v>
      </c>
      <c r="S336" s="55" t="e">
        <f>+'Ark1'!#REF!</f>
        <v>#REF!</v>
      </c>
      <c r="T336" s="55" t="e">
        <f t="shared" si="17"/>
        <v>#REF!</v>
      </c>
      <c r="U336" s="55" t="e">
        <f t="shared" si="18"/>
        <v>#REF!</v>
      </c>
      <c r="V336" s="47"/>
      <c r="W336" s="1"/>
      <c r="X336" s="1"/>
      <c r="Y336" s="1"/>
      <c r="Z336" s="1"/>
      <c r="AA336" s="1"/>
      <c r="AB336" s="1"/>
      <c r="AC336" s="1"/>
      <c r="AD336" s="1"/>
      <c r="AE336" s="1"/>
    </row>
    <row r="337" spans="1:31">
      <c r="A337" s="47"/>
      <c r="B337" s="53" t="e">
        <f>+'Ark1'!#REF!</f>
        <v>#REF!</v>
      </c>
      <c r="C337" s="53" t="e">
        <f>+'Ark1'!#REF!</f>
        <v>#REF!</v>
      </c>
      <c r="D337" s="54">
        <v>0</v>
      </c>
      <c r="E337" s="53" t="e">
        <f>+'Ark1'!#REF!</f>
        <v>#REF!</v>
      </c>
      <c r="F337" s="338" t="e">
        <f>+'Ark1'!#REF!</f>
        <v>#REF!</v>
      </c>
      <c r="G337" s="178" t="e">
        <f>+'Ark1'!#REF!</f>
        <v>#REF!</v>
      </c>
      <c r="H337" s="60" t="e">
        <f t="shared" si="19"/>
        <v>#REF!</v>
      </c>
      <c r="I337" s="178" t="e">
        <f>+'Ark1'!#REF!</f>
        <v>#REF!</v>
      </c>
      <c r="J337" s="55" t="e">
        <f>+'Ark1'!#REF!</f>
        <v>#REF!</v>
      </c>
      <c r="K337" s="55" t="e">
        <f>+'Ark1'!#REF!</f>
        <v>#REF!</v>
      </c>
      <c r="L337" s="157" t="e">
        <f>+'Ark1'!#REF!</f>
        <v>#REF!</v>
      </c>
      <c r="M337" s="75" t="e">
        <f>+'Ark1'!#REF!</f>
        <v>#REF!</v>
      </c>
      <c r="N337" s="75" t="e">
        <f>+'Ark1'!#REF!</f>
        <v>#REF!</v>
      </c>
      <c r="O337" s="75" t="e">
        <f>+'Ark1'!#REF!</f>
        <v>#REF!</v>
      </c>
      <c r="P337" s="75" t="e">
        <f>+'Ark1'!#REF!</f>
        <v>#REF!</v>
      </c>
      <c r="Q337" s="55" t="e">
        <f>+'Ark1'!#REF!</f>
        <v>#REF!</v>
      </c>
      <c r="R337" s="55" t="e">
        <f>+'Ark1'!#REF!</f>
        <v>#REF!</v>
      </c>
      <c r="S337" s="55" t="e">
        <f>+'Ark1'!#REF!</f>
        <v>#REF!</v>
      </c>
      <c r="T337" s="55" t="e">
        <f t="shared" si="17"/>
        <v>#REF!</v>
      </c>
      <c r="U337" s="55" t="e">
        <f t="shared" si="18"/>
        <v>#REF!</v>
      </c>
      <c r="V337" s="47"/>
      <c r="W337" s="1"/>
      <c r="X337" s="1"/>
      <c r="Y337" s="1"/>
      <c r="Z337" s="1"/>
      <c r="AA337" s="1"/>
      <c r="AB337" s="1"/>
      <c r="AC337" s="1"/>
      <c r="AD337" s="1"/>
      <c r="AE337" s="1"/>
    </row>
    <row r="338" spans="1:31">
      <c r="A338" s="47"/>
      <c r="B338" s="53" t="e">
        <f>+'Ark1'!#REF!</f>
        <v>#REF!</v>
      </c>
      <c r="C338" s="53" t="e">
        <f>+'Ark1'!#REF!</f>
        <v>#REF!</v>
      </c>
      <c r="D338" s="54">
        <v>0</v>
      </c>
      <c r="E338" s="53" t="e">
        <f>+'Ark1'!#REF!</f>
        <v>#REF!</v>
      </c>
      <c r="F338" s="338" t="e">
        <f>+'Ark1'!#REF!</f>
        <v>#REF!</v>
      </c>
      <c r="G338" s="178" t="e">
        <f>+'Ark1'!#REF!</f>
        <v>#REF!</v>
      </c>
      <c r="H338" s="60" t="e">
        <f t="shared" si="19"/>
        <v>#REF!</v>
      </c>
      <c r="I338" s="178" t="e">
        <f>+'Ark1'!#REF!</f>
        <v>#REF!</v>
      </c>
      <c r="J338" s="55" t="e">
        <f>+'Ark1'!#REF!</f>
        <v>#REF!</v>
      </c>
      <c r="K338" s="55" t="e">
        <f>+'Ark1'!#REF!</f>
        <v>#REF!</v>
      </c>
      <c r="L338" s="157" t="e">
        <f>+'Ark1'!#REF!</f>
        <v>#REF!</v>
      </c>
      <c r="M338" s="75" t="e">
        <f>+'Ark1'!#REF!</f>
        <v>#REF!</v>
      </c>
      <c r="N338" s="75" t="e">
        <f>+'Ark1'!#REF!</f>
        <v>#REF!</v>
      </c>
      <c r="O338" s="75" t="e">
        <f>+'Ark1'!#REF!</f>
        <v>#REF!</v>
      </c>
      <c r="P338" s="75" t="e">
        <f>+'Ark1'!#REF!</f>
        <v>#REF!</v>
      </c>
      <c r="Q338" s="55" t="e">
        <f>+'Ark1'!#REF!</f>
        <v>#REF!</v>
      </c>
      <c r="R338" s="55" t="e">
        <f>+'Ark1'!#REF!</f>
        <v>#REF!</v>
      </c>
      <c r="S338" s="55" t="e">
        <f>+'Ark1'!#REF!</f>
        <v>#REF!</v>
      </c>
      <c r="T338" s="55" t="e">
        <f t="shared" si="17"/>
        <v>#REF!</v>
      </c>
      <c r="U338" s="55" t="e">
        <f t="shared" si="18"/>
        <v>#REF!</v>
      </c>
      <c r="V338" s="47"/>
      <c r="W338" s="1"/>
      <c r="X338" s="1"/>
      <c r="Y338" s="1"/>
      <c r="Z338" s="1"/>
      <c r="AA338" s="1"/>
      <c r="AB338" s="1"/>
      <c r="AC338" s="1"/>
      <c r="AD338" s="1"/>
      <c r="AE338" s="1"/>
    </row>
    <row r="339" spans="1:31">
      <c r="A339" s="47"/>
      <c r="B339" s="53" t="e">
        <f>+'Ark1'!#REF!</f>
        <v>#REF!</v>
      </c>
      <c r="C339" s="53" t="e">
        <f>+'Ark1'!#REF!</f>
        <v>#REF!</v>
      </c>
      <c r="D339" s="54">
        <v>0</v>
      </c>
      <c r="E339" s="53" t="e">
        <f>+'Ark1'!#REF!</f>
        <v>#REF!</v>
      </c>
      <c r="F339" s="338" t="e">
        <f>+'Ark1'!#REF!</f>
        <v>#REF!</v>
      </c>
      <c r="G339" s="178" t="e">
        <f>+'Ark1'!#REF!</f>
        <v>#REF!</v>
      </c>
      <c r="H339" s="60" t="e">
        <f t="shared" si="19"/>
        <v>#REF!</v>
      </c>
      <c r="I339" s="178" t="e">
        <f>+'Ark1'!#REF!</f>
        <v>#REF!</v>
      </c>
      <c r="J339" s="55" t="e">
        <f>+'Ark1'!#REF!</f>
        <v>#REF!</v>
      </c>
      <c r="K339" s="55" t="e">
        <f>+'Ark1'!#REF!</f>
        <v>#REF!</v>
      </c>
      <c r="L339" s="157" t="e">
        <f>+'Ark1'!#REF!</f>
        <v>#REF!</v>
      </c>
      <c r="M339" s="75" t="e">
        <f>+'Ark1'!#REF!</f>
        <v>#REF!</v>
      </c>
      <c r="N339" s="75" t="e">
        <f>+'Ark1'!#REF!</f>
        <v>#REF!</v>
      </c>
      <c r="O339" s="75" t="e">
        <f>+'Ark1'!#REF!</f>
        <v>#REF!</v>
      </c>
      <c r="P339" s="75" t="e">
        <f>+'Ark1'!#REF!</f>
        <v>#REF!</v>
      </c>
      <c r="Q339" s="55" t="e">
        <f>+'Ark1'!#REF!</f>
        <v>#REF!</v>
      </c>
      <c r="R339" s="55" t="e">
        <f>+'Ark1'!#REF!</f>
        <v>#REF!</v>
      </c>
      <c r="S339" s="55" t="e">
        <f>+'Ark1'!#REF!</f>
        <v>#REF!</v>
      </c>
      <c r="T339" s="55" t="e">
        <f t="shared" si="17"/>
        <v>#REF!</v>
      </c>
      <c r="U339" s="55" t="e">
        <f t="shared" si="18"/>
        <v>#REF!</v>
      </c>
      <c r="V339" s="47"/>
      <c r="W339" s="1"/>
      <c r="X339" s="1"/>
      <c r="Y339" s="1"/>
      <c r="Z339" s="1"/>
      <c r="AA339" s="1"/>
      <c r="AB339" s="1"/>
      <c r="AC339" s="1"/>
      <c r="AD339" s="1"/>
      <c r="AE339" s="1"/>
    </row>
    <row r="340" spans="1:31">
      <c r="A340" s="47"/>
      <c r="B340" s="53" t="e">
        <f>+'Ark1'!#REF!</f>
        <v>#REF!</v>
      </c>
      <c r="C340" s="53" t="e">
        <f>+'Ark1'!#REF!</f>
        <v>#REF!</v>
      </c>
      <c r="D340" s="54">
        <v>0</v>
      </c>
      <c r="E340" s="53" t="e">
        <f>+'Ark1'!#REF!</f>
        <v>#REF!</v>
      </c>
      <c r="F340" s="338" t="e">
        <f>+'Ark1'!#REF!</f>
        <v>#REF!</v>
      </c>
      <c r="G340" s="178" t="e">
        <f>+'Ark1'!#REF!</f>
        <v>#REF!</v>
      </c>
      <c r="H340" s="60" t="e">
        <f t="shared" si="19"/>
        <v>#REF!</v>
      </c>
      <c r="I340" s="178" t="e">
        <f>+'Ark1'!#REF!</f>
        <v>#REF!</v>
      </c>
      <c r="J340" s="55" t="e">
        <f>+'Ark1'!#REF!</f>
        <v>#REF!</v>
      </c>
      <c r="K340" s="55" t="e">
        <f>+'Ark1'!#REF!</f>
        <v>#REF!</v>
      </c>
      <c r="L340" s="157" t="e">
        <f>+'Ark1'!#REF!</f>
        <v>#REF!</v>
      </c>
      <c r="M340" s="75" t="e">
        <f>+'Ark1'!#REF!</f>
        <v>#REF!</v>
      </c>
      <c r="N340" s="75" t="e">
        <f>+'Ark1'!#REF!</f>
        <v>#REF!</v>
      </c>
      <c r="O340" s="75" t="e">
        <f>+'Ark1'!#REF!</f>
        <v>#REF!</v>
      </c>
      <c r="P340" s="75" t="e">
        <f>+'Ark1'!#REF!</f>
        <v>#REF!</v>
      </c>
      <c r="Q340" s="55" t="e">
        <f>+'Ark1'!#REF!</f>
        <v>#REF!</v>
      </c>
      <c r="R340" s="55" t="e">
        <f>+'Ark1'!#REF!</f>
        <v>#REF!</v>
      </c>
      <c r="S340" s="55" t="e">
        <f>+'Ark1'!#REF!</f>
        <v>#REF!</v>
      </c>
      <c r="T340" s="55" t="e">
        <f t="shared" si="17"/>
        <v>#REF!</v>
      </c>
      <c r="U340" s="55" t="e">
        <f t="shared" si="18"/>
        <v>#REF!</v>
      </c>
      <c r="V340" s="47"/>
      <c r="W340" s="1"/>
      <c r="X340" s="1"/>
      <c r="Y340" s="1"/>
      <c r="Z340" s="1"/>
      <c r="AA340" s="1"/>
      <c r="AB340" s="1"/>
      <c r="AC340" s="1"/>
      <c r="AD340" s="1"/>
      <c r="AE340" s="1"/>
    </row>
    <row r="341" spans="1:31">
      <c r="A341" s="47"/>
      <c r="B341" s="53" t="e">
        <f>+'Ark1'!#REF!</f>
        <v>#REF!</v>
      </c>
      <c r="C341" s="53" t="e">
        <f>+'Ark1'!#REF!</f>
        <v>#REF!</v>
      </c>
      <c r="D341" s="54">
        <v>0</v>
      </c>
      <c r="E341" s="53" t="e">
        <f>+'Ark1'!#REF!</f>
        <v>#REF!</v>
      </c>
      <c r="F341" s="338" t="e">
        <f>+'Ark1'!#REF!</f>
        <v>#REF!</v>
      </c>
      <c r="G341" s="178" t="e">
        <f>+'Ark1'!#REF!</f>
        <v>#REF!</v>
      </c>
      <c r="H341" s="60" t="e">
        <f t="shared" si="19"/>
        <v>#REF!</v>
      </c>
      <c r="I341" s="178" t="e">
        <f>+'Ark1'!#REF!</f>
        <v>#REF!</v>
      </c>
      <c r="J341" s="55" t="e">
        <f>+'Ark1'!#REF!</f>
        <v>#REF!</v>
      </c>
      <c r="K341" s="55" t="e">
        <f>+'Ark1'!#REF!</f>
        <v>#REF!</v>
      </c>
      <c r="L341" s="157" t="e">
        <f>+'Ark1'!#REF!</f>
        <v>#REF!</v>
      </c>
      <c r="M341" s="75" t="e">
        <f>+'Ark1'!#REF!</f>
        <v>#REF!</v>
      </c>
      <c r="N341" s="75" t="e">
        <f>+'Ark1'!#REF!</f>
        <v>#REF!</v>
      </c>
      <c r="O341" s="75" t="e">
        <f>+'Ark1'!#REF!</f>
        <v>#REF!</v>
      </c>
      <c r="P341" s="75" t="e">
        <f>+'Ark1'!#REF!</f>
        <v>#REF!</v>
      </c>
      <c r="Q341" s="55" t="e">
        <f>+'Ark1'!#REF!</f>
        <v>#REF!</v>
      </c>
      <c r="R341" s="55" t="e">
        <f>+'Ark1'!#REF!</f>
        <v>#REF!</v>
      </c>
      <c r="S341" s="55" t="e">
        <f>+'Ark1'!#REF!</f>
        <v>#REF!</v>
      </c>
      <c r="T341" s="55" t="e">
        <f t="shared" si="17"/>
        <v>#REF!</v>
      </c>
      <c r="U341" s="55" t="e">
        <f t="shared" si="18"/>
        <v>#REF!</v>
      </c>
      <c r="V341" s="47"/>
      <c r="W341" s="1"/>
      <c r="X341" s="1"/>
      <c r="Y341" s="1"/>
      <c r="Z341" s="1"/>
      <c r="AA341" s="1"/>
      <c r="AB341" s="1"/>
      <c r="AC341" s="1"/>
      <c r="AD341" s="1"/>
      <c r="AE341" s="1"/>
    </row>
    <row r="342" spans="1:31">
      <c r="A342" s="47"/>
      <c r="B342" s="53" t="e">
        <f>+'Ark1'!#REF!</f>
        <v>#REF!</v>
      </c>
      <c r="C342" s="53" t="e">
        <f>+'Ark1'!#REF!</f>
        <v>#REF!</v>
      </c>
      <c r="D342" s="54">
        <v>0</v>
      </c>
      <c r="E342" s="53" t="e">
        <f>+'Ark1'!#REF!</f>
        <v>#REF!</v>
      </c>
      <c r="F342" s="338" t="e">
        <f>+'Ark1'!#REF!</f>
        <v>#REF!</v>
      </c>
      <c r="G342" s="178" t="e">
        <f>+'Ark1'!#REF!</f>
        <v>#REF!</v>
      </c>
      <c r="H342" s="60" t="e">
        <f t="shared" si="19"/>
        <v>#REF!</v>
      </c>
      <c r="I342" s="178" t="e">
        <f>+'Ark1'!#REF!</f>
        <v>#REF!</v>
      </c>
      <c r="J342" s="55" t="e">
        <f>+'Ark1'!#REF!</f>
        <v>#REF!</v>
      </c>
      <c r="K342" s="55" t="e">
        <f>+'Ark1'!#REF!</f>
        <v>#REF!</v>
      </c>
      <c r="L342" s="157" t="e">
        <f>+'Ark1'!#REF!</f>
        <v>#REF!</v>
      </c>
      <c r="M342" s="75" t="e">
        <f>+'Ark1'!#REF!</f>
        <v>#REF!</v>
      </c>
      <c r="N342" s="75" t="e">
        <f>+'Ark1'!#REF!</f>
        <v>#REF!</v>
      </c>
      <c r="O342" s="75" t="e">
        <f>+'Ark1'!#REF!</f>
        <v>#REF!</v>
      </c>
      <c r="P342" s="75" t="e">
        <f>+'Ark1'!#REF!</f>
        <v>#REF!</v>
      </c>
      <c r="Q342" s="55" t="e">
        <f>+'Ark1'!#REF!</f>
        <v>#REF!</v>
      </c>
      <c r="R342" s="55" t="e">
        <f>+'Ark1'!#REF!</f>
        <v>#REF!</v>
      </c>
      <c r="S342" s="55" t="e">
        <f>+'Ark1'!#REF!</f>
        <v>#REF!</v>
      </c>
      <c r="T342" s="55" t="e">
        <f t="shared" si="17"/>
        <v>#REF!</v>
      </c>
      <c r="U342" s="55" t="e">
        <f t="shared" si="18"/>
        <v>#REF!</v>
      </c>
      <c r="V342" s="47"/>
      <c r="W342" s="1"/>
      <c r="X342" s="1"/>
      <c r="Y342" s="1"/>
      <c r="Z342" s="1"/>
      <c r="AA342" s="1"/>
      <c r="AB342" s="1"/>
      <c r="AC342" s="1"/>
      <c r="AD342" s="1"/>
      <c r="AE342" s="1"/>
    </row>
    <row r="343" spans="1:31">
      <c r="A343" s="47"/>
      <c r="B343" s="53" t="e">
        <f>+'Ark1'!#REF!</f>
        <v>#REF!</v>
      </c>
      <c r="C343" s="53" t="e">
        <f>+'Ark1'!#REF!</f>
        <v>#REF!</v>
      </c>
      <c r="D343" s="54">
        <v>0</v>
      </c>
      <c r="E343" s="53" t="e">
        <f>+'Ark1'!#REF!</f>
        <v>#REF!</v>
      </c>
      <c r="F343" s="338" t="e">
        <f>+'Ark1'!#REF!</f>
        <v>#REF!</v>
      </c>
      <c r="G343" s="178" t="e">
        <f>+'Ark1'!#REF!</f>
        <v>#REF!</v>
      </c>
      <c r="H343" s="60" t="e">
        <f t="shared" si="19"/>
        <v>#REF!</v>
      </c>
      <c r="I343" s="178" t="e">
        <f>+'Ark1'!#REF!</f>
        <v>#REF!</v>
      </c>
      <c r="J343" s="55" t="e">
        <f>+'Ark1'!#REF!</f>
        <v>#REF!</v>
      </c>
      <c r="K343" s="55" t="e">
        <f>+'Ark1'!#REF!</f>
        <v>#REF!</v>
      </c>
      <c r="L343" s="157" t="e">
        <f>+'Ark1'!#REF!</f>
        <v>#REF!</v>
      </c>
      <c r="M343" s="75" t="e">
        <f>+'Ark1'!#REF!</f>
        <v>#REF!</v>
      </c>
      <c r="N343" s="75" t="e">
        <f>+'Ark1'!#REF!</f>
        <v>#REF!</v>
      </c>
      <c r="O343" s="75" t="e">
        <f>+'Ark1'!#REF!</f>
        <v>#REF!</v>
      </c>
      <c r="P343" s="75" t="e">
        <f>+'Ark1'!#REF!</f>
        <v>#REF!</v>
      </c>
      <c r="Q343" s="55" t="e">
        <f>+'Ark1'!#REF!</f>
        <v>#REF!</v>
      </c>
      <c r="R343" s="55" t="e">
        <f>+'Ark1'!#REF!</f>
        <v>#REF!</v>
      </c>
      <c r="S343" s="55" t="e">
        <f>+'Ark1'!#REF!</f>
        <v>#REF!</v>
      </c>
      <c r="T343" s="55" t="e">
        <f t="shared" si="17"/>
        <v>#REF!</v>
      </c>
      <c r="U343" s="55" t="e">
        <f t="shared" si="18"/>
        <v>#REF!</v>
      </c>
      <c r="V343" s="47"/>
      <c r="W343" s="1"/>
      <c r="X343" s="1"/>
      <c r="Y343" s="1"/>
      <c r="Z343" s="1"/>
      <c r="AA343" s="1"/>
      <c r="AB343" s="1"/>
      <c r="AC343" s="1"/>
      <c r="AD343" s="1"/>
      <c r="AE343" s="1"/>
    </row>
    <row r="344" spans="1:31">
      <c r="A344" s="47"/>
      <c r="B344" s="53" t="e">
        <f>+'Ark1'!#REF!</f>
        <v>#REF!</v>
      </c>
      <c r="C344" s="53" t="e">
        <f>+'Ark1'!#REF!</f>
        <v>#REF!</v>
      </c>
      <c r="D344" s="54">
        <v>0</v>
      </c>
      <c r="E344" s="53" t="e">
        <f>+'Ark1'!#REF!</f>
        <v>#REF!</v>
      </c>
      <c r="F344" s="338" t="e">
        <f>+'Ark1'!#REF!</f>
        <v>#REF!</v>
      </c>
      <c r="G344" s="178" t="e">
        <f>+'Ark1'!#REF!</f>
        <v>#REF!</v>
      </c>
      <c r="H344" s="60" t="e">
        <f t="shared" si="19"/>
        <v>#REF!</v>
      </c>
      <c r="I344" s="178" t="e">
        <f>+'Ark1'!#REF!</f>
        <v>#REF!</v>
      </c>
      <c r="J344" s="55" t="e">
        <f>+'Ark1'!#REF!</f>
        <v>#REF!</v>
      </c>
      <c r="K344" s="55" t="e">
        <f>+'Ark1'!#REF!</f>
        <v>#REF!</v>
      </c>
      <c r="L344" s="157" t="e">
        <f>+'Ark1'!#REF!</f>
        <v>#REF!</v>
      </c>
      <c r="M344" s="75" t="e">
        <f>+'Ark1'!#REF!</f>
        <v>#REF!</v>
      </c>
      <c r="N344" s="75" t="e">
        <f>+'Ark1'!#REF!</f>
        <v>#REF!</v>
      </c>
      <c r="O344" s="75" t="e">
        <f>+'Ark1'!#REF!</f>
        <v>#REF!</v>
      </c>
      <c r="P344" s="75" t="e">
        <f>+'Ark1'!#REF!</f>
        <v>#REF!</v>
      </c>
      <c r="Q344" s="55" t="e">
        <f>+'Ark1'!#REF!</f>
        <v>#REF!</v>
      </c>
      <c r="R344" s="55" t="e">
        <f>+'Ark1'!#REF!</f>
        <v>#REF!</v>
      </c>
      <c r="S344" s="55" t="e">
        <f>+'Ark1'!#REF!</f>
        <v>#REF!</v>
      </c>
      <c r="T344" s="55" t="e">
        <f t="shared" si="17"/>
        <v>#REF!</v>
      </c>
      <c r="U344" s="55" t="e">
        <f t="shared" si="18"/>
        <v>#REF!</v>
      </c>
      <c r="V344" s="47"/>
      <c r="W344" s="1"/>
      <c r="X344" s="1"/>
      <c r="Y344" s="1"/>
      <c r="Z344" s="1"/>
      <c r="AA344" s="1"/>
      <c r="AB344" s="1"/>
      <c r="AC344" s="1"/>
      <c r="AD344" s="1"/>
      <c r="AE344" s="1"/>
    </row>
    <row r="345" spans="1:31">
      <c r="A345" s="47"/>
      <c r="B345" s="53" t="e">
        <f>+'Ark1'!#REF!</f>
        <v>#REF!</v>
      </c>
      <c r="C345" s="53" t="e">
        <f>+'Ark1'!#REF!</f>
        <v>#REF!</v>
      </c>
      <c r="D345" s="54">
        <v>0</v>
      </c>
      <c r="E345" s="53" t="e">
        <f>+'Ark1'!#REF!</f>
        <v>#REF!</v>
      </c>
      <c r="F345" s="338" t="e">
        <f>+'Ark1'!#REF!</f>
        <v>#REF!</v>
      </c>
      <c r="G345" s="178" t="e">
        <f>+'Ark1'!#REF!</f>
        <v>#REF!</v>
      </c>
      <c r="H345" s="60" t="e">
        <f t="shared" si="19"/>
        <v>#REF!</v>
      </c>
      <c r="I345" s="178" t="e">
        <f>+'Ark1'!#REF!</f>
        <v>#REF!</v>
      </c>
      <c r="J345" s="55" t="e">
        <f>+'Ark1'!#REF!</f>
        <v>#REF!</v>
      </c>
      <c r="K345" s="55" t="e">
        <f>+'Ark1'!#REF!</f>
        <v>#REF!</v>
      </c>
      <c r="L345" s="157" t="e">
        <f>+'Ark1'!#REF!</f>
        <v>#REF!</v>
      </c>
      <c r="M345" s="75" t="e">
        <f>+'Ark1'!#REF!</f>
        <v>#REF!</v>
      </c>
      <c r="N345" s="75" t="e">
        <f>+'Ark1'!#REF!</f>
        <v>#REF!</v>
      </c>
      <c r="O345" s="75" t="e">
        <f>+'Ark1'!#REF!</f>
        <v>#REF!</v>
      </c>
      <c r="P345" s="75" t="e">
        <f>+'Ark1'!#REF!</f>
        <v>#REF!</v>
      </c>
      <c r="Q345" s="55" t="e">
        <f>+'Ark1'!#REF!</f>
        <v>#REF!</v>
      </c>
      <c r="R345" s="55" t="e">
        <f>+'Ark1'!#REF!</f>
        <v>#REF!</v>
      </c>
      <c r="S345" s="55" t="e">
        <f>+'Ark1'!#REF!</f>
        <v>#REF!</v>
      </c>
      <c r="T345" s="55" t="e">
        <f t="shared" si="17"/>
        <v>#REF!</v>
      </c>
      <c r="U345" s="55" t="e">
        <f t="shared" si="18"/>
        <v>#REF!</v>
      </c>
      <c r="V345" s="47"/>
      <c r="W345" s="1"/>
      <c r="X345" s="1"/>
      <c r="Y345" s="1"/>
      <c r="Z345" s="1"/>
      <c r="AA345" s="1"/>
      <c r="AB345" s="1"/>
      <c r="AC345" s="1"/>
      <c r="AD345" s="1"/>
      <c r="AE345" s="1"/>
    </row>
    <row r="346" spans="1:31">
      <c r="A346" s="47"/>
      <c r="B346" s="53" t="e">
        <f>+'Ark1'!#REF!</f>
        <v>#REF!</v>
      </c>
      <c r="C346" s="53" t="e">
        <f>+'Ark1'!#REF!</f>
        <v>#REF!</v>
      </c>
      <c r="D346" s="54">
        <v>0</v>
      </c>
      <c r="E346" s="53" t="e">
        <f>+'Ark1'!#REF!</f>
        <v>#REF!</v>
      </c>
      <c r="F346" s="338" t="e">
        <f>+'Ark1'!#REF!</f>
        <v>#REF!</v>
      </c>
      <c r="G346" s="178" t="e">
        <f>+'Ark1'!#REF!</f>
        <v>#REF!</v>
      </c>
      <c r="H346" s="60" t="e">
        <f t="shared" si="19"/>
        <v>#REF!</v>
      </c>
      <c r="I346" s="178" t="e">
        <f>+'Ark1'!#REF!</f>
        <v>#REF!</v>
      </c>
      <c r="J346" s="55" t="e">
        <f>+'Ark1'!#REF!</f>
        <v>#REF!</v>
      </c>
      <c r="K346" s="55" t="e">
        <f>+'Ark1'!#REF!</f>
        <v>#REF!</v>
      </c>
      <c r="L346" s="157" t="e">
        <f>+'Ark1'!#REF!</f>
        <v>#REF!</v>
      </c>
      <c r="M346" s="75" t="e">
        <f>+'Ark1'!#REF!</f>
        <v>#REF!</v>
      </c>
      <c r="N346" s="75" t="e">
        <f>+'Ark1'!#REF!</f>
        <v>#REF!</v>
      </c>
      <c r="O346" s="75" t="e">
        <f>+'Ark1'!#REF!</f>
        <v>#REF!</v>
      </c>
      <c r="P346" s="75" t="e">
        <f>+'Ark1'!#REF!</f>
        <v>#REF!</v>
      </c>
      <c r="Q346" s="55" t="e">
        <f>+'Ark1'!#REF!</f>
        <v>#REF!</v>
      </c>
      <c r="R346" s="55" t="e">
        <f>+'Ark1'!#REF!</f>
        <v>#REF!</v>
      </c>
      <c r="S346" s="55" t="e">
        <f>+'Ark1'!#REF!</f>
        <v>#REF!</v>
      </c>
      <c r="T346" s="55" t="e">
        <f t="shared" si="17"/>
        <v>#REF!</v>
      </c>
      <c r="U346" s="55" t="e">
        <f t="shared" si="18"/>
        <v>#REF!</v>
      </c>
      <c r="V346" s="47"/>
      <c r="W346" s="1"/>
      <c r="X346" s="1"/>
      <c r="Y346" s="1"/>
      <c r="Z346" s="1"/>
      <c r="AA346" s="1"/>
      <c r="AB346" s="1"/>
      <c r="AC346" s="1"/>
      <c r="AD346" s="1"/>
      <c r="AE346" s="1"/>
    </row>
    <row r="347" spans="1:31">
      <c r="A347" s="47"/>
      <c r="B347" s="53" t="e">
        <f>+'Ark1'!#REF!</f>
        <v>#REF!</v>
      </c>
      <c r="C347" s="53" t="e">
        <f>+'Ark1'!#REF!</f>
        <v>#REF!</v>
      </c>
      <c r="D347" s="54">
        <v>0</v>
      </c>
      <c r="E347" s="53" t="e">
        <f>+'Ark1'!#REF!</f>
        <v>#REF!</v>
      </c>
      <c r="F347" s="338" t="e">
        <f>+'Ark1'!#REF!</f>
        <v>#REF!</v>
      </c>
      <c r="G347" s="178" t="e">
        <f>+'Ark1'!#REF!</f>
        <v>#REF!</v>
      </c>
      <c r="H347" s="60" t="e">
        <f t="shared" si="19"/>
        <v>#REF!</v>
      </c>
      <c r="I347" s="178" t="e">
        <f>+'Ark1'!#REF!</f>
        <v>#REF!</v>
      </c>
      <c r="J347" s="55" t="e">
        <f>+'Ark1'!#REF!</f>
        <v>#REF!</v>
      </c>
      <c r="K347" s="55" t="e">
        <f>+'Ark1'!#REF!</f>
        <v>#REF!</v>
      </c>
      <c r="L347" s="157" t="e">
        <f>+'Ark1'!#REF!</f>
        <v>#REF!</v>
      </c>
      <c r="M347" s="75" t="e">
        <f>+'Ark1'!#REF!</f>
        <v>#REF!</v>
      </c>
      <c r="N347" s="75" t="e">
        <f>+'Ark1'!#REF!</f>
        <v>#REF!</v>
      </c>
      <c r="O347" s="75" t="e">
        <f>+'Ark1'!#REF!</f>
        <v>#REF!</v>
      </c>
      <c r="P347" s="75" t="e">
        <f>+'Ark1'!#REF!</f>
        <v>#REF!</v>
      </c>
      <c r="Q347" s="55" t="e">
        <f>+'Ark1'!#REF!</f>
        <v>#REF!</v>
      </c>
      <c r="R347" s="55" t="e">
        <f>+'Ark1'!#REF!</f>
        <v>#REF!</v>
      </c>
      <c r="S347" s="55" t="e">
        <f>+'Ark1'!#REF!</f>
        <v>#REF!</v>
      </c>
      <c r="T347" s="55" t="e">
        <f t="shared" si="17"/>
        <v>#REF!</v>
      </c>
      <c r="U347" s="55" t="e">
        <f t="shared" si="18"/>
        <v>#REF!</v>
      </c>
      <c r="V347" s="47"/>
      <c r="W347" s="1"/>
      <c r="X347" s="1"/>
      <c r="Y347" s="1"/>
      <c r="Z347" s="1"/>
      <c r="AA347" s="1"/>
      <c r="AB347" s="1"/>
      <c r="AC347" s="1"/>
      <c r="AD347" s="1"/>
      <c r="AE347" s="1"/>
    </row>
    <row r="348" spans="1:31">
      <c r="A348" s="47"/>
      <c r="B348" s="53" t="e">
        <f>+'Ark1'!#REF!</f>
        <v>#REF!</v>
      </c>
      <c r="C348" s="53" t="e">
        <f>+'Ark1'!#REF!</f>
        <v>#REF!</v>
      </c>
      <c r="D348" s="54">
        <v>0</v>
      </c>
      <c r="E348" s="53" t="e">
        <f>+'Ark1'!#REF!</f>
        <v>#REF!</v>
      </c>
      <c r="F348" s="338" t="e">
        <f>+'Ark1'!#REF!</f>
        <v>#REF!</v>
      </c>
      <c r="G348" s="178" t="e">
        <f>+'Ark1'!#REF!</f>
        <v>#REF!</v>
      </c>
      <c r="H348" s="35" t="e">
        <f t="shared" si="19"/>
        <v>#REF!</v>
      </c>
      <c r="I348" s="178" t="e">
        <f>+'Ark1'!#REF!</f>
        <v>#REF!</v>
      </c>
      <c r="J348" s="55" t="e">
        <f>+'Ark1'!#REF!</f>
        <v>#REF!</v>
      </c>
      <c r="K348" s="55" t="e">
        <f>+'Ark1'!#REF!</f>
        <v>#REF!</v>
      </c>
      <c r="L348" s="157" t="e">
        <f>+'Ark1'!#REF!</f>
        <v>#REF!</v>
      </c>
      <c r="M348" s="75" t="e">
        <f>+'Ark1'!#REF!</f>
        <v>#REF!</v>
      </c>
      <c r="N348" s="75" t="e">
        <f>+'Ark1'!#REF!</f>
        <v>#REF!</v>
      </c>
      <c r="O348" s="75" t="e">
        <f>+'Ark1'!#REF!</f>
        <v>#REF!</v>
      </c>
      <c r="P348" s="75" t="e">
        <f>+'Ark1'!#REF!</f>
        <v>#REF!</v>
      </c>
      <c r="Q348" s="55" t="e">
        <f>+'Ark1'!#REF!</f>
        <v>#REF!</v>
      </c>
      <c r="R348" s="55" t="e">
        <f>+'Ark1'!#REF!</f>
        <v>#REF!</v>
      </c>
      <c r="S348" s="55" t="e">
        <f>+'Ark1'!#REF!</f>
        <v>#REF!</v>
      </c>
      <c r="T348" s="55" t="e">
        <f t="shared" si="17"/>
        <v>#REF!</v>
      </c>
      <c r="U348" s="55" t="e">
        <f t="shared" si="18"/>
        <v>#REF!</v>
      </c>
      <c r="V348" s="47"/>
      <c r="W348" s="1"/>
      <c r="X348" s="1"/>
      <c r="Y348" s="1"/>
      <c r="Z348" s="1"/>
      <c r="AA348" s="1"/>
      <c r="AB348" s="1"/>
      <c r="AC348" s="1"/>
      <c r="AD348" s="1"/>
      <c r="AE348" s="1"/>
    </row>
    <row r="349" spans="1:31">
      <c r="A349" s="47"/>
      <c r="B349" t="e">
        <f>+'Ark1'!#REF!</f>
        <v>#REF!</v>
      </c>
      <c r="C349" t="e">
        <f>+'Ark1'!#REF!</f>
        <v>#REF!</v>
      </c>
      <c r="D349" s="3">
        <v>0</v>
      </c>
      <c r="E349" t="e">
        <f>+'Ark1'!#REF!</f>
        <v>#REF!</v>
      </c>
      <c r="F349" s="337" t="e">
        <f>+'Ark1'!#REF!</f>
        <v>#REF!</v>
      </c>
      <c r="G349" s="196" t="e">
        <f>+'Ark1'!#REF!</f>
        <v>#REF!</v>
      </c>
      <c r="H349" s="35" t="e">
        <f t="shared" si="19"/>
        <v>#REF!</v>
      </c>
      <c r="I349" s="196" t="e">
        <f>+'Ark1'!#REF!</f>
        <v>#REF!</v>
      </c>
      <c r="J349" s="1" t="e">
        <f>+'Ark1'!#REF!</f>
        <v>#REF!</v>
      </c>
      <c r="K349" s="1" t="e">
        <f>+'Ark1'!#REF!</f>
        <v>#REF!</v>
      </c>
      <c r="L349" s="93" t="e">
        <f>+'Ark1'!#REF!</f>
        <v>#REF!</v>
      </c>
      <c r="M349" s="11" t="e">
        <f>+'Ark1'!#REF!</f>
        <v>#REF!</v>
      </c>
      <c r="N349" s="11" t="e">
        <f>+'Ark1'!#REF!</f>
        <v>#REF!</v>
      </c>
      <c r="O349" s="11" t="e">
        <f>+'Ark1'!#REF!</f>
        <v>#REF!</v>
      </c>
      <c r="P349" s="11" t="e">
        <f>+'Ark1'!#REF!</f>
        <v>#REF!</v>
      </c>
      <c r="Q349" s="1" t="e">
        <f>+'Ark1'!#REF!</f>
        <v>#REF!</v>
      </c>
      <c r="R349" s="1" t="e">
        <f>+'Ark1'!#REF!</f>
        <v>#REF!</v>
      </c>
      <c r="S349" s="1" t="e">
        <f>+'Ark1'!#REF!</f>
        <v>#REF!</v>
      </c>
      <c r="T349" s="1" t="e">
        <f t="shared" si="17"/>
        <v>#REF!</v>
      </c>
      <c r="U349" s="1" t="e">
        <f t="shared" si="18"/>
        <v>#REF!</v>
      </c>
      <c r="V349" s="47"/>
      <c r="W349" s="1"/>
      <c r="X349" s="1"/>
      <c r="Y349" s="1"/>
      <c r="Z349" s="1"/>
      <c r="AA349" s="1"/>
      <c r="AB349" s="1"/>
      <c r="AC349" s="1"/>
      <c r="AD349" s="1"/>
      <c r="AE349" s="1"/>
    </row>
    <row r="350" spans="1:31">
      <c r="A350" s="47"/>
      <c r="B350" t="e">
        <f>+'Ark1'!#REF!</f>
        <v>#REF!</v>
      </c>
      <c r="C350" t="e">
        <f>+'Ark1'!#REF!</f>
        <v>#REF!</v>
      </c>
      <c r="D350" s="3">
        <v>0</v>
      </c>
      <c r="E350" t="e">
        <f>+'Ark1'!#REF!</f>
        <v>#REF!</v>
      </c>
      <c r="F350" s="337" t="e">
        <f>+'Ark1'!#REF!</f>
        <v>#REF!</v>
      </c>
      <c r="G350" s="196" t="e">
        <f>+'Ark1'!#REF!</f>
        <v>#REF!</v>
      </c>
      <c r="H350" s="35" t="e">
        <f t="shared" si="19"/>
        <v>#REF!</v>
      </c>
      <c r="I350" s="196" t="e">
        <f>+'Ark1'!#REF!</f>
        <v>#REF!</v>
      </c>
      <c r="J350" s="1" t="e">
        <f>+'Ark1'!#REF!</f>
        <v>#REF!</v>
      </c>
      <c r="K350" s="1" t="e">
        <f>+'Ark1'!#REF!</f>
        <v>#REF!</v>
      </c>
      <c r="L350" s="93" t="e">
        <f>+'Ark1'!#REF!</f>
        <v>#REF!</v>
      </c>
      <c r="M350" s="11" t="e">
        <f>+'Ark1'!#REF!</f>
        <v>#REF!</v>
      </c>
      <c r="N350" s="11" t="e">
        <f>+'Ark1'!#REF!</f>
        <v>#REF!</v>
      </c>
      <c r="O350" s="11" t="e">
        <f>+'Ark1'!#REF!</f>
        <v>#REF!</v>
      </c>
      <c r="P350" s="11" t="e">
        <f>+'Ark1'!#REF!</f>
        <v>#REF!</v>
      </c>
      <c r="Q350" s="1" t="e">
        <f>+'Ark1'!#REF!</f>
        <v>#REF!</v>
      </c>
      <c r="R350" s="1" t="e">
        <f>+'Ark1'!#REF!</f>
        <v>#REF!</v>
      </c>
      <c r="S350" s="1" t="e">
        <f>+'Ark1'!#REF!</f>
        <v>#REF!</v>
      </c>
      <c r="T350" s="1" t="e">
        <f t="shared" ref="T350:T364" si="20">+L350/J350</f>
        <v>#REF!</v>
      </c>
      <c r="U350" s="1" t="e">
        <f t="shared" ref="U350:U364" si="21">+F350/E350</f>
        <v>#REF!</v>
      </c>
      <c r="V350" s="47"/>
      <c r="W350" s="1"/>
      <c r="X350" s="1"/>
      <c r="Y350" s="1"/>
      <c r="Z350" s="1"/>
      <c r="AA350" s="1"/>
      <c r="AB350" s="1"/>
      <c r="AC350" s="1"/>
      <c r="AD350" s="1"/>
      <c r="AE350" s="1"/>
    </row>
    <row r="351" spans="1:31">
      <c r="A351" s="47"/>
      <c r="B351" t="e">
        <f>+'Ark1'!#REF!</f>
        <v>#REF!</v>
      </c>
      <c r="C351" t="e">
        <f>+'Ark1'!#REF!</f>
        <v>#REF!</v>
      </c>
      <c r="D351" s="3">
        <v>0</v>
      </c>
      <c r="E351" t="e">
        <f>+'Ark1'!#REF!</f>
        <v>#REF!</v>
      </c>
      <c r="F351" s="337" t="e">
        <f>+'Ark1'!#REF!</f>
        <v>#REF!</v>
      </c>
      <c r="G351" s="196" t="e">
        <f>+'Ark1'!#REF!</f>
        <v>#REF!</v>
      </c>
      <c r="H351" s="35" t="e">
        <f t="shared" si="19"/>
        <v>#REF!</v>
      </c>
      <c r="I351" s="196" t="e">
        <f>+'Ark1'!#REF!</f>
        <v>#REF!</v>
      </c>
      <c r="J351" s="1" t="e">
        <f>+'Ark1'!#REF!</f>
        <v>#REF!</v>
      </c>
      <c r="K351" s="1" t="e">
        <f>+'Ark1'!#REF!</f>
        <v>#REF!</v>
      </c>
      <c r="L351" s="93" t="e">
        <f>+'Ark1'!#REF!</f>
        <v>#REF!</v>
      </c>
      <c r="M351" s="11" t="e">
        <f>+'Ark1'!#REF!</f>
        <v>#REF!</v>
      </c>
      <c r="N351" s="11" t="e">
        <f>+'Ark1'!#REF!</f>
        <v>#REF!</v>
      </c>
      <c r="O351" s="11" t="e">
        <f>+'Ark1'!#REF!</f>
        <v>#REF!</v>
      </c>
      <c r="P351" s="11" t="e">
        <f>+'Ark1'!#REF!</f>
        <v>#REF!</v>
      </c>
      <c r="Q351" s="1" t="e">
        <f>+'Ark1'!#REF!</f>
        <v>#REF!</v>
      </c>
      <c r="R351" s="1" t="e">
        <f>+'Ark1'!#REF!</f>
        <v>#REF!</v>
      </c>
      <c r="S351" s="1" t="e">
        <f>+'Ark1'!#REF!</f>
        <v>#REF!</v>
      </c>
      <c r="T351" s="1" t="e">
        <f t="shared" si="20"/>
        <v>#REF!</v>
      </c>
      <c r="U351" s="1" t="e">
        <f t="shared" si="21"/>
        <v>#REF!</v>
      </c>
      <c r="V351" s="47"/>
      <c r="W351" s="1"/>
      <c r="X351" s="1"/>
      <c r="Y351" s="1"/>
      <c r="Z351" s="1"/>
      <c r="AA351" s="1"/>
      <c r="AB351" s="1"/>
      <c r="AC351" s="1"/>
      <c r="AD351" s="1"/>
      <c r="AE351" s="1"/>
    </row>
    <row r="352" spans="1:31">
      <c r="A352" s="47"/>
      <c r="B352" t="e">
        <f>+'Ark1'!#REF!</f>
        <v>#REF!</v>
      </c>
      <c r="C352" t="e">
        <f>+'Ark1'!#REF!</f>
        <v>#REF!</v>
      </c>
      <c r="D352" s="3">
        <v>0</v>
      </c>
      <c r="E352" t="e">
        <f>+'Ark1'!#REF!</f>
        <v>#REF!</v>
      </c>
      <c r="F352" s="337" t="e">
        <f>+'Ark1'!#REF!</f>
        <v>#REF!</v>
      </c>
      <c r="G352" s="196" t="e">
        <f>+'Ark1'!#REF!</f>
        <v>#REF!</v>
      </c>
      <c r="H352" s="35" t="e">
        <f t="shared" si="19"/>
        <v>#REF!</v>
      </c>
      <c r="I352" s="196" t="e">
        <f>+'Ark1'!#REF!</f>
        <v>#REF!</v>
      </c>
      <c r="J352" s="1" t="e">
        <f>+'Ark1'!#REF!</f>
        <v>#REF!</v>
      </c>
      <c r="K352" s="1" t="e">
        <f>+'Ark1'!#REF!</f>
        <v>#REF!</v>
      </c>
      <c r="L352" s="93" t="e">
        <f>+'Ark1'!#REF!</f>
        <v>#REF!</v>
      </c>
      <c r="M352" s="11" t="e">
        <f>+'Ark1'!#REF!</f>
        <v>#REF!</v>
      </c>
      <c r="N352" s="11" t="e">
        <f>+'Ark1'!#REF!</f>
        <v>#REF!</v>
      </c>
      <c r="O352" s="11" t="e">
        <f>+'Ark1'!#REF!</f>
        <v>#REF!</v>
      </c>
      <c r="P352" s="11" t="e">
        <f>+'Ark1'!#REF!</f>
        <v>#REF!</v>
      </c>
      <c r="Q352" s="1" t="e">
        <f>+'Ark1'!#REF!</f>
        <v>#REF!</v>
      </c>
      <c r="R352" s="1" t="e">
        <f>+'Ark1'!#REF!</f>
        <v>#REF!</v>
      </c>
      <c r="S352" s="1" t="e">
        <f>+'Ark1'!#REF!</f>
        <v>#REF!</v>
      </c>
      <c r="T352" s="1" t="e">
        <f t="shared" si="20"/>
        <v>#REF!</v>
      </c>
      <c r="U352" s="1" t="e">
        <f t="shared" si="21"/>
        <v>#REF!</v>
      </c>
      <c r="V352" s="47"/>
      <c r="W352" s="1"/>
      <c r="X352" s="1"/>
      <c r="Y352" s="1"/>
      <c r="Z352" s="1"/>
      <c r="AA352" s="1"/>
      <c r="AB352" s="1"/>
      <c r="AC352" s="1"/>
      <c r="AD352" s="1"/>
      <c r="AE352" s="1"/>
    </row>
    <row r="353" spans="1:31">
      <c r="A353" s="47"/>
      <c r="B353" t="e">
        <f>+'Ark1'!#REF!</f>
        <v>#REF!</v>
      </c>
      <c r="C353" t="e">
        <f>+'Ark1'!#REF!</f>
        <v>#REF!</v>
      </c>
      <c r="D353" s="3">
        <v>0</v>
      </c>
      <c r="E353" t="e">
        <f>+'Ark1'!#REF!</f>
        <v>#REF!</v>
      </c>
      <c r="F353" s="337" t="e">
        <f>+'Ark1'!#REF!</f>
        <v>#REF!</v>
      </c>
      <c r="G353" s="196" t="e">
        <f>+'Ark1'!#REF!</f>
        <v>#REF!</v>
      </c>
      <c r="H353" s="35" t="e">
        <f t="shared" si="19"/>
        <v>#REF!</v>
      </c>
      <c r="I353" s="196" t="e">
        <f>+'Ark1'!#REF!</f>
        <v>#REF!</v>
      </c>
      <c r="J353" s="1" t="e">
        <f>+'Ark1'!#REF!</f>
        <v>#REF!</v>
      </c>
      <c r="K353" s="1" t="e">
        <f>+'Ark1'!#REF!</f>
        <v>#REF!</v>
      </c>
      <c r="L353" s="93" t="e">
        <f>+'Ark1'!#REF!</f>
        <v>#REF!</v>
      </c>
      <c r="M353" s="11" t="e">
        <f>+'Ark1'!#REF!</f>
        <v>#REF!</v>
      </c>
      <c r="N353" s="11" t="e">
        <f>+'Ark1'!#REF!</f>
        <v>#REF!</v>
      </c>
      <c r="O353" s="11" t="e">
        <f>+'Ark1'!#REF!</f>
        <v>#REF!</v>
      </c>
      <c r="P353" s="11" t="e">
        <f>+'Ark1'!#REF!</f>
        <v>#REF!</v>
      </c>
      <c r="Q353" s="1" t="e">
        <f>+'Ark1'!#REF!</f>
        <v>#REF!</v>
      </c>
      <c r="R353" s="1" t="e">
        <f>+'Ark1'!#REF!</f>
        <v>#REF!</v>
      </c>
      <c r="S353" s="1" t="e">
        <f>+'Ark1'!#REF!</f>
        <v>#REF!</v>
      </c>
      <c r="T353" s="1" t="e">
        <f t="shared" si="20"/>
        <v>#REF!</v>
      </c>
      <c r="U353" s="1" t="e">
        <f t="shared" si="21"/>
        <v>#REF!</v>
      </c>
      <c r="V353" s="47"/>
      <c r="W353" s="1"/>
      <c r="X353" s="1"/>
      <c r="Y353" s="1"/>
      <c r="Z353" s="1"/>
      <c r="AA353" s="1"/>
      <c r="AB353" s="1"/>
      <c r="AC353" s="1"/>
      <c r="AD353" s="1"/>
      <c r="AE353" s="1"/>
    </row>
    <row r="354" spans="1:31">
      <c r="A354" s="47"/>
      <c r="B354" t="e">
        <f>+'Ark1'!#REF!</f>
        <v>#REF!</v>
      </c>
      <c r="C354" t="e">
        <f>+'Ark1'!#REF!</f>
        <v>#REF!</v>
      </c>
      <c r="D354" s="3">
        <v>0</v>
      </c>
      <c r="E354" t="e">
        <f>+'Ark1'!#REF!</f>
        <v>#REF!</v>
      </c>
      <c r="F354" s="337" t="e">
        <f>+'Ark1'!#REF!</f>
        <v>#REF!</v>
      </c>
      <c r="G354" s="196" t="e">
        <f>+'Ark1'!#REF!</f>
        <v>#REF!</v>
      </c>
      <c r="H354" s="35" t="e">
        <f t="shared" si="19"/>
        <v>#REF!</v>
      </c>
      <c r="I354" s="196" t="e">
        <f>+'Ark1'!#REF!</f>
        <v>#REF!</v>
      </c>
      <c r="J354" s="1" t="e">
        <f>+'Ark1'!#REF!</f>
        <v>#REF!</v>
      </c>
      <c r="K354" s="1" t="e">
        <f>+'Ark1'!#REF!</f>
        <v>#REF!</v>
      </c>
      <c r="L354" s="93" t="e">
        <f>+'Ark1'!#REF!</f>
        <v>#REF!</v>
      </c>
      <c r="M354" s="11" t="e">
        <f>+'Ark1'!#REF!</f>
        <v>#REF!</v>
      </c>
      <c r="N354" s="11" t="e">
        <f>+'Ark1'!#REF!</f>
        <v>#REF!</v>
      </c>
      <c r="O354" s="11" t="e">
        <f>+'Ark1'!#REF!</f>
        <v>#REF!</v>
      </c>
      <c r="P354" s="11" t="e">
        <f>+'Ark1'!#REF!</f>
        <v>#REF!</v>
      </c>
      <c r="Q354" s="1" t="e">
        <f>+'Ark1'!#REF!</f>
        <v>#REF!</v>
      </c>
      <c r="R354" s="1" t="e">
        <f>+'Ark1'!#REF!</f>
        <v>#REF!</v>
      </c>
      <c r="S354" s="1" t="e">
        <f>+'Ark1'!#REF!</f>
        <v>#REF!</v>
      </c>
      <c r="T354" s="1" t="e">
        <f t="shared" si="20"/>
        <v>#REF!</v>
      </c>
      <c r="U354" s="1" t="e">
        <f t="shared" si="21"/>
        <v>#REF!</v>
      </c>
      <c r="V354" s="47"/>
      <c r="W354" s="1"/>
      <c r="X354" s="1"/>
      <c r="Y354" s="1"/>
      <c r="Z354" s="1"/>
      <c r="AA354" s="1"/>
      <c r="AB354" s="1"/>
      <c r="AC354" s="1"/>
      <c r="AD354" s="1"/>
      <c r="AE354" s="1"/>
    </row>
    <row r="355" spans="1:31">
      <c r="A355" s="47"/>
      <c r="B355" t="e">
        <f>+'Ark1'!#REF!</f>
        <v>#REF!</v>
      </c>
      <c r="C355" t="e">
        <f>+'Ark1'!#REF!</f>
        <v>#REF!</v>
      </c>
      <c r="D355" s="3">
        <v>0</v>
      </c>
      <c r="E355" t="e">
        <f>+'Ark1'!#REF!</f>
        <v>#REF!</v>
      </c>
      <c r="F355" s="337" t="e">
        <f>+'Ark1'!#REF!</f>
        <v>#REF!</v>
      </c>
      <c r="G355" s="196" t="e">
        <f>+'Ark1'!#REF!</f>
        <v>#REF!</v>
      </c>
      <c r="H355" s="35" t="e">
        <f t="shared" si="19"/>
        <v>#REF!</v>
      </c>
      <c r="I355" s="196" t="e">
        <f>+'Ark1'!#REF!</f>
        <v>#REF!</v>
      </c>
      <c r="J355" s="1" t="e">
        <f>+'Ark1'!#REF!</f>
        <v>#REF!</v>
      </c>
      <c r="K355" s="1" t="e">
        <f>+'Ark1'!#REF!</f>
        <v>#REF!</v>
      </c>
      <c r="L355" s="93" t="e">
        <f>+'Ark1'!#REF!</f>
        <v>#REF!</v>
      </c>
      <c r="M355" s="11" t="e">
        <f>+'Ark1'!#REF!</f>
        <v>#REF!</v>
      </c>
      <c r="N355" s="11" t="e">
        <f>+'Ark1'!#REF!</f>
        <v>#REF!</v>
      </c>
      <c r="O355" s="11" t="e">
        <f>+'Ark1'!#REF!</f>
        <v>#REF!</v>
      </c>
      <c r="P355" s="11" t="e">
        <f>+'Ark1'!#REF!</f>
        <v>#REF!</v>
      </c>
      <c r="Q355" s="1" t="e">
        <f>+'Ark1'!#REF!</f>
        <v>#REF!</v>
      </c>
      <c r="R355" s="1" t="e">
        <f>+'Ark1'!#REF!</f>
        <v>#REF!</v>
      </c>
      <c r="S355" s="1" t="e">
        <f>+'Ark1'!#REF!</f>
        <v>#REF!</v>
      </c>
      <c r="T355" s="1" t="e">
        <f t="shared" si="20"/>
        <v>#REF!</v>
      </c>
      <c r="U355" s="1" t="e">
        <f t="shared" si="21"/>
        <v>#REF!</v>
      </c>
      <c r="V355" s="47"/>
      <c r="W355" s="1"/>
      <c r="X355" s="1"/>
      <c r="Y355" s="1"/>
      <c r="Z355" s="1"/>
      <c r="AA355" s="1"/>
      <c r="AB355" s="1"/>
      <c r="AC355" s="1"/>
      <c r="AD355" s="1"/>
      <c r="AE355" s="1"/>
    </row>
    <row r="356" spans="1:31">
      <c r="A356" s="47"/>
      <c r="B356" t="e">
        <f>+'Ark1'!#REF!</f>
        <v>#REF!</v>
      </c>
      <c r="C356" t="e">
        <f>+'Ark1'!#REF!</f>
        <v>#REF!</v>
      </c>
      <c r="D356" s="3">
        <v>0</v>
      </c>
      <c r="E356" t="e">
        <f>+'Ark1'!#REF!</f>
        <v>#REF!</v>
      </c>
      <c r="F356" s="337" t="e">
        <f>+'Ark1'!#REF!</f>
        <v>#REF!</v>
      </c>
      <c r="G356" s="196" t="e">
        <f>+'Ark1'!#REF!</f>
        <v>#REF!</v>
      </c>
      <c r="H356" s="35" t="e">
        <f t="shared" si="19"/>
        <v>#REF!</v>
      </c>
      <c r="I356" s="196" t="e">
        <f>+'Ark1'!#REF!</f>
        <v>#REF!</v>
      </c>
      <c r="J356" s="1" t="e">
        <f>+'Ark1'!#REF!</f>
        <v>#REF!</v>
      </c>
      <c r="K356" s="1" t="e">
        <f>+'Ark1'!#REF!</f>
        <v>#REF!</v>
      </c>
      <c r="L356" s="93" t="e">
        <f>+'Ark1'!#REF!</f>
        <v>#REF!</v>
      </c>
      <c r="M356" s="11" t="e">
        <f>+'Ark1'!#REF!</f>
        <v>#REF!</v>
      </c>
      <c r="N356" s="11" t="e">
        <f>+'Ark1'!#REF!</f>
        <v>#REF!</v>
      </c>
      <c r="O356" s="11" t="e">
        <f>+'Ark1'!#REF!</f>
        <v>#REF!</v>
      </c>
      <c r="P356" s="11" t="e">
        <f>+'Ark1'!#REF!</f>
        <v>#REF!</v>
      </c>
      <c r="Q356" s="1" t="e">
        <f>+'Ark1'!#REF!</f>
        <v>#REF!</v>
      </c>
      <c r="R356" s="1" t="e">
        <f>+'Ark1'!#REF!</f>
        <v>#REF!</v>
      </c>
      <c r="S356" s="1" t="e">
        <f>+'Ark1'!#REF!</f>
        <v>#REF!</v>
      </c>
      <c r="T356" s="1" t="e">
        <f t="shared" si="20"/>
        <v>#REF!</v>
      </c>
      <c r="U356" s="1" t="e">
        <f t="shared" si="21"/>
        <v>#REF!</v>
      </c>
      <c r="V356" s="47"/>
      <c r="W356" s="1"/>
      <c r="X356" s="1"/>
      <c r="Y356" s="1"/>
      <c r="Z356" s="1"/>
      <c r="AA356" s="1"/>
      <c r="AB356" s="1"/>
      <c r="AC356" s="1"/>
      <c r="AD356" s="1"/>
      <c r="AE356" s="1"/>
    </row>
    <row r="357" spans="1:31">
      <c r="A357" s="47"/>
      <c r="B357" t="e">
        <f>+'Ark1'!#REF!</f>
        <v>#REF!</v>
      </c>
      <c r="C357" t="e">
        <f>+'Ark1'!#REF!</f>
        <v>#REF!</v>
      </c>
      <c r="D357" s="3">
        <v>0</v>
      </c>
      <c r="E357" t="e">
        <f>+'Ark1'!#REF!</f>
        <v>#REF!</v>
      </c>
      <c r="F357" s="337" t="e">
        <f>+'Ark1'!#REF!</f>
        <v>#REF!</v>
      </c>
      <c r="G357" s="196" t="e">
        <f>+'Ark1'!#REF!</f>
        <v>#REF!</v>
      </c>
      <c r="H357" s="35" t="e">
        <f t="shared" si="19"/>
        <v>#REF!</v>
      </c>
      <c r="I357" s="196" t="e">
        <f>+'Ark1'!#REF!</f>
        <v>#REF!</v>
      </c>
      <c r="J357" s="1" t="e">
        <f>+'Ark1'!#REF!</f>
        <v>#REF!</v>
      </c>
      <c r="K357" s="1" t="e">
        <f>+'Ark1'!#REF!</f>
        <v>#REF!</v>
      </c>
      <c r="L357" s="93" t="e">
        <f>+'Ark1'!#REF!</f>
        <v>#REF!</v>
      </c>
      <c r="M357" s="11" t="e">
        <f>+'Ark1'!#REF!</f>
        <v>#REF!</v>
      </c>
      <c r="N357" s="11" t="e">
        <f>+'Ark1'!#REF!</f>
        <v>#REF!</v>
      </c>
      <c r="O357" s="11" t="e">
        <f>+'Ark1'!#REF!</f>
        <v>#REF!</v>
      </c>
      <c r="P357" s="11" t="e">
        <f>+'Ark1'!#REF!</f>
        <v>#REF!</v>
      </c>
      <c r="Q357" s="1" t="e">
        <f>+'Ark1'!#REF!</f>
        <v>#REF!</v>
      </c>
      <c r="R357" s="1" t="e">
        <f>+'Ark1'!#REF!</f>
        <v>#REF!</v>
      </c>
      <c r="S357" s="1" t="e">
        <f>+'Ark1'!#REF!</f>
        <v>#REF!</v>
      </c>
      <c r="T357" s="1" t="e">
        <f t="shared" si="20"/>
        <v>#REF!</v>
      </c>
      <c r="U357" s="1" t="e">
        <f t="shared" si="21"/>
        <v>#REF!</v>
      </c>
      <c r="V357" s="47"/>
      <c r="W357" s="1"/>
      <c r="X357" s="1"/>
      <c r="Y357" s="1"/>
      <c r="Z357" s="1"/>
      <c r="AA357" s="1"/>
      <c r="AB357" s="1"/>
      <c r="AC357" s="1"/>
      <c r="AD357" s="1"/>
      <c r="AE357" s="1"/>
    </row>
    <row r="358" spans="1:31">
      <c r="A358" s="47"/>
      <c r="B358" t="e">
        <f>+'Ark1'!#REF!</f>
        <v>#REF!</v>
      </c>
      <c r="C358" t="e">
        <f>+'Ark1'!#REF!</f>
        <v>#REF!</v>
      </c>
      <c r="D358" s="3">
        <v>0</v>
      </c>
      <c r="E358" t="e">
        <f>+'Ark1'!#REF!</f>
        <v>#REF!</v>
      </c>
      <c r="F358" s="337" t="e">
        <f>+'Ark1'!#REF!</f>
        <v>#REF!</v>
      </c>
      <c r="G358" s="196" t="e">
        <f>+'Ark1'!#REF!</f>
        <v>#REF!</v>
      </c>
      <c r="H358" s="35" t="e">
        <f t="shared" si="19"/>
        <v>#REF!</v>
      </c>
      <c r="I358" s="196" t="e">
        <f>+'Ark1'!#REF!</f>
        <v>#REF!</v>
      </c>
      <c r="J358" s="1" t="e">
        <f>+'Ark1'!#REF!</f>
        <v>#REF!</v>
      </c>
      <c r="K358" s="1" t="e">
        <f>+'Ark1'!#REF!</f>
        <v>#REF!</v>
      </c>
      <c r="L358" s="93" t="e">
        <f>+'Ark1'!#REF!</f>
        <v>#REF!</v>
      </c>
      <c r="M358" s="11" t="e">
        <f>+'Ark1'!#REF!</f>
        <v>#REF!</v>
      </c>
      <c r="N358" s="11" t="e">
        <f>+'Ark1'!#REF!</f>
        <v>#REF!</v>
      </c>
      <c r="O358" s="11" t="e">
        <f>+'Ark1'!#REF!</f>
        <v>#REF!</v>
      </c>
      <c r="P358" s="11" t="e">
        <f>+'Ark1'!#REF!</f>
        <v>#REF!</v>
      </c>
      <c r="Q358" s="1" t="e">
        <f>+'Ark1'!#REF!</f>
        <v>#REF!</v>
      </c>
      <c r="R358" s="1" t="e">
        <f>+'Ark1'!#REF!</f>
        <v>#REF!</v>
      </c>
      <c r="S358" s="1" t="e">
        <f>+'Ark1'!#REF!</f>
        <v>#REF!</v>
      </c>
      <c r="T358" s="1" t="e">
        <f t="shared" si="20"/>
        <v>#REF!</v>
      </c>
      <c r="U358" s="1" t="e">
        <f t="shared" si="21"/>
        <v>#REF!</v>
      </c>
      <c r="V358" s="47"/>
      <c r="W358" s="1"/>
      <c r="X358" s="1"/>
      <c r="Y358" s="1"/>
      <c r="Z358" s="1"/>
      <c r="AA358" s="1"/>
      <c r="AB358" s="1"/>
      <c r="AC358" s="1"/>
      <c r="AD358" s="1"/>
      <c r="AE358" s="1"/>
    </row>
    <row r="359" spans="1:31">
      <c r="A359" s="47"/>
      <c r="B359" t="e">
        <f>+'Ark1'!#REF!</f>
        <v>#REF!</v>
      </c>
      <c r="C359" t="e">
        <f>+'Ark1'!#REF!</f>
        <v>#REF!</v>
      </c>
      <c r="D359" s="3">
        <v>0</v>
      </c>
      <c r="E359" t="e">
        <f>+'Ark1'!#REF!</f>
        <v>#REF!</v>
      </c>
      <c r="F359" s="337" t="e">
        <f>+'Ark1'!#REF!</f>
        <v>#REF!</v>
      </c>
      <c r="G359" s="196" t="e">
        <f>+'Ark1'!#REF!</f>
        <v>#REF!</v>
      </c>
      <c r="H359" t="e">
        <f t="shared" si="19"/>
        <v>#REF!</v>
      </c>
      <c r="I359" s="196" t="e">
        <f>+'Ark1'!#REF!</f>
        <v>#REF!</v>
      </c>
      <c r="J359" s="1" t="e">
        <f>+'Ark1'!#REF!</f>
        <v>#REF!</v>
      </c>
      <c r="K359" s="1" t="e">
        <f>+'Ark1'!#REF!</f>
        <v>#REF!</v>
      </c>
      <c r="L359" s="93" t="e">
        <f>+'Ark1'!#REF!</f>
        <v>#REF!</v>
      </c>
      <c r="M359" s="11" t="e">
        <f>+'Ark1'!#REF!</f>
        <v>#REF!</v>
      </c>
      <c r="N359" s="11" t="e">
        <f>+'Ark1'!#REF!</f>
        <v>#REF!</v>
      </c>
      <c r="O359" s="11" t="e">
        <f>+'Ark1'!#REF!</f>
        <v>#REF!</v>
      </c>
      <c r="P359" s="11" t="e">
        <f>+'Ark1'!#REF!</f>
        <v>#REF!</v>
      </c>
      <c r="Q359" s="1" t="e">
        <f>+'Ark1'!#REF!</f>
        <v>#REF!</v>
      </c>
      <c r="R359" s="1" t="e">
        <f>+'Ark1'!#REF!</f>
        <v>#REF!</v>
      </c>
      <c r="S359" s="1" t="e">
        <f>+'Ark1'!#REF!</f>
        <v>#REF!</v>
      </c>
      <c r="T359" s="1" t="e">
        <f t="shared" si="20"/>
        <v>#REF!</v>
      </c>
      <c r="U359" s="1" t="e">
        <f t="shared" si="21"/>
        <v>#REF!</v>
      </c>
      <c r="V359" s="47"/>
      <c r="W359" s="1"/>
      <c r="X359" s="1"/>
      <c r="Y359" s="1"/>
      <c r="Z359" s="1"/>
      <c r="AA359" s="1"/>
      <c r="AB359" s="1"/>
      <c r="AC359" s="1"/>
      <c r="AD359" s="1"/>
      <c r="AE359" s="1"/>
    </row>
    <row r="360" spans="1:31">
      <c r="A360" s="47"/>
      <c r="B360" t="e">
        <f>+'Ark1'!#REF!</f>
        <v>#REF!</v>
      </c>
      <c r="C360" t="e">
        <f>+'Ark1'!#REF!</f>
        <v>#REF!</v>
      </c>
      <c r="D360" s="3">
        <v>0</v>
      </c>
      <c r="E360" t="e">
        <f>+'Ark1'!#REF!</f>
        <v>#REF!</v>
      </c>
      <c r="F360" s="337" t="e">
        <f>+'Ark1'!#REF!</f>
        <v>#REF!</v>
      </c>
      <c r="G360" s="196" t="e">
        <f>+'Ark1'!#REF!</f>
        <v>#REF!</v>
      </c>
      <c r="H360" t="e">
        <f t="shared" si="19"/>
        <v>#REF!</v>
      </c>
      <c r="I360" s="196" t="e">
        <f>+'Ark1'!#REF!</f>
        <v>#REF!</v>
      </c>
      <c r="J360" s="1" t="e">
        <f>+'Ark1'!#REF!</f>
        <v>#REF!</v>
      </c>
      <c r="K360" s="1" t="e">
        <f>+'Ark1'!#REF!</f>
        <v>#REF!</v>
      </c>
      <c r="L360" s="93" t="e">
        <f>+'Ark1'!#REF!</f>
        <v>#REF!</v>
      </c>
      <c r="M360" s="11" t="e">
        <f>+'Ark1'!#REF!</f>
        <v>#REF!</v>
      </c>
      <c r="N360" s="11" t="e">
        <f>+'Ark1'!#REF!</f>
        <v>#REF!</v>
      </c>
      <c r="O360" s="11" t="e">
        <f>+'Ark1'!#REF!</f>
        <v>#REF!</v>
      </c>
      <c r="P360" s="11" t="e">
        <f>+'Ark1'!#REF!</f>
        <v>#REF!</v>
      </c>
      <c r="Q360" s="1" t="e">
        <f>+'Ark1'!#REF!</f>
        <v>#REF!</v>
      </c>
      <c r="R360" s="1" t="e">
        <f>+'Ark1'!#REF!</f>
        <v>#REF!</v>
      </c>
      <c r="S360" s="1" t="e">
        <f>+'Ark1'!#REF!</f>
        <v>#REF!</v>
      </c>
      <c r="T360" s="1" t="e">
        <f t="shared" si="20"/>
        <v>#REF!</v>
      </c>
      <c r="U360" s="1" t="e">
        <f t="shared" si="21"/>
        <v>#REF!</v>
      </c>
      <c r="V360" s="47"/>
      <c r="W360" s="1"/>
      <c r="X360" s="1"/>
      <c r="Y360" s="1"/>
      <c r="Z360" s="1"/>
      <c r="AA360" s="1"/>
      <c r="AB360" s="1"/>
      <c r="AC360" s="1"/>
      <c r="AD360" s="1"/>
      <c r="AE360" s="1"/>
    </row>
    <row r="361" spans="1:31">
      <c r="A361" s="47"/>
      <c r="B361" t="e">
        <f>+'Ark1'!#REF!</f>
        <v>#REF!</v>
      </c>
      <c r="C361" t="e">
        <f>+'Ark1'!#REF!</f>
        <v>#REF!</v>
      </c>
      <c r="D361" s="3">
        <v>0</v>
      </c>
      <c r="E361" t="e">
        <f>+'Ark1'!#REF!</f>
        <v>#REF!</v>
      </c>
      <c r="F361" s="337" t="e">
        <f>+'Ark1'!#REF!</f>
        <v>#REF!</v>
      </c>
      <c r="G361" s="196" t="e">
        <f>+'Ark1'!#REF!</f>
        <v>#REF!</v>
      </c>
      <c r="H361" t="e">
        <f t="shared" si="19"/>
        <v>#REF!</v>
      </c>
      <c r="I361" s="196" t="e">
        <f>+'Ark1'!#REF!</f>
        <v>#REF!</v>
      </c>
      <c r="J361" s="1" t="e">
        <f>+'Ark1'!#REF!</f>
        <v>#REF!</v>
      </c>
      <c r="K361" s="1" t="e">
        <f>+'Ark1'!#REF!</f>
        <v>#REF!</v>
      </c>
      <c r="L361" s="93" t="e">
        <f>+'Ark1'!#REF!</f>
        <v>#REF!</v>
      </c>
      <c r="M361" s="11" t="e">
        <f>+'Ark1'!#REF!</f>
        <v>#REF!</v>
      </c>
      <c r="N361" s="11" t="e">
        <f>+'Ark1'!#REF!</f>
        <v>#REF!</v>
      </c>
      <c r="O361" s="11" t="e">
        <f>+'Ark1'!#REF!</f>
        <v>#REF!</v>
      </c>
      <c r="P361" s="11" t="e">
        <f>+'Ark1'!#REF!</f>
        <v>#REF!</v>
      </c>
      <c r="Q361" s="1" t="e">
        <f>+'Ark1'!#REF!</f>
        <v>#REF!</v>
      </c>
      <c r="R361" s="1" t="e">
        <f>+'Ark1'!#REF!</f>
        <v>#REF!</v>
      </c>
      <c r="S361" s="1" t="e">
        <f>+'Ark1'!#REF!</f>
        <v>#REF!</v>
      </c>
      <c r="T361" s="1" t="e">
        <f t="shared" si="20"/>
        <v>#REF!</v>
      </c>
      <c r="U361" s="1" t="e">
        <f t="shared" si="21"/>
        <v>#REF!</v>
      </c>
      <c r="V361" s="47"/>
      <c r="W361" s="1"/>
      <c r="X361" s="1"/>
      <c r="Y361" s="1"/>
      <c r="Z361" s="1"/>
      <c r="AA361" s="1"/>
      <c r="AB361" s="1"/>
      <c r="AC361" s="1"/>
      <c r="AD361" s="1"/>
      <c r="AE361" s="1"/>
    </row>
    <row r="362" spans="1:31">
      <c r="A362" s="47"/>
      <c r="B362" t="e">
        <f>+'Ark1'!#REF!</f>
        <v>#REF!</v>
      </c>
      <c r="C362" t="e">
        <f>+'Ark1'!#REF!</f>
        <v>#REF!</v>
      </c>
      <c r="D362" s="3">
        <v>0</v>
      </c>
      <c r="E362" t="e">
        <f>+'Ark1'!#REF!</f>
        <v>#REF!</v>
      </c>
      <c r="F362" s="337" t="e">
        <f>+'Ark1'!#REF!</f>
        <v>#REF!</v>
      </c>
      <c r="G362" s="196" t="e">
        <f>+'Ark1'!#REF!</f>
        <v>#REF!</v>
      </c>
      <c r="H362" t="e">
        <f t="shared" si="19"/>
        <v>#REF!</v>
      </c>
      <c r="I362" s="196" t="e">
        <f>+'Ark1'!#REF!</f>
        <v>#REF!</v>
      </c>
      <c r="J362" s="1" t="e">
        <f>+'Ark1'!#REF!</f>
        <v>#REF!</v>
      </c>
      <c r="K362" s="1" t="e">
        <f>+'Ark1'!#REF!</f>
        <v>#REF!</v>
      </c>
      <c r="L362" s="93" t="e">
        <f>+'Ark1'!#REF!</f>
        <v>#REF!</v>
      </c>
      <c r="M362" s="11" t="e">
        <f>+'Ark1'!#REF!</f>
        <v>#REF!</v>
      </c>
      <c r="N362" s="11" t="e">
        <f>+'Ark1'!#REF!</f>
        <v>#REF!</v>
      </c>
      <c r="O362" s="11" t="e">
        <f>+'Ark1'!#REF!</f>
        <v>#REF!</v>
      </c>
      <c r="P362" s="11" t="e">
        <f>+'Ark1'!#REF!</f>
        <v>#REF!</v>
      </c>
      <c r="Q362" s="1" t="e">
        <f>+'Ark1'!#REF!</f>
        <v>#REF!</v>
      </c>
      <c r="R362" s="1" t="e">
        <f>+'Ark1'!#REF!</f>
        <v>#REF!</v>
      </c>
      <c r="S362" s="1" t="e">
        <f>+'Ark1'!#REF!</f>
        <v>#REF!</v>
      </c>
      <c r="T362" s="1" t="e">
        <f t="shared" si="20"/>
        <v>#REF!</v>
      </c>
      <c r="U362" s="1" t="e">
        <f t="shared" si="21"/>
        <v>#REF!</v>
      </c>
      <c r="V362" s="47"/>
      <c r="W362" s="1"/>
      <c r="X362" s="1"/>
      <c r="Y362" s="1"/>
      <c r="Z362" s="1"/>
      <c r="AA362" s="1"/>
      <c r="AB362" s="1"/>
      <c r="AC362" s="1"/>
      <c r="AD362" s="1"/>
      <c r="AE362" s="1"/>
    </row>
    <row r="363" spans="1:31">
      <c r="A363" s="47"/>
      <c r="B363" t="e">
        <f>+'Ark1'!#REF!</f>
        <v>#REF!</v>
      </c>
      <c r="C363" t="e">
        <f>+'Ark1'!#REF!</f>
        <v>#REF!</v>
      </c>
      <c r="D363" s="3">
        <v>0</v>
      </c>
      <c r="E363" t="e">
        <f>+'Ark1'!#REF!</f>
        <v>#REF!</v>
      </c>
      <c r="F363" s="337" t="e">
        <f>+'Ark1'!#REF!</f>
        <v>#REF!</v>
      </c>
      <c r="G363" s="196" t="e">
        <f>+'Ark1'!#REF!</f>
        <v>#REF!</v>
      </c>
      <c r="H363" t="e">
        <f t="shared" si="19"/>
        <v>#REF!</v>
      </c>
      <c r="I363" s="196" t="e">
        <f>+'Ark1'!#REF!</f>
        <v>#REF!</v>
      </c>
      <c r="J363" s="1" t="e">
        <f>+'Ark1'!#REF!</f>
        <v>#REF!</v>
      </c>
      <c r="K363" s="1" t="e">
        <f>+'Ark1'!#REF!</f>
        <v>#REF!</v>
      </c>
      <c r="L363" s="93" t="e">
        <f>+'Ark1'!#REF!</f>
        <v>#REF!</v>
      </c>
      <c r="M363" s="11" t="e">
        <f>+'Ark1'!#REF!</f>
        <v>#REF!</v>
      </c>
      <c r="N363" s="11" t="e">
        <f>+'Ark1'!#REF!</f>
        <v>#REF!</v>
      </c>
      <c r="O363" s="11" t="e">
        <f>+'Ark1'!#REF!</f>
        <v>#REF!</v>
      </c>
      <c r="P363" s="11" t="e">
        <f>+'Ark1'!#REF!</f>
        <v>#REF!</v>
      </c>
      <c r="Q363" s="1" t="e">
        <f>+'Ark1'!#REF!</f>
        <v>#REF!</v>
      </c>
      <c r="R363" s="1" t="e">
        <f>+'Ark1'!#REF!</f>
        <v>#REF!</v>
      </c>
      <c r="S363" s="1" t="e">
        <f>+'Ark1'!#REF!</f>
        <v>#REF!</v>
      </c>
      <c r="T363" s="1" t="e">
        <f t="shared" si="20"/>
        <v>#REF!</v>
      </c>
      <c r="U363" s="1" t="e">
        <f t="shared" si="21"/>
        <v>#REF!</v>
      </c>
      <c r="V363" s="47"/>
      <c r="W363" s="1"/>
      <c r="X363" s="1"/>
      <c r="Y363" s="1"/>
      <c r="Z363" s="1"/>
      <c r="AA363" s="1"/>
      <c r="AB363" s="1"/>
      <c r="AC363" s="1"/>
      <c r="AD363" s="1"/>
      <c r="AE363" s="1"/>
    </row>
    <row r="364" spans="1:31">
      <c r="A364" s="47"/>
      <c r="B364" t="e">
        <f>+'Ark1'!#REF!</f>
        <v>#REF!</v>
      </c>
      <c r="C364" t="e">
        <f>+'Ark1'!#REF!</f>
        <v>#REF!</v>
      </c>
      <c r="D364" s="3">
        <v>0</v>
      </c>
      <c r="E364" t="e">
        <f>+'Ark1'!#REF!</f>
        <v>#REF!</v>
      </c>
      <c r="F364" s="337" t="e">
        <f>+'Ark1'!#REF!</f>
        <v>#REF!</v>
      </c>
      <c r="G364" s="196" t="e">
        <f>+'Ark1'!#REF!</f>
        <v>#REF!</v>
      </c>
      <c r="H364" t="e">
        <f t="shared" si="19"/>
        <v>#REF!</v>
      </c>
      <c r="I364" s="196" t="e">
        <f>+'Ark1'!#REF!</f>
        <v>#REF!</v>
      </c>
      <c r="J364" s="1" t="e">
        <f>+'Ark1'!#REF!</f>
        <v>#REF!</v>
      </c>
      <c r="K364" s="1" t="e">
        <f>+'Ark1'!#REF!</f>
        <v>#REF!</v>
      </c>
      <c r="L364" s="93" t="e">
        <f>+'Ark1'!#REF!</f>
        <v>#REF!</v>
      </c>
      <c r="M364" s="11" t="e">
        <f>+'Ark1'!#REF!</f>
        <v>#REF!</v>
      </c>
      <c r="N364" s="11" t="e">
        <f>+'Ark1'!#REF!</f>
        <v>#REF!</v>
      </c>
      <c r="O364" s="11" t="e">
        <f>+'Ark1'!#REF!</f>
        <v>#REF!</v>
      </c>
      <c r="P364" s="11" t="e">
        <f>+'Ark1'!#REF!</f>
        <v>#REF!</v>
      </c>
      <c r="Q364" s="1" t="e">
        <f>+'Ark1'!#REF!</f>
        <v>#REF!</v>
      </c>
      <c r="R364" s="1" t="e">
        <f>+'Ark1'!#REF!</f>
        <v>#REF!</v>
      </c>
      <c r="S364" s="1" t="e">
        <f>+'Ark1'!#REF!</f>
        <v>#REF!</v>
      </c>
      <c r="T364" s="1" t="e">
        <f t="shared" si="20"/>
        <v>#REF!</v>
      </c>
      <c r="U364" s="1" t="e">
        <f t="shared" si="21"/>
        <v>#REF!</v>
      </c>
      <c r="V364" s="47"/>
    </row>
    <row r="365" spans="1:31">
      <c r="A365" s="47"/>
      <c r="B365" s="47"/>
      <c r="C365" s="47"/>
      <c r="D365" s="47"/>
      <c r="E365" s="47"/>
      <c r="F365" s="330"/>
      <c r="G365" s="47"/>
      <c r="H365" s="47"/>
      <c r="I365" s="47"/>
      <c r="J365" s="47"/>
      <c r="K365" s="47"/>
      <c r="L365" s="47"/>
      <c r="M365" s="72"/>
      <c r="N365" s="47"/>
      <c r="O365" s="47"/>
      <c r="P365" s="47"/>
      <c r="Q365" s="47"/>
      <c r="R365" s="47"/>
      <c r="S365" s="47"/>
      <c r="T365" s="47"/>
      <c r="U365" s="47"/>
      <c r="V365" s="47"/>
    </row>
    <row r="366" spans="1:31">
      <c r="A366" s="47"/>
      <c r="B366" s="47"/>
      <c r="C366" s="47"/>
      <c r="D366" s="47"/>
      <c r="E366" s="47"/>
      <c r="F366" s="330"/>
      <c r="G366" s="47"/>
      <c r="H366" s="47"/>
      <c r="I366" s="47"/>
      <c r="J366" s="47"/>
      <c r="K366" s="47"/>
      <c r="L366" s="47"/>
      <c r="M366" s="72"/>
      <c r="N366" s="47"/>
      <c r="O366" s="47"/>
      <c r="P366" s="47"/>
      <c r="Q366" s="47"/>
      <c r="R366" s="47"/>
      <c r="S366" s="47"/>
      <c r="T366" s="47"/>
      <c r="U366" s="47"/>
      <c r="V366" s="47"/>
    </row>
  </sheetData>
  <mergeCells count="1">
    <mergeCell ref="O5:P5"/>
  </mergeCells>
  <conditionalFormatting sqref="X39:X40 X113:X114">
    <cfRule type="cellIs" dxfId="28" priority="4" stopIfTrue="1" operator="lessThan">
      <formula>0</formula>
    </cfRule>
  </conditionalFormatting>
  <conditionalFormatting sqref="X89">
    <cfRule type="cellIs" dxfId="27" priority="5" stopIfTrue="1" operator="greaterThan">
      <formula>0</formula>
    </cfRule>
  </conditionalFormatting>
  <conditionalFormatting sqref="X64">
    <cfRule type="cellIs" dxfId="26" priority="6" stopIfTrue="1" operator="greaterThan">
      <formula>0</formula>
    </cfRule>
    <cfRule type="cellIs" dxfId="25" priority="7" stopIfTrue="1" operator="lessThan">
      <formula>0</formula>
    </cfRule>
  </conditionalFormatting>
  <conditionalFormatting sqref="X89">
    <cfRule type="cellIs" dxfId="24" priority="3" operator="lessThan">
      <formula>0</formula>
    </cfRule>
  </conditionalFormatting>
  <conditionalFormatting sqref="H11:H26">
    <cfRule type="cellIs" dxfId="23" priority="1" operator="lessThan">
      <formula>0</formula>
    </cfRule>
    <cfRule type="cellIs" dxfId="22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C9F9C-F67F-4EA3-9197-7F617FFAC5D4}">
  <dimension ref="W2:AM362"/>
  <sheetViews>
    <sheetView zoomScale="99" zoomScaleNormal="99" workbookViewId="0">
      <selection activeCell="P13" sqref="P13"/>
    </sheetView>
  </sheetViews>
  <sheetFormatPr baseColWidth="10" defaultRowHeight="15"/>
  <cols>
    <col min="23" max="23" width="8.54296875" customWidth="1"/>
    <col min="31" max="31" width="14" customWidth="1"/>
    <col min="32" max="32" width="12.54296875" customWidth="1"/>
    <col min="33" max="33" width="10.90625" customWidth="1"/>
  </cols>
  <sheetData>
    <row r="2" spans="23:39" s="182" customFormat="1" ht="31.8">
      <c r="W2"/>
      <c r="X2"/>
    </row>
    <row r="5" spans="23:39" s="186" customFormat="1" ht="19.8">
      <c r="W5"/>
      <c r="X5"/>
      <c r="AM5" s="185"/>
    </row>
    <row r="6" spans="23:39" ht="18.75" customHeight="1">
      <c r="AH6" s="5"/>
    </row>
    <row r="7" spans="23:39">
      <c r="AH7" s="4"/>
      <c r="AI7" s="4"/>
    </row>
    <row r="8" spans="23:39">
      <c r="AH8" s="4"/>
      <c r="AI8" s="4"/>
    </row>
    <row r="10" spans="23:39" ht="20.100000000000001" customHeight="1"/>
    <row r="14" spans="23:39" ht="15.6">
      <c r="AA14" s="2"/>
      <c r="AB14" s="2"/>
    </row>
    <row r="15" spans="23:39" ht="15.6">
      <c r="AA15" s="2"/>
      <c r="AB15" s="4"/>
      <c r="AC15" s="4"/>
      <c r="AD15" s="4"/>
    </row>
    <row r="18" spans="27:30" ht="15.6">
      <c r="AA18" s="2"/>
      <c r="AB18" s="2"/>
    </row>
    <row r="19" spans="27:30" ht="15.6">
      <c r="AA19" s="2"/>
      <c r="AB19" s="2"/>
    </row>
    <row r="20" spans="27:30" ht="15.6">
      <c r="AA20" s="2"/>
      <c r="AB20" s="2"/>
    </row>
    <row r="21" spans="27:30" ht="15.6">
      <c r="AA21" s="2"/>
      <c r="AB21" s="2"/>
    </row>
    <row r="22" spans="27:30" ht="15.6">
      <c r="AA22" s="2"/>
      <c r="AB22" s="2"/>
    </row>
    <row r="23" spans="27:30" ht="15.6">
      <c r="AA23" s="2"/>
      <c r="AB23" s="4"/>
      <c r="AC23" s="4"/>
      <c r="AD23" s="4"/>
    </row>
    <row r="24" spans="27:30">
      <c r="AA24" s="1"/>
      <c r="AB24" s="11"/>
      <c r="AC24" s="11"/>
      <c r="AD24" s="11"/>
    </row>
    <row r="25" spans="27:30">
      <c r="AA25" s="1"/>
      <c r="AB25" s="11"/>
      <c r="AC25" s="11"/>
      <c r="AD25" s="11"/>
    </row>
    <row r="26" spans="27:30">
      <c r="AA26" s="1"/>
      <c r="AB26" s="11"/>
      <c r="AC26" s="11"/>
      <c r="AD26" s="11"/>
    </row>
    <row r="27" spans="27:30">
      <c r="AA27" s="1"/>
      <c r="AB27" s="11"/>
      <c r="AC27" s="11"/>
      <c r="AD27" s="11"/>
    </row>
    <row r="28" spans="27:30">
      <c r="AA28" s="1"/>
      <c r="AB28" s="11"/>
      <c r="AC28" s="11"/>
      <c r="AD28" s="11"/>
    </row>
    <row r="29" spans="27:30">
      <c r="AA29" s="1"/>
      <c r="AB29" s="11"/>
      <c r="AC29" s="11"/>
      <c r="AD29" s="11"/>
    </row>
    <row r="30" spans="27:30">
      <c r="AA30" s="1"/>
      <c r="AB30" s="11"/>
      <c r="AC30" s="11"/>
      <c r="AD30" s="11"/>
    </row>
    <row r="31" spans="27:30">
      <c r="AA31" s="1"/>
      <c r="AB31" s="11"/>
      <c r="AC31" s="11"/>
      <c r="AD31" s="11"/>
    </row>
    <row r="32" spans="27:30">
      <c r="AA32" s="1"/>
      <c r="AB32" s="11"/>
      <c r="AC32" s="11"/>
      <c r="AD32" s="11"/>
    </row>
    <row r="33" spans="27:30">
      <c r="AA33" s="1"/>
      <c r="AB33" s="11"/>
      <c r="AC33" s="11"/>
      <c r="AD33" s="11"/>
    </row>
    <row r="34" spans="27:30">
      <c r="AA34" s="1"/>
      <c r="AB34" s="11"/>
      <c r="AC34" s="11"/>
      <c r="AD34" s="11"/>
    </row>
    <row r="35" spans="27:30">
      <c r="AA35" s="13"/>
      <c r="AB35" s="11"/>
      <c r="AC35" s="11"/>
      <c r="AD35" s="11"/>
    </row>
    <row r="36" spans="27:30" ht="16.5" customHeight="1">
      <c r="AA36" s="13"/>
      <c r="AB36" s="11"/>
      <c r="AC36" s="11"/>
      <c r="AD36" s="11"/>
    </row>
    <row r="37" spans="27:30" ht="16.5" customHeight="1">
      <c r="AA37" s="13"/>
      <c r="AB37" s="11"/>
      <c r="AC37" s="11"/>
      <c r="AD37" s="11"/>
    </row>
    <row r="38" spans="27:30">
      <c r="AA38" s="13"/>
      <c r="AB38" s="11"/>
      <c r="AC38" s="11"/>
      <c r="AD38" s="11"/>
    </row>
    <row r="39" spans="27:30" ht="17.25" customHeight="1">
      <c r="AA39" s="13"/>
      <c r="AB39" s="11"/>
      <c r="AC39" s="11"/>
      <c r="AD39" s="11"/>
    </row>
    <row r="40" spans="27:30">
      <c r="AA40" s="13"/>
      <c r="AB40" s="11"/>
      <c r="AC40" s="11"/>
      <c r="AD40" s="11"/>
    </row>
    <row r="41" spans="27:30">
      <c r="AA41" s="13"/>
      <c r="AB41" s="11"/>
      <c r="AC41" s="11"/>
      <c r="AD41" s="11"/>
    </row>
    <row r="42" spans="27:30" ht="21">
      <c r="AA42" s="56"/>
      <c r="AB42" s="11"/>
      <c r="AC42" s="11"/>
      <c r="AD42" s="11"/>
    </row>
    <row r="44" spans="27:30" ht="15.6">
      <c r="AA44" s="5"/>
    </row>
    <row r="334" spans="27:29">
      <c r="AA334" s="1"/>
      <c r="AB334" s="1"/>
      <c r="AC334" s="1"/>
    </row>
    <row r="335" spans="27:29">
      <c r="AA335" s="1"/>
      <c r="AB335" s="1"/>
      <c r="AC335" s="1"/>
    </row>
    <row r="336" spans="27:29">
      <c r="AA336" s="1"/>
      <c r="AB336" s="1"/>
      <c r="AC336" s="1"/>
    </row>
    <row r="337" spans="27:29">
      <c r="AA337" s="1"/>
      <c r="AB337" s="1"/>
      <c r="AC337" s="1"/>
    </row>
    <row r="338" spans="27:29">
      <c r="AA338" s="1"/>
      <c r="AB338" s="1"/>
      <c r="AC338" s="1"/>
    </row>
    <row r="339" spans="27:29">
      <c r="AA339" s="1"/>
      <c r="AB339" s="1"/>
      <c r="AC339" s="1"/>
    </row>
    <row r="340" spans="27:29">
      <c r="AA340" s="1"/>
      <c r="AB340" s="1"/>
      <c r="AC340" s="1"/>
    </row>
    <row r="341" spans="27:29">
      <c r="AA341" s="1"/>
      <c r="AB341" s="1"/>
      <c r="AC341" s="1"/>
    </row>
    <row r="342" spans="27:29">
      <c r="AA342" s="1"/>
      <c r="AB342" s="1"/>
      <c r="AC342" s="1"/>
    </row>
    <row r="343" spans="27:29">
      <c r="AA343" s="1"/>
      <c r="AB343" s="1"/>
      <c r="AC343" s="1"/>
    </row>
    <row r="344" spans="27:29">
      <c r="AA344" s="1"/>
      <c r="AB344" s="1"/>
      <c r="AC344" s="1"/>
    </row>
    <row r="345" spans="27:29">
      <c r="AA345" s="1"/>
      <c r="AB345" s="1"/>
      <c r="AC345" s="1"/>
    </row>
    <row r="346" spans="27:29">
      <c r="AA346" s="1"/>
      <c r="AB346" s="1"/>
      <c r="AC346" s="1"/>
    </row>
    <row r="347" spans="27:29">
      <c r="AA347" s="1"/>
      <c r="AB347" s="1"/>
      <c r="AC347" s="1"/>
    </row>
    <row r="348" spans="27:29">
      <c r="AA348" s="1"/>
      <c r="AB348" s="1"/>
      <c r="AC348" s="1"/>
    </row>
    <row r="349" spans="27:29">
      <c r="AA349" s="1"/>
      <c r="AB349" s="1"/>
      <c r="AC349" s="1"/>
    </row>
    <row r="350" spans="27:29">
      <c r="AA350" s="1"/>
      <c r="AB350" s="1"/>
      <c r="AC350" s="1"/>
    </row>
    <row r="351" spans="27:29">
      <c r="AA351" s="1"/>
      <c r="AB351" s="1"/>
      <c r="AC351" s="1"/>
    </row>
    <row r="352" spans="27:29">
      <c r="AA352" s="1"/>
      <c r="AB352" s="1"/>
      <c r="AC352" s="1"/>
    </row>
    <row r="353" spans="27:29">
      <c r="AA353" s="1"/>
      <c r="AB353" s="1"/>
      <c r="AC353" s="1"/>
    </row>
    <row r="354" spans="27:29">
      <c r="AA354" s="1"/>
      <c r="AB354" s="1"/>
      <c r="AC354" s="1"/>
    </row>
    <row r="355" spans="27:29">
      <c r="AA355" s="1"/>
      <c r="AB355" s="1"/>
      <c r="AC355" s="1"/>
    </row>
    <row r="356" spans="27:29">
      <c r="AA356" s="1"/>
      <c r="AB356" s="1"/>
      <c r="AC356" s="1"/>
    </row>
    <row r="357" spans="27:29">
      <c r="AA357" s="1"/>
      <c r="AB357" s="1"/>
      <c r="AC357" s="1"/>
    </row>
    <row r="358" spans="27:29">
      <c r="AA358" s="1"/>
      <c r="AB358" s="1"/>
      <c r="AC358" s="1"/>
    </row>
    <row r="359" spans="27:29">
      <c r="AA359" s="1"/>
      <c r="AB359" s="1"/>
      <c r="AC359" s="1"/>
    </row>
    <row r="360" spans="27:29">
      <c r="AA360" s="1"/>
      <c r="AB360" s="1"/>
      <c r="AC360" s="1"/>
    </row>
    <row r="361" spans="27:29">
      <c r="AA361" s="1"/>
      <c r="AB361" s="1"/>
      <c r="AC361" s="1"/>
    </row>
    <row r="362" spans="27:29">
      <c r="AA362" s="1"/>
      <c r="AB362" s="1"/>
      <c r="AC362" s="1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335"/>
  <sheetViews>
    <sheetView zoomScale="89" zoomScaleNormal="89" workbookViewId="0">
      <selection activeCell="Y10" sqref="Y10"/>
    </sheetView>
  </sheetViews>
  <sheetFormatPr baseColWidth="10" defaultRowHeight="15"/>
  <cols>
    <col min="1" max="1" width="5" customWidth="1"/>
    <col min="2" max="3" width="7" customWidth="1"/>
    <col min="4" max="4" width="5.54296875" customWidth="1"/>
    <col min="5" max="5" width="7.1796875" customWidth="1"/>
    <col min="6" max="6" width="5.453125" customWidth="1"/>
    <col min="7" max="7" width="7.6328125" customWidth="1"/>
    <col min="8" max="8" width="5.08984375" customWidth="1"/>
    <col min="9" max="9" width="7.90625" customWidth="1"/>
    <col min="10" max="10" width="8.36328125" customWidth="1"/>
    <col min="11" max="11" width="6.08984375" customWidth="1"/>
    <col min="12" max="12" width="5.54296875" customWidth="1"/>
    <col min="13" max="13" width="5.81640625" customWidth="1"/>
    <col min="14" max="14" width="7.54296875" customWidth="1"/>
    <col min="15" max="15" width="6.6328125" customWidth="1"/>
    <col min="16" max="16" width="6" style="11" customWidth="1"/>
    <col min="17" max="17" width="8.6328125" customWidth="1"/>
    <col min="18" max="18" width="10" customWidth="1"/>
    <col min="19" max="19" width="8.08984375" customWidth="1"/>
    <col min="20" max="20" width="11.08984375" customWidth="1"/>
    <col min="21" max="21" width="9.90625" customWidth="1"/>
    <col min="22" max="22" width="10.36328125" customWidth="1"/>
    <col min="23" max="23" width="6.453125" customWidth="1"/>
    <col min="24" max="24" width="7.36328125" customWidth="1"/>
    <col min="25" max="25" width="6.453125" customWidth="1"/>
    <col min="26" max="26" width="7.6328125" customWidth="1"/>
    <col min="27" max="27" width="10.08984375" customWidth="1"/>
    <col min="28" max="28" width="10.6328125" customWidth="1"/>
    <col min="29" max="29" width="8.54296875" customWidth="1"/>
    <col min="30" max="30" width="8.36328125" customWidth="1"/>
    <col min="31" max="31" width="9" customWidth="1"/>
    <col min="32" max="32" width="8.90625" customWidth="1"/>
    <col min="33" max="33" width="9.08984375" customWidth="1"/>
    <col min="34" max="34" width="8.453125" customWidth="1"/>
    <col min="35" max="35" width="9.08984375" customWidth="1"/>
    <col min="36" max="36" width="10" customWidth="1"/>
    <col min="37" max="37" width="10.54296875" customWidth="1"/>
    <col min="38" max="38" width="8.08984375" customWidth="1"/>
    <col min="39" max="39" width="8.36328125" customWidth="1"/>
    <col min="40" max="40" width="7.54296875" customWidth="1"/>
    <col min="41" max="41" width="8.08984375" customWidth="1"/>
  </cols>
  <sheetData>
    <row r="1" spans="16:16">
      <c r="P1"/>
    </row>
    <row r="2" spans="16:16">
      <c r="P2"/>
    </row>
    <row r="3" spans="16:16">
      <c r="P3"/>
    </row>
    <row r="22" spans="25:26" ht="15.6">
      <c r="Y22" s="326">
        <f>+År!B35</f>
        <v>9201</v>
      </c>
      <c r="Z22" s="3" t="s">
        <v>8</v>
      </c>
    </row>
    <row r="52" spans="16:26" ht="15.6">
      <c r="Y52" s="2">
        <f>+År!I35</f>
        <v>20.717976306923219</v>
      </c>
      <c r="Z52" s="3" t="s">
        <v>652</v>
      </c>
    </row>
    <row r="63" spans="16:26">
      <c r="P63"/>
    </row>
    <row r="64" spans="16:26">
      <c r="P64"/>
    </row>
    <row r="65" spans="16:16">
      <c r="P65"/>
    </row>
    <row r="66" spans="16:16">
      <c r="P66"/>
    </row>
    <row r="67" spans="16:16">
      <c r="P67"/>
    </row>
    <row r="68" spans="16:16">
      <c r="P68"/>
    </row>
    <row r="69" spans="16:16">
      <c r="P69"/>
    </row>
    <row r="70" spans="16:16">
      <c r="P70"/>
    </row>
    <row r="71" spans="16:16">
      <c r="P71"/>
    </row>
    <row r="72" spans="16:16">
      <c r="P72"/>
    </row>
    <row r="73" spans="16:16">
      <c r="P73"/>
    </row>
    <row r="74" spans="16:16">
      <c r="P74"/>
    </row>
    <row r="75" spans="16:16">
      <c r="P75"/>
    </row>
    <row r="76" spans="16:16">
      <c r="P76"/>
    </row>
    <row r="77" spans="16:16">
      <c r="P77"/>
    </row>
    <row r="78" spans="16:16">
      <c r="P78"/>
    </row>
    <row r="79" spans="16:16">
      <c r="P79"/>
    </row>
    <row r="80" spans="16:16">
      <c r="P80"/>
    </row>
    <row r="81" spans="16:16">
      <c r="P81"/>
    </row>
    <row r="82" spans="16:16">
      <c r="P82"/>
    </row>
    <row r="83" spans="16:16">
      <c r="P83"/>
    </row>
    <row r="84" spans="16:16">
      <c r="P84"/>
    </row>
    <row r="85" spans="16:16">
      <c r="P85"/>
    </row>
    <row r="86" spans="16:16">
      <c r="P86"/>
    </row>
    <row r="87" spans="16:16">
      <c r="P87"/>
    </row>
    <row r="88" spans="16:16">
      <c r="P88"/>
    </row>
    <row r="89" spans="16:16">
      <c r="P89"/>
    </row>
    <row r="90" spans="16:16">
      <c r="P90"/>
    </row>
    <row r="91" spans="16:16">
      <c r="P91"/>
    </row>
    <row r="92" spans="16:16">
      <c r="P92"/>
    </row>
    <row r="93" spans="16:16">
      <c r="P93"/>
    </row>
    <row r="94" spans="16:16">
      <c r="P94"/>
    </row>
    <row r="95" spans="16:16">
      <c r="P95"/>
    </row>
    <row r="96" spans="16:16">
      <c r="P96"/>
    </row>
    <row r="97" spans="16:25">
      <c r="P97"/>
    </row>
    <row r="98" spans="16:25">
      <c r="P98"/>
    </row>
    <row r="99" spans="16:25" ht="15.6">
      <c r="P99"/>
      <c r="X99" s="5">
        <f>+År!I35</f>
        <v>20.717976306923219</v>
      </c>
      <c r="Y99" s="3" t="s">
        <v>652</v>
      </c>
    </row>
    <row r="100" spans="16:25">
      <c r="P100"/>
    </row>
    <row r="101" spans="16:25">
      <c r="P101"/>
    </row>
    <row r="102" spans="16:25">
      <c r="P102"/>
    </row>
    <row r="103" spans="16:25">
      <c r="P103"/>
    </row>
    <row r="104" spans="16:25">
      <c r="P104"/>
    </row>
    <row r="105" spans="16:25">
      <c r="P105"/>
    </row>
    <row r="106" spans="16:25">
      <c r="P106"/>
    </row>
    <row r="107" spans="16:25">
      <c r="P107"/>
    </row>
    <row r="108" spans="16:25">
      <c r="P108"/>
    </row>
    <row r="109" spans="16:25">
      <c r="P109"/>
    </row>
    <row r="110" spans="16:25">
      <c r="P110"/>
    </row>
    <row r="111" spans="16:25">
      <c r="P111"/>
    </row>
    <row r="112" spans="16:25">
      <c r="P112"/>
    </row>
    <row r="113" spans="16:25">
      <c r="P113"/>
    </row>
    <row r="114" spans="16:25">
      <c r="P114"/>
    </row>
    <row r="115" spans="16:25">
      <c r="P115"/>
    </row>
    <row r="116" spans="16:25">
      <c r="P116"/>
    </row>
    <row r="117" spans="16:25">
      <c r="P117"/>
    </row>
    <row r="118" spans="16:25">
      <c r="P118"/>
    </row>
    <row r="119" spans="16:25">
      <c r="P119"/>
    </row>
    <row r="120" spans="16:25" ht="15.6">
      <c r="P120"/>
      <c r="X120" s="5">
        <f>+År!K35</f>
        <v>5.2643190957504622</v>
      </c>
      <c r="Y120" s="3" t="s">
        <v>653</v>
      </c>
    </row>
    <row r="121" spans="16:25">
      <c r="P121"/>
    </row>
    <row r="122" spans="16:25">
      <c r="P122"/>
    </row>
    <row r="123" spans="16:25">
      <c r="P123"/>
    </row>
    <row r="124" spans="16:25">
      <c r="P124"/>
    </row>
    <row r="125" spans="16:25">
      <c r="P125"/>
    </row>
    <row r="126" spans="16:25">
      <c r="P126"/>
    </row>
    <row r="127" spans="16:25">
      <c r="P127"/>
    </row>
    <row r="128" spans="16:25">
      <c r="P128"/>
    </row>
    <row r="129" spans="16:25">
      <c r="P129"/>
    </row>
    <row r="130" spans="16:25">
      <c r="P130"/>
      <c r="X130" s="3" t="s">
        <v>588</v>
      </c>
      <c r="Y130" s="3" t="s">
        <v>0</v>
      </c>
    </row>
    <row r="131" spans="16:25">
      <c r="P131"/>
      <c r="X131">
        <v>3</v>
      </c>
      <c r="Y131" s="3" t="s">
        <v>30</v>
      </c>
    </row>
    <row r="132" spans="16:25">
      <c r="P132"/>
      <c r="X132">
        <v>4</v>
      </c>
      <c r="Y132" s="3" t="s">
        <v>31</v>
      </c>
    </row>
    <row r="133" spans="16:25">
      <c r="P133"/>
      <c r="X133">
        <v>5</v>
      </c>
      <c r="Y133" s="3" t="s">
        <v>404</v>
      </c>
    </row>
    <row r="134" spans="16:25">
      <c r="P134"/>
      <c r="X134">
        <v>6</v>
      </c>
      <c r="Y134" s="3" t="s">
        <v>32</v>
      </c>
    </row>
    <row r="135" spans="16:25">
      <c r="P135"/>
      <c r="X135">
        <v>7</v>
      </c>
      <c r="Y135" s="3" t="s">
        <v>33</v>
      </c>
    </row>
    <row r="136" spans="16:25">
      <c r="P136"/>
      <c r="X136">
        <v>8</v>
      </c>
      <c r="Y136" s="3" t="s">
        <v>34</v>
      </c>
    </row>
    <row r="137" spans="16:25">
      <c r="P137"/>
    </row>
    <row r="138" spans="16:25">
      <c r="P138"/>
    </row>
    <row r="139" spans="16:25">
      <c r="P139"/>
    </row>
    <row r="140" spans="16:25">
      <c r="P140"/>
    </row>
    <row r="141" spans="16:25">
      <c r="P141"/>
    </row>
    <row r="142" spans="16:25">
      <c r="P142"/>
    </row>
    <row r="143" spans="16:25">
      <c r="P143"/>
    </row>
    <row r="144" spans="16:25">
      <c r="P144"/>
    </row>
    <row r="145" spans="16:25">
      <c r="P145"/>
    </row>
    <row r="146" spans="16:25">
      <c r="P146"/>
    </row>
    <row r="147" spans="16:25">
      <c r="P147"/>
    </row>
    <row r="148" spans="16:25">
      <c r="P148"/>
    </row>
    <row r="149" spans="16:25">
      <c r="P149"/>
    </row>
    <row r="150" spans="16:25">
      <c r="P150"/>
    </row>
    <row r="151" spans="16:25">
      <c r="P151"/>
    </row>
    <row r="152" spans="16:25">
      <c r="P152"/>
    </row>
    <row r="153" spans="16:25">
      <c r="P153"/>
    </row>
    <row r="154" spans="16:25">
      <c r="P154"/>
    </row>
    <row r="155" spans="16:25">
      <c r="P155"/>
    </row>
    <row r="156" spans="16:25">
      <c r="P156"/>
    </row>
    <row r="157" spans="16:25">
      <c r="P157"/>
    </row>
    <row r="158" spans="16:25">
      <c r="P158"/>
    </row>
    <row r="159" spans="16:25" ht="15.6">
      <c r="P159"/>
      <c r="X159" s="5">
        <f>+År!K35</f>
        <v>5.2643190957504622</v>
      </c>
      <c r="Y159" s="3" t="s">
        <v>653</v>
      </c>
    </row>
    <row r="160" spans="16:25">
      <c r="P160"/>
    </row>
    <row r="161" spans="16:25">
      <c r="P161"/>
    </row>
    <row r="162" spans="16:25">
      <c r="P162"/>
    </row>
    <row r="163" spans="16:25">
      <c r="P163"/>
    </row>
    <row r="164" spans="16:25">
      <c r="P164"/>
    </row>
    <row r="165" spans="16:25">
      <c r="P165"/>
      <c r="X165">
        <v>6</v>
      </c>
      <c r="Y165" s="3" t="s">
        <v>32</v>
      </c>
    </row>
    <row r="166" spans="16:25">
      <c r="P166"/>
      <c r="X166">
        <v>5</v>
      </c>
      <c r="Y166" s="294" t="s">
        <v>404</v>
      </c>
    </row>
    <row r="167" spans="16:25">
      <c r="P167"/>
      <c r="X167">
        <v>4</v>
      </c>
      <c r="Y167" s="294" t="s">
        <v>31</v>
      </c>
    </row>
    <row r="168" spans="16:25">
      <c r="P168"/>
    </row>
    <row r="169" spans="16:25">
      <c r="P169"/>
    </row>
    <row r="170" spans="16:25">
      <c r="P170"/>
    </row>
    <row r="171" spans="16:25">
      <c r="P171"/>
    </row>
    <row r="172" spans="16:25">
      <c r="P172"/>
    </row>
    <row r="173" spans="16:25">
      <c r="P173"/>
    </row>
    <row r="174" spans="16:25">
      <c r="P174"/>
    </row>
    <row r="175" spans="16:25">
      <c r="P175"/>
    </row>
    <row r="176" spans="16:25">
      <c r="P176"/>
    </row>
    <row r="177" spans="16:20">
      <c r="P177"/>
    </row>
    <row r="178" spans="16:20">
      <c r="P178"/>
    </row>
    <row r="179" spans="16:20">
      <c r="P179"/>
    </row>
    <row r="180" spans="16:20">
      <c r="P180"/>
    </row>
    <row r="181" spans="16:20">
      <c r="P181"/>
    </row>
    <row r="182" spans="16:20">
      <c r="P182"/>
    </row>
    <row r="183" spans="16:20">
      <c r="P183"/>
    </row>
    <row r="184" spans="16:20">
      <c r="P184"/>
    </row>
    <row r="185" spans="16:20">
      <c r="P185"/>
    </row>
    <row r="186" spans="16:20">
      <c r="P186"/>
    </row>
    <row r="187" spans="16:20">
      <c r="P187"/>
    </row>
    <row r="188" spans="16:20">
      <c r="P188"/>
    </row>
    <row r="189" spans="16:20">
      <c r="P189"/>
    </row>
    <row r="190" spans="16:20">
      <c r="P190"/>
      <c r="T190" s="4"/>
    </row>
    <row r="191" spans="16:20">
      <c r="P191"/>
      <c r="T191" s="4"/>
    </row>
    <row r="192" spans="16:20">
      <c r="P192"/>
      <c r="T192" s="4"/>
    </row>
    <row r="193" spans="4:24">
      <c r="P193"/>
      <c r="T193" s="22"/>
    </row>
    <row r="194" spans="4:24">
      <c r="P194"/>
      <c r="T194" s="22"/>
    </row>
    <row r="195" spans="4:24" ht="15.6">
      <c r="P195"/>
      <c r="T195" s="22"/>
      <c r="W195" s="5">
        <f>+År!R35</f>
        <v>5.5855885229866322</v>
      </c>
      <c r="X195" s="3" t="s">
        <v>654</v>
      </c>
    </row>
    <row r="196" spans="4:24">
      <c r="P196"/>
      <c r="T196" s="22"/>
    </row>
    <row r="197" spans="4:24">
      <c r="P197"/>
      <c r="T197" s="22"/>
    </row>
    <row r="198" spans="4:24">
      <c r="P198"/>
      <c r="T198" s="22"/>
    </row>
    <row r="199" spans="4:24">
      <c r="P199"/>
      <c r="T199" s="22"/>
    </row>
    <row r="200" spans="4:24">
      <c r="P200"/>
      <c r="T200" s="22"/>
    </row>
    <row r="201" spans="4:24">
      <c r="P201"/>
      <c r="T201" s="22"/>
      <c r="W201" s="3" t="s">
        <v>588</v>
      </c>
      <c r="X201" s="3" t="s">
        <v>574</v>
      </c>
    </row>
    <row r="202" spans="4:24">
      <c r="P202"/>
      <c r="T202" s="22"/>
      <c r="W202">
        <v>3</v>
      </c>
      <c r="X202" t="s">
        <v>96</v>
      </c>
    </row>
    <row r="203" spans="4:24">
      <c r="P203"/>
      <c r="T203" s="22"/>
      <c r="W203">
        <v>4</v>
      </c>
      <c r="X203" t="s">
        <v>97</v>
      </c>
    </row>
    <row r="204" spans="4:24"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22"/>
      <c r="U204" s="21"/>
      <c r="W204">
        <v>5</v>
      </c>
      <c r="X204" s="294" t="s">
        <v>98</v>
      </c>
    </row>
    <row r="205" spans="4:24"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22"/>
      <c r="U205" s="4"/>
      <c r="W205">
        <v>6</v>
      </c>
      <c r="X205" s="3" t="s">
        <v>99</v>
      </c>
    </row>
    <row r="206" spans="4:24"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22"/>
      <c r="U206" s="4"/>
      <c r="W206">
        <v>7</v>
      </c>
      <c r="X206" s="3" t="s">
        <v>100</v>
      </c>
    </row>
    <row r="207" spans="4:24"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W207">
        <v>8</v>
      </c>
      <c r="X207" s="294" t="s">
        <v>101</v>
      </c>
    </row>
    <row r="208" spans="4:24"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</row>
    <row r="209" spans="10:21"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</row>
    <row r="210" spans="10:21"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</row>
    <row r="211" spans="10:21"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U211" s="22"/>
    </row>
    <row r="212" spans="10:21"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U212" s="22"/>
    </row>
    <row r="213" spans="10:21"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U213" s="22"/>
    </row>
    <row r="214" spans="10:21">
      <c r="J214" s="22"/>
      <c r="K214" s="22"/>
      <c r="L214" s="22"/>
      <c r="M214" s="22"/>
      <c r="N214" s="22"/>
      <c r="O214" s="22"/>
      <c r="P214" s="22"/>
      <c r="Q214" s="22"/>
      <c r="R214" s="22"/>
      <c r="S214" s="22"/>
      <c r="U214" s="22"/>
    </row>
    <row r="215" spans="10:21"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U215" s="22"/>
    </row>
    <row r="216" spans="10:21">
      <c r="J216" s="22"/>
      <c r="K216" s="22"/>
      <c r="L216" s="22"/>
      <c r="M216" s="22"/>
      <c r="N216" s="22"/>
      <c r="O216" s="22"/>
      <c r="P216" s="22"/>
      <c r="Q216" s="22"/>
      <c r="R216" s="22"/>
      <c r="S216" s="22"/>
      <c r="U216" s="22"/>
    </row>
    <row r="217" spans="10:21"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U217" s="22"/>
    </row>
    <row r="218" spans="10:21">
      <c r="J218" s="22"/>
      <c r="K218" s="22"/>
      <c r="L218" s="22"/>
      <c r="M218" s="22"/>
      <c r="N218" s="22"/>
      <c r="O218" s="22"/>
      <c r="P218" s="22"/>
      <c r="Q218" s="22"/>
      <c r="R218" s="22"/>
      <c r="S218" s="22"/>
      <c r="U218" s="22"/>
    </row>
    <row r="219" spans="10:21"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U219" s="22"/>
    </row>
    <row r="220" spans="10:21">
      <c r="J220" s="22"/>
      <c r="K220" s="22"/>
      <c r="L220" s="22"/>
      <c r="M220" s="22"/>
      <c r="N220" s="22"/>
      <c r="O220" s="22"/>
      <c r="P220" s="22"/>
      <c r="Q220" s="22"/>
      <c r="R220" s="22"/>
      <c r="S220" s="22"/>
      <c r="U220" s="22"/>
    </row>
    <row r="221" spans="10:21"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U221" s="22"/>
    </row>
    <row r="222" spans="10:21"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U222" s="22"/>
    </row>
    <row r="223" spans="10:21"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U223" s="22"/>
    </row>
    <row r="224" spans="10:21">
      <c r="J224" s="22"/>
      <c r="K224" s="22"/>
      <c r="L224" s="22"/>
      <c r="M224" s="22"/>
      <c r="N224" s="22"/>
      <c r="O224" s="22"/>
      <c r="P224" s="22"/>
      <c r="Q224" s="22"/>
      <c r="R224" s="22"/>
      <c r="S224" s="22"/>
      <c r="U224" s="22"/>
    </row>
    <row r="225" spans="16:16">
      <c r="P225"/>
    </row>
    <row r="226" spans="16:16">
      <c r="P226"/>
    </row>
    <row r="227" spans="16:16">
      <c r="P227"/>
    </row>
    <row r="228" spans="16:16">
      <c r="P228"/>
    </row>
    <row r="229" spans="16:16">
      <c r="P229"/>
    </row>
    <row r="249" spans="24:25">
      <c r="X249" s="11">
        <f>+År!AA35</f>
        <v>648</v>
      </c>
      <c r="Y249" s="3" t="s">
        <v>677</v>
      </c>
    </row>
    <row r="269" spans="25:25">
      <c r="Y269" s="3" t="s">
        <v>651</v>
      </c>
    </row>
    <row r="298" spans="1:2">
      <c r="A298" cm="1">
        <f t="array" ref="A298:B298">M!P84:Q84</f>
        <v>20.717976306923219</v>
      </c>
      <c r="B298" t="str">
        <v>kg i middel vekt</v>
      </c>
    </row>
    <row r="317" spans="1:18">
      <c r="A317" s="30"/>
      <c r="B317" s="30"/>
      <c r="C317" s="30"/>
      <c r="D317" s="30"/>
      <c r="E317" s="30"/>
      <c r="F317" s="30"/>
      <c r="G317" s="30"/>
      <c r="H317" s="30"/>
    </row>
    <row r="318" spans="1:18">
      <c r="A318" s="38"/>
      <c r="B318" s="38"/>
      <c r="C318" s="38"/>
      <c r="D318" s="38"/>
      <c r="E318" s="38"/>
      <c r="F318" s="38"/>
      <c r="G318" s="38"/>
      <c r="H318" s="38"/>
      <c r="I318" s="30"/>
      <c r="J318" s="30"/>
      <c r="K318" s="30"/>
      <c r="L318" s="30"/>
      <c r="M318" s="30"/>
      <c r="N318" s="30"/>
      <c r="O318" s="30"/>
      <c r="P318" s="275"/>
      <c r="Q318" s="30"/>
      <c r="R318" s="30"/>
    </row>
    <row r="319" spans="1:18">
      <c r="A319" s="38"/>
      <c r="B319" s="38"/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276"/>
      <c r="Q319" s="38"/>
      <c r="R319" s="38"/>
    </row>
    <row r="320" spans="1:18">
      <c r="A320" s="38"/>
      <c r="B320" s="38"/>
      <c r="C320" s="38"/>
      <c r="D320" s="38"/>
      <c r="E320" s="38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276"/>
      <c r="Q320" s="38"/>
      <c r="R320" s="38"/>
    </row>
    <row r="321" spans="1:18">
      <c r="A321" s="38"/>
      <c r="B321" s="38"/>
      <c r="C321" s="38"/>
      <c r="D321" s="38"/>
      <c r="E321" s="38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276"/>
      <c r="Q321" s="38"/>
      <c r="R321" s="38"/>
    </row>
    <row r="322" spans="1:18">
      <c r="A322" s="38"/>
      <c r="B322" s="38"/>
      <c r="C322" s="38"/>
      <c r="D322" s="38"/>
      <c r="E322" s="38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276"/>
      <c r="Q322" s="38"/>
      <c r="R322" s="38"/>
    </row>
    <row r="323" spans="1:18">
      <c r="A323" s="38"/>
      <c r="B323" s="38"/>
      <c r="C323" s="38"/>
      <c r="D323" s="38"/>
      <c r="E323" s="38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276"/>
      <c r="Q323" s="38"/>
      <c r="R323" s="38"/>
    </row>
    <row r="324" spans="1:18">
      <c r="A324" s="38"/>
      <c r="B324" s="38"/>
      <c r="C324" s="38"/>
      <c r="D324" s="38"/>
      <c r="E324" s="38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276"/>
      <c r="Q324" s="38"/>
      <c r="R324" s="38"/>
    </row>
    <row r="325" spans="1:18">
      <c r="A325" s="38"/>
      <c r="B325" s="38"/>
      <c r="C325" s="38"/>
      <c r="D325" s="38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276"/>
      <c r="Q325" s="38"/>
      <c r="R325" s="38"/>
    </row>
    <row r="326" spans="1:18">
      <c r="A326" s="38"/>
      <c r="B326" s="38"/>
      <c r="C326" s="38"/>
      <c r="D326" s="38"/>
      <c r="E326" s="38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276"/>
      <c r="Q326" s="38"/>
      <c r="R326" s="38"/>
    </row>
    <row r="327" spans="1:18">
      <c r="A327" s="38"/>
      <c r="B327" s="38"/>
      <c r="C327" s="38"/>
      <c r="D327" s="38"/>
      <c r="E327" s="38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276"/>
      <c r="Q327" s="38"/>
      <c r="R327" s="38"/>
    </row>
    <row r="328" spans="1:18">
      <c r="A328" s="38"/>
      <c r="B328" s="38"/>
      <c r="C328" s="38"/>
      <c r="D328" s="38"/>
      <c r="E328" s="38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276"/>
      <c r="Q328" s="38"/>
      <c r="R328" s="38"/>
    </row>
    <row r="329" spans="1:18">
      <c r="A329" s="38"/>
      <c r="B329" s="38"/>
      <c r="C329" s="38"/>
      <c r="D329" s="38"/>
      <c r="E329" s="38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276"/>
      <c r="Q329" s="38"/>
      <c r="R329" s="38"/>
    </row>
    <row r="330" spans="1:18">
      <c r="A330" s="38"/>
      <c r="B330" s="38"/>
      <c r="C330" s="38"/>
      <c r="D330" s="38"/>
      <c r="E330" s="38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276"/>
      <c r="Q330" s="38"/>
      <c r="R330" s="38"/>
    </row>
    <row r="331" spans="1:18">
      <c r="A331" s="38"/>
      <c r="B331" s="38"/>
      <c r="C331" s="38"/>
      <c r="D331" s="38"/>
      <c r="E331" s="38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276"/>
      <c r="Q331" s="38"/>
      <c r="R331" s="38"/>
    </row>
    <row r="332" spans="1:18">
      <c r="A332" s="38"/>
      <c r="B332" s="38"/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276"/>
      <c r="Q332" s="38"/>
      <c r="R332" s="38"/>
    </row>
    <row r="333" spans="1:18">
      <c r="A333" s="38"/>
      <c r="B333" s="38"/>
      <c r="C333" s="38"/>
      <c r="D333" s="38"/>
      <c r="E333" s="38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276"/>
      <c r="Q333" s="38"/>
      <c r="R333" s="38"/>
    </row>
    <row r="334" spans="1:18">
      <c r="A334" s="38"/>
      <c r="B334" s="38"/>
      <c r="C334" s="38"/>
      <c r="D334" s="38"/>
      <c r="E334" s="38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276"/>
      <c r="Q334" s="38"/>
      <c r="R334" s="38"/>
    </row>
    <row r="335" spans="1:18">
      <c r="I335" s="38"/>
      <c r="J335" s="38"/>
      <c r="K335" s="38"/>
      <c r="L335" s="38"/>
      <c r="M335" s="38"/>
      <c r="N335" s="38"/>
      <c r="O335" s="38"/>
      <c r="P335" s="276"/>
      <c r="Q335" s="38"/>
      <c r="R335" s="38"/>
    </row>
  </sheetData>
  <pageMargins left="0.75" right="0.75" top="1" bottom="1" header="0.5" footer="0.5"/>
  <pageSetup paperSize="9" orientation="landscape" r:id="rId1"/>
  <headerFooter alignWithMargins="0"/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X216"/>
  <sheetViews>
    <sheetView zoomScale="96" zoomScaleNormal="96" workbookViewId="0">
      <pane xSplit="6" ySplit="9" topLeftCell="G10" activePane="bottomRight" state="frozen"/>
      <selection pane="topRight" activeCell="G1" sqref="G1"/>
      <selection pane="bottomLeft" activeCell="A11" sqref="A11"/>
      <selection pane="bottomRight"/>
    </sheetView>
  </sheetViews>
  <sheetFormatPr baseColWidth="10" defaultRowHeight="15"/>
  <cols>
    <col min="1" max="1" width="1.54296875" customWidth="1"/>
    <col min="2" max="2" width="6.36328125" customWidth="1"/>
    <col min="3" max="3" width="3.36328125" customWidth="1"/>
    <col min="4" max="4" width="12.7265625" customWidth="1"/>
    <col min="5" max="5" width="7" customWidth="1"/>
    <col min="6" max="6" width="8" style="11" customWidth="1"/>
    <col min="7" max="7" width="6.453125" style="93" customWidth="1"/>
    <col min="8" max="8" width="5" style="93" customWidth="1"/>
    <col min="9" max="9" width="5.36328125" style="93" customWidth="1"/>
    <col min="10" max="10" width="1" style="93" customWidth="1"/>
    <col min="11" max="11" width="6.81640625" customWidth="1"/>
    <col min="12" max="12" width="5" style="1" customWidth="1"/>
    <col min="13" max="13" width="7.08984375" customWidth="1"/>
    <col min="14" max="14" width="6.81640625" style="93" customWidth="1"/>
    <col min="15" max="15" width="7" style="11" customWidth="1"/>
    <col min="16" max="16" width="6.08984375" style="11" customWidth="1"/>
    <col min="17" max="17" width="5.81640625" style="11" customWidth="1"/>
    <col min="18" max="18" width="6.08984375" style="11" customWidth="1"/>
    <col min="19" max="19" width="5.54296875" style="11" customWidth="1"/>
    <col min="20" max="20" width="6.90625" style="93" customWidth="1"/>
    <col min="21" max="21" width="5.81640625" customWidth="1"/>
    <col min="22" max="22" width="7" customWidth="1"/>
    <col min="23" max="23" width="6.36328125" style="11" customWidth="1"/>
    <col min="24" max="24" width="4.90625" style="11" customWidth="1"/>
    <col min="25" max="25" width="7.1796875" style="11" customWidth="1"/>
    <col min="26" max="26" width="8" customWidth="1"/>
    <col min="27" max="27" width="8.36328125" style="11" customWidth="1"/>
    <col min="28" max="28" width="4.08984375" customWidth="1"/>
    <col min="40" max="40" width="14" customWidth="1"/>
    <col min="41" max="41" width="12.54296875" customWidth="1"/>
    <col min="42" max="42" width="10.90625" customWidth="1"/>
  </cols>
  <sheetData>
    <row r="1" spans="1:50" ht="15.6">
      <c r="A1" s="47"/>
      <c r="B1" s="47"/>
      <c r="C1" s="47"/>
      <c r="D1" s="47"/>
      <c r="E1" s="47"/>
      <c r="F1" s="72"/>
      <c r="G1" s="91"/>
      <c r="H1" s="91"/>
      <c r="I1" s="91"/>
      <c r="J1" s="91"/>
      <c r="K1" s="47"/>
      <c r="L1" s="154"/>
      <c r="M1" s="47"/>
      <c r="N1" s="91"/>
      <c r="O1" s="72"/>
      <c r="P1" s="72"/>
      <c r="Q1" s="72"/>
      <c r="R1" s="72"/>
      <c r="S1" s="72"/>
      <c r="T1" s="91"/>
      <c r="U1" s="47"/>
      <c r="V1" s="47"/>
      <c r="W1" s="72"/>
      <c r="X1" s="72"/>
      <c r="Y1" s="72"/>
      <c r="Z1" s="47"/>
      <c r="AA1" s="72"/>
      <c r="AB1" s="47"/>
      <c r="AC1" s="4"/>
      <c r="AD1" s="58"/>
      <c r="AE1" s="58"/>
      <c r="AF1" s="1"/>
      <c r="AG1" s="5"/>
    </row>
    <row r="2" spans="1:50" s="182" customFormat="1" ht="31.8">
      <c r="A2" s="181"/>
      <c r="B2" s="181"/>
      <c r="C2" s="143" t="s">
        <v>455</v>
      </c>
      <c r="D2" s="181"/>
      <c r="E2" s="181"/>
      <c r="F2" s="197"/>
      <c r="G2" s="192"/>
      <c r="H2" s="192"/>
      <c r="I2" s="192"/>
      <c r="J2" s="192"/>
      <c r="K2" s="143" t="str">
        <f>+År!B2</f>
        <v>VOKSEN GEIT</v>
      </c>
      <c r="L2" s="285"/>
      <c r="M2" s="181"/>
      <c r="N2" s="192"/>
      <c r="O2" s="197"/>
      <c r="P2" s="197"/>
      <c r="Q2" s="197"/>
      <c r="R2" s="197"/>
      <c r="S2" s="197"/>
      <c r="T2" s="192"/>
      <c r="U2" s="181"/>
      <c r="V2" s="181"/>
      <c r="W2" s="197"/>
      <c r="X2" s="197"/>
      <c r="Y2" s="197"/>
      <c r="Z2" s="181"/>
      <c r="AA2" s="197"/>
      <c r="AB2" s="181"/>
      <c r="AC2" s="4"/>
      <c r="AD2" s="58"/>
      <c r="AE2"/>
      <c r="AF2" s="1"/>
      <c r="AG2" s="5"/>
      <c r="AH2"/>
      <c r="AI2"/>
      <c r="AJ2"/>
      <c r="AK2"/>
      <c r="AL2"/>
      <c r="AM2"/>
      <c r="AN2"/>
    </row>
    <row r="3" spans="1:50" ht="15.6">
      <c r="A3" s="47"/>
      <c r="B3" s="47"/>
      <c r="C3" s="47"/>
      <c r="D3" s="47"/>
      <c r="E3" s="47"/>
      <c r="F3" s="72"/>
      <c r="G3" s="91"/>
      <c r="H3" s="91"/>
      <c r="I3" s="91"/>
      <c r="J3" s="91"/>
      <c r="K3" s="47"/>
      <c r="L3" s="154"/>
      <c r="M3" s="47"/>
      <c r="N3" s="91"/>
      <c r="O3" s="72"/>
      <c r="P3" s="72"/>
      <c r="Q3" s="72"/>
      <c r="R3" s="72"/>
      <c r="S3" s="72"/>
      <c r="T3" s="91"/>
      <c r="U3" s="47"/>
      <c r="V3" s="47"/>
      <c r="W3" s="72"/>
      <c r="X3" s="72"/>
      <c r="Y3" s="72"/>
      <c r="Z3" s="47"/>
      <c r="AA3" s="72"/>
      <c r="AB3" s="47"/>
      <c r="AC3" s="4"/>
      <c r="AD3" s="58"/>
      <c r="AF3" s="1"/>
      <c r="AG3" s="5"/>
      <c r="AO3" s="4"/>
      <c r="AP3" s="4"/>
      <c r="AQ3" s="4"/>
      <c r="AR3" s="4"/>
    </row>
    <row r="4" spans="1:50" s="191" customFormat="1" ht="22.2">
      <c r="A4" s="187"/>
      <c r="B4" s="187"/>
      <c r="C4" s="187"/>
      <c r="D4" s="187"/>
      <c r="E4" s="188" t="s">
        <v>5</v>
      </c>
      <c r="F4" s="292"/>
      <c r="G4" s="189">
        <f>+År!P2</f>
        <v>52</v>
      </c>
      <c r="H4" s="91"/>
      <c r="I4" s="187"/>
      <c r="J4" s="187"/>
      <c r="K4" s="193"/>
      <c r="L4" s="154"/>
      <c r="M4" s="194"/>
      <c r="N4" s="187"/>
      <c r="O4" s="188" t="s">
        <v>428</v>
      </c>
      <c r="P4" s="194"/>
      <c r="Q4" s="198"/>
      <c r="R4" s="198"/>
      <c r="S4" s="198"/>
      <c r="T4" s="481">
        <f>SUM(F10:F11)</f>
        <v>9201</v>
      </c>
      <c r="U4" s="469"/>
      <c r="V4" s="469"/>
      <c r="W4" s="198"/>
      <c r="X4" s="198"/>
      <c r="Y4" s="198"/>
      <c r="Z4" s="187"/>
      <c r="AA4" s="198"/>
      <c r="AB4" s="187"/>
      <c r="AC4" s="4"/>
      <c r="AD4" s="58"/>
      <c r="AE4"/>
      <c r="AF4" s="1"/>
      <c r="AG4" s="5"/>
      <c r="AH4"/>
      <c r="AI4"/>
      <c r="AJ4"/>
      <c r="AK4"/>
      <c r="AL4"/>
      <c r="AM4"/>
      <c r="AN4"/>
      <c r="AO4" s="4"/>
      <c r="AP4" s="4"/>
      <c r="AQ4" s="4"/>
      <c r="AR4" s="4"/>
      <c r="AS4"/>
      <c r="AT4"/>
      <c r="AU4"/>
      <c r="AV4"/>
      <c r="AW4"/>
      <c r="AX4" s="190"/>
    </row>
    <row r="5" spans="1:50" ht="17.399999999999999">
      <c r="A5" s="48"/>
      <c r="B5" s="48"/>
      <c r="C5" s="48"/>
      <c r="D5" s="48"/>
      <c r="E5" s="48"/>
      <c r="F5" s="200"/>
      <c r="G5" s="150"/>
      <c r="H5" s="150"/>
      <c r="I5" s="91"/>
      <c r="J5" s="91"/>
      <c r="K5" s="47"/>
      <c r="L5" s="156"/>
      <c r="M5" s="48"/>
      <c r="N5" s="91"/>
      <c r="O5" s="199"/>
      <c r="P5" s="72"/>
      <c r="Q5" s="72"/>
      <c r="R5" s="72"/>
      <c r="S5" s="72"/>
      <c r="T5" s="91"/>
      <c r="U5" s="47"/>
      <c r="V5" s="47"/>
      <c r="W5" s="72"/>
      <c r="X5" s="72"/>
      <c r="Y5" s="72"/>
      <c r="Z5" s="47"/>
      <c r="AA5" s="72"/>
      <c r="AB5" s="47"/>
      <c r="AC5" s="4"/>
      <c r="AD5" s="58"/>
      <c r="AF5" s="1"/>
      <c r="AG5" s="5"/>
      <c r="AO5" s="4"/>
      <c r="AP5" s="4"/>
      <c r="AQ5" s="4"/>
      <c r="AR5" s="4"/>
    </row>
    <row r="6" spans="1:50" ht="17.399999999999999">
      <c r="A6" s="48"/>
      <c r="B6" s="48"/>
      <c r="C6" s="48"/>
      <c r="D6" s="48"/>
      <c r="E6" s="48"/>
      <c r="F6" s="200"/>
      <c r="G6" s="150"/>
      <c r="H6" s="150"/>
      <c r="I6" s="91"/>
      <c r="J6" s="91"/>
      <c r="K6" s="47"/>
      <c r="L6" s="156"/>
      <c r="M6" s="48"/>
      <c r="N6" s="91"/>
      <c r="O6" s="199"/>
      <c r="P6" s="72"/>
      <c r="Q6" s="72"/>
      <c r="R6" s="72"/>
      <c r="S6" s="72"/>
      <c r="T6" s="91"/>
      <c r="U6" s="47"/>
      <c r="V6" s="47"/>
      <c r="W6" s="72"/>
      <c r="X6" s="72"/>
      <c r="Y6" s="72"/>
      <c r="Z6" s="51" t="s">
        <v>83</v>
      </c>
      <c r="AA6" s="72"/>
      <c r="AB6" s="47"/>
      <c r="AC6" s="4"/>
      <c r="AD6" s="58"/>
      <c r="AF6" s="1"/>
      <c r="AG6" s="5"/>
      <c r="AO6" s="4"/>
      <c r="AP6" s="4"/>
      <c r="AQ6" s="4"/>
      <c r="AR6" s="4"/>
    </row>
    <row r="7" spans="1:50" ht="15.6">
      <c r="A7" s="47"/>
      <c r="B7" s="47"/>
      <c r="C7" s="47"/>
      <c r="D7" s="47"/>
      <c r="E7" s="51" t="s">
        <v>2</v>
      </c>
      <c r="F7" s="72"/>
      <c r="G7" s="91"/>
      <c r="H7" s="91"/>
      <c r="I7" s="91"/>
      <c r="J7" s="91"/>
      <c r="K7" s="47"/>
      <c r="L7" s="154"/>
      <c r="M7" s="51" t="s">
        <v>22</v>
      </c>
      <c r="N7" s="91"/>
      <c r="O7" s="72"/>
      <c r="P7" s="73" t="s">
        <v>542</v>
      </c>
      <c r="Q7" s="73" t="s">
        <v>516</v>
      </c>
      <c r="R7" s="72"/>
      <c r="S7" s="72"/>
      <c r="T7" s="96" t="s">
        <v>429</v>
      </c>
      <c r="U7" s="47"/>
      <c r="V7" s="47"/>
      <c r="W7" s="73" t="s">
        <v>425</v>
      </c>
      <c r="X7" s="200"/>
      <c r="Y7" s="200"/>
      <c r="Z7" s="51" t="s">
        <v>43</v>
      </c>
      <c r="AA7" s="73" t="s">
        <v>2</v>
      </c>
      <c r="AB7" s="47"/>
      <c r="AC7" s="4"/>
      <c r="AD7" s="58"/>
      <c r="AF7" s="1"/>
      <c r="AG7" s="5"/>
    </row>
    <row r="8" spans="1:50" ht="15.6">
      <c r="A8" s="47"/>
      <c r="B8" s="47"/>
      <c r="C8" s="47"/>
      <c r="D8" s="47"/>
      <c r="E8" s="51" t="s">
        <v>492</v>
      </c>
      <c r="F8" s="73" t="s">
        <v>2</v>
      </c>
      <c r="G8" s="96" t="s">
        <v>2</v>
      </c>
      <c r="H8" s="96"/>
      <c r="I8" s="96" t="s">
        <v>1</v>
      </c>
      <c r="J8" s="96"/>
      <c r="K8" s="51" t="s">
        <v>22</v>
      </c>
      <c r="L8" s="286"/>
      <c r="M8" s="51" t="s">
        <v>494</v>
      </c>
      <c r="N8" s="96" t="s">
        <v>22</v>
      </c>
      <c r="O8" s="73" t="s">
        <v>61</v>
      </c>
      <c r="P8" s="73" t="s">
        <v>530</v>
      </c>
      <c r="Q8" s="73" t="s">
        <v>543</v>
      </c>
      <c r="R8" s="73" t="s">
        <v>543</v>
      </c>
      <c r="S8" s="73" t="s">
        <v>543</v>
      </c>
      <c r="T8" s="96" t="s">
        <v>419</v>
      </c>
      <c r="U8" s="51" t="s">
        <v>490</v>
      </c>
      <c r="V8" s="51" t="s">
        <v>417</v>
      </c>
      <c r="W8" s="73" t="s">
        <v>1</v>
      </c>
      <c r="X8" s="73" t="s">
        <v>1</v>
      </c>
      <c r="Y8" s="73" t="s">
        <v>0</v>
      </c>
      <c r="Z8" s="51" t="s">
        <v>569</v>
      </c>
      <c r="AA8" s="73" t="s">
        <v>433</v>
      </c>
      <c r="AB8" s="47"/>
      <c r="AC8" s="4"/>
      <c r="AD8" s="58"/>
      <c r="AF8" s="1"/>
      <c r="AG8" s="5"/>
    </row>
    <row r="9" spans="1:50" ht="15.6">
      <c r="A9" s="47"/>
      <c r="B9" s="51" t="s">
        <v>91</v>
      </c>
      <c r="C9" s="51" t="s">
        <v>441</v>
      </c>
      <c r="D9" s="48"/>
      <c r="E9" s="52" t="s">
        <v>493</v>
      </c>
      <c r="F9" s="74" t="s">
        <v>8</v>
      </c>
      <c r="G9" s="97" t="s">
        <v>407</v>
      </c>
      <c r="H9" s="284" t="s">
        <v>495</v>
      </c>
      <c r="I9" s="97" t="s">
        <v>407</v>
      </c>
      <c r="J9" s="97"/>
      <c r="K9" s="52" t="s">
        <v>0</v>
      </c>
      <c r="L9" s="287" t="s">
        <v>495</v>
      </c>
      <c r="M9" s="52" t="s">
        <v>418</v>
      </c>
      <c r="N9" s="97" t="s">
        <v>44</v>
      </c>
      <c r="O9" s="74" t="s">
        <v>407</v>
      </c>
      <c r="P9" s="74" t="s">
        <v>497</v>
      </c>
      <c r="Q9" s="74" t="s">
        <v>484</v>
      </c>
      <c r="R9" s="74" t="s">
        <v>74</v>
      </c>
      <c r="S9" s="74" t="s">
        <v>482</v>
      </c>
      <c r="T9" s="97" t="s">
        <v>44</v>
      </c>
      <c r="U9" s="52" t="s">
        <v>491</v>
      </c>
      <c r="V9" s="52" t="s">
        <v>418</v>
      </c>
      <c r="W9" s="74" t="s">
        <v>43</v>
      </c>
      <c r="X9" s="74" t="s">
        <v>520</v>
      </c>
      <c r="Y9" s="74" t="s">
        <v>520</v>
      </c>
      <c r="Z9" s="52" t="s">
        <v>44</v>
      </c>
      <c r="AA9" s="74" t="s">
        <v>551</v>
      </c>
      <c r="AB9" s="47"/>
      <c r="AC9" s="4"/>
      <c r="AD9" s="58"/>
      <c r="AF9" s="1"/>
      <c r="AG9" s="5"/>
    </row>
    <row r="10" spans="1:50" ht="15.6">
      <c r="A10" s="47"/>
      <c r="B10" s="66">
        <f>+'Ark1'!C999</f>
        <v>2023</v>
      </c>
      <c r="C10" s="66">
        <f>+'Ark1'!K999</f>
        <v>0</v>
      </c>
      <c r="D10" s="66" t="s">
        <v>62</v>
      </c>
      <c r="E10" s="66">
        <f>+IF(F10=0,"",'Ark1'!Q999)</f>
        <v>638</v>
      </c>
      <c r="F10" s="293">
        <f>+'Ark1'!R999</f>
        <v>9077</v>
      </c>
      <c r="G10" s="195">
        <f>+IF(F10=0,"",'Ark1'!AF999)</f>
        <v>98.652320399956508</v>
      </c>
      <c r="H10" s="195">
        <f>+IF(F10=0,"",IF(F16=0,"",G10-G16))</f>
        <v>-0.66634373497031163</v>
      </c>
      <c r="I10" s="195">
        <f>+IF(F10=0,"",'Ark1'!AG999)</f>
        <v>98.398383012609571</v>
      </c>
      <c r="J10" s="97"/>
      <c r="K10" s="67">
        <f>+IF(F10=0,"",'Ark1'!S999)</f>
        <v>5.2471080753552917</v>
      </c>
      <c r="L10" s="95">
        <f>+IF(F10=0,"",IF(F16=0,"",K10-K16))</f>
        <v>1.94388282267699E-3</v>
      </c>
      <c r="M10" s="67">
        <f>+IF(F10=0,"",'Ark1'!T999)</f>
        <v>5.5642833535309029</v>
      </c>
      <c r="N10" s="279">
        <f>+IF(F10=0,"",'Ark1'!U999)</f>
        <v>20.664646909771989</v>
      </c>
      <c r="O10" s="142">
        <f>+IF(F10=0,"",'Ark1'!V999)</f>
        <v>3.1067533325988759</v>
      </c>
      <c r="P10" s="142">
        <f>+IF(F10=0,"",'Ark1'!W999)</f>
        <v>3.5253938525944695</v>
      </c>
      <c r="Q10" s="142">
        <f>+IF(F10=0,"",'Ark1'!X999)</f>
        <v>79.321361683375557</v>
      </c>
      <c r="R10" s="142">
        <f>+IF(F10=0,"",'Ark1'!Y999)</f>
        <v>29.80059491021262</v>
      </c>
      <c r="S10" s="142">
        <f>+IF(F10=0,"",'Ark1'!Z999)</f>
        <v>5.9423418998714519</v>
      </c>
      <c r="T10" s="141">
        <f>+IF(F10=0,"",'Ark1'!Z999)</f>
        <v>5.9423418998714519</v>
      </c>
      <c r="U10" s="67">
        <f>+IF(F10=0,"",'Ark1'!AB999)</f>
        <v>2.1309385370061302</v>
      </c>
      <c r="V10" s="67">
        <f>+IF(F10=0,"",'Ark1'!AB999)</f>
        <v>2.1309385370061302</v>
      </c>
      <c r="W10" s="142">
        <f>+IF(F10=0,"",'Ark1'!AD999)</f>
        <v>54.247625993688047</v>
      </c>
      <c r="X10" s="142">
        <f>+IF(F10=0,"",'Ark1'!AE999)</f>
        <v>55.979472537282639</v>
      </c>
      <c r="Y10" s="142">
        <f>+IF(F10=0,"",'Ark1'!AF999)</f>
        <v>98.652320399956508</v>
      </c>
      <c r="Z10" s="67">
        <f t="shared" ref="Z10:Z13" si="0">+IF(F10=0,"",N10/K10)</f>
        <v>3.9382926009910224</v>
      </c>
      <c r="AA10" s="142">
        <f t="shared" ref="AA10:AA13" si="1">+IF(F10=0,"",F10/E10)</f>
        <v>14.227272727272727</v>
      </c>
      <c r="AB10" s="47"/>
      <c r="AC10" s="4"/>
      <c r="AD10" s="58"/>
      <c r="AF10" s="1"/>
      <c r="AG10" s="5"/>
      <c r="AI10" s="2"/>
      <c r="AJ10" s="2"/>
      <c r="AK10" s="2"/>
    </row>
    <row r="11" spans="1:50" ht="15.6">
      <c r="A11" s="47"/>
      <c r="B11" s="66">
        <f>+'Ark1'!C1000</f>
        <v>2023</v>
      </c>
      <c r="C11" s="66">
        <f>+'Ark1'!K1000</f>
        <v>4</v>
      </c>
      <c r="D11" s="66" t="s">
        <v>62</v>
      </c>
      <c r="E11" s="66">
        <f>+IF(F11=0,"",'Ark1'!Q1000)</f>
        <v>15</v>
      </c>
      <c r="F11" s="293">
        <f>+'Ark1'!R1000</f>
        <v>124</v>
      </c>
      <c r="G11" s="195">
        <f>+IF(F11=0,"",'Ark1'!AF1000)</f>
        <v>1.347679600043473</v>
      </c>
      <c r="H11" s="195">
        <f>+IF(F11=0,"",IF(F17=0,"",G11-G17))</f>
        <v>0.66634373497031318</v>
      </c>
      <c r="I11" s="195">
        <f>+IF(F11=0,"",'Ark1'!AG1000)</f>
        <v>1.6016169873904964</v>
      </c>
      <c r="J11" s="97"/>
      <c r="K11" s="67">
        <f>+IF(F11=0,"",'Ark1'!S1000)</f>
        <v>6.5241935483870996</v>
      </c>
      <c r="L11" s="95">
        <f>+IF(F11=0,"",IF(F17=0,"",K11-K17))</f>
        <v>0.93402961396086859</v>
      </c>
      <c r="M11" s="67">
        <f>+IF(F11=0,"",'Ark1'!T1000)</f>
        <v>7.145161290322581</v>
      </c>
      <c r="N11" s="279">
        <f>+IF(F11=0,"",'Ark1'!U1000)</f>
        <v>24.621774193548394</v>
      </c>
      <c r="O11" s="142">
        <f>+IF(F11=0,"",'Ark1'!V1000)</f>
        <v>2.4193548387096779</v>
      </c>
      <c r="P11" s="142">
        <f>+IF(F11=0,"",'Ark1'!W1000)</f>
        <v>33.870967741935488</v>
      </c>
      <c r="Q11" s="142">
        <f>+IF(F11=0,"",'Ark1'!X1000)</f>
        <v>74.193548387096783</v>
      </c>
      <c r="R11" s="142">
        <f>+IF(F11=0,"",'Ark1'!Y1000)</f>
        <v>44.354838709677423</v>
      </c>
      <c r="S11" s="142">
        <f>+IF(F11=0,"",'Ark1'!Z1000)</f>
        <v>10.412520073046293</v>
      </c>
      <c r="T11" s="141">
        <f>+IF(F11=0,"",'Ark1'!Z1000)</f>
        <v>10.412520073046293</v>
      </c>
      <c r="U11" s="67">
        <f>+IF(F11=0,"",'Ark1'!AB1000)</f>
        <v>2.4019264727374647</v>
      </c>
      <c r="V11" s="67">
        <f>+IF(F11=0,"",'Ark1'!AB1000)</f>
        <v>2.4019264727374647</v>
      </c>
      <c r="W11" s="142">
        <f>+IF(F11=0,"",'Ark1'!AD1000)</f>
        <v>72.616062438499213</v>
      </c>
      <c r="X11" s="142">
        <f>+IF(F11=0,"",'Ark1'!AE1000)</f>
        <v>61.525645839739603</v>
      </c>
      <c r="Y11" s="142">
        <f>+IF(F11=0,"",'Ark1'!AF1000)</f>
        <v>1.347679600043473</v>
      </c>
      <c r="Z11" s="67">
        <f t="shared" ref="Z11" si="2">+IF(F11=0,"",N11/K11)</f>
        <v>3.7739184177997522</v>
      </c>
      <c r="AA11" s="142">
        <f t="shared" ref="AA11" si="3">+IF(F11=0,"",F11/E11)</f>
        <v>8.2666666666666675</v>
      </c>
      <c r="AB11" s="47"/>
      <c r="AC11" s="4"/>
      <c r="AD11" s="58"/>
      <c r="AF11" s="1"/>
      <c r="AG11" s="5"/>
      <c r="AI11" s="2"/>
      <c r="AJ11" s="2"/>
      <c r="AK11" s="2"/>
    </row>
    <row r="12" spans="1:50" ht="15.6">
      <c r="A12" s="47"/>
      <c r="B12" s="47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"/>
      <c r="AD12" s="58"/>
      <c r="AF12" s="1"/>
      <c r="AG12" s="5"/>
      <c r="AI12" s="2"/>
      <c r="AJ12" s="2"/>
      <c r="AK12" s="2"/>
    </row>
    <row r="13" spans="1:50" ht="15.6">
      <c r="A13" s="47"/>
      <c r="B13" s="66">
        <f>+'Ark1'!C1001</f>
        <v>2022</v>
      </c>
      <c r="C13" s="66">
        <f>+'Ark1'!K1001</f>
        <v>0</v>
      </c>
      <c r="D13" s="66" t="s">
        <v>63</v>
      </c>
      <c r="E13" s="66">
        <f>+IF(F13=0,"",'Ark1'!Q1001)</f>
        <v>573</v>
      </c>
      <c r="F13" s="293">
        <f>+'Ark1'!R1001</f>
        <v>8648.5300000000007</v>
      </c>
      <c r="G13" s="195">
        <f>+IF(F13=0,"",'Ark1'!AF1001)</f>
        <v>98.710270923000934</v>
      </c>
      <c r="H13" s="195">
        <f>+IF(F13=0,"",IF(F17=0,"",G13-G17))</f>
        <v>98.028935057927768</v>
      </c>
      <c r="I13" s="195">
        <f>+IF(F13=0,"",'Ark1'!AG1001)</f>
        <v>99.136664675065617</v>
      </c>
      <c r="J13" s="97"/>
      <c r="K13" s="67">
        <f>+IF(F13=0,"",'Ark1'!S1001)</f>
        <v>5.2119909395007005</v>
      </c>
      <c r="L13" s="95">
        <f>+IF(F13=0,"",IF(F17=0,"",K13-K17))</f>
        <v>-0.37817299492553058</v>
      </c>
      <c r="M13" s="67">
        <f>+IF(F13=0,"",'Ark1'!T1001)</f>
        <v>5.587423527466516</v>
      </c>
      <c r="N13" s="279">
        <f>+IF(F13=0,"",'Ark1'!U1001)</f>
        <v>21.489445027073995</v>
      </c>
      <c r="O13" s="142">
        <f>+IF(F13=0,"",'Ark1'!V1001)</f>
        <v>4.1972450809559527</v>
      </c>
      <c r="P13" s="142">
        <f>+IF(F13=0,"",'Ark1'!W1001)</f>
        <v>3.5959868324443578</v>
      </c>
      <c r="Q13" s="142">
        <f>+IF(F13=0,"",'Ark1'!X1001)</f>
        <v>84.846788991886427</v>
      </c>
      <c r="R13" s="142">
        <f>+IF(F13=0,"",'Ark1'!Y1001)</f>
        <v>33.947965723654775</v>
      </c>
      <c r="S13" s="142">
        <f>+IF(F13=0,"",'Ark1'!Z1001)</f>
        <v>5.7713341719397144</v>
      </c>
      <c r="T13" s="141">
        <f>+IF(F13=0,"",'Ark1'!Z1001)</f>
        <v>5.7713341719397144</v>
      </c>
      <c r="U13" s="67">
        <f>+IF(F13=0,"",'Ark1'!AB1001)</f>
        <v>2.1219496700033886</v>
      </c>
      <c r="V13" s="67">
        <f>+IF(F13=0,"",'Ark1'!AB1001)</f>
        <v>2.1219496700033886</v>
      </c>
      <c r="W13" s="142">
        <f>+IF(F13=0,"",'Ark1'!AD1001)</f>
        <v>54.136381870808783</v>
      </c>
      <c r="X13" s="142">
        <f>+IF(F13=0,"",'Ark1'!AE1001)</f>
        <v>57.129979808690237</v>
      </c>
      <c r="Y13" s="142">
        <f>+IF(F13=0,"",'Ark1'!AF1001)</f>
        <v>98.710270923000934</v>
      </c>
      <c r="Z13" s="67">
        <f t="shared" si="0"/>
        <v>4.123077970878561</v>
      </c>
      <c r="AA13" s="142">
        <f t="shared" si="1"/>
        <v>15.093420593368238</v>
      </c>
      <c r="AB13" s="47"/>
      <c r="AC13" s="4"/>
      <c r="AD13" s="58"/>
      <c r="AF13" s="13"/>
      <c r="AG13" s="5"/>
      <c r="AI13" s="1"/>
      <c r="AJ13" s="66">
        <v>2</v>
      </c>
      <c r="AK13" s="66" t="s">
        <v>465</v>
      </c>
      <c r="AL13" s="11"/>
      <c r="AM13" s="11"/>
    </row>
    <row r="14" spans="1:50" ht="15.6">
      <c r="A14" s="47"/>
      <c r="B14" s="66">
        <f>+'Ark1'!C1002</f>
        <v>2022</v>
      </c>
      <c r="C14" s="66">
        <f>+'Ark1'!K1002</f>
        <v>4</v>
      </c>
      <c r="D14" s="66" t="s">
        <v>63</v>
      </c>
      <c r="E14" s="66">
        <f>+IF(F14=0,"",'Ark1'!Q1002)</f>
        <v>12</v>
      </c>
      <c r="F14" s="293">
        <f>+'Ark1'!R1002</f>
        <v>113</v>
      </c>
      <c r="G14" s="195">
        <f>+IF(F14=0,"",'Ark1'!AF1002)</f>
        <v>1.2897290769991083</v>
      </c>
      <c r="H14" s="195">
        <f>+IF(F14=0,"",IF(F19=0,"",G14-G19))</f>
        <v>-98.356383523537062</v>
      </c>
      <c r="I14" s="195">
        <f>+IF(F14=0,"",'Ark1'!AG1002)</f>
        <v>0.86333532493439813</v>
      </c>
      <c r="J14" s="97"/>
      <c r="K14" s="67">
        <f>+IF(F14=0,"",'Ark1'!S1002)</f>
        <v>5.2300884955752194</v>
      </c>
      <c r="L14" s="95">
        <f>+IF(F14=0,"",IF(F19=0,"",K14-K19))</f>
        <v>0.17143589118434566</v>
      </c>
      <c r="M14" s="67">
        <f>+IF(F14=0,"",'Ark1'!T1002)</f>
        <v>4.9734513274336285</v>
      </c>
      <c r="N14" s="279">
        <f>+IF(F14=0,"",'Ark1'!U1002)</f>
        <v>14.323008849557523</v>
      </c>
      <c r="O14" s="142">
        <f>+IF(F14=0,"",'Ark1'!V1002)</f>
        <v>0</v>
      </c>
      <c r="P14" s="142">
        <f>+IF(F14=0,"",'Ark1'!W1002)</f>
        <v>0</v>
      </c>
      <c r="Q14" s="142">
        <f>+IF(F14=0,"",'Ark1'!X1002)</f>
        <v>33.628318584070797</v>
      </c>
      <c r="R14" s="142">
        <f>+IF(F14=0,"",'Ark1'!Y1002)</f>
        <v>8.8495575221238951</v>
      </c>
      <c r="S14" s="142">
        <f>+IF(F14=0,"",'Ark1'!Z1002)</f>
        <v>5.5205650738339278</v>
      </c>
      <c r="T14" s="141">
        <f>+IF(F14=0,"",'Ark1'!Z1002)</f>
        <v>5.5205650738339278</v>
      </c>
      <c r="U14" s="67">
        <f>+IF(F14=0,"",'Ark1'!AB1002)</f>
        <v>2.0543938536799757</v>
      </c>
      <c r="V14" s="67">
        <f>+IF(F14=0,"",'Ark1'!AB1002)</f>
        <v>2.0543938536799757</v>
      </c>
      <c r="W14" s="142">
        <f>+IF(F14=0,"",'Ark1'!AD1002)</f>
        <v>55.600827701824528</v>
      </c>
      <c r="X14" s="142">
        <f>+IF(F14=0,"",'Ark1'!AE1002)</f>
        <v>41.873804710046095</v>
      </c>
      <c r="Y14" s="142">
        <f>+IF(F14=0,"",'Ark1'!AF1002)</f>
        <v>1.2897290769991083</v>
      </c>
      <c r="Z14" s="67">
        <f t="shared" ref="Z14:Z20" si="4">+IF(F14=0,"",N14/K14)</f>
        <v>2.7385786802030467</v>
      </c>
      <c r="AA14" s="142">
        <f t="shared" ref="AA14:AA20" si="5">+IF(F14=0,"",F14/E14)</f>
        <v>9.4166666666666661</v>
      </c>
      <c r="AB14" s="47"/>
      <c r="AC14" s="4"/>
      <c r="AD14" s="58"/>
      <c r="AF14" s="13"/>
      <c r="AG14" s="5"/>
      <c r="AI14" s="1"/>
      <c r="AJ14" s="66">
        <v>25</v>
      </c>
      <c r="AK14" s="66" t="s">
        <v>584</v>
      </c>
      <c r="AL14" s="11"/>
      <c r="AM14" s="11"/>
    </row>
    <row r="15" spans="1:50" ht="15.6">
      <c r="A15" s="47"/>
      <c r="B15" s="47"/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  <c r="AC15" s="4"/>
      <c r="AD15" s="58"/>
      <c r="AF15" s="1"/>
      <c r="AG15" s="5"/>
      <c r="AI15" s="2"/>
      <c r="AJ15" s="2"/>
      <c r="AK15" s="2"/>
    </row>
    <row r="16" spans="1:50" ht="15.6">
      <c r="A16" s="47"/>
      <c r="B16" s="66">
        <f>+'Ark1'!C1003</f>
        <v>2021</v>
      </c>
      <c r="C16" s="66">
        <f>+'Ark1'!K1003</f>
        <v>0</v>
      </c>
      <c r="D16" s="66" t="s">
        <v>63</v>
      </c>
      <c r="E16" s="66">
        <f>+IF(F16=0,"",'Ark1'!Q1003)</f>
        <v>572</v>
      </c>
      <c r="F16" s="293">
        <f>+'Ark1'!R1003</f>
        <v>8892</v>
      </c>
      <c r="G16" s="195">
        <f>+IF(F16=0,"",'Ark1'!AF1003)</f>
        <v>99.31866413492682</v>
      </c>
      <c r="H16" s="195">
        <f>+IF(F16=0,"",IF(F20=0,"",G16-G20))</f>
        <v>98.964776735463019</v>
      </c>
      <c r="I16" s="195">
        <f>+IF(F16=0,"",'Ark1'!AG1003)</f>
        <v>99.364971638136723</v>
      </c>
      <c r="J16" s="97"/>
      <c r="K16" s="67">
        <f>+IF(F16=0,"",'Ark1'!S1003)</f>
        <v>5.2451641925326147</v>
      </c>
      <c r="L16" s="95">
        <f>+IF(F16=0,"",IF(F20=0,"",K16-K20))</f>
        <v>1.1239520713204936</v>
      </c>
      <c r="M16" s="67">
        <f>+IF(F16=0,"",'Ark1'!T1003)</f>
        <v>5.582995951417006</v>
      </c>
      <c r="N16" s="279">
        <f>+IF(F16=0,"",'Ark1'!U1003)</f>
        <v>21.8033164642376</v>
      </c>
      <c r="O16" s="142">
        <f>+IF(F16=0,"",'Ark1'!V1003)</f>
        <v>4.5209176788124159</v>
      </c>
      <c r="P16" s="142">
        <f>+IF(F16=0,"",'Ark1'!W1003)</f>
        <v>4.1160593792172744</v>
      </c>
      <c r="Q16" s="142">
        <f>+IF(F16=0,"",'Ark1'!X1003)</f>
        <v>85.031488978857411</v>
      </c>
      <c r="R16" s="142">
        <f>+IF(F16=0,"",'Ark1'!Y1003)</f>
        <v>36.493477282950977</v>
      </c>
      <c r="S16" s="142">
        <f>+IF(F16=0,"",'Ark1'!Z1003)</f>
        <v>5.9928529904814312</v>
      </c>
      <c r="T16" s="141">
        <f>+IF(F16=0,"",'Ark1'!Z1003)</f>
        <v>5.9928529904814312</v>
      </c>
      <c r="U16" s="67">
        <f>+IF(F16=0,"",'Ark1'!AB1003)</f>
        <v>2.2729251186797392</v>
      </c>
      <c r="V16" s="67">
        <f>+IF(F16=0,"",'Ark1'!AB1003)</f>
        <v>2.2729251186797392</v>
      </c>
      <c r="W16" s="142">
        <f>+IF(F16=0,"",'Ark1'!AD1003)</f>
        <v>54.561410774857826</v>
      </c>
      <c r="X16" s="142">
        <f>+IF(F16=0,"",'Ark1'!AE1003)</f>
        <v>54.53346242413712</v>
      </c>
      <c r="Y16" s="142">
        <f>+IF(F16=0,"",'Ark1'!AF1003)</f>
        <v>99.31866413492682</v>
      </c>
      <c r="Z16" s="67">
        <f t="shared" si="4"/>
        <v>4.1568415523156244</v>
      </c>
      <c r="AA16" s="142">
        <f t="shared" si="5"/>
        <v>15.545454545454545</v>
      </c>
      <c r="AB16" s="47"/>
      <c r="AC16" s="4"/>
      <c r="AD16" s="58"/>
      <c r="AF16" s="5"/>
      <c r="AG16" s="5"/>
      <c r="AI16" s="1"/>
      <c r="AJ16" s="1"/>
      <c r="AK16" s="11"/>
      <c r="AL16" s="11"/>
      <c r="AM16" s="11"/>
    </row>
    <row r="17" spans="1:41" ht="15.6">
      <c r="A17" s="47"/>
      <c r="B17" s="66">
        <f>+'Ark1'!C1004</f>
        <v>2021</v>
      </c>
      <c r="C17" s="66">
        <f>+'Ark1'!K1004</f>
        <v>4</v>
      </c>
      <c r="D17" s="66" t="s">
        <v>63</v>
      </c>
      <c r="E17" s="66">
        <f>+IF(F17=0,"",'Ark1'!Q1004)</f>
        <v>13</v>
      </c>
      <c r="F17" s="293">
        <f>+'Ark1'!R1004</f>
        <v>61</v>
      </c>
      <c r="G17" s="195">
        <f>+IF(F17=0,"",'Ark1'!AF1004)</f>
        <v>0.6813358650731598</v>
      </c>
      <c r="H17" s="195">
        <f>+IF(F17=0,"",IF(F22=0,"",G17-G22))</f>
        <v>-98.969525718438476</v>
      </c>
      <c r="I17" s="195">
        <f>+IF(F17=0,"",'Ark1'!AG1004)</f>
        <v>0.63502836186330092</v>
      </c>
      <c r="J17" s="97"/>
      <c r="K17" s="67">
        <f>+IF(F17=0,"",'Ark1'!S1004)</f>
        <v>5.5901639344262311</v>
      </c>
      <c r="L17" s="95">
        <f>+IF(F17=0,"",IF(F22=0,"",K17-K22))</f>
        <v>0.58270462158716896</v>
      </c>
      <c r="M17" s="67">
        <f>+IF(F17=0,"",'Ark1'!T1004)</f>
        <v>5.7868852459016402</v>
      </c>
      <c r="N17" s="279">
        <f>+IF(F17=0,"",'Ark1'!U1004)</f>
        <v>20.311967213114755</v>
      </c>
      <c r="O17" s="142">
        <f>+IF(F17=0,"",'Ark1'!V1004)</f>
        <v>3.2786885245901645</v>
      </c>
      <c r="P17" s="142">
        <f>+IF(F17=0,"",'Ark1'!W1004)</f>
        <v>1.6393442622950822</v>
      </c>
      <c r="Q17" s="142">
        <f>+IF(F17=0,"",'Ark1'!X1004)</f>
        <v>70.491803278688522</v>
      </c>
      <c r="R17" s="142">
        <f>+IF(F17=0,"",'Ark1'!Y1004)</f>
        <v>32.786885245901637</v>
      </c>
      <c r="S17" s="142">
        <f>+IF(F17=0,"",'Ark1'!Z1004)</f>
        <v>5.8558973552300593</v>
      </c>
      <c r="T17" s="141">
        <f>+IF(F17=0,"",'Ark1'!Z1004)</f>
        <v>5.8558973552300593</v>
      </c>
      <c r="U17" s="67">
        <f>+IF(F17=0,"",'Ark1'!AB1004)</f>
        <v>2.0253698638007203</v>
      </c>
      <c r="V17" s="67">
        <f>+IF(F17=0,"",'Ark1'!AB1004)</f>
        <v>2.0253698638007203</v>
      </c>
      <c r="W17" s="142">
        <f>+IF(F17=0,"",'Ark1'!AD1004)</f>
        <v>55.211554985953853</v>
      </c>
      <c r="X17" s="142">
        <f>+IF(F17=0,"",'Ark1'!AE1004)</f>
        <v>45.343502166455615</v>
      </c>
      <c r="Y17" s="142">
        <f>+IF(F17=0,"",'Ark1'!AF1004)</f>
        <v>0.6813358650731598</v>
      </c>
      <c r="Z17" s="67">
        <f t="shared" si="4"/>
        <v>3.6335190615835771</v>
      </c>
      <c r="AA17" s="142">
        <f t="shared" si="5"/>
        <v>4.6923076923076925</v>
      </c>
      <c r="AB17" s="47"/>
      <c r="AC17" s="4"/>
      <c r="AD17" s="58"/>
      <c r="AF17" s="5"/>
      <c r="AG17" s="5"/>
      <c r="AI17" s="1"/>
      <c r="AJ17" s="1"/>
      <c r="AK17" s="11"/>
      <c r="AL17" s="11"/>
      <c r="AM17" s="11"/>
    </row>
    <row r="18" spans="1:41" ht="15.6">
      <c r="A18" s="47"/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  <c r="AC18" s="4"/>
      <c r="AD18" s="58"/>
      <c r="AF18" s="1"/>
      <c r="AG18" s="5"/>
      <c r="AI18" s="2"/>
      <c r="AJ18" s="2"/>
      <c r="AK18" s="2"/>
    </row>
    <row r="19" spans="1:41" ht="15.6">
      <c r="A19" s="47"/>
      <c r="B19" s="66">
        <f>+'Ark1'!C1005</f>
        <v>2020</v>
      </c>
      <c r="C19" s="66">
        <f>+'Ark1'!K1005</f>
        <v>0</v>
      </c>
      <c r="D19" s="66" t="s">
        <v>63</v>
      </c>
      <c r="E19" s="66">
        <f>+IF(F19=0,"",'Ark1'!Q1005)</f>
        <v>571</v>
      </c>
      <c r="F19" s="293">
        <f>+'Ark1'!R1005</f>
        <v>9292</v>
      </c>
      <c r="G19" s="195">
        <f>+IF(F19=0,"",'Ark1'!AF1005)</f>
        <v>99.646112600536171</v>
      </c>
      <c r="H19" s="195">
        <f>+IF(F19=0,"",IF(F23=0,"",G19-G23))</f>
        <v>99.296974184047826</v>
      </c>
      <c r="I19" s="195">
        <f>+IF(F19=0,"",'Ark1'!AG1005)</f>
        <v>99.698275699062322</v>
      </c>
      <c r="J19" s="97"/>
      <c r="K19" s="67">
        <f>+IF(F19=0,"",'Ark1'!S1005)</f>
        <v>5.0586526043908737</v>
      </c>
      <c r="L19" s="95">
        <f>+IF(F19=0,"",IF(F23=0,"",K19-K23))</f>
        <v>-0.19941191173815831</v>
      </c>
      <c r="M19" s="67">
        <f>+IF(F19=0,"",'Ark1'!T1005)</f>
        <v>5.6439948342660351</v>
      </c>
      <c r="N19" s="279">
        <f>+IF(F19=0,"",'Ark1'!U1005)</f>
        <v>21.562479552302975</v>
      </c>
      <c r="O19" s="142">
        <f>+IF(F19=0,"",'Ark1'!V1005)</f>
        <v>3.2823934567369779</v>
      </c>
      <c r="P19" s="142">
        <f>+IF(F19=0,"",'Ark1'!W1005)</f>
        <v>4.1863969005596227</v>
      </c>
      <c r="Q19" s="142">
        <f>+IF(F19=0,"",'Ark1'!X1005)</f>
        <v>85.202324580284127</v>
      </c>
      <c r="R19" s="142">
        <f>+IF(F19=0,"",'Ark1'!Y1005)</f>
        <v>34.416702539819191</v>
      </c>
      <c r="S19" s="142">
        <f>+IF(F19=0,"",'Ark1'!Z1005)</f>
        <v>5.933745793180802</v>
      </c>
      <c r="T19" s="141">
        <f>+IF(F19=0,"",'Ark1'!Z1005)</f>
        <v>5.933745793180802</v>
      </c>
      <c r="U19" s="67">
        <f>+IF(F19=0,"",'Ark1'!AB1005)</f>
        <v>2.2502770411482849</v>
      </c>
      <c r="V19" s="67">
        <f>+IF(F19=0,"",'Ark1'!AB1005)</f>
        <v>2.2502770411482849</v>
      </c>
      <c r="W19" s="142">
        <f>+IF(F19=0,"",'Ark1'!AD1005)</f>
        <v>52.427252564623664</v>
      </c>
      <c r="X19" s="142">
        <f>+IF(F19=0,"",'Ark1'!AE1005)</f>
        <v>51.809314337721759</v>
      </c>
      <c r="Y19" s="142">
        <f>+IF(F19=0,"",'Ark1'!AF1005)</f>
        <v>99.646112600536171</v>
      </c>
      <c r="Z19" s="67">
        <f t="shared" si="4"/>
        <v>4.262494628231023</v>
      </c>
      <c r="AA19" s="142">
        <f t="shared" si="5"/>
        <v>16.273204903677758</v>
      </c>
      <c r="AB19" s="47"/>
      <c r="AC19" s="4"/>
      <c r="AD19" s="58"/>
      <c r="AF19" s="13"/>
      <c r="AG19" s="5"/>
      <c r="AI19" s="1"/>
      <c r="AJ19" s="1"/>
      <c r="AK19" s="11"/>
      <c r="AL19" s="11"/>
      <c r="AM19" s="11"/>
    </row>
    <row r="20" spans="1:41" ht="15.6">
      <c r="A20" s="47"/>
      <c r="B20" s="66">
        <f>+'Ark1'!C1006</f>
        <v>2020</v>
      </c>
      <c r="C20" s="66">
        <f>+'Ark1'!K1006</f>
        <v>4</v>
      </c>
      <c r="D20" s="66" t="s">
        <v>63</v>
      </c>
      <c r="E20" s="66">
        <f>+IF(F20=0,"",'Ark1'!Q1006)</f>
        <v>7</v>
      </c>
      <c r="F20" s="293">
        <f>+'Ark1'!R1006</f>
        <v>33</v>
      </c>
      <c r="G20" s="195">
        <f>+IF(F20=0,"",'Ark1'!AF1006)</f>
        <v>0.35388739946380698</v>
      </c>
      <c r="H20" s="195">
        <f>+IF(F20=0,"",IF(F24=0,"",G20-G24))</f>
        <v>-99.104577911663227</v>
      </c>
      <c r="I20" s="195">
        <f>+IF(F20=0,"",'Ark1'!AG1006)</f>
        <v>0.3017243009376972</v>
      </c>
      <c r="J20" s="97"/>
      <c r="K20" s="67">
        <f>+IF(F20=0,"",'Ark1'!S1006)</f>
        <v>4.1212121212121211</v>
      </c>
      <c r="L20" s="95">
        <f>+IF(F20=0,"",IF(F24=0,"",K20-K24))</f>
        <v>-0.74913922458611282</v>
      </c>
      <c r="M20" s="67">
        <f>+IF(F20=0,"",'Ark1'!T1006)</f>
        <v>5.1818181818181808</v>
      </c>
      <c r="N20" s="279">
        <f>+IF(F20=0,"",'Ark1'!U1006)</f>
        <v>18.374545454545455</v>
      </c>
      <c r="O20" s="142">
        <f>+IF(F20=0,"",'Ark1'!V1006)</f>
        <v>3.0303030303030303</v>
      </c>
      <c r="P20" s="142">
        <f>+IF(F20=0,"",'Ark1'!W1006)</f>
        <v>6.0606060606060606</v>
      </c>
      <c r="Q20" s="142">
        <f>+IF(F20=0,"",'Ark1'!X1006)</f>
        <v>57.575757575757585</v>
      </c>
      <c r="R20" s="142">
        <f>+IF(F20=0,"",'Ark1'!Y1006)</f>
        <v>18.181818181818183</v>
      </c>
      <c r="S20" s="142">
        <f>+IF(F20=0,"",'Ark1'!Z1006)</f>
        <v>6.4927069066150311</v>
      </c>
      <c r="T20" s="141">
        <f>+IF(F20=0,"",'Ark1'!Z1006)</f>
        <v>6.4927069066150311</v>
      </c>
      <c r="U20" s="67">
        <f>+IF(F20=0,"",'Ark1'!AB1006)</f>
        <v>2.3284088136119454</v>
      </c>
      <c r="V20" s="67">
        <f>+IF(F20=0,"",'Ark1'!AB1006)</f>
        <v>2.3284088136119454</v>
      </c>
      <c r="W20" s="142">
        <f>+IF(F20=0,"",'Ark1'!AD1006)</f>
        <v>48.859667901642339</v>
      </c>
      <c r="X20" s="142">
        <f>+IF(F20=0,"",'Ark1'!AE1006)</f>
        <v>29.782417941461524</v>
      </c>
      <c r="Y20" s="142">
        <f>+IF(F20=0,"",'Ark1'!AF1006)</f>
        <v>0.35388739946380698</v>
      </c>
      <c r="Z20" s="67">
        <f t="shared" si="4"/>
        <v>4.4585294117647063</v>
      </c>
      <c r="AA20" s="142">
        <f t="shared" si="5"/>
        <v>4.7142857142857144</v>
      </c>
      <c r="AB20" s="47"/>
      <c r="AC20" s="13"/>
      <c r="AD20" s="13"/>
    </row>
    <row r="21" spans="1:41" ht="15.6">
      <c r="A21" s="47"/>
      <c r="B21" s="47"/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  <c r="AC21" s="4"/>
      <c r="AD21" s="58"/>
      <c r="AF21" s="1"/>
      <c r="AG21" s="5"/>
      <c r="AI21" s="2"/>
      <c r="AJ21" s="2"/>
      <c r="AK21" s="2"/>
    </row>
    <row r="22" spans="1:41" ht="15.6">
      <c r="A22" s="47"/>
      <c r="B22" s="66">
        <f>+'Ark1'!C1007</f>
        <v>2019</v>
      </c>
      <c r="C22" s="66">
        <f>+'Ark1'!K1007</f>
        <v>0</v>
      </c>
      <c r="D22" s="66" t="s">
        <v>63</v>
      </c>
      <c r="E22" s="66">
        <f>+IF(F22=0,"",'Ark1'!Q1007)</f>
        <v>551</v>
      </c>
      <c r="F22" s="293">
        <f>+'Ark1'!R1007</f>
        <v>8848</v>
      </c>
      <c r="G22" s="195">
        <f>+IF(F22=0,"",'Ark1'!AF1007)</f>
        <v>99.650861583511642</v>
      </c>
      <c r="H22" s="195">
        <f t="shared" ref="H22:H27" si="6">+IF(F22=0,"",IF(F25=0,"",G22-G25))</f>
        <v>99.109326894638642</v>
      </c>
      <c r="I22" s="195">
        <f>+IF(F22=0,"",'Ark1'!AG1007)</f>
        <v>99.675748240356384</v>
      </c>
      <c r="J22" s="97"/>
      <c r="K22" s="67">
        <f>+IF(F22=0,"",'Ark1'!S1007)</f>
        <v>5.0074593128390621</v>
      </c>
      <c r="L22" s="95">
        <f t="shared" ref="L22:L27" si="7">+IF(F22=0,"",IF(F25=0,"",K22-K25))</f>
        <v>0.89425176566925035</v>
      </c>
      <c r="M22" s="67">
        <f>+IF(F22=0,"",'Ark1'!T1007)</f>
        <v>5.6151672694394223</v>
      </c>
      <c r="N22" s="279">
        <f>+IF(F22=0,"",'Ark1'!U1007)</f>
        <v>21.509477848101287</v>
      </c>
      <c r="O22" s="142">
        <f>+IF(F22=0,"",'Ark1'!V1007)</f>
        <v>3.3227848101265818</v>
      </c>
      <c r="P22" s="142">
        <f>+IF(F22=0,"",'Ark1'!W1007)</f>
        <v>4.3399638336347195</v>
      </c>
      <c r="Q22" s="142">
        <f>+IF(F22=0,"",'Ark1'!X1007)</f>
        <v>84.595388788426746</v>
      </c>
      <c r="R22" s="142">
        <f>+IF(F22=0,"",'Ark1'!Y1007)</f>
        <v>33.510397830018086</v>
      </c>
      <c r="S22" s="142">
        <f>+IF(F22=0,"",'Ark1'!Z1007)</f>
        <v>5.9864904229857254</v>
      </c>
      <c r="T22" s="141">
        <f>+IF(F22=0,"",'Ark1'!Z1007)</f>
        <v>5.9864904229857254</v>
      </c>
      <c r="U22" s="67">
        <f>+IF(F22=0,"",'Ark1'!AB1007)</f>
        <v>2.2912050907068462</v>
      </c>
      <c r="V22" s="67">
        <f>+IF(F22=0,"",'Ark1'!AB1007)</f>
        <v>2.2912050907068462</v>
      </c>
      <c r="W22" s="142">
        <f>+IF(F22=0,"",'Ark1'!AD1007)</f>
        <v>53.799414578871193</v>
      </c>
      <c r="X22" s="142">
        <f>+IF(F22=0,"",'Ark1'!AE1007)</f>
        <v>53.203821715157929</v>
      </c>
      <c r="Y22" s="142">
        <f>+IF(F22=0,"",'Ark1'!AF1007)</f>
        <v>99.650861583511642</v>
      </c>
      <c r="Z22" s="67">
        <f t="shared" ref="Z22:Z31" si="8">+IF(F22=0,"",N22/K22)</f>
        <v>4.2954872929174401</v>
      </c>
      <c r="AA22" s="142">
        <f t="shared" ref="AA22:AA31" si="9">+IF(F22=0,"",F22/E22)</f>
        <v>16.058076225045372</v>
      </c>
      <c r="AB22" s="47"/>
      <c r="AC22" s="1"/>
      <c r="AD22" s="1"/>
      <c r="AE22" s="1"/>
      <c r="AF22" s="1"/>
      <c r="AG22" s="1"/>
      <c r="AH22" s="1"/>
      <c r="AI22" s="1"/>
      <c r="AJ22" s="1"/>
      <c r="AK22" s="1"/>
      <c r="AL22" s="1"/>
      <c r="AN22" s="13"/>
      <c r="AO22" s="13"/>
    </row>
    <row r="23" spans="1:41" ht="15.6">
      <c r="A23" s="47"/>
      <c r="B23" s="66">
        <f>+'Ark1'!C1008</f>
        <v>2019</v>
      </c>
      <c r="C23" s="66">
        <f>+'Ark1'!K1008</f>
        <v>4</v>
      </c>
      <c r="D23" s="66" t="s">
        <v>63</v>
      </c>
      <c r="E23" s="66">
        <f>+IF(F23=0,"",'Ark1'!Q1008)</f>
        <v>11</v>
      </c>
      <c r="F23" s="293">
        <f>+'Ark1'!R1008</f>
        <v>31</v>
      </c>
      <c r="G23" s="195">
        <f>+IF(F23=0,"",'Ark1'!AF1008)</f>
        <v>0.34913841648834343</v>
      </c>
      <c r="H23" s="195">
        <f t="shared" si="6"/>
        <v>-99.078342499542217</v>
      </c>
      <c r="I23" s="195">
        <f>+IF(F23=0,"",'Ark1'!AG1008)</f>
        <v>0.32425175964361025</v>
      </c>
      <c r="J23" s="97"/>
      <c r="K23" s="67">
        <f>+IF(F23=0,"",'Ark1'!S1008)</f>
        <v>5.258064516129032</v>
      </c>
      <c r="L23" s="95">
        <f t="shared" si="7"/>
        <v>0.45345799021732436</v>
      </c>
      <c r="M23" s="67">
        <f>+IF(F23=0,"",'Ark1'!T1008)</f>
        <v>5.9677419354838719</v>
      </c>
      <c r="N23" s="279">
        <f>+IF(F23=0,"",'Ark1'!U1008)</f>
        <v>19.971290322580654</v>
      </c>
      <c r="O23" s="142">
        <f>+IF(F23=0,"",'Ark1'!V1008)</f>
        <v>0</v>
      </c>
      <c r="P23" s="142">
        <f>+IF(F23=0,"",'Ark1'!W1008)</f>
        <v>3.2258064516129026</v>
      </c>
      <c r="Q23" s="142">
        <f>+IF(F23=0,"",'Ark1'!X1008)</f>
        <v>70.967741935483886</v>
      </c>
      <c r="R23" s="142">
        <f>+IF(F23=0,"",'Ark1'!Y1008)</f>
        <v>22.58064516129032</v>
      </c>
      <c r="S23" s="142">
        <f>+IF(F23=0,"",'Ark1'!Z1008)</f>
        <v>6.2771180678949694</v>
      </c>
      <c r="T23" s="141">
        <f>+IF(F23=0,"",'Ark1'!Z1008)</f>
        <v>6.2771180678949694</v>
      </c>
      <c r="U23" s="67">
        <f>+IF(F23=0,"",'Ark1'!AB1008)</f>
        <v>2.0710581831321968</v>
      </c>
      <c r="V23" s="67">
        <f>+IF(F23=0,"",'Ark1'!AB1008)</f>
        <v>2.0710581831321968</v>
      </c>
      <c r="W23" s="142">
        <f>+IF(F23=0,"",'Ark1'!AD1008)</f>
        <v>35.423883701702444</v>
      </c>
      <c r="X23" s="142">
        <f>+IF(F23=0,"",'Ark1'!AE1008)</f>
        <v>53.680936947162849</v>
      </c>
      <c r="Y23" s="142">
        <f>+IF(F23=0,"",'Ark1'!AF1008)</f>
        <v>0.34913841648834343</v>
      </c>
      <c r="Z23" s="67">
        <f t="shared" si="8"/>
        <v>3.7982208588957072</v>
      </c>
      <c r="AA23" s="142">
        <f t="shared" si="9"/>
        <v>2.8181818181818183</v>
      </c>
      <c r="AB23" s="47"/>
      <c r="AC23" s="1"/>
      <c r="AD23" s="1"/>
      <c r="AE23" s="1"/>
      <c r="AF23" s="1"/>
      <c r="AG23" s="1"/>
      <c r="AH23" s="1"/>
      <c r="AI23" s="1"/>
      <c r="AJ23" s="1"/>
      <c r="AK23" s="1"/>
      <c r="AL23" s="1"/>
      <c r="AN23" s="13"/>
      <c r="AO23" s="13"/>
    </row>
    <row r="24" spans="1:41" ht="15.6">
      <c r="A24" s="47"/>
      <c r="B24" s="66">
        <f>+'Ark1'!C1009</f>
        <v>2018</v>
      </c>
      <c r="C24" s="66">
        <f>+'Ark1'!K1009</f>
        <v>0</v>
      </c>
      <c r="D24" s="66" t="s">
        <v>63</v>
      </c>
      <c r="E24" s="66">
        <f>+IF(F24=0,"",'Ark1'!Q1009)</f>
        <v>625</v>
      </c>
      <c r="F24" s="293">
        <f>+'Ark1'!R1009</f>
        <v>9734</v>
      </c>
      <c r="G24" s="195">
        <f>+IF(F24=0,"",'Ark1'!AF1009)</f>
        <v>99.458465311127028</v>
      </c>
      <c r="H24" s="195">
        <f t="shared" si="6"/>
        <v>98.885946227157561</v>
      </c>
      <c r="I24" s="195">
        <f>+IF(F24=0,"",'Ark1'!AG1009)</f>
        <v>99.577744052730111</v>
      </c>
      <c r="J24" s="97"/>
      <c r="K24" s="67">
        <f>+IF(F24=0,"",'Ark1'!S1009)</f>
        <v>4.8703513457982339</v>
      </c>
      <c r="L24" s="95">
        <f t="shared" si="7"/>
        <v>-1.1796486542017659</v>
      </c>
      <c r="M24" s="67">
        <f>+IF(F24=0,"",'Ark1'!T1009)</f>
        <v>5.3783644955824954</v>
      </c>
      <c r="N24" s="279">
        <f>+IF(F24=0,"",'Ark1'!U1009)</f>
        <v>20.638041914937393</v>
      </c>
      <c r="O24" s="142">
        <f>+IF(F24=0,"",'Ark1'!V1009)</f>
        <v>2.8662420382165599</v>
      </c>
      <c r="P24" s="142">
        <f>+IF(F24=0,"",'Ark1'!W1009)</f>
        <v>3.9860283542223129</v>
      </c>
      <c r="Q24" s="142">
        <f>+IF(F24=0,"",'Ark1'!X1009)</f>
        <v>79.535648243271012</v>
      </c>
      <c r="R24" s="142">
        <f>+IF(F24=0,"",'Ark1'!Y1009)</f>
        <v>29.001438257653593</v>
      </c>
      <c r="S24" s="142">
        <f>+IF(F24=0,"",'Ark1'!Z1009)</f>
        <v>6.0193174261240783</v>
      </c>
      <c r="T24" s="141">
        <f>+IF(F24=0,"",'Ark1'!Z1009)</f>
        <v>6.0193174261240783</v>
      </c>
      <c r="U24" s="67">
        <f>+IF(F24=0,"",'Ark1'!AB1009)</f>
        <v>2.2885059444659381</v>
      </c>
      <c r="V24" s="67">
        <f>+IF(F24=0,"",'Ark1'!AB1009)</f>
        <v>2.2885059444659381</v>
      </c>
      <c r="W24" s="142">
        <f>+IF(F24=0,"",'Ark1'!AD1009)</f>
        <v>54.298588187735163</v>
      </c>
      <c r="X24" s="142">
        <f>+IF(F24=0,"",'Ark1'!AE1009)</f>
        <v>58.355121354674075</v>
      </c>
      <c r="Y24" s="142">
        <f>+IF(F24=0,"",'Ark1'!AF1009)</f>
        <v>99.458465311127028</v>
      </c>
      <c r="Z24" s="67">
        <f t="shared" si="8"/>
        <v>4.2374852345595793</v>
      </c>
      <c r="AA24" s="142">
        <f t="shared" si="9"/>
        <v>15.574400000000001</v>
      </c>
      <c r="AB24" s="47"/>
      <c r="AC24" s="1"/>
      <c r="AD24" s="1"/>
      <c r="AE24" s="1"/>
      <c r="AF24" s="1"/>
      <c r="AG24" s="1"/>
      <c r="AH24" s="1"/>
      <c r="AI24" s="1"/>
      <c r="AJ24" s="1"/>
      <c r="AK24" s="1"/>
      <c r="AL24" s="1"/>
      <c r="AN24" s="13"/>
      <c r="AO24" s="13"/>
    </row>
    <row r="25" spans="1:41" ht="15.6">
      <c r="A25" s="47"/>
      <c r="B25" s="66">
        <f>+'Ark1'!C1010</f>
        <v>2018</v>
      </c>
      <c r="C25" s="66">
        <f>+'Ark1'!K1010</f>
        <v>4</v>
      </c>
      <c r="D25" s="66" t="s">
        <v>63</v>
      </c>
      <c r="E25" s="66">
        <f>+IF(F25=0,"",'Ark1'!Q1010)</f>
        <v>13</v>
      </c>
      <c r="F25" s="293">
        <f>+'Ark1'!R1010</f>
        <v>53</v>
      </c>
      <c r="G25" s="195">
        <f>+IF(F25=0,"",'Ark1'!AF1010)</f>
        <v>0.54153468887299483</v>
      </c>
      <c r="H25" s="195">
        <f t="shared" si="6"/>
        <v>-99.082746161191565</v>
      </c>
      <c r="I25" s="195">
        <f>+IF(F25=0,"",'Ark1'!AG1010)</f>
        <v>0.42225594726982929</v>
      </c>
      <c r="J25" s="97"/>
      <c r="K25" s="67">
        <f>+IF(F25=0,"",'Ark1'!S1010)</f>
        <v>4.1132075471698117</v>
      </c>
      <c r="L25" s="95">
        <f t="shared" si="7"/>
        <v>-0.87818903503407686</v>
      </c>
      <c r="M25" s="67">
        <f>+IF(F25=0,"",'Ark1'!T1010)</f>
        <v>4.3207547169811331</v>
      </c>
      <c r="N25" s="279">
        <f>+IF(F25=0,"",'Ark1'!U1010)</f>
        <v>16.073018867924539</v>
      </c>
      <c r="O25" s="142">
        <f>+IF(F25=0,"",'Ark1'!V1010)</f>
        <v>3.7735849056603761</v>
      </c>
      <c r="P25" s="142">
        <f>+IF(F25=0,"",'Ark1'!W1010)</f>
        <v>0</v>
      </c>
      <c r="Q25" s="142">
        <f>+IF(F25=0,"",'Ark1'!X1010)</f>
        <v>50.943396226415089</v>
      </c>
      <c r="R25" s="142">
        <f>+IF(F25=0,"",'Ark1'!Y1010)</f>
        <v>7.5471698113207522</v>
      </c>
      <c r="S25" s="142">
        <f>+IF(F25=0,"",'Ark1'!Z1010)</f>
        <v>4.4759885953054068</v>
      </c>
      <c r="T25" s="141">
        <f>+IF(F25=0,"",'Ark1'!Z1010)</f>
        <v>4.4759885953054068</v>
      </c>
      <c r="U25" s="67">
        <f>+IF(F25=0,"",'Ark1'!AB1010)</f>
        <v>1.6109716381989863</v>
      </c>
      <c r="V25" s="67">
        <f>+IF(F25=0,"",'Ark1'!AB1010)</f>
        <v>1.6109716381989863</v>
      </c>
      <c r="W25" s="142">
        <f>+IF(F25=0,"",'Ark1'!AD1010)</f>
        <v>31.656004824670475</v>
      </c>
      <c r="X25" s="142">
        <f>+IF(F25=0,"",'Ark1'!AE1010)</f>
        <v>39.991384747826906</v>
      </c>
      <c r="Y25" s="142">
        <f>+IF(F25=0,"",'Ark1'!AF1010)</f>
        <v>0.54153468887299483</v>
      </c>
      <c r="Z25" s="67">
        <f t="shared" si="8"/>
        <v>3.9076605504587176</v>
      </c>
      <c r="AA25" s="142">
        <f t="shared" si="9"/>
        <v>4.0769230769230766</v>
      </c>
      <c r="AB25" s="47"/>
      <c r="AC25" s="1"/>
      <c r="AD25" s="1"/>
      <c r="AE25" s="1"/>
      <c r="AF25" s="1"/>
      <c r="AG25" s="1"/>
      <c r="AH25" s="1"/>
      <c r="AI25" s="1"/>
      <c r="AJ25" s="1"/>
      <c r="AK25" s="1"/>
      <c r="AL25" s="1"/>
      <c r="AN25" s="13"/>
      <c r="AO25" s="13"/>
    </row>
    <row r="26" spans="1:41" ht="15.6">
      <c r="A26" s="47"/>
      <c r="B26" s="66">
        <f>+'Ark1'!C1011</f>
        <v>2017</v>
      </c>
      <c r="C26" s="66">
        <f>+'Ark1'!K1011</f>
        <v>0</v>
      </c>
      <c r="D26" s="66" t="s">
        <v>63</v>
      </c>
      <c r="E26" s="66">
        <f>+IF(F26=0,"",'Ark1'!Q1011)</f>
        <v>593</v>
      </c>
      <c r="F26" s="293">
        <f>+'Ark1'!R1011</f>
        <v>10420</v>
      </c>
      <c r="G26" s="195">
        <f>+IF(F26=0,"",'Ark1'!AF1011)</f>
        <v>99.427480916030561</v>
      </c>
      <c r="H26" s="195">
        <f t="shared" si="6"/>
        <v>99.05176176609514</v>
      </c>
      <c r="I26" s="195">
        <f>+IF(F26=0,"",'Ark1'!AG1011)</f>
        <v>99.530436836875765</v>
      </c>
      <c r="J26" s="97"/>
      <c r="K26" s="67">
        <f>+IF(F26=0,"",'Ark1'!S1011)</f>
        <v>4.8046065259117077</v>
      </c>
      <c r="L26" s="95">
        <f t="shared" si="7"/>
        <v>0.80460652591170767</v>
      </c>
      <c r="M26" s="67">
        <f>+IF(F26=0,"",'Ark1'!T1011)</f>
        <v>5.3233205374280228</v>
      </c>
      <c r="N26" s="279">
        <f>+IF(F26=0,"",'Ark1'!U1011)</f>
        <v>20.620710172744765</v>
      </c>
      <c r="O26" s="142">
        <f>+IF(F26=0,"",'Ark1'!V1011)</f>
        <v>2.4376199616122842</v>
      </c>
      <c r="P26" s="142">
        <f>+IF(F26=0,"",'Ark1'!W1011)</f>
        <v>4.0403071017274472</v>
      </c>
      <c r="Q26" s="142">
        <f>+IF(F26=0,"",'Ark1'!X1011)</f>
        <v>78.809980806142022</v>
      </c>
      <c r="R26" s="142">
        <f>+IF(F26=0,"",'Ark1'!Y1011)</f>
        <v>28.656429942418431</v>
      </c>
      <c r="S26" s="142">
        <f>+IF(F26=0,"",'Ark1'!Z1011)</f>
        <v>5.9696541528689844</v>
      </c>
      <c r="T26" s="141">
        <f>+IF(F26=0,"",'Ark1'!Z1011)</f>
        <v>5.9696541528689844</v>
      </c>
      <c r="U26" s="67">
        <f>+IF(F26=0,"",'Ark1'!AB1011)</f>
        <v>2.348392129928941</v>
      </c>
      <c r="V26" s="67">
        <f>+IF(F26=0,"",'Ark1'!AB1011)</f>
        <v>2.348392129928941</v>
      </c>
      <c r="W26" s="142">
        <f>+IF(F26=0,"",'Ark1'!AD1011)</f>
        <v>57.307745477216706</v>
      </c>
      <c r="X26" s="142">
        <f>+IF(F26=0,"",'Ark1'!AE1011)</f>
        <v>58.981341050107581</v>
      </c>
      <c r="Y26" s="142">
        <f>+IF(F26=0,"",'Ark1'!AF1011)</f>
        <v>99.427480916030561</v>
      </c>
      <c r="Z26" s="67">
        <f t="shared" si="8"/>
        <v>4.2918624161073922</v>
      </c>
      <c r="AA26" s="142">
        <f t="shared" si="9"/>
        <v>17.571669477234401</v>
      </c>
      <c r="AB26" s="47"/>
      <c r="AN26" s="13"/>
      <c r="AO26" s="13"/>
    </row>
    <row r="27" spans="1:41" ht="15.6">
      <c r="A27" s="47"/>
      <c r="B27" s="66">
        <f>+'Ark1'!C1012</f>
        <v>2017</v>
      </c>
      <c r="C27" s="66">
        <f>+'Ark1'!K1012</f>
        <v>4</v>
      </c>
      <c r="D27" s="66" t="s">
        <v>63</v>
      </c>
      <c r="E27" s="66">
        <f>+IF(F27=0,"",'Ark1'!Q1012)</f>
        <v>12</v>
      </c>
      <c r="F27" s="293">
        <f>+'Ark1'!R1012</f>
        <v>60</v>
      </c>
      <c r="G27" s="195">
        <f>+IF(F27=0,"",'Ark1'!AF1012)</f>
        <v>0.5725190839694656</v>
      </c>
      <c r="H27" s="195">
        <f t="shared" si="6"/>
        <v>-98.961623370364279</v>
      </c>
      <c r="I27" s="195">
        <f>+IF(F27=0,"",'Ark1'!AG1012)</f>
        <v>0.46956316312421298</v>
      </c>
      <c r="J27" s="97"/>
      <c r="K27" s="67">
        <f>+IF(F27=0,"",'Ark1'!S1012)</f>
        <v>6.05</v>
      </c>
      <c r="L27" s="95">
        <f t="shared" si="7"/>
        <v>1.2109804163074278</v>
      </c>
      <c r="M27" s="67">
        <f>+IF(F27=0,"",'Ark1'!T1012)</f>
        <v>5.2833333333333323</v>
      </c>
      <c r="N27" s="279">
        <f>+IF(F27=0,"",'Ark1'!U1012)</f>
        <v>16.895000000000003</v>
      </c>
      <c r="O27" s="142">
        <f>+IF(F27=0,"",'Ark1'!V1012)</f>
        <v>0</v>
      </c>
      <c r="P27" s="142">
        <f>+IF(F27=0,"",'Ark1'!W1012)</f>
        <v>3.3333333333333344</v>
      </c>
      <c r="Q27" s="142">
        <f>+IF(F27=0,"",'Ark1'!X1012)</f>
        <v>58.33333333333335</v>
      </c>
      <c r="R27" s="142">
        <f>+IF(F27=0,"",'Ark1'!Y1012)</f>
        <v>8.3333333333333357</v>
      </c>
      <c r="S27" s="142">
        <f>+IF(F27=0,"",'Ark1'!Z1012)</f>
        <v>4.597478475570405</v>
      </c>
      <c r="T27" s="141">
        <f>+IF(F27=0,"",'Ark1'!Z1012)</f>
        <v>4.597478475570405</v>
      </c>
      <c r="U27" s="67">
        <f>+IF(F27=0,"",'Ark1'!AB1012)</f>
        <v>2.3529532270933244</v>
      </c>
      <c r="V27" s="67">
        <f>+IF(F27=0,"",'Ark1'!AB1012)</f>
        <v>2.3529532270933244</v>
      </c>
      <c r="W27" s="142">
        <f>+IF(F27=0,"",'Ark1'!AD1012)</f>
        <v>52.334986956318531</v>
      </c>
      <c r="X27" s="142">
        <f>+IF(F27=0,"",'Ark1'!AE1012)</f>
        <v>50.680727566092315</v>
      </c>
      <c r="Y27" s="142">
        <f>+IF(F27=0,"",'Ark1'!AF1012)</f>
        <v>0.5725190839694656</v>
      </c>
      <c r="Z27" s="67">
        <f t="shared" si="8"/>
        <v>2.7925619834710749</v>
      </c>
      <c r="AA27" s="142">
        <f t="shared" si="9"/>
        <v>5</v>
      </c>
      <c r="AB27" s="47"/>
      <c r="AN27" s="13"/>
      <c r="AO27" s="13"/>
    </row>
    <row r="28" spans="1:41" ht="15.6">
      <c r="A28" s="47"/>
      <c r="B28" s="66">
        <f>+'Ark1'!C1013</f>
        <v>2016</v>
      </c>
      <c r="C28" s="66">
        <f>+'Ark1'!K1013</f>
        <v>0</v>
      </c>
      <c r="D28" s="66" t="s">
        <v>63</v>
      </c>
      <c r="E28" s="66">
        <f>+IF(F28=0,"",'Ark1'!Q1013)</f>
        <v>605</v>
      </c>
      <c r="F28" s="293">
        <f>+'Ark1'!R1013</f>
        <v>8485</v>
      </c>
      <c r="G28" s="195">
        <f>+IF(F28=0,"",'Ark1'!AF1013)</f>
        <v>99.624280850064565</v>
      </c>
      <c r="H28" s="195">
        <f>+IF(F28=0,"",IF(F31=0,"",G28-G31))</f>
        <v>99.317795622652525</v>
      </c>
      <c r="I28" s="195">
        <f>+IF(F28=0,"",'Ark1'!AG1013)</f>
        <v>99.739222111222844</v>
      </c>
      <c r="J28" s="97"/>
      <c r="K28" s="67">
        <f>+IF(F28=0,"",'Ark1'!S1013)</f>
        <v>4.9913965822038886</v>
      </c>
      <c r="L28" s="95">
        <f>+IF(F28=0,"",IF(F31=0,"",K28-K31))</f>
        <v>0.2313965822038897</v>
      </c>
      <c r="M28" s="67">
        <f>+IF(F28=0,"",'Ark1'!T1013)</f>
        <v>5.4268709487330575</v>
      </c>
      <c r="N28" s="279">
        <f>+IF(F28=0,"",'Ark1'!U1013)</f>
        <v>21.262251031231596</v>
      </c>
      <c r="O28" s="142">
        <f>+IF(F28=0,"",'Ark1'!V1013)</f>
        <v>3.323512080141426</v>
      </c>
      <c r="P28" s="142">
        <f>+IF(F28=0,"",'Ark1'!W1013)</f>
        <v>4.2192103712433715</v>
      </c>
      <c r="Q28" s="142">
        <f>+IF(F28=0,"",'Ark1'!X1013)</f>
        <v>82.121390689451985</v>
      </c>
      <c r="R28" s="142">
        <f>+IF(F28=0,"",'Ark1'!Y1013)</f>
        <v>32.834413671184443</v>
      </c>
      <c r="S28" s="142">
        <f>+IF(F28=0,"",'Ark1'!Z1013)</f>
        <v>6.0113951799939089</v>
      </c>
      <c r="T28" s="141">
        <f>+IF(F28=0,"",'Ark1'!Z1013)</f>
        <v>6.0113951799939089</v>
      </c>
      <c r="U28" s="67">
        <f>+IF(F28=0,"",'Ark1'!AB1013)</f>
        <v>2.3200561182250472</v>
      </c>
      <c r="V28" s="67">
        <f>+IF(F28=0,"",'Ark1'!AB1013)</f>
        <v>2.3200561182250472</v>
      </c>
      <c r="W28" s="142">
        <f>+IF(F28=0,"",'Ark1'!AD1013)</f>
        <v>54.489868306172589</v>
      </c>
      <c r="X28" s="142">
        <f>+IF(F28=0,"",'Ark1'!AE1013)</f>
        <v>60.557823922269037</v>
      </c>
      <c r="Y28" s="142">
        <f>+IF(F28=0,"",'Ark1'!AF1013)</f>
        <v>99.624280850064565</v>
      </c>
      <c r="Z28" s="67">
        <f t="shared" si="8"/>
        <v>4.2597799395542149</v>
      </c>
      <c r="AA28" s="142">
        <f t="shared" si="9"/>
        <v>14.024793388429751</v>
      </c>
      <c r="AB28" s="47"/>
      <c r="AC28" s="1"/>
      <c r="AD28" s="1"/>
      <c r="AE28" s="1"/>
      <c r="AF28" s="1"/>
      <c r="AG28" s="1"/>
      <c r="AH28" s="1"/>
      <c r="AI28" s="1"/>
      <c r="AJ28" s="1"/>
      <c r="AK28" s="1"/>
      <c r="AL28" s="1"/>
      <c r="AN28" s="13"/>
      <c r="AO28" s="13"/>
    </row>
    <row r="29" spans="1:41" ht="15.6">
      <c r="A29" s="47"/>
      <c r="B29" s="66">
        <f>+'Ark1'!C1014</f>
        <v>2016</v>
      </c>
      <c r="C29" s="66">
        <f>+'Ark1'!K1014</f>
        <v>4</v>
      </c>
      <c r="D29" s="66" t="s">
        <v>63</v>
      </c>
      <c r="E29" s="66">
        <f>+IF(F29=0,"",'Ark1'!Q1014)</f>
        <v>7</v>
      </c>
      <c r="F29" s="293">
        <f>+'Ark1'!R1014</f>
        <v>32</v>
      </c>
      <c r="G29" s="195">
        <f>+IF(F29=0,"",'Ark1'!AF1014)</f>
        <v>0.37571914993542327</v>
      </c>
      <c r="H29" s="195" t="str">
        <f t="shared" ref="H29" si="10">+IF(F29=0,"",IF(F32=0,"",G29-G32))</f>
        <v/>
      </c>
      <c r="I29" s="195">
        <f>+IF(F29=0,"",'Ark1'!AG1014)</f>
        <v>0.26077788877715247</v>
      </c>
      <c r="J29" s="97"/>
      <c r="K29" s="67">
        <f>+IF(F29=0,"",'Ark1'!S1014)</f>
        <v>4</v>
      </c>
      <c r="L29" s="95" t="str">
        <f t="shared" ref="L29" si="11">+IF(F29=0,"",IF(F32=0,"",K29-K32))</f>
        <v/>
      </c>
      <c r="M29" s="67">
        <f>+IF(F29=0,"",'Ark1'!T1014)</f>
        <v>3.6875</v>
      </c>
      <c r="N29" s="279">
        <f>+IF(F29=0,"",'Ark1'!U1014)</f>
        <v>14.740625</v>
      </c>
      <c r="O29" s="142">
        <f>+IF(F29=0,"",'Ark1'!V1014)</f>
        <v>0</v>
      </c>
      <c r="P29" s="142">
        <f>+IF(F29=0,"",'Ark1'!W1014)</f>
        <v>3.125</v>
      </c>
      <c r="Q29" s="142">
        <f>+IF(F29=0,"",'Ark1'!X1014)</f>
        <v>28.125</v>
      </c>
      <c r="R29" s="142">
        <f>+IF(F29=0,"",'Ark1'!Y1014)</f>
        <v>12.5</v>
      </c>
      <c r="S29" s="142">
        <f>+IF(F29=0,"",'Ark1'!Z1014)</f>
        <v>5.9633180452978509</v>
      </c>
      <c r="T29" s="141">
        <f>+IF(F29=0,"",'Ark1'!Z1014)</f>
        <v>5.9633180452978509</v>
      </c>
      <c r="U29" s="67">
        <f>+IF(F29=0,"",'Ark1'!AB1014)</f>
        <v>2.3642850399222168</v>
      </c>
      <c r="V29" s="67">
        <f>+IF(F29=0,"",'Ark1'!AB1014)</f>
        <v>2.3642850399222168</v>
      </c>
      <c r="W29" s="142">
        <f>+IF(F29=0,"",'Ark1'!AD1014)</f>
        <v>78.575311477580286</v>
      </c>
      <c r="X29" s="142">
        <f>+IF(F29=0,"",'Ark1'!AE1014)</f>
        <v>80.052945075285933</v>
      </c>
      <c r="Y29" s="142">
        <f>+IF(F29=0,"",'Ark1'!AF1014)</f>
        <v>0.37571914993542327</v>
      </c>
      <c r="Z29" s="67">
        <f t="shared" si="8"/>
        <v>3.6851562499999999</v>
      </c>
      <c r="AA29" s="142">
        <f t="shared" si="9"/>
        <v>4.5714285714285712</v>
      </c>
      <c r="AB29" s="47"/>
      <c r="AC29" s="1"/>
      <c r="AD29" s="1"/>
      <c r="AE29" s="1"/>
      <c r="AF29" s="1"/>
      <c r="AG29" s="1"/>
      <c r="AH29" s="1"/>
      <c r="AI29" s="1"/>
      <c r="AJ29" s="1"/>
      <c r="AK29" s="1"/>
      <c r="AL29" s="1"/>
      <c r="AN29" s="13"/>
      <c r="AO29" s="13"/>
    </row>
    <row r="30" spans="1:41" ht="15.6">
      <c r="A30" s="47"/>
      <c r="B30" s="66">
        <f>+'Ark1'!C1015</f>
        <v>2015</v>
      </c>
      <c r="C30" s="66">
        <f>+'Ark1'!K1015</f>
        <v>0</v>
      </c>
      <c r="D30" s="66" t="s">
        <v>63</v>
      </c>
      <c r="E30" s="66">
        <f>+IF(F30=0,"",'Ark1'!Q1015)</f>
        <v>576</v>
      </c>
      <c r="F30" s="293">
        <f>+'Ark1'!R1015</f>
        <v>8119</v>
      </c>
      <c r="G30" s="195">
        <f>+IF(F30=0,"",'Ark1'!AF1015)</f>
        <v>99.534142454333747</v>
      </c>
      <c r="H30" s="195" t="str">
        <f>+IF(F30=0,"",IF(F33=0,"",G30-G33))</f>
        <v/>
      </c>
      <c r="I30" s="195">
        <f>+IF(F30=0,"",'Ark1'!AG1015)</f>
        <v>99.661592707762722</v>
      </c>
      <c r="J30" s="97"/>
      <c r="K30" s="67">
        <f>+IF(F30=0,"",'Ark1'!S1015)</f>
        <v>4.839019583692572</v>
      </c>
      <c r="L30" s="95" t="str">
        <f>+IF(F30=0,"",IF(F33=0,"",K30-K33))</f>
        <v/>
      </c>
      <c r="M30" s="67">
        <f>+IF(F30=0,"",'Ark1'!T1015)</f>
        <v>5.3122305702672739</v>
      </c>
      <c r="N30" s="279">
        <f>+IF(F30=0,"",'Ark1'!U1015)</f>
        <v>20.929621874615151</v>
      </c>
      <c r="O30" s="142">
        <f>+IF(F30=0,"",'Ark1'!V1015)</f>
        <v>3.4979677300160121</v>
      </c>
      <c r="P30" s="142">
        <f>+IF(F30=0,"",'Ark1'!W1015)</f>
        <v>2.5988422219485159</v>
      </c>
      <c r="Q30" s="142">
        <f>+IF(F30=0,"",'Ark1'!X1015)</f>
        <v>81.069097179455582</v>
      </c>
      <c r="R30" s="142">
        <f>+IF(F30=0,"",'Ark1'!Y1015)</f>
        <v>31.186106663382198</v>
      </c>
      <c r="S30" s="142">
        <f>+IF(F30=0,"",'Ark1'!Z1015)</f>
        <v>5.9352623424470705</v>
      </c>
      <c r="T30" s="141">
        <f>+IF(F30=0,"",'Ark1'!Z1015)</f>
        <v>5.9352623424470705</v>
      </c>
      <c r="U30" s="67">
        <f>+IF(F30=0,"",'Ark1'!AB1015)</f>
        <v>2.2273616636800786</v>
      </c>
      <c r="V30" s="67">
        <f>+IF(F30=0,"",'Ark1'!AB1015)</f>
        <v>2.2273616636800786</v>
      </c>
      <c r="W30" s="142">
        <f>+IF(F30=0,"",'Ark1'!AD1015)</f>
        <v>54.860497297635078</v>
      </c>
      <c r="X30" s="142">
        <f>+IF(F30=0,"",'Ark1'!AE1015)</f>
        <v>57.039940481505845</v>
      </c>
      <c r="Y30" s="142">
        <f>+IF(F30=0,"",'Ark1'!AF1015)</f>
        <v>99.534142454333747</v>
      </c>
      <c r="Z30" s="67">
        <f t="shared" si="8"/>
        <v>4.3251781714518538</v>
      </c>
      <c r="AA30" s="142">
        <f t="shared" si="9"/>
        <v>14.095486111111111</v>
      </c>
      <c r="AB30" s="47"/>
      <c r="AC30" s="1"/>
      <c r="AD30" s="1"/>
      <c r="AE30" s="1"/>
      <c r="AF30" s="1"/>
      <c r="AG30" s="1"/>
      <c r="AH30" s="1"/>
      <c r="AI30" s="1"/>
      <c r="AJ30" s="1"/>
      <c r="AK30" s="1"/>
      <c r="AL30" s="1"/>
      <c r="AN30" s="13"/>
      <c r="AO30" s="13"/>
    </row>
    <row r="31" spans="1:41" ht="15.6">
      <c r="A31" s="47"/>
      <c r="B31" s="66">
        <f>+'Ark1'!C1016</f>
        <v>2015</v>
      </c>
      <c r="C31" s="66">
        <f>+'Ark1'!K1016</f>
        <v>4</v>
      </c>
      <c r="D31" s="66" t="s">
        <v>63</v>
      </c>
      <c r="E31" s="66">
        <f>+IF(F31=0,"",'Ark1'!Q1016)</f>
        <v>4</v>
      </c>
      <c r="F31" s="293">
        <f>+'Ark1'!R1016</f>
        <v>25</v>
      </c>
      <c r="G31" s="195">
        <f>+IF(F31=0,"",'Ark1'!AF1016)</f>
        <v>0.30648522741203871</v>
      </c>
      <c r="H31" s="195" t="str">
        <f t="shared" ref="H31" si="12">+IF(F31=0,"",IF(F34=0,"",G31-G34))</f>
        <v/>
      </c>
      <c r="I31" s="195">
        <f>+IF(F31=0,"",'Ark1'!AG1016)</f>
        <v>0.18380735769005607</v>
      </c>
      <c r="J31" s="97"/>
      <c r="K31" s="67">
        <f>+IF(F31=0,"",'Ark1'!S1016)</f>
        <v>4.7599999999999989</v>
      </c>
      <c r="L31" s="95" t="str">
        <f t="shared" ref="L31" si="13">+IF(F31=0,"",IF(F34=0,"",K31-K34))</f>
        <v/>
      </c>
      <c r="M31" s="67">
        <f>+IF(F31=0,"",'Ark1'!T1016)</f>
        <v>3.8</v>
      </c>
      <c r="N31" s="279">
        <f>+IF(F31=0,"",'Ark1'!U1016)</f>
        <v>12.536000000000001</v>
      </c>
      <c r="O31" s="142">
        <f>+IF(F31=0,"",'Ark1'!V1016)</f>
        <v>0</v>
      </c>
      <c r="P31" s="142">
        <f>+IF(F31=0,"",'Ark1'!W1016)</f>
        <v>0</v>
      </c>
      <c r="Q31" s="142">
        <f>+IF(F31=0,"",'Ark1'!X1016)</f>
        <v>20</v>
      </c>
      <c r="R31" s="142">
        <f>+IF(F31=0,"",'Ark1'!Y1016)</f>
        <v>0</v>
      </c>
      <c r="S31" s="142">
        <f>+IF(F31=0,"",'Ark1'!Z1016)</f>
        <v>2.7105541868776504</v>
      </c>
      <c r="T31" s="141">
        <f>+IF(F31=0,"",'Ark1'!Z1016)</f>
        <v>2.7105541868776504</v>
      </c>
      <c r="U31" s="67">
        <f>+IF(F31=0,"",'Ark1'!AB1016)</f>
        <v>1.697056274847714</v>
      </c>
      <c r="V31" s="67">
        <f>+IF(F31=0,"",'Ark1'!AB1016)</f>
        <v>1.697056274847714</v>
      </c>
      <c r="W31" s="142">
        <f>+IF(F31=0,"",'Ark1'!AD1016)</f>
        <v>19.461026136976376</v>
      </c>
      <c r="X31" s="142">
        <f>+IF(F31=0,"",'Ark1'!AE1016)</f>
        <v>54.658502240913322</v>
      </c>
      <c r="Y31" s="142">
        <f>+IF(F31=0,"",'Ark1'!AF1016)</f>
        <v>0.30648522741203871</v>
      </c>
      <c r="Z31" s="67">
        <f t="shared" si="8"/>
        <v>2.6336134453781521</v>
      </c>
      <c r="AA31" s="142">
        <f t="shared" si="9"/>
        <v>6.25</v>
      </c>
      <c r="AB31" s="47"/>
      <c r="AC31" s="1"/>
      <c r="AD31" s="1"/>
      <c r="AE31" s="1"/>
      <c r="AF31" s="1"/>
      <c r="AG31" s="1"/>
      <c r="AH31" s="1"/>
      <c r="AI31" s="1"/>
      <c r="AJ31" s="1"/>
      <c r="AK31" s="1"/>
      <c r="AL31" s="1"/>
      <c r="AN31" s="13"/>
      <c r="AO31" s="13"/>
    </row>
    <row r="32" spans="1:41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1"/>
      <c r="AD32" s="1"/>
      <c r="AE32" s="1"/>
      <c r="AF32" s="1"/>
      <c r="AG32" s="1"/>
      <c r="AH32" s="1"/>
      <c r="AI32" s="1"/>
      <c r="AJ32" s="1"/>
      <c r="AK32" s="1"/>
      <c r="AL32" s="1"/>
      <c r="AN32" s="13"/>
      <c r="AO32" s="13"/>
    </row>
    <row r="33" spans="1:41">
      <c r="A33" s="47"/>
      <c r="B33" s="47"/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  <c r="AC33" s="1"/>
      <c r="AD33" s="1"/>
      <c r="AE33" s="1"/>
      <c r="AF33" s="1"/>
      <c r="AG33" s="1"/>
      <c r="AH33" s="1"/>
      <c r="AI33" s="1"/>
      <c r="AJ33" s="1"/>
      <c r="AK33" s="1"/>
      <c r="AL33" s="1"/>
      <c r="AN33" s="13"/>
      <c r="AO33" s="13"/>
    </row>
    <row r="34" spans="1:41">
      <c r="R34" s="16"/>
      <c r="U34" s="60"/>
      <c r="V34" s="60"/>
      <c r="Z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N34" s="13"/>
      <c r="AO34" s="13"/>
    </row>
    <row r="35" spans="1:41">
      <c r="R35" s="16"/>
      <c r="U35" s="60"/>
      <c r="V35" s="60"/>
      <c r="Z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N35" s="13"/>
      <c r="AO35" s="13"/>
    </row>
    <row r="36" spans="1:41">
      <c r="R36" s="16"/>
      <c r="U36" s="60"/>
      <c r="V36" s="60"/>
      <c r="Z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N36" s="13"/>
      <c r="AO36" s="13"/>
    </row>
    <row r="37" spans="1:41">
      <c r="R37" s="16"/>
      <c r="U37" s="60"/>
      <c r="V37" s="60"/>
      <c r="Z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N37" s="13"/>
      <c r="AO37" s="13"/>
    </row>
    <row r="38" spans="1:41">
      <c r="R38" s="16"/>
      <c r="U38" s="60"/>
      <c r="V38" s="60"/>
      <c r="Z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N38" s="13"/>
      <c r="AO38" s="13"/>
    </row>
    <row r="39" spans="1:41">
      <c r="R39" s="16"/>
      <c r="U39" s="60"/>
      <c r="V39" s="60"/>
      <c r="Z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N39" s="13"/>
      <c r="AO39" s="13"/>
    </row>
    <row r="40" spans="1:41">
      <c r="R40" s="16"/>
      <c r="U40" s="60"/>
      <c r="V40" s="60"/>
      <c r="Z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N40" s="13"/>
      <c r="AO40" s="13"/>
    </row>
    <row r="41" spans="1:41">
      <c r="R41" s="16"/>
      <c r="U41" s="60"/>
      <c r="V41" s="60"/>
      <c r="Z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N41" s="13"/>
      <c r="AO41" s="13"/>
    </row>
    <row r="42" spans="1:41">
      <c r="R42" s="16"/>
      <c r="U42" s="60"/>
      <c r="V42" s="60"/>
      <c r="Z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</row>
    <row r="43" spans="1:41">
      <c r="R43" s="16"/>
      <c r="U43" s="60"/>
      <c r="V43" s="60"/>
      <c r="Z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</row>
    <row r="44" spans="1:41">
      <c r="R44" s="16"/>
      <c r="U44" s="60"/>
      <c r="V44" s="60"/>
      <c r="Z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</row>
    <row r="45" spans="1:41">
      <c r="R45" s="16"/>
      <c r="U45" s="60"/>
      <c r="V45" s="60"/>
      <c r="Z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</row>
    <row r="46" spans="1:41">
      <c r="R46" s="16"/>
      <c r="U46" s="60"/>
      <c r="V46" s="60"/>
      <c r="Z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</row>
    <row r="47" spans="1:41">
      <c r="R47" s="16"/>
      <c r="U47" s="60"/>
      <c r="V47" s="60"/>
      <c r="Z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</row>
    <row r="48" spans="1:41">
      <c r="R48" s="16"/>
      <c r="U48" s="60"/>
      <c r="V48" s="60"/>
      <c r="Z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</row>
    <row r="49" spans="7:39">
      <c r="R49" s="16"/>
      <c r="U49" s="60"/>
      <c r="V49" s="60"/>
      <c r="Z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</row>
    <row r="50" spans="7:39">
      <c r="R50" s="16"/>
      <c r="U50" s="60"/>
      <c r="V50" s="60"/>
      <c r="Z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</row>
    <row r="51" spans="7:39">
      <c r="R51" s="16"/>
      <c r="U51" s="60"/>
      <c r="V51" s="60"/>
      <c r="Z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</row>
    <row r="52" spans="7:39">
      <c r="O52" s="76"/>
      <c r="R52" s="16"/>
      <c r="U52" s="60"/>
      <c r="V52" s="60"/>
      <c r="Z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</row>
    <row r="53" spans="7:39">
      <c r="O53" s="76"/>
      <c r="R53" s="16"/>
      <c r="U53" s="60"/>
      <c r="V53" s="60"/>
      <c r="Z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4"/>
    </row>
    <row r="54" spans="7:39">
      <c r="O54" s="76"/>
      <c r="R54" s="16"/>
      <c r="U54" s="60"/>
      <c r="V54" s="60"/>
      <c r="Z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4"/>
    </row>
    <row r="55" spans="7:39">
      <c r="O55" s="76"/>
      <c r="R55" s="16"/>
      <c r="U55" s="60"/>
      <c r="V55" s="60"/>
      <c r="Z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4"/>
    </row>
    <row r="56" spans="7:39">
      <c r="O56" s="76"/>
      <c r="R56" s="16"/>
      <c r="U56" s="60"/>
      <c r="V56" s="60"/>
      <c r="Z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4"/>
    </row>
    <row r="57" spans="7:39">
      <c r="O57" s="76"/>
      <c r="R57" s="16"/>
      <c r="U57" s="60"/>
      <c r="V57" s="60"/>
      <c r="Z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4"/>
    </row>
    <row r="58" spans="7:39">
      <c r="O58" s="76"/>
      <c r="R58" s="16"/>
      <c r="U58" s="60"/>
      <c r="V58" s="60"/>
      <c r="Z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4"/>
    </row>
    <row r="59" spans="7:39">
      <c r="O59" s="76"/>
      <c r="R59" s="16"/>
      <c r="U59" s="60"/>
      <c r="V59" s="60"/>
      <c r="Z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4"/>
    </row>
    <row r="60" spans="7:39">
      <c r="O60" s="76"/>
      <c r="R60" s="16"/>
      <c r="U60" s="60"/>
      <c r="V60" s="60"/>
      <c r="Z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4"/>
    </row>
    <row r="61" spans="7:39">
      <c r="O61" s="76"/>
      <c r="R61" s="16"/>
      <c r="U61" s="60"/>
      <c r="V61" s="60"/>
      <c r="Z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4"/>
    </row>
    <row r="62" spans="7:39">
      <c r="O62" s="76"/>
      <c r="R62" s="16"/>
      <c r="U62" s="60"/>
      <c r="V62" s="60"/>
      <c r="Z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4"/>
    </row>
    <row r="63" spans="7:39">
      <c r="G63" s="159"/>
      <c r="H63" s="159"/>
      <c r="I63" s="159"/>
      <c r="J63" s="159"/>
      <c r="K63" s="14"/>
      <c r="L63" s="288"/>
      <c r="M63" s="14"/>
      <c r="N63" s="159"/>
      <c r="O63" s="76"/>
      <c r="R63" s="16"/>
      <c r="U63" s="60"/>
      <c r="V63" s="60"/>
      <c r="Z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4"/>
    </row>
    <row r="64" spans="7:39">
      <c r="G64" s="159"/>
      <c r="H64" s="159"/>
      <c r="I64" s="159"/>
      <c r="J64" s="159"/>
      <c r="K64" s="14"/>
      <c r="L64" s="288"/>
      <c r="M64" s="14"/>
      <c r="N64" s="159"/>
      <c r="O64" s="76"/>
      <c r="R64" s="16"/>
      <c r="U64" s="60"/>
      <c r="V64" s="60"/>
      <c r="Z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4"/>
    </row>
    <row r="65" spans="7:39">
      <c r="G65" s="159"/>
      <c r="H65" s="159"/>
      <c r="I65" s="159"/>
      <c r="J65" s="159"/>
      <c r="K65" s="14"/>
      <c r="L65" s="288"/>
      <c r="M65" s="14"/>
      <c r="N65" s="159"/>
      <c r="O65" s="76"/>
      <c r="R65" s="16"/>
      <c r="U65" s="60"/>
      <c r="V65" s="60"/>
      <c r="Z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4"/>
    </row>
    <row r="66" spans="7:39">
      <c r="G66" s="159"/>
      <c r="H66" s="159"/>
      <c r="I66" s="159"/>
      <c r="J66" s="159"/>
      <c r="K66" s="14"/>
      <c r="L66" s="288"/>
      <c r="M66" s="14"/>
      <c r="N66" s="159"/>
      <c r="O66" s="76"/>
      <c r="R66" s="16"/>
      <c r="U66" s="60"/>
      <c r="V66" s="60"/>
      <c r="Z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4"/>
    </row>
    <row r="67" spans="7:39">
      <c r="G67" s="159"/>
      <c r="H67" s="159"/>
      <c r="I67" s="159"/>
      <c r="J67" s="159"/>
      <c r="K67" s="14"/>
      <c r="L67" s="288"/>
      <c r="M67" s="14"/>
      <c r="N67" s="159"/>
      <c r="O67" s="76"/>
      <c r="R67" s="16"/>
      <c r="U67" s="60"/>
      <c r="V67" s="60"/>
      <c r="Z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4"/>
    </row>
    <row r="68" spans="7:39">
      <c r="G68" s="159"/>
      <c r="H68" s="159"/>
      <c r="I68" s="159"/>
      <c r="J68" s="159"/>
      <c r="K68" s="14"/>
      <c r="L68" s="288"/>
      <c r="M68" s="14"/>
      <c r="N68" s="159"/>
      <c r="O68" s="76"/>
      <c r="R68" s="16"/>
      <c r="U68" s="60"/>
      <c r="V68" s="60"/>
      <c r="Z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4"/>
    </row>
    <row r="69" spans="7:39">
      <c r="G69" s="159"/>
      <c r="H69" s="159"/>
      <c r="I69" s="159"/>
      <c r="J69" s="159"/>
      <c r="K69" s="14"/>
      <c r="L69" s="288"/>
      <c r="M69" s="14"/>
      <c r="N69" s="159"/>
      <c r="O69" s="76"/>
      <c r="R69" s="16"/>
      <c r="U69" s="60"/>
      <c r="V69" s="60"/>
      <c r="Z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4"/>
    </row>
    <row r="70" spans="7:39">
      <c r="G70" s="159"/>
      <c r="H70" s="159"/>
      <c r="I70" s="159"/>
      <c r="J70" s="159"/>
      <c r="K70" s="14"/>
      <c r="L70" s="288"/>
      <c r="M70" s="14"/>
      <c r="N70" s="159"/>
      <c r="O70" s="76"/>
      <c r="R70" s="16"/>
      <c r="U70" s="60"/>
      <c r="V70" s="60"/>
      <c r="Z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4"/>
    </row>
    <row r="71" spans="7:39">
      <c r="G71" s="159"/>
      <c r="H71" s="159"/>
      <c r="I71" s="159"/>
      <c r="J71" s="159"/>
      <c r="K71" s="14"/>
      <c r="L71" s="288"/>
      <c r="M71" s="14"/>
      <c r="N71" s="159"/>
      <c r="O71" s="76"/>
      <c r="R71" s="16"/>
      <c r="U71" s="60"/>
      <c r="V71" s="60"/>
      <c r="Z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4"/>
    </row>
    <row r="72" spans="7:39">
      <c r="G72" s="159"/>
      <c r="H72" s="159"/>
      <c r="I72" s="159"/>
      <c r="J72" s="159"/>
      <c r="K72" s="14"/>
      <c r="L72" s="288"/>
      <c r="M72" s="14"/>
      <c r="N72" s="159"/>
      <c r="O72" s="76"/>
      <c r="R72" s="16"/>
      <c r="U72" s="60"/>
      <c r="V72" s="60"/>
      <c r="Z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4"/>
    </row>
    <row r="73" spans="7:39">
      <c r="G73" s="159"/>
      <c r="H73" s="159"/>
      <c r="I73" s="159"/>
      <c r="J73" s="159"/>
      <c r="K73" s="14"/>
      <c r="L73" s="288"/>
      <c r="M73" s="14"/>
      <c r="N73" s="159"/>
      <c r="O73" s="76"/>
      <c r="R73" s="16"/>
      <c r="U73" s="60"/>
      <c r="V73" s="60"/>
      <c r="Z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4"/>
    </row>
    <row r="74" spans="7:39">
      <c r="G74" s="159"/>
      <c r="H74" s="159"/>
      <c r="I74" s="159"/>
      <c r="J74" s="159"/>
      <c r="K74" s="14"/>
      <c r="L74" s="288"/>
      <c r="M74" s="14"/>
      <c r="N74" s="159"/>
      <c r="O74" s="76"/>
      <c r="R74" s="16"/>
      <c r="U74" s="60"/>
      <c r="V74" s="60"/>
      <c r="Z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4"/>
    </row>
    <row r="75" spans="7:39">
      <c r="G75" s="159"/>
      <c r="H75" s="159"/>
      <c r="I75" s="159"/>
      <c r="J75" s="159"/>
      <c r="K75" s="14"/>
      <c r="L75" s="288"/>
      <c r="M75" s="14"/>
      <c r="N75" s="159"/>
      <c r="O75" s="76"/>
      <c r="R75" s="16"/>
      <c r="U75" s="60"/>
      <c r="V75" s="60"/>
      <c r="Z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4"/>
    </row>
    <row r="76" spans="7:39">
      <c r="G76" s="159"/>
      <c r="H76" s="159"/>
      <c r="I76" s="159"/>
      <c r="J76" s="159"/>
      <c r="K76" s="14"/>
      <c r="L76" s="288"/>
      <c r="M76" s="14"/>
      <c r="N76" s="159"/>
      <c r="O76" s="76"/>
      <c r="R76" s="16"/>
      <c r="U76" s="60"/>
      <c r="V76" s="60"/>
      <c r="Z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4"/>
    </row>
    <row r="77" spans="7:39">
      <c r="G77" s="159"/>
      <c r="H77" s="159"/>
      <c r="I77" s="159"/>
      <c r="J77" s="159"/>
      <c r="K77" s="14"/>
      <c r="L77" s="288"/>
      <c r="M77" s="14"/>
      <c r="N77" s="159"/>
      <c r="O77" s="76"/>
      <c r="R77" s="16"/>
      <c r="U77" s="60"/>
      <c r="V77" s="60"/>
      <c r="Z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4"/>
    </row>
    <row r="78" spans="7:39">
      <c r="G78" s="159"/>
      <c r="H78" s="159"/>
      <c r="I78" s="159"/>
      <c r="J78" s="159"/>
      <c r="K78" s="14"/>
      <c r="L78" s="288"/>
      <c r="M78" s="14"/>
      <c r="N78" s="159"/>
      <c r="O78" s="76"/>
      <c r="R78" s="16"/>
      <c r="U78" s="60"/>
      <c r="V78" s="60"/>
      <c r="Z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4"/>
    </row>
    <row r="79" spans="7:39">
      <c r="G79" s="159"/>
      <c r="H79" s="159"/>
      <c r="I79" s="159"/>
      <c r="J79" s="159"/>
      <c r="K79" s="14"/>
      <c r="L79" s="288"/>
      <c r="M79" s="14"/>
      <c r="N79" s="159"/>
      <c r="O79" s="76"/>
      <c r="R79" s="16"/>
      <c r="U79" s="60"/>
      <c r="V79" s="60"/>
      <c r="Z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4"/>
    </row>
    <row r="80" spans="7:39">
      <c r="G80" s="159"/>
      <c r="H80" s="159"/>
      <c r="I80" s="159"/>
      <c r="J80" s="159"/>
      <c r="K80" s="14"/>
      <c r="L80" s="288"/>
      <c r="M80" s="14"/>
      <c r="N80" s="159"/>
      <c r="O80" s="76"/>
      <c r="R80" s="16"/>
      <c r="U80" s="60"/>
      <c r="V80" s="60"/>
      <c r="Z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4"/>
    </row>
    <row r="81" spans="7:39">
      <c r="G81" s="159"/>
      <c r="H81" s="159"/>
      <c r="I81" s="159"/>
      <c r="J81" s="159"/>
      <c r="K81" s="14"/>
      <c r="L81" s="288"/>
      <c r="M81" s="14"/>
      <c r="N81" s="159"/>
      <c r="O81" s="76"/>
      <c r="R81" s="16"/>
      <c r="U81" s="60"/>
      <c r="V81" s="60"/>
      <c r="Z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4"/>
    </row>
    <row r="82" spans="7:39">
      <c r="G82" s="159"/>
      <c r="H82" s="159"/>
      <c r="I82" s="159"/>
      <c r="J82" s="159"/>
      <c r="K82" s="14"/>
      <c r="L82" s="288"/>
      <c r="M82" s="14"/>
      <c r="N82" s="159"/>
      <c r="O82" s="76"/>
      <c r="R82" s="16"/>
      <c r="U82" s="60"/>
      <c r="V82" s="60"/>
      <c r="Z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4"/>
    </row>
    <row r="83" spans="7:39">
      <c r="G83" s="159"/>
      <c r="H83" s="159"/>
      <c r="I83" s="159"/>
      <c r="J83" s="159"/>
      <c r="K83" s="14"/>
      <c r="L83" s="288"/>
      <c r="M83" s="14"/>
      <c r="N83" s="159"/>
      <c r="O83" s="76"/>
      <c r="R83" s="16"/>
      <c r="U83" s="60"/>
      <c r="V83" s="60"/>
      <c r="Z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4"/>
    </row>
    <row r="84" spans="7:39">
      <c r="G84" s="159"/>
      <c r="H84" s="159"/>
      <c r="I84" s="159"/>
      <c r="J84" s="159"/>
      <c r="K84" s="14"/>
      <c r="L84" s="288"/>
      <c r="M84" s="14"/>
      <c r="N84" s="159"/>
      <c r="O84" s="76"/>
      <c r="R84" s="16"/>
      <c r="U84" s="60"/>
      <c r="V84" s="60"/>
      <c r="Z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4"/>
    </row>
    <row r="85" spans="7:39">
      <c r="G85" s="159"/>
      <c r="H85" s="159"/>
      <c r="I85" s="159"/>
      <c r="J85" s="159"/>
      <c r="K85" s="14"/>
      <c r="L85" s="288"/>
      <c r="M85" s="14"/>
      <c r="N85" s="159"/>
      <c r="O85" s="76"/>
      <c r="R85" s="16"/>
      <c r="U85" s="60"/>
      <c r="V85" s="60"/>
      <c r="Z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4"/>
    </row>
    <row r="86" spans="7:39">
      <c r="G86" s="159"/>
      <c r="H86" s="159"/>
      <c r="I86" s="159"/>
      <c r="J86" s="159"/>
      <c r="K86" s="14"/>
      <c r="L86" s="288"/>
      <c r="M86" s="14"/>
      <c r="N86" s="159"/>
      <c r="O86" s="76"/>
      <c r="R86" s="16"/>
      <c r="U86" s="60"/>
      <c r="V86" s="60"/>
      <c r="Z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4"/>
    </row>
    <row r="87" spans="7:39">
      <c r="G87" s="159"/>
      <c r="H87" s="159"/>
      <c r="I87" s="159"/>
      <c r="J87" s="159"/>
      <c r="K87" s="14"/>
      <c r="L87" s="288"/>
      <c r="M87" s="14"/>
      <c r="N87" s="159"/>
      <c r="O87" s="76"/>
      <c r="R87" s="16"/>
      <c r="U87" s="60"/>
      <c r="V87" s="60"/>
      <c r="Z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4"/>
    </row>
    <row r="88" spans="7:39">
      <c r="G88" s="159"/>
      <c r="H88" s="159"/>
      <c r="I88" s="159"/>
      <c r="J88" s="159"/>
      <c r="K88" s="14"/>
      <c r="L88" s="288"/>
      <c r="M88" s="14"/>
      <c r="N88" s="159"/>
      <c r="O88" s="76"/>
      <c r="R88" s="16"/>
      <c r="U88" s="60"/>
      <c r="V88" s="60"/>
      <c r="Z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4"/>
    </row>
    <row r="89" spans="7:39">
      <c r="G89" s="159"/>
      <c r="H89" s="159"/>
      <c r="I89" s="159"/>
      <c r="J89" s="159"/>
      <c r="K89" s="14"/>
      <c r="L89" s="288"/>
      <c r="M89" s="14"/>
      <c r="N89" s="159"/>
      <c r="O89" s="76"/>
      <c r="P89" s="76"/>
      <c r="Q89" s="76"/>
      <c r="R89" s="76"/>
      <c r="S89" s="76"/>
      <c r="T89" s="159"/>
      <c r="U89" s="14"/>
      <c r="V89" s="14"/>
      <c r="W89" s="76"/>
      <c r="X89" s="76"/>
      <c r="Y89" s="76"/>
      <c r="Z89" s="14"/>
      <c r="AA89" s="76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</row>
    <row r="90" spans="7:39">
      <c r="G90" s="159"/>
      <c r="H90" s="159"/>
      <c r="I90" s="159"/>
      <c r="J90" s="159"/>
      <c r="K90" s="14"/>
      <c r="L90" s="288"/>
      <c r="M90" s="14"/>
      <c r="N90" s="159"/>
      <c r="O90" s="76"/>
      <c r="P90" s="76"/>
      <c r="Q90" s="76"/>
      <c r="R90" s="76"/>
      <c r="S90" s="76"/>
      <c r="T90" s="159"/>
      <c r="U90" s="14"/>
      <c r="V90" s="14"/>
      <c r="W90" s="76"/>
      <c r="X90" s="76"/>
      <c r="Y90" s="76"/>
      <c r="Z90" s="14"/>
      <c r="AA90" s="76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</row>
    <row r="91" spans="7:39">
      <c r="G91" s="159"/>
      <c r="H91" s="159"/>
      <c r="I91" s="159"/>
      <c r="J91" s="159"/>
      <c r="K91" s="14"/>
      <c r="L91" s="288"/>
      <c r="M91" s="14"/>
      <c r="N91" s="159"/>
      <c r="O91" s="76"/>
      <c r="P91" s="76"/>
      <c r="Q91" s="76"/>
      <c r="R91" s="76"/>
      <c r="S91" s="76"/>
      <c r="T91" s="159"/>
      <c r="U91" s="14"/>
      <c r="V91" s="14"/>
      <c r="W91" s="76"/>
      <c r="X91" s="76"/>
      <c r="Y91" s="76"/>
      <c r="Z91" s="14"/>
      <c r="AA91" s="76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</row>
    <row r="92" spans="7:39">
      <c r="G92" s="159"/>
      <c r="H92" s="159"/>
      <c r="I92" s="159"/>
      <c r="J92" s="159"/>
      <c r="K92" s="14"/>
      <c r="L92" s="288"/>
      <c r="M92" s="14"/>
      <c r="N92" s="159"/>
      <c r="O92" s="76"/>
      <c r="P92" s="76"/>
      <c r="Q92" s="76"/>
      <c r="R92" s="76"/>
      <c r="S92" s="76"/>
      <c r="T92" s="159"/>
      <c r="U92" s="14"/>
      <c r="V92" s="14"/>
      <c r="W92" s="76"/>
      <c r="X92" s="76"/>
      <c r="Y92" s="76"/>
      <c r="Z92" s="14"/>
      <c r="AA92" s="76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</row>
    <row r="93" spans="7:39">
      <c r="G93" s="159"/>
      <c r="H93" s="159"/>
      <c r="I93" s="159"/>
      <c r="J93" s="159"/>
      <c r="K93" s="14"/>
      <c r="L93" s="288"/>
      <c r="M93" s="14"/>
      <c r="N93" s="159"/>
      <c r="O93" s="76"/>
      <c r="P93" s="76"/>
      <c r="Q93" s="76"/>
      <c r="R93" s="76"/>
      <c r="S93" s="76"/>
      <c r="T93" s="159"/>
      <c r="U93" s="14"/>
      <c r="V93" s="14"/>
      <c r="W93" s="76"/>
      <c r="X93" s="76"/>
      <c r="Y93" s="76"/>
      <c r="Z93" s="14"/>
      <c r="AA93" s="76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</row>
    <row r="94" spans="7:39">
      <c r="G94" s="159"/>
      <c r="H94" s="159"/>
      <c r="I94" s="159"/>
      <c r="J94" s="159"/>
      <c r="K94" s="14"/>
      <c r="L94" s="288"/>
      <c r="M94" s="14"/>
      <c r="N94" s="159"/>
      <c r="O94" s="76"/>
      <c r="P94" s="76"/>
      <c r="Q94" s="76"/>
      <c r="R94" s="76"/>
      <c r="S94" s="76"/>
      <c r="T94" s="159"/>
      <c r="U94" s="14"/>
      <c r="V94" s="14"/>
      <c r="W94" s="76"/>
      <c r="X94" s="76"/>
      <c r="Y94" s="76"/>
      <c r="Z94" s="14"/>
      <c r="AA94" s="76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</row>
    <row r="95" spans="7:39">
      <c r="G95" s="159"/>
      <c r="H95" s="159"/>
      <c r="I95" s="159"/>
      <c r="J95" s="159"/>
      <c r="K95" s="14"/>
      <c r="L95" s="288"/>
      <c r="M95" s="14"/>
      <c r="N95" s="159"/>
      <c r="O95" s="76"/>
      <c r="P95" s="76"/>
      <c r="Q95" s="76"/>
      <c r="R95" s="76"/>
      <c r="S95" s="76"/>
      <c r="T95" s="159"/>
      <c r="U95" s="14"/>
      <c r="V95" s="14"/>
      <c r="W95" s="76"/>
      <c r="X95" s="76"/>
      <c r="Y95" s="76"/>
      <c r="Z95" s="14"/>
      <c r="AA95" s="76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</row>
    <row r="96" spans="7:39">
      <c r="G96" s="159"/>
      <c r="H96" s="159"/>
      <c r="I96" s="159"/>
      <c r="J96" s="159"/>
      <c r="K96" s="14"/>
      <c r="L96" s="288"/>
      <c r="M96" s="14"/>
      <c r="N96" s="159"/>
      <c r="O96" s="76"/>
      <c r="P96" s="76"/>
      <c r="Q96" s="76"/>
      <c r="R96" s="76"/>
      <c r="S96" s="76"/>
      <c r="T96" s="159"/>
      <c r="U96" s="14"/>
      <c r="V96" s="14"/>
      <c r="W96" s="76"/>
      <c r="X96" s="76"/>
      <c r="Y96" s="76"/>
      <c r="Z96" s="14"/>
      <c r="AA96" s="76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</row>
    <row r="97" spans="7:39">
      <c r="G97" s="159"/>
      <c r="H97" s="159"/>
      <c r="I97" s="159"/>
      <c r="J97" s="159"/>
      <c r="K97" s="14"/>
      <c r="L97" s="288"/>
      <c r="M97" s="14"/>
      <c r="N97" s="159"/>
      <c r="O97" s="76"/>
      <c r="P97" s="76"/>
      <c r="Q97" s="76"/>
      <c r="R97" s="76"/>
      <c r="S97" s="76"/>
      <c r="T97" s="159"/>
      <c r="U97" s="14"/>
      <c r="V97" s="14"/>
      <c r="W97" s="76"/>
      <c r="X97" s="76"/>
      <c r="Y97" s="76"/>
      <c r="Z97" s="14"/>
      <c r="AA97" s="76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</row>
    <row r="98" spans="7:39">
      <c r="G98" s="159"/>
      <c r="H98" s="159"/>
      <c r="I98" s="159"/>
      <c r="J98" s="159"/>
      <c r="K98" s="14"/>
      <c r="L98" s="288"/>
      <c r="M98" s="14"/>
      <c r="N98" s="159"/>
      <c r="O98" s="76"/>
      <c r="P98" s="76"/>
      <c r="Q98" s="76"/>
      <c r="R98" s="76"/>
      <c r="S98" s="76"/>
      <c r="T98" s="159"/>
      <c r="U98" s="14"/>
      <c r="V98" s="14"/>
      <c r="W98" s="76"/>
      <c r="X98" s="76"/>
      <c r="Y98" s="76"/>
      <c r="Z98" s="14"/>
      <c r="AA98" s="76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</row>
    <row r="99" spans="7:39">
      <c r="G99" s="159"/>
      <c r="H99" s="159"/>
      <c r="I99" s="159"/>
      <c r="J99" s="159"/>
      <c r="K99" s="14"/>
      <c r="L99" s="288"/>
      <c r="M99" s="14"/>
      <c r="N99" s="159"/>
      <c r="O99" s="76"/>
      <c r="P99" s="76"/>
      <c r="Q99" s="76"/>
      <c r="R99" s="76"/>
      <c r="S99" s="76"/>
      <c r="T99" s="159"/>
      <c r="U99" s="14"/>
      <c r="V99" s="14"/>
      <c r="W99" s="76"/>
      <c r="X99" s="76"/>
      <c r="Y99" s="76"/>
      <c r="Z99" s="14"/>
      <c r="AA99" s="76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</row>
    <row r="100" spans="7:39">
      <c r="G100" s="159"/>
      <c r="H100" s="159"/>
      <c r="I100" s="159"/>
      <c r="J100" s="159"/>
      <c r="K100" s="14"/>
      <c r="L100" s="288"/>
      <c r="M100" s="14"/>
      <c r="N100" s="159"/>
      <c r="O100" s="76"/>
      <c r="P100" s="76"/>
      <c r="Q100" s="76"/>
      <c r="R100" s="76"/>
      <c r="S100" s="76"/>
      <c r="T100" s="159"/>
      <c r="U100" s="14"/>
      <c r="V100" s="14"/>
      <c r="W100" s="76"/>
      <c r="X100" s="76"/>
      <c r="Y100" s="76"/>
      <c r="Z100" s="14"/>
      <c r="AA100" s="76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</row>
    <row r="101" spans="7:39">
      <c r="G101" s="159"/>
      <c r="H101" s="159"/>
      <c r="I101" s="159"/>
      <c r="J101" s="159"/>
      <c r="K101" s="14"/>
      <c r="L101" s="288"/>
      <c r="M101" s="14"/>
      <c r="N101" s="159"/>
      <c r="O101" s="76"/>
      <c r="P101" s="76"/>
      <c r="Q101" s="76"/>
      <c r="R101" s="76"/>
      <c r="S101" s="76"/>
      <c r="T101" s="159"/>
      <c r="U101" s="14"/>
      <c r="V101" s="14"/>
      <c r="W101" s="76"/>
      <c r="X101" s="76"/>
      <c r="Y101" s="76"/>
      <c r="Z101" s="14"/>
      <c r="AA101" s="76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</row>
    <row r="102" spans="7:39">
      <c r="G102" s="159"/>
      <c r="H102" s="159"/>
      <c r="I102" s="159"/>
      <c r="J102" s="159"/>
      <c r="K102" s="14"/>
      <c r="L102" s="288"/>
      <c r="M102" s="14"/>
      <c r="N102" s="159"/>
      <c r="O102" s="76"/>
      <c r="P102" s="76"/>
      <c r="Q102" s="76"/>
      <c r="R102" s="76"/>
      <c r="S102" s="76"/>
      <c r="T102" s="159"/>
      <c r="U102" s="14"/>
      <c r="V102" s="14"/>
      <c r="W102" s="76"/>
      <c r="X102" s="76"/>
      <c r="Y102" s="76"/>
      <c r="Z102" s="14"/>
      <c r="AA102" s="76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</row>
    <row r="103" spans="7:39">
      <c r="G103" s="159"/>
      <c r="H103" s="159"/>
      <c r="I103" s="159"/>
      <c r="J103" s="159"/>
      <c r="K103" s="14"/>
      <c r="L103" s="288"/>
      <c r="M103" s="14"/>
      <c r="N103" s="159"/>
      <c r="O103" s="76"/>
      <c r="P103" s="76"/>
      <c r="Q103" s="76"/>
      <c r="R103" s="76"/>
      <c r="S103" s="76"/>
      <c r="T103" s="159"/>
      <c r="U103" s="14"/>
      <c r="V103" s="14"/>
      <c r="W103" s="76"/>
      <c r="X103" s="76"/>
      <c r="Y103" s="76"/>
      <c r="Z103" s="14"/>
      <c r="AA103" s="76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</row>
    <row r="104" spans="7:39">
      <c r="G104" s="159"/>
      <c r="H104" s="159"/>
      <c r="I104" s="159"/>
      <c r="J104" s="159"/>
      <c r="K104" s="14"/>
      <c r="L104" s="288"/>
      <c r="M104" s="14"/>
      <c r="N104" s="159"/>
      <c r="O104" s="76"/>
      <c r="P104" s="76"/>
      <c r="Q104" s="76"/>
      <c r="R104" s="76"/>
      <c r="S104" s="76"/>
      <c r="T104" s="159"/>
      <c r="U104" s="14"/>
      <c r="V104" s="14"/>
      <c r="W104" s="76"/>
      <c r="X104" s="76"/>
      <c r="Y104" s="76"/>
      <c r="Z104" s="14"/>
      <c r="AA104" s="76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</row>
    <row r="105" spans="7:39">
      <c r="G105" s="159"/>
      <c r="H105" s="159"/>
      <c r="I105" s="159"/>
      <c r="J105" s="159"/>
      <c r="K105" s="14"/>
      <c r="L105" s="288"/>
      <c r="M105" s="14"/>
      <c r="N105" s="159"/>
      <c r="O105" s="76"/>
      <c r="P105" s="76"/>
      <c r="Q105" s="76"/>
      <c r="R105" s="76"/>
      <c r="S105" s="76"/>
      <c r="T105" s="159"/>
      <c r="U105" s="14"/>
      <c r="V105" s="14"/>
      <c r="W105" s="76"/>
      <c r="X105" s="76"/>
      <c r="Y105" s="76"/>
      <c r="Z105" s="14"/>
      <c r="AA105" s="76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</row>
    <row r="106" spans="7:39">
      <c r="G106" s="159"/>
      <c r="H106" s="159"/>
      <c r="I106" s="159"/>
      <c r="J106" s="159"/>
      <c r="K106" s="14"/>
      <c r="L106" s="288"/>
      <c r="M106" s="14"/>
      <c r="N106" s="159"/>
      <c r="O106" s="76"/>
      <c r="P106" s="76"/>
      <c r="Q106" s="76"/>
      <c r="R106" s="76"/>
      <c r="S106" s="76"/>
      <c r="T106" s="159"/>
      <c r="U106" s="14"/>
      <c r="V106" s="14"/>
      <c r="W106" s="76"/>
      <c r="X106" s="76"/>
      <c r="Y106" s="76"/>
      <c r="Z106" s="14"/>
      <c r="AA106" s="76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</row>
    <row r="107" spans="7:39">
      <c r="G107" s="159"/>
      <c r="H107" s="159"/>
      <c r="I107" s="159"/>
      <c r="J107" s="159"/>
      <c r="K107" s="14"/>
      <c r="L107" s="288"/>
      <c r="M107" s="14"/>
      <c r="N107" s="159"/>
      <c r="O107" s="76"/>
      <c r="P107" s="76"/>
      <c r="Q107" s="76"/>
      <c r="R107" s="76"/>
      <c r="S107" s="76"/>
      <c r="T107" s="159"/>
      <c r="U107" s="14"/>
      <c r="V107" s="14"/>
      <c r="W107" s="76"/>
      <c r="X107" s="76"/>
      <c r="Y107" s="76"/>
      <c r="Z107" s="14"/>
      <c r="AA107" s="76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</row>
    <row r="108" spans="7:39">
      <c r="G108" s="159"/>
      <c r="H108" s="159"/>
      <c r="I108" s="159"/>
      <c r="J108" s="159"/>
      <c r="K108" s="14"/>
      <c r="L108" s="288"/>
      <c r="M108" s="14"/>
      <c r="N108" s="159"/>
      <c r="O108" s="76"/>
      <c r="P108" s="76"/>
      <c r="Q108" s="76"/>
      <c r="R108" s="76"/>
      <c r="S108" s="76"/>
      <c r="T108" s="159"/>
      <c r="U108" s="14"/>
      <c r="V108" s="14"/>
      <c r="W108" s="76"/>
      <c r="X108" s="76"/>
      <c r="Y108" s="76"/>
      <c r="Z108" s="14"/>
      <c r="AA108" s="76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</row>
    <row r="109" spans="7:39">
      <c r="G109" s="159"/>
      <c r="H109" s="159"/>
      <c r="I109" s="159"/>
      <c r="J109" s="159"/>
      <c r="K109" s="14"/>
      <c r="L109" s="288"/>
      <c r="M109" s="14"/>
      <c r="N109" s="159"/>
      <c r="O109" s="76"/>
      <c r="P109" s="76"/>
      <c r="Q109" s="76"/>
      <c r="R109" s="76"/>
      <c r="S109" s="76"/>
      <c r="T109" s="159"/>
      <c r="U109" s="14"/>
      <c r="V109" s="14"/>
      <c r="W109" s="76"/>
      <c r="X109" s="76"/>
      <c r="Y109" s="76"/>
      <c r="Z109" s="14"/>
      <c r="AA109" s="76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</row>
    <row r="110" spans="7:39">
      <c r="G110" s="159"/>
      <c r="H110" s="159"/>
      <c r="I110" s="159"/>
      <c r="J110" s="159"/>
      <c r="K110" s="14"/>
      <c r="L110" s="288"/>
      <c r="M110" s="14"/>
      <c r="N110" s="159"/>
      <c r="O110" s="76"/>
      <c r="P110" s="76"/>
      <c r="Q110" s="76"/>
      <c r="R110" s="76"/>
      <c r="S110" s="76"/>
      <c r="T110" s="159"/>
      <c r="U110" s="14"/>
      <c r="V110" s="14"/>
      <c r="W110" s="76"/>
      <c r="X110" s="76"/>
      <c r="Y110" s="76"/>
      <c r="Z110" s="14"/>
      <c r="AA110" s="76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</row>
    <row r="111" spans="7:39">
      <c r="G111" s="159"/>
      <c r="H111" s="159"/>
      <c r="I111" s="159"/>
      <c r="J111" s="159"/>
      <c r="K111" s="14"/>
      <c r="L111" s="288"/>
      <c r="M111" s="14"/>
      <c r="N111" s="159"/>
      <c r="O111" s="76"/>
      <c r="P111" s="76"/>
      <c r="Q111" s="76"/>
      <c r="R111" s="76"/>
      <c r="S111" s="76"/>
      <c r="T111" s="159"/>
      <c r="U111" s="14"/>
      <c r="V111" s="14"/>
      <c r="W111" s="76"/>
      <c r="X111" s="76"/>
      <c r="Y111" s="76"/>
      <c r="Z111" s="14"/>
      <c r="AA111" s="76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</row>
    <row r="112" spans="7:39">
      <c r="G112" s="159"/>
      <c r="H112" s="159"/>
      <c r="I112" s="159"/>
      <c r="J112" s="159"/>
      <c r="K112" s="14"/>
      <c r="L112" s="288"/>
      <c r="M112" s="14"/>
      <c r="N112" s="159"/>
      <c r="O112" s="76"/>
      <c r="P112" s="76"/>
      <c r="Q112" s="76"/>
      <c r="R112" s="76"/>
      <c r="S112" s="76"/>
      <c r="T112" s="159"/>
      <c r="U112" s="14"/>
      <c r="V112" s="14"/>
      <c r="W112" s="76"/>
      <c r="X112" s="76"/>
      <c r="Y112" s="76"/>
      <c r="Z112" s="14"/>
      <c r="AA112" s="76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</row>
    <row r="113" spans="7:39">
      <c r="G113" s="159"/>
      <c r="H113" s="159"/>
      <c r="I113" s="159"/>
      <c r="J113" s="159"/>
      <c r="K113" s="14"/>
      <c r="L113" s="288"/>
      <c r="M113" s="14"/>
      <c r="N113" s="159"/>
      <c r="O113" s="76"/>
      <c r="P113" s="76"/>
      <c r="Q113" s="76"/>
      <c r="R113" s="76"/>
      <c r="S113" s="76"/>
      <c r="T113" s="159"/>
      <c r="U113" s="14"/>
      <c r="V113" s="14"/>
      <c r="W113" s="76"/>
      <c r="X113" s="76"/>
      <c r="Y113" s="76"/>
      <c r="Z113" s="14"/>
      <c r="AA113" s="76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</row>
    <row r="114" spans="7:39">
      <c r="G114" s="159"/>
      <c r="H114" s="159"/>
      <c r="I114" s="159"/>
      <c r="J114" s="159"/>
      <c r="K114" s="14"/>
      <c r="L114" s="288"/>
      <c r="M114" s="14"/>
      <c r="N114" s="159"/>
      <c r="O114" s="76"/>
      <c r="P114" s="76"/>
      <c r="Q114" s="76"/>
      <c r="R114" s="76"/>
      <c r="S114" s="76"/>
      <c r="T114" s="159"/>
      <c r="U114" s="14"/>
      <c r="V114" s="14"/>
      <c r="W114" s="76"/>
      <c r="X114" s="76"/>
      <c r="Y114" s="76"/>
      <c r="Z114" s="14"/>
      <c r="AA114" s="76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</row>
    <row r="115" spans="7:39">
      <c r="G115" s="159"/>
      <c r="H115" s="159"/>
      <c r="I115" s="159"/>
      <c r="J115" s="159"/>
      <c r="K115" s="14"/>
      <c r="L115" s="288"/>
      <c r="M115" s="14"/>
      <c r="N115" s="159"/>
      <c r="O115" s="76"/>
      <c r="P115" s="76"/>
      <c r="Q115" s="76"/>
      <c r="R115" s="76"/>
      <c r="S115" s="76"/>
      <c r="T115" s="159"/>
      <c r="U115" s="14"/>
      <c r="V115" s="14"/>
      <c r="W115" s="76"/>
      <c r="X115" s="76"/>
      <c r="Y115" s="76"/>
      <c r="Z115" s="14"/>
      <c r="AA115" s="76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</row>
    <row r="116" spans="7:39">
      <c r="G116" s="159"/>
      <c r="H116" s="159"/>
      <c r="I116" s="159"/>
      <c r="J116" s="159"/>
      <c r="K116" s="14"/>
      <c r="L116" s="288"/>
      <c r="M116" s="14"/>
      <c r="N116" s="159"/>
      <c r="O116" s="76"/>
      <c r="P116" s="76"/>
      <c r="Q116" s="76"/>
      <c r="R116" s="76"/>
      <c r="S116" s="76"/>
      <c r="T116" s="159"/>
      <c r="U116" s="14"/>
      <c r="V116" s="14"/>
      <c r="W116" s="76"/>
      <c r="X116" s="76"/>
      <c r="Y116" s="76"/>
      <c r="Z116" s="14"/>
      <c r="AA116" s="76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</row>
    <row r="117" spans="7:39">
      <c r="G117" s="159"/>
      <c r="H117" s="159"/>
      <c r="I117" s="159"/>
      <c r="J117" s="159"/>
      <c r="K117" s="14"/>
      <c r="L117" s="288"/>
      <c r="M117" s="14"/>
      <c r="N117" s="159"/>
      <c r="O117" s="76"/>
      <c r="P117" s="76"/>
      <c r="Q117" s="76"/>
      <c r="R117" s="76"/>
      <c r="S117" s="76"/>
      <c r="T117" s="159"/>
      <c r="U117" s="14"/>
      <c r="V117" s="14"/>
      <c r="W117" s="76"/>
      <c r="X117" s="76"/>
      <c r="Y117" s="76"/>
      <c r="Z117" s="14"/>
      <c r="AA117" s="76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</row>
    <row r="118" spans="7:39">
      <c r="G118" s="159"/>
      <c r="H118" s="159"/>
      <c r="I118" s="159"/>
      <c r="J118" s="159"/>
      <c r="K118" s="14"/>
      <c r="L118" s="288"/>
      <c r="M118" s="14"/>
      <c r="N118" s="159"/>
      <c r="O118" s="76"/>
      <c r="P118" s="76"/>
      <c r="Q118" s="76"/>
      <c r="R118" s="76"/>
      <c r="S118" s="76"/>
      <c r="T118" s="159"/>
      <c r="U118" s="14"/>
      <c r="V118" s="14"/>
      <c r="W118" s="76"/>
      <c r="X118" s="76"/>
      <c r="Y118" s="76"/>
      <c r="Z118" s="14"/>
      <c r="AA118" s="76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</row>
    <row r="119" spans="7:39">
      <c r="G119" s="159"/>
      <c r="H119" s="159"/>
      <c r="I119" s="159"/>
      <c r="J119" s="159"/>
      <c r="K119" s="14"/>
      <c r="L119" s="288"/>
      <c r="M119" s="14"/>
      <c r="N119" s="159"/>
      <c r="O119" s="76"/>
      <c r="P119" s="76"/>
      <c r="Q119" s="76"/>
      <c r="R119" s="76"/>
      <c r="S119" s="76"/>
      <c r="T119" s="159"/>
      <c r="U119" s="14"/>
      <c r="V119" s="14"/>
      <c r="W119" s="76"/>
      <c r="X119" s="76"/>
      <c r="Y119" s="76"/>
      <c r="Z119" s="14"/>
      <c r="AA119" s="76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</row>
    <row r="120" spans="7:39">
      <c r="G120" s="159"/>
      <c r="H120" s="159"/>
      <c r="I120" s="159"/>
      <c r="J120" s="159"/>
      <c r="K120" s="14"/>
      <c r="L120" s="288"/>
      <c r="M120" s="14"/>
      <c r="N120" s="159"/>
      <c r="O120" s="76"/>
      <c r="P120" s="76"/>
      <c r="Q120" s="76"/>
      <c r="R120" s="76"/>
      <c r="S120" s="76"/>
      <c r="T120" s="159"/>
      <c r="U120" s="14"/>
      <c r="V120" s="14"/>
      <c r="W120" s="76"/>
      <c r="X120" s="76"/>
      <c r="Y120" s="76"/>
      <c r="Z120" s="14"/>
      <c r="AA120" s="76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</row>
    <row r="121" spans="7:39">
      <c r="G121" s="159"/>
      <c r="H121" s="159"/>
      <c r="I121" s="159"/>
      <c r="J121" s="159"/>
      <c r="K121" s="14"/>
      <c r="L121" s="288"/>
      <c r="M121" s="14"/>
      <c r="N121" s="159"/>
      <c r="O121" s="76"/>
      <c r="P121" s="76"/>
      <c r="Q121" s="76"/>
      <c r="R121" s="76"/>
      <c r="S121" s="76"/>
      <c r="T121" s="159"/>
      <c r="U121" s="14"/>
      <c r="V121" s="14"/>
      <c r="W121" s="76"/>
      <c r="X121" s="76"/>
      <c r="Y121" s="76"/>
      <c r="Z121" s="14"/>
      <c r="AA121" s="76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</row>
    <row r="122" spans="7:39">
      <c r="G122" s="159"/>
      <c r="H122" s="159"/>
      <c r="I122" s="159"/>
      <c r="J122" s="159"/>
      <c r="K122" s="14"/>
      <c r="L122" s="288"/>
      <c r="M122" s="14"/>
      <c r="N122" s="159"/>
      <c r="O122" s="76"/>
      <c r="P122" s="76"/>
      <c r="Q122" s="76"/>
      <c r="R122" s="76"/>
      <c r="S122" s="76"/>
      <c r="T122" s="159"/>
      <c r="U122" s="14"/>
      <c r="V122" s="14"/>
      <c r="W122" s="76"/>
      <c r="X122" s="76"/>
      <c r="Y122" s="76"/>
      <c r="Z122" s="14"/>
      <c r="AA122" s="76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</row>
    <row r="123" spans="7:39">
      <c r="G123" s="159"/>
      <c r="H123" s="159"/>
      <c r="I123" s="159"/>
      <c r="J123" s="159"/>
      <c r="K123" s="14"/>
      <c r="L123" s="288"/>
      <c r="M123" s="14"/>
      <c r="N123" s="159"/>
      <c r="O123" s="76"/>
      <c r="P123" s="76"/>
      <c r="Q123" s="76"/>
      <c r="R123" s="76"/>
      <c r="S123" s="76"/>
      <c r="T123" s="159"/>
      <c r="U123" s="14"/>
      <c r="V123" s="14"/>
      <c r="W123" s="76"/>
      <c r="X123" s="76"/>
      <c r="Y123" s="76"/>
      <c r="Z123" s="14"/>
      <c r="AA123" s="76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</row>
    <row r="124" spans="7:39">
      <c r="G124" s="159"/>
      <c r="H124" s="159"/>
      <c r="I124" s="159"/>
      <c r="J124" s="159"/>
      <c r="K124" s="14"/>
      <c r="L124" s="288"/>
      <c r="M124" s="14"/>
      <c r="N124" s="159"/>
      <c r="O124" s="76"/>
      <c r="P124" s="76"/>
      <c r="Q124" s="76"/>
      <c r="R124" s="76"/>
      <c r="S124" s="76"/>
      <c r="T124" s="159"/>
      <c r="U124" s="14"/>
      <c r="V124" s="14"/>
      <c r="W124" s="76"/>
      <c r="X124" s="76"/>
      <c r="Y124" s="76"/>
      <c r="Z124" s="14"/>
      <c r="AA124" s="76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</row>
    <row r="125" spans="7:39">
      <c r="G125" s="159"/>
      <c r="H125" s="159"/>
      <c r="I125" s="159"/>
      <c r="J125" s="159"/>
      <c r="K125" s="14"/>
      <c r="L125" s="288"/>
      <c r="M125" s="14"/>
      <c r="N125" s="159"/>
      <c r="O125" s="76"/>
      <c r="P125" s="76"/>
      <c r="Q125" s="76"/>
      <c r="R125" s="76"/>
      <c r="S125" s="76"/>
      <c r="T125" s="159"/>
      <c r="U125" s="14"/>
      <c r="V125" s="14"/>
      <c r="W125" s="76"/>
      <c r="X125" s="76"/>
      <c r="Y125" s="76"/>
      <c r="Z125" s="14"/>
      <c r="AA125" s="76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</row>
    <row r="126" spans="7:39">
      <c r="G126" s="159"/>
      <c r="H126" s="159"/>
      <c r="I126" s="159"/>
      <c r="J126" s="159"/>
      <c r="K126" s="14"/>
      <c r="L126" s="288"/>
      <c r="M126" s="14"/>
      <c r="N126" s="159"/>
      <c r="O126" s="76"/>
      <c r="P126" s="76"/>
      <c r="Q126" s="76"/>
      <c r="R126" s="76"/>
      <c r="S126" s="76"/>
      <c r="T126" s="159"/>
      <c r="U126" s="14"/>
      <c r="V126" s="14"/>
      <c r="W126" s="76"/>
      <c r="X126" s="76"/>
      <c r="Y126" s="76"/>
      <c r="Z126" s="14"/>
      <c r="AA126" s="76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</row>
    <row r="127" spans="7:39">
      <c r="G127" s="159"/>
      <c r="H127" s="159"/>
      <c r="I127" s="159"/>
      <c r="J127" s="159"/>
      <c r="K127" s="14"/>
      <c r="L127" s="288"/>
      <c r="M127" s="14"/>
      <c r="N127" s="159"/>
      <c r="O127" s="76"/>
      <c r="P127" s="76"/>
      <c r="Q127" s="76"/>
      <c r="R127" s="76"/>
      <c r="S127" s="76"/>
      <c r="T127" s="159"/>
      <c r="U127" s="14"/>
      <c r="V127" s="14"/>
      <c r="W127" s="76"/>
      <c r="X127" s="76"/>
      <c r="Y127" s="76"/>
      <c r="Z127" s="14"/>
      <c r="AA127" s="76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</row>
    <row r="128" spans="7:39">
      <c r="G128" s="159"/>
      <c r="H128" s="159"/>
      <c r="I128" s="159"/>
      <c r="J128" s="159"/>
      <c r="K128" s="14"/>
      <c r="L128" s="288"/>
      <c r="M128" s="14"/>
      <c r="N128" s="159"/>
      <c r="O128" s="76"/>
      <c r="P128" s="76"/>
      <c r="Q128" s="76"/>
      <c r="R128" s="76"/>
      <c r="S128" s="76"/>
      <c r="T128" s="159"/>
      <c r="U128" s="14"/>
      <c r="V128" s="14"/>
      <c r="W128" s="76"/>
      <c r="X128" s="76"/>
      <c r="Y128" s="76"/>
      <c r="Z128" s="14"/>
      <c r="AA128" s="76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</row>
    <row r="129" spans="7:39">
      <c r="G129" s="159"/>
      <c r="H129" s="159"/>
      <c r="I129" s="159"/>
      <c r="J129" s="159"/>
      <c r="K129" s="14"/>
      <c r="L129" s="288"/>
      <c r="M129" s="14"/>
      <c r="N129" s="159"/>
      <c r="O129" s="76"/>
      <c r="P129" s="76"/>
      <c r="Q129" s="76"/>
      <c r="R129" s="76"/>
      <c r="S129" s="76"/>
      <c r="T129" s="159"/>
      <c r="U129" s="14"/>
      <c r="V129" s="14"/>
      <c r="W129" s="76"/>
      <c r="X129" s="76"/>
      <c r="Y129" s="76"/>
      <c r="Z129" s="14"/>
      <c r="AA129" s="76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</row>
    <row r="130" spans="7:39">
      <c r="G130" s="159"/>
      <c r="H130" s="159"/>
      <c r="I130" s="159"/>
      <c r="J130" s="159"/>
      <c r="K130" s="14"/>
      <c r="L130" s="288"/>
      <c r="M130" s="14"/>
      <c r="N130" s="159"/>
      <c r="O130" s="76"/>
      <c r="P130" s="76"/>
      <c r="Q130" s="76"/>
      <c r="R130" s="76"/>
      <c r="S130" s="76"/>
      <c r="T130" s="159"/>
      <c r="U130" s="14"/>
      <c r="V130" s="14"/>
      <c r="W130" s="76"/>
      <c r="X130" s="76"/>
      <c r="Y130" s="76"/>
      <c r="Z130" s="14"/>
      <c r="AA130" s="76"/>
      <c r="AB130" s="14"/>
      <c r="AC130" s="14"/>
      <c r="AD130" s="14"/>
      <c r="AE130" s="14"/>
      <c r="AF130" s="14"/>
      <c r="AG130" s="14"/>
      <c r="AH130" s="14"/>
      <c r="AI130" s="14"/>
      <c r="AJ130" s="14"/>
      <c r="AK130" s="14"/>
      <c r="AL130" s="14"/>
      <c r="AM130" s="14"/>
    </row>
    <row r="131" spans="7:39">
      <c r="G131" s="159"/>
      <c r="H131" s="159"/>
      <c r="I131" s="159"/>
      <c r="J131" s="159"/>
      <c r="K131" s="14"/>
      <c r="L131" s="288"/>
      <c r="M131" s="14"/>
      <c r="N131" s="159"/>
      <c r="O131" s="76"/>
      <c r="P131" s="76"/>
      <c r="Q131" s="76"/>
      <c r="R131" s="76"/>
      <c r="S131" s="76"/>
      <c r="T131" s="159"/>
      <c r="U131" s="14"/>
      <c r="V131" s="14"/>
      <c r="W131" s="76"/>
      <c r="X131" s="76"/>
      <c r="Y131" s="76"/>
      <c r="Z131" s="14"/>
      <c r="AA131" s="76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</row>
    <row r="132" spans="7:39">
      <c r="G132" s="159"/>
      <c r="H132" s="159"/>
      <c r="I132" s="159"/>
      <c r="J132" s="159"/>
      <c r="K132" s="14"/>
      <c r="L132" s="288"/>
      <c r="M132" s="14"/>
      <c r="N132" s="159"/>
      <c r="O132" s="76"/>
      <c r="P132" s="76"/>
      <c r="Q132" s="76"/>
      <c r="R132" s="76"/>
      <c r="S132" s="76"/>
      <c r="T132" s="159"/>
      <c r="U132" s="14"/>
      <c r="V132" s="14"/>
      <c r="W132" s="76"/>
      <c r="X132" s="76"/>
      <c r="Y132" s="76"/>
      <c r="Z132" s="14"/>
      <c r="AA132" s="76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</row>
    <row r="133" spans="7:39">
      <c r="G133" s="159"/>
      <c r="H133" s="159"/>
      <c r="I133" s="159"/>
      <c r="J133" s="159"/>
      <c r="K133" s="14"/>
      <c r="L133" s="288"/>
      <c r="M133" s="14"/>
      <c r="N133" s="159"/>
      <c r="O133" s="76"/>
      <c r="P133" s="76"/>
      <c r="Q133" s="76"/>
      <c r="R133" s="76"/>
      <c r="S133" s="76"/>
      <c r="T133" s="159"/>
      <c r="U133" s="14"/>
      <c r="V133" s="14"/>
      <c r="W133" s="76"/>
      <c r="X133" s="76"/>
      <c r="Y133" s="76"/>
      <c r="Z133" s="14"/>
      <c r="AA133" s="76"/>
      <c r="AB133" s="14"/>
      <c r="AC133" s="14"/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</row>
    <row r="134" spans="7:39">
      <c r="G134" s="159"/>
      <c r="H134" s="159"/>
      <c r="I134" s="159"/>
      <c r="J134" s="159"/>
      <c r="K134" s="14"/>
      <c r="L134" s="288"/>
      <c r="M134" s="14"/>
      <c r="N134" s="159"/>
      <c r="O134" s="76"/>
      <c r="P134" s="76"/>
      <c r="Q134" s="76"/>
      <c r="R134" s="76"/>
      <c r="S134" s="76"/>
      <c r="T134" s="159"/>
      <c r="U134" s="14"/>
      <c r="V134" s="14"/>
      <c r="W134" s="76"/>
      <c r="X134" s="76"/>
      <c r="Y134" s="76"/>
      <c r="Z134" s="14"/>
      <c r="AA134" s="76"/>
      <c r="AB134" s="14"/>
      <c r="AC134" s="14"/>
      <c r="AD134" s="14"/>
      <c r="AE134" s="14"/>
      <c r="AF134" s="14"/>
      <c r="AG134" s="14"/>
      <c r="AH134" s="14"/>
      <c r="AI134" s="14"/>
      <c r="AJ134" s="14"/>
      <c r="AK134" s="14"/>
      <c r="AL134" s="14"/>
      <c r="AM134" s="14"/>
    </row>
    <row r="135" spans="7:39">
      <c r="G135" s="159"/>
      <c r="H135" s="159"/>
      <c r="I135" s="159"/>
      <c r="J135" s="159"/>
      <c r="K135" s="14"/>
      <c r="L135" s="288"/>
      <c r="M135" s="14"/>
      <c r="N135" s="159"/>
      <c r="O135" s="76"/>
      <c r="P135" s="76"/>
      <c r="Q135" s="76"/>
      <c r="R135" s="76"/>
      <c r="S135" s="76"/>
      <c r="T135" s="159"/>
      <c r="U135" s="14"/>
      <c r="V135" s="14"/>
      <c r="W135" s="76"/>
      <c r="X135" s="76"/>
      <c r="Y135" s="76"/>
      <c r="Z135" s="14"/>
      <c r="AA135" s="76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</row>
    <row r="136" spans="7:39">
      <c r="G136" s="159"/>
      <c r="H136" s="159"/>
      <c r="I136" s="159"/>
      <c r="J136" s="159"/>
      <c r="K136" s="14"/>
      <c r="L136" s="288"/>
      <c r="M136" s="14"/>
      <c r="N136" s="159"/>
      <c r="O136" s="76"/>
      <c r="P136" s="76"/>
      <c r="Q136" s="76"/>
      <c r="R136" s="76"/>
      <c r="S136" s="76"/>
      <c r="T136" s="159"/>
      <c r="U136" s="14"/>
      <c r="V136" s="14"/>
      <c r="W136" s="76"/>
      <c r="X136" s="76"/>
      <c r="Y136" s="76"/>
      <c r="Z136" s="14"/>
      <c r="AA136" s="76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</row>
    <row r="137" spans="7:39">
      <c r="G137" s="159"/>
      <c r="H137" s="159"/>
      <c r="I137" s="159"/>
      <c r="J137" s="159"/>
      <c r="K137" s="14"/>
      <c r="L137" s="288"/>
      <c r="M137" s="14"/>
      <c r="N137" s="159"/>
      <c r="O137" s="76"/>
      <c r="P137" s="76"/>
      <c r="Q137" s="76"/>
      <c r="R137" s="76"/>
      <c r="S137" s="76"/>
      <c r="T137" s="159"/>
      <c r="U137" s="14"/>
      <c r="V137" s="14"/>
      <c r="W137" s="76"/>
      <c r="X137" s="76"/>
      <c r="Y137" s="76"/>
      <c r="Z137" s="14"/>
      <c r="AA137" s="76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</row>
    <row r="138" spans="7:39">
      <c r="G138" s="159"/>
      <c r="H138" s="159"/>
      <c r="I138" s="159"/>
      <c r="J138" s="159"/>
      <c r="K138" s="14"/>
      <c r="L138" s="288"/>
      <c r="M138" s="14"/>
      <c r="N138" s="159"/>
      <c r="O138" s="76"/>
      <c r="P138" s="76"/>
      <c r="Q138" s="76"/>
      <c r="R138" s="76"/>
      <c r="S138" s="76"/>
      <c r="T138" s="159"/>
      <c r="U138" s="14"/>
      <c r="V138" s="14"/>
      <c r="W138" s="76"/>
      <c r="X138" s="76"/>
      <c r="Y138" s="76"/>
      <c r="Z138" s="14"/>
      <c r="AA138" s="76"/>
      <c r="AB138" s="14"/>
      <c r="AC138" s="14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</row>
    <row r="139" spans="7:39">
      <c r="G139" s="159"/>
      <c r="H139" s="159"/>
      <c r="I139" s="159"/>
      <c r="J139" s="159"/>
      <c r="K139" s="14"/>
      <c r="L139" s="288"/>
      <c r="M139" s="14"/>
      <c r="N139" s="159"/>
      <c r="O139" s="76"/>
      <c r="P139" s="76"/>
      <c r="Q139" s="76"/>
      <c r="R139" s="76"/>
      <c r="S139" s="76"/>
      <c r="T139" s="159"/>
      <c r="U139" s="14"/>
      <c r="V139" s="14"/>
      <c r="W139" s="76"/>
      <c r="X139" s="76"/>
      <c r="Y139" s="76"/>
      <c r="Z139" s="14"/>
      <c r="AA139" s="76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</row>
    <row r="140" spans="7:39">
      <c r="G140" s="159"/>
      <c r="H140" s="159"/>
      <c r="I140" s="159"/>
      <c r="J140" s="159"/>
      <c r="K140" s="14"/>
      <c r="L140" s="288"/>
      <c r="M140" s="14"/>
      <c r="N140" s="159"/>
      <c r="O140" s="76"/>
      <c r="P140" s="76"/>
      <c r="Q140" s="76"/>
      <c r="R140" s="76"/>
      <c r="S140" s="76"/>
      <c r="T140" s="159"/>
      <c r="U140" s="14"/>
      <c r="V140" s="14"/>
      <c r="W140" s="76"/>
      <c r="X140" s="76"/>
      <c r="Y140" s="76"/>
      <c r="Z140" s="14"/>
      <c r="AA140" s="76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</row>
    <row r="141" spans="7:39">
      <c r="G141" s="159"/>
      <c r="H141" s="159"/>
      <c r="I141" s="159"/>
      <c r="J141" s="159"/>
      <c r="K141" s="14"/>
      <c r="L141" s="288"/>
      <c r="M141" s="14"/>
      <c r="N141" s="159"/>
      <c r="O141" s="76"/>
      <c r="P141" s="76"/>
      <c r="Q141" s="76"/>
      <c r="R141" s="76"/>
      <c r="S141" s="76"/>
      <c r="T141" s="159"/>
      <c r="U141" s="14"/>
      <c r="V141" s="14"/>
      <c r="W141" s="76"/>
      <c r="X141" s="76"/>
      <c r="Y141" s="76"/>
      <c r="Z141" s="14"/>
      <c r="AA141" s="76"/>
      <c r="AB141" s="14"/>
      <c r="AC141" s="14"/>
      <c r="AD141" s="14"/>
      <c r="AE141" s="14"/>
      <c r="AF141" s="14"/>
      <c r="AG141" s="14"/>
      <c r="AH141" s="14"/>
      <c r="AI141" s="14"/>
      <c r="AJ141" s="14"/>
      <c r="AK141" s="14"/>
      <c r="AL141" s="14"/>
      <c r="AM141" s="14"/>
    </row>
    <row r="142" spans="7:39">
      <c r="G142" s="159"/>
      <c r="H142" s="159"/>
      <c r="I142" s="159"/>
      <c r="J142" s="159"/>
      <c r="K142" s="14"/>
      <c r="L142" s="288"/>
      <c r="M142" s="14"/>
      <c r="N142" s="159"/>
      <c r="O142" s="76"/>
      <c r="P142" s="76"/>
      <c r="Q142" s="76"/>
      <c r="R142" s="76"/>
      <c r="S142" s="76"/>
      <c r="T142" s="159"/>
      <c r="U142" s="14"/>
      <c r="V142" s="14"/>
      <c r="W142" s="76"/>
      <c r="X142" s="76"/>
      <c r="Y142" s="76"/>
      <c r="Z142" s="14"/>
      <c r="AA142" s="76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</row>
    <row r="143" spans="7:39">
      <c r="G143" s="159"/>
      <c r="H143" s="159"/>
      <c r="I143" s="159"/>
      <c r="J143" s="159"/>
      <c r="K143" s="14"/>
      <c r="L143" s="288"/>
      <c r="M143" s="14"/>
      <c r="N143" s="159"/>
      <c r="O143" s="76"/>
      <c r="P143" s="76"/>
      <c r="Q143" s="76"/>
      <c r="R143" s="76"/>
      <c r="S143" s="76"/>
      <c r="T143" s="159"/>
      <c r="U143" s="14"/>
      <c r="V143" s="14"/>
      <c r="W143" s="76"/>
      <c r="X143" s="76"/>
      <c r="Y143" s="76"/>
      <c r="Z143" s="14"/>
      <c r="AA143" s="76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</row>
    <row r="144" spans="7:39">
      <c r="G144" s="159"/>
      <c r="H144" s="159"/>
      <c r="I144" s="159"/>
      <c r="J144" s="159"/>
      <c r="K144" s="14"/>
      <c r="L144" s="288"/>
      <c r="M144" s="14"/>
      <c r="N144" s="159"/>
      <c r="O144" s="76"/>
      <c r="P144" s="76"/>
      <c r="Q144" s="76"/>
      <c r="R144" s="76"/>
      <c r="S144" s="76"/>
      <c r="T144" s="159"/>
      <c r="U144" s="14"/>
      <c r="V144" s="14"/>
      <c r="W144" s="76"/>
      <c r="X144" s="76"/>
      <c r="Y144" s="76"/>
      <c r="Z144" s="14"/>
      <c r="AA144" s="76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</row>
    <row r="145" spans="7:39">
      <c r="G145" s="159"/>
      <c r="H145" s="159"/>
      <c r="I145" s="159"/>
      <c r="J145" s="159"/>
      <c r="K145" s="14"/>
      <c r="L145" s="288"/>
      <c r="M145" s="14"/>
      <c r="N145" s="159"/>
      <c r="O145" s="76"/>
      <c r="P145" s="76"/>
      <c r="Q145" s="76"/>
      <c r="R145" s="76"/>
      <c r="S145" s="76"/>
      <c r="T145" s="159"/>
      <c r="U145" s="14"/>
      <c r="V145" s="14"/>
      <c r="W145" s="76"/>
      <c r="X145" s="76"/>
      <c r="Y145" s="76"/>
      <c r="Z145" s="14"/>
      <c r="AA145" s="76"/>
      <c r="AB145" s="14"/>
      <c r="AC145" s="14"/>
      <c r="AD145" s="14"/>
      <c r="AE145" s="14"/>
      <c r="AF145" s="14"/>
      <c r="AG145" s="14"/>
      <c r="AH145" s="14"/>
      <c r="AI145" s="14"/>
      <c r="AJ145" s="14"/>
      <c r="AK145" s="14"/>
      <c r="AL145" s="14"/>
      <c r="AM145" s="14"/>
    </row>
    <row r="146" spans="7:39">
      <c r="G146" s="159"/>
      <c r="H146" s="159"/>
      <c r="I146" s="159"/>
      <c r="J146" s="159"/>
      <c r="K146" s="14"/>
      <c r="L146" s="288"/>
      <c r="M146" s="14"/>
      <c r="N146" s="159"/>
      <c r="O146" s="76"/>
      <c r="P146" s="76"/>
      <c r="Q146" s="76"/>
      <c r="R146" s="76"/>
      <c r="S146" s="76"/>
      <c r="T146" s="159"/>
      <c r="U146" s="14"/>
      <c r="V146" s="14"/>
      <c r="W146" s="76"/>
      <c r="X146" s="76"/>
      <c r="Y146" s="76"/>
      <c r="Z146" s="14"/>
      <c r="AA146" s="76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</row>
    <row r="147" spans="7:39">
      <c r="G147" s="159"/>
      <c r="H147" s="159"/>
      <c r="I147" s="159"/>
      <c r="J147" s="159"/>
      <c r="K147" s="14"/>
      <c r="L147" s="288"/>
      <c r="M147" s="14"/>
      <c r="N147" s="159"/>
      <c r="O147" s="76"/>
      <c r="P147" s="76"/>
      <c r="Q147" s="76"/>
      <c r="R147" s="76"/>
      <c r="S147" s="76"/>
      <c r="T147" s="159"/>
      <c r="U147" s="14"/>
      <c r="V147" s="14"/>
      <c r="W147" s="76"/>
      <c r="X147" s="76"/>
      <c r="Y147" s="76"/>
      <c r="Z147" s="14"/>
      <c r="AA147" s="76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</row>
    <row r="148" spans="7:39">
      <c r="G148" s="159"/>
      <c r="H148" s="159"/>
      <c r="I148" s="159"/>
      <c r="J148" s="159"/>
      <c r="K148" s="14"/>
      <c r="L148" s="288"/>
      <c r="M148" s="14"/>
      <c r="N148" s="159"/>
      <c r="O148" s="76"/>
      <c r="P148" s="76"/>
      <c r="Q148" s="76"/>
      <c r="R148" s="76"/>
      <c r="S148" s="76"/>
      <c r="T148" s="159"/>
      <c r="U148" s="14"/>
      <c r="V148" s="14"/>
      <c r="W148" s="76"/>
      <c r="X148" s="76"/>
      <c r="Y148" s="76"/>
      <c r="Z148" s="14"/>
      <c r="AA148" s="76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</row>
    <row r="149" spans="7:39">
      <c r="G149" s="159"/>
      <c r="H149" s="159"/>
      <c r="I149" s="159"/>
      <c r="J149" s="159"/>
      <c r="K149" s="14"/>
      <c r="L149" s="288"/>
      <c r="M149" s="14"/>
      <c r="N149" s="159"/>
      <c r="O149" s="76"/>
      <c r="P149" s="76"/>
      <c r="Q149" s="76"/>
      <c r="R149" s="76"/>
      <c r="S149" s="76"/>
      <c r="T149" s="159"/>
      <c r="U149" s="14"/>
      <c r="V149" s="14"/>
      <c r="W149" s="76"/>
      <c r="X149" s="76"/>
      <c r="Y149" s="76"/>
      <c r="Z149" s="14"/>
      <c r="AA149" s="76"/>
      <c r="AB149" s="14"/>
      <c r="AC149" s="14"/>
      <c r="AD149" s="14"/>
      <c r="AE149" s="14"/>
      <c r="AF149" s="14"/>
      <c r="AG149" s="14"/>
      <c r="AH149" s="14"/>
      <c r="AI149" s="14"/>
      <c r="AJ149" s="14"/>
      <c r="AK149" s="14"/>
      <c r="AL149" s="14"/>
      <c r="AM149" s="14"/>
    </row>
    <row r="150" spans="7:39">
      <c r="G150" s="159"/>
      <c r="H150" s="159"/>
      <c r="I150" s="159"/>
      <c r="J150" s="159"/>
      <c r="K150" s="14"/>
      <c r="L150" s="288"/>
      <c r="M150" s="14"/>
      <c r="N150" s="159"/>
      <c r="O150" s="76"/>
      <c r="P150" s="76"/>
      <c r="Q150" s="76"/>
      <c r="R150" s="76"/>
      <c r="S150" s="76"/>
      <c r="T150" s="159"/>
      <c r="U150" s="14"/>
      <c r="V150" s="14"/>
      <c r="W150" s="76"/>
      <c r="X150" s="76"/>
      <c r="Y150" s="76"/>
      <c r="Z150" s="14"/>
      <c r="AA150" s="76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</row>
    <row r="151" spans="7:39">
      <c r="G151" s="159"/>
      <c r="H151" s="159"/>
      <c r="I151" s="159"/>
      <c r="J151" s="159"/>
      <c r="K151" s="14"/>
      <c r="L151" s="288"/>
      <c r="M151" s="14"/>
      <c r="N151" s="159"/>
      <c r="O151" s="76"/>
      <c r="P151" s="76"/>
      <c r="Q151" s="76"/>
      <c r="R151" s="76"/>
      <c r="S151" s="76"/>
      <c r="T151" s="159"/>
      <c r="U151" s="14"/>
      <c r="V151" s="14"/>
      <c r="W151" s="76"/>
      <c r="X151" s="76"/>
      <c r="Y151" s="76"/>
      <c r="Z151" s="14"/>
      <c r="AA151" s="76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</row>
    <row r="152" spans="7:39">
      <c r="G152" s="159"/>
      <c r="H152" s="159"/>
      <c r="I152" s="159"/>
      <c r="J152" s="159"/>
      <c r="K152" s="14"/>
      <c r="L152" s="288"/>
      <c r="M152" s="14"/>
      <c r="N152" s="159"/>
      <c r="O152" s="76"/>
      <c r="P152" s="76"/>
      <c r="Q152" s="76"/>
      <c r="R152" s="76"/>
      <c r="S152" s="76"/>
      <c r="T152" s="159"/>
      <c r="U152" s="14"/>
      <c r="V152" s="14"/>
      <c r="W152" s="76"/>
      <c r="X152" s="76"/>
      <c r="Y152" s="76"/>
      <c r="Z152" s="14"/>
      <c r="AA152" s="76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</row>
    <row r="153" spans="7:39">
      <c r="G153" s="159"/>
      <c r="H153" s="159"/>
      <c r="I153" s="159"/>
      <c r="J153" s="159"/>
      <c r="K153" s="14"/>
      <c r="L153" s="288"/>
      <c r="M153" s="14"/>
      <c r="N153" s="159"/>
      <c r="O153" s="76"/>
      <c r="P153" s="76"/>
      <c r="Q153" s="76"/>
      <c r="R153" s="76"/>
      <c r="S153" s="76"/>
      <c r="T153" s="159"/>
      <c r="U153" s="14"/>
      <c r="V153" s="14"/>
      <c r="W153" s="76"/>
      <c r="X153" s="76"/>
      <c r="Y153" s="76"/>
      <c r="Z153" s="14"/>
      <c r="AA153" s="76"/>
      <c r="AB153" s="14"/>
      <c r="AC153" s="14"/>
      <c r="AD153" s="14"/>
      <c r="AE153" s="14"/>
      <c r="AF153" s="14"/>
      <c r="AG153" s="14"/>
      <c r="AH153" s="14"/>
      <c r="AI153" s="14"/>
      <c r="AJ153" s="14"/>
      <c r="AK153" s="14"/>
      <c r="AL153" s="14"/>
      <c r="AM153" s="14"/>
    </row>
    <row r="154" spans="7:39">
      <c r="G154" s="159"/>
      <c r="H154" s="159"/>
      <c r="I154" s="159"/>
      <c r="J154" s="159"/>
      <c r="K154" s="14"/>
      <c r="L154" s="288"/>
      <c r="M154" s="14"/>
      <c r="N154" s="159"/>
      <c r="O154" s="76"/>
      <c r="P154" s="76"/>
      <c r="Q154" s="76"/>
      <c r="R154" s="76"/>
      <c r="S154" s="76"/>
      <c r="T154" s="159"/>
      <c r="U154" s="14"/>
      <c r="V154" s="14"/>
      <c r="W154" s="76"/>
      <c r="X154" s="76"/>
      <c r="Y154" s="76"/>
      <c r="Z154" s="14"/>
      <c r="AA154" s="76"/>
      <c r="AB154" s="14"/>
      <c r="AC154" s="14"/>
      <c r="AD154" s="14"/>
      <c r="AE154" s="14"/>
      <c r="AF154" s="14"/>
      <c r="AG154" s="14"/>
      <c r="AH154" s="14"/>
      <c r="AI154" s="14"/>
      <c r="AJ154" s="14"/>
      <c r="AK154" s="14"/>
      <c r="AL154" s="14"/>
      <c r="AM154" s="14"/>
    </row>
    <row r="155" spans="7:39">
      <c r="G155" s="159"/>
      <c r="H155" s="159"/>
      <c r="I155" s="159"/>
      <c r="J155" s="159"/>
      <c r="K155" s="14"/>
      <c r="L155" s="288"/>
      <c r="M155" s="14"/>
      <c r="N155" s="159"/>
      <c r="O155" s="76"/>
      <c r="P155" s="76"/>
      <c r="Q155" s="76"/>
      <c r="R155" s="76"/>
      <c r="S155" s="76"/>
      <c r="T155" s="159"/>
      <c r="U155" s="14"/>
      <c r="V155" s="14"/>
      <c r="W155" s="76"/>
      <c r="X155" s="76"/>
      <c r="Y155" s="76"/>
      <c r="Z155" s="14"/>
      <c r="AA155" s="76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</row>
    <row r="156" spans="7:39">
      <c r="G156" s="159"/>
      <c r="H156" s="159"/>
      <c r="I156" s="159"/>
      <c r="J156" s="159"/>
      <c r="K156" s="14"/>
      <c r="L156" s="288"/>
      <c r="M156" s="14"/>
      <c r="N156" s="159"/>
      <c r="O156" s="76"/>
      <c r="P156" s="76"/>
      <c r="Q156" s="76"/>
      <c r="R156" s="76"/>
      <c r="S156" s="76"/>
      <c r="T156" s="159"/>
      <c r="U156" s="14"/>
      <c r="V156" s="14"/>
      <c r="W156" s="76"/>
      <c r="X156" s="76"/>
      <c r="Y156" s="76"/>
      <c r="Z156" s="14"/>
      <c r="AA156" s="76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</row>
    <row r="157" spans="7:39">
      <c r="G157" s="159"/>
      <c r="H157" s="159"/>
      <c r="I157" s="159"/>
      <c r="J157" s="159"/>
      <c r="K157" s="14"/>
      <c r="L157" s="288"/>
      <c r="M157" s="14"/>
      <c r="N157" s="159"/>
      <c r="O157" s="76"/>
      <c r="P157" s="76"/>
      <c r="Q157" s="76"/>
      <c r="R157" s="76"/>
      <c r="S157" s="76"/>
      <c r="T157" s="159"/>
      <c r="U157" s="14"/>
      <c r="V157" s="14"/>
      <c r="W157" s="76"/>
      <c r="X157" s="76"/>
      <c r="Y157" s="76"/>
      <c r="Z157" s="14"/>
      <c r="AA157" s="76"/>
      <c r="AB157" s="14"/>
      <c r="AC157" s="14"/>
      <c r="AD157" s="14"/>
      <c r="AE157" s="14"/>
      <c r="AF157" s="14"/>
      <c r="AG157" s="14"/>
      <c r="AH157" s="14"/>
      <c r="AI157" s="14"/>
      <c r="AJ157" s="14"/>
      <c r="AK157" s="14"/>
      <c r="AL157" s="14"/>
      <c r="AM157" s="14"/>
    </row>
    <row r="158" spans="7:39">
      <c r="G158" s="159"/>
      <c r="H158" s="159"/>
      <c r="I158" s="159"/>
      <c r="J158" s="159"/>
      <c r="K158" s="14"/>
      <c r="L158" s="288"/>
      <c r="M158" s="14"/>
      <c r="N158" s="159"/>
      <c r="O158" s="77"/>
      <c r="P158" s="76"/>
      <c r="Q158" s="76"/>
      <c r="R158" s="76"/>
      <c r="S158" s="76"/>
      <c r="T158" s="159"/>
      <c r="U158" s="14"/>
      <c r="V158" s="14"/>
      <c r="W158" s="76"/>
      <c r="X158" s="76"/>
      <c r="Y158" s="76"/>
      <c r="Z158" s="14"/>
      <c r="AA158" s="76"/>
      <c r="AB158" s="14"/>
      <c r="AC158" s="14"/>
      <c r="AD158" s="14"/>
      <c r="AE158" s="14"/>
      <c r="AF158" s="14"/>
      <c r="AG158" s="14"/>
      <c r="AH158" s="14"/>
      <c r="AI158" s="14"/>
      <c r="AJ158" s="14"/>
      <c r="AK158" s="14"/>
      <c r="AL158" s="14"/>
      <c r="AM158" s="14"/>
    </row>
    <row r="159" spans="7:39">
      <c r="G159" s="159"/>
      <c r="H159" s="159"/>
      <c r="I159" s="159"/>
      <c r="J159" s="159"/>
      <c r="K159" s="14"/>
      <c r="L159" s="288"/>
      <c r="M159" s="14"/>
      <c r="N159" s="159"/>
      <c r="O159" s="78"/>
      <c r="P159" s="77"/>
      <c r="Q159" s="77"/>
      <c r="R159" s="77"/>
      <c r="S159" s="77"/>
      <c r="T159" s="160"/>
      <c r="U159" s="31"/>
      <c r="V159" s="31"/>
      <c r="W159" s="77"/>
      <c r="X159" s="77"/>
    </row>
    <row r="160" spans="7:39">
      <c r="G160" s="159"/>
      <c r="H160" s="159"/>
      <c r="I160" s="159"/>
      <c r="J160" s="159"/>
      <c r="K160" s="14"/>
      <c r="L160" s="288"/>
      <c r="M160" s="14"/>
      <c r="N160" s="159"/>
      <c r="O160" s="78"/>
      <c r="P160" s="78"/>
      <c r="Q160" s="78"/>
      <c r="R160" s="78"/>
      <c r="S160" s="78"/>
      <c r="T160" s="161"/>
      <c r="U160" s="35"/>
      <c r="V160" s="35"/>
      <c r="W160" s="78"/>
      <c r="X160" s="78"/>
    </row>
    <row r="161" spans="1:24">
      <c r="G161" s="159"/>
      <c r="H161" s="159"/>
      <c r="I161" s="159"/>
      <c r="J161" s="159"/>
      <c r="K161" s="14"/>
      <c r="L161" s="288"/>
      <c r="M161" s="14"/>
      <c r="N161" s="159"/>
      <c r="O161" s="78"/>
      <c r="P161" s="78"/>
      <c r="Q161" s="78"/>
      <c r="R161" s="78"/>
      <c r="S161" s="78"/>
      <c r="T161" s="161"/>
      <c r="U161" s="35"/>
      <c r="V161" s="35"/>
      <c r="W161" s="78"/>
      <c r="X161" s="78"/>
    </row>
    <row r="162" spans="1:24">
      <c r="G162" s="159"/>
      <c r="H162" s="159"/>
      <c r="I162" s="159"/>
      <c r="J162" s="159"/>
      <c r="K162" s="14"/>
      <c r="L162" s="288"/>
      <c r="M162" s="14"/>
      <c r="N162" s="159"/>
      <c r="O162" s="78"/>
      <c r="P162" s="78"/>
      <c r="Q162" s="78"/>
      <c r="R162" s="78"/>
      <c r="S162" s="78"/>
      <c r="T162" s="161"/>
      <c r="U162" s="35"/>
      <c r="V162" s="35"/>
      <c r="W162" s="78"/>
      <c r="X162" s="78"/>
    </row>
    <row r="163" spans="1:24">
      <c r="G163" s="159"/>
      <c r="H163" s="159"/>
      <c r="I163" s="159"/>
      <c r="J163" s="159"/>
      <c r="K163" s="14"/>
      <c r="L163" s="288"/>
      <c r="M163" s="14"/>
      <c r="N163" s="159"/>
      <c r="O163" s="78"/>
      <c r="P163" s="78"/>
      <c r="Q163" s="78"/>
      <c r="R163" s="78"/>
      <c r="S163" s="78"/>
      <c r="T163" s="161"/>
      <c r="U163" s="35"/>
      <c r="V163" s="35"/>
      <c r="W163" s="78"/>
      <c r="X163" s="78"/>
    </row>
    <row r="164" spans="1:24">
      <c r="G164" s="159"/>
      <c r="H164" s="159"/>
      <c r="I164" s="159"/>
      <c r="J164" s="159"/>
      <c r="K164" s="14"/>
      <c r="L164" s="288"/>
      <c r="M164" s="14"/>
      <c r="N164" s="159"/>
      <c r="O164" s="78"/>
      <c r="P164" s="78"/>
      <c r="Q164" s="78"/>
      <c r="R164" s="78"/>
      <c r="S164" s="78"/>
      <c r="T164" s="161"/>
      <c r="U164" s="35"/>
      <c r="V164" s="35"/>
      <c r="W164" s="78"/>
      <c r="X164" s="78"/>
    </row>
    <row r="165" spans="1:24">
      <c r="G165" s="159"/>
      <c r="H165" s="159"/>
      <c r="I165" s="159"/>
      <c r="J165" s="159"/>
      <c r="K165" s="14"/>
      <c r="L165" s="288"/>
      <c r="M165" s="14"/>
      <c r="N165" s="159"/>
      <c r="O165" s="78"/>
      <c r="P165" s="78"/>
      <c r="Q165" s="78"/>
      <c r="R165" s="78"/>
      <c r="S165" s="78"/>
      <c r="T165" s="161"/>
      <c r="U165" s="35"/>
      <c r="V165" s="35"/>
      <c r="W165" s="78"/>
      <c r="X165" s="78"/>
    </row>
    <row r="166" spans="1:24">
      <c r="G166" s="159"/>
      <c r="H166" s="159"/>
      <c r="I166" s="159"/>
      <c r="J166" s="159"/>
      <c r="K166" s="14"/>
      <c r="L166" s="288"/>
      <c r="M166" s="14"/>
      <c r="N166" s="159"/>
      <c r="O166" s="78"/>
      <c r="P166" s="78"/>
      <c r="Q166" s="78"/>
      <c r="R166" s="78"/>
      <c r="S166" s="78"/>
      <c r="T166" s="161"/>
      <c r="U166" s="35"/>
      <c r="V166" s="35"/>
      <c r="W166" s="78"/>
      <c r="X166" s="78"/>
    </row>
    <row r="167" spans="1:24">
      <c r="G167" s="159"/>
      <c r="H167" s="159"/>
      <c r="I167" s="159"/>
      <c r="J167" s="159"/>
      <c r="K167" s="14"/>
      <c r="L167" s="288"/>
      <c r="M167" s="14"/>
      <c r="N167" s="159"/>
      <c r="O167" s="78"/>
      <c r="P167" s="78"/>
      <c r="Q167" s="78"/>
      <c r="R167" s="78"/>
      <c r="S167" s="78"/>
      <c r="T167" s="161"/>
      <c r="U167" s="35"/>
      <c r="V167" s="35"/>
      <c r="W167" s="78"/>
      <c r="X167" s="78"/>
    </row>
    <row r="168" spans="1:24">
      <c r="G168" s="159"/>
      <c r="H168" s="159"/>
      <c r="I168" s="159"/>
      <c r="J168" s="159"/>
      <c r="K168" s="14"/>
      <c r="L168" s="288"/>
      <c r="M168" s="14"/>
      <c r="N168" s="159"/>
      <c r="O168" s="78"/>
      <c r="P168" s="78"/>
      <c r="Q168" s="78"/>
      <c r="R168" s="78"/>
      <c r="S168" s="78"/>
      <c r="T168" s="161"/>
      <c r="U168" s="35"/>
      <c r="V168" s="35"/>
      <c r="W168" s="78"/>
      <c r="X168" s="78"/>
    </row>
    <row r="169" spans="1:24">
      <c r="A169" s="31"/>
      <c r="B169" s="31"/>
      <c r="C169" s="31"/>
      <c r="D169" s="31"/>
      <c r="E169" s="31"/>
      <c r="F169" s="77"/>
      <c r="G169" s="160"/>
      <c r="H169" s="160"/>
      <c r="I169" s="160"/>
      <c r="J169" s="160"/>
      <c r="K169" s="31"/>
      <c r="L169" s="289"/>
      <c r="M169" s="31"/>
      <c r="N169" s="160"/>
      <c r="O169" s="78"/>
      <c r="P169" s="78"/>
      <c r="Q169" s="78"/>
      <c r="R169" s="78"/>
      <c r="S169" s="78"/>
      <c r="T169" s="161"/>
      <c r="U169" s="35"/>
      <c r="V169" s="35"/>
      <c r="W169" s="78"/>
      <c r="X169" s="78"/>
    </row>
    <row r="170" spans="1:24">
      <c r="A170" s="35"/>
      <c r="B170" s="35"/>
      <c r="C170" s="35"/>
      <c r="D170" s="35"/>
      <c r="E170" s="35"/>
      <c r="F170" s="78"/>
      <c r="G170" s="161"/>
      <c r="H170" s="161"/>
      <c r="I170" s="161"/>
      <c r="J170" s="161"/>
      <c r="K170" s="35"/>
      <c r="L170" s="290"/>
      <c r="M170" s="35"/>
      <c r="N170" s="161"/>
      <c r="O170" s="78"/>
      <c r="P170" s="78"/>
      <c r="Q170" s="78"/>
      <c r="R170" s="78"/>
      <c r="S170" s="78"/>
      <c r="T170" s="161"/>
      <c r="U170" s="35"/>
      <c r="V170" s="35"/>
      <c r="W170" s="78"/>
      <c r="X170" s="78"/>
    </row>
    <row r="171" spans="1:24">
      <c r="A171" s="35"/>
      <c r="B171" s="35"/>
      <c r="C171" s="35"/>
      <c r="D171" s="35"/>
      <c r="E171" s="35"/>
      <c r="F171" s="78"/>
      <c r="G171" s="161"/>
      <c r="H171" s="161"/>
      <c r="I171" s="161"/>
      <c r="J171" s="161"/>
      <c r="K171" s="35"/>
      <c r="L171" s="290"/>
      <c r="M171" s="35"/>
      <c r="N171" s="161"/>
      <c r="O171" s="78"/>
      <c r="P171" s="78"/>
      <c r="Q171" s="78"/>
      <c r="R171" s="78"/>
      <c r="S171" s="78"/>
      <c r="T171" s="161"/>
      <c r="U171" s="35"/>
      <c r="V171" s="35"/>
      <c r="W171" s="78"/>
      <c r="X171" s="78"/>
    </row>
    <row r="172" spans="1:24">
      <c r="A172" s="35"/>
      <c r="B172" s="35"/>
      <c r="C172" s="35"/>
      <c r="D172" s="35"/>
      <c r="E172" s="35"/>
      <c r="F172" s="78"/>
      <c r="G172" s="161"/>
      <c r="H172" s="161"/>
      <c r="I172" s="161"/>
      <c r="J172" s="161"/>
      <c r="K172" s="35"/>
      <c r="L172" s="290"/>
      <c r="M172" s="35"/>
      <c r="N172" s="161"/>
      <c r="O172" s="78"/>
      <c r="P172" s="78"/>
      <c r="Q172" s="78"/>
      <c r="R172" s="78"/>
      <c r="S172" s="78"/>
      <c r="T172" s="161"/>
      <c r="U172" s="35"/>
      <c r="V172" s="35"/>
      <c r="W172" s="78"/>
      <c r="X172" s="78"/>
    </row>
    <row r="173" spans="1:24">
      <c r="A173" s="35"/>
      <c r="B173" s="35"/>
      <c r="C173" s="35"/>
      <c r="D173" s="35"/>
      <c r="E173" s="35"/>
      <c r="F173" s="78"/>
      <c r="G173" s="161"/>
      <c r="H173" s="161"/>
      <c r="I173" s="161"/>
      <c r="J173" s="161"/>
      <c r="K173" s="35"/>
      <c r="L173" s="290"/>
      <c r="M173" s="35"/>
      <c r="N173" s="161"/>
      <c r="O173" s="78"/>
      <c r="P173" s="78"/>
      <c r="Q173" s="78"/>
      <c r="R173" s="78"/>
      <c r="S173" s="78"/>
      <c r="T173" s="161"/>
      <c r="U173" s="35"/>
      <c r="V173" s="35"/>
      <c r="W173" s="78"/>
      <c r="X173" s="78"/>
    </row>
    <row r="174" spans="1:24">
      <c r="A174" s="35"/>
      <c r="B174" s="35"/>
      <c r="C174" s="35"/>
      <c r="D174" s="35"/>
      <c r="E174" s="35"/>
      <c r="F174" s="78"/>
      <c r="G174" s="161"/>
      <c r="H174" s="161"/>
      <c r="I174" s="161"/>
      <c r="J174" s="161"/>
      <c r="K174" s="35"/>
      <c r="L174" s="290"/>
      <c r="M174" s="35"/>
      <c r="N174" s="161"/>
      <c r="O174" s="78"/>
      <c r="P174" s="78"/>
      <c r="Q174" s="78"/>
      <c r="R174" s="78"/>
      <c r="S174" s="78"/>
      <c r="T174" s="161"/>
      <c r="U174" s="35"/>
      <c r="V174" s="35"/>
      <c r="W174" s="78"/>
      <c r="X174" s="78"/>
    </row>
    <row r="175" spans="1:24">
      <c r="A175" s="35"/>
      <c r="B175" s="35"/>
      <c r="C175" s="35"/>
      <c r="D175" s="35"/>
      <c r="E175" s="35"/>
      <c r="F175" s="78"/>
      <c r="G175" s="161"/>
      <c r="H175" s="161"/>
      <c r="I175" s="161"/>
      <c r="J175" s="161"/>
      <c r="K175" s="35"/>
      <c r="L175" s="290"/>
      <c r="M175" s="35"/>
      <c r="N175" s="161"/>
      <c r="O175" s="78"/>
      <c r="P175" s="78"/>
      <c r="Q175" s="78"/>
      <c r="R175" s="78"/>
      <c r="S175" s="78"/>
      <c r="T175" s="161"/>
      <c r="U175" s="35"/>
      <c r="V175" s="35"/>
      <c r="W175" s="78"/>
      <c r="X175" s="78"/>
    </row>
    <row r="176" spans="1:24">
      <c r="A176" s="35"/>
      <c r="B176" s="35"/>
      <c r="C176" s="35"/>
      <c r="D176" s="35"/>
      <c r="E176" s="35"/>
      <c r="F176" s="78"/>
      <c r="G176" s="161"/>
      <c r="H176" s="161"/>
      <c r="I176" s="161"/>
      <c r="J176" s="161"/>
      <c r="K176" s="35"/>
      <c r="L176" s="290"/>
      <c r="M176" s="35"/>
      <c r="N176" s="161"/>
      <c r="O176" s="78"/>
      <c r="P176" s="78"/>
      <c r="Q176" s="78"/>
      <c r="R176" s="78"/>
      <c r="S176" s="78"/>
      <c r="T176" s="161"/>
      <c r="U176" s="35"/>
      <c r="V176" s="35"/>
      <c r="W176" s="78"/>
      <c r="X176" s="78"/>
    </row>
    <row r="177" spans="1:24">
      <c r="A177" s="35"/>
      <c r="B177" s="35"/>
      <c r="C177" s="35"/>
      <c r="D177" s="35"/>
      <c r="E177" s="35"/>
      <c r="F177" s="78"/>
      <c r="G177" s="161"/>
      <c r="H177" s="161"/>
      <c r="I177" s="161"/>
      <c r="J177" s="161"/>
      <c r="K177" s="35"/>
      <c r="L177" s="290"/>
      <c r="M177" s="35"/>
      <c r="N177" s="161"/>
      <c r="O177" s="78"/>
      <c r="P177" s="78"/>
      <c r="Q177" s="78"/>
      <c r="R177" s="78"/>
      <c r="S177" s="78"/>
      <c r="T177" s="161"/>
      <c r="U177" s="35"/>
      <c r="V177" s="35"/>
      <c r="W177" s="78"/>
      <c r="X177" s="78"/>
    </row>
    <row r="178" spans="1:24">
      <c r="A178" s="35"/>
      <c r="B178" s="35"/>
      <c r="C178" s="35"/>
      <c r="D178" s="35"/>
      <c r="E178" s="35"/>
      <c r="F178" s="78"/>
      <c r="G178" s="161"/>
      <c r="H178" s="161"/>
      <c r="I178" s="161"/>
      <c r="J178" s="161"/>
      <c r="K178" s="35"/>
      <c r="L178" s="290"/>
      <c r="M178" s="35"/>
      <c r="N178" s="161"/>
      <c r="O178" s="78"/>
      <c r="P178" s="78"/>
      <c r="Q178" s="78"/>
      <c r="R178" s="78"/>
      <c r="S178" s="78"/>
      <c r="T178" s="161"/>
      <c r="U178" s="35"/>
      <c r="V178" s="35"/>
      <c r="W178" s="78"/>
      <c r="X178" s="78"/>
    </row>
    <row r="179" spans="1:24">
      <c r="A179" s="35"/>
      <c r="B179" s="35"/>
      <c r="C179" s="35"/>
      <c r="D179" s="35"/>
      <c r="E179" s="35"/>
      <c r="F179" s="78"/>
      <c r="G179" s="161"/>
      <c r="H179" s="161"/>
      <c r="I179" s="161"/>
      <c r="J179" s="161"/>
      <c r="K179" s="35"/>
      <c r="L179" s="290"/>
      <c r="M179" s="35"/>
      <c r="N179" s="161"/>
      <c r="O179" s="78"/>
      <c r="P179" s="78"/>
      <c r="Q179" s="78"/>
      <c r="R179" s="78"/>
      <c r="S179" s="78"/>
      <c r="T179" s="161"/>
      <c r="U179" s="35"/>
      <c r="V179" s="35"/>
      <c r="W179" s="78"/>
      <c r="X179" s="78"/>
    </row>
    <row r="180" spans="1:24">
      <c r="A180" s="35"/>
      <c r="B180" s="35"/>
      <c r="C180" s="35"/>
      <c r="D180" s="35"/>
      <c r="E180" s="35"/>
      <c r="F180" s="78"/>
      <c r="G180" s="161"/>
      <c r="H180" s="161"/>
      <c r="I180" s="161"/>
      <c r="J180" s="161"/>
      <c r="K180" s="35"/>
      <c r="L180" s="290"/>
      <c r="M180" s="35"/>
      <c r="N180" s="161"/>
      <c r="O180" s="78"/>
      <c r="P180" s="78"/>
      <c r="Q180" s="78"/>
      <c r="R180" s="78"/>
      <c r="S180" s="78"/>
      <c r="T180" s="161"/>
      <c r="U180" s="35"/>
      <c r="V180" s="35"/>
      <c r="W180" s="78"/>
      <c r="X180" s="78"/>
    </row>
    <row r="181" spans="1:24">
      <c r="A181" s="35"/>
      <c r="B181" s="35"/>
      <c r="C181" s="35"/>
      <c r="D181" s="35"/>
      <c r="E181" s="35"/>
      <c r="F181" s="78"/>
      <c r="G181" s="161"/>
      <c r="H181" s="161"/>
      <c r="I181" s="161"/>
      <c r="J181" s="161"/>
      <c r="K181" s="35"/>
      <c r="L181" s="290"/>
      <c r="M181" s="35"/>
      <c r="N181" s="161"/>
      <c r="O181" s="78"/>
      <c r="P181" s="78"/>
      <c r="Q181" s="78"/>
      <c r="R181" s="78"/>
      <c r="S181" s="78"/>
      <c r="T181" s="161"/>
      <c r="U181" s="35"/>
      <c r="V181" s="35"/>
      <c r="W181" s="78"/>
      <c r="X181" s="78"/>
    </row>
    <row r="182" spans="1:24">
      <c r="A182" s="35"/>
      <c r="B182" s="35"/>
      <c r="C182" s="35"/>
      <c r="D182" s="35"/>
      <c r="E182" s="35"/>
      <c r="F182" s="78"/>
      <c r="G182" s="161"/>
      <c r="H182" s="161"/>
      <c r="I182" s="161"/>
      <c r="J182" s="161"/>
      <c r="K182" s="35"/>
      <c r="L182" s="290"/>
      <c r="M182" s="35"/>
      <c r="N182" s="161"/>
      <c r="O182" s="78"/>
      <c r="P182" s="78"/>
      <c r="Q182" s="78"/>
      <c r="R182" s="78"/>
      <c r="S182" s="78"/>
      <c r="T182" s="161"/>
      <c r="U182" s="35"/>
      <c r="V182" s="35"/>
      <c r="W182" s="78"/>
      <c r="X182" s="78"/>
    </row>
    <row r="183" spans="1:24">
      <c r="A183" s="35"/>
      <c r="B183" s="35"/>
      <c r="C183" s="35"/>
      <c r="D183" s="35"/>
      <c r="E183" s="35"/>
      <c r="F183" s="78"/>
      <c r="G183" s="161"/>
      <c r="H183" s="161"/>
      <c r="I183" s="161"/>
      <c r="J183" s="161"/>
      <c r="K183" s="35"/>
      <c r="L183" s="290"/>
      <c r="M183" s="35"/>
      <c r="N183" s="161"/>
      <c r="O183" s="78"/>
      <c r="P183" s="78"/>
      <c r="Q183" s="78"/>
      <c r="R183" s="78"/>
      <c r="S183" s="78"/>
      <c r="T183" s="161"/>
      <c r="U183" s="35"/>
      <c r="V183" s="35"/>
      <c r="W183" s="78"/>
      <c r="X183" s="78"/>
    </row>
    <row r="184" spans="1:24">
      <c r="A184" s="35"/>
      <c r="B184" s="35"/>
      <c r="C184" s="35"/>
      <c r="D184" s="35"/>
      <c r="E184" s="35"/>
      <c r="F184" s="78"/>
      <c r="G184" s="161"/>
      <c r="H184" s="161"/>
      <c r="I184" s="161"/>
      <c r="J184" s="161"/>
      <c r="K184" s="35"/>
      <c r="L184" s="290"/>
      <c r="M184" s="35"/>
      <c r="N184" s="161"/>
      <c r="O184" s="78"/>
      <c r="P184" s="78"/>
      <c r="Q184" s="78"/>
      <c r="R184" s="78"/>
      <c r="S184" s="78"/>
      <c r="T184" s="161"/>
      <c r="U184" s="35"/>
      <c r="V184" s="35"/>
      <c r="W184" s="78"/>
      <c r="X184" s="78"/>
    </row>
    <row r="185" spans="1:24">
      <c r="A185" s="35"/>
      <c r="B185" s="35"/>
      <c r="C185" s="35"/>
      <c r="D185" s="35"/>
      <c r="E185" s="35"/>
      <c r="F185" s="78"/>
      <c r="G185" s="161"/>
      <c r="H185" s="161"/>
      <c r="I185" s="161"/>
      <c r="J185" s="161"/>
      <c r="K185" s="35"/>
      <c r="L185" s="290"/>
      <c r="M185" s="35"/>
      <c r="N185" s="161"/>
      <c r="O185" s="78"/>
      <c r="P185" s="78"/>
      <c r="Q185" s="78"/>
      <c r="R185" s="78"/>
      <c r="S185" s="78"/>
      <c r="T185" s="161"/>
      <c r="U185" s="35"/>
      <c r="V185" s="35"/>
      <c r="W185" s="78"/>
      <c r="X185" s="78"/>
    </row>
    <row r="186" spans="1:24">
      <c r="A186" s="35"/>
      <c r="B186" s="35"/>
      <c r="C186" s="35"/>
      <c r="D186" s="35"/>
      <c r="E186" s="35"/>
      <c r="F186" s="78"/>
      <c r="G186" s="161"/>
      <c r="H186" s="161"/>
      <c r="I186" s="161"/>
      <c r="J186" s="161"/>
      <c r="K186" s="35"/>
      <c r="L186" s="290"/>
      <c r="M186" s="35"/>
      <c r="N186" s="161"/>
      <c r="O186" s="78"/>
      <c r="P186" s="78"/>
      <c r="Q186" s="78"/>
      <c r="R186" s="78"/>
      <c r="S186" s="78"/>
      <c r="T186" s="161"/>
      <c r="U186" s="35"/>
      <c r="V186" s="35"/>
      <c r="W186" s="78"/>
      <c r="X186" s="78"/>
    </row>
    <row r="187" spans="1:24">
      <c r="A187" s="35"/>
      <c r="B187" s="35"/>
      <c r="C187" s="35"/>
      <c r="D187" s="35"/>
      <c r="E187" s="35"/>
      <c r="F187" s="78"/>
      <c r="G187" s="161"/>
      <c r="H187" s="161"/>
      <c r="I187" s="161"/>
      <c r="J187" s="161"/>
      <c r="K187" s="35"/>
      <c r="L187" s="290"/>
      <c r="M187" s="35"/>
      <c r="N187" s="161"/>
      <c r="O187" s="78"/>
      <c r="P187" s="78"/>
      <c r="Q187" s="78"/>
      <c r="R187" s="78"/>
      <c r="S187" s="78"/>
      <c r="T187" s="161"/>
      <c r="U187" s="35"/>
      <c r="V187" s="35"/>
      <c r="W187" s="78"/>
      <c r="X187" s="78"/>
    </row>
    <row r="188" spans="1:24">
      <c r="A188" s="35"/>
      <c r="B188" s="35"/>
      <c r="C188" s="35"/>
      <c r="D188" s="35"/>
      <c r="E188" s="35"/>
      <c r="F188" s="78"/>
      <c r="G188" s="161"/>
      <c r="H188" s="161"/>
      <c r="I188" s="161"/>
      <c r="J188" s="161"/>
      <c r="K188" s="35"/>
      <c r="L188" s="290"/>
      <c r="M188" s="35"/>
      <c r="N188" s="161"/>
      <c r="O188" s="78"/>
      <c r="P188" s="78"/>
      <c r="Q188" s="78"/>
      <c r="R188" s="78"/>
      <c r="S188" s="78"/>
      <c r="T188" s="161"/>
      <c r="U188" s="35"/>
      <c r="V188" s="35"/>
      <c r="W188" s="78"/>
      <c r="X188" s="78"/>
    </row>
    <row r="189" spans="1:24">
      <c r="A189" s="35"/>
      <c r="B189" s="35"/>
      <c r="C189" s="35"/>
      <c r="D189" s="35"/>
      <c r="E189" s="35"/>
      <c r="F189" s="78"/>
      <c r="G189" s="161"/>
      <c r="H189" s="161"/>
      <c r="I189" s="161"/>
      <c r="J189" s="161"/>
      <c r="K189" s="35"/>
      <c r="L189" s="290"/>
      <c r="M189" s="35"/>
      <c r="N189" s="161"/>
      <c r="O189" s="78"/>
      <c r="P189" s="78"/>
      <c r="Q189" s="78"/>
      <c r="R189" s="78"/>
      <c r="S189" s="78"/>
      <c r="T189" s="161"/>
      <c r="U189" s="35"/>
      <c r="V189" s="35"/>
      <c r="W189" s="78"/>
      <c r="X189" s="78"/>
    </row>
    <row r="190" spans="1:24">
      <c r="A190" s="35"/>
      <c r="B190" s="35"/>
      <c r="C190" s="35"/>
      <c r="D190" s="35"/>
      <c r="E190" s="35"/>
      <c r="F190" s="78"/>
      <c r="G190" s="161"/>
      <c r="H190" s="161"/>
      <c r="I190" s="161"/>
      <c r="J190" s="161"/>
      <c r="K190" s="35"/>
      <c r="L190" s="290"/>
      <c r="M190" s="35"/>
      <c r="N190" s="161"/>
      <c r="O190" s="78"/>
      <c r="P190" s="78"/>
      <c r="Q190" s="78"/>
      <c r="R190" s="78"/>
      <c r="S190" s="78"/>
      <c r="T190" s="161"/>
      <c r="U190" s="35"/>
      <c r="V190" s="35"/>
      <c r="W190" s="78"/>
      <c r="X190" s="78"/>
    </row>
    <row r="191" spans="1:24">
      <c r="A191" s="35"/>
      <c r="B191" s="35"/>
      <c r="C191" s="35"/>
      <c r="D191" s="35"/>
      <c r="E191" s="35"/>
      <c r="F191" s="78"/>
      <c r="G191" s="161"/>
      <c r="H191" s="161"/>
      <c r="I191" s="161"/>
      <c r="J191" s="161"/>
      <c r="K191" s="35"/>
      <c r="L191" s="290"/>
      <c r="M191" s="35"/>
      <c r="N191" s="161"/>
      <c r="O191" s="78"/>
      <c r="P191" s="78"/>
      <c r="Q191" s="78"/>
      <c r="R191" s="78"/>
      <c r="S191" s="78"/>
      <c r="T191" s="161"/>
      <c r="U191" s="35"/>
      <c r="V191" s="35"/>
      <c r="W191" s="78"/>
      <c r="X191" s="78"/>
    </row>
    <row r="192" spans="1:24">
      <c r="A192" s="35"/>
      <c r="B192" s="35"/>
      <c r="C192" s="35"/>
      <c r="D192" s="35"/>
      <c r="E192" s="35"/>
      <c r="F192" s="78"/>
      <c r="G192" s="161"/>
      <c r="H192" s="161"/>
      <c r="I192" s="161"/>
      <c r="J192" s="161"/>
      <c r="K192" s="35"/>
      <c r="L192" s="290"/>
      <c r="M192" s="35"/>
      <c r="N192" s="161"/>
      <c r="O192" s="78"/>
      <c r="P192" s="78"/>
      <c r="Q192" s="78"/>
      <c r="R192" s="78"/>
      <c r="S192" s="78"/>
      <c r="T192" s="161"/>
      <c r="U192" s="35"/>
      <c r="V192" s="35"/>
      <c r="W192" s="78"/>
      <c r="X192" s="78"/>
    </row>
    <row r="193" spans="1:24">
      <c r="A193" s="35"/>
      <c r="B193" s="35"/>
      <c r="C193" s="35"/>
      <c r="D193" s="35"/>
      <c r="E193" s="35"/>
      <c r="F193" s="78"/>
      <c r="G193" s="161"/>
      <c r="H193" s="161"/>
      <c r="I193" s="161"/>
      <c r="J193" s="161"/>
      <c r="K193" s="35"/>
      <c r="L193" s="290"/>
      <c r="M193" s="35"/>
      <c r="N193" s="161"/>
      <c r="O193" s="78"/>
      <c r="P193" s="78"/>
      <c r="Q193" s="78"/>
      <c r="R193" s="78"/>
      <c r="S193" s="78"/>
      <c r="T193" s="161"/>
      <c r="U193" s="35"/>
      <c r="V193" s="35"/>
      <c r="W193" s="78"/>
      <c r="X193" s="78"/>
    </row>
    <row r="194" spans="1:24">
      <c r="A194" s="35"/>
      <c r="B194" s="35"/>
      <c r="C194" s="35"/>
      <c r="D194" s="35"/>
      <c r="E194" s="35"/>
      <c r="F194" s="78"/>
      <c r="G194" s="161"/>
      <c r="H194" s="161"/>
      <c r="I194" s="161"/>
      <c r="J194" s="161"/>
      <c r="K194" s="35"/>
      <c r="L194" s="290"/>
      <c r="M194" s="35"/>
      <c r="N194" s="161"/>
      <c r="O194" s="78"/>
      <c r="P194" s="78"/>
      <c r="Q194" s="78"/>
      <c r="R194" s="78"/>
      <c r="S194" s="78"/>
      <c r="T194" s="161"/>
    </row>
    <row r="195" spans="1:24">
      <c r="A195" s="35"/>
      <c r="B195" s="35"/>
      <c r="C195" s="35"/>
      <c r="D195" s="35"/>
      <c r="E195" s="35"/>
      <c r="F195" s="78"/>
      <c r="G195" s="161"/>
      <c r="H195" s="161"/>
      <c r="I195" s="161"/>
      <c r="J195" s="161"/>
      <c r="K195" s="35"/>
      <c r="L195" s="290"/>
      <c r="M195" s="35"/>
      <c r="N195" s="161"/>
      <c r="O195" s="78"/>
      <c r="P195" s="78"/>
      <c r="Q195" s="78"/>
      <c r="R195" s="78"/>
      <c r="S195" s="78"/>
      <c r="T195" s="161"/>
    </row>
    <row r="196" spans="1:24">
      <c r="A196" s="35"/>
      <c r="B196" s="35"/>
      <c r="C196" s="35"/>
      <c r="D196" s="35"/>
      <c r="E196" s="35"/>
      <c r="F196" s="78"/>
      <c r="G196" s="161"/>
      <c r="H196" s="161"/>
      <c r="I196" s="161"/>
      <c r="J196" s="161"/>
      <c r="K196" s="35"/>
      <c r="L196" s="290"/>
      <c r="M196" s="35"/>
      <c r="N196" s="161"/>
      <c r="O196" s="78"/>
      <c r="P196" s="78"/>
      <c r="Q196" s="78"/>
      <c r="R196" s="78"/>
      <c r="S196" s="78"/>
      <c r="T196" s="161"/>
    </row>
    <row r="197" spans="1:24">
      <c r="A197" s="35"/>
      <c r="B197" s="35"/>
      <c r="C197" s="35"/>
      <c r="D197" s="35"/>
      <c r="E197" s="35"/>
      <c r="F197" s="78"/>
      <c r="G197" s="161"/>
      <c r="H197" s="161"/>
      <c r="I197" s="161"/>
      <c r="J197" s="161"/>
      <c r="K197" s="35"/>
      <c r="L197" s="290"/>
      <c r="M197" s="35"/>
      <c r="N197" s="161"/>
      <c r="O197" s="78"/>
      <c r="P197" s="78"/>
      <c r="Q197" s="78"/>
      <c r="R197" s="78"/>
      <c r="S197" s="78"/>
      <c r="T197" s="161"/>
    </row>
    <row r="198" spans="1:24">
      <c r="A198" s="35"/>
      <c r="B198" s="35"/>
      <c r="C198" s="35"/>
      <c r="D198" s="35"/>
      <c r="E198" s="35"/>
      <c r="F198" s="78"/>
      <c r="G198" s="161"/>
      <c r="H198" s="161"/>
      <c r="I198" s="161"/>
      <c r="J198" s="161"/>
      <c r="K198" s="35"/>
      <c r="L198" s="290"/>
      <c r="M198" s="35"/>
      <c r="N198" s="161"/>
      <c r="O198" s="78"/>
      <c r="P198" s="78"/>
      <c r="Q198" s="78"/>
      <c r="R198" s="78"/>
      <c r="S198" s="78"/>
      <c r="T198" s="161"/>
    </row>
    <row r="199" spans="1:24">
      <c r="A199" s="35"/>
      <c r="B199" s="35"/>
      <c r="C199" s="35"/>
      <c r="D199" s="35"/>
      <c r="E199" s="35"/>
      <c r="F199" s="78"/>
      <c r="G199" s="161"/>
      <c r="H199" s="161"/>
      <c r="I199" s="161"/>
      <c r="J199" s="161"/>
      <c r="K199" s="35"/>
      <c r="L199" s="290"/>
      <c r="M199" s="35"/>
      <c r="N199" s="161"/>
      <c r="O199" s="78"/>
      <c r="P199" s="78"/>
      <c r="Q199" s="78"/>
      <c r="R199" s="78"/>
      <c r="S199" s="78"/>
      <c r="T199" s="161"/>
    </row>
    <row r="200" spans="1:24">
      <c r="A200" s="35"/>
      <c r="B200" s="35"/>
      <c r="C200" s="35"/>
      <c r="D200" s="35"/>
      <c r="E200" s="35"/>
      <c r="F200" s="78"/>
      <c r="G200" s="161"/>
      <c r="H200" s="161"/>
      <c r="I200" s="161"/>
      <c r="J200" s="161"/>
      <c r="K200" s="35"/>
      <c r="L200" s="290"/>
      <c r="M200" s="35"/>
      <c r="N200" s="161"/>
      <c r="O200" s="78"/>
      <c r="P200" s="78"/>
      <c r="Q200" s="78"/>
      <c r="R200" s="78"/>
      <c r="S200" s="78"/>
      <c r="T200" s="161"/>
    </row>
    <row r="201" spans="1:24">
      <c r="A201" s="35"/>
      <c r="B201" s="35"/>
      <c r="C201" s="35"/>
      <c r="D201" s="35"/>
      <c r="E201" s="35"/>
      <c r="F201" s="78"/>
      <c r="G201" s="161"/>
      <c r="H201" s="161"/>
      <c r="I201" s="161"/>
      <c r="J201" s="161"/>
      <c r="K201" s="35"/>
      <c r="L201" s="290"/>
      <c r="M201" s="35"/>
      <c r="N201" s="161"/>
      <c r="O201" s="78"/>
      <c r="P201" s="78"/>
      <c r="Q201" s="78"/>
      <c r="R201" s="78"/>
      <c r="S201" s="78"/>
      <c r="T201" s="161"/>
    </row>
    <row r="202" spans="1:24">
      <c r="A202" s="35"/>
      <c r="B202" s="35"/>
      <c r="C202" s="35"/>
      <c r="D202" s="35"/>
      <c r="E202" s="35"/>
      <c r="F202" s="78"/>
      <c r="G202" s="161"/>
      <c r="H202" s="161"/>
      <c r="I202" s="161"/>
      <c r="J202" s="161"/>
      <c r="K202" s="35"/>
      <c r="L202" s="290"/>
      <c r="M202" s="35"/>
      <c r="N202" s="161"/>
      <c r="O202" s="78"/>
      <c r="P202" s="78"/>
      <c r="Q202" s="78"/>
      <c r="R202" s="78"/>
      <c r="S202" s="78"/>
      <c r="T202" s="161"/>
    </row>
    <row r="203" spans="1:24">
      <c r="A203" s="35"/>
      <c r="B203" s="35"/>
      <c r="C203" s="35"/>
      <c r="D203" s="35"/>
      <c r="E203" s="35"/>
      <c r="F203" s="78"/>
      <c r="G203" s="161"/>
      <c r="H203" s="161"/>
      <c r="I203" s="161"/>
      <c r="J203" s="161"/>
      <c r="K203" s="35"/>
      <c r="L203" s="290"/>
      <c r="M203" s="35"/>
      <c r="N203" s="161"/>
      <c r="O203" s="78"/>
      <c r="P203" s="78"/>
      <c r="Q203" s="78"/>
      <c r="R203" s="78"/>
      <c r="S203" s="78"/>
      <c r="T203" s="161"/>
    </row>
    <row r="204" spans="1:24">
      <c r="O204" s="78"/>
      <c r="P204" s="78"/>
      <c r="Q204" s="78"/>
      <c r="R204" s="78"/>
      <c r="S204" s="78"/>
      <c r="T204" s="161"/>
    </row>
    <row r="205" spans="1:24">
      <c r="O205" s="78"/>
      <c r="P205" s="78"/>
      <c r="Q205" s="78"/>
      <c r="R205" s="78"/>
      <c r="S205" s="78"/>
      <c r="T205" s="161"/>
    </row>
    <row r="206" spans="1:24">
      <c r="O206" s="78"/>
      <c r="P206" s="78"/>
      <c r="Q206" s="78"/>
      <c r="R206" s="78"/>
      <c r="S206" s="78"/>
      <c r="T206" s="161"/>
    </row>
    <row r="207" spans="1:24">
      <c r="O207" s="78"/>
      <c r="P207" s="78"/>
      <c r="Q207" s="78"/>
      <c r="R207" s="78"/>
      <c r="S207" s="78"/>
      <c r="T207" s="161"/>
    </row>
    <row r="208" spans="1:24">
      <c r="O208" s="78"/>
      <c r="P208" s="78"/>
      <c r="Q208" s="78"/>
      <c r="R208" s="78"/>
      <c r="S208" s="78"/>
      <c r="T208" s="161"/>
    </row>
    <row r="209" spans="15:20">
      <c r="O209" s="78"/>
      <c r="P209" s="78"/>
      <c r="Q209" s="78"/>
      <c r="R209" s="78"/>
      <c r="S209" s="78"/>
      <c r="T209" s="161"/>
    </row>
    <row r="210" spans="15:20">
      <c r="O210" s="78"/>
      <c r="P210" s="78"/>
      <c r="Q210" s="78"/>
      <c r="R210" s="78"/>
      <c r="S210" s="78"/>
      <c r="T210" s="161"/>
    </row>
    <row r="211" spans="15:20">
      <c r="O211" s="78"/>
      <c r="P211" s="78"/>
      <c r="Q211" s="78"/>
      <c r="R211" s="78"/>
      <c r="S211" s="78"/>
      <c r="T211" s="161"/>
    </row>
    <row r="212" spans="15:20">
      <c r="O212" s="78"/>
      <c r="P212" s="78"/>
      <c r="Q212" s="78"/>
      <c r="R212" s="78"/>
      <c r="S212" s="78"/>
      <c r="T212" s="161"/>
    </row>
    <row r="213" spans="15:20">
      <c r="O213" s="78"/>
      <c r="P213" s="78"/>
      <c r="Q213" s="78"/>
      <c r="R213" s="78"/>
      <c r="S213" s="78"/>
      <c r="T213" s="161"/>
    </row>
    <row r="214" spans="15:20">
      <c r="O214" s="78"/>
      <c r="P214" s="78"/>
      <c r="Q214" s="78"/>
      <c r="R214" s="78"/>
      <c r="S214" s="78"/>
      <c r="T214" s="161"/>
    </row>
    <row r="215" spans="15:20">
      <c r="O215" s="78"/>
      <c r="P215" s="78"/>
      <c r="Q215" s="78"/>
      <c r="R215" s="78"/>
      <c r="S215" s="78"/>
      <c r="T215" s="161"/>
    </row>
    <row r="216" spans="15:20">
      <c r="P216" s="78"/>
      <c r="Q216" s="78"/>
      <c r="R216" s="78"/>
      <c r="S216" s="78"/>
      <c r="T216" s="161"/>
    </row>
  </sheetData>
  <mergeCells count="1">
    <mergeCell ref="T4:V4"/>
  </mergeCells>
  <conditionalFormatting sqref="H10:H11 L10:L11 L13:L14 H13:H14 H16:H17 L16:L17 L19:L20 H19:H20 H22:H31 L22:L31">
    <cfRule type="cellIs" dxfId="21" priority="3" operator="lessThan">
      <formula>0</formula>
    </cfRule>
    <cfRule type="cellIs" dxfId="20" priority="4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X108"/>
  <sheetViews>
    <sheetView zoomScale="87" zoomScaleNormal="87" workbookViewId="0">
      <pane xSplit="8" ySplit="8" topLeftCell="I9" activePane="bottomRight" state="frozen"/>
      <selection pane="topRight" activeCell="I1" sqref="I1"/>
      <selection pane="bottomLeft" activeCell="A11" sqref="A11"/>
      <selection pane="bottomRight" activeCell="A9" sqref="A9"/>
    </sheetView>
  </sheetViews>
  <sheetFormatPr baseColWidth="10" defaultRowHeight="15"/>
  <cols>
    <col min="1" max="1" width="2.90625" customWidth="1"/>
    <col min="2" max="2" width="6.54296875" customWidth="1"/>
    <col min="3" max="3" width="3.81640625" customWidth="1"/>
    <col min="4" max="4" width="13.81640625" customWidth="1"/>
    <col min="5" max="5" width="6.81640625" customWidth="1"/>
    <col min="6" max="6" width="5" style="11" customWidth="1"/>
    <col min="7" max="7" width="7.453125" customWidth="1"/>
    <col min="8" max="8" width="6.08984375" style="11" customWidth="1"/>
    <col min="9" max="9" width="6.08984375" style="93" customWidth="1"/>
    <col min="10" max="10" width="5.36328125" style="93" customWidth="1"/>
    <col min="11" max="11" width="6.08984375" style="93" customWidth="1"/>
    <col min="12" max="12" width="7" customWidth="1"/>
    <col min="13" max="13" width="6.08984375" style="93" customWidth="1"/>
    <col min="14" max="14" width="7.453125" customWidth="1"/>
    <col min="15" max="15" width="7.1796875" style="93" customWidth="1"/>
    <col min="16" max="16" width="6.08984375" style="93" customWidth="1"/>
    <col min="17" max="17" width="8.81640625" style="93" customWidth="1"/>
    <col min="18" max="18" width="7.36328125" style="11" customWidth="1"/>
    <col min="19" max="19" width="6.90625" style="11" customWidth="1"/>
    <col min="20" max="20" width="7.08984375" style="11" customWidth="1"/>
    <col min="21" max="21" width="6.08984375" style="93" customWidth="1"/>
    <col min="22" max="22" width="5.6328125" customWidth="1"/>
    <col min="23" max="23" width="6.54296875" customWidth="1"/>
    <col min="24" max="24" width="6.1796875" style="11" customWidth="1"/>
    <col min="25" max="25" width="5.1796875" style="11" customWidth="1"/>
    <col min="26" max="26" width="7" style="11" customWidth="1"/>
    <col min="27" max="27" width="9.1796875" style="93" customWidth="1"/>
    <col min="28" max="28" width="10.36328125" style="11" customWidth="1"/>
    <col min="29" max="29" width="4.6328125" customWidth="1"/>
    <col min="42" max="42" width="14" customWidth="1"/>
    <col min="43" max="43" width="12.54296875" customWidth="1"/>
    <col min="44" max="44" width="10.90625" customWidth="1"/>
  </cols>
  <sheetData>
    <row r="1" spans="1:50">
      <c r="A1" s="47"/>
      <c r="B1" s="47"/>
      <c r="C1" s="47"/>
      <c r="D1" s="47"/>
      <c r="E1" s="47"/>
      <c r="F1" s="72"/>
      <c r="G1" s="47"/>
      <c r="H1" s="72"/>
      <c r="I1" s="91"/>
      <c r="J1" s="91"/>
      <c r="K1" s="91"/>
      <c r="L1" s="47"/>
      <c r="M1" s="91"/>
      <c r="N1" s="47"/>
      <c r="O1" s="91"/>
      <c r="P1" s="91"/>
      <c r="Q1" s="91"/>
      <c r="R1" s="72"/>
      <c r="S1" s="72"/>
      <c r="T1" s="72"/>
      <c r="U1" s="91"/>
      <c r="V1" s="47"/>
      <c r="W1" s="47"/>
      <c r="X1" s="72"/>
      <c r="Y1" s="72"/>
      <c r="Z1" s="72"/>
      <c r="AA1" s="91"/>
      <c r="AB1" s="72"/>
      <c r="AC1" s="47"/>
      <c r="AD1" s="4"/>
      <c r="AE1" s="4"/>
      <c r="AF1" s="4"/>
      <c r="AG1" s="4"/>
      <c r="AH1" s="4"/>
    </row>
    <row r="2" spans="1:50" s="182" customFormat="1" ht="31.8">
      <c r="A2" s="181"/>
      <c r="B2" s="181"/>
      <c r="C2" s="181"/>
      <c r="D2" s="143" t="s">
        <v>445</v>
      </c>
      <c r="E2" s="181"/>
      <c r="F2" s="181"/>
      <c r="G2" s="197"/>
      <c r="H2" s="181"/>
      <c r="I2" s="197"/>
      <c r="J2" s="192"/>
      <c r="K2" s="192"/>
      <c r="L2" s="171" t="str">
        <f>+År!B2</f>
        <v>VOKSEN GEIT</v>
      </c>
      <c r="M2" s="192"/>
      <c r="N2" s="181"/>
      <c r="O2" s="192"/>
      <c r="P2" s="192"/>
      <c r="Q2" s="192"/>
      <c r="R2" s="197"/>
      <c r="S2" s="197"/>
      <c r="T2" s="197"/>
      <c r="U2" s="192"/>
      <c r="V2" s="181"/>
      <c r="W2" s="181"/>
      <c r="X2" s="197"/>
      <c r="Y2" s="197"/>
      <c r="Z2" s="197"/>
      <c r="AA2" s="192"/>
      <c r="AB2" s="197"/>
      <c r="AC2" s="181"/>
      <c r="AD2" s="4"/>
      <c r="AE2" s="4"/>
      <c r="AF2"/>
      <c r="AG2" s="4"/>
      <c r="AH2" s="4"/>
      <c r="AI2"/>
      <c r="AJ2"/>
      <c r="AK2"/>
      <c r="AL2"/>
      <c r="AM2"/>
      <c r="AN2"/>
      <c r="AO2"/>
      <c r="AP2"/>
      <c r="AQ2"/>
      <c r="AR2"/>
      <c r="AS2"/>
      <c r="AT2"/>
      <c r="AU2"/>
    </row>
    <row r="3" spans="1:50">
      <c r="A3" s="47"/>
      <c r="B3" s="47"/>
      <c r="C3" s="47"/>
      <c r="D3" s="47"/>
      <c r="E3" s="47"/>
      <c r="F3" s="72"/>
      <c r="G3" s="47"/>
      <c r="H3" s="72"/>
      <c r="I3" s="91"/>
      <c r="J3" s="91"/>
      <c r="K3" s="91"/>
      <c r="L3" s="47"/>
      <c r="M3" s="91"/>
      <c r="N3" s="47"/>
      <c r="O3" s="91"/>
      <c r="P3" s="91"/>
      <c r="Q3" s="91"/>
      <c r="R3" s="72"/>
      <c r="S3" s="72"/>
      <c r="T3" s="72"/>
      <c r="U3" s="91"/>
      <c r="V3" s="47"/>
      <c r="W3" s="47"/>
      <c r="X3" s="72"/>
      <c r="Y3" s="72"/>
      <c r="Z3" s="72"/>
      <c r="AA3" s="91"/>
      <c r="AB3" s="72"/>
      <c r="AC3" s="47"/>
      <c r="AD3" s="4"/>
      <c r="AE3" s="4"/>
      <c r="AG3" s="4"/>
      <c r="AH3" s="4"/>
    </row>
    <row r="4" spans="1:50" s="183" customFormat="1" ht="19.8">
      <c r="A4" s="180"/>
      <c r="B4" s="180"/>
      <c r="C4" s="180"/>
      <c r="D4" s="180"/>
      <c r="E4" s="180" t="s">
        <v>5</v>
      </c>
      <c r="F4" s="183">
        <f>+År!P2</f>
        <v>52</v>
      </c>
      <c r="G4" s="206"/>
      <c r="H4" s="180"/>
      <c r="I4" s="206"/>
      <c r="J4" s="205"/>
      <c r="K4" s="205"/>
      <c r="L4" s="205"/>
      <c r="M4" s="205"/>
      <c r="N4" s="180" t="s">
        <v>428</v>
      </c>
      <c r="O4" s="205"/>
      <c r="P4" s="205"/>
      <c r="Q4" s="205"/>
      <c r="R4" s="464">
        <f>SUM(G9:G18)</f>
        <v>9193</v>
      </c>
      <c r="S4" s="469"/>
      <c r="T4" s="206"/>
      <c r="U4" s="205"/>
      <c r="V4" s="180"/>
      <c r="W4" s="180"/>
      <c r="X4" s="206"/>
      <c r="Y4" s="206"/>
      <c r="Z4" s="206"/>
      <c r="AA4" s="205"/>
      <c r="AB4" s="206"/>
      <c r="AC4" s="180"/>
      <c r="AD4" s="4"/>
      <c r="AE4" s="4"/>
      <c r="AF4"/>
      <c r="AG4" s="4"/>
      <c r="AH4" s="4"/>
      <c r="AI4"/>
      <c r="AJ4"/>
      <c r="AK4"/>
      <c r="AL4"/>
      <c r="AM4"/>
      <c r="AN4"/>
      <c r="AO4"/>
      <c r="AP4"/>
      <c r="AQ4"/>
      <c r="AR4"/>
      <c r="AS4"/>
      <c r="AT4"/>
      <c r="AU4"/>
      <c r="AW4" s="185"/>
      <c r="AX4" s="185"/>
    </row>
    <row r="5" spans="1:50" ht="18" customHeight="1">
      <c r="A5" s="51"/>
      <c r="B5" s="51"/>
      <c r="C5" s="51"/>
      <c r="D5" s="51"/>
      <c r="E5" s="51"/>
      <c r="F5" s="73"/>
      <c r="G5" s="51"/>
      <c r="H5" s="73"/>
      <c r="I5" s="96"/>
      <c r="J5" s="96"/>
      <c r="K5" s="96"/>
      <c r="L5" s="51"/>
      <c r="M5" s="96"/>
      <c r="N5" s="87"/>
      <c r="O5" s="202"/>
      <c r="P5" s="96"/>
      <c r="Q5" s="91"/>
      <c r="R5" s="72"/>
      <c r="S5" s="72"/>
      <c r="T5" s="72"/>
      <c r="U5" s="91"/>
      <c r="V5" s="47"/>
      <c r="W5" s="47"/>
      <c r="X5" s="72"/>
      <c r="Y5" s="72"/>
      <c r="Z5" s="72"/>
      <c r="AA5" s="91"/>
      <c r="AB5" s="72"/>
      <c r="AC5" s="47"/>
      <c r="AD5" s="4"/>
      <c r="AE5" s="4"/>
      <c r="AG5" s="4"/>
      <c r="AH5" s="4"/>
    </row>
    <row r="6" spans="1:50" ht="15.6">
      <c r="A6" s="47"/>
      <c r="B6" s="47"/>
      <c r="C6" s="47"/>
      <c r="D6" s="47"/>
      <c r="E6" s="51" t="s">
        <v>2</v>
      </c>
      <c r="F6" s="72"/>
      <c r="G6" s="47"/>
      <c r="H6" s="72"/>
      <c r="I6" s="91"/>
      <c r="J6" s="91"/>
      <c r="K6" s="91"/>
      <c r="L6" s="47"/>
      <c r="M6" s="91"/>
      <c r="N6" s="51" t="s">
        <v>22</v>
      </c>
      <c r="O6" s="91"/>
      <c r="P6" s="91"/>
      <c r="Q6" s="91"/>
      <c r="R6" s="73" t="s">
        <v>516</v>
      </c>
      <c r="S6" s="72"/>
      <c r="T6" s="72"/>
      <c r="U6" s="96" t="s">
        <v>429</v>
      </c>
      <c r="V6" s="47"/>
      <c r="W6" s="47"/>
      <c r="X6" s="73" t="s">
        <v>425</v>
      </c>
      <c r="Y6" s="200"/>
      <c r="Z6" s="200"/>
      <c r="AA6" s="96" t="s">
        <v>80</v>
      </c>
      <c r="AB6" s="73" t="s">
        <v>2</v>
      </c>
      <c r="AC6" s="47"/>
      <c r="AD6" s="4"/>
      <c r="AE6" s="4"/>
      <c r="AG6" s="4"/>
      <c r="AH6" s="4"/>
    </row>
    <row r="7" spans="1:50" ht="15.6">
      <c r="A7" s="47"/>
      <c r="B7" s="47"/>
      <c r="C7" s="47"/>
      <c r="D7" s="47"/>
      <c r="E7" s="51" t="s">
        <v>492</v>
      </c>
      <c r="F7" s="174"/>
      <c r="G7" s="51" t="s">
        <v>2</v>
      </c>
      <c r="H7" s="174"/>
      <c r="I7" s="96" t="s">
        <v>2</v>
      </c>
      <c r="J7" s="177"/>
      <c r="K7" s="96" t="s">
        <v>1</v>
      </c>
      <c r="L7" s="51" t="s">
        <v>22</v>
      </c>
      <c r="M7" s="177"/>
      <c r="N7" s="51" t="s">
        <v>494</v>
      </c>
      <c r="O7" s="96" t="s">
        <v>22</v>
      </c>
      <c r="P7" s="177"/>
      <c r="Q7" s="96" t="s">
        <v>45</v>
      </c>
      <c r="R7" s="73"/>
      <c r="S7" s="73"/>
      <c r="T7" s="73"/>
      <c r="U7" s="96"/>
      <c r="V7" s="51" t="s">
        <v>490</v>
      </c>
      <c r="W7" s="51" t="s">
        <v>417</v>
      </c>
      <c r="X7" s="73" t="s">
        <v>1</v>
      </c>
      <c r="Y7" s="73" t="s">
        <v>1</v>
      </c>
      <c r="Z7" s="73" t="s">
        <v>0</v>
      </c>
      <c r="AA7" s="96" t="s">
        <v>431</v>
      </c>
      <c r="AB7" s="73" t="s">
        <v>433</v>
      </c>
      <c r="AC7" s="47"/>
      <c r="AD7" s="4"/>
      <c r="AE7" s="58"/>
      <c r="AG7" s="1"/>
      <c r="AH7" s="5"/>
    </row>
    <row r="8" spans="1:50" ht="15.6">
      <c r="A8" s="47"/>
      <c r="B8" s="51" t="s">
        <v>91</v>
      </c>
      <c r="C8" s="51" t="s">
        <v>115</v>
      </c>
      <c r="D8" s="48"/>
      <c r="E8" s="52" t="s">
        <v>493</v>
      </c>
      <c r="F8" s="174" t="s">
        <v>495</v>
      </c>
      <c r="G8" s="52" t="s">
        <v>8</v>
      </c>
      <c r="H8" s="174" t="s">
        <v>495</v>
      </c>
      <c r="I8" s="97" t="s">
        <v>407</v>
      </c>
      <c r="J8" s="177" t="s">
        <v>495</v>
      </c>
      <c r="K8" s="97" t="s">
        <v>407</v>
      </c>
      <c r="L8" s="52" t="s">
        <v>0</v>
      </c>
      <c r="M8" s="177" t="s">
        <v>495</v>
      </c>
      <c r="N8" s="52" t="s">
        <v>418</v>
      </c>
      <c r="O8" s="97" t="s">
        <v>44</v>
      </c>
      <c r="P8" s="177" t="s">
        <v>495</v>
      </c>
      <c r="Q8" s="97" t="s">
        <v>4</v>
      </c>
      <c r="R8" s="74" t="s">
        <v>541</v>
      </c>
      <c r="S8" s="74" t="s">
        <v>546</v>
      </c>
      <c r="T8" s="74" t="s">
        <v>547</v>
      </c>
      <c r="U8" s="97" t="s">
        <v>1</v>
      </c>
      <c r="V8" s="52" t="s">
        <v>491</v>
      </c>
      <c r="W8" s="52" t="s">
        <v>525</v>
      </c>
      <c r="X8" s="74" t="s">
        <v>43</v>
      </c>
      <c r="Y8" s="74" t="s">
        <v>517</v>
      </c>
      <c r="Z8" s="74" t="s">
        <v>517</v>
      </c>
      <c r="AA8" s="97" t="s">
        <v>432</v>
      </c>
      <c r="AB8" s="74" t="s">
        <v>70</v>
      </c>
      <c r="AC8" s="47"/>
      <c r="AD8" s="4"/>
      <c r="AE8" s="58"/>
      <c r="AG8" s="1"/>
      <c r="AH8" s="5"/>
    </row>
    <row r="9" spans="1:50" ht="15.6">
      <c r="A9" s="47"/>
      <c r="B9" s="66">
        <f>+'Ark1'!C1431</f>
        <v>2023</v>
      </c>
      <c r="C9" s="66">
        <f>+'Ark1'!O1431</f>
        <v>1</v>
      </c>
      <c r="D9" s="66" t="str">
        <f>VLOOKUP(C9,$AH$9:$AI$18,2)</f>
        <v>Viken</v>
      </c>
      <c r="E9" s="66">
        <f>+'Ark1'!Q1431</f>
        <v>54</v>
      </c>
      <c r="F9" s="207">
        <f>+E9-E20</f>
        <v>8</v>
      </c>
      <c r="G9" s="66">
        <f>+'Ark1'!R1431</f>
        <v>774</v>
      </c>
      <c r="H9" s="207">
        <f>+G9-G20</f>
        <v>163</v>
      </c>
      <c r="I9" s="195">
        <f>+'Ark1'!AF1431</f>
        <v>8.41212911640039</v>
      </c>
      <c r="J9" s="212">
        <f>+I9-I20</f>
        <v>1.4384612752813162</v>
      </c>
      <c r="K9" s="195">
        <f>+'Ark1'!AG1431</f>
        <v>8.5309933949233674</v>
      </c>
      <c r="L9" s="100">
        <f>+'Ark1'!S1431</f>
        <v>5.1912144702842387</v>
      </c>
      <c r="M9" s="113">
        <f>+L9-L20</f>
        <v>0.24849761267376369</v>
      </c>
      <c r="N9" s="67">
        <f>+'Ark1'!T1431</f>
        <v>6.0736434108527124</v>
      </c>
      <c r="O9" s="141">
        <f>+'Ark1'!U1431</f>
        <v>21.010723514211911</v>
      </c>
      <c r="P9" s="212">
        <f>+O9-O20</f>
        <v>-1.5770015267046276</v>
      </c>
      <c r="Q9" s="141">
        <f>+'Ark1'!W1431</f>
        <v>12.790697674418603</v>
      </c>
      <c r="R9" s="280">
        <f>+'Ark1'!X1431</f>
        <v>73.514211886304892</v>
      </c>
      <c r="S9" s="280">
        <f>+'Ark1'!Y1431</f>
        <v>30.232558139534881</v>
      </c>
      <c r="T9" s="280">
        <f>+'Ark1'!Z1431</f>
        <v>7.449336286168931</v>
      </c>
      <c r="U9" s="141">
        <f>+'Ark1'!Z1431</f>
        <v>7.449336286168931</v>
      </c>
      <c r="V9" s="67">
        <f>+'Ark1'!AA1431</f>
        <v>1.8319939640280076</v>
      </c>
      <c r="W9" s="67">
        <f>+'Ark1'!AB1431</f>
        <v>2.2386095045074432</v>
      </c>
      <c r="X9" s="280">
        <f>+'Ark1'!AD1431</f>
        <v>63.879050350545839</v>
      </c>
      <c r="Y9" s="280">
        <f>+'Ark1'!AE1431</f>
        <v>57.118737698907402</v>
      </c>
      <c r="Z9" s="280">
        <f>+'Ark1'!AF1431</f>
        <v>8.41212911640039</v>
      </c>
      <c r="AA9" s="141">
        <f t="shared" ref="AA9:AA26" si="0">+O9/L9</f>
        <v>4.0473618715779036</v>
      </c>
      <c r="AB9" s="142">
        <f t="shared" ref="AB9:AB26" si="1">+G9/E9</f>
        <v>14.333333333333334</v>
      </c>
      <c r="AC9" s="47"/>
      <c r="AD9" s="4"/>
      <c r="AE9" s="58"/>
      <c r="AG9" s="1"/>
      <c r="AH9">
        <v>1</v>
      </c>
      <c r="AI9" t="s">
        <v>622</v>
      </c>
    </row>
    <row r="10" spans="1:50" ht="15.6">
      <c r="A10" s="47"/>
      <c r="B10" s="66">
        <f>+'Ark1'!C1432</f>
        <v>2023</v>
      </c>
      <c r="C10" s="66">
        <f>+'Ark1'!O1432</f>
        <v>4</v>
      </c>
      <c r="D10" s="66" t="str">
        <f t="shared" ref="D10:D75" si="2">VLOOKUP(C10,$AH$9:$AI$18,2)</f>
        <v>Innlandet</v>
      </c>
      <c r="E10" s="66">
        <f>+'Ark1'!Q1432</f>
        <v>109</v>
      </c>
      <c r="F10" s="207">
        <f t="shared" ref="F10:F18" si="3">+E10-E21</f>
        <v>18</v>
      </c>
      <c r="G10" s="66">
        <f>+'Ark1'!R1432</f>
        <v>1641</v>
      </c>
      <c r="H10" s="207">
        <f t="shared" ref="H10:H18" si="4">+G10-G21</f>
        <v>309</v>
      </c>
      <c r="I10" s="195">
        <f>+'Ark1'!AF1432</f>
        <v>17.835017932833388</v>
      </c>
      <c r="J10" s="212">
        <f t="shared" ref="J10:J18" si="5">+I10-I21</f>
        <v>2.6321937685607093</v>
      </c>
      <c r="K10" s="195">
        <f>+'Ark1'!AG1432</f>
        <v>17.566062569606164</v>
      </c>
      <c r="L10" s="100">
        <f>+'Ark1'!S1432</f>
        <v>5.4034125533211448</v>
      </c>
      <c r="M10" s="113">
        <f t="shared" ref="M10:M18" si="6">+L10-L21</f>
        <v>1.902816893676107E-2</v>
      </c>
      <c r="N10" s="67">
        <f>+'Ark1'!T1432</f>
        <v>5.4326630103595361</v>
      </c>
      <c r="O10" s="141">
        <f>+'Ark1'!U1432</f>
        <v>20.40554539914687</v>
      </c>
      <c r="P10" s="212">
        <f t="shared" ref="P10:P18" si="7">+O10-O21</f>
        <v>-0.47200715340567356</v>
      </c>
      <c r="Q10" s="141">
        <f>+'Ark1'!W1432</f>
        <v>4.1438147471054227</v>
      </c>
      <c r="R10" s="280">
        <f>+'Ark1'!X1432</f>
        <v>80.438756855575875</v>
      </c>
      <c r="S10" s="280">
        <f>+'Ark1'!Y1432</f>
        <v>25.716026812918951</v>
      </c>
      <c r="T10" s="280">
        <f>+'Ark1'!Z1432</f>
        <v>5.5070460399239236</v>
      </c>
      <c r="U10" s="141">
        <f>+'Ark1'!Z1432</f>
        <v>5.5070460399239236</v>
      </c>
      <c r="V10" s="67">
        <f>+'Ark1'!AA1432</f>
        <v>1.9722234611431244</v>
      </c>
      <c r="W10" s="67">
        <f>+'Ark1'!AB1432</f>
        <v>2.1081093624094942</v>
      </c>
      <c r="X10" s="280">
        <f>+'Ark1'!AD1432</f>
        <v>54.090598538912595</v>
      </c>
      <c r="Y10" s="280">
        <f>+'Ark1'!AE1432</f>
        <v>49.710010370863159</v>
      </c>
      <c r="Z10" s="280">
        <f>+'Ark1'!AF1432</f>
        <v>17.835017932833388</v>
      </c>
      <c r="AA10" s="141">
        <f t="shared" si="0"/>
        <v>3.7764181797676799</v>
      </c>
      <c r="AB10" s="142">
        <f t="shared" si="1"/>
        <v>15.055045871559633</v>
      </c>
      <c r="AC10" s="47"/>
      <c r="AD10" s="4"/>
      <c r="AE10" s="58"/>
      <c r="AG10" s="1"/>
      <c r="AH10">
        <v>4</v>
      </c>
      <c r="AI10" t="s">
        <v>623</v>
      </c>
    </row>
    <row r="11" spans="1:50" ht="15.6">
      <c r="A11" s="47"/>
      <c r="B11" s="66">
        <f>+'Ark1'!C1433</f>
        <v>2023</v>
      </c>
      <c r="C11" s="66">
        <f>+'Ark1'!O1433</f>
        <v>8</v>
      </c>
      <c r="D11" s="66" t="str">
        <f t="shared" si="2"/>
        <v>Telemark/ Vestfold</v>
      </c>
      <c r="E11" s="66">
        <f>+'Ark1'!Q1433</f>
        <v>26</v>
      </c>
      <c r="F11" s="207">
        <f t="shared" si="3"/>
        <v>2</v>
      </c>
      <c r="G11" s="66">
        <f>+'Ark1'!R1433</f>
        <v>373</v>
      </c>
      <c r="H11" s="207">
        <f t="shared" si="4"/>
        <v>-157</v>
      </c>
      <c r="I11" s="195">
        <f>+'Ark1'!AF1433</f>
        <v>4.0539071840017389</v>
      </c>
      <c r="J11" s="212">
        <f t="shared" si="5"/>
        <v>-1.9952645930737285</v>
      </c>
      <c r="K11" s="195">
        <f>+'Ark1'!AG1433</f>
        <v>4.390636958947387</v>
      </c>
      <c r="L11" s="100">
        <f>+'Ark1'!S1433</f>
        <v>5.7828418230563008</v>
      </c>
      <c r="M11" s="113">
        <f t="shared" si="6"/>
        <v>-0.12281855430218869</v>
      </c>
      <c r="N11" s="67">
        <f>+'Ark1'!T1433</f>
        <v>5.7721179624664876</v>
      </c>
      <c r="O11" s="141">
        <f>+'Ark1'!U1433</f>
        <v>22.43887399463808</v>
      </c>
      <c r="P11" s="212">
        <f t="shared" si="7"/>
        <v>0.52793059841165402</v>
      </c>
      <c r="Q11" s="141">
        <f>+'Ark1'!W1433</f>
        <v>1.6085790884718503</v>
      </c>
      <c r="R11" s="280">
        <f>+'Ark1'!X1433</f>
        <v>89.812332439678272</v>
      </c>
      <c r="S11" s="280">
        <f>+'Ark1'!Y1433</f>
        <v>42.091152815013402</v>
      </c>
      <c r="T11" s="280">
        <f>+'Ark1'!Z1433</f>
        <v>5.7979718944368743</v>
      </c>
      <c r="U11" s="141">
        <f>+'Ark1'!Z1433</f>
        <v>5.7979718944368743</v>
      </c>
      <c r="V11" s="67">
        <f>+'Ark1'!AA1433</f>
        <v>1.5920464073587226</v>
      </c>
      <c r="W11" s="67">
        <f>+'Ark1'!AB1433</f>
        <v>1.8391264586365379</v>
      </c>
      <c r="X11" s="280">
        <f>+'Ark1'!AD1433</f>
        <v>41.354016805705179</v>
      </c>
      <c r="Y11" s="280">
        <f>+'Ark1'!AE1433</f>
        <v>44.824289636405851</v>
      </c>
      <c r="Z11" s="280">
        <f>+'Ark1'!AF1433</f>
        <v>4.0539071840017389</v>
      </c>
      <c r="AA11" s="141">
        <f t="shared" si="0"/>
        <v>3.8802503477051475</v>
      </c>
      <c r="AB11" s="142">
        <f t="shared" si="1"/>
        <v>14.346153846153847</v>
      </c>
      <c r="AC11" s="47"/>
      <c r="AD11" s="4"/>
      <c r="AE11" s="58"/>
      <c r="AG11" s="1"/>
      <c r="AH11">
        <v>8</v>
      </c>
      <c r="AI11" t="s">
        <v>624</v>
      </c>
    </row>
    <row r="12" spans="1:50" ht="15.6">
      <c r="A12" s="47"/>
      <c r="B12" s="66">
        <f>+'Ark1'!C1434</f>
        <v>2023</v>
      </c>
      <c r="C12" s="66">
        <f>+'Ark1'!O1434</f>
        <v>9</v>
      </c>
      <c r="D12" s="66" t="str">
        <f t="shared" si="2"/>
        <v>Agder</v>
      </c>
      <c r="E12" s="66">
        <f>+'Ark1'!Q1434</f>
        <v>18</v>
      </c>
      <c r="F12" s="207">
        <f t="shared" si="3"/>
        <v>4</v>
      </c>
      <c r="G12" s="66">
        <f>+'Ark1'!R1434</f>
        <v>76</v>
      </c>
      <c r="H12" s="207">
        <f t="shared" si="4"/>
        <v>2</v>
      </c>
      <c r="I12" s="195">
        <f>+'Ark1'!AF1434</f>
        <v>0.82599717422019348</v>
      </c>
      <c r="J12" s="212">
        <f t="shared" si="5"/>
        <v>-1.8604168239399921E-2</v>
      </c>
      <c r="K12" s="195">
        <f>+'Ark1'!AG1434</f>
        <v>0.7231958268044093</v>
      </c>
      <c r="L12" s="100">
        <f>+'Ark1'!S1434</f>
        <v>6.7631578947368434</v>
      </c>
      <c r="M12" s="113">
        <f t="shared" si="6"/>
        <v>-0.12873399715504963</v>
      </c>
      <c r="N12" s="67">
        <f>+'Ark1'!T1434</f>
        <v>6.1184210526315796</v>
      </c>
      <c r="O12" s="141">
        <f>+'Ark1'!U1434</f>
        <v>18.139473684210515</v>
      </c>
      <c r="P12" s="212">
        <f t="shared" si="7"/>
        <v>-1.507823613086785</v>
      </c>
      <c r="Q12" s="141">
        <f>+'Ark1'!W1434</f>
        <v>3.9473684210526319</v>
      </c>
      <c r="R12" s="280">
        <f>+'Ark1'!X1434</f>
        <v>56.578947368421048</v>
      </c>
      <c r="S12" s="280">
        <f>+'Ark1'!Y1434</f>
        <v>18.421052631578945</v>
      </c>
      <c r="T12" s="280">
        <f>+'Ark1'!Z1434</f>
        <v>7.0647210796688977</v>
      </c>
      <c r="U12" s="141">
        <f>+'Ark1'!Z1434</f>
        <v>7.0647210796688977</v>
      </c>
      <c r="V12" s="67">
        <f>+'Ark1'!AA1434</f>
        <v>1.4856189659234138</v>
      </c>
      <c r="W12" s="67">
        <f>+'Ark1'!AB1434</f>
        <v>1.8846129385043076</v>
      </c>
      <c r="X12" s="280">
        <f>+'Ark1'!AD1434</f>
        <v>47.915045472734491</v>
      </c>
      <c r="Y12" s="280">
        <f>+'Ark1'!AE1434</f>
        <v>54.576682746457827</v>
      </c>
      <c r="Z12" s="280">
        <f>+'Ark1'!AF1434</f>
        <v>0.82599717422019348</v>
      </c>
      <c r="AA12" s="141">
        <f t="shared" si="0"/>
        <v>2.6821011673151727</v>
      </c>
      <c r="AB12" s="142">
        <f t="shared" si="1"/>
        <v>4.2222222222222223</v>
      </c>
      <c r="AC12" s="47"/>
      <c r="AD12" s="4"/>
      <c r="AE12" s="58"/>
      <c r="AG12" s="1"/>
      <c r="AH12">
        <v>9</v>
      </c>
      <c r="AI12" t="s">
        <v>625</v>
      </c>
    </row>
    <row r="13" spans="1:50" ht="15.6">
      <c r="A13" s="47"/>
      <c r="B13" s="66">
        <f>+'Ark1'!C1435</f>
        <v>2023</v>
      </c>
      <c r="C13" s="66">
        <f>+'Ark1'!O1435</f>
        <v>11</v>
      </c>
      <c r="D13" s="66" t="str">
        <f t="shared" si="2"/>
        <v>Rogaland</v>
      </c>
      <c r="E13" s="66">
        <f>+'Ark1'!Q1435</f>
        <v>56</v>
      </c>
      <c r="F13" s="207">
        <f t="shared" si="3"/>
        <v>13</v>
      </c>
      <c r="G13" s="66">
        <f>+'Ark1'!R1435</f>
        <v>543</v>
      </c>
      <c r="H13" s="207">
        <f t="shared" si="4"/>
        <v>88</v>
      </c>
      <c r="I13" s="195">
        <f>+'Ark1'!AF1435</f>
        <v>5.9015324421258546</v>
      </c>
      <c r="J13" s="212">
        <f t="shared" si="5"/>
        <v>0.7083755391648392</v>
      </c>
      <c r="K13" s="195">
        <f>+'Ark1'!AG1435</f>
        <v>5.1564817199743374</v>
      </c>
      <c r="L13" s="100">
        <f>+'Ark1'!S1435</f>
        <v>5.2062615101289138</v>
      </c>
      <c r="M13" s="113">
        <f t="shared" si="6"/>
        <v>0.20845931232671422</v>
      </c>
      <c r="N13" s="67">
        <f>+'Ark1'!T1435</f>
        <v>5.3720073664825048</v>
      </c>
      <c r="O13" s="141">
        <f>+'Ark1'!U1435</f>
        <v>18.102394106814</v>
      </c>
      <c r="P13" s="212">
        <f t="shared" si="7"/>
        <v>-2.5209025964826957</v>
      </c>
      <c r="Q13" s="141">
        <f>+'Ark1'!W1435</f>
        <v>1.8416206261510129</v>
      </c>
      <c r="R13" s="280">
        <f>+'Ark1'!X1435</f>
        <v>61.510128913443843</v>
      </c>
      <c r="S13" s="280">
        <f>+'Ark1'!Y1435</f>
        <v>19.337016574585633</v>
      </c>
      <c r="T13" s="280">
        <f>+'Ark1'!Z1435</f>
        <v>6.1178853349626996</v>
      </c>
      <c r="U13" s="141">
        <f>+'Ark1'!Z1435</f>
        <v>6.1178853349626996</v>
      </c>
      <c r="V13" s="67">
        <f>+'Ark1'!AA1435</f>
        <v>1.5573142998385696</v>
      </c>
      <c r="W13" s="67">
        <f>+'Ark1'!AB1435</f>
        <v>2.1044784798465552</v>
      </c>
      <c r="X13" s="280">
        <f>+'Ark1'!AD1435</f>
        <v>47.680841879572078</v>
      </c>
      <c r="Y13" s="280">
        <f>+'Ark1'!AE1435</f>
        <v>61.212615606092719</v>
      </c>
      <c r="Z13" s="280">
        <f>+'Ark1'!AF1435</f>
        <v>5.9015324421258546</v>
      </c>
      <c r="AA13" s="141">
        <f t="shared" si="0"/>
        <v>3.4770428015564208</v>
      </c>
      <c r="AB13" s="142">
        <f t="shared" si="1"/>
        <v>9.6964285714285712</v>
      </c>
      <c r="AC13" s="47"/>
      <c r="AD13" s="4"/>
      <c r="AE13" s="58"/>
      <c r="AG13" s="1"/>
      <c r="AH13" s="2">
        <v>11</v>
      </c>
      <c r="AI13" s="2" t="s">
        <v>113</v>
      </c>
    </row>
    <row r="14" spans="1:50" ht="15.6">
      <c r="A14" s="47"/>
      <c r="B14" s="66">
        <f>+'Ark1'!C1436</f>
        <v>2023</v>
      </c>
      <c r="C14" s="66">
        <f>+'Ark1'!O1436</f>
        <v>14</v>
      </c>
      <c r="D14" s="66" t="str">
        <f t="shared" si="2"/>
        <v>Vestland</v>
      </c>
      <c r="E14" s="66">
        <f>+'Ark1'!Q1436</f>
        <v>182</v>
      </c>
      <c r="F14" s="207">
        <f t="shared" si="3"/>
        <v>21</v>
      </c>
      <c r="G14" s="66">
        <f>+'Ark1'!R1436</f>
        <v>2170</v>
      </c>
      <c r="H14" s="207">
        <f t="shared" si="4"/>
        <v>36.470000000000255</v>
      </c>
      <c r="I14" s="195">
        <f>+'Ark1'!AF1436</f>
        <v>23.584393000760784</v>
      </c>
      <c r="J14" s="212">
        <f t="shared" si="5"/>
        <v>-0.76671919083132778</v>
      </c>
      <c r="K14" s="195">
        <f>+'Ark1'!AG1436</f>
        <v>23.113361706502928</v>
      </c>
      <c r="L14" s="100">
        <f>+'Ark1'!S1436</f>
        <v>5.1769585253456238</v>
      </c>
      <c r="M14" s="113">
        <f t="shared" si="6"/>
        <v>-5.8055746776163986E-2</v>
      </c>
      <c r="N14" s="67">
        <f>+'Ark1'!T1436</f>
        <v>5.4050691244239619</v>
      </c>
      <c r="O14" s="141">
        <f>+'Ark1'!U1436</f>
        <v>20.304193548387101</v>
      </c>
      <c r="P14" s="212">
        <f t="shared" si="7"/>
        <v>-1.1092714603074114</v>
      </c>
      <c r="Q14" s="141">
        <f>+'Ark1'!W1436</f>
        <v>2.0276497695852536</v>
      </c>
      <c r="R14" s="280">
        <f>+'Ark1'!X1436</f>
        <v>78.894009216589851</v>
      </c>
      <c r="S14" s="280">
        <f>+'Ark1'!Y1436</f>
        <v>26.267281105990779</v>
      </c>
      <c r="T14" s="280">
        <f>+'Ark1'!Z1436</f>
        <v>5.706245742926626</v>
      </c>
      <c r="U14" s="141">
        <f>+'Ark1'!Z1436</f>
        <v>5.706245742926626</v>
      </c>
      <c r="V14" s="67">
        <f>+'Ark1'!AA1436</f>
        <v>1.4925387282823559</v>
      </c>
      <c r="W14" s="67">
        <f>+'Ark1'!AB1436</f>
        <v>2.1119524065594022</v>
      </c>
      <c r="X14" s="280">
        <f>+'Ark1'!AD1436</f>
        <v>56.32331202044972</v>
      </c>
      <c r="Y14" s="280">
        <f>+'Ark1'!AE1436</f>
        <v>60.487223714391952</v>
      </c>
      <c r="Z14" s="280">
        <f>+'Ark1'!AF1436</f>
        <v>23.584393000760784</v>
      </c>
      <c r="AA14" s="141">
        <f t="shared" si="0"/>
        <v>3.9220313334520203</v>
      </c>
      <c r="AB14" s="142">
        <f t="shared" si="1"/>
        <v>11.923076923076923</v>
      </c>
      <c r="AC14" s="47"/>
      <c r="AD14" s="4"/>
      <c r="AE14" s="58"/>
      <c r="AG14" s="1"/>
      <c r="AH14" s="2">
        <v>14</v>
      </c>
      <c r="AI14" s="4" t="s">
        <v>626</v>
      </c>
      <c r="AJ14" s="4"/>
    </row>
    <row r="15" spans="1:50" ht="15.6">
      <c r="A15" s="47"/>
      <c r="B15" s="66">
        <f>+'Ark1'!C1437</f>
        <v>2023</v>
      </c>
      <c r="C15" s="66">
        <f>+'Ark1'!O1437</f>
        <v>15</v>
      </c>
      <c r="D15" s="66" t="str">
        <f t="shared" si="2"/>
        <v>Møre og Romsdal</v>
      </c>
      <c r="E15" s="66">
        <f>+'Ark1'!Q1437</f>
        <v>50</v>
      </c>
      <c r="F15" s="207">
        <f t="shared" si="3"/>
        <v>-4</v>
      </c>
      <c r="G15" s="66">
        <f>+'Ark1'!R1437</f>
        <v>845</v>
      </c>
      <c r="H15" s="207">
        <f t="shared" si="4"/>
        <v>-10</v>
      </c>
      <c r="I15" s="195">
        <f>+'Ark1'!AF1437</f>
        <v>9.1837843712639931</v>
      </c>
      <c r="J15" s="212">
        <f t="shared" si="5"/>
        <v>-0.57478519364076597</v>
      </c>
      <c r="K15" s="195">
        <f>+'Ark1'!AG1437</f>
        <v>9.7645600471289189</v>
      </c>
      <c r="L15" s="100">
        <f>+'Ark1'!S1437</f>
        <v>5.0355029585798814</v>
      </c>
      <c r="M15" s="113">
        <f t="shared" si="6"/>
        <v>0.36298833869684177</v>
      </c>
      <c r="N15" s="67">
        <f>+'Ark1'!T1437</f>
        <v>5.6828402366863902</v>
      </c>
      <c r="O15" s="141">
        <f>+'Ark1'!U1437</f>
        <v>22.028165680473396</v>
      </c>
      <c r="P15" s="212">
        <f t="shared" si="7"/>
        <v>0.15199024187689858</v>
      </c>
      <c r="Q15" s="141">
        <f>+'Ark1'!W1437</f>
        <v>2.6035502958579881</v>
      </c>
      <c r="R15" s="280">
        <f>+'Ark1'!X1437</f>
        <v>86.627218934911227</v>
      </c>
      <c r="S15" s="280">
        <f>+'Ark1'!Y1437</f>
        <v>38.106508875739642</v>
      </c>
      <c r="T15" s="280">
        <f>+'Ark1'!Z1437</f>
        <v>6.3352334626123676</v>
      </c>
      <c r="U15" s="141">
        <f>+'Ark1'!Z1437</f>
        <v>6.3352334626123676</v>
      </c>
      <c r="V15" s="67">
        <f>+'Ark1'!AA1437</f>
        <v>1.5902569146917664</v>
      </c>
      <c r="W15" s="67">
        <f>+'Ark1'!AB1437</f>
        <v>2.1286996846095394</v>
      </c>
      <c r="X15" s="280">
        <f>+'Ark1'!AD1437</f>
        <v>50.574734306817277</v>
      </c>
      <c r="Y15" s="280">
        <f>+'Ark1'!AE1437</f>
        <v>52.911280583227153</v>
      </c>
      <c r="Z15" s="280">
        <f>+'Ark1'!AF1437</f>
        <v>9.1837843712639931</v>
      </c>
      <c r="AA15" s="141">
        <f t="shared" si="0"/>
        <v>4.3745710928319674</v>
      </c>
      <c r="AB15" s="142">
        <f t="shared" si="1"/>
        <v>16.899999999999999</v>
      </c>
      <c r="AC15" s="47"/>
      <c r="AD15" s="4"/>
      <c r="AE15" s="58"/>
      <c r="AG15" s="1"/>
      <c r="AH15">
        <v>15</v>
      </c>
      <c r="AI15" t="s">
        <v>617</v>
      </c>
      <c r="AK15" s="2"/>
      <c r="AL15" s="2"/>
    </row>
    <row r="16" spans="1:50" ht="15.6">
      <c r="A16" s="47"/>
      <c r="B16" s="66">
        <f>+'Ark1'!C1438</f>
        <v>2023</v>
      </c>
      <c r="C16" s="66">
        <f>+'Ark1'!O1438</f>
        <v>16</v>
      </c>
      <c r="D16" s="66" t="str">
        <f t="shared" si="2"/>
        <v>Trøndelag</v>
      </c>
      <c r="E16" s="66">
        <f>+'Ark1'!Q1438</f>
        <v>62</v>
      </c>
      <c r="F16" s="207">
        <f t="shared" si="3"/>
        <v>15</v>
      </c>
      <c r="G16" s="66">
        <f>+'Ark1'!R1438</f>
        <v>353</v>
      </c>
      <c r="H16" s="207">
        <f t="shared" si="4"/>
        <v>59</v>
      </c>
      <c r="I16" s="195">
        <f>+'Ark1'!AF1438</f>
        <v>3.836539506575372</v>
      </c>
      <c r="J16" s="212">
        <f t="shared" si="5"/>
        <v>0.48096120004671672</v>
      </c>
      <c r="K16" s="195">
        <f>+'Ark1'!AG1438</f>
        <v>3.5173567523020202</v>
      </c>
      <c r="L16" s="100">
        <f>+'Ark1'!S1438</f>
        <v>5.9461756373937682</v>
      </c>
      <c r="M16" s="113">
        <f t="shared" si="6"/>
        <v>0.31692393671349439</v>
      </c>
      <c r="N16" s="67">
        <f>+'Ark1'!T1438</f>
        <v>5.9886685552407952</v>
      </c>
      <c r="O16" s="141">
        <f>+'Ark1'!U1438</f>
        <v>18.9943342776204</v>
      </c>
      <c r="P16" s="212">
        <f t="shared" si="7"/>
        <v>-0.16076776319592767</v>
      </c>
      <c r="Q16" s="141">
        <f>+'Ark1'!W1438</f>
        <v>6.5155807365439076</v>
      </c>
      <c r="R16" s="280">
        <f>+'Ark1'!X1438</f>
        <v>63.172804532577899</v>
      </c>
      <c r="S16" s="280">
        <f>+'Ark1'!Y1438</f>
        <v>24.929178470254957</v>
      </c>
      <c r="T16" s="280">
        <f>+'Ark1'!Z1438</f>
        <v>6.3384363422715557</v>
      </c>
      <c r="U16" s="141">
        <f>+'Ark1'!Z1438</f>
        <v>6.3384363422715557</v>
      </c>
      <c r="V16" s="67">
        <f>+'Ark1'!AA1438</f>
        <v>2.0126915562490626</v>
      </c>
      <c r="W16" s="67">
        <f>+'Ark1'!AB1438</f>
        <v>2.3285119530807914</v>
      </c>
      <c r="X16" s="280">
        <f>+'Ark1'!AD1438</f>
        <v>65.522002032539277</v>
      </c>
      <c r="Y16" s="280">
        <f>+'Ark1'!AE1438</f>
        <v>59.163896882664808</v>
      </c>
      <c r="Z16" s="280">
        <f>+'Ark1'!AF1438</f>
        <v>3.836539506575372</v>
      </c>
      <c r="AA16" s="141">
        <f t="shared" si="0"/>
        <v>3.1943782753692238</v>
      </c>
      <c r="AB16" s="142">
        <f t="shared" si="1"/>
        <v>5.693548387096774</v>
      </c>
      <c r="AC16" s="47"/>
      <c r="AD16" s="4"/>
      <c r="AE16" s="58"/>
      <c r="AG16" s="13"/>
      <c r="AH16">
        <v>16</v>
      </c>
      <c r="AI16" t="s">
        <v>589</v>
      </c>
      <c r="AK16" s="2"/>
      <c r="AL16" s="4"/>
      <c r="AM16" s="4"/>
      <c r="AN16" s="4"/>
    </row>
    <row r="17" spans="1:40" ht="15.6">
      <c r="A17" s="47"/>
      <c r="B17" s="66">
        <f>+'Ark1'!C1439</f>
        <v>2023</v>
      </c>
      <c r="C17" s="66">
        <f>+'Ark1'!O1439</f>
        <v>18</v>
      </c>
      <c r="D17" s="66" t="str">
        <f t="shared" si="2"/>
        <v>Nordland</v>
      </c>
      <c r="E17" s="66">
        <f>+'Ark1'!Q1439</f>
        <v>37</v>
      </c>
      <c r="F17" s="207">
        <f t="shared" si="3"/>
        <v>-4</v>
      </c>
      <c r="G17" s="66">
        <f>+'Ark1'!R1439</f>
        <v>853</v>
      </c>
      <c r="H17" s="207">
        <f t="shared" si="4"/>
        <v>-21</v>
      </c>
      <c r="I17" s="195">
        <f>+'Ark1'!AF1439</f>
        <v>9.2707314422345384</v>
      </c>
      <c r="J17" s="212">
        <f t="shared" si="5"/>
        <v>-0.70469522411254992</v>
      </c>
      <c r="K17" s="195">
        <f>+'Ark1'!AG1439</f>
        <v>9.3707524835266582</v>
      </c>
      <c r="L17" s="100">
        <f>+'Ark1'!S1439</f>
        <v>5.2954279015240315</v>
      </c>
      <c r="M17" s="113">
        <f t="shared" si="6"/>
        <v>-0.32699772776658609</v>
      </c>
      <c r="N17" s="67">
        <f>+'Ark1'!T1439</f>
        <v>5.6963657678780786</v>
      </c>
      <c r="O17" s="141">
        <f>+'Ark1'!U1439</f>
        <v>20.941500586166487</v>
      </c>
      <c r="P17" s="212">
        <f t="shared" si="7"/>
        <v>-0.73451772046966823</v>
      </c>
      <c r="Q17" s="141">
        <f>+'Ark1'!W1439</f>
        <v>3.2825322391559206</v>
      </c>
      <c r="R17" s="280">
        <f>+'Ark1'!X1439</f>
        <v>80.656506447831191</v>
      </c>
      <c r="S17" s="280">
        <f>+'Ark1'!Y1439</f>
        <v>32.825322391559205</v>
      </c>
      <c r="T17" s="280">
        <f>+'Ark1'!Z1439</f>
        <v>5.6997553349568992</v>
      </c>
      <c r="U17" s="141">
        <f>+'Ark1'!Z1439</f>
        <v>5.6997553349568992</v>
      </c>
      <c r="V17" s="67">
        <f>+'Ark1'!AA1439</f>
        <v>1.5800456197192048</v>
      </c>
      <c r="W17" s="67">
        <f>+'Ark1'!AB1439</f>
        <v>2.1350529352224807</v>
      </c>
      <c r="X17" s="280">
        <f>+'Ark1'!AD1439</f>
        <v>62.277480478927217</v>
      </c>
      <c r="Y17" s="280">
        <f>+'Ark1'!AE1439</f>
        <v>60.728676042904397</v>
      </c>
      <c r="Z17" s="280">
        <f>+'Ark1'!AF1439</f>
        <v>9.2707314422345384</v>
      </c>
      <c r="AA17" s="141">
        <f t="shared" si="0"/>
        <v>3.9546380340934286</v>
      </c>
      <c r="AB17" s="142">
        <f t="shared" si="1"/>
        <v>23.054054054054053</v>
      </c>
      <c r="AC17" s="47"/>
      <c r="AD17" s="4"/>
      <c r="AE17" s="58"/>
      <c r="AG17" s="1"/>
      <c r="AH17">
        <v>18</v>
      </c>
      <c r="AI17" t="s">
        <v>114</v>
      </c>
    </row>
    <row r="18" spans="1:40" ht="15.6">
      <c r="A18" s="47"/>
      <c r="B18" s="66">
        <f>+'Ark1'!C1440</f>
        <v>2023</v>
      </c>
      <c r="C18" s="66">
        <f>+'Ark1'!O1440</f>
        <v>54</v>
      </c>
      <c r="D18" s="66" t="str">
        <f t="shared" si="2"/>
        <v>Troms og Finnmark</v>
      </c>
      <c r="E18" s="66">
        <f>+'Ark1'!Q1440</f>
        <v>53</v>
      </c>
      <c r="F18" s="207">
        <f t="shared" si="3"/>
        <v>-6</v>
      </c>
      <c r="G18" s="66">
        <f>+'Ark1'!R1440</f>
        <v>1565</v>
      </c>
      <c r="H18" s="207">
        <f t="shared" si="4"/>
        <v>-37</v>
      </c>
      <c r="I18" s="195">
        <f>+'Ark1'!AF1440</f>
        <v>17.009020758613197</v>
      </c>
      <c r="J18" s="212">
        <f t="shared" si="5"/>
        <v>-1.2754569524715187</v>
      </c>
      <c r="K18" s="195">
        <f>+'Ark1'!AG1440</f>
        <v>17.764251589892453</v>
      </c>
      <c r="L18" s="100">
        <f>+'Ark1'!S1440</f>
        <v>5.0485623003194888</v>
      </c>
      <c r="M18" s="113">
        <f t="shared" si="6"/>
        <v>0.16591560868403388</v>
      </c>
      <c r="N18" s="67">
        <f>+'Ark1'!T1440</f>
        <v>5.5559105431309916</v>
      </c>
      <c r="O18" s="141">
        <f>+'Ark1'!U1440</f>
        <v>21.637891373801914</v>
      </c>
      <c r="P18" s="212">
        <f t="shared" si="7"/>
        <v>0.15220473210402474</v>
      </c>
      <c r="Q18" s="141">
        <f>+'Ark1'!W1440</f>
        <v>3.7699680511182119</v>
      </c>
      <c r="R18" s="280">
        <f>+'Ark1'!X1440</f>
        <v>84.856230031948897</v>
      </c>
      <c r="S18" s="280">
        <f>+'Ark1'!Y1440</f>
        <v>35.974440894568694</v>
      </c>
      <c r="T18" s="280">
        <f>+'Ark1'!Z1440</f>
        <v>5.6531403267295994</v>
      </c>
      <c r="U18" s="141">
        <f>+'Ark1'!Z1440</f>
        <v>5.6531403267295994</v>
      </c>
      <c r="V18" s="67">
        <f>+'Ark1'!AA1440</f>
        <v>1.4512986946424045</v>
      </c>
      <c r="W18" s="67">
        <f>+'Ark1'!AB1440</f>
        <v>2.1692533170791286</v>
      </c>
      <c r="X18" s="280">
        <f>+'Ark1'!AD1440</f>
        <v>54.340741713041602</v>
      </c>
      <c r="Y18" s="280">
        <f>+'Ark1'!AE1440</f>
        <v>64.415651920075732</v>
      </c>
      <c r="Z18" s="280">
        <f>+'Ark1'!AF1440</f>
        <v>17.009020758613197</v>
      </c>
      <c r="AA18" s="141">
        <f t="shared" si="0"/>
        <v>4.2859511454246295</v>
      </c>
      <c r="AB18" s="142">
        <f t="shared" si="1"/>
        <v>29.528301886792452</v>
      </c>
      <c r="AC18" s="47"/>
      <c r="AD18" s="4"/>
      <c r="AE18" s="58"/>
      <c r="AG18" s="1"/>
      <c r="AH18" s="2">
        <v>54</v>
      </c>
      <c r="AI18" s="2" t="s">
        <v>627</v>
      </c>
    </row>
    <row r="19" spans="1:40" ht="15.6">
      <c r="A19" s="47"/>
      <c r="B19" s="47"/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"/>
      <c r="AE19" s="58"/>
      <c r="AG19" s="1"/>
      <c r="AH19" s="5"/>
    </row>
    <row r="20" spans="1:40" ht="15.6">
      <c r="A20" s="47"/>
      <c r="B20" s="2">
        <f>+'Ark1'!C1441</f>
        <v>2022</v>
      </c>
      <c r="C20" s="2">
        <f>+'Ark1'!O1441</f>
        <v>1</v>
      </c>
      <c r="D20" s="2" t="str">
        <f t="shared" si="2"/>
        <v>Viken</v>
      </c>
      <c r="E20" s="2">
        <f>+'Ark1'!Q1441</f>
        <v>46</v>
      </c>
      <c r="F20" s="312">
        <f>+E20-E31</f>
        <v>-3</v>
      </c>
      <c r="G20" s="2">
        <f>+'Ark1'!R1441</f>
        <v>611</v>
      </c>
      <c r="H20" s="312">
        <f>+G20-G31</f>
        <v>-14</v>
      </c>
      <c r="I20" s="313">
        <f>+'Ark1'!AF1441</f>
        <v>6.9736678411190738</v>
      </c>
      <c r="J20" s="314">
        <f>+I20-I31</f>
        <v>-7.2324157780547793E-3</v>
      </c>
      <c r="K20" s="313">
        <f>+'Ark1'!AG1441</f>
        <v>7.3617405949657932</v>
      </c>
      <c r="L20" s="5">
        <f>+'Ark1'!S1441</f>
        <v>4.942716857610475</v>
      </c>
      <c r="M20" s="315">
        <f>+L20-L31</f>
        <v>0.12671685761047513</v>
      </c>
      <c r="N20" s="5">
        <f>+'Ark1'!T1441</f>
        <v>6.3698854337152238</v>
      </c>
      <c r="O20" s="57">
        <f>+'Ark1'!U1441</f>
        <v>22.587725040916538</v>
      </c>
      <c r="P20" s="314">
        <f>+O20-O31</f>
        <v>0.38270104091653323</v>
      </c>
      <c r="Q20" s="57">
        <f>+'Ark1'!W1441</f>
        <v>8.8379705400981994</v>
      </c>
      <c r="R20" s="18">
        <f>+'Ark1'!X1441</f>
        <v>84.77905073649751</v>
      </c>
      <c r="S20" s="18">
        <f>+'Ark1'!Y1441</f>
        <v>39.934533551554843</v>
      </c>
      <c r="T20" s="18">
        <f>+'Ark1'!Z1441</f>
        <v>6.8468251495245482</v>
      </c>
      <c r="U20" s="57">
        <f>+'Ark1'!Z1441</f>
        <v>6.8468251495245482</v>
      </c>
      <c r="V20" s="5">
        <f>+'Ark1'!AA1441</f>
        <v>2.1118460560248153</v>
      </c>
      <c r="W20" s="5">
        <f>+'Ark1'!AB1441</f>
        <v>2.4920186481414435</v>
      </c>
      <c r="X20" s="18">
        <f>+'Ark1'!AD1441</f>
        <v>56.641698077293761</v>
      </c>
      <c r="Y20" s="18">
        <f>+'Ark1'!AE1441</f>
        <v>61.014392653036083</v>
      </c>
      <c r="Z20" s="18">
        <f>+'Ark1'!AF1441</f>
        <v>6.9736678411190738</v>
      </c>
      <c r="AA20" s="57">
        <f t="shared" si="0"/>
        <v>4.5699006622516567</v>
      </c>
      <c r="AB20" s="18">
        <f t="shared" si="1"/>
        <v>13.282608695652174</v>
      </c>
      <c r="AC20" s="47"/>
      <c r="AD20" s="4"/>
      <c r="AE20" s="58"/>
      <c r="AG20" s="1"/>
      <c r="AH20" s="5"/>
      <c r="AJ20" s="2"/>
      <c r="AK20" s="2"/>
      <c r="AL20" s="2"/>
    </row>
    <row r="21" spans="1:40" ht="15.6">
      <c r="A21" s="47"/>
      <c r="B21" s="2">
        <f>+'Ark1'!C1442</f>
        <v>2022</v>
      </c>
      <c r="C21" s="2">
        <f>+'Ark1'!O1442</f>
        <v>4</v>
      </c>
      <c r="D21" s="2" t="str">
        <f t="shared" si="2"/>
        <v>Innlandet</v>
      </c>
      <c r="E21" s="2">
        <f>+'Ark1'!Q1442</f>
        <v>91</v>
      </c>
      <c r="F21" s="312">
        <f>+E21-E39</f>
        <v>54</v>
      </c>
      <c r="G21" s="2">
        <f>+'Ark1'!R1442</f>
        <v>1332</v>
      </c>
      <c r="H21" s="312">
        <f>+G21-G39</f>
        <v>441</v>
      </c>
      <c r="I21" s="313">
        <f>+'Ark1'!AF1442</f>
        <v>15.202824164272679</v>
      </c>
      <c r="J21" s="314">
        <f>+I21-I39</f>
        <v>5.2508527580401285</v>
      </c>
      <c r="K21" s="313">
        <f>+'Ark1'!AG1442</f>
        <v>14.833738472393081</v>
      </c>
      <c r="L21" s="5">
        <f>+'Ark1'!S1442</f>
        <v>5.3843843843843837</v>
      </c>
      <c r="M21" s="315">
        <f>+L21-L39</f>
        <v>-0.46634513301179936</v>
      </c>
      <c r="N21" s="5">
        <f>+'Ark1'!T1442</f>
        <v>5.7927927927927918</v>
      </c>
      <c r="O21" s="57">
        <f>+'Ark1'!U1442</f>
        <v>20.877552552552544</v>
      </c>
      <c r="P21" s="314">
        <f>+O21-O39</f>
        <v>-1.3611679861679704</v>
      </c>
      <c r="Q21" s="57">
        <f>+'Ark1'!W1442</f>
        <v>4.2792792792792804</v>
      </c>
      <c r="R21" s="18">
        <f>+'Ark1'!X1442</f>
        <v>79.654654654654692</v>
      </c>
      <c r="S21" s="18">
        <f>+'Ark1'!Y1442</f>
        <v>30.705705705705714</v>
      </c>
      <c r="T21" s="18">
        <f>+'Ark1'!Z1442</f>
        <v>6.3182156472342719</v>
      </c>
      <c r="U21" s="57">
        <f>+'Ark1'!Z1442</f>
        <v>6.3182156472342719</v>
      </c>
      <c r="V21" s="5">
        <f>+'Ark1'!AA1442</f>
        <v>1.9040803339971528</v>
      </c>
      <c r="W21" s="5">
        <f>+'Ark1'!AB1442</f>
        <v>2.2016937942574537</v>
      </c>
      <c r="X21" s="18">
        <f>+'Ark1'!AD1442</f>
        <v>54.083443706752391</v>
      </c>
      <c r="Y21" s="18">
        <f>+'Ark1'!AE1442</f>
        <v>53.278711184994243</v>
      </c>
      <c r="Z21" s="18">
        <f>+'Ark1'!AF1442</f>
        <v>15.202824164272679</v>
      </c>
      <c r="AA21" s="57">
        <f t="shared" si="0"/>
        <v>3.8774261015058551</v>
      </c>
      <c r="AB21" s="18">
        <f t="shared" si="1"/>
        <v>14.637362637362637</v>
      </c>
      <c r="AC21" s="47"/>
      <c r="AD21" s="4"/>
      <c r="AE21" s="58"/>
      <c r="AG21" s="1"/>
      <c r="AH21" s="5"/>
      <c r="AJ21" s="2"/>
      <c r="AK21" s="2"/>
      <c r="AL21" s="2"/>
    </row>
    <row r="22" spans="1:40" ht="15.6">
      <c r="A22" s="47"/>
      <c r="B22" s="2">
        <f>+'Ark1'!C1443</f>
        <v>2022</v>
      </c>
      <c r="C22" s="2">
        <f>+'Ark1'!O1443</f>
        <v>8</v>
      </c>
      <c r="D22" s="2" t="str">
        <f t="shared" si="2"/>
        <v>Telemark/ Vestfold</v>
      </c>
      <c r="E22" s="2">
        <f>+'Ark1'!Q1443</f>
        <v>24</v>
      </c>
      <c r="F22" s="312">
        <f>+E22-E40</f>
        <v>-35</v>
      </c>
      <c r="G22" s="2">
        <f>+'Ark1'!R1443</f>
        <v>530</v>
      </c>
      <c r="H22" s="312">
        <f>+G22-G40</f>
        <v>-1094</v>
      </c>
      <c r="I22" s="313">
        <f>+'Ark1'!AF1443</f>
        <v>6.0491717770754674</v>
      </c>
      <c r="J22" s="314">
        <f>+I22-I40</f>
        <v>-12.089999450446037</v>
      </c>
      <c r="K22" s="313">
        <f>+'Ark1'!AG1443</f>
        <v>6.194464294963355</v>
      </c>
      <c r="L22" s="5">
        <f>+'Ark1'!S1443</f>
        <v>5.9056603773584895</v>
      </c>
      <c r="M22" s="315">
        <f>+L22-L40</f>
        <v>0.89088205223533645</v>
      </c>
      <c r="N22" s="5">
        <f>+'Ark1'!T1443</f>
        <v>5.5377358490566015</v>
      </c>
      <c r="O22" s="57">
        <f>+'Ark1'!U1443</f>
        <v>21.910943396226426</v>
      </c>
      <c r="P22" s="314">
        <f>+O22-O40</f>
        <v>-0.7857684264336946</v>
      </c>
      <c r="Q22" s="57">
        <f>+'Ark1'!W1443</f>
        <v>2.8301886792452819</v>
      </c>
      <c r="R22" s="18">
        <f>+'Ark1'!X1443</f>
        <v>88.679245283018886</v>
      </c>
      <c r="S22" s="18">
        <f>+'Ark1'!Y1443</f>
        <v>34.15094339622641</v>
      </c>
      <c r="T22" s="18">
        <f>+'Ark1'!Z1443</f>
        <v>5.6470089809347757</v>
      </c>
      <c r="U22" s="57">
        <f>+'Ark1'!Z1443</f>
        <v>5.6470089809347757</v>
      </c>
      <c r="V22" s="5">
        <f>+'Ark1'!AA1443</f>
        <v>1.517994592470497</v>
      </c>
      <c r="W22" s="5">
        <f>+'Ark1'!AB1443</f>
        <v>1.8972399431601656</v>
      </c>
      <c r="X22" s="18">
        <f>+'Ark1'!AD1443</f>
        <v>50.400516140439137</v>
      </c>
      <c r="Y22" s="18">
        <f>+'Ark1'!AE1443</f>
        <v>48.734722162057558</v>
      </c>
      <c r="Z22" s="18">
        <f>+'Ark1'!AF1443</f>
        <v>6.0491717770754674</v>
      </c>
      <c r="AA22" s="57">
        <f t="shared" si="0"/>
        <v>3.7101597444089482</v>
      </c>
      <c r="AB22" s="18">
        <f t="shared" si="1"/>
        <v>22.083333333333332</v>
      </c>
      <c r="AC22" s="47"/>
      <c r="AD22" s="4"/>
      <c r="AE22" s="58"/>
      <c r="AG22" s="1"/>
      <c r="AH22" s="5"/>
      <c r="AJ22" s="2"/>
      <c r="AK22" s="2"/>
      <c r="AL22" s="2"/>
    </row>
    <row r="23" spans="1:40" ht="15.6">
      <c r="A23" s="47"/>
      <c r="B23" s="2">
        <f>+'Ark1'!C1444</f>
        <v>2022</v>
      </c>
      <c r="C23" s="2">
        <f>+'Ark1'!O1444</f>
        <v>9</v>
      </c>
      <c r="D23" s="2" t="str">
        <f t="shared" si="2"/>
        <v>Agder</v>
      </c>
      <c r="E23" s="2">
        <f>+'Ark1'!Q1444</f>
        <v>14</v>
      </c>
      <c r="F23" s="312">
        <f>+E23-E42</f>
        <v>-36</v>
      </c>
      <c r="G23" s="2">
        <f>+'Ark1'!R1444</f>
        <v>74</v>
      </c>
      <c r="H23" s="312">
        <f>+G23-G42</f>
        <v>-651</v>
      </c>
      <c r="I23" s="313">
        <f>+'Ark1'!AF1444</f>
        <v>0.8446013424595934</v>
      </c>
      <c r="J23" s="314">
        <f>+I23-I42</f>
        <v>-6.930197585154346</v>
      </c>
      <c r="K23" s="313">
        <f>+'Ark1'!AG1444</f>
        <v>0.77553489584314061</v>
      </c>
      <c r="L23" s="5">
        <f>+'Ark1'!S1444</f>
        <v>6.891891891891893</v>
      </c>
      <c r="M23" s="315">
        <f>+L23-L42</f>
        <v>2.4615470643056865</v>
      </c>
      <c r="N23" s="5">
        <f>+'Ark1'!T1444</f>
        <v>5.1756756756756754</v>
      </c>
      <c r="O23" s="57">
        <f>+'Ark1'!U1444</f>
        <v>19.6472972972973</v>
      </c>
      <c r="P23" s="314">
        <f>+O23-O42</f>
        <v>-2.0188544268406439</v>
      </c>
      <c r="Q23" s="57">
        <f>+'Ark1'!W1444</f>
        <v>1.3513513513513515</v>
      </c>
      <c r="R23" s="18">
        <f>+'Ark1'!X1444</f>
        <v>62.162162162162176</v>
      </c>
      <c r="S23" s="18">
        <f>+'Ark1'!Y1444</f>
        <v>31.081081081081088</v>
      </c>
      <c r="T23" s="18">
        <f>+'Ark1'!Z1444</f>
        <v>7.6034882281712397</v>
      </c>
      <c r="U23" s="57">
        <f>+'Ark1'!Z1444</f>
        <v>7.6034882281712397</v>
      </c>
      <c r="V23" s="5">
        <f>+'Ark1'!AA1444</f>
        <v>1.3613146226446504</v>
      </c>
      <c r="W23" s="5">
        <f>+'Ark1'!AB1444</f>
        <v>2.1770182193188377</v>
      </c>
      <c r="X23" s="18">
        <f>+'Ark1'!AD1444</f>
        <v>46.083541671415503</v>
      </c>
      <c r="Y23" s="18">
        <f>+'Ark1'!AE1444</f>
        <v>48.518950457380917</v>
      </c>
      <c r="Z23" s="18">
        <f>+'Ark1'!AF1444</f>
        <v>0.8446013424595934</v>
      </c>
      <c r="AA23" s="57">
        <f t="shared" si="0"/>
        <v>2.85078431372549</v>
      </c>
      <c r="AB23" s="18">
        <f t="shared" si="1"/>
        <v>5.2857142857142856</v>
      </c>
      <c r="AC23" s="47"/>
      <c r="AD23" s="4"/>
      <c r="AE23" s="58"/>
      <c r="AG23" s="1"/>
      <c r="AH23" s="5"/>
      <c r="AJ23" s="2"/>
      <c r="AK23" s="2"/>
      <c r="AL23" s="2"/>
    </row>
    <row r="24" spans="1:40" ht="15.6">
      <c r="A24" s="47"/>
      <c r="B24" s="2">
        <f>+'Ark1'!C1445</f>
        <v>2022</v>
      </c>
      <c r="C24" s="2">
        <f>+'Ark1'!O1445</f>
        <v>11</v>
      </c>
      <c r="D24" s="2" t="str">
        <f t="shared" si="2"/>
        <v>Rogaland</v>
      </c>
      <c r="E24" s="2">
        <f>+'Ark1'!Q1445</f>
        <v>43</v>
      </c>
      <c r="F24" s="312">
        <f>+E24-E43</f>
        <v>-36</v>
      </c>
      <c r="G24" s="2">
        <f>+'Ark1'!R1445</f>
        <v>455</v>
      </c>
      <c r="H24" s="312">
        <f>+G24-G43</f>
        <v>-724</v>
      </c>
      <c r="I24" s="313">
        <f>+'Ark1'!AF1445</f>
        <v>5.1931569029610154</v>
      </c>
      <c r="J24" s="314">
        <f>+I24-I43</f>
        <v>-7.450274732427725</v>
      </c>
      <c r="K24" s="313">
        <f>+'Ark1'!AG1445</f>
        <v>5.0053712419242657</v>
      </c>
      <c r="L24" s="5">
        <f>+'Ark1'!S1445</f>
        <v>4.9978021978021996</v>
      </c>
      <c r="M24" s="315">
        <f>+L24-L43</f>
        <v>-0.22950908294419392</v>
      </c>
      <c r="N24" s="5">
        <f>+'Ark1'!T1445</f>
        <v>5.4087912087912073</v>
      </c>
      <c r="O24" s="57">
        <f>+'Ark1'!U1445</f>
        <v>20.623296703296695</v>
      </c>
      <c r="P24" s="314">
        <f>+O24-O43</f>
        <v>-1.021368267017138</v>
      </c>
      <c r="Q24" s="57">
        <f>+'Ark1'!W1445</f>
        <v>3.7362637362637376</v>
      </c>
      <c r="R24" s="18">
        <f>+'Ark1'!X1445</f>
        <v>74.725274725274758</v>
      </c>
      <c r="S24" s="18">
        <f>+'Ark1'!Y1445</f>
        <v>28.571428571428577</v>
      </c>
      <c r="T24" s="18">
        <f>+'Ark1'!Z1445</f>
        <v>6.5090896807777101</v>
      </c>
      <c r="U24" s="57">
        <f>+'Ark1'!Z1445</f>
        <v>6.5090896807777101</v>
      </c>
      <c r="V24" s="5">
        <f>+'Ark1'!AA1445</f>
        <v>1.4906284552642628</v>
      </c>
      <c r="W24" s="5">
        <f>+'Ark1'!AB1445</f>
        <v>2.1142971373432005</v>
      </c>
      <c r="X24" s="18">
        <f>+'Ark1'!AD1445</f>
        <v>57.440023481169447</v>
      </c>
      <c r="Y24" s="18">
        <f>+'Ark1'!AE1445</f>
        <v>63.348232594673881</v>
      </c>
      <c r="Z24" s="18">
        <f>+'Ark1'!AF1445</f>
        <v>5.1931569029610154</v>
      </c>
      <c r="AA24" s="57">
        <f t="shared" si="0"/>
        <v>4.1264731750219843</v>
      </c>
      <c r="AB24" s="18">
        <f t="shared" si="1"/>
        <v>10.581395348837209</v>
      </c>
      <c r="AC24" s="47"/>
      <c r="AD24" s="4"/>
      <c r="AE24" s="58"/>
      <c r="AG24" s="1"/>
      <c r="AH24" s="5"/>
      <c r="AJ24" s="2"/>
      <c r="AK24" s="2"/>
      <c r="AL24" s="2"/>
    </row>
    <row r="25" spans="1:40" ht="15.6">
      <c r="A25" s="47"/>
      <c r="B25" s="2">
        <f>+'Ark1'!C1446</f>
        <v>2022</v>
      </c>
      <c r="C25" s="2">
        <f>+'Ark1'!O1446</f>
        <v>14</v>
      </c>
      <c r="D25" s="2" t="str">
        <f t="shared" si="2"/>
        <v>Vestland</v>
      </c>
      <c r="E25" s="2">
        <f>+'Ark1'!Q1446</f>
        <v>161</v>
      </c>
      <c r="F25" s="312">
        <f>+E25-E44</f>
        <v>131</v>
      </c>
      <c r="G25" s="2">
        <f>+'Ark1'!R1446</f>
        <v>2133.5299999999997</v>
      </c>
      <c r="H25" s="312">
        <f>+G25-G44</f>
        <v>1730.5299999999997</v>
      </c>
      <c r="I25" s="313">
        <f>+'Ark1'!AF1446</f>
        <v>24.351112191592112</v>
      </c>
      <c r="J25" s="314">
        <f>+I25-I44</f>
        <v>20.029396373897743</v>
      </c>
      <c r="K25" s="313">
        <f>+'Ark1'!AG1446</f>
        <v>24.369830556373596</v>
      </c>
      <c r="L25" s="5">
        <f>+'Ark1'!S1446</f>
        <v>5.2350142721217878</v>
      </c>
      <c r="M25" s="315">
        <f>+L25-L44</f>
        <v>-0.10245471050848387</v>
      </c>
      <c r="N25" s="5">
        <f>+'Ark1'!T1446</f>
        <v>5.4782449742914334</v>
      </c>
      <c r="O25" s="57">
        <f>+'Ark1'!U1446</f>
        <v>21.413465008694512</v>
      </c>
      <c r="P25" s="314">
        <f>+O25-O44</f>
        <v>-0.70581538832779245</v>
      </c>
      <c r="Q25" s="57">
        <f>+'Ark1'!W1446</f>
        <v>1.7342151270429755</v>
      </c>
      <c r="R25" s="18">
        <f>+'Ark1'!X1446</f>
        <v>87.179463143241492</v>
      </c>
      <c r="S25" s="18">
        <f>+'Ark1'!Y1446</f>
        <v>32.200156548068236</v>
      </c>
      <c r="T25" s="18">
        <f>+'Ark1'!Z1446</f>
        <v>5.3482656850729935</v>
      </c>
      <c r="U25" s="57">
        <f>+'Ark1'!Z1446</f>
        <v>5.3482656850729935</v>
      </c>
      <c r="V25" s="5">
        <f>+'Ark1'!AA1446</f>
        <v>1.5369613260564612</v>
      </c>
      <c r="W25" s="5">
        <f>+'Ark1'!AB1446</f>
        <v>1.8711374402201963</v>
      </c>
      <c r="X25" s="18">
        <f>+'Ark1'!AD1446</f>
        <v>54.917718735602968</v>
      </c>
      <c r="Y25" s="18">
        <f>+'Ark1'!AE1446</f>
        <v>59.620347837746621</v>
      </c>
      <c r="Z25" s="18">
        <f>+'Ark1'!AF1446</f>
        <v>24.351112191592112</v>
      </c>
      <c r="AA25" s="57">
        <f t="shared" si="0"/>
        <v>4.0904310658193266</v>
      </c>
      <c r="AB25" s="18">
        <f t="shared" si="1"/>
        <v>13.251739130434782</v>
      </c>
      <c r="AC25" s="47"/>
      <c r="AD25" s="4"/>
      <c r="AE25" s="58"/>
      <c r="AG25" s="13"/>
      <c r="AH25" s="5"/>
      <c r="AJ25" s="2"/>
      <c r="AK25" s="2"/>
      <c r="AL25" s="4"/>
      <c r="AM25" s="4"/>
      <c r="AN25" s="4"/>
    </row>
    <row r="26" spans="1:40" ht="15.6">
      <c r="A26" s="47"/>
      <c r="B26" s="2">
        <f>+'Ark1'!C1447</f>
        <v>2022</v>
      </c>
      <c r="C26" s="2">
        <f>+'Ark1'!O1447</f>
        <v>15</v>
      </c>
      <c r="D26" s="2" t="str">
        <f t="shared" si="2"/>
        <v>Møre og Romsdal</v>
      </c>
      <c r="E26" s="2">
        <f>+'Ark1'!Q1447</f>
        <v>54</v>
      </c>
      <c r="F26" s="312">
        <f>+E26-E45</f>
        <v>40</v>
      </c>
      <c r="G26" s="2">
        <f>+'Ark1'!R1447</f>
        <v>855</v>
      </c>
      <c r="H26" s="312">
        <f>+G26-G45</f>
        <v>802</v>
      </c>
      <c r="I26" s="313">
        <f>+'Ark1'!AF1447</f>
        <v>9.758569564904759</v>
      </c>
      <c r="J26" s="314">
        <f>+I26-I45</f>
        <v>9.1902049536447059</v>
      </c>
      <c r="K26" s="313">
        <f>+'Ark1'!AG1447</f>
        <v>9.9770998771487438</v>
      </c>
      <c r="L26" s="5">
        <f>+'Ark1'!S1447</f>
        <v>4.6725146198830396</v>
      </c>
      <c r="M26" s="315">
        <f>+L26-L45</f>
        <v>-0.89352311596601997</v>
      </c>
      <c r="N26" s="5">
        <f>+'Ark1'!T1447</f>
        <v>5.348538011695906</v>
      </c>
      <c r="O26" s="57">
        <f>+'Ark1'!U1447</f>
        <v>21.876175438596498</v>
      </c>
      <c r="P26" s="314">
        <f>+O26-O45</f>
        <v>3.6686282687851737</v>
      </c>
      <c r="Q26" s="57">
        <f>+'Ark1'!W1447</f>
        <v>1.4035087719298245</v>
      </c>
      <c r="R26" s="18">
        <f>+'Ark1'!X1447</f>
        <v>86.900584795321635</v>
      </c>
      <c r="S26" s="18">
        <f>+'Ark1'!Y1447</f>
        <v>38.947368421052623</v>
      </c>
      <c r="T26" s="18">
        <f>+'Ark1'!Z1447</f>
        <v>5.7240781881211804</v>
      </c>
      <c r="U26" s="57">
        <f>+'Ark1'!Z1447</f>
        <v>5.7240781881211804</v>
      </c>
      <c r="V26" s="5">
        <f>+'Ark1'!AA1447</f>
        <v>1.541740526847966</v>
      </c>
      <c r="W26" s="5">
        <f>+'Ark1'!AB1447</f>
        <v>1.9212981943152636</v>
      </c>
      <c r="X26" s="18">
        <f>+'Ark1'!AD1447</f>
        <v>49.038706868329527</v>
      </c>
      <c r="Y26" s="18">
        <f>+'Ark1'!AE1447</f>
        <v>57.710332455883311</v>
      </c>
      <c r="Z26" s="18">
        <f>+'Ark1'!AF1447</f>
        <v>9.758569564904759</v>
      </c>
      <c r="AA26" s="57">
        <f t="shared" si="0"/>
        <v>4.6818848560700905</v>
      </c>
      <c r="AB26" s="18">
        <f t="shared" si="1"/>
        <v>15.833333333333334</v>
      </c>
      <c r="AC26" s="47"/>
      <c r="AD26" s="4"/>
      <c r="AE26" s="58"/>
      <c r="AG26" s="13"/>
      <c r="AH26" s="5"/>
      <c r="AJ26" s="1"/>
      <c r="AK26" s="1"/>
      <c r="AL26" s="11"/>
      <c r="AM26" s="11"/>
      <c r="AN26" s="11"/>
    </row>
    <row r="27" spans="1:40" ht="15.6">
      <c r="A27" s="47"/>
      <c r="B27" s="2">
        <f>+'Ark1'!C1448</f>
        <v>2022</v>
      </c>
      <c r="C27" s="2">
        <f>+'Ark1'!O1448</f>
        <v>16</v>
      </c>
      <c r="D27" s="2" t="str">
        <f t="shared" si="2"/>
        <v>Trøndelag</v>
      </c>
      <c r="E27">
        <f>+'Ark1'!Q1448</f>
        <v>47</v>
      </c>
      <c r="G27">
        <f>+'Ark1'!R1448</f>
        <v>294</v>
      </c>
      <c r="I27" s="196">
        <f>+'Ark1'!AF1448</f>
        <v>3.3555783065286553</v>
      </c>
      <c r="K27" s="196">
        <f>+'Ark1'!AG1448</f>
        <v>3.0039908655548744</v>
      </c>
      <c r="L27" s="1">
        <f>+'Ark1'!S1448</f>
        <v>5.6292517006802738</v>
      </c>
      <c r="N27" s="1">
        <f>+'Ark1'!T1448</f>
        <v>5.9965986394557804</v>
      </c>
      <c r="O27" s="93">
        <f>+'Ark1'!U1448</f>
        <v>19.155102040816328</v>
      </c>
      <c r="Q27" s="93">
        <f>+'Ark1'!W1448</f>
        <v>7.8231292517006814</v>
      </c>
      <c r="R27" s="11">
        <f>+'Ark1'!X1448</f>
        <v>69.047619047619051</v>
      </c>
      <c r="S27" s="11">
        <f>+'Ark1'!Y1448</f>
        <v>22.789115646258502</v>
      </c>
      <c r="T27" s="11">
        <f>+'Ark1'!Z1448</f>
        <v>5.9156161796981044</v>
      </c>
      <c r="U27" s="93">
        <f>+'Ark1'!Z1448</f>
        <v>5.9156161796981044</v>
      </c>
      <c r="V27" s="1">
        <f>+'Ark1'!AA1448</f>
        <v>1.7286977869736471</v>
      </c>
      <c r="W27" s="1">
        <f>+'Ark1'!AB1448</f>
        <v>2.3042378870833313</v>
      </c>
      <c r="X27" s="11">
        <f>+'Ark1'!AD1448</f>
        <v>54.331867345013698</v>
      </c>
      <c r="Y27" s="11">
        <f>+'Ark1'!AE1448</f>
        <v>48.982119112423838</v>
      </c>
      <c r="Z27" s="11">
        <f>+'Ark1'!AF1448</f>
        <v>3.3555783065286553</v>
      </c>
      <c r="AA27" s="93">
        <f t="shared" ref="AA27:AA45" si="8">+O27/L27</f>
        <v>3.4027794561933526</v>
      </c>
      <c r="AB27" s="11">
        <f t="shared" ref="AB27:AB45" si="9">+G27/E27</f>
        <v>6.2553191489361701</v>
      </c>
      <c r="AC27" s="47"/>
      <c r="AD27" s="4"/>
      <c r="AE27" s="58"/>
      <c r="AG27" s="5"/>
      <c r="AH27" s="5"/>
      <c r="AJ27" s="1"/>
      <c r="AK27" s="1"/>
      <c r="AL27" s="11"/>
      <c r="AM27" s="11"/>
      <c r="AN27" s="11"/>
    </row>
    <row r="28" spans="1:40" ht="15.6">
      <c r="A28" s="47"/>
      <c r="B28" s="2">
        <f>+'Ark1'!C1449</f>
        <v>2022</v>
      </c>
      <c r="C28" s="2">
        <f>+'Ark1'!O1449</f>
        <v>18</v>
      </c>
      <c r="D28" s="2" t="str">
        <f t="shared" si="2"/>
        <v>Nordland</v>
      </c>
      <c r="E28">
        <f>+'Ark1'!Q1449</f>
        <v>41</v>
      </c>
      <c r="G28">
        <f>+'Ark1'!R1449</f>
        <v>874</v>
      </c>
      <c r="I28" s="196">
        <f>+'Ark1'!AF1449</f>
        <v>9.9754266663470883</v>
      </c>
      <c r="K28" s="196">
        <f>+'Ark1'!AG1449</f>
        <v>10.10549866989818</v>
      </c>
      <c r="L28" s="1">
        <f>+'Ark1'!S1449</f>
        <v>5.6224256292906176</v>
      </c>
      <c r="N28" s="1">
        <f>+'Ark1'!T1449</f>
        <v>5.9302059496567514</v>
      </c>
      <c r="O28" s="93">
        <f>+'Ark1'!U1449</f>
        <v>21.676018306636156</v>
      </c>
      <c r="Q28" s="93">
        <f>+'Ark1'!W1449</f>
        <v>5.3775743707093824</v>
      </c>
      <c r="R28" s="11">
        <f>+'Ark1'!X1449</f>
        <v>85.812356979405024</v>
      </c>
      <c r="S28" s="11">
        <f>+'Ark1'!Y1449</f>
        <v>35.583524027459958</v>
      </c>
      <c r="T28" s="11">
        <f>+'Ark1'!Z1449</f>
        <v>5.6943505408470161</v>
      </c>
      <c r="U28" s="93">
        <f>+'Ark1'!Z1449</f>
        <v>5.6943505408470161</v>
      </c>
      <c r="V28" s="1">
        <f>+'Ark1'!AA1449</f>
        <v>1.4772881866262353</v>
      </c>
      <c r="W28" s="1">
        <f>+'Ark1'!AB1449</f>
        <v>2.1692521997974694</v>
      </c>
      <c r="X28" s="11">
        <f>+'Ark1'!AD1449</f>
        <v>58.772472968104573</v>
      </c>
      <c r="Y28" s="11">
        <f>+'Ark1'!AE1449</f>
        <v>56.053674364603474</v>
      </c>
      <c r="Z28" s="11">
        <f>+'Ark1'!AF1449</f>
        <v>9.9754266663470883</v>
      </c>
      <c r="AA28" s="93">
        <f t="shared" si="8"/>
        <v>3.8552787952787955</v>
      </c>
      <c r="AB28" s="11">
        <f t="shared" si="9"/>
        <v>21.317073170731707</v>
      </c>
      <c r="AC28" s="47"/>
      <c r="AD28" s="4"/>
      <c r="AE28" s="58"/>
      <c r="AG28" s="5"/>
      <c r="AH28" s="5"/>
      <c r="AJ28" s="1"/>
      <c r="AK28" s="1"/>
      <c r="AL28" s="11"/>
      <c r="AM28" s="11"/>
      <c r="AN28" s="11"/>
    </row>
    <row r="29" spans="1:40" ht="15.6">
      <c r="A29" s="47"/>
      <c r="B29" s="2">
        <f>+'Ark1'!C1450</f>
        <v>2022</v>
      </c>
      <c r="C29" s="2">
        <f>+'Ark1'!O1450</f>
        <v>54</v>
      </c>
      <c r="D29" s="2" t="str">
        <f t="shared" si="2"/>
        <v>Troms og Finnmark</v>
      </c>
      <c r="E29">
        <f>+'Ark1'!Q1450</f>
        <v>59</v>
      </c>
      <c r="G29">
        <f>+'Ark1'!R1450</f>
        <v>1602</v>
      </c>
      <c r="I29" s="196">
        <f>+'Ark1'!AF1450</f>
        <v>18.284477711084715</v>
      </c>
      <c r="K29" s="196">
        <f>+'Ark1'!AG1450</f>
        <v>18.360248574429896</v>
      </c>
      <c r="L29" s="1">
        <f>+'Ark1'!S1450</f>
        <v>4.8826466916354549</v>
      </c>
      <c r="N29" s="1">
        <f>+'Ark1'!T1450</f>
        <v>5.1722846441947565</v>
      </c>
      <c r="O29" s="93">
        <f>+'Ark1'!U1450</f>
        <v>21.485686641697889</v>
      </c>
      <c r="Q29" s="93">
        <f>+'Ark1'!W1450</f>
        <v>2.9962546816479403</v>
      </c>
      <c r="R29" s="11">
        <f>+'Ark1'!X1450</f>
        <v>86.392009987515621</v>
      </c>
      <c r="S29" s="11">
        <f>+'Ark1'!Y1450</f>
        <v>34.956304619225975</v>
      </c>
      <c r="T29" s="11">
        <f>+'Ark1'!Z1450</f>
        <v>5.2212876408408508</v>
      </c>
      <c r="U29" s="93">
        <f>+'Ark1'!Z1450</f>
        <v>5.2212876408408508</v>
      </c>
      <c r="V29" s="1">
        <f>+'Ark1'!AA1450</f>
        <v>1.541343994580745</v>
      </c>
      <c r="W29" s="1">
        <f>+'Ark1'!AB1450</f>
        <v>2.1861625661006165</v>
      </c>
      <c r="X29" s="11">
        <f>+'Ark1'!AD1450</f>
        <v>57.700297983139762</v>
      </c>
      <c r="Y29" s="11">
        <f>+'Ark1'!AE1450</f>
        <v>64.455281609903764</v>
      </c>
      <c r="Z29" s="11">
        <f>+'Ark1'!AF1450</f>
        <v>18.284477711084715</v>
      </c>
      <c r="AA29" s="93">
        <f t="shared" si="8"/>
        <v>4.400418051649198</v>
      </c>
      <c r="AB29" s="11">
        <f t="shared" si="9"/>
        <v>27.152542372881356</v>
      </c>
      <c r="AC29" s="47"/>
      <c r="AD29" s="4"/>
      <c r="AE29" s="58"/>
      <c r="AG29" s="5"/>
      <c r="AH29" s="5"/>
      <c r="AJ29" s="1"/>
      <c r="AK29" s="1"/>
      <c r="AL29" s="11"/>
      <c r="AM29" s="11"/>
      <c r="AN29" s="11"/>
    </row>
    <row r="30" spans="1:40" ht="15.6">
      <c r="A30" s="47"/>
      <c r="B30" s="47"/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  <c r="AC30" s="47"/>
      <c r="AD30" s="4"/>
      <c r="AE30" s="58"/>
      <c r="AG30" s="5"/>
      <c r="AH30" s="5"/>
      <c r="AJ30" s="1"/>
      <c r="AK30" s="1"/>
      <c r="AL30" s="11"/>
      <c r="AM30" s="11"/>
      <c r="AN30" s="11"/>
    </row>
    <row r="31" spans="1:40" ht="15.6">
      <c r="A31" s="47"/>
      <c r="B31" s="66">
        <f>+'Ark1'!C1451</f>
        <v>2021</v>
      </c>
      <c r="C31" s="66">
        <f>+'Ark1'!O1451</f>
        <v>1</v>
      </c>
      <c r="D31" s="66" t="str">
        <f t="shared" si="2"/>
        <v>Viken</v>
      </c>
      <c r="E31" s="53">
        <f>+'Ark1'!Q1451</f>
        <v>49</v>
      </c>
      <c r="F31" s="75"/>
      <c r="G31" s="53">
        <f>+'Ark1'!R1451</f>
        <v>625</v>
      </c>
      <c r="H31" s="75"/>
      <c r="I31" s="178">
        <f>+'Ark1'!AF1451</f>
        <v>6.9809002568971286</v>
      </c>
      <c r="J31" s="157"/>
      <c r="K31" s="178">
        <f>+'Ark1'!AG1451</f>
        <v>7.1128322235212904</v>
      </c>
      <c r="L31" s="55">
        <f>+'Ark1'!S1451</f>
        <v>4.8159999999999998</v>
      </c>
      <c r="M31" s="157"/>
      <c r="N31" s="55">
        <f>+'Ark1'!T1451</f>
        <v>6.2287999999999997</v>
      </c>
      <c r="O31" s="157">
        <f>+'Ark1'!U1451</f>
        <v>22.205024000000005</v>
      </c>
      <c r="P31" s="157"/>
      <c r="Q31" s="157">
        <f>+'Ark1'!W1451</f>
        <v>6.56</v>
      </c>
      <c r="R31" s="75">
        <f>+'Ark1'!X1451</f>
        <v>83.68</v>
      </c>
      <c r="S31" s="75">
        <f>+'Ark1'!Y1451</f>
        <v>41.28</v>
      </c>
      <c r="T31" s="75">
        <f>+'Ark1'!Z1451</f>
        <v>6.4585017983603521</v>
      </c>
      <c r="U31" s="157">
        <f>+'Ark1'!Z1451</f>
        <v>6.4585017983603521</v>
      </c>
      <c r="V31" s="55">
        <f>+'Ark1'!AA1451</f>
        <v>1.9717362906839249</v>
      </c>
      <c r="W31" s="55">
        <f>+'Ark1'!AB1451</f>
        <v>2.4508877085660217</v>
      </c>
      <c r="X31" s="75">
        <f>+'Ark1'!AD1451</f>
        <v>44.291305514900763</v>
      </c>
      <c r="Y31" s="75">
        <f>+'Ark1'!AE1451</f>
        <v>49.376039457146561</v>
      </c>
      <c r="Z31" s="75">
        <f>+'Ark1'!AF1451</f>
        <v>6.9809002568971286</v>
      </c>
      <c r="AA31" s="157">
        <f t="shared" si="8"/>
        <v>4.6106777408637889</v>
      </c>
      <c r="AB31" s="75">
        <f t="shared" si="9"/>
        <v>12.755102040816327</v>
      </c>
      <c r="AC31" s="47"/>
      <c r="AD31" s="4"/>
      <c r="AE31" s="58"/>
      <c r="AG31" s="5"/>
      <c r="AH31" s="5"/>
      <c r="AJ31" s="1"/>
      <c r="AK31" s="1"/>
      <c r="AL31" s="11"/>
      <c r="AM31" s="11"/>
      <c r="AN31" s="11"/>
    </row>
    <row r="32" spans="1:40" ht="15.6">
      <c r="A32" s="47"/>
      <c r="B32" s="66">
        <f>+'Ark1'!C1452</f>
        <v>2021</v>
      </c>
      <c r="C32" s="66">
        <f>+'Ark1'!O1452</f>
        <v>4</v>
      </c>
      <c r="D32" s="66" t="str">
        <f t="shared" si="2"/>
        <v>Innlandet</v>
      </c>
      <c r="E32" s="53">
        <f>+'Ark1'!Q1452</f>
        <v>92</v>
      </c>
      <c r="F32" s="75"/>
      <c r="G32" s="53">
        <f>+'Ark1'!R1452</f>
        <v>1323</v>
      </c>
      <c r="H32" s="75"/>
      <c r="I32" s="178">
        <f>+'Ark1'!AF1452</f>
        <v>14.777169663799846</v>
      </c>
      <c r="J32" s="157"/>
      <c r="K32" s="178">
        <f>+'Ark1'!AG1452</f>
        <v>14.611274673509037</v>
      </c>
      <c r="L32" s="55">
        <f>+'Ark1'!S1452</f>
        <v>5.4550264550264549</v>
      </c>
      <c r="M32" s="157"/>
      <c r="N32" s="55">
        <f>+'Ark1'!T1452</f>
        <v>5.5759637188208604</v>
      </c>
      <c r="O32" s="157">
        <f>+'Ark1'!U1452</f>
        <v>21.548495842781566</v>
      </c>
      <c r="P32" s="157"/>
      <c r="Q32" s="157">
        <f>+'Ark1'!W1452</f>
        <v>3.7792894935752073</v>
      </c>
      <c r="R32" s="75">
        <f>+'Ark1'!X1452</f>
        <v>85.638699924414212</v>
      </c>
      <c r="S32" s="75">
        <f>+'Ark1'!Y1452</f>
        <v>32.653061224489797</v>
      </c>
      <c r="T32" s="75">
        <f>+'Ark1'!Z1452</f>
        <v>6.1236219025497451</v>
      </c>
      <c r="U32" s="157">
        <f>+'Ark1'!Z1452</f>
        <v>6.1236219025497451</v>
      </c>
      <c r="V32" s="55">
        <f>+'Ark1'!AA1452</f>
        <v>2.2399644464018671</v>
      </c>
      <c r="W32" s="55">
        <f>+'Ark1'!AB1452</f>
        <v>2.290523321671067</v>
      </c>
      <c r="X32" s="75">
        <f>+'Ark1'!AD1452</f>
        <v>52.383491142036227</v>
      </c>
      <c r="Y32" s="75">
        <f>+'Ark1'!AE1452</f>
        <v>32.856532192713729</v>
      </c>
      <c r="Z32" s="75">
        <f>+'Ark1'!AF1452</f>
        <v>14.777169663799846</v>
      </c>
      <c r="AA32" s="157">
        <f t="shared" si="8"/>
        <v>3.95020922821117</v>
      </c>
      <c r="AB32" s="75">
        <f t="shared" si="9"/>
        <v>14.380434782608695</v>
      </c>
      <c r="AC32" s="47"/>
      <c r="AD32" s="4"/>
      <c r="AE32" s="58"/>
      <c r="AG32" s="5"/>
      <c r="AH32" s="5"/>
      <c r="AJ32" s="1"/>
      <c r="AK32" s="1"/>
      <c r="AL32" s="11"/>
      <c r="AM32" s="11"/>
      <c r="AN32" s="11"/>
    </row>
    <row r="33" spans="1:40" ht="15.6">
      <c r="A33" s="47"/>
      <c r="B33" s="66">
        <f>+'Ark1'!C1453</f>
        <v>2021</v>
      </c>
      <c r="C33" s="66">
        <f>+'Ark1'!O1453</f>
        <v>8</v>
      </c>
      <c r="D33" s="66" t="str">
        <f t="shared" si="2"/>
        <v>Telemark/ Vestfold</v>
      </c>
      <c r="E33" s="53">
        <f>+'Ark1'!Q1453</f>
        <v>19</v>
      </c>
      <c r="F33" s="75"/>
      <c r="G33" s="53">
        <f>+'Ark1'!R1453</f>
        <v>366</v>
      </c>
      <c r="H33" s="75"/>
      <c r="I33" s="178">
        <f>+'Ark1'!AF1453</f>
        <v>4.0880151904389592</v>
      </c>
      <c r="J33" s="157"/>
      <c r="K33" s="178">
        <f>+'Ark1'!AG1453</f>
        <v>4.4394941790988804</v>
      </c>
      <c r="L33" s="55">
        <f>+'Ark1'!S1453</f>
        <v>5.7103825136612016</v>
      </c>
      <c r="M33" s="157"/>
      <c r="N33" s="55">
        <f>+'Ark1'!T1453</f>
        <v>5.5901639344262311</v>
      </c>
      <c r="O33" s="157">
        <f>+'Ark1'!U1453</f>
        <v>23.666885245901646</v>
      </c>
      <c r="P33" s="157"/>
      <c r="Q33" s="157">
        <f>+'Ark1'!W1453</f>
        <v>0.81967213114754112</v>
      </c>
      <c r="R33" s="75">
        <f>+'Ark1'!X1453</f>
        <v>92.349726775956285</v>
      </c>
      <c r="S33" s="75">
        <f>+'Ark1'!Y1453</f>
        <v>52.459016393442639</v>
      </c>
      <c r="T33" s="75">
        <f>+'Ark1'!Z1453</f>
        <v>5.8099842576604397</v>
      </c>
      <c r="U33" s="157">
        <f>+'Ark1'!Z1453</f>
        <v>5.8099842576604397</v>
      </c>
      <c r="V33" s="55">
        <f>+'Ark1'!AA1453</f>
        <v>1.5692577223128403</v>
      </c>
      <c r="W33" s="55">
        <f>+'Ark1'!AB1453</f>
        <v>1.9195034294703559</v>
      </c>
      <c r="X33" s="75">
        <f>+'Ark1'!AD1453</f>
        <v>50.752980688572386</v>
      </c>
      <c r="Y33" s="75">
        <f>+'Ark1'!AE1453</f>
        <v>50.301650414347741</v>
      </c>
      <c r="Z33" s="75">
        <f>+'Ark1'!AF1453</f>
        <v>4.0880151904389592</v>
      </c>
      <c r="AA33" s="157">
        <f t="shared" si="8"/>
        <v>4.1445358851674658</v>
      </c>
      <c r="AB33" s="75">
        <f t="shared" si="9"/>
        <v>19.263157894736842</v>
      </c>
      <c r="AC33" s="47"/>
      <c r="AD33" s="4"/>
      <c r="AE33" s="58"/>
      <c r="AG33" s="5"/>
      <c r="AH33" s="5"/>
      <c r="AJ33" s="1"/>
      <c r="AK33" s="1"/>
      <c r="AL33" s="11"/>
      <c r="AM33" s="11"/>
      <c r="AN33" s="11"/>
    </row>
    <row r="34" spans="1:40" ht="15.6">
      <c r="A34" s="47"/>
      <c r="B34" s="66">
        <f>+'Ark1'!C1454</f>
        <v>2021</v>
      </c>
      <c r="C34" s="66">
        <f>+'Ark1'!O1454</f>
        <v>9</v>
      </c>
      <c r="D34" s="66" t="str">
        <f t="shared" si="2"/>
        <v>Agder</v>
      </c>
      <c r="E34" s="53">
        <f>+'Ark1'!Q1454</f>
        <v>11</v>
      </c>
      <c r="F34" s="75"/>
      <c r="G34" s="53">
        <f>+'Ark1'!R1454</f>
        <v>35</v>
      </c>
      <c r="H34" s="75"/>
      <c r="I34" s="178">
        <f>+'Ark1'!AF1454</f>
        <v>0.3909304143862391</v>
      </c>
      <c r="J34" s="157"/>
      <c r="K34" s="178">
        <f>+'Ark1'!AG1454</f>
        <v>0.2996092748182449</v>
      </c>
      <c r="L34" s="55">
        <f>+'Ark1'!S1454</f>
        <v>6.4</v>
      </c>
      <c r="M34" s="157"/>
      <c r="N34" s="55">
        <f>+'Ark1'!T1454</f>
        <v>5.2571428571428562</v>
      </c>
      <c r="O34" s="157">
        <f>+'Ark1'!U1454</f>
        <v>16.702285714285722</v>
      </c>
      <c r="P34" s="157"/>
      <c r="Q34" s="157">
        <f>+'Ark1'!W1454</f>
        <v>0</v>
      </c>
      <c r="R34" s="75">
        <f>+'Ark1'!X1454</f>
        <v>57.142857142857153</v>
      </c>
      <c r="S34" s="75">
        <f>+'Ark1'!Y1454</f>
        <v>14.285714285714288</v>
      </c>
      <c r="T34" s="75">
        <f>+'Ark1'!Z1454</f>
        <v>5.4073273491831877</v>
      </c>
      <c r="U34" s="157">
        <f>+'Ark1'!Z1454</f>
        <v>5.4073273491831877</v>
      </c>
      <c r="V34" s="55">
        <f>+'Ark1'!AA1454</f>
        <v>1.6767315144138497</v>
      </c>
      <c r="W34" s="55">
        <f>+'Ark1'!AB1454</f>
        <v>1.3167678424917604</v>
      </c>
      <c r="X34" s="75">
        <f>+'Ark1'!AD1454</f>
        <v>30.893789160197656</v>
      </c>
      <c r="Y34" s="75">
        <f>+'Ark1'!AE1454</f>
        <v>30.281338929966349</v>
      </c>
      <c r="Z34" s="75">
        <f>+'Ark1'!AF1454</f>
        <v>0.3909304143862391</v>
      </c>
      <c r="AA34" s="157">
        <f t="shared" si="8"/>
        <v>2.6097321428571441</v>
      </c>
      <c r="AB34" s="75">
        <f t="shared" si="9"/>
        <v>3.1818181818181817</v>
      </c>
      <c r="AC34" s="47"/>
      <c r="AD34" s="4"/>
      <c r="AE34" s="58"/>
      <c r="AG34" s="5"/>
      <c r="AH34" s="5"/>
      <c r="AJ34" s="1"/>
      <c r="AK34" s="1"/>
      <c r="AL34" s="11"/>
      <c r="AM34" s="11"/>
      <c r="AN34" s="11"/>
    </row>
    <row r="35" spans="1:40" ht="15.6">
      <c r="A35" s="47"/>
      <c r="B35" s="66">
        <f>+'Ark1'!C1455</f>
        <v>2021</v>
      </c>
      <c r="C35" s="66">
        <f>+'Ark1'!O1455</f>
        <v>11</v>
      </c>
      <c r="D35" s="66" t="str">
        <f t="shared" si="2"/>
        <v>Rogaland</v>
      </c>
      <c r="E35" s="53">
        <f>+'Ark1'!Q1455</f>
        <v>42</v>
      </c>
      <c r="F35" s="75"/>
      <c r="G35" s="53">
        <f>+'Ark1'!R1455</f>
        <v>377</v>
      </c>
      <c r="H35" s="75"/>
      <c r="I35" s="178">
        <f>+'Ark1'!AF1455</f>
        <v>4.2108790349603487</v>
      </c>
      <c r="J35" s="157"/>
      <c r="K35" s="178">
        <f>+'Ark1'!AG1455</f>
        <v>4.0634578368802812</v>
      </c>
      <c r="L35" s="55">
        <f>+'Ark1'!S1455</f>
        <v>5.4005305039787777</v>
      </c>
      <c r="M35" s="157"/>
      <c r="N35" s="55">
        <f>+'Ark1'!T1455</f>
        <v>5.525198938992042</v>
      </c>
      <c r="O35" s="157">
        <f>+'Ark1'!U1455</f>
        <v>21.030185676392577</v>
      </c>
      <c r="P35" s="157"/>
      <c r="Q35" s="157">
        <f>+'Ark1'!W1455</f>
        <v>2.6525198938992038</v>
      </c>
      <c r="R35" s="75">
        <f>+'Ark1'!X1455</f>
        <v>80.371352785145888</v>
      </c>
      <c r="S35" s="75">
        <f>+'Ark1'!Y1455</f>
        <v>33.156498673740046</v>
      </c>
      <c r="T35" s="75">
        <f>+'Ark1'!Z1455</f>
        <v>5.7120123521761741</v>
      </c>
      <c r="U35" s="157">
        <f>+'Ark1'!Z1455</f>
        <v>5.7120123521761741</v>
      </c>
      <c r="V35" s="55">
        <f>+'Ark1'!AA1455</f>
        <v>1.4370245322763089</v>
      </c>
      <c r="W35" s="55">
        <f>+'Ark1'!AB1455</f>
        <v>2.0639707103176805</v>
      </c>
      <c r="X35" s="75">
        <f>+'Ark1'!AD1455</f>
        <v>47.441091410285473</v>
      </c>
      <c r="Y35" s="75">
        <f>+'Ark1'!AE1455</f>
        <v>53.005650898522489</v>
      </c>
      <c r="Z35" s="75">
        <f>+'Ark1'!AF1455</f>
        <v>4.2108790349603487</v>
      </c>
      <c r="AA35" s="157">
        <f t="shared" si="8"/>
        <v>3.8940962671905721</v>
      </c>
      <c r="AB35" s="75">
        <f t="shared" si="9"/>
        <v>8.9761904761904763</v>
      </c>
      <c r="AC35" s="47"/>
      <c r="AD35" s="4"/>
      <c r="AE35" s="58"/>
      <c r="AG35" s="5"/>
      <c r="AH35" s="5"/>
      <c r="AJ35" s="13"/>
      <c r="AK35" s="13"/>
      <c r="AL35" s="11"/>
      <c r="AM35" s="11"/>
      <c r="AN35" s="11"/>
    </row>
    <row r="36" spans="1:40" ht="16.5" customHeight="1">
      <c r="A36" s="47"/>
      <c r="B36" s="66">
        <f>+'Ark1'!C1456</f>
        <v>2021</v>
      </c>
      <c r="C36" s="66">
        <f>+'Ark1'!O1456</f>
        <v>14</v>
      </c>
      <c r="D36" s="66" t="str">
        <f t="shared" si="2"/>
        <v>Vestland</v>
      </c>
      <c r="E36" s="53">
        <f>+'Ark1'!Q1456</f>
        <v>155</v>
      </c>
      <c r="F36" s="75"/>
      <c r="G36" s="53">
        <f>+'Ark1'!R1456</f>
        <v>2258</v>
      </c>
      <c r="H36" s="75"/>
      <c r="I36" s="178">
        <f>+'Ark1'!AF1456</f>
        <v>25.220596448117952</v>
      </c>
      <c r="J36" s="157"/>
      <c r="K36" s="178">
        <f>+'Ark1'!AG1456</f>
        <v>24.61581458071819</v>
      </c>
      <c r="L36" s="55">
        <f>+'Ark1'!S1456</f>
        <v>5.1944198405668738</v>
      </c>
      <c r="M36" s="157"/>
      <c r="N36" s="55">
        <f>+'Ark1'!T1456</f>
        <v>5.3122232063773263</v>
      </c>
      <c r="O36" s="157">
        <f>+'Ark1'!U1456</f>
        <v>21.270562444641257</v>
      </c>
      <c r="P36" s="157"/>
      <c r="Q36" s="157">
        <f>+'Ark1'!W1456</f>
        <v>2.0814880425154998</v>
      </c>
      <c r="R36" s="75">
        <f>+'Ark1'!X1456</f>
        <v>83.03808680248008</v>
      </c>
      <c r="S36" s="75">
        <f>+'Ark1'!Y1456</f>
        <v>31.443755535872459</v>
      </c>
      <c r="T36" s="75">
        <f>+'Ark1'!Z1456</f>
        <v>5.7097473874408253</v>
      </c>
      <c r="U36" s="157">
        <f>+'Ark1'!Z1456</f>
        <v>5.7097473874408253</v>
      </c>
      <c r="V36" s="55">
        <f>+'Ark1'!AA1456</f>
        <v>1.5432428916638521</v>
      </c>
      <c r="W36" s="55">
        <f>+'Ark1'!AB1456</f>
        <v>1.9238011623065687</v>
      </c>
      <c r="X36" s="75">
        <f>+'Ark1'!AD1456</f>
        <v>55.294458251035827</v>
      </c>
      <c r="Y36" s="75">
        <f>+'Ark1'!AE1456</f>
        <v>61.188564408267368</v>
      </c>
      <c r="Z36" s="75">
        <f>+'Ark1'!AF1456</f>
        <v>25.220596448117952</v>
      </c>
      <c r="AA36" s="157">
        <f t="shared" si="8"/>
        <v>4.094887032142549</v>
      </c>
      <c r="AB36" s="75">
        <f t="shared" si="9"/>
        <v>14.567741935483872</v>
      </c>
      <c r="AC36" s="47"/>
      <c r="AD36" s="4"/>
      <c r="AE36" s="58"/>
      <c r="AG36" s="5"/>
      <c r="AH36" s="5"/>
      <c r="AJ36" s="13"/>
      <c r="AK36" s="13"/>
      <c r="AL36" s="11"/>
      <c r="AM36" s="11"/>
      <c r="AN36" s="11"/>
    </row>
    <row r="37" spans="1:40" ht="16.5" customHeight="1">
      <c r="A37" s="47"/>
      <c r="B37" s="66">
        <f>+'Ark1'!C1457</f>
        <v>2021</v>
      </c>
      <c r="C37" s="66">
        <f>+'Ark1'!O1457</f>
        <v>15</v>
      </c>
      <c r="D37" s="66" t="str">
        <f t="shared" si="2"/>
        <v>Møre og Romsdal</v>
      </c>
      <c r="E37" s="53">
        <f>+'Ark1'!Q1457</f>
        <v>64</v>
      </c>
      <c r="F37" s="75"/>
      <c r="G37" s="53">
        <f>+'Ark1'!R1457</f>
        <v>1171</v>
      </c>
      <c r="H37" s="75"/>
      <c r="I37" s="178">
        <f>+'Ark1'!AF1457</f>
        <v>13.079414721322461</v>
      </c>
      <c r="J37" s="157"/>
      <c r="K37" s="178">
        <f>+'Ark1'!AG1457</f>
        <v>12.948012168468377</v>
      </c>
      <c r="L37" s="55">
        <f>+'Ark1'!S1457</f>
        <v>4.8257899231426116</v>
      </c>
      <c r="M37" s="157"/>
      <c r="N37" s="55">
        <f>+'Ark1'!T1457</f>
        <v>5.5789923142613134</v>
      </c>
      <c r="O37" s="157">
        <f>+'Ark1'!U1457</f>
        <v>21.574210076857387</v>
      </c>
      <c r="P37" s="157"/>
      <c r="Q37" s="157">
        <f>+'Ark1'!W1457</f>
        <v>4.5260461144321082</v>
      </c>
      <c r="R37" s="75">
        <f>+'Ark1'!X1457</f>
        <v>81.383432963279247</v>
      </c>
      <c r="S37" s="75">
        <f>+'Ark1'!Y1457</f>
        <v>35.012809564474807</v>
      </c>
      <c r="T37" s="75">
        <f>+'Ark1'!Z1457</f>
        <v>6.4325686143969962</v>
      </c>
      <c r="U37" s="157">
        <f>+'Ark1'!Z1457</f>
        <v>6.4325686143969962</v>
      </c>
      <c r="V37" s="55">
        <f>+'Ark1'!AA1457</f>
        <v>1.7500667656706543</v>
      </c>
      <c r="W37" s="55">
        <f>+'Ark1'!AB1457</f>
        <v>2.3300368910577056</v>
      </c>
      <c r="X37" s="75">
        <f>+'Ark1'!AD1457</f>
        <v>56.209813565107041</v>
      </c>
      <c r="Y37" s="75">
        <f>+'Ark1'!AE1457</f>
        <v>67.750941903407337</v>
      </c>
      <c r="Z37" s="75">
        <f>+'Ark1'!AF1457</f>
        <v>13.079414721322461</v>
      </c>
      <c r="AA37" s="157">
        <f t="shared" si="8"/>
        <v>4.4706069722173085</v>
      </c>
      <c r="AB37" s="75">
        <f t="shared" si="9"/>
        <v>18.296875</v>
      </c>
      <c r="AC37" s="47"/>
      <c r="AD37" s="4"/>
      <c r="AE37" s="57"/>
      <c r="AG37" s="5"/>
      <c r="AH37" s="5"/>
      <c r="AJ37" s="13"/>
      <c r="AK37" s="13"/>
      <c r="AL37" s="11"/>
      <c r="AM37" s="11"/>
      <c r="AN37" s="11"/>
    </row>
    <row r="38" spans="1:40" ht="15.6">
      <c r="A38" s="47"/>
      <c r="B38" s="311">
        <f>+'Ark1'!C1458</f>
        <v>2021</v>
      </c>
      <c r="C38" s="311">
        <f>+'Ark1'!O1458</f>
        <v>16</v>
      </c>
      <c r="D38" s="66" t="str">
        <f t="shared" si="2"/>
        <v>Trøndelag</v>
      </c>
      <c r="E38" s="305">
        <f>+'Ark1'!Q1458</f>
        <v>53</v>
      </c>
      <c r="F38" s="306"/>
      <c r="G38" s="305">
        <f>+'Ark1'!R1458</f>
        <v>283</v>
      </c>
      <c r="H38" s="306"/>
      <c r="I38" s="307">
        <f>+'Ark1'!AF1458</f>
        <v>3.1609516363230199</v>
      </c>
      <c r="J38" s="308"/>
      <c r="K38" s="307">
        <f>+'Ark1'!AG1458</f>
        <v>2.8628322747733495</v>
      </c>
      <c r="L38" s="309">
        <f>+'Ark1'!S1458</f>
        <v>5.8904593639575982</v>
      </c>
      <c r="M38" s="308"/>
      <c r="N38" s="309">
        <f>+'Ark1'!T1458</f>
        <v>6.3886925795053005</v>
      </c>
      <c r="O38" s="308">
        <f>+'Ark1'!U1458</f>
        <v>19.737773851590113</v>
      </c>
      <c r="P38" s="308"/>
      <c r="Q38" s="308">
        <f>+'Ark1'!W1458</f>
        <v>9.1872791519434589</v>
      </c>
      <c r="R38" s="306">
        <f>+'Ark1'!X1458</f>
        <v>74.204946996466418</v>
      </c>
      <c r="S38" s="306">
        <f>+'Ark1'!Y1458</f>
        <v>22.614840989399298</v>
      </c>
      <c r="T38" s="306">
        <f>+'Ark1'!Z1458</f>
        <v>6.13808832290729</v>
      </c>
      <c r="U38" s="308">
        <f>+'Ark1'!Z1458</f>
        <v>6.13808832290729</v>
      </c>
      <c r="V38" s="309">
        <f>+'Ark1'!AA1458</f>
        <v>1.8981153385541989</v>
      </c>
      <c r="W38" s="309">
        <f>+'Ark1'!AB1458</f>
        <v>2.4344725495553607</v>
      </c>
      <c r="X38" s="306">
        <f>+'Ark1'!AD1458</f>
        <v>70.365702438764757</v>
      </c>
      <c r="Y38" s="306">
        <f>+'Ark1'!AE1458</f>
        <v>56.05564678199147</v>
      </c>
      <c r="Z38" s="306">
        <f>+'Ark1'!AF1458</f>
        <v>3.1609516363230199</v>
      </c>
      <c r="AA38" s="308">
        <f t="shared" si="8"/>
        <v>3.350803839232154</v>
      </c>
      <c r="AB38" s="306">
        <f t="shared" si="9"/>
        <v>5.3396226415094343</v>
      </c>
      <c r="AC38" s="47"/>
      <c r="AJ38" s="13"/>
      <c r="AK38" s="13"/>
      <c r="AL38" s="11"/>
      <c r="AM38" s="11"/>
      <c r="AN38" s="11"/>
    </row>
    <row r="39" spans="1:40" ht="17.25" customHeight="1">
      <c r="A39" s="47"/>
      <c r="B39" s="311">
        <f>+'Ark1'!C1459</f>
        <v>2021</v>
      </c>
      <c r="C39" s="311">
        <f>+'Ark1'!O1459</f>
        <v>18</v>
      </c>
      <c r="D39" s="66" t="str">
        <f t="shared" si="2"/>
        <v>Nordland</v>
      </c>
      <c r="E39" s="305">
        <f>+'Ark1'!Q1459</f>
        <v>37</v>
      </c>
      <c r="F39" s="306"/>
      <c r="G39" s="305">
        <f>+'Ark1'!R1459</f>
        <v>891</v>
      </c>
      <c r="H39" s="306"/>
      <c r="I39" s="307">
        <f>+'Ark1'!AF1459</f>
        <v>9.9519714062325502</v>
      </c>
      <c r="J39" s="308"/>
      <c r="K39" s="307">
        <f>+'Ark1'!AG1459</f>
        <v>10.155441338638113</v>
      </c>
      <c r="L39" s="309">
        <f>+'Ark1'!S1459</f>
        <v>5.8507295173961831</v>
      </c>
      <c r="M39" s="308"/>
      <c r="N39" s="309">
        <f>+'Ark1'!T1459</f>
        <v>6</v>
      </c>
      <c r="O39" s="308">
        <f>+'Ark1'!U1459</f>
        <v>22.238720538720514</v>
      </c>
      <c r="P39" s="308"/>
      <c r="Q39" s="308">
        <f>+'Ark1'!W1459</f>
        <v>4.3771043771043772</v>
      </c>
      <c r="R39" s="306">
        <f>+'Ark1'!X1459</f>
        <v>86.419753086419746</v>
      </c>
      <c r="S39" s="306">
        <f>+'Ark1'!Y1459</f>
        <v>42.873176206509527</v>
      </c>
      <c r="T39" s="306">
        <f>+'Ark1'!Z1459</f>
        <v>5.9445728053180202</v>
      </c>
      <c r="U39" s="308">
        <f>+'Ark1'!Z1459</f>
        <v>5.9445728053180202</v>
      </c>
      <c r="V39" s="309">
        <f>+'Ark1'!AA1459</f>
        <v>1.4599582677082628</v>
      </c>
      <c r="W39" s="309">
        <f>+'Ark1'!AB1459</f>
        <v>2.1649177090293037</v>
      </c>
      <c r="X39" s="306">
        <f>+'Ark1'!AD1459</f>
        <v>58.880844840835827</v>
      </c>
      <c r="Y39" s="306">
        <f>+'Ark1'!AE1459</f>
        <v>56.708136659685991</v>
      </c>
      <c r="Z39" s="306">
        <f>+'Ark1'!AF1459</f>
        <v>9.9519714062325502</v>
      </c>
      <c r="AA39" s="308">
        <f t="shared" si="8"/>
        <v>3.8010166890466106</v>
      </c>
      <c r="AB39" s="306">
        <f t="shared" si="9"/>
        <v>24.081081081081081</v>
      </c>
      <c r="AC39" s="47"/>
      <c r="AD39" s="2"/>
      <c r="AE39" s="57"/>
      <c r="AH39" s="5"/>
      <c r="AJ39" s="13"/>
      <c r="AK39" s="13"/>
      <c r="AL39" s="11"/>
      <c r="AM39" s="11"/>
      <c r="AN39" s="11"/>
    </row>
    <row r="40" spans="1:40" ht="15.6">
      <c r="A40" s="47"/>
      <c r="B40" s="311">
        <f>+'Ark1'!C1460</f>
        <v>2021</v>
      </c>
      <c r="C40" s="311">
        <f>+'Ark1'!O1460</f>
        <v>54</v>
      </c>
      <c r="D40" s="66" t="str">
        <f t="shared" si="2"/>
        <v>Troms og Finnmark</v>
      </c>
      <c r="E40" s="305">
        <f>+'Ark1'!Q1460</f>
        <v>59</v>
      </c>
      <c r="F40" s="306"/>
      <c r="G40" s="305">
        <f>+'Ark1'!R1460</f>
        <v>1624</v>
      </c>
      <c r="H40" s="306"/>
      <c r="I40" s="307">
        <f>+'Ark1'!AF1460</f>
        <v>18.139171227521505</v>
      </c>
      <c r="J40" s="308"/>
      <c r="K40" s="307">
        <f>+'Ark1'!AG1460</f>
        <v>18.891231449574235</v>
      </c>
      <c r="L40" s="309">
        <f>+'Ark1'!S1460</f>
        <v>5.014778325123153</v>
      </c>
      <c r="M40" s="308"/>
      <c r="N40" s="309">
        <f>+'Ark1'!T1460</f>
        <v>5.3768472906403932</v>
      </c>
      <c r="O40" s="308">
        <f>+'Ark1'!U1460</f>
        <v>22.69671182266012</v>
      </c>
      <c r="P40" s="308"/>
      <c r="Q40" s="308">
        <f>+'Ark1'!W1460</f>
        <v>6.0344827586206886</v>
      </c>
      <c r="R40" s="306">
        <f>+'Ark1'!X1460</f>
        <v>91.071428571428555</v>
      </c>
      <c r="S40" s="306">
        <f>+'Ark1'!Y1460</f>
        <v>42.302955665024633</v>
      </c>
      <c r="T40" s="306">
        <f>+'Ark1'!Z1460</f>
        <v>5.5505687167636388</v>
      </c>
      <c r="U40" s="308">
        <f>+'Ark1'!Z1460</f>
        <v>5.5505687167636388</v>
      </c>
      <c r="V40" s="309">
        <f>+'Ark1'!AA1460</f>
        <v>1.6195475635084509</v>
      </c>
      <c r="W40" s="309">
        <f>+'Ark1'!AB1460</f>
        <v>2.6112405581527578</v>
      </c>
      <c r="X40" s="306">
        <f>+'Ark1'!AD1460</f>
        <v>63.029968217431829</v>
      </c>
      <c r="Y40" s="306">
        <f>+'Ark1'!AE1460</f>
        <v>69.146706707057746</v>
      </c>
      <c r="Z40" s="306">
        <f>+'Ark1'!AF1460</f>
        <v>18.139171227521505</v>
      </c>
      <c r="AA40" s="308">
        <f t="shared" si="8"/>
        <v>4.5259651277013795</v>
      </c>
      <c r="AB40" s="306">
        <f t="shared" si="9"/>
        <v>27.525423728813561</v>
      </c>
      <c r="AC40" s="47"/>
      <c r="AD40" s="2"/>
      <c r="AE40" s="57"/>
      <c r="AJ40" s="13"/>
      <c r="AK40" s="13"/>
      <c r="AL40" s="11"/>
      <c r="AM40" s="11"/>
      <c r="AN40" s="11"/>
    </row>
    <row r="41" spans="1:40" ht="15.6">
      <c r="A41" s="47"/>
      <c r="B41" s="47"/>
      <c r="C41" s="47"/>
      <c r="D41" s="47"/>
      <c r="E41" s="47"/>
      <c r="F41" s="47"/>
      <c r="G41" s="47"/>
      <c r="H41" s="47"/>
      <c r="I41" s="47"/>
      <c r="J41" s="47"/>
      <c r="K41" s="47"/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  <c r="AC41" s="47"/>
      <c r="AD41" s="2"/>
      <c r="AE41" s="57"/>
      <c r="AJ41" s="13"/>
      <c r="AK41" s="13"/>
      <c r="AL41" s="11"/>
      <c r="AM41" s="11"/>
      <c r="AN41" s="11"/>
    </row>
    <row r="42" spans="1:40" ht="15.6">
      <c r="A42" s="47"/>
      <c r="B42">
        <f>+'Ark1'!C1461</f>
        <v>2020</v>
      </c>
      <c r="C42">
        <f>+'Ark1'!O1461</f>
        <v>1</v>
      </c>
      <c r="D42" s="2" t="str">
        <f t="shared" si="2"/>
        <v>Viken</v>
      </c>
      <c r="E42">
        <f>+'Ark1'!Q1461</f>
        <v>50</v>
      </c>
      <c r="G42">
        <f>+'Ark1'!R1461</f>
        <v>725</v>
      </c>
      <c r="I42" s="196">
        <f>+'Ark1'!AF1461</f>
        <v>7.7747989276139391</v>
      </c>
      <c r="K42" s="196">
        <f>+'Ark1'!AG1461</f>
        <v>7.8162696255645026</v>
      </c>
      <c r="L42" s="1">
        <f>+'Ark1'!S1461</f>
        <v>4.4303448275862065</v>
      </c>
      <c r="N42" s="1">
        <f>+'Ark1'!T1461</f>
        <v>6.1668965517241361</v>
      </c>
      <c r="O42" s="93">
        <f>+'Ark1'!U1461</f>
        <v>21.666151724137944</v>
      </c>
      <c r="Q42" s="93">
        <f>+'Ark1'!W1461</f>
        <v>8</v>
      </c>
      <c r="R42" s="11">
        <f>+'Ark1'!X1461</f>
        <v>85.10344827586205</v>
      </c>
      <c r="S42" s="11">
        <f>+'Ark1'!Y1461</f>
        <v>34.206896551724149</v>
      </c>
      <c r="T42" s="11">
        <f>+'Ark1'!Z1461</f>
        <v>5.872933539823701</v>
      </c>
      <c r="U42" s="93">
        <f>+'Ark1'!Z1461</f>
        <v>5.872933539823701</v>
      </c>
      <c r="V42" s="1">
        <f>+'Ark1'!AA1461</f>
        <v>1.9446593226305575</v>
      </c>
      <c r="W42" s="1">
        <f>+'Ark1'!AB1461</f>
        <v>2.4519676875975738</v>
      </c>
      <c r="X42" s="11">
        <f>+'Ark1'!AD1461</f>
        <v>51.829446637918515</v>
      </c>
      <c r="Y42" s="11">
        <f>+'Ark1'!AE1461</f>
        <v>45.008370938538469</v>
      </c>
      <c r="Z42" s="11">
        <f>+'Ark1'!AF1461</f>
        <v>7.7747989276139391</v>
      </c>
      <c r="AA42" s="93">
        <f t="shared" si="8"/>
        <v>4.8903985056039883</v>
      </c>
      <c r="AB42" s="11">
        <f t="shared" si="9"/>
        <v>14.5</v>
      </c>
      <c r="AC42" s="47"/>
      <c r="AD42" s="14"/>
      <c r="AE42" s="13"/>
      <c r="AJ42" s="13"/>
      <c r="AK42" s="13"/>
      <c r="AL42" s="11"/>
      <c r="AM42" s="11"/>
      <c r="AN42" s="11"/>
    </row>
    <row r="43" spans="1:40" ht="21">
      <c r="A43" s="47"/>
      <c r="B43">
        <f>+'Ark1'!C1462</f>
        <v>2020</v>
      </c>
      <c r="C43">
        <f>+'Ark1'!O1462</f>
        <v>4</v>
      </c>
      <c r="D43" s="2" t="str">
        <f t="shared" si="2"/>
        <v>Innlandet</v>
      </c>
      <c r="E43">
        <f>+'Ark1'!Q1462</f>
        <v>79</v>
      </c>
      <c r="G43">
        <f>+'Ark1'!R1462</f>
        <v>1179</v>
      </c>
      <c r="I43" s="196">
        <f>+'Ark1'!AF1462</f>
        <v>12.64343163538874</v>
      </c>
      <c r="K43" s="196">
        <f>+'Ark1'!AG1462</f>
        <v>12.698265946116372</v>
      </c>
      <c r="L43" s="1">
        <f>+'Ark1'!S1462</f>
        <v>5.2273112807463935</v>
      </c>
      <c r="N43" s="1">
        <f>+'Ark1'!T1462</f>
        <v>5.8396946564885521</v>
      </c>
      <c r="O43" s="93">
        <f>+'Ark1'!U1462</f>
        <v>21.644664970313833</v>
      </c>
      <c r="Q43" s="93">
        <f>+'Ark1'!W1462</f>
        <v>5.5131467345207801</v>
      </c>
      <c r="R43" s="11">
        <f>+'Ark1'!X1462</f>
        <v>87.701441899915153</v>
      </c>
      <c r="S43" s="11">
        <f>+'Ark1'!Y1462</f>
        <v>31.891433418150974</v>
      </c>
      <c r="T43" s="11">
        <f>+'Ark1'!Z1462</f>
        <v>5.9575200866853182</v>
      </c>
      <c r="U43" s="93">
        <f>+'Ark1'!Z1462</f>
        <v>5.9575200866853182</v>
      </c>
      <c r="V43" s="1">
        <f>+'Ark1'!AA1462</f>
        <v>2.2530877082729059</v>
      </c>
      <c r="W43" s="1">
        <f>+'Ark1'!AB1462</f>
        <v>2.3372744415584328</v>
      </c>
      <c r="X43" s="11">
        <f>+'Ark1'!AD1462</f>
        <v>48.203743411603121</v>
      </c>
      <c r="Y43" s="11">
        <f>+'Ark1'!AE1462</f>
        <v>33.194668472803464</v>
      </c>
      <c r="Z43" s="11">
        <f>+'Ark1'!AF1462</f>
        <v>12.64343163538874</v>
      </c>
      <c r="AA43" s="93">
        <f t="shared" si="8"/>
        <v>4.1406879766347586</v>
      </c>
      <c r="AB43" s="11">
        <f t="shared" si="9"/>
        <v>14.924050632911392</v>
      </c>
      <c r="AC43" s="47"/>
      <c r="AD43" s="2"/>
      <c r="AE43" s="5"/>
      <c r="AJ43" s="56"/>
      <c r="AK43" s="56"/>
      <c r="AL43" s="11"/>
      <c r="AM43" s="11"/>
      <c r="AN43" s="11"/>
    </row>
    <row r="44" spans="1:40" ht="15.6">
      <c r="A44" s="47"/>
      <c r="B44">
        <f>+'Ark1'!C1463</f>
        <v>2020</v>
      </c>
      <c r="C44">
        <f>+'Ark1'!O1463</f>
        <v>8</v>
      </c>
      <c r="D44" s="2" t="str">
        <f t="shared" si="2"/>
        <v>Telemark/ Vestfold</v>
      </c>
      <c r="E44">
        <f>+'Ark1'!Q1463</f>
        <v>30</v>
      </c>
      <c r="G44">
        <f>+'Ark1'!R1463</f>
        <v>403</v>
      </c>
      <c r="I44" s="196">
        <f>+'Ark1'!AF1463</f>
        <v>4.3217158176943693</v>
      </c>
      <c r="K44" s="196">
        <f>+'Ark1'!AG1463</f>
        <v>4.4356348361694131</v>
      </c>
      <c r="L44" s="1">
        <f>+'Ark1'!S1463</f>
        <v>5.3374689826302717</v>
      </c>
      <c r="N44" s="1">
        <f>+'Ark1'!T1463</f>
        <v>5.5732009925558321</v>
      </c>
      <c r="O44" s="93">
        <f>+'Ark1'!U1463</f>
        <v>22.119280397022305</v>
      </c>
      <c r="Q44" s="93">
        <f>+'Ark1'!W1463</f>
        <v>3.4739454094292808</v>
      </c>
      <c r="R44" s="11">
        <f>+'Ark1'!X1463</f>
        <v>86.35235732009923</v>
      </c>
      <c r="S44" s="11">
        <f>+'Ark1'!Y1463</f>
        <v>41.191066997518611</v>
      </c>
      <c r="T44" s="11">
        <f>+'Ark1'!Z1463</f>
        <v>6.463070487572776</v>
      </c>
      <c r="U44" s="93">
        <f>+'Ark1'!Z1463</f>
        <v>6.463070487572776</v>
      </c>
      <c r="V44" s="1">
        <f>+'Ark1'!AA1463</f>
        <v>1.7112271353012372</v>
      </c>
      <c r="W44" s="1">
        <f>+'Ark1'!AB1463</f>
        <v>2.2579281719260198</v>
      </c>
      <c r="X44" s="11">
        <f>+'Ark1'!AD1463</f>
        <v>45.900838601339203</v>
      </c>
      <c r="Y44" s="11">
        <f>+'Ark1'!AE1463</f>
        <v>53.563195937389992</v>
      </c>
      <c r="Z44" s="11">
        <f>+'Ark1'!AF1463</f>
        <v>4.3217158176943693</v>
      </c>
      <c r="AA44" s="93">
        <f t="shared" si="8"/>
        <v>4.1441515574151513</v>
      </c>
      <c r="AB44" s="11">
        <f t="shared" si="9"/>
        <v>13.433333333333334</v>
      </c>
      <c r="AC44" s="47"/>
      <c r="AD44" s="4"/>
      <c r="AE44" s="4"/>
      <c r="AG44" s="4"/>
      <c r="AH44" s="4"/>
    </row>
    <row r="45" spans="1:40" ht="15.6">
      <c r="A45" s="47"/>
      <c r="B45">
        <f>+'Ark1'!C1464</f>
        <v>2020</v>
      </c>
      <c r="C45">
        <f>+'Ark1'!O1464</f>
        <v>9</v>
      </c>
      <c r="D45" s="2" t="str">
        <f t="shared" si="2"/>
        <v>Agder</v>
      </c>
      <c r="E45">
        <f>+'Ark1'!Q1464</f>
        <v>14</v>
      </c>
      <c r="G45">
        <f>+'Ark1'!R1464</f>
        <v>53</v>
      </c>
      <c r="I45" s="196">
        <f>+'Ark1'!AF1464</f>
        <v>0.56836461126005355</v>
      </c>
      <c r="K45" s="196">
        <f>+'Ark1'!AG1464</f>
        <v>0.48018330761408512</v>
      </c>
      <c r="L45" s="1">
        <f>+'Ark1'!S1464</f>
        <v>5.5660377358490596</v>
      </c>
      <c r="N45" s="1">
        <f>+'Ark1'!T1464</f>
        <v>4.4905660377358485</v>
      </c>
      <c r="O45" s="93">
        <f>+'Ark1'!U1464</f>
        <v>18.207547169811324</v>
      </c>
      <c r="Q45" s="93">
        <f>+'Ark1'!W1464</f>
        <v>1.886792452830188</v>
      </c>
      <c r="R45" s="11">
        <f>+'Ark1'!X1464</f>
        <v>62.264150943396238</v>
      </c>
      <c r="S45" s="11">
        <f>+'Ark1'!Y1464</f>
        <v>16.981132075471692</v>
      </c>
      <c r="T45" s="11">
        <f>+'Ark1'!Z1464</f>
        <v>6.1090359631220501</v>
      </c>
      <c r="U45" s="93">
        <f>+'Ark1'!Z1464</f>
        <v>6.1090359631220501</v>
      </c>
      <c r="V45" s="1">
        <f>+'Ark1'!AA1464</f>
        <v>2.2445694125227238</v>
      </c>
      <c r="W45" s="1">
        <f>+'Ark1'!AB1464</f>
        <v>2.2371025862682439</v>
      </c>
      <c r="X45" s="11">
        <f>+'Ark1'!AD1464</f>
        <v>39.043680380673742</v>
      </c>
      <c r="Y45" s="11">
        <f>+'Ark1'!AE1464</f>
        <v>73.378642039844351</v>
      </c>
      <c r="Z45" s="11">
        <f>+'Ark1'!AF1464</f>
        <v>0.56836461126005355</v>
      </c>
      <c r="AA45" s="93">
        <f t="shared" si="8"/>
        <v>3.2711864406779649</v>
      </c>
      <c r="AB45" s="11">
        <f t="shared" si="9"/>
        <v>3.7857142857142856</v>
      </c>
      <c r="AC45" s="47"/>
      <c r="AD45" s="4"/>
      <c r="AE45" s="16"/>
      <c r="AG45" s="1"/>
      <c r="AH45" s="18"/>
      <c r="AJ45" s="1"/>
      <c r="AK45" s="5"/>
    </row>
    <row r="46" spans="1:40" ht="15.6">
      <c r="A46" s="47"/>
      <c r="B46">
        <f>+'Ark1'!C1465</f>
        <v>2020</v>
      </c>
      <c r="C46">
        <f>+'Ark1'!O1465</f>
        <v>11</v>
      </c>
      <c r="D46" s="2" t="str">
        <f t="shared" si="2"/>
        <v>Rogaland</v>
      </c>
      <c r="E46">
        <f>+'Ark1'!Q1465</f>
        <v>39</v>
      </c>
      <c r="G46">
        <f>+'Ark1'!R1465</f>
        <v>406</v>
      </c>
      <c r="I46" s="196">
        <f>+'Ark1'!AF1465</f>
        <v>4.3538873994638063</v>
      </c>
      <c r="K46" s="196">
        <f>+'Ark1'!AG1465</f>
        <v>4.1329800245734445</v>
      </c>
      <c r="L46" s="1">
        <f>+'Ark1'!S1465</f>
        <v>4.6379310344827589</v>
      </c>
      <c r="N46" s="1">
        <f>+'Ark1'!T1465</f>
        <v>4.7955665024630552</v>
      </c>
      <c r="O46" s="93">
        <f>+'Ark1'!U1465</f>
        <v>20.45773399014778</v>
      </c>
      <c r="Q46" s="93">
        <f>+'Ark1'!W1465</f>
        <v>1.4778325123152705</v>
      </c>
      <c r="R46" s="11">
        <f>+'Ark1'!X1465</f>
        <v>78.078817733990149</v>
      </c>
      <c r="S46" s="11">
        <f>+'Ark1'!Y1465</f>
        <v>26.108374384236448</v>
      </c>
      <c r="T46" s="11">
        <f>+'Ark1'!Z1465</f>
        <v>6.0762958064324453</v>
      </c>
      <c r="U46" s="93">
        <f>+'Ark1'!Z1465</f>
        <v>6.0762958064324453</v>
      </c>
      <c r="V46" s="1">
        <f>+'Ark1'!AA1465</f>
        <v>1.6428497573707139</v>
      </c>
      <c r="W46" s="1">
        <f>+'Ark1'!AB1465</f>
        <v>2.1450091113890295</v>
      </c>
      <c r="X46" s="11">
        <f>+'Ark1'!AD1465</f>
        <v>48.80791907117743</v>
      </c>
      <c r="Y46" s="11">
        <f>+'Ark1'!AE1465</f>
        <v>57.310399278981791</v>
      </c>
      <c r="Z46" s="11">
        <f>+'Ark1'!AF1465</f>
        <v>4.3538873994638063</v>
      </c>
      <c r="AA46" s="93">
        <f t="shared" ref="AA46:AA64" si="10">+O46/L46</f>
        <v>4.4109612320764731</v>
      </c>
      <c r="AB46" s="11">
        <f t="shared" ref="AB46:AB64" si="11">+G46/E46</f>
        <v>10.410256410256411</v>
      </c>
      <c r="AC46" s="47"/>
      <c r="AD46" s="4"/>
      <c r="AE46" s="16"/>
      <c r="AG46" s="1"/>
      <c r="AH46" s="18"/>
    </row>
    <row r="47" spans="1:40" ht="15.6">
      <c r="A47" s="47"/>
      <c r="B47">
        <f>+'Ark1'!C1466</f>
        <v>2020</v>
      </c>
      <c r="C47">
        <f>+'Ark1'!O1466</f>
        <v>14</v>
      </c>
      <c r="D47" s="2" t="str">
        <f t="shared" si="2"/>
        <v>Vestland</v>
      </c>
      <c r="E47">
        <f>+'Ark1'!Q1466</f>
        <v>165</v>
      </c>
      <c r="G47">
        <f>+'Ark1'!R1466</f>
        <v>2291</v>
      </c>
      <c r="I47" s="196">
        <f>+'Ark1'!AF1466</f>
        <v>24.568364611260055</v>
      </c>
      <c r="K47" s="196">
        <f>+'Ark1'!AG1466</f>
        <v>23.634224321339278</v>
      </c>
      <c r="L47" s="1">
        <f>+'Ark1'!S1466</f>
        <v>4.756874727193364</v>
      </c>
      <c r="N47" s="1">
        <f>+'Ark1'!T1466</f>
        <v>5.2645133129637696</v>
      </c>
      <c r="O47" s="93">
        <f>+'Ark1'!U1466</f>
        <v>20.731776516804899</v>
      </c>
      <c r="Q47" s="93">
        <f>+'Ark1'!W1466</f>
        <v>2.0515058926233087</v>
      </c>
      <c r="R47" s="11">
        <f>+'Ark1'!X1466</f>
        <v>81.49279790484502</v>
      </c>
      <c r="S47" s="11">
        <f>+'Ark1'!Y1466</f>
        <v>28.721082496726325</v>
      </c>
      <c r="T47" s="11">
        <f>+'Ark1'!Z1466</f>
        <v>5.9557160579030759</v>
      </c>
      <c r="U47" s="93">
        <f>+'Ark1'!Z1466</f>
        <v>5.9557160579030759</v>
      </c>
      <c r="V47" s="1">
        <f>+'Ark1'!AA1466</f>
        <v>1.5056389313063001</v>
      </c>
      <c r="W47" s="1">
        <f>+'Ark1'!AB1466</f>
        <v>2.0808311106427522</v>
      </c>
      <c r="X47" s="11">
        <f>+'Ark1'!AD1466</f>
        <v>50.064793119661552</v>
      </c>
      <c r="Y47" s="11">
        <f>+'Ark1'!AE1466</f>
        <v>60.233211924073998</v>
      </c>
      <c r="Z47" s="11">
        <f>+'Ark1'!AF1466</f>
        <v>24.568364611260055</v>
      </c>
      <c r="AA47" s="93">
        <f t="shared" si="10"/>
        <v>4.3582767480271647</v>
      </c>
      <c r="AB47" s="11">
        <f t="shared" si="11"/>
        <v>13.884848484848485</v>
      </c>
      <c r="AC47" s="47"/>
      <c r="AD47" s="4"/>
      <c r="AE47" s="16"/>
      <c r="AG47" s="1"/>
      <c r="AH47" s="18"/>
    </row>
    <row r="48" spans="1:40" ht="15.6">
      <c r="A48" s="47"/>
      <c r="B48">
        <f>+'Ark1'!C1467</f>
        <v>2020</v>
      </c>
      <c r="C48">
        <f>+'Ark1'!O1467</f>
        <v>15</v>
      </c>
      <c r="D48" s="2" t="str">
        <f t="shared" si="2"/>
        <v>Møre og Romsdal</v>
      </c>
      <c r="E48">
        <f>+'Ark1'!Q1467</f>
        <v>53</v>
      </c>
      <c r="G48">
        <f>+'Ark1'!R1467</f>
        <v>1109</v>
      </c>
      <c r="I48" s="196">
        <f>+'Ark1'!AF1467</f>
        <v>11.892761394101877</v>
      </c>
      <c r="K48" s="196">
        <f>+'Ark1'!AG1467</f>
        <v>12.250222576159064</v>
      </c>
      <c r="L48" s="1">
        <f>+'Ark1'!S1467</f>
        <v>4.9125338142470705</v>
      </c>
      <c r="N48" s="1">
        <f>+'Ark1'!T1467</f>
        <v>5.5897204688908921</v>
      </c>
      <c r="O48" s="93">
        <f>+'Ark1'!U1467</f>
        <v>22.198963029756545</v>
      </c>
      <c r="Q48" s="93">
        <f>+'Ark1'!W1467</f>
        <v>3.8773669972948599</v>
      </c>
      <c r="R48" s="11">
        <f>+'Ark1'!X1467</f>
        <v>88.728584310189362</v>
      </c>
      <c r="S48" s="11">
        <f>+'Ark1'!Y1467</f>
        <v>37.781785392245261</v>
      </c>
      <c r="T48" s="11">
        <f>+'Ark1'!Z1467</f>
        <v>5.9440054979212684</v>
      </c>
      <c r="U48" s="93">
        <f>+'Ark1'!Z1467</f>
        <v>5.9440054979212684</v>
      </c>
      <c r="V48" s="1">
        <f>+'Ark1'!AA1467</f>
        <v>1.5418758790232636</v>
      </c>
      <c r="W48" s="1">
        <f>+'Ark1'!AB1467</f>
        <v>2.2197414965266744</v>
      </c>
      <c r="X48" s="11">
        <f>+'Ark1'!AD1467</f>
        <v>49.060086524449446</v>
      </c>
      <c r="Y48" s="11">
        <f>+'Ark1'!AE1467</f>
        <v>56.991999246216416</v>
      </c>
      <c r="Z48" s="11">
        <f>+'Ark1'!AF1467</f>
        <v>11.892761394101877</v>
      </c>
      <c r="AA48" s="93">
        <f t="shared" si="10"/>
        <v>4.5188417767988254</v>
      </c>
      <c r="AB48" s="11">
        <f t="shared" si="11"/>
        <v>20.924528301886792</v>
      </c>
      <c r="AC48" s="47"/>
      <c r="AD48" s="4"/>
      <c r="AE48" s="16"/>
      <c r="AG48" s="1"/>
      <c r="AH48" s="18"/>
    </row>
    <row r="49" spans="1:34" ht="15.6">
      <c r="A49" s="47"/>
      <c r="B49">
        <f>+'Ark1'!C1468</f>
        <v>2020</v>
      </c>
      <c r="C49">
        <f>+'Ark1'!O1468</f>
        <v>16</v>
      </c>
      <c r="D49" s="2" t="str">
        <f t="shared" si="2"/>
        <v>Trøndelag</v>
      </c>
      <c r="E49">
        <f>+'Ark1'!Q1468</f>
        <v>48</v>
      </c>
      <c r="G49">
        <f>+'Ark1'!R1468</f>
        <v>411</v>
      </c>
      <c r="I49" s="196">
        <f>+'Ark1'!AF1468</f>
        <v>4.4075067024128689</v>
      </c>
      <c r="K49" s="196">
        <f>+'Ark1'!AG1468</f>
        <v>3.8462384380318713</v>
      </c>
      <c r="L49" s="1">
        <f>+'Ark1'!S1468</f>
        <v>5.9343065693430637</v>
      </c>
      <c r="N49" s="1">
        <f>+'Ark1'!T1468</f>
        <v>5.8978102189781012</v>
      </c>
      <c r="O49" s="93">
        <f>+'Ark1'!U1468</f>
        <v>18.806788321167879</v>
      </c>
      <c r="Q49" s="93">
        <f>+'Ark1'!W1468</f>
        <v>7.299270072992706</v>
      </c>
      <c r="R49" s="11">
        <f>+'Ark1'!X1468</f>
        <v>63.990267639902697</v>
      </c>
      <c r="S49" s="11">
        <f>+'Ark1'!Y1468</f>
        <v>24.81751824817519</v>
      </c>
      <c r="T49" s="11">
        <f>+'Ark1'!Z1468</f>
        <v>6.5480987676582441</v>
      </c>
      <c r="U49" s="93">
        <f>+'Ark1'!Z1468</f>
        <v>6.5480987676582441</v>
      </c>
      <c r="V49" s="1">
        <f>+'Ark1'!AA1468</f>
        <v>1.7195217162860224</v>
      </c>
      <c r="W49" s="1">
        <f>+'Ark1'!AB1468</f>
        <v>2.3685428442101442</v>
      </c>
      <c r="X49" s="11">
        <f>+'Ark1'!AD1468</f>
        <v>58.835089623987905</v>
      </c>
      <c r="Y49" s="11">
        <f>+'Ark1'!AE1468</f>
        <v>50.196458010001344</v>
      </c>
      <c r="Z49" s="11">
        <f>+'Ark1'!AF1468</f>
        <v>4.4075067024128689</v>
      </c>
      <c r="AA49" s="93">
        <f t="shared" si="10"/>
        <v>3.1691635916359169</v>
      </c>
      <c r="AB49" s="11">
        <f t="shared" si="11"/>
        <v>8.5625</v>
      </c>
      <c r="AC49" s="47"/>
      <c r="AD49" s="4"/>
      <c r="AE49" s="16"/>
      <c r="AG49" s="1"/>
      <c r="AH49" s="18"/>
    </row>
    <row r="50" spans="1:34" ht="15.6">
      <c r="A50" s="47"/>
      <c r="B50">
        <f>+'Ark1'!C1469</f>
        <v>2020</v>
      </c>
      <c r="C50">
        <f>+'Ark1'!O1469</f>
        <v>18</v>
      </c>
      <c r="D50" s="2" t="str">
        <f t="shared" si="2"/>
        <v>Nordland</v>
      </c>
      <c r="E50">
        <f>+'Ark1'!Q1469</f>
        <v>40</v>
      </c>
      <c r="G50">
        <f>+'Ark1'!R1469</f>
        <v>978</v>
      </c>
      <c r="I50" s="196">
        <f>+'Ark1'!AF1469</f>
        <v>10.487935656836463</v>
      </c>
      <c r="K50" s="196">
        <f>+'Ark1'!AG1469</f>
        <v>10.666513339741076</v>
      </c>
      <c r="L50" s="1">
        <f>+'Ark1'!S1469</f>
        <v>5.6533742331288348</v>
      </c>
      <c r="N50" s="1">
        <f>+'Ark1'!T1469</f>
        <v>5.5828220858895685</v>
      </c>
      <c r="O50" s="93">
        <f>+'Ark1'!U1469</f>
        <v>21.918149284253563</v>
      </c>
      <c r="Q50" s="93">
        <f>+'Ark1'!W1469</f>
        <v>2.6584867075664631</v>
      </c>
      <c r="R50" s="11">
        <f>+'Ark1'!X1469</f>
        <v>86.809815950920225</v>
      </c>
      <c r="S50" s="11">
        <f>+'Ark1'!Y1469</f>
        <v>37.014314928425357</v>
      </c>
      <c r="T50" s="11">
        <f>+'Ark1'!Z1469</f>
        <v>5.6090126815660399</v>
      </c>
      <c r="U50" s="93">
        <f>+'Ark1'!Z1469</f>
        <v>5.6090126815660399</v>
      </c>
      <c r="V50" s="1">
        <f>+'Ark1'!AA1469</f>
        <v>1.60121817922967</v>
      </c>
      <c r="W50" s="1">
        <f>+'Ark1'!AB1469</f>
        <v>2.2190362992030859</v>
      </c>
      <c r="X50" s="11">
        <f>+'Ark1'!AD1469</f>
        <v>54.465342173366444</v>
      </c>
      <c r="Y50" s="11">
        <f>+'Ark1'!AE1469</f>
        <v>59.815299075919441</v>
      </c>
      <c r="Z50" s="11">
        <f>+'Ark1'!AF1469</f>
        <v>10.487935656836463</v>
      </c>
      <c r="AA50" s="93">
        <f t="shared" si="10"/>
        <v>3.8770030746970487</v>
      </c>
      <c r="AB50" s="11">
        <f t="shared" si="11"/>
        <v>24.45</v>
      </c>
      <c r="AC50" s="47"/>
      <c r="AD50" s="4"/>
      <c r="AE50" s="16"/>
      <c r="AG50" s="1"/>
      <c r="AH50" s="18"/>
    </row>
    <row r="51" spans="1:34" ht="15.6">
      <c r="A51" s="47"/>
      <c r="B51">
        <f>+'Ark1'!C1470</f>
        <v>2020</v>
      </c>
      <c r="C51">
        <f>+'Ark1'!O1470</f>
        <v>54</v>
      </c>
      <c r="D51" s="2" t="str">
        <f t="shared" si="2"/>
        <v>Troms og Finnmark</v>
      </c>
      <c r="E51">
        <f>+'Ark1'!Q1470</f>
        <v>58</v>
      </c>
      <c r="G51">
        <f>+'Ark1'!R1470</f>
        <v>1764</v>
      </c>
      <c r="I51" s="196">
        <f>+'Ark1'!AF1470</f>
        <v>18.916890080428953</v>
      </c>
      <c r="K51" s="196">
        <f>+'Ark1'!AG1470</f>
        <v>19.973436159902924</v>
      </c>
      <c r="L51" s="1">
        <f>+'Ark1'!S1470</f>
        <v>5.1519274376417252</v>
      </c>
      <c r="N51" s="1">
        <f>+'Ark1'!T1470</f>
        <v>6.0311791383219955</v>
      </c>
      <c r="O51" s="93">
        <f>+'Ark1'!U1470</f>
        <v>22.754875283446687</v>
      </c>
      <c r="Q51" s="93">
        <f>+'Ark1'!W1470</f>
        <v>5.6689342403628116</v>
      </c>
      <c r="R51" s="11">
        <f>+'Ark1'!X1470</f>
        <v>91.723356009070301</v>
      </c>
      <c r="S51" s="11">
        <f>+'Ark1'!Y1470</f>
        <v>42.857142857142847</v>
      </c>
      <c r="T51" s="11">
        <f>+'Ark1'!Z1470</f>
        <v>5.3405932131928564</v>
      </c>
      <c r="U51" s="93">
        <f>+'Ark1'!Z1470</f>
        <v>5.3405932131928564</v>
      </c>
      <c r="V51" s="1">
        <f>+'Ark1'!AA1470</f>
        <v>1.39672508253627</v>
      </c>
      <c r="W51" s="1">
        <f>+'Ark1'!AB1470</f>
        <v>2.1903836868915496</v>
      </c>
      <c r="X51" s="11">
        <f>+'Ark1'!AD1470</f>
        <v>62.254322049968643</v>
      </c>
      <c r="Y51" s="11">
        <f>+'Ark1'!AE1470</f>
        <v>64.717928863191318</v>
      </c>
      <c r="Z51" s="11">
        <f>+'Ark1'!AF1470</f>
        <v>18.916890080428953</v>
      </c>
      <c r="AA51" s="93">
        <f t="shared" si="10"/>
        <v>4.416769366197177</v>
      </c>
      <c r="AB51" s="11">
        <f t="shared" si="11"/>
        <v>30.413793103448278</v>
      </c>
      <c r="AC51" s="47"/>
      <c r="AD51" s="4"/>
      <c r="AE51" s="16"/>
      <c r="AG51" s="1"/>
      <c r="AH51" s="18"/>
    </row>
    <row r="52" spans="1:34" ht="15.6">
      <c r="A52" s="47"/>
      <c r="B52" s="47"/>
      <c r="C52" s="47"/>
      <c r="D52" s="47"/>
      <c r="E52" s="47"/>
      <c r="F52" s="47"/>
      <c r="G52" s="47"/>
      <c r="H52" s="47"/>
      <c r="I52" s="47"/>
      <c r="J52" s="47"/>
      <c r="K52" s="47"/>
      <c r="L52" s="47"/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  <c r="AC52" s="47"/>
      <c r="AD52" s="4"/>
      <c r="AE52" s="16"/>
      <c r="AG52" s="1"/>
      <c r="AH52" s="18"/>
    </row>
    <row r="53" spans="1:34" ht="15.6">
      <c r="A53" s="47"/>
      <c r="B53" s="53">
        <f>+'Ark1'!C1471</f>
        <v>2019</v>
      </c>
      <c r="C53" s="53">
        <f>+'Ark1'!O1471</f>
        <v>1</v>
      </c>
      <c r="D53" s="66" t="str">
        <f t="shared" si="2"/>
        <v>Viken</v>
      </c>
      <c r="E53" s="53">
        <f>+'Ark1'!Q1471</f>
        <v>6</v>
      </c>
      <c r="F53" s="75"/>
      <c r="G53" s="53">
        <f>+'Ark1'!R1471</f>
        <v>34</v>
      </c>
      <c r="H53" s="75"/>
      <c r="I53" s="178">
        <f>+'Ark1'!AF1471</f>
        <v>0.38292600518076358</v>
      </c>
      <c r="J53" s="157"/>
      <c r="K53" s="178">
        <f>+'Ark1'!AG1471</f>
        <v>0.28250456163163823</v>
      </c>
      <c r="L53" s="55">
        <f>+'Ark1'!S1471</f>
        <v>5.2941176470588243</v>
      </c>
      <c r="M53" s="157"/>
      <c r="N53" s="55">
        <f>+'Ark1'!T1471</f>
        <v>4.5588235294117645</v>
      </c>
      <c r="O53" s="157">
        <f>+'Ark1'!U1471</f>
        <v>15.86470588235294</v>
      </c>
      <c r="P53" s="157"/>
      <c r="Q53" s="157">
        <f>+'Ark1'!W1471</f>
        <v>2.9411764705882355</v>
      </c>
      <c r="R53" s="75">
        <f>+'Ark1'!X1471</f>
        <v>38.235294117647058</v>
      </c>
      <c r="S53" s="75">
        <f>+'Ark1'!Y1471</f>
        <v>14.705882352941178</v>
      </c>
      <c r="T53" s="75">
        <f>+'Ark1'!Z1471</f>
        <v>6.5156319883502141</v>
      </c>
      <c r="U53" s="157">
        <f>+'Ark1'!Z1471</f>
        <v>6.5156319883502141</v>
      </c>
      <c r="V53" s="55">
        <f>+'Ark1'!AA1471</f>
        <v>1.6720788710061056</v>
      </c>
      <c r="W53" s="55">
        <f>+'Ark1'!AB1471</f>
        <v>2.1988121990077265</v>
      </c>
      <c r="X53" s="75">
        <f>+'Ark1'!AD1471</f>
        <v>43.557362952638599</v>
      </c>
      <c r="Y53" s="75">
        <f>+'Ark1'!AE1471</f>
        <v>39.528155637324154</v>
      </c>
      <c r="Z53" s="75">
        <f>+'Ark1'!AF1471</f>
        <v>0.38292600518076358</v>
      </c>
      <c r="AA53" s="157">
        <f t="shared" si="10"/>
        <v>2.9966666666666661</v>
      </c>
      <c r="AB53" s="75">
        <f t="shared" si="11"/>
        <v>5.666666666666667</v>
      </c>
      <c r="AC53" s="47"/>
      <c r="AD53" s="4"/>
      <c r="AE53" s="16"/>
      <c r="AG53" s="13"/>
      <c r="AH53" s="18"/>
    </row>
    <row r="54" spans="1:34" ht="15.6">
      <c r="A54" s="47"/>
      <c r="B54" s="53">
        <f>+'Ark1'!C1472</f>
        <v>2019</v>
      </c>
      <c r="C54" s="53">
        <f>+'Ark1'!O1472</f>
        <v>4</v>
      </c>
      <c r="D54" s="66" t="str">
        <f t="shared" si="2"/>
        <v>Innlandet</v>
      </c>
      <c r="E54" s="53">
        <f>+'Ark1'!Q1472</f>
        <v>20</v>
      </c>
      <c r="F54" s="75"/>
      <c r="G54" s="53">
        <f>+'Ark1'!R1472</f>
        <v>285</v>
      </c>
      <c r="H54" s="75"/>
      <c r="I54" s="178">
        <f>+'Ark1'!AF1472</f>
        <v>3.2098209257799319</v>
      </c>
      <c r="J54" s="157"/>
      <c r="K54" s="178">
        <f>+'Ark1'!AG1472</f>
        <v>3.508817688032738</v>
      </c>
      <c r="L54" s="55">
        <f>+'Ark1'!S1472</f>
        <v>5.9052631578947379</v>
      </c>
      <c r="M54" s="157"/>
      <c r="N54" s="55">
        <f>+'Ark1'!T1472</f>
        <v>6.23157894736842</v>
      </c>
      <c r="O54" s="157">
        <f>+'Ark1'!U1472</f>
        <v>23.507228070175444</v>
      </c>
      <c r="P54" s="157"/>
      <c r="Q54" s="157">
        <f>+'Ark1'!W1472</f>
        <v>5.6140350877192979</v>
      </c>
      <c r="R54" s="75">
        <f>+'Ark1'!X1472</f>
        <v>89.122807017543892</v>
      </c>
      <c r="S54" s="75">
        <f>+'Ark1'!Y1472</f>
        <v>48.771929824561411</v>
      </c>
      <c r="T54" s="75">
        <f>+'Ark1'!Z1472</f>
        <v>6.3502678794651288</v>
      </c>
      <c r="U54" s="157">
        <f>+'Ark1'!Z1472</f>
        <v>6.3502678794651288</v>
      </c>
      <c r="V54" s="55">
        <f>+'Ark1'!AA1472</f>
        <v>1.6096660929360225</v>
      </c>
      <c r="W54" s="55">
        <f>+'Ark1'!AB1472</f>
        <v>2.2121798326963318</v>
      </c>
      <c r="X54" s="75">
        <f>+'Ark1'!AD1472</f>
        <v>36.125506720720651</v>
      </c>
      <c r="Y54" s="75">
        <f>+'Ark1'!AE1472</f>
        <v>49.391882731756574</v>
      </c>
      <c r="Z54" s="75">
        <f>+'Ark1'!AF1472</f>
        <v>3.2098209257799319</v>
      </c>
      <c r="AA54" s="157">
        <f t="shared" si="10"/>
        <v>3.980724896019014</v>
      </c>
      <c r="AB54" s="75">
        <f t="shared" si="11"/>
        <v>14.25</v>
      </c>
      <c r="AC54" s="47"/>
      <c r="AD54" s="4"/>
      <c r="AE54" s="16"/>
      <c r="AG54" s="13"/>
      <c r="AH54" s="18"/>
    </row>
    <row r="55" spans="1:34" ht="15.6">
      <c r="A55" s="47"/>
      <c r="B55" s="53">
        <f>+'Ark1'!C1473</f>
        <v>2019</v>
      </c>
      <c r="C55" s="53">
        <f>+'Ark1'!O1473</f>
        <v>8</v>
      </c>
      <c r="D55" s="66" t="str">
        <f t="shared" si="2"/>
        <v>Telemark/ Vestfold</v>
      </c>
      <c r="E55" s="53">
        <f>+'Ark1'!Q1473</f>
        <v>23</v>
      </c>
      <c r="F55" s="75"/>
      <c r="G55" s="53">
        <f>+'Ark1'!R1473</f>
        <v>474</v>
      </c>
      <c r="H55" s="75"/>
      <c r="I55" s="178">
        <f>+'Ark1'!AF1473</f>
        <v>5.3384390134024109</v>
      </c>
      <c r="J55" s="157"/>
      <c r="K55" s="178">
        <f>+'Ark1'!AG1473</f>
        <v>5.5805963674438575</v>
      </c>
      <c r="L55" s="55">
        <f>+'Ark1'!S1473</f>
        <v>5.0274261603375532</v>
      </c>
      <c r="M55" s="157"/>
      <c r="N55" s="55">
        <f>+'Ark1'!T1473</f>
        <v>5.246835443037976</v>
      </c>
      <c r="O55" s="157">
        <f>+'Ark1'!U1473</f>
        <v>22.479556962025349</v>
      </c>
      <c r="P55" s="157"/>
      <c r="Q55" s="157">
        <f>+'Ark1'!W1473</f>
        <v>1.8987341772151889</v>
      </c>
      <c r="R55" s="75">
        <f>+'Ark1'!X1473</f>
        <v>87.974683544303815</v>
      </c>
      <c r="S55" s="75">
        <f>+'Ark1'!Y1473</f>
        <v>37.763713080168763</v>
      </c>
      <c r="T55" s="75">
        <f>+'Ark1'!Z1473</f>
        <v>6.4046800542232516</v>
      </c>
      <c r="U55" s="157">
        <f>+'Ark1'!Z1473</f>
        <v>6.4046800542232516</v>
      </c>
      <c r="V55" s="55">
        <f>+'Ark1'!AA1473</f>
        <v>1.7566290718374475</v>
      </c>
      <c r="W55" s="55">
        <f>+'Ark1'!AB1473</f>
        <v>2.1069105970734125</v>
      </c>
      <c r="X55" s="75">
        <f>+'Ark1'!AD1473</f>
        <v>45.497057888365937</v>
      </c>
      <c r="Y55" s="75">
        <f>+'Ark1'!AE1473</f>
        <v>56.078758641281595</v>
      </c>
      <c r="Z55" s="75">
        <f>+'Ark1'!AF1473</f>
        <v>5.3384390134024109</v>
      </c>
      <c r="AA55" s="157">
        <f t="shared" si="10"/>
        <v>4.4713848090642108</v>
      </c>
      <c r="AB55" s="75">
        <f t="shared" si="11"/>
        <v>20.608695652173914</v>
      </c>
      <c r="AC55" s="47"/>
      <c r="AD55" s="4"/>
      <c r="AE55" s="16"/>
      <c r="AG55" s="13"/>
      <c r="AH55" s="18"/>
    </row>
    <row r="56" spans="1:34" ht="15.6">
      <c r="A56" s="47"/>
      <c r="B56" s="53">
        <f>+'Ark1'!C1474</f>
        <v>2019</v>
      </c>
      <c r="C56" s="53">
        <f>+'Ark1'!O1474</f>
        <v>9</v>
      </c>
      <c r="D56" s="66" t="str">
        <f t="shared" si="2"/>
        <v>Agder</v>
      </c>
      <c r="E56" s="53">
        <f>+'Ark1'!Q1474</f>
        <v>2</v>
      </c>
      <c r="F56" s="75"/>
      <c r="G56" s="53">
        <f>+'Ark1'!R1474</f>
        <v>5</v>
      </c>
      <c r="H56" s="75"/>
      <c r="I56" s="178">
        <f>+'Ark1'!AF1474</f>
        <v>5.6312647820700543E-2</v>
      </c>
      <c r="J56" s="157"/>
      <c r="K56" s="178">
        <f>+'Ark1'!AG1474</f>
        <v>4.5512878023339566E-2</v>
      </c>
      <c r="L56" s="55">
        <f>+'Ark1'!S1474</f>
        <v>5.6</v>
      </c>
      <c r="M56" s="157"/>
      <c r="N56" s="55">
        <f>+'Ark1'!T1474</f>
        <v>5</v>
      </c>
      <c r="O56" s="157">
        <f>+'Ark1'!U1474</f>
        <v>17.38</v>
      </c>
      <c r="P56" s="157"/>
      <c r="Q56" s="157">
        <f>+'Ark1'!W1474</f>
        <v>0</v>
      </c>
      <c r="R56" s="75">
        <f>+'Ark1'!X1474</f>
        <v>40</v>
      </c>
      <c r="S56" s="75">
        <f>+'Ark1'!Y1474</f>
        <v>20</v>
      </c>
      <c r="T56" s="75">
        <f>+'Ark1'!Z1474</f>
        <v>8.0705390154561503</v>
      </c>
      <c r="U56" s="157">
        <f>+'Ark1'!Z1474</f>
        <v>8.0705390154561503</v>
      </c>
      <c r="V56" s="55">
        <f>+'Ark1'!AA1474</f>
        <v>1.2000000000000015</v>
      </c>
      <c r="W56" s="55">
        <f>+'Ark1'!AB1474</f>
        <v>0</v>
      </c>
      <c r="X56" s="75">
        <f>+'Ark1'!AD1474</f>
        <v>0</v>
      </c>
      <c r="Y56" s="75">
        <f>+'Ark1'!AE1474</f>
        <v>0</v>
      </c>
      <c r="Z56" s="75">
        <f>+'Ark1'!AF1474</f>
        <v>5.6312647820700543E-2</v>
      </c>
      <c r="AA56" s="157">
        <f t="shared" si="10"/>
        <v>3.1035714285714286</v>
      </c>
      <c r="AB56" s="75">
        <f t="shared" si="11"/>
        <v>2.5</v>
      </c>
      <c r="AC56" s="47"/>
      <c r="AD56" s="4"/>
      <c r="AE56" s="16"/>
      <c r="AG56" s="13"/>
      <c r="AH56" s="18"/>
    </row>
    <row r="57" spans="1:34" ht="15.6">
      <c r="A57" s="47"/>
      <c r="B57" s="53">
        <f>+'Ark1'!C1475</f>
        <v>2019</v>
      </c>
      <c r="C57" s="53">
        <f>+'Ark1'!O1475</f>
        <v>11</v>
      </c>
      <c r="D57" s="66" t="str">
        <f t="shared" si="2"/>
        <v>Rogaland</v>
      </c>
      <c r="E57" s="53">
        <f>+'Ark1'!Q1475</f>
        <v>53</v>
      </c>
      <c r="F57" s="75"/>
      <c r="G57" s="53">
        <f>+'Ark1'!R1475</f>
        <v>517</v>
      </c>
      <c r="H57" s="75"/>
      <c r="I57" s="178">
        <f>+'Ark1'!AF1475</f>
        <v>5.8227277846604366</v>
      </c>
      <c r="J57" s="157"/>
      <c r="K57" s="178">
        <f>+'Ark1'!AG1475</f>
        <v>5.2905709205600244</v>
      </c>
      <c r="L57" s="55">
        <f>+'Ark1'!S1475</f>
        <v>4.5996131528046416</v>
      </c>
      <c r="M57" s="157"/>
      <c r="N57" s="55">
        <f>+'Ark1'!T1475</f>
        <v>5</v>
      </c>
      <c r="O57" s="157">
        <f>+'Ark1'!U1475</f>
        <v>19.53878143133462</v>
      </c>
      <c r="P57" s="157"/>
      <c r="Q57" s="157">
        <f>+'Ark1'!W1475</f>
        <v>0.58027079303675055</v>
      </c>
      <c r="R57" s="75">
        <f>+'Ark1'!X1475</f>
        <v>69.052224371373327</v>
      </c>
      <c r="S57" s="75">
        <f>+'Ark1'!Y1475</f>
        <v>26.499032882011601</v>
      </c>
      <c r="T57" s="75">
        <f>+'Ark1'!Z1475</f>
        <v>6.4051884995147796</v>
      </c>
      <c r="U57" s="157">
        <f>+'Ark1'!Z1475</f>
        <v>6.4051884995147796</v>
      </c>
      <c r="V57" s="55">
        <f>+'Ark1'!AA1475</f>
        <v>1.4850121118045179</v>
      </c>
      <c r="W57" s="55">
        <f>+'Ark1'!AB1475</f>
        <v>2.1009346727189984</v>
      </c>
      <c r="X57" s="75">
        <f>+'Ark1'!AD1475</f>
        <v>54.143556354715123</v>
      </c>
      <c r="Y57" s="75">
        <f>+'Ark1'!AE1475</f>
        <v>59.578600892692272</v>
      </c>
      <c r="Z57" s="75">
        <f>+'Ark1'!AF1475</f>
        <v>5.8227277846604366</v>
      </c>
      <c r="AA57" s="157">
        <f t="shared" si="10"/>
        <v>4.2479184188393608</v>
      </c>
      <c r="AB57" s="75">
        <f t="shared" si="11"/>
        <v>9.7547169811320753</v>
      </c>
      <c r="AC57" s="47"/>
      <c r="AD57" s="4"/>
      <c r="AE57" s="16"/>
      <c r="AG57" s="13"/>
      <c r="AH57" s="18"/>
    </row>
    <row r="58" spans="1:34" ht="15.6">
      <c r="A58" s="47"/>
      <c r="B58" s="53">
        <f>+'Ark1'!C1476</f>
        <v>2019</v>
      </c>
      <c r="C58" s="53">
        <f>+'Ark1'!O1476</f>
        <v>14</v>
      </c>
      <c r="D58" s="66" t="str">
        <f t="shared" si="2"/>
        <v>Vestland</v>
      </c>
      <c r="E58" s="53">
        <f>+'Ark1'!Q1476</f>
        <v>96</v>
      </c>
      <c r="F58" s="75"/>
      <c r="G58" s="53">
        <f>+'Ark1'!R1476</f>
        <v>1568</v>
      </c>
      <c r="H58" s="75"/>
      <c r="I58" s="178">
        <f>+'Ark1'!AF1476</f>
        <v>17.659646356571685</v>
      </c>
      <c r="J58" s="157"/>
      <c r="K58" s="178">
        <f>+'Ark1'!AG1476</f>
        <v>17.107814246913463</v>
      </c>
      <c r="L58" s="55">
        <f>+'Ark1'!S1476</f>
        <v>4.498086734693878</v>
      </c>
      <c r="M58" s="157"/>
      <c r="N58" s="55">
        <f>+'Ark1'!T1476</f>
        <v>4.9483418367346941</v>
      </c>
      <c r="O58" s="157">
        <f>+'Ark1'!U1476</f>
        <v>20.83214285714282</v>
      </c>
      <c r="P58" s="157"/>
      <c r="Q58" s="157">
        <f>+'Ark1'!W1476</f>
        <v>1.2755102040816328</v>
      </c>
      <c r="R58" s="75">
        <f>+'Ark1'!X1476</f>
        <v>85.395408163265316</v>
      </c>
      <c r="S58" s="75">
        <f>+'Ark1'!Y1476</f>
        <v>27.295918367346935</v>
      </c>
      <c r="T58" s="75">
        <f>+'Ark1'!Z1476</f>
        <v>5.2383873024637513</v>
      </c>
      <c r="U58" s="157">
        <f>+'Ark1'!Z1476</f>
        <v>5.2383873024637513</v>
      </c>
      <c r="V58" s="55">
        <f>+'Ark1'!AA1476</f>
        <v>1.5546987412841622</v>
      </c>
      <c r="W58" s="55">
        <f>+'Ark1'!AB1476</f>
        <v>2.0194866506434845</v>
      </c>
      <c r="X58" s="75">
        <f>+'Ark1'!AD1476</f>
        <v>52.547575140691549</v>
      </c>
      <c r="Y58" s="75">
        <f>+'Ark1'!AE1476</f>
        <v>59.502777027525042</v>
      </c>
      <c r="Z58" s="75">
        <f>+'Ark1'!AF1476</f>
        <v>17.659646356571685</v>
      </c>
      <c r="AA58" s="157">
        <f t="shared" si="10"/>
        <v>4.6313341840351541</v>
      </c>
      <c r="AB58" s="75">
        <f t="shared" si="11"/>
        <v>16.333333333333332</v>
      </c>
      <c r="AC58" s="47"/>
      <c r="AD58" s="4"/>
      <c r="AE58" s="16"/>
      <c r="AG58" s="5"/>
      <c r="AH58" s="18"/>
    </row>
    <row r="59" spans="1:34" ht="15.6">
      <c r="A59" s="47"/>
      <c r="B59" s="53">
        <f>+'Ark1'!C1477</f>
        <v>2019</v>
      </c>
      <c r="C59" s="53">
        <f>+'Ark1'!O1477</f>
        <v>15</v>
      </c>
      <c r="D59" s="66" t="str">
        <f t="shared" si="2"/>
        <v>Møre og Romsdal</v>
      </c>
      <c r="E59" s="53">
        <f>+'Ark1'!Q1477</f>
        <v>48</v>
      </c>
      <c r="F59" s="75"/>
      <c r="G59" s="53">
        <f>+'Ark1'!R1477</f>
        <v>1061</v>
      </c>
      <c r="H59" s="75"/>
      <c r="I59" s="178">
        <f>+'Ark1'!AF1477</f>
        <v>11.949543867552652</v>
      </c>
      <c r="J59" s="157"/>
      <c r="K59" s="178">
        <f>+'Ark1'!AG1477</f>
        <v>12.34762809557621</v>
      </c>
      <c r="L59" s="55">
        <f>+'Ark1'!S1477</f>
        <v>4.6635249764373237</v>
      </c>
      <c r="M59" s="157"/>
      <c r="N59" s="55">
        <f>+'Ark1'!T1477</f>
        <v>5.8454288407163029</v>
      </c>
      <c r="O59" s="157">
        <f>+'Ark1'!U1477</f>
        <v>22.220490103675775</v>
      </c>
      <c r="P59" s="157"/>
      <c r="Q59" s="157">
        <f>+'Ark1'!W1477</f>
        <v>3.7700282752120633</v>
      </c>
      <c r="R59" s="75">
        <f>+'Ark1'!X1477</f>
        <v>87.181903864278951</v>
      </c>
      <c r="S59" s="75">
        <f>+'Ark1'!Y1477</f>
        <v>38.26578699340245</v>
      </c>
      <c r="T59" s="75">
        <f>+'Ark1'!Z1477</f>
        <v>6.005339577041088</v>
      </c>
      <c r="U59" s="157">
        <f>+'Ark1'!Z1477</f>
        <v>6.005339577041088</v>
      </c>
      <c r="V59" s="55">
        <f>+'Ark1'!AA1477</f>
        <v>1.6391989079828764</v>
      </c>
      <c r="W59" s="55">
        <f>+'Ark1'!AB1477</f>
        <v>2.2041538905251858</v>
      </c>
      <c r="X59" s="75">
        <f>+'Ark1'!AD1477</f>
        <v>46.232411607376648</v>
      </c>
      <c r="Y59" s="75">
        <f>+'Ark1'!AE1477</f>
        <v>56.002355542021185</v>
      </c>
      <c r="Z59" s="75">
        <f>+'Ark1'!AF1477</f>
        <v>11.949543867552652</v>
      </c>
      <c r="AA59" s="157">
        <f t="shared" si="10"/>
        <v>4.7647413096200477</v>
      </c>
      <c r="AB59" s="75">
        <f t="shared" si="11"/>
        <v>22.104166666666668</v>
      </c>
      <c r="AC59" s="47"/>
      <c r="AD59" s="4"/>
      <c r="AE59" s="16"/>
      <c r="AG59" s="5"/>
      <c r="AH59" s="18"/>
    </row>
    <row r="60" spans="1:34" ht="15.6">
      <c r="A60" s="47"/>
      <c r="B60" s="53">
        <f>+'Ark1'!C1478</f>
        <v>2019</v>
      </c>
      <c r="C60" s="53">
        <f>+'Ark1'!O1478</f>
        <v>16</v>
      </c>
      <c r="D60" s="66" t="str">
        <f t="shared" si="2"/>
        <v>Trøndelag</v>
      </c>
      <c r="E60" s="53">
        <f>+'Ark1'!Q1478</f>
        <v>32</v>
      </c>
      <c r="F60" s="75"/>
      <c r="G60" s="53">
        <f>+'Ark1'!R1478</f>
        <v>218</v>
      </c>
      <c r="H60" s="75"/>
      <c r="I60" s="178">
        <f>+'Ark1'!AF1478</f>
        <v>2.4552314449825436</v>
      </c>
      <c r="J60" s="157"/>
      <c r="K60" s="178">
        <f>+'Ark1'!AG1478</f>
        <v>2.3331713410068362</v>
      </c>
      <c r="L60" s="55">
        <f>+'Ark1'!S1478</f>
        <v>5.7844036697247692</v>
      </c>
      <c r="M60" s="157"/>
      <c r="N60" s="55">
        <f>+'Ark1'!T1478</f>
        <v>6.2935779816513771</v>
      </c>
      <c r="O60" s="157">
        <f>+'Ark1'!U1478</f>
        <v>20.435045871559623</v>
      </c>
      <c r="P60" s="157"/>
      <c r="Q60" s="157">
        <f>+'Ark1'!W1478</f>
        <v>11.467889908256883</v>
      </c>
      <c r="R60" s="75">
        <f>+'Ark1'!X1478</f>
        <v>68.348623853211024</v>
      </c>
      <c r="S60" s="75">
        <f>+'Ark1'!Y1478</f>
        <v>26.146788990825687</v>
      </c>
      <c r="T60" s="75">
        <f>+'Ark1'!Z1478</f>
        <v>7.7083287047137699</v>
      </c>
      <c r="U60" s="157">
        <f>+'Ark1'!Z1478</f>
        <v>7.7083287047137699</v>
      </c>
      <c r="V60" s="55">
        <f>+'Ark1'!AA1478</f>
        <v>1.9756162346912221</v>
      </c>
      <c r="W60" s="55">
        <f>+'Ark1'!AB1478</f>
        <v>2.7671160501042502</v>
      </c>
      <c r="X60" s="75">
        <f>+'Ark1'!AD1478</f>
        <v>69.507591422784898</v>
      </c>
      <c r="Y60" s="75">
        <f>+'Ark1'!AE1478</f>
        <v>57.964850755414609</v>
      </c>
      <c r="Z60" s="75">
        <f>+'Ark1'!AF1478</f>
        <v>2.4552314449825436</v>
      </c>
      <c r="AA60" s="157">
        <f t="shared" si="10"/>
        <v>3.5327835051546383</v>
      </c>
      <c r="AB60" s="75">
        <f t="shared" si="11"/>
        <v>6.8125</v>
      </c>
      <c r="AC60" s="47"/>
      <c r="AD60" s="4"/>
      <c r="AE60" s="16"/>
      <c r="AG60" s="5"/>
      <c r="AH60" s="18"/>
    </row>
    <row r="61" spans="1:34" ht="15.6">
      <c r="A61" s="47"/>
      <c r="B61" s="53">
        <f>+'Ark1'!C1479</f>
        <v>2019</v>
      </c>
      <c r="C61" s="53">
        <f>+'Ark1'!O1479</f>
        <v>18</v>
      </c>
      <c r="D61" s="66" t="str">
        <f t="shared" si="2"/>
        <v>Nordland</v>
      </c>
      <c r="E61" s="53">
        <f>+'Ark1'!Q1479</f>
        <v>42</v>
      </c>
      <c r="F61" s="75"/>
      <c r="G61" s="53">
        <f>+'Ark1'!R1479</f>
        <v>896</v>
      </c>
      <c r="H61" s="75"/>
      <c r="I61" s="178">
        <f>+'Ark1'!AF1479</f>
        <v>10.091226489469536</v>
      </c>
      <c r="J61" s="157"/>
      <c r="K61" s="178">
        <f>+'Ark1'!AG1479</f>
        <v>9.9256830741901307</v>
      </c>
      <c r="L61" s="55">
        <f>+'Ark1'!S1479</f>
        <v>5.5345982142857153</v>
      </c>
      <c r="M61" s="157"/>
      <c r="N61" s="55">
        <f>+'Ark1'!T1479</f>
        <v>5.6462053571428559</v>
      </c>
      <c r="O61" s="157">
        <f>+'Ark1'!U1479</f>
        <v>21.151339285714297</v>
      </c>
      <c r="P61" s="157"/>
      <c r="Q61" s="157">
        <f>+'Ark1'!W1479</f>
        <v>3.90625</v>
      </c>
      <c r="R61" s="75">
        <f>+'Ark1'!X1479</f>
        <v>81.584821428571445</v>
      </c>
      <c r="S61" s="75">
        <f>+'Ark1'!Y1479</f>
        <v>33.147321428571445</v>
      </c>
      <c r="T61" s="75">
        <f>+'Ark1'!Z1479</f>
        <v>5.5851990101606317</v>
      </c>
      <c r="U61" s="157">
        <f>+'Ark1'!Z1479</f>
        <v>5.5851990101606317</v>
      </c>
      <c r="V61" s="55">
        <f>+'Ark1'!AA1479</f>
        <v>1.6505300336981659</v>
      </c>
      <c r="W61" s="55">
        <f>+'Ark1'!AB1479</f>
        <v>2.2665185056380803</v>
      </c>
      <c r="X61" s="75">
        <f>+'Ark1'!AD1479</f>
        <v>56.655912026842223</v>
      </c>
      <c r="Y61" s="75">
        <f>+'Ark1'!AE1479</f>
        <v>52.342522755214624</v>
      </c>
      <c r="Z61" s="75">
        <f>+'Ark1'!AF1479</f>
        <v>10.091226489469536</v>
      </c>
      <c r="AA61" s="157">
        <f t="shared" si="10"/>
        <v>3.8216575922565048</v>
      </c>
      <c r="AB61" s="75">
        <f t="shared" si="11"/>
        <v>21.333333333333332</v>
      </c>
      <c r="AC61" s="47"/>
      <c r="AD61" s="4"/>
      <c r="AE61" s="16"/>
      <c r="AG61" s="5"/>
      <c r="AH61" s="18"/>
    </row>
    <row r="62" spans="1:34" ht="15.6">
      <c r="A62" s="47"/>
      <c r="B62" s="53">
        <f>+'Ark1'!C1480</f>
        <v>2019</v>
      </c>
      <c r="C62" s="53">
        <f>+'Ark1'!O1480</f>
        <v>54</v>
      </c>
      <c r="D62" s="66" t="str">
        <f t="shared" si="2"/>
        <v>Troms og Finnmark</v>
      </c>
      <c r="E62" s="53">
        <f>+'Ark1'!Q1480</f>
        <v>0</v>
      </c>
      <c r="F62" s="75"/>
      <c r="G62" s="53">
        <f>+'Ark1'!R1480</f>
        <v>0</v>
      </c>
      <c r="H62" s="75"/>
      <c r="I62" s="178">
        <f>+'Ark1'!AF1480</f>
        <v>0</v>
      </c>
      <c r="J62" s="157"/>
      <c r="K62" s="178">
        <f>+'Ark1'!AG1480</f>
        <v>0</v>
      </c>
      <c r="L62" s="55">
        <f>+'Ark1'!S1480</f>
        <v>0</v>
      </c>
      <c r="M62" s="157"/>
      <c r="N62" s="55">
        <f>+'Ark1'!T1480</f>
        <v>0</v>
      </c>
      <c r="O62" s="157">
        <f>+'Ark1'!U1480</f>
        <v>0</v>
      </c>
      <c r="P62" s="157"/>
      <c r="Q62" s="157">
        <f>+'Ark1'!W1480</f>
        <v>0</v>
      </c>
      <c r="R62" s="75">
        <f>+'Ark1'!X1480</f>
        <v>0</v>
      </c>
      <c r="S62" s="75">
        <f>+'Ark1'!Y1480</f>
        <v>0</v>
      </c>
      <c r="T62" s="75">
        <f>+'Ark1'!Z1480</f>
        <v>0</v>
      </c>
      <c r="U62" s="157">
        <f>+'Ark1'!Z1480</f>
        <v>0</v>
      </c>
      <c r="V62" s="55">
        <f>+'Ark1'!AA1480</f>
        <v>0</v>
      </c>
      <c r="W62" s="55">
        <f>+'Ark1'!AB1480</f>
        <v>0</v>
      </c>
      <c r="X62" s="75">
        <f>+'Ark1'!AD1480</f>
        <v>0</v>
      </c>
      <c r="Y62" s="75">
        <f>+'Ark1'!AE1480</f>
        <v>0</v>
      </c>
      <c r="Z62" s="75">
        <f>+'Ark1'!AF1480</f>
        <v>0</v>
      </c>
      <c r="AA62" s="157" t="e">
        <f t="shared" si="10"/>
        <v>#DIV/0!</v>
      </c>
      <c r="AB62" s="75" t="e">
        <f t="shared" si="11"/>
        <v>#DIV/0!</v>
      </c>
      <c r="AC62" s="47"/>
      <c r="AD62" s="4"/>
      <c r="AE62" s="16"/>
      <c r="AG62" s="5"/>
      <c r="AH62" s="18"/>
    </row>
    <row r="63" spans="1:34" ht="15.6">
      <c r="A63" s="47"/>
      <c r="B63" s="47"/>
      <c r="C63" s="47"/>
      <c r="D63" s="47"/>
      <c r="E63" s="47"/>
      <c r="F63" s="47"/>
      <c r="G63" s="47"/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  <c r="AC63" s="47"/>
      <c r="AD63" s="4"/>
      <c r="AE63" s="16"/>
      <c r="AG63" s="5"/>
      <c r="AH63" s="18"/>
    </row>
    <row r="64" spans="1:34" ht="15.6">
      <c r="A64" s="47"/>
      <c r="B64" s="70">
        <f>+'Ark1'!C1481</f>
        <v>2018</v>
      </c>
      <c r="C64" s="70">
        <f>+'Ark1'!O1481</f>
        <v>1</v>
      </c>
      <c r="D64" s="2" t="str">
        <f t="shared" si="2"/>
        <v>Viken</v>
      </c>
      <c r="E64" s="70">
        <f>+'Ark1'!Q1481</f>
        <v>6</v>
      </c>
      <c r="F64" s="130"/>
      <c r="G64" s="70">
        <f>+'Ark1'!R1481</f>
        <v>95</v>
      </c>
      <c r="H64" s="130"/>
      <c r="I64" s="310">
        <f>+'Ark1'!AF1481</f>
        <v>0.97067538571574563</v>
      </c>
      <c r="J64" s="124"/>
      <c r="K64" s="310">
        <f>+'Ark1'!AG1481</f>
        <v>0.63328230625792037</v>
      </c>
      <c r="L64" s="71">
        <f>+'Ark1'!S1481</f>
        <v>4.7368421052631557</v>
      </c>
      <c r="M64" s="124"/>
      <c r="N64" s="71">
        <f>+'Ark1'!T1481</f>
        <v>4.6526315789473687</v>
      </c>
      <c r="O64" s="124">
        <f>+'Ark1'!U1481</f>
        <v>13.448421052631579</v>
      </c>
      <c r="P64" s="124"/>
      <c r="Q64" s="124">
        <f>+'Ark1'!W1481</f>
        <v>0</v>
      </c>
      <c r="R64" s="130">
        <f>+'Ark1'!X1481</f>
        <v>18.947368421052623</v>
      </c>
      <c r="S64" s="130">
        <f>+'Ark1'!Y1481</f>
        <v>4.2105263157894726</v>
      </c>
      <c r="T64" s="130">
        <f>+'Ark1'!Z1481</f>
        <v>5.6833248822719522</v>
      </c>
      <c r="U64" s="124">
        <f>+'Ark1'!Z1481</f>
        <v>5.6833248822719522</v>
      </c>
      <c r="V64" s="71">
        <f>+'Ark1'!AA1481</f>
        <v>1.5023527255313114</v>
      </c>
      <c r="W64" s="71">
        <f>+'Ark1'!AB1481</f>
        <v>1.678146979653022</v>
      </c>
      <c r="X64" s="130">
        <f>+'Ark1'!AD1481</f>
        <v>29.777105029770315</v>
      </c>
      <c r="Y64" s="130">
        <f>+'Ark1'!AE1481</f>
        <v>41.466061654527877</v>
      </c>
      <c r="Z64" s="130">
        <f>+'Ark1'!AF1481</f>
        <v>0.97067538571574563</v>
      </c>
      <c r="AA64" s="124">
        <f t="shared" si="10"/>
        <v>2.8391111111111123</v>
      </c>
      <c r="AB64" s="130">
        <f t="shared" si="11"/>
        <v>15.833333333333334</v>
      </c>
      <c r="AC64" s="47"/>
      <c r="AD64" s="4"/>
      <c r="AE64" s="16"/>
      <c r="AG64" s="5"/>
      <c r="AH64" s="18"/>
    </row>
    <row r="65" spans="1:34" ht="15.6">
      <c r="A65" s="47"/>
      <c r="B65">
        <f>+'Ark1'!C1482</f>
        <v>2018</v>
      </c>
      <c r="C65">
        <f>+'Ark1'!O1482</f>
        <v>4</v>
      </c>
      <c r="D65" s="2" t="str">
        <f t="shared" si="2"/>
        <v>Innlandet</v>
      </c>
      <c r="E65">
        <f>+'Ark1'!Q1482</f>
        <v>33</v>
      </c>
      <c r="G65">
        <f>+'Ark1'!R1482</f>
        <v>431</v>
      </c>
      <c r="I65" s="196">
        <f>+'Ark1'!AF1482</f>
        <v>4.4038009604577493</v>
      </c>
      <c r="K65" s="196">
        <f>+'Ark1'!AG1482</f>
        <v>4.6144599030338487</v>
      </c>
      <c r="L65" s="1">
        <f>+'Ark1'!S1482</f>
        <v>5.529002320185616</v>
      </c>
      <c r="N65" s="1">
        <f>+'Ark1'!T1482</f>
        <v>5.890951276102089</v>
      </c>
      <c r="O65" s="93">
        <f>+'Ark1'!U1482</f>
        <v>21.599373549883978</v>
      </c>
      <c r="Q65" s="93">
        <f>+'Ark1'!W1482</f>
        <v>6.960556844547563</v>
      </c>
      <c r="R65" s="11">
        <f>+'Ark1'!X1482</f>
        <v>73.317865429234374</v>
      </c>
      <c r="S65" s="11">
        <f>+'Ark1'!Y1482</f>
        <v>38.515081206496511</v>
      </c>
      <c r="T65" s="11">
        <f>+'Ark1'!Z1482</f>
        <v>7.6849730326418877</v>
      </c>
      <c r="U65" s="93">
        <f>+'Ark1'!Z1482</f>
        <v>7.6849730326418877</v>
      </c>
      <c r="V65" s="1">
        <f>+'Ark1'!AA1482</f>
        <v>1.8274698641572631</v>
      </c>
      <c r="W65" s="1">
        <f>+'Ark1'!AB1482</f>
        <v>2.4860981038262984</v>
      </c>
      <c r="X65" s="11">
        <f>+'Ark1'!AD1482</f>
        <v>55.39418018192336</v>
      </c>
      <c r="Y65" s="11">
        <f>+'Ark1'!AE1482</f>
        <v>62.858497936342722</v>
      </c>
      <c r="Z65" s="11">
        <f>+'Ark1'!AF1482</f>
        <v>4.4038009604577493</v>
      </c>
      <c r="AA65" s="93">
        <f t="shared" ref="AA65:AA82" si="12">+O65/L65</f>
        <v>3.9065589592950034</v>
      </c>
      <c r="AB65" s="11">
        <f t="shared" ref="AB65:AB82" si="13">+G65/E65</f>
        <v>13.060606060606061</v>
      </c>
      <c r="AC65" s="47"/>
      <c r="AD65" s="4"/>
      <c r="AE65" s="16"/>
      <c r="AG65" s="5"/>
      <c r="AH65" s="18"/>
    </row>
    <row r="66" spans="1:34" ht="15.6">
      <c r="A66" s="47"/>
      <c r="B66">
        <f>+'Ark1'!C1483</f>
        <v>2018</v>
      </c>
      <c r="C66">
        <f>+'Ark1'!O1483</f>
        <v>8</v>
      </c>
      <c r="D66" s="2" t="str">
        <f t="shared" si="2"/>
        <v>Telemark/ Vestfold</v>
      </c>
      <c r="E66">
        <f>+'Ark1'!Q1483</f>
        <v>29</v>
      </c>
      <c r="G66">
        <f>+'Ark1'!R1483</f>
        <v>428</v>
      </c>
      <c r="I66" s="196">
        <f>+'Ark1'!AF1483</f>
        <v>4.3731480535404126</v>
      </c>
      <c r="K66" s="196">
        <f>+'Ark1'!AG1483</f>
        <v>4.7556150395030707</v>
      </c>
      <c r="L66" s="1">
        <f>+'Ark1'!S1483</f>
        <v>4.9719626168224309</v>
      </c>
      <c r="N66" s="1">
        <f>+'Ark1'!T1483</f>
        <v>5.4205607476635516</v>
      </c>
      <c r="O66" s="93">
        <f>+'Ark1'!U1483</f>
        <v>22.416121495327129</v>
      </c>
      <c r="Q66" s="93">
        <f>+'Ark1'!W1483</f>
        <v>2.1028037383177578</v>
      </c>
      <c r="R66" s="11">
        <f>+'Ark1'!X1483</f>
        <v>90.887850467289681</v>
      </c>
      <c r="S66" s="11">
        <f>+'Ark1'!Y1483</f>
        <v>38.317757009345797</v>
      </c>
      <c r="T66" s="11">
        <f>+'Ark1'!Z1483</f>
        <v>5.9249548998011186</v>
      </c>
      <c r="U66" s="93">
        <f>+'Ark1'!Z1483</f>
        <v>5.9249548998011186</v>
      </c>
      <c r="V66" s="1">
        <f>+'Ark1'!AA1483</f>
        <v>1.5328669853787635</v>
      </c>
      <c r="W66" s="1">
        <f>+'Ark1'!AB1483</f>
        <v>2.0071711770948153</v>
      </c>
      <c r="X66" s="11">
        <f>+'Ark1'!AD1483</f>
        <v>42.208657205826469</v>
      </c>
      <c r="Y66" s="11">
        <f>+'Ark1'!AE1483</f>
        <v>60.071639848007536</v>
      </c>
      <c r="Z66" s="11">
        <f>+'Ark1'!AF1483</f>
        <v>4.3731480535404126</v>
      </c>
      <c r="AA66" s="93">
        <f t="shared" si="12"/>
        <v>4.5085056390977485</v>
      </c>
      <c r="AB66" s="11">
        <f t="shared" si="13"/>
        <v>14.758620689655173</v>
      </c>
      <c r="AC66" s="47"/>
      <c r="AD66" s="4"/>
      <c r="AE66" s="18"/>
      <c r="AG66" s="5"/>
      <c r="AH66" s="18"/>
    </row>
    <row r="67" spans="1:34" ht="15.6">
      <c r="A67" s="47"/>
      <c r="B67">
        <f>+'Ark1'!C1484</f>
        <v>2018</v>
      </c>
      <c r="C67">
        <f>+'Ark1'!O1484</f>
        <v>9</v>
      </c>
      <c r="D67" s="2" t="str">
        <f t="shared" si="2"/>
        <v>Agder</v>
      </c>
      <c r="E67">
        <f>+'Ark1'!Q1484</f>
        <v>8</v>
      </c>
      <c r="G67">
        <f>+'Ark1'!R1484</f>
        <v>62</v>
      </c>
      <c r="I67" s="196">
        <f>+'Ark1'!AF1484</f>
        <v>0.63349340962501266</v>
      </c>
      <c r="K67" s="196">
        <f>+'Ark1'!AG1484</f>
        <v>0.39134031057500657</v>
      </c>
      <c r="L67" s="1">
        <f>+'Ark1'!S1484</f>
        <v>4.096774193548387</v>
      </c>
      <c r="N67" s="1">
        <f>+'Ark1'!T1484</f>
        <v>4.0322580645161281</v>
      </c>
      <c r="O67" s="93">
        <f>+'Ark1'!U1484</f>
        <v>12.733870967741938</v>
      </c>
      <c r="Q67" s="93">
        <f>+'Ark1'!W1484</f>
        <v>0</v>
      </c>
      <c r="R67" s="11">
        <f>+'Ark1'!X1484</f>
        <v>19.354838709677423</v>
      </c>
      <c r="S67" s="11">
        <f>+'Ark1'!Y1484</f>
        <v>6.4516129032258052</v>
      </c>
      <c r="T67" s="11">
        <f>+'Ark1'!Z1484</f>
        <v>4.7840104497534917</v>
      </c>
      <c r="U67" s="93">
        <f>+'Ark1'!Z1484</f>
        <v>4.7840104497534917</v>
      </c>
      <c r="V67" s="1">
        <f>+'Ark1'!AA1484</f>
        <v>1.9814435713466088</v>
      </c>
      <c r="W67" s="1">
        <f>+'Ark1'!AB1484</f>
        <v>1.9997398373972743</v>
      </c>
      <c r="X67" s="11">
        <f>+'Ark1'!AD1484</f>
        <v>57.748960346622489</v>
      </c>
      <c r="Y67" s="11">
        <f>+'Ark1'!AE1484</f>
        <v>63.421796568179282</v>
      </c>
      <c r="Z67" s="11">
        <f>+'Ark1'!AF1484</f>
        <v>0.63349340962501266</v>
      </c>
      <c r="AA67" s="93">
        <f t="shared" si="12"/>
        <v>3.1082677165354338</v>
      </c>
      <c r="AB67" s="11">
        <f t="shared" si="13"/>
        <v>7.75</v>
      </c>
      <c r="AC67" s="47"/>
      <c r="AD67" s="13"/>
      <c r="AE67" s="13"/>
    </row>
    <row r="68" spans="1:34" ht="15.6">
      <c r="A68" s="47"/>
      <c r="B68">
        <f>+'Ark1'!C1485</f>
        <v>2018</v>
      </c>
      <c r="C68">
        <f>+'Ark1'!O1485</f>
        <v>11</v>
      </c>
      <c r="D68" s="2" t="str">
        <f t="shared" si="2"/>
        <v>Rogaland</v>
      </c>
      <c r="E68">
        <f>+'Ark1'!Q1485</f>
        <v>53</v>
      </c>
      <c r="G68">
        <f>+'Ark1'!R1485</f>
        <v>587</v>
      </c>
      <c r="I68" s="196">
        <f>+'Ark1'!AF1485</f>
        <v>5.9977521201593964</v>
      </c>
      <c r="K68" s="196">
        <f>+'Ark1'!AG1485</f>
        <v>5.4187373542430839</v>
      </c>
      <c r="L68" s="1">
        <f>+'Ark1'!S1485</f>
        <v>4.7155025553662702</v>
      </c>
      <c r="N68" s="1">
        <f>+'Ark1'!T1485</f>
        <v>4.926746166950597</v>
      </c>
      <c r="O68" s="93">
        <f>+'Ark1'!U1485</f>
        <v>18.623339011925044</v>
      </c>
      <c r="Q68" s="93">
        <f>+'Ark1'!W1485</f>
        <v>1.7035775127768313</v>
      </c>
      <c r="R68" s="11">
        <f>+'Ark1'!X1485</f>
        <v>64.224872231686547</v>
      </c>
      <c r="S68" s="11">
        <f>+'Ark1'!Y1485</f>
        <v>21.80579216354344</v>
      </c>
      <c r="T68" s="11">
        <f>+'Ark1'!Z1485</f>
        <v>5.9472224853726701</v>
      </c>
      <c r="U68" s="93">
        <f>+'Ark1'!Z1485</f>
        <v>5.9472224853726701</v>
      </c>
      <c r="V68" s="1">
        <f>+'Ark1'!AA1485</f>
        <v>1.6935034333043364</v>
      </c>
      <c r="W68" s="1">
        <f>+'Ark1'!AB1485</f>
        <v>2.1406466588046658</v>
      </c>
      <c r="X68" s="11">
        <f>+'Ark1'!AD1485</f>
        <v>48.945326821359053</v>
      </c>
      <c r="Y68" s="11">
        <f>+'Ark1'!AE1485</f>
        <v>65.449928501073913</v>
      </c>
      <c r="Z68" s="11">
        <f>+'Ark1'!AF1485</f>
        <v>5.9977521201593964</v>
      </c>
      <c r="AA68" s="93">
        <f t="shared" si="12"/>
        <v>3.9493858381502882</v>
      </c>
      <c r="AB68" s="11">
        <f t="shared" si="13"/>
        <v>11.075471698113208</v>
      </c>
      <c r="AC68" s="47"/>
      <c r="AD68" s="5"/>
      <c r="AE68" s="18"/>
      <c r="AH68" s="18"/>
    </row>
    <row r="69" spans="1:34" ht="15.6">
      <c r="A69" s="47"/>
      <c r="B69">
        <f>+'Ark1'!C1486</f>
        <v>2018</v>
      </c>
      <c r="C69">
        <f>+'Ark1'!O1486</f>
        <v>14</v>
      </c>
      <c r="D69" s="2" t="str">
        <f t="shared" si="2"/>
        <v>Vestland</v>
      </c>
      <c r="E69">
        <f>+'Ark1'!Q1486</f>
        <v>109</v>
      </c>
      <c r="G69">
        <f>+'Ark1'!R1486</f>
        <v>1661</v>
      </c>
      <c r="I69" s="196">
        <f>+'Ark1'!AF1486</f>
        <v>16.971492796566874</v>
      </c>
      <c r="K69" s="196">
        <f>+'Ark1'!AG1486</f>
        <v>16.392425257594372</v>
      </c>
      <c r="L69" s="1">
        <f>+'Ark1'!S1486</f>
        <v>4.4166164960866956</v>
      </c>
      <c r="N69" s="1">
        <f>+'Ark1'!T1486</f>
        <v>4.8001204093919343</v>
      </c>
      <c r="O69" s="93">
        <f>+'Ark1'!U1486</f>
        <v>19.909993979530405</v>
      </c>
      <c r="Q69" s="93">
        <f>+'Ark1'!W1486</f>
        <v>2.2877784467188436</v>
      </c>
      <c r="R69" s="11">
        <f>+'Ark1'!X1486</f>
        <v>76.580373269114986</v>
      </c>
      <c r="S69" s="11">
        <f>+'Ark1'!Y1486</f>
        <v>25.105358217941003</v>
      </c>
      <c r="T69" s="11">
        <f>+'Ark1'!Z1486</f>
        <v>5.6352963347296381</v>
      </c>
      <c r="U69" s="93">
        <f>+'Ark1'!Z1486</f>
        <v>5.6352963347296381</v>
      </c>
      <c r="V69" s="1">
        <f>+'Ark1'!AA1486</f>
        <v>1.6499322929037941</v>
      </c>
      <c r="W69" s="1">
        <f>+'Ark1'!AB1486</f>
        <v>2.1209144563600257</v>
      </c>
      <c r="X69" s="11">
        <f>+'Ark1'!AD1486</f>
        <v>58.336073390644891</v>
      </c>
      <c r="Y69" s="11">
        <f>+'Ark1'!AE1486</f>
        <v>66.896395912167279</v>
      </c>
      <c r="Z69" s="11">
        <f>+'Ark1'!AF1486</f>
        <v>16.971492796566874</v>
      </c>
      <c r="AA69" s="93">
        <f t="shared" si="12"/>
        <v>4.5079743729552888</v>
      </c>
      <c r="AB69" s="11">
        <f t="shared" si="13"/>
        <v>15.238532110091743</v>
      </c>
      <c r="AC69" s="47"/>
      <c r="AD69" s="13"/>
      <c r="AE69" s="13"/>
    </row>
    <row r="70" spans="1:34" ht="15.6">
      <c r="A70" s="47"/>
      <c r="B70">
        <f>+'Ark1'!C1487</f>
        <v>2018</v>
      </c>
      <c r="C70">
        <f>+'Ark1'!O1487</f>
        <v>15</v>
      </c>
      <c r="D70" s="2" t="str">
        <f t="shared" si="2"/>
        <v>Møre og Romsdal</v>
      </c>
      <c r="E70">
        <f>+'Ark1'!Q1487</f>
        <v>55</v>
      </c>
      <c r="G70">
        <f>+'Ark1'!R1487</f>
        <v>907</v>
      </c>
      <c r="I70" s="196">
        <f>+'Ark1'!AF1487</f>
        <v>9.2673955246755906</v>
      </c>
      <c r="K70" s="196">
        <f>+'Ark1'!AG1487</f>
        <v>9.6971501850105302</v>
      </c>
      <c r="L70" s="1">
        <f>+'Ark1'!S1487</f>
        <v>4.7629547960308702</v>
      </c>
      <c r="N70" s="1">
        <f>+'Ark1'!T1487</f>
        <v>5.4630650496141104</v>
      </c>
      <c r="O70" s="93">
        <f>+'Ark1'!U1487</f>
        <v>21.569217199558988</v>
      </c>
      <c r="Q70" s="93">
        <f>+'Ark1'!W1487</f>
        <v>4.8511576626240354</v>
      </c>
      <c r="R70" s="11">
        <f>+'Ark1'!X1487</f>
        <v>85.22601984564497</v>
      </c>
      <c r="S70" s="11">
        <f>+'Ark1'!Y1487</f>
        <v>34.399117971334071</v>
      </c>
      <c r="T70" s="11">
        <f>+'Ark1'!Z1487</f>
        <v>5.9502569171934718</v>
      </c>
      <c r="U70" s="93">
        <f>+'Ark1'!Z1487</f>
        <v>5.9502569171934718</v>
      </c>
      <c r="V70" s="1">
        <f>+'Ark1'!AA1487</f>
        <v>1.821116877806406</v>
      </c>
      <c r="W70" s="1">
        <f>+'Ark1'!AB1487</f>
        <v>2.2723865318963834</v>
      </c>
      <c r="X70" s="11">
        <f>+'Ark1'!AD1487</f>
        <v>47.408036161071841</v>
      </c>
      <c r="Y70" s="11">
        <f>+'Ark1'!AE1487</f>
        <v>59.960201957384946</v>
      </c>
      <c r="Z70" s="11">
        <f>+'Ark1'!AF1487</f>
        <v>9.2673955246755906</v>
      </c>
      <c r="AA70" s="93">
        <f t="shared" si="12"/>
        <v>4.5285370370370384</v>
      </c>
      <c r="AB70" s="11">
        <f t="shared" si="13"/>
        <v>16.490909090909092</v>
      </c>
      <c r="AC70" s="47"/>
      <c r="AD70" s="13"/>
      <c r="AE70" s="13"/>
    </row>
    <row r="71" spans="1:34" ht="15.6">
      <c r="A71" s="47"/>
      <c r="B71">
        <f>+'Ark1'!C1488</f>
        <v>2018</v>
      </c>
      <c r="C71">
        <f>+'Ark1'!O1488</f>
        <v>16</v>
      </c>
      <c r="D71" s="2" t="str">
        <f t="shared" si="2"/>
        <v>Trøndelag</v>
      </c>
      <c r="E71">
        <f>+'Ark1'!Q1488</f>
        <v>29</v>
      </c>
      <c r="G71">
        <f>+'Ark1'!R1488</f>
        <v>200</v>
      </c>
      <c r="I71" s="196">
        <f>+'Ark1'!AF1488</f>
        <v>2.0435271278226219</v>
      </c>
      <c r="K71" s="196">
        <f>+'Ark1'!AG1488</f>
        <v>2.0678977173731847</v>
      </c>
      <c r="L71" s="1">
        <f>+'Ark1'!S1488</f>
        <v>6.6050000000000013</v>
      </c>
      <c r="N71" s="1">
        <f>+'Ark1'!T1488</f>
        <v>5.83</v>
      </c>
      <c r="O71" s="93">
        <f>+'Ark1'!U1488</f>
        <v>20.85915</v>
      </c>
      <c r="Q71" s="93">
        <f>+'Ark1'!W1488</f>
        <v>11.5</v>
      </c>
      <c r="R71" s="11">
        <f>+'Ark1'!X1488</f>
        <v>71.5</v>
      </c>
      <c r="S71" s="11">
        <f>+'Ark1'!Y1488</f>
        <v>34</v>
      </c>
      <c r="T71" s="11">
        <f>+'Ark1'!Z1488</f>
        <v>7.8001870988778208</v>
      </c>
      <c r="U71" s="93">
        <f>+'Ark1'!Z1488</f>
        <v>7.8001870988778208</v>
      </c>
      <c r="V71" s="1">
        <f>+'Ark1'!AA1488</f>
        <v>1.9846851135633561</v>
      </c>
      <c r="W71" s="1">
        <f>+'Ark1'!AB1488</f>
        <v>3.0921028443439575</v>
      </c>
      <c r="X71" s="11">
        <f>+'Ark1'!AD1488</f>
        <v>68.393874911305744</v>
      </c>
      <c r="Y71" s="11">
        <f>+'Ark1'!AE1488</f>
        <v>46.650150710072658</v>
      </c>
      <c r="Z71" s="11">
        <f>+'Ark1'!AF1488</f>
        <v>2.0435271278226219</v>
      </c>
      <c r="AA71" s="93">
        <f t="shared" si="12"/>
        <v>3.1580847842543522</v>
      </c>
      <c r="AB71" s="11">
        <f t="shared" si="13"/>
        <v>6.8965517241379306</v>
      </c>
      <c r="AC71" s="47"/>
      <c r="AD71" s="13"/>
      <c r="AE71" s="13"/>
    </row>
    <row r="72" spans="1:34" ht="15.6">
      <c r="A72" s="47"/>
      <c r="B72">
        <f>+'Ark1'!C1489</f>
        <v>2018</v>
      </c>
      <c r="C72">
        <f>+'Ark1'!O1489</f>
        <v>18</v>
      </c>
      <c r="D72" s="2" t="str">
        <f t="shared" si="2"/>
        <v>Nordland</v>
      </c>
      <c r="E72">
        <f>+'Ark1'!Q1489</f>
        <v>42</v>
      </c>
      <c r="G72">
        <f>+'Ark1'!R1489</f>
        <v>732</v>
      </c>
      <c r="I72" s="196">
        <f>+'Ark1'!AF1489</f>
        <v>7.4793092878307981</v>
      </c>
      <c r="K72" s="196">
        <f>+'Ark1'!AG1489</f>
        <v>7.7265299039265756</v>
      </c>
      <c r="L72" s="1">
        <f>+'Ark1'!S1489</f>
        <v>5.2377049180327884</v>
      </c>
      <c r="N72" s="1">
        <f>+'Ark1'!T1489</f>
        <v>5.7090163934426243</v>
      </c>
      <c r="O72" s="93">
        <f>+'Ark1'!U1489</f>
        <v>21.294672131147557</v>
      </c>
      <c r="Q72" s="93">
        <f>+'Ark1'!W1489</f>
        <v>3.8251366120218577</v>
      </c>
      <c r="R72" s="11">
        <f>+'Ark1'!X1489</f>
        <v>81.967213114754102</v>
      </c>
      <c r="S72" s="11">
        <f>+'Ark1'!Y1489</f>
        <v>32.377049180327873</v>
      </c>
      <c r="T72" s="11">
        <f>+'Ark1'!Z1489</f>
        <v>6.0140374522613236</v>
      </c>
      <c r="U72" s="93">
        <f>+'Ark1'!Z1489</f>
        <v>6.0140374522613236</v>
      </c>
      <c r="V72" s="1">
        <f>+'Ark1'!AA1489</f>
        <v>1.731514129508102</v>
      </c>
      <c r="W72" s="1">
        <f>+'Ark1'!AB1489</f>
        <v>2.2509926443631838</v>
      </c>
      <c r="X72" s="11">
        <f>+'Ark1'!AD1489</f>
        <v>56.195277468555801</v>
      </c>
      <c r="Y72" s="11">
        <f>+'Ark1'!AE1489</f>
        <v>59.502078719713985</v>
      </c>
      <c r="Z72" s="11">
        <f>+'Ark1'!AF1489</f>
        <v>7.4793092878307981</v>
      </c>
      <c r="AA72" s="93">
        <f t="shared" si="12"/>
        <v>4.0656494522691728</v>
      </c>
      <c r="AB72" s="11">
        <f t="shared" si="13"/>
        <v>17.428571428571427</v>
      </c>
      <c r="AC72" s="47"/>
      <c r="AD72" s="13"/>
      <c r="AE72" s="13"/>
    </row>
    <row r="73" spans="1:34" ht="15.6">
      <c r="A73" s="47"/>
      <c r="B73">
        <f>+'Ark1'!C1490</f>
        <v>2018</v>
      </c>
      <c r="C73">
        <f>+'Ark1'!O1490</f>
        <v>54</v>
      </c>
      <c r="D73" s="2" t="str">
        <f t="shared" si="2"/>
        <v>Troms og Finnmark</v>
      </c>
      <c r="E73">
        <f>+'Ark1'!Q1490</f>
        <v>0</v>
      </c>
      <c r="G73">
        <f>+'Ark1'!R1490</f>
        <v>0</v>
      </c>
      <c r="I73" s="196">
        <f>+'Ark1'!AF1490</f>
        <v>0</v>
      </c>
      <c r="K73" s="196">
        <f>+'Ark1'!AG1490</f>
        <v>0</v>
      </c>
      <c r="L73" s="1">
        <f>+'Ark1'!S1490</f>
        <v>0</v>
      </c>
      <c r="N73" s="1">
        <f>+'Ark1'!T1490</f>
        <v>0</v>
      </c>
      <c r="O73" s="93">
        <f>+'Ark1'!U1490</f>
        <v>0</v>
      </c>
      <c r="Q73" s="93">
        <f>+'Ark1'!W1490</f>
        <v>0</v>
      </c>
      <c r="R73" s="11">
        <f>+'Ark1'!X1490</f>
        <v>0</v>
      </c>
      <c r="S73" s="11">
        <f>+'Ark1'!Y1490</f>
        <v>0</v>
      </c>
      <c r="T73" s="11">
        <f>+'Ark1'!Z1490</f>
        <v>0</v>
      </c>
      <c r="U73" s="93">
        <f>+'Ark1'!Z1490</f>
        <v>0</v>
      </c>
      <c r="V73" s="1">
        <f>+'Ark1'!AA1490</f>
        <v>0</v>
      </c>
      <c r="W73" s="1">
        <f>+'Ark1'!AB1490</f>
        <v>0</v>
      </c>
      <c r="X73" s="11">
        <f>+'Ark1'!AD1490</f>
        <v>0</v>
      </c>
      <c r="Y73" s="11">
        <f>+'Ark1'!AE1490</f>
        <v>0</v>
      </c>
      <c r="Z73" s="11">
        <f>+'Ark1'!AF1490</f>
        <v>0</v>
      </c>
      <c r="AA73" s="93" t="e">
        <f t="shared" si="12"/>
        <v>#DIV/0!</v>
      </c>
      <c r="AB73" s="11" t="e">
        <f t="shared" si="13"/>
        <v>#DIV/0!</v>
      </c>
      <c r="AC73" s="47"/>
      <c r="AD73" s="13"/>
      <c r="AE73" s="13"/>
    </row>
    <row r="74" spans="1:34">
      <c r="A74" s="47"/>
      <c r="B74" s="47"/>
      <c r="C74" s="47"/>
      <c r="D74" s="47"/>
      <c r="E74" s="47"/>
      <c r="F74" s="47"/>
      <c r="G74" s="47"/>
      <c r="H74" s="47"/>
      <c r="I74" s="47"/>
      <c r="J74" s="47"/>
      <c r="K74" s="47"/>
      <c r="L74" s="47"/>
      <c r="M74" s="47"/>
      <c r="N74" s="47"/>
      <c r="O74" s="47"/>
      <c r="P74" s="47"/>
      <c r="Q74" s="47"/>
      <c r="R74" s="47"/>
      <c r="S74" s="47"/>
      <c r="T74" s="47"/>
      <c r="U74" s="47"/>
      <c r="V74" s="47"/>
      <c r="W74" s="47"/>
      <c r="X74" s="47"/>
      <c r="Y74" s="47"/>
      <c r="Z74" s="47"/>
      <c r="AA74" s="47"/>
      <c r="AB74" s="47"/>
      <c r="AC74" s="47"/>
      <c r="AD74" s="13"/>
      <c r="AE74" s="13"/>
    </row>
    <row r="75" spans="1:34" ht="15.6">
      <c r="A75" s="47"/>
      <c r="B75" s="53">
        <f>+'Ark1'!C1491</f>
        <v>2017</v>
      </c>
      <c r="C75" s="53">
        <f>+'Ark1'!O1491</f>
        <v>1</v>
      </c>
      <c r="D75" s="66" t="str">
        <f t="shared" si="2"/>
        <v>Viken</v>
      </c>
      <c r="E75" s="53">
        <f>+'Ark1'!Q1491</f>
        <v>5</v>
      </c>
      <c r="F75" s="75"/>
      <c r="G75" s="53">
        <f>+'Ark1'!R1491</f>
        <v>62</v>
      </c>
      <c r="H75" s="75"/>
      <c r="I75" s="178">
        <f>+'Ark1'!AF1491</f>
        <v>0.59160305343511477</v>
      </c>
      <c r="J75" s="157"/>
      <c r="K75" s="178">
        <f>+'Ark1'!AG1491</f>
        <v>0.49323355637236177</v>
      </c>
      <c r="L75" s="55">
        <f>+'Ark1'!S1491</f>
        <v>5.6451612903225801</v>
      </c>
      <c r="M75" s="157"/>
      <c r="N75" s="55">
        <f>+'Ark1'!T1491</f>
        <v>5.241935483870968</v>
      </c>
      <c r="O75" s="157">
        <f>+'Ark1'!U1491</f>
        <v>17.174193548387098</v>
      </c>
      <c r="P75" s="157"/>
      <c r="Q75" s="157">
        <f>+'Ark1'!W1491</f>
        <v>3.2258064516129026</v>
      </c>
      <c r="R75" s="75">
        <f>+'Ark1'!X1491</f>
        <v>61.290322580645146</v>
      </c>
      <c r="S75" s="75">
        <f>+'Ark1'!Y1491</f>
        <v>8.0645161290322562</v>
      </c>
      <c r="T75" s="75">
        <f>+'Ark1'!Z1491</f>
        <v>4.6749826801083687</v>
      </c>
      <c r="U75" s="157">
        <f>+'Ark1'!Z1491</f>
        <v>4.6749826801083687</v>
      </c>
      <c r="V75" s="55">
        <f>+'Ark1'!AA1491</f>
        <v>1.8412546055264944</v>
      </c>
      <c r="W75" s="55">
        <f>+'Ark1'!AB1491</f>
        <v>2.3048720058995902</v>
      </c>
      <c r="X75" s="75">
        <f>+'Ark1'!AD1491</f>
        <v>53.181542088857434</v>
      </c>
      <c r="Y75" s="75">
        <f>+'Ark1'!AE1491</f>
        <v>56.750950287774465</v>
      </c>
      <c r="Z75" s="75">
        <f>+'Ark1'!AF1491</f>
        <v>0.59160305343511477</v>
      </c>
      <c r="AA75" s="157">
        <f t="shared" si="12"/>
        <v>3.0422857142857147</v>
      </c>
      <c r="AB75" s="75">
        <f t="shared" si="13"/>
        <v>12.4</v>
      </c>
      <c r="AC75" s="47"/>
      <c r="AD75" s="2"/>
      <c r="AE75" s="5"/>
    </row>
    <row r="76" spans="1:34" ht="15.6">
      <c r="A76" s="47"/>
      <c r="B76" s="53">
        <f>+'Ark1'!C1492</f>
        <v>2017</v>
      </c>
      <c r="C76" s="53">
        <f>+'Ark1'!O1492</f>
        <v>4</v>
      </c>
      <c r="D76" s="66" t="str">
        <f t="shared" ref="D76:D84" si="14">VLOOKUP(C76,$AH$9:$AI$18,2)</f>
        <v>Innlandet</v>
      </c>
      <c r="E76" s="53">
        <f>+'Ark1'!Q1492</f>
        <v>36</v>
      </c>
      <c r="F76" s="75"/>
      <c r="G76" s="53">
        <f>+'Ark1'!R1492</f>
        <v>577</v>
      </c>
      <c r="H76" s="75"/>
      <c r="I76" s="178">
        <f>+'Ark1'!AF1492</f>
        <v>5.5057251908396916</v>
      </c>
      <c r="J76" s="157"/>
      <c r="K76" s="178">
        <f>+'Ark1'!AG1492</f>
        <v>5.2283312835977123</v>
      </c>
      <c r="L76" s="55">
        <f>+'Ark1'!S1492</f>
        <v>5.5857885615251313</v>
      </c>
      <c r="M76" s="157"/>
      <c r="N76" s="55">
        <f>+'Ark1'!T1492</f>
        <v>5.209705372616984</v>
      </c>
      <c r="O76" s="157">
        <f>+'Ark1'!U1492</f>
        <v>19.561525129982662</v>
      </c>
      <c r="P76" s="157"/>
      <c r="Q76" s="157">
        <f>+'Ark1'!W1492</f>
        <v>3.2928942807625656</v>
      </c>
      <c r="R76" s="75">
        <f>+'Ark1'!X1492</f>
        <v>66.377816291161153</v>
      </c>
      <c r="S76" s="75">
        <f>+'Ark1'!Y1492</f>
        <v>25.303292894280759</v>
      </c>
      <c r="T76" s="75">
        <f>+'Ark1'!Z1492</f>
        <v>6.2495872803606396</v>
      </c>
      <c r="U76" s="157">
        <f>+'Ark1'!Z1492</f>
        <v>6.2495872803606396</v>
      </c>
      <c r="V76" s="55">
        <f>+'Ark1'!AA1492</f>
        <v>1.9965322910643275</v>
      </c>
      <c r="W76" s="55">
        <f>+'Ark1'!AB1492</f>
        <v>2.2058790400966828</v>
      </c>
      <c r="X76" s="75">
        <f>+'Ark1'!AD1492</f>
        <v>53.174867285699342</v>
      </c>
      <c r="Y76" s="75">
        <f>+'Ark1'!AE1492</f>
        <v>47.266386529995806</v>
      </c>
      <c r="Z76" s="75">
        <f>+'Ark1'!AF1492</f>
        <v>5.5057251908396916</v>
      </c>
      <c r="AA76" s="157">
        <f t="shared" si="12"/>
        <v>3.5020167545764798</v>
      </c>
      <c r="AB76" s="75">
        <f t="shared" si="13"/>
        <v>16.027777777777779</v>
      </c>
      <c r="AC76" s="47"/>
      <c r="AD76" s="4"/>
      <c r="AE76" s="4"/>
      <c r="AG76" s="4"/>
      <c r="AH76" s="4"/>
    </row>
    <row r="77" spans="1:34" ht="15.6">
      <c r="A77" s="47"/>
      <c r="B77" s="53">
        <f>+'Ark1'!C1493</f>
        <v>2017</v>
      </c>
      <c r="C77" s="53">
        <f>+'Ark1'!O1493</f>
        <v>8</v>
      </c>
      <c r="D77" s="66" t="str">
        <f t="shared" si="14"/>
        <v>Telemark/ Vestfold</v>
      </c>
      <c r="E77" s="53">
        <f>+'Ark1'!Q1493</f>
        <v>25</v>
      </c>
      <c r="F77" s="75"/>
      <c r="G77" s="53">
        <f>+'Ark1'!R1493</f>
        <v>654</v>
      </c>
      <c r="H77" s="75"/>
      <c r="I77" s="178">
        <f>+'Ark1'!AF1493</f>
        <v>6.2404580152671763</v>
      </c>
      <c r="J77" s="157"/>
      <c r="K77" s="178">
        <f>+'Ark1'!AG1493</f>
        <v>6.1763513779550356</v>
      </c>
      <c r="L77" s="55">
        <f>+'Ark1'!S1493</f>
        <v>4.5458715596330279</v>
      </c>
      <c r="M77" s="157"/>
      <c r="N77" s="55">
        <f>+'Ark1'!T1493</f>
        <v>4.7324159021406738</v>
      </c>
      <c r="O77" s="157">
        <f>+'Ark1'!U1493</f>
        <v>20.387767584097865</v>
      </c>
      <c r="P77" s="157"/>
      <c r="Q77" s="157">
        <f>+'Ark1'!W1493</f>
        <v>1.2232415902140672</v>
      </c>
      <c r="R77" s="75">
        <f>+'Ark1'!X1493</f>
        <v>77.981651376146786</v>
      </c>
      <c r="S77" s="75">
        <f>+'Ark1'!Y1493</f>
        <v>28.899082568807348</v>
      </c>
      <c r="T77" s="75">
        <f>+'Ark1'!Z1493</f>
        <v>5.9269923862955611</v>
      </c>
      <c r="U77" s="157">
        <f>+'Ark1'!Z1493</f>
        <v>5.9269923862955611</v>
      </c>
      <c r="V77" s="55">
        <f>+'Ark1'!AA1493</f>
        <v>1.6451782263168651</v>
      </c>
      <c r="W77" s="55">
        <f>+'Ark1'!AB1493</f>
        <v>2.1708989889669166</v>
      </c>
      <c r="X77" s="75">
        <f>+'Ark1'!AD1493</f>
        <v>50.514351554303246</v>
      </c>
      <c r="Y77" s="75">
        <f>+'Ark1'!AE1493</f>
        <v>64.797761809230096</v>
      </c>
      <c r="Z77" s="75">
        <f>+'Ark1'!AF1493</f>
        <v>6.2404580152671763</v>
      </c>
      <c r="AA77" s="157">
        <f t="shared" si="12"/>
        <v>4.4848974100235459</v>
      </c>
      <c r="AB77" s="75">
        <f t="shared" si="13"/>
        <v>26.16</v>
      </c>
      <c r="AC77" s="47"/>
      <c r="AD77" s="4"/>
      <c r="AE77" s="13"/>
      <c r="AG77" s="1"/>
      <c r="AH77" s="5"/>
    </row>
    <row r="78" spans="1:34" ht="15.6">
      <c r="A78" s="47"/>
      <c r="B78" s="53">
        <f>+'Ark1'!C1494</f>
        <v>2017</v>
      </c>
      <c r="C78" s="53">
        <f>+'Ark1'!O1494</f>
        <v>9</v>
      </c>
      <c r="D78" s="66" t="str">
        <f t="shared" si="14"/>
        <v>Agder</v>
      </c>
      <c r="E78" s="53">
        <f>+'Ark1'!Q1494</f>
        <v>7</v>
      </c>
      <c r="F78" s="75"/>
      <c r="G78" s="53">
        <f>+'Ark1'!R1494</f>
        <v>43</v>
      </c>
      <c r="H78" s="75"/>
      <c r="I78" s="178">
        <f>+'Ark1'!AF1494</f>
        <v>0.41030534351145032</v>
      </c>
      <c r="J78" s="157"/>
      <c r="K78" s="178">
        <f>+'Ark1'!AG1494</f>
        <v>0.31040177134214841</v>
      </c>
      <c r="L78" s="55">
        <f>+'Ark1'!S1494</f>
        <v>4.6976744186046524</v>
      </c>
      <c r="M78" s="157"/>
      <c r="N78" s="55">
        <f>+'Ark1'!T1494</f>
        <v>4.4418604651162781</v>
      </c>
      <c r="O78" s="157">
        <f>+'Ark1'!U1494</f>
        <v>15.583720930232561</v>
      </c>
      <c r="P78" s="157"/>
      <c r="Q78" s="157">
        <f>+'Ark1'!W1494</f>
        <v>6.9767441860465107</v>
      </c>
      <c r="R78" s="75">
        <f>+'Ark1'!X1494</f>
        <v>39.534883720930225</v>
      </c>
      <c r="S78" s="75">
        <f>+'Ark1'!Y1494</f>
        <v>6.9767441860465107</v>
      </c>
      <c r="T78" s="75">
        <f>+'Ark1'!Z1494</f>
        <v>5.1526886290718625</v>
      </c>
      <c r="U78" s="157">
        <f>+'Ark1'!Z1494</f>
        <v>5.1526886290718625</v>
      </c>
      <c r="V78" s="55">
        <f>+'Ark1'!AA1494</f>
        <v>1.9473880386472848</v>
      </c>
      <c r="W78" s="55">
        <f>+'Ark1'!AB1494</f>
        <v>2.5270842245964888</v>
      </c>
      <c r="X78" s="75">
        <f>+'Ark1'!AD1494</f>
        <v>46.276545663561159</v>
      </c>
      <c r="Y78" s="75">
        <f>+'Ark1'!AE1494</f>
        <v>56.114059008755376</v>
      </c>
      <c r="Z78" s="75">
        <f>+'Ark1'!AF1494</f>
        <v>0.41030534351145032</v>
      </c>
      <c r="AA78" s="157">
        <f t="shared" si="12"/>
        <v>3.3173267326732669</v>
      </c>
      <c r="AB78" s="75">
        <f t="shared" si="13"/>
        <v>6.1428571428571432</v>
      </c>
      <c r="AC78" s="47"/>
      <c r="AD78" s="4"/>
      <c r="AE78" s="13"/>
      <c r="AG78" s="1"/>
      <c r="AH78" s="5"/>
    </row>
    <row r="79" spans="1:34" ht="15.6">
      <c r="A79" s="47"/>
      <c r="B79" s="53">
        <f>+'Ark1'!C1495</f>
        <v>2017</v>
      </c>
      <c r="C79" s="53">
        <f>+'Ark1'!O1495</f>
        <v>11</v>
      </c>
      <c r="D79" s="66" t="str">
        <f t="shared" si="14"/>
        <v>Rogaland</v>
      </c>
      <c r="E79" s="53">
        <f>+'Ark1'!Q1495</f>
        <v>52</v>
      </c>
      <c r="F79" s="75"/>
      <c r="G79" s="53">
        <f>+'Ark1'!R1495</f>
        <v>590</v>
      </c>
      <c r="H79" s="75"/>
      <c r="I79" s="178">
        <f>+'Ark1'!AF1495</f>
        <v>5.629770992366411</v>
      </c>
      <c r="J79" s="157"/>
      <c r="K79" s="178">
        <f>+'Ark1'!AG1495</f>
        <v>5.1313336251601012</v>
      </c>
      <c r="L79" s="55">
        <f>+'Ark1'!S1495</f>
        <v>4.7779661016949158</v>
      </c>
      <c r="M79" s="157"/>
      <c r="N79" s="55">
        <f>+'Ark1'!T1495</f>
        <v>4.9118644067796602</v>
      </c>
      <c r="O79" s="157">
        <f>+'Ark1'!U1495</f>
        <v>18.775593220338997</v>
      </c>
      <c r="P79" s="157"/>
      <c r="Q79" s="157">
        <f>+'Ark1'!W1495</f>
        <v>1.35593220338983</v>
      </c>
      <c r="R79" s="75">
        <f>+'Ark1'!X1495</f>
        <v>62.711864406779647</v>
      </c>
      <c r="S79" s="75">
        <f>+'Ark1'!Y1495</f>
        <v>21.355932203389823</v>
      </c>
      <c r="T79" s="75">
        <f>+'Ark1'!Z1495</f>
        <v>6.1495912145212266</v>
      </c>
      <c r="U79" s="157">
        <f>+'Ark1'!Z1495</f>
        <v>6.1495912145212266</v>
      </c>
      <c r="V79" s="55">
        <f>+'Ark1'!AA1495</f>
        <v>1.402125238804147</v>
      </c>
      <c r="W79" s="55">
        <f>+'Ark1'!AB1495</f>
        <v>2.0317050321212178</v>
      </c>
      <c r="X79" s="75">
        <f>+'Ark1'!AD1495</f>
        <v>54.256295183029778</v>
      </c>
      <c r="Y79" s="75">
        <f>+'Ark1'!AE1495</f>
        <v>54.943447162014159</v>
      </c>
      <c r="Z79" s="75">
        <f>+'Ark1'!AF1495</f>
        <v>5.629770992366411</v>
      </c>
      <c r="AA79" s="157">
        <f t="shared" si="12"/>
        <v>3.9296204327775834</v>
      </c>
      <c r="AB79" s="75">
        <f t="shared" si="13"/>
        <v>11.346153846153847</v>
      </c>
      <c r="AC79" s="47"/>
      <c r="AD79" s="4"/>
      <c r="AE79" s="13"/>
      <c r="AG79" s="1"/>
      <c r="AH79" s="5"/>
    </row>
    <row r="80" spans="1:34" ht="15.6">
      <c r="A80" s="47"/>
      <c r="B80" s="53">
        <f>+'Ark1'!C1496</f>
        <v>2017</v>
      </c>
      <c r="C80" s="53">
        <f>+'Ark1'!O1496</f>
        <v>14</v>
      </c>
      <c r="D80" s="66" t="str">
        <f t="shared" si="14"/>
        <v>Vestland</v>
      </c>
      <c r="E80" s="53">
        <f>+'Ark1'!Q1496</f>
        <v>89</v>
      </c>
      <c r="F80" s="75"/>
      <c r="G80" s="53">
        <f>+'Ark1'!R1496</f>
        <v>1769</v>
      </c>
      <c r="H80" s="75"/>
      <c r="I80" s="178">
        <f>+'Ark1'!AF1496</f>
        <v>16.87977099236641</v>
      </c>
      <c r="J80" s="157"/>
      <c r="K80" s="178">
        <f>+'Ark1'!AG1496</f>
        <v>17.285964753811701</v>
      </c>
      <c r="L80" s="55">
        <f>+'Ark1'!S1496</f>
        <v>4.6500847936687393</v>
      </c>
      <c r="M80" s="157"/>
      <c r="N80" s="55">
        <f>+'Ark1'!T1496</f>
        <v>5.2504239683436964</v>
      </c>
      <c r="O80" s="157">
        <f>+'Ark1'!U1496</f>
        <v>21.095081967213122</v>
      </c>
      <c r="P80" s="157"/>
      <c r="Q80" s="157">
        <f>+'Ark1'!W1496</f>
        <v>4.3527416619559069</v>
      </c>
      <c r="R80" s="75">
        <f>+'Ark1'!X1496</f>
        <v>83.323911814584491</v>
      </c>
      <c r="S80" s="75">
        <f>+'Ark1'!Y1496</f>
        <v>29.055963821368007</v>
      </c>
      <c r="T80" s="75">
        <f>+'Ark1'!Z1496</f>
        <v>5.8138665458694607</v>
      </c>
      <c r="U80" s="157">
        <f>+'Ark1'!Z1496</f>
        <v>5.8138665458694607</v>
      </c>
      <c r="V80" s="55">
        <f>+'Ark1'!AA1496</f>
        <v>1.6714952174291764</v>
      </c>
      <c r="W80" s="55">
        <f>+'Ark1'!AB1496</f>
        <v>2.4003087918486594</v>
      </c>
      <c r="X80" s="75">
        <f>+'Ark1'!AD1496</f>
        <v>63.625305723607184</v>
      </c>
      <c r="Y80" s="75">
        <f>+'Ark1'!AE1496</f>
        <v>64.347563503661036</v>
      </c>
      <c r="Z80" s="75">
        <f>+'Ark1'!AF1496</f>
        <v>16.87977099236641</v>
      </c>
      <c r="AA80" s="157">
        <f t="shared" si="12"/>
        <v>4.5364940432774148</v>
      </c>
      <c r="AB80" s="75">
        <f t="shared" si="13"/>
        <v>19.876404494382022</v>
      </c>
      <c r="AC80" s="47"/>
      <c r="AD80" s="4"/>
      <c r="AE80" s="13"/>
      <c r="AG80" s="1"/>
      <c r="AH80" s="5"/>
    </row>
    <row r="81" spans="1:34" ht="15.6">
      <c r="A81" s="47"/>
      <c r="B81" s="53">
        <f>+'Ark1'!C1497</f>
        <v>2017</v>
      </c>
      <c r="C81" s="53">
        <f>+'Ark1'!O1497</f>
        <v>15</v>
      </c>
      <c r="D81" s="66" t="str">
        <f t="shared" si="14"/>
        <v>Møre og Romsdal</v>
      </c>
      <c r="E81" s="53">
        <f>+'Ark1'!Q1497</f>
        <v>46</v>
      </c>
      <c r="F81" s="75"/>
      <c r="G81" s="53">
        <f>+'Ark1'!R1497</f>
        <v>1115</v>
      </c>
      <c r="H81" s="75"/>
      <c r="I81" s="178">
        <f>+'Ark1'!AF1497</f>
        <v>10.639312977099236</v>
      </c>
      <c r="J81" s="157"/>
      <c r="K81" s="178">
        <f>+'Ark1'!AG1497</f>
        <v>11.522061871906571</v>
      </c>
      <c r="L81" s="55">
        <f>+'Ark1'!S1497</f>
        <v>4.9650224215246634</v>
      </c>
      <c r="M81" s="157"/>
      <c r="N81" s="55">
        <f>+'Ark1'!T1497</f>
        <v>5.8529147982062781</v>
      </c>
      <c r="O81" s="157">
        <f>+'Ark1'!U1497</f>
        <v>22.308520179372188</v>
      </c>
      <c r="P81" s="157"/>
      <c r="Q81" s="157">
        <f>+'Ark1'!W1497</f>
        <v>6.5470852017937213</v>
      </c>
      <c r="R81" s="75">
        <f>+'Ark1'!X1497</f>
        <v>89.327354260089692</v>
      </c>
      <c r="S81" s="75">
        <f>+'Ark1'!Y1497</f>
        <v>37.578475336322875</v>
      </c>
      <c r="T81" s="75">
        <f>+'Ark1'!Z1497</f>
        <v>5.7137352455176496</v>
      </c>
      <c r="U81" s="157">
        <f>+'Ark1'!Z1497</f>
        <v>5.7137352455176496</v>
      </c>
      <c r="V81" s="55">
        <f>+'Ark1'!AA1497</f>
        <v>1.6769703288377562</v>
      </c>
      <c r="W81" s="55">
        <f>+'Ark1'!AB1497</f>
        <v>2.3614767035565274</v>
      </c>
      <c r="X81" s="75">
        <f>+'Ark1'!AD1497</f>
        <v>49.88389099095415</v>
      </c>
      <c r="Y81" s="75">
        <f>+'Ark1'!AE1497</f>
        <v>59.52302875337476</v>
      </c>
      <c r="Z81" s="75">
        <f>+'Ark1'!AF1497</f>
        <v>10.639312977099236</v>
      </c>
      <c r="AA81" s="157">
        <f t="shared" si="12"/>
        <v>4.4931358381502875</v>
      </c>
      <c r="AB81" s="75">
        <f t="shared" si="13"/>
        <v>24.239130434782609</v>
      </c>
      <c r="AC81" s="47"/>
      <c r="AD81" s="4"/>
      <c r="AE81" s="13"/>
      <c r="AG81" s="13"/>
      <c r="AH81" s="5"/>
    </row>
    <row r="82" spans="1:34" ht="15.6">
      <c r="A82" s="47"/>
      <c r="B82" s="53">
        <f>+'Ark1'!C1498</f>
        <v>2017</v>
      </c>
      <c r="C82" s="53">
        <f>+'Ark1'!O1498</f>
        <v>16</v>
      </c>
      <c r="D82" s="66" t="str">
        <f t="shared" si="14"/>
        <v>Trøndelag</v>
      </c>
      <c r="E82" s="53">
        <f>+'Ark1'!Q1498</f>
        <v>27</v>
      </c>
      <c r="F82" s="75"/>
      <c r="G82" s="53">
        <f>+'Ark1'!R1498</f>
        <v>247</v>
      </c>
      <c r="H82" s="75"/>
      <c r="I82" s="178">
        <f>+'Ark1'!AF1498</f>
        <v>2.3568702290076327</v>
      </c>
      <c r="J82" s="157"/>
      <c r="K82" s="178">
        <f>+'Ark1'!AG1498</f>
        <v>2.4286935193613162</v>
      </c>
      <c r="L82" s="55">
        <f>+'Ark1'!S1498</f>
        <v>6.0809716599190287</v>
      </c>
      <c r="M82" s="157"/>
      <c r="N82" s="55">
        <f>+'Ark1'!T1498</f>
        <v>5.3603238866396756</v>
      </c>
      <c r="O82" s="157">
        <f>+'Ark1'!U1498</f>
        <v>21.227125506072877</v>
      </c>
      <c r="P82" s="157"/>
      <c r="Q82" s="157">
        <f>+'Ark1'!W1498</f>
        <v>7.2874493927125501</v>
      </c>
      <c r="R82" s="75">
        <f>+'Ark1'!X1498</f>
        <v>74.493927125506119</v>
      </c>
      <c r="S82" s="75">
        <f>+'Ark1'!Y1498</f>
        <v>34.008097165991899</v>
      </c>
      <c r="T82" s="75">
        <f>+'Ark1'!Z1498</f>
        <v>6.8616130641816016</v>
      </c>
      <c r="U82" s="157">
        <f>+'Ark1'!Z1498</f>
        <v>6.8616130641816016</v>
      </c>
      <c r="V82" s="55">
        <f>+'Ark1'!AA1498</f>
        <v>1.5434077743426371</v>
      </c>
      <c r="W82" s="55">
        <f>+'Ark1'!AB1498</f>
        <v>2.930318393451516</v>
      </c>
      <c r="X82" s="75">
        <f>+'Ark1'!AD1498</f>
        <v>55.044079479558384</v>
      </c>
      <c r="Y82" s="75">
        <f>+'Ark1'!AE1498</f>
        <v>33.281996523795662</v>
      </c>
      <c r="Z82" s="75">
        <f>+'Ark1'!AF1498</f>
        <v>2.3568702290076327</v>
      </c>
      <c r="AA82" s="157">
        <f t="shared" si="12"/>
        <v>3.4907456724367512</v>
      </c>
      <c r="AB82" s="75">
        <f t="shared" si="13"/>
        <v>9.1481481481481488</v>
      </c>
      <c r="AC82" s="47"/>
      <c r="AD82" s="4"/>
      <c r="AE82" s="13"/>
      <c r="AG82" s="13"/>
      <c r="AH82" s="5"/>
    </row>
    <row r="83" spans="1:34" ht="15.6">
      <c r="A83" s="47"/>
      <c r="B83" s="53">
        <f>+'Ark1'!C1499</f>
        <v>2017</v>
      </c>
      <c r="C83" s="53">
        <f>+'Ark1'!O1499</f>
        <v>18</v>
      </c>
      <c r="D83" s="66" t="str">
        <f t="shared" si="14"/>
        <v>Nordland</v>
      </c>
      <c r="E83" s="53">
        <f>+'Ark1'!Q1499</f>
        <v>32</v>
      </c>
      <c r="F83" s="75"/>
      <c r="G83" s="53">
        <f>+'Ark1'!R1499</f>
        <v>740</v>
      </c>
      <c r="H83" s="75"/>
      <c r="I83" s="178">
        <f>+'Ark1'!AF1499</f>
        <v>7.0610687022900764</v>
      </c>
      <c r="J83" s="157"/>
      <c r="K83" s="178">
        <f>+'Ark1'!AG1499</f>
        <v>6.8832669774853361</v>
      </c>
      <c r="L83" s="55">
        <f>+'Ark1'!S1499</f>
        <v>4.3324324324324328</v>
      </c>
      <c r="M83" s="157"/>
      <c r="N83" s="55">
        <f>+'Ark1'!T1499</f>
        <v>5.4608108108108118</v>
      </c>
      <c r="O83" s="157">
        <f>+'Ark1'!U1499</f>
        <v>20.080675675675685</v>
      </c>
      <c r="P83" s="157"/>
      <c r="Q83" s="157">
        <f>+'Ark1'!W1499</f>
        <v>3.2432432432432439</v>
      </c>
      <c r="R83" s="75">
        <f>+'Ark1'!X1499</f>
        <v>79.72972972972974</v>
      </c>
      <c r="S83" s="75">
        <f>+'Ark1'!Y1499</f>
        <v>24.324324324324326</v>
      </c>
      <c r="T83" s="75">
        <f>+'Ark1'!Z1499</f>
        <v>5.2605766899675297</v>
      </c>
      <c r="U83" s="157">
        <f>+'Ark1'!Z1499</f>
        <v>5.2605766899675297</v>
      </c>
      <c r="V83" s="55">
        <f>+'Ark1'!AA1499</f>
        <v>1.8211303371516496</v>
      </c>
      <c r="W83" s="55">
        <f>+'Ark1'!AB1499</f>
        <v>2.3823289517775921</v>
      </c>
      <c r="X83" s="75">
        <f>+'Ark1'!AD1499</f>
        <v>56.16770580619481</v>
      </c>
      <c r="Y83" s="75">
        <f>+'Ark1'!AE1499</f>
        <v>63.467748955883025</v>
      </c>
      <c r="Z83" s="75">
        <f>+'Ark1'!AF1499</f>
        <v>7.0610687022900764</v>
      </c>
      <c r="AA83" s="157">
        <f t="shared" ref="AA83:AA101" si="15">+O83/L83</f>
        <v>4.6349656893325033</v>
      </c>
      <c r="AB83" s="75">
        <f t="shared" ref="AB83:AB101" si="16">+G83/E83</f>
        <v>23.125</v>
      </c>
      <c r="AC83" s="47"/>
      <c r="AD83" s="4"/>
      <c r="AE83" s="13"/>
      <c r="AG83" s="13"/>
      <c r="AH83" s="5"/>
    </row>
    <row r="84" spans="1:34" ht="15.6">
      <c r="A84" s="47"/>
      <c r="B84" s="53">
        <f>+'Ark1'!C1500</f>
        <v>2017</v>
      </c>
      <c r="C84" s="53">
        <f>+'Ark1'!O1500</f>
        <v>54</v>
      </c>
      <c r="D84" s="66" t="str">
        <f t="shared" si="14"/>
        <v>Troms og Finnmark</v>
      </c>
      <c r="E84" s="53">
        <f>+'Ark1'!Q1500</f>
        <v>0</v>
      </c>
      <c r="F84" s="75"/>
      <c r="G84" s="53">
        <f>+'Ark1'!R1500</f>
        <v>0</v>
      </c>
      <c r="H84" s="75"/>
      <c r="I84" s="178">
        <f>+'Ark1'!AF1500</f>
        <v>0</v>
      </c>
      <c r="J84" s="157"/>
      <c r="K84" s="178">
        <f>+'Ark1'!AG1500</f>
        <v>0</v>
      </c>
      <c r="L84" s="55">
        <f>+'Ark1'!S1500</f>
        <v>0</v>
      </c>
      <c r="M84" s="157"/>
      <c r="N84" s="55">
        <f>+'Ark1'!T1500</f>
        <v>0</v>
      </c>
      <c r="O84" s="157">
        <f>+'Ark1'!U1500</f>
        <v>0</v>
      </c>
      <c r="P84" s="157"/>
      <c r="Q84" s="157">
        <f>+'Ark1'!W1500</f>
        <v>0</v>
      </c>
      <c r="R84" s="75">
        <f>+'Ark1'!X1500</f>
        <v>0</v>
      </c>
      <c r="S84" s="75">
        <f>+'Ark1'!Y1500</f>
        <v>0</v>
      </c>
      <c r="T84" s="75">
        <f>+'Ark1'!Z1500</f>
        <v>0</v>
      </c>
      <c r="U84" s="157">
        <f>+'Ark1'!Z1500</f>
        <v>0</v>
      </c>
      <c r="V84" s="55">
        <f>+'Ark1'!AA1500</f>
        <v>0</v>
      </c>
      <c r="W84" s="55">
        <f>+'Ark1'!AB1500</f>
        <v>0</v>
      </c>
      <c r="X84" s="75">
        <f>+'Ark1'!AD1500</f>
        <v>0</v>
      </c>
      <c r="Y84" s="75">
        <f>+'Ark1'!AE1500</f>
        <v>0</v>
      </c>
      <c r="Z84" s="75">
        <f>+'Ark1'!AF1500</f>
        <v>0</v>
      </c>
      <c r="AA84" s="157" t="e">
        <f t="shared" si="15"/>
        <v>#DIV/0!</v>
      </c>
      <c r="AB84" s="75" t="e">
        <f t="shared" si="16"/>
        <v>#DIV/0!</v>
      </c>
      <c r="AC84" s="47"/>
      <c r="AD84" s="4"/>
      <c r="AE84" s="13"/>
      <c r="AG84" s="5"/>
      <c r="AH84" s="5"/>
    </row>
    <row r="85" spans="1:34" ht="15.6">
      <c r="A85" s="47"/>
      <c r="B85" s="47"/>
      <c r="C85" s="47"/>
      <c r="D85" s="47"/>
      <c r="E85" s="47"/>
      <c r="F85" s="47"/>
      <c r="G85" s="47"/>
      <c r="H85" s="47"/>
      <c r="I85" s="47"/>
      <c r="J85" s="47"/>
      <c r="K85" s="47"/>
      <c r="L85" s="47"/>
      <c r="M85" s="47"/>
      <c r="N85" s="47"/>
      <c r="O85" s="47"/>
      <c r="P85" s="47"/>
      <c r="Q85" s="47"/>
      <c r="R85" s="47"/>
      <c r="S85" s="47"/>
      <c r="T85" s="47"/>
      <c r="U85" s="47"/>
      <c r="V85" s="47"/>
      <c r="W85" s="47"/>
      <c r="X85" s="47"/>
      <c r="Y85" s="47"/>
      <c r="Z85" s="47"/>
      <c r="AA85" s="47"/>
      <c r="AB85" s="47"/>
      <c r="AC85" s="47"/>
      <c r="AD85" s="4"/>
      <c r="AE85" s="13"/>
      <c r="AG85" s="5"/>
      <c r="AH85" s="5"/>
    </row>
    <row r="86" spans="1:34" ht="15.6">
      <c r="A86" s="47"/>
      <c r="B86">
        <f>+'Ark1'!C1501</f>
        <v>2016</v>
      </c>
      <c r="C86">
        <f>+'Ark1'!O1501</f>
        <v>1</v>
      </c>
      <c r="D86" s="2" t="str">
        <f t="shared" ref="D86:D95" si="17">VLOOKUP(C86,$AH$9:$AI$18,2)</f>
        <v>Viken</v>
      </c>
      <c r="E86">
        <f>+'Ark1'!Q1501</f>
        <v>6</v>
      </c>
      <c r="G86">
        <f>+'Ark1'!R1501</f>
        <v>25</v>
      </c>
      <c r="I86" s="196">
        <f>+'Ark1'!AF1501</f>
        <v>0.2935305858870495</v>
      </c>
      <c r="K86" s="196">
        <f>+'Ark1'!AG1501</f>
        <v>0.22246559771873237</v>
      </c>
      <c r="L86" s="1">
        <f>+'Ark1'!S1501</f>
        <v>5.16</v>
      </c>
      <c r="N86" s="1">
        <f>+'Ark1'!T1501</f>
        <v>4.88</v>
      </c>
      <c r="O86" s="93">
        <f>+'Ark1'!U1501</f>
        <v>16.096000000000004</v>
      </c>
      <c r="Q86" s="93">
        <f>+'Ark1'!W1501</f>
        <v>4</v>
      </c>
      <c r="R86" s="11">
        <f>+'Ark1'!X1501</f>
        <v>36</v>
      </c>
      <c r="S86" s="11">
        <f>+'Ark1'!Y1501</f>
        <v>12</v>
      </c>
      <c r="T86" s="11">
        <f>+'Ark1'!Z1501</f>
        <v>5.7265333317811091</v>
      </c>
      <c r="U86" s="93">
        <f>+'Ark1'!Z1501</f>
        <v>5.7265333317811091</v>
      </c>
      <c r="V86" s="1">
        <f>+'Ark1'!AA1501</f>
        <v>1.7590906741836805</v>
      </c>
      <c r="W86" s="1">
        <f>+'Ark1'!AB1501</f>
        <v>1.9863534428696217</v>
      </c>
      <c r="X86" s="11">
        <f>+'Ark1'!AD1501</f>
        <v>64.875361931888946</v>
      </c>
      <c r="Y86" s="11">
        <f>+'Ark1'!AE1501</f>
        <v>58.932352229975891</v>
      </c>
      <c r="Z86" s="11">
        <f>+'Ark1'!AF1501</f>
        <v>0.2935305858870495</v>
      </c>
      <c r="AA86" s="93">
        <f t="shared" si="15"/>
        <v>3.1193798449612409</v>
      </c>
      <c r="AB86" s="11">
        <f t="shared" si="16"/>
        <v>4.166666666666667</v>
      </c>
      <c r="AC86" s="47"/>
      <c r="AD86" s="4"/>
      <c r="AE86" s="13"/>
      <c r="AG86" s="5"/>
      <c r="AH86" s="5"/>
    </row>
    <row r="87" spans="1:34" ht="15.6">
      <c r="A87" s="47"/>
      <c r="B87">
        <f>+'Ark1'!C1502</f>
        <v>2016</v>
      </c>
      <c r="C87">
        <f>+'Ark1'!O1502</f>
        <v>4</v>
      </c>
      <c r="D87" s="2" t="str">
        <f t="shared" si="17"/>
        <v>Innlandet</v>
      </c>
      <c r="E87">
        <f>+'Ark1'!Q1502</f>
        <v>33</v>
      </c>
      <c r="G87">
        <f>+'Ark1'!R1502</f>
        <v>397</v>
      </c>
      <c r="I87" s="196">
        <f>+'Ark1'!AF1502</f>
        <v>4.661265703886345</v>
      </c>
      <c r="K87" s="196">
        <f>+'Ark1'!AG1502</f>
        <v>4.6923434572502813</v>
      </c>
      <c r="L87" s="1">
        <f>+'Ark1'!S1502</f>
        <v>5.0881612090680122</v>
      </c>
      <c r="N87" s="1">
        <f>+'Ark1'!T1502</f>
        <v>5.5743073047858944</v>
      </c>
      <c r="O87" s="93">
        <f>+'Ark1'!U1502</f>
        <v>21.379345088161205</v>
      </c>
      <c r="Q87" s="93">
        <f>+'Ark1'!W1502</f>
        <v>6.2972292191435759</v>
      </c>
      <c r="R87" s="11">
        <f>+'Ark1'!X1502</f>
        <v>80.604534005037777</v>
      </c>
      <c r="S87" s="11">
        <f>+'Ark1'!Y1502</f>
        <v>31.989924433249367</v>
      </c>
      <c r="T87" s="11">
        <f>+'Ark1'!Z1502</f>
        <v>6.803090612983949</v>
      </c>
      <c r="U87" s="93">
        <f>+'Ark1'!Z1502</f>
        <v>6.803090612983949</v>
      </c>
      <c r="V87" s="1">
        <f>+'Ark1'!AA1502</f>
        <v>2.0099966525547144</v>
      </c>
      <c r="W87" s="1">
        <f>+'Ark1'!AB1502</f>
        <v>2.4531160128632905</v>
      </c>
      <c r="X87" s="11">
        <f>+'Ark1'!AD1502</f>
        <v>56.680133622349082</v>
      </c>
      <c r="Y87" s="11">
        <f>+'Ark1'!AE1502</f>
        <v>69.011112805808054</v>
      </c>
      <c r="Z87" s="11">
        <f>+'Ark1'!AF1502</f>
        <v>4.661265703886345</v>
      </c>
      <c r="AA87" s="93">
        <f t="shared" si="15"/>
        <v>4.2017821782178197</v>
      </c>
      <c r="AB87" s="11">
        <f t="shared" si="16"/>
        <v>12.030303030303031</v>
      </c>
      <c r="AC87" s="47"/>
      <c r="AD87" s="4"/>
      <c r="AE87" s="13"/>
      <c r="AG87" s="5"/>
      <c r="AH87" s="5"/>
    </row>
    <row r="88" spans="1:34" ht="15.6">
      <c r="A88" s="47"/>
      <c r="B88">
        <f>+'Ark1'!C1503</f>
        <v>2016</v>
      </c>
      <c r="C88">
        <f>+'Ark1'!O1503</f>
        <v>8</v>
      </c>
      <c r="D88" s="2" t="str">
        <f t="shared" si="17"/>
        <v>Telemark/ Vestfold</v>
      </c>
      <c r="E88">
        <f>+'Ark1'!Q1503</f>
        <v>26</v>
      </c>
      <c r="G88">
        <f>+'Ark1'!R1503</f>
        <v>334</v>
      </c>
      <c r="I88" s="196">
        <f>+'Ark1'!AF1503</f>
        <v>3.9215686274509798</v>
      </c>
      <c r="K88" s="196">
        <f>+'Ark1'!AG1503</f>
        <v>4.1464624155318974</v>
      </c>
      <c r="L88" s="1">
        <f>+'Ark1'!S1503</f>
        <v>4.6167664670658679</v>
      </c>
      <c r="N88" s="1">
        <f>+'Ark1'!T1503</f>
        <v>4.7335329341317358</v>
      </c>
      <c r="O88" s="93">
        <f>+'Ark1'!U1503</f>
        <v>22.455688622754483</v>
      </c>
      <c r="Q88" s="93">
        <f>+'Ark1'!W1503</f>
        <v>0.59880239520958101</v>
      </c>
      <c r="R88" s="11">
        <f>+'Ark1'!X1503</f>
        <v>88.622754491017957</v>
      </c>
      <c r="S88" s="11">
        <f>+'Ark1'!Y1503</f>
        <v>41.916167664670652</v>
      </c>
      <c r="T88" s="11">
        <f>+'Ark1'!Z1503</f>
        <v>6.0742718919075092</v>
      </c>
      <c r="U88" s="93">
        <f>+'Ark1'!Z1503</f>
        <v>6.0742718919075092</v>
      </c>
      <c r="V88" s="1">
        <f>+'Ark1'!AA1503</f>
        <v>1.6551010857784503</v>
      </c>
      <c r="W88" s="1">
        <f>+'Ark1'!AB1503</f>
        <v>2.0380250736954015</v>
      </c>
      <c r="X88" s="11">
        <f>+'Ark1'!AD1503</f>
        <v>51.044237636808091</v>
      </c>
      <c r="Y88" s="11">
        <f>+'Ark1'!AE1503</f>
        <v>61.678944539873051</v>
      </c>
      <c r="Z88" s="11">
        <f>+'Ark1'!AF1503</f>
        <v>3.9215686274509798</v>
      </c>
      <c r="AA88" s="93">
        <f t="shared" si="15"/>
        <v>4.8639429312581051</v>
      </c>
      <c r="AB88" s="11">
        <f t="shared" si="16"/>
        <v>12.846153846153847</v>
      </c>
      <c r="AC88" s="47"/>
      <c r="AD88" s="4"/>
      <c r="AE88" s="13"/>
      <c r="AG88" s="5"/>
      <c r="AH88" s="5"/>
    </row>
    <row r="89" spans="1:34" ht="15.6">
      <c r="A89" s="47"/>
      <c r="B89">
        <f>+'Ark1'!C1504</f>
        <v>2016</v>
      </c>
      <c r="C89">
        <f>+'Ark1'!O1504</f>
        <v>9</v>
      </c>
      <c r="D89" s="2" t="str">
        <f t="shared" si="17"/>
        <v>Agder</v>
      </c>
      <c r="E89">
        <f>+'Ark1'!Q1504</f>
        <v>4</v>
      </c>
      <c r="G89">
        <f>+'Ark1'!R1504</f>
        <v>27</v>
      </c>
      <c r="I89" s="196">
        <f>+'Ark1'!AF1504</f>
        <v>0.31701303275801351</v>
      </c>
      <c r="K89" s="196">
        <f>+'Ark1'!AG1504</f>
        <v>0.21478102563053561</v>
      </c>
      <c r="L89" s="1">
        <f>+'Ark1'!S1504</f>
        <v>3.3703703703703698</v>
      </c>
      <c r="N89" s="1">
        <f>+'Ark1'!T1504</f>
        <v>3.7777777777777777</v>
      </c>
      <c r="O89" s="93">
        <f>+'Ark1'!U1504</f>
        <v>14.388888888888888</v>
      </c>
      <c r="Q89" s="93">
        <f>+'Ark1'!W1504</f>
        <v>0</v>
      </c>
      <c r="R89" s="11">
        <f>+'Ark1'!X1504</f>
        <v>33.333333333333343</v>
      </c>
      <c r="S89" s="11">
        <f>+'Ark1'!Y1504</f>
        <v>7.4074074074074083</v>
      </c>
      <c r="T89" s="11">
        <f>+'Ark1'!Z1504</f>
        <v>4.4530749536932257</v>
      </c>
      <c r="U89" s="93">
        <f>+'Ark1'!Z1504</f>
        <v>4.4530749536932257</v>
      </c>
      <c r="V89" s="1">
        <f>+'Ark1'!AA1504</f>
        <v>2.0931660964362671</v>
      </c>
      <c r="W89" s="1">
        <f>+'Ark1'!AB1504</f>
        <v>1.8724777273725248</v>
      </c>
      <c r="X89" s="11">
        <f>+'Ark1'!AD1504</f>
        <v>77.124555276931645</v>
      </c>
      <c r="Y89" s="11">
        <f>+'Ark1'!AE1504</f>
        <v>76.752185548957911</v>
      </c>
      <c r="Z89" s="11">
        <f>+'Ark1'!AF1504</f>
        <v>0.31701303275801351</v>
      </c>
      <c r="AA89" s="93">
        <f t="shared" si="15"/>
        <v>4.2692307692307692</v>
      </c>
      <c r="AB89" s="11">
        <f t="shared" si="16"/>
        <v>6.75</v>
      </c>
      <c r="AC89" s="47"/>
      <c r="AD89" s="4"/>
      <c r="AE89" s="13"/>
      <c r="AG89" s="5"/>
      <c r="AH89" s="5"/>
    </row>
    <row r="90" spans="1:34" ht="15.6">
      <c r="A90" s="47"/>
      <c r="B90">
        <f>+'Ark1'!C1505</f>
        <v>2016</v>
      </c>
      <c r="C90">
        <f>+'Ark1'!O1505</f>
        <v>11</v>
      </c>
      <c r="D90" s="2" t="str">
        <f t="shared" si="17"/>
        <v>Rogaland</v>
      </c>
      <c r="E90">
        <f>+'Ark1'!Q1505</f>
        <v>69</v>
      </c>
      <c r="G90">
        <f>+'Ark1'!R1505</f>
        <v>464</v>
      </c>
      <c r="I90" s="196">
        <f>+'Ark1'!AF1505</f>
        <v>5.4479276740636369</v>
      </c>
      <c r="K90" s="196">
        <f>+'Ark1'!AG1505</f>
        <v>5.2466830567348088</v>
      </c>
      <c r="L90" s="1">
        <f>+'Ark1'!S1505</f>
        <v>4.9612068965517251</v>
      </c>
      <c r="N90" s="1">
        <f>+'Ark1'!T1505</f>
        <v>5.349137931034484</v>
      </c>
      <c r="O90" s="93">
        <f>+'Ark1'!U1505</f>
        <v>20.453232758620697</v>
      </c>
      <c r="Q90" s="93">
        <f>+'Ark1'!W1505</f>
        <v>1.0775862068965516</v>
      </c>
      <c r="R90" s="11">
        <f>+'Ark1'!X1505</f>
        <v>82.543103448275872</v>
      </c>
      <c r="S90" s="11">
        <f>+'Ark1'!Y1505</f>
        <v>26.724137931034488</v>
      </c>
      <c r="T90" s="11">
        <f>+'Ark1'!Z1505</f>
        <v>5.7630390298536396</v>
      </c>
      <c r="U90" s="93">
        <f>+'Ark1'!Z1505</f>
        <v>5.7630390298536396</v>
      </c>
      <c r="V90" s="1">
        <f>+'Ark1'!AA1505</f>
        <v>1.422799059632234</v>
      </c>
      <c r="W90" s="1">
        <f>+'Ark1'!AB1505</f>
        <v>1.9681952038061079</v>
      </c>
      <c r="X90" s="11">
        <f>+'Ark1'!AD1505</f>
        <v>53.645222785628278</v>
      </c>
      <c r="Y90" s="11">
        <f>+'Ark1'!AE1505</f>
        <v>53.817580869478206</v>
      </c>
      <c r="Z90" s="11">
        <f>+'Ark1'!AF1505</f>
        <v>5.4479276740636369</v>
      </c>
      <c r="AA90" s="93">
        <f t="shared" si="15"/>
        <v>4.1226324934839278</v>
      </c>
      <c r="AB90" s="11">
        <f t="shared" si="16"/>
        <v>6.72463768115942</v>
      </c>
      <c r="AC90" s="47"/>
      <c r="AD90" s="4"/>
      <c r="AE90" s="13"/>
      <c r="AG90" s="5"/>
      <c r="AH90" s="5"/>
    </row>
    <row r="91" spans="1:34" ht="15.6">
      <c r="A91" s="47"/>
      <c r="B91">
        <f>+'Ark1'!C1506</f>
        <v>2016</v>
      </c>
      <c r="C91">
        <f>+'Ark1'!O1506</f>
        <v>14</v>
      </c>
      <c r="D91" s="2" t="str">
        <f t="shared" si="17"/>
        <v>Vestland</v>
      </c>
      <c r="E91">
        <f>+'Ark1'!Q1506</f>
        <v>87</v>
      </c>
      <c r="G91">
        <f>+'Ark1'!R1506</f>
        <v>1537</v>
      </c>
      <c r="I91" s="196">
        <f>+'Ark1'!AF1506</f>
        <v>18.046260420335798</v>
      </c>
      <c r="K91" s="196">
        <f>+'Ark1'!AG1506</f>
        <v>17.701328878124357</v>
      </c>
      <c r="L91" s="1">
        <f>+'Ark1'!S1506</f>
        <v>4.6961613532856212</v>
      </c>
      <c r="N91" s="1">
        <f>+'Ark1'!T1506</f>
        <v>4.8959011060507489</v>
      </c>
      <c r="O91" s="93">
        <f>+'Ark1'!U1506</f>
        <v>20.831815224463277</v>
      </c>
      <c r="Q91" s="93">
        <f>+'Ark1'!W1506</f>
        <v>1.886792452830188</v>
      </c>
      <c r="R91" s="11">
        <f>+'Ark1'!X1506</f>
        <v>80.351333767078742</v>
      </c>
      <c r="S91" s="11">
        <f>+'Ark1'!Y1506</f>
        <v>28.69225764476252</v>
      </c>
      <c r="T91" s="11">
        <f>+'Ark1'!Z1506</f>
        <v>5.8616834287666242</v>
      </c>
      <c r="U91" s="93">
        <f>+'Ark1'!Z1506</f>
        <v>5.8616834287666242</v>
      </c>
      <c r="V91" s="1">
        <f>+'Ark1'!AA1506</f>
        <v>1.639442942982458</v>
      </c>
      <c r="W91" s="1">
        <f>+'Ark1'!AB1506</f>
        <v>1.9874924742115567</v>
      </c>
      <c r="X91" s="11">
        <f>+'Ark1'!AD1506</f>
        <v>58.513429475794318</v>
      </c>
      <c r="Y91" s="11">
        <f>+'Ark1'!AE1506</f>
        <v>66.839024773417037</v>
      </c>
      <c r="Z91" s="11">
        <f>+'Ark1'!AF1506</f>
        <v>18.046260420335798</v>
      </c>
      <c r="AA91" s="93">
        <f t="shared" si="15"/>
        <v>4.4359240786921665</v>
      </c>
      <c r="AB91" s="11">
        <f t="shared" si="16"/>
        <v>17.666666666666668</v>
      </c>
      <c r="AC91" s="47"/>
      <c r="AD91" s="4"/>
      <c r="AE91" s="13"/>
      <c r="AG91" s="5"/>
      <c r="AH91" s="5"/>
    </row>
    <row r="92" spans="1:34" ht="15.6">
      <c r="A92" s="47"/>
      <c r="B92">
        <f>+'Ark1'!C1507</f>
        <v>2016</v>
      </c>
      <c r="C92">
        <f>+'Ark1'!O1507</f>
        <v>15</v>
      </c>
      <c r="D92" s="2" t="str">
        <f t="shared" si="17"/>
        <v>Møre og Romsdal</v>
      </c>
      <c r="E92">
        <f>+'Ark1'!Q1507</f>
        <v>44</v>
      </c>
      <c r="G92">
        <f>+'Ark1'!R1507</f>
        <v>818</v>
      </c>
      <c r="I92" s="196">
        <f>+'Ark1'!AF1507</f>
        <v>9.6043207702242555</v>
      </c>
      <c r="K92" s="196">
        <f>+'Ark1'!AG1507</f>
        <v>10.436920443670703</v>
      </c>
      <c r="L92" s="1">
        <f>+'Ark1'!S1507</f>
        <v>5.0452322738386313</v>
      </c>
      <c r="N92" s="1">
        <f>+'Ark1'!T1507</f>
        <v>5.6772616136919316</v>
      </c>
      <c r="O92" s="93">
        <f>+'Ark1'!U1507</f>
        <v>23.078850855745735</v>
      </c>
      <c r="Q92" s="93">
        <f>+'Ark1'!W1507</f>
        <v>3.6674816625916873</v>
      </c>
      <c r="R92" s="11">
        <f>+'Ark1'!X1507</f>
        <v>90.342298288508516</v>
      </c>
      <c r="S92" s="11">
        <f>+'Ark1'!Y1507</f>
        <v>45.232273838630803</v>
      </c>
      <c r="T92" s="11">
        <f>+'Ark1'!Z1507</f>
        <v>5.8888652253886908</v>
      </c>
      <c r="U92" s="93">
        <f>+'Ark1'!Z1507</f>
        <v>5.8888652253886908</v>
      </c>
      <c r="V92" s="1">
        <f>+'Ark1'!AA1507</f>
        <v>1.5989477002093779</v>
      </c>
      <c r="W92" s="1">
        <f>+'Ark1'!AB1507</f>
        <v>2.1033205398646366</v>
      </c>
      <c r="X92" s="11">
        <f>+'Ark1'!AD1507</f>
        <v>45.980735401044321</v>
      </c>
      <c r="Y92" s="11">
        <f>+'Ark1'!AE1507</f>
        <v>58.049159103754278</v>
      </c>
      <c r="Z92" s="11">
        <f>+'Ark1'!AF1507</f>
        <v>9.6043207702242555</v>
      </c>
      <c r="AA92" s="93">
        <f t="shared" si="15"/>
        <v>4.574388175430097</v>
      </c>
      <c r="AB92" s="11">
        <f t="shared" si="16"/>
        <v>18.59090909090909</v>
      </c>
      <c r="AC92" s="47"/>
      <c r="AD92" s="4"/>
      <c r="AE92" s="13"/>
      <c r="AG92" s="5"/>
      <c r="AH92" s="5"/>
    </row>
    <row r="93" spans="1:34" ht="15.6">
      <c r="A93" s="47"/>
      <c r="B93">
        <f>+'Ark1'!C1508</f>
        <v>2016</v>
      </c>
      <c r="C93">
        <f>+'Ark1'!O1508</f>
        <v>16</v>
      </c>
      <c r="D93" s="2" t="str">
        <f t="shared" si="17"/>
        <v>Trøndelag</v>
      </c>
      <c r="E93">
        <f>+'Ark1'!Q1508</f>
        <v>32</v>
      </c>
      <c r="G93">
        <f>+'Ark1'!R1508</f>
        <v>178</v>
      </c>
      <c r="I93" s="196">
        <f>+'Ark1'!AF1508</f>
        <v>2.0899377715157925</v>
      </c>
      <c r="K93" s="196">
        <f>+'Ark1'!AG1508</f>
        <v>1.8509314641210639</v>
      </c>
      <c r="L93" s="1">
        <f>+'Ark1'!S1508</f>
        <v>6.1853932584269646</v>
      </c>
      <c r="N93" s="1">
        <f>+'Ark1'!T1508</f>
        <v>4.5842696629213471</v>
      </c>
      <c r="O93" s="93">
        <f>+'Ark1'!U1508</f>
        <v>18.808988764044951</v>
      </c>
      <c r="Q93" s="93">
        <f>+'Ark1'!W1508</f>
        <v>1.1235955056179776</v>
      </c>
      <c r="R93" s="11">
        <f>+'Ark1'!X1508</f>
        <v>66.292134831460658</v>
      </c>
      <c r="S93" s="11">
        <f>+'Ark1'!Y1508</f>
        <v>20.224719101123597</v>
      </c>
      <c r="T93" s="11">
        <f>+'Ark1'!Z1508</f>
        <v>6.2611902599892204</v>
      </c>
      <c r="U93" s="93">
        <f>+'Ark1'!Z1508</f>
        <v>6.2611902599892204</v>
      </c>
      <c r="V93" s="1">
        <f>+'Ark1'!AA1508</f>
        <v>1.395985460936308</v>
      </c>
      <c r="W93" s="1">
        <f>+'Ark1'!AB1508</f>
        <v>2.8236918568715694</v>
      </c>
      <c r="X93" s="11">
        <f>+'Ark1'!AD1508</f>
        <v>32.375949263789089</v>
      </c>
      <c r="Y93" s="11">
        <f>+'Ark1'!AE1508</f>
        <v>21.053216542785719</v>
      </c>
      <c r="Z93" s="11">
        <f>+'Ark1'!AF1508</f>
        <v>2.0899377715157925</v>
      </c>
      <c r="AA93" s="93">
        <f t="shared" si="15"/>
        <v>3.0408719346049065</v>
      </c>
      <c r="AB93" s="11">
        <f t="shared" si="16"/>
        <v>5.5625</v>
      </c>
      <c r="AC93" s="47"/>
      <c r="AD93" s="4"/>
      <c r="AE93" s="13"/>
      <c r="AG93" s="5"/>
      <c r="AH93" s="5"/>
    </row>
    <row r="94" spans="1:34" ht="15.6">
      <c r="A94" s="47"/>
      <c r="B94">
        <f>+'Ark1'!C1509</f>
        <v>2016</v>
      </c>
      <c r="C94">
        <f>+'Ark1'!O1509</f>
        <v>18</v>
      </c>
      <c r="D94" s="2" t="str">
        <f t="shared" si="17"/>
        <v>Nordland</v>
      </c>
      <c r="E94">
        <f>+'Ark1'!Q1509</f>
        <v>40</v>
      </c>
      <c r="G94">
        <f>+'Ark1'!R1509</f>
        <v>731</v>
      </c>
      <c r="I94" s="196">
        <f>+'Ark1'!AF1509</f>
        <v>8.5828343313373257</v>
      </c>
      <c r="K94" s="196">
        <f>+'Ark1'!AG1509</f>
        <v>8.4732082093343752</v>
      </c>
      <c r="L94" s="1">
        <f>+'Ark1'!S1509</f>
        <v>4.7140902872777035</v>
      </c>
      <c r="N94" s="1">
        <f>+'Ark1'!T1509</f>
        <v>5.2831737346101244</v>
      </c>
      <c r="O94" s="93">
        <f>+'Ark1'!U1509</f>
        <v>20.966484268125861</v>
      </c>
      <c r="Q94" s="93">
        <f>+'Ark1'!W1509</f>
        <v>3.2831737346101222</v>
      </c>
      <c r="R94" s="11">
        <f>+'Ark1'!X1509</f>
        <v>82.079343365253095</v>
      </c>
      <c r="S94" s="11">
        <f>+'Ark1'!Y1509</f>
        <v>29.958960328317385</v>
      </c>
      <c r="T94" s="11">
        <f>+'Ark1'!Z1509</f>
        <v>5.3825411724142498</v>
      </c>
      <c r="U94" s="93">
        <f>+'Ark1'!Z1509</f>
        <v>5.3825411724142498</v>
      </c>
      <c r="V94" s="1">
        <f>+'Ark1'!AA1509</f>
        <v>1.6084782512044935</v>
      </c>
      <c r="W94" s="1">
        <f>+'Ark1'!AB1509</f>
        <v>2.3965270805462757</v>
      </c>
      <c r="X94" s="11">
        <f>+'Ark1'!AD1509</f>
        <v>49.444347933401879</v>
      </c>
      <c r="Y94" s="11">
        <f>+'Ark1'!AE1509</f>
        <v>60.017205944563187</v>
      </c>
      <c r="Z94" s="11">
        <f>+'Ark1'!AF1509</f>
        <v>8.5828343313373257</v>
      </c>
      <c r="AA94" s="93">
        <f t="shared" si="15"/>
        <v>4.4476204294834583</v>
      </c>
      <c r="AB94" s="11">
        <f t="shared" si="16"/>
        <v>18.274999999999999</v>
      </c>
      <c r="AC94" s="47"/>
      <c r="AD94" s="4"/>
      <c r="AE94" s="13"/>
      <c r="AG94" s="5"/>
      <c r="AH94" s="5"/>
    </row>
    <row r="95" spans="1:34" ht="15.6">
      <c r="A95" s="47"/>
      <c r="B95">
        <f>+'Ark1'!C1510</f>
        <v>2016</v>
      </c>
      <c r="C95">
        <f>+'Ark1'!O1510</f>
        <v>54</v>
      </c>
      <c r="D95" s="2" t="str">
        <f t="shared" si="17"/>
        <v>Troms og Finnmark</v>
      </c>
      <c r="E95">
        <f>+'Ark1'!Q1510</f>
        <v>0</v>
      </c>
      <c r="G95">
        <f>+'Ark1'!R1510</f>
        <v>0</v>
      </c>
      <c r="I95" s="196">
        <f>+'Ark1'!AF1510</f>
        <v>0</v>
      </c>
      <c r="K95" s="196">
        <f>+'Ark1'!AG1510</f>
        <v>0</v>
      </c>
      <c r="L95" s="1">
        <f>+'Ark1'!S1510</f>
        <v>0</v>
      </c>
      <c r="N95" s="1">
        <f>+'Ark1'!T1510</f>
        <v>0</v>
      </c>
      <c r="O95" s="93">
        <f>+'Ark1'!U1510</f>
        <v>0</v>
      </c>
      <c r="Q95" s="93">
        <f>+'Ark1'!W1510</f>
        <v>0</v>
      </c>
      <c r="R95" s="11">
        <f>+'Ark1'!X1510</f>
        <v>0</v>
      </c>
      <c r="S95" s="11">
        <f>+'Ark1'!Y1510</f>
        <v>0</v>
      </c>
      <c r="T95" s="11">
        <f>+'Ark1'!Z1510</f>
        <v>0</v>
      </c>
      <c r="U95" s="93">
        <f>+'Ark1'!Z1510</f>
        <v>0</v>
      </c>
      <c r="V95" s="1">
        <f>+'Ark1'!AA1510</f>
        <v>0</v>
      </c>
      <c r="W95" s="1">
        <f>+'Ark1'!AB1510</f>
        <v>0</v>
      </c>
      <c r="X95" s="11">
        <f>+'Ark1'!AD1510</f>
        <v>0</v>
      </c>
      <c r="Y95" s="11">
        <f>+'Ark1'!AE1510</f>
        <v>0</v>
      </c>
      <c r="Z95" s="11">
        <f>+'Ark1'!AF1510</f>
        <v>0</v>
      </c>
      <c r="AA95" s="93" t="e">
        <f t="shared" si="15"/>
        <v>#DIV/0!</v>
      </c>
      <c r="AB95" s="11" t="e">
        <f t="shared" si="16"/>
        <v>#DIV/0!</v>
      </c>
      <c r="AC95" s="47"/>
      <c r="AD95" s="4"/>
      <c r="AE95" s="13"/>
      <c r="AG95" s="5"/>
      <c r="AH95" s="5"/>
    </row>
    <row r="96" spans="1:34" ht="15.6">
      <c r="A96" s="47"/>
      <c r="B96" s="47"/>
      <c r="C96" s="47"/>
      <c r="D96" s="47"/>
      <c r="E96" s="47"/>
      <c r="F96" s="47"/>
      <c r="G96" s="47"/>
      <c r="H96" s="47"/>
      <c r="I96" s="47"/>
      <c r="J96" s="47"/>
      <c r="K96" s="47"/>
      <c r="L96" s="47"/>
      <c r="M96" s="47"/>
      <c r="N96" s="47"/>
      <c r="O96" s="47"/>
      <c r="P96" s="47"/>
      <c r="Q96" s="47"/>
      <c r="R96" s="47"/>
      <c r="S96" s="47"/>
      <c r="T96" s="47"/>
      <c r="U96" s="47"/>
      <c r="V96" s="47"/>
      <c r="W96" s="47"/>
      <c r="X96" s="47"/>
      <c r="Y96" s="47"/>
      <c r="Z96" s="47"/>
      <c r="AA96" s="47"/>
      <c r="AB96" s="47"/>
      <c r="AC96" s="47"/>
      <c r="AD96" s="4"/>
      <c r="AE96" s="13"/>
      <c r="AG96" s="5"/>
      <c r="AH96" s="5"/>
    </row>
    <row r="97" spans="1:34" ht="15.6">
      <c r="A97" s="47"/>
      <c r="B97" s="53">
        <f>+'Ark1'!C1511</f>
        <v>2015</v>
      </c>
      <c r="C97" s="53">
        <f>+'Ark1'!O1511</f>
        <v>1</v>
      </c>
      <c r="D97" s="66" t="str">
        <f t="shared" ref="D97:D106" si="18">VLOOKUP(C97,$AH$9:$AI$18,2)</f>
        <v>Viken</v>
      </c>
      <c r="E97" s="53">
        <f>+'Ark1'!Q1511</f>
        <v>50</v>
      </c>
      <c r="F97" s="75"/>
      <c r="G97" s="53">
        <f>+'Ark1'!R1511</f>
        <v>703</v>
      </c>
      <c r="H97" s="75"/>
      <c r="I97" s="178">
        <f>+'Ark1'!AF1511</f>
        <v>8.6183645948265308</v>
      </c>
      <c r="J97" s="157"/>
      <c r="K97" s="178">
        <f>+'Ark1'!AG1511</f>
        <v>9.0382312266062161</v>
      </c>
      <c r="L97" s="55">
        <f>+'Ark1'!S1511</f>
        <v>5.4153627311522028</v>
      </c>
      <c r="M97" s="157"/>
      <c r="N97" s="55">
        <f>+'Ark1'!T1511</f>
        <v>5.9260312944523443</v>
      </c>
      <c r="O97" s="157">
        <f>+'Ark1'!U1511</f>
        <v>21.921194879089636</v>
      </c>
      <c r="P97" s="157"/>
      <c r="Q97" s="157">
        <f>+'Ark1'!W1511</f>
        <v>4.978662873399716</v>
      </c>
      <c r="R97" s="75">
        <f>+'Ark1'!X1511</f>
        <v>87.766714082503526</v>
      </c>
      <c r="S97" s="75">
        <f>+'Ark1'!Y1511</f>
        <v>36.273115220483639</v>
      </c>
      <c r="T97" s="75">
        <f>+'Ark1'!Z1511</f>
        <v>5.9833332047784067</v>
      </c>
      <c r="U97" s="157">
        <f>+'Ark1'!Z1511</f>
        <v>5.9833332047784067</v>
      </c>
      <c r="V97" s="55">
        <f>+'Ark1'!AA1511</f>
        <v>1.7588282026735875</v>
      </c>
      <c r="W97" s="55">
        <f>+'Ark1'!AB1511</f>
        <v>2.2287892685430317</v>
      </c>
      <c r="X97" s="75">
        <f>+'Ark1'!AD1511</f>
        <v>50.192456677484991</v>
      </c>
      <c r="Y97" s="75">
        <f>+'Ark1'!AE1511</f>
        <v>46.033772129293439</v>
      </c>
      <c r="Z97" s="75">
        <f>+'Ark1'!AF1511</f>
        <v>8.6183645948265308</v>
      </c>
      <c r="AA97" s="157">
        <f t="shared" si="15"/>
        <v>4.0479642763330759</v>
      </c>
      <c r="AB97" s="75">
        <f t="shared" si="16"/>
        <v>14.06</v>
      </c>
      <c r="AC97" s="47"/>
      <c r="AD97" s="4"/>
      <c r="AE97" s="5"/>
      <c r="AG97" s="5"/>
      <c r="AH97" s="5"/>
    </row>
    <row r="98" spans="1:34" ht="15.6">
      <c r="A98" s="47"/>
      <c r="B98" s="53">
        <f>+'Ark1'!C1512</f>
        <v>2015</v>
      </c>
      <c r="C98" s="53">
        <f>+'Ark1'!O1512</f>
        <v>4</v>
      </c>
      <c r="D98" s="66" t="str">
        <f t="shared" si="18"/>
        <v>Innlandet</v>
      </c>
      <c r="E98" s="53">
        <f>+'Ark1'!Q1512</f>
        <v>93</v>
      </c>
      <c r="F98" s="75"/>
      <c r="G98" s="53">
        <f>+'Ark1'!R1512</f>
        <v>1250</v>
      </c>
      <c r="H98" s="75"/>
      <c r="I98" s="178">
        <f>+'Ark1'!AF1512</f>
        <v>15.324261370601937</v>
      </c>
      <c r="J98" s="157"/>
      <c r="K98" s="178">
        <f>+'Ark1'!AG1512</f>
        <v>15.387854638525868</v>
      </c>
      <c r="L98" s="55">
        <f>+'Ark1'!S1512</f>
        <v>5.3311999999999999</v>
      </c>
      <c r="M98" s="157"/>
      <c r="N98" s="55">
        <f>+'Ark1'!T1512</f>
        <v>5.3959999999999999</v>
      </c>
      <c r="O98" s="157">
        <f>+'Ark1'!U1512</f>
        <v>20.989599999999982</v>
      </c>
      <c r="P98" s="157"/>
      <c r="Q98" s="157">
        <f>+'Ark1'!W1512</f>
        <v>3.52</v>
      </c>
      <c r="R98" s="75">
        <f>+'Ark1'!X1512</f>
        <v>79.599999999999994</v>
      </c>
      <c r="S98" s="75">
        <f>+'Ark1'!Y1512</f>
        <v>32.079999999999991</v>
      </c>
      <c r="T98" s="75">
        <f>+'Ark1'!Z1512</f>
        <v>6.4838917202557136</v>
      </c>
      <c r="U98" s="157">
        <f>+'Ark1'!Z1512</f>
        <v>6.4838917202557136</v>
      </c>
      <c r="V98" s="55">
        <f>+'Ark1'!AA1512</f>
        <v>1.8733677054972424</v>
      </c>
      <c r="W98" s="55">
        <f>+'Ark1'!AB1512</f>
        <v>2.3007789985133296</v>
      </c>
      <c r="X98" s="75">
        <f>+'Ark1'!AD1512</f>
        <v>55.130428698849137</v>
      </c>
      <c r="Y98" s="75">
        <f>+'Ark1'!AE1512</f>
        <v>54.420723842809807</v>
      </c>
      <c r="Z98" s="75">
        <f>+'Ark1'!AF1512</f>
        <v>15.324261370601937</v>
      </c>
      <c r="AA98" s="157">
        <f t="shared" si="15"/>
        <v>3.9371248499399725</v>
      </c>
      <c r="AB98" s="75">
        <f t="shared" si="16"/>
        <v>13.440860215053764</v>
      </c>
      <c r="AC98" s="47"/>
      <c r="AD98" s="13"/>
      <c r="AE98" s="13"/>
    </row>
    <row r="99" spans="1:34" ht="15.6">
      <c r="A99" s="47"/>
      <c r="B99" s="53">
        <f>+'Ark1'!C1513</f>
        <v>2015</v>
      </c>
      <c r="C99" s="53">
        <f>+'Ark1'!O1513</f>
        <v>8</v>
      </c>
      <c r="D99" s="66" t="str">
        <f t="shared" si="18"/>
        <v>Telemark/ Vestfold</v>
      </c>
      <c r="E99" s="53">
        <f>+'Ark1'!Q1513</f>
        <v>29</v>
      </c>
      <c r="F99" s="75"/>
      <c r="G99" s="53">
        <f>+'Ark1'!R1513</f>
        <v>357</v>
      </c>
      <c r="H99" s="75"/>
      <c r="I99" s="178">
        <f>+'Ark1'!AF1513</f>
        <v>4.376609047443913</v>
      </c>
      <c r="J99" s="157"/>
      <c r="K99" s="178">
        <f>+'Ark1'!AG1513</f>
        <v>4.7162363947952164</v>
      </c>
      <c r="L99" s="55">
        <f>+'Ark1'!S1513</f>
        <v>4.966386554621848</v>
      </c>
      <c r="M99" s="157"/>
      <c r="N99" s="55">
        <f>+'Ark1'!T1513</f>
        <v>5.3193277310924367</v>
      </c>
      <c r="O99" s="157">
        <f>+'Ark1'!U1513</f>
        <v>22.524929971988797</v>
      </c>
      <c r="P99" s="157"/>
      <c r="Q99" s="157">
        <f>+'Ark1'!W1513</f>
        <v>1.9607843137254899</v>
      </c>
      <c r="R99" s="75">
        <f>+'Ark1'!X1513</f>
        <v>85.154061624649856</v>
      </c>
      <c r="S99" s="75">
        <f>+'Ark1'!Y1513</f>
        <v>44.257703081232499</v>
      </c>
      <c r="T99" s="75">
        <f>+'Ark1'!Z1513</f>
        <v>6.5089785270566018</v>
      </c>
      <c r="U99" s="157">
        <f>+'Ark1'!Z1513</f>
        <v>6.5089785270566018</v>
      </c>
      <c r="V99" s="55">
        <f>+'Ark1'!AA1513</f>
        <v>1.5785649607061971</v>
      </c>
      <c r="W99" s="55">
        <f>+'Ark1'!AB1513</f>
        <v>2.274937521015711</v>
      </c>
      <c r="X99" s="75">
        <f>+'Ark1'!AD1513</f>
        <v>43.409657649505213</v>
      </c>
      <c r="Y99" s="75">
        <f>+'Ark1'!AE1513</f>
        <v>49.439488286017152</v>
      </c>
      <c r="Z99" s="75">
        <f>+'Ark1'!AF1513</f>
        <v>4.376609047443913</v>
      </c>
      <c r="AA99" s="157">
        <f t="shared" si="15"/>
        <v>4.5354765933446144</v>
      </c>
      <c r="AB99" s="75">
        <f t="shared" si="16"/>
        <v>12.310344827586206</v>
      </c>
      <c r="AC99" s="47"/>
      <c r="AD99" s="5"/>
      <c r="AE99" s="5"/>
      <c r="AH99" s="5"/>
    </row>
    <row r="100" spans="1:34" ht="15.6">
      <c r="A100" s="47"/>
      <c r="B100" s="53">
        <f>+'Ark1'!C1514</f>
        <v>2015</v>
      </c>
      <c r="C100" s="53">
        <f>+'Ark1'!O1514</f>
        <v>9</v>
      </c>
      <c r="D100" s="66" t="str">
        <f t="shared" si="18"/>
        <v>Agder</v>
      </c>
      <c r="E100" s="53">
        <f>+'Ark1'!Q1514</f>
        <v>16</v>
      </c>
      <c r="F100" s="75"/>
      <c r="G100" s="53">
        <f>+'Ark1'!R1514</f>
        <v>52</v>
      </c>
      <c r="H100" s="75"/>
      <c r="I100" s="178">
        <f>+'Ark1'!AF1514</f>
        <v>0.63748927301704061</v>
      </c>
      <c r="J100" s="157"/>
      <c r="K100" s="178">
        <f>+'Ark1'!AG1514</f>
        <v>0.55675917247980411</v>
      </c>
      <c r="L100" s="55">
        <f>+'Ark1'!S1514</f>
        <v>5.3653846153846141</v>
      </c>
      <c r="M100" s="157"/>
      <c r="N100" s="55">
        <f>+'Ark1'!T1514</f>
        <v>4.5384615384615392</v>
      </c>
      <c r="O100" s="157">
        <f>+'Ark1'!U1514</f>
        <v>18.255769230769236</v>
      </c>
      <c r="P100" s="157"/>
      <c r="Q100" s="157">
        <f>+'Ark1'!W1514</f>
        <v>0</v>
      </c>
      <c r="R100" s="75">
        <f>+'Ark1'!X1514</f>
        <v>65.384615384615401</v>
      </c>
      <c r="S100" s="75">
        <f>+'Ark1'!Y1514</f>
        <v>23.07692307692308</v>
      </c>
      <c r="T100" s="75">
        <f>+'Ark1'!Z1514</f>
        <v>5.4183240902280279</v>
      </c>
      <c r="U100" s="157">
        <f>+'Ark1'!Z1514</f>
        <v>5.4183240902280279</v>
      </c>
      <c r="V100" s="55">
        <f>+'Ark1'!AA1514</f>
        <v>1.8084082052142976</v>
      </c>
      <c r="W100" s="55">
        <f>+'Ark1'!AB1514</f>
        <v>1.8130036537527203</v>
      </c>
      <c r="X100" s="75">
        <f>+'Ark1'!AD1514</f>
        <v>28.177979917939673</v>
      </c>
      <c r="Y100" s="75">
        <f>+'Ark1'!AE1514</f>
        <v>49.720988057129375</v>
      </c>
      <c r="Z100" s="75">
        <f>+'Ark1'!AF1514</f>
        <v>0.63748927301704061</v>
      </c>
      <c r="AA100" s="157">
        <f t="shared" si="15"/>
        <v>3.4025089605734786</v>
      </c>
      <c r="AB100" s="75">
        <f t="shared" si="16"/>
        <v>3.25</v>
      </c>
      <c r="AC100" s="47"/>
      <c r="AD100" s="13"/>
      <c r="AE100" s="13"/>
    </row>
    <row r="101" spans="1:34" ht="15.6">
      <c r="A101" s="47"/>
      <c r="B101" s="53">
        <f>+'Ark1'!C1515</f>
        <v>2015</v>
      </c>
      <c r="C101" s="53">
        <f>+'Ark1'!O1515</f>
        <v>11</v>
      </c>
      <c r="D101" s="66" t="str">
        <f t="shared" si="18"/>
        <v>Rogaland</v>
      </c>
      <c r="E101" s="53">
        <f>+'Ark1'!Q1515</f>
        <v>65</v>
      </c>
      <c r="F101" s="75"/>
      <c r="G101" s="53">
        <f>+'Ark1'!R1515</f>
        <v>570</v>
      </c>
      <c r="H101" s="75"/>
      <c r="I101" s="178">
        <f>+'Ark1'!AF1515</f>
        <v>6.9878631849944819</v>
      </c>
      <c r="J101" s="157"/>
      <c r="K101" s="178">
        <f>+'Ark1'!AG1515</f>
        <v>6.9779935555990864</v>
      </c>
      <c r="L101" s="55">
        <f>+'Ark1'!S1515</f>
        <v>4.8947368421052637</v>
      </c>
      <c r="M101" s="157"/>
      <c r="N101" s="55">
        <f>+'Ark1'!T1515</f>
        <v>5.2105263157894717</v>
      </c>
      <c r="O101" s="157">
        <f>+'Ark1'!U1515</f>
        <v>20.873333333333335</v>
      </c>
      <c r="P101" s="157"/>
      <c r="Q101" s="157">
        <f>+'Ark1'!W1515</f>
        <v>0.87719298245614019</v>
      </c>
      <c r="R101" s="75">
        <f>+'Ark1'!X1515</f>
        <v>80.175438596491219</v>
      </c>
      <c r="S101" s="75">
        <f>+'Ark1'!Y1515</f>
        <v>32.631578947368411</v>
      </c>
      <c r="T101" s="75">
        <f>+'Ark1'!Z1515</f>
        <v>5.5972948771276876</v>
      </c>
      <c r="U101" s="157">
        <f>+'Ark1'!Z1515</f>
        <v>5.5972948771276876</v>
      </c>
      <c r="V101" s="55">
        <f>+'Ark1'!AA1515</f>
        <v>1.380112003162874</v>
      </c>
      <c r="W101" s="55">
        <f>+'Ark1'!AB1515</f>
        <v>1.7911756612089953</v>
      </c>
      <c r="X101" s="75">
        <f>+'Ark1'!AD1515</f>
        <v>46.184637124793589</v>
      </c>
      <c r="Y101" s="75">
        <f>+'Ark1'!AE1515</f>
        <v>47.736424274082736</v>
      </c>
      <c r="Z101" s="75">
        <f>+'Ark1'!AF1515</f>
        <v>6.9878631849944819</v>
      </c>
      <c r="AA101" s="157">
        <f t="shared" si="15"/>
        <v>4.264444444444444</v>
      </c>
      <c r="AB101" s="75">
        <f t="shared" si="16"/>
        <v>8.7692307692307701</v>
      </c>
      <c r="AC101" s="47"/>
      <c r="AD101" s="13"/>
      <c r="AE101" s="13"/>
    </row>
    <row r="102" spans="1:34" ht="15.6">
      <c r="A102" s="47"/>
      <c r="B102" s="53">
        <f>+'Ark1'!C1516</f>
        <v>2015</v>
      </c>
      <c r="C102" s="53">
        <f>+'Ark1'!O1516</f>
        <v>14</v>
      </c>
      <c r="D102" s="66" t="str">
        <f t="shared" si="18"/>
        <v>Vestland</v>
      </c>
      <c r="E102" s="53">
        <f>+'Ark1'!Q1516</f>
        <v>153</v>
      </c>
      <c r="F102" s="75"/>
      <c r="G102" s="53">
        <f>+'Ark1'!R1516</f>
        <v>1921</v>
      </c>
      <c r="H102" s="75"/>
      <c r="I102" s="178">
        <f>+'Ark1'!AF1516</f>
        <v>23.550324874341062</v>
      </c>
      <c r="J102" s="157"/>
      <c r="K102" s="178">
        <f>+'Ark1'!AG1516</f>
        <v>22.935216997078097</v>
      </c>
      <c r="L102" s="55">
        <f>+'Ark1'!S1516</f>
        <v>4.6689224362311288</v>
      </c>
      <c r="M102" s="157"/>
      <c r="N102" s="55">
        <f>+'Ark1'!T1516</f>
        <v>4.9297241020301934</v>
      </c>
      <c r="O102" s="157">
        <f>+'Ark1'!U1516</f>
        <v>20.356897449245192</v>
      </c>
      <c r="P102" s="157"/>
      <c r="Q102" s="157">
        <f>+'Ark1'!W1516</f>
        <v>1.5096304008328998</v>
      </c>
      <c r="R102" s="75">
        <f>+'Ark1'!X1516</f>
        <v>78.604893284747504</v>
      </c>
      <c r="S102" s="75">
        <f>+'Ark1'!Y1516</f>
        <v>26.861009890681935</v>
      </c>
      <c r="T102" s="75">
        <f>+'Ark1'!Z1516</f>
        <v>5.6818015518811444</v>
      </c>
      <c r="U102" s="157">
        <f>+'Ark1'!Z1516</f>
        <v>5.6818015518811444</v>
      </c>
      <c r="V102" s="55">
        <f>+'Ark1'!AA1516</f>
        <v>1.6413822512323537</v>
      </c>
      <c r="W102" s="55">
        <f>+'Ark1'!AB1516</f>
        <v>2.0838129211510577</v>
      </c>
      <c r="X102" s="75">
        <f>+'Ark1'!AD1516</f>
        <v>57.46316163515224</v>
      </c>
      <c r="Y102" s="75">
        <f>+'Ark1'!AE1516</f>
        <v>63.516162651233259</v>
      </c>
      <c r="Z102" s="75">
        <f>+'Ark1'!AF1516</f>
        <v>23.550324874341062</v>
      </c>
      <c r="AA102" s="157">
        <f t="shared" ref="AA102:AA106" si="19">+O102/L102</f>
        <v>4.360084736313973</v>
      </c>
      <c r="AB102" s="75">
        <f t="shared" ref="AB102:AB106" si="20">+G102/E102</f>
        <v>12.555555555555555</v>
      </c>
      <c r="AC102" s="47"/>
      <c r="AD102" s="4"/>
      <c r="AE102" s="4"/>
      <c r="AG102" s="4"/>
      <c r="AH102" s="4"/>
    </row>
    <row r="103" spans="1:34" ht="15.6">
      <c r="A103" s="47"/>
      <c r="B103" s="53">
        <f>+'Ark1'!C1517</f>
        <v>2015</v>
      </c>
      <c r="C103" s="53">
        <f>+'Ark1'!O1517</f>
        <v>15</v>
      </c>
      <c r="D103" s="66" t="str">
        <f t="shared" si="18"/>
        <v>Møre og Romsdal</v>
      </c>
      <c r="E103" s="53">
        <f>+'Ark1'!Q1517</f>
        <v>40</v>
      </c>
      <c r="F103" s="75"/>
      <c r="G103" s="53">
        <f>+'Ark1'!R1517</f>
        <v>702</v>
      </c>
      <c r="H103" s="75"/>
      <c r="I103" s="178">
        <f>+'Ark1'!AF1517</f>
        <v>8.6061051857300441</v>
      </c>
      <c r="J103" s="157"/>
      <c r="K103" s="178">
        <f>+'Ark1'!AG1517</f>
        <v>8.8836312920589737</v>
      </c>
      <c r="L103" s="55">
        <f>+'Ark1'!S1517</f>
        <v>4.6296296296296306</v>
      </c>
      <c r="M103" s="157"/>
      <c r="N103" s="55">
        <f>+'Ark1'!T1517</f>
        <v>5.2478632478632488</v>
      </c>
      <c r="O103" s="157">
        <f>+'Ark1'!U1517</f>
        <v>21.576923076923062</v>
      </c>
      <c r="P103" s="157"/>
      <c r="Q103" s="157">
        <f>+'Ark1'!W1517</f>
        <v>2.991452991452991</v>
      </c>
      <c r="R103" s="75">
        <f>+'Ark1'!X1517</f>
        <v>85.18518518518519</v>
      </c>
      <c r="S103" s="75">
        <f>+'Ark1'!Y1517</f>
        <v>34.330484330484325</v>
      </c>
      <c r="T103" s="75">
        <f>+'Ark1'!Z1517</f>
        <v>6.120009002498664</v>
      </c>
      <c r="U103" s="157">
        <f>+'Ark1'!Z1517</f>
        <v>6.120009002498664</v>
      </c>
      <c r="V103" s="55">
        <f>+'Ark1'!AA1517</f>
        <v>1.686085041985929</v>
      </c>
      <c r="W103" s="55">
        <f>+'Ark1'!AB1517</f>
        <v>2.0292981520333222</v>
      </c>
      <c r="X103" s="75">
        <f>+'Ark1'!AD1517</f>
        <v>49.135537724030385</v>
      </c>
      <c r="Y103" s="75">
        <f>+'Ark1'!AE1517</f>
        <v>55.140575989804681</v>
      </c>
      <c r="Z103" s="75">
        <f>+'Ark1'!AF1517</f>
        <v>8.6061051857300441</v>
      </c>
      <c r="AA103" s="157">
        <f t="shared" si="19"/>
        <v>4.6606153846153804</v>
      </c>
      <c r="AB103" s="75">
        <f t="shared" si="20"/>
        <v>17.55</v>
      </c>
      <c r="AC103" s="47"/>
      <c r="AD103" s="4"/>
      <c r="AE103" s="13"/>
      <c r="AG103" s="1"/>
      <c r="AH103" s="5"/>
    </row>
    <row r="104" spans="1:34" ht="15.6">
      <c r="A104" s="47"/>
      <c r="B104" s="53">
        <f>+'Ark1'!C1518</f>
        <v>2015</v>
      </c>
      <c r="C104" s="53">
        <f>+'Ark1'!O1518</f>
        <v>16</v>
      </c>
      <c r="D104" s="66" t="str">
        <f t="shared" si="18"/>
        <v>Trøndelag</v>
      </c>
      <c r="E104" s="53">
        <f>+'Ark1'!Q1518</f>
        <v>25</v>
      </c>
      <c r="F104" s="75"/>
      <c r="G104" s="53">
        <f>+'Ark1'!R1518</f>
        <v>202</v>
      </c>
      <c r="H104" s="75"/>
      <c r="I104" s="178">
        <f>+'Ark1'!AF1518</f>
        <v>2.4764006374892729</v>
      </c>
      <c r="J104" s="157"/>
      <c r="K104" s="178">
        <f>+'Ark1'!AG1518</f>
        <v>2.2923135211601324</v>
      </c>
      <c r="L104" s="55">
        <f>+'Ark1'!S1518</f>
        <v>5.9059405940594063</v>
      </c>
      <c r="M104" s="157"/>
      <c r="N104" s="55">
        <f>+'Ark1'!T1518</f>
        <v>4.6732673267326739</v>
      </c>
      <c r="O104" s="157">
        <f>+'Ark1'!U1518</f>
        <v>19.349009900990097</v>
      </c>
      <c r="P104" s="157"/>
      <c r="Q104" s="157">
        <f>+'Ark1'!W1518</f>
        <v>4.4554455445544567</v>
      </c>
      <c r="R104" s="75">
        <f>+'Ark1'!X1518</f>
        <v>70.297029702970306</v>
      </c>
      <c r="S104" s="75">
        <f>+'Ark1'!Y1518</f>
        <v>22.772277227722775</v>
      </c>
      <c r="T104" s="75">
        <f>+'Ark1'!Z1518</f>
        <v>6.0496889708039081</v>
      </c>
      <c r="U104" s="157">
        <f>+'Ark1'!Z1518</f>
        <v>6.0496889708039081</v>
      </c>
      <c r="V104" s="55">
        <f>+'Ark1'!AA1518</f>
        <v>1.7564772227656955</v>
      </c>
      <c r="W104" s="55">
        <f>+'Ark1'!AB1518</f>
        <v>2.9671765787240405</v>
      </c>
      <c r="X104" s="75">
        <f>+'Ark1'!AD1518</f>
        <v>37.830519165582842</v>
      </c>
      <c r="Y104" s="75">
        <f>+'Ark1'!AE1518</f>
        <v>26.576521154413303</v>
      </c>
      <c r="Z104" s="75">
        <f>+'Ark1'!AF1518</f>
        <v>2.4764006374892729</v>
      </c>
      <c r="AA104" s="157">
        <f t="shared" si="19"/>
        <v>3.2761944677284154</v>
      </c>
      <c r="AB104" s="75">
        <f t="shared" si="20"/>
        <v>8.08</v>
      </c>
      <c r="AC104" s="47"/>
      <c r="AD104" s="4"/>
      <c r="AE104" s="13"/>
      <c r="AG104" s="1"/>
      <c r="AH104" s="5"/>
    </row>
    <row r="105" spans="1:34" ht="15.6">
      <c r="A105" s="47"/>
      <c r="B105" s="53">
        <f>+'Ark1'!C1519</f>
        <v>2015</v>
      </c>
      <c r="C105" s="53">
        <f>+'Ark1'!O1519</f>
        <v>18</v>
      </c>
      <c r="D105" s="66" t="str">
        <f t="shared" si="18"/>
        <v>Nordland</v>
      </c>
      <c r="E105" s="53">
        <f>+'Ark1'!Q1519</f>
        <v>41</v>
      </c>
      <c r="F105" s="75"/>
      <c r="G105" s="53">
        <f>+'Ark1'!R1519</f>
        <v>819</v>
      </c>
      <c r="H105" s="75"/>
      <c r="I105" s="178">
        <f>+'Ark1'!AF1519</f>
        <v>10.040456050018388</v>
      </c>
      <c r="J105" s="157"/>
      <c r="K105" s="178">
        <f>+'Ark1'!AG1519</f>
        <v>9.8429602485798089</v>
      </c>
      <c r="L105" s="55">
        <f>+'Ark1'!S1519</f>
        <v>4.5677655677655684</v>
      </c>
      <c r="M105" s="157"/>
      <c r="N105" s="55">
        <f>+'Ark1'!T1519</f>
        <v>5.2234432234432226</v>
      </c>
      <c r="O105" s="157">
        <f>+'Ark1'!U1519</f>
        <v>20.491697191697202</v>
      </c>
      <c r="P105" s="157"/>
      <c r="Q105" s="157">
        <f>+'Ark1'!W1519</f>
        <v>2.3199023199023205</v>
      </c>
      <c r="R105" s="75">
        <f>+'Ark1'!X1519</f>
        <v>81.074481074481056</v>
      </c>
      <c r="S105" s="75">
        <f>+'Ark1'!Y1519</f>
        <v>26.373626373626369</v>
      </c>
      <c r="T105" s="75">
        <f>+'Ark1'!Z1519</f>
        <v>5.540192088472276</v>
      </c>
      <c r="U105" s="157">
        <f>+'Ark1'!Z1519</f>
        <v>5.540192088472276</v>
      </c>
      <c r="V105" s="55">
        <f>+'Ark1'!AA1519</f>
        <v>1.7676336461343718</v>
      </c>
      <c r="W105" s="55">
        <f>+'Ark1'!AB1519</f>
        <v>2.3497875855757422</v>
      </c>
      <c r="X105" s="75">
        <f>+'Ark1'!AD1519</f>
        <v>55.858543505691216</v>
      </c>
      <c r="Y105" s="75">
        <f>+'Ark1'!AE1519</f>
        <v>57.531805923989779</v>
      </c>
      <c r="Z105" s="75">
        <f>+'Ark1'!AF1519</f>
        <v>10.040456050018388</v>
      </c>
      <c r="AA105" s="157">
        <f t="shared" si="19"/>
        <v>4.4861534349104533</v>
      </c>
      <c r="AB105" s="75">
        <f t="shared" si="20"/>
        <v>19.975609756097562</v>
      </c>
      <c r="AC105" s="47"/>
      <c r="AD105" s="4"/>
      <c r="AE105" s="13"/>
      <c r="AG105" s="1"/>
      <c r="AH105" s="5"/>
    </row>
    <row r="106" spans="1:34" ht="15.6">
      <c r="A106" s="47"/>
      <c r="B106" s="53">
        <f>+'Ark1'!C1520</f>
        <v>2015</v>
      </c>
      <c r="C106" s="53">
        <f>+'Ark1'!O1520</f>
        <v>54</v>
      </c>
      <c r="D106" s="66" t="str">
        <f t="shared" si="18"/>
        <v>Troms og Finnmark</v>
      </c>
      <c r="E106" s="53">
        <f>+'Ark1'!Q1520</f>
        <v>69</v>
      </c>
      <c r="F106" s="75"/>
      <c r="G106" s="53">
        <f>+'Ark1'!R1520</f>
        <v>1581</v>
      </c>
      <c r="H106" s="75"/>
      <c r="I106" s="178">
        <f>+'Ark1'!AF1520</f>
        <v>19.382125781537329</v>
      </c>
      <c r="J106" s="157"/>
      <c r="K106" s="178">
        <f>+'Ark1'!AG1520</f>
        <v>19.368802953116777</v>
      </c>
      <c r="L106" s="55">
        <f>+'Ark1'!S1520</f>
        <v>4.4263124604680577</v>
      </c>
      <c r="M106" s="157"/>
      <c r="N106" s="55">
        <f>+'Ark1'!T1520</f>
        <v>5.6299810246679316</v>
      </c>
      <c r="O106" s="157">
        <f>+'Ark1'!U1520</f>
        <v>20.888488298545191</v>
      </c>
      <c r="P106" s="157"/>
      <c r="Q106" s="157">
        <f>+'Ark1'!W1520</f>
        <v>2.656546489563568</v>
      </c>
      <c r="R106" s="75">
        <f>+'Ark1'!X1520</f>
        <v>80.834914611005686</v>
      </c>
      <c r="S106" s="75">
        <f>+'Ark1'!Y1520</f>
        <v>31.815306767868439</v>
      </c>
      <c r="T106" s="75">
        <f>+'Ark1'!Z1520</f>
        <v>5.7028589258852307</v>
      </c>
      <c r="U106" s="157">
        <f>+'Ark1'!Z1520</f>
        <v>5.7028589258852307</v>
      </c>
      <c r="V106" s="55">
        <f>+'Ark1'!AA1520</f>
        <v>1.8998760573517004</v>
      </c>
      <c r="W106" s="55">
        <f>+'Ark1'!AB1520</f>
        <v>2.2613182750767118</v>
      </c>
      <c r="X106" s="75">
        <f>+'Ark1'!AD1520</f>
        <v>65.372330298902483</v>
      </c>
      <c r="Y106" s="75">
        <f>+'Ark1'!AE1520</f>
        <v>74.354340184264615</v>
      </c>
      <c r="Z106" s="75">
        <f>+'Ark1'!AF1520</f>
        <v>19.382125781537329</v>
      </c>
      <c r="AA106" s="157">
        <f t="shared" si="19"/>
        <v>4.7191626178908193</v>
      </c>
      <c r="AB106" s="75">
        <f t="shared" si="20"/>
        <v>22.913043478260871</v>
      </c>
      <c r="AC106" s="47"/>
      <c r="AD106" s="4"/>
      <c r="AE106" s="13"/>
      <c r="AG106" s="1"/>
      <c r="AH106" s="5"/>
    </row>
    <row r="107" spans="1:34" ht="15.6">
      <c r="A107" s="47"/>
      <c r="B107" s="47"/>
      <c r="C107" s="47"/>
      <c r="D107" s="47"/>
      <c r="E107" s="47"/>
      <c r="F107" s="47"/>
      <c r="G107" s="47"/>
      <c r="H107" s="47"/>
      <c r="I107" s="47"/>
      <c r="J107" s="47"/>
      <c r="K107" s="47"/>
      <c r="L107" s="47"/>
      <c r="M107" s="47"/>
      <c r="N107" s="47"/>
      <c r="O107" s="47"/>
      <c r="P107" s="47"/>
      <c r="Q107" s="47"/>
      <c r="R107" s="47"/>
      <c r="S107" s="47"/>
      <c r="T107" s="47"/>
      <c r="U107" s="47"/>
      <c r="V107" s="47"/>
      <c r="W107" s="47"/>
      <c r="X107" s="47"/>
      <c r="Y107" s="47"/>
      <c r="Z107" s="47"/>
      <c r="AA107" s="47"/>
      <c r="AB107" s="47"/>
      <c r="AC107" s="47"/>
      <c r="AD107" s="4"/>
      <c r="AE107" s="13"/>
      <c r="AG107" s="1"/>
      <c r="AH107" s="5"/>
    </row>
    <row r="108" spans="1:34">
      <c r="A108" s="47"/>
      <c r="B108" s="47"/>
      <c r="C108" s="47"/>
      <c r="D108" s="47"/>
      <c r="E108" s="47"/>
      <c r="F108" s="47"/>
      <c r="G108" s="47"/>
      <c r="H108" s="47"/>
      <c r="I108" s="47"/>
      <c r="J108" s="47"/>
      <c r="K108" s="47"/>
      <c r="L108" s="47"/>
      <c r="M108" s="47"/>
      <c r="N108" s="47"/>
      <c r="O108" s="47"/>
      <c r="P108" s="47"/>
      <c r="Q108" s="47"/>
      <c r="R108" s="47"/>
      <c r="S108" s="47"/>
      <c r="T108" s="47"/>
      <c r="U108" s="47"/>
      <c r="V108" s="47"/>
      <c r="W108" s="47"/>
      <c r="X108" s="47"/>
      <c r="Y108" s="47"/>
      <c r="Z108" s="47"/>
      <c r="AA108" s="47"/>
      <c r="AB108" s="47"/>
      <c r="AC108" s="47"/>
    </row>
  </sheetData>
  <mergeCells count="1">
    <mergeCell ref="R4:S4"/>
  </mergeCells>
  <conditionalFormatting sqref="AE39:AE41">
    <cfRule type="cellIs" dxfId="19" priority="12" stopIfTrue="1" operator="lessThan">
      <formula>0</formula>
    </cfRule>
  </conditionalFormatting>
  <conditionalFormatting sqref="AE99">
    <cfRule type="cellIs" dxfId="18" priority="13" stopIfTrue="1" operator="greaterThan">
      <formula>0</formula>
    </cfRule>
  </conditionalFormatting>
  <conditionalFormatting sqref="AE68">
    <cfRule type="cellIs" dxfId="17" priority="14" stopIfTrue="1" operator="greaterThan">
      <formula>0</formula>
    </cfRule>
    <cfRule type="cellIs" dxfId="16" priority="15" stopIfTrue="1" operator="lessThan">
      <formula>0</formula>
    </cfRule>
  </conditionalFormatting>
  <conditionalFormatting sqref="AE99">
    <cfRule type="cellIs" dxfId="15" priority="11" operator="lessThan">
      <formula>0</formula>
    </cfRule>
  </conditionalFormatting>
  <conditionalFormatting sqref="F20:F26 F9:F18">
    <cfRule type="cellIs" dxfId="14" priority="9" operator="lessThan">
      <formula>0</formula>
    </cfRule>
    <cfRule type="cellIs" dxfId="13" priority="10" operator="greaterThan">
      <formula>0</formula>
    </cfRule>
  </conditionalFormatting>
  <conditionalFormatting sqref="H20:H26 H9:H18">
    <cfRule type="cellIs" dxfId="12" priority="7" operator="lessThan">
      <formula>0</formula>
    </cfRule>
    <cfRule type="cellIs" dxfId="11" priority="8" operator="greaterThan">
      <formula>0</formula>
    </cfRule>
  </conditionalFormatting>
  <conditionalFormatting sqref="J20:J26 J9:J18">
    <cfRule type="cellIs" dxfId="10" priority="5" operator="lessThan">
      <formula>0</formula>
    </cfRule>
    <cfRule type="cellIs" dxfId="9" priority="6" operator="greaterThan">
      <formula>0</formula>
    </cfRule>
  </conditionalFormatting>
  <conditionalFormatting sqref="M20:M26 M9:M18">
    <cfRule type="cellIs" dxfId="8" priority="3" operator="lessThan">
      <formula>0</formula>
    </cfRule>
    <cfRule type="cellIs" dxfId="7" priority="4" operator="greaterThan">
      <formula>0</formula>
    </cfRule>
  </conditionalFormatting>
  <conditionalFormatting sqref="P20:P26 P9:P18">
    <cfRule type="cellIs" dxfId="6" priority="1" operator="lessThan">
      <formula>0</formula>
    </cfRule>
    <cfRule type="cellIs" dxfId="5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3EBE13-4BE6-4677-B8C9-5AB907A2153A}">
  <dimension ref="AC1:BE393"/>
  <sheetViews>
    <sheetView zoomScale="99" zoomScaleNormal="99" workbookViewId="0">
      <selection activeCell="A11" sqref="A11"/>
    </sheetView>
  </sheetViews>
  <sheetFormatPr baseColWidth="10" defaultRowHeight="15"/>
  <cols>
    <col min="31" max="31" width="2.90625" customWidth="1"/>
    <col min="32" max="32" width="6.54296875" customWidth="1"/>
    <col min="33" max="33" width="3.81640625" customWidth="1"/>
    <col min="34" max="34" width="14.453125" customWidth="1"/>
    <col min="35" max="35" width="10.36328125" style="11" customWidth="1"/>
    <col min="36" max="36" width="4.6328125" customWidth="1"/>
    <col min="49" max="49" width="14" customWidth="1"/>
    <col min="50" max="50" width="12.54296875" customWidth="1"/>
    <col min="51" max="51" width="10.90625" customWidth="1"/>
  </cols>
  <sheetData>
    <row r="1" spans="29:57"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</row>
    <row r="2" spans="29:57" s="182" customFormat="1" ht="22.8" customHeight="1"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/>
      <c r="AQ2"/>
      <c r="AR2"/>
      <c r="AS2"/>
      <c r="AT2"/>
      <c r="AU2"/>
      <c r="AV2"/>
      <c r="AW2"/>
      <c r="AX2"/>
      <c r="AY2"/>
      <c r="AZ2"/>
      <c r="BA2"/>
      <c r="BB2"/>
    </row>
    <row r="3" spans="29:57"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</row>
    <row r="4" spans="29:57"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</row>
    <row r="5" spans="29:57" s="183" customFormat="1" ht="19.8"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/>
      <c r="AQ5"/>
      <c r="AR5"/>
      <c r="AS5"/>
      <c r="AT5"/>
      <c r="AU5"/>
      <c r="AV5"/>
      <c r="AW5"/>
      <c r="AX5"/>
      <c r="AY5"/>
      <c r="AZ5"/>
      <c r="BA5"/>
      <c r="BB5"/>
      <c r="BD5" s="185"/>
      <c r="BE5" s="185"/>
    </row>
    <row r="6" spans="29:57" ht="18" customHeight="1"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</row>
    <row r="7" spans="29:57" ht="18" customHeight="1"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</row>
    <row r="8" spans="29:57"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</row>
    <row r="9" spans="29:57" ht="15.6"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1"/>
      <c r="AO9" s="5"/>
    </row>
    <row r="10" spans="29:57" ht="15.6">
      <c r="AC10" s="4"/>
      <c r="AD10" s="4"/>
      <c r="AE10" s="4"/>
      <c r="AF10" s="4"/>
      <c r="AG10" s="4"/>
      <c r="AH10" s="4"/>
      <c r="AI10" s="4"/>
      <c r="AJ10" s="4"/>
      <c r="AK10" s="4"/>
      <c r="AL10" s="58"/>
      <c r="AM10" s="4"/>
      <c r="AN10" s="1"/>
      <c r="AO10" s="5"/>
    </row>
    <row r="11" spans="29:57" ht="15.6">
      <c r="AC11" s="4"/>
      <c r="AD11" s="4"/>
      <c r="AE11" s="4"/>
      <c r="AF11" s="4"/>
      <c r="AG11" s="4"/>
      <c r="AH11" s="4"/>
      <c r="AI11" s="4"/>
      <c r="AJ11" s="4"/>
      <c r="AK11" s="4"/>
      <c r="AL11" s="58"/>
      <c r="AM11" s="4"/>
      <c r="AN11" s="1"/>
      <c r="AO11" s="5"/>
    </row>
    <row r="12" spans="29:57" ht="15.6">
      <c r="AC12" s="4"/>
      <c r="AD12" s="4"/>
      <c r="AE12" s="4"/>
      <c r="AF12" s="4"/>
      <c r="AG12" s="4"/>
      <c r="AH12" s="4"/>
      <c r="AI12" s="4"/>
      <c r="AJ12" s="4"/>
      <c r="AK12" s="4"/>
      <c r="AL12" s="58"/>
      <c r="AM12" s="4"/>
      <c r="AN12" s="1"/>
      <c r="AO12" s="5"/>
    </row>
    <row r="13" spans="29:57" ht="15.6">
      <c r="AC13" s="4"/>
      <c r="AD13" s="4"/>
      <c r="AE13" s="4"/>
      <c r="AF13" s="4"/>
      <c r="AG13" s="4"/>
      <c r="AH13" s="4"/>
      <c r="AI13" s="4"/>
      <c r="AJ13" s="4"/>
      <c r="AK13" s="4"/>
      <c r="AL13" s="58"/>
      <c r="AM13" s="4"/>
      <c r="AN13" s="1"/>
      <c r="AO13" s="5"/>
    </row>
    <row r="14" spans="29:57" ht="15.6">
      <c r="AC14" s="4"/>
      <c r="AD14" s="4"/>
      <c r="AE14" s="4"/>
      <c r="AF14" s="4"/>
      <c r="AG14" s="4"/>
      <c r="AH14" s="4"/>
      <c r="AI14" s="4"/>
      <c r="AJ14" s="4"/>
      <c r="AK14" s="4"/>
      <c r="AL14" s="58"/>
      <c r="AM14" s="4"/>
      <c r="AN14" s="1"/>
      <c r="AO14" s="5"/>
    </row>
    <row r="15" spans="29:57" ht="15.6">
      <c r="AC15" s="4"/>
      <c r="AD15" s="4"/>
      <c r="AE15" s="4"/>
      <c r="AF15" s="4"/>
      <c r="AG15" s="4"/>
      <c r="AH15" s="4"/>
      <c r="AI15" s="4"/>
      <c r="AJ15" s="4"/>
      <c r="AK15" s="4"/>
      <c r="AL15" s="58"/>
      <c r="AM15" s="4"/>
      <c r="AN15" s="1"/>
      <c r="AO15" s="5"/>
    </row>
    <row r="16" spans="29:57" ht="15.6">
      <c r="AC16" s="4"/>
      <c r="AD16" s="4"/>
      <c r="AE16" s="4"/>
      <c r="AF16" s="4"/>
      <c r="AG16" s="4"/>
      <c r="AH16" s="4"/>
      <c r="AI16" s="4"/>
      <c r="AJ16" s="4"/>
      <c r="AK16" s="4"/>
      <c r="AL16" s="58"/>
      <c r="AM16" s="4"/>
      <c r="AN16" s="1"/>
      <c r="AO16" s="5"/>
    </row>
    <row r="17" spans="29:47" ht="15.6">
      <c r="AC17" s="4"/>
      <c r="AD17" s="4"/>
      <c r="AE17" s="4"/>
      <c r="AF17" s="4"/>
      <c r="AG17" s="4"/>
      <c r="AH17" s="4"/>
      <c r="AI17" s="4"/>
      <c r="AJ17" s="4"/>
      <c r="AK17" s="4"/>
      <c r="AL17" s="58"/>
      <c r="AM17" s="4"/>
      <c r="AN17" s="1"/>
      <c r="AO17" s="5"/>
      <c r="AQ17" s="2"/>
      <c r="AR17" s="2"/>
      <c r="AS17" s="2"/>
    </row>
    <row r="18" spans="29:47" ht="15.6">
      <c r="AC18" s="4"/>
      <c r="AD18" s="4"/>
      <c r="AE18" s="4"/>
      <c r="AF18" s="4"/>
      <c r="AG18" s="4"/>
      <c r="AH18" s="4"/>
      <c r="AI18" s="4"/>
      <c r="AJ18" s="4"/>
      <c r="AK18" s="4"/>
      <c r="AL18" s="58"/>
      <c r="AM18" s="4"/>
      <c r="AN18" s="13"/>
      <c r="AO18" s="5"/>
      <c r="AQ18" s="2"/>
      <c r="AR18" s="2"/>
      <c r="AS18" s="4"/>
      <c r="AT18" s="4"/>
      <c r="AU18" s="4"/>
    </row>
    <row r="19" spans="29:47" ht="15.6">
      <c r="AC19" s="4"/>
      <c r="AD19" s="4"/>
      <c r="AE19" s="4"/>
      <c r="AF19" s="4"/>
      <c r="AG19" s="4"/>
      <c r="AH19" s="4"/>
      <c r="AI19" s="4"/>
      <c r="AJ19" s="4"/>
      <c r="AK19" s="4"/>
      <c r="AL19" s="58"/>
      <c r="AM19" s="4"/>
      <c r="AN19" s="1"/>
      <c r="AO19" s="5"/>
    </row>
    <row r="20" spans="29:47" ht="15.6">
      <c r="AC20" s="4"/>
      <c r="AD20" s="4"/>
      <c r="AE20" s="4"/>
      <c r="AF20" s="4"/>
      <c r="AG20" s="4"/>
      <c r="AH20" s="4"/>
      <c r="AI20" s="4"/>
      <c r="AJ20" s="4"/>
      <c r="AK20" s="4"/>
      <c r="AL20" s="58"/>
      <c r="AM20" s="4"/>
      <c r="AN20" s="1"/>
      <c r="AO20" s="5"/>
    </row>
    <row r="21" spans="29:47" ht="15.6">
      <c r="AC21" s="4"/>
      <c r="AD21" s="4"/>
      <c r="AE21" s="4"/>
      <c r="AF21" s="4"/>
      <c r="AG21" s="4"/>
      <c r="AH21" s="4"/>
      <c r="AI21" s="4"/>
      <c r="AJ21" s="4"/>
      <c r="AK21" s="4"/>
      <c r="AL21" s="58"/>
      <c r="AM21" s="4"/>
      <c r="AN21" s="1"/>
      <c r="AO21" s="5"/>
      <c r="AQ21" s="2"/>
      <c r="AR21" s="2"/>
      <c r="AS21" s="2"/>
    </row>
    <row r="22" spans="29:47" ht="15.6">
      <c r="AC22" s="4"/>
      <c r="AD22" s="4"/>
      <c r="AE22" s="4"/>
      <c r="AF22" s="4"/>
      <c r="AG22" s="4"/>
      <c r="AH22" s="4"/>
      <c r="AI22" s="4"/>
      <c r="AJ22" s="4"/>
      <c r="AK22" s="4"/>
      <c r="AL22" s="58"/>
      <c r="AM22" s="4"/>
      <c r="AN22" s="1"/>
      <c r="AO22" s="5"/>
      <c r="AQ22" s="2"/>
      <c r="AR22" s="2"/>
      <c r="AS22" s="2"/>
    </row>
    <row r="23" spans="29:47" ht="15.6">
      <c r="AC23" s="4"/>
      <c r="AD23" s="4"/>
      <c r="AE23" s="4"/>
      <c r="AF23" s="4"/>
      <c r="AG23" s="4"/>
      <c r="AH23" s="4"/>
      <c r="AI23" s="4"/>
      <c r="AJ23" s="4"/>
      <c r="AK23" s="4"/>
      <c r="AL23" s="58"/>
      <c r="AM23" s="4"/>
      <c r="AN23" s="1"/>
      <c r="AO23" s="5"/>
      <c r="AQ23" s="2"/>
      <c r="AR23" s="2"/>
      <c r="AS23" s="2"/>
    </row>
    <row r="24" spans="29:47" ht="15.6">
      <c r="AC24" s="4"/>
      <c r="AD24" s="4"/>
      <c r="AE24" s="4"/>
      <c r="AF24" s="4"/>
      <c r="AG24" s="4"/>
      <c r="AH24" s="4"/>
      <c r="AI24" s="4"/>
      <c r="AJ24" s="4"/>
      <c r="AK24" s="4"/>
      <c r="AL24" s="58"/>
      <c r="AM24" s="4"/>
      <c r="AN24" s="1"/>
      <c r="AO24" s="5"/>
      <c r="AQ24" s="2"/>
      <c r="AR24" s="2"/>
      <c r="AS24" s="2"/>
    </row>
    <row r="25" spans="29:47" ht="15.6">
      <c r="AC25" s="4"/>
      <c r="AD25" s="4"/>
      <c r="AE25" s="4"/>
      <c r="AF25" s="4"/>
      <c r="AG25" s="4"/>
      <c r="AH25" s="4"/>
      <c r="AI25" s="4"/>
      <c r="AJ25" s="4"/>
      <c r="AK25" s="4"/>
      <c r="AL25" s="58"/>
      <c r="AM25" s="4"/>
      <c r="AN25" s="1"/>
      <c r="AO25" s="5"/>
      <c r="AQ25" s="2"/>
      <c r="AR25" s="2"/>
      <c r="AS25" s="2"/>
    </row>
    <row r="26" spans="29:47" ht="15.6">
      <c r="AC26" s="4"/>
      <c r="AD26" s="4"/>
      <c r="AE26" s="4"/>
      <c r="AF26" s="4"/>
      <c r="AG26" s="4"/>
      <c r="AH26" s="4"/>
      <c r="AI26" s="4"/>
      <c r="AJ26" s="4"/>
      <c r="AK26" s="4"/>
      <c r="AL26" s="58"/>
      <c r="AM26" s="4"/>
      <c r="AN26" s="13"/>
      <c r="AO26" s="5"/>
      <c r="AQ26" s="2"/>
      <c r="AR26" s="2"/>
      <c r="AS26" s="4"/>
      <c r="AT26" s="4"/>
      <c r="AU26" s="4"/>
    </row>
    <row r="27" spans="29:47" ht="15.6">
      <c r="AC27" s="4"/>
      <c r="AD27" s="4"/>
      <c r="AE27" s="4"/>
      <c r="AF27" s="4"/>
      <c r="AG27" s="4"/>
      <c r="AH27" s="4"/>
      <c r="AI27" s="4"/>
      <c r="AJ27" s="4"/>
      <c r="AK27" s="4"/>
      <c r="AL27" s="58"/>
      <c r="AM27" s="4"/>
      <c r="AN27" s="13"/>
      <c r="AO27" s="5"/>
      <c r="AQ27" s="1"/>
      <c r="AR27" s="1"/>
      <c r="AS27" s="11"/>
      <c r="AT27" s="11"/>
      <c r="AU27" s="11"/>
    </row>
    <row r="28" spans="29:47" ht="15.6">
      <c r="AC28" s="4"/>
      <c r="AD28" s="4"/>
      <c r="AE28" s="4"/>
      <c r="AF28" s="4"/>
      <c r="AG28" s="4"/>
      <c r="AH28" s="4"/>
      <c r="AI28" s="4"/>
      <c r="AJ28" s="4"/>
      <c r="AK28" s="4"/>
      <c r="AL28" s="58"/>
      <c r="AM28" s="4"/>
      <c r="AN28" s="13"/>
      <c r="AO28" s="5"/>
      <c r="AQ28" s="1"/>
      <c r="AR28" s="1"/>
      <c r="AS28" s="11"/>
      <c r="AT28" s="11"/>
      <c r="AU28" s="11"/>
    </row>
    <row r="29" spans="29:47" ht="15.6">
      <c r="AD29" s="4"/>
      <c r="AE29" s="4"/>
      <c r="AF29" s="4"/>
      <c r="AG29" s="4"/>
      <c r="AH29" s="4"/>
      <c r="AI29" s="4"/>
      <c r="AJ29" s="4"/>
      <c r="AK29" s="4"/>
      <c r="AL29" s="58"/>
      <c r="AM29" s="4"/>
      <c r="AN29" s="5"/>
      <c r="AO29" s="5"/>
      <c r="AQ29" s="1"/>
      <c r="AR29" s="1"/>
      <c r="AS29" s="11"/>
      <c r="AT29" s="11"/>
      <c r="AU29" s="11"/>
    </row>
    <row r="30" spans="29:47" ht="15.6">
      <c r="AD30" s="4"/>
      <c r="AE30" s="4"/>
      <c r="AF30" s="4"/>
      <c r="AG30" s="4"/>
      <c r="AH30" s="4"/>
      <c r="AI30" s="4"/>
      <c r="AJ30" s="4"/>
      <c r="AK30" s="4"/>
      <c r="AL30" s="58"/>
      <c r="AM30" s="4"/>
      <c r="AN30" s="5"/>
      <c r="AO30" s="5"/>
      <c r="AQ30" s="1"/>
      <c r="AR30" s="1"/>
      <c r="AS30" s="11"/>
      <c r="AT30" s="11"/>
      <c r="AU30" s="11"/>
    </row>
    <row r="31" spans="29:47" ht="15.6">
      <c r="AD31" s="4"/>
      <c r="AE31" s="4"/>
      <c r="AF31" s="4"/>
      <c r="AG31" s="4"/>
      <c r="AH31" s="4"/>
      <c r="AI31" s="4"/>
      <c r="AJ31" s="4"/>
      <c r="AK31" s="4"/>
      <c r="AL31" s="58"/>
      <c r="AM31" s="4"/>
      <c r="AN31" s="5"/>
      <c r="AO31" s="5"/>
      <c r="AQ31" s="1"/>
      <c r="AR31" s="1"/>
      <c r="AS31" s="11"/>
      <c r="AT31" s="11"/>
      <c r="AU31" s="11"/>
    </row>
    <row r="32" spans="29:47" ht="15.6">
      <c r="AD32" s="4"/>
      <c r="AE32" s="4"/>
      <c r="AF32" s="4"/>
      <c r="AG32" s="4"/>
      <c r="AH32" s="4"/>
      <c r="AI32" s="4"/>
      <c r="AJ32" s="4"/>
      <c r="AK32" s="4"/>
      <c r="AL32" s="58"/>
      <c r="AM32" s="4"/>
      <c r="AN32" s="5"/>
      <c r="AO32" s="5"/>
      <c r="AQ32" s="1"/>
      <c r="AR32" s="1"/>
      <c r="AS32" s="11"/>
      <c r="AT32" s="11"/>
      <c r="AU32" s="11"/>
    </row>
    <row r="33" spans="30:47" ht="15.6">
      <c r="AD33" s="4"/>
      <c r="AE33" s="4"/>
      <c r="AF33" s="4"/>
      <c r="AG33" s="4"/>
      <c r="AH33" s="4"/>
      <c r="AI33" s="4"/>
      <c r="AJ33" s="4"/>
      <c r="AK33" s="4"/>
      <c r="AL33" s="58"/>
      <c r="AM33" s="4"/>
      <c r="AN33" s="5"/>
      <c r="AO33" s="5"/>
      <c r="AQ33" s="1"/>
      <c r="AR33" s="1"/>
      <c r="AS33" s="11"/>
      <c r="AT33" s="11"/>
      <c r="AU33" s="11"/>
    </row>
    <row r="34" spans="30:47" ht="15.6">
      <c r="AD34" s="4"/>
      <c r="AE34" s="4"/>
      <c r="AF34" s="4"/>
      <c r="AG34" s="4"/>
      <c r="AH34" s="4"/>
      <c r="AI34" s="4"/>
      <c r="AJ34" s="4"/>
      <c r="AK34" s="4"/>
      <c r="AL34" s="58"/>
      <c r="AM34" s="4"/>
      <c r="AN34" s="5"/>
      <c r="AO34" s="5"/>
      <c r="AQ34" s="1"/>
      <c r="AR34" s="1"/>
      <c r="AS34" s="11"/>
      <c r="AT34" s="11"/>
      <c r="AU34" s="11"/>
    </row>
    <row r="35" spans="30:47" ht="15.6">
      <c r="AD35" s="4"/>
      <c r="AE35" s="4"/>
      <c r="AF35" s="4"/>
      <c r="AG35" s="4"/>
      <c r="AH35" s="4"/>
      <c r="AI35" s="4"/>
      <c r="AJ35" s="4"/>
      <c r="AK35" s="4"/>
      <c r="AL35" s="58"/>
      <c r="AM35" s="4"/>
      <c r="AN35" s="5"/>
      <c r="AO35" s="5"/>
      <c r="AQ35" s="1"/>
      <c r="AR35" s="1"/>
      <c r="AS35" s="11"/>
      <c r="AT35" s="11"/>
      <c r="AU35" s="11"/>
    </row>
    <row r="36" spans="30:47" ht="15.6">
      <c r="AD36" s="4"/>
      <c r="AE36" s="4"/>
      <c r="AF36" s="4"/>
      <c r="AG36" s="4"/>
      <c r="AH36" s="4"/>
      <c r="AI36" s="4"/>
      <c r="AJ36" s="4"/>
      <c r="AK36" s="4"/>
      <c r="AL36" s="58"/>
      <c r="AM36" s="4"/>
      <c r="AN36" s="5"/>
      <c r="AO36" s="5"/>
      <c r="AQ36" s="13"/>
      <c r="AR36" s="13"/>
      <c r="AS36" s="11"/>
      <c r="AT36" s="11"/>
      <c r="AU36" s="11"/>
    </row>
    <row r="37" spans="30:47" ht="16.5" customHeight="1">
      <c r="AD37" s="4"/>
      <c r="AE37" s="4"/>
      <c r="AF37" s="4"/>
      <c r="AG37" s="4"/>
      <c r="AH37" s="4"/>
      <c r="AI37" s="4"/>
      <c r="AJ37" s="4"/>
      <c r="AK37" s="4"/>
      <c r="AL37" s="58"/>
      <c r="AM37" s="4"/>
      <c r="AN37" s="5"/>
      <c r="AO37" s="5"/>
      <c r="AQ37" s="13"/>
      <c r="AR37" s="13"/>
      <c r="AS37" s="11"/>
      <c r="AT37" s="11"/>
      <c r="AU37" s="11"/>
    </row>
    <row r="38" spans="30:47" ht="16.5" customHeight="1">
      <c r="AD38" s="4"/>
      <c r="AE38" s="4"/>
      <c r="AF38" s="4"/>
      <c r="AG38" s="4"/>
      <c r="AH38" s="4"/>
      <c r="AI38" s="4"/>
      <c r="AJ38" s="4"/>
      <c r="AK38" s="4"/>
      <c r="AL38" s="57"/>
      <c r="AM38" s="4"/>
      <c r="AN38" s="5"/>
      <c r="AO38" s="5"/>
      <c r="AQ38" s="13"/>
      <c r="AR38" s="13"/>
      <c r="AS38" s="11"/>
      <c r="AT38" s="11"/>
      <c r="AU38" s="11"/>
    </row>
    <row r="39" spans="30:47">
      <c r="AI39"/>
      <c r="AM39" s="4"/>
      <c r="AQ39" s="13"/>
      <c r="AR39" s="13"/>
      <c r="AS39" s="11"/>
      <c r="AT39" s="11"/>
      <c r="AU39" s="11"/>
    </row>
    <row r="40" spans="30:47" ht="17.25" customHeight="1">
      <c r="AD40" s="2"/>
      <c r="AE40" s="2"/>
      <c r="AF40" s="2"/>
      <c r="AG40" s="2"/>
      <c r="AH40" s="2"/>
      <c r="AI40" s="2"/>
      <c r="AJ40" s="2"/>
      <c r="AK40" s="2"/>
      <c r="AL40" s="57"/>
      <c r="AM40" s="4"/>
      <c r="AO40" s="5"/>
      <c r="AQ40" s="13"/>
      <c r="AR40" s="13"/>
      <c r="AS40" s="11"/>
      <c r="AT40" s="11"/>
      <c r="AU40" s="11"/>
    </row>
    <row r="41" spans="30:47" ht="15.6">
      <c r="AD41" s="2"/>
      <c r="AE41" s="2"/>
      <c r="AF41" s="2"/>
      <c r="AG41" s="2"/>
      <c r="AH41" s="2"/>
      <c r="AI41" s="2"/>
      <c r="AJ41" s="2"/>
      <c r="AK41" s="2"/>
      <c r="AL41" s="57"/>
      <c r="AM41" s="4"/>
      <c r="AQ41" s="13"/>
      <c r="AR41" s="13"/>
      <c r="AS41" s="11"/>
      <c r="AT41" s="11"/>
      <c r="AU41" s="11"/>
    </row>
    <row r="42" spans="30:47">
      <c r="AD42" s="14"/>
      <c r="AE42" s="14"/>
      <c r="AF42" s="14"/>
      <c r="AG42" s="14"/>
      <c r="AH42" s="14"/>
      <c r="AI42" s="14"/>
      <c r="AJ42" s="14"/>
      <c r="AK42" s="14"/>
      <c r="AL42" s="13"/>
      <c r="AM42" s="4"/>
      <c r="AQ42" s="13"/>
      <c r="AR42" s="13"/>
      <c r="AS42" s="11"/>
      <c r="AT42" s="11"/>
      <c r="AU42" s="11"/>
    </row>
    <row r="43" spans="30:47" ht="21">
      <c r="AD43" s="2"/>
      <c r="AE43" s="2"/>
      <c r="AF43" s="2"/>
      <c r="AG43" s="2"/>
      <c r="AH43" s="2"/>
      <c r="AI43" s="2"/>
      <c r="AJ43" s="2"/>
      <c r="AK43" s="2"/>
      <c r="AL43" s="5"/>
      <c r="AM43" s="4"/>
      <c r="AQ43" s="56"/>
      <c r="AR43" s="56"/>
      <c r="AS43" s="11"/>
      <c r="AT43" s="11"/>
      <c r="AU43" s="11"/>
    </row>
    <row r="44" spans="30:47"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</row>
    <row r="45" spans="30:47" ht="15.6">
      <c r="AD45" s="4"/>
      <c r="AE45" s="4"/>
      <c r="AF45" s="4"/>
      <c r="AG45" s="4"/>
      <c r="AH45" s="4"/>
      <c r="AI45" s="4"/>
      <c r="AJ45" s="4"/>
      <c r="AK45" s="4"/>
      <c r="AL45" s="16"/>
      <c r="AM45" s="4"/>
      <c r="AN45" s="1"/>
      <c r="AO45" s="18"/>
      <c r="AQ45" s="1"/>
      <c r="AR45" s="5"/>
    </row>
    <row r="46" spans="30:47" ht="15.6">
      <c r="AD46" s="4"/>
      <c r="AE46" s="4"/>
      <c r="AF46" s="4"/>
      <c r="AG46" s="4"/>
      <c r="AH46" s="4"/>
      <c r="AI46" s="4"/>
      <c r="AJ46" s="4"/>
      <c r="AK46" s="4"/>
      <c r="AL46" s="16"/>
      <c r="AM46" s="4"/>
      <c r="AN46" s="1"/>
      <c r="AO46" s="18"/>
    </row>
    <row r="47" spans="30:47" ht="15.6">
      <c r="AD47" s="4"/>
      <c r="AE47" s="4"/>
      <c r="AF47" s="4"/>
      <c r="AG47" s="4"/>
      <c r="AH47" s="4"/>
      <c r="AI47" s="4"/>
      <c r="AJ47" s="4"/>
      <c r="AK47" s="4"/>
      <c r="AL47" s="16"/>
      <c r="AM47" s="4"/>
      <c r="AN47" s="1"/>
      <c r="AO47" s="18"/>
    </row>
    <row r="48" spans="30:47" ht="15.6">
      <c r="AD48" s="4"/>
      <c r="AE48" s="4"/>
      <c r="AF48" s="4"/>
      <c r="AG48" s="4"/>
      <c r="AH48" s="4"/>
      <c r="AI48" s="4"/>
      <c r="AJ48" s="4"/>
      <c r="AK48" s="4"/>
      <c r="AL48" s="16"/>
      <c r="AM48" s="4"/>
      <c r="AN48" s="1"/>
      <c r="AO48" s="18"/>
    </row>
    <row r="49" spans="30:41" ht="15.6">
      <c r="AD49" s="4"/>
      <c r="AE49" s="4"/>
      <c r="AF49" s="4"/>
      <c r="AG49" s="4"/>
      <c r="AH49" s="4"/>
      <c r="AI49" s="4"/>
      <c r="AJ49" s="4"/>
      <c r="AK49" s="4"/>
      <c r="AL49" s="16"/>
      <c r="AM49" s="4"/>
      <c r="AN49" s="1"/>
      <c r="AO49" s="18"/>
    </row>
    <row r="50" spans="30:41" ht="15.6">
      <c r="AD50" s="4"/>
      <c r="AE50" s="4"/>
      <c r="AF50" s="4"/>
      <c r="AG50" s="4"/>
      <c r="AH50" s="4"/>
      <c r="AI50" s="4"/>
      <c r="AJ50" s="4"/>
      <c r="AK50" s="4"/>
      <c r="AL50" s="16"/>
      <c r="AM50" s="4"/>
      <c r="AN50" s="1"/>
      <c r="AO50" s="18"/>
    </row>
    <row r="51" spans="30:41" ht="15.6">
      <c r="AD51" s="4"/>
      <c r="AE51" s="4"/>
      <c r="AF51" s="4"/>
      <c r="AG51" s="4"/>
      <c r="AH51" s="4"/>
      <c r="AI51" s="4"/>
      <c r="AJ51" s="4"/>
      <c r="AK51" s="4"/>
      <c r="AL51" s="16"/>
      <c r="AM51" s="4"/>
      <c r="AN51" s="1"/>
      <c r="AO51" s="18"/>
    </row>
    <row r="52" spans="30:41" ht="15.6">
      <c r="AD52" s="4"/>
      <c r="AE52" s="4"/>
      <c r="AF52" s="4"/>
      <c r="AG52" s="4"/>
      <c r="AH52" s="4"/>
      <c r="AI52" s="4"/>
      <c r="AJ52" s="4"/>
      <c r="AK52" s="4"/>
      <c r="AL52" s="16"/>
      <c r="AM52" s="4"/>
      <c r="AN52" s="1"/>
      <c r="AO52" s="18"/>
    </row>
    <row r="53" spans="30:41" ht="15.6">
      <c r="AD53" s="4"/>
      <c r="AE53" s="4"/>
      <c r="AF53" s="4"/>
      <c r="AG53" s="4"/>
      <c r="AH53" s="4"/>
      <c r="AI53" s="4"/>
      <c r="AJ53" s="4"/>
      <c r="AK53" s="4"/>
      <c r="AL53" s="16"/>
      <c r="AM53" s="4"/>
      <c r="AN53" s="13"/>
      <c r="AO53" s="18"/>
    </row>
    <row r="54" spans="30:41" ht="15.6">
      <c r="AD54" s="4"/>
      <c r="AE54" s="4"/>
      <c r="AF54" s="4"/>
      <c r="AG54" s="4"/>
      <c r="AH54" s="4"/>
      <c r="AI54" s="4"/>
      <c r="AJ54" s="4"/>
      <c r="AK54" s="4"/>
      <c r="AL54" s="16"/>
      <c r="AM54" s="4"/>
      <c r="AN54" s="13"/>
      <c r="AO54" s="18"/>
    </row>
    <row r="55" spans="30:41" ht="15.6">
      <c r="AD55" s="4"/>
      <c r="AE55" s="4"/>
      <c r="AF55" s="4"/>
      <c r="AG55" s="4"/>
      <c r="AH55" s="4"/>
      <c r="AI55" s="4"/>
      <c r="AJ55" s="4"/>
      <c r="AK55" s="4"/>
      <c r="AL55" s="16"/>
      <c r="AM55" s="4"/>
      <c r="AN55" s="13"/>
      <c r="AO55" s="18"/>
    </row>
    <row r="56" spans="30:41" ht="15.6">
      <c r="AD56" s="4"/>
      <c r="AE56" s="4"/>
      <c r="AF56" s="4"/>
      <c r="AG56" s="4"/>
      <c r="AH56" s="4"/>
      <c r="AI56" s="4"/>
      <c r="AJ56" s="4"/>
      <c r="AK56" s="4"/>
      <c r="AL56" s="16"/>
      <c r="AM56" s="4"/>
      <c r="AN56" s="13"/>
      <c r="AO56" s="18"/>
    </row>
    <row r="57" spans="30:41" ht="15.6">
      <c r="AD57" s="4"/>
      <c r="AE57" s="4"/>
      <c r="AF57" s="4"/>
      <c r="AG57" s="4"/>
      <c r="AH57" s="4"/>
      <c r="AI57" s="4"/>
      <c r="AJ57" s="4"/>
      <c r="AK57" s="4"/>
      <c r="AL57" s="16"/>
      <c r="AM57" s="4"/>
      <c r="AN57" s="13"/>
      <c r="AO57" s="18"/>
    </row>
    <row r="58" spans="30:41" ht="15.6">
      <c r="AI58"/>
      <c r="AL58" s="16"/>
      <c r="AM58" s="4"/>
      <c r="AN58" s="5"/>
      <c r="AO58" s="18"/>
    </row>
    <row r="59" spans="30:41" ht="15.6">
      <c r="AD59" s="2"/>
      <c r="AE59" s="2"/>
      <c r="AF59" s="2"/>
      <c r="AG59" s="2"/>
      <c r="AH59" s="2"/>
      <c r="AI59" s="2"/>
      <c r="AJ59" s="2"/>
      <c r="AK59" s="2"/>
      <c r="AL59" s="16"/>
      <c r="AM59" s="4"/>
      <c r="AN59" s="5"/>
      <c r="AO59" s="18"/>
    </row>
    <row r="60" spans="30:41" ht="15.6">
      <c r="AD60" s="2"/>
      <c r="AE60" s="2"/>
      <c r="AF60" s="2"/>
      <c r="AG60" s="2"/>
      <c r="AH60" s="2"/>
      <c r="AI60" s="2"/>
      <c r="AJ60" s="2"/>
      <c r="AK60" s="2"/>
      <c r="AL60" s="16"/>
      <c r="AM60" s="4"/>
      <c r="AN60" s="5"/>
      <c r="AO60" s="18"/>
    </row>
    <row r="61" spans="30:41" ht="15.6">
      <c r="AD61" s="14"/>
      <c r="AE61" s="14"/>
      <c r="AF61" s="14"/>
      <c r="AG61" s="14"/>
      <c r="AH61" s="14"/>
      <c r="AI61" s="14"/>
      <c r="AJ61" s="14"/>
      <c r="AK61" s="14"/>
      <c r="AL61" s="16"/>
      <c r="AM61" s="4"/>
      <c r="AN61" s="5"/>
      <c r="AO61" s="18"/>
    </row>
    <row r="62" spans="30:41" ht="15.6">
      <c r="AD62" s="2"/>
      <c r="AE62" s="2"/>
      <c r="AF62" s="2"/>
      <c r="AG62" s="2"/>
      <c r="AH62" s="2"/>
      <c r="AI62" s="2"/>
      <c r="AJ62" s="2"/>
      <c r="AK62" s="2"/>
      <c r="AL62" s="16"/>
      <c r="AM62" s="4"/>
      <c r="AN62" s="5"/>
      <c r="AO62" s="18"/>
    </row>
    <row r="63" spans="30:41" ht="15.6">
      <c r="AD63" s="4"/>
      <c r="AE63" s="4"/>
      <c r="AF63" s="4"/>
      <c r="AG63" s="4"/>
      <c r="AH63" s="4"/>
      <c r="AI63" s="4"/>
      <c r="AJ63" s="4"/>
      <c r="AK63" s="4"/>
      <c r="AL63" s="16"/>
      <c r="AM63" s="4"/>
      <c r="AN63" s="5"/>
      <c r="AO63" s="18"/>
    </row>
    <row r="64" spans="30:41" ht="15.6">
      <c r="AD64" s="4"/>
      <c r="AE64" s="4"/>
      <c r="AF64" s="4"/>
      <c r="AG64" s="4"/>
      <c r="AH64" s="4"/>
      <c r="AI64" s="4"/>
      <c r="AJ64" s="4"/>
      <c r="AK64" s="4"/>
      <c r="AL64" s="16"/>
      <c r="AM64" s="4"/>
      <c r="AN64" s="5"/>
      <c r="AO64" s="18"/>
    </row>
    <row r="65" spans="30:41" ht="15.6">
      <c r="AD65" s="4"/>
      <c r="AE65" s="4"/>
      <c r="AF65" s="4"/>
      <c r="AG65" s="4"/>
      <c r="AH65" s="4"/>
      <c r="AI65" s="4"/>
      <c r="AJ65" s="4"/>
      <c r="AK65" s="4"/>
      <c r="AL65" s="16"/>
      <c r="AM65" s="4"/>
      <c r="AN65" s="5"/>
      <c r="AO65" s="18"/>
    </row>
    <row r="66" spans="30:41" ht="15.6">
      <c r="AD66" s="4"/>
      <c r="AE66" s="4"/>
      <c r="AF66" s="4"/>
      <c r="AG66" s="4"/>
      <c r="AH66" s="4"/>
      <c r="AI66" s="4"/>
      <c r="AJ66" s="4"/>
      <c r="AK66" s="4"/>
      <c r="AL66" s="18"/>
      <c r="AM66" s="4"/>
      <c r="AN66" s="5"/>
      <c r="AO66" s="18"/>
    </row>
    <row r="67" spans="30:41">
      <c r="AD67" s="4"/>
      <c r="AE67" s="4"/>
      <c r="AF67" s="4"/>
      <c r="AG67" s="4"/>
      <c r="AH67" s="4"/>
      <c r="AI67" s="4"/>
      <c r="AJ67" s="4"/>
      <c r="AK67" s="4"/>
      <c r="AL67" s="13"/>
      <c r="AM67" s="4"/>
    </row>
    <row r="68" spans="30:41" ht="15.6">
      <c r="AD68" s="4"/>
      <c r="AE68" s="4"/>
      <c r="AF68" s="4"/>
      <c r="AG68" s="4"/>
      <c r="AH68" s="4"/>
      <c r="AI68" s="4"/>
      <c r="AJ68" s="4"/>
      <c r="AK68" s="4"/>
      <c r="AL68" s="18"/>
      <c r="AM68" s="4"/>
      <c r="AO68" s="18"/>
    </row>
    <row r="69" spans="30:41">
      <c r="AD69" s="4"/>
      <c r="AE69" s="4"/>
      <c r="AF69" s="4"/>
      <c r="AG69" s="4"/>
      <c r="AH69" s="4"/>
      <c r="AI69" s="4"/>
      <c r="AJ69" s="4"/>
      <c r="AK69" s="4"/>
      <c r="AL69" s="13"/>
      <c r="AM69" s="4"/>
    </row>
    <row r="70" spans="30:41">
      <c r="AD70" s="4"/>
      <c r="AE70" s="4"/>
      <c r="AF70" s="4"/>
      <c r="AG70" s="4"/>
      <c r="AH70" s="4"/>
      <c r="AI70" s="4"/>
      <c r="AJ70" s="4"/>
      <c r="AK70" s="4"/>
      <c r="AL70" s="13"/>
      <c r="AM70" s="4"/>
    </row>
    <row r="71" spans="30:41">
      <c r="AD71" s="4"/>
      <c r="AE71" s="4"/>
      <c r="AF71" s="4"/>
      <c r="AG71" s="4"/>
      <c r="AH71" s="4"/>
      <c r="AI71" s="4"/>
      <c r="AJ71" s="4"/>
      <c r="AK71" s="4"/>
      <c r="AL71" s="13"/>
      <c r="AM71" s="4"/>
    </row>
    <row r="72" spans="30:41">
      <c r="AD72" s="4"/>
      <c r="AE72" s="4"/>
      <c r="AF72" s="4"/>
      <c r="AG72" s="4"/>
      <c r="AH72" s="4"/>
      <c r="AI72" s="4"/>
      <c r="AJ72" s="4"/>
      <c r="AK72" s="4"/>
      <c r="AL72" s="13"/>
      <c r="AM72" s="4"/>
    </row>
    <row r="73" spans="30:41">
      <c r="AD73" s="4"/>
      <c r="AE73" s="4"/>
      <c r="AF73" s="4"/>
      <c r="AG73" s="4"/>
      <c r="AH73" s="4"/>
      <c r="AI73" s="4"/>
      <c r="AJ73" s="4"/>
      <c r="AK73" s="4"/>
      <c r="AL73" s="13"/>
      <c r="AM73" s="4"/>
    </row>
    <row r="74" spans="30:41" ht="15.6">
      <c r="AD74" s="4"/>
      <c r="AE74" s="4"/>
      <c r="AF74" s="4"/>
      <c r="AG74" s="4"/>
      <c r="AH74" s="4"/>
      <c r="AI74" s="4"/>
      <c r="AJ74" s="4"/>
      <c r="AK74" s="4"/>
      <c r="AL74" s="5"/>
      <c r="AM74" s="4"/>
    </row>
    <row r="75" spans="30:41"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</row>
    <row r="76" spans="30:41" ht="15.6">
      <c r="AD76" s="4"/>
      <c r="AE76" s="4"/>
      <c r="AF76" s="4"/>
      <c r="AG76" s="4"/>
      <c r="AH76" s="4"/>
      <c r="AI76" s="4"/>
      <c r="AJ76" s="4"/>
      <c r="AK76" s="4"/>
      <c r="AL76" s="13"/>
      <c r="AM76" s="4"/>
      <c r="AN76" s="1"/>
      <c r="AO76" s="5"/>
    </row>
    <row r="77" spans="30:41" ht="15.6">
      <c r="AI77"/>
      <c r="AL77" s="13"/>
      <c r="AM77" s="4"/>
      <c r="AN77" s="1"/>
      <c r="AO77" s="5"/>
    </row>
    <row r="78" spans="30:41" ht="15.6">
      <c r="AD78" s="2"/>
      <c r="AE78" s="2"/>
      <c r="AF78" s="2"/>
      <c r="AG78" s="2"/>
      <c r="AH78" s="2"/>
      <c r="AI78" s="2"/>
      <c r="AJ78" s="2"/>
      <c r="AK78" s="2"/>
      <c r="AL78" s="13"/>
      <c r="AM78" s="4"/>
      <c r="AN78" s="1"/>
      <c r="AO78" s="5"/>
    </row>
    <row r="79" spans="30:41" ht="15.6">
      <c r="AD79" s="2"/>
      <c r="AE79" s="2"/>
      <c r="AF79" s="2"/>
      <c r="AG79" s="2"/>
      <c r="AH79" s="2"/>
      <c r="AI79" s="2"/>
      <c r="AJ79" s="2"/>
      <c r="AK79" s="2"/>
      <c r="AL79" s="13"/>
      <c r="AM79" s="4"/>
      <c r="AN79" s="1"/>
      <c r="AO79" s="5"/>
    </row>
    <row r="80" spans="30:41" ht="15.6">
      <c r="AD80" s="14"/>
      <c r="AE80" s="14"/>
      <c r="AF80" s="14"/>
      <c r="AG80" s="14"/>
      <c r="AH80" s="14"/>
      <c r="AI80" s="14"/>
      <c r="AJ80" s="14"/>
      <c r="AK80" s="14"/>
      <c r="AL80" s="13"/>
      <c r="AM80" s="4"/>
      <c r="AN80" s="13"/>
      <c r="AO80" s="5"/>
    </row>
    <row r="81" spans="30:41" ht="15.6">
      <c r="AD81" s="2"/>
      <c r="AE81" s="2"/>
      <c r="AF81" s="2"/>
      <c r="AG81" s="2"/>
      <c r="AH81" s="2"/>
      <c r="AI81" s="2"/>
      <c r="AJ81" s="2"/>
      <c r="AK81" s="2"/>
      <c r="AL81" s="13"/>
      <c r="AM81" s="4"/>
      <c r="AN81" s="13"/>
      <c r="AO81" s="5"/>
    </row>
    <row r="82" spans="30:41" ht="15.6">
      <c r="AD82" s="4"/>
      <c r="AE82" s="4"/>
      <c r="AF82" s="4"/>
      <c r="AG82" s="4"/>
      <c r="AH82" s="4"/>
      <c r="AI82" s="4"/>
      <c r="AJ82" s="4"/>
      <c r="AK82" s="4"/>
      <c r="AL82" s="13"/>
      <c r="AM82" s="4"/>
      <c r="AN82" s="13"/>
      <c r="AO82" s="5"/>
    </row>
    <row r="83" spans="30:41" ht="15.6">
      <c r="AD83" s="4"/>
      <c r="AE83" s="4"/>
      <c r="AF83" s="4"/>
      <c r="AG83" s="4"/>
      <c r="AH83" s="4"/>
      <c r="AI83" s="4"/>
      <c r="AJ83" s="4"/>
      <c r="AK83" s="4"/>
      <c r="AL83" s="13"/>
      <c r="AM83" s="4"/>
      <c r="AN83" s="13"/>
      <c r="AO83" s="5"/>
    </row>
    <row r="84" spans="30:41" ht="15.6">
      <c r="AD84" s="4"/>
      <c r="AE84" s="4"/>
      <c r="AF84" s="4"/>
      <c r="AG84" s="4"/>
      <c r="AH84" s="4"/>
      <c r="AI84" s="4"/>
      <c r="AJ84" s="4"/>
      <c r="AK84" s="4"/>
      <c r="AL84" s="13"/>
      <c r="AM84" s="4"/>
      <c r="AN84" s="5"/>
      <c r="AO84" s="5"/>
    </row>
    <row r="85" spans="30:41" ht="15.6">
      <c r="AD85" s="4"/>
      <c r="AE85" s="4"/>
      <c r="AF85" s="4"/>
      <c r="AG85" s="4"/>
      <c r="AH85" s="4"/>
      <c r="AI85" s="4"/>
      <c r="AJ85" s="4"/>
      <c r="AK85" s="4"/>
      <c r="AL85" s="13"/>
      <c r="AM85" s="4"/>
      <c r="AN85" s="5"/>
      <c r="AO85" s="5"/>
    </row>
    <row r="86" spans="30:41" ht="15.6">
      <c r="AD86" s="4"/>
      <c r="AE86" s="4"/>
      <c r="AF86" s="4"/>
      <c r="AG86" s="4"/>
      <c r="AH86" s="4"/>
      <c r="AI86" s="4"/>
      <c r="AJ86" s="4"/>
      <c r="AK86" s="4"/>
      <c r="AL86" s="13"/>
      <c r="AM86" s="4"/>
      <c r="AN86" s="5"/>
      <c r="AO86" s="5"/>
    </row>
    <row r="87" spans="30:41" ht="15.6">
      <c r="AD87" s="4"/>
      <c r="AE87" s="4"/>
      <c r="AF87" s="4"/>
      <c r="AG87" s="4"/>
      <c r="AH87" s="4"/>
      <c r="AI87" s="4"/>
      <c r="AJ87" s="4"/>
      <c r="AK87" s="4"/>
      <c r="AL87" s="13"/>
      <c r="AM87" s="4"/>
      <c r="AN87" s="5"/>
      <c r="AO87" s="5"/>
    </row>
    <row r="88" spans="30:41" ht="15.6">
      <c r="AD88" s="4"/>
      <c r="AE88" s="4"/>
      <c r="AF88" s="4"/>
      <c r="AG88" s="4"/>
      <c r="AH88" s="4"/>
      <c r="AI88" s="4"/>
      <c r="AJ88" s="4"/>
      <c r="AK88" s="4"/>
      <c r="AL88" s="13"/>
      <c r="AM88" s="4"/>
      <c r="AN88" s="5"/>
      <c r="AO88" s="5"/>
    </row>
    <row r="89" spans="30:41" ht="15.6">
      <c r="AD89" s="4"/>
      <c r="AE89" s="4"/>
      <c r="AF89" s="4"/>
      <c r="AG89" s="4"/>
      <c r="AH89" s="4"/>
      <c r="AI89" s="4"/>
      <c r="AJ89" s="4"/>
      <c r="AK89" s="4"/>
      <c r="AL89" s="13"/>
      <c r="AM89" s="4"/>
      <c r="AN89" s="5"/>
      <c r="AO89" s="5"/>
    </row>
    <row r="90" spans="30:41" ht="15.6">
      <c r="AD90" s="4"/>
      <c r="AE90" s="4"/>
      <c r="AF90" s="4"/>
      <c r="AG90" s="4"/>
      <c r="AH90" s="4"/>
      <c r="AI90" s="4"/>
      <c r="AJ90" s="4"/>
      <c r="AK90" s="4"/>
      <c r="AL90" s="13"/>
      <c r="AM90" s="4"/>
      <c r="AN90" s="5"/>
      <c r="AO90" s="5"/>
    </row>
    <row r="91" spans="30:41" ht="15.6">
      <c r="AD91" s="4"/>
      <c r="AE91" s="4"/>
      <c r="AF91" s="4"/>
      <c r="AG91" s="4"/>
      <c r="AH91" s="4"/>
      <c r="AI91" s="4"/>
      <c r="AJ91" s="4"/>
      <c r="AK91" s="4"/>
      <c r="AL91" s="13"/>
      <c r="AM91" s="4"/>
      <c r="AN91" s="5"/>
      <c r="AO91" s="5"/>
    </row>
    <row r="92" spans="30:41" ht="15.6">
      <c r="AD92" s="4"/>
      <c r="AE92" s="4"/>
      <c r="AF92" s="4"/>
      <c r="AG92" s="4"/>
      <c r="AH92" s="4"/>
      <c r="AI92" s="4"/>
      <c r="AJ92" s="4"/>
      <c r="AK92" s="4"/>
      <c r="AL92" s="13"/>
      <c r="AM92" s="4"/>
      <c r="AN92" s="5"/>
      <c r="AO92" s="5"/>
    </row>
    <row r="93" spans="30:41" ht="15.6">
      <c r="AD93" s="4"/>
      <c r="AE93" s="4"/>
      <c r="AF93" s="4"/>
      <c r="AG93" s="4"/>
      <c r="AH93" s="4"/>
      <c r="AI93" s="4"/>
      <c r="AJ93" s="4"/>
      <c r="AK93" s="4"/>
      <c r="AL93" s="13"/>
      <c r="AM93" s="4"/>
      <c r="AN93" s="5"/>
      <c r="AO93" s="5"/>
    </row>
    <row r="94" spans="30:41" ht="15.6">
      <c r="AD94" s="4"/>
      <c r="AE94" s="4"/>
      <c r="AF94" s="4"/>
      <c r="AG94" s="4"/>
      <c r="AH94" s="4"/>
      <c r="AI94" s="4"/>
      <c r="AJ94" s="4"/>
      <c r="AK94" s="4"/>
      <c r="AL94" s="13"/>
      <c r="AM94" s="4"/>
      <c r="AN94" s="5"/>
      <c r="AO94" s="5"/>
    </row>
    <row r="95" spans="30:41" ht="15.6">
      <c r="AD95" s="4"/>
      <c r="AE95" s="4"/>
      <c r="AF95" s="4"/>
      <c r="AG95" s="4"/>
      <c r="AH95" s="4"/>
      <c r="AI95" s="4"/>
      <c r="AJ95" s="4"/>
      <c r="AK95" s="4"/>
      <c r="AL95" s="5"/>
      <c r="AM95" s="4"/>
      <c r="AN95" s="5"/>
      <c r="AO95" s="5"/>
    </row>
    <row r="96" spans="30:41">
      <c r="AI96"/>
      <c r="AL96" s="13"/>
      <c r="AM96" s="4"/>
    </row>
    <row r="97" spans="30:41" ht="15.6">
      <c r="AD97" s="2"/>
      <c r="AE97" s="2"/>
      <c r="AF97" s="2"/>
      <c r="AG97" s="2"/>
      <c r="AH97" s="2"/>
      <c r="AI97" s="2"/>
      <c r="AJ97" s="2"/>
      <c r="AK97" s="2"/>
      <c r="AL97" s="5"/>
      <c r="AM97" s="4"/>
      <c r="AO97" s="5"/>
    </row>
    <row r="98" spans="30:41" ht="15.6">
      <c r="AD98" s="2"/>
      <c r="AE98" s="2"/>
      <c r="AF98" s="2"/>
      <c r="AG98" s="2"/>
      <c r="AH98" s="2"/>
      <c r="AI98" s="2"/>
      <c r="AJ98" s="2"/>
      <c r="AK98" s="2"/>
      <c r="AL98" s="13"/>
      <c r="AM98" s="4"/>
    </row>
    <row r="99" spans="30:41">
      <c r="AD99" s="14"/>
      <c r="AE99" s="14"/>
      <c r="AF99" s="14"/>
      <c r="AG99" s="14"/>
      <c r="AH99" s="14"/>
      <c r="AI99" s="14"/>
      <c r="AJ99" s="14"/>
      <c r="AK99" s="14"/>
      <c r="AL99" s="13"/>
      <c r="AM99" s="4"/>
    </row>
    <row r="100" spans="30:41" ht="15.6">
      <c r="AD100" s="2"/>
      <c r="AE100" s="2"/>
      <c r="AF100" s="2"/>
      <c r="AG100" s="2"/>
      <c r="AH100" s="2"/>
      <c r="AI100" s="2"/>
      <c r="AJ100" s="2"/>
      <c r="AK100" s="2"/>
      <c r="AL100" s="5"/>
      <c r="AM100" s="4"/>
      <c r="AO100" s="2"/>
    </row>
    <row r="101" spans="30:41"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</row>
    <row r="102" spans="30:41" ht="15.6">
      <c r="AD102" s="4"/>
      <c r="AE102" s="4"/>
      <c r="AF102" s="4"/>
      <c r="AG102" s="4"/>
      <c r="AH102" s="4"/>
      <c r="AI102" s="4"/>
      <c r="AJ102" s="4"/>
      <c r="AK102" s="4"/>
      <c r="AL102" s="13"/>
      <c r="AM102" s="4"/>
      <c r="AN102" s="1"/>
      <c r="AO102" s="5"/>
    </row>
    <row r="103" spans="30:41" ht="15.6">
      <c r="AD103" s="4"/>
      <c r="AE103" s="4"/>
      <c r="AF103" s="4"/>
      <c r="AG103" s="4"/>
      <c r="AH103" s="4"/>
      <c r="AI103" s="4"/>
      <c r="AJ103" s="4"/>
      <c r="AK103" s="4"/>
      <c r="AL103" s="13"/>
      <c r="AM103" s="4"/>
      <c r="AN103" s="1"/>
      <c r="AO103" s="5"/>
    </row>
    <row r="104" spans="30:41" ht="15.6">
      <c r="AD104" s="4"/>
      <c r="AE104" s="4"/>
      <c r="AF104" s="4"/>
      <c r="AG104" s="4"/>
      <c r="AH104" s="4"/>
      <c r="AI104" s="4"/>
      <c r="AJ104" s="4"/>
      <c r="AK104" s="4"/>
      <c r="AL104" s="13"/>
      <c r="AM104" s="4"/>
      <c r="AN104" s="1"/>
      <c r="AO104" s="5"/>
    </row>
    <row r="105" spans="30:41" ht="15.6">
      <c r="AD105" s="4"/>
      <c r="AE105" s="4"/>
      <c r="AF105" s="4"/>
      <c r="AG105" s="4"/>
      <c r="AH105" s="4"/>
      <c r="AI105" s="4"/>
      <c r="AJ105" s="4"/>
      <c r="AK105" s="4"/>
      <c r="AL105" s="13"/>
      <c r="AM105" s="4"/>
      <c r="AN105" s="1"/>
      <c r="AO105" s="5"/>
    </row>
    <row r="106" spans="30:41" ht="15.6">
      <c r="AD106" s="4"/>
      <c r="AE106" s="4"/>
      <c r="AF106" s="4"/>
      <c r="AG106" s="4"/>
      <c r="AH106" s="4"/>
      <c r="AI106" s="4"/>
      <c r="AJ106" s="4"/>
      <c r="AK106" s="4"/>
      <c r="AL106" s="13"/>
      <c r="AM106" s="4"/>
      <c r="AN106" s="1"/>
      <c r="AO106" s="5"/>
    </row>
    <row r="107" spans="30:41" ht="15.6">
      <c r="AD107" s="4"/>
      <c r="AE107" s="4"/>
      <c r="AF107" s="4"/>
      <c r="AG107" s="4"/>
      <c r="AH107" s="4"/>
      <c r="AI107" s="4"/>
      <c r="AJ107" s="4"/>
      <c r="AK107" s="4"/>
      <c r="AL107" s="13"/>
      <c r="AM107" s="4"/>
      <c r="AN107" s="1"/>
      <c r="AO107" s="5"/>
    </row>
    <row r="108" spans="30:41" ht="15.6">
      <c r="AD108" s="4"/>
      <c r="AE108" s="4"/>
      <c r="AF108" s="4"/>
      <c r="AG108" s="4"/>
      <c r="AH108" s="4"/>
      <c r="AI108" s="4"/>
      <c r="AJ108" s="4"/>
      <c r="AK108" s="4"/>
      <c r="AL108" s="13"/>
      <c r="AM108" s="4"/>
      <c r="AN108" s="1"/>
      <c r="AO108" s="5"/>
    </row>
    <row r="109" spans="30:41" ht="15.6">
      <c r="AD109" s="4"/>
      <c r="AE109" s="4"/>
      <c r="AF109" s="4"/>
      <c r="AG109" s="4"/>
      <c r="AH109" s="4"/>
      <c r="AI109" s="4"/>
      <c r="AJ109" s="4"/>
      <c r="AK109" s="4"/>
      <c r="AL109" s="13"/>
      <c r="AM109" s="4"/>
      <c r="AN109" s="13"/>
      <c r="AO109" s="5"/>
    </row>
    <row r="110" spans="30:41" ht="15.6">
      <c r="AD110" s="4"/>
      <c r="AE110" s="4"/>
      <c r="AF110" s="4"/>
      <c r="AG110" s="4"/>
      <c r="AH110" s="4"/>
      <c r="AI110" s="4"/>
      <c r="AJ110" s="4"/>
      <c r="AK110" s="4"/>
      <c r="AL110" s="13"/>
      <c r="AM110" s="4"/>
      <c r="AN110" s="13"/>
      <c r="AO110" s="5"/>
    </row>
    <row r="111" spans="30:41" ht="15.6">
      <c r="AD111" s="4"/>
      <c r="AE111" s="4"/>
      <c r="AF111" s="4"/>
      <c r="AG111" s="4"/>
      <c r="AH111" s="4"/>
      <c r="AI111" s="4"/>
      <c r="AJ111" s="4"/>
      <c r="AK111" s="4"/>
      <c r="AL111" s="13"/>
      <c r="AM111" s="4"/>
      <c r="AN111" s="13"/>
      <c r="AO111" s="5"/>
    </row>
    <row r="112" spans="30:41" ht="15.6">
      <c r="AD112" s="4"/>
      <c r="AE112" s="4"/>
      <c r="AF112" s="4"/>
      <c r="AG112" s="4"/>
      <c r="AH112" s="4"/>
      <c r="AI112" s="4"/>
      <c r="AJ112" s="4"/>
      <c r="AK112" s="4"/>
      <c r="AL112" s="13"/>
      <c r="AM112" s="4"/>
      <c r="AN112" s="13"/>
      <c r="AO112" s="5"/>
    </row>
    <row r="113" spans="30:41" ht="15.6">
      <c r="AD113" s="4"/>
      <c r="AE113" s="4"/>
      <c r="AF113" s="4"/>
      <c r="AG113" s="4"/>
      <c r="AH113" s="4"/>
      <c r="AI113" s="4"/>
      <c r="AJ113" s="4"/>
      <c r="AK113" s="4"/>
      <c r="AL113" s="13"/>
      <c r="AM113" s="4"/>
      <c r="AN113" s="5"/>
      <c r="AO113" s="5"/>
    </row>
    <row r="114" spans="30:41" ht="15.6">
      <c r="AD114" s="4"/>
      <c r="AE114" s="4"/>
      <c r="AF114" s="4"/>
      <c r="AG114" s="4"/>
      <c r="AH114" s="4"/>
      <c r="AI114" s="4"/>
      <c r="AJ114" s="4"/>
      <c r="AK114" s="4"/>
      <c r="AL114" s="13"/>
      <c r="AM114" s="4"/>
      <c r="AN114" s="5"/>
      <c r="AO114" s="5"/>
    </row>
    <row r="115" spans="30:41" ht="15.6">
      <c r="AI115"/>
      <c r="AL115" s="13"/>
      <c r="AM115" s="4"/>
      <c r="AN115" s="5"/>
      <c r="AO115" s="5"/>
    </row>
    <row r="116" spans="30:41" ht="15.6">
      <c r="AD116" s="2"/>
      <c r="AE116" s="2"/>
      <c r="AF116" s="2"/>
      <c r="AG116" s="2"/>
      <c r="AH116" s="2"/>
      <c r="AI116" s="2"/>
      <c r="AJ116" s="2"/>
      <c r="AK116" s="2"/>
      <c r="AL116" s="13"/>
      <c r="AM116" s="4"/>
      <c r="AN116" s="5"/>
      <c r="AO116" s="5"/>
    </row>
    <row r="117" spans="30:41" ht="15.6">
      <c r="AD117" s="2"/>
      <c r="AE117" s="2"/>
      <c r="AF117" s="2"/>
      <c r="AG117" s="2"/>
      <c r="AH117" s="2"/>
      <c r="AI117" s="2"/>
      <c r="AJ117" s="2"/>
      <c r="AK117" s="2"/>
      <c r="AL117" s="13"/>
      <c r="AM117" s="4"/>
      <c r="AN117" s="5"/>
      <c r="AO117" s="5"/>
    </row>
    <row r="118" spans="30:41" ht="15.6">
      <c r="AD118" s="14"/>
      <c r="AE118" s="14"/>
      <c r="AF118" s="14"/>
      <c r="AG118" s="14"/>
      <c r="AH118" s="14"/>
      <c r="AI118" s="14"/>
      <c r="AJ118" s="14"/>
      <c r="AK118" s="14"/>
      <c r="AL118" s="13"/>
      <c r="AM118" s="4"/>
      <c r="AN118" s="5"/>
      <c r="AO118" s="5"/>
    </row>
    <row r="119" spans="30:41" ht="15.6">
      <c r="AD119" s="2"/>
      <c r="AE119" s="2"/>
      <c r="AF119" s="2"/>
      <c r="AG119" s="2"/>
      <c r="AH119" s="2"/>
      <c r="AI119" s="2"/>
      <c r="AJ119" s="2"/>
      <c r="AK119" s="2"/>
      <c r="AL119" s="13"/>
      <c r="AM119" s="4"/>
      <c r="AN119" s="5"/>
      <c r="AO119" s="5"/>
    </row>
    <row r="120" spans="30:41" ht="15.6">
      <c r="AD120" s="4"/>
      <c r="AE120" s="4"/>
      <c r="AF120" s="4"/>
      <c r="AG120" s="4"/>
      <c r="AH120" s="4"/>
      <c r="AI120" s="4"/>
      <c r="AJ120" s="4"/>
      <c r="AK120" s="4"/>
      <c r="AL120" s="13"/>
      <c r="AM120" s="4"/>
      <c r="AN120" s="5"/>
      <c r="AO120" s="5"/>
    </row>
    <row r="121" spans="30:41" ht="15.6">
      <c r="AD121" s="4"/>
      <c r="AE121" s="4"/>
      <c r="AF121" s="4"/>
      <c r="AG121" s="4"/>
      <c r="AH121" s="4"/>
      <c r="AI121" s="4"/>
      <c r="AJ121" s="4"/>
      <c r="AK121" s="4"/>
      <c r="AL121" s="5"/>
      <c r="AM121" s="4"/>
      <c r="AN121" s="5"/>
      <c r="AO121" s="5"/>
    </row>
    <row r="122" spans="30:41">
      <c r="AD122" s="4"/>
      <c r="AE122" s="4"/>
      <c r="AF122" s="4"/>
      <c r="AG122" s="4"/>
      <c r="AH122" s="4"/>
      <c r="AI122" s="4"/>
      <c r="AJ122" s="4"/>
      <c r="AK122" s="4"/>
      <c r="AL122" s="13"/>
      <c r="AM122" s="4"/>
    </row>
    <row r="123" spans="30:41">
      <c r="AD123" s="4"/>
      <c r="AE123" s="4"/>
      <c r="AF123" s="4"/>
      <c r="AG123" s="4"/>
      <c r="AH123" s="4"/>
      <c r="AI123" s="4"/>
      <c r="AJ123" s="4"/>
      <c r="AK123" s="4"/>
      <c r="AL123" s="13"/>
      <c r="AM123" s="4"/>
    </row>
    <row r="124" spans="30:41">
      <c r="AD124" s="4"/>
      <c r="AE124" s="4"/>
      <c r="AF124" s="4"/>
      <c r="AG124" s="4"/>
      <c r="AH124" s="4"/>
      <c r="AI124" s="4"/>
      <c r="AJ124" s="4"/>
      <c r="AK124" s="4"/>
      <c r="AL124" s="13"/>
      <c r="AM124" s="4"/>
    </row>
    <row r="125" spans="30:41" ht="15.6">
      <c r="AD125" s="4"/>
      <c r="AE125" s="4"/>
      <c r="AF125" s="4"/>
      <c r="AG125" s="4"/>
      <c r="AH125" s="4"/>
      <c r="AI125" s="4"/>
      <c r="AJ125" s="4"/>
      <c r="AK125" s="4"/>
      <c r="AL125" s="5"/>
      <c r="AM125" s="4"/>
      <c r="AO125" s="5"/>
    </row>
    <row r="126" spans="30:41" ht="15.6">
      <c r="AD126" s="4"/>
      <c r="AE126" s="4"/>
      <c r="AF126" s="4"/>
      <c r="AG126" s="4"/>
      <c r="AH126" s="4"/>
      <c r="AI126" s="4"/>
      <c r="AJ126" s="4"/>
      <c r="AK126" s="4"/>
      <c r="AL126" s="5"/>
      <c r="AM126" s="4"/>
      <c r="AO126" s="5"/>
    </row>
    <row r="127" spans="30:41">
      <c r="AD127" s="4"/>
      <c r="AE127" s="4"/>
      <c r="AF127" s="4"/>
      <c r="AG127" s="4"/>
      <c r="AH127" s="4"/>
      <c r="AI127" s="4"/>
      <c r="AJ127" s="4"/>
      <c r="AK127" s="4"/>
      <c r="AL127" s="13"/>
      <c r="AM127" s="4"/>
    </row>
    <row r="128" spans="30:41">
      <c r="AD128" s="4"/>
      <c r="AE128" s="4"/>
      <c r="AF128" s="4"/>
      <c r="AG128" s="4"/>
      <c r="AH128" s="4"/>
      <c r="AI128" s="4"/>
      <c r="AJ128" s="4"/>
      <c r="AK128" s="4"/>
      <c r="AL128" s="13"/>
      <c r="AM128" s="4"/>
    </row>
    <row r="129" spans="30:39">
      <c r="AD129" s="4"/>
      <c r="AE129" s="4"/>
      <c r="AF129" s="4"/>
      <c r="AG129" s="4"/>
      <c r="AH129" s="4"/>
      <c r="AI129" s="4"/>
      <c r="AJ129" s="4"/>
      <c r="AK129" s="4"/>
      <c r="AL129" s="13"/>
      <c r="AM129" s="4"/>
    </row>
    <row r="130" spans="30:39">
      <c r="AD130" s="4"/>
      <c r="AE130" s="4"/>
      <c r="AF130" s="4"/>
      <c r="AG130" s="4"/>
      <c r="AH130" s="4"/>
      <c r="AI130" s="4"/>
      <c r="AJ130" s="4"/>
      <c r="AK130" s="4"/>
      <c r="AL130" s="13"/>
      <c r="AM130" s="4"/>
    </row>
    <row r="131" spans="30:39">
      <c r="AD131" s="4"/>
      <c r="AE131" s="4"/>
      <c r="AF131" s="4"/>
      <c r="AG131" s="4"/>
      <c r="AH131" s="4"/>
      <c r="AI131" s="4"/>
      <c r="AJ131" s="4"/>
      <c r="AK131" s="4"/>
      <c r="AL131" s="13"/>
      <c r="AM131" s="4"/>
    </row>
    <row r="132" spans="30:39">
      <c r="AD132" s="4"/>
      <c r="AE132" s="4"/>
      <c r="AF132" s="4"/>
      <c r="AG132" s="4"/>
      <c r="AH132" s="4"/>
      <c r="AI132" s="4"/>
      <c r="AJ132" s="4"/>
      <c r="AK132" s="4"/>
      <c r="AL132" s="13"/>
      <c r="AM132" s="4"/>
    </row>
    <row r="133" spans="30:39">
      <c r="AD133" s="4"/>
      <c r="AE133" s="4"/>
      <c r="AF133" s="4"/>
      <c r="AG133" s="4"/>
      <c r="AH133" s="4"/>
      <c r="AI133" s="4"/>
      <c r="AJ133" s="4"/>
      <c r="AK133" s="4"/>
      <c r="AL133" s="13"/>
      <c r="AM133" s="4"/>
    </row>
    <row r="134" spans="30:39">
      <c r="AI134"/>
      <c r="AL134" s="13"/>
      <c r="AM134" s="4"/>
    </row>
    <row r="135" spans="30:39" ht="15.6">
      <c r="AD135" s="2"/>
      <c r="AE135" s="2"/>
      <c r="AF135" s="2"/>
      <c r="AG135" s="2"/>
      <c r="AH135" s="2"/>
      <c r="AI135" s="2"/>
      <c r="AJ135" s="2"/>
      <c r="AK135" s="2"/>
      <c r="AL135" s="13"/>
      <c r="AM135" s="4"/>
    </row>
    <row r="136" spans="30:39" ht="15.6">
      <c r="AD136" s="2"/>
      <c r="AE136" s="2"/>
      <c r="AF136" s="2"/>
      <c r="AG136" s="2"/>
      <c r="AH136" s="2"/>
      <c r="AI136" s="2"/>
      <c r="AJ136" s="2"/>
      <c r="AK136" s="2"/>
      <c r="AL136" s="13"/>
      <c r="AM136" s="4"/>
    </row>
    <row r="137" spans="30:39">
      <c r="AD137" s="14"/>
      <c r="AE137" s="14"/>
      <c r="AF137" s="14"/>
      <c r="AG137" s="14"/>
      <c r="AH137" s="14"/>
      <c r="AI137" s="14"/>
      <c r="AJ137" s="14"/>
      <c r="AK137" s="14"/>
      <c r="AL137" s="13"/>
      <c r="AM137" s="4"/>
    </row>
    <row r="138" spans="30:39" ht="15.6">
      <c r="AD138" s="2"/>
      <c r="AE138" s="2"/>
      <c r="AF138" s="2"/>
      <c r="AG138" s="2"/>
      <c r="AH138" s="2"/>
      <c r="AI138" s="2"/>
      <c r="AJ138" s="2"/>
      <c r="AK138" s="2"/>
      <c r="AL138" s="13"/>
      <c r="AM138" s="4"/>
    </row>
    <row r="139" spans="30:39">
      <c r="AD139" s="4"/>
      <c r="AE139" s="4"/>
      <c r="AF139" s="4"/>
      <c r="AG139" s="4"/>
      <c r="AH139" s="4"/>
      <c r="AI139" s="4"/>
      <c r="AJ139" s="4"/>
      <c r="AK139" s="4"/>
      <c r="AL139" s="13"/>
      <c r="AM139" s="4"/>
    </row>
    <row r="140" spans="30:39">
      <c r="AD140" s="4"/>
      <c r="AE140" s="4"/>
      <c r="AF140" s="4"/>
      <c r="AG140" s="4"/>
      <c r="AH140" s="4"/>
      <c r="AI140" s="4"/>
      <c r="AJ140" s="4"/>
      <c r="AK140" s="4"/>
      <c r="AL140" s="13"/>
      <c r="AM140" s="4"/>
    </row>
    <row r="141" spans="30:39">
      <c r="AD141" s="4"/>
      <c r="AE141" s="4"/>
      <c r="AF141" s="4"/>
      <c r="AG141" s="4"/>
      <c r="AH141" s="4"/>
      <c r="AI141" s="4"/>
      <c r="AJ141" s="4"/>
      <c r="AK141" s="4"/>
      <c r="AL141" s="13"/>
      <c r="AM141" s="4"/>
    </row>
    <row r="142" spans="30:39">
      <c r="AD142" s="4"/>
      <c r="AE142" s="4"/>
      <c r="AF142" s="4"/>
      <c r="AG142" s="4"/>
      <c r="AH142" s="4"/>
      <c r="AI142" s="4"/>
      <c r="AJ142" s="4"/>
      <c r="AK142" s="4"/>
      <c r="AL142" s="13"/>
      <c r="AM142" s="4"/>
    </row>
    <row r="143" spans="30:39">
      <c r="AD143" s="4"/>
      <c r="AE143" s="4"/>
      <c r="AF143" s="4"/>
      <c r="AG143" s="4"/>
      <c r="AH143" s="4"/>
      <c r="AI143" s="4"/>
      <c r="AJ143" s="4"/>
      <c r="AK143" s="4"/>
      <c r="AL143" s="13"/>
      <c r="AM143" s="4"/>
    </row>
    <row r="144" spans="30:39">
      <c r="AD144" s="4"/>
      <c r="AE144" s="4"/>
      <c r="AF144" s="4"/>
      <c r="AG144" s="4"/>
      <c r="AH144" s="4"/>
      <c r="AI144" s="4"/>
      <c r="AJ144" s="4"/>
      <c r="AK144" s="4"/>
      <c r="AL144" s="13"/>
      <c r="AM144" s="4"/>
    </row>
    <row r="145" spans="30:39">
      <c r="AD145" s="4"/>
      <c r="AE145" s="4"/>
      <c r="AF145" s="4"/>
      <c r="AG145" s="4"/>
      <c r="AH145" s="4"/>
      <c r="AI145" s="4"/>
      <c r="AJ145" s="4"/>
      <c r="AK145" s="4"/>
      <c r="AL145" s="13"/>
      <c r="AM145" s="4"/>
    </row>
    <row r="146" spans="30:39">
      <c r="AD146" s="4"/>
      <c r="AE146" s="4"/>
      <c r="AF146" s="4"/>
      <c r="AG146" s="4"/>
      <c r="AH146" s="4"/>
      <c r="AI146" s="4"/>
      <c r="AJ146" s="4"/>
      <c r="AK146" s="4"/>
      <c r="AL146" s="13"/>
      <c r="AM146" s="4"/>
    </row>
    <row r="147" spans="30:39">
      <c r="AD147" s="4"/>
      <c r="AE147" s="4"/>
      <c r="AF147" s="4"/>
      <c r="AG147" s="4"/>
      <c r="AH147" s="4"/>
      <c r="AI147" s="4"/>
      <c r="AJ147" s="4"/>
      <c r="AK147" s="4"/>
      <c r="AL147" s="13"/>
      <c r="AM147" s="4"/>
    </row>
    <row r="148" spans="30:39">
      <c r="AD148" s="4"/>
      <c r="AE148" s="4"/>
      <c r="AF148" s="4"/>
      <c r="AG148" s="4"/>
      <c r="AH148" s="4"/>
      <c r="AI148" s="4"/>
      <c r="AJ148" s="4"/>
      <c r="AK148" s="4"/>
      <c r="AL148" s="13"/>
      <c r="AM148" s="4"/>
    </row>
    <row r="149" spans="30:39">
      <c r="AD149" s="4"/>
      <c r="AE149" s="4"/>
      <c r="AF149" s="4"/>
      <c r="AG149" s="4"/>
      <c r="AH149" s="4"/>
      <c r="AI149" s="4"/>
      <c r="AJ149" s="4"/>
      <c r="AK149" s="4"/>
      <c r="AL149" s="13"/>
      <c r="AM149" s="4"/>
    </row>
    <row r="150" spans="30:39">
      <c r="AD150" s="4"/>
      <c r="AE150" s="4"/>
      <c r="AF150" s="4"/>
      <c r="AG150" s="4"/>
      <c r="AH150" s="4"/>
      <c r="AI150" s="4"/>
      <c r="AJ150" s="4"/>
      <c r="AK150" s="4"/>
      <c r="AL150" s="13"/>
      <c r="AM150" s="4"/>
    </row>
    <row r="151" spans="30:39">
      <c r="AD151" s="4"/>
      <c r="AE151" s="4"/>
      <c r="AF151" s="4"/>
      <c r="AG151" s="4"/>
      <c r="AH151" s="4"/>
      <c r="AI151" s="4"/>
      <c r="AJ151" s="4"/>
      <c r="AK151" s="4"/>
      <c r="AL151" s="13"/>
      <c r="AM151" s="4"/>
    </row>
    <row r="152" spans="30:39">
      <c r="AD152" s="4"/>
      <c r="AE152" s="4"/>
      <c r="AF152" s="4"/>
      <c r="AG152" s="4"/>
      <c r="AH152" s="4"/>
      <c r="AI152" s="4"/>
      <c r="AJ152" s="4"/>
      <c r="AK152" s="4"/>
      <c r="AL152" s="13"/>
      <c r="AM152" s="4"/>
    </row>
    <row r="153" spans="30:39">
      <c r="AI153"/>
      <c r="AL153" s="13"/>
      <c r="AM153" s="4"/>
    </row>
    <row r="154" spans="30:39" ht="15.6">
      <c r="AD154" s="2"/>
      <c r="AE154" s="2"/>
      <c r="AF154" s="2"/>
      <c r="AG154" s="2"/>
      <c r="AH154" s="2"/>
      <c r="AI154" s="2"/>
      <c r="AJ154" s="2"/>
      <c r="AK154" s="2"/>
      <c r="AL154" s="13"/>
      <c r="AM154" s="4"/>
    </row>
    <row r="155" spans="30:39" ht="15.6">
      <c r="AD155" s="2"/>
      <c r="AE155" s="2"/>
      <c r="AF155" s="2"/>
      <c r="AG155" s="2"/>
      <c r="AH155" s="2"/>
      <c r="AI155" s="2"/>
      <c r="AJ155" s="2"/>
      <c r="AK155" s="2"/>
      <c r="AL155" s="13"/>
      <c r="AM155" s="4"/>
    </row>
    <row r="156" spans="30:39">
      <c r="AD156" s="14"/>
      <c r="AE156" s="14"/>
      <c r="AF156" s="14"/>
      <c r="AG156" s="14"/>
      <c r="AH156" s="14"/>
      <c r="AI156" s="14"/>
      <c r="AJ156" s="14"/>
      <c r="AK156" s="14"/>
      <c r="AL156" s="13"/>
      <c r="AM156" s="4"/>
    </row>
    <row r="157" spans="30:39" ht="15.6">
      <c r="AD157" s="2"/>
      <c r="AE157" s="2"/>
      <c r="AF157" s="2"/>
      <c r="AG157" s="2"/>
      <c r="AH157" s="2"/>
      <c r="AI157" s="2"/>
      <c r="AJ157" s="2"/>
      <c r="AK157" s="2"/>
      <c r="AL157" s="13"/>
      <c r="AM157" s="4"/>
    </row>
    <row r="158" spans="30:39">
      <c r="AD158" s="4"/>
      <c r="AE158" s="4"/>
      <c r="AF158" s="4"/>
      <c r="AG158" s="4"/>
      <c r="AH158" s="4"/>
      <c r="AI158" s="4"/>
      <c r="AJ158" s="4"/>
      <c r="AK158" s="4"/>
      <c r="AL158" s="13"/>
      <c r="AM158" s="4"/>
    </row>
    <row r="159" spans="30:39">
      <c r="AD159" s="4"/>
      <c r="AE159" s="4"/>
      <c r="AF159" s="4"/>
      <c r="AG159" s="4"/>
      <c r="AH159" s="4"/>
      <c r="AI159" s="4"/>
      <c r="AJ159" s="4"/>
      <c r="AK159" s="4"/>
      <c r="AL159" s="13"/>
      <c r="AM159" s="4"/>
    </row>
    <row r="160" spans="30:39">
      <c r="AD160" s="4"/>
      <c r="AE160" s="4"/>
      <c r="AF160" s="4"/>
      <c r="AG160" s="4"/>
      <c r="AH160" s="4"/>
      <c r="AI160" s="4"/>
      <c r="AJ160" s="4"/>
      <c r="AK160" s="4"/>
      <c r="AL160" s="13"/>
      <c r="AM160" s="4"/>
    </row>
    <row r="161" spans="30:39">
      <c r="AD161" s="4"/>
      <c r="AE161" s="4"/>
      <c r="AF161" s="4"/>
      <c r="AG161" s="4"/>
      <c r="AH161" s="4"/>
      <c r="AI161" s="4"/>
      <c r="AJ161" s="4"/>
      <c r="AK161" s="4"/>
      <c r="AL161" s="13"/>
      <c r="AM161" s="4"/>
    </row>
    <row r="162" spans="30:39">
      <c r="AD162" s="4"/>
      <c r="AE162" s="4"/>
      <c r="AF162" s="4"/>
      <c r="AG162" s="4"/>
      <c r="AH162" s="4"/>
      <c r="AI162" s="4"/>
      <c r="AJ162" s="4"/>
      <c r="AK162" s="4"/>
      <c r="AL162" s="13"/>
      <c r="AM162" s="4"/>
    </row>
    <row r="163" spans="30:39">
      <c r="AD163" s="4"/>
      <c r="AE163" s="4"/>
      <c r="AF163" s="4"/>
      <c r="AG163" s="4"/>
      <c r="AH163" s="4"/>
      <c r="AI163" s="4"/>
      <c r="AJ163" s="4"/>
      <c r="AK163" s="4"/>
      <c r="AL163" s="13"/>
      <c r="AM163" s="4"/>
    </row>
    <row r="164" spans="30:39">
      <c r="AD164" s="4"/>
      <c r="AE164" s="4"/>
      <c r="AF164" s="4"/>
      <c r="AG164" s="4"/>
      <c r="AH164" s="4"/>
      <c r="AI164" s="4"/>
      <c r="AJ164" s="4"/>
      <c r="AK164" s="4"/>
      <c r="AL164" s="13"/>
      <c r="AM164" s="4"/>
    </row>
    <row r="165" spans="30:39">
      <c r="AD165" s="4"/>
      <c r="AE165" s="4"/>
      <c r="AF165" s="4"/>
      <c r="AG165" s="4"/>
      <c r="AH165" s="4"/>
      <c r="AI165" s="4"/>
      <c r="AJ165" s="4"/>
      <c r="AK165" s="4"/>
      <c r="AL165" s="13"/>
      <c r="AM165" s="4"/>
    </row>
    <row r="166" spans="30:39">
      <c r="AD166" s="4"/>
      <c r="AE166" s="4"/>
      <c r="AF166" s="4"/>
      <c r="AG166" s="4"/>
      <c r="AH166" s="4"/>
      <c r="AI166" s="4"/>
      <c r="AJ166" s="4"/>
      <c r="AK166" s="4"/>
      <c r="AL166" s="13"/>
      <c r="AM166" s="4"/>
    </row>
    <row r="167" spans="30:39">
      <c r="AD167" s="4"/>
      <c r="AE167" s="4"/>
      <c r="AF167" s="4"/>
      <c r="AG167" s="4"/>
      <c r="AH167" s="4"/>
      <c r="AI167" s="4"/>
      <c r="AJ167" s="4"/>
      <c r="AK167" s="4"/>
      <c r="AL167" s="13"/>
      <c r="AM167" s="4"/>
    </row>
    <row r="168" spans="30:39">
      <c r="AD168" s="4"/>
      <c r="AE168" s="4"/>
      <c r="AF168" s="4"/>
      <c r="AG168" s="4"/>
      <c r="AH168" s="4"/>
      <c r="AI168" s="4"/>
      <c r="AJ168" s="4"/>
      <c r="AK168" s="4"/>
      <c r="AL168" s="13"/>
      <c r="AM168" s="4"/>
    </row>
    <row r="169" spans="30:39">
      <c r="AD169" s="4"/>
      <c r="AE169" s="4"/>
      <c r="AF169" s="4"/>
      <c r="AG169" s="4"/>
      <c r="AH169" s="4"/>
      <c r="AI169" s="4"/>
      <c r="AJ169" s="4"/>
      <c r="AK169" s="4"/>
      <c r="AL169" s="13"/>
      <c r="AM169" s="4"/>
    </row>
    <row r="170" spans="30:39">
      <c r="AD170" s="4"/>
      <c r="AE170" s="4"/>
      <c r="AF170" s="4"/>
      <c r="AG170" s="4"/>
      <c r="AH170" s="4"/>
      <c r="AI170" s="4"/>
      <c r="AJ170" s="4"/>
      <c r="AK170" s="4"/>
      <c r="AL170" s="13"/>
      <c r="AM170" s="4"/>
    </row>
    <row r="171" spans="30:39">
      <c r="AD171" s="4"/>
      <c r="AE171" s="4"/>
      <c r="AF171" s="4"/>
      <c r="AG171" s="4"/>
      <c r="AH171" s="4"/>
      <c r="AI171" s="4"/>
      <c r="AJ171" s="4"/>
      <c r="AK171" s="4"/>
      <c r="AL171" s="13"/>
      <c r="AM171" s="4"/>
    </row>
    <row r="172" spans="30:39">
      <c r="AI172"/>
      <c r="AL172" s="13"/>
      <c r="AM172" s="4"/>
    </row>
    <row r="173" spans="30:39" ht="15.6">
      <c r="AD173" s="2"/>
      <c r="AE173" s="2"/>
      <c r="AF173" s="2"/>
      <c r="AG173" s="2"/>
      <c r="AH173" s="2"/>
      <c r="AI173" s="2"/>
      <c r="AJ173" s="2"/>
      <c r="AK173" s="2"/>
      <c r="AL173" s="13"/>
      <c r="AM173" s="4"/>
    </row>
    <row r="174" spans="30:39" ht="15.6">
      <c r="AD174" s="2"/>
      <c r="AE174" s="2"/>
      <c r="AF174" s="2"/>
      <c r="AG174" s="2"/>
      <c r="AH174" s="2"/>
      <c r="AI174" s="2"/>
      <c r="AJ174" s="2"/>
      <c r="AK174" s="2"/>
      <c r="AL174" s="13"/>
      <c r="AM174" s="4"/>
    </row>
    <row r="175" spans="30:39">
      <c r="AD175" s="14"/>
      <c r="AE175" s="14"/>
      <c r="AF175" s="14"/>
      <c r="AG175" s="14"/>
      <c r="AH175" s="14"/>
      <c r="AI175" s="14"/>
      <c r="AJ175" s="14"/>
      <c r="AK175" s="14"/>
      <c r="AL175" s="13"/>
      <c r="AM175" s="4"/>
    </row>
    <row r="176" spans="30:39" ht="15.6">
      <c r="AD176" s="2"/>
      <c r="AE176" s="2"/>
      <c r="AF176" s="2"/>
      <c r="AG176" s="2"/>
      <c r="AH176" s="2"/>
      <c r="AI176" s="2"/>
      <c r="AJ176" s="2"/>
      <c r="AK176" s="2"/>
      <c r="AL176" s="13"/>
      <c r="AM176" s="4"/>
    </row>
    <row r="177" spans="30:39">
      <c r="AD177" s="4"/>
      <c r="AE177" s="4"/>
      <c r="AF177" s="4"/>
      <c r="AG177" s="4"/>
      <c r="AH177" s="4"/>
      <c r="AI177" s="4"/>
      <c r="AJ177" s="4"/>
      <c r="AK177" s="4"/>
      <c r="AL177" s="13"/>
      <c r="AM177" s="4"/>
    </row>
    <row r="178" spans="30:39">
      <c r="AD178" s="4"/>
      <c r="AE178" s="4"/>
      <c r="AF178" s="4"/>
      <c r="AG178" s="4"/>
      <c r="AH178" s="4"/>
      <c r="AI178" s="4"/>
      <c r="AJ178" s="4"/>
      <c r="AK178" s="4"/>
      <c r="AL178" s="13"/>
      <c r="AM178" s="4"/>
    </row>
    <row r="179" spans="30:39">
      <c r="AD179" s="4"/>
      <c r="AE179" s="4"/>
      <c r="AF179" s="4"/>
      <c r="AG179" s="4"/>
      <c r="AH179" s="4"/>
      <c r="AI179" s="4"/>
      <c r="AJ179" s="4"/>
      <c r="AK179" s="4"/>
      <c r="AL179" s="13"/>
      <c r="AM179" s="4"/>
    </row>
    <row r="180" spans="30:39">
      <c r="AD180" s="4"/>
      <c r="AE180" s="4"/>
      <c r="AF180" s="4"/>
      <c r="AG180" s="4"/>
      <c r="AH180" s="4"/>
      <c r="AI180" s="4"/>
      <c r="AJ180" s="4"/>
      <c r="AK180" s="4"/>
      <c r="AL180" s="13"/>
      <c r="AM180" s="4"/>
    </row>
    <row r="181" spans="30:39">
      <c r="AD181" s="4"/>
      <c r="AE181" s="4"/>
      <c r="AF181" s="4"/>
      <c r="AG181" s="4"/>
      <c r="AH181" s="4"/>
      <c r="AI181" s="4"/>
      <c r="AJ181" s="4"/>
      <c r="AK181" s="4"/>
      <c r="AL181" s="13"/>
      <c r="AM181" s="4"/>
    </row>
    <row r="182" spans="30:39">
      <c r="AD182" s="4"/>
      <c r="AE182" s="4"/>
      <c r="AF182" s="4"/>
      <c r="AG182" s="4"/>
      <c r="AH182" s="4"/>
      <c r="AI182" s="4"/>
      <c r="AJ182" s="4"/>
      <c r="AK182" s="4"/>
      <c r="AL182" s="13"/>
      <c r="AM182" s="4"/>
    </row>
    <row r="183" spans="30:39">
      <c r="AD183" s="4"/>
      <c r="AE183" s="4"/>
      <c r="AF183" s="4"/>
      <c r="AG183" s="4"/>
      <c r="AH183" s="4"/>
      <c r="AI183" s="4"/>
      <c r="AJ183" s="4"/>
      <c r="AK183" s="4"/>
      <c r="AL183" s="13"/>
      <c r="AM183" s="4"/>
    </row>
    <row r="184" spans="30:39">
      <c r="AD184" s="4"/>
      <c r="AE184" s="4"/>
      <c r="AF184" s="4"/>
      <c r="AG184" s="4"/>
      <c r="AH184" s="4"/>
      <c r="AI184" s="4"/>
      <c r="AJ184" s="4"/>
      <c r="AK184" s="4"/>
      <c r="AL184" s="13"/>
      <c r="AM184" s="4"/>
    </row>
    <row r="185" spans="30:39">
      <c r="AD185" s="4"/>
      <c r="AE185" s="4"/>
      <c r="AF185" s="4"/>
      <c r="AG185" s="4"/>
      <c r="AH185" s="4"/>
      <c r="AI185" s="4"/>
      <c r="AJ185" s="4"/>
      <c r="AK185" s="4"/>
      <c r="AL185" s="13"/>
      <c r="AM185" s="4"/>
    </row>
    <row r="186" spans="30:39">
      <c r="AD186" s="4"/>
      <c r="AE186" s="4"/>
      <c r="AF186" s="4"/>
      <c r="AG186" s="4"/>
      <c r="AH186" s="4"/>
      <c r="AI186" s="4"/>
      <c r="AJ186" s="4"/>
      <c r="AK186" s="4"/>
      <c r="AL186" s="13"/>
      <c r="AM186" s="4"/>
    </row>
    <row r="187" spans="30:39">
      <c r="AD187" s="4"/>
      <c r="AE187" s="4"/>
      <c r="AF187" s="4"/>
      <c r="AG187" s="4"/>
      <c r="AH187" s="4"/>
      <c r="AI187" s="4"/>
      <c r="AJ187" s="4"/>
      <c r="AK187" s="4"/>
      <c r="AL187" s="13"/>
      <c r="AM187" s="4"/>
    </row>
    <row r="188" spans="30:39">
      <c r="AD188" s="4"/>
      <c r="AE188" s="4"/>
      <c r="AF188" s="4"/>
      <c r="AG188" s="4"/>
      <c r="AH188" s="4"/>
      <c r="AI188" s="4"/>
      <c r="AJ188" s="4"/>
      <c r="AK188" s="4"/>
      <c r="AL188" s="13"/>
      <c r="AM188" s="4"/>
    </row>
    <row r="189" spans="30:39">
      <c r="AD189" s="4"/>
      <c r="AE189" s="4"/>
      <c r="AF189" s="4"/>
      <c r="AG189" s="4"/>
      <c r="AH189" s="4"/>
      <c r="AI189" s="4"/>
      <c r="AJ189" s="4"/>
      <c r="AK189" s="4"/>
      <c r="AL189" s="13"/>
      <c r="AM189" s="4"/>
    </row>
    <row r="190" spans="30:39">
      <c r="AD190" s="4"/>
      <c r="AE190" s="4"/>
      <c r="AF190" s="4"/>
      <c r="AG190" s="4"/>
      <c r="AH190" s="4"/>
      <c r="AI190" s="4"/>
      <c r="AJ190" s="4"/>
      <c r="AK190" s="4"/>
      <c r="AL190" s="13"/>
      <c r="AM190" s="4"/>
    </row>
    <row r="191" spans="30:39">
      <c r="AI191"/>
      <c r="AM191" s="4"/>
    </row>
    <row r="192" spans="30:39" ht="15.6">
      <c r="AD192" s="2"/>
      <c r="AE192" s="2"/>
      <c r="AF192" s="2"/>
      <c r="AG192" s="2"/>
      <c r="AH192" s="2"/>
      <c r="AI192" s="2"/>
      <c r="AJ192" s="2"/>
      <c r="AK192" s="2"/>
      <c r="AM192" s="4"/>
    </row>
    <row r="193" spans="30:39" ht="15.6">
      <c r="AD193" s="2"/>
      <c r="AE193" s="2"/>
      <c r="AF193" s="2"/>
      <c r="AG193" s="2"/>
      <c r="AH193" s="2"/>
      <c r="AI193" s="2"/>
      <c r="AJ193" s="2"/>
      <c r="AK193" s="2"/>
      <c r="AM193" s="4"/>
    </row>
    <row r="194" spans="30:39">
      <c r="AD194" s="14"/>
      <c r="AE194" s="14"/>
      <c r="AF194" s="14"/>
      <c r="AG194" s="14"/>
      <c r="AH194" s="14"/>
      <c r="AI194" s="14"/>
      <c r="AJ194" s="14"/>
      <c r="AK194" s="14"/>
      <c r="AM194" s="4"/>
    </row>
    <row r="195" spans="30:39" ht="15.6">
      <c r="AD195" s="2"/>
      <c r="AE195" s="2"/>
      <c r="AF195" s="2"/>
      <c r="AG195" s="2"/>
      <c r="AH195" s="2"/>
      <c r="AI195" s="2"/>
      <c r="AJ195" s="2"/>
      <c r="AK195" s="2"/>
      <c r="AM195" s="4"/>
    </row>
    <row r="196" spans="30:39">
      <c r="AD196" s="4"/>
      <c r="AE196" s="4"/>
      <c r="AF196" s="4"/>
      <c r="AG196" s="4"/>
      <c r="AH196" s="4"/>
      <c r="AI196" s="4"/>
      <c r="AJ196" s="4"/>
      <c r="AK196" s="4"/>
      <c r="AM196" s="4"/>
    </row>
    <row r="197" spans="30:39">
      <c r="AD197" s="4"/>
      <c r="AE197" s="4"/>
      <c r="AF197" s="4"/>
      <c r="AG197" s="4"/>
      <c r="AH197" s="4"/>
      <c r="AI197" s="4"/>
      <c r="AJ197" s="4"/>
      <c r="AK197" s="4"/>
      <c r="AM197" s="4"/>
    </row>
    <row r="198" spans="30:39">
      <c r="AD198" s="4"/>
      <c r="AE198" s="4"/>
      <c r="AF198" s="4"/>
      <c r="AG198" s="4"/>
      <c r="AH198" s="4"/>
      <c r="AI198" s="4"/>
      <c r="AJ198" s="4"/>
      <c r="AK198" s="4"/>
      <c r="AM198" s="4"/>
    </row>
    <row r="199" spans="30:39">
      <c r="AD199" s="4"/>
      <c r="AE199" s="4"/>
      <c r="AF199" s="4"/>
      <c r="AG199" s="4"/>
      <c r="AH199" s="4"/>
      <c r="AI199" s="4"/>
      <c r="AJ199" s="4"/>
      <c r="AK199" s="4"/>
      <c r="AM199" s="4"/>
    </row>
    <row r="200" spans="30:39">
      <c r="AD200" s="4"/>
      <c r="AE200" s="4"/>
      <c r="AF200" s="4"/>
      <c r="AG200" s="4"/>
      <c r="AH200" s="4"/>
      <c r="AI200" s="4"/>
      <c r="AJ200" s="4"/>
      <c r="AK200" s="4"/>
      <c r="AM200" s="4"/>
    </row>
    <row r="201" spans="30:39">
      <c r="AD201" s="4"/>
      <c r="AE201" s="4"/>
      <c r="AF201" s="4"/>
      <c r="AG201" s="4"/>
      <c r="AH201" s="4"/>
      <c r="AI201" s="4"/>
      <c r="AJ201" s="4"/>
      <c r="AK201" s="4"/>
      <c r="AM201" s="4"/>
    </row>
    <row r="202" spans="30:39">
      <c r="AD202" s="4"/>
      <c r="AE202" s="4"/>
      <c r="AF202" s="4"/>
      <c r="AG202" s="4"/>
      <c r="AH202" s="4"/>
      <c r="AI202" s="4"/>
      <c r="AJ202" s="4"/>
      <c r="AK202" s="4"/>
      <c r="AM202" s="4"/>
    </row>
    <row r="203" spans="30:39">
      <c r="AD203" s="4"/>
      <c r="AE203" s="4"/>
      <c r="AF203" s="4"/>
      <c r="AG203" s="4"/>
      <c r="AH203" s="4"/>
      <c r="AI203" s="4"/>
      <c r="AJ203" s="4"/>
      <c r="AK203" s="4"/>
      <c r="AM203" s="4"/>
    </row>
    <row r="204" spans="30:39">
      <c r="AD204" s="4"/>
      <c r="AE204" s="4"/>
      <c r="AF204" s="4"/>
      <c r="AG204" s="4"/>
      <c r="AH204" s="4"/>
      <c r="AI204" s="4"/>
      <c r="AJ204" s="4"/>
      <c r="AK204" s="4"/>
      <c r="AM204" s="4"/>
    </row>
    <row r="205" spans="30:39">
      <c r="AD205" s="4"/>
      <c r="AE205" s="4"/>
      <c r="AF205" s="4"/>
      <c r="AG205" s="4"/>
      <c r="AH205" s="4"/>
      <c r="AI205" s="4"/>
      <c r="AJ205" s="4"/>
      <c r="AK205" s="4"/>
      <c r="AM205" s="4"/>
    </row>
    <row r="206" spans="30:39">
      <c r="AD206" s="4"/>
      <c r="AE206" s="4"/>
      <c r="AF206" s="4"/>
      <c r="AG206" s="4"/>
      <c r="AH206" s="4"/>
      <c r="AI206" s="4"/>
      <c r="AJ206" s="4"/>
      <c r="AK206" s="4"/>
      <c r="AM206" s="4"/>
    </row>
    <row r="207" spans="30:39">
      <c r="AD207" s="4"/>
      <c r="AE207" s="4"/>
      <c r="AF207" s="4"/>
      <c r="AG207" s="4"/>
      <c r="AH207" s="4"/>
      <c r="AI207" s="4"/>
      <c r="AJ207" s="4"/>
      <c r="AK207" s="4"/>
      <c r="AM207" s="4"/>
    </row>
    <row r="208" spans="30:39">
      <c r="AD208" s="4"/>
      <c r="AE208" s="4"/>
      <c r="AF208" s="4"/>
      <c r="AG208" s="4"/>
      <c r="AH208" s="4"/>
      <c r="AI208" s="4"/>
      <c r="AJ208" s="4"/>
      <c r="AK208" s="4"/>
      <c r="AM208" s="4"/>
    </row>
    <row r="209" spans="30:39">
      <c r="AD209" s="4"/>
      <c r="AE209" s="4"/>
      <c r="AF209" s="4"/>
      <c r="AG209" s="4"/>
      <c r="AH209" s="4"/>
      <c r="AI209" s="4"/>
      <c r="AJ209" s="4"/>
      <c r="AK209" s="4"/>
      <c r="AM209" s="4"/>
    </row>
    <row r="210" spans="30:39">
      <c r="AI210"/>
      <c r="AM210" s="4"/>
    </row>
    <row r="211" spans="30:39" ht="15.6">
      <c r="AD211" s="2"/>
      <c r="AE211" s="2"/>
      <c r="AF211" s="2"/>
      <c r="AG211" s="2"/>
      <c r="AH211" s="2"/>
      <c r="AI211" s="2"/>
      <c r="AJ211" s="2"/>
      <c r="AK211" s="2"/>
      <c r="AM211" s="4"/>
    </row>
    <row r="212" spans="30:39" ht="15.6">
      <c r="AD212" s="2"/>
      <c r="AE212" s="2"/>
      <c r="AF212" s="2"/>
      <c r="AG212" s="2"/>
      <c r="AH212" s="2"/>
      <c r="AI212" s="2"/>
      <c r="AJ212" s="2"/>
      <c r="AK212" s="2"/>
      <c r="AM212" s="4"/>
    </row>
    <row r="213" spans="30:39">
      <c r="AD213" s="14"/>
      <c r="AE213" s="14"/>
      <c r="AF213" s="14"/>
      <c r="AG213" s="14"/>
      <c r="AH213" s="14"/>
      <c r="AI213" s="14"/>
      <c r="AJ213" s="14"/>
      <c r="AK213" s="14"/>
      <c r="AM213" s="4"/>
    </row>
    <row r="214" spans="30:39" ht="15.6">
      <c r="AD214" s="2"/>
      <c r="AE214" s="2"/>
      <c r="AF214" s="2"/>
      <c r="AG214" s="2"/>
      <c r="AH214" s="2"/>
      <c r="AI214" s="2"/>
      <c r="AJ214" s="2"/>
      <c r="AK214" s="2"/>
      <c r="AM214" s="4"/>
    </row>
    <row r="215" spans="30:39">
      <c r="AD215" s="4"/>
      <c r="AE215" s="4"/>
      <c r="AF215" s="4"/>
      <c r="AG215" s="4"/>
      <c r="AH215" s="4"/>
      <c r="AI215" s="4"/>
      <c r="AJ215" s="4"/>
      <c r="AK215" s="4"/>
      <c r="AM215" s="4"/>
    </row>
    <row r="216" spans="30:39">
      <c r="AD216" s="4"/>
      <c r="AE216" s="4"/>
      <c r="AF216" s="4"/>
      <c r="AG216" s="4"/>
      <c r="AH216" s="4"/>
      <c r="AI216" s="4"/>
      <c r="AJ216" s="4"/>
      <c r="AK216" s="4"/>
      <c r="AM216" s="4"/>
    </row>
    <row r="217" spans="30:39">
      <c r="AD217" s="4"/>
      <c r="AE217" s="4"/>
      <c r="AF217" s="4"/>
      <c r="AG217" s="4"/>
      <c r="AH217" s="4"/>
      <c r="AI217" s="4"/>
      <c r="AJ217" s="4"/>
      <c r="AK217" s="4"/>
      <c r="AM217" s="4"/>
    </row>
    <row r="218" spans="30:39">
      <c r="AD218" s="4"/>
      <c r="AE218" s="4"/>
      <c r="AF218" s="4"/>
      <c r="AG218" s="4"/>
      <c r="AH218" s="4"/>
      <c r="AI218" s="4"/>
      <c r="AJ218" s="4"/>
      <c r="AK218" s="4"/>
      <c r="AM218" s="4"/>
    </row>
    <row r="219" spans="30:39">
      <c r="AD219" s="4"/>
      <c r="AE219" s="4"/>
      <c r="AF219" s="4"/>
      <c r="AG219" s="4"/>
      <c r="AH219" s="4"/>
      <c r="AI219" s="4"/>
      <c r="AJ219" s="4"/>
      <c r="AK219" s="4"/>
      <c r="AM219" s="4"/>
    </row>
    <row r="220" spans="30:39">
      <c r="AD220" s="4"/>
      <c r="AE220" s="4"/>
      <c r="AF220" s="4"/>
      <c r="AG220" s="4"/>
      <c r="AH220" s="4"/>
      <c r="AI220" s="4"/>
      <c r="AJ220" s="4"/>
      <c r="AK220" s="4"/>
      <c r="AM220" s="4"/>
    </row>
    <row r="221" spans="30:39">
      <c r="AD221" s="4"/>
      <c r="AE221" s="4"/>
      <c r="AF221" s="4"/>
      <c r="AG221" s="4"/>
      <c r="AH221" s="4"/>
      <c r="AI221" s="4"/>
      <c r="AJ221" s="4"/>
      <c r="AK221" s="4"/>
      <c r="AM221" s="4"/>
    </row>
    <row r="222" spans="30:39">
      <c r="AD222" s="4"/>
      <c r="AE222" s="4"/>
      <c r="AF222" s="4"/>
      <c r="AG222" s="4"/>
      <c r="AH222" s="4"/>
      <c r="AI222" s="4"/>
      <c r="AJ222" s="4"/>
      <c r="AK222" s="4"/>
      <c r="AM222" s="4"/>
    </row>
    <row r="223" spans="30:39">
      <c r="AD223" s="4"/>
      <c r="AE223" s="4"/>
      <c r="AF223" s="4"/>
      <c r="AG223" s="4"/>
      <c r="AH223" s="4"/>
      <c r="AI223" s="4"/>
      <c r="AJ223" s="4"/>
      <c r="AK223" s="4"/>
      <c r="AM223" s="4"/>
    </row>
    <row r="224" spans="30:39">
      <c r="AD224" s="4"/>
      <c r="AE224" s="4"/>
      <c r="AF224" s="4"/>
      <c r="AG224" s="4"/>
      <c r="AH224" s="4"/>
      <c r="AI224" s="4"/>
      <c r="AJ224" s="4"/>
      <c r="AK224" s="4"/>
      <c r="AM224" s="4"/>
    </row>
    <row r="225" spans="30:39">
      <c r="AD225" s="4"/>
      <c r="AE225" s="4"/>
      <c r="AF225" s="4"/>
      <c r="AG225" s="4"/>
      <c r="AH225" s="4"/>
      <c r="AI225" s="4"/>
      <c r="AJ225" s="4"/>
      <c r="AK225" s="4"/>
      <c r="AM225" s="4"/>
    </row>
    <row r="226" spans="30:39">
      <c r="AD226" s="4"/>
      <c r="AE226" s="4"/>
      <c r="AF226" s="4"/>
      <c r="AG226" s="4"/>
      <c r="AH226" s="4"/>
      <c r="AI226" s="4"/>
      <c r="AJ226" s="4"/>
      <c r="AK226" s="4"/>
      <c r="AM226" s="4"/>
    </row>
    <row r="227" spans="30:39">
      <c r="AD227" s="4"/>
      <c r="AE227" s="4"/>
      <c r="AF227" s="4"/>
      <c r="AG227" s="4"/>
      <c r="AH227" s="4"/>
      <c r="AI227" s="4"/>
      <c r="AJ227" s="4"/>
      <c r="AK227" s="4"/>
      <c r="AM227" s="4"/>
    </row>
    <row r="228" spans="30:39">
      <c r="AD228" s="4"/>
      <c r="AE228" s="4"/>
      <c r="AF228" s="4"/>
      <c r="AG228" s="4"/>
      <c r="AH228" s="4"/>
      <c r="AI228" s="4"/>
      <c r="AJ228" s="4"/>
      <c r="AK228" s="4"/>
      <c r="AM228" s="4"/>
    </row>
    <row r="229" spans="30:39">
      <c r="AI229"/>
      <c r="AM229" s="4"/>
    </row>
    <row r="230" spans="30:39" ht="15.6">
      <c r="AD230" s="2"/>
      <c r="AE230" s="2"/>
      <c r="AF230" s="2"/>
      <c r="AG230" s="2"/>
      <c r="AH230" s="2"/>
      <c r="AI230" s="2"/>
      <c r="AJ230" s="2"/>
      <c r="AK230" s="2"/>
      <c r="AM230" s="4"/>
    </row>
    <row r="231" spans="30:39" ht="15.6">
      <c r="AD231" s="2"/>
      <c r="AE231" s="2"/>
      <c r="AF231" s="2"/>
      <c r="AG231" s="2"/>
      <c r="AH231" s="2"/>
      <c r="AI231" s="2"/>
      <c r="AJ231" s="2"/>
      <c r="AK231" s="2"/>
      <c r="AM231" s="4"/>
    </row>
    <row r="232" spans="30:39">
      <c r="AD232" s="14"/>
      <c r="AE232" s="14"/>
      <c r="AF232" s="14"/>
      <c r="AG232" s="14"/>
      <c r="AH232" s="14"/>
      <c r="AI232" s="14"/>
      <c r="AJ232" s="14"/>
      <c r="AK232" s="14"/>
      <c r="AM232" s="4"/>
    </row>
    <row r="233" spans="30:39" ht="15.6">
      <c r="AD233" s="2"/>
      <c r="AE233" s="2"/>
      <c r="AF233" s="2"/>
      <c r="AG233" s="2"/>
      <c r="AH233" s="2"/>
      <c r="AI233" s="2"/>
      <c r="AJ233" s="2"/>
      <c r="AK233" s="2"/>
      <c r="AM233" s="4"/>
    </row>
    <row r="234" spans="30:39">
      <c r="AD234" s="4"/>
      <c r="AE234" s="4"/>
      <c r="AF234" s="4"/>
      <c r="AG234" s="4"/>
      <c r="AH234" s="4"/>
      <c r="AI234" s="4"/>
      <c r="AJ234" s="4"/>
      <c r="AK234" s="4"/>
      <c r="AM234" s="4"/>
    </row>
    <row r="235" spans="30:39">
      <c r="AD235" s="4"/>
      <c r="AE235" s="4"/>
      <c r="AF235" s="4"/>
      <c r="AG235" s="4"/>
      <c r="AH235" s="4"/>
      <c r="AI235" s="4"/>
      <c r="AJ235" s="4"/>
      <c r="AK235" s="4"/>
      <c r="AM235" s="4"/>
    </row>
    <row r="236" spans="30:39">
      <c r="AD236" s="4"/>
      <c r="AE236" s="4"/>
      <c r="AF236" s="4"/>
      <c r="AG236" s="4"/>
      <c r="AH236" s="4"/>
      <c r="AI236" s="4"/>
      <c r="AJ236" s="4"/>
      <c r="AK236" s="4"/>
      <c r="AM236" s="4"/>
    </row>
    <row r="237" spans="30:39">
      <c r="AD237" s="4"/>
      <c r="AE237" s="4"/>
      <c r="AF237" s="4"/>
      <c r="AG237" s="4"/>
      <c r="AH237" s="4"/>
      <c r="AI237" s="4"/>
      <c r="AJ237" s="4"/>
      <c r="AK237" s="4"/>
      <c r="AM237" s="4"/>
    </row>
    <row r="238" spans="30:39">
      <c r="AD238" s="4"/>
      <c r="AE238" s="4"/>
      <c r="AF238" s="4"/>
      <c r="AG238" s="4"/>
      <c r="AH238" s="4"/>
      <c r="AI238" s="4"/>
      <c r="AJ238" s="4"/>
      <c r="AK238" s="4"/>
      <c r="AM238" s="4"/>
    </row>
    <row r="239" spans="30:39">
      <c r="AD239" s="4"/>
      <c r="AE239" s="4"/>
      <c r="AF239" s="4"/>
      <c r="AG239" s="4"/>
      <c r="AH239" s="4"/>
      <c r="AI239" s="4"/>
      <c r="AJ239" s="4"/>
      <c r="AK239" s="4"/>
      <c r="AM239" s="4"/>
    </row>
    <row r="240" spans="30:39">
      <c r="AD240" s="4"/>
      <c r="AE240" s="4"/>
      <c r="AF240" s="4"/>
      <c r="AG240" s="4"/>
      <c r="AH240" s="4"/>
      <c r="AI240" s="4"/>
      <c r="AJ240" s="4"/>
      <c r="AK240" s="4"/>
      <c r="AM240" s="4"/>
    </row>
    <row r="241" spans="30:39">
      <c r="AD241" s="4"/>
      <c r="AE241" s="4"/>
      <c r="AF241" s="4"/>
      <c r="AG241" s="4"/>
      <c r="AH241" s="4"/>
      <c r="AI241" s="4"/>
      <c r="AJ241" s="4"/>
      <c r="AK241" s="4"/>
      <c r="AM241" s="4"/>
    </row>
    <row r="242" spans="30:39">
      <c r="AD242" s="4"/>
      <c r="AE242" s="4"/>
      <c r="AF242" s="4"/>
      <c r="AG242" s="4"/>
      <c r="AH242" s="4"/>
      <c r="AI242" s="4"/>
      <c r="AJ242" s="4"/>
      <c r="AK242" s="4"/>
      <c r="AM242" s="4"/>
    </row>
    <row r="243" spans="30:39">
      <c r="AD243" s="4"/>
      <c r="AE243" s="4"/>
      <c r="AF243" s="4"/>
      <c r="AG243" s="4"/>
      <c r="AH243" s="4"/>
      <c r="AI243" s="4"/>
      <c r="AJ243" s="4"/>
      <c r="AK243" s="4"/>
      <c r="AM243" s="4"/>
    </row>
    <row r="244" spans="30:39">
      <c r="AD244" s="4"/>
      <c r="AE244" s="4"/>
      <c r="AF244" s="4"/>
      <c r="AG244" s="4"/>
      <c r="AH244" s="4"/>
      <c r="AI244" s="4"/>
      <c r="AJ244" s="4"/>
      <c r="AK244" s="4"/>
      <c r="AM244" s="4"/>
    </row>
    <row r="245" spans="30:39">
      <c r="AD245" s="4"/>
      <c r="AE245" s="4"/>
      <c r="AF245" s="4"/>
      <c r="AG245" s="4"/>
      <c r="AH245" s="4"/>
      <c r="AI245" s="4"/>
      <c r="AJ245" s="4"/>
      <c r="AK245" s="4"/>
      <c r="AM245" s="4"/>
    </row>
    <row r="246" spans="30:39">
      <c r="AD246" s="4"/>
      <c r="AE246" s="4"/>
      <c r="AF246" s="4"/>
      <c r="AG246" s="4"/>
      <c r="AH246" s="4"/>
      <c r="AI246" s="4"/>
      <c r="AJ246" s="4"/>
      <c r="AK246" s="4"/>
      <c r="AM246" s="4"/>
    </row>
    <row r="247" spans="30:39">
      <c r="AD247" s="4"/>
      <c r="AE247" s="4"/>
      <c r="AF247" s="4"/>
      <c r="AG247" s="4"/>
      <c r="AH247" s="4"/>
      <c r="AI247" s="4"/>
      <c r="AJ247" s="4"/>
      <c r="AK247" s="4"/>
      <c r="AM247" s="4"/>
    </row>
    <row r="248" spans="30:39">
      <c r="AI248"/>
      <c r="AM248" s="4"/>
    </row>
    <row r="249" spans="30:39" ht="15.6">
      <c r="AD249" s="2"/>
      <c r="AE249" s="2"/>
      <c r="AF249" s="2"/>
      <c r="AG249" s="2"/>
      <c r="AH249" s="2"/>
      <c r="AI249" s="2"/>
      <c r="AJ249" s="2"/>
      <c r="AK249" s="2"/>
      <c r="AM249" s="4"/>
    </row>
    <row r="250" spans="30:39" ht="15.6">
      <c r="AD250" s="2"/>
      <c r="AE250" s="2"/>
      <c r="AF250" s="2"/>
      <c r="AG250" s="2"/>
      <c r="AH250" s="2"/>
      <c r="AI250" s="2"/>
      <c r="AJ250" s="2"/>
      <c r="AK250" s="2"/>
      <c r="AM250" s="4"/>
    </row>
    <row r="251" spans="30:39">
      <c r="AD251" s="14"/>
      <c r="AE251" s="14"/>
      <c r="AF251" s="14"/>
      <c r="AG251" s="14"/>
      <c r="AH251" s="14"/>
      <c r="AI251" s="14"/>
      <c r="AJ251" s="14"/>
      <c r="AK251" s="14"/>
      <c r="AM251" s="4"/>
    </row>
    <row r="252" spans="30:39" ht="15.6">
      <c r="AD252" s="2"/>
      <c r="AE252" s="2"/>
      <c r="AF252" s="2"/>
      <c r="AG252" s="2"/>
      <c r="AH252" s="2"/>
      <c r="AI252" s="2"/>
      <c r="AJ252" s="2"/>
      <c r="AK252" s="2"/>
      <c r="AM252" s="4"/>
    </row>
    <row r="253" spans="30:39">
      <c r="AD253" s="4"/>
      <c r="AE253" s="4"/>
      <c r="AF253" s="4"/>
      <c r="AG253" s="4"/>
      <c r="AH253" s="4"/>
      <c r="AI253" s="4"/>
      <c r="AJ253" s="4"/>
      <c r="AK253" s="4"/>
      <c r="AM253" s="4"/>
    </row>
    <row r="254" spans="30:39">
      <c r="AD254" s="4"/>
      <c r="AE254" s="4"/>
      <c r="AF254" s="4"/>
      <c r="AG254" s="4"/>
      <c r="AH254" s="4"/>
      <c r="AI254" s="4"/>
      <c r="AJ254" s="4"/>
      <c r="AK254" s="4"/>
      <c r="AM254" s="4"/>
    </row>
    <row r="255" spans="30:39">
      <c r="AD255" s="4"/>
      <c r="AE255" s="4"/>
      <c r="AF255" s="4"/>
      <c r="AG255" s="4"/>
      <c r="AH255" s="4"/>
      <c r="AI255" s="4"/>
      <c r="AJ255" s="4"/>
      <c r="AK255" s="4"/>
      <c r="AM255" s="4"/>
    </row>
    <row r="256" spans="30:39">
      <c r="AD256" s="4"/>
      <c r="AE256" s="4"/>
      <c r="AF256" s="4"/>
      <c r="AG256" s="4"/>
      <c r="AH256" s="4"/>
      <c r="AI256" s="4"/>
      <c r="AJ256" s="4"/>
      <c r="AK256" s="4"/>
      <c r="AM256" s="4"/>
    </row>
    <row r="257" spans="30:39">
      <c r="AD257" s="4"/>
      <c r="AE257" s="4"/>
      <c r="AF257" s="4"/>
      <c r="AG257" s="4"/>
      <c r="AH257" s="4"/>
      <c r="AI257" s="4"/>
      <c r="AJ257" s="4"/>
      <c r="AK257" s="4"/>
      <c r="AM257" s="4"/>
    </row>
    <row r="258" spans="30:39">
      <c r="AD258" s="4"/>
      <c r="AE258" s="4"/>
      <c r="AF258" s="4"/>
      <c r="AG258" s="4"/>
      <c r="AH258" s="4"/>
      <c r="AI258" s="4"/>
      <c r="AJ258" s="4"/>
      <c r="AK258" s="4"/>
      <c r="AM258" s="4"/>
    </row>
    <row r="259" spans="30:39">
      <c r="AD259" s="4"/>
      <c r="AE259" s="4"/>
      <c r="AF259" s="4"/>
      <c r="AG259" s="4"/>
      <c r="AH259" s="4"/>
      <c r="AI259" s="4"/>
      <c r="AJ259" s="4"/>
      <c r="AK259" s="4"/>
      <c r="AM259" s="4"/>
    </row>
    <row r="260" spans="30:39">
      <c r="AD260" s="4"/>
      <c r="AE260" s="4"/>
      <c r="AF260" s="4"/>
      <c r="AG260" s="4"/>
      <c r="AH260" s="4"/>
      <c r="AI260" s="4"/>
      <c r="AJ260" s="4"/>
      <c r="AK260" s="4"/>
      <c r="AM260" s="4"/>
    </row>
    <row r="261" spans="30:39">
      <c r="AD261" s="4"/>
      <c r="AE261" s="4"/>
      <c r="AF261" s="4"/>
      <c r="AG261" s="4"/>
      <c r="AH261" s="4"/>
      <c r="AI261" s="4"/>
      <c r="AJ261" s="4"/>
      <c r="AK261" s="4"/>
      <c r="AM261" s="4"/>
    </row>
    <row r="262" spans="30:39">
      <c r="AD262" s="4"/>
      <c r="AE262" s="4"/>
      <c r="AF262" s="4"/>
      <c r="AG262" s="4"/>
      <c r="AH262" s="4"/>
      <c r="AI262" s="4"/>
      <c r="AJ262" s="4"/>
      <c r="AK262" s="4"/>
      <c r="AM262" s="4"/>
    </row>
    <row r="263" spans="30:39">
      <c r="AD263" s="4"/>
      <c r="AE263" s="4"/>
      <c r="AF263" s="4"/>
      <c r="AG263" s="4"/>
      <c r="AH263" s="4"/>
      <c r="AI263" s="4"/>
      <c r="AJ263" s="4"/>
      <c r="AK263" s="4"/>
      <c r="AM263" s="4"/>
    </row>
    <row r="264" spans="30:39">
      <c r="AD264" s="4"/>
      <c r="AE264" s="4"/>
      <c r="AF264" s="4"/>
      <c r="AG264" s="4"/>
      <c r="AH264" s="4"/>
      <c r="AI264" s="4"/>
      <c r="AJ264" s="4"/>
      <c r="AK264" s="4"/>
      <c r="AM264" s="4"/>
    </row>
    <row r="265" spans="30:39">
      <c r="AD265" s="4"/>
      <c r="AE265" s="4"/>
      <c r="AF265" s="4"/>
      <c r="AG265" s="4"/>
      <c r="AH265" s="4"/>
      <c r="AI265" s="4"/>
      <c r="AJ265" s="4"/>
      <c r="AK265" s="4"/>
      <c r="AM265" s="4"/>
    </row>
    <row r="266" spans="30:39">
      <c r="AD266" s="4"/>
      <c r="AE266" s="4"/>
      <c r="AF266" s="4"/>
      <c r="AG266" s="4"/>
      <c r="AH266" s="4"/>
      <c r="AI266" s="4"/>
      <c r="AJ266" s="4"/>
      <c r="AK266" s="4"/>
      <c r="AM266" s="4"/>
    </row>
    <row r="267" spans="30:39">
      <c r="AI267"/>
      <c r="AM267" s="4"/>
    </row>
    <row r="268" spans="30:39" ht="15.6">
      <c r="AD268" s="2"/>
      <c r="AE268" s="2"/>
      <c r="AF268" s="2"/>
      <c r="AG268" s="2"/>
      <c r="AH268" s="2"/>
      <c r="AI268" s="2"/>
      <c r="AJ268" s="2"/>
      <c r="AK268" s="2"/>
      <c r="AM268" s="4"/>
    </row>
    <row r="269" spans="30:39" ht="15.6">
      <c r="AD269" s="2"/>
      <c r="AE269" s="2"/>
      <c r="AF269" s="2"/>
      <c r="AG269" s="2"/>
      <c r="AH269" s="2"/>
      <c r="AI269" s="2"/>
      <c r="AJ269" s="2"/>
      <c r="AK269" s="2"/>
      <c r="AM269" s="4"/>
    </row>
    <row r="270" spans="30:39">
      <c r="AD270" s="14"/>
      <c r="AE270" s="14"/>
      <c r="AF270" s="14"/>
      <c r="AG270" s="14"/>
      <c r="AH270" s="14"/>
      <c r="AI270" s="14"/>
      <c r="AJ270" s="14"/>
      <c r="AK270" s="14"/>
      <c r="AM270" s="4"/>
    </row>
    <row r="271" spans="30:39" ht="15.6">
      <c r="AD271" s="2"/>
      <c r="AE271" s="2"/>
      <c r="AF271" s="2"/>
      <c r="AG271" s="2"/>
      <c r="AH271" s="2"/>
      <c r="AI271" s="2"/>
      <c r="AJ271" s="2"/>
      <c r="AK271" s="2"/>
      <c r="AM271" s="4"/>
    </row>
    <row r="272" spans="30:39">
      <c r="AD272" s="4"/>
      <c r="AE272" s="4"/>
      <c r="AF272" s="4"/>
      <c r="AG272" s="4"/>
      <c r="AH272" s="4"/>
      <c r="AI272" s="4"/>
      <c r="AJ272" s="4"/>
      <c r="AK272" s="4"/>
      <c r="AM272" s="4"/>
    </row>
    <row r="273" spans="30:39">
      <c r="AD273" s="4"/>
      <c r="AE273" s="4"/>
      <c r="AF273" s="4"/>
      <c r="AG273" s="4"/>
      <c r="AH273" s="4"/>
      <c r="AI273" s="4"/>
      <c r="AJ273" s="4"/>
      <c r="AK273" s="4"/>
      <c r="AM273" s="4"/>
    </row>
    <row r="274" spans="30:39">
      <c r="AD274" s="4"/>
      <c r="AE274" s="4"/>
      <c r="AF274" s="4"/>
      <c r="AG274" s="4"/>
      <c r="AH274" s="4"/>
      <c r="AI274" s="4"/>
      <c r="AJ274" s="4"/>
      <c r="AK274" s="4"/>
      <c r="AM274" s="4"/>
    </row>
    <row r="275" spans="30:39">
      <c r="AD275" s="4"/>
      <c r="AE275" s="4"/>
      <c r="AF275" s="4"/>
      <c r="AG275" s="4"/>
      <c r="AH275" s="4"/>
      <c r="AI275" s="4"/>
      <c r="AJ275" s="4"/>
      <c r="AK275" s="4"/>
      <c r="AM275" s="4"/>
    </row>
    <row r="276" spans="30:39">
      <c r="AD276" s="4"/>
      <c r="AE276" s="4"/>
      <c r="AF276" s="4"/>
      <c r="AG276" s="4"/>
      <c r="AH276" s="4"/>
      <c r="AI276" s="4"/>
      <c r="AJ276" s="4"/>
      <c r="AK276" s="4"/>
      <c r="AM276" s="4"/>
    </row>
    <row r="277" spans="30:39">
      <c r="AD277" s="4"/>
      <c r="AE277" s="4"/>
      <c r="AF277" s="4"/>
      <c r="AG277" s="4"/>
      <c r="AH277" s="4"/>
      <c r="AI277" s="4"/>
      <c r="AJ277" s="4"/>
      <c r="AK277" s="4"/>
      <c r="AM277" s="4"/>
    </row>
    <row r="278" spans="30:39">
      <c r="AD278" s="4"/>
      <c r="AE278" s="4"/>
      <c r="AF278" s="4"/>
      <c r="AG278" s="4"/>
      <c r="AH278" s="4"/>
      <c r="AI278" s="4"/>
      <c r="AJ278" s="4"/>
      <c r="AK278" s="4"/>
      <c r="AM278" s="4"/>
    </row>
    <row r="279" spans="30:39">
      <c r="AD279" s="4"/>
      <c r="AE279" s="4"/>
      <c r="AF279" s="4"/>
      <c r="AG279" s="4"/>
      <c r="AH279" s="4"/>
      <c r="AI279" s="4"/>
      <c r="AJ279" s="4"/>
      <c r="AK279" s="4"/>
      <c r="AM279" s="4"/>
    </row>
    <row r="280" spans="30:39">
      <c r="AD280" s="4"/>
      <c r="AE280" s="4"/>
      <c r="AF280" s="4"/>
      <c r="AG280" s="4"/>
      <c r="AH280" s="4"/>
      <c r="AI280" s="4"/>
      <c r="AJ280" s="4"/>
      <c r="AK280" s="4"/>
      <c r="AM280" s="4"/>
    </row>
    <row r="281" spans="30:39">
      <c r="AD281" s="4"/>
      <c r="AE281" s="4"/>
      <c r="AF281" s="4"/>
      <c r="AG281" s="4"/>
      <c r="AH281" s="4"/>
      <c r="AI281" s="4"/>
      <c r="AJ281" s="4"/>
      <c r="AK281" s="4"/>
      <c r="AM281" s="4"/>
    </row>
    <row r="282" spans="30:39">
      <c r="AD282" s="4"/>
      <c r="AE282" s="4"/>
      <c r="AF282" s="4"/>
      <c r="AG282" s="4"/>
      <c r="AH282" s="4"/>
      <c r="AI282" s="4"/>
      <c r="AJ282" s="4"/>
      <c r="AK282" s="4"/>
      <c r="AM282" s="4"/>
    </row>
    <row r="283" spans="30:39">
      <c r="AD283" s="4"/>
      <c r="AE283" s="4"/>
      <c r="AF283" s="4"/>
      <c r="AG283" s="4"/>
      <c r="AH283" s="4"/>
      <c r="AI283" s="4"/>
      <c r="AJ283" s="4"/>
      <c r="AK283" s="4"/>
      <c r="AM283" s="4"/>
    </row>
    <row r="284" spans="30:39">
      <c r="AD284" s="4"/>
      <c r="AE284" s="4"/>
      <c r="AF284" s="4"/>
      <c r="AG284" s="4"/>
      <c r="AH284" s="4"/>
      <c r="AI284" s="4"/>
      <c r="AJ284" s="4"/>
      <c r="AK284" s="4"/>
      <c r="AM284" s="4"/>
    </row>
    <row r="285" spans="30:39">
      <c r="AD285" s="4"/>
      <c r="AE285" s="4"/>
      <c r="AF285" s="4"/>
      <c r="AG285" s="4"/>
      <c r="AH285" s="4"/>
      <c r="AI285" s="4"/>
      <c r="AJ285" s="4"/>
      <c r="AK285" s="4"/>
      <c r="AM285" s="4"/>
    </row>
    <row r="286" spans="30:39">
      <c r="AI286"/>
      <c r="AM286" s="4"/>
    </row>
    <row r="287" spans="30:39" ht="15.6">
      <c r="AD287" s="2"/>
      <c r="AE287" s="2"/>
      <c r="AF287" s="2"/>
      <c r="AG287" s="2"/>
      <c r="AH287" s="2"/>
      <c r="AI287" s="2"/>
      <c r="AJ287" s="2"/>
      <c r="AK287" s="2"/>
      <c r="AM287" s="4"/>
    </row>
    <row r="288" spans="30:39" ht="15.6">
      <c r="AD288" s="2"/>
      <c r="AE288" s="2"/>
      <c r="AF288" s="2"/>
      <c r="AG288" s="2"/>
      <c r="AH288" s="2"/>
      <c r="AI288" s="2"/>
      <c r="AJ288" s="2"/>
      <c r="AK288" s="2"/>
      <c r="AM288" s="4"/>
    </row>
    <row r="289" spans="30:39">
      <c r="AD289" s="14"/>
      <c r="AE289" s="14"/>
      <c r="AF289" s="14"/>
      <c r="AG289" s="14"/>
      <c r="AH289" s="14"/>
      <c r="AI289" s="14"/>
      <c r="AJ289" s="14"/>
      <c r="AK289" s="14"/>
      <c r="AM289" s="4"/>
    </row>
    <row r="290" spans="30:39" ht="15.6">
      <c r="AD290" s="2"/>
      <c r="AE290" s="2"/>
      <c r="AF290" s="2"/>
      <c r="AG290" s="2"/>
      <c r="AH290" s="2"/>
      <c r="AI290" s="2"/>
      <c r="AJ290" s="2"/>
      <c r="AK290" s="2"/>
      <c r="AM290" s="4"/>
    </row>
    <row r="291" spans="30:39">
      <c r="AD291" s="4"/>
      <c r="AE291" s="4"/>
      <c r="AF291" s="4"/>
      <c r="AG291" s="4"/>
      <c r="AH291" s="4"/>
      <c r="AI291" s="4"/>
      <c r="AJ291" s="4"/>
      <c r="AK291" s="4"/>
      <c r="AM291" s="4"/>
    </row>
    <row r="292" spans="30:39">
      <c r="AD292" s="4"/>
      <c r="AE292" s="4"/>
      <c r="AF292" s="4"/>
      <c r="AG292" s="4"/>
      <c r="AH292" s="4"/>
      <c r="AI292" s="4"/>
      <c r="AJ292" s="4"/>
      <c r="AK292" s="4"/>
      <c r="AM292" s="4"/>
    </row>
    <row r="293" spans="30:39">
      <c r="AD293" s="4"/>
      <c r="AE293" s="4"/>
      <c r="AF293" s="4"/>
      <c r="AG293" s="4"/>
      <c r="AH293" s="4"/>
      <c r="AI293" s="4"/>
      <c r="AJ293" s="4"/>
      <c r="AK293" s="4"/>
      <c r="AM293" s="4"/>
    </row>
    <row r="294" spans="30:39">
      <c r="AD294" s="4"/>
      <c r="AE294" s="4"/>
      <c r="AF294" s="4"/>
      <c r="AG294" s="4"/>
      <c r="AH294" s="4"/>
      <c r="AI294" s="4"/>
      <c r="AJ294" s="4"/>
      <c r="AK294" s="4"/>
      <c r="AM294" s="4"/>
    </row>
    <row r="295" spans="30:39">
      <c r="AD295" s="4"/>
      <c r="AE295" s="4"/>
      <c r="AF295" s="4"/>
      <c r="AG295" s="4"/>
      <c r="AH295" s="4"/>
      <c r="AI295" s="4"/>
      <c r="AJ295" s="4"/>
      <c r="AK295" s="4"/>
      <c r="AM295" s="4"/>
    </row>
    <row r="296" spans="30:39">
      <c r="AD296" s="4"/>
      <c r="AE296" s="4"/>
      <c r="AF296" s="4"/>
      <c r="AG296" s="4"/>
      <c r="AH296" s="4"/>
      <c r="AI296" s="4"/>
      <c r="AJ296" s="4"/>
      <c r="AK296" s="4"/>
      <c r="AM296" s="4"/>
    </row>
    <row r="297" spans="30:39">
      <c r="AD297" s="4"/>
      <c r="AE297" s="4"/>
      <c r="AF297" s="4"/>
      <c r="AG297" s="4"/>
      <c r="AH297" s="4"/>
      <c r="AI297" s="4"/>
      <c r="AJ297" s="4"/>
      <c r="AK297" s="4"/>
      <c r="AM297" s="4"/>
    </row>
    <row r="298" spans="30:39">
      <c r="AD298" s="4"/>
      <c r="AE298" s="4"/>
      <c r="AF298" s="4"/>
      <c r="AG298" s="4"/>
      <c r="AH298" s="4"/>
      <c r="AI298" s="4"/>
      <c r="AJ298" s="4"/>
      <c r="AK298" s="4"/>
      <c r="AM298" s="4"/>
    </row>
    <row r="299" spans="30:39">
      <c r="AD299" s="4"/>
      <c r="AE299" s="4"/>
      <c r="AF299" s="4"/>
      <c r="AG299" s="4"/>
      <c r="AH299" s="4"/>
      <c r="AI299" s="4"/>
      <c r="AJ299" s="4"/>
      <c r="AK299" s="4"/>
      <c r="AM299" s="4"/>
    </row>
    <row r="300" spans="30:39">
      <c r="AD300" s="4"/>
      <c r="AE300" s="4"/>
      <c r="AF300" s="4"/>
      <c r="AG300" s="4"/>
      <c r="AH300" s="4"/>
      <c r="AI300" s="4"/>
      <c r="AJ300" s="4"/>
      <c r="AK300" s="4"/>
      <c r="AM300" s="4"/>
    </row>
    <row r="301" spans="30:39">
      <c r="AD301" s="4"/>
      <c r="AE301" s="4"/>
      <c r="AF301" s="4"/>
      <c r="AG301" s="4"/>
      <c r="AH301" s="4"/>
      <c r="AI301" s="4"/>
      <c r="AJ301" s="4"/>
      <c r="AK301" s="4"/>
      <c r="AM301" s="4"/>
    </row>
    <row r="302" spans="30:39">
      <c r="AD302" s="4"/>
      <c r="AE302" s="4"/>
      <c r="AF302" s="4"/>
      <c r="AG302" s="4"/>
      <c r="AH302" s="4"/>
      <c r="AI302" s="4"/>
      <c r="AJ302" s="4"/>
      <c r="AK302" s="4"/>
      <c r="AM302" s="4"/>
    </row>
    <row r="303" spans="30:39">
      <c r="AD303" s="4"/>
      <c r="AE303" s="4"/>
      <c r="AF303" s="4"/>
      <c r="AG303" s="4"/>
      <c r="AH303" s="4"/>
      <c r="AI303" s="4"/>
      <c r="AJ303" s="4"/>
      <c r="AK303" s="4"/>
      <c r="AM303" s="4"/>
    </row>
    <row r="304" spans="30:39">
      <c r="AD304" s="4"/>
      <c r="AE304" s="4"/>
      <c r="AF304" s="4"/>
      <c r="AG304" s="4"/>
      <c r="AH304" s="4"/>
      <c r="AI304" s="4"/>
      <c r="AJ304" s="4"/>
      <c r="AK304" s="4"/>
      <c r="AM304" s="4"/>
    </row>
    <row r="305" spans="30:39">
      <c r="AI305"/>
      <c r="AM305" s="4"/>
    </row>
    <row r="306" spans="30:39" ht="15.6">
      <c r="AD306" s="2"/>
      <c r="AE306" s="2"/>
      <c r="AF306" s="2"/>
      <c r="AG306" s="2"/>
      <c r="AH306" s="2"/>
      <c r="AI306" s="2"/>
      <c r="AJ306" s="2"/>
      <c r="AK306" s="2"/>
      <c r="AM306" s="4"/>
    </row>
    <row r="307" spans="30:39" ht="15.6">
      <c r="AD307" s="2"/>
      <c r="AE307" s="2"/>
      <c r="AF307" s="2"/>
      <c r="AG307" s="2"/>
      <c r="AH307" s="2"/>
      <c r="AI307" s="2"/>
      <c r="AJ307" s="2"/>
      <c r="AK307" s="2"/>
      <c r="AM307" s="4"/>
    </row>
    <row r="308" spans="30:39">
      <c r="AD308" s="14"/>
      <c r="AE308" s="14"/>
      <c r="AF308" s="14"/>
      <c r="AG308" s="14"/>
      <c r="AH308" s="14"/>
      <c r="AI308" s="14"/>
      <c r="AJ308" s="14"/>
      <c r="AK308" s="14"/>
      <c r="AM308" s="4"/>
    </row>
    <row r="309" spans="30:39" ht="15.6">
      <c r="AD309" s="2"/>
      <c r="AE309" s="2"/>
      <c r="AF309" s="2"/>
      <c r="AG309" s="2"/>
      <c r="AH309" s="2"/>
      <c r="AI309" s="2"/>
      <c r="AJ309" s="2"/>
      <c r="AK309" s="2"/>
      <c r="AM309" s="4"/>
    </row>
    <row r="310" spans="30:39">
      <c r="AD310" s="4"/>
      <c r="AE310" s="4"/>
      <c r="AF310" s="4"/>
      <c r="AG310" s="4"/>
      <c r="AH310" s="4"/>
      <c r="AI310" s="4"/>
      <c r="AJ310" s="4"/>
      <c r="AK310" s="4"/>
      <c r="AM310" s="4"/>
    </row>
    <row r="311" spans="30:39">
      <c r="AD311" s="4"/>
      <c r="AE311" s="4"/>
      <c r="AF311" s="4"/>
      <c r="AG311" s="4"/>
      <c r="AH311" s="4"/>
      <c r="AI311" s="4"/>
      <c r="AJ311" s="4"/>
      <c r="AK311" s="4"/>
      <c r="AM311" s="4"/>
    </row>
    <row r="312" spans="30:39">
      <c r="AD312" s="4"/>
      <c r="AE312" s="4"/>
      <c r="AF312" s="4"/>
      <c r="AG312" s="4"/>
      <c r="AH312" s="4"/>
      <c r="AI312" s="4"/>
      <c r="AJ312" s="4"/>
      <c r="AK312" s="4"/>
      <c r="AM312" s="4"/>
    </row>
    <row r="313" spans="30:39">
      <c r="AD313" s="4"/>
      <c r="AE313" s="4"/>
      <c r="AF313" s="4"/>
      <c r="AG313" s="4"/>
      <c r="AH313" s="4"/>
      <c r="AI313" s="4"/>
      <c r="AJ313" s="4"/>
      <c r="AK313" s="4"/>
      <c r="AM313" s="4"/>
    </row>
    <row r="314" spans="30:39">
      <c r="AD314" s="4"/>
      <c r="AE314" s="4"/>
      <c r="AF314" s="4"/>
      <c r="AG314" s="4"/>
      <c r="AH314" s="4"/>
      <c r="AI314" s="4"/>
      <c r="AJ314" s="4"/>
      <c r="AK314" s="4"/>
      <c r="AM314" s="4"/>
    </row>
    <row r="315" spans="30:39">
      <c r="AD315" s="4"/>
      <c r="AE315" s="4"/>
      <c r="AF315" s="4"/>
      <c r="AG315" s="4"/>
      <c r="AH315" s="4"/>
      <c r="AI315" s="4"/>
      <c r="AJ315" s="4"/>
      <c r="AK315" s="4"/>
      <c r="AM315" s="4"/>
    </row>
    <row r="316" spans="30:39">
      <c r="AD316" s="4"/>
      <c r="AE316" s="4"/>
      <c r="AF316" s="4"/>
      <c r="AG316" s="4"/>
      <c r="AH316" s="4"/>
      <c r="AI316" s="4"/>
      <c r="AJ316" s="4"/>
      <c r="AK316" s="4"/>
      <c r="AM316" s="4"/>
    </row>
    <row r="317" spans="30:39">
      <c r="AD317" s="4"/>
      <c r="AE317" s="4"/>
      <c r="AF317" s="4"/>
      <c r="AG317" s="4"/>
      <c r="AH317" s="4"/>
      <c r="AI317" s="4"/>
      <c r="AJ317" s="4"/>
      <c r="AK317" s="4"/>
      <c r="AM317" s="4"/>
    </row>
    <row r="318" spans="30:39">
      <c r="AD318" s="4"/>
      <c r="AE318" s="4"/>
      <c r="AF318" s="4"/>
      <c r="AG318" s="4"/>
      <c r="AH318" s="4"/>
      <c r="AI318" s="4"/>
      <c r="AJ318" s="4"/>
      <c r="AK318" s="4"/>
      <c r="AM318" s="4"/>
    </row>
    <row r="319" spans="30:39">
      <c r="AD319" s="4"/>
      <c r="AE319" s="4"/>
      <c r="AF319" s="4"/>
      <c r="AG319" s="4"/>
      <c r="AH319" s="4"/>
      <c r="AI319" s="4"/>
      <c r="AJ319" s="4"/>
      <c r="AK319" s="4"/>
      <c r="AM319" s="4"/>
    </row>
    <row r="320" spans="30:39">
      <c r="AD320" s="4"/>
      <c r="AE320" s="4"/>
      <c r="AF320" s="4"/>
      <c r="AG320" s="4"/>
      <c r="AH320" s="4"/>
      <c r="AI320" s="4"/>
      <c r="AJ320" s="4"/>
      <c r="AK320" s="4"/>
      <c r="AM320" s="4"/>
    </row>
    <row r="321" spans="30:39">
      <c r="AD321" s="4"/>
      <c r="AE321" s="4"/>
      <c r="AF321" s="4"/>
      <c r="AG321" s="4"/>
      <c r="AH321" s="4"/>
      <c r="AI321" s="4"/>
      <c r="AJ321" s="4"/>
      <c r="AK321" s="4"/>
      <c r="AM321" s="4"/>
    </row>
    <row r="322" spans="30:39">
      <c r="AD322" s="4"/>
      <c r="AE322" s="4"/>
      <c r="AF322" s="4"/>
      <c r="AG322" s="4"/>
      <c r="AH322" s="4"/>
      <c r="AI322" s="4"/>
      <c r="AJ322" s="4"/>
      <c r="AK322" s="4"/>
      <c r="AM322" s="4"/>
    </row>
    <row r="323" spans="30:39">
      <c r="AD323" s="4"/>
      <c r="AE323" s="4"/>
      <c r="AF323" s="4"/>
      <c r="AG323" s="4"/>
      <c r="AH323" s="4"/>
      <c r="AI323" s="4"/>
      <c r="AJ323" s="4"/>
      <c r="AK323" s="4"/>
      <c r="AM323" s="4"/>
    </row>
    <row r="324" spans="30:39">
      <c r="AI324"/>
      <c r="AM324" s="4"/>
    </row>
    <row r="325" spans="30:39" ht="15.6">
      <c r="AD325" s="2"/>
      <c r="AE325" s="2"/>
      <c r="AF325" s="2"/>
      <c r="AG325" s="2"/>
      <c r="AH325" s="2"/>
      <c r="AI325" s="2"/>
      <c r="AJ325" s="2"/>
      <c r="AK325" s="2"/>
      <c r="AM325" s="4"/>
    </row>
    <row r="326" spans="30:39" ht="15.6">
      <c r="AD326" s="2"/>
      <c r="AE326" s="2"/>
      <c r="AF326" s="2"/>
      <c r="AG326" s="2"/>
      <c r="AH326" s="2"/>
      <c r="AI326" s="2"/>
      <c r="AJ326" s="2"/>
      <c r="AK326" s="2"/>
      <c r="AM326" s="4"/>
    </row>
    <row r="327" spans="30:39">
      <c r="AD327" s="14"/>
      <c r="AE327" s="14"/>
      <c r="AF327" s="14"/>
      <c r="AG327" s="14"/>
      <c r="AH327" s="14"/>
      <c r="AI327" s="14"/>
      <c r="AJ327" s="14"/>
      <c r="AK327" s="14"/>
      <c r="AM327" s="4"/>
    </row>
    <row r="328" spans="30:39" ht="15.6">
      <c r="AD328" s="2"/>
      <c r="AE328" s="2"/>
      <c r="AF328" s="2"/>
      <c r="AG328" s="2"/>
      <c r="AH328" s="2"/>
      <c r="AI328" s="2"/>
      <c r="AJ328" s="2"/>
      <c r="AK328" s="2"/>
      <c r="AM328" s="4"/>
    </row>
    <row r="329" spans="30:39">
      <c r="AD329" s="4"/>
      <c r="AE329" s="4"/>
      <c r="AF329" s="4"/>
      <c r="AG329" s="4"/>
      <c r="AH329" s="4"/>
      <c r="AI329" s="4"/>
      <c r="AJ329" s="4"/>
      <c r="AK329" s="4"/>
      <c r="AM329" s="4"/>
    </row>
    <row r="330" spans="30:39">
      <c r="AD330" s="4"/>
      <c r="AE330" s="4"/>
      <c r="AF330" s="4"/>
      <c r="AG330" s="4"/>
      <c r="AH330" s="4"/>
      <c r="AI330" s="4"/>
      <c r="AJ330" s="4"/>
      <c r="AK330" s="4"/>
      <c r="AM330" s="4"/>
    </row>
    <row r="331" spans="30:39">
      <c r="AD331" s="4"/>
      <c r="AE331" s="4"/>
      <c r="AF331" s="4"/>
      <c r="AG331" s="4"/>
      <c r="AH331" s="4"/>
      <c r="AI331" s="4"/>
      <c r="AJ331" s="4"/>
      <c r="AK331" s="4"/>
      <c r="AM331" s="4"/>
    </row>
    <row r="332" spans="30:39">
      <c r="AD332" s="4"/>
      <c r="AE332" s="4"/>
      <c r="AF332" s="4"/>
      <c r="AG332" s="4"/>
      <c r="AH332" s="4"/>
      <c r="AI332" s="4"/>
      <c r="AJ332" s="4"/>
      <c r="AK332" s="4"/>
      <c r="AM332" s="4"/>
    </row>
    <row r="333" spans="30:39">
      <c r="AD333" s="4"/>
      <c r="AE333" s="4"/>
      <c r="AF333" s="4"/>
      <c r="AG333" s="4"/>
      <c r="AH333" s="4"/>
      <c r="AI333" s="4"/>
      <c r="AJ333" s="4"/>
      <c r="AK333" s="4"/>
      <c r="AM333" s="4"/>
    </row>
    <row r="334" spans="30:39">
      <c r="AD334" s="4"/>
      <c r="AE334" s="4"/>
      <c r="AF334" s="4"/>
      <c r="AG334" s="4"/>
      <c r="AH334" s="4"/>
      <c r="AI334" s="4"/>
      <c r="AJ334" s="4"/>
      <c r="AK334" s="4"/>
      <c r="AM334" s="4"/>
    </row>
    <row r="335" spans="30:39">
      <c r="AD335" s="4"/>
      <c r="AE335" s="4"/>
      <c r="AF335" s="4"/>
      <c r="AG335" s="4"/>
      <c r="AH335" s="4"/>
      <c r="AI335" s="4"/>
      <c r="AJ335" s="4"/>
      <c r="AK335" s="4"/>
      <c r="AM335" s="4"/>
    </row>
    <row r="336" spans="30:39">
      <c r="AD336" s="4"/>
      <c r="AE336" s="4"/>
      <c r="AF336" s="4"/>
      <c r="AG336" s="4"/>
      <c r="AH336" s="4"/>
      <c r="AI336" s="4"/>
      <c r="AJ336" s="4"/>
      <c r="AK336" s="4"/>
      <c r="AM336" s="4"/>
    </row>
    <row r="337" spans="30:39">
      <c r="AD337" s="4"/>
      <c r="AE337" s="4"/>
      <c r="AF337" s="4"/>
      <c r="AG337" s="4"/>
      <c r="AH337" s="4"/>
      <c r="AI337" s="4"/>
      <c r="AJ337" s="4"/>
      <c r="AK337" s="4"/>
      <c r="AM337" s="4"/>
    </row>
    <row r="338" spans="30:39">
      <c r="AD338" s="4"/>
      <c r="AE338" s="4"/>
      <c r="AF338" s="4"/>
      <c r="AG338" s="4"/>
      <c r="AH338" s="4"/>
      <c r="AI338" s="4"/>
      <c r="AJ338" s="4"/>
      <c r="AK338" s="4"/>
      <c r="AM338" s="4"/>
    </row>
    <row r="339" spans="30:39">
      <c r="AD339" s="4"/>
      <c r="AE339" s="4"/>
      <c r="AF339" s="4"/>
      <c r="AG339" s="4"/>
      <c r="AH339" s="4"/>
      <c r="AI339" s="4"/>
      <c r="AJ339" s="4"/>
      <c r="AK339" s="4"/>
      <c r="AM339" s="4"/>
    </row>
    <row r="340" spans="30:39">
      <c r="AD340" s="4"/>
      <c r="AE340" s="4"/>
      <c r="AF340" s="4"/>
      <c r="AG340" s="4"/>
      <c r="AH340" s="4"/>
      <c r="AI340" s="4"/>
      <c r="AJ340" s="4"/>
      <c r="AK340" s="4"/>
      <c r="AM340" s="4"/>
    </row>
    <row r="341" spans="30:39">
      <c r="AD341" s="4"/>
      <c r="AE341" s="4"/>
      <c r="AF341" s="4"/>
      <c r="AG341" s="4"/>
      <c r="AH341" s="4"/>
      <c r="AI341" s="4"/>
      <c r="AJ341" s="4"/>
      <c r="AK341" s="4"/>
      <c r="AM341" s="4"/>
    </row>
    <row r="342" spans="30:39">
      <c r="AD342" s="4"/>
      <c r="AE342" s="4"/>
      <c r="AF342" s="4"/>
      <c r="AG342" s="4"/>
      <c r="AH342" s="4"/>
      <c r="AI342" s="4"/>
      <c r="AJ342" s="4"/>
      <c r="AK342" s="4"/>
      <c r="AM342" s="4"/>
    </row>
    <row r="343" spans="30:39">
      <c r="AI343"/>
      <c r="AM343" s="4"/>
    </row>
    <row r="344" spans="30:39" ht="15.6">
      <c r="AD344" s="2"/>
      <c r="AE344" s="2"/>
      <c r="AF344" s="2"/>
      <c r="AG344" s="2"/>
      <c r="AH344" s="2"/>
      <c r="AI344" s="2"/>
      <c r="AJ344" s="2"/>
      <c r="AK344" s="2"/>
      <c r="AM344" s="4"/>
    </row>
    <row r="345" spans="30:39" ht="15.6">
      <c r="AD345" s="2"/>
      <c r="AE345" s="2"/>
      <c r="AF345" s="2"/>
      <c r="AG345" s="2"/>
      <c r="AH345" s="2"/>
      <c r="AI345" s="2"/>
      <c r="AJ345" s="2"/>
      <c r="AK345" s="2"/>
      <c r="AM345" s="4"/>
    </row>
    <row r="346" spans="30:39">
      <c r="AD346" s="14"/>
      <c r="AE346" s="14"/>
      <c r="AF346" s="14"/>
      <c r="AG346" s="14"/>
      <c r="AH346" s="14"/>
      <c r="AI346" s="14"/>
      <c r="AJ346" s="14"/>
      <c r="AK346" s="14"/>
      <c r="AM346" s="4"/>
    </row>
    <row r="347" spans="30:39" ht="15.6">
      <c r="AD347" s="2"/>
      <c r="AE347" s="2"/>
      <c r="AF347" s="2"/>
      <c r="AG347" s="2"/>
      <c r="AH347" s="2"/>
      <c r="AI347" s="2"/>
      <c r="AJ347" s="2"/>
      <c r="AK347" s="2"/>
      <c r="AM347" s="4"/>
    </row>
    <row r="348" spans="30:39">
      <c r="AD348" s="4"/>
      <c r="AE348" s="4"/>
      <c r="AF348" s="4"/>
      <c r="AG348" s="4"/>
      <c r="AH348" s="4"/>
      <c r="AI348" s="4"/>
      <c r="AJ348" s="4"/>
      <c r="AK348" s="4"/>
      <c r="AM348" s="4"/>
    </row>
    <row r="349" spans="30:39">
      <c r="AD349" s="4"/>
      <c r="AE349" s="4"/>
      <c r="AF349" s="4"/>
      <c r="AG349" s="4"/>
      <c r="AH349" s="4"/>
      <c r="AI349" s="4"/>
      <c r="AJ349" s="4"/>
      <c r="AK349" s="4"/>
      <c r="AM349" s="4"/>
    </row>
    <row r="350" spans="30:39">
      <c r="AD350" s="4"/>
      <c r="AE350" s="4"/>
      <c r="AF350" s="4"/>
      <c r="AG350" s="4"/>
      <c r="AH350" s="4"/>
      <c r="AI350" s="4"/>
      <c r="AJ350" s="4"/>
      <c r="AK350" s="4"/>
      <c r="AM350" s="4"/>
    </row>
    <row r="351" spans="30:39">
      <c r="AD351" s="4"/>
      <c r="AE351" s="4"/>
      <c r="AF351" s="4"/>
      <c r="AG351" s="4"/>
      <c r="AH351" s="4"/>
      <c r="AI351" s="4"/>
      <c r="AJ351" s="4"/>
      <c r="AK351" s="4"/>
      <c r="AM351" s="4"/>
    </row>
    <row r="352" spans="30:39">
      <c r="AD352" s="4"/>
      <c r="AE352" s="4"/>
      <c r="AF352" s="4"/>
      <c r="AG352" s="4"/>
      <c r="AH352" s="4"/>
      <c r="AI352" s="4"/>
      <c r="AJ352" s="4"/>
      <c r="AK352" s="4"/>
      <c r="AM352" s="4"/>
    </row>
    <row r="353" spans="30:39">
      <c r="AD353" s="4"/>
      <c r="AE353" s="4"/>
      <c r="AF353" s="4"/>
      <c r="AG353" s="4"/>
      <c r="AH353" s="4"/>
      <c r="AI353" s="4"/>
      <c r="AJ353" s="4"/>
      <c r="AK353" s="4"/>
      <c r="AM353" s="4"/>
    </row>
    <row r="354" spans="30:39">
      <c r="AD354" s="4"/>
      <c r="AE354" s="4"/>
      <c r="AF354" s="4"/>
      <c r="AG354" s="4"/>
      <c r="AH354" s="4"/>
      <c r="AI354" s="4"/>
      <c r="AJ354" s="4"/>
      <c r="AK354" s="4"/>
      <c r="AM354" s="4"/>
    </row>
    <row r="355" spans="30:39">
      <c r="AD355" s="4"/>
      <c r="AE355" s="4"/>
      <c r="AF355" s="4"/>
      <c r="AG355" s="4"/>
      <c r="AH355" s="4"/>
      <c r="AI355" s="4"/>
      <c r="AJ355" s="4"/>
      <c r="AK355" s="4"/>
      <c r="AM355" s="4"/>
    </row>
    <row r="356" spans="30:39">
      <c r="AD356" s="4"/>
      <c r="AE356" s="4"/>
      <c r="AF356" s="4"/>
      <c r="AG356" s="4"/>
      <c r="AH356" s="4"/>
      <c r="AI356" s="4"/>
      <c r="AJ356" s="4"/>
      <c r="AK356" s="4"/>
      <c r="AM356" s="4"/>
    </row>
    <row r="357" spans="30:39">
      <c r="AD357" s="4"/>
      <c r="AE357" s="4"/>
      <c r="AF357" s="4"/>
      <c r="AG357" s="4"/>
      <c r="AH357" s="4"/>
      <c r="AI357" s="4"/>
      <c r="AJ357" s="4"/>
      <c r="AK357" s="4"/>
      <c r="AM357" s="4"/>
    </row>
    <row r="358" spans="30:39">
      <c r="AD358" s="4"/>
      <c r="AE358" s="4"/>
      <c r="AF358" s="4"/>
      <c r="AG358" s="4"/>
      <c r="AH358" s="4"/>
      <c r="AI358" s="4"/>
      <c r="AJ358" s="4"/>
      <c r="AK358" s="4"/>
      <c r="AM358" s="4"/>
    </row>
    <row r="359" spans="30:39">
      <c r="AD359" s="4"/>
      <c r="AE359" s="4"/>
      <c r="AF359" s="4"/>
      <c r="AG359" s="4"/>
      <c r="AH359" s="4"/>
      <c r="AI359" s="4"/>
      <c r="AJ359" s="4"/>
      <c r="AK359" s="4"/>
      <c r="AM359" s="4"/>
    </row>
    <row r="360" spans="30:39">
      <c r="AD360" s="4"/>
      <c r="AE360" s="4"/>
      <c r="AF360" s="4"/>
      <c r="AG360" s="4"/>
      <c r="AH360" s="4"/>
      <c r="AI360" s="4"/>
      <c r="AJ360" s="4"/>
      <c r="AK360" s="4"/>
      <c r="AM360" s="4"/>
    </row>
    <row r="361" spans="30:39">
      <c r="AD361" s="4"/>
      <c r="AE361" s="4"/>
      <c r="AF361" s="4"/>
      <c r="AG361" s="4"/>
      <c r="AH361" s="4"/>
      <c r="AI361" s="4"/>
      <c r="AJ361" s="4"/>
      <c r="AK361" s="4"/>
      <c r="AM361" s="4"/>
    </row>
    <row r="362" spans="30:39">
      <c r="AI362"/>
      <c r="AM362" s="4"/>
    </row>
    <row r="363" spans="30:39" ht="15.6">
      <c r="AD363" s="2"/>
      <c r="AE363" s="2"/>
      <c r="AF363" s="2"/>
      <c r="AG363" s="2"/>
      <c r="AH363" s="2"/>
      <c r="AI363" s="2"/>
      <c r="AJ363" s="2"/>
      <c r="AK363" s="2"/>
      <c r="AM363" s="4"/>
    </row>
    <row r="364" spans="30:39" ht="15.6">
      <c r="AD364" s="2"/>
      <c r="AE364" s="2"/>
      <c r="AF364" s="2"/>
      <c r="AG364" s="2"/>
      <c r="AH364" s="2"/>
      <c r="AI364" s="2"/>
      <c r="AJ364" s="2"/>
      <c r="AK364" s="2"/>
      <c r="AM364" s="4"/>
    </row>
    <row r="365" spans="30:39">
      <c r="AD365" s="14"/>
      <c r="AE365" s="14"/>
      <c r="AF365" s="14"/>
      <c r="AG365" s="14"/>
      <c r="AH365" s="14"/>
      <c r="AI365" s="14"/>
      <c r="AJ365" s="14"/>
      <c r="AK365" s="14"/>
      <c r="AM365" s="4"/>
    </row>
    <row r="366" spans="30:39" ht="15.6">
      <c r="AD366" s="2"/>
      <c r="AE366" s="2"/>
      <c r="AF366" s="2"/>
      <c r="AG366" s="2"/>
      <c r="AH366" s="2"/>
      <c r="AI366" s="2"/>
      <c r="AJ366" s="2"/>
      <c r="AK366" s="2"/>
      <c r="AM366" s="4"/>
    </row>
    <row r="367" spans="30:39">
      <c r="AD367" s="4"/>
      <c r="AE367" s="4"/>
      <c r="AF367" s="4"/>
      <c r="AG367" s="4"/>
      <c r="AH367" s="4"/>
      <c r="AI367" s="4"/>
      <c r="AJ367" s="4"/>
      <c r="AK367" s="4"/>
      <c r="AM367" s="4"/>
    </row>
    <row r="368" spans="30:39">
      <c r="AD368" s="4"/>
      <c r="AE368" s="4"/>
      <c r="AF368" s="4"/>
      <c r="AG368" s="4"/>
      <c r="AH368" s="4"/>
      <c r="AI368" s="4"/>
      <c r="AJ368" s="4"/>
      <c r="AK368" s="4"/>
      <c r="AM368" s="4"/>
    </row>
    <row r="369" spans="30:47">
      <c r="AD369" s="4"/>
      <c r="AE369" s="4"/>
      <c r="AF369" s="4"/>
      <c r="AG369" s="4"/>
      <c r="AH369" s="4"/>
      <c r="AI369" s="4"/>
      <c r="AJ369" s="4"/>
      <c r="AK369" s="4"/>
      <c r="AM369" s="4"/>
    </row>
    <row r="370" spans="30:47">
      <c r="AD370" s="4"/>
      <c r="AE370" s="4"/>
      <c r="AF370" s="4"/>
      <c r="AG370" s="4"/>
      <c r="AH370" s="4"/>
      <c r="AI370" s="4"/>
      <c r="AJ370" s="4"/>
      <c r="AK370" s="4"/>
      <c r="AM370" s="4"/>
    </row>
    <row r="371" spans="30:47">
      <c r="AD371" s="4"/>
      <c r="AE371" s="4"/>
      <c r="AF371" s="4"/>
      <c r="AG371" s="4"/>
      <c r="AH371" s="4"/>
      <c r="AI371" s="4"/>
      <c r="AJ371" s="4"/>
      <c r="AK371" s="4"/>
      <c r="AM371" s="4"/>
    </row>
    <row r="372" spans="30:47">
      <c r="AD372" s="4"/>
      <c r="AE372" s="4"/>
      <c r="AF372" s="4"/>
      <c r="AG372" s="4"/>
      <c r="AH372" s="4"/>
      <c r="AI372" s="4"/>
      <c r="AJ372" s="4"/>
      <c r="AK372" s="4"/>
      <c r="AM372" s="4"/>
    </row>
    <row r="373" spans="30:47">
      <c r="AD373" s="4"/>
      <c r="AE373" s="4"/>
      <c r="AF373" s="4"/>
      <c r="AG373" s="4"/>
      <c r="AH373" s="4"/>
      <c r="AI373" s="4"/>
      <c r="AJ373" s="4"/>
      <c r="AK373" s="4"/>
      <c r="AL373" s="1"/>
      <c r="AM373" s="4"/>
      <c r="AN373" s="1"/>
      <c r="AO373" s="1"/>
      <c r="AP373" s="1"/>
      <c r="AQ373" s="1"/>
      <c r="AR373" s="1"/>
      <c r="AS373" s="1"/>
      <c r="AT373" s="1"/>
      <c r="AU373" s="1"/>
    </row>
    <row r="374" spans="30:47">
      <c r="AD374" s="4"/>
      <c r="AE374" s="4"/>
      <c r="AF374" s="4"/>
      <c r="AG374" s="4"/>
      <c r="AH374" s="4"/>
      <c r="AI374" s="4"/>
      <c r="AJ374" s="4"/>
      <c r="AK374" s="4"/>
      <c r="AL374" s="1"/>
      <c r="AM374" s="4"/>
      <c r="AN374" s="1"/>
      <c r="AO374" s="1"/>
      <c r="AP374" s="1"/>
      <c r="AQ374" s="1"/>
      <c r="AR374" s="1"/>
      <c r="AS374" s="1"/>
      <c r="AT374" s="1"/>
      <c r="AU374" s="1"/>
    </row>
    <row r="375" spans="30:47">
      <c r="AD375" s="4"/>
      <c r="AE375" s="4"/>
      <c r="AF375" s="4"/>
      <c r="AG375" s="4"/>
      <c r="AH375" s="4"/>
      <c r="AI375" s="4"/>
      <c r="AJ375" s="4"/>
      <c r="AK375" s="4"/>
      <c r="AL375" s="1"/>
      <c r="AM375" s="4"/>
      <c r="AN375" s="1"/>
      <c r="AO375" s="1"/>
      <c r="AP375" s="1"/>
      <c r="AQ375" s="1"/>
      <c r="AR375" s="1"/>
      <c r="AS375" s="1"/>
      <c r="AT375" s="1"/>
      <c r="AU375" s="1"/>
    </row>
    <row r="376" spans="30:47">
      <c r="AD376" s="4"/>
      <c r="AE376" s="4"/>
      <c r="AF376" s="4"/>
      <c r="AG376" s="4"/>
      <c r="AH376" s="4"/>
      <c r="AI376" s="4"/>
      <c r="AJ376" s="4"/>
      <c r="AK376" s="4"/>
      <c r="AL376" s="1"/>
      <c r="AM376" s="4"/>
      <c r="AN376" s="1"/>
      <c r="AO376" s="1"/>
      <c r="AP376" s="1"/>
      <c r="AQ376" s="1"/>
      <c r="AR376" s="1"/>
      <c r="AS376" s="1"/>
      <c r="AT376" s="1"/>
      <c r="AU376" s="1"/>
    </row>
    <row r="377" spans="30:47">
      <c r="AD377" s="4"/>
      <c r="AE377" s="4"/>
      <c r="AF377" s="4"/>
      <c r="AG377" s="4"/>
      <c r="AH377" s="4"/>
      <c r="AI377" s="4"/>
      <c r="AJ377" s="4"/>
      <c r="AK377" s="4"/>
      <c r="AL377" s="1"/>
      <c r="AM377" s="4"/>
      <c r="AN377" s="1"/>
      <c r="AO377" s="1"/>
      <c r="AP377" s="1"/>
      <c r="AQ377" s="1"/>
      <c r="AR377" s="1"/>
      <c r="AS377" s="1"/>
      <c r="AT377" s="1"/>
      <c r="AU377" s="1"/>
    </row>
    <row r="378" spans="30:47">
      <c r="AD378" s="4"/>
      <c r="AE378" s="4"/>
      <c r="AF378" s="4"/>
      <c r="AG378" s="4"/>
      <c r="AH378" s="4"/>
      <c r="AI378" s="4"/>
      <c r="AJ378" s="4"/>
      <c r="AK378" s="4"/>
      <c r="AL378" s="1"/>
      <c r="AM378" s="4"/>
      <c r="AN378" s="1"/>
      <c r="AO378" s="1"/>
      <c r="AP378" s="1"/>
      <c r="AQ378" s="1"/>
      <c r="AR378" s="1"/>
      <c r="AS378" s="1"/>
      <c r="AT378" s="1"/>
      <c r="AU378" s="1"/>
    </row>
    <row r="379" spans="30:47">
      <c r="AD379" s="4"/>
      <c r="AE379" s="4"/>
      <c r="AF379" s="4"/>
      <c r="AG379" s="4"/>
      <c r="AH379" s="4"/>
      <c r="AI379" s="4"/>
      <c r="AJ379" s="4"/>
      <c r="AK379" s="4"/>
      <c r="AL379" s="1"/>
      <c r="AM379" s="4"/>
      <c r="AN379" s="1"/>
      <c r="AO379" s="1"/>
      <c r="AP379" s="1"/>
      <c r="AQ379" s="1"/>
      <c r="AR379" s="1"/>
      <c r="AS379" s="1"/>
      <c r="AT379" s="1"/>
      <c r="AU379" s="1"/>
    </row>
    <row r="380" spans="30:47">
      <c r="AD380" s="4"/>
      <c r="AE380" s="4"/>
      <c r="AF380" s="4"/>
      <c r="AG380" s="4"/>
      <c r="AH380" s="4"/>
      <c r="AI380" s="4"/>
      <c r="AJ380" s="4"/>
      <c r="AK380" s="4"/>
      <c r="AL380" s="1"/>
      <c r="AM380" s="4"/>
      <c r="AN380" s="1"/>
      <c r="AO380" s="1"/>
      <c r="AP380" s="1"/>
      <c r="AQ380" s="1"/>
      <c r="AR380" s="1"/>
      <c r="AS380" s="1"/>
      <c r="AT380" s="1"/>
      <c r="AU380" s="1"/>
    </row>
    <row r="381" spans="30:47">
      <c r="AI381"/>
      <c r="AL381" s="1"/>
      <c r="AM381" s="4"/>
      <c r="AN381" s="1"/>
      <c r="AO381" s="1"/>
      <c r="AP381" s="1"/>
      <c r="AQ381" s="1"/>
      <c r="AR381" s="1"/>
      <c r="AS381" s="1"/>
      <c r="AT381" s="1"/>
      <c r="AU381" s="1"/>
    </row>
    <row r="382" spans="30:47" ht="15.6">
      <c r="AD382" s="2"/>
      <c r="AE382" s="2"/>
      <c r="AF382" s="2"/>
      <c r="AG382" s="2"/>
      <c r="AH382" s="2"/>
      <c r="AI382" s="2"/>
      <c r="AJ382" s="2"/>
      <c r="AK382" s="2"/>
      <c r="AL382" s="1"/>
      <c r="AM382" s="1"/>
      <c r="AN382" s="1"/>
      <c r="AO382" s="1"/>
      <c r="AP382" s="1"/>
      <c r="AQ382" s="1"/>
      <c r="AR382" s="1"/>
      <c r="AS382" s="1"/>
      <c r="AT382" s="1"/>
      <c r="AU382" s="1"/>
    </row>
    <row r="383" spans="30:47" ht="15.6">
      <c r="AD383" s="2"/>
      <c r="AE383" s="2"/>
      <c r="AF383" s="2"/>
      <c r="AG383" s="2"/>
      <c r="AH383" s="2"/>
      <c r="AI383" s="2"/>
      <c r="AJ383" s="2"/>
      <c r="AK383" s="2"/>
      <c r="AL383" s="1"/>
      <c r="AM383" s="1"/>
      <c r="AN383" s="1"/>
      <c r="AO383" s="1"/>
      <c r="AP383" s="1"/>
      <c r="AQ383" s="1"/>
      <c r="AR383" s="1"/>
      <c r="AS383" s="1"/>
      <c r="AT383" s="1"/>
      <c r="AU383" s="1"/>
    </row>
    <row r="384" spans="30:47">
      <c r="AD384" s="14"/>
      <c r="AE384" s="14"/>
      <c r="AF384" s="14"/>
      <c r="AG384" s="14"/>
      <c r="AH384" s="14"/>
      <c r="AI384" s="14"/>
      <c r="AJ384" s="14"/>
      <c r="AK384" s="14"/>
      <c r="AL384" s="1"/>
      <c r="AM384" s="1"/>
      <c r="AN384" s="1"/>
      <c r="AO384" s="1"/>
      <c r="AP384" s="1"/>
      <c r="AQ384" s="1"/>
      <c r="AR384" s="1"/>
      <c r="AS384" s="1"/>
      <c r="AT384" s="1"/>
      <c r="AU384" s="1"/>
    </row>
    <row r="385" spans="30:47" ht="15.6">
      <c r="AD385" s="2"/>
      <c r="AE385" s="2"/>
      <c r="AF385" s="2"/>
      <c r="AG385" s="2"/>
      <c r="AH385" s="2"/>
      <c r="AI385" s="2"/>
      <c r="AJ385" s="2"/>
      <c r="AK385" s="2"/>
      <c r="AL385" s="1"/>
      <c r="AM385" s="1"/>
      <c r="AN385" s="1"/>
      <c r="AO385" s="1"/>
      <c r="AP385" s="1"/>
      <c r="AQ385" s="1"/>
      <c r="AR385" s="1"/>
      <c r="AS385" s="1"/>
      <c r="AT385" s="1"/>
      <c r="AU385" s="1"/>
    </row>
    <row r="386" spans="30:47"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</row>
    <row r="387" spans="30:47"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</row>
    <row r="388" spans="30:47"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</row>
    <row r="389" spans="30:47"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</row>
    <row r="390" spans="30:47"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</row>
    <row r="391" spans="30:47"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</row>
    <row r="392" spans="30:47"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</row>
    <row r="393" spans="30:47"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</row>
  </sheetData>
  <conditionalFormatting sqref="AL40:AL41 AL125:AL126">
    <cfRule type="cellIs" dxfId="4" priority="12" stopIfTrue="1" operator="lessThan">
      <formula>0</formula>
    </cfRule>
  </conditionalFormatting>
  <conditionalFormatting sqref="AL97">
    <cfRule type="cellIs" dxfId="3" priority="13" stopIfTrue="1" operator="greaterThan">
      <formula>0</formula>
    </cfRule>
  </conditionalFormatting>
  <conditionalFormatting sqref="AL68">
    <cfRule type="cellIs" dxfId="2" priority="14" stopIfTrue="1" operator="greaterThan">
      <formula>0</formula>
    </cfRule>
    <cfRule type="cellIs" dxfId="1" priority="15" stopIfTrue="1" operator="lessThan">
      <formula>0</formula>
    </cfRule>
  </conditionalFormatting>
  <conditionalFormatting sqref="AL97">
    <cfRule type="cellIs" dxfId="0" priority="1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B67809-AD90-4672-8A85-1865F26959A9}">
  <dimension ref="A1:D359"/>
  <sheetViews>
    <sheetView topLeftCell="A352" workbookViewId="0">
      <selection activeCell="R385" sqref="R385"/>
    </sheetView>
  </sheetViews>
  <sheetFormatPr baseColWidth="10" defaultRowHeight="15"/>
  <sheetData>
    <row r="1" spans="1:4">
      <c r="A1">
        <v>1101</v>
      </c>
      <c r="B1" t="s">
        <v>233</v>
      </c>
      <c r="C1" t="s">
        <v>113</v>
      </c>
      <c r="D1">
        <v>11</v>
      </c>
    </row>
    <row r="2" spans="1:4">
      <c r="A2">
        <v>1103</v>
      </c>
      <c r="B2" t="s">
        <v>235</v>
      </c>
      <c r="C2" t="s">
        <v>113</v>
      </c>
      <c r="D2">
        <v>11</v>
      </c>
    </row>
    <row r="3" spans="1:4">
      <c r="A3">
        <v>1106</v>
      </c>
      <c r="B3" t="s">
        <v>236</v>
      </c>
      <c r="C3" t="s">
        <v>113</v>
      </c>
      <c r="D3">
        <v>11</v>
      </c>
    </row>
    <row r="4" spans="1:4">
      <c r="A4">
        <v>1108</v>
      </c>
      <c r="B4" t="s">
        <v>234</v>
      </c>
      <c r="C4" t="s">
        <v>113</v>
      </c>
      <c r="D4">
        <v>11</v>
      </c>
    </row>
    <row r="5" spans="1:4">
      <c r="A5">
        <v>1111</v>
      </c>
      <c r="B5" t="s">
        <v>237</v>
      </c>
      <c r="C5" t="s">
        <v>113</v>
      </c>
      <c r="D5">
        <v>11</v>
      </c>
    </row>
    <row r="6" spans="1:4">
      <c r="A6">
        <v>1112</v>
      </c>
      <c r="B6" t="s">
        <v>238</v>
      </c>
      <c r="C6" t="s">
        <v>113</v>
      </c>
      <c r="D6">
        <v>11</v>
      </c>
    </row>
    <row r="7" spans="1:4">
      <c r="A7">
        <v>1114</v>
      </c>
      <c r="B7" t="s">
        <v>613</v>
      </c>
      <c r="C7" t="s">
        <v>113</v>
      </c>
      <c r="D7">
        <v>11</v>
      </c>
    </row>
    <row r="8" spans="1:4">
      <c r="A8">
        <v>1119</v>
      </c>
      <c r="B8" t="s">
        <v>614</v>
      </c>
      <c r="C8" t="s">
        <v>113</v>
      </c>
      <c r="D8">
        <v>11</v>
      </c>
    </row>
    <row r="9" spans="1:4">
      <c r="A9">
        <v>1120</v>
      </c>
      <c r="B9" t="s">
        <v>239</v>
      </c>
      <c r="C9" t="s">
        <v>113</v>
      </c>
      <c r="D9">
        <v>11</v>
      </c>
    </row>
    <row r="10" spans="1:4">
      <c r="A10">
        <v>1121</v>
      </c>
      <c r="B10" t="s">
        <v>240</v>
      </c>
      <c r="C10" t="s">
        <v>113</v>
      </c>
      <c r="D10">
        <v>11</v>
      </c>
    </row>
    <row r="11" spans="1:4">
      <c r="A11">
        <v>1122</v>
      </c>
      <c r="B11" t="s">
        <v>241</v>
      </c>
      <c r="C11" t="s">
        <v>113</v>
      </c>
      <c r="D11">
        <v>11</v>
      </c>
    </row>
    <row r="12" spans="1:4">
      <c r="A12">
        <v>1124</v>
      </c>
      <c r="B12" t="s">
        <v>242</v>
      </c>
      <c r="C12" t="s">
        <v>113</v>
      </c>
      <c r="D12">
        <v>11</v>
      </c>
    </row>
    <row r="13" spans="1:4">
      <c r="A13">
        <v>1127</v>
      </c>
      <c r="B13" t="s">
        <v>243</v>
      </c>
      <c r="C13" t="s">
        <v>113</v>
      </c>
      <c r="D13">
        <v>11</v>
      </c>
    </row>
    <row r="14" spans="1:4">
      <c r="A14">
        <v>1130</v>
      </c>
      <c r="B14" t="s">
        <v>244</v>
      </c>
      <c r="C14" t="s">
        <v>113</v>
      </c>
      <c r="D14">
        <v>11</v>
      </c>
    </row>
    <row r="15" spans="1:4">
      <c r="A15">
        <v>1133</v>
      </c>
      <c r="B15" t="s">
        <v>245</v>
      </c>
      <c r="C15" t="s">
        <v>113</v>
      </c>
      <c r="D15">
        <v>11</v>
      </c>
    </row>
    <row r="16" spans="1:4">
      <c r="A16">
        <v>1134</v>
      </c>
      <c r="B16" t="s">
        <v>488</v>
      </c>
      <c r="C16" t="s">
        <v>113</v>
      </c>
      <c r="D16">
        <v>11</v>
      </c>
    </row>
    <row r="17" spans="1:4">
      <c r="A17">
        <v>1135</v>
      </c>
      <c r="B17" t="s">
        <v>246</v>
      </c>
      <c r="C17" t="s">
        <v>113</v>
      </c>
      <c r="D17">
        <v>11</v>
      </c>
    </row>
    <row r="18" spans="1:4">
      <c r="A18">
        <v>1144</v>
      </c>
      <c r="B18" t="s">
        <v>247</v>
      </c>
      <c r="C18" t="s">
        <v>113</v>
      </c>
      <c r="D18">
        <v>11</v>
      </c>
    </row>
    <row r="19" spans="1:4">
      <c r="A19">
        <v>1145</v>
      </c>
      <c r="B19" t="s">
        <v>248</v>
      </c>
      <c r="C19" t="s">
        <v>113</v>
      </c>
      <c r="D19">
        <v>11</v>
      </c>
    </row>
    <row r="20" spans="1:4">
      <c r="A20">
        <v>1146</v>
      </c>
      <c r="B20" t="s">
        <v>249</v>
      </c>
      <c r="C20" t="s">
        <v>113</v>
      </c>
      <c r="D20">
        <v>11</v>
      </c>
    </row>
    <row r="21" spans="1:4">
      <c r="A21">
        <v>1149</v>
      </c>
      <c r="B21" t="s">
        <v>250</v>
      </c>
      <c r="C21" t="s">
        <v>113</v>
      </c>
      <c r="D21">
        <v>11</v>
      </c>
    </row>
    <row r="22" spans="1:4">
      <c r="A22">
        <v>1151</v>
      </c>
      <c r="B22" t="s">
        <v>251</v>
      </c>
      <c r="C22" t="s">
        <v>113</v>
      </c>
      <c r="D22">
        <v>11</v>
      </c>
    </row>
    <row r="23" spans="1:4">
      <c r="A23">
        <v>1160</v>
      </c>
      <c r="B23" t="s">
        <v>252</v>
      </c>
      <c r="C23" t="s">
        <v>113</v>
      </c>
      <c r="D23">
        <v>11</v>
      </c>
    </row>
    <row r="24" spans="1:4">
      <c r="A24">
        <v>1503</v>
      </c>
      <c r="B24" t="s">
        <v>290</v>
      </c>
      <c r="C24" t="s">
        <v>617</v>
      </c>
      <c r="D24">
        <v>15</v>
      </c>
    </row>
    <row r="25" spans="1:4">
      <c r="A25">
        <v>1504</v>
      </c>
      <c r="B25" t="s">
        <v>289</v>
      </c>
      <c r="C25" t="s">
        <v>617</v>
      </c>
      <c r="D25">
        <v>15</v>
      </c>
    </row>
    <row r="26" spans="1:4">
      <c r="A26">
        <v>1506</v>
      </c>
      <c r="B26" t="s">
        <v>288</v>
      </c>
      <c r="C26" t="s">
        <v>617</v>
      </c>
      <c r="D26">
        <v>15</v>
      </c>
    </row>
    <row r="27" spans="1:4">
      <c r="A27">
        <v>1511</v>
      </c>
      <c r="B27" t="s">
        <v>291</v>
      </c>
      <c r="C27" t="s">
        <v>617</v>
      </c>
      <c r="D27">
        <v>15</v>
      </c>
    </row>
    <row r="28" spans="1:4">
      <c r="A28">
        <v>1514</v>
      </c>
      <c r="B28" t="s">
        <v>195</v>
      </c>
      <c r="C28" t="s">
        <v>617</v>
      </c>
      <c r="D28">
        <v>15</v>
      </c>
    </row>
    <row r="29" spans="1:4">
      <c r="A29">
        <v>1515</v>
      </c>
      <c r="B29" t="s">
        <v>292</v>
      </c>
      <c r="C29" t="s">
        <v>617</v>
      </c>
      <c r="D29">
        <v>15</v>
      </c>
    </row>
    <row r="30" spans="1:4">
      <c r="A30">
        <v>1516</v>
      </c>
      <c r="B30" t="s">
        <v>293</v>
      </c>
      <c r="C30" t="s">
        <v>617</v>
      </c>
      <c r="D30">
        <v>15</v>
      </c>
    </row>
    <row r="31" spans="1:4">
      <c r="A31">
        <v>1517</v>
      </c>
      <c r="B31" t="s">
        <v>294</v>
      </c>
      <c r="C31" t="s">
        <v>617</v>
      </c>
      <c r="D31">
        <v>15</v>
      </c>
    </row>
    <row r="32" spans="1:4">
      <c r="A32">
        <v>1520</v>
      </c>
      <c r="B32" t="s">
        <v>296</v>
      </c>
      <c r="C32" t="s">
        <v>617</v>
      </c>
      <c r="D32">
        <v>15</v>
      </c>
    </row>
    <row r="33" spans="1:4">
      <c r="A33">
        <v>1525</v>
      </c>
      <c r="B33" t="s">
        <v>297</v>
      </c>
      <c r="C33" t="s">
        <v>617</v>
      </c>
      <c r="D33">
        <v>15</v>
      </c>
    </row>
    <row r="34" spans="1:4">
      <c r="A34">
        <v>1528</v>
      </c>
      <c r="B34" t="s">
        <v>298</v>
      </c>
      <c r="C34" t="s">
        <v>617</v>
      </c>
      <c r="D34">
        <v>15</v>
      </c>
    </row>
    <row r="35" spans="1:4">
      <c r="A35">
        <v>1531</v>
      </c>
      <c r="B35" t="s">
        <v>299</v>
      </c>
      <c r="C35" t="s">
        <v>617</v>
      </c>
      <c r="D35">
        <v>15</v>
      </c>
    </row>
    <row r="36" spans="1:4">
      <c r="A36">
        <v>1532</v>
      </c>
      <c r="B36" t="s">
        <v>300</v>
      </c>
      <c r="C36" t="s">
        <v>617</v>
      </c>
      <c r="D36">
        <v>15</v>
      </c>
    </row>
    <row r="37" spans="1:4">
      <c r="A37">
        <v>1535</v>
      </c>
      <c r="B37" t="s">
        <v>301</v>
      </c>
      <c r="C37" t="s">
        <v>617</v>
      </c>
      <c r="D37">
        <v>15</v>
      </c>
    </row>
    <row r="38" spans="1:4">
      <c r="A38">
        <v>1539</v>
      </c>
      <c r="B38" t="s">
        <v>302</v>
      </c>
      <c r="C38" t="s">
        <v>617</v>
      </c>
      <c r="D38">
        <v>15</v>
      </c>
    </row>
    <row r="39" spans="1:4">
      <c r="A39">
        <v>1547</v>
      </c>
      <c r="B39" t="s">
        <v>303</v>
      </c>
      <c r="C39" t="s">
        <v>617</v>
      </c>
      <c r="D39">
        <v>15</v>
      </c>
    </row>
    <row r="40" spans="1:4">
      <c r="A40">
        <v>1554</v>
      </c>
      <c r="B40" t="s">
        <v>304</v>
      </c>
      <c r="C40" t="s">
        <v>617</v>
      </c>
      <c r="D40">
        <v>15</v>
      </c>
    </row>
    <row r="41" spans="1:4">
      <c r="A41">
        <v>1557</v>
      </c>
      <c r="B41" t="s">
        <v>305</v>
      </c>
      <c r="C41" t="s">
        <v>617</v>
      </c>
      <c r="D41">
        <v>15</v>
      </c>
    </row>
    <row r="42" spans="1:4">
      <c r="A42">
        <v>1560</v>
      </c>
      <c r="B42" t="s">
        <v>306</v>
      </c>
      <c r="C42" t="s">
        <v>617</v>
      </c>
      <c r="D42">
        <v>15</v>
      </c>
    </row>
    <row r="43" spans="1:4">
      <c r="A43">
        <v>1563</v>
      </c>
      <c r="B43" t="s">
        <v>307</v>
      </c>
      <c r="C43" t="s">
        <v>617</v>
      </c>
      <c r="D43">
        <v>15</v>
      </c>
    </row>
    <row r="44" spans="1:4">
      <c r="A44">
        <v>1566</v>
      </c>
      <c r="B44" t="s">
        <v>308</v>
      </c>
      <c r="C44" t="s">
        <v>617</v>
      </c>
      <c r="D44">
        <v>15</v>
      </c>
    </row>
    <row r="45" spans="1:4">
      <c r="A45">
        <v>1573</v>
      </c>
      <c r="B45" t="s">
        <v>311</v>
      </c>
      <c r="C45" t="s">
        <v>617</v>
      </c>
      <c r="D45">
        <v>15</v>
      </c>
    </row>
    <row r="46" spans="1:4">
      <c r="A46">
        <v>1576</v>
      </c>
      <c r="B46" t="s">
        <v>310</v>
      </c>
      <c r="C46" t="s">
        <v>617</v>
      </c>
      <c r="D46">
        <v>15</v>
      </c>
    </row>
    <row r="47" spans="1:4">
      <c r="A47">
        <v>1577</v>
      </c>
      <c r="B47" t="s">
        <v>295</v>
      </c>
      <c r="C47" t="s">
        <v>617</v>
      </c>
      <c r="D47">
        <v>15</v>
      </c>
    </row>
    <row r="48" spans="1:4">
      <c r="A48">
        <v>1578</v>
      </c>
      <c r="B48" t="s">
        <v>628</v>
      </c>
      <c r="C48" t="s">
        <v>617</v>
      </c>
      <c r="D48">
        <v>15</v>
      </c>
    </row>
    <row r="49" spans="1:4">
      <c r="A49">
        <v>1579</v>
      </c>
      <c r="B49" t="s">
        <v>629</v>
      </c>
      <c r="C49" t="s">
        <v>617</v>
      </c>
      <c r="D49">
        <v>15</v>
      </c>
    </row>
    <row r="50" spans="1:4">
      <c r="A50">
        <v>1804</v>
      </c>
      <c r="B50" t="s">
        <v>341</v>
      </c>
      <c r="C50" t="s">
        <v>114</v>
      </c>
      <c r="D50">
        <v>18</v>
      </c>
    </row>
    <row r="51" spans="1:4">
      <c r="A51">
        <v>1806</v>
      </c>
      <c r="B51" t="s">
        <v>342</v>
      </c>
      <c r="C51" t="s">
        <v>114</v>
      </c>
      <c r="D51">
        <v>18</v>
      </c>
    </row>
    <row r="52" spans="1:4">
      <c r="A52">
        <v>1811</v>
      </c>
      <c r="B52" t="s">
        <v>343</v>
      </c>
      <c r="C52" t="s">
        <v>114</v>
      </c>
      <c r="D52">
        <v>18</v>
      </c>
    </row>
    <row r="53" spans="1:4">
      <c r="A53">
        <v>1812</v>
      </c>
      <c r="B53" t="s">
        <v>344</v>
      </c>
      <c r="C53" t="s">
        <v>114</v>
      </c>
      <c r="D53">
        <v>18</v>
      </c>
    </row>
    <row r="54" spans="1:4">
      <c r="A54">
        <v>1813</v>
      </c>
      <c r="B54" t="s">
        <v>345</v>
      </c>
      <c r="C54" t="s">
        <v>114</v>
      </c>
      <c r="D54">
        <v>18</v>
      </c>
    </row>
    <row r="55" spans="1:4">
      <c r="A55">
        <v>1815</v>
      </c>
      <c r="B55" t="s">
        <v>346</v>
      </c>
      <c r="C55" t="s">
        <v>114</v>
      </c>
      <c r="D55">
        <v>18</v>
      </c>
    </row>
    <row r="56" spans="1:4">
      <c r="A56">
        <v>1816</v>
      </c>
      <c r="B56" t="s">
        <v>347</v>
      </c>
      <c r="C56" t="s">
        <v>114</v>
      </c>
      <c r="D56">
        <v>18</v>
      </c>
    </row>
    <row r="57" spans="1:4">
      <c r="A57">
        <v>1818</v>
      </c>
      <c r="B57" t="s">
        <v>292</v>
      </c>
      <c r="C57" t="s">
        <v>114</v>
      </c>
      <c r="D57">
        <v>18</v>
      </c>
    </row>
    <row r="58" spans="1:4">
      <c r="A58">
        <v>1820</v>
      </c>
      <c r="B58" t="s">
        <v>618</v>
      </c>
      <c r="C58" t="s">
        <v>114</v>
      </c>
      <c r="D58">
        <v>18</v>
      </c>
    </row>
    <row r="59" spans="1:4">
      <c r="A59">
        <v>1822</v>
      </c>
      <c r="B59" t="s">
        <v>348</v>
      </c>
      <c r="C59" t="s">
        <v>114</v>
      </c>
      <c r="D59">
        <v>18</v>
      </c>
    </row>
    <row r="60" spans="1:4">
      <c r="A60">
        <v>1824</v>
      </c>
      <c r="B60" t="s">
        <v>349</v>
      </c>
      <c r="C60" t="s">
        <v>114</v>
      </c>
      <c r="D60">
        <v>18</v>
      </c>
    </row>
    <row r="61" spans="1:4">
      <c r="A61">
        <v>1825</v>
      </c>
      <c r="B61" t="s">
        <v>350</v>
      </c>
      <c r="C61" t="s">
        <v>114</v>
      </c>
      <c r="D61">
        <v>18</v>
      </c>
    </row>
    <row r="62" spans="1:4">
      <c r="A62">
        <v>1826</v>
      </c>
      <c r="B62" t="s">
        <v>351</v>
      </c>
      <c r="C62" t="s">
        <v>114</v>
      </c>
      <c r="D62">
        <v>18</v>
      </c>
    </row>
    <row r="63" spans="1:4">
      <c r="A63">
        <v>1827</v>
      </c>
      <c r="B63" t="s">
        <v>352</v>
      </c>
      <c r="C63" t="s">
        <v>114</v>
      </c>
      <c r="D63">
        <v>18</v>
      </c>
    </row>
    <row r="64" spans="1:4">
      <c r="A64">
        <v>1828</v>
      </c>
      <c r="B64" t="s">
        <v>353</v>
      </c>
      <c r="C64" t="s">
        <v>114</v>
      </c>
      <c r="D64">
        <v>18</v>
      </c>
    </row>
    <row r="65" spans="1:4">
      <c r="A65">
        <v>1832</v>
      </c>
      <c r="B65" t="s">
        <v>354</v>
      </c>
      <c r="C65" t="s">
        <v>114</v>
      </c>
      <c r="D65">
        <v>18</v>
      </c>
    </row>
    <row r="66" spans="1:4">
      <c r="A66">
        <v>1833</v>
      </c>
      <c r="B66" t="s">
        <v>355</v>
      </c>
      <c r="C66" t="s">
        <v>114</v>
      </c>
      <c r="D66">
        <v>18</v>
      </c>
    </row>
    <row r="67" spans="1:4">
      <c r="A67">
        <v>1834</v>
      </c>
      <c r="B67" t="s">
        <v>356</v>
      </c>
      <c r="C67" t="s">
        <v>114</v>
      </c>
      <c r="D67">
        <v>18</v>
      </c>
    </row>
    <row r="68" spans="1:4">
      <c r="A68">
        <v>1835</v>
      </c>
      <c r="B68" t="s">
        <v>410</v>
      </c>
      <c r="C68" t="s">
        <v>114</v>
      </c>
      <c r="D68">
        <v>18</v>
      </c>
    </row>
    <row r="69" spans="1:4">
      <c r="A69">
        <v>1836</v>
      </c>
      <c r="B69" t="s">
        <v>357</v>
      </c>
      <c r="C69" t="s">
        <v>114</v>
      </c>
      <c r="D69">
        <v>18</v>
      </c>
    </row>
    <row r="70" spans="1:4">
      <c r="A70">
        <v>1837</v>
      </c>
      <c r="B70" t="s">
        <v>358</v>
      </c>
      <c r="C70" t="s">
        <v>114</v>
      </c>
      <c r="D70">
        <v>18</v>
      </c>
    </row>
    <row r="71" spans="1:4">
      <c r="A71">
        <v>1838</v>
      </c>
      <c r="B71" t="s">
        <v>359</v>
      </c>
      <c r="C71" t="s">
        <v>114</v>
      </c>
      <c r="D71">
        <v>18</v>
      </c>
    </row>
    <row r="72" spans="1:4">
      <c r="A72">
        <v>1839</v>
      </c>
      <c r="B72" t="s">
        <v>360</v>
      </c>
      <c r="C72" t="s">
        <v>114</v>
      </c>
      <c r="D72">
        <v>18</v>
      </c>
    </row>
    <row r="73" spans="1:4">
      <c r="A73">
        <v>1840</v>
      </c>
      <c r="B73" t="s">
        <v>361</v>
      </c>
      <c r="C73" t="s">
        <v>114</v>
      </c>
      <c r="D73">
        <v>18</v>
      </c>
    </row>
    <row r="74" spans="1:4">
      <c r="A74">
        <v>1841</v>
      </c>
      <c r="B74" t="s">
        <v>362</v>
      </c>
      <c r="C74" t="s">
        <v>114</v>
      </c>
      <c r="D74">
        <v>18</v>
      </c>
    </row>
    <row r="75" spans="1:4">
      <c r="A75">
        <v>1845</v>
      </c>
      <c r="B75" t="s">
        <v>363</v>
      </c>
      <c r="C75" t="s">
        <v>114</v>
      </c>
      <c r="D75">
        <v>18</v>
      </c>
    </row>
    <row r="76" spans="1:4">
      <c r="A76">
        <v>1848</v>
      </c>
      <c r="B76" t="s">
        <v>364</v>
      </c>
      <c r="C76" t="s">
        <v>114</v>
      </c>
      <c r="D76">
        <v>18</v>
      </c>
    </row>
    <row r="77" spans="1:4">
      <c r="A77">
        <v>1851</v>
      </c>
      <c r="B77" t="s">
        <v>366</v>
      </c>
      <c r="C77" t="s">
        <v>114</v>
      </c>
      <c r="D77">
        <v>18</v>
      </c>
    </row>
    <row r="78" spans="1:4">
      <c r="A78">
        <v>1853</v>
      </c>
      <c r="B78" t="s">
        <v>367</v>
      </c>
      <c r="C78" t="s">
        <v>114</v>
      </c>
      <c r="D78">
        <v>18</v>
      </c>
    </row>
    <row r="79" spans="1:4">
      <c r="A79">
        <v>1854</v>
      </c>
      <c r="B79" t="s">
        <v>368</v>
      </c>
      <c r="C79" t="s">
        <v>114</v>
      </c>
      <c r="D79">
        <v>18</v>
      </c>
    </row>
    <row r="80" spans="1:4">
      <c r="A80">
        <v>1856</v>
      </c>
      <c r="B80" t="s">
        <v>408</v>
      </c>
      <c r="C80" t="s">
        <v>114</v>
      </c>
      <c r="D80">
        <v>18</v>
      </c>
    </row>
    <row r="81" spans="1:4">
      <c r="A81">
        <v>1857</v>
      </c>
      <c r="B81" t="s">
        <v>457</v>
      </c>
      <c r="C81" t="s">
        <v>114</v>
      </c>
      <c r="D81">
        <v>18</v>
      </c>
    </row>
    <row r="82" spans="1:4">
      <c r="A82">
        <v>1859</v>
      </c>
      <c r="B82" t="s">
        <v>369</v>
      </c>
      <c r="C82" t="s">
        <v>114</v>
      </c>
      <c r="D82">
        <v>18</v>
      </c>
    </row>
    <row r="83" spans="1:4">
      <c r="A83">
        <v>1860</v>
      </c>
      <c r="B83" t="s">
        <v>370</v>
      </c>
      <c r="C83" t="s">
        <v>114</v>
      </c>
      <c r="D83">
        <v>18</v>
      </c>
    </row>
    <row r="84" spans="1:4">
      <c r="A84">
        <v>1865</v>
      </c>
      <c r="B84" t="s">
        <v>371</v>
      </c>
      <c r="C84" t="s">
        <v>114</v>
      </c>
      <c r="D84">
        <v>18</v>
      </c>
    </row>
    <row r="85" spans="1:4">
      <c r="A85">
        <v>1866</v>
      </c>
      <c r="B85" t="s">
        <v>372</v>
      </c>
      <c r="C85" t="s">
        <v>114</v>
      </c>
      <c r="D85">
        <v>18</v>
      </c>
    </row>
    <row r="86" spans="1:4">
      <c r="A86">
        <v>1867</v>
      </c>
      <c r="B86" t="s">
        <v>204</v>
      </c>
      <c r="C86" t="s">
        <v>114</v>
      </c>
      <c r="D86">
        <v>18</v>
      </c>
    </row>
    <row r="87" spans="1:4">
      <c r="A87">
        <v>1868</v>
      </c>
      <c r="B87" t="s">
        <v>373</v>
      </c>
      <c r="C87" t="s">
        <v>114</v>
      </c>
      <c r="D87">
        <v>18</v>
      </c>
    </row>
    <row r="88" spans="1:4">
      <c r="A88">
        <v>1870</v>
      </c>
      <c r="B88" t="s">
        <v>93</v>
      </c>
      <c r="C88" t="s">
        <v>114</v>
      </c>
      <c r="D88">
        <v>18</v>
      </c>
    </row>
    <row r="89" spans="1:4">
      <c r="A89">
        <v>1871</v>
      </c>
      <c r="B89" t="s">
        <v>374</v>
      </c>
      <c r="C89" t="s">
        <v>114</v>
      </c>
      <c r="D89">
        <v>18</v>
      </c>
    </row>
    <row r="90" spans="1:4">
      <c r="A90">
        <v>1874</v>
      </c>
      <c r="B90" t="s">
        <v>375</v>
      </c>
      <c r="C90" t="s">
        <v>114</v>
      </c>
      <c r="D90">
        <v>18</v>
      </c>
    </row>
    <row r="91" spans="1:4">
      <c r="A91">
        <v>1875</v>
      </c>
      <c r="B91" t="s">
        <v>365</v>
      </c>
      <c r="C91" t="s">
        <v>114</v>
      </c>
      <c r="D91">
        <v>18</v>
      </c>
    </row>
    <row r="92" spans="1:4">
      <c r="A92">
        <v>3001</v>
      </c>
      <c r="B92" t="s">
        <v>117</v>
      </c>
      <c r="C92" t="s">
        <v>622</v>
      </c>
      <c r="D92">
        <v>1</v>
      </c>
    </row>
    <row r="93" spans="1:4">
      <c r="A93">
        <v>3002</v>
      </c>
      <c r="B93" t="s">
        <v>118</v>
      </c>
      <c r="C93" t="s">
        <v>622</v>
      </c>
      <c r="D93">
        <v>1</v>
      </c>
    </row>
    <row r="94" spans="1:4">
      <c r="A94">
        <v>3003</v>
      </c>
      <c r="B94" t="s">
        <v>86</v>
      </c>
      <c r="C94" t="s">
        <v>622</v>
      </c>
      <c r="D94">
        <v>1</v>
      </c>
    </row>
    <row r="95" spans="1:4">
      <c r="A95">
        <v>3004</v>
      </c>
      <c r="B95" t="s">
        <v>596</v>
      </c>
      <c r="C95" t="s">
        <v>622</v>
      </c>
      <c r="D95">
        <v>1</v>
      </c>
    </row>
    <row r="96" spans="1:4">
      <c r="A96">
        <v>3005</v>
      </c>
      <c r="B96" t="s">
        <v>177</v>
      </c>
      <c r="C96" t="s">
        <v>622</v>
      </c>
      <c r="D96">
        <v>1</v>
      </c>
    </row>
    <row r="97" spans="1:4">
      <c r="A97">
        <v>3006</v>
      </c>
      <c r="B97" t="s">
        <v>178</v>
      </c>
      <c r="C97" t="s">
        <v>622</v>
      </c>
      <c r="D97">
        <v>1</v>
      </c>
    </row>
    <row r="98" spans="1:4">
      <c r="A98">
        <v>3007</v>
      </c>
      <c r="B98" t="s">
        <v>179</v>
      </c>
      <c r="C98" t="s">
        <v>622</v>
      </c>
      <c r="D98">
        <v>1</v>
      </c>
    </row>
    <row r="99" spans="1:4">
      <c r="A99">
        <v>3007</v>
      </c>
      <c r="B99" t="s">
        <v>179</v>
      </c>
      <c r="C99" t="s">
        <v>622</v>
      </c>
      <c r="D99">
        <v>1</v>
      </c>
    </row>
    <row r="100" spans="1:4">
      <c r="A100">
        <v>3011</v>
      </c>
      <c r="B100" t="s">
        <v>119</v>
      </c>
      <c r="C100" t="s">
        <v>622</v>
      </c>
      <c r="D100">
        <v>1</v>
      </c>
    </row>
    <row r="101" spans="1:4">
      <c r="A101">
        <v>3012</v>
      </c>
      <c r="B101" t="s">
        <v>120</v>
      </c>
      <c r="C101" t="s">
        <v>622</v>
      </c>
      <c r="D101">
        <v>1</v>
      </c>
    </row>
    <row r="102" spans="1:4">
      <c r="A102">
        <v>3013</v>
      </c>
      <c r="B102" t="s">
        <v>121</v>
      </c>
      <c r="C102" t="s">
        <v>622</v>
      </c>
      <c r="D102">
        <v>1</v>
      </c>
    </row>
    <row r="103" spans="1:4">
      <c r="A103">
        <v>3014</v>
      </c>
      <c r="B103" t="s">
        <v>630</v>
      </c>
      <c r="C103" t="s">
        <v>622</v>
      </c>
      <c r="D103">
        <v>1</v>
      </c>
    </row>
    <row r="104" spans="1:4">
      <c r="A104">
        <v>3015</v>
      </c>
      <c r="B104" t="s">
        <v>597</v>
      </c>
      <c r="C104" t="s">
        <v>622</v>
      </c>
      <c r="D104">
        <v>1</v>
      </c>
    </row>
    <row r="105" spans="1:4">
      <c r="A105">
        <v>3016</v>
      </c>
      <c r="B105" t="s">
        <v>122</v>
      </c>
      <c r="C105" t="s">
        <v>622</v>
      </c>
      <c r="D105">
        <v>1</v>
      </c>
    </row>
    <row r="106" spans="1:4">
      <c r="A106">
        <v>3017</v>
      </c>
      <c r="B106" t="s">
        <v>123</v>
      </c>
      <c r="C106" t="s">
        <v>622</v>
      </c>
      <c r="D106">
        <v>1</v>
      </c>
    </row>
    <row r="107" spans="1:4">
      <c r="A107">
        <v>3018</v>
      </c>
      <c r="B107" t="s">
        <v>124</v>
      </c>
      <c r="C107" t="s">
        <v>622</v>
      </c>
      <c r="D107">
        <v>1</v>
      </c>
    </row>
    <row r="108" spans="1:4">
      <c r="A108">
        <v>3019</v>
      </c>
      <c r="B108" t="s">
        <v>125</v>
      </c>
      <c r="C108" t="s">
        <v>622</v>
      </c>
      <c r="D108">
        <v>1</v>
      </c>
    </row>
    <row r="109" spans="1:4">
      <c r="A109">
        <v>3020</v>
      </c>
      <c r="B109" t="s">
        <v>631</v>
      </c>
      <c r="C109" t="s">
        <v>622</v>
      </c>
      <c r="D109">
        <v>1</v>
      </c>
    </row>
    <row r="110" spans="1:4">
      <c r="A110">
        <v>3021</v>
      </c>
      <c r="B110" t="s">
        <v>126</v>
      </c>
      <c r="C110" t="s">
        <v>622</v>
      </c>
      <c r="D110">
        <v>1</v>
      </c>
    </row>
    <row r="111" spans="1:4">
      <c r="A111">
        <v>3022</v>
      </c>
      <c r="B111" t="s">
        <v>412</v>
      </c>
      <c r="C111" t="s">
        <v>622</v>
      </c>
      <c r="D111">
        <v>1</v>
      </c>
    </row>
    <row r="112" spans="1:4">
      <c r="A112">
        <v>3023</v>
      </c>
      <c r="B112" t="s">
        <v>127</v>
      </c>
      <c r="C112" t="s">
        <v>622</v>
      </c>
      <c r="D112">
        <v>1</v>
      </c>
    </row>
    <row r="113" spans="1:4">
      <c r="A113">
        <v>3024</v>
      </c>
      <c r="B113" t="s">
        <v>128</v>
      </c>
      <c r="C113" t="s">
        <v>622</v>
      </c>
      <c r="D113">
        <v>1</v>
      </c>
    </row>
    <row r="114" spans="1:4">
      <c r="A114">
        <v>3025</v>
      </c>
      <c r="B114" t="s">
        <v>129</v>
      </c>
      <c r="C114" t="s">
        <v>622</v>
      </c>
      <c r="D114">
        <v>1</v>
      </c>
    </row>
    <row r="115" spans="1:4">
      <c r="A115">
        <v>3026</v>
      </c>
      <c r="B115" t="s">
        <v>598</v>
      </c>
      <c r="C115" t="s">
        <v>622</v>
      </c>
      <c r="D115">
        <v>1</v>
      </c>
    </row>
    <row r="116" spans="1:4">
      <c r="A116">
        <v>3027</v>
      </c>
      <c r="B116" t="s">
        <v>130</v>
      </c>
      <c r="C116" t="s">
        <v>622</v>
      </c>
      <c r="D116">
        <v>1</v>
      </c>
    </row>
    <row r="117" spans="1:4">
      <c r="A117">
        <v>3028</v>
      </c>
      <c r="B117" t="s">
        <v>131</v>
      </c>
      <c r="C117" t="s">
        <v>622</v>
      </c>
      <c r="D117">
        <v>1</v>
      </c>
    </row>
    <row r="118" spans="1:4">
      <c r="A118">
        <v>3029</v>
      </c>
      <c r="B118" t="s">
        <v>413</v>
      </c>
      <c r="C118" t="s">
        <v>622</v>
      </c>
      <c r="D118">
        <v>1</v>
      </c>
    </row>
    <row r="119" spans="1:4">
      <c r="A119">
        <v>3030</v>
      </c>
      <c r="B119" t="s">
        <v>632</v>
      </c>
      <c r="C119" t="s">
        <v>622</v>
      </c>
      <c r="D119">
        <v>1</v>
      </c>
    </row>
    <row r="120" spans="1:4">
      <c r="A120">
        <v>3031</v>
      </c>
      <c r="B120" t="s">
        <v>132</v>
      </c>
      <c r="C120" t="s">
        <v>622</v>
      </c>
      <c r="D120">
        <v>1</v>
      </c>
    </row>
    <row r="121" spans="1:4">
      <c r="A121">
        <v>3032</v>
      </c>
      <c r="B121" t="s">
        <v>133</v>
      </c>
      <c r="C121" t="s">
        <v>622</v>
      </c>
      <c r="D121">
        <v>1</v>
      </c>
    </row>
    <row r="122" spans="1:4">
      <c r="A122">
        <v>3033</v>
      </c>
      <c r="B122" t="s">
        <v>134</v>
      </c>
      <c r="C122" t="s">
        <v>622</v>
      </c>
      <c r="D122">
        <v>1</v>
      </c>
    </row>
    <row r="123" spans="1:4">
      <c r="A123">
        <v>3034</v>
      </c>
      <c r="B123" t="s">
        <v>135</v>
      </c>
      <c r="C123" t="s">
        <v>622</v>
      </c>
      <c r="D123">
        <v>1</v>
      </c>
    </row>
    <row r="124" spans="1:4">
      <c r="A124">
        <v>3035</v>
      </c>
      <c r="B124" t="s">
        <v>136</v>
      </c>
      <c r="C124" t="s">
        <v>622</v>
      </c>
      <c r="D124">
        <v>1</v>
      </c>
    </row>
    <row r="125" spans="1:4">
      <c r="A125">
        <v>3036</v>
      </c>
      <c r="B125" t="s">
        <v>137</v>
      </c>
      <c r="C125" t="s">
        <v>622</v>
      </c>
      <c r="D125">
        <v>1</v>
      </c>
    </row>
    <row r="126" spans="1:4">
      <c r="A126">
        <v>3037</v>
      </c>
      <c r="B126" t="s">
        <v>138</v>
      </c>
      <c r="C126" t="s">
        <v>622</v>
      </c>
      <c r="D126">
        <v>1</v>
      </c>
    </row>
    <row r="127" spans="1:4">
      <c r="A127">
        <v>3038</v>
      </c>
      <c r="B127" t="s">
        <v>180</v>
      </c>
      <c r="C127" t="s">
        <v>622</v>
      </c>
      <c r="D127">
        <v>1</v>
      </c>
    </row>
    <row r="128" spans="1:4">
      <c r="A128">
        <v>3039</v>
      </c>
      <c r="B128" t="s">
        <v>181</v>
      </c>
      <c r="C128" t="s">
        <v>622</v>
      </c>
      <c r="D128">
        <v>1</v>
      </c>
    </row>
    <row r="129" spans="1:4">
      <c r="A129">
        <v>3040</v>
      </c>
      <c r="B129" t="s">
        <v>633</v>
      </c>
      <c r="C129" t="s">
        <v>622</v>
      </c>
      <c r="D129">
        <v>1</v>
      </c>
    </row>
    <row r="130" spans="1:4">
      <c r="A130">
        <v>3041</v>
      </c>
      <c r="B130" t="s">
        <v>47</v>
      </c>
      <c r="C130" t="s">
        <v>622</v>
      </c>
      <c r="D130">
        <v>1</v>
      </c>
    </row>
    <row r="131" spans="1:4">
      <c r="A131">
        <v>3042</v>
      </c>
      <c r="B131" t="s">
        <v>182</v>
      </c>
      <c r="C131" t="s">
        <v>622</v>
      </c>
      <c r="D131">
        <v>1</v>
      </c>
    </row>
    <row r="132" spans="1:4">
      <c r="A132">
        <v>3043</v>
      </c>
      <c r="B132" t="s">
        <v>183</v>
      </c>
      <c r="C132" t="s">
        <v>622</v>
      </c>
      <c r="D132">
        <v>1</v>
      </c>
    </row>
    <row r="133" spans="1:4">
      <c r="A133">
        <v>3044</v>
      </c>
      <c r="B133" t="s">
        <v>184</v>
      </c>
      <c r="C133" t="s">
        <v>622</v>
      </c>
      <c r="D133">
        <v>1</v>
      </c>
    </row>
    <row r="134" spans="1:4">
      <c r="A134">
        <v>3045</v>
      </c>
      <c r="B134" t="s">
        <v>185</v>
      </c>
      <c r="C134" t="s">
        <v>622</v>
      </c>
      <c r="D134">
        <v>1</v>
      </c>
    </row>
    <row r="135" spans="1:4">
      <c r="A135">
        <v>3046</v>
      </c>
      <c r="B135" t="s">
        <v>186</v>
      </c>
      <c r="C135" t="s">
        <v>622</v>
      </c>
      <c r="D135">
        <v>1</v>
      </c>
    </row>
    <row r="136" spans="1:4">
      <c r="A136">
        <v>3047</v>
      </c>
      <c r="B136" t="s">
        <v>187</v>
      </c>
      <c r="C136" t="s">
        <v>622</v>
      </c>
      <c r="D136">
        <v>1</v>
      </c>
    </row>
    <row r="137" spans="1:4">
      <c r="A137">
        <v>3048</v>
      </c>
      <c r="B137" t="s">
        <v>188</v>
      </c>
      <c r="C137" t="s">
        <v>622</v>
      </c>
      <c r="D137">
        <v>1</v>
      </c>
    </row>
    <row r="138" spans="1:4">
      <c r="A138">
        <v>3049</v>
      </c>
      <c r="B138" t="s">
        <v>189</v>
      </c>
      <c r="C138" t="s">
        <v>622</v>
      </c>
      <c r="D138">
        <v>1</v>
      </c>
    </row>
    <row r="139" spans="1:4">
      <c r="A139">
        <v>3050</v>
      </c>
      <c r="B139" t="s">
        <v>190</v>
      </c>
      <c r="C139" t="s">
        <v>622</v>
      </c>
      <c r="D139">
        <v>1</v>
      </c>
    </row>
    <row r="140" spans="1:4">
      <c r="A140">
        <v>3051</v>
      </c>
      <c r="B140" t="s">
        <v>191</v>
      </c>
      <c r="C140" t="s">
        <v>622</v>
      </c>
      <c r="D140">
        <v>1</v>
      </c>
    </row>
    <row r="141" spans="1:4">
      <c r="A141">
        <v>3052</v>
      </c>
      <c r="B141" t="s">
        <v>608</v>
      </c>
      <c r="C141" t="s">
        <v>622</v>
      </c>
      <c r="D141">
        <v>1</v>
      </c>
    </row>
    <row r="142" spans="1:4">
      <c r="A142">
        <v>3053</v>
      </c>
      <c r="B142" t="s">
        <v>168</v>
      </c>
      <c r="C142" t="s">
        <v>622</v>
      </c>
      <c r="D142">
        <v>1</v>
      </c>
    </row>
    <row r="143" spans="1:4">
      <c r="A143">
        <v>3054</v>
      </c>
      <c r="B143" t="s">
        <v>169</v>
      </c>
      <c r="C143" t="s">
        <v>622</v>
      </c>
      <c r="D143">
        <v>1</v>
      </c>
    </row>
    <row r="144" spans="1:4">
      <c r="A144">
        <v>3099</v>
      </c>
      <c r="B144" t="s">
        <v>46</v>
      </c>
      <c r="C144" t="s">
        <v>622</v>
      </c>
      <c r="D144">
        <v>1</v>
      </c>
    </row>
    <row r="145" spans="1:4">
      <c r="A145">
        <v>3099</v>
      </c>
      <c r="B145" t="s">
        <v>46</v>
      </c>
      <c r="C145" t="s">
        <v>622</v>
      </c>
      <c r="D145">
        <v>1</v>
      </c>
    </row>
    <row r="146" spans="1:4">
      <c r="A146">
        <v>3401</v>
      </c>
      <c r="B146" t="s">
        <v>139</v>
      </c>
      <c r="C146" t="s">
        <v>623</v>
      </c>
      <c r="D146">
        <v>4</v>
      </c>
    </row>
    <row r="147" spans="1:4">
      <c r="A147">
        <v>3402</v>
      </c>
      <c r="B147" t="s">
        <v>140</v>
      </c>
      <c r="C147" t="s">
        <v>623</v>
      </c>
      <c r="D147">
        <v>4</v>
      </c>
    </row>
    <row r="148" spans="1:4">
      <c r="A148">
        <v>3405</v>
      </c>
      <c r="B148" t="s">
        <v>156</v>
      </c>
      <c r="C148" t="s">
        <v>623</v>
      </c>
      <c r="D148">
        <v>4</v>
      </c>
    </row>
    <row r="149" spans="1:4">
      <c r="A149">
        <v>3407</v>
      </c>
      <c r="B149" t="s">
        <v>157</v>
      </c>
      <c r="C149" t="s">
        <v>623</v>
      </c>
      <c r="D149">
        <v>4</v>
      </c>
    </row>
    <row r="150" spans="1:4">
      <c r="A150">
        <v>3411</v>
      </c>
      <c r="B150" t="s">
        <v>141</v>
      </c>
      <c r="C150" t="s">
        <v>623</v>
      </c>
      <c r="D150">
        <v>4</v>
      </c>
    </row>
    <row r="151" spans="1:4">
      <c r="A151">
        <v>3412</v>
      </c>
      <c r="B151" t="s">
        <v>142</v>
      </c>
      <c r="C151" t="s">
        <v>623</v>
      </c>
      <c r="D151">
        <v>4</v>
      </c>
    </row>
    <row r="152" spans="1:4">
      <c r="A152">
        <v>3413</v>
      </c>
      <c r="B152" t="s">
        <v>143</v>
      </c>
      <c r="C152" t="s">
        <v>623</v>
      </c>
      <c r="D152">
        <v>4</v>
      </c>
    </row>
    <row r="153" spans="1:4">
      <c r="A153">
        <v>3414</v>
      </c>
      <c r="B153" t="s">
        <v>599</v>
      </c>
      <c r="C153" t="s">
        <v>623</v>
      </c>
      <c r="D153">
        <v>4</v>
      </c>
    </row>
    <row r="154" spans="1:4">
      <c r="A154">
        <v>3415</v>
      </c>
      <c r="B154" t="s">
        <v>600</v>
      </c>
      <c r="C154" t="s">
        <v>623</v>
      </c>
      <c r="D154">
        <v>4</v>
      </c>
    </row>
    <row r="155" spans="1:4">
      <c r="A155">
        <v>3416</v>
      </c>
      <c r="B155" t="s">
        <v>601</v>
      </c>
      <c r="C155" t="s">
        <v>623</v>
      </c>
      <c r="D155">
        <v>4</v>
      </c>
    </row>
    <row r="156" spans="1:4">
      <c r="A156">
        <v>3417</v>
      </c>
      <c r="B156" t="s">
        <v>144</v>
      </c>
      <c r="C156" t="s">
        <v>623</v>
      </c>
      <c r="D156">
        <v>4</v>
      </c>
    </row>
    <row r="157" spans="1:4">
      <c r="A157">
        <v>3418</v>
      </c>
      <c r="B157" t="s">
        <v>145</v>
      </c>
      <c r="C157" t="s">
        <v>623</v>
      </c>
      <c r="D157">
        <v>4</v>
      </c>
    </row>
    <row r="158" spans="1:4">
      <c r="A158">
        <v>3419</v>
      </c>
      <c r="B158" t="s">
        <v>124</v>
      </c>
      <c r="C158" t="s">
        <v>623</v>
      </c>
      <c r="D158">
        <v>4</v>
      </c>
    </row>
    <row r="159" spans="1:4">
      <c r="A159">
        <v>3420</v>
      </c>
      <c r="B159" t="s">
        <v>146</v>
      </c>
      <c r="C159" t="s">
        <v>623</v>
      </c>
      <c r="D159">
        <v>4</v>
      </c>
    </row>
    <row r="160" spans="1:4">
      <c r="A160">
        <v>3421</v>
      </c>
      <c r="B160" t="s">
        <v>147</v>
      </c>
      <c r="C160" t="s">
        <v>623</v>
      </c>
      <c r="D160">
        <v>4</v>
      </c>
    </row>
    <row r="161" spans="1:4">
      <c r="A161">
        <v>3422</v>
      </c>
      <c r="B161" t="s">
        <v>148</v>
      </c>
      <c r="C161" t="s">
        <v>623</v>
      </c>
      <c r="D161">
        <v>4</v>
      </c>
    </row>
    <row r="162" spans="1:4">
      <c r="A162">
        <v>3423</v>
      </c>
      <c r="B162" t="s">
        <v>602</v>
      </c>
      <c r="C162" t="s">
        <v>623</v>
      </c>
      <c r="D162">
        <v>4</v>
      </c>
    </row>
    <row r="163" spans="1:4">
      <c r="A163">
        <v>3424</v>
      </c>
      <c r="B163" t="s">
        <v>149</v>
      </c>
      <c r="C163" t="s">
        <v>623</v>
      </c>
      <c r="D163">
        <v>4</v>
      </c>
    </row>
    <row r="164" spans="1:4">
      <c r="A164">
        <v>3425</v>
      </c>
      <c r="B164" t="s">
        <v>150</v>
      </c>
      <c r="C164" t="s">
        <v>623</v>
      </c>
      <c r="D164">
        <v>4</v>
      </c>
    </row>
    <row r="165" spans="1:4">
      <c r="A165">
        <v>3426</v>
      </c>
      <c r="B165" t="s">
        <v>151</v>
      </c>
      <c r="C165" t="s">
        <v>623</v>
      </c>
      <c r="D165">
        <v>4</v>
      </c>
    </row>
    <row r="166" spans="1:4">
      <c r="A166">
        <v>3427</v>
      </c>
      <c r="B166" t="s">
        <v>152</v>
      </c>
      <c r="C166" t="s">
        <v>623</v>
      </c>
      <c r="D166">
        <v>4</v>
      </c>
    </row>
    <row r="167" spans="1:4">
      <c r="A167">
        <v>3428</v>
      </c>
      <c r="B167" t="s">
        <v>153</v>
      </c>
      <c r="C167" t="s">
        <v>623</v>
      </c>
      <c r="D167">
        <v>4</v>
      </c>
    </row>
    <row r="168" spans="1:4">
      <c r="A168">
        <v>3429</v>
      </c>
      <c r="B168" t="s">
        <v>154</v>
      </c>
      <c r="C168" t="s">
        <v>623</v>
      </c>
      <c r="D168">
        <v>4</v>
      </c>
    </row>
    <row r="169" spans="1:4">
      <c r="A169">
        <v>3430</v>
      </c>
      <c r="B169" t="s">
        <v>155</v>
      </c>
      <c r="C169" t="s">
        <v>623</v>
      </c>
      <c r="D169">
        <v>4</v>
      </c>
    </row>
    <row r="170" spans="1:4">
      <c r="A170">
        <v>3431</v>
      </c>
      <c r="B170" t="s">
        <v>158</v>
      </c>
      <c r="C170" t="s">
        <v>623</v>
      </c>
      <c r="D170">
        <v>4</v>
      </c>
    </row>
    <row r="171" spans="1:4">
      <c r="A171">
        <v>3432</v>
      </c>
      <c r="B171" t="s">
        <v>159</v>
      </c>
      <c r="C171" t="s">
        <v>623</v>
      </c>
      <c r="D171">
        <v>4</v>
      </c>
    </row>
    <row r="172" spans="1:4">
      <c r="A172">
        <v>3433</v>
      </c>
      <c r="B172" t="s">
        <v>603</v>
      </c>
      <c r="C172" t="s">
        <v>623</v>
      </c>
      <c r="D172">
        <v>4</v>
      </c>
    </row>
    <row r="173" spans="1:4">
      <c r="A173">
        <v>3434</v>
      </c>
      <c r="B173" t="s">
        <v>160</v>
      </c>
      <c r="C173" t="s">
        <v>623</v>
      </c>
      <c r="D173">
        <v>4</v>
      </c>
    </row>
    <row r="174" spans="1:4">
      <c r="A174">
        <v>3435</v>
      </c>
      <c r="B174" t="s">
        <v>161</v>
      </c>
      <c r="C174" t="s">
        <v>623</v>
      </c>
      <c r="D174">
        <v>4</v>
      </c>
    </row>
    <row r="175" spans="1:4">
      <c r="A175">
        <v>3436</v>
      </c>
      <c r="B175" t="s">
        <v>604</v>
      </c>
      <c r="C175" t="s">
        <v>623</v>
      </c>
      <c r="D175">
        <v>4</v>
      </c>
    </row>
    <row r="176" spans="1:4">
      <c r="A176">
        <v>3437</v>
      </c>
      <c r="B176" t="s">
        <v>162</v>
      </c>
      <c r="C176" t="s">
        <v>623</v>
      </c>
      <c r="D176">
        <v>4</v>
      </c>
    </row>
    <row r="177" spans="1:4">
      <c r="A177">
        <v>3438</v>
      </c>
      <c r="B177" t="s">
        <v>605</v>
      </c>
      <c r="C177" t="s">
        <v>623</v>
      </c>
      <c r="D177">
        <v>4</v>
      </c>
    </row>
    <row r="178" spans="1:4">
      <c r="A178">
        <v>3439</v>
      </c>
      <c r="B178" t="s">
        <v>163</v>
      </c>
      <c r="C178" t="s">
        <v>623</v>
      </c>
      <c r="D178">
        <v>4</v>
      </c>
    </row>
    <row r="179" spans="1:4">
      <c r="A179">
        <v>3440</v>
      </c>
      <c r="B179" t="s">
        <v>164</v>
      </c>
      <c r="C179" t="s">
        <v>623</v>
      </c>
      <c r="D179">
        <v>4</v>
      </c>
    </row>
    <row r="180" spans="1:4">
      <c r="A180">
        <v>3441</v>
      </c>
      <c r="B180" t="s">
        <v>165</v>
      </c>
      <c r="C180" t="s">
        <v>623</v>
      </c>
      <c r="D180">
        <v>4</v>
      </c>
    </row>
    <row r="181" spans="1:4">
      <c r="A181">
        <v>3442</v>
      </c>
      <c r="B181" t="s">
        <v>166</v>
      </c>
      <c r="C181" t="s">
        <v>623</v>
      </c>
      <c r="D181">
        <v>4</v>
      </c>
    </row>
    <row r="182" spans="1:4">
      <c r="A182">
        <v>3443</v>
      </c>
      <c r="B182" t="s">
        <v>167</v>
      </c>
      <c r="C182" t="s">
        <v>623</v>
      </c>
      <c r="D182">
        <v>4</v>
      </c>
    </row>
    <row r="183" spans="1:4">
      <c r="A183">
        <v>3446</v>
      </c>
      <c r="B183" t="s">
        <v>170</v>
      </c>
      <c r="C183" t="s">
        <v>623</v>
      </c>
      <c r="D183">
        <v>4</v>
      </c>
    </row>
    <row r="184" spans="1:4">
      <c r="A184">
        <v>3447</v>
      </c>
      <c r="B184" t="s">
        <v>171</v>
      </c>
      <c r="C184" t="s">
        <v>623</v>
      </c>
      <c r="D184">
        <v>4</v>
      </c>
    </row>
    <row r="185" spans="1:4">
      <c r="A185">
        <v>3448</v>
      </c>
      <c r="B185" t="s">
        <v>172</v>
      </c>
      <c r="C185" t="s">
        <v>623</v>
      </c>
      <c r="D185">
        <v>4</v>
      </c>
    </row>
    <row r="186" spans="1:4">
      <c r="A186">
        <v>3449</v>
      </c>
      <c r="B186" t="s">
        <v>606</v>
      </c>
      <c r="C186" t="s">
        <v>623</v>
      </c>
      <c r="D186">
        <v>4</v>
      </c>
    </row>
    <row r="187" spans="1:4">
      <c r="A187">
        <v>3450</v>
      </c>
      <c r="B187" t="s">
        <v>173</v>
      </c>
      <c r="C187" t="s">
        <v>623</v>
      </c>
      <c r="D187">
        <v>4</v>
      </c>
    </row>
    <row r="188" spans="1:4">
      <c r="A188">
        <v>3451</v>
      </c>
      <c r="B188" t="s">
        <v>607</v>
      </c>
      <c r="C188" t="s">
        <v>623</v>
      </c>
      <c r="D188">
        <v>4</v>
      </c>
    </row>
    <row r="189" spans="1:4">
      <c r="A189">
        <v>3452</v>
      </c>
      <c r="B189" t="s">
        <v>174</v>
      </c>
      <c r="C189" t="s">
        <v>623</v>
      </c>
      <c r="D189">
        <v>4</v>
      </c>
    </row>
    <row r="190" spans="1:4">
      <c r="A190">
        <v>3453</v>
      </c>
      <c r="B190" t="s">
        <v>175</v>
      </c>
      <c r="C190" t="s">
        <v>623</v>
      </c>
      <c r="D190">
        <v>4</v>
      </c>
    </row>
    <row r="191" spans="1:4">
      <c r="A191">
        <v>3454</v>
      </c>
      <c r="B191" t="s">
        <v>176</v>
      </c>
      <c r="C191" t="s">
        <v>623</v>
      </c>
      <c r="D191">
        <v>4</v>
      </c>
    </row>
    <row r="192" spans="1:4">
      <c r="A192">
        <v>3801</v>
      </c>
      <c r="B192" t="s">
        <v>487</v>
      </c>
      <c r="C192" t="s">
        <v>634</v>
      </c>
      <c r="D192">
        <v>8</v>
      </c>
    </row>
    <row r="193" spans="1:4">
      <c r="A193">
        <v>3802</v>
      </c>
      <c r="B193" t="s">
        <v>192</v>
      </c>
      <c r="C193" t="s">
        <v>634</v>
      </c>
      <c r="D193">
        <v>8</v>
      </c>
    </row>
    <row r="194" spans="1:4">
      <c r="A194">
        <v>3803</v>
      </c>
      <c r="B194" t="s">
        <v>90</v>
      </c>
      <c r="C194" t="s">
        <v>634</v>
      </c>
      <c r="D194">
        <v>8</v>
      </c>
    </row>
    <row r="195" spans="1:4">
      <c r="A195">
        <v>3804</v>
      </c>
      <c r="B195" t="s">
        <v>193</v>
      </c>
      <c r="C195" t="s">
        <v>634</v>
      </c>
      <c r="D195">
        <v>8</v>
      </c>
    </row>
    <row r="196" spans="1:4">
      <c r="A196">
        <v>3805</v>
      </c>
      <c r="B196" t="s">
        <v>194</v>
      </c>
      <c r="C196" t="s">
        <v>634</v>
      </c>
      <c r="D196">
        <v>8</v>
      </c>
    </row>
    <row r="197" spans="1:4">
      <c r="A197">
        <v>3806</v>
      </c>
      <c r="B197" t="s">
        <v>196</v>
      </c>
      <c r="C197" t="s">
        <v>634</v>
      </c>
      <c r="D197">
        <v>8</v>
      </c>
    </row>
    <row r="198" spans="1:4">
      <c r="A198">
        <v>3807</v>
      </c>
      <c r="B198" t="s">
        <v>197</v>
      </c>
      <c r="C198" t="s">
        <v>634</v>
      </c>
      <c r="D198">
        <v>8</v>
      </c>
    </row>
    <row r="199" spans="1:4">
      <c r="A199">
        <v>3808</v>
      </c>
      <c r="B199" t="s">
        <v>198</v>
      </c>
      <c r="C199" t="s">
        <v>634</v>
      </c>
      <c r="D199">
        <v>8</v>
      </c>
    </row>
    <row r="200" spans="1:4">
      <c r="A200">
        <v>3811</v>
      </c>
      <c r="B200" t="s">
        <v>591</v>
      </c>
      <c r="C200" t="s">
        <v>634</v>
      </c>
      <c r="D200">
        <v>8</v>
      </c>
    </row>
    <row r="201" spans="1:4">
      <c r="A201">
        <v>3812</v>
      </c>
      <c r="B201" t="s">
        <v>199</v>
      </c>
      <c r="C201" t="s">
        <v>634</v>
      </c>
      <c r="D201">
        <v>8</v>
      </c>
    </row>
    <row r="202" spans="1:4">
      <c r="A202">
        <v>3813</v>
      </c>
      <c r="B202" t="s">
        <v>200</v>
      </c>
      <c r="C202" t="s">
        <v>634</v>
      </c>
      <c r="D202">
        <v>8</v>
      </c>
    </row>
    <row r="203" spans="1:4">
      <c r="A203">
        <v>3814</v>
      </c>
      <c r="B203" t="s">
        <v>201</v>
      </c>
      <c r="C203" t="s">
        <v>634</v>
      </c>
      <c r="D203">
        <v>8</v>
      </c>
    </row>
    <row r="204" spans="1:4">
      <c r="A204">
        <v>3815</v>
      </c>
      <c r="B204" t="s">
        <v>202</v>
      </c>
      <c r="C204" t="s">
        <v>634</v>
      </c>
      <c r="D204">
        <v>8</v>
      </c>
    </row>
    <row r="205" spans="1:4">
      <c r="A205">
        <v>3816</v>
      </c>
      <c r="B205" t="s">
        <v>203</v>
      </c>
      <c r="C205" t="s">
        <v>634</v>
      </c>
      <c r="D205">
        <v>8</v>
      </c>
    </row>
    <row r="206" spans="1:4">
      <c r="A206">
        <v>3817</v>
      </c>
      <c r="B206" t="s">
        <v>635</v>
      </c>
      <c r="C206" t="s">
        <v>634</v>
      </c>
      <c r="D206">
        <v>8</v>
      </c>
    </row>
    <row r="207" spans="1:4">
      <c r="A207">
        <v>3818</v>
      </c>
      <c r="B207" t="s">
        <v>205</v>
      </c>
      <c r="C207" t="s">
        <v>634</v>
      </c>
      <c r="D207">
        <v>8</v>
      </c>
    </row>
    <row r="208" spans="1:4">
      <c r="A208">
        <v>3819</v>
      </c>
      <c r="B208" t="s">
        <v>206</v>
      </c>
      <c r="C208" t="s">
        <v>634</v>
      </c>
      <c r="D208">
        <v>8</v>
      </c>
    </row>
    <row r="209" spans="1:4">
      <c r="A209">
        <v>3820</v>
      </c>
      <c r="B209" t="s">
        <v>207</v>
      </c>
      <c r="C209" t="s">
        <v>634</v>
      </c>
      <c r="D209">
        <v>8</v>
      </c>
    </row>
    <row r="210" spans="1:4">
      <c r="A210">
        <v>3821</v>
      </c>
      <c r="B210" t="s">
        <v>609</v>
      </c>
      <c r="C210" t="s">
        <v>634</v>
      </c>
      <c r="D210">
        <v>8</v>
      </c>
    </row>
    <row r="211" spans="1:4">
      <c r="A211">
        <v>3822</v>
      </c>
      <c r="B211" t="s">
        <v>208</v>
      </c>
      <c r="C211" t="s">
        <v>634</v>
      </c>
      <c r="D211">
        <v>8</v>
      </c>
    </row>
    <row r="212" spans="1:4">
      <c r="A212">
        <v>3823</v>
      </c>
      <c r="B212" t="s">
        <v>209</v>
      </c>
      <c r="C212" t="s">
        <v>634</v>
      </c>
      <c r="D212">
        <v>8</v>
      </c>
    </row>
    <row r="213" spans="1:4">
      <c r="A213">
        <v>3824</v>
      </c>
      <c r="B213" t="s">
        <v>210</v>
      </c>
      <c r="C213" t="s">
        <v>634</v>
      </c>
      <c r="D213">
        <v>8</v>
      </c>
    </row>
    <row r="214" spans="1:4">
      <c r="A214">
        <v>3825</v>
      </c>
      <c r="B214" t="s">
        <v>211</v>
      </c>
      <c r="C214" t="s">
        <v>634</v>
      </c>
      <c r="D214">
        <v>8</v>
      </c>
    </row>
    <row r="215" spans="1:4">
      <c r="A215">
        <v>4201</v>
      </c>
      <c r="B215" t="s">
        <v>212</v>
      </c>
      <c r="C215" t="s">
        <v>636</v>
      </c>
      <c r="D215">
        <v>9</v>
      </c>
    </row>
    <row r="216" spans="1:4">
      <c r="A216">
        <v>4202</v>
      </c>
      <c r="B216" t="s">
        <v>213</v>
      </c>
      <c r="C216" t="s">
        <v>636</v>
      </c>
      <c r="D216">
        <v>9</v>
      </c>
    </row>
    <row r="217" spans="1:4">
      <c r="A217">
        <v>4203</v>
      </c>
      <c r="B217" t="s">
        <v>214</v>
      </c>
      <c r="C217" t="s">
        <v>636</v>
      </c>
      <c r="D217">
        <v>9</v>
      </c>
    </row>
    <row r="218" spans="1:4">
      <c r="A218">
        <v>4204</v>
      </c>
      <c r="B218" t="s">
        <v>224</v>
      </c>
      <c r="C218" t="s">
        <v>636</v>
      </c>
      <c r="D218">
        <v>9</v>
      </c>
    </row>
    <row r="219" spans="1:4">
      <c r="A219">
        <v>4205</v>
      </c>
      <c r="B219" t="s">
        <v>228</v>
      </c>
      <c r="C219" t="s">
        <v>636</v>
      </c>
      <c r="D219">
        <v>9</v>
      </c>
    </row>
    <row r="220" spans="1:4">
      <c r="A220">
        <v>4206</v>
      </c>
      <c r="B220" t="s">
        <v>225</v>
      </c>
      <c r="C220" t="s">
        <v>636</v>
      </c>
      <c r="D220">
        <v>9</v>
      </c>
    </row>
    <row r="221" spans="1:4">
      <c r="A221">
        <v>4207</v>
      </c>
      <c r="B221" t="s">
        <v>226</v>
      </c>
      <c r="C221" t="s">
        <v>636</v>
      </c>
      <c r="D221">
        <v>9</v>
      </c>
    </row>
    <row r="222" spans="1:4">
      <c r="A222">
        <v>4211</v>
      </c>
      <c r="B222" t="s">
        <v>215</v>
      </c>
      <c r="C222" t="s">
        <v>636</v>
      </c>
      <c r="D222">
        <v>9</v>
      </c>
    </row>
    <row r="223" spans="1:4">
      <c r="A223">
        <v>4212</v>
      </c>
      <c r="B223" t="s">
        <v>610</v>
      </c>
      <c r="C223" t="s">
        <v>636</v>
      </c>
      <c r="D223">
        <v>9</v>
      </c>
    </row>
    <row r="224" spans="1:4">
      <c r="A224">
        <v>4213</v>
      </c>
      <c r="B224" t="s">
        <v>592</v>
      </c>
      <c r="C224" t="s">
        <v>636</v>
      </c>
      <c r="D224">
        <v>9</v>
      </c>
    </row>
    <row r="225" spans="1:4">
      <c r="A225">
        <v>4214</v>
      </c>
      <c r="B225" t="s">
        <v>216</v>
      </c>
      <c r="C225" t="s">
        <v>636</v>
      </c>
      <c r="D225">
        <v>9</v>
      </c>
    </row>
    <row r="226" spans="1:4">
      <c r="A226">
        <v>4215</v>
      </c>
      <c r="B226" t="s">
        <v>217</v>
      </c>
      <c r="C226" t="s">
        <v>636</v>
      </c>
      <c r="D226">
        <v>9</v>
      </c>
    </row>
    <row r="227" spans="1:4">
      <c r="A227">
        <v>4216</v>
      </c>
      <c r="B227" t="s">
        <v>218</v>
      </c>
      <c r="C227" t="s">
        <v>636</v>
      </c>
      <c r="D227">
        <v>9</v>
      </c>
    </row>
    <row r="228" spans="1:4">
      <c r="A228">
        <v>4217</v>
      </c>
      <c r="B228" t="s">
        <v>219</v>
      </c>
      <c r="C228" t="s">
        <v>636</v>
      </c>
      <c r="D228">
        <v>9</v>
      </c>
    </row>
    <row r="229" spans="1:4">
      <c r="A229">
        <v>4218</v>
      </c>
      <c r="B229" t="s">
        <v>220</v>
      </c>
      <c r="C229" t="s">
        <v>636</v>
      </c>
      <c r="D229">
        <v>9</v>
      </c>
    </row>
    <row r="230" spans="1:4">
      <c r="A230">
        <v>4219</v>
      </c>
      <c r="B230" t="s">
        <v>611</v>
      </c>
      <c r="C230" t="s">
        <v>636</v>
      </c>
      <c r="D230">
        <v>9</v>
      </c>
    </row>
    <row r="231" spans="1:4">
      <c r="A231">
        <v>4220</v>
      </c>
      <c r="B231" t="s">
        <v>221</v>
      </c>
      <c r="C231" t="s">
        <v>636</v>
      </c>
      <c r="D231">
        <v>9</v>
      </c>
    </row>
    <row r="232" spans="1:4">
      <c r="A232">
        <v>4221</v>
      </c>
      <c r="B232" t="s">
        <v>222</v>
      </c>
      <c r="C232" t="s">
        <v>636</v>
      </c>
      <c r="D232">
        <v>9</v>
      </c>
    </row>
    <row r="233" spans="1:4">
      <c r="A233">
        <v>4222</v>
      </c>
      <c r="B233" t="s">
        <v>223</v>
      </c>
      <c r="C233" t="s">
        <v>636</v>
      </c>
      <c r="D233">
        <v>9</v>
      </c>
    </row>
    <row r="234" spans="1:4">
      <c r="A234">
        <v>4223</v>
      </c>
      <c r="B234" t="s">
        <v>227</v>
      </c>
      <c r="C234" t="s">
        <v>636</v>
      </c>
      <c r="D234">
        <v>9</v>
      </c>
    </row>
    <row r="235" spans="1:4">
      <c r="A235">
        <v>4224</v>
      </c>
      <c r="B235" t="s">
        <v>612</v>
      </c>
      <c r="C235" t="s">
        <v>636</v>
      </c>
      <c r="D235">
        <v>9</v>
      </c>
    </row>
    <row r="236" spans="1:4">
      <c r="A236">
        <v>4225</v>
      </c>
      <c r="B236" t="s">
        <v>229</v>
      </c>
      <c r="C236" t="s">
        <v>636</v>
      </c>
      <c r="D236">
        <v>9</v>
      </c>
    </row>
    <row r="237" spans="1:4">
      <c r="A237">
        <v>4226</v>
      </c>
      <c r="B237" t="s">
        <v>230</v>
      </c>
      <c r="C237" t="s">
        <v>636</v>
      </c>
      <c r="D237">
        <v>9</v>
      </c>
    </row>
    <row r="238" spans="1:4">
      <c r="A238">
        <v>4227</v>
      </c>
      <c r="B238" t="s">
        <v>231</v>
      </c>
      <c r="C238" t="s">
        <v>636</v>
      </c>
      <c r="D238">
        <v>9</v>
      </c>
    </row>
    <row r="239" spans="1:4">
      <c r="A239">
        <v>4228</v>
      </c>
      <c r="B239" t="s">
        <v>232</v>
      </c>
      <c r="C239" t="s">
        <v>636</v>
      </c>
      <c r="D239">
        <v>9</v>
      </c>
    </row>
    <row r="240" spans="1:4">
      <c r="A240">
        <v>4601</v>
      </c>
      <c r="B240" t="s">
        <v>253</v>
      </c>
      <c r="C240" t="s">
        <v>637</v>
      </c>
      <c r="D240">
        <v>14</v>
      </c>
    </row>
    <row r="241" spans="1:4">
      <c r="A241">
        <v>4602</v>
      </c>
      <c r="B241" t="s">
        <v>638</v>
      </c>
      <c r="C241" t="s">
        <v>637</v>
      </c>
      <c r="D241">
        <v>14</v>
      </c>
    </row>
    <row r="242" spans="1:4">
      <c r="A242">
        <v>4611</v>
      </c>
      <c r="B242" t="s">
        <v>254</v>
      </c>
      <c r="C242" t="s">
        <v>637</v>
      </c>
      <c r="D242">
        <v>14</v>
      </c>
    </row>
    <row r="243" spans="1:4">
      <c r="A243">
        <v>4612</v>
      </c>
      <c r="B243" t="s">
        <v>255</v>
      </c>
      <c r="C243" t="s">
        <v>637</v>
      </c>
      <c r="D243">
        <v>14</v>
      </c>
    </row>
    <row r="244" spans="1:4">
      <c r="A244">
        <v>4613</v>
      </c>
      <c r="B244" t="s">
        <v>256</v>
      </c>
      <c r="C244" t="s">
        <v>637</v>
      </c>
      <c r="D244">
        <v>14</v>
      </c>
    </row>
    <row r="245" spans="1:4">
      <c r="A245">
        <v>4614</v>
      </c>
      <c r="B245" t="s">
        <v>257</v>
      </c>
      <c r="C245" t="s">
        <v>637</v>
      </c>
      <c r="D245">
        <v>14</v>
      </c>
    </row>
    <row r="246" spans="1:4">
      <c r="A246">
        <v>4615</v>
      </c>
      <c r="B246" t="s">
        <v>258</v>
      </c>
      <c r="C246" t="s">
        <v>637</v>
      </c>
      <c r="D246">
        <v>14</v>
      </c>
    </row>
    <row r="247" spans="1:4">
      <c r="A247">
        <v>4616</v>
      </c>
      <c r="B247" t="s">
        <v>259</v>
      </c>
      <c r="C247" t="s">
        <v>637</v>
      </c>
      <c r="D247">
        <v>14</v>
      </c>
    </row>
    <row r="248" spans="1:4">
      <c r="A248">
        <v>4617</v>
      </c>
      <c r="B248" t="s">
        <v>260</v>
      </c>
      <c r="C248" t="s">
        <v>637</v>
      </c>
      <c r="D248">
        <v>14</v>
      </c>
    </row>
    <row r="249" spans="1:4">
      <c r="A249">
        <v>4618</v>
      </c>
      <c r="B249" t="s">
        <v>261</v>
      </c>
      <c r="C249" t="s">
        <v>637</v>
      </c>
      <c r="D249">
        <v>14</v>
      </c>
    </row>
    <row r="250" spans="1:4">
      <c r="A250">
        <v>4619</v>
      </c>
      <c r="B250" t="s">
        <v>615</v>
      </c>
      <c r="C250" t="s">
        <v>637</v>
      </c>
      <c r="D250">
        <v>14</v>
      </c>
    </row>
    <row r="251" spans="1:4">
      <c r="A251">
        <v>4620</v>
      </c>
      <c r="B251" t="s">
        <v>262</v>
      </c>
      <c r="C251" t="s">
        <v>637</v>
      </c>
      <c r="D251">
        <v>14</v>
      </c>
    </row>
    <row r="252" spans="1:4">
      <c r="A252">
        <v>4621</v>
      </c>
      <c r="B252" t="s">
        <v>263</v>
      </c>
      <c r="C252" t="s">
        <v>637</v>
      </c>
      <c r="D252">
        <v>14</v>
      </c>
    </row>
    <row r="253" spans="1:4">
      <c r="A253">
        <v>4622</v>
      </c>
      <c r="B253" t="s">
        <v>264</v>
      </c>
      <c r="C253" t="s">
        <v>637</v>
      </c>
      <c r="D253">
        <v>14</v>
      </c>
    </row>
    <row r="254" spans="1:4">
      <c r="A254">
        <v>4623</v>
      </c>
      <c r="B254" t="s">
        <v>265</v>
      </c>
      <c r="C254" t="s">
        <v>637</v>
      </c>
      <c r="D254">
        <v>14</v>
      </c>
    </row>
    <row r="255" spans="1:4">
      <c r="A255">
        <v>4624</v>
      </c>
      <c r="B255" t="s">
        <v>639</v>
      </c>
      <c r="C255" t="s">
        <v>637</v>
      </c>
      <c r="D255">
        <v>14</v>
      </c>
    </row>
    <row r="256" spans="1:4">
      <c r="A256">
        <v>4625</v>
      </c>
      <c r="B256" t="s">
        <v>266</v>
      </c>
      <c r="C256" t="s">
        <v>637</v>
      </c>
      <c r="D256">
        <v>14</v>
      </c>
    </row>
    <row r="257" spans="1:4">
      <c r="A257">
        <v>4626</v>
      </c>
      <c r="B257" t="s">
        <v>271</v>
      </c>
      <c r="C257" t="s">
        <v>637</v>
      </c>
      <c r="D257">
        <v>14</v>
      </c>
    </row>
    <row r="258" spans="1:4">
      <c r="A258">
        <v>4627</v>
      </c>
      <c r="B258" t="s">
        <v>267</v>
      </c>
      <c r="C258" t="s">
        <v>637</v>
      </c>
      <c r="D258">
        <v>14</v>
      </c>
    </row>
    <row r="259" spans="1:4">
      <c r="A259">
        <v>4628</v>
      </c>
      <c r="B259" t="s">
        <v>268</v>
      </c>
      <c r="C259" t="s">
        <v>637</v>
      </c>
      <c r="D259">
        <v>14</v>
      </c>
    </row>
    <row r="260" spans="1:4">
      <c r="A260">
        <v>4629</v>
      </c>
      <c r="B260" t="s">
        <v>269</v>
      </c>
      <c r="C260" t="s">
        <v>637</v>
      </c>
      <c r="D260">
        <v>14</v>
      </c>
    </row>
    <row r="261" spans="1:4">
      <c r="A261">
        <v>4630</v>
      </c>
      <c r="B261" t="s">
        <v>270</v>
      </c>
      <c r="C261" t="s">
        <v>637</v>
      </c>
      <c r="D261">
        <v>14</v>
      </c>
    </row>
    <row r="262" spans="1:4">
      <c r="A262">
        <v>4631</v>
      </c>
      <c r="B262" t="s">
        <v>640</v>
      </c>
      <c r="C262" t="s">
        <v>637</v>
      </c>
      <c r="D262">
        <v>14</v>
      </c>
    </row>
    <row r="263" spans="1:4">
      <c r="A263">
        <v>4632</v>
      </c>
      <c r="B263" t="s">
        <v>616</v>
      </c>
      <c r="C263" t="s">
        <v>637</v>
      </c>
      <c r="D263">
        <v>14</v>
      </c>
    </row>
    <row r="264" spans="1:4">
      <c r="A264">
        <v>4633</v>
      </c>
      <c r="B264" t="s">
        <v>272</v>
      </c>
      <c r="C264" t="s">
        <v>637</v>
      </c>
      <c r="D264">
        <v>14</v>
      </c>
    </row>
    <row r="265" spans="1:4">
      <c r="A265">
        <v>4634</v>
      </c>
      <c r="B265" t="s">
        <v>273</v>
      </c>
      <c r="C265" t="s">
        <v>637</v>
      </c>
      <c r="D265">
        <v>14</v>
      </c>
    </row>
    <row r="266" spans="1:4">
      <c r="A266">
        <v>4635</v>
      </c>
      <c r="B266" t="s">
        <v>274</v>
      </c>
      <c r="C266" t="s">
        <v>637</v>
      </c>
      <c r="D266">
        <v>14</v>
      </c>
    </row>
    <row r="267" spans="1:4">
      <c r="A267">
        <v>4636</v>
      </c>
      <c r="B267" t="s">
        <v>275</v>
      </c>
      <c r="C267" t="s">
        <v>637</v>
      </c>
      <c r="D267">
        <v>14</v>
      </c>
    </row>
    <row r="268" spans="1:4">
      <c r="A268">
        <v>4637</v>
      </c>
      <c r="B268" t="s">
        <v>276</v>
      </c>
      <c r="C268" t="s">
        <v>637</v>
      </c>
      <c r="D268">
        <v>14</v>
      </c>
    </row>
    <row r="269" spans="1:4">
      <c r="A269">
        <v>4638</v>
      </c>
      <c r="B269" t="s">
        <v>277</v>
      </c>
      <c r="C269" t="s">
        <v>637</v>
      </c>
      <c r="D269">
        <v>14</v>
      </c>
    </row>
    <row r="270" spans="1:4">
      <c r="A270">
        <v>4639</v>
      </c>
      <c r="B270" t="s">
        <v>278</v>
      </c>
      <c r="C270" t="s">
        <v>637</v>
      </c>
      <c r="D270">
        <v>14</v>
      </c>
    </row>
    <row r="271" spans="1:4">
      <c r="A271">
        <v>4640</v>
      </c>
      <c r="B271" t="s">
        <v>279</v>
      </c>
      <c r="C271" t="s">
        <v>637</v>
      </c>
      <c r="D271">
        <v>14</v>
      </c>
    </row>
    <row r="272" spans="1:4">
      <c r="A272">
        <v>4641</v>
      </c>
      <c r="B272" t="s">
        <v>280</v>
      </c>
      <c r="C272" t="s">
        <v>637</v>
      </c>
      <c r="D272">
        <v>14</v>
      </c>
    </row>
    <row r="273" spans="1:4">
      <c r="A273">
        <v>4642</v>
      </c>
      <c r="B273" t="s">
        <v>281</v>
      </c>
      <c r="C273" t="s">
        <v>637</v>
      </c>
      <c r="D273">
        <v>14</v>
      </c>
    </row>
    <row r="274" spans="1:4">
      <c r="A274">
        <v>4643</v>
      </c>
      <c r="B274" t="s">
        <v>282</v>
      </c>
      <c r="C274" t="s">
        <v>637</v>
      </c>
      <c r="D274">
        <v>14</v>
      </c>
    </row>
    <row r="275" spans="1:4">
      <c r="A275">
        <v>4644</v>
      </c>
      <c r="B275" t="s">
        <v>283</v>
      </c>
      <c r="C275" t="s">
        <v>637</v>
      </c>
      <c r="D275">
        <v>14</v>
      </c>
    </row>
    <row r="276" spans="1:4">
      <c r="A276">
        <v>4645</v>
      </c>
      <c r="B276" t="s">
        <v>284</v>
      </c>
      <c r="C276" t="s">
        <v>637</v>
      </c>
      <c r="D276">
        <v>14</v>
      </c>
    </row>
    <row r="277" spans="1:4">
      <c r="A277">
        <v>4646</v>
      </c>
      <c r="B277" t="s">
        <v>285</v>
      </c>
      <c r="C277" t="s">
        <v>637</v>
      </c>
      <c r="D277">
        <v>14</v>
      </c>
    </row>
    <row r="278" spans="1:4">
      <c r="A278">
        <v>4647</v>
      </c>
      <c r="B278" t="s">
        <v>641</v>
      </c>
      <c r="C278" t="s">
        <v>637</v>
      </c>
      <c r="D278">
        <v>14</v>
      </c>
    </row>
    <row r="279" spans="1:4">
      <c r="A279">
        <v>4648</v>
      </c>
      <c r="B279" t="s">
        <v>286</v>
      </c>
      <c r="C279" t="s">
        <v>637</v>
      </c>
      <c r="D279">
        <v>14</v>
      </c>
    </row>
    <row r="280" spans="1:4">
      <c r="A280">
        <v>4649</v>
      </c>
      <c r="B280" t="s">
        <v>642</v>
      </c>
      <c r="C280" t="s">
        <v>637</v>
      </c>
      <c r="D280">
        <v>14</v>
      </c>
    </row>
    <row r="281" spans="1:4">
      <c r="A281">
        <v>4650</v>
      </c>
      <c r="B281" t="s">
        <v>287</v>
      </c>
      <c r="C281" t="s">
        <v>637</v>
      </c>
      <c r="D281">
        <v>14</v>
      </c>
    </row>
    <row r="282" spans="1:4">
      <c r="A282">
        <v>4651</v>
      </c>
      <c r="B282" t="s">
        <v>643</v>
      </c>
      <c r="C282" t="s">
        <v>637</v>
      </c>
      <c r="D282">
        <v>14</v>
      </c>
    </row>
    <row r="283" spans="1:4">
      <c r="A283">
        <v>5001</v>
      </c>
      <c r="B283" t="s">
        <v>312</v>
      </c>
      <c r="C283" t="s">
        <v>589</v>
      </c>
      <c r="D283">
        <v>16</v>
      </c>
    </row>
    <row r="284" spans="1:4">
      <c r="A284">
        <v>5006</v>
      </c>
      <c r="B284" t="s">
        <v>324</v>
      </c>
      <c r="C284" t="s">
        <v>589</v>
      </c>
      <c r="D284">
        <v>16</v>
      </c>
    </row>
    <row r="285" spans="1:4">
      <c r="A285">
        <v>5007</v>
      </c>
      <c r="B285" t="s">
        <v>325</v>
      </c>
      <c r="C285" t="s">
        <v>589</v>
      </c>
      <c r="D285">
        <v>16</v>
      </c>
    </row>
    <row r="286" spans="1:4">
      <c r="A286">
        <v>5014</v>
      </c>
      <c r="B286" t="s">
        <v>314</v>
      </c>
      <c r="C286" t="s">
        <v>589</v>
      </c>
      <c r="D286">
        <v>16</v>
      </c>
    </row>
    <row r="287" spans="1:4">
      <c r="A287">
        <v>5020</v>
      </c>
      <c r="B287" t="s">
        <v>464</v>
      </c>
      <c r="C287" t="s">
        <v>589</v>
      </c>
      <c r="D287">
        <v>16</v>
      </c>
    </row>
    <row r="288" spans="1:4">
      <c r="A288">
        <v>5021</v>
      </c>
      <c r="B288" t="s">
        <v>81</v>
      </c>
      <c r="C288" t="s">
        <v>589</v>
      </c>
      <c r="D288">
        <v>16</v>
      </c>
    </row>
    <row r="289" spans="1:4">
      <c r="A289">
        <v>5022</v>
      </c>
      <c r="B289" t="s">
        <v>317</v>
      </c>
      <c r="C289" t="s">
        <v>589</v>
      </c>
      <c r="D289">
        <v>16</v>
      </c>
    </row>
    <row r="290" spans="1:4">
      <c r="A290">
        <v>5025</v>
      </c>
      <c r="B290" t="s">
        <v>50</v>
      </c>
      <c r="C290" t="s">
        <v>589</v>
      </c>
      <c r="D290">
        <v>16</v>
      </c>
    </row>
    <row r="291" spans="1:4">
      <c r="A291">
        <v>5026</v>
      </c>
      <c r="B291" t="s">
        <v>318</v>
      </c>
      <c r="C291" t="s">
        <v>589</v>
      </c>
      <c r="D291">
        <v>16</v>
      </c>
    </row>
    <row r="292" spans="1:4">
      <c r="A292">
        <v>5027</v>
      </c>
      <c r="B292" t="s">
        <v>319</v>
      </c>
      <c r="C292" t="s">
        <v>589</v>
      </c>
      <c r="D292">
        <v>16</v>
      </c>
    </row>
    <row r="293" spans="1:4">
      <c r="A293">
        <v>5028</v>
      </c>
      <c r="B293" t="s">
        <v>320</v>
      </c>
      <c r="C293" t="s">
        <v>589</v>
      </c>
      <c r="D293">
        <v>16</v>
      </c>
    </row>
    <row r="294" spans="1:4">
      <c r="A294">
        <v>5029</v>
      </c>
      <c r="B294" t="s">
        <v>321</v>
      </c>
      <c r="C294" t="s">
        <v>589</v>
      </c>
      <c r="D294">
        <v>16</v>
      </c>
    </row>
    <row r="295" spans="1:4">
      <c r="A295">
        <v>5031</v>
      </c>
      <c r="B295" t="s">
        <v>88</v>
      </c>
      <c r="C295" t="s">
        <v>589</v>
      </c>
      <c r="D295">
        <v>16</v>
      </c>
    </row>
    <row r="296" spans="1:4">
      <c r="A296">
        <v>5032</v>
      </c>
      <c r="B296" t="s">
        <v>322</v>
      </c>
      <c r="C296" t="s">
        <v>589</v>
      </c>
      <c r="D296">
        <v>16</v>
      </c>
    </row>
    <row r="297" spans="1:4">
      <c r="A297">
        <v>5033</v>
      </c>
      <c r="B297" t="s">
        <v>323</v>
      </c>
      <c r="C297" t="s">
        <v>589</v>
      </c>
      <c r="D297">
        <v>16</v>
      </c>
    </row>
    <row r="298" spans="1:4">
      <c r="A298">
        <v>5034</v>
      </c>
      <c r="B298" t="s">
        <v>326</v>
      </c>
      <c r="C298" t="s">
        <v>589</v>
      </c>
      <c r="D298">
        <v>16</v>
      </c>
    </row>
    <row r="299" spans="1:4">
      <c r="A299">
        <v>5035</v>
      </c>
      <c r="B299" t="s">
        <v>327</v>
      </c>
      <c r="C299" t="s">
        <v>589</v>
      </c>
      <c r="D299">
        <v>16</v>
      </c>
    </row>
    <row r="300" spans="1:4">
      <c r="A300">
        <v>5036</v>
      </c>
      <c r="B300" t="s">
        <v>328</v>
      </c>
      <c r="C300" t="s">
        <v>589</v>
      </c>
      <c r="D300">
        <v>16</v>
      </c>
    </row>
    <row r="301" spans="1:4">
      <c r="A301">
        <v>5037</v>
      </c>
      <c r="B301" t="s">
        <v>329</v>
      </c>
      <c r="C301" t="s">
        <v>589</v>
      </c>
      <c r="D301">
        <v>16</v>
      </c>
    </row>
    <row r="302" spans="1:4">
      <c r="A302">
        <v>5038</v>
      </c>
      <c r="B302" t="s">
        <v>330</v>
      </c>
      <c r="C302" t="s">
        <v>589</v>
      </c>
      <c r="D302">
        <v>16</v>
      </c>
    </row>
    <row r="303" spans="1:4">
      <c r="A303">
        <v>5041</v>
      </c>
      <c r="B303" t="s">
        <v>332</v>
      </c>
      <c r="C303" t="s">
        <v>589</v>
      </c>
      <c r="D303">
        <v>16</v>
      </c>
    </row>
    <row r="304" spans="1:4">
      <c r="A304">
        <v>5042</v>
      </c>
      <c r="B304" t="s">
        <v>333</v>
      </c>
      <c r="C304" t="s">
        <v>589</v>
      </c>
      <c r="D304">
        <v>16</v>
      </c>
    </row>
    <row r="305" spans="1:4">
      <c r="A305">
        <v>5043</v>
      </c>
      <c r="B305" t="s">
        <v>334</v>
      </c>
      <c r="C305" t="s">
        <v>589</v>
      </c>
      <c r="D305">
        <v>16</v>
      </c>
    </row>
    <row r="306" spans="1:4">
      <c r="A306">
        <v>5044</v>
      </c>
      <c r="B306" t="s">
        <v>335</v>
      </c>
      <c r="C306" t="s">
        <v>589</v>
      </c>
      <c r="D306">
        <v>16</v>
      </c>
    </row>
    <row r="307" spans="1:4">
      <c r="A307">
        <v>5045</v>
      </c>
      <c r="B307" t="s">
        <v>336</v>
      </c>
      <c r="C307" t="s">
        <v>589</v>
      </c>
      <c r="D307">
        <v>16</v>
      </c>
    </row>
    <row r="308" spans="1:4">
      <c r="A308">
        <v>5046</v>
      </c>
      <c r="B308" t="s">
        <v>337</v>
      </c>
      <c r="C308" t="s">
        <v>589</v>
      </c>
      <c r="D308">
        <v>16</v>
      </c>
    </row>
    <row r="309" spans="1:4">
      <c r="A309">
        <v>5047</v>
      </c>
      <c r="B309" t="s">
        <v>338</v>
      </c>
      <c r="C309" t="s">
        <v>589</v>
      </c>
      <c r="D309">
        <v>16</v>
      </c>
    </row>
    <row r="310" spans="1:4">
      <c r="A310">
        <v>5049</v>
      </c>
      <c r="B310" t="s">
        <v>339</v>
      </c>
      <c r="C310" t="s">
        <v>589</v>
      </c>
      <c r="D310">
        <v>16</v>
      </c>
    </row>
    <row r="311" spans="1:4">
      <c r="A311">
        <v>5052</v>
      </c>
      <c r="B311" t="s">
        <v>340</v>
      </c>
      <c r="C311" t="s">
        <v>589</v>
      </c>
      <c r="D311">
        <v>16</v>
      </c>
    </row>
    <row r="312" spans="1:4">
      <c r="A312">
        <v>5053</v>
      </c>
      <c r="B312" t="s">
        <v>331</v>
      </c>
      <c r="C312" t="s">
        <v>589</v>
      </c>
      <c r="D312">
        <v>16</v>
      </c>
    </row>
    <row r="313" spans="1:4">
      <c r="A313">
        <v>5054</v>
      </c>
      <c r="B313" t="s">
        <v>621</v>
      </c>
      <c r="C313" t="s">
        <v>589</v>
      </c>
      <c r="D313">
        <v>16</v>
      </c>
    </row>
    <row r="314" spans="1:4">
      <c r="A314">
        <v>5055</v>
      </c>
      <c r="B314" t="s">
        <v>644</v>
      </c>
      <c r="C314" t="s">
        <v>589</v>
      </c>
      <c r="D314">
        <v>16</v>
      </c>
    </row>
    <row r="315" spans="1:4">
      <c r="A315">
        <v>5056</v>
      </c>
      <c r="B315" t="s">
        <v>313</v>
      </c>
      <c r="C315" t="s">
        <v>589</v>
      </c>
      <c r="D315">
        <v>16</v>
      </c>
    </row>
    <row r="316" spans="1:4">
      <c r="A316">
        <v>5057</v>
      </c>
      <c r="B316" t="s">
        <v>315</v>
      </c>
      <c r="C316" t="s">
        <v>589</v>
      </c>
      <c r="D316">
        <v>16</v>
      </c>
    </row>
    <row r="317" spans="1:4">
      <c r="A317">
        <v>5058</v>
      </c>
      <c r="B317" t="s">
        <v>316</v>
      </c>
      <c r="C317" t="s">
        <v>589</v>
      </c>
      <c r="D317">
        <v>16</v>
      </c>
    </row>
    <row r="318" spans="1:4">
      <c r="A318">
        <v>5059</v>
      </c>
      <c r="B318" t="s">
        <v>645</v>
      </c>
      <c r="C318" t="s">
        <v>589</v>
      </c>
      <c r="D318">
        <v>16</v>
      </c>
    </row>
    <row r="319" spans="1:4">
      <c r="A319">
        <v>5060</v>
      </c>
      <c r="B319" t="s">
        <v>646</v>
      </c>
      <c r="C319" t="s">
        <v>589</v>
      </c>
      <c r="D319">
        <v>16</v>
      </c>
    </row>
    <row r="320" spans="1:4">
      <c r="A320">
        <v>5061</v>
      </c>
      <c r="B320" t="s">
        <v>309</v>
      </c>
      <c r="C320" t="s">
        <v>589</v>
      </c>
      <c r="D320">
        <v>16</v>
      </c>
    </row>
    <row r="321" spans="1:4">
      <c r="A321">
        <v>5401</v>
      </c>
      <c r="B321" t="s">
        <v>377</v>
      </c>
      <c r="C321" t="s">
        <v>647</v>
      </c>
      <c r="D321">
        <v>54</v>
      </c>
    </row>
    <row r="322" spans="1:4">
      <c r="A322">
        <v>5402</v>
      </c>
      <c r="B322" t="s">
        <v>376</v>
      </c>
      <c r="C322" t="s">
        <v>647</v>
      </c>
      <c r="D322">
        <v>54</v>
      </c>
    </row>
    <row r="323" spans="1:4">
      <c r="A323">
        <v>5403</v>
      </c>
      <c r="B323" t="s">
        <v>397</v>
      </c>
      <c r="C323" t="s">
        <v>647</v>
      </c>
      <c r="D323">
        <v>54</v>
      </c>
    </row>
    <row r="324" spans="1:4">
      <c r="A324">
        <v>5404</v>
      </c>
      <c r="B324" t="s">
        <v>394</v>
      </c>
      <c r="C324" t="s">
        <v>647</v>
      </c>
      <c r="D324">
        <v>54</v>
      </c>
    </row>
    <row r="325" spans="1:4">
      <c r="A325">
        <v>5405</v>
      </c>
      <c r="B325" t="s">
        <v>395</v>
      </c>
      <c r="C325" t="s">
        <v>647</v>
      </c>
      <c r="D325">
        <v>54</v>
      </c>
    </row>
    <row r="326" spans="1:4">
      <c r="A326">
        <v>5406</v>
      </c>
      <c r="B326" t="s">
        <v>396</v>
      </c>
      <c r="C326" t="s">
        <v>647</v>
      </c>
      <c r="D326">
        <v>54</v>
      </c>
    </row>
    <row r="327" spans="1:4">
      <c r="A327">
        <v>5411</v>
      </c>
      <c r="B327" t="s">
        <v>378</v>
      </c>
      <c r="C327" t="s">
        <v>647</v>
      </c>
      <c r="D327">
        <v>54</v>
      </c>
    </row>
    <row r="328" spans="1:4">
      <c r="A328">
        <v>5412</v>
      </c>
      <c r="B328" t="s">
        <v>619</v>
      </c>
      <c r="C328" t="s">
        <v>647</v>
      </c>
      <c r="D328">
        <v>54</v>
      </c>
    </row>
    <row r="329" spans="1:4">
      <c r="A329">
        <v>5413</v>
      </c>
      <c r="B329" t="s">
        <v>379</v>
      </c>
      <c r="C329" t="s">
        <v>647</v>
      </c>
      <c r="D329">
        <v>54</v>
      </c>
    </row>
    <row r="330" spans="1:4">
      <c r="A330">
        <v>5414</v>
      </c>
      <c r="B330" t="s">
        <v>380</v>
      </c>
      <c r="C330" t="s">
        <v>647</v>
      </c>
      <c r="D330">
        <v>54</v>
      </c>
    </row>
    <row r="331" spans="1:4">
      <c r="A331">
        <v>5415</v>
      </c>
      <c r="B331" t="s">
        <v>381</v>
      </c>
      <c r="C331" t="s">
        <v>647</v>
      </c>
      <c r="D331">
        <v>54</v>
      </c>
    </row>
    <row r="332" spans="1:4">
      <c r="A332">
        <v>5416</v>
      </c>
      <c r="B332" t="s">
        <v>382</v>
      </c>
      <c r="C332" t="s">
        <v>647</v>
      </c>
      <c r="D332">
        <v>54</v>
      </c>
    </row>
    <row r="333" spans="1:4">
      <c r="A333">
        <v>5417</v>
      </c>
      <c r="B333" t="s">
        <v>383</v>
      </c>
      <c r="C333" t="s">
        <v>647</v>
      </c>
      <c r="D333">
        <v>54</v>
      </c>
    </row>
    <row r="334" spans="1:4">
      <c r="A334">
        <v>5418</v>
      </c>
      <c r="B334" t="s">
        <v>51</v>
      </c>
      <c r="C334" t="s">
        <v>647</v>
      </c>
      <c r="D334">
        <v>54</v>
      </c>
    </row>
    <row r="335" spans="1:4">
      <c r="A335">
        <v>5419</v>
      </c>
      <c r="B335" t="s">
        <v>384</v>
      </c>
      <c r="C335" t="s">
        <v>647</v>
      </c>
      <c r="D335">
        <v>54</v>
      </c>
    </row>
    <row r="336" spans="1:4">
      <c r="A336">
        <v>5420</v>
      </c>
      <c r="B336" t="s">
        <v>385</v>
      </c>
      <c r="C336" t="s">
        <v>647</v>
      </c>
      <c r="D336">
        <v>54</v>
      </c>
    </row>
    <row r="337" spans="1:4">
      <c r="A337">
        <v>5421</v>
      </c>
      <c r="B337" t="s">
        <v>648</v>
      </c>
      <c r="C337" t="s">
        <v>647</v>
      </c>
      <c r="D337">
        <v>54</v>
      </c>
    </row>
    <row r="338" spans="1:4">
      <c r="A338">
        <v>5422</v>
      </c>
      <c r="B338" t="s">
        <v>386</v>
      </c>
      <c r="C338" t="s">
        <v>647</v>
      </c>
      <c r="D338">
        <v>54</v>
      </c>
    </row>
    <row r="339" spans="1:4">
      <c r="A339">
        <v>5423</v>
      </c>
      <c r="B339" t="s">
        <v>387</v>
      </c>
      <c r="C339" t="s">
        <v>647</v>
      </c>
      <c r="D339">
        <v>54</v>
      </c>
    </row>
    <row r="340" spans="1:4">
      <c r="A340">
        <v>5424</v>
      </c>
      <c r="B340" t="s">
        <v>388</v>
      </c>
      <c r="C340" t="s">
        <v>647</v>
      </c>
      <c r="D340">
        <v>54</v>
      </c>
    </row>
    <row r="341" spans="1:4">
      <c r="A341">
        <v>5425</v>
      </c>
      <c r="B341" t="s">
        <v>389</v>
      </c>
      <c r="C341" t="s">
        <v>647</v>
      </c>
      <c r="D341">
        <v>54</v>
      </c>
    </row>
    <row r="342" spans="1:4">
      <c r="A342">
        <v>5426</v>
      </c>
      <c r="B342" t="s">
        <v>390</v>
      </c>
      <c r="C342" t="s">
        <v>647</v>
      </c>
      <c r="D342">
        <v>54</v>
      </c>
    </row>
    <row r="343" spans="1:4">
      <c r="A343">
        <v>5427</v>
      </c>
      <c r="B343" t="s">
        <v>391</v>
      </c>
      <c r="C343" t="s">
        <v>647</v>
      </c>
      <c r="D343">
        <v>54</v>
      </c>
    </row>
    <row r="344" spans="1:4">
      <c r="A344">
        <v>5428</v>
      </c>
      <c r="B344" t="s">
        <v>392</v>
      </c>
      <c r="C344" t="s">
        <v>647</v>
      </c>
      <c r="D344">
        <v>54</v>
      </c>
    </row>
    <row r="345" spans="1:4">
      <c r="A345">
        <v>5429</v>
      </c>
      <c r="B345" t="s">
        <v>393</v>
      </c>
      <c r="C345" t="s">
        <v>647</v>
      </c>
      <c r="D345">
        <v>54</v>
      </c>
    </row>
    <row r="346" spans="1:4">
      <c r="A346">
        <v>5430</v>
      </c>
      <c r="B346" t="s">
        <v>409</v>
      </c>
      <c r="C346" t="s">
        <v>647</v>
      </c>
      <c r="D346">
        <v>54</v>
      </c>
    </row>
    <row r="347" spans="1:4">
      <c r="A347">
        <v>5432</v>
      </c>
      <c r="B347" t="s">
        <v>458</v>
      </c>
      <c r="C347" t="s">
        <v>647</v>
      </c>
      <c r="D347">
        <v>54</v>
      </c>
    </row>
    <row r="348" spans="1:4">
      <c r="A348">
        <v>5433</v>
      </c>
      <c r="B348" t="s">
        <v>398</v>
      </c>
      <c r="C348" t="s">
        <v>647</v>
      </c>
      <c r="D348">
        <v>54</v>
      </c>
    </row>
    <row r="349" spans="1:4">
      <c r="A349">
        <v>5434</v>
      </c>
      <c r="B349" t="s">
        <v>459</v>
      </c>
      <c r="C349" t="s">
        <v>647</v>
      </c>
      <c r="D349">
        <v>54</v>
      </c>
    </row>
    <row r="350" spans="1:4">
      <c r="A350">
        <v>5435</v>
      </c>
      <c r="B350" t="s">
        <v>460</v>
      </c>
      <c r="C350" t="s">
        <v>647</v>
      </c>
      <c r="D350">
        <v>54</v>
      </c>
    </row>
    <row r="351" spans="1:4">
      <c r="A351">
        <v>5436</v>
      </c>
      <c r="B351" t="s">
        <v>399</v>
      </c>
      <c r="C351" t="s">
        <v>647</v>
      </c>
      <c r="D351">
        <v>54</v>
      </c>
    </row>
    <row r="352" spans="1:4">
      <c r="A352">
        <v>5437</v>
      </c>
      <c r="B352" t="s">
        <v>82</v>
      </c>
      <c r="C352" t="s">
        <v>647</v>
      </c>
      <c r="D352">
        <v>54</v>
      </c>
    </row>
    <row r="353" spans="1:4">
      <c r="A353">
        <v>5438</v>
      </c>
      <c r="B353" t="s">
        <v>400</v>
      </c>
      <c r="C353" t="s">
        <v>647</v>
      </c>
      <c r="D353">
        <v>54</v>
      </c>
    </row>
    <row r="354" spans="1:4">
      <c r="A354">
        <v>5439</v>
      </c>
      <c r="B354" t="s">
        <v>411</v>
      </c>
      <c r="C354" t="s">
        <v>647</v>
      </c>
      <c r="D354">
        <v>54</v>
      </c>
    </row>
    <row r="355" spans="1:4">
      <c r="A355">
        <v>5440</v>
      </c>
      <c r="B355" t="s">
        <v>401</v>
      </c>
      <c r="C355" t="s">
        <v>647</v>
      </c>
      <c r="D355">
        <v>54</v>
      </c>
    </row>
    <row r="356" spans="1:4">
      <c r="A356">
        <v>5441</v>
      </c>
      <c r="B356" t="s">
        <v>402</v>
      </c>
      <c r="C356" t="s">
        <v>647</v>
      </c>
      <c r="D356">
        <v>54</v>
      </c>
    </row>
    <row r="357" spans="1:4">
      <c r="A357">
        <v>5442</v>
      </c>
      <c r="B357" t="s">
        <v>403</v>
      </c>
      <c r="C357" t="s">
        <v>647</v>
      </c>
      <c r="D357">
        <v>54</v>
      </c>
    </row>
    <row r="358" spans="1:4">
      <c r="A358">
        <v>5443</v>
      </c>
      <c r="B358" t="s">
        <v>461</v>
      </c>
      <c r="C358" t="s">
        <v>647</v>
      </c>
      <c r="D358">
        <v>54</v>
      </c>
    </row>
    <row r="359" spans="1:4">
      <c r="A359">
        <v>5444</v>
      </c>
      <c r="B359" t="s">
        <v>620</v>
      </c>
      <c r="C359" t="s">
        <v>647</v>
      </c>
      <c r="D359">
        <v>54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S28"/>
  <sheetViews>
    <sheetView workbookViewId="0">
      <selection sqref="A1:R28"/>
    </sheetView>
  </sheetViews>
  <sheetFormatPr baseColWidth="10" defaultColWidth="8.90625" defaultRowHeight="15"/>
  <cols>
    <col min="1" max="16" width="13" customWidth="1"/>
  </cols>
  <sheetData>
    <row r="1" spans="1:19">
      <c r="A1" s="3" t="s">
        <v>9</v>
      </c>
      <c r="B1" t="s">
        <v>41</v>
      </c>
      <c r="C1" t="s">
        <v>498</v>
      </c>
      <c r="D1" t="s">
        <v>499</v>
      </c>
      <c r="E1" t="s">
        <v>500</v>
      </c>
      <c r="F1" t="s">
        <v>501</v>
      </c>
      <c r="G1" t="s">
        <v>502</v>
      </c>
      <c r="H1" t="s">
        <v>503</v>
      </c>
      <c r="I1" t="s">
        <v>504</v>
      </c>
      <c r="J1" t="s">
        <v>505</v>
      </c>
      <c r="K1" t="s">
        <v>506</v>
      </c>
      <c r="L1" t="s">
        <v>507</v>
      </c>
      <c r="M1" t="s">
        <v>508</v>
      </c>
      <c r="N1" t="s">
        <v>509</v>
      </c>
      <c r="O1" t="s">
        <v>510</v>
      </c>
      <c r="P1" t="s">
        <v>511</v>
      </c>
      <c r="Q1" t="s">
        <v>25</v>
      </c>
      <c r="R1" t="s">
        <v>577</v>
      </c>
      <c r="S1" t="s">
        <v>577</v>
      </c>
    </row>
    <row r="2" spans="1:19">
      <c r="A2">
        <v>2019</v>
      </c>
      <c r="B2">
        <v>103</v>
      </c>
      <c r="C2">
        <v>81581</v>
      </c>
      <c r="D2">
        <v>2.4343903605006072</v>
      </c>
      <c r="E2">
        <v>5.5135386916071134</v>
      </c>
      <c r="F2">
        <v>91.961363552788015</v>
      </c>
      <c r="G2">
        <v>9.0707395104252228E-2</v>
      </c>
      <c r="H2">
        <v>100</v>
      </c>
      <c r="I2">
        <v>29.572860020140993</v>
      </c>
      <c r="J2">
        <v>33.187038683859448</v>
      </c>
      <c r="K2">
        <v>19.138198952321304</v>
      </c>
      <c r="L2">
        <v>46.30405405405407</v>
      </c>
      <c r="M2">
        <v>18.976744186046517</v>
      </c>
      <c r="N2">
        <v>77.116279069767486</v>
      </c>
      <c r="O2">
        <v>1.1627906976744189</v>
      </c>
      <c r="P2">
        <v>2.7441860465116279</v>
      </c>
      <c r="Q2">
        <v>1</v>
      </c>
      <c r="R2">
        <v>1</v>
      </c>
      <c r="S2">
        <v>1</v>
      </c>
    </row>
    <row r="3" spans="1:19">
      <c r="A3">
        <v>2019</v>
      </c>
      <c r="B3">
        <v>106</v>
      </c>
      <c r="C3">
        <v>50691</v>
      </c>
      <c r="D3">
        <v>3.3398433646998478</v>
      </c>
      <c r="E3">
        <v>8.5932414037994906</v>
      </c>
      <c r="F3">
        <v>87.043064843857891</v>
      </c>
      <c r="G3">
        <v>0.44583851176737493</v>
      </c>
      <c r="H3">
        <v>99.42198812412461</v>
      </c>
      <c r="I3">
        <v>29.066804489072648</v>
      </c>
      <c r="J3">
        <v>33.297038567493125</v>
      </c>
      <c r="K3">
        <v>19.223679260249622</v>
      </c>
      <c r="L3">
        <v>43.583185840707969</v>
      </c>
      <c r="M3">
        <v>15.015688032272523</v>
      </c>
      <c r="N3">
        <v>77.05064993276558</v>
      </c>
      <c r="O3">
        <v>0.67234424025100858</v>
      </c>
      <c r="P3">
        <v>7.2613177947108944</v>
      </c>
      <c r="Q3">
        <v>2</v>
      </c>
      <c r="R3">
        <v>1</v>
      </c>
      <c r="S3">
        <v>1</v>
      </c>
    </row>
    <row r="4" spans="1:19">
      <c r="A4">
        <v>2019</v>
      </c>
      <c r="B4">
        <v>109</v>
      </c>
      <c r="Q4">
        <v>1</v>
      </c>
      <c r="R4">
        <v>1</v>
      </c>
      <c r="S4">
        <v>1</v>
      </c>
    </row>
    <row r="5" spans="1:19">
      <c r="A5">
        <v>2019</v>
      </c>
      <c r="B5">
        <v>110</v>
      </c>
      <c r="C5">
        <v>109191</v>
      </c>
      <c r="D5">
        <v>3.4609079502889406</v>
      </c>
      <c r="E5">
        <v>9.8781035066992668</v>
      </c>
      <c r="F5">
        <v>86.042805725746618</v>
      </c>
      <c r="G5">
        <v>0.61818281726515922</v>
      </c>
      <c r="H5">
        <v>100.00000000000001</v>
      </c>
      <c r="I5">
        <v>29.618444032812871</v>
      </c>
      <c r="J5">
        <v>34.075485814945274</v>
      </c>
      <c r="K5">
        <v>19.193497674319595</v>
      </c>
      <c r="L5">
        <v>45.704444444444412</v>
      </c>
      <c r="M5">
        <v>13.11211340206186</v>
      </c>
      <c r="N5">
        <v>75.612113402061823</v>
      </c>
      <c r="O5">
        <v>2.3679123711340204</v>
      </c>
      <c r="P5">
        <v>8.9078608247422721</v>
      </c>
      <c r="Q5">
        <v>1</v>
      </c>
      <c r="R5">
        <v>1</v>
      </c>
      <c r="S5">
        <v>1</v>
      </c>
    </row>
    <row r="6" spans="1:19">
      <c r="A6">
        <v>2019</v>
      </c>
      <c r="B6">
        <v>111</v>
      </c>
      <c r="C6">
        <v>127266</v>
      </c>
      <c r="D6">
        <v>2.6637122247890246</v>
      </c>
      <c r="E6">
        <v>8.0814985934970842</v>
      </c>
      <c r="F6">
        <v>88.238806908365177</v>
      </c>
      <c r="G6">
        <v>0.52017035186145555</v>
      </c>
      <c r="H6">
        <v>99.504188078512726</v>
      </c>
      <c r="I6">
        <v>30.0229793510325</v>
      </c>
      <c r="J6">
        <v>34.268517258142872</v>
      </c>
      <c r="K6">
        <v>19.663779408359957</v>
      </c>
      <c r="L6">
        <v>45.453323262839909</v>
      </c>
      <c r="M6">
        <v>14.494680851063828</v>
      </c>
      <c r="N6">
        <v>75.066489361702139</v>
      </c>
      <c r="O6">
        <v>1.6123670212765957</v>
      </c>
      <c r="P6">
        <v>8.8264627659574444</v>
      </c>
      <c r="Q6">
        <v>1</v>
      </c>
      <c r="R6">
        <v>1</v>
      </c>
      <c r="S6">
        <v>1</v>
      </c>
    </row>
    <row r="7" spans="1:19">
      <c r="A7">
        <v>2019</v>
      </c>
      <c r="B7">
        <v>113</v>
      </c>
      <c r="Q7">
        <v>1</v>
      </c>
      <c r="R7">
        <v>1</v>
      </c>
      <c r="S7">
        <v>1</v>
      </c>
    </row>
    <row r="8" spans="1:19">
      <c r="A8">
        <v>2019</v>
      </c>
      <c r="B8">
        <v>116</v>
      </c>
      <c r="C8">
        <v>84717</v>
      </c>
      <c r="D8">
        <v>2.8565695196949843</v>
      </c>
      <c r="E8">
        <v>8.3513344429099234</v>
      </c>
      <c r="F8">
        <v>88.216060530944219</v>
      </c>
      <c r="G8">
        <v>0.57367470519494312</v>
      </c>
      <c r="H8">
        <v>99.997639198744068</v>
      </c>
      <c r="I8">
        <v>25.380921487603281</v>
      </c>
      <c r="J8">
        <v>31.775057243816299</v>
      </c>
      <c r="K8">
        <v>18.357150828270871</v>
      </c>
      <c r="L8">
        <v>42.517798353909441</v>
      </c>
      <c r="M8">
        <v>12.105424456022069</v>
      </c>
      <c r="N8">
        <v>74.134232301562989</v>
      </c>
      <c r="O8">
        <v>3.1872509960159352</v>
      </c>
      <c r="P8">
        <v>10.573092246399018</v>
      </c>
      <c r="Q8">
        <v>1</v>
      </c>
      <c r="R8">
        <v>1</v>
      </c>
      <c r="S8">
        <v>1</v>
      </c>
    </row>
    <row r="9" spans="1:19">
      <c r="A9">
        <v>2019</v>
      </c>
      <c r="B9">
        <v>117</v>
      </c>
      <c r="C9">
        <v>56871</v>
      </c>
      <c r="D9">
        <v>2.838001793532734</v>
      </c>
      <c r="E9">
        <v>7.9794622918534914</v>
      </c>
      <c r="F9">
        <v>87.39076154806493</v>
      </c>
      <c r="G9">
        <v>0.54685164670921937</v>
      </c>
      <c r="H9">
        <v>98.755077280160322</v>
      </c>
      <c r="I9">
        <v>27.251982651796794</v>
      </c>
      <c r="J9">
        <v>32.725121198766026</v>
      </c>
      <c r="K9">
        <v>18.846422535211264</v>
      </c>
      <c r="L9">
        <v>45.847909967845681</v>
      </c>
      <c r="M9">
        <v>14.407814407814405</v>
      </c>
      <c r="N9">
        <v>74.603174603174608</v>
      </c>
      <c r="O9">
        <v>1.2617012617012617</v>
      </c>
      <c r="P9">
        <v>9.7273097273097271</v>
      </c>
      <c r="Q9">
        <v>2</v>
      </c>
      <c r="R9">
        <v>1</v>
      </c>
      <c r="S9">
        <v>1</v>
      </c>
    </row>
    <row r="10" spans="1:19">
      <c r="A10">
        <v>2019</v>
      </c>
      <c r="B10">
        <v>134</v>
      </c>
      <c r="C10">
        <v>116287</v>
      </c>
      <c r="D10">
        <v>3.4776028274871642</v>
      </c>
      <c r="E10">
        <v>9.1428964544618054</v>
      </c>
      <c r="F10">
        <v>86.676068692115223</v>
      </c>
      <c r="G10">
        <v>0.58390017800785987</v>
      </c>
      <c r="H10">
        <v>99.880468152072012</v>
      </c>
      <c r="I10">
        <v>25.098219584569762</v>
      </c>
      <c r="J10">
        <v>31.807148231753203</v>
      </c>
      <c r="K10">
        <v>18.646950681098787</v>
      </c>
      <c r="L10">
        <v>42.847717231222411</v>
      </c>
      <c r="M10">
        <v>12.61204919741505</v>
      </c>
      <c r="N10">
        <v>74.192203460496145</v>
      </c>
      <c r="O10">
        <v>2.5432562017927878</v>
      </c>
      <c r="P10">
        <v>10.652491140296018</v>
      </c>
      <c r="Q10">
        <v>1</v>
      </c>
      <c r="R10">
        <v>1</v>
      </c>
      <c r="S10">
        <v>1</v>
      </c>
    </row>
    <row r="11" spans="1:19">
      <c r="A11">
        <v>2019</v>
      </c>
      <c r="B11">
        <v>141</v>
      </c>
      <c r="C11">
        <v>108479</v>
      </c>
      <c r="D11">
        <v>3.6716783893656841</v>
      </c>
      <c r="E11">
        <v>8.2209459895463652</v>
      </c>
      <c r="F11">
        <v>86.868426146996185</v>
      </c>
      <c r="G11">
        <v>0.45262216650227238</v>
      </c>
      <c r="H11">
        <v>99.213672692410498</v>
      </c>
      <c r="I11">
        <v>23.508887773035433</v>
      </c>
      <c r="J11">
        <v>29.116046198699209</v>
      </c>
      <c r="K11">
        <v>17.539318080523099</v>
      </c>
      <c r="L11">
        <v>43.20773930753559</v>
      </c>
      <c r="M11">
        <v>14.226804123711339</v>
      </c>
      <c r="N11">
        <v>71.723122238586186</v>
      </c>
      <c r="O11">
        <v>4.2709867452135493</v>
      </c>
      <c r="P11">
        <v>9.7790868924889516</v>
      </c>
      <c r="Q11">
        <v>2</v>
      </c>
      <c r="R11">
        <v>1</v>
      </c>
      <c r="S11">
        <v>1</v>
      </c>
    </row>
    <row r="12" spans="1:19">
      <c r="A12">
        <v>2019</v>
      </c>
      <c r="B12">
        <v>142</v>
      </c>
      <c r="C12">
        <v>22452</v>
      </c>
      <c r="D12">
        <v>2.7659005879208984</v>
      </c>
      <c r="E12">
        <v>7.8745768751113507</v>
      </c>
      <c r="F12">
        <v>88.900766078745775</v>
      </c>
      <c r="G12">
        <v>0.4587564582219848</v>
      </c>
      <c r="H12">
        <v>100</v>
      </c>
      <c r="I12">
        <v>29.211272141706893</v>
      </c>
      <c r="J12">
        <v>32.896040723981855</v>
      </c>
      <c r="K12">
        <v>19.322980961923797</v>
      </c>
      <c r="L12">
        <v>44.615533980582505</v>
      </c>
      <c r="M12">
        <v>13.310961968680097</v>
      </c>
      <c r="N12">
        <v>75.391498881431744</v>
      </c>
      <c r="O12">
        <v>2.3489932885906044</v>
      </c>
      <c r="P12">
        <v>8.9485458612975339</v>
      </c>
      <c r="Q12">
        <v>2</v>
      </c>
      <c r="R12">
        <v>1</v>
      </c>
      <c r="S12">
        <v>1</v>
      </c>
    </row>
    <row r="13" spans="1:19">
      <c r="A13">
        <v>2019</v>
      </c>
      <c r="B13">
        <v>147</v>
      </c>
      <c r="C13">
        <v>20914</v>
      </c>
      <c r="D13">
        <v>2.6059099168021422</v>
      </c>
      <c r="E13">
        <v>8.5540786076312507</v>
      </c>
      <c r="F13">
        <v>88.562685282585861</v>
      </c>
      <c r="G13">
        <v>0.27732619298077843</v>
      </c>
      <c r="H13">
        <v>100</v>
      </c>
      <c r="I13">
        <v>23.105137614678881</v>
      </c>
      <c r="J13">
        <v>27.576187814421477</v>
      </c>
      <c r="K13">
        <v>15.921579743008378</v>
      </c>
      <c r="L13">
        <v>39.984482758620693</v>
      </c>
      <c r="M13">
        <v>10.829493087557601</v>
      </c>
      <c r="N13">
        <v>79.262672811059943</v>
      </c>
      <c r="O13">
        <v>1.6129032258064513</v>
      </c>
      <c r="P13">
        <v>8.2949308755760391</v>
      </c>
      <c r="Q13">
        <v>2</v>
      </c>
      <c r="R13">
        <v>1</v>
      </c>
      <c r="S13">
        <v>1</v>
      </c>
    </row>
    <row r="14" spans="1:19">
      <c r="A14">
        <v>2019</v>
      </c>
      <c r="B14">
        <v>155</v>
      </c>
      <c r="C14">
        <v>70003</v>
      </c>
      <c r="D14">
        <v>2.5141779638015516</v>
      </c>
      <c r="E14">
        <v>9.5881605074068297</v>
      </c>
      <c r="F14">
        <v>87.501964201534236</v>
      </c>
      <c r="G14">
        <v>0.3956973272574032</v>
      </c>
      <c r="H14">
        <v>100</v>
      </c>
      <c r="I14">
        <v>29.306323863636425</v>
      </c>
      <c r="J14">
        <v>33.684415971394593</v>
      </c>
      <c r="K14">
        <v>19.777928298559846</v>
      </c>
      <c r="L14">
        <v>44.449963898916941</v>
      </c>
      <c r="M14">
        <v>10.814567695301639</v>
      </c>
      <c r="N14">
        <v>81.512371420628298</v>
      </c>
      <c r="O14">
        <v>1.5846538782318598</v>
      </c>
      <c r="P14">
        <v>6.0884070058381994</v>
      </c>
      <c r="Q14">
        <v>1</v>
      </c>
      <c r="R14">
        <v>1</v>
      </c>
      <c r="S14">
        <v>1</v>
      </c>
    </row>
    <row r="15" spans="1:19">
      <c r="A15">
        <v>2019</v>
      </c>
      <c r="B15">
        <v>160</v>
      </c>
      <c r="C15">
        <v>22491</v>
      </c>
      <c r="D15">
        <v>3.712596149570941</v>
      </c>
      <c r="E15">
        <v>9.0036014405762312</v>
      </c>
      <c r="F15">
        <v>86.17669289938199</v>
      </c>
      <c r="G15">
        <v>0.55133164376861876</v>
      </c>
      <c r="H15">
        <v>99.444222133297757</v>
      </c>
      <c r="I15">
        <v>25.593532934131744</v>
      </c>
      <c r="J15">
        <v>31.602518518518561</v>
      </c>
      <c r="K15">
        <v>18.448674027448064</v>
      </c>
      <c r="L15">
        <v>43.447580645161267</v>
      </c>
      <c r="M15">
        <v>8.8164251207729478</v>
      </c>
      <c r="N15">
        <v>78.381642512077278</v>
      </c>
      <c r="O15">
        <v>1.5700483091787441</v>
      </c>
      <c r="P15">
        <v>11.231884057971016</v>
      </c>
      <c r="Q15">
        <v>2</v>
      </c>
      <c r="R15">
        <v>1</v>
      </c>
      <c r="S15">
        <v>1</v>
      </c>
    </row>
    <row r="16" spans="1:19">
      <c r="A16">
        <v>2019</v>
      </c>
      <c r="B16">
        <v>171</v>
      </c>
      <c r="C16">
        <v>19614</v>
      </c>
      <c r="D16">
        <v>2.5135107576221074</v>
      </c>
      <c r="E16">
        <v>7.4691546854287747</v>
      </c>
      <c r="F16">
        <v>83.608646884878141</v>
      </c>
      <c r="G16">
        <v>0.54552870398694808</v>
      </c>
      <c r="H16">
        <v>94.136841031915978</v>
      </c>
      <c r="I16">
        <v>31.613793103448263</v>
      </c>
      <c r="J16">
        <v>34.620682593856642</v>
      </c>
      <c r="K16">
        <v>20.472638575522954</v>
      </c>
      <c r="L16">
        <v>46.922429906542042</v>
      </c>
      <c r="M16">
        <v>15.954118873826902</v>
      </c>
      <c r="N16">
        <v>73.201251303441055</v>
      </c>
      <c r="O16">
        <v>1.4598540145985412</v>
      </c>
      <c r="P16">
        <v>9.3847758081334725</v>
      </c>
      <c r="Q16">
        <v>1</v>
      </c>
      <c r="R16">
        <v>1</v>
      </c>
      <c r="S16">
        <v>1</v>
      </c>
    </row>
    <row r="17" spans="1:19">
      <c r="A17">
        <v>2019</v>
      </c>
      <c r="B17">
        <v>175</v>
      </c>
      <c r="C17">
        <v>17791</v>
      </c>
      <c r="D17">
        <v>5.0699792029677919</v>
      </c>
      <c r="E17">
        <v>8.4312292732280358</v>
      </c>
      <c r="F17">
        <v>85.902984655162726</v>
      </c>
      <c r="G17">
        <v>0.59580686864144794</v>
      </c>
      <c r="H17">
        <v>100</v>
      </c>
      <c r="I17">
        <v>21.192017738359205</v>
      </c>
      <c r="J17">
        <v>29.665066666666721</v>
      </c>
      <c r="K17">
        <v>16.67289144801418</v>
      </c>
      <c r="L17">
        <v>41.144339622641503</v>
      </c>
      <c r="M17">
        <v>10.252100840336132</v>
      </c>
      <c r="N17">
        <v>74.117647058823522</v>
      </c>
      <c r="O17">
        <v>3.6974789915966402</v>
      </c>
      <c r="P17">
        <v>11.932773109243699</v>
      </c>
      <c r="Q17">
        <v>2</v>
      </c>
      <c r="R17">
        <v>1</v>
      </c>
      <c r="S17">
        <v>1</v>
      </c>
    </row>
    <row r="18" spans="1:19">
      <c r="A18">
        <v>2019</v>
      </c>
      <c r="B18">
        <v>177</v>
      </c>
      <c r="C18">
        <v>38155</v>
      </c>
      <c r="D18">
        <v>2.0364303498886125</v>
      </c>
      <c r="E18">
        <v>10.538592582885599</v>
      </c>
      <c r="F18">
        <v>86.987288690866222</v>
      </c>
      <c r="G18">
        <v>0.43768837635958591</v>
      </c>
      <c r="H18">
        <v>100.00000000000001</v>
      </c>
      <c r="I18">
        <v>24.831016731016756</v>
      </c>
      <c r="J18">
        <v>30.527679681671255</v>
      </c>
      <c r="K18">
        <v>18.35172943657733</v>
      </c>
      <c r="L18">
        <v>41.194011976047904</v>
      </c>
      <c r="M18">
        <v>5.3097345132743357</v>
      </c>
      <c r="N18">
        <v>85.029498525073748</v>
      </c>
      <c r="O18">
        <v>1.4011799410029497</v>
      </c>
      <c r="P18">
        <v>8.2595870206489703</v>
      </c>
      <c r="Q18">
        <v>2</v>
      </c>
      <c r="R18">
        <v>1</v>
      </c>
      <c r="S18">
        <v>1</v>
      </c>
    </row>
    <row r="19" spans="1:19">
      <c r="A19">
        <v>2019</v>
      </c>
      <c r="B19">
        <v>178</v>
      </c>
      <c r="C19">
        <v>12343</v>
      </c>
      <c r="D19">
        <v>2.9166329093413261</v>
      </c>
      <c r="E19">
        <v>8.3772178562748092</v>
      </c>
      <c r="F19">
        <v>87.98509276513002</v>
      </c>
      <c r="G19">
        <v>0.3321720813416511</v>
      </c>
      <c r="H19">
        <v>99.611115612087843</v>
      </c>
      <c r="I19">
        <v>30.59472222222222</v>
      </c>
      <c r="J19">
        <v>34.019439071566758</v>
      </c>
      <c r="K19">
        <v>18.070653775322363</v>
      </c>
      <c r="L19">
        <v>43.931707317073176</v>
      </c>
      <c r="M19">
        <v>16.146788990825691</v>
      </c>
      <c r="N19">
        <v>75.779816513761503</v>
      </c>
      <c r="O19">
        <v>1.467889908256881</v>
      </c>
      <c r="P19">
        <v>6.6055045871559654</v>
      </c>
      <c r="Q19">
        <v>2</v>
      </c>
      <c r="R19">
        <v>1</v>
      </c>
      <c r="S19">
        <v>1</v>
      </c>
    </row>
    <row r="20" spans="1:19">
      <c r="A20">
        <v>2019</v>
      </c>
      <c r="B20">
        <v>181</v>
      </c>
      <c r="C20">
        <v>35520</v>
      </c>
      <c r="D20">
        <v>3.7246621621621623</v>
      </c>
      <c r="E20">
        <v>9.4003378378378404</v>
      </c>
      <c r="F20">
        <v>86.365427927927954</v>
      </c>
      <c r="G20">
        <v>0.50957207207207211</v>
      </c>
      <c r="H20">
        <v>100</v>
      </c>
      <c r="I20">
        <v>28.000377928949391</v>
      </c>
      <c r="J20">
        <v>30.590446241389643</v>
      </c>
      <c r="K20">
        <v>18.602490465169264</v>
      </c>
      <c r="L20">
        <v>43.400552486187848</v>
      </c>
      <c r="M20">
        <v>16.876240900066183</v>
      </c>
      <c r="N20">
        <v>72.799470549305099</v>
      </c>
      <c r="O20">
        <v>1.1250827266710783</v>
      </c>
      <c r="P20">
        <v>9.1992058239576409</v>
      </c>
      <c r="Q20">
        <v>2</v>
      </c>
      <c r="R20">
        <v>1</v>
      </c>
      <c r="S20">
        <v>1</v>
      </c>
    </row>
    <row r="21" spans="1:19">
      <c r="A21">
        <v>2019</v>
      </c>
      <c r="B21">
        <v>262</v>
      </c>
      <c r="C21">
        <v>1294</v>
      </c>
      <c r="D21">
        <v>9.4281298299845435</v>
      </c>
      <c r="E21">
        <v>8.5780525502318401</v>
      </c>
      <c r="F21">
        <v>81.916537867078844</v>
      </c>
      <c r="G21">
        <v>7.7279752704791357E-2</v>
      </c>
      <c r="H21">
        <v>100.00000000000001</v>
      </c>
      <c r="I21">
        <v>15.074590163934426</v>
      </c>
      <c r="J21">
        <v>24.122522522522516</v>
      </c>
      <c r="K21">
        <v>14.745943396226391</v>
      </c>
      <c r="L21">
        <v>35.9</v>
      </c>
      <c r="M21">
        <v>6.6666666666666687</v>
      </c>
      <c r="N21">
        <v>86.666666666666686</v>
      </c>
      <c r="O21">
        <v>0</v>
      </c>
      <c r="P21">
        <v>6.6666666666666687</v>
      </c>
      <c r="Q21">
        <v>2</v>
      </c>
      <c r="R21">
        <v>1</v>
      </c>
      <c r="S21">
        <v>1</v>
      </c>
    </row>
    <row r="22" spans="1:19">
      <c r="A22">
        <v>2019</v>
      </c>
      <c r="B22">
        <v>267</v>
      </c>
      <c r="C22">
        <v>1581</v>
      </c>
      <c r="D22">
        <v>1.8342820999367495</v>
      </c>
      <c r="E22">
        <v>7.2106261859582528</v>
      </c>
      <c r="F22">
        <v>90.702087286527515</v>
      </c>
      <c r="G22">
        <v>0.25300442757748259</v>
      </c>
      <c r="H22">
        <v>100</v>
      </c>
      <c r="I22">
        <v>14.072413793103443</v>
      </c>
      <c r="J22">
        <v>17.679824561403503</v>
      </c>
      <c r="K22">
        <v>11.932147838214799</v>
      </c>
      <c r="L22">
        <v>29.95</v>
      </c>
      <c r="M22">
        <v>0</v>
      </c>
      <c r="N22">
        <v>0</v>
      </c>
      <c r="O22">
        <v>0</v>
      </c>
      <c r="P22">
        <v>100</v>
      </c>
      <c r="S22">
        <v>1</v>
      </c>
    </row>
    <row r="23" spans="1:19">
      <c r="A23">
        <v>2019</v>
      </c>
      <c r="B23">
        <v>309</v>
      </c>
      <c r="C23">
        <v>107443</v>
      </c>
      <c r="D23">
        <v>3.6921902776355848</v>
      </c>
      <c r="E23">
        <v>10.809452453859256</v>
      </c>
      <c r="F23">
        <v>84.920376385618411</v>
      </c>
      <c r="G23">
        <v>0.57611943076794203</v>
      </c>
      <c r="H23">
        <v>99.998138547881254</v>
      </c>
      <c r="I23">
        <v>26.382631711620846</v>
      </c>
      <c r="J23">
        <v>31.201852075081689</v>
      </c>
      <c r="K23">
        <v>17.751639832969786</v>
      </c>
      <c r="L23">
        <v>42.567819063004841</v>
      </c>
      <c r="M23">
        <v>12.246234446627378</v>
      </c>
      <c r="N23">
        <v>76.839118096485507</v>
      </c>
      <c r="O23">
        <v>1.156952630430037</v>
      </c>
      <c r="P23">
        <v>9.7576948264571062</v>
      </c>
      <c r="Q23">
        <v>1</v>
      </c>
      <c r="R23">
        <v>1</v>
      </c>
      <c r="S23">
        <v>1</v>
      </c>
    </row>
    <row r="24" spans="1:19">
      <c r="A24">
        <v>2019</v>
      </c>
      <c r="B24">
        <v>470</v>
      </c>
      <c r="C24">
        <v>10405</v>
      </c>
      <c r="D24">
        <v>2.921672272945699</v>
      </c>
      <c r="E24">
        <v>7.5348390197020656</v>
      </c>
      <c r="F24">
        <v>85.516578567996149</v>
      </c>
      <c r="G24">
        <v>0.49014896684286391</v>
      </c>
      <c r="H24">
        <v>96.463238827486748</v>
      </c>
      <c r="I24">
        <v>22.111184210526321</v>
      </c>
      <c r="J24">
        <v>27.05255102040816</v>
      </c>
      <c r="K24">
        <v>16.341942009440299</v>
      </c>
      <c r="L24">
        <v>36.729411764705901</v>
      </c>
      <c r="M24">
        <v>11.176470588235293</v>
      </c>
      <c r="N24">
        <v>66.470588235294116</v>
      </c>
      <c r="O24">
        <v>8.2352941176470615</v>
      </c>
      <c r="P24">
        <v>14.117647058823531</v>
      </c>
      <c r="Q24">
        <v>2</v>
      </c>
      <c r="R24">
        <v>1</v>
      </c>
      <c r="S24">
        <v>1</v>
      </c>
    </row>
    <row r="25" spans="1:19">
      <c r="A25">
        <v>2019</v>
      </c>
      <c r="B25">
        <v>629</v>
      </c>
      <c r="C25">
        <v>2219</v>
      </c>
      <c r="D25">
        <v>7.8413699864803954</v>
      </c>
      <c r="E25">
        <v>14.781433077963046</v>
      </c>
      <c r="F25">
        <v>76.836412798557902</v>
      </c>
      <c r="G25">
        <v>0.54078413699864802</v>
      </c>
      <c r="H25">
        <v>100.00000000000001</v>
      </c>
      <c r="I25">
        <v>27.363218390804601</v>
      </c>
      <c r="J25">
        <v>30.155792682926837</v>
      </c>
      <c r="K25">
        <v>13.9575366568915</v>
      </c>
      <c r="L25">
        <v>35.508333333333326</v>
      </c>
      <c r="M25">
        <v>24.712643678160926</v>
      </c>
      <c r="N25">
        <v>70.114942528735611</v>
      </c>
      <c r="O25">
        <v>1.7241379310344827</v>
      </c>
      <c r="P25">
        <v>3.4482758620689653</v>
      </c>
      <c r="Q25">
        <v>2</v>
      </c>
      <c r="R25">
        <v>1</v>
      </c>
      <c r="S25">
        <v>1</v>
      </c>
    </row>
    <row r="26" spans="1:19">
      <c r="A26">
        <v>2019</v>
      </c>
      <c r="B26">
        <v>643</v>
      </c>
      <c r="C26">
        <v>64155</v>
      </c>
      <c r="D26">
        <v>3.2733224222585928</v>
      </c>
      <c r="E26">
        <v>8.9455225625438377</v>
      </c>
      <c r="F26">
        <v>87.316654976229444</v>
      </c>
      <c r="G26">
        <v>0.45982386407918319</v>
      </c>
      <c r="H26">
        <v>99.995323825111058</v>
      </c>
      <c r="I26">
        <v>24.14838095238094</v>
      </c>
      <c r="J26">
        <v>29.356804321310342</v>
      </c>
      <c r="K26">
        <v>17.553925523938585</v>
      </c>
      <c r="L26">
        <v>36.900677966101654</v>
      </c>
      <c r="M26">
        <v>11.967951927891836</v>
      </c>
      <c r="N26">
        <v>79.018527791687504</v>
      </c>
      <c r="O26">
        <v>1.1016524787180764</v>
      </c>
      <c r="P26">
        <v>7.9118678017025585</v>
      </c>
      <c r="Q26">
        <v>1</v>
      </c>
      <c r="R26">
        <v>1</v>
      </c>
      <c r="S26">
        <v>1</v>
      </c>
    </row>
    <row r="27" spans="1:19">
      <c r="A27">
        <v>2019</v>
      </c>
      <c r="B27">
        <v>704</v>
      </c>
      <c r="C27">
        <v>71</v>
      </c>
      <c r="D27">
        <v>0</v>
      </c>
      <c r="E27">
        <v>4.2253521126760551</v>
      </c>
      <c r="F27">
        <v>92.957746478873219</v>
      </c>
      <c r="G27">
        <v>2.8169014084507031</v>
      </c>
      <c r="H27">
        <v>99.999999999999986</v>
      </c>
      <c r="I27">
        <v>0</v>
      </c>
      <c r="J27">
        <v>33.6</v>
      </c>
      <c r="K27">
        <v>17.577272727272732</v>
      </c>
      <c r="L27">
        <v>22.450000000000003</v>
      </c>
      <c r="M27">
        <v>0</v>
      </c>
      <c r="N27">
        <v>100</v>
      </c>
      <c r="O27">
        <v>0</v>
      </c>
      <c r="P27">
        <v>0</v>
      </c>
      <c r="Q27">
        <v>2</v>
      </c>
      <c r="R27">
        <v>1</v>
      </c>
      <c r="S27">
        <v>1</v>
      </c>
    </row>
    <row r="28" spans="1:19">
      <c r="A28">
        <v>2019</v>
      </c>
      <c r="B28">
        <v>802</v>
      </c>
      <c r="C28">
        <v>11491</v>
      </c>
      <c r="D28">
        <v>2.2017230876338001</v>
      </c>
      <c r="E28">
        <v>7.632059872944045</v>
      </c>
      <c r="F28">
        <v>89.87903576712209</v>
      </c>
      <c r="G28">
        <v>0.28718127230006085</v>
      </c>
      <c r="H28">
        <v>100</v>
      </c>
      <c r="I28">
        <v>27.76403162055334</v>
      </c>
      <c r="J28">
        <v>33.106659064994346</v>
      </c>
      <c r="K28">
        <v>18.790343725793953</v>
      </c>
      <c r="L28">
        <v>46.809090909090912</v>
      </c>
      <c r="M28">
        <v>9.5348837209302317</v>
      </c>
      <c r="N28">
        <v>81.395348837209298</v>
      </c>
      <c r="O28">
        <v>1.86046511627907</v>
      </c>
      <c r="P28">
        <v>7.2093023255813984</v>
      </c>
      <c r="Q28">
        <v>1</v>
      </c>
      <c r="R28">
        <v>1</v>
      </c>
    </row>
  </sheetData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transitionEvaluation="1">
    <pageSetUpPr fitToPage="1"/>
  </sheetPr>
  <dimension ref="A1:CU335"/>
  <sheetViews>
    <sheetView defaultGridColor="0" colorId="22" zoomScale="98" zoomScaleNormal="98" workbookViewId="0">
      <pane ySplit="9" topLeftCell="A10" activePane="bottomLeft" state="frozen"/>
      <selection pane="bottomLeft" activeCell="S10" sqref="S10"/>
    </sheetView>
  </sheetViews>
  <sheetFormatPr baseColWidth="10" defaultRowHeight="15"/>
  <cols>
    <col min="1" max="1" width="1.36328125" customWidth="1"/>
    <col min="2" max="2" width="6.453125" customWidth="1"/>
    <col min="3" max="3" width="4.1796875" style="33" customWidth="1"/>
    <col min="4" max="4" width="6.26953125" customWidth="1"/>
    <col min="5" max="5" width="3.90625" customWidth="1"/>
    <col min="6" max="6" width="5.81640625" style="11" customWidth="1"/>
    <col min="7" max="7" width="4.7265625" customWidth="1"/>
    <col min="8" max="8" width="5.6328125" style="93" customWidth="1"/>
    <col min="9" max="9" width="5.54296875" style="93" customWidth="1"/>
    <col min="10" max="10" width="5.08984375" style="93" customWidth="1"/>
    <col min="11" max="11" width="1.36328125" style="93" customWidth="1"/>
    <col min="12" max="12" width="5.453125" style="11" customWidth="1"/>
    <col min="13" max="13" width="1.08984375" style="11" customWidth="1"/>
    <col min="14" max="14" width="4" style="11" customWidth="1"/>
    <col min="15" max="15" width="2.36328125" style="11" customWidth="1"/>
    <col min="16" max="16" width="6.90625" customWidth="1"/>
    <col min="17" max="17" width="5.36328125" customWidth="1"/>
    <col min="18" max="18" width="0.90625" customWidth="1"/>
    <col min="19" max="19" width="6.08984375" style="93" customWidth="1"/>
    <col min="20" max="20" width="1.36328125" style="93" customWidth="1"/>
    <col min="21" max="21" width="6.36328125" style="93" customWidth="1"/>
    <col min="22" max="22" width="1.54296875" style="93" customWidth="1"/>
    <col min="23" max="23" width="7.54296875" customWidth="1"/>
    <col min="24" max="24" width="4.7265625" style="33" customWidth="1"/>
    <col min="25" max="25" width="6" style="93" customWidth="1"/>
    <col min="26" max="26" width="4.1796875" style="397" customWidth="1"/>
    <col min="27" max="27" width="5.453125" style="11" customWidth="1"/>
    <col min="28" max="28" width="5.1796875" style="11" customWidth="1"/>
    <col min="29" max="29" width="4.90625" style="11" customWidth="1"/>
    <col min="30" max="30" width="6.6328125" style="93" customWidth="1"/>
    <col min="31" max="31" width="5" customWidth="1"/>
    <col min="32" max="32" width="5.36328125" customWidth="1"/>
    <col min="33" max="33" width="5.81640625" style="11" customWidth="1"/>
    <col min="34" max="34" width="4.90625" style="11" customWidth="1"/>
    <col min="35" max="35" width="6.453125" style="11" customWidth="1"/>
    <col min="36" max="36" width="7.08984375" customWidth="1"/>
    <col min="37" max="37" width="7.453125" customWidth="1"/>
    <col min="38" max="38" width="10" customWidth="1"/>
    <col min="39" max="39" width="5.90625" customWidth="1"/>
    <col min="40" max="40" width="8.08984375" customWidth="1"/>
    <col min="41" max="41" width="5.90625" customWidth="1"/>
    <col min="42" max="42" width="8.08984375" customWidth="1"/>
    <col min="43" max="44" width="6.90625" customWidth="1"/>
    <col min="45" max="46" width="6.36328125" customWidth="1"/>
    <col min="47" max="47" width="7.90625" customWidth="1"/>
    <col min="48" max="48" width="5.6328125" customWidth="1"/>
    <col min="49" max="49" width="7.90625" customWidth="1"/>
    <col min="50" max="50" width="6.36328125" customWidth="1"/>
    <col min="51" max="51" width="7.90625" customWidth="1"/>
    <col min="52" max="52" width="6.36328125" customWidth="1"/>
    <col min="53" max="53" width="8" customWidth="1"/>
    <col min="54" max="54" width="9.1796875" customWidth="1"/>
    <col min="55" max="57" width="8" customWidth="1"/>
    <col min="58" max="58" width="7.36328125" customWidth="1"/>
    <col min="59" max="59" width="7.1796875" customWidth="1"/>
    <col min="60" max="60" width="7.08984375" customWidth="1"/>
    <col min="61" max="61" width="8" customWidth="1"/>
    <col min="62" max="62" width="10.08984375" customWidth="1"/>
    <col min="63" max="63" width="8" customWidth="1"/>
    <col min="64" max="64" width="9.6328125" customWidth="1"/>
    <col min="65" max="65" width="7.6328125" customWidth="1"/>
    <col min="66" max="66" width="9.6328125" customWidth="1"/>
    <col min="67" max="67" width="9.1796875" customWidth="1"/>
    <col min="68" max="70" width="7.90625" customWidth="1"/>
    <col min="71" max="71" width="8.08984375" customWidth="1"/>
    <col min="72" max="72" width="8.54296875" customWidth="1"/>
    <col min="73" max="73" width="8" customWidth="1"/>
    <col min="74" max="74" width="6.453125" customWidth="1"/>
    <col min="75" max="75" width="8.08984375" customWidth="1"/>
    <col min="76" max="76" width="7.54296875" customWidth="1"/>
    <col min="77" max="77" width="8.36328125" customWidth="1"/>
    <col min="78" max="78" width="9.453125" customWidth="1"/>
    <col min="79" max="80" width="8.36328125" customWidth="1"/>
    <col min="81" max="81" width="8.90625" customWidth="1"/>
    <col min="82" max="82" width="8.36328125" customWidth="1"/>
    <col min="83" max="83" width="7.90625" customWidth="1"/>
    <col min="84" max="84" width="8" customWidth="1"/>
    <col min="85" max="86" width="9.90625" customWidth="1"/>
    <col min="87" max="87" width="9.08984375" customWidth="1"/>
    <col min="88" max="88" width="8.36328125" customWidth="1"/>
    <col min="89" max="89" width="8.6328125" customWidth="1"/>
    <col min="90" max="90" width="8.90625" customWidth="1"/>
    <col min="91" max="91" width="8.08984375" customWidth="1"/>
    <col min="92" max="92" width="8.6328125" customWidth="1"/>
    <col min="93" max="94" width="9.90625" customWidth="1"/>
    <col min="95" max="95" width="8.08984375" customWidth="1"/>
    <col min="96" max="96" width="8" customWidth="1"/>
    <col min="97" max="97" width="8.08984375" customWidth="1"/>
    <col min="98" max="98" width="11.08984375" customWidth="1"/>
    <col min="99" max="99" width="7.6328125" customWidth="1"/>
    <col min="100" max="100" width="8.08984375" customWidth="1"/>
    <col min="101" max="101" width="7.90625" customWidth="1"/>
    <col min="102" max="102" width="8.90625" customWidth="1"/>
    <col min="103" max="103" width="6.90625" customWidth="1"/>
    <col min="104" max="104" width="6.6328125" customWidth="1"/>
    <col min="105" max="106" width="8.08984375" customWidth="1"/>
    <col min="107" max="107" width="9.36328125" customWidth="1"/>
    <col min="108" max="108" width="10.08984375" customWidth="1"/>
    <col min="109" max="109" width="10.90625" customWidth="1"/>
    <col min="110" max="113" width="8.08984375" customWidth="1"/>
    <col min="114" max="114" width="8.36328125" customWidth="1"/>
    <col min="115" max="115" width="11.08984375" customWidth="1"/>
    <col min="116" max="116" width="8.08984375" customWidth="1"/>
    <col min="117" max="117" width="6.36328125" customWidth="1"/>
    <col min="118" max="118" width="7.453125" customWidth="1"/>
    <col min="119" max="119" width="7.6328125" customWidth="1"/>
    <col min="120" max="121" width="7.90625" customWidth="1"/>
    <col min="122" max="122" width="8" customWidth="1"/>
    <col min="123" max="123" width="7.6328125" customWidth="1"/>
    <col min="124" max="124" width="7.90625" customWidth="1"/>
    <col min="125" max="125" width="8.08984375" customWidth="1"/>
    <col min="126" max="126" width="7.54296875" customWidth="1"/>
    <col min="127" max="127" width="7.90625" customWidth="1"/>
    <col min="128" max="128" width="7.6328125" customWidth="1"/>
    <col min="129" max="129" width="7.90625" customWidth="1"/>
    <col min="130" max="130" width="7.54296875" customWidth="1"/>
    <col min="131" max="131" width="7.90625" customWidth="1"/>
    <col min="132" max="132" width="9.90625" customWidth="1"/>
    <col min="133" max="133" width="7.08984375" customWidth="1"/>
    <col min="134" max="134" width="8.08984375" customWidth="1"/>
    <col min="135" max="135" width="8.54296875" customWidth="1"/>
    <col min="136" max="136" width="9.90625" customWidth="1"/>
    <col min="137" max="137" width="8.36328125" customWidth="1"/>
    <col min="138" max="138" width="10.54296875" customWidth="1"/>
    <col min="139" max="139" width="7.90625" customWidth="1"/>
    <col min="140" max="140" width="8.08984375" customWidth="1"/>
    <col min="141" max="143" width="9.90625" customWidth="1"/>
    <col min="144" max="144" width="8.36328125" customWidth="1"/>
    <col min="145" max="145" width="8.6328125" customWidth="1"/>
    <col min="146" max="146" width="8.54296875" customWidth="1"/>
    <col min="147" max="147" width="8.6328125" customWidth="1"/>
    <col min="148" max="148" width="8.36328125" customWidth="1"/>
    <col min="149" max="149" width="10.6328125" customWidth="1"/>
    <col min="150" max="150" width="9.90625" customWidth="1"/>
    <col min="151" max="151" width="7.54296875" customWidth="1"/>
    <col min="152" max="152" width="8.54296875" customWidth="1"/>
    <col min="153" max="154" width="7.90625" customWidth="1"/>
    <col min="155" max="157" width="8.36328125" customWidth="1"/>
    <col min="158" max="159" width="8.08984375" customWidth="1"/>
    <col min="160" max="161" width="8.36328125" customWidth="1"/>
    <col min="162" max="162" width="8.54296875" customWidth="1"/>
    <col min="163" max="163" width="8.36328125" customWidth="1"/>
    <col min="164" max="164" width="8.6328125" customWidth="1"/>
    <col min="165" max="166" width="9.90625" customWidth="1"/>
    <col min="167" max="167" width="8.08984375" customWidth="1"/>
    <col min="168" max="168" width="8.54296875" customWidth="1"/>
    <col min="169" max="169" width="7.54296875" customWidth="1"/>
    <col min="170" max="170" width="8.08984375" customWidth="1"/>
    <col min="171" max="171" width="7.90625" customWidth="1"/>
    <col min="172" max="172" width="8.36328125" customWidth="1"/>
    <col min="173" max="173" width="8.08984375" customWidth="1"/>
    <col min="174" max="174" width="9.90625" customWidth="1"/>
    <col min="175" max="175" width="8" customWidth="1"/>
    <col min="176" max="176" width="7.90625" customWidth="1"/>
    <col min="177" max="177" width="8.90625" customWidth="1"/>
    <col min="178" max="178" width="8" customWidth="1"/>
    <col min="179" max="179" width="8.90625" customWidth="1"/>
    <col min="180" max="180" width="7.08984375" customWidth="1"/>
    <col min="181" max="181" width="9" customWidth="1"/>
    <col min="182" max="182" width="8.08984375" customWidth="1"/>
    <col min="183" max="183" width="10.36328125" customWidth="1"/>
    <col min="184" max="185" width="7.90625" customWidth="1"/>
    <col min="186" max="186" width="8.6328125" customWidth="1"/>
    <col min="187" max="187" width="8.90625" customWidth="1"/>
    <col min="188" max="188" width="8.6328125" customWidth="1"/>
    <col min="189" max="190" width="8.08984375" customWidth="1"/>
    <col min="191" max="191" width="7.54296875" customWidth="1"/>
    <col min="192" max="194" width="8.08984375" customWidth="1"/>
    <col min="195" max="195" width="8.6328125" customWidth="1"/>
    <col min="196" max="196" width="7.90625" customWidth="1"/>
    <col min="197" max="198" width="8.08984375" customWidth="1"/>
    <col min="199" max="199" width="7.90625" customWidth="1"/>
    <col min="202" max="202" width="8" customWidth="1"/>
    <col min="203" max="203" width="8.08984375" customWidth="1"/>
    <col min="204" max="204" width="8" customWidth="1"/>
    <col min="205" max="206" width="8.08984375" customWidth="1"/>
    <col min="207" max="209" width="7.90625" customWidth="1"/>
    <col min="210" max="210" width="8.08984375" customWidth="1"/>
    <col min="211" max="213" width="7.90625" customWidth="1"/>
    <col min="214" max="214" width="6.6328125" customWidth="1"/>
    <col min="215" max="215" width="8.36328125" customWidth="1"/>
    <col min="216" max="216" width="8" customWidth="1"/>
  </cols>
  <sheetData>
    <row r="1" spans="1:60" ht="13.5" customHeight="1">
      <c r="A1" s="25"/>
      <c r="B1" s="25"/>
      <c r="C1" s="377"/>
      <c r="D1" s="25"/>
      <c r="E1" s="25"/>
      <c r="F1" s="126"/>
      <c r="G1" s="25"/>
      <c r="H1" s="102"/>
      <c r="I1" s="102"/>
      <c r="J1" s="102"/>
      <c r="K1" s="102"/>
      <c r="L1" s="126"/>
      <c r="M1" s="126"/>
      <c r="N1" s="126"/>
      <c r="O1" s="126"/>
      <c r="P1" s="25"/>
      <c r="Q1" s="25"/>
      <c r="R1" s="25"/>
      <c r="S1" s="102"/>
      <c r="T1" s="102"/>
      <c r="U1" s="102"/>
      <c r="V1" s="102"/>
      <c r="W1" s="25"/>
      <c r="X1" s="377"/>
      <c r="Y1" s="102"/>
      <c r="Z1" s="381"/>
      <c r="AA1" s="126"/>
      <c r="AB1" s="126"/>
      <c r="AC1" s="126"/>
      <c r="AD1" s="102"/>
      <c r="AE1" s="25"/>
      <c r="AF1" s="25"/>
      <c r="AG1" s="126"/>
      <c r="AH1" s="126"/>
      <c r="AI1" s="126"/>
      <c r="AJ1" s="25"/>
      <c r="AK1" s="25"/>
    </row>
    <row r="2" spans="1:60" ht="31.5" customHeight="1">
      <c r="A2" s="25"/>
      <c r="B2" s="25"/>
      <c r="C2" s="121" t="s">
        <v>89</v>
      </c>
      <c r="D2" s="135"/>
      <c r="E2" s="135"/>
      <c r="F2" s="352"/>
      <c r="G2" s="135"/>
      <c r="H2" s="135"/>
      <c r="I2" s="136"/>
      <c r="J2" s="135"/>
      <c r="K2" s="135"/>
      <c r="L2" s="352"/>
      <c r="M2" s="352"/>
      <c r="N2" s="352"/>
      <c r="O2" s="352"/>
      <c r="P2" s="136"/>
      <c r="Q2" s="135"/>
      <c r="R2" s="135"/>
      <c r="S2" s="136"/>
      <c r="T2" s="136"/>
      <c r="U2" s="136"/>
      <c r="V2" s="136"/>
      <c r="W2" s="133" t="str">
        <f>+År!B2</f>
        <v>VOKSEN GEIT</v>
      </c>
      <c r="X2" s="377"/>
      <c r="Y2" s="102"/>
      <c r="Z2" s="381"/>
      <c r="AA2" s="126"/>
      <c r="AB2" s="102"/>
      <c r="AC2" s="126"/>
      <c r="AD2" s="102"/>
      <c r="AE2" s="25"/>
      <c r="AF2" s="25"/>
      <c r="AG2" s="126"/>
      <c r="AH2" s="126"/>
      <c r="AI2" s="126"/>
      <c r="AJ2" s="102"/>
      <c r="AK2" s="25"/>
    </row>
    <row r="3" spans="1:60" ht="22.5" customHeight="1">
      <c r="A3" s="25"/>
      <c r="B3" s="25"/>
      <c r="C3" s="377"/>
      <c r="D3" s="25"/>
      <c r="E3" s="25"/>
      <c r="F3" s="126"/>
      <c r="G3" s="25"/>
      <c r="H3" s="102"/>
      <c r="I3" s="102"/>
      <c r="J3" s="102"/>
      <c r="K3" s="102"/>
      <c r="L3" s="126"/>
      <c r="M3" s="126"/>
      <c r="N3" s="126"/>
      <c r="O3" s="126"/>
      <c r="P3" s="25"/>
      <c r="Q3" s="25"/>
      <c r="R3" s="25"/>
      <c r="S3" s="102"/>
      <c r="T3" s="102"/>
      <c r="U3" s="102"/>
      <c r="V3" s="102"/>
      <c r="W3" s="25"/>
      <c r="X3" s="377"/>
      <c r="Y3" s="102"/>
      <c r="Z3" s="381"/>
      <c r="AA3" s="126"/>
      <c r="AB3" s="126"/>
      <c r="AC3" s="126"/>
      <c r="AD3" s="102"/>
      <c r="AE3" s="25"/>
      <c r="AF3" s="25"/>
      <c r="AG3" s="126"/>
      <c r="AH3" s="126"/>
      <c r="AI3" s="126"/>
      <c r="AJ3" s="25"/>
      <c r="AK3" s="25"/>
    </row>
    <row r="4" spans="1:60" s="186" customFormat="1" ht="22.2">
      <c r="A4" s="208"/>
      <c r="B4" s="208"/>
      <c r="C4" s="384"/>
      <c r="D4" s="208"/>
      <c r="E4" s="134" t="s">
        <v>436</v>
      </c>
      <c r="F4" s="353"/>
      <c r="G4" s="465">
        <f>+År!P2</f>
        <v>52</v>
      </c>
      <c r="H4" s="463"/>
      <c r="I4" s="209"/>
      <c r="J4" s="208"/>
      <c r="K4" s="208"/>
      <c r="L4" s="210"/>
      <c r="M4" s="210"/>
      <c r="N4" s="210"/>
      <c r="O4" s="210"/>
      <c r="P4" s="209"/>
      <c r="Q4" s="208"/>
      <c r="R4" s="208"/>
      <c r="S4" s="209"/>
      <c r="T4" s="209"/>
      <c r="U4" s="209"/>
      <c r="V4" s="209"/>
      <c r="W4" s="209"/>
      <c r="X4" s="384"/>
      <c r="Y4" s="209"/>
      <c r="Z4" s="391" t="s">
        <v>437</v>
      </c>
      <c r="AA4" s="210"/>
      <c r="AB4" s="208"/>
      <c r="AC4" s="208"/>
      <c r="AD4" s="464">
        <f>SUM(Måned!F10:F21)</f>
        <v>9201</v>
      </c>
      <c r="AE4" s="463"/>
      <c r="AF4" s="25"/>
      <c r="AG4" s="209"/>
      <c r="AH4" s="210"/>
      <c r="AI4" s="210"/>
      <c r="AJ4" s="210"/>
      <c r="AK4" s="210"/>
      <c r="AL4" s="208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</row>
    <row r="5" spans="1:60" ht="20.25" customHeight="1">
      <c r="A5" s="62"/>
      <c r="B5" s="62"/>
      <c r="C5" s="377"/>
      <c r="D5" s="68"/>
      <c r="E5" s="25"/>
      <c r="F5" s="354"/>
      <c r="G5" s="25"/>
      <c r="H5" s="102"/>
      <c r="I5" s="102"/>
      <c r="J5" s="102"/>
      <c r="K5" s="102"/>
      <c r="L5" s="126"/>
      <c r="M5" s="126"/>
      <c r="N5" s="126"/>
      <c r="O5" s="126"/>
      <c r="P5" s="63"/>
      <c r="Q5" s="25"/>
      <c r="R5" s="25"/>
      <c r="S5" s="102"/>
      <c r="T5" s="102"/>
      <c r="U5" s="102"/>
      <c r="V5" s="102"/>
      <c r="W5" s="25"/>
      <c r="X5" s="377"/>
      <c r="Y5" s="102"/>
      <c r="Z5" s="381"/>
      <c r="AA5" s="126"/>
      <c r="AB5" s="126"/>
      <c r="AC5" s="126"/>
      <c r="AD5" s="102"/>
      <c r="AE5" s="25"/>
      <c r="AF5" s="25"/>
      <c r="AG5" s="126"/>
      <c r="AH5" s="126"/>
      <c r="AI5" s="126"/>
      <c r="AJ5" s="25"/>
      <c r="AK5" s="25"/>
    </row>
    <row r="6" spans="1:60">
      <c r="A6" s="25"/>
      <c r="B6" s="25"/>
      <c r="C6" s="377"/>
      <c r="D6" s="25"/>
      <c r="E6" s="25"/>
      <c r="F6" s="126"/>
      <c r="G6" s="25"/>
      <c r="H6" s="102"/>
      <c r="I6" s="102"/>
      <c r="J6" s="102"/>
      <c r="K6" s="102"/>
      <c r="L6" s="126"/>
      <c r="M6" s="126"/>
      <c r="N6" s="126"/>
      <c r="O6" s="126"/>
      <c r="P6" s="25"/>
      <c r="Q6" s="25"/>
      <c r="R6" s="25"/>
      <c r="S6" s="102"/>
      <c r="T6" s="102"/>
      <c r="U6" s="102"/>
      <c r="V6" s="102"/>
      <c r="W6" s="25"/>
      <c r="X6" s="377"/>
      <c r="Y6" s="102"/>
      <c r="Z6" s="381"/>
      <c r="AA6" s="126"/>
      <c r="AB6" s="126"/>
      <c r="AC6" s="126"/>
      <c r="AD6" s="102"/>
      <c r="AE6" s="25"/>
      <c r="AF6" s="25"/>
      <c r="AG6" s="126"/>
      <c r="AH6" s="126"/>
      <c r="AI6" s="126"/>
      <c r="AJ6" s="25"/>
      <c r="AK6" s="25"/>
    </row>
    <row r="7" spans="1:60" ht="15.6">
      <c r="A7" s="25"/>
      <c r="B7" s="25"/>
      <c r="C7" s="377"/>
      <c r="D7" s="41" t="s">
        <v>2</v>
      </c>
      <c r="E7" s="25"/>
      <c r="F7" s="126"/>
      <c r="G7" s="25"/>
      <c r="H7" s="102"/>
      <c r="I7" s="102"/>
      <c r="J7" s="102"/>
      <c r="K7" s="102"/>
      <c r="L7" s="126"/>
      <c r="M7" s="126"/>
      <c r="N7" s="417" t="s">
        <v>407</v>
      </c>
      <c r="O7" s="126"/>
      <c r="P7" s="41"/>
      <c r="Q7" s="41"/>
      <c r="R7" s="41"/>
      <c r="S7" s="103"/>
      <c r="T7" s="103"/>
      <c r="U7" s="103"/>
      <c r="V7" s="103"/>
      <c r="W7" s="41" t="s">
        <v>22</v>
      </c>
      <c r="X7" s="377"/>
      <c r="Y7" s="103" t="s">
        <v>22</v>
      </c>
      <c r="Z7" s="381"/>
      <c r="AA7" s="127" t="s">
        <v>407</v>
      </c>
      <c r="AB7" s="127" t="s">
        <v>45</v>
      </c>
      <c r="AC7" s="127"/>
      <c r="AD7" s="103" t="s">
        <v>416</v>
      </c>
      <c r="AE7" s="25"/>
      <c r="AF7" s="25"/>
      <c r="AG7" s="127" t="s">
        <v>78</v>
      </c>
      <c r="AH7" s="126"/>
      <c r="AI7" s="126"/>
      <c r="AJ7" s="41" t="s">
        <v>83</v>
      </c>
      <c r="AK7" s="25"/>
    </row>
    <row r="8" spans="1:60" ht="15.6">
      <c r="A8" s="25"/>
      <c r="B8" s="41"/>
      <c r="C8" s="378"/>
      <c r="D8" s="41" t="s">
        <v>492</v>
      </c>
      <c r="E8" s="105"/>
      <c r="F8" s="127"/>
      <c r="G8" s="105"/>
      <c r="H8" s="103" t="s">
        <v>2</v>
      </c>
      <c r="I8" s="107"/>
      <c r="J8" s="103" t="s">
        <v>1</v>
      </c>
      <c r="K8" s="103"/>
      <c r="L8" s="375" t="s">
        <v>2</v>
      </c>
      <c r="M8" s="375"/>
      <c r="N8" s="375" t="s">
        <v>675</v>
      </c>
      <c r="O8" s="375"/>
      <c r="P8" s="41" t="s">
        <v>22</v>
      </c>
      <c r="Q8" s="105"/>
      <c r="R8" s="105"/>
      <c r="S8" s="383" t="s">
        <v>22</v>
      </c>
      <c r="T8" s="383"/>
      <c r="U8" s="383" t="s">
        <v>22</v>
      </c>
      <c r="V8" s="383"/>
      <c r="W8" s="41" t="s">
        <v>417</v>
      </c>
      <c r="X8" s="379"/>
      <c r="Y8" s="103" t="s">
        <v>419</v>
      </c>
      <c r="Z8" s="383"/>
      <c r="AA8" s="127" t="s">
        <v>496</v>
      </c>
      <c r="AB8" s="127" t="s">
        <v>543</v>
      </c>
      <c r="AC8" s="127" t="s">
        <v>543</v>
      </c>
      <c r="AD8" s="103" t="s">
        <v>419</v>
      </c>
      <c r="AE8" s="41" t="s">
        <v>490</v>
      </c>
      <c r="AF8" s="41" t="s">
        <v>417</v>
      </c>
      <c r="AG8" s="127" t="s">
        <v>420</v>
      </c>
      <c r="AH8" s="127" t="s">
        <v>420</v>
      </c>
      <c r="AI8" s="127" t="s">
        <v>421</v>
      </c>
      <c r="AJ8" s="41" t="s">
        <v>44</v>
      </c>
      <c r="AK8" s="25"/>
    </row>
    <row r="9" spans="1:60" ht="15.6">
      <c r="A9" s="25"/>
      <c r="B9" s="41" t="s">
        <v>89</v>
      </c>
      <c r="C9" s="378" t="s">
        <v>91</v>
      </c>
      <c r="D9" s="41" t="s">
        <v>493</v>
      </c>
      <c r="E9" s="105" t="s">
        <v>495</v>
      </c>
      <c r="F9" s="127" t="s">
        <v>2</v>
      </c>
      <c r="G9" s="105" t="s">
        <v>495</v>
      </c>
      <c r="H9" s="103" t="s">
        <v>407</v>
      </c>
      <c r="I9" s="107" t="s">
        <v>495</v>
      </c>
      <c r="J9" s="103" t="s">
        <v>407</v>
      </c>
      <c r="K9" s="103"/>
      <c r="L9" s="375" t="s">
        <v>664</v>
      </c>
      <c r="M9" s="375"/>
      <c r="N9" s="375" t="s">
        <v>676</v>
      </c>
      <c r="O9" s="375"/>
      <c r="P9" s="41" t="s">
        <v>0</v>
      </c>
      <c r="Q9" s="105" t="s">
        <v>495</v>
      </c>
      <c r="R9" s="105"/>
      <c r="S9" s="383" t="s">
        <v>664</v>
      </c>
      <c r="T9" s="383"/>
      <c r="U9" s="383" t="s">
        <v>665</v>
      </c>
      <c r="V9" s="102"/>
      <c r="W9" s="41" t="s">
        <v>418</v>
      </c>
      <c r="X9" s="379" t="s">
        <v>495</v>
      </c>
      <c r="Y9" s="103" t="s">
        <v>44</v>
      </c>
      <c r="Z9" s="383" t="s">
        <v>495</v>
      </c>
      <c r="AA9" s="127" t="s">
        <v>497</v>
      </c>
      <c r="AB9" s="127" t="s">
        <v>570</v>
      </c>
      <c r="AC9" s="127" t="s">
        <v>571</v>
      </c>
      <c r="AD9" s="103" t="s">
        <v>44</v>
      </c>
      <c r="AE9" s="41" t="s">
        <v>491</v>
      </c>
      <c r="AF9" s="41" t="s">
        <v>518</v>
      </c>
      <c r="AG9" s="127" t="s">
        <v>43</v>
      </c>
      <c r="AH9" s="127" t="s">
        <v>517</v>
      </c>
      <c r="AI9" s="127" t="s">
        <v>517</v>
      </c>
      <c r="AJ9" s="41" t="s">
        <v>0</v>
      </c>
      <c r="AK9" s="25"/>
    </row>
    <row r="10" spans="1:60" ht="15.6">
      <c r="A10" s="25"/>
      <c r="B10" s="99" t="s">
        <v>556</v>
      </c>
      <c r="C10" s="125">
        <f>+'Ark1'!C30</f>
        <v>2023</v>
      </c>
      <c r="D10" s="99">
        <f>+IF(F10=0,"",'Ark1'!Q30)</f>
        <v>53</v>
      </c>
      <c r="E10" s="125">
        <f t="shared" ref="E10:E21" si="0">+IF(F10=0,"",D10-D23)</f>
        <v>-2</v>
      </c>
      <c r="F10" s="106">
        <f>+'Ark1'!R30</f>
        <v>531</v>
      </c>
      <c r="G10" s="125">
        <f t="shared" ref="G10:G21" si="1">+IF(F10=0,"",F10-F23)</f>
        <v>-146</v>
      </c>
      <c r="H10" s="101">
        <f>+IF(F10=0,"",'Ark1'!AF30)</f>
        <v>5.7711118356700348</v>
      </c>
      <c r="I10" s="101">
        <f t="shared" ref="I10:I21" si="2">+IF(F10=0,"",H10-H23)</f>
        <v>-1.9558490946697606</v>
      </c>
      <c r="J10" s="101">
        <f>+IF(F10=0,"",'Ark1'!AG30)</f>
        <v>6.2857079906686399</v>
      </c>
      <c r="K10" s="103"/>
      <c r="L10" s="18">
        <f>+'Ark1'!AI30</f>
        <v>2</v>
      </c>
      <c r="M10" s="375"/>
      <c r="N10" s="153">
        <f>IF(F10=0,"",100*L10/F10)</f>
        <v>0.37664783427495291</v>
      </c>
      <c r="O10" s="375"/>
      <c r="P10" s="100">
        <f>+IF(F10=0,"",'Ark1'!S30)</f>
        <v>5.9190207156308849</v>
      </c>
      <c r="Q10" s="100">
        <f t="shared" ref="Q10:Q21" si="3">+IF(F10=0,"",P10-P23)</f>
        <v>0.36215217796471322</v>
      </c>
      <c r="R10" s="105"/>
      <c r="S10" s="57">
        <f>+IF(L10=0,"",'Ark1'!AJ30)</f>
        <v>105.25</v>
      </c>
      <c r="T10" s="383"/>
      <c r="U10" s="57">
        <f>+IF(L10=0,"",'Ark1'!AK30)</f>
        <v>21.322369125260167</v>
      </c>
      <c r="V10" s="102"/>
      <c r="W10" s="100">
        <f>+IF(F10=0,"",'Ark1'!T30)</f>
        <v>6.256120527306968</v>
      </c>
      <c r="X10" s="387">
        <f t="shared" ref="X10:X21" si="4">+IF(F10=0,"",W10-W23)</f>
        <v>0.60914859229958207</v>
      </c>
      <c r="Y10" s="101">
        <f>+IF(F10=0,"",'Ark1'!U30)</f>
        <v>22.565348399246687</v>
      </c>
      <c r="Z10" s="392">
        <f t="shared" ref="Z10:Z21" si="5">+IF(F10=0,"",Y10-Y23)</f>
        <v>0.13268961047267069</v>
      </c>
      <c r="AA10" s="106">
        <f>+IF(F10=0,"",'Ark1'!W30)</f>
        <v>6.5913370998116783</v>
      </c>
      <c r="AB10" s="106">
        <f>+IF(F10=0,"",'Ark1'!X30)</f>
        <v>88.8888888888889</v>
      </c>
      <c r="AC10" s="106">
        <f>+IF(F10=0,"",'Ark1'!Y30)</f>
        <v>41.996233521657246</v>
      </c>
      <c r="AD10" s="101">
        <f>+IF(F10=0,"",'Ark1'!Z30)</f>
        <v>5.6646328039238156</v>
      </c>
      <c r="AE10" s="100">
        <f>+IF(F10=0,"",'Ark1'!AA30)</f>
        <v>1.82858547554627</v>
      </c>
      <c r="AF10" s="100">
        <f>+IF(F10=0,"",'Ark1'!AB30)</f>
        <v>2.0672168068055803</v>
      </c>
      <c r="AG10" s="106">
        <f>+IF(F10=0,"",'Ark1'!AD30)</f>
        <v>39.305301537208734</v>
      </c>
      <c r="AH10" s="106">
        <f>+IF(F10=0,"",'Ark1'!AE30)</f>
        <v>49.820709835494227</v>
      </c>
      <c r="AI10" s="106">
        <f>+IF(F10=0,"",'Ark1'!AF30)</f>
        <v>5.7711118356700348</v>
      </c>
      <c r="AJ10" s="100">
        <f t="shared" ref="AJ10:AJ21" si="6">+IF(F10=0,"",Y10/P10)</f>
        <v>3.812344893413933</v>
      </c>
      <c r="AK10" s="25"/>
      <c r="AP10">
        <v>1</v>
      </c>
      <c r="AR10">
        <f>+År!I35</f>
        <v>20.717976306923219</v>
      </c>
      <c r="AS10" s="1">
        <f>+År!K35</f>
        <v>5.2643190957504622</v>
      </c>
      <c r="AT10" s="1">
        <f>+År!R35</f>
        <v>5.5855885229866322</v>
      </c>
    </row>
    <row r="11" spans="1:60" ht="15.6">
      <c r="A11" s="25"/>
      <c r="B11" s="99" t="s">
        <v>557</v>
      </c>
      <c r="C11" s="125">
        <f>+'Ark1'!C31</f>
        <v>2023</v>
      </c>
      <c r="D11" s="99">
        <f>+IF(F11=0,"",'Ark1'!Q31)</f>
        <v>49</v>
      </c>
      <c r="E11" s="125">
        <f t="shared" si="0"/>
        <v>0</v>
      </c>
      <c r="F11" s="106">
        <f>+'Ark1'!R31</f>
        <v>390</v>
      </c>
      <c r="G11" s="125">
        <f t="shared" si="1"/>
        <v>76</v>
      </c>
      <c r="H11" s="101">
        <f>+IF(F11=0,"",'Ark1'!AF31)</f>
        <v>4.2386697098141504</v>
      </c>
      <c r="I11" s="101">
        <f t="shared" si="2"/>
        <v>0.65482077018830775</v>
      </c>
      <c r="J11" s="101">
        <f>+IF(F11=0,"",'Ark1'!AG31)</f>
        <v>4.3741649228515946</v>
      </c>
      <c r="K11" s="103"/>
      <c r="L11" s="18">
        <f>+'Ark1'!AI31</f>
        <v>22</v>
      </c>
      <c r="M11" s="375"/>
      <c r="N11" s="153">
        <f t="shared" ref="N11:N34" si="7">IF(F11=0,"",100*L11/F11)</f>
        <v>5.6410256410256414</v>
      </c>
      <c r="O11" s="375"/>
      <c r="P11" s="100">
        <f>+IF(F11=0,"",'Ark1'!S31)</f>
        <v>5.2102564102564086</v>
      </c>
      <c r="Q11" s="100">
        <f t="shared" si="3"/>
        <v>-0.46171811203658475</v>
      </c>
      <c r="R11" s="105"/>
      <c r="S11" s="57">
        <f>+IF(L11=0,"",'Ark1'!AJ31)</f>
        <v>104.85454545454544</v>
      </c>
      <c r="T11" s="383"/>
      <c r="U11" s="57">
        <f>+IF(L11=0,"",'Ark1'!AK31)</f>
        <v>15.461314769720325</v>
      </c>
      <c r="V11" s="102"/>
      <c r="W11" s="100">
        <f>+IF(F11=0,"",'Ark1'!T31)</f>
        <v>5.6179487179487193</v>
      </c>
      <c r="X11" s="387">
        <f t="shared" si="4"/>
        <v>-0.375681855299689</v>
      </c>
      <c r="Y11" s="101">
        <f>+IF(F11=0,"",'Ark1'!U31)</f>
        <v>21.380256410256425</v>
      </c>
      <c r="Z11" s="392">
        <f t="shared" si="5"/>
        <v>-1.5777053731830613</v>
      </c>
      <c r="AA11" s="106">
        <f>+IF(F11=0,"",'Ark1'!W31)</f>
        <v>2.8205128205128198</v>
      </c>
      <c r="AB11" s="106">
        <f>+IF(F11=0,"",'Ark1'!X31)</f>
        <v>83.076923076923109</v>
      </c>
      <c r="AC11" s="106">
        <f>+IF(F11=0,"",'Ark1'!Y31)</f>
        <v>36.666666666666657</v>
      </c>
      <c r="AD11" s="101">
        <f>+IF(F11=0,"",'Ark1'!Z31)</f>
        <v>5.6948465174516008</v>
      </c>
      <c r="AE11" s="100">
        <f>+IF(F11=0,"",'Ark1'!AA31)</f>
        <v>1.4524594299987317</v>
      </c>
      <c r="AF11" s="100">
        <f>+IF(F11=0,"",'Ark1'!AB31)</f>
        <v>2.0305830658000055</v>
      </c>
      <c r="AG11" s="106">
        <f>+IF(F11=0,"",'Ark1'!AD31)</f>
        <v>43.549880045019826</v>
      </c>
      <c r="AH11" s="106">
        <f>+IF(F11=0,"",'Ark1'!AE31)</f>
        <v>35.151564601615434</v>
      </c>
      <c r="AI11" s="106">
        <f>+IF(F11=0,"",'Ark1'!AF31)</f>
        <v>4.2386697098141504</v>
      </c>
      <c r="AJ11" s="100">
        <f t="shared" si="6"/>
        <v>4.1034940944881928</v>
      </c>
      <c r="AK11" s="25"/>
      <c r="AP11">
        <f>1+AP10</f>
        <v>2</v>
      </c>
      <c r="AR11">
        <f>+AR10</f>
        <v>20.717976306923219</v>
      </c>
      <c r="AS11">
        <f t="shared" ref="AS11:AT11" si="8">+AS10</f>
        <v>5.2643190957504622</v>
      </c>
      <c r="AT11">
        <f t="shared" si="8"/>
        <v>5.5855885229866322</v>
      </c>
    </row>
    <row r="12" spans="1:60" ht="15.6">
      <c r="A12" s="25"/>
      <c r="B12" s="99" t="s">
        <v>558</v>
      </c>
      <c r="C12" s="125">
        <f>+'Ark1'!C32</f>
        <v>2023</v>
      </c>
      <c r="D12" s="99">
        <f>+IF(F12=0,"",'Ark1'!Q32)</f>
        <v>141</v>
      </c>
      <c r="E12" s="125">
        <f t="shared" si="0"/>
        <v>17</v>
      </c>
      <c r="F12" s="106">
        <f>+'Ark1'!R32</f>
        <v>866</v>
      </c>
      <c r="G12" s="125">
        <f t="shared" si="1"/>
        <v>81</v>
      </c>
      <c r="H12" s="101">
        <f>+IF(F12=0,"",'Ark1'!AF32)</f>
        <v>9.412020432561679</v>
      </c>
      <c r="I12" s="101">
        <f t="shared" si="2"/>
        <v>0.45239808349707289</v>
      </c>
      <c r="J12" s="101">
        <f>+IF(F12=0,"",'Ark1'!AG32)</f>
        <v>9.7092161041955869</v>
      </c>
      <c r="K12" s="103"/>
      <c r="L12" s="18">
        <f>+'Ark1'!AI32</f>
        <v>7</v>
      </c>
      <c r="M12" s="375"/>
      <c r="N12" s="153">
        <f t="shared" si="7"/>
        <v>0.80831408775981528</v>
      </c>
      <c r="O12" s="375"/>
      <c r="P12" s="100">
        <f>+IF(F12=0,"",'Ark1'!S32)</f>
        <v>5.3879907621247112</v>
      </c>
      <c r="Q12" s="100">
        <f t="shared" si="3"/>
        <v>0.13830923346228996</v>
      </c>
      <c r="R12" s="105"/>
      <c r="S12" s="57">
        <f>+IF(L12=0,"",'Ark1'!AJ32)</f>
        <v>97.328571428571394</v>
      </c>
      <c r="T12" s="383"/>
      <c r="U12" s="57">
        <f>+IF(L12=0,"",'Ark1'!AK32)</f>
        <v>17.575680193067964</v>
      </c>
      <c r="V12" s="102"/>
      <c r="W12" s="100">
        <f>+IF(F12=0,"",'Ark1'!T32)</f>
        <v>5.8879907621247121</v>
      </c>
      <c r="X12" s="387">
        <f t="shared" si="4"/>
        <v>-0.17697739074152974</v>
      </c>
      <c r="Y12" s="101">
        <f>+IF(F12=0,"",'Ark1'!U32)</f>
        <v>21.372170900692819</v>
      </c>
      <c r="Z12" s="392">
        <f t="shared" si="5"/>
        <v>-1.341332284020563</v>
      </c>
      <c r="AA12" s="106">
        <f>+IF(F12=0,"",'Ark1'!W32)</f>
        <v>2.8868360277136258</v>
      </c>
      <c r="AB12" s="106">
        <f>+IF(F12=0,"",'Ark1'!X32)</f>
        <v>83.256351039260949</v>
      </c>
      <c r="AC12" s="106">
        <f>+IF(F12=0,"",'Ark1'!Y32)</f>
        <v>36.489607390300222</v>
      </c>
      <c r="AD12" s="101">
        <f>+IF(F12=0,"",'Ark1'!Z32)</f>
        <v>6.0946081609830678</v>
      </c>
      <c r="AE12" s="100">
        <f>+IF(F12=0,"",'Ark1'!AA32)</f>
        <v>1.548162549398606</v>
      </c>
      <c r="AF12" s="100">
        <f>+IF(F12=0,"",'Ark1'!AB32)</f>
        <v>2.0776316415067297</v>
      </c>
      <c r="AG12" s="106">
        <f>+IF(F12=0,"",'Ark1'!AD32)</f>
        <v>62.267483948139621</v>
      </c>
      <c r="AH12" s="106">
        <f>+IF(F12=0,"",'Ark1'!AE32)</f>
        <v>47.877781469052493</v>
      </c>
      <c r="AI12" s="106">
        <f>+IF(F12=0,"",'Ark1'!AF32)</f>
        <v>9.412020432561679</v>
      </c>
      <c r="AJ12" s="100">
        <f t="shared" si="6"/>
        <v>3.9666309472781784</v>
      </c>
      <c r="AK12" s="25"/>
      <c r="AP12">
        <f t="shared" ref="AP12:AP21" si="9">1+AP11</f>
        <v>3</v>
      </c>
      <c r="AR12">
        <f t="shared" ref="AR12:AR21" si="10">+AR11</f>
        <v>20.717976306923219</v>
      </c>
      <c r="AS12">
        <f t="shared" ref="AS12:AS21" si="11">+AS11</f>
        <v>5.2643190957504622</v>
      </c>
      <c r="AT12">
        <f t="shared" ref="AT12:AT21" si="12">+AT11</f>
        <v>5.5855885229866322</v>
      </c>
    </row>
    <row r="13" spans="1:60" ht="15.6">
      <c r="A13" s="25"/>
      <c r="B13" s="99" t="s">
        <v>559</v>
      </c>
      <c r="C13" s="125">
        <f>+'Ark1'!C33</f>
        <v>2023</v>
      </c>
      <c r="D13" s="99">
        <f>+IF(F13=0,"",'Ark1'!Q33)</f>
        <v>63</v>
      </c>
      <c r="E13" s="125">
        <f t="shared" si="0"/>
        <v>-20</v>
      </c>
      <c r="F13" s="106">
        <f>+'Ark1'!R33</f>
        <v>470</v>
      </c>
      <c r="G13" s="125">
        <f t="shared" si="1"/>
        <v>-216</v>
      </c>
      <c r="H13" s="101">
        <f>+IF(F13=0,"",'Ark1'!AF33)</f>
        <v>5.1081404195196178</v>
      </c>
      <c r="I13" s="101">
        <f t="shared" si="2"/>
        <v>-2.7215422957139106</v>
      </c>
      <c r="J13" s="101">
        <f>+IF(F13=0,"",'Ark1'!AG33)</f>
        <v>4.7804576603098887</v>
      </c>
      <c r="K13" s="103"/>
      <c r="L13" s="18">
        <f>+'Ark1'!AI33</f>
        <v>3</v>
      </c>
      <c r="M13" s="375"/>
      <c r="N13" s="153">
        <f t="shared" si="7"/>
        <v>0.63829787234042556</v>
      </c>
      <c r="O13" s="375"/>
      <c r="P13" s="100">
        <f>+IF(F13=0,"",'Ark1'!S33)</f>
        <v>5.2872340425531918</v>
      </c>
      <c r="Q13" s="100">
        <f t="shared" si="3"/>
        <v>8.8983313690220278E-2</v>
      </c>
      <c r="R13" s="105"/>
      <c r="S13" s="57">
        <f>+IF(L13=0,"",'Ark1'!AJ33)</f>
        <v>107.46666666666664</v>
      </c>
      <c r="T13" s="383"/>
      <c r="U13" s="57">
        <f>+IF(L13=0,"",'Ark1'!AK33)</f>
        <v>15.539550866952736</v>
      </c>
      <c r="V13" s="102"/>
      <c r="W13" s="100">
        <f>+IF(F13=0,"",'Ark1'!T33)</f>
        <v>5.7</v>
      </c>
      <c r="X13" s="387">
        <f t="shared" si="4"/>
        <v>-0.13236151603498492</v>
      </c>
      <c r="Y13" s="101">
        <f>+IF(F13=0,"",'Ark1'!U33)</f>
        <v>19.388936170212745</v>
      </c>
      <c r="Z13" s="392">
        <f t="shared" si="5"/>
        <v>-3.1053786985919274</v>
      </c>
      <c r="AA13" s="106">
        <f>+IF(F13=0,"",'Ark1'!W33)</f>
        <v>2.5531914893617031</v>
      </c>
      <c r="AB13" s="106">
        <f>+IF(F13=0,"",'Ark1'!X33)</f>
        <v>68.297872340425513</v>
      </c>
      <c r="AC13" s="106">
        <f>+IF(F13=0,"",'Ark1'!Y33)</f>
        <v>27.021276595744673</v>
      </c>
      <c r="AD13" s="101">
        <f>+IF(F13=0,"",'Ark1'!Z33)</f>
        <v>6.58989272312603</v>
      </c>
      <c r="AE13" s="100">
        <f>+IF(F13=0,"",'Ark1'!AA33)</f>
        <v>1.696193111907855</v>
      </c>
      <c r="AF13" s="100">
        <f>+IF(F13=0,"",'Ark1'!AB33)</f>
        <v>2.2581766321808527</v>
      </c>
      <c r="AG13" s="106">
        <f>+IF(F13=0,"",'Ark1'!AD33)</f>
        <v>61.43631773593291</v>
      </c>
      <c r="AH13" s="106">
        <f>+IF(F13=0,"",'Ark1'!AE33)</f>
        <v>61.352838191509399</v>
      </c>
      <c r="AI13" s="106">
        <f>+IF(F13=0,"",'Ark1'!AF33)</f>
        <v>5.1081404195196178</v>
      </c>
      <c r="AJ13" s="100">
        <f t="shared" si="6"/>
        <v>3.6671227364185066</v>
      </c>
      <c r="AK13" s="25"/>
      <c r="AP13">
        <f t="shared" si="9"/>
        <v>4</v>
      </c>
      <c r="AR13">
        <f t="shared" si="10"/>
        <v>20.717976306923219</v>
      </c>
      <c r="AS13">
        <f t="shared" si="11"/>
        <v>5.2643190957504622</v>
      </c>
      <c r="AT13">
        <f t="shared" si="12"/>
        <v>5.5855885229866322</v>
      </c>
    </row>
    <row r="14" spans="1:60" ht="15.6">
      <c r="A14" s="25"/>
      <c r="B14" s="99" t="s">
        <v>452</v>
      </c>
      <c r="C14" s="125">
        <f>+'Ark1'!C34</f>
        <v>2023</v>
      </c>
      <c r="D14" s="99">
        <f>+IF(F14=0,"",'Ark1'!Q34)</f>
        <v>72</v>
      </c>
      <c r="E14" s="125">
        <f t="shared" si="0"/>
        <v>2</v>
      </c>
      <c r="F14" s="106">
        <f>+'Ark1'!R34</f>
        <v>393</v>
      </c>
      <c r="G14" s="125">
        <f t="shared" si="1"/>
        <v>-90</v>
      </c>
      <c r="H14" s="101">
        <f>+IF(F14=0,"",'Ark1'!AF34)</f>
        <v>4.2712748614281058</v>
      </c>
      <c r="I14" s="101">
        <f t="shared" si="2"/>
        <v>-1.2414609278689692</v>
      </c>
      <c r="J14" s="101">
        <f>+IF(F14=0,"",'Ark1'!AG34)</f>
        <v>4.2251821759979364</v>
      </c>
      <c r="K14" s="103"/>
      <c r="L14" s="18">
        <f>+'Ark1'!AI34</f>
        <v>49</v>
      </c>
      <c r="M14" s="375"/>
      <c r="N14" s="153">
        <f t="shared" si="7"/>
        <v>12.468193384223918</v>
      </c>
      <c r="O14" s="375"/>
      <c r="P14" s="100">
        <f>+IF(F14=0,"",'Ark1'!S34)</f>
        <v>5.0916030534351124</v>
      </c>
      <c r="Q14" s="100">
        <f t="shared" si="3"/>
        <v>-0.27692696726882193</v>
      </c>
      <c r="R14" s="105"/>
      <c r="S14" s="57">
        <f>+IF(L14=0,"",'Ark1'!AJ34)</f>
        <v>107.01632653061228</v>
      </c>
      <c r="T14" s="383"/>
      <c r="U14" s="57">
        <f>+IF(L14=0,"",'Ark1'!AK34)</f>
        <v>16.345502629444951</v>
      </c>
      <c r="V14" s="102"/>
      <c r="W14" s="100">
        <f>+IF(F14=0,"",'Ark1'!T34)</f>
        <v>5.5776081424936388</v>
      </c>
      <c r="X14" s="387">
        <f t="shared" si="4"/>
        <v>-0.27953471464921709</v>
      </c>
      <c r="Y14" s="101">
        <f>+IF(F14=0,"",'Ark1'!U34)</f>
        <v>20.494402035623413</v>
      </c>
      <c r="Z14" s="392">
        <f t="shared" si="5"/>
        <v>-1.478889889842435</v>
      </c>
      <c r="AA14" s="106">
        <f>+IF(F14=0,"",'Ark1'!W34)</f>
        <v>3.3078880407124682</v>
      </c>
      <c r="AB14" s="106">
        <f>+IF(F14=0,"",'Ark1'!X34)</f>
        <v>76.335877862595453</v>
      </c>
      <c r="AC14" s="106">
        <f>+IF(F14=0,"",'Ark1'!Y34)</f>
        <v>28.753180661577609</v>
      </c>
      <c r="AD14" s="101">
        <f>+IF(F14=0,"",'Ark1'!Z34)</f>
        <v>6.0362787191077851</v>
      </c>
      <c r="AE14" s="100">
        <f>+IF(F14=0,"",'Ark1'!AA34)</f>
        <v>1.6004947470419097</v>
      </c>
      <c r="AF14" s="100">
        <f>+IF(F14=0,"",'Ark1'!AB34)</f>
        <v>2.129331658548415</v>
      </c>
      <c r="AG14" s="106">
        <f>+IF(F14=0,"",'Ark1'!AD34)</f>
        <v>61.644656097455552</v>
      </c>
      <c r="AH14" s="106">
        <f>+IF(F14=0,"",'Ark1'!AE34)</f>
        <v>62.135641118677263</v>
      </c>
      <c r="AI14" s="106">
        <f>+IF(F14=0,"",'Ark1'!AF34)</f>
        <v>4.2712748614281058</v>
      </c>
      <c r="AJ14" s="100">
        <f t="shared" si="6"/>
        <v>4.0251374312843602</v>
      </c>
      <c r="AK14" s="25"/>
      <c r="AP14">
        <f t="shared" si="9"/>
        <v>5</v>
      </c>
      <c r="AR14">
        <f t="shared" si="10"/>
        <v>20.717976306923219</v>
      </c>
      <c r="AS14">
        <f t="shared" si="11"/>
        <v>5.2643190957504622</v>
      </c>
      <c r="AT14">
        <f t="shared" si="12"/>
        <v>5.5855885229866322</v>
      </c>
    </row>
    <row r="15" spans="1:60" ht="15.6">
      <c r="A15" s="25"/>
      <c r="B15" s="99" t="s">
        <v>560</v>
      </c>
      <c r="C15" s="125">
        <f>+'Ark1'!C35</f>
        <v>2023</v>
      </c>
      <c r="D15" s="99">
        <f>+IF(F15=0,"",'Ark1'!Q35)</f>
        <v>103</v>
      </c>
      <c r="E15" s="125">
        <f t="shared" si="0"/>
        <v>12</v>
      </c>
      <c r="F15" s="106">
        <f>+'Ark1'!R35</f>
        <v>839</v>
      </c>
      <c r="G15" s="125">
        <f t="shared" si="1"/>
        <v>161</v>
      </c>
      <c r="H15" s="101">
        <f>+IF(F15=0,"",'Ark1'!AF35)</f>
        <v>9.1185740680360823</v>
      </c>
      <c r="I15" s="101">
        <f t="shared" si="2"/>
        <v>1.3801996060414297</v>
      </c>
      <c r="J15" s="101">
        <f>+IF(F15=0,"",'Ark1'!AG35)</f>
        <v>9.6718655000548193</v>
      </c>
      <c r="K15" s="103"/>
      <c r="L15" s="18">
        <f>+'Ark1'!AI35</f>
        <v>213</v>
      </c>
      <c r="M15" s="375"/>
      <c r="N15" s="153">
        <f t="shared" si="7"/>
        <v>25.387365911799762</v>
      </c>
      <c r="O15" s="375"/>
      <c r="P15" s="100">
        <f>+IF(F15=0,"",'Ark1'!S35)</f>
        <v>5.0488676996424315</v>
      </c>
      <c r="Q15" s="100">
        <f t="shared" si="3"/>
        <v>-0.24611755109503086</v>
      </c>
      <c r="R15" s="105"/>
      <c r="S15" s="57">
        <f>+IF(L15=0,"",'Ark1'!AJ35)</f>
        <v>109.88967136150227</v>
      </c>
      <c r="T15" s="383"/>
      <c r="U15" s="57">
        <f>+IF(L15=0,"",'Ark1'!AK35)</f>
        <v>17.676614152087478</v>
      </c>
      <c r="V15" s="102"/>
      <c r="W15" s="100">
        <f>+IF(F15=0,"",'Ark1'!T35)</f>
        <v>5.8474374255065538</v>
      </c>
      <c r="X15" s="387">
        <f t="shared" si="4"/>
        <v>0.31941382668649432</v>
      </c>
      <c r="Y15" s="101">
        <f>+IF(F15=0,"",'Ark1'!U35)</f>
        <v>21.975089392133484</v>
      </c>
      <c r="Z15" s="392">
        <f t="shared" si="5"/>
        <v>0.17169706174999888</v>
      </c>
      <c r="AA15" s="106">
        <f>+IF(F15=0,"",'Ark1'!W35)</f>
        <v>10.488676996424314</v>
      </c>
      <c r="AB15" s="106">
        <f>+IF(F15=0,"",'Ark1'!X35)</f>
        <v>79.022646007151366</v>
      </c>
      <c r="AC15" s="106">
        <f>+IF(F15=0,"",'Ark1'!Y35)</f>
        <v>39.45172824791419</v>
      </c>
      <c r="AD15" s="101">
        <f>+IF(F15=0,"",'Ark1'!Z35)</f>
        <v>7.3123215822937748</v>
      </c>
      <c r="AE15" s="100">
        <f>+IF(F15=0,"",'Ark1'!AA35)</f>
        <v>1.7775572236445556</v>
      </c>
      <c r="AF15" s="100">
        <f>+IF(F15=0,"",'Ark1'!AB35)</f>
        <v>2.5427154102038725</v>
      </c>
      <c r="AG15" s="106">
        <f>+IF(F15=0,"",'Ark1'!AD35)</f>
        <v>69.203526108696636</v>
      </c>
      <c r="AH15" s="106">
        <f>+IF(F15=0,"",'Ark1'!AE35)</f>
        <v>74.582213268534417</v>
      </c>
      <c r="AI15" s="106">
        <f>+IF(F15=0,"",'Ark1'!AF35)</f>
        <v>9.1185740680360823</v>
      </c>
      <c r="AJ15" s="100">
        <f t="shared" si="6"/>
        <v>4.3524787535410745</v>
      </c>
      <c r="AK15" s="25"/>
      <c r="AP15">
        <f t="shared" si="9"/>
        <v>6</v>
      </c>
      <c r="AR15">
        <f t="shared" si="10"/>
        <v>20.717976306923219</v>
      </c>
      <c r="AS15">
        <f t="shared" si="11"/>
        <v>5.2643190957504622</v>
      </c>
      <c r="AT15">
        <f t="shared" si="12"/>
        <v>5.5855885229866322</v>
      </c>
    </row>
    <row r="16" spans="1:60" ht="15.6">
      <c r="A16" s="25"/>
      <c r="B16" s="99" t="s">
        <v>561</v>
      </c>
      <c r="C16" s="125">
        <f>+'Ark1'!C36</f>
        <v>2023</v>
      </c>
      <c r="D16" s="99">
        <f>+IF(F16=0,"",'Ark1'!Q36)</f>
        <v>27</v>
      </c>
      <c r="E16" s="125">
        <f t="shared" si="0"/>
        <v>13</v>
      </c>
      <c r="F16" s="106">
        <f>+'Ark1'!R36</f>
        <v>170</v>
      </c>
      <c r="G16" s="125">
        <f t="shared" si="1"/>
        <v>71</v>
      </c>
      <c r="H16" s="101">
        <f>+IF(F16=0,"",'Ark1'!AF36)</f>
        <v>1.8476252581241164</v>
      </c>
      <c r="I16" s="101">
        <f t="shared" si="2"/>
        <v>0.7176856242930385</v>
      </c>
      <c r="J16" s="101">
        <f>+IF(F16=0,"",'Ark1'!AG36)</f>
        <v>1.7778258066445245</v>
      </c>
      <c r="K16" s="103"/>
      <c r="L16" s="18">
        <f>+'Ark1'!AI36</f>
        <v>83</v>
      </c>
      <c r="M16" s="375"/>
      <c r="N16" s="153">
        <f t="shared" si="7"/>
        <v>48.823529411764703</v>
      </c>
      <c r="O16" s="375"/>
      <c r="P16" s="100">
        <f>+IF(F16=0,"",'Ark1'!S36)</f>
        <v>4.8470588235294123</v>
      </c>
      <c r="Q16" s="100">
        <f t="shared" si="3"/>
        <v>0.28140225787284567</v>
      </c>
      <c r="R16" s="105"/>
      <c r="S16" s="57">
        <f>+IF(L16=0,"",'Ark1'!AJ36)</f>
        <v>111.70963855421684</v>
      </c>
      <c r="T16" s="383"/>
      <c r="U16" s="57">
        <f>+IF(L16=0,"",'Ark1'!AK36)</f>
        <v>15.103883148940795</v>
      </c>
      <c r="V16" s="102"/>
      <c r="W16" s="100">
        <f>+IF(F16=0,"",'Ark1'!T36)</f>
        <v>5.6411764705882348</v>
      </c>
      <c r="X16" s="387">
        <f t="shared" si="4"/>
        <v>0.61087344028520363</v>
      </c>
      <c r="Y16" s="101">
        <f>+IF(F16=0,"",'Ark1'!U36)</f>
        <v>19.935294117647047</v>
      </c>
      <c r="Z16" s="392">
        <f t="shared" si="5"/>
        <v>-0.36268568033274917</v>
      </c>
      <c r="AA16" s="106">
        <f>+IF(F16=0,"",'Ark1'!W36)</f>
        <v>5.882352941176471</v>
      </c>
      <c r="AB16" s="106">
        <f>+IF(F16=0,"",'Ark1'!X36)</f>
        <v>68.235294117647058</v>
      </c>
      <c r="AC16" s="106">
        <f>+IF(F16=0,"",'Ark1'!Y36)</f>
        <v>26.47058823529412</v>
      </c>
      <c r="AD16" s="101">
        <f>+IF(F16=0,"",'Ark1'!Z36)</f>
        <v>7.0293285744524017</v>
      </c>
      <c r="AE16" s="100">
        <f>+IF(F16=0,"",'Ark1'!AA36)</f>
        <v>1.5492380089271323</v>
      </c>
      <c r="AF16" s="100">
        <f>+IF(F16=0,"",'Ark1'!AB36)</f>
        <v>2.0016342803787963</v>
      </c>
      <c r="AG16" s="106">
        <f>+IF(F16=0,"",'Ark1'!AD36)</f>
        <v>63.043496650421289</v>
      </c>
      <c r="AH16" s="106">
        <f>+IF(F16=0,"",'Ark1'!AE36)</f>
        <v>57.793465365653134</v>
      </c>
      <c r="AI16" s="106">
        <f>+IF(F16=0,"",'Ark1'!AF36)</f>
        <v>1.8476252581241164</v>
      </c>
      <c r="AJ16" s="100">
        <f t="shared" si="6"/>
        <v>4.1128640776698999</v>
      </c>
      <c r="AK16" s="25"/>
      <c r="AP16">
        <f t="shared" si="9"/>
        <v>7</v>
      </c>
      <c r="AR16">
        <f t="shared" si="10"/>
        <v>20.717976306923219</v>
      </c>
      <c r="AS16">
        <f t="shared" si="11"/>
        <v>5.2643190957504622</v>
      </c>
      <c r="AT16">
        <f t="shared" si="12"/>
        <v>5.5855885229866322</v>
      </c>
    </row>
    <row r="17" spans="1:46" ht="15.6">
      <c r="A17" s="25"/>
      <c r="B17" s="99" t="s">
        <v>562</v>
      </c>
      <c r="C17" s="125">
        <f>+'Ark1'!C37</f>
        <v>2023</v>
      </c>
      <c r="D17" s="99">
        <f>+IF(F17=0,"",'Ark1'!Q37)</f>
        <v>65</v>
      </c>
      <c r="E17" s="125">
        <f t="shared" si="0"/>
        <v>2</v>
      </c>
      <c r="F17" s="106">
        <f>+'Ark1'!R37</f>
        <v>414</v>
      </c>
      <c r="G17" s="125">
        <f t="shared" si="1"/>
        <v>38.470000000000027</v>
      </c>
      <c r="H17" s="101">
        <f>+IF(F17=0,"",'Ark1'!AF37)</f>
        <v>4.4995109227257908</v>
      </c>
      <c r="I17" s="101">
        <f t="shared" si="2"/>
        <v>0.213387380376453</v>
      </c>
      <c r="J17" s="101">
        <f>+IF(F17=0,"",'Ark1'!AG37)</f>
        <v>4.1349007297531708</v>
      </c>
      <c r="K17" s="103"/>
      <c r="L17" s="18">
        <f>+'Ark1'!AI37</f>
        <v>67</v>
      </c>
      <c r="M17" s="375"/>
      <c r="N17" s="153">
        <f t="shared" si="7"/>
        <v>16.183574879227052</v>
      </c>
      <c r="O17" s="375"/>
      <c r="P17" s="100">
        <f>+IF(F17=0,"",'Ark1'!S37)</f>
        <v>5.2415458937198061</v>
      </c>
      <c r="Q17" s="100">
        <f t="shared" si="3"/>
        <v>0.36028474281308664</v>
      </c>
      <c r="R17" s="105"/>
      <c r="S17" s="57">
        <f>+IF(L17=0,"",'Ark1'!AJ37)</f>
        <v>111.82985074626872</v>
      </c>
      <c r="T17" s="383"/>
      <c r="U17" s="57">
        <f>+IF(L17=0,"",'Ark1'!AK37)</f>
        <v>14.495035397694762</v>
      </c>
      <c r="V17" s="102"/>
      <c r="W17" s="100">
        <f>+IF(F17=0,"",'Ark1'!T37)</f>
        <v>5.5024154589371967</v>
      </c>
      <c r="X17" s="387">
        <f t="shared" si="4"/>
        <v>0.59468505124672877</v>
      </c>
      <c r="Y17" s="101">
        <f>+IF(F17=0,"",'Ark1'!U37)</f>
        <v>19.039130434782635</v>
      </c>
      <c r="Z17" s="392">
        <f t="shared" si="5"/>
        <v>-0.13749992763849406</v>
      </c>
      <c r="AA17" s="106">
        <f>+IF(F17=0,"",'Ark1'!W37)</f>
        <v>4.1062801932367137</v>
      </c>
      <c r="AB17" s="106">
        <f>+IF(F17=0,"",'Ark1'!X37)</f>
        <v>63.526570048309182</v>
      </c>
      <c r="AC17" s="106">
        <f>+IF(F17=0,"",'Ark1'!Y37)</f>
        <v>25.120772946859905</v>
      </c>
      <c r="AD17" s="101">
        <f>+IF(F17=0,"",'Ark1'!Z37)</f>
        <v>6.9541781982443993</v>
      </c>
      <c r="AE17" s="100">
        <f>+IF(F17=0,"",'Ark1'!AA37)</f>
        <v>1.7430645251151844</v>
      </c>
      <c r="AF17" s="100">
        <f>+IF(F17=0,"",'Ark1'!AB37)</f>
        <v>2.286009531079463</v>
      </c>
      <c r="AG17" s="106">
        <f>+IF(F17=0,"",'Ark1'!AD37)</f>
        <v>65.244514438418761</v>
      </c>
      <c r="AH17" s="106">
        <f>+IF(F17=0,"",'Ark1'!AE37)</f>
        <v>55.815378350211347</v>
      </c>
      <c r="AI17" s="106">
        <f>+IF(F17=0,"",'Ark1'!AF37)</f>
        <v>4.4995109227257908</v>
      </c>
      <c r="AJ17" s="100">
        <f t="shared" si="6"/>
        <v>3.6323502304147519</v>
      </c>
      <c r="AK17" s="25"/>
      <c r="AP17">
        <f t="shared" si="9"/>
        <v>8</v>
      </c>
      <c r="AR17">
        <f t="shared" si="10"/>
        <v>20.717976306923219</v>
      </c>
      <c r="AS17">
        <f t="shared" si="11"/>
        <v>5.2643190957504622</v>
      </c>
      <c r="AT17">
        <f t="shared" si="12"/>
        <v>5.5855885229866322</v>
      </c>
    </row>
    <row r="18" spans="1:46" ht="15.6">
      <c r="A18" s="25"/>
      <c r="B18" s="99" t="s">
        <v>563</v>
      </c>
      <c r="C18" s="125">
        <f>+'Ark1'!C38</f>
        <v>2023</v>
      </c>
      <c r="D18" s="99">
        <f>+IF(F18=0,"",'Ark1'!Q38)</f>
        <v>114</v>
      </c>
      <c r="E18" s="125">
        <f t="shared" si="0"/>
        <v>30</v>
      </c>
      <c r="F18" s="106">
        <f>+'Ark1'!R38</f>
        <v>728</v>
      </c>
      <c r="G18" s="125">
        <f t="shared" si="1"/>
        <v>192</v>
      </c>
      <c r="H18" s="101">
        <f>+IF(F18=0,"",'Ark1'!AF38)</f>
        <v>7.9121834583197508</v>
      </c>
      <c r="I18" s="101">
        <f t="shared" si="2"/>
        <v>1.7945304913151272</v>
      </c>
      <c r="J18" s="101">
        <f>+IF(F18=0,"",'Ark1'!AG38)</f>
        <v>7.6204675015645762</v>
      </c>
      <c r="K18" s="103"/>
      <c r="L18" s="18">
        <f>+'Ark1'!AI38</f>
        <v>94</v>
      </c>
      <c r="M18" s="375"/>
      <c r="N18" s="153">
        <f t="shared" si="7"/>
        <v>12.912087912087912</v>
      </c>
      <c r="O18" s="375"/>
      <c r="P18" s="100">
        <f>+IF(F18=0,"",'Ark1'!S38)</f>
        <v>5.3214285714285694</v>
      </c>
      <c r="Q18" s="100">
        <f t="shared" si="3"/>
        <v>0.25799573560767453</v>
      </c>
      <c r="R18" s="105"/>
      <c r="S18" s="57">
        <f>+IF(L18=0,"",'Ark1'!AJ38)</f>
        <v>104.7638297872341</v>
      </c>
      <c r="T18" s="383"/>
      <c r="U18" s="57">
        <f>+IF(L18=0,"",'Ark1'!AK38)</f>
        <v>17.615715236998156</v>
      </c>
      <c r="V18" s="102"/>
      <c r="W18" s="100">
        <f>+IF(F18=0,"",'Ark1'!T38)</f>
        <v>5.6071428571428559</v>
      </c>
      <c r="X18" s="387">
        <f t="shared" si="4"/>
        <v>-0.19323027718550456</v>
      </c>
      <c r="Y18" s="101">
        <f>+IF(F18=0,"",'Ark1'!U38)</f>
        <v>19.954120879120872</v>
      </c>
      <c r="Z18" s="392">
        <f t="shared" si="5"/>
        <v>-0.10035673281943858</v>
      </c>
      <c r="AA18" s="106">
        <f>+IF(F18=0,"",'Ark1'!W38)</f>
        <v>4.9450549450549444</v>
      </c>
      <c r="AB18" s="106">
        <f>+IF(F18=0,"",'Ark1'!X38)</f>
        <v>75.137362637362656</v>
      </c>
      <c r="AC18" s="106">
        <f>+IF(F18=0,"",'Ark1'!Y38)</f>
        <v>23.35164835164835</v>
      </c>
      <c r="AD18" s="101">
        <f>+IF(F18=0,"",'Ark1'!Z38)</f>
        <v>6.0478867026264487</v>
      </c>
      <c r="AE18" s="100">
        <f>+IF(F18=0,"",'Ark1'!AA38)</f>
        <v>1.5910056750636603</v>
      </c>
      <c r="AF18" s="100">
        <f>+IF(F18=0,"",'Ark1'!AB38)</f>
        <v>2.2378005222526061</v>
      </c>
      <c r="AG18" s="106">
        <f>+IF(F18=0,"",'Ark1'!AD38)</f>
        <v>55.122599343479159</v>
      </c>
      <c r="AH18" s="106">
        <f>+IF(F18=0,"",'Ark1'!AE38)</f>
        <v>52.351907234611879</v>
      </c>
      <c r="AI18" s="106">
        <f>+IF(F18=0,"",'Ark1'!AF38)</f>
        <v>7.9121834583197508</v>
      </c>
      <c r="AJ18" s="100">
        <f t="shared" si="6"/>
        <v>3.7497676819824473</v>
      </c>
      <c r="AK18" s="25"/>
      <c r="AP18">
        <f t="shared" si="9"/>
        <v>9</v>
      </c>
      <c r="AR18">
        <f t="shared" si="10"/>
        <v>20.717976306923219</v>
      </c>
      <c r="AS18">
        <f t="shared" si="11"/>
        <v>5.2643190957504622</v>
      </c>
      <c r="AT18">
        <f t="shared" si="12"/>
        <v>5.5855885229866322</v>
      </c>
    </row>
    <row r="19" spans="1:46" ht="15.6">
      <c r="A19" s="25"/>
      <c r="B19" s="99" t="s">
        <v>564</v>
      </c>
      <c r="C19" s="125">
        <f>+'Ark1'!C39</f>
        <v>2023</v>
      </c>
      <c r="D19" s="99">
        <f>+IF(F19=0,"",'Ark1'!Q39)</f>
        <v>263</v>
      </c>
      <c r="E19" s="125">
        <f t="shared" si="0"/>
        <v>24</v>
      </c>
      <c r="F19" s="106">
        <f>+'Ark1'!R39</f>
        <v>2630</v>
      </c>
      <c r="G19" s="125">
        <f t="shared" si="1"/>
        <v>546</v>
      </c>
      <c r="H19" s="101">
        <f>+IF(F19=0,"",'Ark1'!AF39)</f>
        <v>28.583849581567225</v>
      </c>
      <c r="I19" s="101">
        <f t="shared" si="2"/>
        <v>4.7980496128402983</v>
      </c>
      <c r="J19" s="101">
        <f>+IF(F19=0,"",'Ark1'!AG39)</f>
        <v>27.380720688300297</v>
      </c>
      <c r="K19" s="103"/>
      <c r="L19" s="18">
        <f>+'Ark1'!AI39</f>
        <v>595</v>
      </c>
      <c r="M19" s="375"/>
      <c r="N19" s="153">
        <f t="shared" si="7"/>
        <v>22.623574144486692</v>
      </c>
      <c r="O19" s="375"/>
      <c r="P19" s="100">
        <f>+IF(F19=0,"",'Ark1'!S39)</f>
        <v>4.9912547528517104</v>
      </c>
      <c r="Q19" s="100">
        <f t="shared" si="3"/>
        <v>2.0525386249022226E-2</v>
      </c>
      <c r="R19" s="105"/>
      <c r="S19" s="57">
        <f>+IF(L19=0,"",'Ark1'!AJ39)</f>
        <v>108.25260504201678</v>
      </c>
      <c r="T19" s="383"/>
      <c r="U19" s="57">
        <f>+IF(L19=0,"",'Ark1'!AK39)</f>
        <v>14.99062697879015</v>
      </c>
      <c r="V19" s="102"/>
      <c r="W19" s="100">
        <f>+IF(F19=0,"",'Ark1'!T39)</f>
        <v>5.1802281368821284</v>
      </c>
      <c r="X19" s="387">
        <f t="shared" si="4"/>
        <v>-0.23723827386643048</v>
      </c>
      <c r="Y19" s="101">
        <f>+IF(F19=0,"",'Ark1'!U39)</f>
        <v>19.845931558935376</v>
      </c>
      <c r="Z19" s="392">
        <f t="shared" si="5"/>
        <v>-1.0732143143851438</v>
      </c>
      <c r="AA19" s="106">
        <f>+IF(F19=0,"",'Ark1'!W39)</f>
        <v>2.4714828897338403</v>
      </c>
      <c r="AB19" s="106">
        <f>+IF(F19=0,"",'Ark1'!X39)</f>
        <v>78.288973384030385</v>
      </c>
      <c r="AC19" s="106">
        <f>+IF(F19=0,"",'Ark1'!Y39)</f>
        <v>21.825095057034225</v>
      </c>
      <c r="AD19" s="101">
        <f>+IF(F19=0,"",'Ark1'!Z39)</f>
        <v>5.2764081957130484</v>
      </c>
      <c r="AE19" s="100">
        <f>+IF(F19=0,"",'Ark1'!AA39)</f>
        <v>1.7246588751058027</v>
      </c>
      <c r="AF19" s="100">
        <f>+IF(F19=0,"",'Ark1'!AB39)</f>
        <v>2.0634951212091446</v>
      </c>
      <c r="AG19" s="106">
        <f>+IF(F19=0,"",'Ark1'!AD39)</f>
        <v>47.676675625732251</v>
      </c>
      <c r="AH19" s="106">
        <f>+IF(F19=0,"",'Ark1'!AE39)</f>
        <v>56.605868438582519</v>
      </c>
      <c r="AI19" s="106">
        <f>+IF(F19=0,"",'Ark1'!AF39)</f>
        <v>28.583849581567225</v>
      </c>
      <c r="AJ19" s="100">
        <f t="shared" si="6"/>
        <v>3.9761407785480345</v>
      </c>
      <c r="AK19" s="25"/>
      <c r="AP19">
        <f t="shared" si="9"/>
        <v>10</v>
      </c>
      <c r="AR19">
        <f t="shared" si="10"/>
        <v>20.717976306923219</v>
      </c>
      <c r="AS19">
        <f t="shared" si="11"/>
        <v>5.2643190957504622</v>
      </c>
      <c r="AT19">
        <f t="shared" si="12"/>
        <v>5.5855885229866322</v>
      </c>
    </row>
    <row r="20" spans="1:46" ht="15.6">
      <c r="A20" s="25"/>
      <c r="B20" s="99" t="s">
        <v>565</v>
      </c>
      <c r="C20" s="125">
        <f>+'Ark1'!C40</f>
        <v>2023</v>
      </c>
      <c r="D20" s="99">
        <f>+IF(F20=0,"",'Ark1'!Q40)</f>
        <v>170</v>
      </c>
      <c r="E20" s="125">
        <f t="shared" si="0"/>
        <v>13</v>
      </c>
      <c r="F20" s="106">
        <f>+'Ark1'!R40</f>
        <v>1486</v>
      </c>
      <c r="G20" s="125">
        <f t="shared" si="1"/>
        <v>-71</v>
      </c>
      <c r="H20" s="101">
        <f>+IF(F20=0,"",'Ark1'!AF40)</f>
        <v>16.150418432779045</v>
      </c>
      <c r="I20" s="101">
        <f t="shared" si="2"/>
        <v>-1.6204503538370005</v>
      </c>
      <c r="J20" s="101">
        <f>+IF(F20=0,"",'Ark1'!AG40)</f>
        <v>16.92071547390416</v>
      </c>
      <c r="K20" s="103"/>
      <c r="L20" s="18">
        <f>+'Ark1'!AI40</f>
        <v>316</v>
      </c>
      <c r="M20" s="375"/>
      <c r="N20" s="153">
        <f t="shared" si="7"/>
        <v>21.265141318977118</v>
      </c>
      <c r="O20" s="375"/>
      <c r="P20" s="100">
        <f>+IF(F20=0,"",'Ark1'!S40)</f>
        <v>5.6177658142664866</v>
      </c>
      <c r="Q20" s="100">
        <f t="shared" si="3"/>
        <v>0.26195335440778322</v>
      </c>
      <c r="R20" s="105"/>
      <c r="S20" s="57">
        <f>+IF(L20=0,"",'Ark1'!AJ40)</f>
        <v>108.4610759493671</v>
      </c>
      <c r="T20" s="383"/>
      <c r="U20" s="57">
        <f>+IF(L20=0,"",'Ark1'!AK40)</f>
        <v>15.844898084473542</v>
      </c>
      <c r="V20" s="102"/>
      <c r="W20" s="100">
        <f>+IF(F20=0,"",'Ark1'!T40)</f>
        <v>5.7550471063257076</v>
      </c>
      <c r="X20" s="387">
        <f t="shared" si="4"/>
        <v>0.32087883400714556</v>
      </c>
      <c r="Y20" s="101">
        <f>+IF(F20=0,"",'Ark1'!U40)</f>
        <v>21.706123822341858</v>
      </c>
      <c r="Z20" s="392">
        <f t="shared" si="5"/>
        <v>0.50984893473749793</v>
      </c>
      <c r="AA20" s="106">
        <f>+IF(F20=0,"",'Ark1'!W40)</f>
        <v>3.1628532974427994</v>
      </c>
      <c r="AB20" s="106">
        <f>+IF(F20=0,"",'Ark1'!X40)</f>
        <v>86.406460296096924</v>
      </c>
      <c r="AC20" s="106">
        <f>+IF(F20=0,"",'Ark1'!Y40)</f>
        <v>36.204576043068641</v>
      </c>
      <c r="AD20" s="101">
        <f>+IF(F20=0,"",'Ark1'!Z40)</f>
        <v>5.5667559118131908</v>
      </c>
      <c r="AE20" s="100">
        <f>+IF(F20=0,"",'Ark1'!AA40)</f>
        <v>1.559689676165634</v>
      </c>
      <c r="AF20" s="100">
        <f>+IF(F20=0,"",'Ark1'!AB40)</f>
        <v>1.8993583152986295</v>
      </c>
      <c r="AG20" s="106">
        <f>+IF(F20=0,"",'Ark1'!AD40)</f>
        <v>45.434622646513589</v>
      </c>
      <c r="AH20" s="106">
        <f>+IF(F20=0,"",'Ark1'!AE40)</f>
        <v>50.813160227134659</v>
      </c>
      <c r="AI20" s="106">
        <f>+IF(F20=0,"",'Ark1'!AF40)</f>
        <v>16.150418432779045</v>
      </c>
      <c r="AJ20" s="100">
        <f t="shared" si="6"/>
        <v>3.8638356492573078</v>
      </c>
      <c r="AK20" s="25"/>
      <c r="AP20">
        <f t="shared" si="9"/>
        <v>11</v>
      </c>
      <c r="AR20">
        <f t="shared" si="10"/>
        <v>20.717976306923219</v>
      </c>
      <c r="AS20">
        <f t="shared" si="11"/>
        <v>5.2643190957504622</v>
      </c>
      <c r="AT20">
        <f t="shared" si="12"/>
        <v>5.5855885229866322</v>
      </c>
    </row>
    <row r="21" spans="1:46" ht="15.6">
      <c r="A21" s="25"/>
      <c r="B21" s="99" t="s">
        <v>566</v>
      </c>
      <c r="C21" s="125">
        <f>+'Ark1'!C41</f>
        <v>2023</v>
      </c>
      <c r="D21" s="99">
        <f>+IF(F21=0,"",'Ark1'!Q41)</f>
        <v>37</v>
      </c>
      <c r="E21" s="125">
        <f t="shared" si="0"/>
        <v>-19</v>
      </c>
      <c r="F21" s="106">
        <f>+'Ark1'!R41</f>
        <v>284</v>
      </c>
      <c r="G21" s="125">
        <f t="shared" si="1"/>
        <v>-203</v>
      </c>
      <c r="H21" s="101">
        <f>+IF(F21=0,"",'Ark1'!AF41)</f>
        <v>3.086621019454407</v>
      </c>
      <c r="I21" s="101">
        <f t="shared" si="2"/>
        <v>-2.4717688964621081</v>
      </c>
      <c r="J21" s="101">
        <f>+IF(F21=0,"",'Ark1'!AG41)</f>
        <v>3.1187754457548045</v>
      </c>
      <c r="K21" s="103"/>
      <c r="L21" s="18">
        <f>+'Ark1'!AI41</f>
        <v>32</v>
      </c>
      <c r="M21" s="375"/>
      <c r="N21" s="153">
        <f t="shared" si="7"/>
        <v>11.267605633802816</v>
      </c>
      <c r="O21" s="375"/>
      <c r="P21" s="100">
        <f>+IF(F21=0,"",'Ark1'!S41)</f>
        <v>5.390845070422535</v>
      </c>
      <c r="Q21" s="100">
        <f t="shared" si="3"/>
        <v>0.14033172339994771</v>
      </c>
      <c r="R21" s="105"/>
      <c r="S21" s="57">
        <f>+IF(L21=0,"",'Ark1'!AJ41)</f>
        <v>103.69687500000001</v>
      </c>
      <c r="T21" s="383"/>
      <c r="U21" s="57">
        <f>+IF(L21=0,"",'Ark1'!AK41)</f>
        <v>16.117027441042243</v>
      </c>
      <c r="V21" s="102"/>
      <c r="W21" s="100">
        <f>+IF(F21=0,"",'Ark1'!T41)</f>
        <v>5.3133802816901401</v>
      </c>
      <c r="X21" s="387">
        <f t="shared" si="4"/>
        <v>-0.10756427683142089</v>
      </c>
      <c r="Y21" s="101">
        <f>+IF(F21=0,"",'Ark1'!U41)</f>
        <v>20.933802816901412</v>
      </c>
      <c r="Z21" s="392">
        <f t="shared" si="5"/>
        <v>0.68801226248663383</v>
      </c>
      <c r="AA21" s="106">
        <f>+IF(F21=0,"",'Ark1'!W41)</f>
        <v>1.0563380281690138</v>
      </c>
      <c r="AB21" s="106">
        <f>+IF(F21=0,"",'Ark1'!X41)</f>
        <v>78.169014084507054</v>
      </c>
      <c r="AC21" s="106">
        <f>+IF(F21=0,"",'Ark1'!Y41)</f>
        <v>26.760563380281695</v>
      </c>
      <c r="AD21" s="101">
        <f>+IF(F21=0,"",'Ark1'!Z41)</f>
        <v>6.0594111102789618</v>
      </c>
      <c r="AE21" s="100">
        <f>+IF(F21=0,"",'Ark1'!AA41)</f>
        <v>1.3526398253502623</v>
      </c>
      <c r="AF21" s="100">
        <f>+IF(F21=0,"",'Ark1'!AB41)</f>
        <v>1.9582878722488952</v>
      </c>
      <c r="AG21" s="106">
        <f>+IF(F21=0,"",'Ark1'!AD41)</f>
        <v>49.258432075553117</v>
      </c>
      <c r="AH21" s="106">
        <f>+IF(F21=0,"",'Ark1'!AE41)</f>
        <v>56.257935493806109</v>
      </c>
      <c r="AI21" s="106">
        <f>+IF(F21=0,"",'Ark1'!AF41)</f>
        <v>3.086621019454407</v>
      </c>
      <c r="AJ21" s="100">
        <f t="shared" si="6"/>
        <v>3.8832135858915748</v>
      </c>
      <c r="AK21" s="25"/>
      <c r="AP21">
        <f t="shared" si="9"/>
        <v>12</v>
      </c>
      <c r="AR21">
        <f t="shared" si="10"/>
        <v>20.717976306923219</v>
      </c>
      <c r="AS21">
        <f t="shared" si="11"/>
        <v>5.2643190957504622</v>
      </c>
      <c r="AT21">
        <f t="shared" si="12"/>
        <v>5.5855885229866322</v>
      </c>
    </row>
    <row r="22" spans="1:46" ht="15.6">
      <c r="A22" s="25"/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105"/>
      <c r="S22" s="25"/>
      <c r="T22" s="383"/>
      <c r="U22" s="25"/>
      <c r="V22" s="102"/>
      <c r="W22" s="25"/>
      <c r="X22" s="377"/>
      <c r="Y22" s="25"/>
      <c r="Z22" s="377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</row>
    <row r="23" spans="1:46" ht="15.6">
      <c r="A23" s="25"/>
      <c r="B23" s="110" t="str">
        <f t="shared" ref="B23:B34" si="13">+B10</f>
        <v>Jan</v>
      </c>
      <c r="C23" s="304">
        <f>+'Ark1'!C42</f>
        <v>2022</v>
      </c>
      <c r="D23" s="110">
        <f>+IF(F23=0,"",'Ark1'!Q42)</f>
        <v>55</v>
      </c>
      <c r="E23" s="304">
        <f t="shared" ref="E23:E34" si="14">+IF(F23=0,"",D23-D36)</f>
        <v>-5</v>
      </c>
      <c r="F23" s="128">
        <f>+'Ark1'!R42</f>
        <v>677</v>
      </c>
      <c r="G23" s="110"/>
      <c r="H23" s="123">
        <f>+IF(F23=0,"",'Ark1'!AF42)</f>
        <v>7.7269609303397955</v>
      </c>
      <c r="I23" s="123"/>
      <c r="J23" s="123">
        <f>+IF(F23=0,"",'Ark1'!AG42)</f>
        <v>8.1009551310469394</v>
      </c>
      <c r="K23" s="103"/>
      <c r="L23" s="18">
        <f>+'Ark1'!AI42</f>
        <v>0</v>
      </c>
      <c r="M23" s="375"/>
      <c r="N23" s="153">
        <f t="shared" si="7"/>
        <v>0</v>
      </c>
      <c r="O23" s="375"/>
      <c r="P23" s="111">
        <f>+IF(F23=0,"",'Ark1'!S42)</f>
        <v>5.5568685376661717</v>
      </c>
      <c r="Q23" s="25"/>
      <c r="R23" s="105"/>
      <c r="S23" s="57" t="str">
        <f>+IF(L23=0,"",'Ark1'!AJ42)</f>
        <v/>
      </c>
      <c r="T23" s="383"/>
      <c r="U23" s="57" t="str">
        <f>+IF(L23=0,"",'Ark1'!AK42)</f>
        <v/>
      </c>
      <c r="V23" s="102"/>
      <c r="W23" s="111">
        <f>+IF(F23=0,"",'Ark1'!T42)</f>
        <v>5.6469719350073859</v>
      </c>
      <c r="X23" s="398">
        <f t="shared" ref="X23:X34" si="15">+IF(F23=0,"",W23-W36)</f>
        <v>-0.324152685053404</v>
      </c>
      <c r="Y23" s="123">
        <f>+IF(F23=0,"",'Ark1'!U42)</f>
        <v>22.432658788774017</v>
      </c>
      <c r="Z23" s="393">
        <f t="shared" ref="Z23:Z34" si="16">+IF(F23=0,"",Y23-Y36)</f>
        <v>-0.75642935712262371</v>
      </c>
      <c r="AA23" s="128">
        <f>+IF(F23=0,"",'Ark1'!W42)</f>
        <v>4.2836041358936496</v>
      </c>
      <c r="AB23" s="128">
        <f>+IF(F23=0,"",'Ark1'!X42)</f>
        <v>94.6824224519941</v>
      </c>
      <c r="AC23" s="128">
        <f>+IF(F23=0,"",'Ark1'!Y42)</f>
        <v>38.995568685376654</v>
      </c>
      <c r="AD23" s="123">
        <f>+IF(F23=0,"",'Ark1'!Z42)</f>
        <v>5.0448819603988868</v>
      </c>
      <c r="AE23" s="111">
        <f>+IF(F23=0,"",'Ark1'!AA42)</f>
        <v>1.3073254358136444</v>
      </c>
      <c r="AF23" s="111">
        <f>+IF(F23=0,"",'Ark1'!AB42)</f>
        <v>1.917279851059136</v>
      </c>
      <c r="AG23" s="128">
        <f>+IF(F23=0,"",'Ark1'!AD42)</f>
        <v>49.938929397541742</v>
      </c>
      <c r="AH23" s="128">
        <f>+IF(F23=0,"",'Ark1'!AE42)</f>
        <v>50.155481754454733</v>
      </c>
      <c r="AI23" s="128">
        <f>+IF(F23=0,"",'Ark1'!AF42)</f>
        <v>7.7269609303397955</v>
      </c>
      <c r="AJ23" s="111">
        <f t="shared" ref="AJ23:AJ34" si="17">+IF(F23=0,"",Y23/P23)</f>
        <v>4.0369245082403022</v>
      </c>
      <c r="AK23" s="25"/>
    </row>
    <row r="24" spans="1:46" ht="15.6">
      <c r="A24" s="25"/>
      <c r="B24" s="110" t="str">
        <f t="shared" si="13"/>
        <v>Feb</v>
      </c>
      <c r="C24" s="304">
        <f>+'Ark1'!C43</f>
        <v>2022</v>
      </c>
      <c r="D24" s="110">
        <f>+IF(F24=0,"",'Ark1'!Q43)</f>
        <v>49</v>
      </c>
      <c r="E24" s="304">
        <f t="shared" si="14"/>
        <v>4</v>
      </c>
      <c r="F24" s="128">
        <f>+'Ark1'!R43</f>
        <v>314</v>
      </c>
      <c r="G24" s="110"/>
      <c r="H24" s="123">
        <f>+IF(F24=0,"",'Ark1'!AF43)</f>
        <v>3.5838489396258426</v>
      </c>
      <c r="I24" s="123"/>
      <c r="J24" s="123">
        <f>+IF(F24=0,"",'Ark1'!AG43)</f>
        <v>3.8452960706747592</v>
      </c>
      <c r="K24" s="103"/>
      <c r="L24" s="18">
        <f>+'Ark1'!AI43</f>
        <v>0</v>
      </c>
      <c r="M24" s="375"/>
      <c r="N24" s="153">
        <f t="shared" si="7"/>
        <v>0</v>
      </c>
      <c r="O24" s="375"/>
      <c r="P24" s="111">
        <f>+IF(F24=0,"",'Ark1'!S43)</f>
        <v>5.6719745222929934</v>
      </c>
      <c r="Q24" s="25"/>
      <c r="R24" s="105"/>
      <c r="S24" s="57" t="str">
        <f>+IF(L24=0,"",'Ark1'!AJ43)</f>
        <v/>
      </c>
      <c r="T24" s="383"/>
      <c r="U24" s="57" t="str">
        <f>+IF(L24=0,"",'Ark1'!AK43)</f>
        <v/>
      </c>
      <c r="V24" s="102"/>
      <c r="W24" s="111">
        <f>+IF(F24=0,"",'Ark1'!T43)</f>
        <v>5.9936305732484083</v>
      </c>
      <c r="X24" s="398">
        <f t="shared" si="15"/>
        <v>-0.6293202464237222</v>
      </c>
      <c r="Y24" s="123">
        <f>+IF(F24=0,"",'Ark1'!U43)</f>
        <v>22.957961783439487</v>
      </c>
      <c r="Z24" s="393">
        <f t="shared" si="16"/>
        <v>-1.4584972329539525</v>
      </c>
      <c r="AA24" s="128">
        <f>+IF(F24=0,"",'Ark1'!W43)</f>
        <v>5.7324840764331197</v>
      </c>
      <c r="AB24" s="128">
        <f>+IF(F24=0,"",'Ark1'!X43)</f>
        <v>87.261146496815243</v>
      </c>
      <c r="AC24" s="128">
        <f>+IF(F24=0,"",'Ark1'!Y43)</f>
        <v>44.904458598726094</v>
      </c>
      <c r="AD24" s="123">
        <f>+IF(F24=0,"",'Ark1'!Z43)</f>
        <v>6.5548652363001265</v>
      </c>
      <c r="AE24" s="111">
        <f>+IF(F24=0,"",'Ark1'!AA43)</f>
        <v>1.4042852702958881</v>
      </c>
      <c r="AF24" s="111">
        <f>+IF(F24=0,"",'Ark1'!AB43)</f>
        <v>2.1783439490445873</v>
      </c>
      <c r="AG24" s="128">
        <f>+IF(F24=0,"",'Ark1'!AD43)</f>
        <v>47.023594085800084</v>
      </c>
      <c r="AH24" s="128">
        <f>+IF(F24=0,"",'Ark1'!AE43)</f>
        <v>53.756087196842195</v>
      </c>
      <c r="AI24" s="128">
        <f>+IF(F24=0,"",'Ark1'!AF43)</f>
        <v>3.5838489396258426</v>
      </c>
      <c r="AJ24" s="111">
        <f t="shared" si="17"/>
        <v>4.0476137001684442</v>
      </c>
      <c r="AK24" s="25"/>
    </row>
    <row r="25" spans="1:46" ht="15.6">
      <c r="A25" s="25"/>
      <c r="B25" s="110" t="str">
        <f t="shared" si="13"/>
        <v>Mar</v>
      </c>
      <c r="C25" s="304">
        <f>+'Ark1'!C44</f>
        <v>2022</v>
      </c>
      <c r="D25" s="110">
        <f>+IF(F25=0,"",'Ark1'!Q44)</f>
        <v>124</v>
      </c>
      <c r="E25" s="304">
        <f t="shared" si="14"/>
        <v>-20</v>
      </c>
      <c r="F25" s="128">
        <f>+'Ark1'!R44</f>
        <v>785</v>
      </c>
      <c r="G25" s="110"/>
      <c r="H25" s="123">
        <f>+IF(F25=0,"",'Ark1'!AF44)</f>
        <v>8.9596223490646061</v>
      </c>
      <c r="I25" s="123"/>
      <c r="J25" s="123">
        <f>+IF(F25=0,"",'Ark1'!AG44)</f>
        <v>9.5108774650063843</v>
      </c>
      <c r="K25" s="103"/>
      <c r="L25" s="18">
        <f>+'Ark1'!AI44</f>
        <v>14</v>
      </c>
      <c r="M25" s="375"/>
      <c r="N25" s="153">
        <f t="shared" si="7"/>
        <v>1.7834394904458599</v>
      </c>
      <c r="O25" s="375"/>
      <c r="P25" s="111">
        <f>+IF(F25=0,"",'Ark1'!S44)</f>
        <v>5.2496815286624212</v>
      </c>
      <c r="Q25" s="25"/>
      <c r="R25" s="105"/>
      <c r="S25" s="57">
        <f>+IF(L25=0,"",'Ark1'!AJ44)</f>
        <v>109.26428571428571</v>
      </c>
      <c r="T25" s="383"/>
      <c r="U25" s="57">
        <f>+IF(L25=0,"",'Ark1'!AK44)</f>
        <v>15.271215865278805</v>
      </c>
      <c r="V25" s="102"/>
      <c r="W25" s="111">
        <f>+IF(F25=0,"",'Ark1'!T44)</f>
        <v>6.0649681528662418</v>
      </c>
      <c r="X25" s="398">
        <f t="shared" si="15"/>
        <v>0.14163481953290891</v>
      </c>
      <c r="Y25" s="123">
        <f>+IF(F25=0,"",'Ark1'!U44)</f>
        <v>22.713503184713382</v>
      </c>
      <c r="Z25" s="393">
        <f t="shared" si="16"/>
        <v>0.11268096249117932</v>
      </c>
      <c r="AA25" s="128">
        <f>+IF(F25=0,"",'Ark1'!W44)</f>
        <v>4.8407643312101936</v>
      </c>
      <c r="AB25" s="128">
        <f>+IF(F25=0,"",'Ark1'!X44)</f>
        <v>89.936305732484058</v>
      </c>
      <c r="AC25" s="128">
        <f>+IF(F25=0,"",'Ark1'!Y44)</f>
        <v>43.057324840764345</v>
      </c>
      <c r="AD25" s="123">
        <f>+IF(F25=0,"",'Ark1'!Z44)</f>
        <v>5.513519789258905</v>
      </c>
      <c r="AE25" s="111">
        <f>+IF(F25=0,"",'Ark1'!AA44)</f>
        <v>1.5586464895760452</v>
      </c>
      <c r="AF25" s="111">
        <f>+IF(F25=0,"",'Ark1'!AB44)</f>
        <v>2.1431825326865006</v>
      </c>
      <c r="AG25" s="128">
        <f>+IF(F25=0,"",'Ark1'!AD44)</f>
        <v>49.696453390412486</v>
      </c>
      <c r="AH25" s="128">
        <f>+IF(F25=0,"",'Ark1'!AE44)</f>
        <v>56.33552294148064</v>
      </c>
      <c r="AI25" s="128">
        <f>+IF(F25=0,"",'Ark1'!AF44)</f>
        <v>8.9596223490646061</v>
      </c>
      <c r="AJ25" s="111">
        <f t="shared" si="17"/>
        <v>4.326644018442126</v>
      </c>
      <c r="AK25" s="25"/>
    </row>
    <row r="26" spans="1:46" ht="15.6">
      <c r="A26" s="25"/>
      <c r="B26" s="110" t="str">
        <f t="shared" si="13"/>
        <v>Apr</v>
      </c>
      <c r="C26" s="304">
        <f>+'Ark1'!C45</f>
        <v>2022</v>
      </c>
      <c r="D26" s="110">
        <f>+IF(F26=0,"",'Ark1'!Q45)</f>
        <v>83</v>
      </c>
      <c r="E26" s="304">
        <f t="shared" si="14"/>
        <v>1</v>
      </c>
      <c r="F26" s="128">
        <f>+'Ark1'!R45</f>
        <v>686</v>
      </c>
      <c r="G26" s="110"/>
      <c r="H26" s="123">
        <f>+IF(F26=0,"",'Ark1'!AF45)</f>
        <v>7.8296827152335284</v>
      </c>
      <c r="I26" s="123"/>
      <c r="J26" s="123">
        <f>+IF(F26=0,"",'Ark1'!AG45)</f>
        <v>8.2312102147637987</v>
      </c>
      <c r="K26" s="103"/>
      <c r="L26" s="18">
        <f>+'Ark1'!AI45</f>
        <v>106</v>
      </c>
      <c r="M26" s="375"/>
      <c r="N26" s="153">
        <f t="shared" si="7"/>
        <v>15.451895043731778</v>
      </c>
      <c r="O26" s="375"/>
      <c r="P26" s="111">
        <f>+IF(F26=0,"",'Ark1'!S45)</f>
        <v>5.1982507288629716</v>
      </c>
      <c r="Q26" s="25"/>
      <c r="R26" s="105"/>
      <c r="S26" s="57">
        <f>+IF(L26=0,"",'Ark1'!AJ45)</f>
        <v>108.48301886792451</v>
      </c>
      <c r="T26" s="383"/>
      <c r="U26" s="57">
        <f>+IF(L26=0,"",'Ark1'!AK45)</f>
        <v>14.040950797078702</v>
      </c>
      <c r="V26" s="102"/>
      <c r="W26" s="111">
        <f>+IF(F26=0,"",'Ark1'!T45)</f>
        <v>5.8323615160349851</v>
      </c>
      <c r="X26" s="398">
        <f t="shared" si="15"/>
        <v>-0.13309302941955981</v>
      </c>
      <c r="Y26" s="123">
        <f>+IF(F26=0,"",'Ark1'!U45)</f>
        <v>22.494314868804672</v>
      </c>
      <c r="Z26" s="393">
        <f t="shared" si="16"/>
        <v>0.13855123244103851</v>
      </c>
      <c r="AA26" s="128">
        <f>+IF(F26=0,"",'Ark1'!W45)</f>
        <v>3.7900874635568504</v>
      </c>
      <c r="AB26" s="128">
        <f>+IF(F26=0,"",'Ark1'!X45)</f>
        <v>86.588921282798822</v>
      </c>
      <c r="AC26" s="128">
        <f>+IF(F26=0,"",'Ark1'!Y45)</f>
        <v>42.857142857142847</v>
      </c>
      <c r="AD26" s="123">
        <f>+IF(F26=0,"",'Ark1'!Z45)</f>
        <v>6.1239585689256852</v>
      </c>
      <c r="AE26" s="111">
        <f>+IF(F26=0,"",'Ark1'!AA45)</f>
        <v>1.5616756255037338</v>
      </c>
      <c r="AF26" s="111">
        <f>+IF(F26=0,"",'Ark1'!AB45)</f>
        <v>2.0841347018155969</v>
      </c>
      <c r="AG26" s="128">
        <f>+IF(F26=0,"",'Ark1'!AD45)</f>
        <v>58.905054579357902</v>
      </c>
      <c r="AH26" s="128">
        <f>+IF(F26=0,"",'Ark1'!AE45)</f>
        <v>60.096153784467688</v>
      </c>
      <c r="AI26" s="128">
        <f>+IF(F26=0,"",'Ark1'!AF45)</f>
        <v>7.8296827152335284</v>
      </c>
      <c r="AJ26" s="111">
        <f t="shared" si="17"/>
        <v>4.3272854739203623</v>
      </c>
      <c r="AK26" s="25"/>
      <c r="AQ26" t="s">
        <v>451</v>
      </c>
    </row>
    <row r="27" spans="1:46" ht="15.6">
      <c r="A27" s="25"/>
      <c r="B27" s="110" t="str">
        <f t="shared" si="13"/>
        <v>Mai</v>
      </c>
      <c r="C27" s="304">
        <f>+'Ark1'!C46</f>
        <v>2022</v>
      </c>
      <c r="D27" s="110">
        <f>+IF(F27=0,"",'Ark1'!Q46)</f>
        <v>70</v>
      </c>
      <c r="E27" s="304">
        <f t="shared" si="14"/>
        <v>1</v>
      </c>
      <c r="F27" s="128">
        <f>+'Ark1'!R46</f>
        <v>483</v>
      </c>
      <c r="G27" s="110"/>
      <c r="H27" s="123">
        <f>+IF(F27=0,"",'Ark1'!AF46)</f>
        <v>5.512735789297075</v>
      </c>
      <c r="I27" s="123"/>
      <c r="J27" s="123">
        <f>+IF(F27=0,"",'Ark1'!AG46)</f>
        <v>5.661207375385402</v>
      </c>
      <c r="K27" s="103"/>
      <c r="L27" s="18">
        <f>+'Ark1'!AI46</f>
        <v>0</v>
      </c>
      <c r="M27" s="375"/>
      <c r="N27" s="153">
        <f t="shared" si="7"/>
        <v>0</v>
      </c>
      <c r="O27" s="375"/>
      <c r="P27" s="111">
        <f>+IF(F27=0,"",'Ark1'!S46)</f>
        <v>5.3685300207039344</v>
      </c>
      <c r="Q27" s="25"/>
      <c r="R27" s="105"/>
      <c r="S27" s="57" t="str">
        <f>+IF(L27=0,"",'Ark1'!AJ46)</f>
        <v/>
      </c>
      <c r="T27" s="383"/>
      <c r="U27" s="57" t="str">
        <f>+IF(L27=0,"",'Ark1'!AK46)</f>
        <v/>
      </c>
      <c r="V27" s="102"/>
      <c r="W27" s="111">
        <f>+IF(F27=0,"",'Ark1'!T46)</f>
        <v>5.8571428571428559</v>
      </c>
      <c r="X27" s="398">
        <f t="shared" si="15"/>
        <v>-0.29297261629825488</v>
      </c>
      <c r="Y27" s="123">
        <f>+IF(F27=0,"",'Ark1'!U46)</f>
        <v>21.973291925465848</v>
      </c>
      <c r="Z27" s="393">
        <f t="shared" si="16"/>
        <v>-0.88098059185515609</v>
      </c>
      <c r="AA27" s="128">
        <f>+IF(F27=0,"",'Ark1'!W46)</f>
        <v>6.0041407867494812</v>
      </c>
      <c r="AB27" s="128">
        <f>+IF(F27=0,"",'Ark1'!X46)</f>
        <v>81.573498964803306</v>
      </c>
      <c r="AC27" s="128">
        <f>+IF(F27=0,"",'Ark1'!Y46)</f>
        <v>40.579710144927539</v>
      </c>
      <c r="AD27" s="123">
        <f>+IF(F27=0,"",'Ark1'!Z46)</f>
        <v>6.58423134570348</v>
      </c>
      <c r="AE27" s="111">
        <f>+IF(F27=0,"",'Ark1'!AA46)</f>
        <v>1.6942245435491088</v>
      </c>
      <c r="AF27" s="111">
        <f>+IF(F27=0,"",'Ark1'!AB46)</f>
        <v>2.3268808404020929</v>
      </c>
      <c r="AG27" s="128">
        <f>+IF(F27=0,"",'Ark1'!AD46)</f>
        <v>61.678560928808302</v>
      </c>
      <c r="AH27" s="128">
        <f>+IF(F27=0,"",'Ark1'!AE46)</f>
        <v>64.777138751076748</v>
      </c>
      <c r="AI27" s="128">
        <f>+IF(F27=0,"",'Ark1'!AF46)</f>
        <v>5.512735789297075</v>
      </c>
      <c r="AJ27" s="111">
        <f t="shared" si="17"/>
        <v>4.0929811029695342</v>
      </c>
      <c r="AK27" s="25"/>
      <c r="AQ27" t="s">
        <v>452</v>
      </c>
    </row>
    <row r="28" spans="1:46" ht="15.6">
      <c r="A28" s="25"/>
      <c r="B28" s="110" t="str">
        <f t="shared" si="13"/>
        <v>Jun</v>
      </c>
      <c r="C28" s="304">
        <f>+'Ark1'!C47</f>
        <v>2022</v>
      </c>
      <c r="D28" s="110">
        <f>+IF(F28=0,"",'Ark1'!Q47)</f>
        <v>91</v>
      </c>
      <c r="E28" s="304">
        <f t="shared" si="14"/>
        <v>-6</v>
      </c>
      <c r="F28" s="128">
        <f>+'Ark1'!R47</f>
        <v>678</v>
      </c>
      <c r="G28" s="110"/>
      <c r="H28" s="123">
        <f>+IF(F28=0,"",'Ark1'!AF47)</f>
        <v>7.7383744619946526</v>
      </c>
      <c r="I28" s="123"/>
      <c r="J28" s="123">
        <f>+IF(F28=0,"",'Ark1'!AG47)</f>
        <v>7.8853426678453777</v>
      </c>
      <c r="K28" s="103"/>
      <c r="L28" s="18">
        <f>+'Ark1'!AI47</f>
        <v>2</v>
      </c>
      <c r="M28" s="375"/>
      <c r="N28" s="153">
        <f t="shared" si="7"/>
        <v>0.29498525073746312</v>
      </c>
      <c r="O28" s="375"/>
      <c r="P28" s="111">
        <f>+IF(F28=0,"",'Ark1'!S47)</f>
        <v>5.2949852507374624</v>
      </c>
      <c r="Q28" s="25"/>
      <c r="R28" s="105"/>
      <c r="S28" s="57">
        <f>+IF(L28=0,"",'Ark1'!AJ47)</f>
        <v>117.05</v>
      </c>
      <c r="T28" s="383"/>
      <c r="U28" s="57">
        <f>+IF(L28=0,"",'Ark1'!AK47)</f>
        <v>18.099486261467593</v>
      </c>
      <c r="V28" s="102"/>
      <c r="W28" s="111">
        <f>+IF(F28=0,"",'Ark1'!T47)</f>
        <v>5.5280235988200594</v>
      </c>
      <c r="X28" s="398">
        <f t="shared" si="15"/>
        <v>-0.29320545145927213</v>
      </c>
      <c r="Y28" s="123">
        <f>+IF(F28=0,"",'Ark1'!U47)</f>
        <v>21.803392330383485</v>
      </c>
      <c r="Z28" s="393">
        <f t="shared" si="16"/>
        <v>-0.62656577017516568</v>
      </c>
      <c r="AA28" s="128">
        <f>+IF(F28=0,"",'Ark1'!W47)</f>
        <v>3.8348082595870201</v>
      </c>
      <c r="AB28" s="128">
        <f>+IF(F28=0,"",'Ark1'!X47)</f>
        <v>81.268436578171077</v>
      </c>
      <c r="AC28" s="128">
        <f>+IF(F28=0,"",'Ark1'!Y47)</f>
        <v>39.233038348082594</v>
      </c>
      <c r="AD28" s="123">
        <f>+IF(F28=0,"",'Ark1'!Z47)</f>
        <v>6.6641937372506819</v>
      </c>
      <c r="AE28" s="111">
        <f>+IF(F28=0,"",'Ark1'!AA47)</f>
        <v>1.7603478093297245</v>
      </c>
      <c r="AF28" s="111">
        <f>+IF(F28=0,"",'Ark1'!AB47)</f>
        <v>2.1971312590181329</v>
      </c>
      <c r="AG28" s="128">
        <f>+IF(F28=0,"",'Ark1'!AD47)</f>
        <v>62.47775963539145</v>
      </c>
      <c r="AH28" s="128">
        <f>+IF(F28=0,"",'Ark1'!AE47)</f>
        <v>57.102126127439746</v>
      </c>
      <c r="AI28" s="128">
        <f>+IF(F28=0,"",'Ark1'!AF47)</f>
        <v>7.7383744619946526</v>
      </c>
      <c r="AJ28" s="111">
        <f t="shared" si="17"/>
        <v>4.1177437325905304</v>
      </c>
      <c r="AK28" s="25"/>
    </row>
    <row r="29" spans="1:46" ht="15.6">
      <c r="A29" s="25"/>
      <c r="B29" s="110" t="str">
        <f t="shared" si="13"/>
        <v>Jul</v>
      </c>
      <c r="C29" s="304">
        <f>+'Ark1'!C48</f>
        <v>2022</v>
      </c>
      <c r="D29" s="110">
        <f>+IF(F29=0,"",'Ark1'!Q48)</f>
        <v>14</v>
      </c>
      <c r="E29" s="304">
        <f t="shared" si="14"/>
        <v>-11</v>
      </c>
      <c r="F29" s="128">
        <f>+'Ark1'!R48</f>
        <v>99</v>
      </c>
      <c r="G29" s="110"/>
      <c r="H29" s="123">
        <f>+IF(F29=0,"",'Ark1'!AF48)</f>
        <v>1.1299396338310779</v>
      </c>
      <c r="I29" s="123"/>
      <c r="J29" s="123">
        <f>+IF(F29=0,"",'Ark1'!AG48)</f>
        <v>1.0719013502969879</v>
      </c>
      <c r="K29" s="103"/>
      <c r="L29" s="18">
        <f>+'Ark1'!AI48</f>
        <v>0</v>
      </c>
      <c r="M29" s="375"/>
      <c r="N29" s="153">
        <f t="shared" si="7"/>
        <v>0</v>
      </c>
      <c r="O29" s="375"/>
      <c r="P29" s="111">
        <f>+IF(F29=0,"",'Ark1'!S48)</f>
        <v>4.5656565656565666</v>
      </c>
      <c r="Q29" s="25"/>
      <c r="R29" s="105"/>
      <c r="S29" s="57" t="str">
        <f>+IF(L29=0,"",'Ark1'!AJ48)</f>
        <v/>
      </c>
      <c r="T29" s="383"/>
      <c r="U29" s="57" t="str">
        <f>+IF(L29=0,"",'Ark1'!AK48)</f>
        <v/>
      </c>
      <c r="V29" s="102"/>
      <c r="W29" s="111">
        <f>+IF(F29=0,"",'Ark1'!T48)</f>
        <v>5.0303030303030312</v>
      </c>
      <c r="X29" s="398">
        <f t="shared" si="15"/>
        <v>-1.2140151515151496</v>
      </c>
      <c r="Y29" s="123">
        <f>+IF(F29=0,"",'Ark1'!U48)</f>
        <v>20.297979797979796</v>
      </c>
      <c r="Z29" s="393">
        <f t="shared" si="16"/>
        <v>-2.8071338383838373</v>
      </c>
      <c r="AA29" s="128">
        <f>+IF(F29=0,"",'Ark1'!W48)</f>
        <v>1.0101010101010102</v>
      </c>
      <c r="AB29" s="128">
        <f>+IF(F29=0,"",'Ark1'!X48)</f>
        <v>82.828282828282809</v>
      </c>
      <c r="AC29" s="128">
        <f>+IF(F29=0,"",'Ark1'!Y48)</f>
        <v>26.262626262626263</v>
      </c>
      <c r="AD29" s="123">
        <f>+IF(F29=0,"",'Ark1'!Z48)</f>
        <v>4.7069898549435436</v>
      </c>
      <c r="AE29" s="111">
        <f>+IF(F29=0,"",'Ark1'!AA48)</f>
        <v>1.4153674339061015</v>
      </c>
      <c r="AF29" s="111">
        <f>+IF(F29=0,"",'Ark1'!AB48)</f>
        <v>2.1530084446462565</v>
      </c>
      <c r="AG29" s="128">
        <f>+IF(F29=0,"",'Ark1'!AD48)</f>
        <v>58.428685255941801</v>
      </c>
      <c r="AH29" s="128">
        <f>+IF(F29=0,"",'Ark1'!AE48)</f>
        <v>65.069411247723394</v>
      </c>
      <c r="AI29" s="128">
        <f>+IF(F29=0,"",'Ark1'!AF48)</f>
        <v>1.1299396338310779</v>
      </c>
      <c r="AJ29" s="111">
        <f t="shared" si="17"/>
        <v>4.4457964601769895</v>
      </c>
      <c r="AK29" s="25"/>
    </row>
    <row r="30" spans="1:46" ht="15.6">
      <c r="A30" s="25"/>
      <c r="B30" s="110" t="str">
        <f t="shared" si="13"/>
        <v>Aug</v>
      </c>
      <c r="C30" s="304">
        <f>+'Ark1'!C49</f>
        <v>2022</v>
      </c>
      <c r="D30" s="110">
        <f>+IF(F30=0,"",'Ark1'!Q49)</f>
        <v>63</v>
      </c>
      <c r="E30" s="304">
        <f t="shared" si="14"/>
        <v>-3</v>
      </c>
      <c r="F30" s="128">
        <f>+'Ark1'!R49</f>
        <v>375.53</v>
      </c>
      <c r="G30" s="110"/>
      <c r="H30" s="123">
        <f>+IF(F30=0,"",'Ark1'!AF49)</f>
        <v>4.2861235423493378</v>
      </c>
      <c r="I30" s="123"/>
      <c r="J30" s="123">
        <f>+IF(F30=0,"",'Ark1'!AG49)</f>
        <v>3.8413487852842687</v>
      </c>
      <c r="K30" s="103"/>
      <c r="L30" s="18">
        <f>+'Ark1'!AI49</f>
        <v>4</v>
      </c>
      <c r="M30" s="375"/>
      <c r="N30" s="153">
        <f t="shared" si="7"/>
        <v>1.0651612387825209</v>
      </c>
      <c r="O30" s="375"/>
      <c r="P30" s="111">
        <f>+IF(F30=0,"",'Ark1'!S49)</f>
        <v>4.8812611509067194</v>
      </c>
      <c r="Q30" s="25"/>
      <c r="R30" s="105"/>
      <c r="S30" s="57">
        <f>+IF(L30=0,"",'Ark1'!AJ49)</f>
        <v>100.19999999999997</v>
      </c>
      <c r="T30" s="383"/>
      <c r="U30" s="57">
        <f>+IF(L30=0,"",'Ark1'!AK49)</f>
        <v>15.661737164315523</v>
      </c>
      <c r="V30" s="102"/>
      <c r="W30" s="111">
        <f>+IF(F30=0,"",'Ark1'!T49)</f>
        <v>4.907730407690468</v>
      </c>
      <c r="X30" s="398">
        <f t="shared" si="15"/>
        <v>-0.61374198494757071</v>
      </c>
      <c r="Y30" s="123">
        <f>+IF(F30=0,"",'Ark1'!U49)</f>
        <v>19.176630362421129</v>
      </c>
      <c r="Z30" s="393">
        <f t="shared" si="16"/>
        <v>-1.7491774085400138</v>
      </c>
      <c r="AA30" s="128">
        <f>+IF(F30=0,"",'Ark1'!W49)</f>
        <v>1.5977418581737812</v>
      </c>
      <c r="AB30" s="128">
        <f>+IF(F30=0,"",'Ark1'!X49)</f>
        <v>65.773706494820644</v>
      </c>
      <c r="AC30" s="128">
        <f>+IF(F30=0,"",'Ark1'!Y49)</f>
        <v>26.895321279258656</v>
      </c>
      <c r="AD30" s="123">
        <f>+IF(F30=0,"",'Ark1'!Z49)</f>
        <v>7.4374384093993102</v>
      </c>
      <c r="AE30" s="111">
        <f>+IF(F30=0,"",'Ark1'!AA49)</f>
        <v>1.7381018809419337</v>
      </c>
      <c r="AF30" s="111">
        <f>+IF(F30=0,"",'Ark1'!AB49)</f>
        <v>2.3006056314017496</v>
      </c>
      <c r="AG30" s="128">
        <f>+IF(F30=0,"",'Ark1'!AD49)</f>
        <v>56.013579879414813</v>
      </c>
      <c r="AH30" s="128">
        <f>+IF(F30=0,"",'Ark1'!AE49)</f>
        <v>63.653340671161743</v>
      </c>
      <c r="AI30" s="128">
        <f>+IF(F30=0,"",'Ark1'!AF49)</f>
        <v>4.2861235423493378</v>
      </c>
      <c r="AJ30" s="111">
        <f t="shared" si="17"/>
        <v>3.9286220854745646</v>
      </c>
      <c r="AK30" s="25"/>
    </row>
    <row r="31" spans="1:46" ht="15.6">
      <c r="A31" s="25"/>
      <c r="B31" s="110" t="str">
        <f t="shared" si="13"/>
        <v>Sep</v>
      </c>
      <c r="C31" s="304">
        <f>+'Ark1'!C50</f>
        <v>2022</v>
      </c>
      <c r="D31" s="110">
        <f>+IF(F31=0,"",'Ark1'!Q50)</f>
        <v>84</v>
      </c>
      <c r="E31" s="304">
        <f t="shared" si="14"/>
        <v>-24</v>
      </c>
      <c r="F31" s="128">
        <f>+'Ark1'!R50</f>
        <v>536</v>
      </c>
      <c r="G31" s="110"/>
      <c r="H31" s="123">
        <f>+IF(F31=0,"",'Ark1'!AF50)</f>
        <v>6.1176529670046236</v>
      </c>
      <c r="I31" s="123"/>
      <c r="J31" s="123">
        <f>+IF(F31=0,"",'Ark1'!AG50)</f>
        <v>5.7338054215538143</v>
      </c>
      <c r="K31" s="103"/>
      <c r="L31" s="18">
        <f>+'Ark1'!AI50</f>
        <v>0</v>
      </c>
      <c r="M31" s="375"/>
      <c r="N31" s="153">
        <f t="shared" si="7"/>
        <v>0</v>
      </c>
      <c r="O31" s="375"/>
      <c r="P31" s="111">
        <f>+IF(F31=0,"",'Ark1'!S50)</f>
        <v>5.0634328358208949</v>
      </c>
      <c r="Q31" s="25"/>
      <c r="R31" s="105"/>
      <c r="S31" s="57" t="str">
        <f>+IF(L31=0,"",'Ark1'!AJ50)</f>
        <v/>
      </c>
      <c r="T31" s="383"/>
      <c r="U31" s="57" t="str">
        <f>+IF(L31=0,"",'Ark1'!AK50)</f>
        <v/>
      </c>
      <c r="V31" s="102"/>
      <c r="W31" s="111">
        <f>+IF(F31=0,"",'Ark1'!T50)</f>
        <v>5.8003731343283604</v>
      </c>
      <c r="X31" s="398">
        <f t="shared" si="15"/>
        <v>0.28841141184032182</v>
      </c>
      <c r="Y31" s="123">
        <f>+IF(F31=0,"",'Ark1'!U50)</f>
        <v>20.05447761194031</v>
      </c>
      <c r="Z31" s="393">
        <f t="shared" si="16"/>
        <v>-0.27958937370562609</v>
      </c>
      <c r="AA31" s="128">
        <f>+IF(F31=0,"",'Ark1'!W50)</f>
        <v>4.1044776119402977</v>
      </c>
      <c r="AB31" s="128">
        <f>+IF(F31=0,"",'Ark1'!X50)</f>
        <v>70.895522388059689</v>
      </c>
      <c r="AC31" s="128">
        <f>+IF(F31=0,"",'Ark1'!Y50)</f>
        <v>26.679104477611936</v>
      </c>
      <c r="AD31" s="123">
        <f>+IF(F31=0,"",'Ark1'!Z50)</f>
        <v>6.4365341984878413</v>
      </c>
      <c r="AE31" s="111">
        <f>+IF(F31=0,"",'Ark1'!AA50)</f>
        <v>2.0902417572371683</v>
      </c>
      <c r="AF31" s="111">
        <f>+IF(F31=0,"",'Ark1'!AB50)</f>
        <v>2.2022884660362849</v>
      </c>
      <c r="AG31" s="128">
        <f>+IF(F31=0,"",'Ark1'!AD50)</f>
        <v>52.175626268159938</v>
      </c>
      <c r="AH31" s="128">
        <f>+IF(F31=0,"",'Ark1'!AE50)</f>
        <v>58.231365083238643</v>
      </c>
      <c r="AI31" s="128">
        <f>+IF(F31=0,"",'Ark1'!AF50)</f>
        <v>6.1176529670046236</v>
      </c>
      <c r="AJ31" s="111">
        <f t="shared" si="17"/>
        <v>3.9606484893146674</v>
      </c>
      <c r="AK31" s="25"/>
    </row>
    <row r="32" spans="1:46" ht="15.6">
      <c r="A32" s="25"/>
      <c r="B32" s="110" t="str">
        <f t="shared" si="13"/>
        <v>Okt</v>
      </c>
      <c r="C32" s="4">
        <f>+'Ark1'!C51</f>
        <v>2022</v>
      </c>
      <c r="D32" s="2">
        <f>+IF(F32=0,"",'Ark1'!Q51)</f>
        <v>239</v>
      </c>
      <c r="E32" s="4">
        <f t="shared" si="14"/>
        <v>27</v>
      </c>
      <c r="F32" s="18">
        <f>+'Ark1'!R51</f>
        <v>2084</v>
      </c>
      <c r="G32" s="2"/>
      <c r="H32" s="57">
        <f>+IF(F32=0,"",'Ark1'!AF51)</f>
        <v>23.785799968726927</v>
      </c>
      <c r="I32" s="57"/>
      <c r="J32" s="57">
        <f>+IF(F32=0,"",'Ark1'!AG51)</f>
        <v>23.254578410983964</v>
      </c>
      <c r="K32" s="103"/>
      <c r="L32" s="18">
        <f>+'Ark1'!AI51</f>
        <v>22</v>
      </c>
      <c r="M32" s="375"/>
      <c r="N32" s="153">
        <f t="shared" si="7"/>
        <v>1.0556621880998081</v>
      </c>
      <c r="O32" s="375"/>
      <c r="P32" s="5">
        <f>+IF(F32=0,"",'Ark1'!S51)</f>
        <v>4.9707293666026882</v>
      </c>
      <c r="Q32" s="25"/>
      <c r="R32" s="105"/>
      <c r="S32" s="57">
        <f>+IF(L32=0,"",'Ark1'!AJ51)</f>
        <v>104.8181818181818</v>
      </c>
      <c r="T32" s="383"/>
      <c r="U32" s="57">
        <f>+IF(L32=0,"",'Ark1'!AK51)</f>
        <v>14.169060299484849</v>
      </c>
      <c r="V32" s="102"/>
      <c r="W32" s="5">
        <f>+IF(F32=0,"",'Ark1'!T51)</f>
        <v>5.4174664107485588</v>
      </c>
      <c r="X32" s="22">
        <f t="shared" si="15"/>
        <v>0.52713452041666731</v>
      </c>
      <c r="Y32" s="57">
        <f>+IF(F32=0,"",'Ark1'!U51)</f>
        <v>20.91914587332052</v>
      </c>
      <c r="Z32" s="153">
        <f t="shared" si="16"/>
        <v>0.13907853325315855</v>
      </c>
      <c r="AA32" s="18">
        <f>+IF(F32=0,"",'Ark1'!W51)</f>
        <v>2.4952015355086368</v>
      </c>
      <c r="AB32" s="18">
        <f>+IF(F32=0,"",'Ark1'!X51)</f>
        <v>83.349328214971194</v>
      </c>
      <c r="AC32" s="18">
        <f>+IF(F32=0,"",'Ark1'!Y51)</f>
        <v>29.31861804222649</v>
      </c>
      <c r="AD32" s="57">
        <f>+IF(F32=0,"",'Ark1'!Z51)</f>
        <v>5.4158873631878484</v>
      </c>
      <c r="AE32" s="5">
        <f>+IF(F32=0,"",'Ark1'!AA51)</f>
        <v>1.8383855591756555</v>
      </c>
      <c r="AF32" s="5">
        <f>+IF(F32=0,"",'Ark1'!AB51)</f>
        <v>2.1059740706617878</v>
      </c>
      <c r="AG32" s="18">
        <f>+IF(F32=0,"",'Ark1'!AD51)</f>
        <v>53.691638162911133</v>
      </c>
      <c r="AH32" s="18">
        <f>+IF(F32=0,"",'Ark1'!AE51)</f>
        <v>61.542145152921982</v>
      </c>
      <c r="AI32" s="18">
        <f>+IF(F32=0,"",'Ark1'!AF51)</f>
        <v>23.785799968726927</v>
      </c>
      <c r="AJ32" s="5">
        <f t="shared" si="17"/>
        <v>4.2084660681532924</v>
      </c>
      <c r="AK32" s="25"/>
    </row>
    <row r="33" spans="1:99" ht="15.6">
      <c r="A33" s="25"/>
      <c r="B33" s="2" t="str">
        <f t="shared" si="13"/>
        <v>Nov</v>
      </c>
      <c r="C33" s="4">
        <f>+'Ark1'!C52</f>
        <v>2022</v>
      </c>
      <c r="D33" s="2">
        <f>+IF(F33=0,"",'Ark1'!Q52)</f>
        <v>157</v>
      </c>
      <c r="E33" s="4">
        <f t="shared" si="14"/>
        <v>-16</v>
      </c>
      <c r="F33" s="18">
        <f>+'Ark1'!R52</f>
        <v>1557</v>
      </c>
      <c r="G33" s="2"/>
      <c r="H33" s="57">
        <f>+IF(F33=0,"",'Ark1'!AF52)</f>
        <v>17.770868786616045</v>
      </c>
      <c r="I33" s="57"/>
      <c r="J33" s="57">
        <f>+IF(F33=0,"",'Ark1'!AG52)</f>
        <v>17.60414605788074</v>
      </c>
      <c r="K33" s="103"/>
      <c r="L33" s="18">
        <f>+'Ark1'!AI52</f>
        <v>20</v>
      </c>
      <c r="M33" s="375"/>
      <c r="N33" s="153">
        <f t="shared" si="7"/>
        <v>1.2845215157353886</v>
      </c>
      <c r="O33" s="375"/>
      <c r="P33" s="5">
        <f>+IF(F33=0,"",'Ark1'!S52)</f>
        <v>5.3558124598587034</v>
      </c>
      <c r="Q33" s="25"/>
      <c r="R33" s="105"/>
      <c r="S33" s="57">
        <f>+IF(L33=0,"",'Ark1'!AJ52)</f>
        <v>101.08000000000003</v>
      </c>
      <c r="T33" s="383"/>
      <c r="U33" s="57">
        <f>+IF(L33=0,"",'Ark1'!AK52)</f>
        <v>16.973469381258276</v>
      </c>
      <c r="V33" s="102"/>
      <c r="W33" s="5">
        <f>+IF(F33=0,"",'Ark1'!T52)</f>
        <v>5.434168272318562</v>
      </c>
      <c r="X33" s="22">
        <f t="shared" si="15"/>
        <v>-0.12061323496452925</v>
      </c>
      <c r="Y33" s="57">
        <f>+IF(F33=0,"",'Ark1'!U52)</f>
        <v>21.196274887604361</v>
      </c>
      <c r="Z33" s="153">
        <f t="shared" si="16"/>
        <v>-0.45399110352927607</v>
      </c>
      <c r="AA33" s="18">
        <f>+IF(F33=0,"",'Ark1'!W52)</f>
        <v>3.1470777135517025</v>
      </c>
      <c r="AB33" s="18">
        <f>+IF(F33=0,"",'Ark1'!X52)</f>
        <v>88.439306358381486</v>
      </c>
      <c r="AC33" s="18">
        <f>+IF(F33=0,"",'Ark1'!Y52)</f>
        <v>28.773281952472701</v>
      </c>
      <c r="AD33" s="57">
        <f>+IF(F33=0,"",'Ark1'!Z52)</f>
        <v>4.9711394683294685</v>
      </c>
      <c r="AE33" s="5">
        <f>+IF(F33=0,"",'Ark1'!AA52)</f>
        <v>1.5917416726646598</v>
      </c>
      <c r="AF33" s="5">
        <f>+IF(F33=0,"",'Ark1'!AB52)</f>
        <v>2.0029686137747236</v>
      </c>
      <c r="AG33" s="18">
        <f>+IF(F33=0,"",'Ark1'!AD52)</f>
        <v>48.771635747848514</v>
      </c>
      <c r="AH33" s="18">
        <f>+IF(F33=0,"",'Ark1'!AE52)</f>
        <v>48.276613140626701</v>
      </c>
      <c r="AI33" s="18">
        <f>+IF(F33=0,"",'Ark1'!AF52)</f>
        <v>17.770868786616045</v>
      </c>
      <c r="AJ33" s="5">
        <f t="shared" si="17"/>
        <v>3.9576208178438645</v>
      </c>
      <c r="AK33" s="25"/>
    </row>
    <row r="34" spans="1:99" ht="15.6">
      <c r="A34" s="25"/>
      <c r="B34" s="110" t="str">
        <f t="shared" si="13"/>
        <v>Des</v>
      </c>
      <c r="C34" s="304">
        <f>+'Ark1'!C53</f>
        <v>2022</v>
      </c>
      <c r="D34" s="110">
        <f>+IF(F34=0,"",'Ark1'!Q53)</f>
        <v>56</v>
      </c>
      <c r="E34" s="304">
        <f t="shared" si="14"/>
        <v>9</v>
      </c>
      <c r="F34" s="128">
        <f>+'Ark1'!R53</f>
        <v>487</v>
      </c>
      <c r="G34" s="110">
        <f>+IF(F34=0,"",F34-F47)</f>
        <v>46</v>
      </c>
      <c r="H34" s="123">
        <f>+IF(F34=0,"",'Ark1'!AF53)</f>
        <v>5.5583899159165151</v>
      </c>
      <c r="I34" s="123">
        <f t="shared" ref="I34" si="18">+IF(F34=0,"",H34-H47)</f>
        <v>0.63266669464990244</v>
      </c>
      <c r="J34" s="123">
        <f>+IF(F34=0,"",'Ark1'!AG53)</f>
        <v>5.2593310492775354</v>
      </c>
      <c r="K34" s="103"/>
      <c r="L34" s="18">
        <f>+'Ark1'!AI53</f>
        <v>0</v>
      </c>
      <c r="M34" s="375"/>
      <c r="N34" s="153">
        <f t="shared" si="7"/>
        <v>0</v>
      </c>
      <c r="O34" s="375"/>
      <c r="P34" s="111">
        <f>+IF(F34=0,"",'Ark1'!S53)</f>
        <v>5.2505133470225873</v>
      </c>
      <c r="Q34" s="25"/>
      <c r="R34" s="105"/>
      <c r="S34" s="57" t="str">
        <f>+IF(L34=0,"",'Ark1'!AJ53)</f>
        <v/>
      </c>
      <c r="T34" s="383"/>
      <c r="U34" s="57" t="str">
        <f>+IF(L34=0,"",'Ark1'!AK53)</f>
        <v/>
      </c>
      <c r="V34" s="102"/>
      <c r="W34" s="111">
        <f>+IF(F34=0,"",'Ark1'!T53)</f>
        <v>5.420944558521561</v>
      </c>
      <c r="X34" s="398">
        <f t="shared" si="15"/>
        <v>-4.8443196580480574E-2</v>
      </c>
      <c r="Y34" s="123">
        <f>+IF(F34=0,"",'Ark1'!U53)</f>
        <v>20.245790554414778</v>
      </c>
      <c r="Z34" s="393">
        <f t="shared" si="16"/>
        <v>-1.0247536632722856</v>
      </c>
      <c r="AA34" s="128">
        <f>+IF(F34=0,"",'Ark1'!W53)</f>
        <v>3.0800821355236141</v>
      </c>
      <c r="AB34" s="128">
        <f>+IF(F34=0,"",'Ark1'!X53)</f>
        <v>80.69815195071871</v>
      </c>
      <c r="AC34" s="128">
        <f>+IF(F34=0,"",'Ark1'!Y53)</f>
        <v>24.229979466119097</v>
      </c>
      <c r="AD34" s="123">
        <f>+IF(F34=0,"",'Ark1'!Z53)</f>
        <v>5.1727466342921486</v>
      </c>
      <c r="AE34" s="111">
        <f>+IF(F34=0,"",'Ark1'!AA53)</f>
        <v>1.3284421189401581</v>
      </c>
      <c r="AF34" s="111">
        <f>+IF(F34=0,"",'Ark1'!AB53)</f>
        <v>1.9346119877452088</v>
      </c>
      <c r="AG34" s="128">
        <f>+IF(F34=0,"",'Ark1'!AD53)</f>
        <v>49.124776869226949</v>
      </c>
      <c r="AH34" s="128">
        <f>+IF(F34=0,"",'Ark1'!AE53)</f>
        <v>54.381982458813951</v>
      </c>
      <c r="AI34" s="128">
        <f>+IF(F34=0,"",'Ark1'!AF53)</f>
        <v>5.5583899159165151</v>
      </c>
      <c r="AJ34" s="111">
        <f t="shared" si="17"/>
        <v>3.8559640203363306</v>
      </c>
      <c r="AK34" s="25"/>
    </row>
    <row r="35" spans="1:99" ht="15.6">
      <c r="A35" s="25"/>
      <c r="B35" s="25"/>
      <c r="C35" s="377"/>
      <c r="D35" s="25"/>
      <c r="E35" s="25"/>
      <c r="F35" s="25"/>
      <c r="G35" s="25"/>
      <c r="H35" s="25"/>
      <c r="I35" s="25"/>
      <c r="J35" s="25"/>
      <c r="K35" s="103"/>
      <c r="L35" s="25"/>
      <c r="M35" s="375"/>
      <c r="N35" s="375"/>
      <c r="O35" s="375"/>
      <c r="P35" s="25"/>
      <c r="Q35" s="25"/>
      <c r="R35" s="105"/>
      <c r="S35" s="102"/>
      <c r="T35" s="383"/>
      <c r="U35" s="102"/>
      <c r="V35" s="102"/>
      <c r="W35" s="25"/>
      <c r="X35" s="377"/>
      <c r="Y35" s="25"/>
      <c r="Z35" s="377"/>
      <c r="AA35" s="25"/>
      <c r="AB35" s="25"/>
      <c r="AC35" s="25"/>
      <c r="AD35" s="25"/>
      <c r="AE35" s="25"/>
      <c r="AF35" s="25"/>
      <c r="AG35" s="25"/>
      <c r="AH35" s="25"/>
      <c r="AI35" s="25"/>
      <c r="AJ35" s="25"/>
      <c r="AK35" s="25"/>
    </row>
    <row r="36" spans="1:99" ht="15.6">
      <c r="A36" s="25"/>
      <c r="B36" s="46" t="str">
        <f t="shared" ref="B36:B47" si="19">+B23</f>
        <v>Jan</v>
      </c>
      <c r="C36" s="385">
        <f>+'Ark1'!C54</f>
        <v>2021</v>
      </c>
      <c r="D36" s="46">
        <f>+IF(F36=0,"",'Ark1'!Q54)</f>
        <v>60</v>
      </c>
      <c r="E36" s="46">
        <f>+IF(F36=0,"",D36-D48)</f>
        <v>-9</v>
      </c>
      <c r="F36" s="129">
        <f>+'Ark1'!R54</f>
        <v>658</v>
      </c>
      <c r="G36" s="46"/>
      <c r="H36" s="104">
        <f>+IF(F36=0,"",'Ark1'!AF54)</f>
        <v>7.3494917904612995</v>
      </c>
      <c r="I36" s="104"/>
      <c r="J36" s="104">
        <f>+IF(F36=0,"",'Ark1'!AG54)</f>
        <v>7.820254115898936</v>
      </c>
      <c r="K36" s="104"/>
      <c r="L36" s="129"/>
      <c r="M36" s="129"/>
      <c r="N36" s="129"/>
      <c r="O36" s="129"/>
      <c r="P36" s="39">
        <f>+IF(F36=0,"",'Ark1'!S54)</f>
        <v>5.5866261398176276</v>
      </c>
      <c r="Q36" s="39"/>
      <c r="R36" s="105"/>
      <c r="S36" s="104"/>
      <c r="T36" s="383"/>
      <c r="U36" s="104"/>
      <c r="V36" s="102"/>
      <c r="W36" s="39">
        <f>+IF(F36=0,"",'Ark1'!T54)</f>
        <v>5.9711246200607899</v>
      </c>
      <c r="X36" s="389"/>
      <c r="Y36" s="104">
        <f>+IF(F36=0,"",'Ark1'!U54)</f>
        <v>23.18908814589664</v>
      </c>
      <c r="Z36" s="394"/>
      <c r="AA36" s="129">
        <f>+IF(F36=0,"",'Ark1'!W54)</f>
        <v>4.1033434650455929</v>
      </c>
      <c r="AB36" s="129">
        <f>+IF(F36=0,"",'Ark1'!X54)</f>
        <v>92.249240121580556</v>
      </c>
      <c r="AC36" s="129">
        <f>+IF(F36=0,"",'Ark1'!Y54)</f>
        <v>47.720364741641347</v>
      </c>
      <c r="AD36" s="104">
        <f>+IF(F36=0,"",'Ark1'!Z54)</f>
        <v>5.5486370972165213</v>
      </c>
      <c r="AE36" s="39">
        <f>+IF(F36=0,"",'Ark1'!AA54)</f>
        <v>1.3846544508917964</v>
      </c>
      <c r="AF36" s="39">
        <f>+IF(F36=0,"",'Ark1'!AB54)</f>
        <v>2.1439287884916665</v>
      </c>
      <c r="AG36" s="129">
        <f>+IF(F36=0,"",'Ark1'!AD54)</f>
        <v>46.305805095119389</v>
      </c>
      <c r="AH36" s="129">
        <f>+IF(F36=0,"",'Ark1'!AE54)</f>
        <v>56.986821456852589</v>
      </c>
      <c r="AI36" s="129">
        <f>+IF(F36=0,"",'Ark1'!AF54)</f>
        <v>7.3494917904612995</v>
      </c>
      <c r="AJ36" s="39">
        <f t="shared" ref="AJ36:AJ99" si="20">+IF(F36=0,"",Y36/P36)</f>
        <v>4.1508215451577781</v>
      </c>
      <c r="AK36" s="25"/>
    </row>
    <row r="37" spans="1:99" ht="15.6">
      <c r="A37" s="25"/>
      <c r="B37" s="46" t="str">
        <f t="shared" si="19"/>
        <v>Feb</v>
      </c>
      <c r="C37" s="385">
        <f>+'Ark1'!C55</f>
        <v>2021</v>
      </c>
      <c r="D37" s="46">
        <f>+IF(F37=0,"",'Ark1'!Q55)</f>
        <v>45</v>
      </c>
      <c r="E37" s="46">
        <f t="shared" ref="E37:E76" si="21">+IF(F37=0,"",D37-D49)</f>
        <v>-9</v>
      </c>
      <c r="F37" s="129">
        <f>+'Ark1'!R55</f>
        <v>305</v>
      </c>
      <c r="G37" s="46"/>
      <c r="H37" s="104">
        <f>+IF(F37=0,"",'Ark1'!AF55)</f>
        <v>3.4066793253657992</v>
      </c>
      <c r="I37" s="104"/>
      <c r="J37" s="104">
        <f>+IF(F37=0,"",'Ark1'!AG55)</f>
        <v>3.8167509352987872</v>
      </c>
      <c r="K37" s="104"/>
      <c r="L37" s="129"/>
      <c r="M37" s="129"/>
      <c r="N37" s="129"/>
      <c r="O37" s="129"/>
      <c r="P37" s="39">
        <f>+IF(F37=0,"",'Ark1'!S55)</f>
        <v>5.662295081967212</v>
      </c>
      <c r="Q37" s="39"/>
      <c r="R37" s="105"/>
      <c r="S37" s="104"/>
      <c r="T37" s="383"/>
      <c r="U37" s="104"/>
      <c r="V37" s="102"/>
      <c r="W37" s="39">
        <f>+IF(F37=0,"",'Ark1'!T55)</f>
        <v>6.6229508196721305</v>
      </c>
      <c r="X37" s="389"/>
      <c r="Y37" s="104">
        <f>+IF(F37=0,"",'Ark1'!U55)</f>
        <v>24.416459016393439</v>
      </c>
      <c r="Z37" s="394"/>
      <c r="AA37" s="129">
        <f>+IF(F37=0,"",'Ark1'!W55)</f>
        <v>10.163934426229508</v>
      </c>
      <c r="AB37" s="129">
        <f>+IF(F37=0,"",'Ark1'!X55)</f>
        <v>93.442622950819683</v>
      </c>
      <c r="AC37" s="129">
        <f>+IF(F37=0,"",'Ark1'!Y55)</f>
        <v>55.737704918032797</v>
      </c>
      <c r="AD37" s="104">
        <f>+IF(F37=0,"",'Ark1'!Z55)</f>
        <v>6.0150910696505191</v>
      </c>
      <c r="AE37" s="39">
        <f>+IF(F37=0,"",'Ark1'!AA55)</f>
        <v>1.5599667855255843</v>
      </c>
      <c r="AF37" s="39">
        <f>+IF(F37=0,"",'Ark1'!AB55)</f>
        <v>2.3284690983226715</v>
      </c>
      <c r="AG37" s="129">
        <f>+IF(F37=0,"",'Ark1'!AD55)</f>
        <v>58.440318159392305</v>
      </c>
      <c r="AH37" s="129">
        <f>+IF(F37=0,"",'Ark1'!AE55)</f>
        <v>48.396274107457806</v>
      </c>
      <c r="AI37" s="129">
        <f>+IF(F37=0,"",'Ark1'!AF55)</f>
        <v>3.4066793253657992</v>
      </c>
      <c r="AJ37" s="39">
        <f t="shared" si="20"/>
        <v>4.3121134916039381</v>
      </c>
      <c r="AK37" s="25"/>
    </row>
    <row r="38" spans="1:99" ht="15.6">
      <c r="A38" s="25"/>
      <c r="B38" s="46" t="str">
        <f t="shared" si="19"/>
        <v>Mar</v>
      </c>
      <c r="C38" s="385">
        <f>+'Ark1'!C56</f>
        <v>2021</v>
      </c>
      <c r="D38" s="46">
        <f>+IF(F38=0,"",'Ark1'!Q56)</f>
        <v>144</v>
      </c>
      <c r="E38" s="46">
        <f t="shared" si="21"/>
        <v>1</v>
      </c>
      <c r="F38" s="129">
        <f>+'Ark1'!R56</f>
        <v>900</v>
      </c>
      <c r="G38" s="46"/>
      <c r="H38" s="104">
        <f>+IF(F38=0,"",'Ark1'!AF56)</f>
        <v>10.052496369931868</v>
      </c>
      <c r="I38" s="104"/>
      <c r="J38" s="104">
        <f>+IF(F38=0,"",'Ark1'!AG56)</f>
        <v>10.425047659287795</v>
      </c>
      <c r="K38" s="104"/>
      <c r="L38" s="129"/>
      <c r="M38" s="129"/>
      <c r="N38" s="129"/>
      <c r="O38" s="129"/>
      <c r="P38" s="39">
        <f>+IF(F38=0,"",'Ark1'!S56)</f>
        <v>5.5222222222222221</v>
      </c>
      <c r="Q38" s="39"/>
      <c r="R38" s="105"/>
      <c r="S38" s="104"/>
      <c r="T38" s="383"/>
      <c r="U38" s="104"/>
      <c r="V38" s="102"/>
      <c r="W38" s="39">
        <f>+IF(F38=0,"",'Ark1'!T56)</f>
        <v>5.9233333333333329</v>
      </c>
      <c r="X38" s="389"/>
      <c r="Y38" s="104">
        <f>+IF(F38=0,"",'Ark1'!U56)</f>
        <v>22.600822222222202</v>
      </c>
      <c r="Z38" s="394"/>
      <c r="AA38" s="129">
        <f>+IF(F38=0,"",'Ark1'!W56)</f>
        <v>4.6666666666666679</v>
      </c>
      <c r="AB38" s="129">
        <f>+IF(F38=0,"",'Ark1'!X56)</f>
        <v>85.8888888888889</v>
      </c>
      <c r="AC38" s="129">
        <f>+IF(F38=0,"",'Ark1'!Y56)</f>
        <v>44</v>
      </c>
      <c r="AD38" s="104">
        <f>+IF(F38=0,"",'Ark1'!Z56)</f>
        <v>6.2296701884839445</v>
      </c>
      <c r="AE38" s="39">
        <f>+IF(F38=0,"",'Ark1'!AA56)</f>
        <v>1.5799281121323769</v>
      </c>
      <c r="AF38" s="39">
        <f>+IF(F38=0,"",'Ark1'!AB56)</f>
        <v>2.1581138884580575</v>
      </c>
      <c r="AG38" s="129">
        <f>+IF(F38=0,"",'Ark1'!AD56)</f>
        <v>58.14126083668905</v>
      </c>
      <c r="AH38" s="129">
        <f>+IF(F38=0,"",'Ark1'!AE56)</f>
        <v>58.592704300487888</v>
      </c>
      <c r="AI38" s="129">
        <f>+IF(F38=0,"",'Ark1'!AF56)</f>
        <v>10.052496369931868</v>
      </c>
      <c r="AJ38" s="39">
        <f t="shared" si="20"/>
        <v>4.0927042253521089</v>
      </c>
      <c r="AK38" s="25"/>
    </row>
    <row r="39" spans="1:99" ht="15.6">
      <c r="A39" s="25"/>
      <c r="B39" s="46" t="str">
        <f t="shared" si="19"/>
        <v>Apr</v>
      </c>
      <c r="C39" s="385">
        <f>+'Ark1'!C57</f>
        <v>2021</v>
      </c>
      <c r="D39" s="46">
        <f>+IF(F39=0,"",'Ark1'!Q57)</f>
        <v>82</v>
      </c>
      <c r="E39" s="46">
        <f t="shared" si="21"/>
        <v>6</v>
      </c>
      <c r="F39" s="129">
        <f>+'Ark1'!R57</f>
        <v>550</v>
      </c>
      <c r="G39" s="46"/>
      <c r="H39" s="104">
        <f>+IF(F39=0,"",'Ark1'!AF57)</f>
        <v>6.1431922260694733</v>
      </c>
      <c r="I39" s="104"/>
      <c r="J39" s="104">
        <f>+IF(F39=0,"",'Ark1'!AG57)</f>
        <v>6.30178379709269</v>
      </c>
      <c r="K39" s="104"/>
      <c r="L39" s="129"/>
      <c r="M39" s="129"/>
      <c r="N39" s="129"/>
      <c r="O39" s="129"/>
      <c r="P39" s="39">
        <f>+IF(F39=0,"",'Ark1'!S57)</f>
        <v>5.5527272727272718</v>
      </c>
      <c r="Q39" s="39"/>
      <c r="R39" s="105"/>
      <c r="S39" s="104"/>
      <c r="T39" s="383"/>
      <c r="U39" s="104"/>
      <c r="V39" s="102"/>
      <c r="W39" s="39">
        <f>+IF(F39=0,"",'Ark1'!T57)</f>
        <v>5.9654545454545449</v>
      </c>
      <c r="X39" s="389"/>
      <c r="Y39" s="104">
        <f>+IF(F39=0,"",'Ark1'!U57)</f>
        <v>22.355763636363633</v>
      </c>
      <c r="Z39" s="394"/>
      <c r="AA39" s="129">
        <f>+IF(F39=0,"",'Ark1'!W57)</f>
        <v>4.7272727272727284</v>
      </c>
      <c r="AB39" s="129">
        <f>+IF(F39=0,"",'Ark1'!X57)</f>
        <v>85.090909090909108</v>
      </c>
      <c r="AC39" s="129">
        <f>+IF(F39=0,"",'Ark1'!Y57)</f>
        <v>43.454545454545446</v>
      </c>
      <c r="AD39" s="104">
        <f>+IF(F39=0,"",'Ark1'!Z57)</f>
        <v>6.2628417060501809</v>
      </c>
      <c r="AE39" s="39">
        <f>+IF(F39=0,"",'Ark1'!AA57)</f>
        <v>1.5828460610219055</v>
      </c>
      <c r="AF39" s="39">
        <f>+IF(F39=0,"",'Ark1'!AB57)</f>
        <v>2.1020957665078552</v>
      </c>
      <c r="AG39" s="129">
        <f>+IF(F39=0,"",'Ark1'!AD57)</f>
        <v>66.53379088719737</v>
      </c>
      <c r="AH39" s="129">
        <f>+IF(F39=0,"",'Ark1'!AE57)</f>
        <v>56.420503594003314</v>
      </c>
      <c r="AI39" s="129">
        <f>+IF(F39=0,"",'Ark1'!AF57)</f>
        <v>6.1431922260694733</v>
      </c>
      <c r="AJ39" s="39">
        <f t="shared" si="20"/>
        <v>4.0260870988867064</v>
      </c>
      <c r="AK39" s="25"/>
    </row>
    <row r="40" spans="1:99" ht="15.6">
      <c r="A40" s="25"/>
      <c r="B40" s="46" t="str">
        <f t="shared" si="19"/>
        <v>Mai</v>
      </c>
      <c r="C40" s="385">
        <f>+'Ark1'!C58</f>
        <v>2021</v>
      </c>
      <c r="D40" s="46">
        <f>+IF(F40=0,"",'Ark1'!Q58)</f>
        <v>69</v>
      </c>
      <c r="E40" s="46">
        <f t="shared" si="21"/>
        <v>-27</v>
      </c>
      <c r="F40" s="129">
        <f>+'Ark1'!R58</f>
        <v>433</v>
      </c>
      <c r="G40" s="46"/>
      <c r="H40" s="104">
        <f>+IF(F40=0,"",'Ark1'!AF58)</f>
        <v>4.8363676979783312</v>
      </c>
      <c r="I40" s="104"/>
      <c r="J40" s="104">
        <f>+IF(F40=0,"",'Ark1'!AG58)</f>
        <v>5.071852308792411</v>
      </c>
      <c r="K40" s="104"/>
      <c r="L40" s="129"/>
      <c r="M40" s="129"/>
      <c r="N40" s="129"/>
      <c r="O40" s="129"/>
      <c r="P40" s="39">
        <f>+IF(F40=0,"",'Ark1'!S58)</f>
        <v>5.5773672055427248</v>
      </c>
      <c r="Q40" s="39"/>
      <c r="R40" s="105"/>
      <c r="S40" s="104"/>
      <c r="T40" s="383"/>
      <c r="U40" s="104"/>
      <c r="V40" s="102"/>
      <c r="W40" s="39">
        <f>+IF(F40=0,"",'Ark1'!T58)</f>
        <v>6.1501154734411108</v>
      </c>
      <c r="X40" s="389"/>
      <c r="Y40" s="104">
        <f>+IF(F40=0,"",'Ark1'!U58)</f>
        <v>22.854272517321004</v>
      </c>
      <c r="Z40" s="394"/>
      <c r="AA40" s="129">
        <f>+IF(F40=0,"",'Ark1'!W58)</f>
        <v>6.466512702078524</v>
      </c>
      <c r="AB40" s="129">
        <f>+IF(F40=0,"",'Ark1'!X58)</f>
        <v>89.376443418013892</v>
      </c>
      <c r="AC40" s="129">
        <f>+IF(F40=0,"",'Ark1'!Y58)</f>
        <v>40.877598152424945</v>
      </c>
      <c r="AD40" s="104">
        <f>+IF(F40=0,"",'Ark1'!Z58)</f>
        <v>6.0726471119702037</v>
      </c>
      <c r="AE40" s="39">
        <f>+IF(F40=0,"",'Ark1'!AA58)</f>
        <v>1.7850147324188237</v>
      </c>
      <c r="AF40" s="39">
        <f>+IF(F40=0,"",'Ark1'!AB58)</f>
        <v>2.2164837508118036</v>
      </c>
      <c r="AG40" s="129">
        <f>+IF(F40=0,"",'Ark1'!AD58)</f>
        <v>67.12669270183919</v>
      </c>
      <c r="AH40" s="129">
        <f>+IF(F40=0,"",'Ark1'!AE58)</f>
        <v>50.811278154666361</v>
      </c>
      <c r="AI40" s="129">
        <f>+IF(F40=0,"",'Ark1'!AF58)</f>
        <v>4.8363676979783312</v>
      </c>
      <c r="AJ40" s="39">
        <f t="shared" si="20"/>
        <v>4.0976811594202882</v>
      </c>
      <c r="AK40" s="25"/>
    </row>
    <row r="41" spans="1:99" ht="15.6">
      <c r="A41" s="25"/>
      <c r="B41" s="46" t="str">
        <f t="shared" si="19"/>
        <v>Jun</v>
      </c>
      <c r="C41" s="385">
        <f>+'Ark1'!C59</f>
        <v>2021</v>
      </c>
      <c r="D41" s="46">
        <f>+IF(F41=0,"",'Ark1'!Q59)</f>
        <v>97</v>
      </c>
      <c r="E41" s="46">
        <f t="shared" si="21"/>
        <v>2</v>
      </c>
      <c r="F41" s="129">
        <f>+'Ark1'!R59</f>
        <v>716</v>
      </c>
      <c r="G41" s="46"/>
      <c r="H41" s="104">
        <f>+IF(F41=0,"",'Ark1'!AF59)</f>
        <v>7.997319334301352</v>
      </c>
      <c r="I41" s="104"/>
      <c r="J41" s="104">
        <f>+IF(F41=0,"",'Ark1'!AG59)</f>
        <v>8.2310034763245223</v>
      </c>
      <c r="K41" s="104"/>
      <c r="L41" s="129"/>
      <c r="M41" s="129"/>
      <c r="N41" s="129"/>
      <c r="O41" s="129"/>
      <c r="P41" s="39">
        <f>+IF(F41=0,"",'Ark1'!S59)</f>
        <v>4.9888268156424571</v>
      </c>
      <c r="Q41" s="39"/>
      <c r="R41" s="105"/>
      <c r="S41" s="104"/>
      <c r="T41" s="383"/>
      <c r="U41" s="104"/>
      <c r="V41" s="102"/>
      <c r="W41" s="39">
        <f>+IF(F41=0,"",'Ark1'!T59)</f>
        <v>5.8212290502793316</v>
      </c>
      <c r="X41" s="389"/>
      <c r="Y41" s="104">
        <f>+IF(F41=0,"",'Ark1'!U59)</f>
        <v>22.42995810055865</v>
      </c>
      <c r="Z41" s="394"/>
      <c r="AA41" s="129">
        <f>+IF(F41=0,"",'Ark1'!W59)</f>
        <v>7.4022346368715102</v>
      </c>
      <c r="AB41" s="129">
        <f>+IF(F41=0,"",'Ark1'!X59)</f>
        <v>86.033519553072637</v>
      </c>
      <c r="AC41" s="129">
        <f>+IF(F41=0,"",'Ark1'!Y59)</f>
        <v>41.759776536312849</v>
      </c>
      <c r="AD41" s="104">
        <f>+IF(F41=0,"",'Ark1'!Z59)</f>
        <v>6.4640153582210154</v>
      </c>
      <c r="AE41" s="39">
        <f>+IF(F41=0,"",'Ark1'!AA59)</f>
        <v>1.7600115122009301</v>
      </c>
      <c r="AF41" s="39">
        <f>+IF(F41=0,"",'Ark1'!AB59)</f>
        <v>2.6013311263851455</v>
      </c>
      <c r="AG41" s="129">
        <f>+IF(F41=0,"",'Ark1'!AD59)</f>
        <v>64.190278467709973</v>
      </c>
      <c r="AH41" s="129">
        <f>+IF(F41=0,"",'Ark1'!AE59)</f>
        <v>59.228242659140733</v>
      </c>
      <c r="AI41" s="129">
        <f>+IF(F41=0,"",'Ark1'!AF59)</f>
        <v>7.997319334301352</v>
      </c>
      <c r="AJ41" s="39">
        <f t="shared" si="20"/>
        <v>4.4960386338185883</v>
      </c>
      <c r="AK41" s="25"/>
    </row>
    <row r="42" spans="1:99" ht="15.6">
      <c r="A42" s="25"/>
      <c r="B42" s="46" t="str">
        <f t="shared" si="19"/>
        <v>Jul</v>
      </c>
      <c r="C42" s="385">
        <f>+'Ark1'!C60</f>
        <v>2021</v>
      </c>
      <c r="D42" s="46">
        <f>+IF(F42=0,"",'Ark1'!Q60)</f>
        <v>25</v>
      </c>
      <c r="E42" s="46">
        <f t="shared" si="21"/>
        <v>-3</v>
      </c>
      <c r="F42" s="129">
        <f>+'Ark1'!R60</f>
        <v>176</v>
      </c>
      <c r="G42" s="46"/>
      <c r="H42" s="104">
        <f>+IF(F42=0,"",'Ark1'!AF60)</f>
        <v>1.9658215123422311</v>
      </c>
      <c r="I42" s="104"/>
      <c r="J42" s="104">
        <f>+IF(F42=0,"",'Ark1'!AG60)</f>
        <v>2.0841648979581779</v>
      </c>
      <c r="K42" s="104"/>
      <c r="L42" s="129"/>
      <c r="M42" s="129"/>
      <c r="N42" s="129"/>
      <c r="O42" s="129"/>
      <c r="P42" s="39">
        <f>+IF(F42=0,"",'Ark1'!S60)</f>
        <v>5.1647727272727284</v>
      </c>
      <c r="Q42" s="39"/>
      <c r="R42" s="105"/>
      <c r="S42" s="104"/>
      <c r="T42" s="383"/>
      <c r="U42" s="104"/>
      <c r="V42" s="102"/>
      <c r="W42" s="39">
        <f>+IF(F42=0,"",'Ark1'!T60)</f>
        <v>6.2443181818181808</v>
      </c>
      <c r="X42" s="389"/>
      <c r="Y42" s="104">
        <f>+IF(F42=0,"",'Ark1'!U60)</f>
        <v>23.105113636363633</v>
      </c>
      <c r="Z42" s="394"/>
      <c r="AA42" s="129">
        <f>+IF(F42=0,"",'Ark1'!W60)</f>
        <v>6.25</v>
      </c>
      <c r="AB42" s="129">
        <f>+IF(F42=0,"",'Ark1'!X60)</f>
        <v>83.522727272727266</v>
      </c>
      <c r="AC42" s="129">
        <f>+IF(F42=0,"",'Ark1'!Y60)</f>
        <v>48.863636363636367</v>
      </c>
      <c r="AD42" s="104">
        <f>+IF(F42=0,"",'Ark1'!Z60)</f>
        <v>7.2029795751351697</v>
      </c>
      <c r="AE42" s="39">
        <f>+IF(F42=0,"",'Ark1'!AA60)</f>
        <v>1.7552220639570502</v>
      </c>
      <c r="AF42" s="39">
        <f>+IF(F42=0,"",'Ark1'!AB60)</f>
        <v>2.3360980460114504</v>
      </c>
      <c r="AG42" s="129">
        <f>+IF(F42=0,"",'Ark1'!AD60)</f>
        <v>48.585725606151911</v>
      </c>
      <c r="AH42" s="129">
        <f>+IF(F42=0,"",'Ark1'!AE60)</f>
        <v>64.422495322168174</v>
      </c>
      <c r="AI42" s="129">
        <f>+IF(F42=0,"",'Ark1'!AF60)</f>
        <v>1.9658215123422311</v>
      </c>
      <c r="AJ42" s="39">
        <f t="shared" si="20"/>
        <v>4.4735973597359724</v>
      </c>
      <c r="AK42" s="25"/>
    </row>
    <row r="43" spans="1:99" ht="15.6">
      <c r="A43" s="25"/>
      <c r="B43" s="46" t="str">
        <f t="shared" si="19"/>
        <v>Aug</v>
      </c>
      <c r="C43" s="385">
        <f>+'Ark1'!C61</f>
        <v>2021</v>
      </c>
      <c r="D43" s="46">
        <f>+IF(F43=0,"",'Ark1'!Q61)</f>
        <v>66</v>
      </c>
      <c r="E43" s="46">
        <f t="shared" si="21"/>
        <v>9</v>
      </c>
      <c r="F43" s="129">
        <f>+'Ark1'!R61</f>
        <v>489</v>
      </c>
      <c r="G43" s="46"/>
      <c r="H43" s="104">
        <f>+IF(F43=0,"",'Ark1'!AF61)</f>
        <v>5.4618563609963138</v>
      </c>
      <c r="I43" s="104"/>
      <c r="J43" s="104">
        <f>+IF(F43=0,"",'Ark1'!AG61)</f>
        <v>5.2444794871842157</v>
      </c>
      <c r="K43" s="104"/>
      <c r="L43" s="129"/>
      <c r="M43" s="129"/>
      <c r="N43" s="129"/>
      <c r="O43" s="129"/>
      <c r="P43" s="39">
        <f>+IF(F43=0,"",'Ark1'!S61)</f>
        <v>5.1431492842535791</v>
      </c>
      <c r="Q43" s="39"/>
      <c r="R43" s="105"/>
      <c r="S43" s="104"/>
      <c r="T43" s="383"/>
      <c r="U43" s="104"/>
      <c r="V43" s="102"/>
      <c r="W43" s="39">
        <f>+IF(F43=0,"",'Ark1'!T61)</f>
        <v>5.5214723926380387</v>
      </c>
      <c r="X43" s="389"/>
      <c r="Y43" s="104">
        <f>+IF(F43=0,"",'Ark1'!U61)</f>
        <v>20.925807770961143</v>
      </c>
      <c r="Z43" s="394"/>
      <c r="AA43" s="129">
        <f>+IF(F43=0,"",'Ark1'!W61)</f>
        <v>4.703476482617587</v>
      </c>
      <c r="AB43" s="129">
        <f>+IF(F43=0,"",'Ark1'!X61)</f>
        <v>74.233128834355853</v>
      </c>
      <c r="AC43" s="129">
        <f>+IF(F43=0,"",'Ark1'!Y61)</f>
        <v>33.946830265848661</v>
      </c>
      <c r="AD43" s="104">
        <f>+IF(F43=0,"",'Ark1'!Z61)</f>
        <v>6.7315577199695058</v>
      </c>
      <c r="AE43" s="39">
        <f>+IF(F43=0,"",'Ark1'!AA61)</f>
        <v>1.7746105019825977</v>
      </c>
      <c r="AF43" s="39">
        <f>+IF(F43=0,"",'Ark1'!AB61)</f>
        <v>2.4653112978384906</v>
      </c>
      <c r="AG43" s="129">
        <f>+IF(F43=0,"",'Ark1'!AD61)</f>
        <v>55.838434255142154</v>
      </c>
      <c r="AH43" s="129">
        <f>+IF(F43=0,"",'Ark1'!AE61)</f>
        <v>53.403702799033937</v>
      </c>
      <c r="AI43" s="129">
        <f>+IF(F43=0,"",'Ark1'!AF61)</f>
        <v>5.4618563609963138</v>
      </c>
      <c r="AJ43" s="39">
        <f t="shared" si="20"/>
        <v>4.0686759443339957</v>
      </c>
      <c r="AK43" s="25"/>
    </row>
    <row r="44" spans="1:99" ht="15.6">
      <c r="A44" s="25"/>
      <c r="B44" s="46" t="str">
        <f t="shared" si="19"/>
        <v>Sep</v>
      </c>
      <c r="C44" s="385">
        <f>+'Ark1'!C62</f>
        <v>2021</v>
      </c>
      <c r="D44" s="46">
        <f>+IF(F44=0,"",'Ark1'!Q62)</f>
        <v>108</v>
      </c>
      <c r="E44" s="46">
        <f t="shared" si="21"/>
        <v>23</v>
      </c>
      <c r="F44" s="129">
        <f>+'Ark1'!R62</f>
        <v>627</v>
      </c>
      <c r="G44" s="46"/>
      <c r="H44" s="104">
        <f>+IF(F44=0,"",'Ark1'!AF62)</f>
        <v>7.0032391377192003</v>
      </c>
      <c r="I44" s="104"/>
      <c r="J44" s="104">
        <f>+IF(F44=0,"",'Ark1'!AG62)</f>
        <v>6.5343605065589276</v>
      </c>
      <c r="K44" s="104"/>
      <c r="L44" s="129"/>
      <c r="M44" s="129"/>
      <c r="N44" s="129"/>
      <c r="O44" s="129"/>
      <c r="P44" s="39">
        <f>+IF(F44=0,"",'Ark1'!S62)</f>
        <v>5.2232854864433822</v>
      </c>
      <c r="Q44" s="39"/>
      <c r="R44" s="105"/>
      <c r="S44" s="104"/>
      <c r="T44" s="383"/>
      <c r="U44" s="104"/>
      <c r="V44" s="102"/>
      <c r="W44" s="39">
        <f>+IF(F44=0,"",'Ark1'!T62)</f>
        <v>5.5119617224880386</v>
      </c>
      <c r="X44" s="389"/>
      <c r="Y44" s="104">
        <f>+IF(F44=0,"",'Ark1'!U62)</f>
        <v>20.334066985645936</v>
      </c>
      <c r="Z44" s="394"/>
      <c r="AA44" s="129">
        <f>+IF(F44=0,"",'Ark1'!W62)</f>
        <v>3.0303030303030303</v>
      </c>
      <c r="AB44" s="129">
        <f>+IF(F44=0,"",'Ark1'!X62)</f>
        <v>74.960127591706524</v>
      </c>
      <c r="AC44" s="129">
        <f>+IF(F44=0,"",'Ark1'!Y62)</f>
        <v>26.634768740031905</v>
      </c>
      <c r="AD44" s="104">
        <f>+IF(F44=0,"",'Ark1'!Z62)</f>
        <v>6.2377880348790784</v>
      </c>
      <c r="AE44" s="39">
        <f>+IF(F44=0,"",'Ark1'!AA62)</f>
        <v>1.8347783337851655</v>
      </c>
      <c r="AF44" s="39">
        <f>+IF(F44=0,"",'Ark1'!AB62)</f>
        <v>2.2692241952472649</v>
      </c>
      <c r="AG44" s="129">
        <f>+IF(F44=0,"",'Ark1'!AD62)</f>
        <v>44.234134475530226</v>
      </c>
      <c r="AH44" s="129">
        <f>+IF(F44=0,"",'Ark1'!AE62)</f>
        <v>50.462005056195686</v>
      </c>
      <c r="AI44" s="129">
        <f>+IF(F44=0,"",'Ark1'!AF62)</f>
        <v>7.0032391377192003</v>
      </c>
      <c r="AJ44" s="39">
        <f t="shared" si="20"/>
        <v>3.8929648854961831</v>
      </c>
      <c r="AK44" s="25"/>
      <c r="AN44" s="42"/>
      <c r="AO44" s="42"/>
      <c r="AP44" s="42"/>
      <c r="AR44" s="42"/>
      <c r="AS44" s="42"/>
      <c r="AT44" s="4"/>
      <c r="AU44" s="2"/>
      <c r="AV44" s="2"/>
      <c r="AW44" s="2"/>
      <c r="AX44" s="2"/>
      <c r="AY44" s="2"/>
      <c r="AZ44" s="2"/>
      <c r="BA44" s="2"/>
      <c r="BB44" s="2"/>
      <c r="BC44" s="2"/>
      <c r="BE44" s="2"/>
      <c r="BL44" s="4"/>
      <c r="BM44" s="2"/>
      <c r="BN44" s="2"/>
      <c r="BO44" s="2"/>
      <c r="BP44" s="2"/>
      <c r="BQ44" s="2"/>
      <c r="BR44" s="2"/>
      <c r="BS44" s="2"/>
      <c r="BT44" s="2"/>
      <c r="BU44" s="2"/>
      <c r="BW44" s="2"/>
      <c r="CD44" s="4"/>
      <c r="CE44" s="2"/>
      <c r="CF44" s="2"/>
      <c r="CG44" s="2"/>
      <c r="CH44" s="2"/>
      <c r="CI44" s="2"/>
      <c r="CJ44" s="2"/>
      <c r="CK44" s="2"/>
      <c r="CL44" s="2"/>
      <c r="CM44" s="2"/>
      <c r="CO44" s="2"/>
    </row>
    <row r="45" spans="1:99" ht="15.6">
      <c r="A45" s="25"/>
      <c r="B45" s="46" t="str">
        <f t="shared" si="19"/>
        <v>Okt</v>
      </c>
      <c r="C45" s="385">
        <f>+'Ark1'!C63</f>
        <v>2021</v>
      </c>
      <c r="D45" s="46">
        <f>+IF(F45=0,"",'Ark1'!Q63)</f>
        <v>212</v>
      </c>
      <c r="E45" s="46">
        <f t="shared" si="21"/>
        <v>-3</v>
      </c>
      <c r="F45" s="129">
        <f>+'Ark1'!R63</f>
        <v>2079</v>
      </c>
      <c r="G45" s="46"/>
      <c r="H45" s="104">
        <f>+IF(F45=0,"",'Ark1'!AF63)</f>
        <v>23.221266614542607</v>
      </c>
      <c r="I45" s="104"/>
      <c r="J45" s="104">
        <f>+IF(F45=0,"",'Ark1'!AG63)</f>
        <v>22.141790660768194</v>
      </c>
      <c r="K45" s="104"/>
      <c r="L45" s="129"/>
      <c r="M45" s="129"/>
      <c r="N45" s="129"/>
      <c r="O45" s="129"/>
      <c r="P45" s="39">
        <f>+IF(F45=0,"",'Ark1'!S63)</f>
        <v>4.9831649831649836</v>
      </c>
      <c r="Q45" s="39"/>
      <c r="R45" s="105"/>
      <c r="S45" s="104"/>
      <c r="T45" s="383"/>
      <c r="U45" s="104"/>
      <c r="V45" s="102"/>
      <c r="W45" s="39">
        <f>+IF(F45=0,"",'Ark1'!T63)</f>
        <v>4.8903318903318915</v>
      </c>
      <c r="X45" s="389"/>
      <c r="Y45" s="104">
        <f>+IF(F45=0,"",'Ark1'!U63)</f>
        <v>20.780067340067362</v>
      </c>
      <c r="Z45" s="394"/>
      <c r="AA45" s="129">
        <f>+IF(F45=0,"",'Ark1'!W63)</f>
        <v>2.0202020202020203</v>
      </c>
      <c r="AB45" s="129">
        <f>+IF(F45=0,"",'Ark1'!X63)</f>
        <v>84.17508417508418</v>
      </c>
      <c r="AC45" s="129">
        <f>+IF(F45=0,"",'Ark1'!Y63)</f>
        <v>25.829725829725831</v>
      </c>
      <c r="AD45" s="104">
        <f>+IF(F45=0,"",'Ark1'!Z63)</f>
        <v>5.2986513113594063</v>
      </c>
      <c r="AE45" s="39">
        <f>+IF(F45=0,"",'Ark1'!AA63)</f>
        <v>2.0310730434303155</v>
      </c>
      <c r="AF45" s="39">
        <f>+IF(F45=0,"",'Ark1'!AB63)</f>
        <v>2.1774341916504785</v>
      </c>
      <c r="AG45" s="129">
        <f>+IF(F45=0,"",'Ark1'!AD63)</f>
        <v>48.348484073980948</v>
      </c>
      <c r="AH45" s="129">
        <f>+IF(F45=0,"",'Ark1'!AE63)</f>
        <v>50.923861765373161</v>
      </c>
      <c r="AI45" s="129">
        <f>+IF(F45=0,"",'Ark1'!AF63)</f>
        <v>23.221266614542607</v>
      </c>
      <c r="AJ45" s="39">
        <f t="shared" si="20"/>
        <v>4.1700540540540585</v>
      </c>
      <c r="AK45" s="25"/>
      <c r="AN45" s="23"/>
      <c r="AO45" s="23"/>
      <c r="AP45" s="23"/>
      <c r="AQ45" s="42"/>
      <c r="AR45" s="23"/>
      <c r="AS45" s="23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</row>
    <row r="46" spans="1:99" s="2" customFormat="1" ht="15.6">
      <c r="A46" s="25"/>
      <c r="B46" s="46" t="str">
        <f t="shared" si="19"/>
        <v>Nov</v>
      </c>
      <c r="C46" s="385">
        <f>+'Ark1'!C64</f>
        <v>2021</v>
      </c>
      <c r="D46" s="46">
        <f>+IF(F46=0,"",'Ark1'!Q64)</f>
        <v>173</v>
      </c>
      <c r="E46" s="46">
        <f t="shared" si="21"/>
        <v>4</v>
      </c>
      <c r="F46" s="129">
        <f>+'Ark1'!R64</f>
        <v>1579</v>
      </c>
      <c r="G46" s="46"/>
      <c r="H46" s="104">
        <f>+IF(F46=0,"",'Ark1'!AF64)</f>
        <v>17.636546409024902</v>
      </c>
      <c r="I46" s="104"/>
      <c r="J46" s="104">
        <f>+IF(F46=0,"",'Ark1'!AG64)</f>
        <v>17.520910326735972</v>
      </c>
      <c r="K46" s="104"/>
      <c r="L46" s="129"/>
      <c r="M46" s="129"/>
      <c r="N46" s="129"/>
      <c r="O46" s="129"/>
      <c r="P46" s="39">
        <f>+IF(F46=0,"",'Ark1'!S64)</f>
        <v>5.2488917036098792</v>
      </c>
      <c r="Q46" s="39"/>
      <c r="R46" s="105"/>
      <c r="S46" s="104"/>
      <c r="T46" s="383"/>
      <c r="U46" s="104"/>
      <c r="V46" s="102"/>
      <c r="W46" s="39">
        <f>+IF(F46=0,"",'Ark1'!T64)</f>
        <v>5.5547815072830913</v>
      </c>
      <c r="X46" s="389"/>
      <c r="Y46" s="104">
        <f>+IF(F46=0,"",'Ark1'!U64)</f>
        <v>21.650265991133637</v>
      </c>
      <c r="Z46" s="394"/>
      <c r="AA46" s="129">
        <f>+IF(F46=0,"",'Ark1'!W64)</f>
        <v>2.9132362254591513</v>
      </c>
      <c r="AB46" s="129">
        <f>+IF(F46=0,"",'Ark1'!X64)</f>
        <v>87.270424319189374</v>
      </c>
      <c r="AC46" s="129">
        <f>+IF(F46=0,"",'Ark1'!Y64)</f>
        <v>34.832172260924629</v>
      </c>
      <c r="AD46" s="104">
        <f>+IF(F46=0,"",'Ark1'!Z64)</f>
        <v>5.5220899298490655</v>
      </c>
      <c r="AE46" s="39">
        <f>+IF(F46=0,"",'Ark1'!AA64)</f>
        <v>1.6392868204178028</v>
      </c>
      <c r="AF46" s="39">
        <f>+IF(F46=0,"",'Ark1'!AB64)</f>
        <v>2.05651799024902</v>
      </c>
      <c r="AG46" s="129">
        <f>+IF(F46=0,"",'Ark1'!AD64)</f>
        <v>43.636951789104373</v>
      </c>
      <c r="AH46" s="129">
        <f>+IF(F46=0,"",'Ark1'!AE64)</f>
        <v>51.359914521416066</v>
      </c>
      <c r="AI46" s="129">
        <f>+IF(F46=0,"",'Ark1'!AF64)</f>
        <v>17.636546409024902</v>
      </c>
      <c r="AJ46" s="39">
        <f t="shared" si="20"/>
        <v>4.1247309362934379</v>
      </c>
      <c r="AK46" s="25"/>
      <c r="AL46"/>
      <c r="AM46"/>
      <c r="AN46" s="43"/>
      <c r="AO46" s="43"/>
      <c r="AP46" s="43"/>
      <c r="AQ46" s="23"/>
      <c r="AR46" s="43"/>
      <c r="AS46" s="43"/>
      <c r="AT46" s="45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45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45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</row>
    <row r="47" spans="1:99" s="3" customFormat="1" ht="15.6">
      <c r="A47" s="25"/>
      <c r="B47" s="46" t="str">
        <f t="shared" si="19"/>
        <v>Des</v>
      </c>
      <c r="C47" s="385">
        <f>+'Ark1'!C65</f>
        <v>2021</v>
      </c>
      <c r="D47" s="46">
        <f>+IF(F47=0,"",'Ark1'!Q65)</f>
        <v>47</v>
      </c>
      <c r="E47" s="46">
        <f t="shared" si="21"/>
        <v>-26</v>
      </c>
      <c r="F47" s="129">
        <f>+'Ark1'!R65</f>
        <v>441</v>
      </c>
      <c r="G47" s="46"/>
      <c r="H47" s="104">
        <f>+IF(F47=0,"",'Ark1'!AF65)</f>
        <v>4.9257232212666127</v>
      </c>
      <c r="I47" s="104"/>
      <c r="J47" s="104">
        <f>+IF(F47=0,"",'Ark1'!AG65)</f>
        <v>4.807601828099366</v>
      </c>
      <c r="K47" s="104"/>
      <c r="L47" s="129"/>
      <c r="M47" s="129"/>
      <c r="N47" s="129"/>
      <c r="O47" s="129"/>
      <c r="P47" s="39">
        <f>+IF(F47=0,"",'Ark1'!S65)</f>
        <v>5.034013605442178</v>
      </c>
      <c r="Q47" s="39"/>
      <c r="R47" s="105"/>
      <c r="S47" s="104"/>
      <c r="T47" s="383"/>
      <c r="U47" s="104"/>
      <c r="V47" s="102"/>
      <c r="W47" s="39">
        <f>+IF(F47=0,"",'Ark1'!T65)</f>
        <v>5.4693877551020416</v>
      </c>
      <c r="X47" s="389"/>
      <c r="Y47" s="104">
        <f>+IF(F47=0,"",'Ark1'!U65)</f>
        <v>21.270544217687064</v>
      </c>
      <c r="Z47" s="394"/>
      <c r="AA47" s="129">
        <f>+IF(F47=0,"",'Ark1'!W65)</f>
        <v>4.3083900226757379</v>
      </c>
      <c r="AB47" s="129">
        <f>+IF(F47=0,"",'Ark1'!X65)</f>
        <v>81.632653061224502</v>
      </c>
      <c r="AC47" s="129">
        <f>+IF(F47=0,"",'Ark1'!Y65)</f>
        <v>37.188208616780038</v>
      </c>
      <c r="AD47" s="104">
        <f>+IF(F47=0,"",'Ark1'!Z65)</f>
        <v>6.1131091935461042</v>
      </c>
      <c r="AE47" s="39">
        <f>+IF(F47=0,"",'Ark1'!AA65)</f>
        <v>1.7079843153798555</v>
      </c>
      <c r="AF47" s="39">
        <f>+IF(F47=0,"",'Ark1'!AB65)</f>
        <v>2.3044060797216774</v>
      </c>
      <c r="AG47" s="129">
        <f>+IF(F47=0,"",'Ark1'!AD65)</f>
        <v>62.380791262137997</v>
      </c>
      <c r="AH47" s="129">
        <f>+IF(F47=0,"",'Ark1'!AE65)</f>
        <v>67.865454567705271</v>
      </c>
      <c r="AI47" s="129">
        <f>+IF(F47=0,"",'Ark1'!AF65)</f>
        <v>4.9257232212666127</v>
      </c>
      <c r="AJ47" s="39">
        <f t="shared" si="20"/>
        <v>4.2253648648648614</v>
      </c>
      <c r="AK47" s="25"/>
      <c r="AL47"/>
      <c r="AM47"/>
      <c r="AN47" s="43"/>
      <c r="AO47" s="43"/>
      <c r="AP47" s="43"/>
      <c r="AQ47" s="43"/>
      <c r="AR47" s="43"/>
      <c r="AS47" s="43"/>
      <c r="AT47" s="3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  <c r="BL47" s="33"/>
      <c r="BM47" s="13"/>
      <c r="BN47" s="13"/>
      <c r="BO47" s="13"/>
      <c r="BP47" s="13"/>
      <c r="BQ47" s="13"/>
      <c r="BR47" s="13"/>
      <c r="BS47" s="13"/>
      <c r="BT47" s="13"/>
      <c r="BU47" s="13"/>
      <c r="BV47" s="13"/>
      <c r="BW47" s="13"/>
      <c r="BX47" s="13"/>
      <c r="BY47" s="13"/>
      <c r="BZ47" s="13"/>
      <c r="CA47" s="13"/>
      <c r="CB47" s="13"/>
      <c r="CC47" s="13"/>
      <c r="CD47" s="33"/>
      <c r="CE47" s="13"/>
      <c r="CF47" s="13"/>
      <c r="CG47" s="13"/>
      <c r="CH47" s="13"/>
      <c r="CI47" s="13"/>
      <c r="CJ47" s="13"/>
      <c r="CK47" s="13"/>
      <c r="CL47" s="13"/>
      <c r="CM47" s="13"/>
      <c r="CN47" s="13"/>
      <c r="CO47" s="13"/>
      <c r="CP47" s="13"/>
      <c r="CQ47" s="13"/>
      <c r="CR47" s="13"/>
      <c r="CS47" s="13"/>
      <c r="CT47" s="13"/>
      <c r="CU47" s="13"/>
    </row>
    <row r="48" spans="1:99" s="2" customFormat="1" ht="15.6">
      <c r="A48" s="25"/>
      <c r="B48" s="70" t="str">
        <f>+B36</f>
        <v>Jan</v>
      </c>
      <c r="C48" s="386">
        <f>+'Ark1'!C66</f>
        <v>2020</v>
      </c>
      <c r="D48" s="70">
        <f>+IF(F48=0,"",'Ark1'!Q66)</f>
        <v>69</v>
      </c>
      <c r="E48" s="70">
        <f>+IF(F48=0,"",D48-D60)</f>
        <v>1</v>
      </c>
      <c r="F48" s="130">
        <f>+'Ark1'!R66</f>
        <v>645</v>
      </c>
      <c r="G48" s="70">
        <f>+IF(F48=0,"",F48-F60)</f>
        <v>-89</v>
      </c>
      <c r="H48" s="124">
        <f>+IF(F48=0,"",'Ark1'!AF66)</f>
        <v>6.9168900804289564</v>
      </c>
      <c r="I48" s="124">
        <f>+IF(F48=0,"",H48-H60)</f>
        <v>-1.349806619649879</v>
      </c>
      <c r="J48" s="124">
        <f>+IF(F48=0,"",'Ark1'!AG66)</f>
        <v>7.2725030816323519</v>
      </c>
      <c r="K48" s="124"/>
      <c r="L48" s="130"/>
      <c r="M48" s="130"/>
      <c r="N48" s="130"/>
      <c r="O48" s="130"/>
      <c r="P48" s="71">
        <f>+IF(F48=0,"",'Ark1'!S66)</f>
        <v>5.4325581395348816</v>
      </c>
      <c r="Q48" s="71">
        <f>+IF(F48=0,"",P48-P60)</f>
        <v>0.54018756732779671</v>
      </c>
      <c r="R48" s="105"/>
      <c r="S48" s="124"/>
      <c r="T48" s="383"/>
      <c r="U48" s="124"/>
      <c r="V48" s="102"/>
      <c r="W48" s="71">
        <f>+IF(F48=0,"",'Ark1'!T66)</f>
        <v>5.7906976744186007</v>
      </c>
      <c r="X48" s="399">
        <f>+IF(F48=0,"",W48-W60)</f>
        <v>-0.36189088143971126</v>
      </c>
      <c r="Y48" s="124">
        <f>+IF(F48=0,"",'Ark1'!U66)</f>
        <v>22.659193798449607</v>
      </c>
      <c r="Z48" s="395">
        <f>+IF(F48=0,"",Y48-Y60)</f>
        <v>1.0078314006294136</v>
      </c>
      <c r="AA48" s="130">
        <f>+IF(F48=0,"",'Ark1'!W66)</f>
        <v>4.9612403100775193</v>
      </c>
      <c r="AB48" s="130">
        <f>+IF(F48=0,"",'Ark1'!X66)</f>
        <v>92.713178294573638</v>
      </c>
      <c r="AC48" s="130">
        <f>+IF(F48=0,"",'Ark1'!Y66)</f>
        <v>39.84496124031007</v>
      </c>
      <c r="AD48" s="124">
        <f>+IF(F48=0,"",'Ark1'!Z66)</f>
        <v>5.4797810713886559</v>
      </c>
      <c r="AE48" s="71">
        <f>+IF(F48=0,"",'Ark1'!AA66)</f>
        <v>1.4586370823795285</v>
      </c>
      <c r="AF48" s="71">
        <f>+IF(F48=0,"",'Ark1'!AB66)</f>
        <v>2.0770970298447651</v>
      </c>
      <c r="AG48" s="130">
        <f>+IF(F48=0,"",'Ark1'!AD66)</f>
        <v>47.302893290567113</v>
      </c>
      <c r="AH48" s="130">
        <f>+IF(F48=0,"",'Ark1'!AE66)</f>
        <v>28.93266788698693</v>
      </c>
      <c r="AI48" s="130">
        <f>+IF(F48=0,"",'Ark1'!AF66)</f>
        <v>6.9168900804289564</v>
      </c>
      <c r="AJ48" s="71">
        <f t="shared" si="20"/>
        <v>4.1709988584474891</v>
      </c>
      <c r="AK48" s="25"/>
      <c r="AL48"/>
      <c r="AM48"/>
      <c r="AN48" s="44"/>
      <c r="AO48" s="44"/>
      <c r="AP48" s="44"/>
      <c r="AQ48" s="43"/>
      <c r="AR48" s="44"/>
      <c r="AS48" s="44"/>
      <c r="AT48" s="4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4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4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</row>
    <row r="49" spans="1:99" s="3" customFormat="1" ht="15.6">
      <c r="A49" s="25"/>
      <c r="B49" s="70" t="str">
        <f t="shared" ref="B49:B59" si="22">+B37</f>
        <v>Feb</v>
      </c>
      <c r="C49" s="386">
        <f>+'Ark1'!C67</f>
        <v>2020</v>
      </c>
      <c r="D49" s="70">
        <f>+IF(F49=0,"",'Ark1'!Q67)</f>
        <v>54</v>
      </c>
      <c r="E49" s="70">
        <f t="shared" si="21"/>
        <v>-9</v>
      </c>
      <c r="F49" s="130">
        <f>+'Ark1'!R67</f>
        <v>488</v>
      </c>
      <c r="G49" s="70">
        <f t="shared" ref="G49:G76" si="23">+IF(F49=0,"",F49-F61)</f>
        <v>139</v>
      </c>
      <c r="H49" s="124">
        <f>+IF(F49=0,"",'Ark1'!AF67)</f>
        <v>5.2332439678284191</v>
      </c>
      <c r="I49" s="124">
        <f t="shared" ref="I49:I59" si="24">+IF(F49=0,"",H49-H61)</f>
        <v>1.3026211499435214</v>
      </c>
      <c r="J49" s="124">
        <f>+IF(F49=0,"",'Ark1'!AG67)</f>
        <v>5.6671532524183741</v>
      </c>
      <c r="K49" s="124"/>
      <c r="L49" s="130"/>
      <c r="M49" s="130"/>
      <c r="N49" s="130"/>
      <c r="O49" s="130"/>
      <c r="P49" s="71">
        <f>+IF(F49=0,"",'Ark1'!S67)</f>
        <v>5.4344262295081966</v>
      </c>
      <c r="Q49" s="71">
        <f t="shared" ref="Q49:Q59" si="25">+IF(F49=0,"",P49-P61)</f>
        <v>0.44875287707266676</v>
      </c>
      <c r="R49" s="105"/>
      <c r="S49" s="124"/>
      <c r="T49" s="383"/>
      <c r="U49" s="124"/>
      <c r="V49" s="102"/>
      <c r="W49" s="71">
        <f>+IF(F49=0,"",'Ark1'!T67)</f>
        <v>6.668032786885246</v>
      </c>
      <c r="X49" s="399">
        <f t="shared" ref="X49:X59" si="26">+IF(F49=0,"",W49-W61)</f>
        <v>0.67949410493682372</v>
      </c>
      <c r="Y49" s="124">
        <f>+IF(F49=0,"",'Ark1'!U67)</f>
        <v>23.338094262295058</v>
      </c>
      <c r="Z49" s="395">
        <f t="shared" ref="Z49:Z59" si="27">+IF(F49=0,"",Y49-Y61)</f>
        <v>0.45984211329793467</v>
      </c>
      <c r="AA49" s="130">
        <f>+IF(F49=0,"",'Ark1'!W67)</f>
        <v>6.7622950819672116</v>
      </c>
      <c r="AB49" s="130">
        <f>+IF(F49=0,"",'Ark1'!X67)</f>
        <v>91.393442622950815</v>
      </c>
      <c r="AC49" s="130">
        <f>+IF(F49=0,"",'Ark1'!Y67)</f>
        <v>49.795081967213122</v>
      </c>
      <c r="AD49" s="124">
        <f>+IF(F49=0,"",'Ark1'!Z67)</f>
        <v>5.7060388861104148</v>
      </c>
      <c r="AE49" s="71">
        <f>+IF(F49=0,"",'Ark1'!AA67)</f>
        <v>1.4314254326188551</v>
      </c>
      <c r="AF49" s="71">
        <f>+IF(F49=0,"",'Ark1'!AB67)</f>
        <v>2.1964116187374847</v>
      </c>
      <c r="AG49" s="130">
        <f>+IF(F49=0,"",'Ark1'!AD67)</f>
        <v>55.052077044264486</v>
      </c>
      <c r="AH49" s="130">
        <f>+IF(F49=0,"",'Ark1'!AE67)</f>
        <v>46.822022072624819</v>
      </c>
      <c r="AI49" s="130">
        <f>+IF(F49=0,"",'Ark1'!AF67)</f>
        <v>5.2332439678284191</v>
      </c>
      <c r="AJ49" s="71">
        <f t="shared" si="20"/>
        <v>4.2944909502262405</v>
      </c>
      <c r="AK49" s="25"/>
      <c r="AL49"/>
      <c r="AM49"/>
      <c r="AN49" s="43"/>
      <c r="AO49" s="43"/>
      <c r="AP49" s="43"/>
      <c r="AQ49" s="44"/>
      <c r="AR49" s="43"/>
      <c r="AS49" s="43"/>
      <c r="AT49" s="4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4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  <c r="CB49" s="13"/>
      <c r="CC49" s="13"/>
      <c r="CD49" s="4"/>
      <c r="CE49" s="13"/>
      <c r="CF49" s="13"/>
      <c r="CG49" s="13"/>
      <c r="CH49" s="13"/>
      <c r="CI49" s="13"/>
      <c r="CJ49" s="13"/>
      <c r="CK49" s="13"/>
      <c r="CL49" s="13"/>
      <c r="CM49" s="13"/>
      <c r="CN49" s="13"/>
      <c r="CO49" s="13"/>
      <c r="CP49" s="13"/>
      <c r="CQ49" s="13"/>
      <c r="CR49" s="13"/>
      <c r="CS49" s="13"/>
      <c r="CT49" s="13"/>
      <c r="CU49" s="13"/>
    </row>
    <row r="50" spans="1:99" s="3" customFormat="1" ht="15.6">
      <c r="A50" s="25"/>
      <c r="B50" s="70" t="str">
        <f t="shared" si="22"/>
        <v>Mar</v>
      </c>
      <c r="C50" s="386">
        <f>+'Ark1'!C68</f>
        <v>2020</v>
      </c>
      <c r="D50" s="70">
        <f>+IF(F50=0,"",'Ark1'!Q68)</f>
        <v>143</v>
      </c>
      <c r="E50" s="70">
        <f t="shared" si="21"/>
        <v>12</v>
      </c>
      <c r="F50" s="130">
        <f>+'Ark1'!R68</f>
        <v>831</v>
      </c>
      <c r="G50" s="70">
        <f t="shared" si="23"/>
        <v>-113</v>
      </c>
      <c r="H50" s="124">
        <f>+IF(F50=0,"",'Ark1'!AF68)</f>
        <v>8.911528150134048</v>
      </c>
      <c r="I50" s="124">
        <f t="shared" si="24"/>
        <v>-1.7202997584142103</v>
      </c>
      <c r="J50" s="124">
        <f>+IF(F50=0,"",'Ark1'!AG68)</f>
        <v>9.14709890661514</v>
      </c>
      <c r="K50" s="124"/>
      <c r="L50" s="130"/>
      <c r="M50" s="130"/>
      <c r="N50" s="130"/>
      <c r="O50" s="130"/>
      <c r="P50" s="71">
        <f>+IF(F50=0,"",'Ark1'!S68)</f>
        <v>5.3249097472924172</v>
      </c>
      <c r="Q50" s="71">
        <f t="shared" si="25"/>
        <v>0.11092669644496134</v>
      </c>
      <c r="R50" s="105"/>
      <c r="S50" s="124"/>
      <c r="T50" s="383"/>
      <c r="U50" s="124"/>
      <c r="V50" s="102"/>
      <c r="W50" s="71">
        <f>+IF(F50=0,"",'Ark1'!T68)</f>
        <v>6.1095066185318867</v>
      </c>
      <c r="X50" s="399">
        <f t="shared" si="26"/>
        <v>-5.9984906891842549E-2</v>
      </c>
      <c r="Y50" s="124">
        <f>+IF(F50=0,"",'Ark1'!U68)</f>
        <v>22.120890493381474</v>
      </c>
      <c r="Z50" s="395">
        <f t="shared" si="27"/>
        <v>-0.62116459136430535</v>
      </c>
      <c r="AA50" s="130">
        <f>+IF(F50=0,"",'Ark1'!W68)</f>
        <v>6.3778580024067395</v>
      </c>
      <c r="AB50" s="130">
        <f>+IF(F50=0,"",'Ark1'!X68)</f>
        <v>84.596871239470502</v>
      </c>
      <c r="AC50" s="130">
        <f>+IF(F50=0,"",'Ark1'!Y68)</f>
        <v>42.358604091456073</v>
      </c>
      <c r="AD50" s="124">
        <f>+IF(F50=0,"",'Ark1'!Z68)</f>
        <v>5.9787123708838452</v>
      </c>
      <c r="AE50" s="71">
        <f>+IF(F50=0,"",'Ark1'!AA68)</f>
        <v>1.7511469056695141</v>
      </c>
      <c r="AF50" s="71">
        <f>+IF(F50=0,"",'Ark1'!AB68)</f>
        <v>2.2612294712560721</v>
      </c>
      <c r="AG50" s="130">
        <f>+IF(F50=0,"",'Ark1'!AD68)</f>
        <v>55.029196190866323</v>
      </c>
      <c r="AH50" s="130">
        <f>+IF(F50=0,"",'Ark1'!AE68)</f>
        <v>55.110369594639501</v>
      </c>
      <c r="AI50" s="130">
        <f>+IF(F50=0,"",'Ark1'!AF68)</f>
        <v>8.911528150134048</v>
      </c>
      <c r="AJ50" s="71">
        <f t="shared" si="20"/>
        <v>4.1542282485875726</v>
      </c>
      <c r="AK50" s="25"/>
      <c r="AL50"/>
      <c r="AM50"/>
      <c r="AN50" s="43"/>
      <c r="AO50" s="43"/>
      <c r="AP50" s="43"/>
      <c r="AQ50" s="43"/>
      <c r="AR50" s="43"/>
      <c r="AS50" s="43"/>
      <c r="AT50" s="4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4"/>
      <c r="BM50" s="13"/>
      <c r="BN50" s="13"/>
      <c r="BO50" s="13"/>
      <c r="BP50" s="13"/>
      <c r="BQ50" s="13"/>
      <c r="BR50" s="13"/>
      <c r="BS50" s="13"/>
      <c r="BT50" s="13"/>
      <c r="BU50" s="13"/>
      <c r="BV50" s="13"/>
      <c r="BW50" s="13"/>
      <c r="BX50" s="13"/>
      <c r="BY50" s="13"/>
      <c r="BZ50" s="13"/>
      <c r="CA50" s="13"/>
      <c r="CB50" s="13"/>
      <c r="CC50" s="13"/>
      <c r="CD50" s="4"/>
      <c r="CE50" s="13"/>
      <c r="CF50" s="13"/>
      <c r="CG50" s="13"/>
      <c r="CH50" s="13"/>
      <c r="CI50" s="13"/>
      <c r="CJ50" s="13"/>
      <c r="CK50" s="13"/>
      <c r="CL50" s="13"/>
      <c r="CM50" s="13"/>
      <c r="CN50" s="13"/>
      <c r="CO50" s="13"/>
      <c r="CP50" s="13"/>
      <c r="CQ50" s="13"/>
      <c r="CR50" s="13"/>
      <c r="CS50" s="13"/>
      <c r="CT50" s="13"/>
      <c r="CU50" s="13"/>
    </row>
    <row r="51" spans="1:99" s="3" customFormat="1" ht="15.6">
      <c r="A51" s="25"/>
      <c r="B51" s="70" t="str">
        <f t="shared" si="22"/>
        <v>Apr</v>
      </c>
      <c r="C51" s="386">
        <f>+'Ark1'!C69</f>
        <v>2020</v>
      </c>
      <c r="D51" s="70">
        <f>+IF(F51=0,"",'Ark1'!Q69)</f>
        <v>76</v>
      </c>
      <c r="E51" s="70">
        <f t="shared" si="21"/>
        <v>-12</v>
      </c>
      <c r="F51" s="130">
        <f>+'Ark1'!R69</f>
        <v>496</v>
      </c>
      <c r="G51" s="70">
        <f t="shared" si="23"/>
        <v>-58</v>
      </c>
      <c r="H51" s="124">
        <f>+IF(F51=0,"",'Ark1'!AF69)</f>
        <v>5.3190348525469187</v>
      </c>
      <c r="I51" s="124">
        <f t="shared" si="24"/>
        <v>-0.92040652598670025</v>
      </c>
      <c r="J51" s="124">
        <f>+IF(F51=0,"",'Ark1'!AG69)</f>
        <v>5.6924661279192392</v>
      </c>
      <c r="K51" s="124"/>
      <c r="L51" s="130"/>
      <c r="M51" s="130"/>
      <c r="N51" s="130"/>
      <c r="O51" s="130"/>
      <c r="P51" s="71">
        <f>+IF(F51=0,"",'Ark1'!S69)</f>
        <v>5.258064516129032</v>
      </c>
      <c r="Q51" s="71">
        <f t="shared" si="25"/>
        <v>0.21654827064166771</v>
      </c>
      <c r="R51" s="105"/>
      <c r="S51" s="124"/>
      <c r="T51" s="383"/>
      <c r="U51" s="124"/>
      <c r="V51" s="102"/>
      <c r="W51" s="71">
        <f>+IF(F51=0,"",'Ark1'!T69)</f>
        <v>6.167338709677419</v>
      </c>
      <c r="X51" s="399">
        <f t="shared" si="26"/>
        <v>0.12221235588680823</v>
      </c>
      <c r="Y51" s="124">
        <f>+IF(F51=0,"",'Ark1'!U69)</f>
        <v>23.064233870967751</v>
      </c>
      <c r="Z51" s="395">
        <f t="shared" si="27"/>
        <v>0.90833134389196957</v>
      </c>
      <c r="AA51" s="130">
        <f>+IF(F51=0,"",'Ark1'!W69)</f>
        <v>6.25</v>
      </c>
      <c r="AB51" s="130">
        <f>+IF(F51=0,"",'Ark1'!X69)</f>
        <v>87.5</v>
      </c>
      <c r="AC51" s="130">
        <f>+IF(F51=0,"",'Ark1'!Y69)</f>
        <v>43.951612903225801</v>
      </c>
      <c r="AD51" s="124">
        <f>+IF(F51=0,"",'Ark1'!Z69)</f>
        <v>6.5472402319588863</v>
      </c>
      <c r="AE51" s="71">
        <f>+IF(F51=0,"",'Ark1'!AA69)</f>
        <v>1.7740102544614691</v>
      </c>
      <c r="AF51" s="71">
        <f>+IF(F51=0,"",'Ark1'!AB69)</f>
        <v>2.3171480694160089</v>
      </c>
      <c r="AG51" s="130">
        <f>+IF(F51=0,"",'Ark1'!AD69)</f>
        <v>56.539317420279609</v>
      </c>
      <c r="AH51" s="130">
        <f>+IF(F51=0,"",'Ark1'!AE69)</f>
        <v>52.263048002323423</v>
      </c>
      <c r="AI51" s="130">
        <f>+IF(F51=0,"",'Ark1'!AF69)</f>
        <v>5.3190348525469187</v>
      </c>
      <c r="AJ51" s="71">
        <f t="shared" si="20"/>
        <v>4.3864493865030694</v>
      </c>
      <c r="AK51" s="25"/>
      <c r="AL51"/>
      <c r="AM51"/>
      <c r="AN51" s="43"/>
      <c r="AO51" s="43"/>
      <c r="AP51" s="43"/>
      <c r="AQ51" s="43"/>
      <c r="AR51" s="43"/>
      <c r="AS51" s="43"/>
      <c r="AT51" s="3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4"/>
      <c r="BM51" s="13"/>
      <c r="BN51" s="13"/>
      <c r="BO51" s="13"/>
      <c r="BP51" s="13"/>
      <c r="BQ51" s="13"/>
      <c r="BR51" s="13"/>
      <c r="BS51" s="13"/>
      <c r="BT51" s="13"/>
      <c r="BU51" s="13"/>
      <c r="BV51" s="13"/>
      <c r="BW51" s="13"/>
      <c r="BX51" s="13"/>
      <c r="BY51" s="13"/>
      <c r="BZ51" s="13"/>
      <c r="CA51" s="13"/>
      <c r="CB51" s="13"/>
      <c r="CC51" s="13"/>
      <c r="CD51" s="4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</row>
    <row r="52" spans="1:99" ht="15.6">
      <c r="A52" s="25"/>
      <c r="B52" s="70" t="str">
        <f t="shared" si="22"/>
        <v>Mai</v>
      </c>
      <c r="C52" s="386">
        <f>+'Ark1'!C70</f>
        <v>2020</v>
      </c>
      <c r="D52" s="70">
        <f>+IF(F52=0,"",'Ark1'!Q70)</f>
        <v>96</v>
      </c>
      <c r="E52" s="70">
        <f t="shared" si="21"/>
        <v>6</v>
      </c>
      <c r="F52" s="130">
        <f>+'Ark1'!R70</f>
        <v>577</v>
      </c>
      <c r="G52" s="70">
        <f t="shared" si="23"/>
        <v>16</v>
      </c>
      <c r="H52" s="124">
        <f>+IF(F52=0,"",'Ark1'!AF70)</f>
        <v>6.1876675603217155</v>
      </c>
      <c r="I52" s="124">
        <f t="shared" si="24"/>
        <v>-0.13061152516088459</v>
      </c>
      <c r="J52" s="124">
        <f>+IF(F52=0,"",'Ark1'!AG70)</f>
        <v>6.219105304547675</v>
      </c>
      <c r="K52" s="124"/>
      <c r="L52" s="130"/>
      <c r="M52" s="130"/>
      <c r="N52" s="130"/>
      <c r="O52" s="130"/>
      <c r="P52" s="71">
        <f>+IF(F52=0,"",'Ark1'!S70)</f>
        <v>5.2218370883882148</v>
      </c>
      <c r="Q52" s="71">
        <f t="shared" si="25"/>
        <v>4.3682826841138223E-3</v>
      </c>
      <c r="R52" s="105"/>
      <c r="S52" s="124"/>
      <c r="T52" s="383"/>
      <c r="U52" s="124"/>
      <c r="V52" s="102"/>
      <c r="W52" s="71">
        <f>+IF(F52=0,"",'Ark1'!T70)</f>
        <v>5.8370883882149043</v>
      </c>
      <c r="X52" s="399">
        <f t="shared" si="26"/>
        <v>-0.21103995403108478</v>
      </c>
      <c r="Y52" s="124">
        <f>+IF(F52=0,"",'Ark1'!U70)</f>
        <v>21.6606932409012</v>
      </c>
      <c r="Z52" s="395">
        <f t="shared" si="27"/>
        <v>-0.76388786426815614</v>
      </c>
      <c r="AA52" s="130">
        <f>+IF(F52=0,"",'Ark1'!W70)</f>
        <v>7.2790294627383005</v>
      </c>
      <c r="AB52" s="130">
        <f>+IF(F52=0,"",'Ark1'!X70)</f>
        <v>82.149046793760817</v>
      </c>
      <c r="AC52" s="130">
        <f>+IF(F52=0,"",'Ark1'!Y70)</f>
        <v>40.034662045060657</v>
      </c>
      <c r="AD52" s="124">
        <f>+IF(F52=0,"",'Ark1'!Z70)</f>
        <v>7.2108195861131152</v>
      </c>
      <c r="AE52" s="71">
        <f>+IF(F52=0,"",'Ark1'!AA70)</f>
        <v>1.9727804818611527</v>
      </c>
      <c r="AF52" s="71">
        <f>+IF(F52=0,"",'Ark1'!AB70)</f>
        <v>2.5105276805528045</v>
      </c>
      <c r="AG52" s="130">
        <f>+IF(F52=0,"",'Ark1'!AD70)</f>
        <v>54.415150913413243</v>
      </c>
      <c r="AH52" s="130">
        <f>+IF(F52=0,"",'Ark1'!AE70)</f>
        <v>54.618821642857434</v>
      </c>
      <c r="AI52" s="130">
        <f>+IF(F52=0,"",'Ark1'!AF70)</f>
        <v>6.1876675603217155</v>
      </c>
      <c r="AJ52" s="71">
        <f t="shared" si="20"/>
        <v>4.1480982409558553</v>
      </c>
      <c r="AK52" s="25"/>
      <c r="AQ52" s="43"/>
    </row>
    <row r="53" spans="1:99" ht="15.6">
      <c r="A53" s="25"/>
      <c r="B53" s="70" t="str">
        <f t="shared" si="22"/>
        <v>Jun</v>
      </c>
      <c r="C53" s="386">
        <f>+'Ark1'!C71</f>
        <v>2020</v>
      </c>
      <c r="D53" s="70">
        <f>+IF(F53=0,"",'Ark1'!Q71)</f>
        <v>95</v>
      </c>
      <c r="E53" s="70">
        <f t="shared" si="21"/>
        <v>-3</v>
      </c>
      <c r="F53" s="130">
        <f>+'Ark1'!R71</f>
        <v>836</v>
      </c>
      <c r="G53" s="70">
        <f t="shared" si="23"/>
        <v>64</v>
      </c>
      <c r="H53" s="124">
        <f>+IF(F53=0,"",'Ark1'!AF71)</f>
        <v>8.9651474530831106</v>
      </c>
      <c r="I53" s="124">
        <f t="shared" si="24"/>
        <v>0.27047462956694979</v>
      </c>
      <c r="J53" s="124">
        <f>+IF(F53=0,"",'Ark1'!AG71)</f>
        <v>8.8060344064028726</v>
      </c>
      <c r="K53" s="124"/>
      <c r="L53" s="130"/>
      <c r="M53" s="130"/>
      <c r="N53" s="130"/>
      <c r="O53" s="130"/>
      <c r="P53" s="71">
        <f>+IF(F53=0,"",'Ark1'!S71)</f>
        <v>4.7117224880382782</v>
      </c>
      <c r="Q53" s="71">
        <f t="shared" si="25"/>
        <v>-4.0868185536849566E-2</v>
      </c>
      <c r="R53" s="105"/>
      <c r="S53" s="124"/>
      <c r="T53" s="383"/>
      <c r="U53" s="124"/>
      <c r="V53" s="102"/>
      <c r="W53" s="71">
        <f>+IF(F53=0,"",'Ark1'!T71)</f>
        <v>5.5705741626794252</v>
      </c>
      <c r="X53" s="399">
        <f t="shared" si="26"/>
        <v>-0.49160200312368563</v>
      </c>
      <c r="Y53" s="124">
        <f>+IF(F53=0,"",'Ark1'!U71)</f>
        <v>21.168708133971311</v>
      </c>
      <c r="Z53" s="395">
        <f t="shared" si="27"/>
        <v>-0.9763307261323213</v>
      </c>
      <c r="AA53" s="130">
        <f>+IF(F53=0,"",'Ark1'!W71)</f>
        <v>5.3827751196172251</v>
      </c>
      <c r="AB53" s="130">
        <f>+IF(F53=0,"",'Ark1'!X71)</f>
        <v>82.416267942583744</v>
      </c>
      <c r="AC53" s="130">
        <f>+IF(F53=0,"",'Ark1'!Y71)</f>
        <v>31.578947368421055</v>
      </c>
      <c r="AD53" s="124">
        <f>+IF(F53=0,"",'Ark1'!Z71)</f>
        <v>5.9798036889877988</v>
      </c>
      <c r="AE53" s="71">
        <f>+IF(F53=0,"",'Ark1'!AA71)</f>
        <v>1.8481612223635564</v>
      </c>
      <c r="AF53" s="71">
        <f>+IF(F53=0,"",'Ark1'!AB71)</f>
        <v>2.3903804737098242</v>
      </c>
      <c r="AG53" s="130">
        <f>+IF(F53=0,"",'Ark1'!AD71)</f>
        <v>62.473038003219905</v>
      </c>
      <c r="AH53" s="130">
        <f>+IF(F53=0,"",'Ark1'!AE71)</f>
        <v>52.054116086195215</v>
      </c>
      <c r="AI53" s="130">
        <f>+IF(F53=0,"",'Ark1'!AF71)</f>
        <v>8.9651474530831106</v>
      </c>
      <c r="AJ53" s="71">
        <f t="shared" si="20"/>
        <v>4.492774815943136</v>
      </c>
      <c r="AK53" s="25"/>
    </row>
    <row r="54" spans="1:99" ht="15.6">
      <c r="A54" s="25"/>
      <c r="B54" s="70" t="str">
        <f t="shared" si="22"/>
        <v>Jul</v>
      </c>
      <c r="C54" s="386">
        <f>+'Ark1'!C72</f>
        <v>2020</v>
      </c>
      <c r="D54" s="70">
        <f>+IF(F54=0,"",'Ark1'!Q72)</f>
        <v>28</v>
      </c>
      <c r="E54" s="70">
        <f t="shared" si="21"/>
        <v>-2</v>
      </c>
      <c r="F54" s="130">
        <f>+'Ark1'!R72</f>
        <v>182</v>
      </c>
      <c r="G54" s="70">
        <f t="shared" si="23"/>
        <v>34</v>
      </c>
      <c r="H54" s="124">
        <f>+IF(F54=0,"",'Ark1'!AF72)</f>
        <v>1.9517426273458445</v>
      </c>
      <c r="I54" s="124">
        <f t="shared" si="24"/>
        <v>0.28488825185310973</v>
      </c>
      <c r="J54" s="124">
        <f>+IF(F54=0,"",'Ark1'!AG72)</f>
        <v>2.1001127958053578</v>
      </c>
      <c r="K54" s="124"/>
      <c r="L54" s="130"/>
      <c r="M54" s="130"/>
      <c r="N54" s="130"/>
      <c r="O54" s="130"/>
      <c r="P54" s="71">
        <f>+IF(F54=0,"",'Ark1'!S72)</f>
        <v>5.4175824175824161</v>
      </c>
      <c r="Q54" s="71">
        <f t="shared" si="25"/>
        <v>0.40406890406890206</v>
      </c>
      <c r="R54" s="105"/>
      <c r="S54" s="124"/>
      <c r="T54" s="383"/>
      <c r="U54" s="124"/>
      <c r="V54" s="102"/>
      <c r="W54" s="71">
        <f>+IF(F54=0,"",'Ark1'!T72)</f>
        <v>6.1373626373626351</v>
      </c>
      <c r="X54" s="399">
        <f t="shared" si="26"/>
        <v>0.48871398871398686</v>
      </c>
      <c r="Y54" s="124">
        <f>+IF(F54=0,"",'Ark1'!U72)</f>
        <v>23.1895054945055</v>
      </c>
      <c r="Z54" s="395">
        <f t="shared" si="27"/>
        <v>1.7693703593703489</v>
      </c>
      <c r="AA54" s="130">
        <f>+IF(F54=0,"",'Ark1'!W72)</f>
        <v>3.8461538461538449</v>
      </c>
      <c r="AB54" s="130">
        <f>+IF(F54=0,"",'Ark1'!X72)</f>
        <v>93.406593406593402</v>
      </c>
      <c r="AC54" s="130">
        <f>+IF(F54=0,"",'Ark1'!Y72)</f>
        <v>43.406593406593409</v>
      </c>
      <c r="AD54" s="124">
        <f>+IF(F54=0,"",'Ark1'!Z72)</f>
        <v>6.0525073614048495</v>
      </c>
      <c r="AE54" s="71">
        <f>+IF(F54=0,"",'Ark1'!AA72)</f>
        <v>1.7133344782663222</v>
      </c>
      <c r="AF54" s="71">
        <f>+IF(F54=0,"",'Ark1'!AB72)</f>
        <v>2.119462317864083</v>
      </c>
      <c r="AG54" s="130">
        <f>+IF(F54=0,"",'Ark1'!AD72)</f>
        <v>61.375250454799598</v>
      </c>
      <c r="AH54" s="130">
        <f>+IF(F54=0,"",'Ark1'!AE72)</f>
        <v>51.378076969111504</v>
      </c>
      <c r="AI54" s="130">
        <f>+IF(F54=0,"",'Ark1'!AF72)</f>
        <v>1.9517426273458445</v>
      </c>
      <c r="AJ54" s="71">
        <f t="shared" si="20"/>
        <v>4.2804158215010162</v>
      </c>
      <c r="AK54" s="25"/>
    </row>
    <row r="55" spans="1:99" ht="15.6">
      <c r="A55" s="25"/>
      <c r="B55" s="70" t="str">
        <f t="shared" si="22"/>
        <v>Aug</v>
      </c>
      <c r="C55" s="386">
        <f>+'Ark1'!C73</f>
        <v>2020</v>
      </c>
      <c r="D55" s="70">
        <f>+IF(F55=0,"",'Ark1'!Q73)</f>
        <v>57</v>
      </c>
      <c r="E55" s="70">
        <f t="shared" si="21"/>
        <v>-14</v>
      </c>
      <c r="F55" s="130">
        <f>+'Ark1'!R73</f>
        <v>373</v>
      </c>
      <c r="G55" s="70">
        <f t="shared" si="23"/>
        <v>-50</v>
      </c>
      <c r="H55" s="124">
        <f>+IF(F55=0,"",'Ark1'!AF73)</f>
        <v>4</v>
      </c>
      <c r="I55" s="124">
        <f t="shared" si="24"/>
        <v>-0.76405000563126446</v>
      </c>
      <c r="J55" s="124">
        <f>+IF(F55=0,"",'Ark1'!AG73)</f>
        <v>3.7556256086883208</v>
      </c>
      <c r="K55" s="124"/>
      <c r="L55" s="130"/>
      <c r="M55" s="130"/>
      <c r="N55" s="130"/>
      <c r="O55" s="130"/>
      <c r="P55" s="71">
        <f>+IF(F55=0,"",'Ark1'!S73)</f>
        <v>4.8498659517426281</v>
      </c>
      <c r="Q55" s="71">
        <f t="shared" si="25"/>
        <v>-0.33216714518408796</v>
      </c>
      <c r="R55" s="105"/>
      <c r="S55" s="124"/>
      <c r="T55" s="383"/>
      <c r="U55" s="124"/>
      <c r="V55" s="102"/>
      <c r="W55" s="71">
        <f>+IF(F55=0,"",'Ark1'!T73)</f>
        <v>5.4343163538874011</v>
      </c>
      <c r="X55" s="399">
        <f t="shared" si="26"/>
        <v>-0.32454889433955003</v>
      </c>
      <c r="Y55" s="124">
        <f>+IF(F55=0,"",'Ark1'!U73)</f>
        <v>20.234557640750673</v>
      </c>
      <c r="Z55" s="395">
        <f t="shared" si="27"/>
        <v>-0.92903573986398769</v>
      </c>
      <c r="AA55" s="130">
        <f>+IF(F55=0,"",'Ark1'!W73)</f>
        <v>4.0214477211796256</v>
      </c>
      <c r="AB55" s="130">
        <f>+IF(F55=0,"",'Ark1'!X73)</f>
        <v>72.386058981233248</v>
      </c>
      <c r="AC55" s="130">
        <f>+IF(F55=0,"",'Ark1'!Y73)</f>
        <v>30.563002680965152</v>
      </c>
      <c r="AD55" s="124">
        <f>+IF(F55=0,"",'Ark1'!Z73)</f>
        <v>6.7144494367471506</v>
      </c>
      <c r="AE55" s="71">
        <f>+IF(F55=0,"",'Ark1'!AA73)</f>
        <v>1.5803692625964822</v>
      </c>
      <c r="AF55" s="71">
        <f>+IF(F55=0,"",'Ark1'!AB73)</f>
        <v>2.5055652536708743</v>
      </c>
      <c r="AG55" s="130">
        <f>+IF(F55=0,"",'Ark1'!AD73)</f>
        <v>66.750014029850476</v>
      </c>
      <c r="AH55" s="130">
        <f>+IF(F55=0,"",'Ark1'!AE73)</f>
        <v>58.113492524033113</v>
      </c>
      <c r="AI55" s="130">
        <f>+IF(F55=0,"",'Ark1'!AF73)</f>
        <v>4</v>
      </c>
      <c r="AJ55" s="71">
        <f t="shared" si="20"/>
        <v>4.1721890547263678</v>
      </c>
      <c r="AK55" s="25"/>
    </row>
    <row r="56" spans="1:99" ht="15.6">
      <c r="A56" s="25"/>
      <c r="B56" s="70" t="str">
        <f t="shared" si="22"/>
        <v>Sep</v>
      </c>
      <c r="C56" s="386">
        <f>+'Ark1'!C74</f>
        <v>2020</v>
      </c>
      <c r="D56" s="70">
        <f>+IF(F56=0,"",'Ark1'!Q74)</f>
        <v>85</v>
      </c>
      <c r="E56" s="70">
        <f t="shared" si="21"/>
        <v>-8</v>
      </c>
      <c r="F56" s="130">
        <f>+'Ark1'!R74</f>
        <v>582</v>
      </c>
      <c r="G56" s="70">
        <f t="shared" si="23"/>
        <v>106</v>
      </c>
      <c r="H56" s="124">
        <f>+IF(F56=0,"",'Ark1'!AF74)</f>
        <v>6.2412868632707763</v>
      </c>
      <c r="I56" s="124">
        <f t="shared" si="24"/>
        <v>0.88032279074008724</v>
      </c>
      <c r="J56" s="124">
        <f>+IF(F56=0,"",'Ark1'!AG74)</f>
        <v>5.4096008397883564</v>
      </c>
      <c r="K56" s="124"/>
      <c r="L56" s="130"/>
      <c r="M56" s="130"/>
      <c r="N56" s="130"/>
      <c r="O56" s="130"/>
      <c r="P56" s="71">
        <f>+IF(F56=0,"",'Ark1'!S74)</f>
        <v>4.5962199312714782</v>
      </c>
      <c r="Q56" s="71">
        <f t="shared" si="25"/>
        <v>5.6303964884924618E-2</v>
      </c>
      <c r="R56" s="105"/>
      <c r="S56" s="124"/>
      <c r="T56" s="383"/>
      <c r="U56" s="124"/>
      <c r="V56" s="102"/>
      <c r="W56" s="71">
        <f>+IF(F56=0,"",'Ark1'!T74)</f>
        <v>4.7886597938144311</v>
      </c>
      <c r="X56" s="399">
        <f t="shared" si="26"/>
        <v>-0.10419734904271305</v>
      </c>
      <c r="Y56" s="124">
        <f>+IF(F56=0,"",'Ark1'!U74)</f>
        <v>18.679381443298979</v>
      </c>
      <c r="Z56" s="395">
        <f t="shared" si="27"/>
        <v>-1.1673412457766439</v>
      </c>
      <c r="AA56" s="130">
        <f>+IF(F56=0,"",'Ark1'!W74)</f>
        <v>1.8900343642611688</v>
      </c>
      <c r="AB56" s="130">
        <f>+IF(F56=0,"",'Ark1'!X74)</f>
        <v>68.556701030927854</v>
      </c>
      <c r="AC56" s="130">
        <f>+IF(F56=0,"",'Ark1'!Y74)</f>
        <v>15.63573883161512</v>
      </c>
      <c r="AD56" s="124">
        <f>+IF(F56=0,"",'Ark1'!Z74)</f>
        <v>5.6118991733782808</v>
      </c>
      <c r="AE56" s="71">
        <f>+IF(F56=0,"",'Ark1'!AA74)</f>
        <v>1.7625893186642816</v>
      </c>
      <c r="AF56" s="71">
        <f>+IF(F56=0,"",'Ark1'!AB74)</f>
        <v>2.2456545111011224</v>
      </c>
      <c r="AG56" s="130">
        <f>+IF(F56=0,"",'Ark1'!AD74)</f>
        <v>43.939665778430246</v>
      </c>
      <c r="AH56" s="130">
        <f>+IF(F56=0,"",'Ark1'!AE74)</f>
        <v>58.660529847146393</v>
      </c>
      <c r="AI56" s="130">
        <f>+IF(F56=0,"",'Ark1'!AF74)</f>
        <v>6.2412868632707763</v>
      </c>
      <c r="AJ56" s="71">
        <f t="shared" si="20"/>
        <v>4.0640747663551418</v>
      </c>
      <c r="AK56" s="25"/>
    </row>
    <row r="57" spans="1:99" ht="15.6">
      <c r="A57" s="25"/>
      <c r="B57" s="70" t="str">
        <f t="shared" si="22"/>
        <v>Okt</v>
      </c>
      <c r="C57" s="386">
        <f>+'Ark1'!C75</f>
        <v>2020</v>
      </c>
      <c r="D57" s="70">
        <f>+IF(F57=0,"",'Ark1'!Q75)</f>
        <v>215</v>
      </c>
      <c r="E57" s="70">
        <f t="shared" si="21"/>
        <v>-14</v>
      </c>
      <c r="F57" s="130">
        <f>+'Ark1'!R75</f>
        <v>2116</v>
      </c>
      <c r="G57" s="70">
        <f t="shared" si="23"/>
        <v>-58</v>
      </c>
      <c r="H57" s="124">
        <f>+IF(F57=0,"",'Ark1'!AF75)</f>
        <v>22.691689008042889</v>
      </c>
      <c r="I57" s="124">
        <f t="shared" si="24"/>
        <v>-1.7930502643977029</v>
      </c>
      <c r="J57" s="124">
        <f>+IF(F57=0,"",'Ark1'!AG75)</f>
        <v>22.24826103978744</v>
      </c>
      <c r="K57" s="124"/>
      <c r="L57" s="130"/>
      <c r="M57" s="130"/>
      <c r="N57" s="130"/>
      <c r="O57" s="130"/>
      <c r="P57" s="71">
        <f>+IF(F57=0,"",'Ark1'!S75)</f>
        <v>4.6847826086956523</v>
      </c>
      <c r="Q57" s="71">
        <f t="shared" si="25"/>
        <v>-1.5769369225229646E-2</v>
      </c>
      <c r="R57" s="105"/>
      <c r="S57" s="124"/>
      <c r="T57" s="383"/>
      <c r="U57" s="124"/>
      <c r="V57" s="102"/>
      <c r="W57" s="71">
        <f>+IF(F57=0,"",'Ark1'!T75)</f>
        <v>5.2736294896030236</v>
      </c>
      <c r="X57" s="399">
        <f t="shared" si="26"/>
        <v>0.28052921361406291</v>
      </c>
      <c r="Y57" s="124">
        <f>+IF(F57=0,"",'Ark1'!U75)</f>
        <v>21.130056710775047</v>
      </c>
      <c r="Z57" s="395">
        <f t="shared" si="27"/>
        <v>0.579444935246066</v>
      </c>
      <c r="AA57" s="130">
        <f>+IF(F57=0,"",'Ark1'!W75)</f>
        <v>3.0718336483931945</v>
      </c>
      <c r="AB57" s="130">
        <f>+IF(F57=0,"",'Ark1'!X75)</f>
        <v>85.68052930056713</v>
      </c>
      <c r="AC57" s="130">
        <f>+IF(F57=0,"",'Ark1'!Y75)</f>
        <v>27.977315689981097</v>
      </c>
      <c r="AD57" s="124">
        <f>+IF(F57=0,"",'Ark1'!Z75)</f>
        <v>5.6861528979964637</v>
      </c>
      <c r="AE57" s="71">
        <f>+IF(F57=0,"",'Ark1'!AA75)</f>
        <v>1.7824429933590205</v>
      </c>
      <c r="AF57" s="71">
        <f>+IF(F57=0,"",'Ark1'!AB75)</f>
        <v>2.1820032641072289</v>
      </c>
      <c r="AG57" s="130">
        <f>+IF(F57=0,"",'Ark1'!AD75)</f>
        <v>41.337336419752447</v>
      </c>
      <c r="AH57" s="130">
        <f>+IF(F57=0,"",'Ark1'!AE75)</f>
        <v>50.335796869571489</v>
      </c>
      <c r="AI57" s="130">
        <f>+IF(F57=0,"",'Ark1'!AF75)</f>
        <v>22.691689008042889</v>
      </c>
      <c r="AJ57" s="71">
        <f t="shared" si="20"/>
        <v>4.5103601331584784</v>
      </c>
      <c r="AK57" s="25"/>
    </row>
    <row r="58" spans="1:99" ht="15.6">
      <c r="A58" s="25"/>
      <c r="B58" s="70" t="str">
        <f t="shared" si="22"/>
        <v>Nov</v>
      </c>
      <c r="C58" s="386">
        <f>+'Ark1'!C76</f>
        <v>2020</v>
      </c>
      <c r="D58" s="70">
        <f>+IF(F58=0,"",'Ark1'!Q76)</f>
        <v>169</v>
      </c>
      <c r="E58" s="70">
        <f t="shared" si="21"/>
        <v>26</v>
      </c>
      <c r="F58" s="130">
        <f>+'Ark1'!R76</f>
        <v>1448</v>
      </c>
      <c r="G58" s="70">
        <f t="shared" si="23"/>
        <v>148</v>
      </c>
      <c r="H58" s="124">
        <f>+IF(F58=0,"",'Ark1'!AF76)</f>
        <v>15.528150134048252</v>
      </c>
      <c r="I58" s="124">
        <f t="shared" si="24"/>
        <v>0.88686170066611325</v>
      </c>
      <c r="J58" s="124">
        <f>+IF(F58=0,"",'Ark1'!AG76)</f>
        <v>15.455886529848103</v>
      </c>
      <c r="K58" s="124"/>
      <c r="L58" s="130"/>
      <c r="M58" s="130"/>
      <c r="N58" s="130"/>
      <c r="O58" s="130"/>
      <c r="P58" s="71">
        <f>+IF(F58=0,"",'Ark1'!S76)</f>
        <v>5.2776243093922659</v>
      </c>
      <c r="Q58" s="71">
        <f t="shared" si="25"/>
        <v>-0.11852953676158329</v>
      </c>
      <c r="R58" s="105"/>
      <c r="S58" s="124"/>
      <c r="T58" s="383"/>
      <c r="U58" s="124"/>
      <c r="V58" s="102"/>
      <c r="W58" s="71">
        <f>+IF(F58=0,"",'Ark1'!T76)</f>
        <v>5.3936464088397802</v>
      </c>
      <c r="X58" s="399">
        <f t="shared" si="26"/>
        <v>-0.16250743731406825</v>
      </c>
      <c r="Y58" s="124">
        <f>+IF(F58=0,"",'Ark1'!U76)</f>
        <v>21.450904696132621</v>
      </c>
      <c r="Z58" s="395">
        <f t="shared" si="27"/>
        <v>6.5097003824941879E-2</v>
      </c>
      <c r="AA58" s="130">
        <f>+IF(F58=0,"",'Ark1'!W76)</f>
        <v>2.3480662983425407</v>
      </c>
      <c r="AB58" s="130">
        <f>+IF(F58=0,"",'Ark1'!X76)</f>
        <v>86.60220994475138</v>
      </c>
      <c r="AC58" s="130">
        <f>+IF(F58=0,"",'Ark1'!Y76)</f>
        <v>34.530386740331494</v>
      </c>
      <c r="AD58" s="124">
        <f>+IF(F58=0,"",'Ark1'!Z76)</f>
        <v>5.3930532815927652</v>
      </c>
      <c r="AE58" s="71">
        <f>+IF(F58=0,"",'Ark1'!AA76)</f>
        <v>1.5512414890013453</v>
      </c>
      <c r="AF58" s="71">
        <f>+IF(F58=0,"",'Ark1'!AB76)</f>
        <v>1.9584110897664595</v>
      </c>
      <c r="AG58" s="130">
        <f>+IF(F58=0,"",'Ark1'!AD76)</f>
        <v>46.414557270568991</v>
      </c>
      <c r="AH58" s="130">
        <f>+IF(F58=0,"",'Ark1'!AE76)</f>
        <v>49.733231798410941</v>
      </c>
      <c r="AI58" s="130">
        <f>+IF(F58=0,"",'Ark1'!AF76)</f>
        <v>15.528150134048252</v>
      </c>
      <c r="AJ58" s="71">
        <f t="shared" si="20"/>
        <v>4.0645001308558006</v>
      </c>
      <c r="AK58" s="25"/>
    </row>
    <row r="59" spans="1:99" ht="15.6">
      <c r="A59" s="25"/>
      <c r="B59" s="70" t="str">
        <f t="shared" si="22"/>
        <v>Des</v>
      </c>
      <c r="C59" s="386">
        <f>+'Ark1'!C77</f>
        <v>2020</v>
      </c>
      <c r="D59" s="70">
        <f>+IF(F59=0,"",'Ark1'!Q77)</f>
        <v>73</v>
      </c>
      <c r="E59" s="70">
        <f t="shared" si="21"/>
        <v>24</v>
      </c>
      <c r="F59" s="130">
        <f>+'Ark1'!R77</f>
        <v>751</v>
      </c>
      <c r="G59" s="70">
        <f t="shared" si="23"/>
        <v>307</v>
      </c>
      <c r="H59" s="124">
        <f>+IF(F59=0,"",'Ark1'!AF77)</f>
        <v>8.053619302949059</v>
      </c>
      <c r="I59" s="124">
        <f t="shared" si="24"/>
        <v>3.0530561764708519</v>
      </c>
      <c r="J59" s="124">
        <f>+IF(F59=0,"",'Ark1'!AG77)</f>
        <v>8.2261521065467491</v>
      </c>
      <c r="K59" s="124"/>
      <c r="L59" s="130"/>
      <c r="M59" s="130"/>
      <c r="N59" s="130"/>
      <c r="O59" s="130"/>
      <c r="P59" s="71">
        <f>+IF(F59=0,"",'Ark1'!S77)</f>
        <v>5.2929427430093199</v>
      </c>
      <c r="Q59" s="71">
        <f t="shared" si="25"/>
        <v>-0.33318338311680495</v>
      </c>
      <c r="R59" s="105"/>
      <c r="S59" s="124"/>
      <c r="T59" s="383"/>
      <c r="U59" s="124"/>
      <c r="V59" s="102"/>
      <c r="W59" s="71">
        <f>+IF(F59=0,"",'Ark1'!T77)</f>
        <v>6.0785619174434098</v>
      </c>
      <c r="X59" s="399">
        <f t="shared" si="26"/>
        <v>0.81504840392989752</v>
      </c>
      <c r="Y59" s="124">
        <f>+IF(F59=0,"",'Ark1'!U77)</f>
        <v>22.012889480692404</v>
      </c>
      <c r="Z59" s="395">
        <f t="shared" si="27"/>
        <v>0.41079488609780768</v>
      </c>
      <c r="AA59" s="130">
        <f>+IF(F59=0,"",'Ark1'!W77)</f>
        <v>3.0625832223701721</v>
      </c>
      <c r="AB59" s="130">
        <f>+IF(F59=0,"",'Ark1'!X77)</f>
        <v>91.344873501997355</v>
      </c>
      <c r="AC59" s="130">
        <f>+IF(F59=0,"",'Ark1'!Y77)</f>
        <v>35.019973368841548</v>
      </c>
      <c r="AD59" s="124">
        <f>+IF(F59=0,"",'Ark1'!Z77)</f>
        <v>5.168292069521744</v>
      </c>
      <c r="AE59" s="71">
        <f>+IF(F59=0,"",'Ark1'!AA77)</f>
        <v>1.4748457214844619</v>
      </c>
      <c r="AF59" s="71">
        <f>+IF(F59=0,"",'Ark1'!AB77)</f>
        <v>2.0565781719783551</v>
      </c>
      <c r="AG59" s="130">
        <f>+IF(F59=0,"",'Ark1'!AD77)</f>
        <v>53.559983376864437</v>
      </c>
      <c r="AH59" s="130">
        <f>+IF(F59=0,"",'Ark1'!AE77)</f>
        <v>51.482690942066256</v>
      </c>
      <c r="AI59" s="130">
        <f>+IF(F59=0,"",'Ark1'!AF77)</f>
        <v>8.053619302949059</v>
      </c>
      <c r="AJ59" s="71">
        <f t="shared" si="20"/>
        <v>4.1589132075471698</v>
      </c>
      <c r="AK59" s="25"/>
    </row>
    <row r="60" spans="1:99" ht="15.6">
      <c r="A60" s="25"/>
      <c r="B60" s="46" t="str">
        <f>+B48</f>
        <v>Jan</v>
      </c>
      <c r="C60" s="385">
        <f>+'Ark1'!C78</f>
        <v>2019</v>
      </c>
      <c r="D60" s="46">
        <f>+IF(F60=0,"",'Ark1'!Q78)</f>
        <v>68</v>
      </c>
      <c r="E60" s="46">
        <f>+IF(F60=0,"",D60-D72)</f>
        <v>-4</v>
      </c>
      <c r="F60" s="129">
        <f>+'Ark1'!R78</f>
        <v>734</v>
      </c>
      <c r="G60" s="46">
        <f>+IF(F60=0,"",F60-F72)</f>
        <v>179</v>
      </c>
      <c r="H60" s="104">
        <f>+IF(F60=0,"",'Ark1'!AF78)</f>
        <v>8.2666967000788354</v>
      </c>
      <c r="I60" s="104">
        <f>+IF(F60=0,"",H60-H72)</f>
        <v>2.5959089203710608</v>
      </c>
      <c r="J60" s="104">
        <f>+IF(F60=0,"",'Ark1'!AG78)</f>
        <v>8.3233050498816539</v>
      </c>
      <c r="K60" s="104"/>
      <c r="L60" s="129"/>
      <c r="M60" s="129"/>
      <c r="N60" s="129"/>
      <c r="O60" s="129"/>
      <c r="P60" s="39">
        <f>+IF(F60=0,"",'Ark1'!S78)</f>
        <v>4.8923705722070849</v>
      </c>
      <c r="Q60" s="39">
        <f>+IF(F60=0,"",P60-P72)</f>
        <v>-0.54907086923435866</v>
      </c>
      <c r="R60" s="105"/>
      <c r="S60" s="104"/>
      <c r="T60" s="383"/>
      <c r="U60" s="104"/>
      <c r="V60" s="102"/>
      <c r="W60" s="39">
        <f>+IF(F60=0,"",'Ark1'!T78)</f>
        <v>6.152588555858312</v>
      </c>
      <c r="X60" s="389">
        <f>+IF(F60=0,"",W60-W72)</f>
        <v>0.52916513243488783</v>
      </c>
      <c r="Y60" s="104">
        <f>+IF(F60=0,"",'Ark1'!U78)</f>
        <v>21.651362397820193</v>
      </c>
      <c r="Z60" s="394">
        <f>+IF(F60=0,"",Y60-Y72)</f>
        <v>-0.65314210668430306</v>
      </c>
      <c r="AA60" s="129">
        <f>+IF(F60=0,"",'Ark1'!W78)</f>
        <v>5.5858310626702989</v>
      </c>
      <c r="AB60" s="129">
        <f>+IF(F60=0,"",'Ark1'!X78)</f>
        <v>86.239782016348755</v>
      </c>
      <c r="AC60" s="129">
        <f>+IF(F60=0,"",'Ark1'!Y78)</f>
        <v>36.376021798365123</v>
      </c>
      <c r="AD60" s="104">
        <f>+IF(F60=0,"",'Ark1'!Z78)</f>
        <v>5.7472625443966692</v>
      </c>
      <c r="AE60" s="39">
        <f>+IF(F60=0,"",'Ark1'!AA78)</f>
        <v>1.5149110257073721</v>
      </c>
      <c r="AF60" s="39">
        <f>+IF(F60=0,"",'Ark1'!AB78)</f>
        <v>2.1461930308191328</v>
      </c>
      <c r="AG60" s="129">
        <f>+IF(F60=0,"",'Ark1'!AD78)</f>
        <v>49.382569603351506</v>
      </c>
      <c r="AH60" s="129">
        <f>+IF(F60=0,"",'Ark1'!AE78)</f>
        <v>50.076704822592966</v>
      </c>
      <c r="AI60" s="129">
        <f>+IF(F60=0,"",'Ark1'!AF78)</f>
        <v>8.2666967000788354</v>
      </c>
      <c r="AJ60" s="39">
        <f t="shared" si="20"/>
        <v>4.425536062378173</v>
      </c>
      <c r="AK60" s="25"/>
    </row>
    <row r="61" spans="1:99" ht="15.6">
      <c r="A61" s="25"/>
      <c r="B61" s="46" t="str">
        <f t="shared" ref="B61:B71" si="28">+B49</f>
        <v>Feb</v>
      </c>
      <c r="C61" s="385">
        <f>+'Ark1'!C79</f>
        <v>2019</v>
      </c>
      <c r="D61" s="46">
        <f>+IF(F61=0,"",'Ark1'!Q79)</f>
        <v>63</v>
      </c>
      <c r="E61" s="46">
        <f t="shared" si="21"/>
        <v>11</v>
      </c>
      <c r="F61" s="129">
        <f>+'Ark1'!R79</f>
        <v>349</v>
      </c>
      <c r="G61" s="46">
        <f t="shared" si="23"/>
        <v>6</v>
      </c>
      <c r="H61" s="104">
        <f>+IF(F61=0,"",'Ark1'!AF79)</f>
        <v>3.9306228178848976</v>
      </c>
      <c r="I61" s="104">
        <f t="shared" ref="I61:I71" si="29">+IF(F61=0,"",H61-H73)</f>
        <v>0.42597379366910149</v>
      </c>
      <c r="J61" s="104">
        <f>+IF(F61=0,"",'Ark1'!AG79)</f>
        <v>4.1817955087012084</v>
      </c>
      <c r="K61" s="104"/>
      <c r="L61" s="129"/>
      <c r="M61" s="129"/>
      <c r="N61" s="129"/>
      <c r="O61" s="129"/>
      <c r="P61" s="39">
        <f>+IF(F61=0,"",'Ark1'!S79)</f>
        <v>4.9856733524355299</v>
      </c>
      <c r="Q61" s="39">
        <f t="shared" ref="Q61:Q71" si="30">+IF(F61=0,"",P61-P73)</f>
        <v>-0.23881644348283615</v>
      </c>
      <c r="R61" s="105"/>
      <c r="S61" s="104"/>
      <c r="T61" s="383"/>
      <c r="U61" s="104"/>
      <c r="V61" s="102"/>
      <c r="W61" s="39">
        <f>+IF(F61=0,"",'Ark1'!T79)</f>
        <v>5.9885386819484223</v>
      </c>
      <c r="X61" s="389">
        <f t="shared" ref="X61:X71" si="31">+IF(F61=0,"",W61-W73)</f>
        <v>0.32964655366853801</v>
      </c>
      <c r="Y61" s="104">
        <f>+IF(F61=0,"",'Ark1'!U79)</f>
        <v>22.878252148997124</v>
      </c>
      <c r="Z61" s="394">
        <f t="shared" ref="Z61:Z71" si="32">+IF(F61=0,"",Y61-Y73)</f>
        <v>1.4234416533702969</v>
      </c>
      <c r="AA61" s="129">
        <f>+IF(F61=0,"",'Ark1'!W79)</f>
        <v>6.5902578796561597</v>
      </c>
      <c r="AB61" s="129">
        <f>+IF(F61=0,"",'Ark1'!X79)</f>
        <v>87.96561604584528</v>
      </c>
      <c r="AC61" s="129">
        <f>+IF(F61=0,"",'Ark1'!Y79)</f>
        <v>40.114613180515761</v>
      </c>
      <c r="AD61" s="104">
        <f>+IF(F61=0,"",'Ark1'!Z79)</f>
        <v>6.6647701911967125</v>
      </c>
      <c r="AE61" s="39">
        <f>+IF(F61=0,"",'Ark1'!AA79)</f>
        <v>1.7418894055950549</v>
      </c>
      <c r="AF61" s="39">
        <f>+IF(F61=0,"",'Ark1'!AB79)</f>
        <v>2.311026362944157</v>
      </c>
      <c r="AG61" s="129">
        <f>+IF(F61=0,"",'Ark1'!AD79)</f>
        <v>46.55106262197269</v>
      </c>
      <c r="AH61" s="129">
        <f>+IF(F61=0,"",'Ark1'!AE79)</f>
        <v>52.027436137543262</v>
      </c>
      <c r="AI61" s="129">
        <f>+IF(F61=0,"",'Ark1'!AF79)</f>
        <v>3.9306228178848976</v>
      </c>
      <c r="AJ61" s="39">
        <f t="shared" si="20"/>
        <v>4.5887988505747108</v>
      </c>
      <c r="AK61" s="25"/>
    </row>
    <row r="62" spans="1:99" ht="15.6">
      <c r="A62" s="25"/>
      <c r="B62" s="46" t="str">
        <f t="shared" si="28"/>
        <v>Mar</v>
      </c>
      <c r="C62" s="385">
        <f>+'Ark1'!C80</f>
        <v>2019</v>
      </c>
      <c r="D62" s="46">
        <f>+IF(F62=0,"",'Ark1'!Q80)</f>
        <v>131</v>
      </c>
      <c r="E62" s="46">
        <f t="shared" si="21"/>
        <v>19</v>
      </c>
      <c r="F62" s="129">
        <f>+'Ark1'!R80</f>
        <v>944</v>
      </c>
      <c r="G62" s="46">
        <f t="shared" si="23"/>
        <v>271</v>
      </c>
      <c r="H62" s="104">
        <f>+IF(F62=0,"",'Ark1'!AF80)</f>
        <v>10.631827908548258</v>
      </c>
      <c r="I62" s="104">
        <f t="shared" si="29"/>
        <v>3.7553591234251371</v>
      </c>
      <c r="J62" s="104">
        <f>+IF(F62=0,"",'Ark1'!AG80)</f>
        <v>11.243880573579588</v>
      </c>
      <c r="K62" s="104"/>
      <c r="L62" s="129"/>
      <c r="M62" s="129"/>
      <c r="N62" s="129"/>
      <c r="O62" s="129"/>
      <c r="P62" s="39">
        <f>+IF(F62=0,"",'Ark1'!S80)</f>
        <v>5.2139830508474558</v>
      </c>
      <c r="Q62" s="39">
        <f t="shared" si="30"/>
        <v>-2.5244289420004229E-2</v>
      </c>
      <c r="R62" s="105"/>
      <c r="S62" s="104"/>
      <c r="T62" s="383"/>
      <c r="U62" s="104"/>
      <c r="V62" s="102"/>
      <c r="W62" s="39">
        <f>+IF(F62=0,"",'Ark1'!T80)</f>
        <v>6.1694915254237293</v>
      </c>
      <c r="X62" s="389">
        <f t="shared" si="31"/>
        <v>0.24675749867781605</v>
      </c>
      <c r="Y62" s="104">
        <f>+IF(F62=0,"",'Ark1'!U80)</f>
        <v>22.742055084745779</v>
      </c>
      <c r="Z62" s="394">
        <f t="shared" si="32"/>
        <v>1.3659778187725067</v>
      </c>
      <c r="AA62" s="129">
        <f>+IF(F62=0,"",'Ark1'!W80)</f>
        <v>6.7796610169491505</v>
      </c>
      <c r="AB62" s="129">
        <f>+IF(F62=0,"",'Ark1'!X80)</f>
        <v>87.711864406779682</v>
      </c>
      <c r="AC62" s="129">
        <f>+IF(F62=0,"",'Ark1'!Y80)</f>
        <v>44.067796610169495</v>
      </c>
      <c r="AD62" s="104">
        <f>+IF(F62=0,"",'Ark1'!Z80)</f>
        <v>6.2465761480379056</v>
      </c>
      <c r="AE62" s="39">
        <f>+IF(F62=0,"",'Ark1'!AA80)</f>
        <v>1.7292276319509119</v>
      </c>
      <c r="AF62" s="39">
        <f>+IF(F62=0,"",'Ark1'!AB80)</f>
        <v>2.2910292437441502</v>
      </c>
      <c r="AG62" s="129">
        <f>+IF(F62=0,"",'Ark1'!AD80)</f>
        <v>60.379732415106751</v>
      </c>
      <c r="AH62" s="129">
        <f>+IF(F62=0,"",'Ark1'!AE80)</f>
        <v>59.541414326940078</v>
      </c>
      <c r="AI62" s="129">
        <f>+IF(F62=0,"",'Ark1'!AF80)</f>
        <v>10.631827908548258</v>
      </c>
      <c r="AJ62" s="39">
        <f t="shared" si="20"/>
        <v>4.3617431938236537</v>
      </c>
      <c r="AK62" s="25"/>
    </row>
    <row r="63" spans="1:99" ht="15.6">
      <c r="A63" s="25"/>
      <c r="B63" s="46" t="str">
        <f t="shared" si="28"/>
        <v>Apr</v>
      </c>
      <c r="C63" s="385">
        <f>+'Ark1'!C81</f>
        <v>2019</v>
      </c>
      <c r="D63" s="46">
        <f>+IF(F63=0,"",'Ark1'!Q81)</f>
        <v>88</v>
      </c>
      <c r="E63" s="46">
        <f t="shared" si="21"/>
        <v>-52</v>
      </c>
      <c r="F63" s="129">
        <f>+'Ark1'!R81</f>
        <v>554</v>
      </c>
      <c r="G63" s="46">
        <f t="shared" si="23"/>
        <v>-353</v>
      </c>
      <c r="H63" s="104">
        <f>+IF(F63=0,"",'Ark1'!AF81)</f>
        <v>6.2394413785336189</v>
      </c>
      <c r="I63" s="104">
        <f t="shared" si="29"/>
        <v>-3.0279541461419717</v>
      </c>
      <c r="J63" s="104">
        <f>+IF(F63=0,"",'Ark1'!AG81)</f>
        <v>6.4285604674722414</v>
      </c>
      <c r="K63" s="104"/>
      <c r="L63" s="129"/>
      <c r="M63" s="129"/>
      <c r="N63" s="129"/>
      <c r="O63" s="129"/>
      <c r="P63" s="39">
        <f>+IF(F63=0,"",'Ark1'!S81)</f>
        <v>5.0415162454873643</v>
      </c>
      <c r="Q63" s="39">
        <f t="shared" si="30"/>
        <v>0.15617997205847711</v>
      </c>
      <c r="R63" s="105"/>
      <c r="S63" s="104"/>
      <c r="T63" s="383"/>
      <c r="U63" s="104"/>
      <c r="V63" s="102"/>
      <c r="W63" s="39">
        <f>+IF(F63=0,"",'Ark1'!T81)</f>
        <v>6.0451263537906108</v>
      </c>
      <c r="X63" s="389">
        <f t="shared" si="31"/>
        <v>0.43873164596260672</v>
      </c>
      <c r="Y63" s="104">
        <f>+IF(F63=0,"",'Ark1'!U81)</f>
        <v>22.155902527075781</v>
      </c>
      <c r="Z63" s="394">
        <f t="shared" si="32"/>
        <v>0.93517485342641393</v>
      </c>
      <c r="AA63" s="129">
        <f>+IF(F63=0,"",'Ark1'!W81)</f>
        <v>5.5956678700361007</v>
      </c>
      <c r="AB63" s="129">
        <f>+IF(F63=0,"",'Ark1'!X81)</f>
        <v>84.657039711191317</v>
      </c>
      <c r="AC63" s="129">
        <f>+IF(F63=0,"",'Ark1'!Y81)</f>
        <v>40.974729241877249</v>
      </c>
      <c r="AD63" s="104">
        <f>+IF(F63=0,"",'Ark1'!Z81)</f>
        <v>6.4251656342326351</v>
      </c>
      <c r="AE63" s="39">
        <f>+IF(F63=0,"",'Ark1'!AA81)</f>
        <v>1.7610123474874426</v>
      </c>
      <c r="AF63" s="39">
        <f>+IF(F63=0,"",'Ark1'!AB81)</f>
        <v>2.356292689107681</v>
      </c>
      <c r="AG63" s="129">
        <f>+IF(F63=0,"",'Ark1'!AD81)</f>
        <v>61.880565634566835</v>
      </c>
      <c r="AH63" s="129">
        <f>+IF(F63=0,"",'Ark1'!AE81)</f>
        <v>57.158580525818387</v>
      </c>
      <c r="AI63" s="129">
        <f>+IF(F63=0,"",'Ark1'!AF81)</f>
        <v>6.2394413785336189</v>
      </c>
      <c r="AJ63" s="39">
        <f t="shared" si="20"/>
        <v>4.3946902971714943</v>
      </c>
      <c r="AK63" s="25"/>
    </row>
    <row r="64" spans="1:99" ht="15.6">
      <c r="A64" s="25"/>
      <c r="B64" s="46" t="str">
        <f t="shared" si="28"/>
        <v>Mai</v>
      </c>
      <c r="C64" s="385">
        <f>+'Ark1'!C82</f>
        <v>2019</v>
      </c>
      <c r="D64" s="46">
        <f>+IF(F64=0,"",'Ark1'!Q82)</f>
        <v>90</v>
      </c>
      <c r="E64" s="46">
        <f t="shared" si="21"/>
        <v>-20</v>
      </c>
      <c r="F64" s="129">
        <f>+'Ark1'!R82</f>
        <v>561</v>
      </c>
      <c r="G64" s="46">
        <f t="shared" si="23"/>
        <v>-140</v>
      </c>
      <c r="H64" s="104">
        <f>+IF(F64=0,"",'Ark1'!AF82)</f>
        <v>6.3182790854826001</v>
      </c>
      <c r="I64" s="104">
        <f t="shared" si="29"/>
        <v>-0.84428349753568899</v>
      </c>
      <c r="J64" s="104">
        <f>+IF(F64=0,"",'Ark1'!AG82)</f>
        <v>6.5887301838945511</v>
      </c>
      <c r="K64" s="104"/>
      <c r="L64" s="129"/>
      <c r="M64" s="129"/>
      <c r="N64" s="129"/>
      <c r="O64" s="129"/>
      <c r="P64" s="39">
        <f>+IF(F64=0,"",'Ark1'!S82)</f>
        <v>5.217468805704101</v>
      </c>
      <c r="Q64" s="39">
        <f t="shared" si="30"/>
        <v>0.203203470468722</v>
      </c>
      <c r="R64" s="105"/>
      <c r="S64" s="104"/>
      <c r="T64" s="383"/>
      <c r="U64" s="104"/>
      <c r="V64" s="102"/>
      <c r="W64" s="39">
        <f>+IF(F64=0,"",'Ark1'!T82)</f>
        <v>6.0481283422459891</v>
      </c>
      <c r="X64" s="389">
        <f t="shared" si="31"/>
        <v>0.59021108119035581</v>
      </c>
      <c r="Y64" s="104">
        <f>+IF(F64=0,"",'Ark1'!U82)</f>
        <v>22.424581105169356</v>
      </c>
      <c r="Z64" s="394">
        <f t="shared" si="32"/>
        <v>2.0130261836287104</v>
      </c>
      <c r="AA64" s="129">
        <f>+IF(F64=0,"",'Ark1'!W82)</f>
        <v>6.7736185383244223</v>
      </c>
      <c r="AB64" s="129">
        <f>+IF(F64=0,"",'Ark1'!X82)</f>
        <v>83.60071301247774</v>
      </c>
      <c r="AC64" s="129">
        <f>+IF(F64=0,"",'Ark1'!Y82)</f>
        <v>41.711229946524071</v>
      </c>
      <c r="AD64" s="104">
        <f>+IF(F64=0,"",'Ark1'!Z82)</f>
        <v>6.9655144071658004</v>
      </c>
      <c r="AE64" s="39">
        <f>+IF(F64=0,"",'Ark1'!AA82)</f>
        <v>1.9206490313927311</v>
      </c>
      <c r="AF64" s="39">
        <f>+IF(F64=0,"",'Ark1'!AB82)</f>
        <v>2.4016113629412401</v>
      </c>
      <c r="AG64" s="129">
        <f>+IF(F64=0,"",'Ark1'!AD82)</f>
        <v>62.62190665435925</v>
      </c>
      <c r="AH64" s="129">
        <f>+IF(F64=0,"",'Ark1'!AE82)</f>
        <v>62.763440552569755</v>
      </c>
      <c r="AI64" s="129">
        <f>+IF(F64=0,"",'Ark1'!AF82)</f>
        <v>6.3182790854826001</v>
      </c>
      <c r="AJ64" s="39">
        <f t="shared" si="20"/>
        <v>4.2979808677827149</v>
      </c>
      <c r="AK64" s="25"/>
    </row>
    <row r="65" spans="1:43" ht="15.6">
      <c r="A65" s="25"/>
      <c r="B65" s="46" t="str">
        <f t="shared" si="28"/>
        <v>Jun</v>
      </c>
      <c r="C65" s="385">
        <f>+'Ark1'!C83</f>
        <v>2019</v>
      </c>
      <c r="D65" s="46">
        <f>+IF(F65=0,"",'Ark1'!Q83)</f>
        <v>98</v>
      </c>
      <c r="E65" s="46">
        <f t="shared" si="21"/>
        <v>-23</v>
      </c>
      <c r="F65" s="129">
        <f>+'Ark1'!R83</f>
        <v>772</v>
      </c>
      <c r="G65" s="46">
        <f t="shared" si="23"/>
        <v>51</v>
      </c>
      <c r="H65" s="104">
        <f>+IF(F65=0,"",'Ark1'!AF83)</f>
        <v>8.6946728235161608</v>
      </c>
      <c r="I65" s="104">
        <f t="shared" si="29"/>
        <v>1.32775752771561</v>
      </c>
      <c r="J65" s="104">
        <f>+IF(F65=0,"",'Ark1'!AG83)</f>
        <v>8.9538181507557244</v>
      </c>
      <c r="K65" s="104"/>
      <c r="L65" s="129"/>
      <c r="M65" s="129"/>
      <c r="N65" s="129"/>
      <c r="O65" s="129"/>
      <c r="P65" s="39">
        <f>+IF(F65=0,"",'Ark1'!S83)</f>
        <v>4.7525906735751278</v>
      </c>
      <c r="Q65" s="39">
        <f t="shared" si="30"/>
        <v>-0.22521792559269649</v>
      </c>
      <c r="R65" s="105"/>
      <c r="S65" s="104"/>
      <c r="T65" s="383"/>
      <c r="U65" s="104"/>
      <c r="V65" s="102"/>
      <c r="W65" s="39">
        <f>+IF(F65=0,"",'Ark1'!T83)</f>
        <v>6.0621761658031108</v>
      </c>
      <c r="X65" s="389">
        <f t="shared" si="31"/>
        <v>0.23693344735650879</v>
      </c>
      <c r="Y65" s="104">
        <f>+IF(F65=0,"",'Ark1'!U83)</f>
        <v>22.145038860103632</v>
      </c>
      <c r="Z65" s="394">
        <f t="shared" si="32"/>
        <v>0.76847852723259891</v>
      </c>
      <c r="AA65" s="129">
        <f>+IF(F65=0,"",'Ark1'!W83)</f>
        <v>8.1606217616580317</v>
      </c>
      <c r="AB65" s="129">
        <f>+IF(F65=0,"",'Ark1'!X83)</f>
        <v>81.47668393782385</v>
      </c>
      <c r="AC65" s="129">
        <f>+IF(F65=0,"",'Ark1'!Y83)</f>
        <v>39.248704663212443</v>
      </c>
      <c r="AD65" s="104">
        <f>+IF(F65=0,"",'Ark1'!Z83)</f>
        <v>6.7302547029339799</v>
      </c>
      <c r="AE65" s="39">
        <f>+IF(F65=0,"",'Ark1'!AA83)</f>
        <v>1.6078437990653245</v>
      </c>
      <c r="AF65" s="39">
        <f>+IF(F65=0,"",'Ark1'!AB83)</f>
        <v>2.4802367908959408</v>
      </c>
      <c r="AG65" s="129">
        <f>+IF(F65=0,"",'Ark1'!AD83)</f>
        <v>61.927444213222763</v>
      </c>
      <c r="AH65" s="129">
        <f>+IF(F65=0,"",'Ark1'!AE83)</f>
        <v>57.58693625939415</v>
      </c>
      <c r="AI65" s="129">
        <f>+IF(F65=0,"",'Ark1'!AF83)</f>
        <v>8.6946728235161608</v>
      </c>
      <c r="AJ65" s="39">
        <f t="shared" si="20"/>
        <v>4.6595720904878739</v>
      </c>
      <c r="AK65" s="25"/>
    </row>
    <row r="66" spans="1:43" ht="15.6">
      <c r="A66" s="25"/>
      <c r="B66" s="46" t="str">
        <f t="shared" si="28"/>
        <v>Jul</v>
      </c>
      <c r="C66" s="385">
        <f>+'Ark1'!C84</f>
        <v>2019</v>
      </c>
      <c r="D66" s="46">
        <f>+IF(F66=0,"",'Ark1'!Q84)</f>
        <v>30</v>
      </c>
      <c r="E66" s="46">
        <f t="shared" si="21"/>
        <v>-4</v>
      </c>
      <c r="F66" s="129">
        <f>+'Ark1'!R84</f>
        <v>148</v>
      </c>
      <c r="G66" s="46">
        <f t="shared" si="23"/>
        <v>-32</v>
      </c>
      <c r="H66" s="104">
        <f>+IF(F66=0,"",'Ark1'!AF84)</f>
        <v>1.6668543754927347</v>
      </c>
      <c r="I66" s="104">
        <f t="shared" si="29"/>
        <v>-0.17232003954762476</v>
      </c>
      <c r="J66" s="104">
        <f>+IF(F66=0,"",'Ark1'!AG84)</f>
        <v>1.6603454045112851</v>
      </c>
      <c r="K66" s="104"/>
      <c r="L66" s="129"/>
      <c r="M66" s="129"/>
      <c r="N66" s="129"/>
      <c r="O66" s="129"/>
      <c r="P66" s="39">
        <f>+IF(F66=0,"",'Ark1'!S84)</f>
        <v>5.013513513513514</v>
      </c>
      <c r="Q66" s="39">
        <f t="shared" si="30"/>
        <v>0.38018018018017941</v>
      </c>
      <c r="R66" s="105"/>
      <c r="S66" s="104"/>
      <c r="T66" s="383"/>
      <c r="U66" s="104"/>
      <c r="V66" s="102"/>
      <c r="W66" s="39">
        <f>+IF(F66=0,"",'Ark1'!T84)</f>
        <v>5.6486486486486482</v>
      </c>
      <c r="X66" s="389">
        <f t="shared" si="31"/>
        <v>0.26531531531531272</v>
      </c>
      <c r="Y66" s="104">
        <f>+IF(F66=0,"",'Ark1'!U84)</f>
        <v>21.420135135135151</v>
      </c>
      <c r="Z66" s="394">
        <f t="shared" si="32"/>
        <v>2.0445795795795867</v>
      </c>
      <c r="AA66" s="129">
        <f>+IF(F66=0,"",'Ark1'!W84)</f>
        <v>1.3513513513513515</v>
      </c>
      <c r="AB66" s="129">
        <f>+IF(F66=0,"",'Ark1'!X84)</f>
        <v>81.081081081081095</v>
      </c>
      <c r="AC66" s="129">
        <f>+IF(F66=0,"",'Ark1'!Y84)</f>
        <v>35.13513513513513</v>
      </c>
      <c r="AD66" s="104">
        <f>+IF(F66=0,"",'Ark1'!Z84)</f>
        <v>5.8600308995687298</v>
      </c>
      <c r="AE66" s="39">
        <f>+IF(F66=0,"",'Ark1'!AA84)</f>
        <v>2.0167758805876499</v>
      </c>
      <c r="AF66" s="39">
        <f>+IF(F66=0,"",'Ark1'!AB84)</f>
        <v>2.1367595599628832</v>
      </c>
      <c r="AG66" s="129">
        <f>+IF(F66=0,"",'Ark1'!AD84)</f>
        <v>62.975420999777178</v>
      </c>
      <c r="AH66" s="129">
        <f>+IF(F66=0,"",'Ark1'!AE84)</f>
        <v>54.830723803933601</v>
      </c>
      <c r="AI66" s="129">
        <f>+IF(F66=0,"",'Ark1'!AF84)</f>
        <v>1.6668543754927347</v>
      </c>
      <c r="AJ66" s="39">
        <f t="shared" si="20"/>
        <v>4.2724797843665794</v>
      </c>
      <c r="AK66" s="25"/>
    </row>
    <row r="67" spans="1:43" ht="15.6">
      <c r="A67" s="25"/>
      <c r="B67" s="46" t="str">
        <f t="shared" si="28"/>
        <v>Aug</v>
      </c>
      <c r="C67" s="385">
        <f>+'Ark1'!C85</f>
        <v>2019</v>
      </c>
      <c r="D67" s="46">
        <f>+IF(F67=0,"",'Ark1'!Q85)</f>
        <v>71</v>
      </c>
      <c r="E67" s="46">
        <f t="shared" si="21"/>
        <v>-23</v>
      </c>
      <c r="F67" s="129">
        <f>+'Ark1'!R85</f>
        <v>423</v>
      </c>
      <c r="G67" s="46">
        <f t="shared" si="23"/>
        <v>-395</v>
      </c>
      <c r="H67" s="104">
        <f>+IF(F67=0,"",'Ark1'!AF85)</f>
        <v>4.7640500056312645</v>
      </c>
      <c r="I67" s="104">
        <f t="shared" si="29"/>
        <v>-3.5939759471632611</v>
      </c>
      <c r="J67" s="104">
        <f>+IF(F67=0,"",'Ark1'!AG85)</f>
        <v>4.6886120441949437</v>
      </c>
      <c r="K67" s="104"/>
      <c r="L67" s="129"/>
      <c r="M67" s="129"/>
      <c r="N67" s="129"/>
      <c r="O67" s="129"/>
      <c r="P67" s="39">
        <f>+IF(F67=0,"",'Ark1'!S85)</f>
        <v>5.1820330969267161</v>
      </c>
      <c r="Q67" s="39">
        <f t="shared" si="30"/>
        <v>0.42653187443282814</v>
      </c>
      <c r="R67" s="105"/>
      <c r="S67" s="104"/>
      <c r="T67" s="383"/>
      <c r="U67" s="104"/>
      <c r="V67" s="102"/>
      <c r="W67" s="39">
        <f>+IF(F67=0,"",'Ark1'!T85)</f>
        <v>5.7588652482269511</v>
      </c>
      <c r="X67" s="389">
        <f t="shared" si="31"/>
        <v>0.42879189859369848</v>
      </c>
      <c r="Y67" s="104">
        <f>+IF(F67=0,"",'Ark1'!U85)</f>
        <v>21.16359338061466</v>
      </c>
      <c r="Z67" s="394">
        <f t="shared" si="32"/>
        <v>1.4535689307368926</v>
      </c>
      <c r="AA67" s="129">
        <f>+IF(F67=0,"",'Ark1'!W85)</f>
        <v>6.6193853427895988</v>
      </c>
      <c r="AB67" s="129">
        <f>+IF(F67=0,"",'Ark1'!X85)</f>
        <v>80.85106382978725</v>
      </c>
      <c r="AC67" s="129">
        <f>+IF(F67=0,"",'Ark1'!Y85)</f>
        <v>36.170212765957451</v>
      </c>
      <c r="AD67" s="104">
        <f>+IF(F67=0,"",'Ark1'!Z85)</f>
        <v>6.2178388486785048</v>
      </c>
      <c r="AE67" s="39">
        <f>+IF(F67=0,"",'Ark1'!AA85)</f>
        <v>1.6863963085653653</v>
      </c>
      <c r="AF67" s="39">
        <f>+IF(F67=0,"",'Ark1'!AB85)</f>
        <v>2.3965125643742544</v>
      </c>
      <c r="AG67" s="129">
        <f>+IF(F67=0,"",'Ark1'!AD85)</f>
        <v>57.548855394574808</v>
      </c>
      <c r="AH67" s="129">
        <f>+IF(F67=0,"",'Ark1'!AE85)</f>
        <v>61.687136568079957</v>
      </c>
      <c r="AI67" s="129">
        <f>+IF(F67=0,"",'Ark1'!AF85)</f>
        <v>4.7640500056312645</v>
      </c>
      <c r="AJ67" s="39">
        <f t="shared" si="20"/>
        <v>4.0840328467153277</v>
      </c>
      <c r="AK67" s="25"/>
    </row>
    <row r="68" spans="1:43" ht="15.6">
      <c r="A68" s="25"/>
      <c r="B68" s="46" t="str">
        <f t="shared" si="28"/>
        <v>Sep</v>
      </c>
      <c r="C68" s="385">
        <f>+'Ark1'!C86</f>
        <v>2019</v>
      </c>
      <c r="D68" s="46">
        <f>+IF(F68=0,"",'Ark1'!Q86)</f>
        <v>93</v>
      </c>
      <c r="E68" s="46">
        <f t="shared" si="21"/>
        <v>-2</v>
      </c>
      <c r="F68" s="129">
        <f>+'Ark1'!R86</f>
        <v>476</v>
      </c>
      <c r="G68" s="46">
        <f t="shared" si="23"/>
        <v>-30</v>
      </c>
      <c r="H68" s="104">
        <f>+IF(F68=0,"",'Ark1'!AF86)</f>
        <v>5.3609640725306891</v>
      </c>
      <c r="I68" s="104">
        <f t="shared" si="29"/>
        <v>0.19084043913945781</v>
      </c>
      <c r="J68" s="104">
        <f>+IF(F68=0,"",'Ark1'!AG86)</f>
        <v>4.9477788170495938</v>
      </c>
      <c r="K68" s="104"/>
      <c r="L68" s="129"/>
      <c r="M68" s="129"/>
      <c r="N68" s="129"/>
      <c r="O68" s="129"/>
      <c r="P68" s="39">
        <f>+IF(F68=0,"",'Ark1'!S86)</f>
        <v>4.5399159663865536</v>
      </c>
      <c r="Q68" s="39">
        <f t="shared" si="30"/>
        <v>-0.23083502175573933</v>
      </c>
      <c r="R68" s="105"/>
      <c r="S68" s="104"/>
      <c r="T68" s="383"/>
      <c r="U68" s="104"/>
      <c r="V68" s="102"/>
      <c r="W68" s="39">
        <f>+IF(F68=0,"",'Ark1'!T86)</f>
        <v>4.8928571428571441</v>
      </c>
      <c r="X68" s="389">
        <f t="shared" si="31"/>
        <v>-7.1569734613212255E-2</v>
      </c>
      <c r="Y68" s="104">
        <f>+IF(F68=0,"",'Ark1'!U86)</f>
        <v>19.846722689075623</v>
      </c>
      <c r="Z68" s="394">
        <f t="shared" si="32"/>
        <v>0.59553691832462619</v>
      </c>
      <c r="AA68" s="129">
        <f>+IF(F68=0,"",'Ark1'!W86)</f>
        <v>2.100840336134453</v>
      </c>
      <c r="AB68" s="129">
        <f>+IF(F68=0,"",'Ark1'!X86)</f>
        <v>73.739495798319339</v>
      </c>
      <c r="AC68" s="129">
        <f>+IF(F68=0,"",'Ark1'!Y86)</f>
        <v>21.638655462184875</v>
      </c>
      <c r="AD68" s="104">
        <f>+IF(F68=0,"",'Ark1'!Z86)</f>
        <v>6.1201798539019219</v>
      </c>
      <c r="AE68" s="39">
        <f>+IF(F68=0,"",'Ark1'!AA86)</f>
        <v>1.6966610788450842</v>
      </c>
      <c r="AF68" s="39">
        <f>+IF(F68=0,"",'Ark1'!AB86)</f>
        <v>2.327013321061691</v>
      </c>
      <c r="AG68" s="129">
        <f>+IF(F68=0,"",'Ark1'!AD86)</f>
        <v>37.296908059173695</v>
      </c>
      <c r="AH68" s="129">
        <f>+IF(F68=0,"",'Ark1'!AE86)</f>
        <v>55.580490396665553</v>
      </c>
      <c r="AI68" s="129">
        <f>+IF(F68=0,"",'Ark1'!AF86)</f>
        <v>5.3609640725306891</v>
      </c>
      <c r="AJ68" s="39">
        <f t="shared" si="20"/>
        <v>4.3716057380842193</v>
      </c>
      <c r="AK68" s="25"/>
    </row>
    <row r="69" spans="1:43" ht="15.6">
      <c r="A69" s="25"/>
      <c r="B69" s="46" t="str">
        <f t="shared" si="28"/>
        <v>Okt</v>
      </c>
      <c r="C69" s="385">
        <f>+'Ark1'!C87</f>
        <v>2019</v>
      </c>
      <c r="D69" s="46">
        <f>+IF(F69=0,"",'Ark1'!Q87)</f>
        <v>229</v>
      </c>
      <c r="E69" s="46">
        <f t="shared" si="21"/>
        <v>-17</v>
      </c>
      <c r="F69" s="129">
        <f>+'Ark1'!R87</f>
        <v>2174</v>
      </c>
      <c r="G69" s="46">
        <f t="shared" si="23"/>
        <v>-82</v>
      </c>
      <c r="H69" s="104">
        <f>+IF(F69=0,"",'Ark1'!AF87)</f>
        <v>24.484739272440592</v>
      </c>
      <c r="I69" s="104">
        <f t="shared" si="29"/>
        <v>1.4337532706014251</v>
      </c>
      <c r="J69" s="104">
        <f>+IF(F69=0,"",'Ark1'!AG87)</f>
        <v>23.3990818968364</v>
      </c>
      <c r="K69" s="104"/>
      <c r="L69" s="129"/>
      <c r="M69" s="129"/>
      <c r="N69" s="129"/>
      <c r="O69" s="129"/>
      <c r="P69" s="39">
        <f>+IF(F69=0,"",'Ark1'!S87)</f>
        <v>4.700551977920882</v>
      </c>
      <c r="Q69" s="39">
        <f t="shared" si="30"/>
        <v>0.10259098501308106</v>
      </c>
      <c r="R69" s="105"/>
      <c r="S69" s="104"/>
      <c r="T69" s="383"/>
      <c r="U69" s="104"/>
      <c r="V69" s="102"/>
      <c r="W69" s="39">
        <f>+IF(F69=0,"",'Ark1'!T87)</f>
        <v>4.9931002759889607</v>
      </c>
      <c r="X69" s="389">
        <f t="shared" si="31"/>
        <v>-2.8619582167070057E-2</v>
      </c>
      <c r="Y69" s="104">
        <f>+IF(F69=0,"",'Ark1'!U87)</f>
        <v>20.550611775528981</v>
      </c>
      <c r="Z69" s="394">
        <f t="shared" si="32"/>
        <v>0.52595752020980058</v>
      </c>
      <c r="AA69" s="129">
        <f>+IF(F69=0,"",'Ark1'!W87)</f>
        <v>2.2539098436062561</v>
      </c>
      <c r="AB69" s="129">
        <f>+IF(F69=0,"",'Ark1'!X87)</f>
        <v>82.658693652253916</v>
      </c>
      <c r="AC69" s="129">
        <f>+IF(F69=0,"",'Ark1'!Y87)</f>
        <v>24.701011959521619</v>
      </c>
      <c r="AD69" s="104">
        <f>+IF(F69=0,"",'Ark1'!Z87)</f>
        <v>5.5803630474769053</v>
      </c>
      <c r="AE69" s="39">
        <f>+IF(F69=0,"",'Ark1'!AA87)</f>
        <v>1.9593452309276256</v>
      </c>
      <c r="AF69" s="39">
        <f>+IF(F69=0,"",'Ark1'!AB87)</f>
        <v>2.2163248651919245</v>
      </c>
      <c r="AG69" s="129">
        <f>+IF(F69=0,"",'Ark1'!AD87)</f>
        <v>45.945466295756837</v>
      </c>
      <c r="AH69" s="129">
        <f>+IF(F69=0,"",'Ark1'!AE87)</f>
        <v>52.808705171316319</v>
      </c>
      <c r="AI69" s="129">
        <f>+IF(F69=0,"",'Ark1'!AF87)</f>
        <v>24.484739272440592</v>
      </c>
      <c r="AJ69" s="39">
        <f t="shared" si="20"/>
        <v>4.3719571386632756</v>
      </c>
      <c r="AK69" s="25"/>
    </row>
    <row r="70" spans="1:43" ht="15.6">
      <c r="A70" s="25"/>
      <c r="B70" s="46" t="str">
        <f t="shared" si="28"/>
        <v>Nov</v>
      </c>
      <c r="C70" s="385">
        <f>+'Ark1'!C88</f>
        <v>2019</v>
      </c>
      <c r="D70" s="46">
        <f>+IF(F70=0,"",'Ark1'!Q88)</f>
        <v>143</v>
      </c>
      <c r="E70" s="46">
        <f t="shared" si="21"/>
        <v>-33</v>
      </c>
      <c r="F70" s="129">
        <f>+'Ark1'!R88</f>
        <v>1300</v>
      </c>
      <c r="G70" s="46">
        <f t="shared" si="23"/>
        <v>-207</v>
      </c>
      <c r="H70" s="104">
        <f>+IF(F70=0,"",'Ark1'!AF88)</f>
        <v>14.641288433382138</v>
      </c>
      <c r="I70" s="104">
        <f t="shared" si="29"/>
        <v>-0.75668847476132228</v>
      </c>
      <c r="J70" s="104">
        <f>+IF(F70=0,"",'Ark1'!AG88)</f>
        <v>14.560742853967499</v>
      </c>
      <c r="K70" s="104"/>
      <c r="L70" s="129"/>
      <c r="M70" s="129"/>
      <c r="N70" s="129"/>
      <c r="O70" s="129"/>
      <c r="P70" s="39">
        <f>+IF(F70=0,"",'Ark1'!S88)</f>
        <v>5.3961538461538492</v>
      </c>
      <c r="Q70" s="39">
        <f t="shared" si="30"/>
        <v>0.62110407840335213</v>
      </c>
      <c r="R70" s="105"/>
      <c r="S70" s="104"/>
      <c r="T70" s="383"/>
      <c r="U70" s="104"/>
      <c r="V70" s="102"/>
      <c r="W70" s="39">
        <f>+IF(F70=0,"",'Ark1'!T88)</f>
        <v>5.5561538461538484</v>
      </c>
      <c r="X70" s="389">
        <f t="shared" si="31"/>
        <v>0.2097703026900124</v>
      </c>
      <c r="Y70" s="104">
        <f>+IF(F70=0,"",'Ark1'!U88)</f>
        <v>21.385807692307679</v>
      </c>
      <c r="Z70" s="394">
        <f t="shared" si="32"/>
        <v>0.59341220458373911</v>
      </c>
      <c r="AA70" s="129">
        <f>+IF(F70=0,"",'Ark1'!W88)</f>
        <v>2.5384615384615392</v>
      </c>
      <c r="AB70" s="129">
        <f>+IF(F70=0,"",'Ark1'!X88)</f>
        <v>89.307692307692321</v>
      </c>
      <c r="AC70" s="129">
        <f>+IF(F70=0,"",'Ark1'!Y88)</f>
        <v>30.692307692307701</v>
      </c>
      <c r="AD70" s="104">
        <f>+IF(F70=0,"",'Ark1'!Z88)</f>
        <v>4.9604301032443159</v>
      </c>
      <c r="AE70" s="39">
        <f>+IF(F70=0,"",'Ark1'!AA88)</f>
        <v>1.7375891275935615</v>
      </c>
      <c r="AF70" s="39">
        <f>+IF(F70=0,"",'Ark1'!AB88)</f>
        <v>1.9940104099008364</v>
      </c>
      <c r="AG70" s="129">
        <f>+IF(F70=0,"",'Ark1'!AD88)</f>
        <v>48.612699261715242</v>
      </c>
      <c r="AH70" s="129">
        <f>+IF(F70=0,"",'Ark1'!AE88)</f>
        <v>51.320538976646567</v>
      </c>
      <c r="AI70" s="129">
        <f>+IF(F70=0,"",'Ark1'!AF88)</f>
        <v>14.641288433382138</v>
      </c>
      <c r="AJ70" s="39">
        <f t="shared" si="20"/>
        <v>3.9631575196008506</v>
      </c>
      <c r="AK70" s="25"/>
    </row>
    <row r="71" spans="1:43" ht="15.6">
      <c r="A71" s="25"/>
      <c r="B71" s="46" t="str">
        <f t="shared" si="28"/>
        <v>Des</v>
      </c>
      <c r="C71" s="385">
        <f>+'Ark1'!C89</f>
        <v>2019</v>
      </c>
      <c r="D71" s="46">
        <f>+IF(F71=0,"",'Ark1'!Q89)</f>
        <v>49</v>
      </c>
      <c r="E71" s="46">
        <f t="shared" si="21"/>
        <v>-25</v>
      </c>
      <c r="F71" s="129">
        <f>+'Ark1'!R89</f>
        <v>444</v>
      </c>
      <c r="G71" s="46">
        <f t="shared" si="23"/>
        <v>-176</v>
      </c>
      <c r="H71" s="104">
        <f>+IF(F71=0,"",'Ark1'!AF89)</f>
        <v>5.0005631264782071</v>
      </c>
      <c r="I71" s="104">
        <f t="shared" si="29"/>
        <v>-1.3343709697719195</v>
      </c>
      <c r="J71" s="104">
        <f>+IF(F71=0,"",'Ark1'!AG89)</f>
        <v>5.0233490491553212</v>
      </c>
      <c r="K71" s="104"/>
      <c r="L71" s="129"/>
      <c r="M71" s="129"/>
      <c r="N71" s="129"/>
      <c r="O71" s="129"/>
      <c r="P71" s="39">
        <f>+IF(F71=0,"",'Ark1'!S89)</f>
        <v>5.6261261261261248</v>
      </c>
      <c r="Q71" s="39">
        <f t="shared" si="30"/>
        <v>0.71322290031967395</v>
      </c>
      <c r="R71" s="105"/>
      <c r="S71" s="104"/>
      <c r="T71" s="383"/>
      <c r="U71" s="104"/>
      <c r="V71" s="102"/>
      <c r="W71" s="39">
        <f>+IF(F71=0,"",'Ark1'!T89)</f>
        <v>5.2635135135135123</v>
      </c>
      <c r="X71" s="389">
        <f t="shared" si="31"/>
        <v>0.10867480383609252</v>
      </c>
      <c r="Y71" s="104">
        <f>+IF(F71=0,"",'Ark1'!U89)</f>
        <v>21.602094594594597</v>
      </c>
      <c r="Z71" s="394">
        <f t="shared" si="32"/>
        <v>0.97465911072362843</v>
      </c>
      <c r="AA71" s="129">
        <f>+IF(F71=0,"",'Ark1'!W89)</f>
        <v>0.67567567567567588</v>
      </c>
      <c r="AB71" s="129">
        <f>+IF(F71=0,"",'Ark1'!X89)</f>
        <v>90.315315315315331</v>
      </c>
      <c r="AC71" s="129">
        <f>+IF(F71=0,"",'Ark1'!Y89)</f>
        <v>31.756756756756761</v>
      </c>
      <c r="AD71" s="104">
        <f>+IF(F71=0,"",'Ark1'!Z89)</f>
        <v>5.0429287197156656</v>
      </c>
      <c r="AE71" s="39">
        <f>+IF(F71=0,"",'Ark1'!AA89)</f>
        <v>2.0707839709545937</v>
      </c>
      <c r="AF71" s="39">
        <f>+IF(F71=0,"",'Ark1'!AB89)</f>
        <v>1.9705997388862275</v>
      </c>
      <c r="AG71" s="129">
        <f>+IF(F71=0,"",'Ark1'!AD89)</f>
        <v>45.230801773045201</v>
      </c>
      <c r="AH71" s="129">
        <f>+IF(F71=0,"",'Ark1'!AE89)</f>
        <v>34.702210936446313</v>
      </c>
      <c r="AI71" s="129">
        <f>+IF(F71=0,"",'Ark1'!AF89)</f>
        <v>5.0005631264782071</v>
      </c>
      <c r="AJ71" s="39">
        <f t="shared" si="20"/>
        <v>3.8396036829463585</v>
      </c>
      <c r="AK71" s="25"/>
    </row>
    <row r="72" spans="1:43" ht="15.6">
      <c r="A72" s="25"/>
      <c r="B72" s="70" t="str">
        <f>+B60</f>
        <v>Jan</v>
      </c>
      <c r="C72" s="386">
        <f>+'Ark1'!C90</f>
        <v>2018</v>
      </c>
      <c r="D72" s="70">
        <f>+IF(F72=0,"",'Ark1'!Q90)</f>
        <v>72</v>
      </c>
      <c r="E72" s="70">
        <f>+IF(F72=0,"",D72-D84)</f>
        <v>-46</v>
      </c>
      <c r="F72" s="130">
        <f>+'Ark1'!R90</f>
        <v>555</v>
      </c>
      <c r="G72" s="70">
        <f>+IF(F72=0,"",F72-F84)</f>
        <v>-757</v>
      </c>
      <c r="H72" s="124">
        <f>+IF(F72=0,"",'Ark1'!AF90)</f>
        <v>5.6707877797077746</v>
      </c>
      <c r="I72" s="124">
        <f>+IF(F72=0,"",H72-H84)</f>
        <v>-6.8482961897578729</v>
      </c>
      <c r="J72" s="124">
        <f>+IF(F72=0,"",'Ark1'!AG90)</f>
        <v>6.1360376245826478</v>
      </c>
      <c r="K72" s="124"/>
      <c r="L72" s="130"/>
      <c r="M72" s="130"/>
      <c r="N72" s="130"/>
      <c r="O72" s="130"/>
      <c r="P72" s="71">
        <f>+IF(F72=0,"",'Ark1'!S90)</f>
        <v>5.4414414414414436</v>
      </c>
      <c r="Q72" s="71">
        <f>+IF(F72=0,"",P72-P84)</f>
        <v>0.47116705119754076</v>
      </c>
      <c r="R72" s="105"/>
      <c r="S72" s="124"/>
      <c r="T72" s="383"/>
      <c r="U72" s="124"/>
      <c r="V72" s="102"/>
      <c r="W72" s="71">
        <f>+IF(F72=0,"",'Ark1'!T90)</f>
        <v>5.6234234234234242</v>
      </c>
      <c r="X72" s="399">
        <f>+IF(F72=0,"",W72-W84)</f>
        <v>-0.2096558448692587</v>
      </c>
      <c r="Y72" s="124">
        <f>+IF(F72=0,"",'Ark1'!U90)</f>
        <v>22.304504504504497</v>
      </c>
      <c r="Z72" s="395">
        <f>+IF(F72=0,"",Y72-Y84)</f>
        <v>1.1065624313337707</v>
      </c>
      <c r="AA72" s="130">
        <f>+IF(F72=0,"",'Ark1'!W90)</f>
        <v>4.1441441441441436</v>
      </c>
      <c r="AB72" s="130">
        <f>+IF(F72=0,"",'Ark1'!X90)</f>
        <v>88.828828828828819</v>
      </c>
      <c r="AC72" s="130">
        <f>+IF(F72=0,"",'Ark1'!Y90)</f>
        <v>39.099099099099114</v>
      </c>
      <c r="AD72" s="124">
        <f>+IF(F72=0,"",'Ark1'!Z90)</f>
        <v>5.5253484238493948</v>
      </c>
      <c r="AE72" s="71">
        <f>+IF(F72=0,"",'Ark1'!AA90)</f>
        <v>1.4733958122459376</v>
      </c>
      <c r="AF72" s="71">
        <f>+IF(F72=0,"",'Ark1'!AB90)</f>
        <v>2.1427840337531001</v>
      </c>
      <c r="AG72" s="130">
        <f>+IF(F72=0,"",'Ark1'!AD90)</f>
        <v>54.701641435471721</v>
      </c>
      <c r="AH72" s="130">
        <f>+IF(F72=0,"",'Ark1'!AE90)</f>
        <v>54.402784463722526</v>
      </c>
      <c r="AI72" s="130">
        <f>+IF(F72=0,"",'Ark1'!AF90)</f>
        <v>5.6707877797077746</v>
      </c>
      <c r="AJ72" s="71">
        <f t="shared" si="20"/>
        <v>4.0990066225165531</v>
      </c>
      <c r="AK72" s="25"/>
    </row>
    <row r="73" spans="1:43" ht="15.6">
      <c r="A73" s="25"/>
      <c r="B73" s="70" t="str">
        <f t="shared" ref="B73:B83" si="33">+B61</f>
        <v>Feb</v>
      </c>
      <c r="C73" s="386">
        <f>+'Ark1'!C91</f>
        <v>2018</v>
      </c>
      <c r="D73" s="70">
        <f>+IF(F73=0,"",'Ark1'!Q91)</f>
        <v>52</v>
      </c>
      <c r="E73" s="70">
        <f t="shared" si="21"/>
        <v>-39</v>
      </c>
      <c r="F73" s="130">
        <f>+'Ark1'!R91</f>
        <v>343</v>
      </c>
      <c r="G73" s="70">
        <f t="shared" si="23"/>
        <v>-295</v>
      </c>
      <c r="H73" s="124">
        <f>+IF(F73=0,"",'Ark1'!AF91)</f>
        <v>3.5046490242157962</v>
      </c>
      <c r="I73" s="124">
        <f t="shared" ref="I73:I83" si="34">+IF(F73=0,"",H73-H85)</f>
        <v>-2.5831372353261894</v>
      </c>
      <c r="J73" s="124">
        <f>+IF(F73=0,"",'Ark1'!AG91)</f>
        <v>3.647717980394519</v>
      </c>
      <c r="K73" s="124"/>
      <c r="L73" s="130"/>
      <c r="M73" s="130"/>
      <c r="N73" s="130"/>
      <c r="O73" s="130"/>
      <c r="P73" s="71">
        <f>+IF(F73=0,"",'Ark1'!S91)</f>
        <v>5.224489795918366</v>
      </c>
      <c r="Q73" s="71">
        <f t="shared" ref="Q73:Q83" si="35">+IF(F73=0,"",P73-P85)</f>
        <v>0.2150854072036319</v>
      </c>
      <c r="R73" s="105"/>
      <c r="S73" s="124"/>
      <c r="T73" s="383"/>
      <c r="U73" s="124"/>
      <c r="V73" s="102"/>
      <c r="W73" s="71">
        <f>+IF(F73=0,"",'Ark1'!T91)</f>
        <v>5.6588921282798843</v>
      </c>
      <c r="X73" s="399">
        <f t="shared" ref="X73:X83" si="36">+IF(F73=0,"",W73-W85)</f>
        <v>-0.33797307548187394</v>
      </c>
      <c r="Y73" s="124">
        <f>+IF(F73=0,"",'Ark1'!U91)</f>
        <v>21.454810495626827</v>
      </c>
      <c r="Z73" s="395">
        <f t="shared" ref="Z73:Z83" si="37">+IF(F73=0,"",Y73-Y85)</f>
        <v>-1.3732459307054548</v>
      </c>
      <c r="AA73" s="130">
        <f>+IF(F73=0,"",'Ark1'!W91)</f>
        <v>3.4985422740524776</v>
      </c>
      <c r="AB73" s="130">
        <f>+IF(F73=0,"",'Ark1'!X91)</f>
        <v>83.673469387755105</v>
      </c>
      <c r="AC73" s="130">
        <f>+IF(F73=0,"",'Ark1'!Y91)</f>
        <v>39.06705539358601</v>
      </c>
      <c r="AD73" s="124">
        <f>+IF(F73=0,"",'Ark1'!Z91)</f>
        <v>5.7869385358019185</v>
      </c>
      <c r="AE73" s="71">
        <f>+IF(F73=0,"",'Ark1'!AA91)</f>
        <v>1.7477301278372788</v>
      </c>
      <c r="AF73" s="71">
        <f>+IF(F73=0,"",'Ark1'!AB91)</f>
        <v>2.1726435772413568</v>
      </c>
      <c r="AG73" s="130">
        <f>+IF(F73=0,"",'Ark1'!AD91)</f>
        <v>59.902579581926631</v>
      </c>
      <c r="AH73" s="130">
        <f>+IF(F73=0,"",'Ark1'!AE91)</f>
        <v>53.996077774795715</v>
      </c>
      <c r="AI73" s="130">
        <f>+IF(F73=0,"",'Ark1'!AF91)</f>
        <v>3.5046490242157962</v>
      </c>
      <c r="AJ73" s="71">
        <f t="shared" si="20"/>
        <v>4.106584821428573</v>
      </c>
      <c r="AK73" s="25"/>
    </row>
    <row r="74" spans="1:43" ht="15.6">
      <c r="A74" s="25"/>
      <c r="B74" s="70" t="str">
        <f t="shared" si="33"/>
        <v>Mar</v>
      </c>
      <c r="C74" s="386">
        <f>+'Ark1'!C92</f>
        <v>2018</v>
      </c>
      <c r="D74" s="70">
        <f>+IF(F74=0,"",'Ark1'!Q92)</f>
        <v>112</v>
      </c>
      <c r="E74" s="70">
        <f t="shared" si="21"/>
        <v>-12</v>
      </c>
      <c r="F74" s="130">
        <f>+'Ark1'!R92</f>
        <v>673</v>
      </c>
      <c r="G74" s="70">
        <f t="shared" si="23"/>
        <v>-314</v>
      </c>
      <c r="H74" s="124">
        <f>+IF(F74=0,"",'Ark1'!AF92)</f>
        <v>6.8764687851231212</v>
      </c>
      <c r="I74" s="124">
        <f t="shared" si="34"/>
        <v>-2.541470146174591</v>
      </c>
      <c r="J74" s="124">
        <f>+IF(F74=0,"",'Ark1'!AG92)</f>
        <v>7.1309193691742889</v>
      </c>
      <c r="K74" s="124"/>
      <c r="L74" s="130"/>
      <c r="M74" s="130"/>
      <c r="N74" s="130"/>
      <c r="O74" s="130"/>
      <c r="P74" s="71">
        <f>+IF(F74=0,"",'Ark1'!S92)</f>
        <v>5.2392273402674601</v>
      </c>
      <c r="Q74" s="71">
        <f t="shared" si="35"/>
        <v>0.37093959963929368</v>
      </c>
      <c r="R74" s="105"/>
      <c r="S74" s="124"/>
      <c r="T74" s="383"/>
      <c r="U74" s="124"/>
      <c r="V74" s="102"/>
      <c r="W74" s="71">
        <f>+IF(F74=0,"",'Ark1'!T92)</f>
        <v>5.9227340267459132</v>
      </c>
      <c r="X74" s="399">
        <f t="shared" si="36"/>
        <v>0.41108255764763513</v>
      </c>
      <c r="Y74" s="124">
        <f>+IF(F74=0,"",'Ark1'!U92)</f>
        <v>21.376077265973272</v>
      </c>
      <c r="Z74" s="395">
        <f t="shared" si="37"/>
        <v>0.71052508765515299</v>
      </c>
      <c r="AA74" s="130">
        <f>+IF(F74=0,"",'Ark1'!W92)</f>
        <v>5.4977711738484381</v>
      </c>
      <c r="AB74" s="130">
        <f>+IF(F74=0,"",'Ark1'!X92)</f>
        <v>81.575037147102535</v>
      </c>
      <c r="AC74" s="130">
        <f>+IF(F74=0,"",'Ark1'!Y92)</f>
        <v>37.295690936106993</v>
      </c>
      <c r="AD74" s="124">
        <f>+IF(F74=0,"",'Ark1'!Z92)</f>
        <v>5.7846243967575743</v>
      </c>
      <c r="AE74" s="71">
        <f>+IF(F74=0,"",'Ark1'!AA92)</f>
        <v>1.7825655577377497</v>
      </c>
      <c r="AF74" s="71">
        <f>+IF(F74=0,"",'Ark1'!AB92)</f>
        <v>2.3339290092447844</v>
      </c>
      <c r="AG74" s="130">
        <f>+IF(F74=0,"",'Ark1'!AD92)</f>
        <v>60.086852513475904</v>
      </c>
      <c r="AH74" s="130">
        <f>+IF(F74=0,"",'Ark1'!AE92)</f>
        <v>63.802863995978051</v>
      </c>
      <c r="AI74" s="130">
        <f>+IF(F74=0,"",'Ark1'!AF92)</f>
        <v>6.8764687851231212</v>
      </c>
      <c r="AJ74" s="71">
        <f t="shared" si="20"/>
        <v>4.0800056721497473</v>
      </c>
      <c r="AK74" s="25"/>
    </row>
    <row r="75" spans="1:43" ht="15.6">
      <c r="A75" s="25"/>
      <c r="B75" s="70" t="str">
        <f t="shared" si="33"/>
        <v>Apr</v>
      </c>
      <c r="C75" s="386">
        <f>+'Ark1'!C93</f>
        <v>2018</v>
      </c>
      <c r="D75" s="70">
        <f>+IF(F75=0,"",'Ark1'!Q93)</f>
        <v>140</v>
      </c>
      <c r="E75" s="70">
        <f t="shared" si="21"/>
        <v>70</v>
      </c>
      <c r="F75" s="130">
        <f>+'Ark1'!R93</f>
        <v>907</v>
      </c>
      <c r="G75" s="70">
        <f t="shared" si="23"/>
        <v>567</v>
      </c>
      <c r="H75" s="124">
        <f>+IF(F75=0,"",'Ark1'!AF93)</f>
        <v>9.2673955246755906</v>
      </c>
      <c r="I75" s="124">
        <f t="shared" si="34"/>
        <v>6.0231207155152857</v>
      </c>
      <c r="J75" s="124">
        <f>+IF(F75=0,"",'Ark1'!AG93)</f>
        <v>9.5404752700433892</v>
      </c>
      <c r="K75" s="124"/>
      <c r="L75" s="130"/>
      <c r="M75" s="130"/>
      <c r="N75" s="130"/>
      <c r="O75" s="130"/>
      <c r="P75" s="71">
        <f>+IF(F75=0,"",'Ark1'!S93)</f>
        <v>4.8853362734288872</v>
      </c>
      <c r="Q75" s="71">
        <f t="shared" si="35"/>
        <v>-7.6428432453465867E-2</v>
      </c>
      <c r="R75" s="105"/>
      <c r="S75" s="124"/>
      <c r="T75" s="383"/>
      <c r="U75" s="124"/>
      <c r="V75" s="102"/>
      <c r="W75" s="71">
        <f>+IF(F75=0,"",'Ark1'!T93)</f>
        <v>5.6063947078280041</v>
      </c>
      <c r="X75" s="399">
        <f t="shared" si="36"/>
        <v>-0.40536999805434704</v>
      </c>
      <c r="Y75" s="124">
        <f>+IF(F75=0,"",'Ark1'!U93)</f>
        <v>21.220727673649368</v>
      </c>
      <c r="Z75" s="395">
        <f t="shared" si="37"/>
        <v>-0.10574291458594942</v>
      </c>
      <c r="AA75" s="130">
        <f>+IF(F75=0,"",'Ark1'!W93)</f>
        <v>5.2921719955898556</v>
      </c>
      <c r="AB75" s="130">
        <f>+IF(F75=0,"",'Ark1'!X93)</f>
        <v>79.272326350606377</v>
      </c>
      <c r="AC75" s="130">
        <f>+IF(F75=0,"",'Ark1'!Y93)</f>
        <v>34.178610804851161</v>
      </c>
      <c r="AD75" s="124">
        <f>+IF(F75=0,"",'Ark1'!Z93)</f>
        <v>6.5101320675271204</v>
      </c>
      <c r="AE75" s="71">
        <f>+IF(F75=0,"",'Ark1'!AA93)</f>
        <v>1.8671638819055536</v>
      </c>
      <c r="AF75" s="71">
        <f>+IF(F75=0,"",'Ark1'!AB93)</f>
        <v>2.3234775363334825</v>
      </c>
      <c r="AG75" s="130">
        <f>+IF(F75=0,"",'Ark1'!AD93)</f>
        <v>63.262175279653889</v>
      </c>
      <c r="AH75" s="130">
        <f>+IF(F75=0,"",'Ark1'!AE93)</f>
        <v>65.696657327628955</v>
      </c>
      <c r="AI75" s="130">
        <f>+IF(F75=0,"",'Ark1'!AF93)</f>
        <v>9.2673955246755906</v>
      </c>
      <c r="AJ75" s="71">
        <f t="shared" si="20"/>
        <v>4.3437598736176879</v>
      </c>
      <c r="AK75" s="25"/>
    </row>
    <row r="76" spans="1:43" ht="15.6">
      <c r="A76" s="25"/>
      <c r="B76" s="70" t="str">
        <f t="shared" si="33"/>
        <v>Mai</v>
      </c>
      <c r="C76" s="386">
        <f>+'Ark1'!C94</f>
        <v>2018</v>
      </c>
      <c r="D76" s="70">
        <f>+IF(F76=0,"",'Ark1'!Q94)</f>
        <v>110</v>
      </c>
      <c r="E76" s="70">
        <f t="shared" si="21"/>
        <v>-3</v>
      </c>
      <c r="F76" s="130">
        <f>+'Ark1'!R94</f>
        <v>701</v>
      </c>
      <c r="G76" s="70">
        <f t="shared" si="23"/>
        <v>-248</v>
      </c>
      <c r="H76" s="124">
        <f>+IF(F76=0,"",'Ark1'!AF94)</f>
        <v>7.1625625830182891</v>
      </c>
      <c r="I76" s="124">
        <f t="shared" si="34"/>
        <v>-1.892780928432094</v>
      </c>
      <c r="J76" s="124">
        <f>+IF(F76=0,"",'Ark1'!AG94)</f>
        <v>7.0924545077422119</v>
      </c>
      <c r="K76" s="124"/>
      <c r="L76" s="130"/>
      <c r="M76" s="130"/>
      <c r="N76" s="130"/>
      <c r="O76" s="130"/>
      <c r="P76" s="71">
        <f>+IF(F76=0,"",'Ark1'!S94)</f>
        <v>5.014265335235379</v>
      </c>
      <c r="Q76" s="71">
        <f t="shared" si="35"/>
        <v>0.17864889687921526</v>
      </c>
      <c r="R76" s="105"/>
      <c r="S76" s="124"/>
      <c r="T76" s="383"/>
      <c r="U76" s="124"/>
      <c r="V76" s="102"/>
      <c r="W76" s="71">
        <f>+IF(F76=0,"",'Ark1'!T94)</f>
        <v>5.4579172610556332</v>
      </c>
      <c r="X76" s="399">
        <f t="shared" si="36"/>
        <v>-0.18802583694225916</v>
      </c>
      <c r="Y76" s="124">
        <f>+IF(F76=0,"",'Ark1'!U94)</f>
        <v>20.411554921540645</v>
      </c>
      <c r="Z76" s="395">
        <f t="shared" si="37"/>
        <v>-0.89466214906000019</v>
      </c>
      <c r="AA76" s="130">
        <f>+IF(F76=0,"",'Ark1'!W94)</f>
        <v>3.7089871611982881</v>
      </c>
      <c r="AB76" s="130">
        <f>+IF(F76=0,"",'Ark1'!X94)</f>
        <v>71.469329529243922</v>
      </c>
      <c r="AC76" s="130">
        <f>+IF(F76=0,"",'Ark1'!Y94)</f>
        <v>31.241084165477886</v>
      </c>
      <c r="AD76" s="124">
        <f>+IF(F76=0,"",'Ark1'!Z94)</f>
        <v>7.1645760770585447</v>
      </c>
      <c r="AE76" s="71">
        <f>+IF(F76=0,"",'Ark1'!AA94)</f>
        <v>1.6898865684812403</v>
      </c>
      <c r="AF76" s="71">
        <f>+IF(F76=0,"",'Ark1'!AB94)</f>
        <v>2.3743783807575314</v>
      </c>
      <c r="AG76" s="130">
        <f>+IF(F76=0,"",'Ark1'!AD94)</f>
        <v>69.16217833535147</v>
      </c>
      <c r="AH76" s="130">
        <f>+IF(F76=0,"",'Ark1'!AE94)</f>
        <v>63.085728860442799</v>
      </c>
      <c r="AI76" s="130">
        <f>+IF(F76=0,"",'Ark1'!AF94)</f>
        <v>7.1625625830182891</v>
      </c>
      <c r="AJ76" s="71">
        <f t="shared" si="20"/>
        <v>4.070697012802273</v>
      </c>
      <c r="AK76" s="25"/>
    </row>
    <row r="77" spans="1:43" ht="15.6">
      <c r="A77" s="25"/>
      <c r="B77" s="70" t="str">
        <f t="shared" si="33"/>
        <v>Jun</v>
      </c>
      <c r="C77" s="386">
        <f>+'Ark1'!C95</f>
        <v>2018</v>
      </c>
      <c r="D77" s="70">
        <f>+IF(F77=0,"",'Ark1'!Q95)</f>
        <v>121</v>
      </c>
      <c r="E77" s="70">
        <f t="shared" ref="E77:E83" si="38">+IF(F77=0,"",D77-D89)</f>
        <v>-1</v>
      </c>
      <c r="F77" s="130">
        <f>+'Ark1'!R95</f>
        <v>721</v>
      </c>
      <c r="G77" s="70">
        <f t="shared" ref="G77:G83" si="39">+IF(F77=0,"",F77-F89)</f>
        <v>-230</v>
      </c>
      <c r="H77" s="124">
        <f>+IF(F77=0,"",'Ark1'!AF95)</f>
        <v>7.3669152958005508</v>
      </c>
      <c r="I77" s="124">
        <f t="shared" si="34"/>
        <v>-1.7075121851154798</v>
      </c>
      <c r="J77" s="124">
        <f>+IF(F77=0,"",'Ark1'!AG95)</f>
        <v>7.6396865569820012</v>
      </c>
      <c r="K77" s="124"/>
      <c r="L77" s="130"/>
      <c r="M77" s="130"/>
      <c r="N77" s="130"/>
      <c r="O77" s="130"/>
      <c r="P77" s="71">
        <f>+IF(F77=0,"",'Ark1'!S95)</f>
        <v>4.9778085991678243</v>
      </c>
      <c r="Q77" s="71">
        <f t="shared" si="35"/>
        <v>0.7054636990626717</v>
      </c>
      <c r="R77" s="105"/>
      <c r="S77" s="124"/>
      <c r="T77" s="383"/>
      <c r="U77" s="124"/>
      <c r="V77" s="102"/>
      <c r="W77" s="71">
        <f>+IF(F77=0,"",'Ark1'!T95)</f>
        <v>5.825242718446602</v>
      </c>
      <c r="X77" s="399">
        <f t="shared" si="36"/>
        <v>0.44353924841505599</v>
      </c>
      <c r="Y77" s="124">
        <f>+IF(F77=0,"",'Ark1'!U95)</f>
        <v>21.376560332871033</v>
      </c>
      <c r="Z77" s="395">
        <f t="shared" si="37"/>
        <v>0.16867389753979722</v>
      </c>
      <c r="AA77" s="130">
        <f>+IF(F77=0,"",'Ark1'!W95)</f>
        <v>5.825242718446602</v>
      </c>
      <c r="AB77" s="130">
        <f>+IF(F77=0,"",'Ark1'!X95)</f>
        <v>81.553398058252455</v>
      </c>
      <c r="AC77" s="130">
        <f>+IF(F77=0,"",'Ark1'!Y95)</f>
        <v>33.703190013869623</v>
      </c>
      <c r="AD77" s="124">
        <f>+IF(F77=0,"",'Ark1'!Z95)</f>
        <v>6.342196693873472</v>
      </c>
      <c r="AE77" s="71">
        <f>+IF(F77=0,"",'Ark1'!AA95)</f>
        <v>1.728301153954658</v>
      </c>
      <c r="AF77" s="71">
        <f>+IF(F77=0,"",'Ark1'!AB95)</f>
        <v>2.3950887632416058</v>
      </c>
      <c r="AG77" s="130">
        <f>+IF(F77=0,"",'Ark1'!AD95)</f>
        <v>61.641687729007195</v>
      </c>
      <c r="AH77" s="130">
        <f>+IF(F77=0,"",'Ark1'!AE95)</f>
        <v>59.212085746047919</v>
      </c>
      <c r="AI77" s="130">
        <f>+IF(F77=0,"",'Ark1'!AF95)</f>
        <v>7.3669152958005508</v>
      </c>
      <c r="AJ77" s="71">
        <f t="shared" si="20"/>
        <v>4.2943716912789105</v>
      </c>
      <c r="AK77" s="25"/>
    </row>
    <row r="78" spans="1:43" ht="15.6">
      <c r="A78" s="25"/>
      <c r="B78" s="70" t="str">
        <f t="shared" si="33"/>
        <v>Jul</v>
      </c>
      <c r="C78" s="386">
        <f>+'Ark1'!C96</f>
        <v>2018</v>
      </c>
      <c r="D78" s="70">
        <f>+IF(F78=0,"",'Ark1'!Q96)</f>
        <v>34</v>
      </c>
      <c r="E78" s="70">
        <f t="shared" si="38"/>
        <v>15</v>
      </c>
      <c r="F78" s="130">
        <f>+'Ark1'!R96</f>
        <v>180</v>
      </c>
      <c r="G78" s="70">
        <f t="shared" si="39"/>
        <v>49</v>
      </c>
      <c r="H78" s="124">
        <f>+IF(F78=0,"",'Ark1'!AF96)</f>
        <v>1.8391744150403595</v>
      </c>
      <c r="I78" s="124">
        <f t="shared" si="34"/>
        <v>0.5891744150403595</v>
      </c>
      <c r="J78" s="124">
        <f>+IF(F78=0,"",'Ark1'!AG96)</f>
        <v>1.728737767145526</v>
      </c>
      <c r="K78" s="124"/>
      <c r="L78" s="130"/>
      <c r="M78" s="130"/>
      <c r="N78" s="130"/>
      <c r="O78" s="130"/>
      <c r="P78" s="71">
        <f>+IF(F78=0,"",'Ark1'!S96)</f>
        <v>4.6333333333333346</v>
      </c>
      <c r="Q78" s="71">
        <f t="shared" si="35"/>
        <v>-0.63384223918574722</v>
      </c>
      <c r="R78" s="105"/>
      <c r="S78" s="124"/>
      <c r="T78" s="383"/>
      <c r="U78" s="124"/>
      <c r="V78" s="102"/>
      <c r="W78" s="71">
        <f>+IF(F78=0,"",'Ark1'!T96)</f>
        <v>5.3833333333333355</v>
      </c>
      <c r="X78" s="399">
        <f t="shared" si="36"/>
        <v>-0.48689567430025349</v>
      </c>
      <c r="Y78" s="124">
        <f>+IF(F78=0,"",'Ark1'!U96)</f>
        <v>19.375555555555565</v>
      </c>
      <c r="Z78" s="395">
        <f t="shared" si="37"/>
        <v>-2.5748261238337484</v>
      </c>
      <c r="AA78" s="130">
        <f>+IF(F78=0,"",'Ark1'!W96)</f>
        <v>11.666666666666664</v>
      </c>
      <c r="AB78" s="130">
        <f>+IF(F78=0,"",'Ark1'!X96)</f>
        <v>62.222222222222221</v>
      </c>
      <c r="AC78" s="130">
        <f>+IF(F78=0,"",'Ark1'!Y96)</f>
        <v>28.333333333333325</v>
      </c>
      <c r="AD78" s="124">
        <f>+IF(F78=0,"",'Ark1'!Z96)</f>
        <v>7.6743919210595504</v>
      </c>
      <c r="AE78" s="71">
        <f>+IF(F78=0,"",'Ark1'!AA96)</f>
        <v>1.9174636024359528</v>
      </c>
      <c r="AF78" s="71">
        <f>+IF(F78=0,"",'Ark1'!AB96)</f>
        <v>2.9330965813548575</v>
      </c>
      <c r="AG78" s="130">
        <f>+IF(F78=0,"",'Ark1'!AD96)</f>
        <v>74.624181112575059</v>
      </c>
      <c r="AH78" s="130">
        <f>+IF(F78=0,"",'Ark1'!AE96)</f>
        <v>66.805680123941016</v>
      </c>
      <c r="AI78" s="130">
        <f>+IF(F78=0,"",'Ark1'!AF96)</f>
        <v>1.8391744150403595</v>
      </c>
      <c r="AJ78" s="71">
        <f t="shared" si="20"/>
        <v>4.1817745803357322</v>
      </c>
      <c r="AK78" s="25"/>
    </row>
    <row r="79" spans="1:43" ht="15.6">
      <c r="A79" s="25"/>
      <c r="B79" s="70" t="str">
        <f t="shared" si="33"/>
        <v>Aug</v>
      </c>
      <c r="C79" s="386">
        <f>+'Ark1'!C97</f>
        <v>2018</v>
      </c>
      <c r="D79" s="70">
        <f>+IF(F79=0,"",'Ark1'!Q97)</f>
        <v>94</v>
      </c>
      <c r="E79" s="70">
        <f t="shared" si="38"/>
        <v>16</v>
      </c>
      <c r="F79" s="130">
        <f>+'Ark1'!R97</f>
        <v>818</v>
      </c>
      <c r="G79" s="70">
        <f t="shared" si="39"/>
        <v>293</v>
      </c>
      <c r="H79" s="124">
        <f>+IF(F79=0,"",'Ark1'!AF97)</f>
        <v>8.3580259527945255</v>
      </c>
      <c r="I79" s="124">
        <f t="shared" si="34"/>
        <v>3.3484839680617018</v>
      </c>
      <c r="J79" s="124">
        <f>+IF(F79=0,"",'Ark1'!AG97)</f>
        <v>7.9917689161985024</v>
      </c>
      <c r="K79" s="124"/>
      <c r="L79" s="130"/>
      <c r="M79" s="130"/>
      <c r="N79" s="130"/>
      <c r="O79" s="130"/>
      <c r="P79" s="71">
        <f>+IF(F79=0,"",'Ark1'!S97)</f>
        <v>4.755501222493888</v>
      </c>
      <c r="Q79" s="71">
        <f t="shared" si="35"/>
        <v>0.23931074630340987</v>
      </c>
      <c r="R79" s="105"/>
      <c r="S79" s="124"/>
      <c r="T79" s="383"/>
      <c r="U79" s="124"/>
      <c r="V79" s="102"/>
      <c r="W79" s="71">
        <f>+IF(F79=0,"",'Ark1'!T97)</f>
        <v>5.3300733496332526</v>
      </c>
      <c r="X79" s="399">
        <f t="shared" si="36"/>
        <v>0.59864477820468043</v>
      </c>
      <c r="Y79" s="124">
        <f>+IF(F79=0,"",'Ark1'!U97)</f>
        <v>19.710024449877768</v>
      </c>
      <c r="Z79" s="395">
        <f t="shared" si="37"/>
        <v>0.84126254511584619</v>
      </c>
      <c r="AA79" s="130">
        <f>+IF(F79=0,"",'Ark1'!W97)</f>
        <v>2.8117359413202938</v>
      </c>
      <c r="AB79" s="130">
        <f>+IF(F79=0,"",'Ark1'!X97)</f>
        <v>75.183374083129607</v>
      </c>
      <c r="AC79" s="130">
        <f>+IF(F79=0,"",'Ark1'!Y97)</f>
        <v>23.349633251833737</v>
      </c>
      <c r="AD79" s="124">
        <f>+IF(F79=0,"",'Ark1'!Z97)</f>
        <v>5.8323205570412604</v>
      </c>
      <c r="AE79" s="71">
        <f>+IF(F79=0,"",'Ark1'!AA97)</f>
        <v>1.71256689926929</v>
      </c>
      <c r="AF79" s="71">
        <f>+IF(F79=0,"",'Ark1'!AB97)</f>
        <v>2.2071455959363901</v>
      </c>
      <c r="AG79" s="130">
        <f>+IF(F79=0,"",'Ark1'!AD97)</f>
        <v>54.624208418444063</v>
      </c>
      <c r="AH79" s="130">
        <f>+IF(F79=0,"",'Ark1'!AE97)</f>
        <v>52.71809168037808</v>
      </c>
      <c r="AI79" s="130">
        <f>+IF(F79=0,"",'Ark1'!AF97)</f>
        <v>8.3580259527945255</v>
      </c>
      <c r="AJ79" s="71">
        <f t="shared" si="20"/>
        <v>4.1446786632390777</v>
      </c>
      <c r="AK79" s="25"/>
    </row>
    <row r="80" spans="1:43" ht="15.6">
      <c r="A80" s="25"/>
      <c r="B80" s="70" t="str">
        <f t="shared" si="33"/>
        <v>Sep</v>
      </c>
      <c r="C80" s="386">
        <f>+'Ark1'!C98</f>
        <v>2018</v>
      </c>
      <c r="D80" s="70">
        <f>+IF(F80=0,"",'Ark1'!Q98)</f>
        <v>95</v>
      </c>
      <c r="E80" s="70">
        <f t="shared" si="38"/>
        <v>-12</v>
      </c>
      <c r="F80" s="130">
        <f>+'Ark1'!R98</f>
        <v>506</v>
      </c>
      <c r="G80" s="70">
        <f t="shared" si="39"/>
        <v>-75</v>
      </c>
      <c r="H80" s="124">
        <f>+IF(F80=0,"",'Ark1'!AF98)</f>
        <v>5.1701236333912313</v>
      </c>
      <c r="I80" s="124">
        <f t="shared" si="34"/>
        <v>-0.37376949637976242</v>
      </c>
      <c r="J80" s="124">
        <f>+IF(F80=0,"",'Ark1'!AG98)</f>
        <v>4.8284801764942316</v>
      </c>
      <c r="K80" s="124"/>
      <c r="L80" s="130"/>
      <c r="M80" s="130"/>
      <c r="N80" s="130"/>
      <c r="O80" s="130"/>
      <c r="P80" s="71">
        <f>+IF(F80=0,"",'Ark1'!S98)</f>
        <v>4.7707509881422929</v>
      </c>
      <c r="Q80" s="71">
        <f t="shared" si="35"/>
        <v>6.3349955440054728E-2</v>
      </c>
      <c r="R80" s="105"/>
      <c r="S80" s="124"/>
      <c r="T80" s="383"/>
      <c r="U80" s="124"/>
      <c r="V80" s="102"/>
      <c r="W80" s="71">
        <f>+IF(F80=0,"",'Ark1'!T98)</f>
        <v>4.9644268774703564</v>
      </c>
      <c r="X80" s="399">
        <f t="shared" si="36"/>
        <v>6.5975930826637885E-2</v>
      </c>
      <c r="Y80" s="124">
        <f>+IF(F80=0,"",'Ark1'!U98)</f>
        <v>19.251185770750997</v>
      </c>
      <c r="Z80" s="395">
        <f t="shared" si="37"/>
        <v>-1.9898566598424594E-2</v>
      </c>
      <c r="AA80" s="130">
        <f>+IF(F80=0,"",'Ark1'!W98)</f>
        <v>5.3359683794466406</v>
      </c>
      <c r="AB80" s="130">
        <f>+IF(F80=0,"",'Ark1'!X98)</f>
        <v>67.984189723320142</v>
      </c>
      <c r="AC80" s="130">
        <f>+IF(F80=0,"",'Ark1'!Y98)</f>
        <v>20.750988142292485</v>
      </c>
      <c r="AD80" s="124">
        <f>+IF(F80=0,"",'Ark1'!Z98)</f>
        <v>6.1506714644429588</v>
      </c>
      <c r="AE80" s="71">
        <f>+IF(F80=0,"",'Ark1'!AA98)</f>
        <v>1.9868177799089328</v>
      </c>
      <c r="AF80" s="71">
        <f>+IF(F80=0,"",'Ark1'!AB98)</f>
        <v>2.5473227377049406</v>
      </c>
      <c r="AG80" s="130">
        <f>+IF(F80=0,"",'Ark1'!AD98)</f>
        <v>60.689892947184944</v>
      </c>
      <c r="AH80" s="130">
        <f>+IF(F80=0,"",'Ark1'!AE98)</f>
        <v>62.824548534143183</v>
      </c>
      <c r="AI80" s="130">
        <f>+IF(F80=0,"",'Ark1'!AF98)</f>
        <v>5.1701236333912313</v>
      </c>
      <c r="AJ80" s="71">
        <f t="shared" si="20"/>
        <v>4.0352526926263481</v>
      </c>
      <c r="AK80" s="25"/>
      <c r="AQ80" t="s">
        <v>77</v>
      </c>
    </row>
    <row r="81" spans="1:43" ht="15.6">
      <c r="A81" s="25"/>
      <c r="B81" s="70" t="str">
        <f t="shared" si="33"/>
        <v>Okt</v>
      </c>
      <c r="C81" s="386">
        <f>+'Ark1'!C99</f>
        <v>2018</v>
      </c>
      <c r="D81" s="70">
        <f>+IF(F81=0,"",'Ark1'!Q99)</f>
        <v>246</v>
      </c>
      <c r="E81" s="70">
        <f t="shared" si="38"/>
        <v>20</v>
      </c>
      <c r="F81" s="130">
        <f>+'Ark1'!R99</f>
        <v>2256</v>
      </c>
      <c r="G81" s="70">
        <f t="shared" si="39"/>
        <v>194</v>
      </c>
      <c r="H81" s="124">
        <f>+IF(F81=0,"",'Ark1'!AF99)</f>
        <v>23.050986001839167</v>
      </c>
      <c r="I81" s="124">
        <f t="shared" si="34"/>
        <v>3.3754134827551958</v>
      </c>
      <c r="J81" s="124">
        <f>+IF(F81=0,"",'Ark1'!AG99)</f>
        <v>22.392705714019623</v>
      </c>
      <c r="K81" s="124"/>
      <c r="L81" s="130"/>
      <c r="M81" s="130"/>
      <c r="N81" s="130"/>
      <c r="O81" s="130"/>
      <c r="P81" s="71">
        <f>+IF(F81=0,"",'Ark1'!S99)</f>
        <v>4.5979609929078009</v>
      </c>
      <c r="Q81" s="71">
        <f t="shared" si="35"/>
        <v>-7.3232023581043748E-2</v>
      </c>
      <c r="R81" s="105"/>
      <c r="S81" s="124"/>
      <c r="T81" s="383"/>
      <c r="U81" s="124"/>
      <c r="V81" s="102"/>
      <c r="W81" s="71">
        <f>+IF(F81=0,"",'Ark1'!T99)</f>
        <v>5.0217198581560307</v>
      </c>
      <c r="X81" s="399">
        <f t="shared" si="36"/>
        <v>0.24480424224914366</v>
      </c>
      <c r="Y81" s="124">
        <f>+IF(F81=0,"",'Ark1'!U99)</f>
        <v>20.024654255319181</v>
      </c>
      <c r="Z81" s="395">
        <f t="shared" si="37"/>
        <v>0.45874736880125155</v>
      </c>
      <c r="AA81" s="130">
        <f>+IF(F81=0,"",'Ark1'!W99)</f>
        <v>2.6595744680851072</v>
      </c>
      <c r="AB81" s="130">
        <f>+IF(F81=0,"",'Ark1'!X99)</f>
        <v>78.767730496453908</v>
      </c>
      <c r="AC81" s="130">
        <f>+IF(F81=0,"",'Ark1'!Y99)</f>
        <v>22.916666666666671</v>
      </c>
      <c r="AD81" s="124">
        <f>+IF(F81=0,"",'Ark1'!Z99)</f>
        <v>5.584286025301199</v>
      </c>
      <c r="AE81" s="71">
        <f>+IF(F81=0,"",'Ark1'!AA99)</f>
        <v>1.8262699143053529</v>
      </c>
      <c r="AF81" s="71">
        <f>+IF(F81=0,"",'Ark1'!AB99)</f>
        <v>2.1616761669127422</v>
      </c>
      <c r="AG81" s="130">
        <f>+IF(F81=0,"",'Ark1'!AD99)</f>
        <v>40.888713220418943</v>
      </c>
      <c r="AH81" s="130">
        <f>+IF(F81=0,"",'Ark1'!AE99)</f>
        <v>54.014899497927139</v>
      </c>
      <c r="AI81" s="130">
        <f>+IF(F81=0,"",'Ark1'!AF99)</f>
        <v>23.050986001839167</v>
      </c>
      <c r="AJ81" s="71">
        <f t="shared" si="20"/>
        <v>4.3551161669719543</v>
      </c>
      <c r="AK81" s="25"/>
      <c r="AQ81" t="s">
        <v>66</v>
      </c>
    </row>
    <row r="82" spans="1:43" ht="15.6">
      <c r="A82" s="25"/>
      <c r="B82" s="70" t="str">
        <f t="shared" si="33"/>
        <v>Nov</v>
      </c>
      <c r="C82" s="386">
        <f>+'Ark1'!C100</f>
        <v>2018</v>
      </c>
      <c r="D82" s="70">
        <f>+IF(F82=0,"",'Ark1'!Q100)</f>
        <v>176</v>
      </c>
      <c r="E82" s="70">
        <f t="shared" si="38"/>
        <v>30</v>
      </c>
      <c r="F82" s="130">
        <f>+'Ark1'!R100</f>
        <v>1507</v>
      </c>
      <c r="G82" s="70">
        <f t="shared" si="39"/>
        <v>175</v>
      </c>
      <c r="H82" s="124">
        <f>+IF(F82=0,"",'Ark1'!AF100)</f>
        <v>15.397976908143461</v>
      </c>
      <c r="I82" s="124">
        <f t="shared" si="34"/>
        <v>2.6880532440213294</v>
      </c>
      <c r="J82" s="124">
        <f>+IF(F82=0,"",'Ark1'!AG100)</f>
        <v>15.531744242179505</v>
      </c>
      <c r="K82" s="124"/>
      <c r="L82" s="130"/>
      <c r="M82" s="130"/>
      <c r="N82" s="130"/>
      <c r="O82" s="130"/>
      <c r="P82" s="71">
        <f>+IF(F82=0,"",'Ark1'!S100)</f>
        <v>4.7750497677504971</v>
      </c>
      <c r="Q82" s="71">
        <f t="shared" si="35"/>
        <v>-0.22795323525250399</v>
      </c>
      <c r="R82" s="105"/>
      <c r="S82" s="124"/>
      <c r="T82" s="383"/>
      <c r="U82" s="124"/>
      <c r="V82" s="102"/>
      <c r="W82" s="71">
        <f>+IF(F82=0,"",'Ark1'!T100)</f>
        <v>5.346383543463836</v>
      </c>
      <c r="X82" s="399">
        <f t="shared" si="36"/>
        <v>0.33737453445482757</v>
      </c>
      <c r="Y82" s="124">
        <f>+IF(F82=0,"",'Ark1'!U100)</f>
        <v>20.79239548772394</v>
      </c>
      <c r="Z82" s="395">
        <f t="shared" si="37"/>
        <v>0.6053834757119354</v>
      </c>
      <c r="AA82" s="130">
        <f>+IF(F82=0,"",'Ark1'!W100)</f>
        <v>3.5169210351692088</v>
      </c>
      <c r="AB82" s="130">
        <f>+IF(F82=0,"",'Ark1'!X100)</f>
        <v>82.946250829462514</v>
      </c>
      <c r="AC82" s="130">
        <f>+IF(F82=0,"",'Ark1'!Y100)</f>
        <v>27.803583278035841</v>
      </c>
      <c r="AD82" s="124">
        <f>+IF(F82=0,"",'Ark1'!Z100)</f>
        <v>5.7106173977279244</v>
      </c>
      <c r="AE82" s="71">
        <f>+IF(F82=0,"",'Ark1'!AA100)</f>
        <v>1.6679861364348028</v>
      </c>
      <c r="AF82" s="71">
        <f>+IF(F82=0,"",'Ark1'!AB100)</f>
        <v>2.2369859257622338</v>
      </c>
      <c r="AG82" s="130">
        <f>+IF(F82=0,"",'Ark1'!AD100)</f>
        <v>45.841057944090622</v>
      </c>
      <c r="AH82" s="130">
        <f>+IF(F82=0,"",'Ark1'!AE100)</f>
        <v>58.054731964364557</v>
      </c>
      <c r="AI82" s="130">
        <f>+IF(F82=0,"",'Ark1'!AF100)</f>
        <v>15.397976908143461</v>
      </c>
      <c r="AJ82" s="71">
        <f t="shared" si="20"/>
        <v>4.3543829905503033</v>
      </c>
      <c r="AK82" s="25"/>
      <c r="AQ82" t="s">
        <v>67</v>
      </c>
    </row>
    <row r="83" spans="1:43" ht="15.6">
      <c r="A83" s="25"/>
      <c r="B83" s="70" t="str">
        <f t="shared" si="33"/>
        <v>Des</v>
      </c>
      <c r="C83" s="386">
        <f>+'Ark1'!C101</f>
        <v>2018</v>
      </c>
      <c r="D83" s="70">
        <f>+IF(F83=0,"",'Ark1'!Q101)</f>
        <v>74</v>
      </c>
      <c r="E83" s="70">
        <f t="shared" si="38"/>
        <v>-1</v>
      </c>
      <c r="F83" s="130">
        <f>+'Ark1'!R101</f>
        <v>620</v>
      </c>
      <c r="G83" s="70">
        <f t="shared" si="39"/>
        <v>-52</v>
      </c>
      <c r="H83" s="124">
        <f>+IF(F83=0,"",'Ark1'!AF101)</f>
        <v>6.3349340962501266</v>
      </c>
      <c r="I83" s="124">
        <f t="shared" si="34"/>
        <v>-7.7279644207887799E-2</v>
      </c>
      <c r="J83" s="124">
        <f>+IF(F83=0,"",'Ark1'!AG101)</f>
        <v>6.3392718750435249</v>
      </c>
      <c r="K83" s="124"/>
      <c r="L83" s="130"/>
      <c r="M83" s="130"/>
      <c r="N83" s="130"/>
      <c r="O83" s="130"/>
      <c r="P83" s="71">
        <f>+IF(F83=0,"",'Ark1'!S101)</f>
        <v>4.9129032258064509</v>
      </c>
      <c r="Q83" s="71">
        <f t="shared" si="35"/>
        <v>-0.25673963133640498</v>
      </c>
      <c r="R83" s="105"/>
      <c r="S83" s="124"/>
      <c r="T83" s="383"/>
      <c r="U83" s="124"/>
      <c r="V83" s="102"/>
      <c r="W83" s="71">
        <f>+IF(F83=0,"",'Ark1'!T101)</f>
        <v>5.1548387096774198</v>
      </c>
      <c r="X83" s="399">
        <f t="shared" si="36"/>
        <v>-0.38980414746543612</v>
      </c>
      <c r="Y83" s="124">
        <f>+IF(F83=0,"",'Ark1'!U101)</f>
        <v>20.627435483870968</v>
      </c>
      <c r="Z83" s="395">
        <f t="shared" si="37"/>
        <v>-0.58863594470047786</v>
      </c>
      <c r="AA83" s="130">
        <f>+IF(F83=0,"",'Ark1'!W101)</f>
        <v>2.5806451612903221</v>
      </c>
      <c r="AB83" s="130">
        <f>+IF(F83=0,"",'Ark1'!X101)</f>
        <v>86.129032258064498</v>
      </c>
      <c r="AC83" s="130">
        <f>+IF(F83=0,"",'Ark1'!Y101)</f>
        <v>27.41935483870968</v>
      </c>
      <c r="AD83" s="124">
        <f>+IF(F83=0,"",'Ark1'!Z101)</f>
        <v>5.3410860654684242</v>
      </c>
      <c r="AE83" s="71">
        <f>+IF(F83=0,"",'Ark1'!AA101)</f>
        <v>1.6496806994050672</v>
      </c>
      <c r="AF83" s="71">
        <f>+IF(F83=0,"",'Ark1'!AB101)</f>
        <v>2.0458989206068483</v>
      </c>
      <c r="AG83" s="130">
        <f>+IF(F83=0,"",'Ark1'!AD101)</f>
        <v>38.192755653110154</v>
      </c>
      <c r="AH83" s="130">
        <f>+IF(F83=0,"",'Ark1'!AE101)</f>
        <v>49.143939136355137</v>
      </c>
      <c r="AI83" s="130">
        <f>+IF(F83=0,"",'Ark1'!AF101)</f>
        <v>6.3349340962501266</v>
      </c>
      <c r="AJ83" s="71">
        <f t="shared" si="20"/>
        <v>4.1986244254760345</v>
      </c>
      <c r="AK83" s="25"/>
      <c r="AQ83" t="s">
        <v>68</v>
      </c>
    </row>
    <row r="84" spans="1:43" ht="15.6">
      <c r="A84" s="25"/>
      <c r="B84" s="46" t="str">
        <f t="shared" ref="B84:B93" si="40">+AQ84</f>
        <v>Januar</v>
      </c>
      <c r="C84" s="385">
        <f>+'Ark1'!C102</f>
        <v>2017</v>
      </c>
      <c r="D84" s="46">
        <f>+IF(F84=0,"",'Ark1'!Q102)</f>
        <v>118</v>
      </c>
      <c r="E84" s="46">
        <f>+IF(F84=0,"",D84-D96)</f>
        <v>0</v>
      </c>
      <c r="F84" s="129">
        <f>+'Ark1'!R102</f>
        <v>1312</v>
      </c>
      <c r="G84" s="46">
        <f>+IF(F84=0,"",F84-F96)</f>
        <v>242</v>
      </c>
      <c r="H84" s="104">
        <f>+IF(F84=0,"",'Ark1'!AF102)</f>
        <v>12.519083969465647</v>
      </c>
      <c r="I84" s="104">
        <f>+IF(F84=0,"",H84-H96)</f>
        <v>-4.4025106500065192E-2</v>
      </c>
      <c r="J84" s="104">
        <f>+IF(F84=0,"",'Ark1'!AG102)</f>
        <v>12.88285471427611</v>
      </c>
      <c r="K84" s="104"/>
      <c r="L84" s="129"/>
      <c r="M84" s="129"/>
      <c r="N84" s="129"/>
      <c r="O84" s="129"/>
      <c r="P84" s="39">
        <f>+IF(F84=0,"",'Ark1'!S102)</f>
        <v>4.9702743902439028</v>
      </c>
      <c r="Q84" s="39">
        <f>+IF(F84=0,"",P84-P96)</f>
        <v>-0.23439850695235975</v>
      </c>
      <c r="R84" s="105"/>
      <c r="S84" s="104"/>
      <c r="T84" s="383"/>
      <c r="U84" s="104"/>
      <c r="V84" s="102"/>
      <c r="W84" s="39">
        <f>+IF(F84=0,"",'Ark1'!T102)</f>
        <v>5.8330792682926829</v>
      </c>
      <c r="X84" s="389">
        <f>+IF(F84=0,"",W84-W96)</f>
        <v>0.19476151128333807</v>
      </c>
      <c r="Y84" s="104">
        <f>+IF(F84=0,"",'Ark1'!U102)</f>
        <v>21.197942073170726</v>
      </c>
      <c r="Z84" s="394">
        <f>+IF(F84=0,"",Y84-Y96)</f>
        <v>-0.49289904832463804</v>
      </c>
      <c r="AA84" s="129">
        <f>+IF(F84=0,"",'Ark1'!W102)</f>
        <v>3.2012195121951219</v>
      </c>
      <c r="AB84" s="129">
        <f>+IF(F84=0,"",'Ark1'!X102)</f>
        <v>84.375</v>
      </c>
      <c r="AC84" s="129">
        <f>+IF(F84=0,"",'Ark1'!Y102)</f>
        <v>33.231707317073173</v>
      </c>
      <c r="AD84" s="104">
        <f>+IF(F84=0,"",'Ark1'!Z102)</f>
        <v>5.7992590755986644</v>
      </c>
      <c r="AE84" s="39">
        <f>+IF(F84=0,"",'Ark1'!AA102)</f>
        <v>1.4435096281844502</v>
      </c>
      <c r="AF84" s="39">
        <f>+IF(F84=0,"",'Ark1'!AB102)</f>
        <v>1.9939780452492593</v>
      </c>
      <c r="AG84" s="129">
        <f>+IF(F84=0,"",'Ark1'!AD102)</f>
        <v>47.990505535851646</v>
      </c>
      <c r="AH84" s="129">
        <f>+IF(F84=0,"",'Ark1'!AE102)</f>
        <v>52.973968925098653</v>
      </c>
      <c r="AI84" s="129">
        <f>+IF(F84=0,"",'Ark1'!AF102)</f>
        <v>12.519083969465647</v>
      </c>
      <c r="AJ84" s="39">
        <f t="shared" si="20"/>
        <v>4.2649440269897241</v>
      </c>
      <c r="AK84" s="25"/>
      <c r="AQ84" t="s">
        <v>448</v>
      </c>
    </row>
    <row r="85" spans="1:43" ht="15.6">
      <c r="A85" s="25"/>
      <c r="B85" s="46" t="str">
        <f t="shared" si="40"/>
        <v>Februar</v>
      </c>
      <c r="C85" s="385">
        <f>+'Ark1'!C103</f>
        <v>2017</v>
      </c>
      <c r="D85" s="46">
        <f>+IF(F85=0,"",'Ark1'!Q103)</f>
        <v>91</v>
      </c>
      <c r="E85" s="46">
        <f t="shared" ref="E85:E95" si="41">+IF(F85=0,"",D85-D97)</f>
        <v>-9</v>
      </c>
      <c r="F85" s="129">
        <f>+'Ark1'!R103</f>
        <v>638</v>
      </c>
      <c r="G85" s="46">
        <f t="shared" ref="G85:G95" si="42">+IF(F85=0,"",F85-F97)</f>
        <v>-23</v>
      </c>
      <c r="H85" s="104">
        <f>+IF(F85=0,"",'Ark1'!AF103)</f>
        <v>6.0877862595419856</v>
      </c>
      <c r="I85" s="104">
        <f t="shared" ref="I85:I95" si="43">+IF(F85=0,"",H85-H97)</f>
        <v>-1.6731624313116029</v>
      </c>
      <c r="J85" s="104">
        <f>+IF(F85=0,"",'Ark1'!AG103)</f>
        <v>6.7464326493932978</v>
      </c>
      <c r="K85" s="104"/>
      <c r="L85" s="129"/>
      <c r="M85" s="129"/>
      <c r="N85" s="129"/>
      <c r="O85" s="129"/>
      <c r="P85" s="39">
        <f>+IF(F85=0,"",'Ark1'!S103)</f>
        <v>5.0094043887147341</v>
      </c>
      <c r="Q85" s="39">
        <f t="shared" ref="Q85:Q95" si="44">+IF(F85=0,"",P85-P97)</f>
        <v>-0.26744886393276968</v>
      </c>
      <c r="R85" s="105"/>
      <c r="S85" s="104"/>
      <c r="T85" s="383"/>
      <c r="U85" s="104"/>
      <c r="V85" s="102"/>
      <c r="W85" s="39">
        <f>+IF(F85=0,"",'Ark1'!T103)</f>
        <v>5.9968652037617582</v>
      </c>
      <c r="X85" s="389">
        <f t="shared" ref="X85:X95" si="45">+IF(F85=0,"",W85-W97)</f>
        <v>-1.6750529975003481E-2</v>
      </c>
      <c r="Y85" s="104">
        <f>+IF(F85=0,"",'Ark1'!U103)</f>
        <v>22.828056426332282</v>
      </c>
      <c r="Z85" s="394">
        <f t="shared" ref="Z85:Z95" si="46">+IF(F85=0,"",Y85-Y97)</f>
        <v>0.48070393011443358</v>
      </c>
      <c r="AA85" s="129">
        <f>+IF(F85=0,"",'Ark1'!W103)</f>
        <v>7.0532915360501551</v>
      </c>
      <c r="AB85" s="129">
        <f>+IF(F85=0,"",'Ark1'!X103)</f>
        <v>90.282131661441994</v>
      </c>
      <c r="AC85" s="129">
        <f>+IF(F85=0,"",'Ark1'!Y103)</f>
        <v>45.297805642633215</v>
      </c>
      <c r="AD85" s="104">
        <f>+IF(F85=0,"",'Ark1'!Z103)</f>
        <v>6.0120969732386476</v>
      </c>
      <c r="AE85" s="39">
        <f>+IF(F85=0,"",'Ark1'!AA103)</f>
        <v>1.7616355563325159</v>
      </c>
      <c r="AF85" s="39">
        <f>+IF(F85=0,"",'Ark1'!AB103)</f>
        <v>2.4443632715180841</v>
      </c>
      <c r="AG85" s="129">
        <f>+IF(F85=0,"",'Ark1'!AD103)</f>
        <v>61.45184528002325</v>
      </c>
      <c r="AH85" s="129">
        <f>+IF(F85=0,"",'Ark1'!AE103)</f>
        <v>67.922477934415511</v>
      </c>
      <c r="AI85" s="129">
        <f>+IF(F85=0,"",'Ark1'!AF103)</f>
        <v>6.0877862595419856</v>
      </c>
      <c r="AJ85" s="39">
        <f t="shared" si="20"/>
        <v>4.5570400500625761</v>
      </c>
      <c r="AK85" s="25"/>
      <c r="AQ85" t="s">
        <v>449</v>
      </c>
    </row>
    <row r="86" spans="1:43" ht="15.6">
      <c r="A86" s="25"/>
      <c r="B86" s="46" t="str">
        <f t="shared" si="40"/>
        <v>Mars</v>
      </c>
      <c r="C86" s="385">
        <f>+'Ark1'!C104</f>
        <v>2017</v>
      </c>
      <c r="D86" s="46">
        <f>+IF(F86=0,"",'Ark1'!Q104)</f>
        <v>124</v>
      </c>
      <c r="E86" s="46">
        <f t="shared" si="41"/>
        <v>35</v>
      </c>
      <c r="F86" s="129">
        <f>+'Ark1'!R104</f>
        <v>987</v>
      </c>
      <c r="G86" s="46">
        <f t="shared" si="42"/>
        <v>487</v>
      </c>
      <c r="H86" s="104">
        <f>+IF(F86=0,"",'Ark1'!AF104)</f>
        <v>9.4179389312977122</v>
      </c>
      <c r="I86" s="104">
        <f t="shared" si="43"/>
        <v>3.5473272135567226</v>
      </c>
      <c r="J86" s="104">
        <f>+IF(F86=0,"",'Ark1'!AG104)</f>
        <v>9.4481926427229634</v>
      </c>
      <c r="K86" s="104"/>
      <c r="L86" s="129"/>
      <c r="M86" s="129"/>
      <c r="N86" s="129"/>
      <c r="O86" s="129"/>
      <c r="P86" s="39">
        <f>+IF(F86=0,"",'Ark1'!S104)</f>
        <v>4.8682877406281664</v>
      </c>
      <c r="Q86" s="39">
        <f t="shared" si="44"/>
        <v>-0.53971225937183398</v>
      </c>
      <c r="R86" s="105"/>
      <c r="S86" s="104"/>
      <c r="T86" s="383"/>
      <c r="U86" s="104"/>
      <c r="V86" s="102"/>
      <c r="W86" s="39">
        <f>+IF(F86=0,"",'Ark1'!T104)</f>
        <v>5.5116514690982781</v>
      </c>
      <c r="X86" s="389">
        <f t="shared" si="45"/>
        <v>-0.67834853090172231</v>
      </c>
      <c r="Y86" s="104">
        <f>+IF(F86=0,"",'Ark1'!U104)</f>
        <v>20.665552178318119</v>
      </c>
      <c r="Z86" s="394">
        <f t="shared" si="46"/>
        <v>-1.9890478216818863</v>
      </c>
      <c r="AA86" s="129">
        <f>+IF(F86=0,"",'Ark1'!W104)</f>
        <v>4.4579533941236074</v>
      </c>
      <c r="AB86" s="129">
        <f>+IF(F86=0,"",'Ark1'!X104)</f>
        <v>78.82472137791288</v>
      </c>
      <c r="AC86" s="129">
        <f>+IF(F86=0,"",'Ark1'!Y104)</f>
        <v>29.179331306990889</v>
      </c>
      <c r="AD86" s="104">
        <f>+IF(F86=0,"",'Ark1'!Z104)</f>
        <v>5.6278246335004338</v>
      </c>
      <c r="AE86" s="39">
        <f>+IF(F86=0,"",'Ark1'!AA104)</f>
        <v>2.1382978123326524</v>
      </c>
      <c r="AF86" s="39">
        <f>+IF(F86=0,"",'Ark1'!AB104)</f>
        <v>2.4963227277739941</v>
      </c>
      <c r="AG86" s="129">
        <f>+IF(F86=0,"",'Ark1'!AD104)</f>
        <v>64.194776310077742</v>
      </c>
      <c r="AH86" s="129">
        <f>+IF(F86=0,"",'Ark1'!AE104)</f>
        <v>59.95105445789649</v>
      </c>
      <c r="AI86" s="129">
        <f>+IF(F86=0,"",'Ark1'!AF104)</f>
        <v>9.4179389312977122</v>
      </c>
      <c r="AJ86" s="39">
        <f t="shared" si="20"/>
        <v>4.2449323621227855</v>
      </c>
      <c r="AK86" s="25"/>
      <c r="AQ86" t="s">
        <v>450</v>
      </c>
    </row>
    <row r="87" spans="1:43" ht="15.6">
      <c r="A87" s="25"/>
      <c r="B87" s="46" t="str">
        <f t="shared" si="40"/>
        <v>April</v>
      </c>
      <c r="C87" s="385">
        <f>+'Ark1'!C105</f>
        <v>2017</v>
      </c>
      <c r="D87" s="46">
        <f>+IF(F87=0,"",'Ark1'!Q105)</f>
        <v>70</v>
      </c>
      <c r="E87" s="46">
        <f t="shared" si="41"/>
        <v>-46</v>
      </c>
      <c r="F87" s="129">
        <f>+'Ark1'!R105</f>
        <v>340</v>
      </c>
      <c r="G87" s="46">
        <f t="shared" si="42"/>
        <v>-503</v>
      </c>
      <c r="H87" s="104">
        <f>+IF(F87=0,"",'Ark1'!AF105)</f>
        <v>3.2442748091603049</v>
      </c>
      <c r="I87" s="104">
        <f t="shared" si="43"/>
        <v>-6.6535765469509984</v>
      </c>
      <c r="J87" s="104">
        <f>+IF(F87=0,"",'Ark1'!AG105)</f>
        <v>3.3587871123741526</v>
      </c>
      <c r="K87" s="104"/>
      <c r="L87" s="129"/>
      <c r="M87" s="129"/>
      <c r="N87" s="129"/>
      <c r="O87" s="129"/>
      <c r="P87" s="39">
        <f>+IF(F87=0,"",'Ark1'!S105)</f>
        <v>4.9617647058823531</v>
      </c>
      <c r="Q87" s="39">
        <f t="shared" si="44"/>
        <v>-9.3988556276603852E-2</v>
      </c>
      <c r="R87" s="105"/>
      <c r="S87" s="104"/>
      <c r="T87" s="383"/>
      <c r="U87" s="104"/>
      <c r="V87" s="102"/>
      <c r="W87" s="39">
        <f>+IF(F87=0,"",'Ark1'!T105)</f>
        <v>6.0117647058823511</v>
      </c>
      <c r="X87" s="389">
        <f t="shared" si="45"/>
        <v>0.53015141999860393</v>
      </c>
      <c r="Y87" s="104">
        <f>+IF(F87=0,"",'Ark1'!U105)</f>
        <v>21.326470588235317</v>
      </c>
      <c r="Z87" s="394">
        <f t="shared" si="46"/>
        <v>-0.20199916265434226</v>
      </c>
      <c r="AA87" s="129">
        <f>+IF(F87=0,"",'Ark1'!W105)</f>
        <v>6.4705882352941186</v>
      </c>
      <c r="AB87" s="129">
        <f>+IF(F87=0,"",'Ark1'!X105)</f>
        <v>82.352941176470608</v>
      </c>
      <c r="AC87" s="129">
        <f>+IF(F87=0,"",'Ark1'!Y105)</f>
        <v>34.411764705882355</v>
      </c>
      <c r="AD87" s="104">
        <f>+IF(F87=0,"",'Ark1'!Z105)</f>
        <v>5.6784530217060007</v>
      </c>
      <c r="AE87" s="39">
        <f>+IF(F87=0,"",'Ark1'!AA105)</f>
        <v>1.7102656666491991</v>
      </c>
      <c r="AF87" s="39">
        <f>+IF(F87=0,"",'Ark1'!AB105)</f>
        <v>2.1706280882679674</v>
      </c>
      <c r="AG87" s="129">
        <f>+IF(F87=0,"",'Ark1'!AD105)</f>
        <v>61.387069217180688</v>
      </c>
      <c r="AH87" s="129">
        <f>+IF(F87=0,"",'Ark1'!AE105)</f>
        <v>59.432213213091799</v>
      </c>
      <c r="AI87" s="129">
        <f>+IF(F87=0,"",'Ark1'!AF105)</f>
        <v>3.2442748091603049</v>
      </c>
      <c r="AJ87" s="39">
        <f t="shared" si="20"/>
        <v>4.298162418494373</v>
      </c>
      <c r="AK87" s="25"/>
      <c r="AQ87" t="s">
        <v>451</v>
      </c>
    </row>
    <row r="88" spans="1:43" ht="15.6">
      <c r="A88" s="25"/>
      <c r="B88" s="46" t="str">
        <f t="shared" si="40"/>
        <v>Mai</v>
      </c>
      <c r="C88" s="385">
        <f>+'Ark1'!C106</f>
        <v>2017</v>
      </c>
      <c r="D88" s="46">
        <f>+IF(F88=0,"",'Ark1'!Q106)</f>
        <v>113</v>
      </c>
      <c r="E88" s="46">
        <f t="shared" si="41"/>
        <v>15</v>
      </c>
      <c r="F88" s="129">
        <f>+'Ark1'!R106</f>
        <v>949</v>
      </c>
      <c r="G88" s="46">
        <f t="shared" si="42"/>
        <v>385</v>
      </c>
      <c r="H88" s="104">
        <f>+IF(F88=0,"",'Ark1'!AF106)</f>
        <v>9.0553435114503831</v>
      </c>
      <c r="I88" s="104">
        <f t="shared" si="43"/>
        <v>2.4332934938385469</v>
      </c>
      <c r="J88" s="104">
        <f>+IF(F88=0,"",'Ark1'!AG106)</f>
        <v>9.3660642528424241</v>
      </c>
      <c r="K88" s="104"/>
      <c r="L88" s="129"/>
      <c r="M88" s="129"/>
      <c r="N88" s="129"/>
      <c r="O88" s="129"/>
      <c r="P88" s="39">
        <f>+IF(F88=0,"",'Ark1'!S106)</f>
        <v>4.8356164383561637</v>
      </c>
      <c r="Q88" s="39">
        <f t="shared" si="44"/>
        <v>-0.21934810065092858</v>
      </c>
      <c r="R88" s="105"/>
      <c r="S88" s="104"/>
      <c r="T88" s="383"/>
      <c r="U88" s="104"/>
      <c r="V88" s="102"/>
      <c r="W88" s="39">
        <f>+IF(F88=0,"",'Ark1'!T106)</f>
        <v>5.6459430979978924</v>
      </c>
      <c r="X88" s="389">
        <f t="shared" si="45"/>
        <v>-0.1661136395907592</v>
      </c>
      <c r="Y88" s="104">
        <f>+IF(F88=0,"",'Ark1'!U106)</f>
        <v>21.306217070600646</v>
      </c>
      <c r="Z88" s="394">
        <f t="shared" si="46"/>
        <v>-0.89715172372560303</v>
      </c>
      <c r="AA88" s="129">
        <f>+IF(F88=0,"",'Ark1'!W106)</f>
        <v>7.6923076923076898</v>
      </c>
      <c r="AB88" s="129">
        <f>+IF(F88=0,"",'Ark1'!X106)</f>
        <v>78.292939936775525</v>
      </c>
      <c r="AC88" s="129">
        <f>+IF(F88=0,"",'Ark1'!Y106)</f>
        <v>36.248682824025281</v>
      </c>
      <c r="AD88" s="104">
        <f>+IF(F88=0,"",'Ark1'!Z106)</f>
        <v>6.6938369747833484</v>
      </c>
      <c r="AE88" s="39">
        <f>+IF(F88=0,"",'Ark1'!AA106)</f>
        <v>1.9494010764281688</v>
      </c>
      <c r="AF88" s="39">
        <f>+IF(F88=0,"",'Ark1'!AB106)</f>
        <v>2.6837207553418398</v>
      </c>
      <c r="AG88" s="129">
        <f>+IF(F88=0,"",'Ark1'!AD106)</f>
        <v>69.24300052876265</v>
      </c>
      <c r="AH88" s="129">
        <f>+IF(F88=0,"",'Ark1'!AE106)</f>
        <v>64.509046528004461</v>
      </c>
      <c r="AI88" s="129">
        <f>+IF(F88=0,"",'Ark1'!AF106)</f>
        <v>9.0553435114503831</v>
      </c>
      <c r="AJ88" s="39">
        <f t="shared" si="20"/>
        <v>4.4061015471780376</v>
      </c>
      <c r="AK88" s="25"/>
      <c r="AQ88" t="s">
        <v>452</v>
      </c>
    </row>
    <row r="89" spans="1:43" ht="15.6">
      <c r="A89" s="25"/>
      <c r="B89" s="46" t="str">
        <f t="shared" si="40"/>
        <v>Juni</v>
      </c>
      <c r="C89" s="385">
        <f>+'Ark1'!C107</f>
        <v>2017</v>
      </c>
      <c r="D89" s="46">
        <f>+IF(F89=0,"",'Ark1'!Q107)</f>
        <v>122</v>
      </c>
      <c r="E89" s="46">
        <f t="shared" si="41"/>
        <v>17</v>
      </c>
      <c r="F89" s="129">
        <f>+'Ark1'!R107</f>
        <v>951</v>
      </c>
      <c r="G89" s="46">
        <f t="shared" si="42"/>
        <v>254</v>
      </c>
      <c r="H89" s="104">
        <f>+IF(F89=0,"",'Ark1'!AF107)</f>
        <v>9.0744274809160306</v>
      </c>
      <c r="I89" s="104">
        <f t="shared" si="43"/>
        <v>0.89079474638509204</v>
      </c>
      <c r="J89" s="104">
        <f>+IF(F89=0,"",'Ark1'!AG107)</f>
        <v>9.3424865030120703</v>
      </c>
      <c r="K89" s="104"/>
      <c r="L89" s="129"/>
      <c r="M89" s="129"/>
      <c r="N89" s="129"/>
      <c r="O89" s="129"/>
      <c r="P89" s="39">
        <f>+IF(F89=0,"",'Ark1'!S107)</f>
        <v>4.2723449001051526</v>
      </c>
      <c r="Q89" s="39">
        <f t="shared" si="44"/>
        <v>-0.69465653461507859</v>
      </c>
      <c r="R89" s="105"/>
      <c r="S89" s="104"/>
      <c r="T89" s="383"/>
      <c r="U89" s="104"/>
      <c r="V89" s="102"/>
      <c r="W89" s="39">
        <f>+IF(F89=0,"",'Ark1'!T107)</f>
        <v>5.381703470031546</v>
      </c>
      <c r="X89" s="389">
        <f t="shared" si="45"/>
        <v>-4.0104277457694515E-2</v>
      </c>
      <c r="Y89" s="104">
        <f>+IF(F89=0,"",'Ark1'!U107)</f>
        <v>21.207886435331236</v>
      </c>
      <c r="Z89" s="394">
        <f t="shared" si="46"/>
        <v>-0.92267310555828885</v>
      </c>
      <c r="AA89" s="129">
        <f>+IF(F89=0,"",'Ark1'!W107)</f>
        <v>6.4143007360673003</v>
      </c>
      <c r="AB89" s="129">
        <f>+IF(F89=0,"",'Ark1'!X107)</f>
        <v>80.021030494216618</v>
      </c>
      <c r="AC89" s="129">
        <f>+IF(F89=0,"",'Ark1'!Y107)</f>
        <v>33.333333333333343</v>
      </c>
      <c r="AD89" s="104">
        <f>+IF(F89=0,"",'Ark1'!Z107)</f>
        <v>6.3081832963418956</v>
      </c>
      <c r="AE89" s="39">
        <f>+IF(F89=0,"",'Ark1'!AA107)</f>
        <v>1.8814671632829121</v>
      </c>
      <c r="AF89" s="39">
        <f>+IF(F89=0,"",'Ark1'!AB107)</f>
        <v>2.618473889575287</v>
      </c>
      <c r="AG89" s="129">
        <f>+IF(F89=0,"",'Ark1'!AD107)</f>
        <v>68.425871368350073</v>
      </c>
      <c r="AH89" s="129">
        <f>+IF(F89=0,"",'Ark1'!AE107)</f>
        <v>70.715435936937567</v>
      </c>
      <c r="AI89" s="129">
        <f>+IF(F89=0,"",'Ark1'!AF107)</f>
        <v>9.0744274809160306</v>
      </c>
      <c r="AJ89" s="39">
        <f t="shared" si="20"/>
        <v>4.9639921240462721</v>
      </c>
      <c r="AK89" s="25"/>
      <c r="AQ89" t="s">
        <v>453</v>
      </c>
    </row>
    <row r="90" spans="1:43" ht="15.6">
      <c r="A90" s="25"/>
      <c r="B90" s="46" t="str">
        <f t="shared" si="40"/>
        <v>Juli</v>
      </c>
      <c r="C90" s="385">
        <f>+'Ark1'!C108</f>
        <v>2017</v>
      </c>
      <c r="D90" s="46">
        <f>+IF(F90=0,"",'Ark1'!Q108)</f>
        <v>19</v>
      </c>
      <c r="E90" s="46">
        <f t="shared" si="41"/>
        <v>8</v>
      </c>
      <c r="F90" s="129">
        <f>+'Ark1'!R108</f>
        <v>131</v>
      </c>
      <c r="G90" s="46">
        <f t="shared" si="42"/>
        <v>79</v>
      </c>
      <c r="H90" s="104">
        <f>+IF(F90=0,"",'Ark1'!AF108)</f>
        <v>1.25</v>
      </c>
      <c r="I90" s="104">
        <f t="shared" si="43"/>
        <v>0.63945638135493743</v>
      </c>
      <c r="J90" s="104">
        <f>+IF(F90=0,"",'Ark1'!AG108)</f>
        <v>1.3319807394334395</v>
      </c>
      <c r="K90" s="104"/>
      <c r="L90" s="129"/>
      <c r="M90" s="129"/>
      <c r="N90" s="129"/>
      <c r="O90" s="129"/>
      <c r="P90" s="39">
        <f>+IF(F90=0,"",'Ark1'!S108)</f>
        <v>5.2671755725190819</v>
      </c>
      <c r="Q90" s="39">
        <f t="shared" si="44"/>
        <v>-0.5020551967116873</v>
      </c>
      <c r="R90" s="105"/>
      <c r="S90" s="104"/>
      <c r="T90" s="383"/>
      <c r="U90" s="104"/>
      <c r="V90" s="102"/>
      <c r="W90" s="39">
        <f>+IF(F90=0,"",'Ark1'!T108)</f>
        <v>5.870229007633589</v>
      </c>
      <c r="X90" s="389">
        <f t="shared" si="45"/>
        <v>-0.86054022313564182</v>
      </c>
      <c r="Y90" s="104">
        <f>+IF(F90=0,"",'Ark1'!U108)</f>
        <v>21.950381679389313</v>
      </c>
      <c r="Z90" s="394">
        <f t="shared" si="46"/>
        <v>-0.56500293599529527</v>
      </c>
      <c r="AA90" s="129">
        <f>+IF(F90=0,"",'Ark1'!W108)</f>
        <v>8.3969465648854982</v>
      </c>
      <c r="AB90" s="129">
        <f>+IF(F90=0,"",'Ark1'!X108)</f>
        <v>74.809160305343511</v>
      </c>
      <c r="AC90" s="129">
        <f>+IF(F90=0,"",'Ark1'!Y108)</f>
        <v>41.221374045801525</v>
      </c>
      <c r="AD90" s="104">
        <f>+IF(F90=0,"",'Ark1'!Z108)</f>
        <v>7.991000415503712</v>
      </c>
      <c r="AE90" s="39">
        <f>+IF(F90=0,"",'Ark1'!AA108)</f>
        <v>1.9254202574107235</v>
      </c>
      <c r="AF90" s="39">
        <f>+IF(F90=0,"",'Ark1'!AB108)</f>
        <v>2.6598425786078672</v>
      </c>
      <c r="AG90" s="129">
        <f>+IF(F90=0,"",'Ark1'!AD108)</f>
        <v>68.049512791481789</v>
      </c>
      <c r="AH90" s="129">
        <f>+IF(F90=0,"",'Ark1'!AE108)</f>
        <v>82.657385876627743</v>
      </c>
      <c r="AI90" s="129">
        <f>+IF(F90=0,"",'Ark1'!AF108)</f>
        <v>1.25</v>
      </c>
      <c r="AJ90" s="39">
        <f t="shared" si="20"/>
        <v>4.1673913043478281</v>
      </c>
      <c r="AK90" s="25"/>
      <c r="AQ90" t="s">
        <v>454</v>
      </c>
    </row>
    <row r="91" spans="1:43" ht="15.6">
      <c r="A91" s="25"/>
      <c r="B91" s="46" t="str">
        <f t="shared" si="40"/>
        <v>August</v>
      </c>
      <c r="C91" s="385">
        <f>+'Ark1'!C109</f>
        <v>2017</v>
      </c>
      <c r="D91" s="46">
        <f>+IF(F91=0,"",'Ark1'!Q109)</f>
        <v>78</v>
      </c>
      <c r="E91" s="46">
        <f t="shared" si="41"/>
        <v>-17</v>
      </c>
      <c r="F91" s="129">
        <f>+'Ark1'!R109</f>
        <v>525</v>
      </c>
      <c r="G91" s="46">
        <f t="shared" si="42"/>
        <v>-231</v>
      </c>
      <c r="H91" s="104">
        <f>+IF(F91=0,"",'Ark1'!AF109)</f>
        <v>5.0095419847328237</v>
      </c>
      <c r="I91" s="104">
        <f t="shared" si="43"/>
        <v>-3.8668229324915515</v>
      </c>
      <c r="J91" s="104">
        <f>+IF(F91=0,"",'Ark1'!AG109)</f>
        <v>4.5886748053909239</v>
      </c>
      <c r="K91" s="104"/>
      <c r="L91" s="129"/>
      <c r="M91" s="129"/>
      <c r="N91" s="129"/>
      <c r="O91" s="129"/>
      <c r="P91" s="39">
        <f>+IF(F91=0,"",'Ark1'!S109)</f>
        <v>4.5161904761904781</v>
      </c>
      <c r="Q91" s="39">
        <f t="shared" si="44"/>
        <v>-0.25232804232804007</v>
      </c>
      <c r="R91" s="105"/>
      <c r="S91" s="104"/>
      <c r="T91" s="383"/>
      <c r="U91" s="104"/>
      <c r="V91" s="102"/>
      <c r="W91" s="39">
        <f>+IF(F91=0,"",'Ark1'!T109)</f>
        <v>4.7314285714285722</v>
      </c>
      <c r="X91" s="389">
        <f t="shared" si="45"/>
        <v>-0.15084656084655901</v>
      </c>
      <c r="Y91" s="104">
        <f>+IF(F91=0,"",'Ark1'!U109)</f>
        <v>18.868761904761921</v>
      </c>
      <c r="Z91" s="394">
        <f t="shared" si="46"/>
        <v>-1.2852063492063159</v>
      </c>
      <c r="AA91" s="129">
        <f>+IF(F91=0,"",'Ark1'!W109)</f>
        <v>3.2380952380952377</v>
      </c>
      <c r="AB91" s="129">
        <f>+IF(F91=0,"",'Ark1'!X109)</f>
        <v>62.285714285714306</v>
      </c>
      <c r="AC91" s="129">
        <f>+IF(F91=0,"",'Ark1'!Y109)</f>
        <v>21.904761904761905</v>
      </c>
      <c r="AD91" s="104">
        <f>+IF(F91=0,"",'Ark1'!Z109)</f>
        <v>6.1339380181068845</v>
      </c>
      <c r="AE91" s="39">
        <f>+IF(F91=0,"",'Ark1'!AA109)</f>
        <v>1.6066008962742724</v>
      </c>
      <c r="AF91" s="39">
        <f>+IF(F91=0,"",'Ark1'!AB109)</f>
        <v>2.4685185179514839</v>
      </c>
      <c r="AG91" s="129">
        <f>+IF(F91=0,"",'Ark1'!AD109)</f>
        <v>58.004223264346237</v>
      </c>
      <c r="AH91" s="129">
        <f>+IF(F91=0,"",'Ark1'!AE109)</f>
        <v>59.640594284048746</v>
      </c>
      <c r="AI91" s="129">
        <f>+IF(F91=0,"",'Ark1'!AF109)</f>
        <v>5.0095419847328237</v>
      </c>
      <c r="AJ91" s="39">
        <f t="shared" si="20"/>
        <v>4.1780261493040927</v>
      </c>
      <c r="AK91" s="25"/>
      <c r="AQ91" t="s">
        <v>65</v>
      </c>
    </row>
    <row r="92" spans="1:43" ht="15.6">
      <c r="A92" s="25"/>
      <c r="B92" s="46" t="str">
        <f t="shared" si="40"/>
        <v>September</v>
      </c>
      <c r="C92" s="385">
        <f>+'Ark1'!C110</f>
        <v>2017</v>
      </c>
      <c r="D92" s="46">
        <f>+IF(F92=0,"",'Ark1'!Q110)</f>
        <v>107</v>
      </c>
      <c r="E92" s="46">
        <f t="shared" si="41"/>
        <v>-5</v>
      </c>
      <c r="F92" s="129">
        <f>+'Ark1'!R110</f>
        <v>581</v>
      </c>
      <c r="G92" s="46">
        <f t="shared" si="42"/>
        <v>-188</v>
      </c>
      <c r="H92" s="104">
        <f>+IF(F92=0,"",'Ark1'!AF110)</f>
        <v>5.5438931297709937</v>
      </c>
      <c r="I92" s="104">
        <f t="shared" si="43"/>
        <v>-3.4851076921146449</v>
      </c>
      <c r="J92" s="104">
        <f>+IF(F92=0,"",'Ark1'!AG110)</f>
        <v>5.186410137042782</v>
      </c>
      <c r="K92" s="104"/>
      <c r="L92" s="129"/>
      <c r="M92" s="129"/>
      <c r="N92" s="129"/>
      <c r="O92" s="129"/>
      <c r="P92" s="39">
        <f>+IF(F92=0,"",'Ark1'!S110)</f>
        <v>4.7074010327022382</v>
      </c>
      <c r="Q92" s="39">
        <f t="shared" si="44"/>
        <v>9.6217677695737081E-2</v>
      </c>
      <c r="R92" s="105"/>
      <c r="S92" s="104"/>
      <c r="T92" s="383"/>
      <c r="U92" s="104"/>
      <c r="V92" s="102"/>
      <c r="W92" s="39">
        <f>+IF(F92=0,"",'Ark1'!T110)</f>
        <v>4.8984509466437185</v>
      </c>
      <c r="X92" s="389">
        <f t="shared" si="45"/>
        <v>-0.33561927442260142</v>
      </c>
      <c r="Y92" s="104">
        <f>+IF(F92=0,"",'Ark1'!U110)</f>
        <v>19.271084337349421</v>
      </c>
      <c r="Z92" s="394">
        <f t="shared" si="46"/>
        <v>-1.1157817224685154</v>
      </c>
      <c r="AA92" s="129">
        <f>+IF(F92=0,"",'Ark1'!W110)</f>
        <v>3.4423407917383821</v>
      </c>
      <c r="AB92" s="129">
        <f>+IF(F92=0,"",'Ark1'!X110)</f>
        <v>72.289156626506013</v>
      </c>
      <c r="AC92" s="129">
        <f>+IF(F92=0,"",'Ark1'!Y110)</f>
        <v>18.760757314974185</v>
      </c>
      <c r="AD92" s="104">
        <f>+IF(F92=0,"",'Ark1'!Z110)</f>
        <v>5.6243652105945685</v>
      </c>
      <c r="AE92" s="39">
        <f>+IF(F92=0,"",'Ark1'!AA110)</f>
        <v>1.8377651321170223</v>
      </c>
      <c r="AF92" s="39">
        <f>+IF(F92=0,"",'Ark1'!AB110)</f>
        <v>2.3236450555063941</v>
      </c>
      <c r="AG92" s="129">
        <f>+IF(F92=0,"",'Ark1'!AD110)</f>
        <v>49.90835399608001</v>
      </c>
      <c r="AH92" s="129">
        <f>+IF(F92=0,"",'Ark1'!AE110)</f>
        <v>49.041152192285047</v>
      </c>
      <c r="AI92" s="129">
        <f>+IF(F92=0,"",'Ark1'!AF110)</f>
        <v>5.5438931297709937</v>
      </c>
      <c r="AJ92" s="39">
        <f t="shared" si="20"/>
        <v>4.0937842778793465</v>
      </c>
      <c r="AK92" s="25"/>
      <c r="AQ92" t="s">
        <v>77</v>
      </c>
    </row>
    <row r="93" spans="1:43" ht="15.6">
      <c r="A93" s="25"/>
      <c r="B93" s="46" t="str">
        <f t="shared" si="40"/>
        <v>Oktober</v>
      </c>
      <c r="C93" s="385">
        <f>+'Ark1'!C111</f>
        <v>2017</v>
      </c>
      <c r="D93" s="46">
        <f>+IF(F93=0,"",'Ark1'!Q111)</f>
        <v>226</v>
      </c>
      <c r="E93" s="46">
        <f t="shared" si="41"/>
        <v>53</v>
      </c>
      <c r="F93" s="129">
        <f>+'Ark1'!R111</f>
        <v>2062</v>
      </c>
      <c r="G93" s="46">
        <f t="shared" si="42"/>
        <v>661</v>
      </c>
      <c r="H93" s="104">
        <f>+IF(F93=0,"",'Ark1'!AF111)</f>
        <v>19.675572519083971</v>
      </c>
      <c r="I93" s="104">
        <f t="shared" si="43"/>
        <v>3.2261184859737213</v>
      </c>
      <c r="J93" s="104">
        <f>+IF(F93=0,"",'Ark1'!AG111)</f>
        <v>18.688447134191662</v>
      </c>
      <c r="K93" s="104"/>
      <c r="L93" s="129"/>
      <c r="M93" s="129"/>
      <c r="N93" s="129"/>
      <c r="O93" s="129"/>
      <c r="P93" s="39">
        <f>+IF(F93=0,"",'Ark1'!S111)</f>
        <v>4.6711930164888447</v>
      </c>
      <c r="Q93" s="39">
        <f t="shared" si="44"/>
        <v>-8.969206559538101E-2</v>
      </c>
      <c r="R93" s="105"/>
      <c r="S93" s="104"/>
      <c r="T93" s="383"/>
      <c r="U93" s="104"/>
      <c r="V93" s="102"/>
      <c r="W93" s="39">
        <f>+IF(F93=0,"",'Ark1'!T111)</f>
        <v>4.7769156159068871</v>
      </c>
      <c r="X93" s="389">
        <f t="shared" si="45"/>
        <v>-7.8901657469272912E-2</v>
      </c>
      <c r="Y93" s="104">
        <f>+IF(F93=0,"",'Ark1'!U111)</f>
        <v>19.565906886517929</v>
      </c>
      <c r="Z93" s="394">
        <f t="shared" si="46"/>
        <v>-0.66064557600883944</v>
      </c>
      <c r="AA93" s="129">
        <f>+IF(F93=0,"",'Ark1'!W111)</f>
        <v>1.9883608147429683</v>
      </c>
      <c r="AB93" s="129">
        <f>+IF(F93=0,"",'Ark1'!X111)</f>
        <v>75.218234723569367</v>
      </c>
      <c r="AC93" s="129">
        <f>+IF(F93=0,"",'Ark1'!Y111)</f>
        <v>18.525703200775943</v>
      </c>
      <c r="AD93" s="104">
        <f>+IF(F93=0,"",'Ark1'!Z111)</f>
        <v>5.359393670109931</v>
      </c>
      <c r="AE93" s="39">
        <f>+IF(F93=0,"",'Ark1'!AA111)</f>
        <v>1.6451835568065156</v>
      </c>
      <c r="AF93" s="39">
        <f>+IF(F93=0,"",'Ark1'!AB111)</f>
        <v>2.1701820650800556</v>
      </c>
      <c r="AG93" s="129">
        <f>+IF(F93=0,"",'Ark1'!AD111)</f>
        <v>46.610494252061841</v>
      </c>
      <c r="AH93" s="129">
        <f>+IF(F93=0,"",'Ark1'!AE111)</f>
        <v>54.098313076133358</v>
      </c>
      <c r="AI93" s="129">
        <f>+IF(F93=0,"",'Ark1'!AF111)</f>
        <v>19.675572519083971</v>
      </c>
      <c r="AJ93" s="39">
        <f t="shared" si="20"/>
        <v>4.1886316445182707</v>
      </c>
      <c r="AK93" s="25"/>
      <c r="AQ93" t="s">
        <v>66</v>
      </c>
    </row>
    <row r="94" spans="1:43" ht="15.6">
      <c r="A94" s="25"/>
      <c r="B94" s="46" t="str">
        <f>+AQ94</f>
        <v>November</v>
      </c>
      <c r="C94" s="385">
        <f>+'Ark1'!C112</f>
        <v>2017</v>
      </c>
      <c r="D94" s="46">
        <f>+IF(F94=0,"",'Ark1'!Q112)</f>
        <v>146</v>
      </c>
      <c r="E94" s="46">
        <f t="shared" si="41"/>
        <v>9</v>
      </c>
      <c r="F94" s="129">
        <f>+'Ark1'!R112</f>
        <v>1332</v>
      </c>
      <c r="G94" s="46">
        <f t="shared" si="42"/>
        <v>260</v>
      </c>
      <c r="H94" s="104">
        <f>+IF(F94=0,"",'Ark1'!AF112)</f>
        <v>12.709923664122131</v>
      </c>
      <c r="I94" s="104">
        <f t="shared" si="43"/>
        <v>0.12333214128544689</v>
      </c>
      <c r="J94" s="104">
        <f>+IF(F94=0,"",'Ark1'!AG112)</f>
        <v>12.45549062796025</v>
      </c>
      <c r="K94" s="104"/>
      <c r="L94" s="129"/>
      <c r="M94" s="129"/>
      <c r="N94" s="129"/>
      <c r="O94" s="129"/>
      <c r="P94" s="39">
        <f>+IF(F94=0,"",'Ark1'!S112)</f>
        <v>5.003003003003001</v>
      </c>
      <c r="Q94" s="39">
        <f t="shared" si="44"/>
        <v>5.9905988077629146E-2</v>
      </c>
      <c r="R94" s="105"/>
      <c r="S94" s="104"/>
      <c r="T94" s="383"/>
      <c r="U94" s="104"/>
      <c r="V94" s="102"/>
      <c r="W94" s="39">
        <f>+IF(F94=0,"",'Ark1'!T112)</f>
        <v>5.0090090090090085</v>
      </c>
      <c r="X94" s="389">
        <f t="shared" si="45"/>
        <v>-0.31841636412532015</v>
      </c>
      <c r="Y94" s="104">
        <f>+IF(F94=0,"",'Ark1'!U112)</f>
        <v>20.187012012012005</v>
      </c>
      <c r="Z94" s="394">
        <f t="shared" si="46"/>
        <v>-0.4831372417193478</v>
      </c>
      <c r="AA94" s="129">
        <f>+IF(F94=0,"",'Ark1'!W112)</f>
        <v>2.5525525525525516</v>
      </c>
      <c r="AB94" s="129">
        <f>+IF(F94=0,"",'Ark1'!X112)</f>
        <v>78.453453453453434</v>
      </c>
      <c r="AC94" s="129">
        <f>+IF(F94=0,"",'Ark1'!Y112)</f>
        <v>25</v>
      </c>
      <c r="AD94" s="104">
        <f>+IF(F94=0,"",'Ark1'!Z112)</f>
        <v>5.7318695300194396</v>
      </c>
      <c r="AE94" s="39">
        <f>+IF(F94=0,"",'Ark1'!AA112)</f>
        <v>1.6117036264681444</v>
      </c>
      <c r="AF94" s="39">
        <f>+IF(F94=0,"",'Ark1'!AB112)</f>
        <v>2.1487289160975593</v>
      </c>
      <c r="AG94" s="129">
        <f>+IF(F94=0,"",'Ark1'!AD112)</f>
        <v>47.193236296440737</v>
      </c>
      <c r="AH94" s="129">
        <f>+IF(F94=0,"",'Ark1'!AE112)</f>
        <v>53.913615392287113</v>
      </c>
      <c r="AI94" s="129">
        <f>+IF(F94=0,"",'Ark1'!AF112)</f>
        <v>12.709923664122131</v>
      </c>
      <c r="AJ94" s="39">
        <f t="shared" si="20"/>
        <v>4.0349789915966392</v>
      </c>
      <c r="AK94" s="25"/>
      <c r="AQ94" t="s">
        <v>67</v>
      </c>
    </row>
    <row r="95" spans="1:43" ht="15.6">
      <c r="A95" s="25"/>
      <c r="B95" s="46" t="str">
        <f>+AQ95</f>
        <v>Desember</v>
      </c>
      <c r="C95" s="385">
        <f>+'Ark1'!C113</f>
        <v>2017</v>
      </c>
      <c r="D95" s="46">
        <f>+IF(F95=0,"",'Ark1'!Q113)</f>
        <v>75</v>
      </c>
      <c r="E95" s="46">
        <f t="shared" si="41"/>
        <v>44</v>
      </c>
      <c r="F95" s="129">
        <f>+'Ark1'!R113</f>
        <v>672</v>
      </c>
      <c r="G95" s="46">
        <f t="shared" si="42"/>
        <v>540</v>
      </c>
      <c r="H95" s="104">
        <f>+IF(F95=0,"",'Ark1'!AF113)</f>
        <v>6.4122137404580144</v>
      </c>
      <c r="I95" s="104">
        <f t="shared" si="43"/>
        <v>4.8623722469743935</v>
      </c>
      <c r="J95" s="104">
        <f>+IF(F95=0,"",'Ark1'!AG113)</f>
        <v>6.6041786813599188</v>
      </c>
      <c r="K95" s="104"/>
      <c r="L95" s="129"/>
      <c r="M95" s="129"/>
      <c r="N95" s="129"/>
      <c r="O95" s="129"/>
      <c r="P95" s="39">
        <f>+IF(F95=0,"",'Ark1'!S113)</f>
        <v>5.1696428571428559</v>
      </c>
      <c r="Q95" s="39">
        <f t="shared" si="44"/>
        <v>-0.31520562770562854</v>
      </c>
      <c r="R95" s="105"/>
      <c r="S95" s="104"/>
      <c r="T95" s="383"/>
      <c r="U95" s="104"/>
      <c r="V95" s="102"/>
      <c r="W95" s="39">
        <f>+IF(F95=0,"",'Ark1'!T113)</f>
        <v>5.5446428571428559</v>
      </c>
      <c r="X95" s="389">
        <f t="shared" si="45"/>
        <v>-0.54626623376623407</v>
      </c>
      <c r="Y95" s="104">
        <f>+IF(F95=0,"",'Ark1'!U113)</f>
        <v>21.216071428571446</v>
      </c>
      <c r="Z95" s="394">
        <f t="shared" si="46"/>
        <v>-0.73165584415583496</v>
      </c>
      <c r="AA95" s="129">
        <f>+IF(F95=0,"",'Ark1'!W113)</f>
        <v>1.9345238095238089</v>
      </c>
      <c r="AB95" s="129">
        <f>+IF(F95=0,"",'Ark1'!X113)</f>
        <v>83.482142857142875</v>
      </c>
      <c r="AC95" s="129">
        <f>+IF(F95=0,"",'Ark1'!Y113)</f>
        <v>30.803571428571423</v>
      </c>
      <c r="AD95" s="104">
        <f>+IF(F95=0,"",'Ark1'!Z113)</f>
        <v>5.9761488271646188</v>
      </c>
      <c r="AE95" s="39">
        <f>+IF(F95=0,"",'Ark1'!AA113)</f>
        <v>1.5102135976557163</v>
      </c>
      <c r="AF95" s="39">
        <f>+IF(F95=0,"",'Ark1'!AB113)</f>
        <v>1.9290467337574828</v>
      </c>
      <c r="AG95" s="129">
        <f>+IF(F95=0,"",'Ark1'!AD113)</f>
        <v>46.409176818299557</v>
      </c>
      <c r="AH95" s="129">
        <f>+IF(F95=0,"",'Ark1'!AE113)</f>
        <v>56.43867202910009</v>
      </c>
      <c r="AI95" s="129">
        <f>+IF(F95=0,"",'Ark1'!AF113)</f>
        <v>6.4122137404580144</v>
      </c>
      <c r="AJ95" s="39">
        <f t="shared" si="20"/>
        <v>4.1039723661485361</v>
      </c>
      <c r="AK95" s="25"/>
      <c r="AQ95" t="s">
        <v>68</v>
      </c>
    </row>
    <row r="96" spans="1:43" ht="15.6">
      <c r="A96" s="25"/>
      <c r="B96" s="70" t="str">
        <f t="shared" ref="B96:B105" si="47">+AQ96</f>
        <v>Januar</v>
      </c>
      <c r="C96" s="386">
        <f>+'Ark1'!C114</f>
        <v>2016</v>
      </c>
      <c r="D96" s="70">
        <f>+IF(F96=0,"",'Ark1'!Q114)</f>
        <v>118</v>
      </c>
      <c r="E96" s="70">
        <f>+IF(F96=0,"",D96-D108)</f>
        <v>-14</v>
      </c>
      <c r="F96" s="130">
        <f>+'Ark1'!R114</f>
        <v>1070</v>
      </c>
      <c r="G96" s="70">
        <f>+IF(F96=0,"",F96-F108)</f>
        <v>-280</v>
      </c>
      <c r="H96" s="124">
        <f>+IF(F96=0,"",'Ark1'!AF114)</f>
        <v>12.563109075965713</v>
      </c>
      <c r="I96" s="124">
        <f>+IF(F96=0,"",H96-H108)</f>
        <v>-3.9870932042843847</v>
      </c>
      <c r="J96" s="124">
        <f>+IF(F96=0,"",'Ark1'!AG114)</f>
        <v>12.83113456901992</v>
      </c>
      <c r="K96" s="124"/>
      <c r="L96" s="130"/>
      <c r="M96" s="130"/>
      <c r="N96" s="130"/>
      <c r="O96" s="130"/>
      <c r="P96" s="71">
        <f>+IF(F96=0,"",'Ark1'!S114)</f>
        <v>5.2046728971962626</v>
      </c>
      <c r="Q96" s="71">
        <f>+IF(F96=0,"",P96-P108)</f>
        <v>4.7635860159224386E-2</v>
      </c>
      <c r="R96" s="105"/>
      <c r="S96" s="124"/>
      <c r="T96" s="383"/>
      <c r="U96" s="124"/>
      <c r="V96" s="102"/>
      <c r="W96" s="71">
        <f>+IF(F96=0,"",'Ark1'!T114)</f>
        <v>5.6383177570093448</v>
      </c>
      <c r="X96" s="399">
        <f>+IF(F96=0,"",W96-W108)</f>
        <v>-5.946002076843282E-2</v>
      </c>
      <c r="Y96" s="124">
        <f>+IF(F96=0,"",'Ark1'!U114)</f>
        <v>21.690841121495364</v>
      </c>
      <c r="Z96" s="395">
        <f>+IF(F96=0,"",Y96-Y108)</f>
        <v>-0.43930702665281629</v>
      </c>
      <c r="AA96" s="130">
        <f>+IF(F96=0,"",'Ark1'!W114)</f>
        <v>4.8598130841121492</v>
      </c>
      <c r="AB96" s="130">
        <f>+IF(F96=0,"",'Ark1'!X114)</f>
        <v>84.205607476635507</v>
      </c>
      <c r="AC96" s="130">
        <f>+IF(F96=0,"",'Ark1'!Y114)</f>
        <v>39.719626168224302</v>
      </c>
      <c r="AD96" s="124">
        <f>+IF(F96=0,"",'Ark1'!Z114)</f>
        <v>5.6576596200748064</v>
      </c>
      <c r="AE96" s="71">
        <f>+IF(F96=0,"",'Ark1'!AA114)</f>
        <v>1.4228366544829396</v>
      </c>
      <c r="AF96" s="71">
        <f>+IF(F96=0,"",'Ark1'!AB114)</f>
        <v>2.1076250025483496</v>
      </c>
      <c r="AG96" s="130">
        <f>+IF(F96=0,"",'Ark1'!AD114)</f>
        <v>55.382079164940194</v>
      </c>
      <c r="AH96" s="130">
        <f>+IF(F96=0,"",'Ark1'!AE114)</f>
        <v>57.97348916557381</v>
      </c>
      <c r="AI96" s="130">
        <f>+IF(F96=0,"",'Ark1'!AF114)</f>
        <v>12.563109075965713</v>
      </c>
      <c r="AJ96" s="71">
        <f t="shared" si="20"/>
        <v>4.1675704794397621</v>
      </c>
      <c r="AK96" s="25"/>
      <c r="AQ96" t="s">
        <v>448</v>
      </c>
    </row>
    <row r="97" spans="1:43" ht="15.6">
      <c r="A97" s="25"/>
      <c r="B97" s="70" t="str">
        <f t="shared" si="47"/>
        <v>Februar</v>
      </c>
      <c r="C97" s="386">
        <f>+'Ark1'!C115</f>
        <v>2016</v>
      </c>
      <c r="D97" s="70">
        <f>+IF(F97=0,"",'Ark1'!Q115)</f>
        <v>100</v>
      </c>
      <c r="E97" s="70">
        <f t="shared" ref="E97:E160" si="48">+IF(F97=0,"",D97-D109)</f>
        <v>10</v>
      </c>
      <c r="F97" s="130">
        <f>+'Ark1'!R115</f>
        <v>661</v>
      </c>
      <c r="G97" s="70">
        <f t="shared" ref="G97:G160" si="49">+IF(F97=0,"",F97-F109)</f>
        <v>109</v>
      </c>
      <c r="H97" s="124">
        <f>+IF(F97=0,"",'Ark1'!AF115)</f>
        <v>7.7609486908535885</v>
      </c>
      <c r="I97" s="124">
        <f t="shared" ref="I97:I107" si="50">+IF(F97=0,"",H97-H109)</f>
        <v>0.99375486959577231</v>
      </c>
      <c r="J97" s="124">
        <f>+IF(F97=0,"",'Ark1'!AG115)</f>
        <v>8.1664334574106068</v>
      </c>
      <c r="K97" s="124"/>
      <c r="L97" s="130"/>
      <c r="M97" s="130"/>
      <c r="N97" s="130"/>
      <c r="O97" s="130"/>
      <c r="P97" s="71">
        <f>+IF(F97=0,"",'Ark1'!S115)</f>
        <v>5.2768532526475038</v>
      </c>
      <c r="Q97" s="71">
        <f t="shared" ref="Q97:Q107" si="51">+IF(F97=0,"",P97-P109)</f>
        <v>0.25511412221272156</v>
      </c>
      <c r="R97" s="105"/>
      <c r="S97" s="124"/>
      <c r="T97" s="383"/>
      <c r="U97" s="124"/>
      <c r="V97" s="102"/>
      <c r="W97" s="71">
        <f>+IF(F97=0,"",'Ark1'!T115)</f>
        <v>6.0136157337367617</v>
      </c>
      <c r="X97" s="399">
        <f t="shared" ref="X97:X107" si="52">+IF(F97=0,"",W97-W109)</f>
        <v>0.45745631344690629</v>
      </c>
      <c r="Y97" s="124">
        <f>+IF(F97=0,"",'Ark1'!U115)</f>
        <v>22.347352496217848</v>
      </c>
      <c r="Z97" s="395">
        <f t="shared" ref="Z97:Z107" si="53">+IF(F97=0,"",Y97-Y109)</f>
        <v>1.606953945493224</v>
      </c>
      <c r="AA97" s="130">
        <f>+IF(F97=0,"",'Ark1'!W115)</f>
        <v>6.6565809379727696</v>
      </c>
      <c r="AB97" s="130">
        <f>+IF(F97=0,"",'Ark1'!X115)</f>
        <v>89.712556732223888</v>
      </c>
      <c r="AC97" s="130">
        <f>+IF(F97=0,"",'Ark1'!Y115)</f>
        <v>41.301059001512847</v>
      </c>
      <c r="AD97" s="124">
        <f>+IF(F97=0,"",'Ark1'!Z115)</f>
        <v>5.4625070395504798</v>
      </c>
      <c r="AE97" s="71">
        <f>+IF(F97=0,"",'Ark1'!AA115)</f>
        <v>1.6226161869383142</v>
      </c>
      <c r="AF97" s="71">
        <f>+IF(F97=0,"",'Ark1'!AB115)</f>
        <v>2.2026244346221402</v>
      </c>
      <c r="AG97" s="130">
        <f>+IF(F97=0,"",'Ark1'!AD115)</f>
        <v>52.573186576484225</v>
      </c>
      <c r="AH97" s="130">
        <f>+IF(F97=0,"",'Ark1'!AE115)</f>
        <v>62.880700683318736</v>
      </c>
      <c r="AI97" s="130">
        <f>+IF(F97=0,"",'Ark1'!AF115)</f>
        <v>7.7609486908535885</v>
      </c>
      <c r="AJ97" s="71">
        <f t="shared" si="20"/>
        <v>4.2349770642201827</v>
      </c>
      <c r="AK97" s="25"/>
      <c r="AQ97" t="s">
        <v>449</v>
      </c>
    </row>
    <row r="98" spans="1:43" ht="15.6">
      <c r="A98" s="25"/>
      <c r="B98" s="70" t="str">
        <f t="shared" si="47"/>
        <v>Mars</v>
      </c>
      <c r="C98" s="386">
        <f>+'Ark1'!C116</f>
        <v>2016</v>
      </c>
      <c r="D98" s="70">
        <f>+IF(F98=0,"",'Ark1'!Q116)</f>
        <v>89</v>
      </c>
      <c r="E98" s="70">
        <f t="shared" si="48"/>
        <v>-35</v>
      </c>
      <c r="F98" s="130">
        <f>+'Ark1'!R116</f>
        <v>500</v>
      </c>
      <c r="G98" s="70">
        <f t="shared" si="49"/>
        <v>-170</v>
      </c>
      <c r="H98" s="124">
        <f>+IF(F98=0,"",'Ark1'!AF116)</f>
        <v>5.8706117177409896</v>
      </c>
      <c r="I98" s="124">
        <f t="shared" si="50"/>
        <v>-2.3431923769016487</v>
      </c>
      <c r="J98" s="124">
        <f>+IF(F98=0,"",'Ark1'!AG116)</f>
        <v>6.2622628355849903</v>
      </c>
      <c r="K98" s="124"/>
      <c r="L98" s="130"/>
      <c r="M98" s="130"/>
      <c r="N98" s="130"/>
      <c r="O98" s="130"/>
      <c r="P98" s="71">
        <f>+IF(F98=0,"",'Ark1'!S116)</f>
        <v>5.4080000000000004</v>
      </c>
      <c r="Q98" s="71">
        <f t="shared" si="51"/>
        <v>0.26023880597014948</v>
      </c>
      <c r="R98" s="105"/>
      <c r="S98" s="124"/>
      <c r="T98" s="383"/>
      <c r="U98" s="124"/>
      <c r="V98" s="102"/>
      <c r="W98" s="71">
        <f>+IF(F98=0,"",'Ark1'!T116)</f>
        <v>6.19</v>
      </c>
      <c r="X98" s="399">
        <f t="shared" si="52"/>
        <v>0.27955223880597035</v>
      </c>
      <c r="Y98" s="124">
        <f>+IF(F98=0,"",'Ark1'!U116)</f>
        <v>22.654600000000006</v>
      </c>
      <c r="Z98" s="395">
        <f t="shared" si="53"/>
        <v>0.72370447761194967</v>
      </c>
      <c r="AA98" s="130">
        <f>+IF(F98=0,"",'Ark1'!W116)</f>
        <v>5.4</v>
      </c>
      <c r="AB98" s="130">
        <f>+IF(F98=0,"",'Ark1'!X116)</f>
        <v>89</v>
      </c>
      <c r="AC98" s="130">
        <f>+IF(F98=0,"",'Ark1'!Y116)</f>
        <v>44</v>
      </c>
      <c r="AD98" s="124">
        <f>+IF(F98=0,"",'Ark1'!Z116)</f>
        <v>5.8444023509679104</v>
      </c>
      <c r="AE98" s="71">
        <f>+IF(F98=0,"",'Ark1'!AA116)</f>
        <v>1.7667869141466939</v>
      </c>
      <c r="AF98" s="71">
        <f>+IF(F98=0,"",'Ark1'!AB116)</f>
        <v>2.2666936272906391</v>
      </c>
      <c r="AG98" s="130">
        <f>+IF(F98=0,"",'Ark1'!AD116)</f>
        <v>55.209230446023192</v>
      </c>
      <c r="AH98" s="130">
        <f>+IF(F98=0,"",'Ark1'!AE116)</f>
        <v>59.041671935683738</v>
      </c>
      <c r="AI98" s="130">
        <f>+IF(F98=0,"",'Ark1'!AF116)</f>
        <v>5.8706117177409896</v>
      </c>
      <c r="AJ98" s="71">
        <f t="shared" si="20"/>
        <v>4.1890902366863916</v>
      </c>
      <c r="AK98" s="25"/>
      <c r="AQ98" t="s">
        <v>450</v>
      </c>
    </row>
    <row r="99" spans="1:43" ht="15.6">
      <c r="A99" s="25"/>
      <c r="B99" s="70" t="str">
        <f t="shared" si="47"/>
        <v>April</v>
      </c>
      <c r="C99" s="386">
        <f>+'Ark1'!C117</f>
        <v>2016</v>
      </c>
      <c r="D99" s="70">
        <f>+IF(F99=0,"",'Ark1'!Q117)</f>
        <v>116</v>
      </c>
      <c r="E99" s="70">
        <f t="shared" si="48"/>
        <v>26</v>
      </c>
      <c r="F99" s="130">
        <f>+'Ark1'!R117</f>
        <v>843</v>
      </c>
      <c r="G99" s="70">
        <f t="shared" si="49"/>
        <v>345</v>
      </c>
      <c r="H99" s="124">
        <f>+IF(F99=0,"",'Ark1'!AF117)</f>
        <v>9.8978513561113033</v>
      </c>
      <c r="I99" s="124">
        <f t="shared" si="50"/>
        <v>3.7926656260634912</v>
      </c>
      <c r="J99" s="124">
        <f>+IF(F99=0,"",'Ark1'!AG117)</f>
        <v>10.033342197312159</v>
      </c>
      <c r="K99" s="124"/>
      <c r="L99" s="130"/>
      <c r="M99" s="130"/>
      <c r="N99" s="130"/>
      <c r="O99" s="130"/>
      <c r="P99" s="71">
        <f>+IF(F99=0,"",'Ark1'!S117)</f>
        <v>5.0557532621589569</v>
      </c>
      <c r="Q99" s="71">
        <f t="shared" si="51"/>
        <v>-8.4808986837027867E-2</v>
      </c>
      <c r="R99" s="105"/>
      <c r="S99" s="124"/>
      <c r="T99" s="383"/>
      <c r="U99" s="124"/>
      <c r="V99" s="102"/>
      <c r="W99" s="71">
        <f>+IF(F99=0,"",'Ark1'!T117)</f>
        <v>5.4816132858837472</v>
      </c>
      <c r="X99" s="399">
        <f t="shared" si="52"/>
        <v>-0.38585659363432523</v>
      </c>
      <c r="Y99" s="124">
        <f>+IF(F99=0,"",'Ark1'!U117)</f>
        <v>21.528469750889659</v>
      </c>
      <c r="Z99" s="395">
        <f t="shared" si="53"/>
        <v>-0.42554631336737003</v>
      </c>
      <c r="AA99" s="130">
        <f>+IF(F99=0,"",'Ark1'!W117)</f>
        <v>4.2704626334519569</v>
      </c>
      <c r="AB99" s="130">
        <f>+IF(F99=0,"",'Ark1'!X117)</f>
        <v>81.138790035587178</v>
      </c>
      <c r="AC99" s="130">
        <f>+IF(F99=0,"",'Ark1'!Y117)</f>
        <v>36.773428232502958</v>
      </c>
      <c r="AD99" s="124">
        <f>+IF(F99=0,"",'Ark1'!Z117)</f>
        <v>6.0254262289718756</v>
      </c>
      <c r="AE99" s="71">
        <f>+IF(F99=0,"",'Ark1'!AA117)</f>
        <v>1.9623924430268849</v>
      </c>
      <c r="AF99" s="71">
        <f>+IF(F99=0,"",'Ark1'!AB117)</f>
        <v>2.4056243424081649</v>
      </c>
      <c r="AG99" s="130">
        <f>+IF(F99=0,"",'Ark1'!AD117)</f>
        <v>66.605293894920891</v>
      </c>
      <c r="AH99" s="130">
        <f>+IF(F99=0,"",'Ark1'!AE117)</f>
        <v>71.347679274681028</v>
      </c>
      <c r="AI99" s="130">
        <f>+IF(F99=0,"",'Ark1'!AF117)</f>
        <v>9.8978513561113033</v>
      </c>
      <c r="AJ99" s="71">
        <f t="shared" si="20"/>
        <v>4.2582121069920174</v>
      </c>
      <c r="AK99" s="25"/>
      <c r="AQ99" t="s">
        <v>451</v>
      </c>
    </row>
    <row r="100" spans="1:43" ht="15.6">
      <c r="A100" s="25"/>
      <c r="B100" s="70" t="str">
        <f t="shared" si="47"/>
        <v>Mai</v>
      </c>
      <c r="C100" s="386">
        <f>+'Ark1'!C118</f>
        <v>2016</v>
      </c>
      <c r="D100" s="70">
        <f>+IF(F100=0,"",'Ark1'!Q118)</f>
        <v>98</v>
      </c>
      <c r="E100" s="70">
        <f t="shared" si="48"/>
        <v>22</v>
      </c>
      <c r="F100" s="130">
        <f>+'Ark1'!R118</f>
        <v>564</v>
      </c>
      <c r="G100" s="70">
        <f t="shared" si="49"/>
        <v>224</v>
      </c>
      <c r="H100" s="124">
        <f>+IF(F100=0,"",'Ark1'!AF118)</f>
        <v>6.6220500176118362</v>
      </c>
      <c r="I100" s="124">
        <f t="shared" si="50"/>
        <v>2.4538509248081102</v>
      </c>
      <c r="J100" s="124">
        <f>+IF(F100=0,"",'Ark1'!AG118)</f>
        <v>6.9231360351699109</v>
      </c>
      <c r="K100" s="124"/>
      <c r="L100" s="130"/>
      <c r="M100" s="130"/>
      <c r="N100" s="130"/>
      <c r="O100" s="130"/>
      <c r="P100" s="71">
        <f>+IF(F100=0,"",'Ark1'!S118)</f>
        <v>5.0549645390070923</v>
      </c>
      <c r="Q100" s="71">
        <f t="shared" si="51"/>
        <v>1.0846891948268045E-2</v>
      </c>
      <c r="R100" s="105"/>
      <c r="S100" s="124"/>
      <c r="T100" s="383"/>
      <c r="U100" s="124"/>
      <c r="V100" s="102"/>
      <c r="W100" s="71">
        <f>+IF(F100=0,"",'Ark1'!T118)</f>
        <v>5.8120567375886516</v>
      </c>
      <c r="X100" s="399">
        <f t="shared" si="52"/>
        <v>0.15029203170629923</v>
      </c>
      <c r="Y100" s="124">
        <f>+IF(F100=0,"",'Ark1'!U118)</f>
        <v>22.203368794326249</v>
      </c>
      <c r="Z100" s="395">
        <f t="shared" si="53"/>
        <v>0.74366291197332401</v>
      </c>
      <c r="AA100" s="130">
        <f>+IF(F100=0,"",'Ark1'!W118)</f>
        <v>6.2056737588652497</v>
      </c>
      <c r="AB100" s="130">
        <f>+IF(F100=0,"",'Ark1'!X118)</f>
        <v>82.446808510638306</v>
      </c>
      <c r="AC100" s="130">
        <f>+IF(F100=0,"",'Ark1'!Y118)</f>
        <v>40.425531914893625</v>
      </c>
      <c r="AD100" s="124">
        <f>+IF(F100=0,"",'Ark1'!Z118)</f>
        <v>6.5811874048925825</v>
      </c>
      <c r="AE100" s="71">
        <f>+IF(F100=0,"",'Ark1'!AA118)</f>
        <v>1.8097921686696452</v>
      </c>
      <c r="AF100" s="71">
        <f>+IF(F100=0,"",'Ark1'!AB118)</f>
        <v>2.3715505050914025</v>
      </c>
      <c r="AG100" s="130">
        <f>+IF(F100=0,"",'Ark1'!AD118)</f>
        <v>60.604803917707216</v>
      </c>
      <c r="AH100" s="130">
        <f>+IF(F100=0,"",'Ark1'!AE118)</f>
        <v>68.196357253149884</v>
      </c>
      <c r="AI100" s="130">
        <f>+IF(F100=0,"",'Ark1'!AF118)</f>
        <v>6.6220500176118362</v>
      </c>
      <c r="AJ100" s="71">
        <f t="shared" ref="AJ100:AJ163" si="54">+IF(F100=0,"",Y100/P100)</f>
        <v>4.3923886355664692</v>
      </c>
      <c r="AK100" s="25"/>
      <c r="AQ100" t="s">
        <v>452</v>
      </c>
    </row>
    <row r="101" spans="1:43" ht="15.6">
      <c r="A101" s="25"/>
      <c r="B101" s="70" t="str">
        <f t="shared" si="47"/>
        <v>Juni</v>
      </c>
      <c r="C101" s="386">
        <f>+'Ark1'!C119</f>
        <v>2016</v>
      </c>
      <c r="D101" s="70">
        <f>+IF(F101=0,"",'Ark1'!Q119)</f>
        <v>105</v>
      </c>
      <c r="E101" s="70">
        <f t="shared" si="48"/>
        <v>10</v>
      </c>
      <c r="F101" s="130">
        <f>+'Ark1'!R119</f>
        <v>697</v>
      </c>
      <c r="G101" s="70">
        <f t="shared" si="49"/>
        <v>38</v>
      </c>
      <c r="H101" s="124">
        <f>+IF(F101=0,"",'Ark1'!AF119)</f>
        <v>8.1836327345309385</v>
      </c>
      <c r="I101" s="124">
        <f t="shared" si="50"/>
        <v>0.10468213994959541</v>
      </c>
      <c r="J101" s="124">
        <f>+IF(F101=0,"",'Ark1'!AG119)</f>
        <v>8.5276636302471385</v>
      </c>
      <c r="K101" s="124"/>
      <c r="L101" s="130"/>
      <c r="M101" s="130"/>
      <c r="N101" s="130"/>
      <c r="O101" s="130"/>
      <c r="P101" s="71">
        <f>+IF(F101=0,"",'Ark1'!S119)</f>
        <v>4.9670014347202311</v>
      </c>
      <c r="Q101" s="71">
        <f t="shared" si="51"/>
        <v>8.8397489348454705E-2</v>
      </c>
      <c r="R101" s="105"/>
      <c r="S101" s="124"/>
      <c r="T101" s="383"/>
      <c r="U101" s="124"/>
      <c r="V101" s="102"/>
      <c r="W101" s="71">
        <f>+IF(F101=0,"",'Ark1'!T119)</f>
        <v>5.4218077474892405</v>
      </c>
      <c r="X101" s="399">
        <f t="shared" si="52"/>
        <v>-0.2534578063802595</v>
      </c>
      <c r="Y101" s="124">
        <f>+IF(F101=0,"",'Ark1'!U119)</f>
        <v>22.130559540889525</v>
      </c>
      <c r="Z101" s="395">
        <f t="shared" si="53"/>
        <v>-0.18127657443674039</v>
      </c>
      <c r="AA101" s="130">
        <f>+IF(F101=0,"",'Ark1'!W119)</f>
        <v>3.8737446197991376</v>
      </c>
      <c r="AB101" s="130">
        <f>+IF(F101=0,"",'Ark1'!X119)</f>
        <v>83.644189383070298</v>
      </c>
      <c r="AC101" s="130">
        <f>+IF(F101=0,"",'Ark1'!Y119)</f>
        <v>35.868005738880925</v>
      </c>
      <c r="AD101" s="124">
        <f>+IF(F101=0,"",'Ark1'!Z119)</f>
        <v>6.7436009395866767</v>
      </c>
      <c r="AE101" s="71">
        <f>+IF(F101=0,"",'Ark1'!AA119)</f>
        <v>1.7943962801011879</v>
      </c>
      <c r="AF101" s="71">
        <f>+IF(F101=0,"",'Ark1'!AB119)</f>
        <v>2.3787644099382255</v>
      </c>
      <c r="AG101" s="130">
        <f>+IF(F101=0,"",'Ark1'!AD119)</f>
        <v>63.83767713929965</v>
      </c>
      <c r="AH101" s="130">
        <f>+IF(F101=0,"",'Ark1'!AE119)</f>
        <v>67.685016626981209</v>
      </c>
      <c r="AI101" s="130">
        <f>+IF(F101=0,"",'Ark1'!AF119)</f>
        <v>8.1836327345309385</v>
      </c>
      <c r="AJ101" s="71">
        <f t="shared" si="54"/>
        <v>4.4555170421721533</v>
      </c>
      <c r="AK101" s="25"/>
      <c r="AQ101" t="s">
        <v>453</v>
      </c>
    </row>
    <row r="102" spans="1:43" ht="15.6">
      <c r="A102" s="25"/>
      <c r="B102" s="70" t="str">
        <f t="shared" si="47"/>
        <v>Juli</v>
      </c>
      <c r="C102" s="386">
        <f>+'Ark1'!C120</f>
        <v>2016</v>
      </c>
      <c r="D102" s="70">
        <f>+IF(F102=0,"",'Ark1'!Q120)</f>
        <v>11</v>
      </c>
      <c r="E102" s="70">
        <f t="shared" si="48"/>
        <v>-21</v>
      </c>
      <c r="F102" s="130">
        <f>+'Ark1'!R120</f>
        <v>52</v>
      </c>
      <c r="G102" s="70">
        <f t="shared" si="49"/>
        <v>-77</v>
      </c>
      <c r="H102" s="124">
        <f>+IF(F102=0,"",'Ark1'!AF120)</f>
        <v>0.61054361864506257</v>
      </c>
      <c r="I102" s="124">
        <f t="shared" si="50"/>
        <v>-0.97092015480105753</v>
      </c>
      <c r="J102" s="124">
        <f>+IF(F102=0,"",'Ark1'!AG120)</f>
        <v>0.6472731655295525</v>
      </c>
      <c r="K102" s="124"/>
      <c r="L102" s="130"/>
      <c r="M102" s="130"/>
      <c r="N102" s="130"/>
      <c r="O102" s="130"/>
      <c r="P102" s="71">
        <f>+IF(F102=0,"",'Ark1'!S120)</f>
        <v>5.7692307692307692</v>
      </c>
      <c r="Q102" s="71">
        <f t="shared" si="51"/>
        <v>0.59868813357185591</v>
      </c>
      <c r="R102" s="105"/>
      <c r="S102" s="124"/>
      <c r="T102" s="383"/>
      <c r="U102" s="124"/>
      <c r="V102" s="102"/>
      <c r="W102" s="71">
        <f>+IF(F102=0,"",'Ark1'!T120)</f>
        <v>6.7307692307692308</v>
      </c>
      <c r="X102" s="399">
        <f t="shared" si="52"/>
        <v>1.7307692307692308</v>
      </c>
      <c r="Y102" s="124">
        <f>+IF(F102=0,"",'Ark1'!U120)</f>
        <v>22.515384615384608</v>
      </c>
      <c r="Z102" s="395">
        <f t="shared" si="53"/>
        <v>3.137865235539639</v>
      </c>
      <c r="AA102" s="130">
        <f>+IF(F102=0,"",'Ark1'!W120)</f>
        <v>11.53846153846154</v>
      </c>
      <c r="AB102" s="130">
        <f>+IF(F102=0,"",'Ark1'!X120)</f>
        <v>78.846153846153825</v>
      </c>
      <c r="AC102" s="130">
        <f>+IF(F102=0,"",'Ark1'!Y120)</f>
        <v>44.230769230769219</v>
      </c>
      <c r="AD102" s="124">
        <f>+IF(F102=0,"",'Ark1'!Z120)</f>
        <v>6.1343730359653605</v>
      </c>
      <c r="AE102" s="71">
        <f>+IF(F102=0,"",'Ark1'!AA120)</f>
        <v>1.4225570776082257</v>
      </c>
      <c r="AF102" s="71">
        <f>+IF(F102=0,"",'Ark1'!AB120)</f>
        <v>2.4503954517225344</v>
      </c>
      <c r="AG102" s="130">
        <f>+IF(F102=0,"",'Ark1'!AD120)</f>
        <v>65.069847519513772</v>
      </c>
      <c r="AH102" s="130">
        <f>+IF(F102=0,"",'Ark1'!AE120)</f>
        <v>51.179346181359136</v>
      </c>
      <c r="AI102" s="130">
        <f>+IF(F102=0,"",'Ark1'!AF120)</f>
        <v>0.61054361864506257</v>
      </c>
      <c r="AJ102" s="71">
        <f t="shared" si="54"/>
        <v>3.9026666666666654</v>
      </c>
      <c r="AK102" s="25"/>
      <c r="AQ102" t="s">
        <v>454</v>
      </c>
    </row>
    <row r="103" spans="1:43" ht="15.6">
      <c r="A103" s="25"/>
      <c r="B103" s="70" t="str">
        <f t="shared" si="47"/>
        <v>August</v>
      </c>
      <c r="C103" s="386">
        <f>+'Ark1'!C121</f>
        <v>2016</v>
      </c>
      <c r="D103" s="70">
        <f>+IF(F103=0,"",'Ark1'!Q121)</f>
        <v>95</v>
      </c>
      <c r="E103" s="70">
        <f t="shared" si="48"/>
        <v>16</v>
      </c>
      <c r="F103" s="130">
        <f>+'Ark1'!R121</f>
        <v>756</v>
      </c>
      <c r="G103" s="70">
        <f t="shared" si="49"/>
        <v>234</v>
      </c>
      <c r="H103" s="124">
        <f>+IF(F103=0,"",'Ark1'!AF121)</f>
        <v>8.8763649172243753</v>
      </c>
      <c r="I103" s="124">
        <f t="shared" si="50"/>
        <v>2.4769533688610066</v>
      </c>
      <c r="J103" s="124">
        <f>+IF(F103=0,"",'Ark1'!AG121)</f>
        <v>8.4233967024892991</v>
      </c>
      <c r="K103" s="124"/>
      <c r="L103" s="130"/>
      <c r="M103" s="130"/>
      <c r="N103" s="130"/>
      <c r="O103" s="130"/>
      <c r="P103" s="71">
        <f>+IF(F103=0,"",'Ark1'!S121)</f>
        <v>4.7685185185185182</v>
      </c>
      <c r="Q103" s="71">
        <f t="shared" si="51"/>
        <v>-8.0140485312899301E-2</v>
      </c>
      <c r="R103" s="105"/>
      <c r="S103" s="124"/>
      <c r="T103" s="383"/>
      <c r="U103" s="124"/>
      <c r="V103" s="102"/>
      <c r="W103" s="71">
        <f>+IF(F103=0,"",'Ark1'!T121)</f>
        <v>4.8822751322751312</v>
      </c>
      <c r="X103" s="399">
        <f t="shared" si="52"/>
        <v>-0.14646049990877685</v>
      </c>
      <c r="Y103" s="124">
        <f>+IF(F103=0,"",'Ark1'!U121)</f>
        <v>20.153968253968237</v>
      </c>
      <c r="Z103" s="395">
        <f t="shared" si="53"/>
        <v>0.41527093596056375</v>
      </c>
      <c r="AA103" s="130">
        <f>+IF(F103=0,"",'Ark1'!W121)</f>
        <v>2.9100529100529098</v>
      </c>
      <c r="AB103" s="130">
        <f>+IF(F103=0,"",'Ark1'!X121)</f>
        <v>77.645502645502617</v>
      </c>
      <c r="AC103" s="130">
        <f>+IF(F103=0,"",'Ark1'!Y121)</f>
        <v>25.396825396825392</v>
      </c>
      <c r="AD103" s="124">
        <f>+IF(F103=0,"",'Ark1'!Z121)</f>
        <v>5.8322899401592485</v>
      </c>
      <c r="AE103" s="71">
        <f>+IF(F103=0,"",'Ark1'!AA121)</f>
        <v>1.8674639527274488</v>
      </c>
      <c r="AF103" s="71">
        <f>+IF(F103=0,"",'Ark1'!AB121)</f>
        <v>2.4355508722435593</v>
      </c>
      <c r="AG103" s="130">
        <f>+IF(F103=0,"",'Ark1'!AD121)</f>
        <v>61.870666961197848</v>
      </c>
      <c r="AH103" s="130">
        <f>+IF(F103=0,"",'Ark1'!AE121)</f>
        <v>63.207420113360513</v>
      </c>
      <c r="AI103" s="130">
        <f>+IF(F103=0,"",'Ark1'!AF121)</f>
        <v>8.8763649172243753</v>
      </c>
      <c r="AJ103" s="71">
        <f t="shared" si="54"/>
        <v>4.2264632454923685</v>
      </c>
      <c r="AK103" s="25"/>
      <c r="AQ103" t="s">
        <v>65</v>
      </c>
    </row>
    <row r="104" spans="1:43" ht="15.6">
      <c r="A104" s="25"/>
      <c r="B104" s="70" t="str">
        <f t="shared" si="47"/>
        <v>September</v>
      </c>
      <c r="C104" s="386">
        <f>+'Ark1'!C122</f>
        <v>2016</v>
      </c>
      <c r="D104" s="70">
        <f>+IF(F104=0,"",'Ark1'!Q122)</f>
        <v>112</v>
      </c>
      <c r="E104" s="70">
        <f t="shared" si="48"/>
        <v>-11</v>
      </c>
      <c r="F104" s="130">
        <f>+'Ark1'!R122</f>
        <v>769</v>
      </c>
      <c r="G104" s="70">
        <f t="shared" si="49"/>
        <v>-223</v>
      </c>
      <c r="H104" s="124">
        <f>+IF(F104=0,"",'Ark1'!AF122)</f>
        <v>9.0290008218856386</v>
      </c>
      <c r="I104" s="124">
        <f t="shared" si="50"/>
        <v>-3.13233300182406</v>
      </c>
      <c r="J104" s="124">
        <f>+IF(F104=0,"",'Ark1'!AG122)</f>
        <v>8.6672574757341607</v>
      </c>
      <c r="K104" s="124"/>
      <c r="L104" s="130"/>
      <c r="M104" s="130"/>
      <c r="N104" s="130"/>
      <c r="O104" s="130"/>
      <c r="P104" s="71">
        <f>+IF(F104=0,"",'Ark1'!S122)</f>
        <v>4.6111833550065011</v>
      </c>
      <c r="Q104" s="71">
        <f t="shared" si="51"/>
        <v>0.67872367758714613</v>
      </c>
      <c r="R104" s="105"/>
      <c r="S104" s="124"/>
      <c r="T104" s="383"/>
      <c r="U104" s="124"/>
      <c r="V104" s="102"/>
      <c r="W104" s="71">
        <f>+IF(F104=0,"",'Ark1'!T122)</f>
        <v>5.2340702210663199</v>
      </c>
      <c r="X104" s="399">
        <f t="shared" si="52"/>
        <v>0.51229602751793202</v>
      </c>
      <c r="Y104" s="124">
        <f>+IF(F104=0,"",'Ark1'!U122)</f>
        <v>20.386866059817937</v>
      </c>
      <c r="Z104" s="395">
        <f t="shared" si="53"/>
        <v>1.3455354146566663</v>
      </c>
      <c r="AA104" s="130">
        <f>+IF(F104=0,"",'Ark1'!W122)</f>
        <v>4.5513654096228873</v>
      </c>
      <c r="AB104" s="130">
        <f>+IF(F104=0,"",'Ark1'!X122)</f>
        <v>78.673602080624192</v>
      </c>
      <c r="AC104" s="130">
        <f>+IF(F104=0,"",'Ark1'!Y122)</f>
        <v>26.657997399219763</v>
      </c>
      <c r="AD104" s="124">
        <f>+IF(F104=0,"",'Ark1'!Z122)</f>
        <v>5.7906360610181311</v>
      </c>
      <c r="AE104" s="71">
        <f>+IF(F104=0,"",'Ark1'!AA122)</f>
        <v>1.9172557813213995</v>
      </c>
      <c r="AF104" s="71">
        <f>+IF(F104=0,"",'Ark1'!AB122)</f>
        <v>2.4611063938145752</v>
      </c>
      <c r="AG104" s="130">
        <f>+IF(F104=0,"",'Ark1'!AD122)</f>
        <v>52.085093904288243</v>
      </c>
      <c r="AH104" s="130">
        <f>+IF(F104=0,"",'Ark1'!AE122)</f>
        <v>52.582184649904796</v>
      </c>
      <c r="AI104" s="130">
        <f>+IF(F104=0,"",'Ark1'!AF122)</f>
        <v>9.0290008218856386</v>
      </c>
      <c r="AJ104" s="71">
        <f t="shared" si="54"/>
        <v>4.4211787930062032</v>
      </c>
      <c r="AK104" s="25"/>
      <c r="AQ104" t="s">
        <v>77</v>
      </c>
    </row>
    <row r="105" spans="1:43" ht="15.6">
      <c r="A105" s="25"/>
      <c r="B105" s="70" t="str">
        <f t="shared" si="47"/>
        <v>Oktober</v>
      </c>
      <c r="C105" s="386">
        <f>+'Ark1'!C123</f>
        <v>2016</v>
      </c>
      <c r="D105" s="70">
        <f>+IF(F105=0,"",'Ark1'!Q123)</f>
        <v>173</v>
      </c>
      <c r="E105" s="70">
        <f t="shared" si="48"/>
        <v>-11</v>
      </c>
      <c r="F105" s="130">
        <f>+'Ark1'!R123</f>
        <v>1401</v>
      </c>
      <c r="G105" s="70">
        <f t="shared" si="49"/>
        <v>30</v>
      </c>
      <c r="H105" s="124">
        <f>+IF(F105=0,"",'Ark1'!AF123)</f>
        <v>16.44945403311025</v>
      </c>
      <c r="I105" s="124">
        <f t="shared" si="50"/>
        <v>-0.35819583816594758</v>
      </c>
      <c r="J105" s="124">
        <f>+IF(F105=0,"",'Ark1'!AG123)</f>
        <v>15.666244107342973</v>
      </c>
      <c r="K105" s="124"/>
      <c r="L105" s="130"/>
      <c r="M105" s="130"/>
      <c r="N105" s="130"/>
      <c r="O105" s="130"/>
      <c r="P105" s="71">
        <f>+IF(F105=0,"",'Ark1'!S123)</f>
        <v>4.7608850820842257</v>
      </c>
      <c r="Q105" s="71">
        <f t="shared" si="51"/>
        <v>0.1299587509390765</v>
      </c>
      <c r="R105" s="105"/>
      <c r="S105" s="124"/>
      <c r="T105" s="383"/>
      <c r="U105" s="124"/>
      <c r="V105" s="102"/>
      <c r="W105" s="71">
        <f>+IF(F105=0,"",'Ark1'!T123)</f>
        <v>4.85581727337616</v>
      </c>
      <c r="X105" s="399">
        <f t="shared" si="52"/>
        <v>0.15122208738053633</v>
      </c>
      <c r="Y105" s="124">
        <f>+IF(F105=0,"",'Ark1'!U123)</f>
        <v>20.226552462526769</v>
      </c>
      <c r="Z105" s="395">
        <f t="shared" si="53"/>
        <v>0.32064436624667181</v>
      </c>
      <c r="AA105" s="130">
        <f>+IF(F105=0,"",'Ark1'!W123)</f>
        <v>1.8558172733761595</v>
      </c>
      <c r="AB105" s="130">
        <f>+IF(F105=0,"",'Ark1'!X123)</f>
        <v>77.373304782298362</v>
      </c>
      <c r="AC105" s="130">
        <f>+IF(F105=0,"",'Ark1'!Y123)</f>
        <v>24.839400428265527</v>
      </c>
      <c r="AD105" s="124">
        <f>+IF(F105=0,"",'Ark1'!Z123)</f>
        <v>5.8871308764140311</v>
      </c>
      <c r="AE105" s="71">
        <f>+IF(F105=0,"",'Ark1'!AA123)</f>
        <v>1.7879956004721571</v>
      </c>
      <c r="AF105" s="71">
        <f>+IF(F105=0,"",'Ark1'!AB123)</f>
        <v>2.1830694800910622</v>
      </c>
      <c r="AG105" s="130">
        <f>+IF(F105=0,"",'Ark1'!AD123)</f>
        <v>41.789402467639263</v>
      </c>
      <c r="AH105" s="130">
        <f>+IF(F105=0,"",'Ark1'!AE123)</f>
        <v>55.713107198199445</v>
      </c>
      <c r="AI105" s="130">
        <f>+IF(F105=0,"",'Ark1'!AF123)</f>
        <v>16.44945403311025</v>
      </c>
      <c r="AJ105" s="71">
        <f t="shared" si="54"/>
        <v>4.2484857571214398</v>
      </c>
      <c r="AK105" s="25"/>
      <c r="AQ105" t="s">
        <v>66</v>
      </c>
    </row>
    <row r="106" spans="1:43" ht="15.6">
      <c r="A106" s="25"/>
      <c r="B106" s="70" t="str">
        <f>+AQ106</f>
        <v>November</v>
      </c>
      <c r="C106" s="386">
        <f>+'Ark1'!C124</f>
        <v>2016</v>
      </c>
      <c r="D106" s="70">
        <f>+IF(F106=0,"",'Ark1'!Q124)</f>
        <v>137</v>
      </c>
      <c r="E106" s="70">
        <f t="shared" si="48"/>
        <v>19</v>
      </c>
      <c r="F106" s="130">
        <f>+'Ark1'!R124</f>
        <v>1072</v>
      </c>
      <c r="G106" s="70">
        <f t="shared" si="49"/>
        <v>244</v>
      </c>
      <c r="H106" s="124">
        <f>+IF(F106=0,"",'Ark1'!AF124)</f>
        <v>12.586591522836684</v>
      </c>
      <c r="I106" s="124">
        <f t="shared" si="50"/>
        <v>2.4358007909499637</v>
      </c>
      <c r="J106" s="124">
        <f>+IF(F106=0,"",'Ark1'!AG124)</f>
        <v>12.250203033028738</v>
      </c>
      <c r="K106" s="124"/>
      <c r="L106" s="130"/>
      <c r="M106" s="130"/>
      <c r="N106" s="130"/>
      <c r="O106" s="130"/>
      <c r="P106" s="71">
        <f>+IF(F106=0,"",'Ark1'!S124)</f>
        <v>4.9430970149253719</v>
      </c>
      <c r="Q106" s="71">
        <f t="shared" si="51"/>
        <v>9.5221356983206107E-3</v>
      </c>
      <c r="R106" s="105"/>
      <c r="S106" s="124"/>
      <c r="T106" s="383"/>
      <c r="U106" s="124"/>
      <c r="V106" s="102"/>
      <c r="W106" s="71">
        <f>+IF(F106=0,"",'Ark1'!T124)</f>
        <v>5.3274253731343286</v>
      </c>
      <c r="X106" s="399">
        <f t="shared" si="52"/>
        <v>0.21510653255461776</v>
      </c>
      <c r="Y106" s="124">
        <f>+IF(F106=0,"",'Ark1'!U124)</f>
        <v>20.670149253731353</v>
      </c>
      <c r="Z106" s="395">
        <f t="shared" si="53"/>
        <v>-0.28975412791116284</v>
      </c>
      <c r="AA106" s="130">
        <f>+IF(F106=0,"",'Ark1'!W124)</f>
        <v>3.6380597014925375</v>
      </c>
      <c r="AB106" s="130">
        <f>+IF(F106=0,"",'Ark1'!X124)</f>
        <v>82.555970149253724</v>
      </c>
      <c r="AC106" s="130">
        <f>+IF(F106=0,"",'Ark1'!Y124)</f>
        <v>24.720149253731343</v>
      </c>
      <c r="AD106" s="124">
        <f>+IF(F106=0,"",'Ark1'!Z124)</f>
        <v>5.7454154968508417</v>
      </c>
      <c r="AE106" s="71">
        <f>+IF(F106=0,"",'Ark1'!AA124)</f>
        <v>1.6309531933646395</v>
      </c>
      <c r="AF106" s="71">
        <f>+IF(F106=0,"",'Ark1'!AB124)</f>
        <v>2.1544975723372128</v>
      </c>
      <c r="AG106" s="130">
        <f>+IF(F106=0,"",'Ark1'!AD124)</f>
        <v>40.620086134986487</v>
      </c>
      <c r="AH106" s="130">
        <f>+IF(F106=0,"",'Ark1'!AE124)</f>
        <v>52.323690926390817</v>
      </c>
      <c r="AI106" s="130">
        <f>+IF(F106=0,"",'Ark1'!AF124)</f>
        <v>12.586591522836684</v>
      </c>
      <c r="AJ106" s="71">
        <f t="shared" si="54"/>
        <v>4.1816191734289516</v>
      </c>
      <c r="AK106" s="25"/>
      <c r="AQ106" t="s">
        <v>67</v>
      </c>
    </row>
    <row r="107" spans="1:43" ht="15.6">
      <c r="A107" s="25"/>
      <c r="B107" s="70" t="str">
        <f>+AQ107</f>
        <v>Desember</v>
      </c>
      <c r="C107" s="386">
        <f>+'Ark1'!C125</f>
        <v>2016</v>
      </c>
      <c r="D107" s="70">
        <f>+IF(F107=0,"",'Ark1'!Q125)</f>
        <v>31</v>
      </c>
      <c r="E107" s="70">
        <f t="shared" si="48"/>
        <v>-11</v>
      </c>
      <c r="F107" s="130">
        <f>+'Ark1'!R125</f>
        <v>132</v>
      </c>
      <c r="G107" s="70">
        <f t="shared" si="49"/>
        <v>-114</v>
      </c>
      <c r="H107" s="124">
        <f>+IF(F107=0,"",'Ark1'!AF125)</f>
        <v>1.5498414934836211</v>
      </c>
      <c r="I107" s="124">
        <f t="shared" si="50"/>
        <v>-1.4659731442508399</v>
      </c>
      <c r="J107" s="124">
        <f>+IF(F107=0,"",'Ark1'!AG125)</f>
        <v>1.6016527911305669</v>
      </c>
      <c r="K107" s="124"/>
      <c r="L107" s="130"/>
      <c r="M107" s="130"/>
      <c r="N107" s="130"/>
      <c r="O107" s="130"/>
      <c r="P107" s="71">
        <f>+IF(F107=0,"",'Ark1'!S125)</f>
        <v>5.4848484848484844</v>
      </c>
      <c r="Q107" s="71">
        <f t="shared" si="51"/>
        <v>0.37102734663710191</v>
      </c>
      <c r="R107" s="105"/>
      <c r="S107" s="124"/>
      <c r="T107" s="383"/>
      <c r="U107" s="124"/>
      <c r="V107" s="102"/>
      <c r="W107" s="71">
        <f>+IF(F107=0,"",'Ark1'!T125)</f>
        <v>6.0909090909090899</v>
      </c>
      <c r="X107" s="399">
        <f t="shared" si="52"/>
        <v>0.60310421286030902</v>
      </c>
      <c r="Y107" s="124">
        <f>+IF(F107=0,"",'Ark1'!U125)</f>
        <v>21.947727272727281</v>
      </c>
      <c r="Z107" s="395">
        <f t="shared" si="53"/>
        <v>0.74650776053215395</v>
      </c>
      <c r="AA107" s="130">
        <f>+IF(F107=0,"",'Ark1'!W125)</f>
        <v>7.5757575757575761</v>
      </c>
      <c r="AB107" s="130">
        <f>+IF(F107=0,"",'Ark1'!X125)</f>
        <v>78.787878787878782</v>
      </c>
      <c r="AC107" s="130">
        <f>+IF(F107=0,"",'Ark1'!Y125)</f>
        <v>38.636363636363633</v>
      </c>
      <c r="AD107" s="124">
        <f>+IF(F107=0,"",'Ark1'!Z125)</f>
        <v>7.4709788607478016</v>
      </c>
      <c r="AE107" s="71">
        <f>+IF(F107=0,"",'Ark1'!AA125)</f>
        <v>1.6166034749514122</v>
      </c>
      <c r="AF107" s="71">
        <f>+IF(F107=0,"",'Ark1'!AB125)</f>
        <v>2.4570694094071959</v>
      </c>
      <c r="AG107" s="130">
        <f>+IF(F107=0,"",'Ark1'!AD125)</f>
        <v>42.232392467208093</v>
      </c>
      <c r="AH107" s="130">
        <f>+IF(F107=0,"",'Ark1'!AE125)</f>
        <v>38.751630293148288</v>
      </c>
      <c r="AI107" s="130">
        <f>+IF(F107=0,"",'Ark1'!AF125)</f>
        <v>1.5498414934836211</v>
      </c>
      <c r="AJ107" s="71">
        <f t="shared" si="54"/>
        <v>4.0015193370165765</v>
      </c>
      <c r="AK107" s="25"/>
      <c r="AQ107" t="s">
        <v>68</v>
      </c>
    </row>
    <row r="108" spans="1:43" ht="15.6">
      <c r="A108" s="25"/>
      <c r="B108" s="46" t="str">
        <f t="shared" ref="B108:B117" si="55">+AQ108</f>
        <v>Januar</v>
      </c>
      <c r="C108" s="385">
        <f>+'Ark1'!C126</f>
        <v>2015</v>
      </c>
      <c r="D108" s="46">
        <f>+IF(F108=0,"",'Ark1'!Q126)</f>
        <v>132</v>
      </c>
      <c r="E108" s="46">
        <f>+IF(F108=0,"",D108-D120)</f>
        <v>-14</v>
      </c>
      <c r="F108" s="129">
        <f>+'Ark1'!R126</f>
        <v>1350</v>
      </c>
      <c r="G108" s="46">
        <f>+IF(F108=0,"",F108-F120)</f>
        <v>-1320</v>
      </c>
      <c r="H108" s="104">
        <f>+IF(F108=0,"",'Ark1'!AF126)</f>
        <v>16.550202280250097</v>
      </c>
      <c r="I108" s="104">
        <f>+IF(F108=0,"",H108-H120)</f>
        <v>-10.112469978587523</v>
      </c>
      <c r="J108" s="104">
        <f>+IF(F108=0,"",'Ark1'!AG126)</f>
        <v>17.521931959606977</v>
      </c>
      <c r="K108" s="104"/>
      <c r="L108" s="129"/>
      <c r="M108" s="129"/>
      <c r="N108" s="129"/>
      <c r="O108" s="129"/>
      <c r="P108" s="39">
        <f>+IF(F108=0,"",'Ark1'!S126)</f>
        <v>5.1570370370370382</v>
      </c>
      <c r="Q108" s="39">
        <f>+IF(F108=0,"",P108-P120)</f>
        <v>3.456512692467939E-2</v>
      </c>
      <c r="R108" s="105"/>
      <c r="S108" s="104"/>
      <c r="T108" s="383"/>
      <c r="U108" s="104"/>
      <c r="V108" s="102"/>
      <c r="W108" s="39">
        <f>+IF(F108=0,"",'Ark1'!T126)</f>
        <v>5.6977777777777776</v>
      </c>
      <c r="X108" s="389">
        <f>+IF(F108=0,"",W108-W120)</f>
        <v>-0.13930087390761781</v>
      </c>
      <c r="Y108" s="104">
        <f>+IF(F108=0,"",'Ark1'!U126)</f>
        <v>22.13014814814818</v>
      </c>
      <c r="Z108" s="394">
        <f>+IF(F108=0,"",Y108-Y120)</f>
        <v>1.6659159384103432</v>
      </c>
      <c r="AA108" s="129">
        <f>+IF(F108=0,"",'Ark1'!W126)</f>
        <v>2.592592592592593</v>
      </c>
      <c r="AB108" s="129">
        <f>+IF(F108=0,"",'Ark1'!X126)</f>
        <v>91.259259259259238</v>
      </c>
      <c r="AC108" s="129">
        <f>+IF(F108=0,"",'Ark1'!Y126)</f>
        <v>39.481481481481488</v>
      </c>
      <c r="AD108" s="104">
        <f>+IF(F108=0,"",'Ark1'!Z126)</f>
        <v>5.083905102297086</v>
      </c>
      <c r="AE108" s="39">
        <f>+IF(F108=0,"",'Ark1'!AA126)</f>
        <v>1.5027648957709883</v>
      </c>
      <c r="AF108" s="39">
        <f>+IF(F108=0,"",'Ark1'!AB126)</f>
        <v>1.9269421820177972</v>
      </c>
      <c r="AG108" s="129">
        <f>+IF(F108=0,"",'Ark1'!AD126)</f>
        <v>53.019527578625279</v>
      </c>
      <c r="AH108" s="129">
        <f>+IF(F108=0,"",'Ark1'!AE126)</f>
        <v>54.692610346835693</v>
      </c>
      <c r="AI108" s="129">
        <f>+IF(F108=0,"",'Ark1'!AF126)</f>
        <v>16.550202280250097</v>
      </c>
      <c r="AJ108" s="39">
        <f t="shared" si="54"/>
        <v>4.2912525136455093</v>
      </c>
      <c r="AK108" s="25"/>
      <c r="AQ108" t="s">
        <v>448</v>
      </c>
    </row>
    <row r="109" spans="1:43" ht="15.6">
      <c r="A109" s="25"/>
      <c r="B109" s="46" t="str">
        <f t="shared" si="55"/>
        <v>Februar</v>
      </c>
      <c r="C109" s="385">
        <f>+'Ark1'!C127</f>
        <v>2015</v>
      </c>
      <c r="D109" s="46">
        <f>+IF(F109=0,"",'Ark1'!Q127)</f>
        <v>90</v>
      </c>
      <c r="E109" s="46">
        <f t="shared" si="48"/>
        <v>11</v>
      </c>
      <c r="F109" s="129">
        <f>+'Ark1'!R127</f>
        <v>552</v>
      </c>
      <c r="G109" s="46">
        <f t="shared" si="49"/>
        <v>-63</v>
      </c>
      <c r="H109" s="104">
        <f>+IF(F109=0,"",'Ark1'!AF127)</f>
        <v>6.7671938212578162</v>
      </c>
      <c r="I109" s="104">
        <f t="shared" ref="I109:I119" si="56">+IF(F109=0,"",H109-H121)</f>
        <v>0.62579178410982461</v>
      </c>
      <c r="J109" s="104">
        <f>+IF(F109=0,"",'Ark1'!AG127)</f>
        <v>6.7145989023170003</v>
      </c>
      <c r="K109" s="104"/>
      <c r="L109" s="129"/>
      <c r="M109" s="129"/>
      <c r="N109" s="129"/>
      <c r="O109" s="129"/>
      <c r="P109" s="39">
        <f>+IF(F109=0,"",'Ark1'!S127)</f>
        <v>5.0217391304347823</v>
      </c>
      <c r="Q109" s="39">
        <f t="shared" ref="Q109:Q119" si="57">+IF(F109=0,"",P109-P121)</f>
        <v>0.21360904913397061</v>
      </c>
      <c r="R109" s="105"/>
      <c r="S109" s="104"/>
      <c r="T109" s="383"/>
      <c r="U109" s="104"/>
      <c r="V109" s="102"/>
      <c r="W109" s="39">
        <f>+IF(F109=0,"",'Ark1'!T127)</f>
        <v>5.5561594202898554</v>
      </c>
      <c r="X109" s="389">
        <f t="shared" ref="X109:X119" si="58">+IF(F109=0,"",W109-W121)</f>
        <v>1.30699893955466E-2</v>
      </c>
      <c r="Y109" s="104">
        <f>+IF(F109=0,"",'Ark1'!U127)</f>
        <v>20.740398550724624</v>
      </c>
      <c r="Z109" s="394">
        <f t="shared" ref="Z109:Z119" si="59">+IF(F109=0,"",Y109-Y121)</f>
        <v>-0.16285348179569681</v>
      </c>
      <c r="AA109" s="129">
        <f>+IF(F109=0,"",'Ark1'!W127)</f>
        <v>2.8985507246376807</v>
      </c>
      <c r="AB109" s="129">
        <f>+IF(F109=0,"",'Ark1'!X127)</f>
        <v>79.347826086956516</v>
      </c>
      <c r="AC109" s="129">
        <f>+IF(F109=0,"",'Ark1'!Y127)</f>
        <v>31.340579710144919</v>
      </c>
      <c r="AD109" s="104">
        <f>+IF(F109=0,"",'Ark1'!Z127)</f>
        <v>5.9825333190565484</v>
      </c>
      <c r="AE109" s="39">
        <f>+IF(F109=0,"",'Ark1'!AA127)</f>
        <v>1.6906280082803129</v>
      </c>
      <c r="AF109" s="39">
        <f>+IF(F109=0,"",'Ark1'!AB127)</f>
        <v>2.0947912705896954</v>
      </c>
      <c r="AG109" s="129">
        <f>+IF(F109=0,"",'Ark1'!AD127)</f>
        <v>51.55573495726324</v>
      </c>
      <c r="AH109" s="129">
        <f>+IF(F109=0,"",'Ark1'!AE127)</f>
        <v>47.589079700642174</v>
      </c>
      <c r="AI109" s="129">
        <f>+IF(F109=0,"",'Ark1'!AF127)</f>
        <v>6.7671938212578162</v>
      </c>
      <c r="AJ109" s="39">
        <f t="shared" si="54"/>
        <v>4.1301226551226531</v>
      </c>
      <c r="AK109" s="25"/>
      <c r="AQ109" t="s">
        <v>449</v>
      </c>
    </row>
    <row r="110" spans="1:43" ht="15.6">
      <c r="A110" s="25"/>
      <c r="B110" s="46" t="str">
        <f t="shared" si="55"/>
        <v>Mars</v>
      </c>
      <c r="C110" s="385">
        <f>+'Ark1'!C128</f>
        <v>2015</v>
      </c>
      <c r="D110" s="46">
        <f>+IF(F110=0,"",'Ark1'!Q128)</f>
        <v>124</v>
      </c>
      <c r="E110" s="46">
        <f t="shared" si="48"/>
        <v>26</v>
      </c>
      <c r="F110" s="129">
        <f>+'Ark1'!R128</f>
        <v>670</v>
      </c>
      <c r="G110" s="46">
        <f t="shared" si="49"/>
        <v>68</v>
      </c>
      <c r="H110" s="104">
        <f>+IF(F110=0,"",'Ark1'!AF128)</f>
        <v>8.2138040946426383</v>
      </c>
      <c r="I110" s="104">
        <f t="shared" si="56"/>
        <v>2.2022203119384258</v>
      </c>
      <c r="J110" s="104">
        <f>+IF(F110=0,"",'Ark1'!AG128)</f>
        <v>8.6177733621262984</v>
      </c>
      <c r="K110" s="104"/>
      <c r="L110" s="129"/>
      <c r="M110" s="129"/>
      <c r="N110" s="129"/>
      <c r="O110" s="129"/>
      <c r="P110" s="39">
        <f>+IF(F110=0,"",'Ark1'!S128)</f>
        <v>5.1477611940298509</v>
      </c>
      <c r="Q110" s="39">
        <f t="shared" si="57"/>
        <v>0.24576783854812323</v>
      </c>
      <c r="R110" s="105"/>
      <c r="S110" s="104"/>
      <c r="T110" s="383"/>
      <c r="U110" s="104"/>
      <c r="V110" s="102"/>
      <c r="W110" s="39">
        <f>+IF(F110=0,"",'Ark1'!T128)</f>
        <v>5.91044776119403</v>
      </c>
      <c r="X110" s="389">
        <f t="shared" si="58"/>
        <v>0.13968364159270141</v>
      </c>
      <c r="Y110" s="104">
        <f>+IF(F110=0,"",'Ark1'!U128)</f>
        <v>21.930895522388056</v>
      </c>
      <c r="Z110" s="394">
        <f t="shared" si="59"/>
        <v>0.9418589775375672</v>
      </c>
      <c r="AA110" s="129">
        <f>+IF(F110=0,"",'Ark1'!W128)</f>
        <v>4.4776119402985071</v>
      </c>
      <c r="AB110" s="129">
        <f>+IF(F110=0,"",'Ark1'!X128)</f>
        <v>84.925373134328382</v>
      </c>
      <c r="AC110" s="129">
        <f>+IF(F110=0,"",'Ark1'!Y128)</f>
        <v>38.955223880597025</v>
      </c>
      <c r="AD110" s="104">
        <f>+IF(F110=0,"",'Ark1'!Z128)</f>
        <v>6.0760246310761108</v>
      </c>
      <c r="AE110" s="39">
        <f>+IF(F110=0,"",'Ark1'!AA128)</f>
        <v>1.6779392308348631</v>
      </c>
      <c r="AF110" s="39">
        <f>+IF(F110=0,"",'Ark1'!AB128)</f>
        <v>2.1317174302648523</v>
      </c>
      <c r="AG110" s="129">
        <f>+IF(F110=0,"",'Ark1'!AD128)</f>
        <v>52.341651995873718</v>
      </c>
      <c r="AH110" s="129">
        <f>+IF(F110=0,"",'Ark1'!AE128)</f>
        <v>60.03984802011886</v>
      </c>
      <c r="AI110" s="129">
        <f>+IF(F110=0,"",'Ark1'!AF128)</f>
        <v>8.2138040946426383</v>
      </c>
      <c r="AJ110" s="39">
        <f t="shared" si="54"/>
        <v>4.2602783415482737</v>
      </c>
      <c r="AK110" s="25"/>
      <c r="AQ110" t="s">
        <v>450</v>
      </c>
    </row>
    <row r="111" spans="1:43" ht="15.6">
      <c r="A111" s="25"/>
      <c r="B111" s="46" t="str">
        <f t="shared" si="55"/>
        <v>April</v>
      </c>
      <c r="C111" s="385">
        <f>+'Ark1'!C129</f>
        <v>2015</v>
      </c>
      <c r="D111" s="46">
        <f>+IF(F111=0,"",'Ark1'!Q129)</f>
        <v>90</v>
      </c>
      <c r="E111" s="46">
        <f t="shared" si="48"/>
        <v>2</v>
      </c>
      <c r="F111" s="129">
        <f>+'Ark1'!R129</f>
        <v>498</v>
      </c>
      <c r="G111" s="46">
        <f t="shared" si="49"/>
        <v>24</v>
      </c>
      <c r="H111" s="104">
        <f>+IF(F111=0,"",'Ark1'!AF129)</f>
        <v>6.1051857300478121</v>
      </c>
      <c r="I111" s="104">
        <f t="shared" si="56"/>
        <v>1.3718124526361892</v>
      </c>
      <c r="J111" s="104">
        <f>+IF(F111=0,"",'Ark1'!AG129)</f>
        <v>6.4122023687337411</v>
      </c>
      <c r="K111" s="104"/>
      <c r="L111" s="129"/>
      <c r="M111" s="129"/>
      <c r="N111" s="129"/>
      <c r="O111" s="129"/>
      <c r="P111" s="39">
        <f>+IF(F111=0,"",'Ark1'!S129)</f>
        <v>5.1405622489959848</v>
      </c>
      <c r="Q111" s="39">
        <f t="shared" si="57"/>
        <v>7.3051700472779757E-2</v>
      </c>
      <c r="R111" s="105"/>
      <c r="S111" s="104"/>
      <c r="T111" s="383"/>
      <c r="U111" s="104"/>
      <c r="V111" s="102"/>
      <c r="W111" s="39">
        <f>+IF(F111=0,"",'Ark1'!T129)</f>
        <v>5.8674698795180724</v>
      </c>
      <c r="X111" s="389">
        <f t="shared" si="58"/>
        <v>-0.11776218799247662</v>
      </c>
      <c r="Y111" s="104">
        <f>+IF(F111=0,"",'Ark1'!U129)</f>
        <v>21.954016064257029</v>
      </c>
      <c r="Z111" s="394">
        <f t="shared" si="59"/>
        <v>1.4759569925270846</v>
      </c>
      <c r="AA111" s="129">
        <f>+IF(F111=0,"",'Ark1'!W129)</f>
        <v>2.6104417670682736</v>
      </c>
      <c r="AB111" s="129">
        <f>+IF(F111=0,"",'Ark1'!X129)</f>
        <v>83.935742971887507</v>
      </c>
      <c r="AC111" s="129">
        <f>+IF(F111=0,"",'Ark1'!Y129)</f>
        <v>41.767068273092377</v>
      </c>
      <c r="AD111" s="104">
        <f>+IF(F111=0,"",'Ark1'!Z129)</f>
        <v>5.7313127395577723</v>
      </c>
      <c r="AE111" s="39">
        <f>+IF(F111=0,"",'Ark1'!AA129)</f>
        <v>1.645341874711538</v>
      </c>
      <c r="AF111" s="39">
        <f>+IF(F111=0,"",'Ark1'!AB129)</f>
        <v>2.1608291823086914</v>
      </c>
      <c r="AG111" s="129">
        <f>+IF(F111=0,"",'Ark1'!AD129)</f>
        <v>56.971345148605806</v>
      </c>
      <c r="AH111" s="129">
        <f>+IF(F111=0,"",'Ark1'!AE129)</f>
        <v>46.555104828584682</v>
      </c>
      <c r="AI111" s="129">
        <f>+IF(F111=0,"",'Ark1'!AF129)</f>
        <v>6.1051857300478121</v>
      </c>
      <c r="AJ111" s="39">
        <f t="shared" si="54"/>
        <v>4.2707421874999998</v>
      </c>
      <c r="AK111" s="25"/>
      <c r="AQ111" t="s">
        <v>451</v>
      </c>
    </row>
    <row r="112" spans="1:43" ht="15.6">
      <c r="A112" s="25"/>
      <c r="B112" s="46" t="str">
        <f t="shared" si="55"/>
        <v>Mai</v>
      </c>
      <c r="C112" s="385">
        <f>+'Ark1'!C130</f>
        <v>2015</v>
      </c>
      <c r="D112" s="46">
        <f>+IF(F112=0,"",'Ark1'!Q130)</f>
        <v>76</v>
      </c>
      <c r="E112" s="46">
        <f t="shared" si="48"/>
        <v>-10</v>
      </c>
      <c r="F112" s="129">
        <f>+'Ark1'!R130</f>
        <v>340</v>
      </c>
      <c r="G112" s="46">
        <f t="shared" si="49"/>
        <v>-156</v>
      </c>
      <c r="H112" s="104">
        <f>+IF(F112=0,"",'Ark1'!AF130)</f>
        <v>4.168199092803726</v>
      </c>
      <c r="I112" s="104">
        <f t="shared" si="56"/>
        <v>-0.78486661520506207</v>
      </c>
      <c r="J112" s="104">
        <f>+IF(F112=0,"",'Ark1'!AG130)</f>
        <v>4.2792393870898451</v>
      </c>
      <c r="K112" s="104"/>
      <c r="L112" s="129"/>
      <c r="M112" s="129"/>
      <c r="N112" s="129"/>
      <c r="O112" s="129"/>
      <c r="P112" s="39">
        <f>+IF(F112=0,"",'Ark1'!S130)</f>
        <v>5.0441176470588243</v>
      </c>
      <c r="Q112" s="39">
        <f t="shared" si="57"/>
        <v>-0.24822106261859567</v>
      </c>
      <c r="R112" s="105"/>
      <c r="S112" s="104"/>
      <c r="T112" s="383"/>
      <c r="U112" s="104"/>
      <c r="V112" s="102"/>
      <c r="W112" s="39">
        <f>+IF(F112=0,"",'Ark1'!T130)</f>
        <v>5.6617647058823524</v>
      </c>
      <c r="X112" s="389">
        <f t="shared" si="58"/>
        <v>-0.69912239089184247</v>
      </c>
      <c r="Y112" s="104">
        <f>+IF(F112=0,"",'Ark1'!U130)</f>
        <v>21.459705882352925</v>
      </c>
      <c r="Z112" s="394">
        <f t="shared" si="59"/>
        <v>-0.90662476280834881</v>
      </c>
      <c r="AA112" s="129">
        <f>+IF(F112=0,"",'Ark1'!W130)</f>
        <v>1.1764705882352939</v>
      </c>
      <c r="AB112" s="129">
        <f>+IF(F112=0,"",'Ark1'!X130)</f>
        <v>84.411764705882348</v>
      </c>
      <c r="AC112" s="129">
        <f>+IF(F112=0,"",'Ark1'!Y130)</f>
        <v>35.588235294117645</v>
      </c>
      <c r="AD112" s="104">
        <f>+IF(F112=0,"",'Ark1'!Z130)</f>
        <v>5.9391913617210923</v>
      </c>
      <c r="AE112" s="39">
        <f>+IF(F112=0,"",'Ark1'!AA130)</f>
        <v>1.7709570653563695</v>
      </c>
      <c r="AF112" s="39">
        <f>+IF(F112=0,"",'Ark1'!AB130)</f>
        <v>2.0103430649404905</v>
      </c>
      <c r="AG112" s="129">
        <f>+IF(F112=0,"",'Ark1'!AD130)</f>
        <v>66.01163498836199</v>
      </c>
      <c r="AH112" s="129">
        <f>+IF(F112=0,"",'Ark1'!AE130)</f>
        <v>58.247499289097831</v>
      </c>
      <c r="AI112" s="129">
        <f>+IF(F112=0,"",'Ark1'!AF130)</f>
        <v>4.168199092803726</v>
      </c>
      <c r="AJ112" s="39">
        <f t="shared" si="54"/>
        <v>4.2544023323615123</v>
      </c>
      <c r="AK112" s="25"/>
      <c r="AQ112" t="s">
        <v>452</v>
      </c>
    </row>
    <row r="113" spans="1:43" ht="15.6">
      <c r="A113" s="25"/>
      <c r="B113" s="46" t="str">
        <f t="shared" si="55"/>
        <v>Juni</v>
      </c>
      <c r="C113" s="385">
        <f>+'Ark1'!C131</f>
        <v>2015</v>
      </c>
      <c r="D113" s="46">
        <f>+IF(F113=0,"",'Ark1'!Q131)</f>
        <v>95</v>
      </c>
      <c r="E113" s="46">
        <f t="shared" si="48"/>
        <v>15</v>
      </c>
      <c r="F113" s="129">
        <f>+'Ark1'!R131</f>
        <v>659</v>
      </c>
      <c r="G113" s="46">
        <f t="shared" si="49"/>
        <v>-17</v>
      </c>
      <c r="H113" s="104">
        <f>+IF(F113=0,"",'Ark1'!AF131)</f>
        <v>8.0789505945813431</v>
      </c>
      <c r="I113" s="104">
        <f t="shared" si="56"/>
        <v>1.3284013635048515</v>
      </c>
      <c r="J113" s="104">
        <f>+IF(F113=0,"",'Ark1'!AG131)</f>
        <v>8.6235210076443689</v>
      </c>
      <c r="K113" s="104"/>
      <c r="L113" s="129"/>
      <c r="M113" s="129"/>
      <c r="N113" s="129"/>
      <c r="O113" s="129"/>
      <c r="P113" s="39">
        <f>+IF(F113=0,"",'Ark1'!S131)</f>
        <v>4.8786039453717764</v>
      </c>
      <c r="Q113" s="39">
        <f t="shared" si="57"/>
        <v>-8.4413806107512812E-2</v>
      </c>
      <c r="R113" s="105"/>
      <c r="S113" s="104"/>
      <c r="T113" s="383"/>
      <c r="U113" s="104"/>
      <c r="V113" s="102"/>
      <c r="W113" s="39">
        <f>+IF(F113=0,"",'Ark1'!T131)</f>
        <v>5.6752655538695</v>
      </c>
      <c r="X113" s="389">
        <f t="shared" si="58"/>
        <v>9.0946027242281069E-2</v>
      </c>
      <c r="Y113" s="104">
        <f>+IF(F113=0,"",'Ark1'!U131)</f>
        <v>22.311836115326265</v>
      </c>
      <c r="Z113" s="394">
        <f t="shared" si="59"/>
        <v>1.4710077129593948</v>
      </c>
      <c r="AA113" s="129">
        <f>+IF(F113=0,"",'Ark1'!W131)</f>
        <v>3.6418816388467374</v>
      </c>
      <c r="AB113" s="129">
        <f>+IF(F113=0,"",'Ark1'!X131)</f>
        <v>83.004552352048577</v>
      </c>
      <c r="AC113" s="129">
        <f>+IF(F113=0,"",'Ark1'!Y131)</f>
        <v>39.757207890743551</v>
      </c>
      <c r="AD113" s="104">
        <f>+IF(F113=0,"",'Ark1'!Z131)</f>
        <v>6.7772680471226288</v>
      </c>
      <c r="AE113" s="39">
        <f>+IF(F113=0,"",'Ark1'!AA131)</f>
        <v>1.8885038018106612</v>
      </c>
      <c r="AF113" s="39">
        <f>+IF(F113=0,"",'Ark1'!AB131)</f>
        <v>2.4197301134097873</v>
      </c>
      <c r="AG113" s="129">
        <f>+IF(F113=0,"",'Ark1'!AD131)</f>
        <v>57.095461936462797</v>
      </c>
      <c r="AH113" s="129">
        <f>+IF(F113=0,"",'Ark1'!AE131)</f>
        <v>64.355893760709804</v>
      </c>
      <c r="AI113" s="129">
        <f>+IF(F113=0,"",'Ark1'!AF131)</f>
        <v>8.0789505945813431</v>
      </c>
      <c r="AJ113" s="39">
        <f t="shared" si="54"/>
        <v>4.5734059097978248</v>
      </c>
      <c r="AK113" s="25"/>
      <c r="AQ113" t="s">
        <v>453</v>
      </c>
    </row>
    <row r="114" spans="1:43" ht="15.6">
      <c r="A114" s="25"/>
      <c r="B114" s="46" t="str">
        <f t="shared" si="55"/>
        <v>Juli</v>
      </c>
      <c r="C114" s="385">
        <f>+'Ark1'!C132</f>
        <v>2015</v>
      </c>
      <c r="D114" s="46">
        <f>+IF(F114=0,"",'Ark1'!Q132)</f>
        <v>32</v>
      </c>
      <c r="E114" s="46">
        <f t="shared" si="48"/>
        <v>7</v>
      </c>
      <c r="F114" s="129">
        <f>+'Ark1'!R132</f>
        <v>129</v>
      </c>
      <c r="G114" s="46">
        <f t="shared" si="49"/>
        <v>-73</v>
      </c>
      <c r="H114" s="104">
        <f>+IF(F114=0,"",'Ark1'!AF132)</f>
        <v>1.5814637734461201</v>
      </c>
      <c r="I114" s="104">
        <f t="shared" si="56"/>
        <v>-0.43571218021874958</v>
      </c>
      <c r="J114" s="104">
        <f>+IF(F114=0,"",'Ark1'!AG132)</f>
        <v>1.4660601532158075</v>
      </c>
      <c r="K114" s="104"/>
      <c r="L114" s="129"/>
      <c r="M114" s="129"/>
      <c r="N114" s="129"/>
      <c r="O114" s="129"/>
      <c r="P114" s="39">
        <f>+IF(F114=0,"",'Ark1'!S132)</f>
        <v>5.1705426356589133</v>
      </c>
      <c r="Q114" s="39">
        <f t="shared" si="57"/>
        <v>0.5071762990252493</v>
      </c>
      <c r="R114" s="105"/>
      <c r="S114" s="104"/>
      <c r="T114" s="383"/>
      <c r="U114" s="104"/>
      <c r="V114" s="102"/>
      <c r="W114" s="39">
        <f>+IF(F114=0,"",'Ark1'!T132)</f>
        <v>5</v>
      </c>
      <c r="X114" s="389">
        <f t="shared" si="58"/>
        <v>-0.25742574257425943</v>
      </c>
      <c r="Y114" s="104">
        <f>+IF(F114=0,"",'Ark1'!U132)</f>
        <v>19.377519379844969</v>
      </c>
      <c r="Z114" s="394">
        <f t="shared" si="59"/>
        <v>-1.0140647785708694</v>
      </c>
      <c r="AA114" s="129">
        <f>+IF(F114=0,"",'Ark1'!W132)</f>
        <v>3.8759689922480622</v>
      </c>
      <c r="AB114" s="129">
        <f>+IF(F114=0,"",'Ark1'!X132)</f>
        <v>62.790697674418638</v>
      </c>
      <c r="AC114" s="129">
        <f>+IF(F114=0,"",'Ark1'!Y132)</f>
        <v>28.682170542635671</v>
      </c>
      <c r="AD114" s="104">
        <f>+IF(F114=0,"",'Ark1'!Z132)</f>
        <v>6.9839377212705189</v>
      </c>
      <c r="AE114" s="39">
        <f>+IF(F114=0,"",'Ark1'!AA132)</f>
        <v>2.0540149037741631</v>
      </c>
      <c r="AF114" s="39">
        <f>+IF(F114=0,"",'Ark1'!AB132)</f>
        <v>2.2721775233626484</v>
      </c>
      <c r="AG114" s="129">
        <f>+IF(F114=0,"",'Ark1'!AD132)</f>
        <v>61.82988695082976</v>
      </c>
      <c r="AH114" s="129">
        <f>+IF(F114=0,"",'Ark1'!AE132)</f>
        <v>69.262871849654886</v>
      </c>
      <c r="AI114" s="129">
        <f>+IF(F114=0,"",'Ark1'!AF132)</f>
        <v>1.5814637734461201</v>
      </c>
      <c r="AJ114" s="39">
        <f t="shared" si="54"/>
        <v>3.7476761619190433</v>
      </c>
      <c r="AK114" s="25"/>
      <c r="AQ114" t="s">
        <v>454</v>
      </c>
    </row>
    <row r="115" spans="1:43" ht="15.6">
      <c r="A115" s="25"/>
      <c r="B115" s="46" t="str">
        <f t="shared" si="55"/>
        <v>August</v>
      </c>
      <c r="C115" s="385">
        <f>+'Ark1'!C133</f>
        <v>2015</v>
      </c>
      <c r="D115" s="46">
        <f>+IF(F115=0,"",'Ark1'!Q133)</f>
        <v>79</v>
      </c>
      <c r="E115" s="46">
        <f t="shared" si="48"/>
        <v>-18</v>
      </c>
      <c r="F115" s="129">
        <f>+'Ark1'!R133</f>
        <v>522</v>
      </c>
      <c r="G115" s="46">
        <f t="shared" si="49"/>
        <v>-367</v>
      </c>
      <c r="H115" s="104">
        <f>+IF(F115=0,"",'Ark1'!AF133)</f>
        <v>6.3994115483633687</v>
      </c>
      <c r="I115" s="104">
        <f t="shared" si="56"/>
        <v>-2.4781598516765753</v>
      </c>
      <c r="J115" s="104">
        <f>+IF(F115=0,"",'Ark1'!AG133)</f>
        <v>6.043004118363962</v>
      </c>
      <c r="K115" s="104"/>
      <c r="L115" s="129"/>
      <c r="M115" s="129"/>
      <c r="N115" s="129"/>
      <c r="O115" s="129"/>
      <c r="P115" s="39">
        <f>+IF(F115=0,"",'Ark1'!S133)</f>
        <v>4.8486590038314175</v>
      </c>
      <c r="Q115" s="39">
        <f t="shared" si="57"/>
        <v>0.41896271586741296</v>
      </c>
      <c r="R115" s="105"/>
      <c r="S115" s="104"/>
      <c r="T115" s="383"/>
      <c r="U115" s="104"/>
      <c r="V115" s="102"/>
      <c r="W115" s="39">
        <f>+IF(F115=0,"",'Ark1'!T133)</f>
        <v>5.0287356321839081</v>
      </c>
      <c r="X115" s="389">
        <f t="shared" si="58"/>
        <v>4.8983101250274608E-2</v>
      </c>
      <c r="Y115" s="104">
        <f>+IF(F115=0,"",'Ark1'!U133)</f>
        <v>19.738697318007674</v>
      </c>
      <c r="Z115" s="394">
        <f t="shared" si="59"/>
        <v>0.22283680057234534</v>
      </c>
      <c r="AA115" s="129">
        <f>+IF(F115=0,"",'Ark1'!W133)</f>
        <v>2.6819923371647505</v>
      </c>
      <c r="AB115" s="129">
        <f>+IF(F115=0,"",'Ark1'!X133)</f>
        <v>68.007662835249022</v>
      </c>
      <c r="AC115" s="129">
        <f>+IF(F115=0,"",'Ark1'!Y133)</f>
        <v>25.47892720306513</v>
      </c>
      <c r="AD115" s="104">
        <f>+IF(F115=0,"",'Ark1'!Z133)</f>
        <v>6.3987484279960398</v>
      </c>
      <c r="AE115" s="39">
        <f>+IF(F115=0,"",'Ark1'!AA133)</f>
        <v>1.8178784639725647</v>
      </c>
      <c r="AF115" s="39">
        <f>+IF(F115=0,"",'Ark1'!AB133)</f>
        <v>2.2829406347086447</v>
      </c>
      <c r="AG115" s="129">
        <f>+IF(F115=0,"",'Ark1'!AD133)</f>
        <v>50.112011156190512</v>
      </c>
      <c r="AH115" s="129">
        <f>+IF(F115=0,"",'Ark1'!AE133)</f>
        <v>55.774292238392114</v>
      </c>
      <c r="AI115" s="129">
        <f>+IF(F115=0,"",'Ark1'!AF133)</f>
        <v>6.3994115483633687</v>
      </c>
      <c r="AJ115" s="39">
        <f t="shared" si="54"/>
        <v>4.0709600948241826</v>
      </c>
      <c r="AK115" s="25"/>
      <c r="AQ115" t="s">
        <v>65</v>
      </c>
    </row>
    <row r="116" spans="1:43" ht="15.6">
      <c r="A116" s="25"/>
      <c r="B116" s="46" t="str">
        <f t="shared" si="55"/>
        <v>September</v>
      </c>
      <c r="C116" s="385">
        <f>+'Ark1'!C134</f>
        <v>2015</v>
      </c>
      <c r="D116" s="46">
        <f>+IF(F116=0,"",'Ark1'!Q134)</f>
        <v>123</v>
      </c>
      <c r="E116" s="46">
        <f t="shared" si="48"/>
        <v>26</v>
      </c>
      <c r="F116" s="129">
        <f>+'Ark1'!R134</f>
        <v>992</v>
      </c>
      <c r="G116" s="46">
        <f t="shared" si="49"/>
        <v>316</v>
      </c>
      <c r="H116" s="104">
        <f>+IF(F116=0,"",'Ark1'!AF134)</f>
        <v>12.161333823709699</v>
      </c>
      <c r="I116" s="104">
        <f t="shared" si="56"/>
        <v>5.410784592633207</v>
      </c>
      <c r="J116" s="104">
        <f>+IF(F116=0,"",'Ark1'!AG134)</f>
        <v>11.078293488856007</v>
      </c>
      <c r="K116" s="104"/>
      <c r="L116" s="129"/>
      <c r="M116" s="129"/>
      <c r="N116" s="129"/>
      <c r="O116" s="129"/>
      <c r="P116" s="39">
        <f>+IF(F116=0,"",'Ark1'!S134)</f>
        <v>3.932459677419355</v>
      </c>
      <c r="Q116" s="39">
        <f t="shared" si="57"/>
        <v>-0.72434505630845702</v>
      </c>
      <c r="R116" s="105"/>
      <c r="S116" s="104"/>
      <c r="T116" s="383"/>
      <c r="U116" s="104"/>
      <c r="V116" s="102"/>
      <c r="W116" s="39">
        <f>+IF(F116=0,"",'Ark1'!T134)</f>
        <v>4.7217741935483879</v>
      </c>
      <c r="X116" s="389">
        <f t="shared" si="58"/>
        <v>0.29278011070815335</v>
      </c>
      <c r="Y116" s="104">
        <f>+IF(F116=0,"",'Ark1'!U134)</f>
        <v>19.04133064516127</v>
      </c>
      <c r="Z116" s="394">
        <f t="shared" si="59"/>
        <v>0.42165608894825368</v>
      </c>
      <c r="AA116" s="129">
        <f>+IF(F116=0,"",'Ark1'!W134)</f>
        <v>2.116935483870968</v>
      </c>
      <c r="AB116" s="129">
        <f>+IF(F116=0,"",'Ark1'!X134)</f>
        <v>70.564516129032242</v>
      </c>
      <c r="AC116" s="129">
        <f>+IF(F116=0,"",'Ark1'!Y134)</f>
        <v>18.145161290322577</v>
      </c>
      <c r="AD116" s="104">
        <f>+IF(F116=0,"",'Ark1'!Z134)</f>
        <v>5.800400208970351</v>
      </c>
      <c r="AE116" s="39">
        <f>+IF(F116=0,"",'Ark1'!AA134)</f>
        <v>1.9261765357207496</v>
      </c>
      <c r="AF116" s="39">
        <f>+IF(F116=0,"",'Ark1'!AB134)</f>
        <v>2.3553323333713121</v>
      </c>
      <c r="AG116" s="129">
        <f>+IF(F116=0,"",'Ark1'!AD134)</f>
        <v>58.824298274964605</v>
      </c>
      <c r="AH116" s="129">
        <f>+IF(F116=0,"",'Ark1'!AE134)</f>
        <v>62.578916464856597</v>
      </c>
      <c r="AI116" s="129">
        <f>+IF(F116=0,"",'Ark1'!AF134)</f>
        <v>12.161333823709699</v>
      </c>
      <c r="AJ116" s="39">
        <f t="shared" si="54"/>
        <v>4.8420917713406766</v>
      </c>
      <c r="AK116" s="25"/>
      <c r="AQ116" t="s">
        <v>77</v>
      </c>
    </row>
    <row r="117" spans="1:43" ht="15.6">
      <c r="A117" s="25"/>
      <c r="B117" s="46" t="str">
        <f t="shared" si="55"/>
        <v>Oktober</v>
      </c>
      <c r="C117" s="385">
        <f>+'Ark1'!C135</f>
        <v>2015</v>
      </c>
      <c r="D117" s="46">
        <f>+IF(F117=0,"",'Ark1'!Q135)</f>
        <v>184</v>
      </c>
      <c r="E117" s="46">
        <f t="shared" si="48"/>
        <v>-23</v>
      </c>
      <c r="F117" s="129">
        <f>+'Ark1'!R135</f>
        <v>1371</v>
      </c>
      <c r="G117" s="46">
        <f t="shared" si="49"/>
        <v>-322</v>
      </c>
      <c r="H117" s="104">
        <f>+IF(F117=0,"",'Ark1'!AF135)</f>
        <v>16.807649871276197</v>
      </c>
      <c r="I117" s="104">
        <f t="shared" si="56"/>
        <v>-9.8681265132825047E-2</v>
      </c>
      <c r="J117" s="104">
        <f>+IF(F117=0,"",'Ark1'!AG135)</f>
        <v>16.006019778938523</v>
      </c>
      <c r="K117" s="104"/>
      <c r="L117" s="129"/>
      <c r="M117" s="129"/>
      <c r="N117" s="129"/>
      <c r="O117" s="129"/>
      <c r="P117" s="39">
        <f>+IF(F117=0,"",'Ark1'!S135)</f>
        <v>4.6309263311451492</v>
      </c>
      <c r="Q117" s="39">
        <f t="shared" si="57"/>
        <v>0.14776035359051143</v>
      </c>
      <c r="R117" s="105"/>
      <c r="S117" s="104"/>
      <c r="T117" s="383"/>
      <c r="U117" s="104"/>
      <c r="V117" s="102"/>
      <c r="W117" s="39">
        <f>+IF(F117=0,"",'Ark1'!T135)</f>
        <v>4.7045951859956237</v>
      </c>
      <c r="X117" s="389">
        <f t="shared" si="58"/>
        <v>-0.25760209693408775</v>
      </c>
      <c r="Y117" s="104">
        <f>+IF(F117=0,"",'Ark1'!U135)</f>
        <v>19.905908096280097</v>
      </c>
      <c r="Z117" s="394">
        <f t="shared" si="59"/>
        <v>0.30384076019031525</v>
      </c>
      <c r="AA117" s="129">
        <f>+IF(F117=0,"",'Ark1'!W135)</f>
        <v>1.9693654266958425</v>
      </c>
      <c r="AB117" s="129">
        <f>+IF(F117=0,"",'Ark1'!X135)</f>
        <v>78.701677607585694</v>
      </c>
      <c r="AC117" s="129">
        <f>+IF(F117=0,"",'Ark1'!Y135)</f>
        <v>21.881838074398249</v>
      </c>
      <c r="AD117" s="104">
        <f>+IF(F117=0,"",'Ark1'!Z135)</f>
        <v>5.446435818499312</v>
      </c>
      <c r="AE117" s="39">
        <f>+IF(F117=0,"",'Ark1'!AA135)</f>
        <v>1.820390369313172</v>
      </c>
      <c r="AF117" s="39">
        <f>+IF(F117=0,"",'Ark1'!AB135)</f>
        <v>2.2223848005132503</v>
      </c>
      <c r="AG117" s="129">
        <f>+IF(F117=0,"",'Ark1'!AD135)</f>
        <v>51.240448462230894</v>
      </c>
      <c r="AH117" s="129">
        <f>+IF(F117=0,"",'Ark1'!AE135)</f>
        <v>53.953120595117952</v>
      </c>
      <c r="AI117" s="129">
        <f>+IF(F117=0,"",'Ark1'!AF135)</f>
        <v>16.807649871276197</v>
      </c>
      <c r="AJ117" s="39">
        <f t="shared" si="54"/>
        <v>4.2984722003465139</v>
      </c>
      <c r="AK117" s="25"/>
      <c r="AQ117" t="s">
        <v>66</v>
      </c>
    </row>
    <row r="118" spans="1:43" ht="15.6">
      <c r="A118" s="25"/>
      <c r="B118" s="46" t="str">
        <f>+AQ118</f>
        <v>November</v>
      </c>
      <c r="C118" s="385">
        <f>+'Ark1'!C136</f>
        <v>2015</v>
      </c>
      <c r="D118" s="46">
        <f>+IF(F118=0,"",'Ark1'!Q136)</f>
        <v>118</v>
      </c>
      <c r="E118" s="46">
        <f t="shared" si="48"/>
        <v>5</v>
      </c>
      <c r="F118" s="129">
        <f>+'Ark1'!R136</f>
        <v>828</v>
      </c>
      <c r="G118" s="46">
        <f t="shared" si="49"/>
        <v>10</v>
      </c>
      <c r="H118" s="104">
        <f>+IF(F118=0,"",'Ark1'!AF136)</f>
        <v>10.150790731886721</v>
      </c>
      <c r="I118" s="104">
        <f t="shared" si="56"/>
        <v>1.9822267215012612</v>
      </c>
      <c r="J118" s="104">
        <f>+IF(F118=0,"",'Ark1'!AG136)</f>
        <v>10.178493718058048</v>
      </c>
      <c r="K118" s="104"/>
      <c r="L118" s="129"/>
      <c r="M118" s="129"/>
      <c r="N118" s="129"/>
      <c r="O118" s="129"/>
      <c r="P118" s="39">
        <f>+IF(F118=0,"",'Ark1'!S136)</f>
        <v>4.9335748792270513</v>
      </c>
      <c r="Q118" s="39">
        <f t="shared" si="57"/>
        <v>0.36389272763781033</v>
      </c>
      <c r="R118" s="105"/>
      <c r="S118" s="104"/>
      <c r="T118" s="383"/>
      <c r="U118" s="104"/>
      <c r="V118" s="102"/>
      <c r="W118" s="39">
        <f>+IF(F118=0,"",'Ark1'!T136)</f>
        <v>5.1123188405797109</v>
      </c>
      <c r="X118" s="389">
        <f t="shared" si="58"/>
        <v>0.3213652953474373</v>
      </c>
      <c r="Y118" s="104">
        <f>+IF(F118=0,"",'Ark1'!U136)</f>
        <v>20.959903381642516</v>
      </c>
      <c r="Z118" s="394">
        <f t="shared" si="59"/>
        <v>1.1259180515691796</v>
      </c>
      <c r="AA118" s="129">
        <f>+IF(F118=0,"",'Ark1'!W136)</f>
        <v>2.1739130434782608</v>
      </c>
      <c r="AB118" s="129">
        <f>+IF(F118=0,"",'Ark1'!X136)</f>
        <v>82.850241545893738</v>
      </c>
      <c r="AC118" s="129">
        <f>+IF(F118=0,"",'Ark1'!Y136)</f>
        <v>29.710144927536231</v>
      </c>
      <c r="AD118" s="104">
        <f>+IF(F118=0,"",'Ark1'!Z136)</f>
        <v>5.9110382283931155</v>
      </c>
      <c r="AE118" s="39">
        <f>+IF(F118=0,"",'Ark1'!AA136)</f>
        <v>1.7408652612766076</v>
      </c>
      <c r="AF118" s="39">
        <f>+IF(F118=0,"",'Ark1'!AB136)</f>
        <v>2.2112345852700277</v>
      </c>
      <c r="AG118" s="129">
        <f>+IF(F118=0,"",'Ark1'!AD136)</f>
        <v>46.19093268927832</v>
      </c>
      <c r="AH118" s="129">
        <f>+IF(F118=0,"",'Ark1'!AE136)</f>
        <v>49.796084344205319</v>
      </c>
      <c r="AI118" s="129">
        <f>+IF(F118=0,"",'Ark1'!AF136)</f>
        <v>10.150790731886721</v>
      </c>
      <c r="AJ118" s="39">
        <f t="shared" si="54"/>
        <v>4.2484210526315813</v>
      </c>
      <c r="AK118" s="25"/>
      <c r="AQ118" t="s">
        <v>67</v>
      </c>
    </row>
    <row r="119" spans="1:43" ht="15.6">
      <c r="A119" s="25"/>
      <c r="B119" s="46" t="str">
        <f>+AQ119</f>
        <v>Desember</v>
      </c>
      <c r="C119" s="385">
        <f>+'Ark1'!C137</f>
        <v>2015</v>
      </c>
      <c r="D119" s="46">
        <f>+IF(F119=0,"",'Ark1'!Q137)</f>
        <v>42</v>
      </c>
      <c r="E119" s="46">
        <f t="shared" si="48"/>
        <v>12</v>
      </c>
      <c r="F119" s="129">
        <f>+'Ark1'!R137</f>
        <v>246</v>
      </c>
      <c r="G119" s="46">
        <f t="shared" si="49"/>
        <v>43</v>
      </c>
      <c r="H119" s="104">
        <f>+IF(F119=0,"",'Ark1'!AF137)</f>
        <v>3.015814637734461</v>
      </c>
      <c r="I119" s="104">
        <f t="shared" si="56"/>
        <v>0.98865266449699396</v>
      </c>
      <c r="J119" s="104">
        <f>+IF(F119=0,"",'Ark1'!AG137)</f>
        <v>3.0588617550494241</v>
      </c>
      <c r="K119" s="104"/>
      <c r="L119" s="129"/>
      <c r="M119" s="129"/>
      <c r="N119" s="129"/>
      <c r="O119" s="129"/>
      <c r="P119" s="39">
        <f>+IF(F119=0,"",'Ark1'!S137)</f>
        <v>5.1138211382113825</v>
      </c>
      <c r="Q119" s="39">
        <f t="shared" si="57"/>
        <v>-7.3370980015218912E-2</v>
      </c>
      <c r="R119" s="105"/>
      <c r="S119" s="104"/>
      <c r="T119" s="383"/>
      <c r="U119" s="104"/>
      <c r="V119" s="102"/>
      <c r="W119" s="39">
        <f>+IF(F119=0,"",'Ark1'!T137)</f>
        <v>5.4878048780487809</v>
      </c>
      <c r="X119" s="389">
        <f t="shared" si="58"/>
        <v>-0.13781088549801801</v>
      </c>
      <c r="Y119" s="104">
        <f>+IF(F119=0,"",'Ark1'!U137)</f>
        <v>21.201219512195127</v>
      </c>
      <c r="Z119" s="394">
        <f t="shared" si="59"/>
        <v>-9.6810044455118316E-2</v>
      </c>
      <c r="AA119" s="129">
        <f>+IF(F119=0,"",'Ark1'!W137)</f>
        <v>1.6260162601626011</v>
      </c>
      <c r="AB119" s="129">
        <f>+IF(F119=0,"",'Ark1'!X137)</f>
        <v>84.146341463414615</v>
      </c>
      <c r="AC119" s="129">
        <f>+IF(F119=0,"",'Ark1'!Y137)</f>
        <v>32.520325203252021</v>
      </c>
      <c r="AD119" s="104">
        <f>+IF(F119=0,"",'Ark1'!Z137)</f>
        <v>5.9981059456760208</v>
      </c>
      <c r="AE119" s="39">
        <f>+IF(F119=0,"",'Ark1'!AA137)</f>
        <v>1.4211140255797612</v>
      </c>
      <c r="AF119" s="39">
        <f>+IF(F119=0,"",'Ark1'!AB137)</f>
        <v>1.9831233214979047</v>
      </c>
      <c r="AG119" s="129">
        <f>+IF(F119=0,"",'Ark1'!AD137)</f>
        <v>44.469577376028205</v>
      </c>
      <c r="AH119" s="129">
        <f>+IF(F119=0,"",'Ark1'!AE137)</f>
        <v>50.38907436364628</v>
      </c>
      <c r="AI119" s="129">
        <f>+IF(F119=0,"",'Ark1'!AF137)</f>
        <v>3.015814637734461</v>
      </c>
      <c r="AJ119" s="39">
        <f t="shared" si="54"/>
        <v>4.145866454689985</v>
      </c>
      <c r="AK119" s="25"/>
      <c r="AQ119" t="s">
        <v>68</v>
      </c>
    </row>
    <row r="120" spans="1:43" ht="15.6">
      <c r="A120" s="25"/>
      <c r="B120" s="70" t="str">
        <f t="shared" ref="B120:B129" si="60">+AQ120</f>
        <v>Januar</v>
      </c>
      <c r="C120" s="386">
        <f>+'Ark1'!C138</f>
        <v>2014</v>
      </c>
      <c r="D120" s="70">
        <f>+IF(F120=0,"",'Ark1'!Q138)</f>
        <v>146</v>
      </c>
      <c r="E120" s="70">
        <f>+IF(F120=0,"",D120-D132)</f>
        <v>-3</v>
      </c>
      <c r="F120" s="130">
        <f>+'Ark1'!R138</f>
        <v>2670</v>
      </c>
      <c r="G120" s="70">
        <f>+IF(F120=0,"",F120-F132)</f>
        <v>915</v>
      </c>
      <c r="H120" s="124">
        <f>+IF(F120=0,"",'Ark1'!AF138)</f>
        <v>26.66267225883762</v>
      </c>
      <c r="I120" s="124">
        <f>+IF(F120=0,"",H120-H132)</f>
        <v>14.258092106165865</v>
      </c>
      <c r="J120" s="124">
        <f>+IF(F120=0,"",'Ark1'!AG138)</f>
        <v>26.941398470578456</v>
      </c>
      <c r="K120" s="124"/>
      <c r="L120" s="130"/>
      <c r="M120" s="130"/>
      <c r="N120" s="130"/>
      <c r="O120" s="130"/>
      <c r="P120" s="71">
        <f>+IF(F120=0,"",'Ark1'!S138)</f>
        <v>5.1224719101123588</v>
      </c>
      <c r="Q120" s="71">
        <f>+IF(F120=0,"",P120-P132)</f>
        <v>0.19483658247703062</v>
      </c>
      <c r="R120" s="105"/>
      <c r="S120" s="124"/>
      <c r="T120" s="383"/>
      <c r="U120" s="124"/>
      <c r="V120" s="102"/>
      <c r="W120" s="71">
        <f>+IF(F120=0,"",'Ark1'!T138)</f>
        <v>5.8370786516853954</v>
      </c>
      <c r="X120" s="399">
        <f>+IF(F120=0,"",W120-W132)</f>
        <v>0.50830372291046544</v>
      </c>
      <c r="Y120" s="124">
        <f>+IF(F120=0,"",'Ark1'!U138)</f>
        <v>20.464232209737837</v>
      </c>
      <c r="Z120" s="395">
        <f>+IF(F120=0,"",Y120-Y132)</f>
        <v>0.4675370530426477</v>
      </c>
      <c r="AA120" s="130">
        <f>+IF(F120=0,"",'Ark1'!W138)</f>
        <v>2.5842696629213484</v>
      </c>
      <c r="AB120" s="130">
        <f>+IF(F120=0,"",'Ark1'!X138)</f>
        <v>86.292134831460643</v>
      </c>
      <c r="AC120" s="130">
        <f>+IF(F120=0,"",'Ark1'!Y138)</f>
        <v>24.194756554307119</v>
      </c>
      <c r="AD120" s="124">
        <f>+IF(F120=0,"",'Ark1'!Z138)</f>
        <v>4.4638042498002486</v>
      </c>
      <c r="AE120" s="71">
        <f>+IF(F120=0,"",'Ark1'!AA138)</f>
        <v>1.519036714943319</v>
      </c>
      <c r="AF120" s="71">
        <f>+IF(F120=0,"",'Ark1'!AB138)</f>
        <v>1.809269641115814</v>
      </c>
      <c r="AG120" s="130">
        <f>+IF(F120=0,"",'Ark1'!AD138)</f>
        <v>49.000997854222014</v>
      </c>
      <c r="AH120" s="130">
        <f>+IF(F120=0,"",'Ark1'!AE138)</f>
        <v>54.254951462001515</v>
      </c>
      <c r="AI120" s="130">
        <f>+IF(F120=0,"",'Ark1'!AF138)</f>
        <v>26.66267225883762</v>
      </c>
      <c r="AJ120" s="71">
        <f t="shared" si="54"/>
        <v>3.9949915917233336</v>
      </c>
      <c r="AK120" s="25"/>
      <c r="AQ120" t="s">
        <v>448</v>
      </c>
    </row>
    <row r="121" spans="1:43" ht="15.6">
      <c r="A121" s="25"/>
      <c r="B121" s="70" t="str">
        <f t="shared" si="60"/>
        <v>Februar</v>
      </c>
      <c r="C121" s="386">
        <f>+'Ark1'!C139</f>
        <v>2014</v>
      </c>
      <c r="D121" s="70">
        <f>+IF(F121=0,"",'Ark1'!Q139)</f>
        <v>79</v>
      </c>
      <c r="E121" s="70">
        <f t="shared" si="48"/>
        <v>-11</v>
      </c>
      <c r="F121" s="130">
        <f>+'Ark1'!R139</f>
        <v>615</v>
      </c>
      <c r="G121" s="70">
        <f t="shared" si="49"/>
        <v>41</v>
      </c>
      <c r="H121" s="124">
        <f>+IF(F121=0,"",'Ark1'!AF139)</f>
        <v>6.1414020371479916</v>
      </c>
      <c r="I121" s="124">
        <f t="shared" ref="I121:I131" si="61">+IF(F121=0,"",H121-H133)</f>
        <v>2.0842914914878268</v>
      </c>
      <c r="J121" s="124">
        <f>+IF(F121=0,"",'Ark1'!AG139)</f>
        <v>6.3387320169203756</v>
      </c>
      <c r="K121" s="124"/>
      <c r="L121" s="130"/>
      <c r="M121" s="130"/>
      <c r="N121" s="130"/>
      <c r="O121" s="130"/>
      <c r="P121" s="71">
        <f>+IF(F121=0,"",'Ark1'!S139)</f>
        <v>4.8081300813008117</v>
      </c>
      <c r="Q121" s="71">
        <f t="shared" ref="Q121:Q131" si="62">+IF(F121=0,"",P121-P133)</f>
        <v>-0.53333333333333677</v>
      </c>
      <c r="R121" s="105"/>
      <c r="S121" s="124"/>
      <c r="T121" s="383"/>
      <c r="U121" s="124"/>
      <c r="V121" s="102"/>
      <c r="W121" s="71">
        <f>+IF(F121=0,"",'Ark1'!T139)</f>
        <v>5.5430894308943088</v>
      </c>
      <c r="X121" s="399">
        <f t="shared" ref="X121:X131" si="63">+IF(F121=0,"",W121-W133)</f>
        <v>-0.25656213704994268</v>
      </c>
      <c r="Y121" s="124">
        <f>+IF(F121=0,"",'Ark1'!U139)</f>
        <v>20.903252032520321</v>
      </c>
      <c r="Z121" s="395">
        <f t="shared" ref="Z121:Z131" si="64">+IF(F121=0,"",Y121-Y133)</f>
        <v>-0.39970963995354225</v>
      </c>
      <c r="AA121" s="130">
        <f>+IF(F121=0,"",'Ark1'!W139)</f>
        <v>2.4390243902439024</v>
      </c>
      <c r="AB121" s="130">
        <f>+IF(F121=0,"",'Ark1'!X139)</f>
        <v>80</v>
      </c>
      <c r="AC121" s="130">
        <f>+IF(F121=0,"",'Ark1'!Y139)</f>
        <v>32.357723577235774</v>
      </c>
      <c r="AD121" s="124">
        <f>+IF(F121=0,"",'Ark1'!Z139)</f>
        <v>5.3756139367185156</v>
      </c>
      <c r="AE121" s="71">
        <f>+IF(F121=0,"",'Ark1'!AA139)</f>
        <v>1.7958214143351061</v>
      </c>
      <c r="AF121" s="71">
        <f>+IF(F121=0,"",'Ark1'!AB139)</f>
        <v>2.0132117001760377</v>
      </c>
      <c r="AG121" s="130">
        <f>+IF(F121=0,"",'Ark1'!AD139)</f>
        <v>44.704860428220989</v>
      </c>
      <c r="AH121" s="130">
        <f>+IF(F121=0,"",'Ark1'!AE139)</f>
        <v>51.320410169831362</v>
      </c>
      <c r="AI121" s="130">
        <f>+IF(F121=0,"",'Ark1'!AF139)</f>
        <v>6.1414020371479916</v>
      </c>
      <c r="AJ121" s="71">
        <f t="shared" si="54"/>
        <v>4.3474805546161654</v>
      </c>
      <c r="AK121" s="25"/>
      <c r="AQ121" t="s">
        <v>449</v>
      </c>
    </row>
    <row r="122" spans="1:43" ht="15.6">
      <c r="A122" s="25"/>
      <c r="B122" s="70" t="str">
        <f t="shared" si="60"/>
        <v>Mars</v>
      </c>
      <c r="C122" s="386">
        <f>+'Ark1'!C140</f>
        <v>2014</v>
      </c>
      <c r="D122" s="70">
        <f>+IF(F122=0,"",'Ark1'!Q140)</f>
        <v>98</v>
      </c>
      <c r="E122" s="70">
        <f t="shared" si="48"/>
        <v>-13</v>
      </c>
      <c r="F122" s="130">
        <f>+'Ark1'!R140</f>
        <v>602</v>
      </c>
      <c r="G122" s="70">
        <f t="shared" si="49"/>
        <v>-188</v>
      </c>
      <c r="H122" s="124">
        <f>+IF(F122=0,"",'Ark1'!AF140)</f>
        <v>6.0115837827042125</v>
      </c>
      <c r="I122" s="124">
        <f t="shared" si="61"/>
        <v>0.42775567979214113</v>
      </c>
      <c r="J122" s="124">
        <f>+IF(F122=0,"",'Ark1'!AG140)</f>
        <v>6.2302061006258604</v>
      </c>
      <c r="K122" s="124"/>
      <c r="L122" s="130"/>
      <c r="M122" s="130"/>
      <c r="N122" s="130"/>
      <c r="O122" s="130"/>
      <c r="P122" s="71">
        <f>+IF(F122=0,"",'Ark1'!S140)</f>
        <v>4.9019933554817277</v>
      </c>
      <c r="Q122" s="71">
        <f t="shared" si="62"/>
        <v>-0.36003196097396728</v>
      </c>
      <c r="R122" s="105"/>
      <c r="S122" s="124"/>
      <c r="T122" s="383"/>
      <c r="U122" s="124"/>
      <c r="V122" s="102"/>
      <c r="W122" s="71">
        <f>+IF(F122=0,"",'Ark1'!T140)</f>
        <v>5.7707641196013286</v>
      </c>
      <c r="X122" s="399">
        <f t="shared" si="63"/>
        <v>0.10873880314563333</v>
      </c>
      <c r="Y122" s="124">
        <f>+IF(F122=0,"",'Ark1'!U140)</f>
        <v>20.989036544850489</v>
      </c>
      <c r="Z122" s="395">
        <f t="shared" si="64"/>
        <v>0.44144160814161282</v>
      </c>
      <c r="AA122" s="130">
        <f>+IF(F122=0,"",'Ark1'!W140)</f>
        <v>1.9933554817275752</v>
      </c>
      <c r="AB122" s="130">
        <f>+IF(F122=0,"",'Ark1'!X140)</f>
        <v>78.903654485049827</v>
      </c>
      <c r="AC122" s="130">
        <f>+IF(F122=0,"",'Ark1'!Y140)</f>
        <v>34.551495016611305</v>
      </c>
      <c r="AD122" s="124">
        <f>+IF(F122=0,"",'Ark1'!Z140)</f>
        <v>5.8609450726690868</v>
      </c>
      <c r="AE122" s="71">
        <f>+IF(F122=0,"",'Ark1'!AA140)</f>
        <v>1.7836548427211172</v>
      </c>
      <c r="AF122" s="71">
        <f>+IF(F122=0,"",'Ark1'!AB140)</f>
        <v>2.0306478388329965</v>
      </c>
      <c r="AG122" s="130">
        <f>+IF(F122=0,"",'Ark1'!AD140)</f>
        <v>60.776858330367922</v>
      </c>
      <c r="AH122" s="130">
        <f>+IF(F122=0,"",'Ark1'!AE140)</f>
        <v>63.862440466625394</v>
      </c>
      <c r="AI122" s="130">
        <f>+IF(F122=0,"",'Ark1'!AF140)</f>
        <v>6.0115837827042125</v>
      </c>
      <c r="AJ122" s="71">
        <f t="shared" si="54"/>
        <v>4.2817350050830205</v>
      </c>
      <c r="AK122" s="25"/>
      <c r="AQ122" t="s">
        <v>450</v>
      </c>
    </row>
    <row r="123" spans="1:43" ht="15.6">
      <c r="A123" s="25"/>
      <c r="B123" s="70" t="str">
        <f t="shared" si="60"/>
        <v>April</v>
      </c>
      <c r="C123" s="386">
        <f>+'Ark1'!C141</f>
        <v>2014</v>
      </c>
      <c r="D123" s="70">
        <f>+IF(F123=0,"",'Ark1'!Q141)</f>
        <v>88</v>
      </c>
      <c r="E123" s="70">
        <f t="shared" si="48"/>
        <v>-25</v>
      </c>
      <c r="F123" s="130">
        <f>+'Ark1'!R141</f>
        <v>474</v>
      </c>
      <c r="G123" s="70">
        <f t="shared" si="49"/>
        <v>-240</v>
      </c>
      <c r="H123" s="124">
        <f>+IF(F123=0,"",'Ark1'!AF141)</f>
        <v>4.7333732774116228</v>
      </c>
      <c r="I123" s="124">
        <f t="shared" si="61"/>
        <v>-0.31327642572663006</v>
      </c>
      <c r="J123" s="124">
        <f>+IF(F123=0,"",'Ark1'!AG141)</f>
        <v>4.7860865929321559</v>
      </c>
      <c r="K123" s="124"/>
      <c r="L123" s="130"/>
      <c r="M123" s="130"/>
      <c r="N123" s="130"/>
      <c r="O123" s="130"/>
      <c r="P123" s="71">
        <f>+IF(F123=0,"",'Ark1'!S141)</f>
        <v>5.067510548523205</v>
      </c>
      <c r="Q123" s="71">
        <f t="shared" si="62"/>
        <v>-0.12436620217707617</v>
      </c>
      <c r="R123" s="105"/>
      <c r="S123" s="124"/>
      <c r="T123" s="383"/>
      <c r="U123" s="124"/>
      <c r="V123" s="102"/>
      <c r="W123" s="71">
        <f>+IF(F123=0,"",'Ark1'!T141)</f>
        <v>5.985232067510549</v>
      </c>
      <c r="X123" s="399">
        <f t="shared" si="63"/>
        <v>0.52304719356096907</v>
      </c>
      <c r="Y123" s="124">
        <f>+IF(F123=0,"",'Ark1'!U141)</f>
        <v>20.478059071729945</v>
      </c>
      <c r="Z123" s="395">
        <f t="shared" si="64"/>
        <v>-0.19911179661740164</v>
      </c>
      <c r="AA123" s="130">
        <f>+IF(F123=0,"",'Ark1'!W141)</f>
        <v>5.2742616033755247</v>
      </c>
      <c r="AB123" s="130">
        <f>+IF(F123=0,"",'Ark1'!X141)</f>
        <v>76.793248945147695</v>
      </c>
      <c r="AC123" s="130">
        <f>+IF(F123=0,"",'Ark1'!Y141)</f>
        <v>29.957805907172993</v>
      </c>
      <c r="AD123" s="124">
        <f>+IF(F123=0,"",'Ark1'!Z141)</f>
        <v>5.5224535560936499</v>
      </c>
      <c r="AE123" s="71">
        <f>+IF(F123=0,"",'Ark1'!AA141)</f>
        <v>1.9235601565974136</v>
      </c>
      <c r="AF123" s="71">
        <f>+IF(F123=0,"",'Ark1'!AB141)</f>
        <v>2.3334372902426326</v>
      </c>
      <c r="AG123" s="130">
        <f>+IF(F123=0,"",'Ark1'!AD141)</f>
        <v>52.254275571928993</v>
      </c>
      <c r="AH123" s="130">
        <f>+IF(F123=0,"",'Ark1'!AE141)</f>
        <v>56.096038809203762</v>
      </c>
      <c r="AI123" s="130">
        <f>+IF(F123=0,"",'Ark1'!AF141)</f>
        <v>4.7333732774116228</v>
      </c>
      <c r="AJ123" s="71">
        <f t="shared" si="54"/>
        <v>4.0410491257285583</v>
      </c>
      <c r="AK123" s="25"/>
      <c r="AQ123" t="s">
        <v>451</v>
      </c>
    </row>
    <row r="124" spans="1:43" ht="15.6">
      <c r="A124" s="25"/>
      <c r="B124" s="70" t="str">
        <f t="shared" si="60"/>
        <v>Mai</v>
      </c>
      <c r="C124" s="386">
        <f>+'Ark1'!C142</f>
        <v>2014</v>
      </c>
      <c r="D124" s="70">
        <f>+IF(F124=0,"",'Ark1'!Q142)</f>
        <v>86</v>
      </c>
      <c r="E124" s="70">
        <f t="shared" si="48"/>
        <v>4</v>
      </c>
      <c r="F124" s="130">
        <f>+'Ark1'!R142</f>
        <v>496</v>
      </c>
      <c r="G124" s="70">
        <f t="shared" si="49"/>
        <v>-72</v>
      </c>
      <c r="H124" s="124">
        <f>+IF(F124=0,"",'Ark1'!AF142)</f>
        <v>4.9530657080087881</v>
      </c>
      <c r="I124" s="124">
        <f t="shared" si="61"/>
        <v>0.93836398338340121</v>
      </c>
      <c r="J124" s="124">
        <f>+IF(F124=0,"",'Ark1'!AG142)</f>
        <v>5.4700316110699347</v>
      </c>
      <c r="K124" s="124"/>
      <c r="L124" s="130"/>
      <c r="M124" s="130"/>
      <c r="N124" s="130"/>
      <c r="O124" s="130"/>
      <c r="P124" s="71">
        <f>+IF(F124=0,"",'Ark1'!S142)</f>
        <v>5.2923387096774199</v>
      </c>
      <c r="Q124" s="71">
        <f t="shared" si="62"/>
        <v>0.21663448432530874</v>
      </c>
      <c r="R124" s="105"/>
      <c r="S124" s="124"/>
      <c r="T124" s="383"/>
      <c r="U124" s="124"/>
      <c r="V124" s="102"/>
      <c r="W124" s="71">
        <f>+IF(F124=0,"",'Ark1'!T142)</f>
        <v>6.3608870967741948</v>
      </c>
      <c r="X124" s="399">
        <f t="shared" si="63"/>
        <v>1.0651124488868708</v>
      </c>
      <c r="Y124" s="124">
        <f>+IF(F124=0,"",'Ark1'!U142)</f>
        <v>22.366330645161273</v>
      </c>
      <c r="Z124" s="395">
        <f t="shared" si="64"/>
        <v>2.6696757155838213</v>
      </c>
      <c r="AA124" s="130">
        <f>+IF(F124=0,"",'Ark1'!W142)</f>
        <v>12.701612903225804</v>
      </c>
      <c r="AB124" s="130">
        <f>+IF(F124=0,"",'Ark1'!X142)</f>
        <v>82.258064516129025</v>
      </c>
      <c r="AC124" s="130">
        <f>+IF(F124=0,"",'Ark1'!Y142)</f>
        <v>40.524193548387103</v>
      </c>
      <c r="AD124" s="124">
        <f>+IF(F124=0,"",'Ark1'!Z142)</f>
        <v>7.1718687280209839</v>
      </c>
      <c r="AE124" s="71">
        <f>+IF(F124=0,"",'Ark1'!AA142)</f>
        <v>1.8527501828672073</v>
      </c>
      <c r="AF124" s="71">
        <f>+IF(F124=0,"",'Ark1'!AB142)</f>
        <v>3.014882844804756</v>
      </c>
      <c r="AG124" s="130">
        <f>+IF(F124=0,"",'Ark1'!AD142)</f>
        <v>72.3175415891792</v>
      </c>
      <c r="AH124" s="130">
        <f>+IF(F124=0,"",'Ark1'!AE142)</f>
        <v>64.992834473378835</v>
      </c>
      <c r="AI124" s="130">
        <f>+IF(F124=0,"",'Ark1'!AF142)</f>
        <v>4.9530657080087881</v>
      </c>
      <c r="AJ124" s="71">
        <f t="shared" si="54"/>
        <v>4.2261714285714245</v>
      </c>
      <c r="AK124" s="25"/>
      <c r="AQ124" t="s">
        <v>452</v>
      </c>
    </row>
    <row r="125" spans="1:43" ht="15.6">
      <c r="A125" s="25"/>
      <c r="B125" s="70" t="str">
        <f t="shared" si="60"/>
        <v>Juni</v>
      </c>
      <c r="C125" s="386">
        <f>+'Ark1'!C143</f>
        <v>2014</v>
      </c>
      <c r="D125" s="70">
        <f>+IF(F125=0,"",'Ark1'!Q143)</f>
        <v>80</v>
      </c>
      <c r="E125" s="70">
        <f t="shared" si="48"/>
        <v>-32</v>
      </c>
      <c r="F125" s="130">
        <f>+'Ark1'!R143</f>
        <v>676</v>
      </c>
      <c r="G125" s="70">
        <f t="shared" si="49"/>
        <v>-1099</v>
      </c>
      <c r="H125" s="124">
        <f>+IF(F125=0,"",'Ark1'!AF143)</f>
        <v>6.7505492310764916</v>
      </c>
      <c r="I125" s="124">
        <f t="shared" si="61"/>
        <v>-5.7953936583778445</v>
      </c>
      <c r="J125" s="124">
        <f>+IF(F125=0,"",'Ark1'!AG143)</f>
        <v>6.9466447938377396</v>
      </c>
      <c r="K125" s="124"/>
      <c r="L125" s="130"/>
      <c r="M125" s="130"/>
      <c r="N125" s="130"/>
      <c r="O125" s="130"/>
      <c r="P125" s="71">
        <f>+IF(F125=0,"",'Ark1'!S143)</f>
        <v>4.9630177514792893</v>
      </c>
      <c r="Q125" s="71">
        <f t="shared" si="62"/>
        <v>1.9355779648303262E-2</v>
      </c>
      <c r="R125" s="105"/>
      <c r="S125" s="124"/>
      <c r="T125" s="383"/>
      <c r="U125" s="124"/>
      <c r="V125" s="102"/>
      <c r="W125" s="71">
        <f>+IF(F125=0,"",'Ark1'!T143)</f>
        <v>5.584319526627219</v>
      </c>
      <c r="X125" s="399">
        <f t="shared" si="63"/>
        <v>9.2488540711726408E-2</v>
      </c>
      <c r="Y125" s="124">
        <f>+IF(F125=0,"",'Ark1'!U143)</f>
        <v>20.840828402366871</v>
      </c>
      <c r="Z125" s="395">
        <f t="shared" si="64"/>
        <v>0.7503495291274298</v>
      </c>
      <c r="AA125" s="130">
        <f>+IF(F125=0,"",'Ark1'!W143)</f>
        <v>2.3668639053254439</v>
      </c>
      <c r="AB125" s="130">
        <f>+IF(F125=0,"",'Ark1'!X143)</f>
        <v>81.213017751479285</v>
      </c>
      <c r="AC125" s="130">
        <f>+IF(F125=0,"",'Ark1'!Y143)</f>
        <v>29.585798816568051</v>
      </c>
      <c r="AD125" s="124">
        <f>+IF(F125=0,"",'Ark1'!Z143)</f>
        <v>6.0727898719239795</v>
      </c>
      <c r="AE125" s="71">
        <f>+IF(F125=0,"",'Ark1'!AA143)</f>
        <v>1.8146655370947016</v>
      </c>
      <c r="AF125" s="71">
        <f>+IF(F125=0,"",'Ark1'!AB143)</f>
        <v>2.021406808067479</v>
      </c>
      <c r="AG125" s="130">
        <f>+IF(F125=0,"",'Ark1'!AD143)</f>
        <v>62.373958893090482</v>
      </c>
      <c r="AH125" s="130">
        <f>+IF(F125=0,"",'Ark1'!AE143)</f>
        <v>65.839254642106013</v>
      </c>
      <c r="AI125" s="130">
        <f>+IF(F125=0,"",'Ark1'!AF143)</f>
        <v>6.7505492310764916</v>
      </c>
      <c r="AJ125" s="71">
        <f t="shared" si="54"/>
        <v>4.1992250372578264</v>
      </c>
      <c r="AK125" s="25"/>
      <c r="AQ125" t="s">
        <v>453</v>
      </c>
    </row>
    <row r="126" spans="1:43" ht="15.6">
      <c r="A126" s="25"/>
      <c r="B126" s="70" t="str">
        <f t="shared" si="60"/>
        <v>Juli</v>
      </c>
      <c r="C126" s="386">
        <f>+'Ark1'!C144</f>
        <v>2014</v>
      </c>
      <c r="D126" s="70">
        <f>+IF(F126=0,"",'Ark1'!Q144)</f>
        <v>25</v>
      </c>
      <c r="E126" s="70">
        <f t="shared" si="48"/>
        <v>-5</v>
      </c>
      <c r="F126" s="130">
        <f>+'Ark1'!R144</f>
        <v>202</v>
      </c>
      <c r="G126" s="70">
        <f t="shared" si="49"/>
        <v>-115</v>
      </c>
      <c r="H126" s="124">
        <f>+IF(F126=0,"",'Ark1'!AF144)</f>
        <v>2.0171759536648697</v>
      </c>
      <c r="I126" s="124">
        <f t="shared" si="61"/>
        <v>-0.22342342433908957</v>
      </c>
      <c r="J126" s="124">
        <f>+IF(F126=0,"",'Ark1'!AG144)</f>
        <v>2.0310272685540611</v>
      </c>
      <c r="K126" s="124"/>
      <c r="L126" s="130"/>
      <c r="M126" s="130"/>
      <c r="N126" s="130"/>
      <c r="O126" s="130"/>
      <c r="P126" s="71">
        <f>+IF(F126=0,"",'Ark1'!S144)</f>
        <v>4.663366336633664</v>
      </c>
      <c r="Q126" s="71">
        <f t="shared" si="62"/>
        <v>0.36368179404691325</v>
      </c>
      <c r="R126" s="105"/>
      <c r="S126" s="124"/>
      <c r="T126" s="383"/>
      <c r="U126" s="124"/>
      <c r="V126" s="102"/>
      <c r="W126" s="71">
        <f>+IF(F126=0,"",'Ark1'!T144)</f>
        <v>5.2574257425742594</v>
      </c>
      <c r="X126" s="399">
        <f t="shared" si="63"/>
        <v>0.10600618421463714</v>
      </c>
      <c r="Y126" s="124">
        <f>+IF(F126=0,"",'Ark1'!U144)</f>
        <v>20.391584158415839</v>
      </c>
      <c r="Z126" s="395">
        <f t="shared" si="64"/>
        <v>0.70230971046630231</v>
      </c>
      <c r="AA126" s="130">
        <f>+IF(F126=0,"",'Ark1'!W144)</f>
        <v>1.98019801980198</v>
      </c>
      <c r="AB126" s="130">
        <f>+IF(F126=0,"",'Ark1'!X144)</f>
        <v>76.237623762376245</v>
      </c>
      <c r="AC126" s="130">
        <f>+IF(F126=0,"",'Ark1'!Y144)</f>
        <v>25.742574257425744</v>
      </c>
      <c r="AD126" s="124">
        <f>+IF(F126=0,"",'Ark1'!Z144)</f>
        <v>6.5391493122627118</v>
      </c>
      <c r="AE126" s="71">
        <f>+IF(F126=0,"",'Ark1'!AA144)</f>
        <v>1.761959011687497</v>
      </c>
      <c r="AF126" s="71">
        <f>+IF(F126=0,"",'Ark1'!AB144)</f>
        <v>2.0640893053178249</v>
      </c>
      <c r="AG126" s="130">
        <f>+IF(F126=0,"",'Ark1'!AD144)</f>
        <v>51.452478277226177</v>
      </c>
      <c r="AH126" s="130">
        <f>+IF(F126=0,"",'Ark1'!AE144)</f>
        <v>65.815058364485949</v>
      </c>
      <c r="AI126" s="130">
        <f>+IF(F126=0,"",'Ark1'!AF144)</f>
        <v>2.0171759536648697</v>
      </c>
      <c r="AJ126" s="71">
        <f t="shared" si="54"/>
        <v>4.3727176220806783</v>
      </c>
      <c r="AK126" s="25"/>
      <c r="AQ126" t="s">
        <v>454</v>
      </c>
    </row>
    <row r="127" spans="1:43" ht="15.6">
      <c r="A127" s="25"/>
      <c r="B127" s="70" t="str">
        <f t="shared" si="60"/>
        <v>August</v>
      </c>
      <c r="C127" s="386">
        <f>+'Ark1'!C145</f>
        <v>2014</v>
      </c>
      <c r="D127" s="70">
        <f>+IF(F127=0,"",'Ark1'!Q145)</f>
        <v>97</v>
      </c>
      <c r="E127" s="70">
        <f t="shared" si="48"/>
        <v>5</v>
      </c>
      <c r="F127" s="130">
        <f>+'Ark1'!R145</f>
        <v>889</v>
      </c>
      <c r="G127" s="70">
        <f t="shared" si="49"/>
        <v>-277</v>
      </c>
      <c r="H127" s="124">
        <f>+IF(F127=0,"",'Ark1'!AF145)</f>
        <v>8.8775714000399439</v>
      </c>
      <c r="I127" s="124">
        <f t="shared" si="61"/>
        <v>0.63612384561529112</v>
      </c>
      <c r="J127" s="124">
        <f>+IF(F127=0,"",'Ark1'!AG145)</f>
        <v>8.5546625958353886</v>
      </c>
      <c r="K127" s="124"/>
      <c r="L127" s="130"/>
      <c r="M127" s="130"/>
      <c r="N127" s="130"/>
      <c r="O127" s="130"/>
      <c r="P127" s="71">
        <f>+IF(F127=0,"",'Ark1'!S145)</f>
        <v>4.4296962879640045</v>
      </c>
      <c r="Q127" s="71">
        <f t="shared" si="62"/>
        <v>-0.25212189385417627</v>
      </c>
      <c r="R127" s="105"/>
      <c r="S127" s="124"/>
      <c r="T127" s="383"/>
      <c r="U127" s="124"/>
      <c r="V127" s="102"/>
      <c r="W127" s="71">
        <f>+IF(F127=0,"",'Ark1'!T145)</f>
        <v>4.9797525309336335</v>
      </c>
      <c r="X127" s="399">
        <f t="shared" si="63"/>
        <v>-0.17890956169072236</v>
      </c>
      <c r="Y127" s="124">
        <f>+IF(F127=0,"",'Ark1'!U145)</f>
        <v>19.515860517435328</v>
      </c>
      <c r="Z127" s="395">
        <f t="shared" si="64"/>
        <v>1.0849857318435525</v>
      </c>
      <c r="AA127" s="130">
        <f>+IF(F127=0,"",'Ark1'!W145)</f>
        <v>1.6872890888638918</v>
      </c>
      <c r="AB127" s="130">
        <f>+IF(F127=0,"",'Ark1'!X145)</f>
        <v>76.940382452193475</v>
      </c>
      <c r="AC127" s="130">
        <f>+IF(F127=0,"",'Ark1'!Y145)</f>
        <v>20.809898762654665</v>
      </c>
      <c r="AD127" s="124">
        <f>+IF(F127=0,"",'Ark1'!Z145)</f>
        <v>5.2955280034608228</v>
      </c>
      <c r="AE127" s="71">
        <f>+IF(F127=0,"",'Ark1'!AA145)</f>
        <v>1.6223467629086203</v>
      </c>
      <c r="AF127" s="71">
        <f>+IF(F127=0,"",'Ark1'!AB145)</f>
        <v>1.9806816001824337</v>
      </c>
      <c r="AG127" s="130">
        <f>+IF(F127=0,"",'Ark1'!AD145)</f>
        <v>54.255818691217591</v>
      </c>
      <c r="AH127" s="130">
        <f>+IF(F127=0,"",'Ark1'!AE145)</f>
        <v>56.875116159026611</v>
      </c>
      <c r="AI127" s="130">
        <f>+IF(F127=0,"",'Ark1'!AF145)</f>
        <v>8.8775714000399439</v>
      </c>
      <c r="AJ127" s="71">
        <f t="shared" si="54"/>
        <v>4.4056881665820233</v>
      </c>
      <c r="AK127" s="25"/>
      <c r="AQ127" t="s">
        <v>65</v>
      </c>
    </row>
    <row r="128" spans="1:43" ht="15.6">
      <c r="A128" s="25"/>
      <c r="B128" s="70" t="str">
        <f t="shared" si="60"/>
        <v>September</v>
      </c>
      <c r="C128" s="386">
        <f>+'Ark1'!C146</f>
        <v>2014</v>
      </c>
      <c r="D128" s="70">
        <f>+IF(F128=0,"",'Ark1'!Q146)</f>
        <v>97</v>
      </c>
      <c r="E128" s="70">
        <f t="shared" si="48"/>
        <v>-52</v>
      </c>
      <c r="F128" s="130">
        <f>+'Ark1'!R146</f>
        <v>676</v>
      </c>
      <c r="G128" s="70">
        <f t="shared" si="49"/>
        <v>-1823</v>
      </c>
      <c r="H128" s="124">
        <f>+IF(F128=0,"",'Ark1'!AF146)</f>
        <v>6.7505492310764916</v>
      </c>
      <c r="I128" s="124">
        <f t="shared" si="61"/>
        <v>-10.912724729907389</v>
      </c>
      <c r="J128" s="124">
        <f>+IF(F128=0,"",'Ark1'!AG146)</f>
        <v>6.2062919391525107</v>
      </c>
      <c r="K128" s="124"/>
      <c r="L128" s="130"/>
      <c r="M128" s="130"/>
      <c r="N128" s="130"/>
      <c r="O128" s="130"/>
      <c r="P128" s="71">
        <f>+IF(F128=0,"",'Ark1'!S146)</f>
        <v>4.656804733727812</v>
      </c>
      <c r="Q128" s="71">
        <f t="shared" si="62"/>
        <v>0.65840537398391419</v>
      </c>
      <c r="R128" s="105"/>
      <c r="S128" s="124"/>
      <c r="T128" s="383"/>
      <c r="U128" s="124"/>
      <c r="V128" s="102"/>
      <c r="W128" s="71">
        <f>+IF(F128=0,"",'Ark1'!T146)</f>
        <v>4.4289940828402345</v>
      </c>
      <c r="X128" s="399">
        <f t="shared" si="63"/>
        <v>-9.9815073958602341E-3</v>
      </c>
      <c r="Y128" s="124">
        <f>+IF(F128=0,"",'Ark1'!U146)</f>
        <v>18.619674556213017</v>
      </c>
      <c r="Z128" s="395">
        <f t="shared" si="64"/>
        <v>1.0060691140361371</v>
      </c>
      <c r="AA128" s="130">
        <f>+IF(F128=0,"",'Ark1'!W146)</f>
        <v>1.9230769230769225</v>
      </c>
      <c r="AB128" s="130">
        <f>+IF(F128=0,"",'Ark1'!X146)</f>
        <v>64.201183431952657</v>
      </c>
      <c r="AC128" s="130">
        <f>+IF(F128=0,"",'Ark1'!Y146)</f>
        <v>18.491124260355033</v>
      </c>
      <c r="AD128" s="124">
        <f>+IF(F128=0,"",'Ark1'!Z146)</f>
        <v>5.9489356027216704</v>
      </c>
      <c r="AE128" s="71">
        <f>+IF(F128=0,"",'Ark1'!AA146)</f>
        <v>1.9070015414337904</v>
      </c>
      <c r="AF128" s="71">
        <f>+IF(F128=0,"",'Ark1'!AB146)</f>
        <v>2.1687641737600498</v>
      </c>
      <c r="AG128" s="130">
        <f>+IF(F128=0,"",'Ark1'!AD146)</f>
        <v>47.103447024961561</v>
      </c>
      <c r="AH128" s="130">
        <f>+IF(F128=0,"",'Ark1'!AE146)</f>
        <v>51.238054669604246</v>
      </c>
      <c r="AI128" s="130">
        <f>+IF(F128=0,"",'Ark1'!AF146)</f>
        <v>6.7505492310764916</v>
      </c>
      <c r="AJ128" s="71">
        <f t="shared" si="54"/>
        <v>3.9983799237611168</v>
      </c>
      <c r="AK128" s="25"/>
      <c r="AQ128" t="s">
        <v>77</v>
      </c>
    </row>
    <row r="129" spans="1:43" ht="15.6">
      <c r="A129" s="25"/>
      <c r="B129" s="70" t="str">
        <f t="shared" si="60"/>
        <v>Oktober</v>
      </c>
      <c r="C129" s="386">
        <f>+'Ark1'!C147</f>
        <v>2014</v>
      </c>
      <c r="D129" s="70">
        <f>+IF(F129=0,"",'Ark1'!Q147)</f>
        <v>207</v>
      </c>
      <c r="E129" s="70">
        <f t="shared" si="48"/>
        <v>39</v>
      </c>
      <c r="F129" s="130">
        <f>+'Ark1'!R147</f>
        <v>1693</v>
      </c>
      <c r="G129" s="70">
        <f t="shared" si="49"/>
        <v>-1038</v>
      </c>
      <c r="H129" s="124">
        <f>+IF(F129=0,"",'Ark1'!AF147)</f>
        <v>16.906331136409023</v>
      </c>
      <c r="I129" s="124">
        <f t="shared" si="61"/>
        <v>-2.3967505712528414</v>
      </c>
      <c r="J129" s="124">
        <f>+IF(F129=0,"",'Ark1'!AG147)</f>
        <v>16.363351276350571</v>
      </c>
      <c r="K129" s="124"/>
      <c r="L129" s="130"/>
      <c r="M129" s="130"/>
      <c r="N129" s="130"/>
      <c r="O129" s="130"/>
      <c r="P129" s="71">
        <f>+IF(F129=0,"",'Ark1'!S147)</f>
        <v>4.4831659775546377</v>
      </c>
      <c r="Q129" s="71">
        <f t="shared" si="62"/>
        <v>0.49708029465460113</v>
      </c>
      <c r="R129" s="105"/>
      <c r="S129" s="124"/>
      <c r="T129" s="383"/>
      <c r="U129" s="124"/>
      <c r="V129" s="102"/>
      <c r="W129" s="71">
        <f>+IF(F129=0,"",'Ark1'!T147)</f>
        <v>4.9621972829297114</v>
      </c>
      <c r="X129" s="399">
        <f t="shared" si="63"/>
        <v>0.37010647370232075</v>
      </c>
      <c r="Y129" s="124">
        <f>+IF(F129=0,"",'Ark1'!U147)</f>
        <v>19.602067336089782</v>
      </c>
      <c r="Z129" s="395">
        <f t="shared" si="64"/>
        <v>0.97537381723225636</v>
      </c>
      <c r="AA129" s="130">
        <f>+IF(F129=0,"",'Ark1'!W147)</f>
        <v>3.3077377436503244</v>
      </c>
      <c r="AB129" s="130">
        <f>+IF(F129=0,"",'Ark1'!X147)</f>
        <v>74.896633195510944</v>
      </c>
      <c r="AC129" s="130">
        <f>+IF(F129=0,"",'Ark1'!Y147)</f>
        <v>22.209096278795045</v>
      </c>
      <c r="AD129" s="124">
        <f>+IF(F129=0,"",'Ark1'!Z147)</f>
        <v>5.7532056738217392</v>
      </c>
      <c r="AE129" s="71">
        <f>+IF(F129=0,"",'Ark1'!AA147)</f>
        <v>1.8142915986517048</v>
      </c>
      <c r="AF129" s="71">
        <f>+IF(F129=0,"",'Ark1'!AB147)</f>
        <v>2.3640320939765505</v>
      </c>
      <c r="AG129" s="130">
        <f>+IF(F129=0,"",'Ark1'!AD147)</f>
        <v>47.307343941480944</v>
      </c>
      <c r="AH129" s="130">
        <f>+IF(F129=0,"",'Ark1'!AE147)</f>
        <v>51.311701448137022</v>
      </c>
      <c r="AI129" s="130">
        <f>+IF(F129=0,"",'Ark1'!AF147)</f>
        <v>16.906331136409023</v>
      </c>
      <c r="AJ129" s="71">
        <f t="shared" si="54"/>
        <v>4.372371541501975</v>
      </c>
      <c r="AK129" s="25"/>
      <c r="AQ129" t="s">
        <v>66</v>
      </c>
    </row>
    <row r="130" spans="1:43" ht="15.6">
      <c r="A130" s="25"/>
      <c r="B130" s="70" t="str">
        <f>+AQ130</f>
        <v>November</v>
      </c>
      <c r="C130" s="386">
        <f>+'Ark1'!C148</f>
        <v>2014</v>
      </c>
      <c r="D130" s="70">
        <f>+IF(F130=0,"",'Ark1'!Q148)</f>
        <v>113</v>
      </c>
      <c r="E130" s="70">
        <f t="shared" si="48"/>
        <v>-1</v>
      </c>
      <c r="F130" s="130">
        <f>+'Ark1'!R148</f>
        <v>818</v>
      </c>
      <c r="G130" s="70">
        <f t="shared" si="49"/>
        <v>-161</v>
      </c>
      <c r="H130" s="124">
        <f>+IF(F130=0,"",'Ark1'!AF148)</f>
        <v>8.1685640103854595</v>
      </c>
      <c r="I130" s="124">
        <f t="shared" si="61"/>
        <v>1.24885804487797</v>
      </c>
      <c r="J130" s="124">
        <f>+IF(F130=0,"",'Ark1'!AG148)</f>
        <v>7.9997554345548254</v>
      </c>
      <c r="K130" s="124"/>
      <c r="L130" s="130"/>
      <c r="M130" s="130"/>
      <c r="N130" s="130"/>
      <c r="O130" s="130"/>
      <c r="P130" s="71">
        <f>+IF(F130=0,"",'Ark1'!S148)</f>
        <v>4.569682151589241</v>
      </c>
      <c r="Q130" s="71">
        <f t="shared" si="62"/>
        <v>-0.23419936015744014</v>
      </c>
      <c r="R130" s="105"/>
      <c r="S130" s="124"/>
      <c r="T130" s="383"/>
      <c r="U130" s="124"/>
      <c r="V130" s="102"/>
      <c r="W130" s="71">
        <f>+IF(F130=0,"",'Ark1'!T148)</f>
        <v>4.7909535452322736</v>
      </c>
      <c r="X130" s="399">
        <f t="shared" si="63"/>
        <v>-0.24275431993626384</v>
      </c>
      <c r="Y130" s="124">
        <f>+IF(F130=0,"",'Ark1'!U148)</f>
        <v>19.833985330073336</v>
      </c>
      <c r="Z130" s="395">
        <f t="shared" si="64"/>
        <v>0.35421004917445842</v>
      </c>
      <c r="AA130" s="130">
        <f>+IF(F130=0,"",'Ark1'!W148)</f>
        <v>0.97799511002444994</v>
      </c>
      <c r="AB130" s="130">
        <f>+IF(F130=0,"",'Ark1'!X148)</f>
        <v>77.139364303178482</v>
      </c>
      <c r="AC130" s="130">
        <f>+IF(F130=0,"",'Ark1'!Y148)</f>
        <v>22.616136919315402</v>
      </c>
      <c r="AD130" s="124">
        <f>+IF(F130=0,"",'Ark1'!Z148)</f>
        <v>5.3415741761667856</v>
      </c>
      <c r="AE130" s="71">
        <f>+IF(F130=0,"",'Ark1'!AA148)</f>
        <v>1.5794091144494937</v>
      </c>
      <c r="AF130" s="71">
        <f>+IF(F130=0,"",'Ark1'!AB148)</f>
        <v>1.9026596544516696</v>
      </c>
      <c r="AG130" s="130">
        <f>+IF(F130=0,"",'Ark1'!AD148)</f>
        <v>38.494173897991097</v>
      </c>
      <c r="AH130" s="130">
        <f>+IF(F130=0,"",'Ark1'!AE148)</f>
        <v>50.827399242275085</v>
      </c>
      <c r="AI130" s="130">
        <f>+IF(F130=0,"",'Ark1'!AF148)</f>
        <v>8.1685640103854595</v>
      </c>
      <c r="AJ130" s="71">
        <f t="shared" si="54"/>
        <v>4.3403424291064718</v>
      </c>
      <c r="AK130" s="25"/>
      <c r="AQ130" t="s">
        <v>67</v>
      </c>
    </row>
    <row r="131" spans="1:43" ht="15.6">
      <c r="A131" s="25"/>
      <c r="B131" s="70" t="str">
        <f>+AQ131</f>
        <v>Desember</v>
      </c>
      <c r="C131" s="386">
        <f>+'Ark1'!C149</f>
        <v>2014</v>
      </c>
      <c r="D131" s="70">
        <f>+IF(F131=0,"",'Ark1'!Q149)</f>
        <v>30</v>
      </c>
      <c r="E131" s="70">
        <f t="shared" si="48"/>
        <v>-8</v>
      </c>
      <c r="F131" s="130">
        <f>+'Ark1'!R149</f>
        <v>203</v>
      </c>
      <c r="G131" s="70">
        <f t="shared" si="49"/>
        <v>-77</v>
      </c>
      <c r="H131" s="124">
        <f>+IF(F131=0,"",'Ark1'!AF149)</f>
        <v>2.0271619732374671</v>
      </c>
      <c r="I131" s="124">
        <f t="shared" si="61"/>
        <v>4.8083658281289354E-2</v>
      </c>
      <c r="J131" s="124">
        <f>+IF(F131=0,"",'Ark1'!AG149)</f>
        <v>2.1318118995881346</v>
      </c>
      <c r="K131" s="124"/>
      <c r="L131" s="130"/>
      <c r="M131" s="130"/>
      <c r="N131" s="130"/>
      <c r="O131" s="130"/>
      <c r="P131" s="71">
        <f>+IF(F131=0,"",'Ark1'!S149)</f>
        <v>5.1871921182266014</v>
      </c>
      <c r="Q131" s="71">
        <f t="shared" si="62"/>
        <v>0.14790640394088594</v>
      </c>
      <c r="R131" s="105"/>
      <c r="S131" s="124"/>
      <c r="T131" s="383"/>
      <c r="U131" s="124"/>
      <c r="V131" s="102"/>
      <c r="W131" s="71">
        <f>+IF(F131=0,"",'Ark1'!T149)</f>
        <v>5.6256157635467989</v>
      </c>
      <c r="X131" s="399">
        <f t="shared" si="63"/>
        <v>0.43275862068965498</v>
      </c>
      <c r="Y131" s="124">
        <f>+IF(F131=0,"",'Ark1'!U149)</f>
        <v>21.298029556650246</v>
      </c>
      <c r="Z131" s="395">
        <f t="shared" si="64"/>
        <v>1.5294581280788329</v>
      </c>
      <c r="AA131" s="130">
        <f>+IF(F131=0,"",'Ark1'!W149)</f>
        <v>0.4926108374384236</v>
      </c>
      <c r="AB131" s="130">
        <f>+IF(F131=0,"",'Ark1'!X149)</f>
        <v>87.192118226600982</v>
      </c>
      <c r="AC131" s="130">
        <f>+IF(F131=0,"",'Ark1'!Y149)</f>
        <v>33.990147783251231</v>
      </c>
      <c r="AD131" s="124">
        <f>+IF(F131=0,"",'Ark1'!Z149)</f>
        <v>5.6049235972621556</v>
      </c>
      <c r="AE131" s="71">
        <f>+IF(F131=0,"",'Ark1'!AA149)</f>
        <v>1.5864057642371545</v>
      </c>
      <c r="AF131" s="71">
        <f>+IF(F131=0,"",'Ark1'!AB149)</f>
        <v>1.7610269032130599</v>
      </c>
      <c r="AG131" s="130">
        <f>+IF(F131=0,"",'Ark1'!AD149)</f>
        <v>33.375841890110777</v>
      </c>
      <c r="AH131" s="130">
        <f>+IF(F131=0,"",'Ark1'!AE149)</f>
        <v>47.825109553859214</v>
      </c>
      <c r="AI131" s="130">
        <f>+IF(F131=0,"",'Ark1'!AF149)</f>
        <v>2.0271619732374671</v>
      </c>
      <c r="AJ131" s="71">
        <f t="shared" si="54"/>
        <v>4.1058879392212724</v>
      </c>
      <c r="AK131" s="25"/>
      <c r="AQ131" t="s">
        <v>68</v>
      </c>
    </row>
    <row r="132" spans="1:43" ht="15.6">
      <c r="A132" s="25"/>
      <c r="B132" s="46" t="str">
        <f t="shared" ref="B132:B141" si="65">+AQ132</f>
        <v>Januar</v>
      </c>
      <c r="C132" s="385">
        <f>+'Ark1'!C150</f>
        <v>2013</v>
      </c>
      <c r="D132" s="46">
        <f>+IF(F132=0,"",'Ark1'!Q150)</f>
        <v>149</v>
      </c>
      <c r="E132" s="46">
        <f>+IF(F132=0,"",D132-D144)</f>
        <v>-7</v>
      </c>
      <c r="F132" s="129">
        <f>+'Ark1'!R150</f>
        <v>1755</v>
      </c>
      <c r="G132" s="46">
        <f>+IF(F132=0,"",F132-F144)</f>
        <v>172</v>
      </c>
      <c r="H132" s="104">
        <f>+IF(F132=0,"",'Ark1'!AF150)</f>
        <v>12.404580152671755</v>
      </c>
      <c r="I132" s="104">
        <f>+IF(F132=0,"",H132-H144)</f>
        <v>-1.3105472082708918</v>
      </c>
      <c r="J132" s="104">
        <f>+IF(F132=0,"",'Ark1'!AG150)</f>
        <v>12.883796847316848</v>
      </c>
      <c r="K132" s="104"/>
      <c r="L132" s="129"/>
      <c r="M132" s="129"/>
      <c r="N132" s="129"/>
      <c r="O132" s="129"/>
      <c r="P132" s="39">
        <f>+IF(F132=0,"",'Ark1'!S150)</f>
        <v>4.9276353276353282</v>
      </c>
      <c r="Q132" s="39">
        <f>+IF(F132=0,"",P132-P144)</f>
        <v>-0.1115308126047232</v>
      </c>
      <c r="R132" s="105"/>
      <c r="S132" s="104"/>
      <c r="T132" s="383"/>
      <c r="U132" s="104"/>
      <c r="V132" s="102"/>
      <c r="W132" s="39">
        <f>+IF(F132=0,"",'Ark1'!T150)</f>
        <v>5.32877492877493</v>
      </c>
      <c r="X132" s="389">
        <f>+IF(F132=0,"",W132-W144)</f>
        <v>-4.140826768748429E-2</v>
      </c>
      <c r="Y132" s="104">
        <f>+IF(F132=0,"",'Ark1'!U150)</f>
        <v>19.996695156695189</v>
      </c>
      <c r="Z132" s="394">
        <f>+IF(F132=0,"",Y132-Y144)</f>
        <v>4.3631353789290728E-2</v>
      </c>
      <c r="AA132" s="129">
        <f>+IF(F132=0,"",'Ark1'!W150)</f>
        <v>1.3675213675213675</v>
      </c>
      <c r="AB132" s="129">
        <f>+IF(F132=0,"",'Ark1'!X150)</f>
        <v>77.549857549857563</v>
      </c>
      <c r="AC132" s="129">
        <f>+IF(F132=0,"",'Ark1'!Y150)</f>
        <v>24.786324786324784</v>
      </c>
      <c r="AD132" s="104">
        <f>+IF(F132=0,"",'Ark1'!Z150)</f>
        <v>5.3623729084299567</v>
      </c>
      <c r="AE132" s="39">
        <f>+IF(F132=0,"",'Ark1'!AA150)</f>
        <v>1.8219631387544275</v>
      </c>
      <c r="AF132" s="39">
        <f>+IF(F132=0,"",'Ark1'!AB150)</f>
        <v>1.7311124605444741</v>
      </c>
      <c r="AG132" s="129">
        <f>+IF(F132=0,"",'Ark1'!AD150)</f>
        <v>53.578493097372174</v>
      </c>
      <c r="AH132" s="129">
        <f>+IF(F132=0,"",'Ark1'!AE150)</f>
        <v>51.465123811948736</v>
      </c>
      <c r="AI132" s="129">
        <f>+IF(F132=0,"",'Ark1'!AF150)</f>
        <v>12.404580152671755</v>
      </c>
      <c r="AJ132" s="39">
        <f t="shared" si="54"/>
        <v>4.0580712303422821</v>
      </c>
      <c r="AK132" s="25"/>
      <c r="AQ132" t="s">
        <v>448</v>
      </c>
    </row>
    <row r="133" spans="1:43" ht="15.6">
      <c r="A133" s="25"/>
      <c r="B133" s="46" t="str">
        <f t="shared" si="65"/>
        <v>Februar</v>
      </c>
      <c r="C133" s="385">
        <f>+'Ark1'!C151</f>
        <v>2013</v>
      </c>
      <c r="D133" s="46">
        <f>+IF(F133=0,"",'Ark1'!Q151)</f>
        <v>90</v>
      </c>
      <c r="E133" s="46">
        <f t="shared" si="48"/>
        <v>-10</v>
      </c>
      <c r="F133" s="129">
        <f>+'Ark1'!R151</f>
        <v>574</v>
      </c>
      <c r="G133" s="46">
        <f t="shared" si="49"/>
        <v>-229</v>
      </c>
      <c r="H133" s="104">
        <f>+IF(F133=0,"",'Ark1'!AF151)</f>
        <v>4.0571105456601648</v>
      </c>
      <c r="I133" s="104">
        <f t="shared" ref="I133:I143" si="66">+IF(F133=0,"",H133-H145)</f>
        <v>-2.9000892464036028</v>
      </c>
      <c r="J133" s="104">
        <f>+IF(F133=0,"",'Ark1'!AG151)</f>
        <v>4.4891115759671205</v>
      </c>
      <c r="K133" s="104"/>
      <c r="L133" s="129"/>
      <c r="M133" s="129"/>
      <c r="N133" s="129"/>
      <c r="O133" s="129"/>
      <c r="P133" s="39">
        <f>+IF(F133=0,"",'Ark1'!S151)</f>
        <v>5.3414634146341484</v>
      </c>
      <c r="Q133" s="39">
        <f t="shared" ref="Q133:Q143" si="67">+IF(F133=0,"",P133-P145)</f>
        <v>0.25927163381223028</v>
      </c>
      <c r="R133" s="105"/>
      <c r="S133" s="104"/>
      <c r="T133" s="383"/>
      <c r="U133" s="104"/>
      <c r="V133" s="102"/>
      <c r="W133" s="39">
        <f>+IF(F133=0,"",'Ark1'!T151)</f>
        <v>5.7996515679442515</v>
      </c>
      <c r="X133" s="389">
        <f t="shared" ref="X133:X143" si="68">+IF(F133=0,"",W133-W145)</f>
        <v>0.51322566507999223</v>
      </c>
      <c r="Y133" s="104">
        <f>+IF(F133=0,"",'Ark1'!U151)</f>
        <v>21.302961672473863</v>
      </c>
      <c r="Z133" s="394">
        <f t="shared" ref="Z133:Z143" si="69">+IF(F133=0,"",Y133-Y145)</f>
        <v>1.2642319090865648</v>
      </c>
      <c r="AA133" s="129">
        <f>+IF(F133=0,"",'Ark1'!W151)</f>
        <v>4.0069686411149839</v>
      </c>
      <c r="AB133" s="129">
        <f>+IF(F133=0,"",'Ark1'!X151)</f>
        <v>83.623693379790907</v>
      </c>
      <c r="AC133" s="129">
        <f>+IF(F133=0,"",'Ark1'!Y151)</f>
        <v>31.881533101045303</v>
      </c>
      <c r="AD133" s="104">
        <f>+IF(F133=0,"",'Ark1'!Z151)</f>
        <v>5.8353400345728152</v>
      </c>
      <c r="AE133" s="39">
        <f>+IF(F133=0,"",'Ark1'!AA151)</f>
        <v>1.5910645367676852</v>
      </c>
      <c r="AF133" s="39">
        <f>+IF(F133=0,"",'Ark1'!AB151)</f>
        <v>2.1840249621717995</v>
      </c>
      <c r="AG133" s="129">
        <f>+IF(F133=0,"",'Ark1'!AD151)</f>
        <v>39.905635462070464</v>
      </c>
      <c r="AH133" s="129">
        <f>+IF(F133=0,"",'Ark1'!AE151)</f>
        <v>41.074176129228782</v>
      </c>
      <c r="AI133" s="129">
        <f>+IF(F133=0,"",'Ark1'!AF151)</f>
        <v>4.0571105456601648</v>
      </c>
      <c r="AJ133" s="39">
        <f t="shared" si="54"/>
        <v>3.9882257012393976</v>
      </c>
      <c r="AK133" s="25"/>
      <c r="AQ133" t="s">
        <v>449</v>
      </c>
    </row>
    <row r="134" spans="1:43" ht="15.6">
      <c r="A134" s="25"/>
      <c r="B134" s="46" t="str">
        <f t="shared" si="65"/>
        <v>Mars</v>
      </c>
      <c r="C134" s="385">
        <f>+'Ark1'!C152</f>
        <v>2013</v>
      </c>
      <c r="D134" s="46">
        <f>+IF(F134=0,"",'Ark1'!Q152)</f>
        <v>111</v>
      </c>
      <c r="E134" s="46">
        <f t="shared" si="48"/>
        <v>-31</v>
      </c>
      <c r="F134" s="129">
        <f>+'Ark1'!R152</f>
        <v>790</v>
      </c>
      <c r="G134" s="46">
        <f t="shared" si="49"/>
        <v>84</v>
      </c>
      <c r="H134" s="104">
        <f>+IF(F134=0,"",'Ark1'!AF152)</f>
        <v>5.5838281029120713</v>
      </c>
      <c r="I134" s="104">
        <f t="shared" si="66"/>
        <v>-0.53296274789367981</v>
      </c>
      <c r="J134" s="104">
        <f>+IF(F134=0,"",'Ark1'!AG152)</f>
        <v>5.9593186539016489</v>
      </c>
      <c r="K134" s="104"/>
      <c r="L134" s="129"/>
      <c r="M134" s="129"/>
      <c r="N134" s="129"/>
      <c r="O134" s="129"/>
      <c r="P134" s="39">
        <f>+IF(F134=0,"",'Ark1'!S152)</f>
        <v>5.2620253164556949</v>
      </c>
      <c r="Q134" s="39">
        <f t="shared" si="67"/>
        <v>0.58355506149818659</v>
      </c>
      <c r="R134" s="105"/>
      <c r="S134" s="104"/>
      <c r="T134" s="383"/>
      <c r="U134" s="104"/>
      <c r="V134" s="102"/>
      <c r="W134" s="39">
        <f>+IF(F134=0,"",'Ark1'!T152)</f>
        <v>5.6620253164556953</v>
      </c>
      <c r="X134" s="389">
        <f t="shared" si="68"/>
        <v>0.38157205866532706</v>
      </c>
      <c r="Y134" s="104">
        <f>+IF(F134=0,"",'Ark1'!U152)</f>
        <v>20.547594936708876</v>
      </c>
      <c r="Z134" s="394">
        <f t="shared" si="69"/>
        <v>1.1417875712697949</v>
      </c>
      <c r="AA134" s="129">
        <f>+IF(F134=0,"",'Ark1'!W152)</f>
        <v>3.9240506329113929</v>
      </c>
      <c r="AB134" s="129">
        <f>+IF(F134=0,"",'Ark1'!X152)</f>
        <v>79.240506329113956</v>
      </c>
      <c r="AC134" s="129">
        <f>+IF(F134=0,"",'Ark1'!Y152)</f>
        <v>29.746835443037977</v>
      </c>
      <c r="AD134" s="104">
        <f>+IF(F134=0,"",'Ark1'!Z152)</f>
        <v>5.603564691662319</v>
      </c>
      <c r="AE134" s="39">
        <f>+IF(F134=0,"",'Ark1'!AA152)</f>
        <v>1.7447065545198133</v>
      </c>
      <c r="AF134" s="39">
        <f>+IF(F134=0,"",'Ark1'!AB152)</f>
        <v>1.9062723779947903</v>
      </c>
      <c r="AG134" s="129">
        <f>+IF(F134=0,"",'Ark1'!AD152)</f>
        <v>55.385287843057405</v>
      </c>
      <c r="AH134" s="129">
        <f>+IF(F134=0,"",'Ark1'!AE152)</f>
        <v>57.65897862588951</v>
      </c>
      <c r="AI134" s="129">
        <f>+IF(F134=0,"",'Ark1'!AF152)</f>
        <v>5.5838281029120713</v>
      </c>
      <c r="AJ134" s="39">
        <f t="shared" si="54"/>
        <v>3.9048833293240355</v>
      </c>
      <c r="AK134" s="25"/>
      <c r="AQ134" t="s">
        <v>450</v>
      </c>
    </row>
    <row r="135" spans="1:43" ht="15.6">
      <c r="A135" s="25"/>
      <c r="B135" s="46" t="str">
        <f t="shared" si="65"/>
        <v>April</v>
      </c>
      <c r="C135" s="385">
        <f>+'Ark1'!C153</f>
        <v>2013</v>
      </c>
      <c r="D135" s="46">
        <f>+IF(F135=0,"",'Ark1'!Q153)</f>
        <v>113</v>
      </c>
      <c r="E135" s="46">
        <f t="shared" si="48"/>
        <v>37</v>
      </c>
      <c r="F135" s="129">
        <f>+'Ark1'!R153</f>
        <v>714</v>
      </c>
      <c r="G135" s="46">
        <f t="shared" si="49"/>
        <v>221</v>
      </c>
      <c r="H135" s="104">
        <f>+IF(F135=0,"",'Ark1'!AF153)</f>
        <v>5.0466497031382529</v>
      </c>
      <c r="I135" s="104">
        <f t="shared" si="66"/>
        <v>0.77529291921865617</v>
      </c>
      <c r="J135" s="104">
        <f>+IF(F135=0,"",'Ark1'!AG153)</f>
        <v>5.4199820698395191</v>
      </c>
      <c r="K135" s="104"/>
      <c r="L135" s="129"/>
      <c r="M135" s="129"/>
      <c r="N135" s="129"/>
      <c r="O135" s="129"/>
      <c r="P135" s="39">
        <f>+IF(F135=0,"",'Ark1'!S153)</f>
        <v>5.1918767507002812</v>
      </c>
      <c r="Q135" s="39">
        <f t="shared" si="67"/>
        <v>0.26084226794165843</v>
      </c>
      <c r="R135" s="105"/>
      <c r="S135" s="104"/>
      <c r="T135" s="383"/>
      <c r="U135" s="104"/>
      <c r="V135" s="102"/>
      <c r="W135" s="39">
        <f>+IF(F135=0,"",'Ark1'!T153)</f>
        <v>5.46218487394958</v>
      </c>
      <c r="X135" s="389">
        <f t="shared" si="68"/>
        <v>0.45609968125181144</v>
      </c>
      <c r="Y135" s="104">
        <f>+IF(F135=0,"",'Ark1'!U153)</f>
        <v>20.677170868347346</v>
      </c>
      <c r="Z135" s="394">
        <f t="shared" si="69"/>
        <v>1.5009031198686493</v>
      </c>
      <c r="AA135" s="129">
        <f>+IF(F135=0,"",'Ark1'!W153)</f>
        <v>2.9411764705882355</v>
      </c>
      <c r="AB135" s="129">
        <f>+IF(F135=0,"",'Ark1'!X153)</f>
        <v>78.431372549019613</v>
      </c>
      <c r="AC135" s="129">
        <f>+IF(F135=0,"",'Ark1'!Y153)</f>
        <v>33.193277310924373</v>
      </c>
      <c r="AD135" s="104">
        <f>+IF(F135=0,"",'Ark1'!Z153)</f>
        <v>5.9029473107928689</v>
      </c>
      <c r="AE135" s="39">
        <f>+IF(F135=0,"",'Ark1'!AA153)</f>
        <v>1.9121873923507264</v>
      </c>
      <c r="AF135" s="39">
        <f>+IF(F135=0,"",'Ark1'!AB153)</f>
        <v>2.3381739480200725</v>
      </c>
      <c r="AG135" s="129">
        <f>+IF(F135=0,"",'Ark1'!AD153)</f>
        <v>67.571062727764314</v>
      </c>
      <c r="AH135" s="129">
        <f>+IF(F135=0,"",'Ark1'!AE153)</f>
        <v>56.124841725041719</v>
      </c>
      <c r="AI135" s="129">
        <f>+IF(F135=0,"",'Ark1'!AF153)</f>
        <v>5.0466497031382529</v>
      </c>
      <c r="AJ135" s="39">
        <f t="shared" si="54"/>
        <v>3.9826004855678452</v>
      </c>
      <c r="AK135" s="25"/>
      <c r="AQ135" t="s">
        <v>451</v>
      </c>
    </row>
    <row r="136" spans="1:43" ht="15.6">
      <c r="A136" s="25"/>
      <c r="B136" s="46" t="str">
        <f t="shared" si="65"/>
        <v>Mai</v>
      </c>
      <c r="C136" s="385">
        <f>+'Ark1'!C154</f>
        <v>2013</v>
      </c>
      <c r="D136" s="46">
        <f>+IF(F136=0,"",'Ark1'!Q154)</f>
        <v>82</v>
      </c>
      <c r="E136" s="46">
        <f t="shared" si="48"/>
        <v>-22</v>
      </c>
      <c r="F136" s="129">
        <f>+'Ark1'!R154</f>
        <v>568</v>
      </c>
      <c r="G136" s="46">
        <f t="shared" si="49"/>
        <v>-345</v>
      </c>
      <c r="H136" s="104">
        <f>+IF(F136=0,"",'Ark1'!AF154)</f>
        <v>4.0147017246253869</v>
      </c>
      <c r="I136" s="104">
        <f t="shared" si="66"/>
        <v>-3.895539134844376</v>
      </c>
      <c r="J136" s="104">
        <f>+IF(F136=0,"",'Ark1'!AG154)</f>
        <v>4.1072329327560224</v>
      </c>
      <c r="K136" s="104"/>
      <c r="L136" s="129"/>
      <c r="M136" s="129"/>
      <c r="N136" s="129"/>
      <c r="O136" s="129"/>
      <c r="P136" s="39">
        <f>+IF(F136=0,"",'Ark1'!S154)</f>
        <v>5.0757042253521112</v>
      </c>
      <c r="Q136" s="39">
        <f t="shared" si="67"/>
        <v>0.17318505777270321</v>
      </c>
      <c r="R136" s="105"/>
      <c r="S136" s="104"/>
      <c r="T136" s="383"/>
      <c r="U136" s="104"/>
      <c r="V136" s="102"/>
      <c r="W136" s="39">
        <f>+IF(F136=0,"",'Ark1'!T154)</f>
        <v>5.295774647887324</v>
      </c>
      <c r="X136" s="389">
        <f t="shared" si="68"/>
        <v>-0.14343674313129551</v>
      </c>
      <c r="Y136" s="104">
        <f>+IF(F136=0,"",'Ark1'!U154)</f>
        <v>19.696654929577452</v>
      </c>
      <c r="Z136" s="394">
        <f t="shared" si="69"/>
        <v>-0.56172404084972882</v>
      </c>
      <c r="AA136" s="129">
        <f>+IF(F136=0,"",'Ark1'!W154)</f>
        <v>3.1690140845070434</v>
      </c>
      <c r="AB136" s="129">
        <f>+IF(F136=0,"",'Ark1'!X154)</f>
        <v>74.64788732394365</v>
      </c>
      <c r="AC136" s="129">
        <f>+IF(F136=0,"",'Ark1'!Y154)</f>
        <v>23.591549295774648</v>
      </c>
      <c r="AD136" s="104">
        <f>+IF(F136=0,"",'Ark1'!Z154)</f>
        <v>6.1677494417900141</v>
      </c>
      <c r="AE136" s="39">
        <f>+IF(F136=0,"",'Ark1'!AA154)</f>
        <v>1.8857063898109088</v>
      </c>
      <c r="AF136" s="39">
        <f>+IF(F136=0,"",'Ark1'!AB154)</f>
        <v>2.1527536653278805</v>
      </c>
      <c r="AG136" s="129">
        <f>+IF(F136=0,"",'Ark1'!AD154)</f>
        <v>67.229673708881421</v>
      </c>
      <c r="AH136" s="129">
        <f>+IF(F136=0,"",'Ark1'!AE154)</f>
        <v>64.242274518210877</v>
      </c>
      <c r="AI136" s="129">
        <f>+IF(F136=0,"",'Ark1'!AF154)</f>
        <v>4.0147017246253869</v>
      </c>
      <c r="AJ136" s="39">
        <f t="shared" si="54"/>
        <v>3.8805757891085659</v>
      </c>
      <c r="AK136" s="25"/>
      <c r="AQ136" t="s">
        <v>452</v>
      </c>
    </row>
    <row r="137" spans="1:43" ht="15.6">
      <c r="A137" s="25"/>
      <c r="B137" s="46" t="str">
        <f t="shared" si="65"/>
        <v>Juni</v>
      </c>
      <c r="C137" s="385">
        <f>+'Ark1'!C155</f>
        <v>2013</v>
      </c>
      <c r="D137" s="46">
        <f>+IF(F137=0,"",'Ark1'!Q155)</f>
        <v>112</v>
      </c>
      <c r="E137" s="46">
        <f t="shared" si="48"/>
        <v>-1</v>
      </c>
      <c r="F137" s="129">
        <f>+'Ark1'!R155</f>
        <v>1775</v>
      </c>
      <c r="G137" s="46">
        <f t="shared" si="49"/>
        <v>983</v>
      </c>
      <c r="H137" s="104">
        <f>+IF(F137=0,"",'Ark1'!AF155)</f>
        <v>12.545942889454336</v>
      </c>
      <c r="I137" s="104">
        <f t="shared" si="66"/>
        <v>5.684047204131172</v>
      </c>
      <c r="J137" s="104">
        <f>+IF(F137=0,"",'Ark1'!AG155)</f>
        <v>13.091733843581743</v>
      </c>
      <c r="K137" s="104"/>
      <c r="L137" s="129"/>
      <c r="M137" s="129"/>
      <c r="N137" s="129"/>
      <c r="O137" s="129"/>
      <c r="P137" s="39">
        <f>+IF(F137=0,"",'Ark1'!S155)</f>
        <v>4.943661971830986</v>
      </c>
      <c r="Q137" s="39">
        <f t="shared" si="67"/>
        <v>0.58507611324512698</v>
      </c>
      <c r="R137" s="105"/>
      <c r="S137" s="104"/>
      <c r="T137" s="383"/>
      <c r="U137" s="104"/>
      <c r="V137" s="102"/>
      <c r="W137" s="39">
        <f>+IF(F137=0,"",'Ark1'!T155)</f>
        <v>5.4918309859154926</v>
      </c>
      <c r="X137" s="389">
        <f t="shared" si="68"/>
        <v>0.7077400768245834</v>
      </c>
      <c r="Y137" s="104">
        <f>+IF(F137=0,"",'Ark1'!U155)</f>
        <v>20.090478873239441</v>
      </c>
      <c r="Z137" s="394">
        <f t="shared" si="69"/>
        <v>0.42974655000712758</v>
      </c>
      <c r="AA137" s="129">
        <f>+IF(F137=0,"",'Ark1'!W155)</f>
        <v>4.0563380281690149</v>
      </c>
      <c r="AB137" s="129">
        <f>+IF(F137=0,"",'Ark1'!X155)</f>
        <v>79.323943661971825</v>
      </c>
      <c r="AC137" s="129">
        <f>+IF(F137=0,"",'Ark1'!Y155)</f>
        <v>24.507042253521124</v>
      </c>
      <c r="AD137" s="104">
        <f>+IF(F137=0,"",'Ark1'!Z155)</f>
        <v>5.1477302036483881</v>
      </c>
      <c r="AE137" s="39">
        <f>+IF(F137=0,"",'Ark1'!AA155)</f>
        <v>1.7004334488317883</v>
      </c>
      <c r="AF137" s="39">
        <f>+IF(F137=0,"",'Ark1'!AB155)</f>
        <v>2.2207258741352929</v>
      </c>
      <c r="AG137" s="129">
        <f>+IF(F137=0,"",'Ark1'!AD155)</f>
        <v>61.669457115688601</v>
      </c>
      <c r="AH137" s="129">
        <f>+IF(F137=0,"",'Ark1'!AE155)</f>
        <v>63.827291900273522</v>
      </c>
      <c r="AI137" s="129">
        <f>+IF(F137=0,"",'Ark1'!AF155)</f>
        <v>12.545942889454336</v>
      </c>
      <c r="AJ137" s="39">
        <f t="shared" si="54"/>
        <v>4.0638860398860404</v>
      </c>
      <c r="AK137" s="25"/>
      <c r="AQ137" t="s">
        <v>453</v>
      </c>
    </row>
    <row r="138" spans="1:43" ht="15.6">
      <c r="A138" s="25"/>
      <c r="B138" s="46" t="str">
        <f t="shared" si="65"/>
        <v>Juli</v>
      </c>
      <c r="C138" s="385">
        <f>+'Ark1'!C156</f>
        <v>2013</v>
      </c>
      <c r="D138" s="46">
        <f>+IF(F138=0,"",'Ark1'!Q156)</f>
        <v>30</v>
      </c>
      <c r="E138" s="46">
        <f t="shared" si="48"/>
        <v>15</v>
      </c>
      <c r="F138" s="129">
        <f>+'Ark1'!R156</f>
        <v>317</v>
      </c>
      <c r="G138" s="46">
        <f t="shared" si="49"/>
        <v>113</v>
      </c>
      <c r="H138" s="104">
        <f>+IF(F138=0,"",'Ark1'!AF156)</f>
        <v>2.2405993780039593</v>
      </c>
      <c r="I138" s="104">
        <f t="shared" si="66"/>
        <v>0.47314139845102199</v>
      </c>
      <c r="J138" s="104">
        <f>+IF(F138=0,"",'Ark1'!AG156)</f>
        <v>2.2913819953875003</v>
      </c>
      <c r="K138" s="104"/>
      <c r="L138" s="129"/>
      <c r="M138" s="129"/>
      <c r="N138" s="129"/>
      <c r="O138" s="129"/>
      <c r="P138" s="39">
        <f>+IF(F138=0,"",'Ark1'!S156)</f>
        <v>4.2996845425867507</v>
      </c>
      <c r="Q138" s="39">
        <f t="shared" si="67"/>
        <v>-0.56306055545246547</v>
      </c>
      <c r="R138" s="105"/>
      <c r="S138" s="104"/>
      <c r="T138" s="383"/>
      <c r="U138" s="104"/>
      <c r="V138" s="102"/>
      <c r="W138" s="39">
        <f>+IF(F138=0,"",'Ark1'!T156)</f>
        <v>5.1514195583596223</v>
      </c>
      <c r="X138" s="389">
        <f t="shared" si="68"/>
        <v>-0.38779612791488649</v>
      </c>
      <c r="Y138" s="104">
        <f>+IF(F138=0,"",'Ark1'!U156)</f>
        <v>19.689274447949536</v>
      </c>
      <c r="Z138" s="394">
        <f t="shared" si="69"/>
        <v>-0.63278437557987743</v>
      </c>
      <c r="AA138" s="129">
        <f>+IF(F138=0,"",'Ark1'!W156)</f>
        <v>0.31545741324921139</v>
      </c>
      <c r="AB138" s="129">
        <f>+IF(F138=0,"",'Ark1'!X156)</f>
        <v>72.239747634069445</v>
      </c>
      <c r="AC138" s="129">
        <f>+IF(F138=0,"",'Ark1'!Y156)</f>
        <v>26.182965299684543</v>
      </c>
      <c r="AD138" s="104">
        <f>+IF(F138=0,"",'Ark1'!Z156)</f>
        <v>5.6078087549356797</v>
      </c>
      <c r="AE138" s="39">
        <f>+IF(F138=0,"",'Ark1'!AA156)</f>
        <v>1.3273749246943909</v>
      </c>
      <c r="AF138" s="39">
        <f>+IF(F138=0,"",'Ark1'!AB156)</f>
        <v>1.8549378735748845</v>
      </c>
      <c r="AG138" s="129">
        <f>+IF(F138=0,"",'Ark1'!AD156)</f>
        <v>62.081239390656883</v>
      </c>
      <c r="AH138" s="129">
        <f>+IF(F138=0,"",'Ark1'!AE156)</f>
        <v>58.501643794364178</v>
      </c>
      <c r="AI138" s="129">
        <f>+IF(F138=0,"",'Ark1'!AF156)</f>
        <v>2.2405993780039593</v>
      </c>
      <c r="AJ138" s="39">
        <f t="shared" si="54"/>
        <v>4.5792369772560555</v>
      </c>
      <c r="AK138" s="25"/>
      <c r="AQ138" t="s">
        <v>454</v>
      </c>
    </row>
    <row r="139" spans="1:43" ht="15.6">
      <c r="A139" s="25"/>
      <c r="B139" s="46" t="str">
        <f t="shared" si="65"/>
        <v>August</v>
      </c>
      <c r="C139" s="385">
        <f>+'Ark1'!C157</f>
        <v>2013</v>
      </c>
      <c r="D139" s="46">
        <f>+IF(F139=0,"",'Ark1'!Q157)</f>
        <v>92</v>
      </c>
      <c r="E139" s="46">
        <f t="shared" si="48"/>
        <v>-13</v>
      </c>
      <c r="F139" s="129">
        <f>+'Ark1'!R157</f>
        <v>1166</v>
      </c>
      <c r="G139" s="46">
        <f t="shared" si="49"/>
        <v>-317</v>
      </c>
      <c r="H139" s="104">
        <f>+IF(F139=0,"",'Ark1'!AF157)</f>
        <v>8.2414475544246528</v>
      </c>
      <c r="I139" s="104">
        <f t="shared" si="66"/>
        <v>-4.6072788361489074</v>
      </c>
      <c r="J139" s="104">
        <f>+IF(F139=0,"",'Ark1'!AG157)</f>
        <v>7.8895643088481151</v>
      </c>
      <c r="K139" s="104"/>
      <c r="L139" s="129"/>
      <c r="M139" s="129"/>
      <c r="N139" s="129"/>
      <c r="O139" s="129"/>
      <c r="P139" s="39">
        <f>+IF(F139=0,"",'Ark1'!S157)</f>
        <v>4.6818181818181808</v>
      </c>
      <c r="Q139" s="39">
        <f t="shared" si="67"/>
        <v>5.4864218721251135E-3</v>
      </c>
      <c r="R139" s="105"/>
      <c r="S139" s="104"/>
      <c r="T139" s="383"/>
      <c r="U139" s="104"/>
      <c r="V139" s="102"/>
      <c r="W139" s="39">
        <f>+IF(F139=0,"",'Ark1'!T157)</f>
        <v>5.1586620926243558</v>
      </c>
      <c r="X139" s="389">
        <f t="shared" si="68"/>
        <v>0.48030740617796397</v>
      </c>
      <c r="Y139" s="104">
        <f>+IF(F139=0,"",'Ark1'!U157)</f>
        <v>18.430874785591776</v>
      </c>
      <c r="Z139" s="394">
        <f t="shared" si="69"/>
        <v>0.32338995754053101</v>
      </c>
      <c r="AA139" s="129">
        <f>+IF(F139=0,"",'Ark1'!W157)</f>
        <v>4.2881646655231549</v>
      </c>
      <c r="AB139" s="129">
        <f>+IF(F139=0,"",'Ark1'!X157)</f>
        <v>62.778730703258994</v>
      </c>
      <c r="AC139" s="129">
        <f>+IF(F139=0,"",'Ark1'!Y157)</f>
        <v>17.066895368782163</v>
      </c>
      <c r="AD139" s="104">
        <f>+IF(F139=0,"",'Ark1'!Z157)</f>
        <v>5.3603899934057919</v>
      </c>
      <c r="AE139" s="39">
        <f>+IF(F139=0,"",'Ark1'!AA157)</f>
        <v>1.7273291495704783</v>
      </c>
      <c r="AF139" s="39">
        <f>+IF(F139=0,"",'Ark1'!AB157)</f>
        <v>2.3909577218134919</v>
      </c>
      <c r="AG139" s="129">
        <f>+IF(F139=0,"",'Ark1'!AD157)</f>
        <v>61.672836403254223</v>
      </c>
      <c r="AH139" s="129">
        <f>+IF(F139=0,"",'Ark1'!AE157)</f>
        <v>62.980678463335053</v>
      </c>
      <c r="AI139" s="129">
        <f>+IF(F139=0,"",'Ark1'!AF157)</f>
        <v>8.2414475544246528</v>
      </c>
      <c r="AJ139" s="39">
        <f t="shared" si="54"/>
        <v>3.9366917017768852</v>
      </c>
      <c r="AK139" s="25"/>
      <c r="AQ139" t="s">
        <v>65</v>
      </c>
    </row>
    <row r="140" spans="1:43" ht="15.6">
      <c r="A140" s="25"/>
      <c r="B140" s="46" t="str">
        <f t="shared" si="65"/>
        <v>September</v>
      </c>
      <c r="C140" s="385">
        <f>+'Ark1'!C158</f>
        <v>2013</v>
      </c>
      <c r="D140" s="46">
        <f>+IF(F140=0,"",'Ark1'!Q158)</f>
        <v>149</v>
      </c>
      <c r="E140" s="46">
        <f t="shared" si="48"/>
        <v>22</v>
      </c>
      <c r="F140" s="129">
        <f>+'Ark1'!R158</f>
        <v>2499</v>
      </c>
      <c r="G140" s="46">
        <f t="shared" si="49"/>
        <v>1212</v>
      </c>
      <c r="H140" s="104">
        <f>+IF(F140=0,"",'Ark1'!AF158)</f>
        <v>17.663273960983879</v>
      </c>
      <c r="I140" s="104">
        <f t="shared" si="66"/>
        <v>6.5126934723337317</v>
      </c>
      <c r="J140" s="104">
        <f>+IF(F140=0,"",'Ark1'!AG158)</f>
        <v>16.159318507053499</v>
      </c>
      <c r="K140" s="104"/>
      <c r="L140" s="129"/>
      <c r="M140" s="129"/>
      <c r="N140" s="129"/>
      <c r="O140" s="129"/>
      <c r="P140" s="39">
        <f>+IF(F140=0,"",'Ark1'!S158)</f>
        <v>3.9983993597438978</v>
      </c>
      <c r="Q140" s="39">
        <f t="shared" si="67"/>
        <v>-0.4841181227735829</v>
      </c>
      <c r="R140" s="105"/>
      <c r="S140" s="104"/>
      <c r="T140" s="383"/>
      <c r="U140" s="104"/>
      <c r="V140" s="102"/>
      <c r="W140" s="39">
        <f>+IF(F140=0,"",'Ark1'!T158)</f>
        <v>4.4389755902360948</v>
      </c>
      <c r="X140" s="389">
        <f t="shared" si="68"/>
        <v>-0.33647118521068098</v>
      </c>
      <c r="Y140" s="104">
        <f>+IF(F140=0,"",'Ark1'!U158)</f>
        <v>17.61360544217688</v>
      </c>
      <c r="Z140" s="394">
        <f t="shared" si="69"/>
        <v>-0.86137513280368339</v>
      </c>
      <c r="AA140" s="129">
        <f>+IF(F140=0,"",'Ark1'!W158)</f>
        <v>1.2404961984793916</v>
      </c>
      <c r="AB140" s="129">
        <f>+IF(F140=0,"",'Ark1'!X158)</f>
        <v>62.064825930372173</v>
      </c>
      <c r="AC140" s="129">
        <f>+IF(F140=0,"",'Ark1'!Y158)</f>
        <v>10.364145658263304</v>
      </c>
      <c r="AD140" s="104">
        <f>+IF(F140=0,"",'Ark1'!Z158)</f>
        <v>4.6320178326153503</v>
      </c>
      <c r="AE140" s="39">
        <f>+IF(F140=0,"",'Ark1'!AA158)</f>
        <v>1.7526055144873178</v>
      </c>
      <c r="AF140" s="39">
        <f>+IF(F140=0,"",'Ark1'!AB158)</f>
        <v>2.1611213962385625</v>
      </c>
      <c r="AG140" s="129">
        <f>+IF(F140=0,"",'Ark1'!AD158)</f>
        <v>56.502427597046477</v>
      </c>
      <c r="AH140" s="129">
        <f>+IF(F140=0,"",'Ark1'!AE158)</f>
        <v>54.195984110739367</v>
      </c>
      <c r="AI140" s="129">
        <f>+IF(F140=0,"",'Ark1'!AF158)</f>
        <v>17.663273960983879</v>
      </c>
      <c r="AJ140" s="39">
        <f t="shared" si="54"/>
        <v>4.405164131305046</v>
      </c>
      <c r="AK140" s="25"/>
      <c r="AQ140" t="s">
        <v>77</v>
      </c>
    </row>
    <row r="141" spans="1:43" ht="15.6">
      <c r="A141" s="25"/>
      <c r="B141" s="46" t="str">
        <f t="shared" si="65"/>
        <v>Oktober</v>
      </c>
      <c r="C141" s="385">
        <f>+'Ark1'!C159</f>
        <v>2013</v>
      </c>
      <c r="D141" s="46">
        <f>+IF(F141=0,"",'Ark1'!Q159)</f>
        <v>168</v>
      </c>
      <c r="E141" s="46">
        <f t="shared" si="48"/>
        <v>-23</v>
      </c>
      <c r="F141" s="129">
        <f>+'Ark1'!R159</f>
        <v>2731</v>
      </c>
      <c r="G141" s="46">
        <f t="shared" si="49"/>
        <v>889</v>
      </c>
      <c r="H141" s="104">
        <f>+IF(F141=0,"",'Ark1'!AF159)</f>
        <v>19.303081707661864</v>
      </c>
      <c r="I141" s="104">
        <f t="shared" si="66"/>
        <v>3.3439758334632845</v>
      </c>
      <c r="J141" s="104">
        <f>+IF(F141=0,"",'Ark1'!AG159)</f>
        <v>18.675231340921925</v>
      </c>
      <c r="K141" s="104"/>
      <c r="L141" s="129"/>
      <c r="M141" s="129"/>
      <c r="N141" s="129"/>
      <c r="O141" s="129"/>
      <c r="P141" s="39">
        <f>+IF(F141=0,"",'Ark1'!S159)</f>
        <v>3.9860856829000366</v>
      </c>
      <c r="Q141" s="39">
        <f t="shared" si="67"/>
        <v>-0.4389957503247186</v>
      </c>
      <c r="R141" s="105"/>
      <c r="S141" s="104"/>
      <c r="T141" s="383"/>
      <c r="U141" s="104"/>
      <c r="V141" s="102"/>
      <c r="W141" s="39">
        <f>+IF(F141=0,"",'Ark1'!T159)</f>
        <v>4.5920908092273907</v>
      </c>
      <c r="X141" s="389">
        <f t="shared" si="68"/>
        <v>-0.17012417448596562</v>
      </c>
      <c r="Y141" s="104">
        <f>+IF(F141=0,"",'Ark1'!U159)</f>
        <v>18.626693518857525</v>
      </c>
      <c r="Z141" s="394">
        <f t="shared" si="69"/>
        <v>-0.39583633999152212</v>
      </c>
      <c r="AA141" s="129">
        <f>+IF(F141=0,"",'Ark1'!W159)</f>
        <v>1.7942145734163315</v>
      </c>
      <c r="AB141" s="129">
        <f>+IF(F141=0,"",'Ark1'!X159)</f>
        <v>70.67008421823509</v>
      </c>
      <c r="AC141" s="129">
        <f>+IF(F141=0,"",'Ark1'!Y159)</f>
        <v>13.841083852068843</v>
      </c>
      <c r="AD141" s="104">
        <f>+IF(F141=0,"",'Ark1'!Z159)</f>
        <v>4.7430916458027346</v>
      </c>
      <c r="AE141" s="39">
        <f>+IF(F141=0,"",'Ark1'!AA159)</f>
        <v>1.7637331891019901</v>
      </c>
      <c r="AF141" s="39">
        <f>+IF(F141=0,"",'Ark1'!AB159)</f>
        <v>2.1052139386251603</v>
      </c>
      <c r="AG141" s="129">
        <f>+IF(F141=0,"",'Ark1'!AD159)</f>
        <v>54.41668802359176</v>
      </c>
      <c r="AH141" s="129">
        <f>+IF(F141=0,"",'Ark1'!AE159)</f>
        <v>64.657841885311214</v>
      </c>
      <c r="AI141" s="129">
        <f>+IF(F141=0,"",'Ark1'!AF159)</f>
        <v>19.303081707661864</v>
      </c>
      <c r="AJ141" s="39">
        <f t="shared" si="54"/>
        <v>4.6729285320595171</v>
      </c>
      <c r="AK141" s="25"/>
      <c r="AQ141" t="s">
        <v>66</v>
      </c>
    </row>
    <row r="142" spans="1:43" ht="15.6">
      <c r="A142" s="25"/>
      <c r="B142" s="46" t="str">
        <f>+AQ142</f>
        <v>November</v>
      </c>
      <c r="C142" s="385">
        <f>+'Ark1'!C160</f>
        <v>2013</v>
      </c>
      <c r="D142" s="46">
        <f>+IF(F142=0,"",'Ark1'!Q160)</f>
        <v>114</v>
      </c>
      <c r="E142" s="46">
        <f t="shared" si="48"/>
        <v>1</v>
      </c>
      <c r="F142" s="129">
        <f>+'Ark1'!R160</f>
        <v>979</v>
      </c>
      <c r="G142" s="46">
        <f t="shared" si="49"/>
        <v>-15</v>
      </c>
      <c r="H142" s="104">
        <f>+IF(F142=0,"",'Ark1'!AF160)</f>
        <v>6.9197059655074895</v>
      </c>
      <c r="I142" s="104">
        <f t="shared" si="66"/>
        <v>-1.6923196799612299</v>
      </c>
      <c r="J142" s="104">
        <f>+IF(F142=0,"",'Ark1'!AG160)</f>
        <v>7.0012430696845938</v>
      </c>
      <c r="K142" s="104"/>
      <c r="L142" s="129"/>
      <c r="M142" s="129"/>
      <c r="N142" s="129"/>
      <c r="O142" s="129"/>
      <c r="P142" s="39">
        <f>+IF(F142=0,"",'Ark1'!S160)</f>
        <v>4.8038815117466811</v>
      </c>
      <c r="Q142" s="39">
        <f t="shared" si="67"/>
        <v>5.0887552074474485E-3</v>
      </c>
      <c r="R142" s="105"/>
      <c r="S142" s="104"/>
      <c r="T142" s="383"/>
      <c r="U142" s="104"/>
      <c r="V142" s="102"/>
      <c r="W142" s="39">
        <f>+IF(F142=0,"",'Ark1'!T160)</f>
        <v>5.0337078651685374</v>
      </c>
      <c r="X142" s="389">
        <f t="shared" si="68"/>
        <v>-1.860601813126106E-2</v>
      </c>
      <c r="Y142" s="104">
        <f>+IF(F142=0,"",'Ark1'!U160)</f>
        <v>19.479775280898878</v>
      </c>
      <c r="Z142" s="394">
        <f t="shared" si="69"/>
        <v>0.83218976782038112</v>
      </c>
      <c r="AA142" s="129">
        <f>+IF(F142=0,"",'Ark1'!W160)</f>
        <v>1.5321756894790601</v>
      </c>
      <c r="AB142" s="129">
        <f>+IF(F142=0,"",'Ark1'!X160)</f>
        <v>76.915219611848812</v>
      </c>
      <c r="AC142" s="129">
        <f>+IF(F142=0,"",'Ark1'!Y160)</f>
        <v>20.531154239019408</v>
      </c>
      <c r="AD142" s="104">
        <f>+IF(F142=0,"",'Ark1'!Z160)</f>
        <v>5.2507676904119691</v>
      </c>
      <c r="AE142" s="39">
        <f>+IF(F142=0,"",'Ark1'!AA160)</f>
        <v>1.657109378278486</v>
      </c>
      <c r="AF142" s="39">
        <f>+IF(F142=0,"",'Ark1'!AB160)</f>
        <v>2.0538927987241968</v>
      </c>
      <c r="AG142" s="129">
        <f>+IF(F142=0,"",'Ark1'!AD160)</f>
        <v>47.219633711406438</v>
      </c>
      <c r="AH142" s="129">
        <f>+IF(F142=0,"",'Ark1'!AE160)</f>
        <v>55.835637384449953</v>
      </c>
      <c r="AI142" s="129">
        <f>+IF(F142=0,"",'Ark1'!AF160)</f>
        <v>6.9197059655074895</v>
      </c>
      <c r="AJ142" s="39">
        <f t="shared" si="54"/>
        <v>4.05500744205826</v>
      </c>
      <c r="AK142" s="25"/>
      <c r="AQ142" t="s">
        <v>67</v>
      </c>
    </row>
    <row r="143" spans="1:43" ht="15.6">
      <c r="A143" s="25"/>
      <c r="B143" s="46" t="str">
        <f>+AQ143</f>
        <v>Desember</v>
      </c>
      <c r="C143" s="385">
        <f>+'Ark1'!C161</f>
        <v>2013</v>
      </c>
      <c r="D143" s="46">
        <f>+IF(F143=0,"",'Ark1'!Q161)</f>
        <v>38</v>
      </c>
      <c r="E143" s="46">
        <f t="shared" si="48"/>
        <v>-2</v>
      </c>
      <c r="F143" s="129">
        <f>+'Ark1'!R161</f>
        <v>280</v>
      </c>
      <c r="G143" s="46">
        <f t="shared" si="49"/>
        <v>-162</v>
      </c>
      <c r="H143" s="104">
        <f>+IF(F143=0,"",'Ark1'!AF161)</f>
        <v>1.9790783149561777</v>
      </c>
      <c r="I143" s="104">
        <f t="shared" si="66"/>
        <v>-1.8504139740751857</v>
      </c>
      <c r="J143" s="104">
        <f>+IF(F143=0,"",'Ark1'!AG161)</f>
        <v>2.0320848547414694</v>
      </c>
      <c r="K143" s="104"/>
      <c r="L143" s="129"/>
      <c r="M143" s="129"/>
      <c r="N143" s="129"/>
      <c r="O143" s="129"/>
      <c r="P143" s="39">
        <f>+IF(F143=0,"",'Ark1'!S161)</f>
        <v>5.0392857142857155</v>
      </c>
      <c r="Q143" s="39">
        <f t="shared" si="67"/>
        <v>0.1365707821590183</v>
      </c>
      <c r="R143" s="105"/>
      <c r="S143" s="104"/>
      <c r="T143" s="383"/>
      <c r="U143" s="104"/>
      <c r="V143" s="102"/>
      <c r="W143" s="39">
        <f>+IF(F143=0,"",'Ark1'!T161)</f>
        <v>5.1928571428571439</v>
      </c>
      <c r="X143" s="389">
        <f t="shared" si="68"/>
        <v>2.0911441499678496E-2</v>
      </c>
      <c r="Y143" s="104">
        <f>+IF(F143=0,"",'Ark1'!U161)</f>
        <v>19.768571428571413</v>
      </c>
      <c r="Z143" s="394">
        <f t="shared" si="69"/>
        <v>0.39300581771167842</v>
      </c>
      <c r="AA143" s="129">
        <f>+IF(F143=0,"",'Ark1'!W161)</f>
        <v>3.5714285714285721</v>
      </c>
      <c r="AB143" s="129">
        <f>+IF(F143=0,"",'Ark1'!X161)</f>
        <v>74.285714285714306</v>
      </c>
      <c r="AC143" s="129">
        <f>+IF(F143=0,"",'Ark1'!Y161)</f>
        <v>24.642857142857139</v>
      </c>
      <c r="AD143" s="104">
        <f>+IF(F143=0,"",'Ark1'!Z161)</f>
        <v>6.2386077397615471</v>
      </c>
      <c r="AE143" s="39">
        <f>+IF(F143=0,"",'Ark1'!AA161)</f>
        <v>1.4935191628485771</v>
      </c>
      <c r="AF143" s="39">
        <f>+IF(F143=0,"",'Ark1'!AB161)</f>
        <v>2.0031989722563703</v>
      </c>
      <c r="AG143" s="129">
        <f>+IF(F143=0,"",'Ark1'!AD161)</f>
        <v>59.453366183217341</v>
      </c>
      <c r="AH143" s="129">
        <f>+IF(F143=0,"",'Ark1'!AE161)</f>
        <v>57.40404622146616</v>
      </c>
      <c r="AI143" s="129">
        <f>+IF(F143=0,"",'Ark1'!AF161)</f>
        <v>1.9790783149561777</v>
      </c>
      <c r="AJ143" s="39">
        <f t="shared" si="54"/>
        <v>3.9228915662650561</v>
      </c>
      <c r="AK143" s="25"/>
      <c r="AQ143" t="s">
        <v>68</v>
      </c>
    </row>
    <row r="144" spans="1:43" ht="15.6">
      <c r="A144" s="25"/>
      <c r="B144" s="70" t="str">
        <f t="shared" ref="B144:B153" si="70">+AQ144</f>
        <v>Januar</v>
      </c>
      <c r="C144" s="386">
        <f>+'Ark1'!C162</f>
        <v>2012</v>
      </c>
      <c r="D144" s="70">
        <f>+IF(F144=0,"",'Ark1'!Q162)</f>
        <v>156</v>
      </c>
      <c r="E144" s="70">
        <f>+IF(F144=0,"",D144-D156)</f>
        <v>3</v>
      </c>
      <c r="F144" s="130">
        <f>+'Ark1'!R162</f>
        <v>1583</v>
      </c>
      <c r="G144" s="70">
        <f>+IF(F144=0,"",F144-F156)</f>
        <v>34</v>
      </c>
      <c r="H144" s="124">
        <f>+IF(F144=0,"",'Ark1'!AF162)</f>
        <v>13.715127360942647</v>
      </c>
      <c r="I144" s="124">
        <f>+IF(F144=0,"",H144-H156)</f>
        <v>-1.8277183143533566</v>
      </c>
      <c r="J144" s="124">
        <f>+IF(F144=0,"",'Ark1'!AG162)</f>
        <v>14.23972337183408</v>
      </c>
      <c r="K144" s="124"/>
      <c r="L144" s="130"/>
      <c r="M144" s="130"/>
      <c r="N144" s="130"/>
      <c r="O144" s="130"/>
      <c r="P144" s="71">
        <f>+IF(F144=0,"",'Ark1'!S162)</f>
        <v>5.0391661402400514</v>
      </c>
      <c r="Q144" s="71">
        <f>+IF(F144=0,"",P144-P156)</f>
        <v>0.38519583681848779</v>
      </c>
      <c r="R144" s="105"/>
      <c r="S144" s="124"/>
      <c r="T144" s="383"/>
      <c r="U144" s="124"/>
      <c r="V144" s="102"/>
      <c r="W144" s="71">
        <f>+IF(F144=0,"",'Ark1'!T162)</f>
        <v>5.3701831964624143</v>
      </c>
      <c r="X144" s="399">
        <f>+IF(F144=0,"",W144-W156)</f>
        <v>0.43151308671418942</v>
      </c>
      <c r="Y144" s="124">
        <f>+IF(F144=0,"",'Ark1'!U162)</f>
        <v>19.953063802905898</v>
      </c>
      <c r="Z144" s="395">
        <f>+IF(F144=0,"",Y144-Y156)</f>
        <v>0.10109479063994087</v>
      </c>
      <c r="AA144" s="130">
        <f>+IF(F144=0,"",'Ark1'!W162)</f>
        <v>1.5792798483891348</v>
      </c>
      <c r="AB144" s="130">
        <f>+IF(F144=0,"",'Ark1'!X162)</f>
        <v>78.458622867972224</v>
      </c>
      <c r="AC144" s="130">
        <f>+IF(F144=0,"",'Ark1'!Y162)</f>
        <v>22.109917877447881</v>
      </c>
      <c r="AD144" s="124">
        <f>+IF(F144=0,"",'Ark1'!Z162)</f>
        <v>5.2354809397003237</v>
      </c>
      <c r="AE144" s="71">
        <f>+IF(F144=0,"",'Ark1'!AA162)</f>
        <v>1.6572305058910159</v>
      </c>
      <c r="AF144" s="71">
        <f>+IF(F144=0,"",'Ark1'!AB162)</f>
        <v>1.8028321663099656</v>
      </c>
      <c r="AG144" s="130">
        <f>+IF(F144=0,"",'Ark1'!AD162)</f>
        <v>43.286320042816072</v>
      </c>
      <c r="AH144" s="130">
        <f>+IF(F144=0,"",'Ark1'!AE162)</f>
        <v>46.326862338891182</v>
      </c>
      <c r="AI144" s="130">
        <f>+IF(F144=0,"",'Ark1'!AF162)</f>
        <v>13.715127360942647</v>
      </c>
      <c r="AJ144" s="71">
        <f t="shared" si="54"/>
        <v>3.9595963394759974</v>
      </c>
      <c r="AK144" s="25"/>
      <c r="AQ144" t="s">
        <v>448</v>
      </c>
    </row>
    <row r="145" spans="1:43" ht="15.6">
      <c r="A145" s="25"/>
      <c r="B145" s="70" t="str">
        <f t="shared" si="70"/>
        <v>Februar</v>
      </c>
      <c r="C145" s="386">
        <f>+'Ark1'!C163</f>
        <v>2012</v>
      </c>
      <c r="D145" s="70">
        <f>+IF(F145=0,"",'Ark1'!Q163)</f>
        <v>100</v>
      </c>
      <c r="E145" s="70">
        <f t="shared" si="48"/>
        <v>16</v>
      </c>
      <c r="F145" s="130">
        <f>+'Ark1'!R163</f>
        <v>803</v>
      </c>
      <c r="G145" s="70">
        <f t="shared" si="49"/>
        <v>156</v>
      </c>
      <c r="H145" s="124">
        <f>+IF(F145=0,"",'Ark1'!AF163)</f>
        <v>6.9571997920637676</v>
      </c>
      <c r="I145" s="124">
        <f t="shared" ref="I145:I155" si="71">+IF(F145=0,"",H145-H157)</f>
        <v>0.46512674369932849</v>
      </c>
      <c r="J145" s="124">
        <f>+IF(F145=0,"",'Ark1'!AG163)</f>
        <v>7.2543211880224003</v>
      </c>
      <c r="K145" s="124"/>
      <c r="L145" s="130"/>
      <c r="M145" s="130"/>
      <c r="N145" s="130"/>
      <c r="O145" s="130"/>
      <c r="P145" s="71">
        <f>+IF(F145=0,"",'Ark1'!S163)</f>
        <v>5.0821917808219181</v>
      </c>
      <c r="Q145" s="71">
        <f t="shared" ref="Q145:Q155" si="72">+IF(F145=0,"",P145-P157)</f>
        <v>0.48250089983273714</v>
      </c>
      <c r="R145" s="105"/>
      <c r="S145" s="124"/>
      <c r="T145" s="383"/>
      <c r="U145" s="124"/>
      <c r="V145" s="102"/>
      <c r="W145" s="71">
        <f>+IF(F145=0,"",'Ark1'!T163)</f>
        <v>5.2864259028642593</v>
      </c>
      <c r="X145" s="399">
        <f t="shared" ref="X145:X155" si="73">+IF(F145=0,"",W145-W157)</f>
        <v>0.13495758756286769</v>
      </c>
      <c r="Y145" s="124">
        <f>+IF(F145=0,"",'Ark1'!U163)</f>
        <v>20.038729763387298</v>
      </c>
      <c r="Z145" s="395">
        <f t="shared" ref="Z145:Z155" si="74">+IF(F145=0,"",Y145-Y157)</f>
        <v>-0.92633978839014475</v>
      </c>
      <c r="AA145" s="130">
        <f>+IF(F145=0,"",'Ark1'!W163)</f>
        <v>0.9962640099626402</v>
      </c>
      <c r="AB145" s="130">
        <f>+IF(F145=0,"",'Ark1'!X163)</f>
        <v>76.836861768368621</v>
      </c>
      <c r="AC145" s="130">
        <f>+IF(F145=0,"",'Ark1'!Y163)</f>
        <v>26.650062266500623</v>
      </c>
      <c r="AD145" s="124">
        <f>+IF(F145=0,"",'Ark1'!Z163)</f>
        <v>5.3372472865893323</v>
      </c>
      <c r="AE145" s="71">
        <f>+IF(F145=0,"",'Ark1'!AA163)</f>
        <v>1.8588334906025037</v>
      </c>
      <c r="AF145" s="71">
        <f>+IF(F145=0,"",'Ark1'!AB163)</f>
        <v>1.80152213293193</v>
      </c>
      <c r="AG145" s="130">
        <f>+IF(F145=0,"",'Ark1'!AD163)</f>
        <v>45.690984679763361</v>
      </c>
      <c r="AH145" s="130">
        <f>+IF(F145=0,"",'Ark1'!AE163)</f>
        <v>57.979863805014553</v>
      </c>
      <c r="AI145" s="130">
        <f>+IF(F145=0,"",'Ark1'!AF163)</f>
        <v>6.9571997920637676</v>
      </c>
      <c r="AJ145" s="71">
        <f t="shared" si="54"/>
        <v>3.9429306542514087</v>
      </c>
      <c r="AK145" s="25"/>
      <c r="AQ145" t="s">
        <v>449</v>
      </c>
    </row>
    <row r="146" spans="1:43" ht="15.6">
      <c r="A146" s="25"/>
      <c r="B146" s="70" t="str">
        <f t="shared" si="70"/>
        <v>Mars</v>
      </c>
      <c r="C146" s="386">
        <f>+'Ark1'!C164</f>
        <v>2012</v>
      </c>
      <c r="D146" s="70">
        <f>+IF(F146=0,"",'Ark1'!Q164)</f>
        <v>142</v>
      </c>
      <c r="E146" s="70">
        <f t="shared" si="48"/>
        <v>1</v>
      </c>
      <c r="F146" s="130">
        <f>+'Ark1'!R164</f>
        <v>706</v>
      </c>
      <c r="G146" s="70">
        <f t="shared" si="49"/>
        <v>-92</v>
      </c>
      <c r="H146" s="124">
        <f>+IF(F146=0,"",'Ark1'!AF164)</f>
        <v>6.1167908508057511</v>
      </c>
      <c r="I146" s="124">
        <f t="shared" si="71"/>
        <v>-1.8904337127102036</v>
      </c>
      <c r="J146" s="124">
        <f>+IF(F146=0,"",'Ark1'!AG164)</f>
        <v>6.1765713615912405</v>
      </c>
      <c r="K146" s="124"/>
      <c r="L146" s="130"/>
      <c r="M146" s="130"/>
      <c r="N146" s="130"/>
      <c r="O146" s="130"/>
      <c r="P146" s="71">
        <f>+IF(F146=0,"",'Ark1'!S164)</f>
        <v>4.6784702549575083</v>
      </c>
      <c r="Q146" s="71">
        <f t="shared" si="72"/>
        <v>0.29877100683720847</v>
      </c>
      <c r="R146" s="105"/>
      <c r="S146" s="124"/>
      <c r="T146" s="383"/>
      <c r="U146" s="124"/>
      <c r="V146" s="102"/>
      <c r="W146" s="71">
        <f>+IF(F146=0,"",'Ark1'!T164)</f>
        <v>5.2804532577903682</v>
      </c>
      <c r="X146" s="399">
        <f t="shared" si="73"/>
        <v>0.37193195453222394</v>
      </c>
      <c r="Y146" s="124">
        <f>+IF(F146=0,"",'Ark1'!U164)</f>
        <v>19.405807365439081</v>
      </c>
      <c r="Z146" s="395">
        <f t="shared" si="74"/>
        <v>-0.10985679496193157</v>
      </c>
      <c r="AA146" s="130">
        <f>+IF(F146=0,"",'Ark1'!W164)</f>
        <v>1.8413597733711049</v>
      </c>
      <c r="AB146" s="130">
        <f>+IF(F146=0,"",'Ark1'!X164)</f>
        <v>69.971671388101996</v>
      </c>
      <c r="AC146" s="130">
        <f>+IF(F146=0,"",'Ark1'!Y164)</f>
        <v>22.379603399433432</v>
      </c>
      <c r="AD146" s="124">
        <f>+IF(F146=0,"",'Ark1'!Z164)</f>
        <v>5.6607047416840439</v>
      </c>
      <c r="AE146" s="71">
        <f>+IF(F146=0,"",'Ark1'!AA164)</f>
        <v>1.9057140661196921</v>
      </c>
      <c r="AF146" s="71">
        <f>+IF(F146=0,"",'Ark1'!AB164)</f>
        <v>2.1016890061115281</v>
      </c>
      <c r="AG146" s="130">
        <f>+IF(F146=0,"",'Ark1'!AD164)</f>
        <v>55.296799961117685</v>
      </c>
      <c r="AH146" s="130">
        <f>+IF(F146=0,"",'Ark1'!AE164)</f>
        <v>59.789665932743759</v>
      </c>
      <c r="AI146" s="130">
        <f>+IF(F146=0,"",'Ark1'!AF164)</f>
        <v>6.1167908508057511</v>
      </c>
      <c r="AJ146" s="71">
        <f t="shared" si="54"/>
        <v>4.1478958522555214</v>
      </c>
      <c r="AK146" s="25"/>
      <c r="AQ146" t="s">
        <v>450</v>
      </c>
    </row>
    <row r="147" spans="1:43" ht="15.6">
      <c r="A147" s="25"/>
      <c r="B147" s="70" t="str">
        <f t="shared" si="70"/>
        <v>April</v>
      </c>
      <c r="C147" s="386">
        <f>+'Ark1'!C165</f>
        <v>2012</v>
      </c>
      <c r="D147" s="70">
        <f>+IF(F147=0,"",'Ark1'!Q165)</f>
        <v>76</v>
      </c>
      <c r="E147" s="70">
        <f t="shared" si="48"/>
        <v>-11</v>
      </c>
      <c r="F147" s="130">
        <f>+'Ark1'!R165</f>
        <v>493</v>
      </c>
      <c r="G147" s="70">
        <f t="shared" si="49"/>
        <v>-70</v>
      </c>
      <c r="H147" s="124">
        <f>+IF(F147=0,"",'Ark1'!AF165)</f>
        <v>4.2713567839195967</v>
      </c>
      <c r="I147" s="124">
        <f t="shared" si="71"/>
        <v>-1.3778505209168479</v>
      </c>
      <c r="J147" s="124">
        <f>+IF(F147=0,"",'Ark1'!AG165)</f>
        <v>4.2620844491330594</v>
      </c>
      <c r="K147" s="124"/>
      <c r="L147" s="130"/>
      <c r="M147" s="130"/>
      <c r="N147" s="130"/>
      <c r="O147" s="130"/>
      <c r="P147" s="71">
        <f>+IF(F147=0,"",'Ark1'!S165)</f>
        <v>4.9310344827586228</v>
      </c>
      <c r="Q147" s="71">
        <f t="shared" si="72"/>
        <v>0.15305934954370226</v>
      </c>
      <c r="R147" s="105"/>
      <c r="S147" s="124"/>
      <c r="T147" s="383"/>
      <c r="U147" s="124"/>
      <c r="V147" s="102"/>
      <c r="W147" s="71">
        <f>+IF(F147=0,"",'Ark1'!T165)</f>
        <v>5.0060851926977685</v>
      </c>
      <c r="X147" s="399">
        <f t="shared" si="73"/>
        <v>-0.31363061547274551</v>
      </c>
      <c r="Y147" s="124">
        <f>+IF(F147=0,"",'Ark1'!U165)</f>
        <v>19.176267748478697</v>
      </c>
      <c r="Z147" s="395">
        <f t="shared" si="74"/>
        <v>-1.2652953065834822</v>
      </c>
      <c r="AA147" s="130">
        <f>+IF(F147=0,"",'Ark1'!W165)</f>
        <v>1.8255578093306275</v>
      </c>
      <c r="AB147" s="130">
        <f>+IF(F147=0,"",'Ark1'!X165)</f>
        <v>64.503042596348891</v>
      </c>
      <c r="AC147" s="130">
        <f>+IF(F147=0,"",'Ark1'!Y165)</f>
        <v>27.180527383367128</v>
      </c>
      <c r="AD147" s="124">
        <f>+IF(F147=0,"",'Ark1'!Z165)</f>
        <v>6.417400333774526</v>
      </c>
      <c r="AE147" s="71">
        <f>+IF(F147=0,"",'Ark1'!AA165)</f>
        <v>2.0089329776650295</v>
      </c>
      <c r="AF147" s="71">
        <f>+IF(F147=0,"",'Ark1'!AB165)</f>
        <v>2.1828121432644574</v>
      </c>
      <c r="AG147" s="130">
        <f>+IF(F147=0,"",'Ark1'!AD165)</f>
        <v>71.643767759534114</v>
      </c>
      <c r="AH147" s="130">
        <f>+IF(F147=0,"",'Ark1'!AE165)</f>
        <v>70.504233253352069</v>
      </c>
      <c r="AI147" s="130">
        <f>+IF(F147=0,"",'Ark1'!AF165)</f>
        <v>4.2713567839195967</v>
      </c>
      <c r="AJ147" s="71">
        <f t="shared" si="54"/>
        <v>3.8888934594816922</v>
      </c>
      <c r="AK147" s="25"/>
      <c r="AQ147" t="s">
        <v>451</v>
      </c>
    </row>
    <row r="148" spans="1:43" ht="15.6">
      <c r="A148" s="25"/>
      <c r="B148" s="70" t="str">
        <f t="shared" si="70"/>
        <v>Mai</v>
      </c>
      <c r="C148" s="386">
        <f>+'Ark1'!C166</f>
        <v>2012</v>
      </c>
      <c r="D148" s="70">
        <f>+IF(F148=0,"",'Ark1'!Q166)</f>
        <v>104</v>
      </c>
      <c r="E148" s="70">
        <f t="shared" si="48"/>
        <v>3</v>
      </c>
      <c r="F148" s="130">
        <f>+'Ark1'!R166</f>
        <v>913</v>
      </c>
      <c r="G148" s="70">
        <f t="shared" si="49"/>
        <v>262</v>
      </c>
      <c r="H148" s="124">
        <f>+IF(F148=0,"",'Ark1'!AF166)</f>
        <v>7.9102408594697629</v>
      </c>
      <c r="I148" s="124">
        <f t="shared" si="71"/>
        <v>1.3780313471278003</v>
      </c>
      <c r="J148" s="124">
        <f>+IF(F148=0,"",'Ark1'!AG166)</f>
        <v>8.3384727744867373</v>
      </c>
      <c r="K148" s="124"/>
      <c r="L148" s="130"/>
      <c r="M148" s="130"/>
      <c r="N148" s="130"/>
      <c r="O148" s="130"/>
      <c r="P148" s="71">
        <f>+IF(F148=0,"",'Ark1'!S166)</f>
        <v>4.902519167579408</v>
      </c>
      <c r="Q148" s="71">
        <f t="shared" si="72"/>
        <v>0.42172039645805537</v>
      </c>
      <c r="R148" s="105"/>
      <c r="S148" s="124"/>
      <c r="T148" s="383"/>
      <c r="U148" s="124"/>
      <c r="V148" s="102"/>
      <c r="W148" s="71">
        <f>+IF(F148=0,"",'Ark1'!T166)</f>
        <v>5.4392113910186195</v>
      </c>
      <c r="X148" s="399">
        <f t="shared" si="73"/>
        <v>0.64658466290801986</v>
      </c>
      <c r="Y148" s="124">
        <f>+IF(F148=0,"",'Ark1'!U166)</f>
        <v>20.258378970427181</v>
      </c>
      <c r="Z148" s="395">
        <f t="shared" si="74"/>
        <v>1.4474726724241336</v>
      </c>
      <c r="AA148" s="130">
        <f>+IF(F148=0,"",'Ark1'!W166)</f>
        <v>1.8619934282584889</v>
      </c>
      <c r="AB148" s="130">
        <f>+IF(F148=0,"",'Ark1'!X166)</f>
        <v>72.836801752464382</v>
      </c>
      <c r="AC148" s="130">
        <f>+IF(F148=0,"",'Ark1'!Y166)</f>
        <v>29.901423877327495</v>
      </c>
      <c r="AD148" s="124">
        <f>+IF(F148=0,"",'Ark1'!Z166)</f>
        <v>6.0261113467740719</v>
      </c>
      <c r="AE148" s="71">
        <f>+IF(F148=0,"",'Ark1'!AA166)</f>
        <v>1.8833228441465637</v>
      </c>
      <c r="AF148" s="71">
        <f>+IF(F148=0,"",'Ark1'!AB166)</f>
        <v>2.1146949039785774</v>
      </c>
      <c r="AG148" s="130">
        <f>+IF(F148=0,"",'Ark1'!AD166)</f>
        <v>61.733284445859312</v>
      </c>
      <c r="AH148" s="130">
        <f>+IF(F148=0,"",'Ark1'!AE166)</f>
        <v>62.018402134275405</v>
      </c>
      <c r="AI148" s="130">
        <f>+IF(F148=0,"",'Ark1'!AF166)</f>
        <v>7.9102408594697629</v>
      </c>
      <c r="AJ148" s="71">
        <f t="shared" si="54"/>
        <v>4.1322386058981273</v>
      </c>
      <c r="AK148" s="25"/>
      <c r="AQ148" t="s">
        <v>452</v>
      </c>
    </row>
    <row r="149" spans="1:43" ht="15.6">
      <c r="A149" s="25"/>
      <c r="B149" s="70" t="str">
        <f t="shared" si="70"/>
        <v>Juni</v>
      </c>
      <c r="C149" s="386">
        <f>+'Ark1'!C167</f>
        <v>2012</v>
      </c>
      <c r="D149" s="70">
        <f>+IF(F149=0,"",'Ark1'!Q167)</f>
        <v>113</v>
      </c>
      <c r="E149" s="70">
        <f t="shared" si="48"/>
        <v>-18</v>
      </c>
      <c r="F149" s="130">
        <f>+'Ark1'!R167</f>
        <v>792</v>
      </c>
      <c r="G149" s="70">
        <f t="shared" si="49"/>
        <v>-240</v>
      </c>
      <c r="H149" s="124">
        <f>+IF(F149=0,"",'Ark1'!AF167)</f>
        <v>6.8618956853231641</v>
      </c>
      <c r="I149" s="124">
        <f t="shared" si="71"/>
        <v>-3.4933120208779176</v>
      </c>
      <c r="J149" s="124">
        <f>+IF(F149=0,"",'Ark1'!AG167)</f>
        <v>7.0199807045542659</v>
      </c>
      <c r="K149" s="124"/>
      <c r="L149" s="130"/>
      <c r="M149" s="130"/>
      <c r="N149" s="130"/>
      <c r="O149" s="130"/>
      <c r="P149" s="71">
        <f>+IF(F149=0,"",'Ark1'!S167)</f>
        <v>4.358585858585859</v>
      </c>
      <c r="Q149" s="71">
        <f t="shared" si="72"/>
        <v>-0.48734437397228092</v>
      </c>
      <c r="R149" s="105"/>
      <c r="S149" s="124"/>
      <c r="T149" s="383"/>
      <c r="U149" s="124"/>
      <c r="V149" s="102"/>
      <c r="W149" s="71">
        <f>+IF(F149=0,"",'Ark1'!T167)</f>
        <v>4.7840909090909092</v>
      </c>
      <c r="X149" s="399">
        <f t="shared" si="73"/>
        <v>-0.52501761804087455</v>
      </c>
      <c r="Y149" s="124">
        <f>+IF(F149=0,"",'Ark1'!U167)</f>
        <v>19.660732323232313</v>
      </c>
      <c r="Z149" s="395">
        <f t="shared" si="74"/>
        <v>-1.1772521728917305</v>
      </c>
      <c r="AA149" s="130">
        <f>+IF(F149=0,"",'Ark1'!W167)</f>
        <v>1.7676767676767675</v>
      </c>
      <c r="AB149" s="130">
        <f>+IF(F149=0,"",'Ark1'!X167)</f>
        <v>68.939393939393938</v>
      </c>
      <c r="AC149" s="130">
        <f>+IF(F149=0,"",'Ark1'!Y167)</f>
        <v>25.252525252525256</v>
      </c>
      <c r="AD149" s="124">
        <f>+IF(F149=0,"",'Ark1'!Z167)</f>
        <v>6.216951896053609</v>
      </c>
      <c r="AE149" s="71">
        <f>+IF(F149=0,"",'Ark1'!AA167)</f>
        <v>2.1308702685086569</v>
      </c>
      <c r="AF149" s="71">
        <f>+IF(F149=0,"",'Ark1'!AB167)</f>
        <v>2.2128183573544002</v>
      </c>
      <c r="AG149" s="130">
        <f>+IF(F149=0,"",'Ark1'!AD167)</f>
        <v>62.556697665625357</v>
      </c>
      <c r="AH149" s="130">
        <f>+IF(F149=0,"",'Ark1'!AE167)</f>
        <v>64.301595945313949</v>
      </c>
      <c r="AI149" s="130">
        <f>+IF(F149=0,"",'Ark1'!AF167)</f>
        <v>6.8618956853231641</v>
      </c>
      <c r="AJ149" s="71">
        <f t="shared" si="54"/>
        <v>4.5108053302433344</v>
      </c>
      <c r="AK149" s="25"/>
      <c r="AQ149" t="s">
        <v>453</v>
      </c>
    </row>
    <row r="150" spans="1:43" ht="15.6">
      <c r="A150" s="25"/>
      <c r="B150" s="70" t="str">
        <f t="shared" si="70"/>
        <v>Juli</v>
      </c>
      <c r="C150" s="386">
        <f>+'Ark1'!C168</f>
        <v>2012</v>
      </c>
      <c r="D150" s="70">
        <f>+IF(F150=0,"",'Ark1'!Q168)</f>
        <v>15</v>
      </c>
      <c r="E150" s="70">
        <f t="shared" si="48"/>
        <v>-16</v>
      </c>
      <c r="F150" s="130">
        <f>+'Ark1'!R168</f>
        <v>204</v>
      </c>
      <c r="G150" s="70">
        <f t="shared" si="49"/>
        <v>59</v>
      </c>
      <c r="H150" s="124">
        <f>+IF(F150=0,"",'Ark1'!AF168)</f>
        <v>1.7674579795529373</v>
      </c>
      <c r="I150" s="124">
        <f t="shared" si="71"/>
        <v>0.31251116036770776</v>
      </c>
      <c r="J150" s="124">
        <f>+IF(F150=0,"",'Ark1'!AG168)</f>
        <v>1.8689983499688936</v>
      </c>
      <c r="K150" s="124"/>
      <c r="L150" s="130"/>
      <c r="M150" s="130"/>
      <c r="N150" s="130"/>
      <c r="O150" s="130"/>
      <c r="P150" s="71">
        <f>+IF(F150=0,"",'Ark1'!S168)</f>
        <v>4.8627450980392162</v>
      </c>
      <c r="Q150" s="71">
        <f t="shared" si="72"/>
        <v>0.43515889114266493</v>
      </c>
      <c r="R150" s="105"/>
      <c r="S150" s="124"/>
      <c r="T150" s="383"/>
      <c r="U150" s="124"/>
      <c r="V150" s="102"/>
      <c r="W150" s="71">
        <f>+IF(F150=0,"",'Ark1'!T168)</f>
        <v>5.5392156862745088</v>
      </c>
      <c r="X150" s="399">
        <f t="shared" si="73"/>
        <v>0.47025016903313155</v>
      </c>
      <c r="Y150" s="124">
        <f>+IF(F150=0,"",'Ark1'!U168)</f>
        <v>20.322058823529414</v>
      </c>
      <c r="Z150" s="395">
        <f t="shared" si="74"/>
        <v>2.3213691683569913</v>
      </c>
      <c r="AA150" s="130">
        <f>+IF(F150=0,"",'Ark1'!W168)</f>
        <v>0.98039215686274495</v>
      </c>
      <c r="AB150" s="130">
        <f>+IF(F150=0,"",'Ark1'!X168)</f>
        <v>86.764705882352942</v>
      </c>
      <c r="AC150" s="130">
        <f>+IF(F150=0,"",'Ark1'!Y168)</f>
        <v>25</v>
      </c>
      <c r="AD150" s="124">
        <f>+IF(F150=0,"",'Ark1'!Z168)</f>
        <v>5.3804250940439884</v>
      </c>
      <c r="AE150" s="71">
        <f>+IF(F150=0,"",'Ark1'!AA168)</f>
        <v>1.357905073974965</v>
      </c>
      <c r="AF150" s="71">
        <f>+IF(F150=0,"",'Ark1'!AB168)</f>
        <v>1.861222287761412</v>
      </c>
      <c r="AG150" s="130">
        <f>+IF(F150=0,"",'Ark1'!AD168)</f>
        <v>63.100483789524397</v>
      </c>
      <c r="AH150" s="130">
        <f>+IF(F150=0,"",'Ark1'!AE168)</f>
        <v>57.81776457194195</v>
      </c>
      <c r="AI150" s="130">
        <f>+IF(F150=0,"",'Ark1'!AF168)</f>
        <v>1.7674579795529373</v>
      </c>
      <c r="AJ150" s="71">
        <f t="shared" si="54"/>
        <v>4.1791330645161286</v>
      </c>
      <c r="AK150" s="25"/>
      <c r="AQ150" t="s">
        <v>454</v>
      </c>
    </row>
    <row r="151" spans="1:43" ht="15.6">
      <c r="A151" s="25"/>
      <c r="B151" s="70" t="str">
        <f t="shared" si="70"/>
        <v>August</v>
      </c>
      <c r="C151" s="386">
        <f>+'Ark1'!C169</f>
        <v>2012</v>
      </c>
      <c r="D151" s="70">
        <f>+IF(F151=0,"",'Ark1'!Q169)</f>
        <v>105</v>
      </c>
      <c r="E151" s="70">
        <f t="shared" si="48"/>
        <v>0</v>
      </c>
      <c r="F151" s="130">
        <f>+'Ark1'!R169</f>
        <v>1483</v>
      </c>
      <c r="G151" s="70">
        <f t="shared" si="49"/>
        <v>705</v>
      </c>
      <c r="H151" s="124">
        <f>+IF(F151=0,"",'Ark1'!AF169)</f>
        <v>12.84872639057356</v>
      </c>
      <c r="I151" s="124">
        <f t="shared" si="71"/>
        <v>5.0421841469452211</v>
      </c>
      <c r="J151" s="124">
        <f>+IF(F151=0,"",'Ark1'!AG169)</f>
        <v>12.106269216550801</v>
      </c>
      <c r="K151" s="124"/>
      <c r="L151" s="130"/>
      <c r="M151" s="130"/>
      <c r="N151" s="130"/>
      <c r="O151" s="130"/>
      <c r="P151" s="71">
        <f>+IF(F151=0,"",'Ark1'!S169)</f>
        <v>4.6763317599460557</v>
      </c>
      <c r="Q151" s="71">
        <f t="shared" si="72"/>
        <v>0.37041916354502558</v>
      </c>
      <c r="R151" s="105"/>
      <c r="S151" s="124"/>
      <c r="T151" s="383"/>
      <c r="U151" s="124"/>
      <c r="V151" s="102"/>
      <c r="W151" s="71">
        <f>+IF(F151=0,"",'Ark1'!T169)</f>
        <v>4.6783546864463919</v>
      </c>
      <c r="X151" s="399">
        <f t="shared" si="73"/>
        <v>0.43670944223045449</v>
      </c>
      <c r="Y151" s="124">
        <f>+IF(F151=0,"",'Ark1'!U169)</f>
        <v>18.107484828051245</v>
      </c>
      <c r="Z151" s="395">
        <f t="shared" si="74"/>
        <v>0.55272904398954736</v>
      </c>
      <c r="AA151" s="130">
        <f>+IF(F151=0,"",'Ark1'!W169)</f>
        <v>1.7532029669588669</v>
      </c>
      <c r="AB151" s="130">
        <f>+IF(F151=0,"",'Ark1'!X169)</f>
        <v>61.631827376938624</v>
      </c>
      <c r="AC151" s="130">
        <f>+IF(F151=0,"",'Ark1'!Y169)</f>
        <v>13.553607552258937</v>
      </c>
      <c r="AD151" s="124">
        <f>+IF(F151=0,"",'Ark1'!Z169)</f>
        <v>5.0257977039770401</v>
      </c>
      <c r="AE151" s="71">
        <f>+IF(F151=0,"",'Ark1'!AA169)</f>
        <v>1.6317482412558637</v>
      </c>
      <c r="AF151" s="71">
        <f>+IF(F151=0,"",'Ark1'!AB169)</f>
        <v>2.16817774422895</v>
      </c>
      <c r="AG151" s="130">
        <f>+IF(F151=0,"",'Ark1'!AD169)</f>
        <v>54.877950431632321</v>
      </c>
      <c r="AH151" s="130">
        <f>+IF(F151=0,"",'Ark1'!AE169)</f>
        <v>58.848214077483789</v>
      </c>
      <c r="AI151" s="130">
        <f>+IF(F151=0,"",'Ark1'!AF169)</f>
        <v>12.84872639057356</v>
      </c>
      <c r="AJ151" s="71">
        <f t="shared" si="54"/>
        <v>3.8721557317952406</v>
      </c>
      <c r="AK151" s="25"/>
      <c r="AQ151" t="s">
        <v>65</v>
      </c>
    </row>
    <row r="152" spans="1:43" ht="15.6">
      <c r="A152" s="25"/>
      <c r="B152" s="70" t="str">
        <f t="shared" si="70"/>
        <v>September</v>
      </c>
      <c r="C152" s="386">
        <f>+'Ark1'!C170</f>
        <v>2012</v>
      </c>
      <c r="D152" s="70">
        <f>+IF(F152=0,"",'Ark1'!Q170)</f>
        <v>127</v>
      </c>
      <c r="E152" s="70">
        <f t="shared" si="48"/>
        <v>-20</v>
      </c>
      <c r="F152" s="130">
        <f>+'Ark1'!R170</f>
        <v>1287</v>
      </c>
      <c r="G152" s="70">
        <f t="shared" si="49"/>
        <v>144</v>
      </c>
      <c r="H152" s="124">
        <f>+IF(F152=0,"",'Ark1'!AF170)</f>
        <v>11.150580488650148</v>
      </c>
      <c r="I152" s="124">
        <f t="shared" si="71"/>
        <v>-0.31841409292721501</v>
      </c>
      <c r="J152" s="124">
        <f>+IF(F152=0,"",'Ark1'!AG170)</f>
        <v>10.719476678658694</v>
      </c>
      <c r="K152" s="124"/>
      <c r="L152" s="130"/>
      <c r="M152" s="130"/>
      <c r="N152" s="130"/>
      <c r="O152" s="130"/>
      <c r="P152" s="71">
        <f>+IF(F152=0,"",'Ark1'!S170)</f>
        <v>4.4825174825174807</v>
      </c>
      <c r="Q152" s="71">
        <f t="shared" si="72"/>
        <v>0.43002404419727114</v>
      </c>
      <c r="R152" s="105"/>
      <c r="S152" s="124"/>
      <c r="T152" s="383"/>
      <c r="U152" s="124"/>
      <c r="V152" s="102"/>
      <c r="W152" s="71">
        <f>+IF(F152=0,"",'Ark1'!T170)</f>
        <v>4.7754467754467758</v>
      </c>
      <c r="X152" s="399">
        <f t="shared" si="73"/>
        <v>0.68970749285709942</v>
      </c>
      <c r="Y152" s="124">
        <f>+IF(F152=0,"",'Ark1'!U170)</f>
        <v>18.474980574980563</v>
      </c>
      <c r="Z152" s="395">
        <f t="shared" si="74"/>
        <v>0.88792895643286229</v>
      </c>
      <c r="AA152" s="130">
        <f>+IF(F152=0,"",'Ark1'!W170)</f>
        <v>1.0101010101010102</v>
      </c>
      <c r="AB152" s="130">
        <f>+IF(F152=0,"",'Ark1'!X170)</f>
        <v>66.278166278166282</v>
      </c>
      <c r="AC152" s="130">
        <f>+IF(F152=0,"",'Ark1'!Y170)</f>
        <v>17.249417249417249</v>
      </c>
      <c r="AD152" s="124">
        <f>+IF(F152=0,"",'Ark1'!Z170)</f>
        <v>5.380655036373069</v>
      </c>
      <c r="AE152" s="71">
        <f>+IF(F152=0,"",'Ark1'!AA170)</f>
        <v>1.9218121149711589</v>
      </c>
      <c r="AF152" s="71">
        <f>+IF(F152=0,"",'Ark1'!AB170)</f>
        <v>2.116664210505359</v>
      </c>
      <c r="AG152" s="130">
        <f>+IF(F152=0,"",'Ark1'!AD170)</f>
        <v>57.458350210899773</v>
      </c>
      <c r="AH152" s="130">
        <f>+IF(F152=0,"",'Ark1'!AE170)</f>
        <v>52.88041563220969</v>
      </c>
      <c r="AI152" s="130">
        <f>+IF(F152=0,"",'Ark1'!AF170)</f>
        <v>11.150580488650148</v>
      </c>
      <c r="AJ152" s="71">
        <f t="shared" si="54"/>
        <v>4.1215635292078341</v>
      </c>
      <c r="AK152" s="25"/>
      <c r="AQ152" t="s">
        <v>77</v>
      </c>
    </row>
    <row r="153" spans="1:43" ht="15.6">
      <c r="A153" s="25"/>
      <c r="B153" s="70" t="str">
        <f t="shared" si="70"/>
        <v>Oktober</v>
      </c>
      <c r="C153" s="386">
        <f>+'Ark1'!C171</f>
        <v>2012</v>
      </c>
      <c r="D153" s="70">
        <f>+IF(F153=0,"",'Ark1'!Q171)</f>
        <v>191</v>
      </c>
      <c r="E153" s="70">
        <f t="shared" si="48"/>
        <v>27</v>
      </c>
      <c r="F153" s="130">
        <f>+'Ark1'!R171</f>
        <v>1842</v>
      </c>
      <c r="G153" s="70">
        <f t="shared" si="49"/>
        <v>609</v>
      </c>
      <c r="H153" s="124">
        <f>+IF(F153=0,"",'Ark1'!AF171)</f>
        <v>15.959105874198579</v>
      </c>
      <c r="I153" s="124">
        <f t="shared" si="71"/>
        <v>3.587040853126938</v>
      </c>
      <c r="J153" s="124">
        <f>+IF(F153=0,"",'Ark1'!AG171)</f>
        <v>15.796793710045325</v>
      </c>
      <c r="K153" s="124"/>
      <c r="L153" s="130"/>
      <c r="M153" s="130"/>
      <c r="N153" s="130"/>
      <c r="O153" s="130"/>
      <c r="P153" s="71">
        <f>+IF(F153=0,"",'Ark1'!S171)</f>
        <v>4.4250814332247552</v>
      </c>
      <c r="Q153" s="71">
        <f t="shared" si="72"/>
        <v>0.15825256055646619</v>
      </c>
      <c r="R153" s="105"/>
      <c r="S153" s="124"/>
      <c r="T153" s="383"/>
      <c r="U153" s="124"/>
      <c r="V153" s="102"/>
      <c r="W153" s="71">
        <f>+IF(F153=0,"",'Ark1'!T171)</f>
        <v>4.7622149837133563</v>
      </c>
      <c r="X153" s="399">
        <f t="shared" si="73"/>
        <v>0.38427499993395653</v>
      </c>
      <c r="Y153" s="124">
        <f>+IF(F153=0,"",'Ark1'!U171)</f>
        <v>19.022529858849047</v>
      </c>
      <c r="Z153" s="395">
        <f t="shared" si="74"/>
        <v>0.60030763662681608</v>
      </c>
      <c r="AA153" s="130">
        <f>+IF(F153=0,"",'Ark1'!W171)</f>
        <v>0.86862106406080353</v>
      </c>
      <c r="AB153" s="130">
        <f>+IF(F153=0,"",'Ark1'!X171)</f>
        <v>71.172638436482075</v>
      </c>
      <c r="AC153" s="130">
        <f>+IF(F153=0,"",'Ark1'!Y171)</f>
        <v>18.729641693811072</v>
      </c>
      <c r="AD153" s="124">
        <f>+IF(F153=0,"",'Ark1'!Z171)</f>
        <v>5.4718802935795843</v>
      </c>
      <c r="AE153" s="71">
        <f>+IF(F153=0,"",'Ark1'!AA171)</f>
        <v>1.709360008400737</v>
      </c>
      <c r="AF153" s="71">
        <f>+IF(F153=0,"",'Ark1'!AB171)</f>
        <v>2.0094578439833377</v>
      </c>
      <c r="AG153" s="130">
        <f>+IF(F153=0,"",'Ark1'!AD171)</f>
        <v>42.402886554200563</v>
      </c>
      <c r="AH153" s="130">
        <f>+IF(F153=0,"",'Ark1'!AE171)</f>
        <v>49.820688548666837</v>
      </c>
      <c r="AI153" s="130">
        <f>+IF(F153=0,"",'Ark1'!AF171)</f>
        <v>15.959105874198579</v>
      </c>
      <c r="AJ153" s="71">
        <f t="shared" si="54"/>
        <v>4.2987976935345298</v>
      </c>
      <c r="AK153" s="25"/>
      <c r="AQ153" t="s">
        <v>66</v>
      </c>
    </row>
    <row r="154" spans="1:43" ht="15.6">
      <c r="A154" s="25"/>
      <c r="B154" s="70" t="str">
        <f>+AQ154</f>
        <v>November</v>
      </c>
      <c r="C154" s="386">
        <f>+'Ark1'!C172</f>
        <v>2012</v>
      </c>
      <c r="D154" s="70">
        <f>+IF(F154=0,"",'Ark1'!Q172)</f>
        <v>113</v>
      </c>
      <c r="E154" s="70">
        <f t="shared" si="48"/>
        <v>-30</v>
      </c>
      <c r="F154" s="130">
        <f>+'Ark1'!R172</f>
        <v>994</v>
      </c>
      <c r="G154" s="70">
        <f t="shared" si="49"/>
        <v>-9</v>
      </c>
      <c r="H154" s="124">
        <f>+IF(F154=0,"",'Ark1'!AF172)</f>
        <v>8.6120256454687194</v>
      </c>
      <c r="I154" s="124">
        <f t="shared" si="71"/>
        <v>-1.4521926968953185</v>
      </c>
      <c r="J154" s="124">
        <f>+IF(F154=0,"",'Ark1'!AG172)</f>
        <v>8.3564157357065003</v>
      </c>
      <c r="K154" s="124"/>
      <c r="L154" s="130"/>
      <c r="M154" s="130"/>
      <c r="N154" s="130"/>
      <c r="O154" s="130"/>
      <c r="P154" s="71">
        <f>+IF(F154=0,"",'Ark1'!S172)</f>
        <v>4.7987927565392337</v>
      </c>
      <c r="Q154" s="71">
        <f t="shared" si="72"/>
        <v>0.32421648535279246</v>
      </c>
      <c r="R154" s="105"/>
      <c r="S154" s="124"/>
      <c r="T154" s="383"/>
      <c r="U154" s="124"/>
      <c r="V154" s="102"/>
      <c r="W154" s="71">
        <f>+IF(F154=0,"",'Ark1'!T172)</f>
        <v>5.0523138832997985</v>
      </c>
      <c r="X154" s="399">
        <f t="shared" si="73"/>
        <v>0.3424434944662984</v>
      </c>
      <c r="Y154" s="124">
        <f>+IF(F154=0,"",'Ark1'!U172)</f>
        <v>18.647585513078496</v>
      </c>
      <c r="Z154" s="395">
        <f t="shared" si="74"/>
        <v>0.1045147254413834</v>
      </c>
      <c r="AA154" s="130">
        <f>+IF(F154=0,"",'Ark1'!W172)</f>
        <v>4.3259557344064383</v>
      </c>
      <c r="AB154" s="130">
        <f>+IF(F154=0,"",'Ark1'!X172)</f>
        <v>67.203219315895382</v>
      </c>
      <c r="AC154" s="130">
        <f>+IF(F154=0,"",'Ark1'!Y172)</f>
        <v>20.120724346076464</v>
      </c>
      <c r="AD154" s="124">
        <f>+IF(F154=0,"",'Ark1'!Z172)</f>
        <v>5.6285488876543601</v>
      </c>
      <c r="AE154" s="71">
        <f>+IF(F154=0,"",'Ark1'!AA172)</f>
        <v>1.8661871498263272</v>
      </c>
      <c r="AF154" s="71">
        <f>+IF(F154=0,"",'Ark1'!AB172)</f>
        <v>2.2711734967594861</v>
      </c>
      <c r="AG154" s="130">
        <f>+IF(F154=0,"",'Ark1'!AD172)</f>
        <v>56.052473230345072</v>
      </c>
      <c r="AH154" s="130">
        <f>+IF(F154=0,"",'Ark1'!AE172)</f>
        <v>52.420141998568198</v>
      </c>
      <c r="AI154" s="130">
        <f>+IF(F154=0,"",'Ark1'!AF172)</f>
        <v>8.6120256454687194</v>
      </c>
      <c r="AJ154" s="71">
        <f t="shared" si="54"/>
        <v>3.8858909853249544</v>
      </c>
      <c r="AK154" s="25"/>
      <c r="AQ154" t="s">
        <v>67</v>
      </c>
    </row>
    <row r="155" spans="1:43" ht="15.6">
      <c r="A155" s="25"/>
      <c r="B155" s="70" t="str">
        <f>+AQ155</f>
        <v>Desember</v>
      </c>
      <c r="C155" s="386">
        <f>+'Ark1'!C173</f>
        <v>2012</v>
      </c>
      <c r="D155" s="70">
        <f>+IF(F155=0,"",'Ark1'!Q173)</f>
        <v>40</v>
      </c>
      <c r="E155" s="70">
        <f t="shared" si="48"/>
        <v>-9</v>
      </c>
      <c r="F155" s="130">
        <f>+'Ark1'!R173</f>
        <v>442</v>
      </c>
      <c r="G155" s="70">
        <f t="shared" si="49"/>
        <v>18</v>
      </c>
      <c r="H155" s="124">
        <f>+IF(F155=0,"",'Ark1'!AF173)</f>
        <v>3.8294922890313634</v>
      </c>
      <c r="I155" s="124">
        <f t="shared" si="71"/>
        <v>-0.42497289258613602</v>
      </c>
      <c r="J155" s="124">
        <f>+IF(F155=0,"",'Ark1'!AG173)</f>
        <v>3.8608924594480087</v>
      </c>
      <c r="K155" s="124"/>
      <c r="L155" s="130"/>
      <c r="M155" s="130"/>
      <c r="N155" s="130"/>
      <c r="O155" s="130"/>
      <c r="P155" s="71">
        <f>+IF(F155=0,"",'Ark1'!S173)</f>
        <v>4.9027149321266972</v>
      </c>
      <c r="Q155" s="71">
        <f t="shared" si="72"/>
        <v>0.68809229061726107</v>
      </c>
      <c r="R155" s="105"/>
      <c r="S155" s="124"/>
      <c r="T155" s="383"/>
      <c r="U155" s="124"/>
      <c r="V155" s="102"/>
      <c r="W155" s="71">
        <f>+IF(F155=0,"",'Ark1'!T173)</f>
        <v>5.1719457013574655</v>
      </c>
      <c r="X155" s="399">
        <f t="shared" si="73"/>
        <v>0.77336079569708982</v>
      </c>
      <c r="Y155" s="124">
        <f>+IF(F155=0,"",'Ark1'!U173)</f>
        <v>19.375565610859734</v>
      </c>
      <c r="Z155" s="395">
        <f t="shared" si="74"/>
        <v>2.0732071202937057</v>
      </c>
      <c r="AA155" s="130">
        <f>+IF(F155=0,"",'Ark1'!W173)</f>
        <v>2.2624434389140262</v>
      </c>
      <c r="AB155" s="130">
        <f>+IF(F155=0,"",'Ark1'!X173)</f>
        <v>74.434389140271492</v>
      </c>
      <c r="AC155" s="130">
        <f>+IF(F155=0,"",'Ark1'!Y173)</f>
        <v>20.588235294117652</v>
      </c>
      <c r="AD155" s="124">
        <f>+IF(F155=0,"",'Ark1'!Z173)</f>
        <v>5.4343960914879217</v>
      </c>
      <c r="AE155" s="71">
        <f>+IF(F155=0,"",'Ark1'!AA173)</f>
        <v>1.642766085585216</v>
      </c>
      <c r="AF155" s="71">
        <f>+IF(F155=0,"",'Ark1'!AB173)</f>
        <v>2.2365394885692225</v>
      </c>
      <c r="AG155" s="130">
        <f>+IF(F155=0,"",'Ark1'!AD173)</f>
        <v>56.795565498164081</v>
      </c>
      <c r="AH155" s="130">
        <f>+IF(F155=0,"",'Ark1'!AE173)</f>
        <v>39.249413777740145</v>
      </c>
      <c r="AI155" s="130">
        <f>+IF(F155=0,"",'Ark1'!AF173)</f>
        <v>3.8294922890313634</v>
      </c>
      <c r="AJ155" s="71">
        <f t="shared" si="54"/>
        <v>3.9520073834794656</v>
      </c>
      <c r="AK155" s="25"/>
      <c r="AQ155" t="s">
        <v>68</v>
      </c>
    </row>
    <row r="156" spans="1:43" ht="15.6">
      <c r="A156" s="25"/>
      <c r="B156" s="46" t="str">
        <f t="shared" ref="B156:B165" si="75">+AQ156</f>
        <v>Januar</v>
      </c>
      <c r="C156" s="385">
        <f>+'Ark1'!C174</f>
        <v>2011</v>
      </c>
      <c r="D156" s="46">
        <f>+IF(F156=0,"",'Ark1'!Q174)</f>
        <v>153</v>
      </c>
      <c r="E156" s="46">
        <f>+IF(F156=0,"",D156-D168)</f>
        <v>-15</v>
      </c>
      <c r="F156" s="129">
        <f>+'Ark1'!R174</f>
        <v>1549</v>
      </c>
      <c r="G156" s="46">
        <f>+IF(F156=0,"",F156-F168)</f>
        <v>-192</v>
      </c>
      <c r="H156" s="104">
        <f>+IF(F156=0,"",'Ark1'!AF174)</f>
        <v>15.542845675296004</v>
      </c>
      <c r="I156" s="104">
        <f>+IF(F156=0,"",H156-H168)</f>
        <v>0.86155449747866442</v>
      </c>
      <c r="J156" s="104">
        <f>+IF(F156=0,"",'Ark1'!AG174)</f>
        <v>16.170357543444666</v>
      </c>
      <c r="K156" s="104"/>
      <c r="L156" s="129"/>
      <c r="M156" s="129"/>
      <c r="N156" s="129"/>
      <c r="O156" s="129"/>
      <c r="P156" s="39">
        <f>+IF(F156=0,"",'Ark1'!S174)</f>
        <v>4.6539703034215636</v>
      </c>
      <c r="Q156" s="39">
        <f>+IF(F156=0,"",P156-P168)</f>
        <v>9.2224180503701625E-2</v>
      </c>
      <c r="R156" s="105"/>
      <c r="S156" s="104"/>
      <c r="T156" s="383"/>
      <c r="U156" s="104"/>
      <c r="V156" s="102"/>
      <c r="W156" s="39">
        <f>+IF(F156=0,"",'Ark1'!T174)</f>
        <v>4.9386701097482248</v>
      </c>
      <c r="X156" s="389">
        <f>+IF(F156=0,"",W156-W168)</f>
        <v>0.15463794432605305</v>
      </c>
      <c r="Y156" s="104">
        <f>+IF(F156=0,"",'Ark1'!U174)</f>
        <v>19.851969012265958</v>
      </c>
      <c r="Z156" s="394">
        <f>+IF(F156=0,"",Y156-Y168)</f>
        <v>9.2349513813907436E-3</v>
      </c>
      <c r="AA156" s="129">
        <f>+IF(F156=0,"",'Ark1'!W174)</f>
        <v>0.96836668818592642</v>
      </c>
      <c r="AB156" s="129">
        <f>+IF(F156=0,"",'Ark1'!X174)</f>
        <v>79.147837314396384</v>
      </c>
      <c r="AC156" s="129">
        <f>+IF(F156=0,"",'Ark1'!Y174)</f>
        <v>22.401549386701099</v>
      </c>
      <c r="AD156" s="104">
        <f>+IF(F156=0,"",'Ark1'!Z174)</f>
        <v>4.8669917915592258</v>
      </c>
      <c r="AE156" s="39">
        <f>+IF(F156=0,"",'Ark1'!AA174)</f>
        <v>1.6301960344704149</v>
      </c>
      <c r="AF156" s="39">
        <f>+IF(F156=0,"",'Ark1'!AB174)</f>
        <v>2.1147173516470361</v>
      </c>
      <c r="AG156" s="129">
        <f>+IF(F156=0,"",'Ark1'!AD174)</f>
        <v>47.586629750471758</v>
      </c>
      <c r="AH156" s="129">
        <f>+IF(F156=0,"",'Ark1'!AE174)</f>
        <v>39.122022655334547</v>
      </c>
      <c r="AI156" s="129">
        <f>+IF(F156=0,"",'Ark1'!AF174)</f>
        <v>15.542845675296004</v>
      </c>
      <c r="AJ156" s="39">
        <f t="shared" si="54"/>
        <v>4.2655985573588513</v>
      </c>
      <c r="AK156" s="25"/>
      <c r="AQ156" t="s">
        <v>448</v>
      </c>
    </row>
    <row r="157" spans="1:43" ht="15.6">
      <c r="A157" s="25"/>
      <c r="B157" s="46" t="str">
        <f t="shared" si="75"/>
        <v>Februar</v>
      </c>
      <c r="C157" s="385">
        <f>+'Ark1'!C175</f>
        <v>2011</v>
      </c>
      <c r="D157" s="46">
        <f>+IF(F157=0,"",'Ark1'!Q175)</f>
        <v>84</v>
      </c>
      <c r="E157" s="46">
        <f t="shared" si="48"/>
        <v>-49</v>
      </c>
      <c r="F157" s="129">
        <f>+'Ark1'!R175</f>
        <v>647</v>
      </c>
      <c r="G157" s="46">
        <f t="shared" si="49"/>
        <v>-247</v>
      </c>
      <c r="H157" s="104">
        <f>+IF(F157=0,"",'Ark1'!AF175)</f>
        <v>6.4920730483644391</v>
      </c>
      <c r="I157" s="104">
        <f t="shared" ref="I157:I167" si="76">+IF(F157=0,"",H157-H169)</f>
        <v>-1.0467404570742183</v>
      </c>
      <c r="J157" s="104">
        <f>+IF(F157=0,"",'Ark1'!AG175)</f>
        <v>7.1328847103415915</v>
      </c>
      <c r="K157" s="104"/>
      <c r="L157" s="129"/>
      <c r="M157" s="129"/>
      <c r="N157" s="129"/>
      <c r="O157" s="129"/>
      <c r="P157" s="39">
        <f>+IF(F157=0,"",'Ark1'!S175)</f>
        <v>4.599690880989181</v>
      </c>
      <c r="Q157" s="39">
        <f t="shared" ref="Q157:Q167" si="77">+IF(F157=0,"",P157-P169)</f>
        <v>-8.8102375790528598E-3</v>
      </c>
      <c r="R157" s="105"/>
      <c r="S157" s="104"/>
      <c r="T157" s="383"/>
      <c r="U157" s="104"/>
      <c r="V157" s="102"/>
      <c r="W157" s="39">
        <f>+IF(F157=0,"",'Ark1'!T175)</f>
        <v>5.1514683153013916</v>
      </c>
      <c r="X157" s="389">
        <f t="shared" ref="X157:X167" si="78">+IF(F157=0,"",W157-W169)</f>
        <v>5.4152879059782499E-2</v>
      </c>
      <c r="Y157" s="104">
        <f>+IF(F157=0,"",'Ark1'!U175)</f>
        <v>20.965069551777443</v>
      </c>
      <c r="Z157" s="394">
        <f t="shared" ref="Z157:Z167" si="79">+IF(F157=0,"",Y157-Y169)</f>
        <v>0.83184807526736648</v>
      </c>
      <c r="AA157" s="129">
        <f>+IF(F157=0,"",'Ark1'!W175)</f>
        <v>0.92735703245749612</v>
      </c>
      <c r="AB157" s="129">
        <f>+IF(F157=0,"",'Ark1'!X175)</f>
        <v>82.843894899536309</v>
      </c>
      <c r="AC157" s="129">
        <f>+IF(F157=0,"",'Ark1'!Y175)</f>
        <v>28.129829984544045</v>
      </c>
      <c r="AD157" s="104">
        <f>+IF(F157=0,"",'Ark1'!Z175)</f>
        <v>5.7209842556126116</v>
      </c>
      <c r="AE157" s="39">
        <f>+IF(F157=0,"",'Ark1'!AA175)</f>
        <v>1.6072286179187061</v>
      </c>
      <c r="AF157" s="39">
        <f>+IF(F157=0,"",'Ark1'!AB175)</f>
        <v>1.8115020218361988</v>
      </c>
      <c r="AG157" s="129">
        <f>+IF(F157=0,"",'Ark1'!AD175)</f>
        <v>49.193269139899698</v>
      </c>
      <c r="AH157" s="129">
        <f>+IF(F157=0,"",'Ark1'!AE175)</f>
        <v>57.928949563361265</v>
      </c>
      <c r="AI157" s="129">
        <f>+IF(F157=0,"",'Ark1'!AF175)</f>
        <v>6.4920730483644391</v>
      </c>
      <c r="AJ157" s="39">
        <f t="shared" si="54"/>
        <v>4.5579301075268832</v>
      </c>
      <c r="AK157" s="25"/>
      <c r="AQ157" t="s">
        <v>449</v>
      </c>
    </row>
    <row r="158" spans="1:43" ht="15.6">
      <c r="A158" s="25"/>
      <c r="B158" s="46" t="str">
        <f t="shared" si="75"/>
        <v>Mars</v>
      </c>
      <c r="C158" s="385">
        <f>+'Ark1'!C176</f>
        <v>2011</v>
      </c>
      <c r="D158" s="46">
        <f>+IF(F158=0,"",'Ark1'!Q176)</f>
        <v>141</v>
      </c>
      <c r="E158" s="46">
        <f t="shared" si="48"/>
        <v>-39</v>
      </c>
      <c r="F158" s="129">
        <f>+'Ark1'!R176</f>
        <v>798</v>
      </c>
      <c r="G158" s="46">
        <f t="shared" si="49"/>
        <v>16</v>
      </c>
      <c r="H158" s="104">
        <f>+IF(F158=0,"",'Ark1'!AF176)</f>
        <v>8.0072245635159547</v>
      </c>
      <c r="I158" s="104">
        <f t="shared" si="76"/>
        <v>1.4128709155819195</v>
      </c>
      <c r="J158" s="104">
        <f>+IF(F158=0,"",'Ark1'!AG176)</f>
        <v>8.1893766061532194</v>
      </c>
      <c r="K158" s="104"/>
      <c r="L158" s="129"/>
      <c r="M158" s="129"/>
      <c r="N158" s="129"/>
      <c r="O158" s="129"/>
      <c r="P158" s="39">
        <f>+IF(F158=0,"",'Ark1'!S176)</f>
        <v>4.3796992481202999</v>
      </c>
      <c r="Q158" s="39">
        <f t="shared" si="77"/>
        <v>-0.27119589254466092</v>
      </c>
      <c r="R158" s="105"/>
      <c r="S158" s="104"/>
      <c r="T158" s="383"/>
      <c r="U158" s="104"/>
      <c r="V158" s="102"/>
      <c r="W158" s="39">
        <f>+IF(F158=0,"",'Ark1'!T176)</f>
        <v>4.9085213032581443</v>
      </c>
      <c r="X158" s="389">
        <f t="shared" si="78"/>
        <v>-0.32677281438891459</v>
      </c>
      <c r="Y158" s="104">
        <f>+IF(F158=0,"",'Ark1'!U176)</f>
        <v>19.515664160401013</v>
      </c>
      <c r="Z158" s="394">
        <f t="shared" si="79"/>
        <v>-0.49469389586496249</v>
      </c>
      <c r="AA158" s="129">
        <f>+IF(F158=0,"",'Ark1'!W176)</f>
        <v>3.0075187969924806</v>
      </c>
      <c r="AB158" s="129">
        <f>+IF(F158=0,"",'Ark1'!X176)</f>
        <v>68.295739348370944</v>
      </c>
      <c r="AC158" s="129">
        <f>+IF(F158=0,"",'Ark1'!Y176)</f>
        <v>24.81203007518797</v>
      </c>
      <c r="AD158" s="104">
        <f>+IF(F158=0,"",'Ark1'!Z176)</f>
        <v>6.0647833217141329</v>
      </c>
      <c r="AE158" s="39">
        <f>+IF(F158=0,"",'Ark1'!AA176)</f>
        <v>1.9459974756439096</v>
      </c>
      <c r="AF158" s="39">
        <f>+IF(F158=0,"",'Ark1'!AB176)</f>
        <v>2.1428677688109525</v>
      </c>
      <c r="AG158" s="129">
        <f>+IF(F158=0,"",'Ark1'!AD176)</f>
        <v>56.867608168178599</v>
      </c>
      <c r="AH158" s="129">
        <f>+IF(F158=0,"",'Ark1'!AE176)</f>
        <v>65.622991811262892</v>
      </c>
      <c r="AI158" s="129">
        <f>+IF(F158=0,"",'Ark1'!AF176)</f>
        <v>8.0072245635159547</v>
      </c>
      <c r="AJ158" s="39">
        <f t="shared" si="54"/>
        <v>4.4559370529327644</v>
      </c>
      <c r="AK158" s="25"/>
      <c r="AQ158" t="s">
        <v>450</v>
      </c>
    </row>
    <row r="159" spans="1:43" ht="15.6">
      <c r="A159" s="25"/>
      <c r="B159" s="46" t="str">
        <f t="shared" si="75"/>
        <v>April</v>
      </c>
      <c r="C159" s="385">
        <f>+'Ark1'!C177</f>
        <v>2011</v>
      </c>
      <c r="D159" s="46">
        <f>+IF(F159=0,"",'Ark1'!Q177)</f>
        <v>87</v>
      </c>
      <c r="E159" s="46">
        <f t="shared" si="48"/>
        <v>-34</v>
      </c>
      <c r="F159" s="129">
        <f>+'Ark1'!R177</f>
        <v>563</v>
      </c>
      <c r="G159" s="46">
        <f t="shared" si="49"/>
        <v>-95</v>
      </c>
      <c r="H159" s="104">
        <f>+IF(F159=0,"",'Ark1'!AF177)</f>
        <v>5.6492073048364446</v>
      </c>
      <c r="I159" s="104">
        <f t="shared" si="76"/>
        <v>0.10050564199680601</v>
      </c>
      <c r="J159" s="104">
        <f>+IF(F159=0,"",'Ark1'!AG177)</f>
        <v>6.0518354647044612</v>
      </c>
      <c r="K159" s="104"/>
      <c r="L159" s="129"/>
      <c r="M159" s="129"/>
      <c r="N159" s="129"/>
      <c r="O159" s="129"/>
      <c r="P159" s="39">
        <f>+IF(F159=0,"",'Ark1'!S177)</f>
        <v>4.7779751332149205</v>
      </c>
      <c r="Q159" s="39">
        <f t="shared" si="77"/>
        <v>-8.3726994444655922E-2</v>
      </c>
      <c r="R159" s="105"/>
      <c r="S159" s="104"/>
      <c r="T159" s="383"/>
      <c r="U159" s="104"/>
      <c r="V159" s="102"/>
      <c r="W159" s="39">
        <f>+IF(F159=0,"",'Ark1'!T177)</f>
        <v>5.319715808170514</v>
      </c>
      <c r="X159" s="389">
        <f t="shared" si="78"/>
        <v>5.1261425170174846E-3</v>
      </c>
      <c r="Y159" s="104">
        <f>+IF(F159=0,"",'Ark1'!U177)</f>
        <v>20.441563055062179</v>
      </c>
      <c r="Z159" s="394">
        <f t="shared" si="79"/>
        <v>0.64429861737221117</v>
      </c>
      <c r="AA159" s="129">
        <f>+IF(F159=0,"",'Ark1'!W177)</f>
        <v>1.7761989342806399</v>
      </c>
      <c r="AB159" s="129">
        <f>+IF(F159=0,"",'Ark1'!X177)</f>
        <v>76.731793960923611</v>
      </c>
      <c r="AC159" s="129">
        <f>+IF(F159=0,"",'Ark1'!Y177)</f>
        <v>29.662522202486688</v>
      </c>
      <c r="AD159" s="104">
        <f>+IF(F159=0,"",'Ark1'!Z177)</f>
        <v>5.8490586791829058</v>
      </c>
      <c r="AE159" s="39">
        <f>+IF(F159=0,"",'Ark1'!AA177)</f>
        <v>1.9041167384264304</v>
      </c>
      <c r="AF159" s="39">
        <f>+IF(F159=0,"",'Ark1'!AB177)</f>
        <v>2.0010881385043278</v>
      </c>
      <c r="AG159" s="129">
        <f>+IF(F159=0,"",'Ark1'!AD177)</f>
        <v>57.351057232855453</v>
      </c>
      <c r="AH159" s="129">
        <f>+IF(F159=0,"",'Ark1'!AE177)</f>
        <v>61.20470267464011</v>
      </c>
      <c r="AI159" s="129">
        <f>+IF(F159=0,"",'Ark1'!AF177)</f>
        <v>5.6492073048364446</v>
      </c>
      <c r="AJ159" s="39">
        <f t="shared" si="54"/>
        <v>4.2782899628252808</v>
      </c>
      <c r="AK159" s="25"/>
      <c r="AQ159" t="s">
        <v>451</v>
      </c>
    </row>
    <row r="160" spans="1:43" ht="15.6">
      <c r="A160" s="25"/>
      <c r="B160" s="46" t="str">
        <f t="shared" si="75"/>
        <v>Mai</v>
      </c>
      <c r="C160" s="385">
        <f>+'Ark1'!C178</f>
        <v>2011</v>
      </c>
      <c r="D160" s="46">
        <f>+IF(F160=0,"",'Ark1'!Q178)</f>
        <v>101</v>
      </c>
      <c r="E160" s="46">
        <f t="shared" si="48"/>
        <v>7</v>
      </c>
      <c r="F160" s="129">
        <f>+'Ark1'!R178</f>
        <v>651</v>
      </c>
      <c r="G160" s="46">
        <f t="shared" si="49"/>
        <v>-12</v>
      </c>
      <c r="H160" s="104">
        <f>+IF(F160=0,"",'Ark1'!AF178)</f>
        <v>6.5322095123419626</v>
      </c>
      <c r="I160" s="104">
        <f t="shared" si="76"/>
        <v>0.94134446300658237</v>
      </c>
      <c r="J160" s="104">
        <f>+IF(F160=0,"",'Ark1'!AG178)</f>
        <v>6.4395471140907024</v>
      </c>
      <c r="K160" s="104"/>
      <c r="L160" s="129"/>
      <c r="M160" s="129"/>
      <c r="N160" s="129"/>
      <c r="O160" s="129"/>
      <c r="P160" s="39">
        <f>+IF(F160=0,"",'Ark1'!S178)</f>
        <v>4.4807987711213526</v>
      </c>
      <c r="Q160" s="39">
        <f t="shared" si="77"/>
        <v>-0.45585281258905574</v>
      </c>
      <c r="R160" s="105"/>
      <c r="S160" s="104"/>
      <c r="T160" s="383"/>
      <c r="U160" s="104"/>
      <c r="V160" s="102"/>
      <c r="W160" s="39">
        <f>+IF(F160=0,"",'Ark1'!T178)</f>
        <v>4.7926267281105996</v>
      </c>
      <c r="X160" s="389">
        <f t="shared" si="78"/>
        <v>6.1103349528398354E-2</v>
      </c>
      <c r="Y160" s="104">
        <f>+IF(F160=0,"",'Ark1'!U178)</f>
        <v>18.810906298003047</v>
      </c>
      <c r="Z160" s="394">
        <f t="shared" si="79"/>
        <v>0.54665290433789693</v>
      </c>
      <c r="AA160" s="129">
        <f>+IF(F160=0,"",'Ark1'!W178)</f>
        <v>0.92165898617511521</v>
      </c>
      <c r="AB160" s="129">
        <f>+IF(F160=0,"",'Ark1'!X178)</f>
        <v>64.362519201228864</v>
      </c>
      <c r="AC160" s="129">
        <f>+IF(F160=0,"",'Ark1'!Y178)</f>
        <v>22.119815668202754</v>
      </c>
      <c r="AD160" s="104">
        <f>+IF(F160=0,"",'Ark1'!Z178)</f>
        <v>5.8636075364447082</v>
      </c>
      <c r="AE160" s="39">
        <f>+IF(F160=0,"",'Ark1'!AA178)</f>
        <v>1.8658998251952388</v>
      </c>
      <c r="AF160" s="39">
        <f>+IF(F160=0,"",'Ark1'!AB178)</f>
        <v>2.1007659375243528</v>
      </c>
      <c r="AG160" s="129">
        <f>+IF(F160=0,"",'Ark1'!AD178)</f>
        <v>67.162127124634864</v>
      </c>
      <c r="AH160" s="129">
        <f>+IF(F160=0,"",'Ark1'!AE178)</f>
        <v>65.04845637414833</v>
      </c>
      <c r="AI160" s="129">
        <f>+IF(F160=0,"",'Ark1'!AF178)</f>
        <v>6.5322095123419626</v>
      </c>
      <c r="AJ160" s="39">
        <f t="shared" si="54"/>
        <v>4.1981145011998562</v>
      </c>
      <c r="AK160" s="25"/>
      <c r="AQ160" t="s">
        <v>452</v>
      </c>
    </row>
    <row r="161" spans="1:43" ht="15.6">
      <c r="A161" s="25"/>
      <c r="B161" s="46" t="str">
        <f t="shared" si="75"/>
        <v>Juni</v>
      </c>
      <c r="C161" s="385">
        <f>+'Ark1'!C179</f>
        <v>2011</v>
      </c>
      <c r="D161" s="46">
        <f>+IF(F161=0,"",'Ark1'!Q179)</f>
        <v>131</v>
      </c>
      <c r="E161" s="46">
        <f t="shared" ref="E161:E167" si="80">+IF(F161=0,"",D161-D173)</f>
        <v>-17</v>
      </c>
      <c r="F161" s="129">
        <f>+'Ark1'!R179</f>
        <v>1032</v>
      </c>
      <c r="G161" s="46">
        <f t="shared" ref="G161:G167" si="81">+IF(F161=0,"",F161-F173)</f>
        <v>3</v>
      </c>
      <c r="H161" s="104">
        <f>+IF(F161=0,"",'Ark1'!AF179)</f>
        <v>10.355207706201082</v>
      </c>
      <c r="I161" s="104">
        <f t="shared" si="76"/>
        <v>1.6779827653773953</v>
      </c>
      <c r="J161" s="104">
        <f>+IF(F161=0,"",'Ark1'!AG179)</f>
        <v>11.308370375317288</v>
      </c>
      <c r="K161" s="104"/>
      <c r="L161" s="129"/>
      <c r="M161" s="129"/>
      <c r="N161" s="129"/>
      <c r="O161" s="129"/>
      <c r="P161" s="39">
        <f>+IF(F161=0,"",'Ark1'!S179)</f>
        <v>4.8459302325581399</v>
      </c>
      <c r="Q161" s="39">
        <f t="shared" si="77"/>
        <v>2.9603701945895011E-2</v>
      </c>
      <c r="R161" s="105"/>
      <c r="S161" s="104"/>
      <c r="T161" s="383"/>
      <c r="U161" s="104"/>
      <c r="V161" s="102"/>
      <c r="W161" s="39">
        <f>+IF(F161=0,"",'Ark1'!T179)</f>
        <v>5.3091085271317837</v>
      </c>
      <c r="X161" s="389">
        <f t="shared" si="78"/>
        <v>0.17985682645150991</v>
      </c>
      <c r="Y161" s="104">
        <f>+IF(F161=0,"",'Ark1'!U179)</f>
        <v>20.837984496124044</v>
      </c>
      <c r="Z161" s="394">
        <f t="shared" si="79"/>
        <v>0.36762492372368882</v>
      </c>
      <c r="AA161" s="129">
        <f>+IF(F161=0,"",'Ark1'!W179)</f>
        <v>3.2945736434108537</v>
      </c>
      <c r="AB161" s="129">
        <f>+IF(F161=0,"",'Ark1'!X179)</f>
        <v>76.841085271317851</v>
      </c>
      <c r="AC161" s="129">
        <f>+IF(F161=0,"",'Ark1'!Y179)</f>
        <v>32.170542635658911</v>
      </c>
      <c r="AD161" s="104">
        <f>+IF(F161=0,"",'Ark1'!Z179)</f>
        <v>6.1966209696591514</v>
      </c>
      <c r="AE161" s="39">
        <f>+IF(F161=0,"",'Ark1'!AA179)</f>
        <v>1.8216247611202196</v>
      </c>
      <c r="AF161" s="39">
        <f>+IF(F161=0,"",'Ark1'!AB179)</f>
        <v>2.2082461690809341</v>
      </c>
      <c r="AG161" s="129">
        <f>+IF(F161=0,"",'Ark1'!AD179)</f>
        <v>63.279088669276646</v>
      </c>
      <c r="AH161" s="129">
        <f>+IF(F161=0,"",'Ark1'!AE179)</f>
        <v>63.019687846577177</v>
      </c>
      <c r="AI161" s="129">
        <f>+IF(F161=0,"",'Ark1'!AF179)</f>
        <v>10.355207706201082</v>
      </c>
      <c r="AJ161" s="39">
        <f t="shared" si="54"/>
        <v>4.3000999800040018</v>
      </c>
      <c r="AK161" s="25"/>
      <c r="AQ161" t="s">
        <v>453</v>
      </c>
    </row>
    <row r="162" spans="1:43" ht="15.6">
      <c r="A162" s="25"/>
      <c r="B162" s="46" t="str">
        <f t="shared" si="75"/>
        <v>Juli</v>
      </c>
      <c r="C162" s="385">
        <f>+'Ark1'!C180</f>
        <v>2011</v>
      </c>
      <c r="D162" s="46">
        <f>+IF(F162=0,"",'Ark1'!Q180)</f>
        <v>31</v>
      </c>
      <c r="E162" s="46">
        <f t="shared" si="80"/>
        <v>4</v>
      </c>
      <c r="F162" s="129">
        <f>+'Ark1'!R180</f>
        <v>145</v>
      </c>
      <c r="G162" s="46">
        <f t="shared" si="81"/>
        <v>-71</v>
      </c>
      <c r="H162" s="104">
        <f>+IF(F162=0,"",'Ark1'!AF180)</f>
        <v>1.4549468191852295</v>
      </c>
      <c r="I162" s="104">
        <f t="shared" si="76"/>
        <v>-0.3665114774308218</v>
      </c>
      <c r="J162" s="104">
        <f>+IF(F162=0,"",'Ark1'!AG180)</f>
        <v>1.3725297383196142</v>
      </c>
      <c r="K162" s="104"/>
      <c r="L162" s="129"/>
      <c r="M162" s="129"/>
      <c r="N162" s="129"/>
      <c r="O162" s="129"/>
      <c r="P162" s="39">
        <f>+IF(F162=0,"",'Ark1'!S180)</f>
        <v>4.4275862068965512</v>
      </c>
      <c r="Q162" s="39">
        <f t="shared" si="77"/>
        <v>0.28869731800766285</v>
      </c>
      <c r="R162" s="105"/>
      <c r="S162" s="104"/>
      <c r="T162" s="383"/>
      <c r="U162" s="104"/>
      <c r="V162" s="102"/>
      <c r="W162" s="39">
        <f>+IF(F162=0,"",'Ark1'!T180)</f>
        <v>5.0689655172413772</v>
      </c>
      <c r="X162" s="389">
        <f t="shared" si="78"/>
        <v>0.54118773946359955</v>
      </c>
      <c r="Y162" s="104">
        <f>+IF(F162=0,"",'Ark1'!U180)</f>
        <v>18.000689655172422</v>
      </c>
      <c r="Z162" s="394">
        <f t="shared" si="79"/>
        <v>-0.71968071519796695</v>
      </c>
      <c r="AA162" s="129">
        <f>+IF(F162=0,"",'Ark1'!W180)</f>
        <v>4.8275862068965516</v>
      </c>
      <c r="AB162" s="129">
        <f>+IF(F162=0,"",'Ark1'!X180)</f>
        <v>54.48275862068968</v>
      </c>
      <c r="AC162" s="129">
        <f>+IF(F162=0,"",'Ark1'!Y180)</f>
        <v>27.586206896551719</v>
      </c>
      <c r="AD162" s="104">
        <f>+IF(F162=0,"",'Ark1'!Z180)</f>
        <v>7.6401796020749293</v>
      </c>
      <c r="AE162" s="39">
        <f>+IF(F162=0,"",'Ark1'!AA180)</f>
        <v>2.3096344764880357</v>
      </c>
      <c r="AF162" s="39">
        <f>+IF(F162=0,"",'Ark1'!AB180)</f>
        <v>3.1352394670985384</v>
      </c>
      <c r="AG162" s="129">
        <f>+IF(F162=0,"",'Ark1'!AD180)</f>
        <v>46.537677015845993</v>
      </c>
      <c r="AH162" s="129">
        <f>+IF(F162=0,"",'Ark1'!AE180)</f>
        <v>54.641315759533995</v>
      </c>
      <c r="AI162" s="129">
        <f>+IF(F162=0,"",'Ark1'!AF180)</f>
        <v>1.4549468191852295</v>
      </c>
      <c r="AJ162" s="39">
        <f t="shared" si="54"/>
        <v>4.0655763239875418</v>
      </c>
      <c r="AK162" s="25"/>
      <c r="AQ162" t="s">
        <v>454</v>
      </c>
    </row>
    <row r="163" spans="1:43" ht="15.6">
      <c r="A163" s="25"/>
      <c r="B163" s="46" t="str">
        <f t="shared" si="75"/>
        <v>August</v>
      </c>
      <c r="C163" s="385">
        <f>+'Ark1'!C181</f>
        <v>2011</v>
      </c>
      <c r="D163" s="46">
        <f>+IF(F163=0,"",'Ark1'!Q181)</f>
        <v>105</v>
      </c>
      <c r="E163" s="46">
        <f t="shared" si="80"/>
        <v>19</v>
      </c>
      <c r="F163" s="129">
        <f>+'Ark1'!R181</f>
        <v>778</v>
      </c>
      <c r="G163" s="46">
        <f t="shared" si="81"/>
        <v>-137</v>
      </c>
      <c r="H163" s="104">
        <f>+IF(F163=0,"",'Ark1'!AF181)</f>
        <v>7.8065422436283392</v>
      </c>
      <c r="I163" s="104">
        <f t="shared" si="76"/>
        <v>9.0642514907569804E-2</v>
      </c>
      <c r="J163" s="104">
        <f>+IF(F163=0,"",'Ark1'!AG181)</f>
        <v>7.1818942393295124</v>
      </c>
      <c r="K163" s="104"/>
      <c r="L163" s="129"/>
      <c r="M163" s="129"/>
      <c r="N163" s="129"/>
      <c r="O163" s="129"/>
      <c r="P163" s="39">
        <f>+IF(F163=0,"",'Ark1'!S181)</f>
        <v>4.3059125964010301</v>
      </c>
      <c r="Q163" s="39">
        <f t="shared" si="77"/>
        <v>0.59334429039010228</v>
      </c>
      <c r="R163" s="105"/>
      <c r="S163" s="104"/>
      <c r="T163" s="383"/>
      <c r="U163" s="104"/>
      <c r="V163" s="102"/>
      <c r="W163" s="39">
        <f>+IF(F163=0,"",'Ark1'!T181)</f>
        <v>4.2416452442159374</v>
      </c>
      <c r="X163" s="389">
        <f t="shared" si="78"/>
        <v>0.19574360487167475</v>
      </c>
      <c r="Y163" s="104">
        <f>+IF(F163=0,"",'Ark1'!U181)</f>
        <v>17.554755784061697</v>
      </c>
      <c r="Z163" s="394">
        <f t="shared" si="79"/>
        <v>-0.42786716675794523</v>
      </c>
      <c r="AA163" s="129">
        <f>+IF(F163=0,"",'Ark1'!W181)</f>
        <v>1.0282776349614393</v>
      </c>
      <c r="AB163" s="129">
        <f>+IF(F163=0,"",'Ark1'!X181)</f>
        <v>56.169665809768631</v>
      </c>
      <c r="AC163" s="129">
        <f>+IF(F163=0,"",'Ark1'!Y181)</f>
        <v>12.853470437017991</v>
      </c>
      <c r="AD163" s="104">
        <f>+IF(F163=0,"",'Ark1'!Z181)</f>
        <v>5.1621605502970116</v>
      </c>
      <c r="AE163" s="39">
        <f>+IF(F163=0,"",'Ark1'!AA181)</f>
        <v>1.8619422102786016</v>
      </c>
      <c r="AF163" s="39">
        <f>+IF(F163=0,"",'Ark1'!AB181)</f>
        <v>2.2778046905603122</v>
      </c>
      <c r="AG163" s="129">
        <f>+IF(F163=0,"",'Ark1'!AD181)</f>
        <v>49.701474916074048</v>
      </c>
      <c r="AH163" s="129">
        <f>+IF(F163=0,"",'Ark1'!AE181)</f>
        <v>65.477134931712939</v>
      </c>
      <c r="AI163" s="129">
        <f>+IF(F163=0,"",'Ark1'!AF181)</f>
        <v>7.8065422436283392</v>
      </c>
      <c r="AJ163" s="39">
        <f t="shared" si="54"/>
        <v>4.0768955223880585</v>
      </c>
      <c r="AK163" s="25"/>
      <c r="AQ163" t="s">
        <v>65</v>
      </c>
    </row>
    <row r="164" spans="1:43" ht="15.6">
      <c r="A164" s="25"/>
      <c r="B164" s="46" t="str">
        <f t="shared" si="75"/>
        <v>September</v>
      </c>
      <c r="C164" s="385">
        <f>+'Ark1'!C182</f>
        <v>2011</v>
      </c>
      <c r="D164" s="46">
        <f>+IF(F164=0,"",'Ark1'!Q182)</f>
        <v>147</v>
      </c>
      <c r="E164" s="46">
        <f t="shared" si="80"/>
        <v>-12</v>
      </c>
      <c r="F164" s="129">
        <f>+'Ark1'!R182</f>
        <v>1143</v>
      </c>
      <c r="G164" s="46">
        <f t="shared" si="81"/>
        <v>-526</v>
      </c>
      <c r="H164" s="104">
        <f>+IF(F164=0,"",'Ark1'!AF182)</f>
        <v>11.468994581577363</v>
      </c>
      <c r="I164" s="104">
        <f t="shared" si="76"/>
        <v>-2.6051438307012891</v>
      </c>
      <c r="J164" s="104">
        <f>+IF(F164=0,"",'Ark1'!AG182)</f>
        <v>10.570703344584851</v>
      </c>
      <c r="K164" s="104"/>
      <c r="L164" s="129"/>
      <c r="M164" s="129"/>
      <c r="N164" s="129"/>
      <c r="O164" s="129"/>
      <c r="P164" s="39">
        <f>+IF(F164=0,"",'Ark1'!S182)</f>
        <v>4.0524934383202096</v>
      </c>
      <c r="Q164" s="39">
        <f t="shared" si="77"/>
        <v>0.22924598475520019</v>
      </c>
      <c r="R164" s="105"/>
      <c r="S164" s="104"/>
      <c r="T164" s="383"/>
      <c r="U164" s="104"/>
      <c r="V164" s="102"/>
      <c r="W164" s="39">
        <f>+IF(F164=0,"",'Ark1'!T182)</f>
        <v>4.0857392825896763</v>
      </c>
      <c r="X164" s="389">
        <f t="shared" si="78"/>
        <v>-1.3122311179047941E-2</v>
      </c>
      <c r="Y164" s="104">
        <f>+IF(F164=0,"",'Ark1'!U182)</f>
        <v>17.587051618547701</v>
      </c>
      <c r="Z164" s="394">
        <f t="shared" si="79"/>
        <v>-0.36621380985254959</v>
      </c>
      <c r="AA164" s="129">
        <f>+IF(F164=0,"",'Ark1'!W182)</f>
        <v>1.4873140857392828</v>
      </c>
      <c r="AB164" s="129">
        <f>+IF(F164=0,"",'Ark1'!X182)</f>
        <v>60.367454068241486</v>
      </c>
      <c r="AC164" s="129">
        <f>+IF(F164=0,"",'Ark1'!Y182)</f>
        <v>12.423447069116357</v>
      </c>
      <c r="AD164" s="104">
        <f>+IF(F164=0,"",'Ark1'!Z182)</f>
        <v>5.4187749471830386</v>
      </c>
      <c r="AE164" s="39">
        <f>+IF(F164=0,"",'Ark1'!AA182)</f>
        <v>1.7783696943104903</v>
      </c>
      <c r="AF164" s="39">
        <f>+IF(F164=0,"",'Ark1'!AB182)</f>
        <v>2.1750991872690828</v>
      </c>
      <c r="AG164" s="129">
        <f>+IF(F164=0,"",'Ark1'!AD182)</f>
        <v>51.250437782167666</v>
      </c>
      <c r="AH164" s="129">
        <f>+IF(F164=0,"",'Ark1'!AE182)</f>
        <v>50.118044631438238</v>
      </c>
      <c r="AI164" s="129">
        <f>+IF(F164=0,"",'Ark1'!AF182)</f>
        <v>11.468994581577363</v>
      </c>
      <c r="AJ164" s="39">
        <f t="shared" ref="AJ164:AJ227" si="82">+IF(F164=0,"",Y164/P164)</f>
        <v>4.3398100172711622</v>
      </c>
      <c r="AK164" s="25"/>
      <c r="AQ164" t="s">
        <v>77</v>
      </c>
    </row>
    <row r="165" spans="1:43" ht="15.6">
      <c r="A165" s="25"/>
      <c r="B165" s="46" t="str">
        <f t="shared" si="75"/>
        <v>Oktober</v>
      </c>
      <c r="C165" s="385">
        <f>+'Ark1'!C183</f>
        <v>2011</v>
      </c>
      <c r="D165" s="46">
        <f>+IF(F165=0,"",'Ark1'!Q183)</f>
        <v>164</v>
      </c>
      <c r="E165" s="46">
        <f t="shared" si="80"/>
        <v>-48</v>
      </c>
      <c r="F165" s="129">
        <f>+'Ark1'!R183</f>
        <v>1233</v>
      </c>
      <c r="G165" s="46">
        <f t="shared" si="81"/>
        <v>-295.63000000000011</v>
      </c>
      <c r="H165" s="104">
        <f>+IF(F165=0,"",'Ark1'!AF183)</f>
        <v>12.372065021071641</v>
      </c>
      <c r="I165" s="104">
        <f t="shared" si="76"/>
        <v>-0.51837847872554832</v>
      </c>
      <c r="J165" s="104">
        <f>+IF(F165=0,"",'Ark1'!AG183)</f>
        <v>11.944547716192762</v>
      </c>
      <c r="K165" s="104"/>
      <c r="L165" s="129"/>
      <c r="M165" s="129"/>
      <c r="N165" s="129"/>
      <c r="O165" s="129"/>
      <c r="P165" s="39">
        <f>+IF(F165=0,"",'Ark1'!S183)</f>
        <v>4.266828872668289</v>
      </c>
      <c r="Q165" s="39">
        <f t="shared" si="77"/>
        <v>0.21204779418624842</v>
      </c>
      <c r="R165" s="105"/>
      <c r="S165" s="104"/>
      <c r="T165" s="383"/>
      <c r="U165" s="104"/>
      <c r="V165" s="102"/>
      <c r="W165" s="39">
        <f>+IF(F165=0,"",'Ark1'!T183)</f>
        <v>4.3779399837793997</v>
      </c>
      <c r="X165" s="389">
        <f t="shared" si="78"/>
        <v>0.13737163172560063</v>
      </c>
      <c r="Y165" s="104">
        <f>+IF(F165=0,"",'Ark1'!U183)</f>
        <v>18.422222222222231</v>
      </c>
      <c r="Z165" s="394">
        <f t="shared" si="79"/>
        <v>-0.42341079557803241</v>
      </c>
      <c r="AA165" s="129">
        <f>+IF(F165=0,"",'Ark1'!W183)</f>
        <v>2.2708840227088403</v>
      </c>
      <c r="AB165" s="129">
        <f>+IF(F165=0,"",'Ark1'!X183)</f>
        <v>64.314679643146803</v>
      </c>
      <c r="AC165" s="129">
        <f>+IF(F165=0,"",'Ark1'!Y183)</f>
        <v>15.652879156528796</v>
      </c>
      <c r="AD165" s="104">
        <f>+IF(F165=0,"",'Ark1'!Z183)</f>
        <v>5.3939853493492684</v>
      </c>
      <c r="AE165" s="39">
        <f>+IF(F165=0,"",'Ark1'!AA183)</f>
        <v>2.0268300334519775</v>
      </c>
      <c r="AF165" s="39">
        <f>+IF(F165=0,"",'Ark1'!AB183)</f>
        <v>2.1628508355567311</v>
      </c>
      <c r="AG165" s="129">
        <f>+IF(F165=0,"",'Ark1'!AD183)</f>
        <v>51.57749817689453</v>
      </c>
      <c r="AH165" s="129">
        <f>+IF(F165=0,"",'Ark1'!AE183)</f>
        <v>50.242131815514945</v>
      </c>
      <c r="AI165" s="129">
        <f>+IF(F165=0,"",'Ark1'!AF183)</f>
        <v>12.372065021071641</v>
      </c>
      <c r="AJ165" s="39">
        <f t="shared" si="82"/>
        <v>4.3175441931191809</v>
      </c>
      <c r="AK165" s="25"/>
      <c r="AQ165" t="s">
        <v>66</v>
      </c>
    </row>
    <row r="166" spans="1:43" ht="15.6">
      <c r="A166" s="25"/>
      <c r="B166" s="46" t="str">
        <f>+AQ166</f>
        <v>November</v>
      </c>
      <c r="C166" s="385">
        <f>+'Ark1'!C184</f>
        <v>2011</v>
      </c>
      <c r="D166" s="46">
        <f>+IF(F166=0,"",'Ark1'!Q184)</f>
        <v>143</v>
      </c>
      <c r="E166" s="46">
        <f t="shared" si="80"/>
        <v>-22</v>
      </c>
      <c r="F166" s="129">
        <f>+'Ark1'!R184</f>
        <v>1003</v>
      </c>
      <c r="G166" s="46">
        <f t="shared" si="81"/>
        <v>-479</v>
      </c>
      <c r="H166" s="104">
        <f>+IF(F166=0,"",'Ark1'!AF184)</f>
        <v>10.064218342364038</v>
      </c>
      <c r="I166" s="104">
        <f t="shared" si="76"/>
        <v>-2.4330094149738652</v>
      </c>
      <c r="J166" s="104">
        <f>+IF(F166=0,"",'Ark1'!AG184)</f>
        <v>9.7801880556626362</v>
      </c>
      <c r="K166" s="104"/>
      <c r="L166" s="129"/>
      <c r="M166" s="129"/>
      <c r="N166" s="129"/>
      <c r="O166" s="129"/>
      <c r="P166" s="39">
        <f>+IF(F166=0,"",'Ark1'!S184)</f>
        <v>4.4745762711864412</v>
      </c>
      <c r="Q166" s="39">
        <f t="shared" si="77"/>
        <v>7.9839429081177471E-2</v>
      </c>
      <c r="R166" s="105"/>
      <c r="S166" s="104"/>
      <c r="T166" s="383"/>
      <c r="U166" s="104"/>
      <c r="V166" s="102"/>
      <c r="W166" s="39">
        <f>+IF(F166=0,"",'Ark1'!T184)</f>
        <v>4.7098703888335001</v>
      </c>
      <c r="X166" s="389">
        <f t="shared" si="78"/>
        <v>4.7252305162785113E-2</v>
      </c>
      <c r="Y166" s="104">
        <f>+IF(F166=0,"",'Ark1'!U184)</f>
        <v>18.543070787637113</v>
      </c>
      <c r="Z166" s="394">
        <f t="shared" si="79"/>
        <v>-0.30848116917801249</v>
      </c>
      <c r="AA166" s="129">
        <f>+IF(F166=0,"",'Ark1'!W184)</f>
        <v>0.59820538384845479</v>
      </c>
      <c r="AB166" s="129">
        <f>+IF(F166=0,"",'Ark1'!X184)</f>
        <v>69.690927218344981</v>
      </c>
      <c r="AC166" s="129">
        <f>+IF(F166=0,"",'Ark1'!Y184)</f>
        <v>16.749750747756735</v>
      </c>
      <c r="AD166" s="104">
        <f>+IF(F166=0,"",'Ark1'!Z184)</f>
        <v>5.4334714048617405</v>
      </c>
      <c r="AE166" s="39">
        <f>+IF(F166=0,"",'Ark1'!AA184)</f>
        <v>1.7409792270180973</v>
      </c>
      <c r="AF166" s="39">
        <f>+IF(F166=0,"",'Ark1'!AB184)</f>
        <v>1.8617663016246035</v>
      </c>
      <c r="AG166" s="129">
        <f>+IF(F166=0,"",'Ark1'!AD184)</f>
        <v>38.945940406746629</v>
      </c>
      <c r="AH166" s="129">
        <f>+IF(F166=0,"",'Ark1'!AE184)</f>
        <v>45.342739755578336</v>
      </c>
      <c r="AI166" s="129">
        <f>+IF(F166=0,"",'Ark1'!AF184)</f>
        <v>10.064218342364038</v>
      </c>
      <c r="AJ166" s="39">
        <f t="shared" si="82"/>
        <v>4.1440953654188997</v>
      </c>
      <c r="AK166" s="25"/>
      <c r="AQ166" t="s">
        <v>67</v>
      </c>
    </row>
    <row r="167" spans="1:43" ht="15.6">
      <c r="A167" s="25"/>
      <c r="B167" s="46" t="str">
        <f>+AQ167</f>
        <v>Desember</v>
      </c>
      <c r="C167" s="385">
        <f>+'Ark1'!C185</f>
        <v>2011</v>
      </c>
      <c r="D167" s="46">
        <f>+IF(F167=0,"",'Ark1'!Q185)</f>
        <v>49</v>
      </c>
      <c r="E167" s="46">
        <f t="shared" si="80"/>
        <v>1</v>
      </c>
      <c r="F167" s="129">
        <f>+'Ark1'!R185</f>
        <v>424</v>
      </c>
      <c r="G167" s="46">
        <f t="shared" si="81"/>
        <v>143</v>
      </c>
      <c r="H167" s="104">
        <f>+IF(F167=0,"",'Ark1'!AF185)</f>
        <v>4.2544651816174994</v>
      </c>
      <c r="I167" s="104">
        <f t="shared" si="76"/>
        <v>1.8848828605568033</v>
      </c>
      <c r="J167" s="104">
        <f>+IF(F167=0,"",'Ark1'!AG185)</f>
        <v>3.8577650918586848</v>
      </c>
      <c r="K167" s="104"/>
      <c r="L167" s="129"/>
      <c r="M167" s="129"/>
      <c r="N167" s="129"/>
      <c r="O167" s="129"/>
      <c r="P167" s="39">
        <f>+IF(F167=0,"",'Ark1'!S185)</f>
        <v>4.2146226415094361</v>
      </c>
      <c r="Q167" s="39">
        <f t="shared" si="77"/>
        <v>-0.8601104545759739</v>
      </c>
      <c r="R167" s="105"/>
      <c r="S167" s="104"/>
      <c r="T167" s="383"/>
      <c r="U167" s="104"/>
      <c r="V167" s="102"/>
      <c r="W167" s="39">
        <f>+IF(F167=0,"",'Ark1'!T185)</f>
        <v>4.3985849056603756</v>
      </c>
      <c r="X167" s="389">
        <f t="shared" si="78"/>
        <v>-0.76155744309407325</v>
      </c>
      <c r="Y167" s="104">
        <f>+IF(F167=0,"",'Ark1'!U185)</f>
        <v>17.302358490566029</v>
      </c>
      <c r="Z167" s="394">
        <f t="shared" si="79"/>
        <v>-1.6417696233129746</v>
      </c>
      <c r="AA167" s="129">
        <f>+IF(F167=0,"",'Ark1'!W185)</f>
        <v>0</v>
      </c>
      <c r="AB167" s="129">
        <f>+IF(F167=0,"",'Ark1'!X185)</f>
        <v>58.018867924528301</v>
      </c>
      <c r="AC167" s="129">
        <f>+IF(F167=0,"",'Ark1'!Y185)</f>
        <v>12.264150943396228</v>
      </c>
      <c r="AD167" s="104">
        <f>+IF(F167=0,"",'Ark1'!Z185)</f>
        <v>5.0192595206500172</v>
      </c>
      <c r="AE167" s="39">
        <f>+IF(F167=0,"",'Ark1'!AA185)</f>
        <v>1.8755309560320588</v>
      </c>
      <c r="AF167" s="39">
        <f>+IF(F167=0,"",'Ark1'!AB185)</f>
        <v>1.6045624447236213</v>
      </c>
      <c r="AG167" s="129">
        <f>+IF(F167=0,"",'Ark1'!AD185)</f>
        <v>53.64925228854991</v>
      </c>
      <c r="AH167" s="129">
        <f>+IF(F167=0,"",'Ark1'!AE185)</f>
        <v>57.267667170774224</v>
      </c>
      <c r="AI167" s="129">
        <f>+IF(F167=0,"",'Ark1'!AF185)</f>
        <v>4.2544651816174994</v>
      </c>
      <c r="AJ167" s="39">
        <f t="shared" si="82"/>
        <v>4.1053161723558995</v>
      </c>
      <c r="AK167" s="25"/>
      <c r="AQ167" t="s">
        <v>68</v>
      </c>
    </row>
    <row r="168" spans="1:43" ht="15.6">
      <c r="A168" s="25"/>
      <c r="B168" s="70" t="str">
        <f t="shared" ref="B168:B177" si="83">+AQ168</f>
        <v>Januar</v>
      </c>
      <c r="C168" s="386">
        <f>+'Ark1'!C186</f>
        <v>2010</v>
      </c>
      <c r="D168" s="70">
        <f>+IF(F168=0,"",'Ark1'!Q186)</f>
        <v>168</v>
      </c>
      <c r="E168" s="70">
        <f>+IF(F168=0,"",D168-D180)</f>
        <v>-46</v>
      </c>
      <c r="F168" s="130">
        <f>+'Ark1'!R186</f>
        <v>1741</v>
      </c>
      <c r="G168" s="70">
        <f>+IF(F168=0,"",F168-F180)</f>
        <v>-387</v>
      </c>
      <c r="H168" s="124">
        <f>+IF(F168=0,"",'Ark1'!AF186)</f>
        <v>14.681291177817339</v>
      </c>
      <c r="I168" s="124">
        <f>+IF(F168=0,"",H168-H180)</f>
        <v>-3.8585241210152077</v>
      </c>
      <c r="J168" s="124">
        <f>+IF(F168=0,"",'Ark1'!AG186)</f>
        <v>15.223673808258457</v>
      </c>
      <c r="K168" s="124"/>
      <c r="L168" s="130"/>
      <c r="M168" s="130"/>
      <c r="N168" s="130"/>
      <c r="O168" s="130"/>
      <c r="P168" s="71">
        <f>+IF(F168=0,"",'Ark1'!S186)</f>
        <v>4.561746122917862</v>
      </c>
      <c r="Q168" s="71">
        <f>+IF(F168=0,"",P168-P180)</f>
        <v>0.29999800261711052</v>
      </c>
      <c r="R168" s="105"/>
      <c r="S168" s="124"/>
      <c r="T168" s="383"/>
      <c r="U168" s="124"/>
      <c r="V168" s="102"/>
      <c r="W168" s="71">
        <f>+IF(F168=0,"",'Ark1'!T186)</f>
        <v>4.7840321654221718</v>
      </c>
      <c r="X168" s="399">
        <f>+IF(F168=0,"",W168-W180)</f>
        <v>-7.3580616532716192E-2</v>
      </c>
      <c r="Y168" s="124">
        <f>+IF(F168=0,"",'Ark1'!U186)</f>
        <v>19.842734060884567</v>
      </c>
      <c r="Z168" s="395">
        <f>+IF(F168=0,"",Y168-Y180)</f>
        <v>-6.2670074453794911E-2</v>
      </c>
      <c r="AA168" s="130">
        <f>+IF(F168=0,"",'Ark1'!W186)</f>
        <v>1.0338885697874785</v>
      </c>
      <c r="AB168" s="130">
        <f>+IF(F168=0,"",'Ark1'!X186)</f>
        <v>78.345778288340014</v>
      </c>
      <c r="AC168" s="130">
        <f>+IF(F168=0,"",'Ark1'!Y186)</f>
        <v>22.458357265939121</v>
      </c>
      <c r="AD168" s="124">
        <f>+IF(F168=0,"",'Ark1'!Z186)</f>
        <v>4.9469628523268989</v>
      </c>
      <c r="AE168" s="71">
        <f>+IF(F168=0,"",'Ark1'!AA186)</f>
        <v>1.584062694170169</v>
      </c>
      <c r="AF168" s="71">
        <f>+IF(F168=0,"",'Ark1'!AB186)</f>
        <v>1.8403849356044339</v>
      </c>
      <c r="AG168" s="130">
        <f>+IF(F168=0,"",'Ark1'!AD186)</f>
        <v>47.854095790073359</v>
      </c>
      <c r="AH168" s="130">
        <f>+IF(F168=0,"",'Ark1'!AE186)</f>
        <v>58.284108008620109</v>
      </c>
      <c r="AI168" s="130">
        <f>+IF(F168=0,"",'Ark1'!AF186)</f>
        <v>14.681291177817339</v>
      </c>
      <c r="AJ168" s="71">
        <f t="shared" si="82"/>
        <v>4.3498111306975629</v>
      </c>
      <c r="AK168" s="25"/>
      <c r="AQ168" t="s">
        <v>448</v>
      </c>
    </row>
    <row r="169" spans="1:43" ht="15.6">
      <c r="A169" s="25"/>
      <c r="B169" s="70" t="str">
        <f t="shared" si="83"/>
        <v>Februar</v>
      </c>
      <c r="C169" s="386">
        <f>+'Ark1'!C187</f>
        <v>2010</v>
      </c>
      <c r="D169" s="70">
        <f>+IF(F169=0,"",'Ark1'!Q187)</f>
        <v>133</v>
      </c>
      <c r="E169" s="70">
        <f t="shared" ref="E169:E179" si="84">+IF(F169=0,"",D169-D181)</f>
        <v>28</v>
      </c>
      <c r="F169" s="130">
        <f>+'Ark1'!R187</f>
        <v>894</v>
      </c>
      <c r="G169" s="70">
        <f t="shared" ref="G169:G179" si="85">+IF(F169=0,"",F169-F181)</f>
        <v>266</v>
      </c>
      <c r="H169" s="124">
        <f>+IF(F169=0,"",'Ark1'!AF187)</f>
        <v>7.5388135054386574</v>
      </c>
      <c r="I169" s="124">
        <f t="shared" ref="I169:I179" si="86">+IF(F169=0,"",H169-H181)</f>
        <v>2.0674770356704046</v>
      </c>
      <c r="J169" s="124">
        <f>+IF(F169=0,"",'Ark1'!AG187)</f>
        <v>7.9317675241336083</v>
      </c>
      <c r="K169" s="124"/>
      <c r="L169" s="130"/>
      <c r="M169" s="130"/>
      <c r="N169" s="130"/>
      <c r="O169" s="130"/>
      <c r="P169" s="71">
        <f>+IF(F169=0,"",'Ark1'!S187)</f>
        <v>4.6085011185682339</v>
      </c>
      <c r="Q169" s="71">
        <f t="shared" ref="Q169:Q179" si="87">+IF(F169=0,"",P169-P181)</f>
        <v>0.14194060901409422</v>
      </c>
      <c r="R169" s="105"/>
      <c r="S169" s="124"/>
      <c r="T169" s="383"/>
      <c r="U169" s="124"/>
      <c r="V169" s="102"/>
      <c r="W169" s="71">
        <f>+IF(F169=0,"",'Ark1'!T187)</f>
        <v>5.0973154362416091</v>
      </c>
      <c r="X169" s="399">
        <f t="shared" ref="X169:X179" si="88">+IF(F169=0,"",W169-W181)</f>
        <v>-0.2275253280896008</v>
      </c>
      <c r="Y169" s="124">
        <f>+IF(F169=0,"",'Ark1'!U187)</f>
        <v>20.133221476510077</v>
      </c>
      <c r="Z169" s="395">
        <f t="shared" ref="Z169:Z179" si="89">+IF(F169=0,"",Y169-Y181)</f>
        <v>-0.19910336425425257</v>
      </c>
      <c r="AA169" s="130">
        <f>+IF(F169=0,"",'Ark1'!W187)</f>
        <v>3.0201342281879193</v>
      </c>
      <c r="AB169" s="130">
        <f>+IF(F169=0,"",'Ark1'!X187)</f>
        <v>72.59507829977629</v>
      </c>
      <c r="AC169" s="130">
        <f>+IF(F169=0,"",'Ark1'!Y187)</f>
        <v>28.29977628635347</v>
      </c>
      <c r="AD169" s="124">
        <f>+IF(F169=0,"",'Ark1'!Z187)</f>
        <v>5.8297435412132117</v>
      </c>
      <c r="AE169" s="71">
        <f>+IF(F169=0,"",'Ark1'!AA187)</f>
        <v>1.6557726933270225</v>
      </c>
      <c r="AF169" s="71">
        <f>+IF(F169=0,"",'Ark1'!AB187)</f>
        <v>2.161420310712467</v>
      </c>
      <c r="AG169" s="130">
        <f>+IF(F169=0,"",'Ark1'!AD187)</f>
        <v>65.221431905540527</v>
      </c>
      <c r="AH169" s="130">
        <f>+IF(F169=0,"",'Ark1'!AE187)</f>
        <v>71.670103535319285</v>
      </c>
      <c r="AI169" s="130">
        <f>+IF(F169=0,"",'Ark1'!AF187)</f>
        <v>7.5388135054386574</v>
      </c>
      <c r="AJ169" s="71">
        <f t="shared" si="82"/>
        <v>4.3687135922330107</v>
      </c>
      <c r="AK169" s="25"/>
      <c r="AQ169" t="s">
        <v>449</v>
      </c>
    </row>
    <row r="170" spans="1:43" ht="15.6">
      <c r="A170" s="25"/>
      <c r="B170" s="70" t="str">
        <f t="shared" si="83"/>
        <v>Mars</v>
      </c>
      <c r="C170" s="386">
        <f>+'Ark1'!C188</f>
        <v>2010</v>
      </c>
      <c r="D170" s="70">
        <f>+IF(F170=0,"",'Ark1'!Q188)</f>
        <v>180</v>
      </c>
      <c r="E170" s="70">
        <f t="shared" si="84"/>
        <v>5</v>
      </c>
      <c r="F170" s="130">
        <f>+'Ark1'!R188</f>
        <v>782</v>
      </c>
      <c r="G170" s="70">
        <f t="shared" si="85"/>
        <v>-181</v>
      </c>
      <c r="H170" s="124">
        <f>+IF(F170=0,"",'Ark1'!AF188)</f>
        <v>6.5943536479340352</v>
      </c>
      <c r="I170" s="124">
        <f t="shared" si="86"/>
        <v>-1.7956097603252434</v>
      </c>
      <c r="J170" s="124">
        <f>+IF(F170=0,"",'Ark1'!AG188)</f>
        <v>6.8957387532929406</v>
      </c>
      <c r="K170" s="124"/>
      <c r="L170" s="130"/>
      <c r="M170" s="130"/>
      <c r="N170" s="130"/>
      <c r="O170" s="130"/>
      <c r="P170" s="71">
        <f>+IF(F170=0,"",'Ark1'!S188)</f>
        <v>4.6508951406649608</v>
      </c>
      <c r="Q170" s="71">
        <f t="shared" si="87"/>
        <v>0.33002286652166024</v>
      </c>
      <c r="R170" s="105"/>
      <c r="S170" s="124"/>
      <c r="T170" s="383"/>
      <c r="U170" s="124"/>
      <c r="V170" s="102"/>
      <c r="W170" s="71">
        <f>+IF(F170=0,"",'Ark1'!T188)</f>
        <v>5.2352941176470589</v>
      </c>
      <c r="X170" s="399">
        <f t="shared" si="88"/>
        <v>-1.7042330951071882E-2</v>
      </c>
      <c r="Y170" s="124">
        <f>+IF(F170=0,"",'Ark1'!U188)</f>
        <v>20.010358056265975</v>
      </c>
      <c r="Z170" s="395">
        <f t="shared" si="89"/>
        <v>0.49197799396065989</v>
      </c>
      <c r="AA170" s="130">
        <f>+IF(F170=0,"",'Ark1'!W188)</f>
        <v>3.4526854219948873</v>
      </c>
      <c r="AB170" s="130">
        <f>+IF(F170=0,"",'Ark1'!X188)</f>
        <v>75.319693094629159</v>
      </c>
      <c r="AC170" s="130">
        <f>+IF(F170=0,"",'Ark1'!Y188)</f>
        <v>29.539641943734026</v>
      </c>
      <c r="AD170" s="124">
        <f>+IF(F170=0,"",'Ark1'!Z188)</f>
        <v>5.766969411131992</v>
      </c>
      <c r="AE170" s="71">
        <f>+IF(F170=0,"",'Ark1'!AA188)</f>
        <v>1.7597715402616931</v>
      </c>
      <c r="AF170" s="71">
        <f>+IF(F170=0,"",'Ark1'!AB188)</f>
        <v>2.2629863601966282</v>
      </c>
      <c r="AG170" s="130">
        <f>+IF(F170=0,"",'Ark1'!AD188)</f>
        <v>55.924424816355902</v>
      </c>
      <c r="AH170" s="130">
        <f>+IF(F170=0,"",'Ark1'!AE188)</f>
        <v>74.601612981154815</v>
      </c>
      <c r="AI170" s="130">
        <f>+IF(F170=0,"",'Ark1'!AF188)</f>
        <v>6.5943536479340352</v>
      </c>
      <c r="AJ170" s="71">
        <f t="shared" si="82"/>
        <v>4.3024745669507825</v>
      </c>
      <c r="AK170" s="25"/>
      <c r="AQ170" t="s">
        <v>450</v>
      </c>
    </row>
    <row r="171" spans="1:43" ht="15.6">
      <c r="A171" s="25"/>
      <c r="B171" s="70" t="str">
        <f t="shared" si="83"/>
        <v>April</v>
      </c>
      <c r="C171" s="386">
        <f>+'Ark1'!C189</f>
        <v>2010</v>
      </c>
      <c r="D171" s="70">
        <f>+IF(F171=0,"",'Ark1'!Q189)</f>
        <v>121</v>
      </c>
      <c r="E171" s="70">
        <f t="shared" si="84"/>
        <v>0</v>
      </c>
      <c r="F171" s="130">
        <f>+'Ark1'!R189</f>
        <v>658</v>
      </c>
      <c r="G171" s="70">
        <f t="shared" si="85"/>
        <v>-235</v>
      </c>
      <c r="H171" s="124">
        <f>+IF(F171=0,"",'Ark1'!AF189)</f>
        <v>5.5487016628396386</v>
      </c>
      <c r="I171" s="124">
        <f t="shared" si="86"/>
        <v>-2.2313994000633057</v>
      </c>
      <c r="J171" s="124">
        <f>+IF(F171=0,"",'Ark1'!AG189)</f>
        <v>5.7405071825746203</v>
      </c>
      <c r="K171" s="124"/>
      <c r="L171" s="130"/>
      <c r="M171" s="130"/>
      <c r="N171" s="130"/>
      <c r="O171" s="130"/>
      <c r="P171" s="71">
        <f>+IF(F171=0,"",'Ark1'!S189)</f>
        <v>4.8617021276595764</v>
      </c>
      <c r="Q171" s="71">
        <f t="shared" si="87"/>
        <v>0.38353863381859199</v>
      </c>
      <c r="R171" s="105"/>
      <c r="S171" s="124"/>
      <c r="T171" s="383"/>
      <c r="U171" s="124"/>
      <c r="V171" s="102"/>
      <c r="W171" s="71">
        <f>+IF(F171=0,"",'Ark1'!T189)</f>
        <v>5.3145896656534966</v>
      </c>
      <c r="X171" s="399">
        <f t="shared" si="88"/>
        <v>-0.29347304431290944</v>
      </c>
      <c r="Y171" s="124">
        <f>+IF(F171=0,"",'Ark1'!U189)</f>
        <v>19.797264437689968</v>
      </c>
      <c r="Z171" s="395">
        <f t="shared" si="89"/>
        <v>0.72100463925771052</v>
      </c>
      <c r="AA171" s="130">
        <f>+IF(F171=0,"",'Ark1'!W189)</f>
        <v>2.5835866261398186</v>
      </c>
      <c r="AB171" s="130">
        <f>+IF(F171=0,"",'Ark1'!X189)</f>
        <v>71.580547112462</v>
      </c>
      <c r="AC171" s="130">
        <f>+IF(F171=0,"",'Ark1'!Y189)</f>
        <v>27.355623100303955</v>
      </c>
      <c r="AD171" s="124">
        <f>+IF(F171=0,"",'Ark1'!Z189)</f>
        <v>5.8149496930852012</v>
      </c>
      <c r="AE171" s="71">
        <f>+IF(F171=0,"",'Ark1'!AA189)</f>
        <v>1.7470839332827379</v>
      </c>
      <c r="AF171" s="71">
        <f>+IF(F171=0,"",'Ark1'!AB189)</f>
        <v>2.2203397762962376</v>
      </c>
      <c r="AG171" s="130">
        <f>+IF(F171=0,"",'Ark1'!AD189)</f>
        <v>59.423682413222465</v>
      </c>
      <c r="AH171" s="130">
        <f>+IF(F171=0,"",'Ark1'!AE189)</f>
        <v>66.6661589874019</v>
      </c>
      <c r="AI171" s="130">
        <f>+IF(F171=0,"",'Ark1'!AF189)</f>
        <v>5.5487016628396386</v>
      </c>
      <c r="AJ171" s="71">
        <f t="shared" si="82"/>
        <v>4.0720850265708011</v>
      </c>
      <c r="AK171" s="25"/>
      <c r="AQ171" t="s">
        <v>451</v>
      </c>
    </row>
    <row r="172" spans="1:43" ht="15.6">
      <c r="A172" s="25"/>
      <c r="B172" s="70" t="str">
        <f t="shared" si="83"/>
        <v>Mai</v>
      </c>
      <c r="C172" s="386">
        <f>+'Ark1'!C190</f>
        <v>2010</v>
      </c>
      <c r="D172" s="70">
        <f>+IF(F172=0,"",'Ark1'!Q190)</f>
        <v>94</v>
      </c>
      <c r="E172" s="70">
        <f t="shared" si="84"/>
        <v>-11</v>
      </c>
      <c r="F172" s="130">
        <f>+'Ark1'!R190</f>
        <v>663</v>
      </c>
      <c r="G172" s="70">
        <f t="shared" si="85"/>
        <v>93</v>
      </c>
      <c r="H172" s="124">
        <f>+IF(F172=0,"",'Ark1'!AF190)</f>
        <v>5.5908650493353802</v>
      </c>
      <c r="I172" s="124">
        <f t="shared" si="86"/>
        <v>0.62484309429094864</v>
      </c>
      <c r="J172" s="124">
        <f>+IF(F172=0,"",'Ark1'!AG190)</f>
        <v>5.3362312172963433</v>
      </c>
      <c r="K172" s="124"/>
      <c r="L172" s="130"/>
      <c r="M172" s="130"/>
      <c r="N172" s="130"/>
      <c r="O172" s="130"/>
      <c r="P172" s="71">
        <f>+IF(F172=0,"",'Ark1'!S190)</f>
        <v>4.9366515837104084</v>
      </c>
      <c r="Q172" s="71">
        <f t="shared" si="87"/>
        <v>0.50331825037707389</v>
      </c>
      <c r="R172" s="105"/>
      <c r="S172" s="124"/>
      <c r="T172" s="383"/>
      <c r="U172" s="124"/>
      <c r="V172" s="102"/>
      <c r="W172" s="71">
        <f>+IF(F172=0,"",'Ark1'!T190)</f>
        <v>4.7315233785822013</v>
      </c>
      <c r="X172" s="399">
        <f t="shared" si="88"/>
        <v>-0.42637135825990402</v>
      </c>
      <c r="Y172" s="124">
        <f>+IF(F172=0,"",'Ark1'!U190)</f>
        <v>18.26425339366515</v>
      </c>
      <c r="Z172" s="395">
        <f t="shared" si="89"/>
        <v>-0.62522029054539274</v>
      </c>
      <c r="AA172" s="130">
        <f>+IF(F172=0,"",'Ark1'!W190)</f>
        <v>3.0165912518853695</v>
      </c>
      <c r="AB172" s="130">
        <f>+IF(F172=0,"",'Ark1'!X190)</f>
        <v>61.538461538461519</v>
      </c>
      <c r="AC172" s="130">
        <f>+IF(F172=0,"",'Ark1'!Y190)</f>
        <v>19.004524886877832</v>
      </c>
      <c r="AD172" s="124">
        <f>+IF(F172=0,"",'Ark1'!Z190)</f>
        <v>5.7013007969603811</v>
      </c>
      <c r="AE172" s="71">
        <f>+IF(F172=0,"",'Ark1'!AA190)</f>
        <v>1.9259830760483037</v>
      </c>
      <c r="AF172" s="71">
        <f>+IF(F172=0,"",'Ark1'!AB190)</f>
        <v>2.2838574316947056</v>
      </c>
      <c r="AG172" s="130">
        <f>+IF(F172=0,"",'Ark1'!AD190)</f>
        <v>64.667031403499223</v>
      </c>
      <c r="AH172" s="130">
        <f>+IF(F172=0,"",'Ark1'!AE190)</f>
        <v>70.524664241474881</v>
      </c>
      <c r="AI172" s="130">
        <f>+IF(F172=0,"",'Ark1'!AF190)</f>
        <v>5.5908650493353802</v>
      </c>
      <c r="AJ172" s="71">
        <f t="shared" si="82"/>
        <v>3.6997250229147545</v>
      </c>
      <c r="AK172" s="25"/>
      <c r="AQ172" t="s">
        <v>452</v>
      </c>
    </row>
    <row r="173" spans="1:43" ht="15.6">
      <c r="A173" s="25"/>
      <c r="B173" s="70" t="str">
        <f t="shared" si="83"/>
        <v>Juni</v>
      </c>
      <c r="C173" s="386">
        <f>+'Ark1'!C191</f>
        <v>2010</v>
      </c>
      <c r="D173" s="70">
        <f>+IF(F173=0,"",'Ark1'!Q191)</f>
        <v>148</v>
      </c>
      <c r="E173" s="70">
        <f t="shared" si="84"/>
        <v>21</v>
      </c>
      <c r="F173" s="130">
        <f>+'Ark1'!R191</f>
        <v>1029</v>
      </c>
      <c r="G173" s="70">
        <f t="shared" si="85"/>
        <v>266</v>
      </c>
      <c r="H173" s="124">
        <f>+IF(F173=0,"",'Ark1'!AF191)</f>
        <v>8.6772249408236863</v>
      </c>
      <c r="I173" s="124">
        <f t="shared" si="86"/>
        <v>2.0297253764396466</v>
      </c>
      <c r="J173" s="124">
        <f>+IF(F173=0,"",'Ark1'!AG191)</f>
        <v>9.2823947379785636</v>
      </c>
      <c r="K173" s="124"/>
      <c r="L173" s="130"/>
      <c r="M173" s="130"/>
      <c r="N173" s="130"/>
      <c r="O173" s="130"/>
      <c r="P173" s="71">
        <f>+IF(F173=0,"",'Ark1'!S191)</f>
        <v>4.8163265306122449</v>
      </c>
      <c r="Q173" s="71">
        <f t="shared" si="87"/>
        <v>0.42052050177869482</v>
      </c>
      <c r="R173" s="105"/>
      <c r="S173" s="124"/>
      <c r="T173" s="383"/>
      <c r="U173" s="124"/>
      <c r="V173" s="102"/>
      <c r="W173" s="71">
        <f>+IF(F173=0,"",'Ark1'!T191)</f>
        <v>5.1292517006802738</v>
      </c>
      <c r="X173" s="399">
        <f t="shared" si="88"/>
        <v>-0.29931972789115679</v>
      </c>
      <c r="Y173" s="124">
        <f>+IF(F173=0,"",'Ark1'!U191)</f>
        <v>20.470359572400355</v>
      </c>
      <c r="Z173" s="395">
        <f t="shared" si="89"/>
        <v>0.58975668904519907</v>
      </c>
      <c r="AA173" s="130">
        <f>+IF(F173=0,"",'Ark1'!W191)</f>
        <v>2.7210884353741496</v>
      </c>
      <c r="AB173" s="130">
        <f>+IF(F173=0,"",'Ark1'!X191)</f>
        <v>73.760932944606409</v>
      </c>
      <c r="AC173" s="130">
        <f>+IF(F173=0,"",'Ark1'!Y191)</f>
        <v>28.960155490767743</v>
      </c>
      <c r="AD173" s="124">
        <f>+IF(F173=0,"",'Ark1'!Z191)</f>
        <v>6.4947662241287292</v>
      </c>
      <c r="AE173" s="71">
        <f>+IF(F173=0,"",'Ark1'!AA191)</f>
        <v>1.6596408905553097</v>
      </c>
      <c r="AF173" s="71">
        <f>+IF(F173=0,"",'Ark1'!AB191)</f>
        <v>2.2733102042082503</v>
      </c>
      <c r="AG173" s="130">
        <f>+IF(F173=0,"",'Ark1'!AD191)</f>
        <v>57.610490721078975</v>
      </c>
      <c r="AH173" s="130">
        <f>+IF(F173=0,"",'Ark1'!AE191)</f>
        <v>68.140895560746287</v>
      </c>
      <c r="AI173" s="130">
        <f>+IF(F173=0,"",'Ark1'!AF191)</f>
        <v>8.6772249408236863</v>
      </c>
      <c r="AJ173" s="71">
        <f t="shared" si="82"/>
        <v>4.2502017756254977</v>
      </c>
      <c r="AK173" s="25"/>
      <c r="AQ173" t="s">
        <v>453</v>
      </c>
    </row>
    <row r="174" spans="1:43" ht="15.6">
      <c r="A174" s="25"/>
      <c r="B174" s="70" t="str">
        <f t="shared" si="83"/>
        <v>Juli</v>
      </c>
      <c r="C174" s="386">
        <f>+'Ark1'!C192</f>
        <v>2010</v>
      </c>
      <c r="D174" s="70">
        <f>+IF(F174=0,"",'Ark1'!Q192)</f>
        <v>27</v>
      </c>
      <c r="E174" s="70">
        <f t="shared" si="84"/>
        <v>-13</v>
      </c>
      <c r="F174" s="130">
        <f>+'Ark1'!R192</f>
        <v>216</v>
      </c>
      <c r="G174" s="70">
        <f t="shared" si="85"/>
        <v>41</v>
      </c>
      <c r="H174" s="124">
        <f>+IF(F174=0,"",'Ark1'!AF192)</f>
        <v>1.8214582966160513</v>
      </c>
      <c r="I174" s="124">
        <f t="shared" si="86"/>
        <v>0.2968024332252166</v>
      </c>
      <c r="J174" s="124">
        <f>+IF(F174=0,"",'Ark1'!AG192)</f>
        <v>1.7819166047517183</v>
      </c>
      <c r="K174" s="124"/>
      <c r="L174" s="130"/>
      <c r="M174" s="130"/>
      <c r="N174" s="130"/>
      <c r="O174" s="130"/>
      <c r="P174" s="71">
        <f>+IF(F174=0,"",'Ark1'!S192)</f>
        <v>4.1388888888888884</v>
      </c>
      <c r="Q174" s="71">
        <f t="shared" si="87"/>
        <v>-0.18682539682539634</v>
      </c>
      <c r="R174" s="105"/>
      <c r="S174" s="124"/>
      <c r="T174" s="383"/>
      <c r="U174" s="124"/>
      <c r="V174" s="102"/>
      <c r="W174" s="71">
        <f>+IF(F174=0,"",'Ark1'!T192)</f>
        <v>4.5277777777777777</v>
      </c>
      <c r="X174" s="399">
        <f t="shared" si="88"/>
        <v>0.17920634920634715</v>
      </c>
      <c r="Y174" s="124">
        <f>+IF(F174=0,"",'Ark1'!U192)</f>
        <v>18.720370370370389</v>
      </c>
      <c r="Z174" s="395">
        <f t="shared" si="89"/>
        <v>0.64722751322751648</v>
      </c>
      <c r="AA174" s="130">
        <f>+IF(F174=0,"",'Ark1'!W192)</f>
        <v>0.92592592592592604</v>
      </c>
      <c r="AB174" s="130">
        <f>+IF(F174=0,"",'Ark1'!X192)</f>
        <v>66.666666666666686</v>
      </c>
      <c r="AC174" s="130">
        <f>+IF(F174=0,"",'Ark1'!Y192)</f>
        <v>18.055555555555557</v>
      </c>
      <c r="AD174" s="124">
        <f>+IF(F174=0,"",'Ark1'!Z192)</f>
        <v>5.5523811918727821</v>
      </c>
      <c r="AE174" s="71">
        <f>+IF(F174=0,"",'Ark1'!AA192)</f>
        <v>1.7157135074091387</v>
      </c>
      <c r="AF174" s="71">
        <f>+IF(F174=0,"",'Ark1'!AB192)</f>
        <v>2.127676237786075</v>
      </c>
      <c r="AG174" s="130">
        <f>+IF(F174=0,"",'Ark1'!AD192)</f>
        <v>59.875623026672883</v>
      </c>
      <c r="AH174" s="130">
        <f>+IF(F174=0,"",'Ark1'!AE192)</f>
        <v>67.997938388810923</v>
      </c>
      <c r="AI174" s="130">
        <f>+IF(F174=0,"",'Ark1'!AF192)</f>
        <v>1.8214582966160513</v>
      </c>
      <c r="AJ174" s="71">
        <f t="shared" si="82"/>
        <v>4.523042505592846</v>
      </c>
      <c r="AK174" s="25"/>
      <c r="AQ174" t="s">
        <v>454</v>
      </c>
    </row>
    <row r="175" spans="1:43" ht="15.6">
      <c r="A175" s="25"/>
      <c r="B175" s="70" t="str">
        <f t="shared" si="83"/>
        <v>August</v>
      </c>
      <c r="C175" s="386">
        <f>+'Ark1'!C193</f>
        <v>2010</v>
      </c>
      <c r="D175" s="70">
        <f>+IF(F175=0,"",'Ark1'!Q193)</f>
        <v>86</v>
      </c>
      <c r="E175" s="70">
        <f t="shared" si="84"/>
        <v>-15</v>
      </c>
      <c r="F175" s="130">
        <f>+'Ark1'!R193</f>
        <v>915</v>
      </c>
      <c r="G175" s="70">
        <f t="shared" si="85"/>
        <v>76</v>
      </c>
      <c r="H175" s="124">
        <f>+IF(F175=0,"",'Ark1'!AF193)</f>
        <v>7.7158997287207693</v>
      </c>
      <c r="I175" s="124">
        <f t="shared" si="86"/>
        <v>0.40626390366414178</v>
      </c>
      <c r="J175" s="124">
        <f>+IF(F175=0,"",'Ark1'!AG193)</f>
        <v>7.2509234361077279</v>
      </c>
      <c r="K175" s="124"/>
      <c r="L175" s="130"/>
      <c r="M175" s="130"/>
      <c r="N175" s="130"/>
      <c r="O175" s="130"/>
      <c r="P175" s="71">
        <f>+IF(F175=0,"",'Ark1'!S193)</f>
        <v>3.7125683060109278</v>
      </c>
      <c r="Q175" s="71">
        <f t="shared" si="87"/>
        <v>-0.26836137217739076</v>
      </c>
      <c r="R175" s="105"/>
      <c r="S175" s="124"/>
      <c r="T175" s="383"/>
      <c r="U175" s="124"/>
      <c r="V175" s="102"/>
      <c r="W175" s="71">
        <f>+IF(F175=0,"",'Ark1'!T193)</f>
        <v>4.0459016393442626</v>
      </c>
      <c r="X175" s="399">
        <f t="shared" si="88"/>
        <v>-0.75862756208601123</v>
      </c>
      <c r="Y175" s="124">
        <f>+IF(F175=0,"",'Ark1'!U193)</f>
        <v>17.982622950819643</v>
      </c>
      <c r="Z175" s="395">
        <f t="shared" si="89"/>
        <v>-0.77959397409096454</v>
      </c>
      <c r="AA175" s="130">
        <f>+IF(F175=0,"",'Ark1'!W193)</f>
        <v>0.76502732240437155</v>
      </c>
      <c r="AB175" s="130">
        <f>+IF(F175=0,"",'Ark1'!X193)</f>
        <v>61.748633879781423</v>
      </c>
      <c r="AC175" s="130">
        <f>+IF(F175=0,"",'Ark1'!Y193)</f>
        <v>12.349726775956285</v>
      </c>
      <c r="AD175" s="124">
        <f>+IF(F175=0,"",'Ark1'!Z193)</f>
        <v>5.0837073629216469</v>
      </c>
      <c r="AE175" s="71">
        <f>+IF(F175=0,"",'Ark1'!AA193)</f>
        <v>1.4116631529356236</v>
      </c>
      <c r="AF175" s="71">
        <f>+IF(F175=0,"",'Ark1'!AB193)</f>
        <v>2.1095857545733825</v>
      </c>
      <c r="AG175" s="130">
        <f>+IF(F175=0,"",'Ark1'!AD193)</f>
        <v>57.653812553639888</v>
      </c>
      <c r="AH175" s="130">
        <f>+IF(F175=0,"",'Ark1'!AE193)</f>
        <v>63.895078316109718</v>
      </c>
      <c r="AI175" s="130">
        <f>+IF(F175=0,"",'Ark1'!AF193)</f>
        <v>7.7158997287207693</v>
      </c>
      <c r="AJ175" s="71">
        <f t="shared" si="82"/>
        <v>4.8437150426847158</v>
      </c>
      <c r="AK175" s="25"/>
      <c r="AQ175" t="s">
        <v>65</v>
      </c>
    </row>
    <row r="176" spans="1:43" ht="15.6">
      <c r="A176" s="25"/>
      <c r="B176" s="70" t="str">
        <f t="shared" si="83"/>
        <v>September</v>
      </c>
      <c r="C176" s="386">
        <f>+'Ark1'!C194</f>
        <v>2010</v>
      </c>
      <c r="D176" s="70">
        <f>+IF(F176=0,"",'Ark1'!Q194)</f>
        <v>159</v>
      </c>
      <c r="E176" s="70">
        <f t="shared" si="84"/>
        <v>2</v>
      </c>
      <c r="F176" s="130">
        <f>+'Ark1'!R194</f>
        <v>1669</v>
      </c>
      <c r="G176" s="70">
        <f t="shared" si="85"/>
        <v>361</v>
      </c>
      <c r="H176" s="124">
        <f>+IF(F176=0,"",'Ark1'!AF194)</f>
        <v>14.074138412278652</v>
      </c>
      <c r="I176" s="124">
        <f t="shared" si="86"/>
        <v>2.6784248733345812</v>
      </c>
      <c r="J176" s="124">
        <f>+IF(F176=0,"",'Ark1'!AG194)</f>
        <v>13.2044092256357</v>
      </c>
      <c r="K176" s="124"/>
      <c r="L176" s="130"/>
      <c r="M176" s="130"/>
      <c r="N176" s="130"/>
      <c r="O176" s="130"/>
      <c r="P176" s="71">
        <f>+IF(F176=0,"",'Ark1'!S194)</f>
        <v>3.8232474535650094</v>
      </c>
      <c r="Q176" s="71">
        <f t="shared" si="87"/>
        <v>0.20551045050690453</v>
      </c>
      <c r="R176" s="105"/>
      <c r="S176" s="124"/>
      <c r="T176" s="383"/>
      <c r="U176" s="124"/>
      <c r="V176" s="102"/>
      <c r="W176" s="71">
        <f>+IF(F176=0,"",'Ark1'!T194)</f>
        <v>4.0988615937687243</v>
      </c>
      <c r="X176" s="399">
        <f t="shared" si="88"/>
        <v>-0.10832495057378466</v>
      </c>
      <c r="Y176" s="124">
        <f>+IF(F176=0,"",'Ark1'!U194)</f>
        <v>17.95326542840025</v>
      </c>
      <c r="Z176" s="395">
        <f t="shared" si="89"/>
        <v>0.45081894521979748</v>
      </c>
      <c r="AA176" s="130">
        <f>+IF(F176=0,"",'Ark1'!W194)</f>
        <v>1.1983223487118038</v>
      </c>
      <c r="AB176" s="130">
        <f>+IF(F176=0,"",'Ark1'!X194)</f>
        <v>64.110245656081489</v>
      </c>
      <c r="AC176" s="130">
        <f>+IF(F176=0,"",'Ark1'!Y194)</f>
        <v>13.960455362492509</v>
      </c>
      <c r="AD176" s="124">
        <f>+IF(F176=0,"",'Ark1'!Z194)</f>
        <v>5.6173538514179411</v>
      </c>
      <c r="AE176" s="71">
        <f>+IF(F176=0,"",'Ark1'!AA194)</f>
        <v>1.7216170445060941</v>
      </c>
      <c r="AF176" s="71">
        <f>+IF(F176=0,"",'Ark1'!AB194)</f>
        <v>2.1137071323244303</v>
      </c>
      <c r="AG176" s="130">
        <f>+IF(F176=0,"",'Ark1'!AD194)</f>
        <v>54.772849642871662</v>
      </c>
      <c r="AH176" s="130">
        <f>+IF(F176=0,"",'Ark1'!AE194)</f>
        <v>67.970310982777264</v>
      </c>
      <c r="AI176" s="130">
        <f>+IF(F176=0,"",'Ark1'!AF194)</f>
        <v>14.074138412278652</v>
      </c>
      <c r="AJ176" s="71">
        <f t="shared" si="82"/>
        <v>4.6958157028678915</v>
      </c>
      <c r="AK176" s="25"/>
      <c r="AQ176" t="s">
        <v>77</v>
      </c>
    </row>
    <row r="177" spans="1:43" ht="15.6">
      <c r="A177" s="25"/>
      <c r="B177" s="70" t="str">
        <f t="shared" si="83"/>
        <v>Oktober</v>
      </c>
      <c r="C177" s="386">
        <f>+'Ark1'!C195</f>
        <v>2010</v>
      </c>
      <c r="D177" s="70">
        <f>+IF(F177=0,"",'Ark1'!Q195)</f>
        <v>212</v>
      </c>
      <c r="E177" s="70">
        <f t="shared" si="84"/>
        <v>-10</v>
      </c>
      <c r="F177" s="130">
        <f>+'Ark1'!R195</f>
        <v>1528.63</v>
      </c>
      <c r="G177" s="70">
        <f t="shared" si="85"/>
        <v>-148.36999999999989</v>
      </c>
      <c r="H177" s="124">
        <f>+IF(F177=0,"",'Ark1'!AF195)</f>
        <v>12.89044349979719</v>
      </c>
      <c r="I177" s="124">
        <f t="shared" si="86"/>
        <v>-1.7201158310966989</v>
      </c>
      <c r="J177" s="124">
        <f>+IF(F177=0,"",'Ark1'!AG195)</f>
        <v>12.694988018025413</v>
      </c>
      <c r="K177" s="124"/>
      <c r="L177" s="130"/>
      <c r="M177" s="130"/>
      <c r="N177" s="130"/>
      <c r="O177" s="130"/>
      <c r="P177" s="71">
        <f>+IF(F177=0,"",'Ark1'!S195)</f>
        <v>4.0547810784820406</v>
      </c>
      <c r="Q177" s="71">
        <f t="shared" si="87"/>
        <v>4.5836534653776795E-2</v>
      </c>
      <c r="R177" s="105"/>
      <c r="S177" s="124"/>
      <c r="T177" s="383"/>
      <c r="U177" s="124"/>
      <c r="V177" s="102"/>
      <c r="W177" s="71">
        <f>+IF(F177=0,"",'Ark1'!T195)</f>
        <v>4.2405683520537991</v>
      </c>
      <c r="X177" s="399">
        <f t="shared" si="88"/>
        <v>0.24414616958510393</v>
      </c>
      <c r="Y177" s="124">
        <f>+IF(F177=0,"",'Ark1'!U195)</f>
        <v>18.845633017800264</v>
      </c>
      <c r="Z177" s="395">
        <f t="shared" si="89"/>
        <v>0.57574631535540277</v>
      </c>
      <c r="AA177" s="130">
        <f>+IF(F177=0,"",'Ark1'!W195)</f>
        <v>1.635451351864087</v>
      </c>
      <c r="AB177" s="130">
        <f>+IF(F177=0,"",'Ark1'!X195)</f>
        <v>69.539391481260992</v>
      </c>
      <c r="AC177" s="130">
        <f>+IF(F177=0,"",'Ark1'!Y195)</f>
        <v>16.027423248268061</v>
      </c>
      <c r="AD177" s="124">
        <f>+IF(F177=0,"",'Ark1'!Z195)</f>
        <v>4.9653994876634844</v>
      </c>
      <c r="AE177" s="71">
        <f>+IF(F177=0,"",'Ark1'!AA195)</f>
        <v>1.7379031866324164</v>
      </c>
      <c r="AF177" s="71">
        <f>+IF(F177=0,"",'Ark1'!AB195)</f>
        <v>2.084961539863905</v>
      </c>
      <c r="AG177" s="130">
        <f>+IF(F177=0,"",'Ark1'!AD195)</f>
        <v>44.430523807312717</v>
      </c>
      <c r="AH177" s="130">
        <f>+IF(F177=0,"",'Ark1'!AE195)</f>
        <v>52.399541786158679</v>
      </c>
      <c r="AI177" s="130">
        <f>+IF(F177=0,"",'Ark1'!AF195)</f>
        <v>12.89044349979719</v>
      </c>
      <c r="AJ177" s="71">
        <f t="shared" si="82"/>
        <v>4.6477559831307511</v>
      </c>
      <c r="AK177" s="25"/>
      <c r="AQ177" t="s">
        <v>66</v>
      </c>
    </row>
    <row r="178" spans="1:43" ht="15.6">
      <c r="A178" s="25"/>
      <c r="B178" s="70" t="str">
        <f>+AQ178</f>
        <v>November</v>
      </c>
      <c r="C178" s="386">
        <f>+'Ark1'!C196</f>
        <v>2010</v>
      </c>
      <c r="D178" s="70">
        <f>+IF(F178=0,"",'Ark1'!Q196)</f>
        <v>165</v>
      </c>
      <c r="E178" s="70">
        <f t="shared" si="84"/>
        <v>39</v>
      </c>
      <c r="F178" s="130">
        <f>+'Ark1'!R196</f>
        <v>1482</v>
      </c>
      <c r="G178" s="70">
        <f t="shared" si="85"/>
        <v>320</v>
      </c>
      <c r="H178" s="124">
        <f>+IF(F178=0,"",'Ark1'!AF196)</f>
        <v>12.497227757337903</v>
      </c>
      <c r="I178" s="124">
        <f t="shared" si="86"/>
        <v>2.373512824422761</v>
      </c>
      <c r="J178" s="124">
        <f>+IF(F178=0,"",'Ark1'!AG196)</f>
        <v>12.311600084962295</v>
      </c>
      <c r="K178" s="124"/>
      <c r="L178" s="130"/>
      <c r="M178" s="130"/>
      <c r="N178" s="130"/>
      <c r="O178" s="130"/>
      <c r="P178" s="71">
        <f>+IF(F178=0,"",'Ark1'!S196)</f>
        <v>4.3947368421052637</v>
      </c>
      <c r="Q178" s="71">
        <f t="shared" si="87"/>
        <v>-7.2560920373221371E-2</v>
      </c>
      <c r="R178" s="105"/>
      <c r="S178" s="124"/>
      <c r="T178" s="383"/>
      <c r="U178" s="124"/>
      <c r="V178" s="102"/>
      <c r="W178" s="71">
        <f>+IF(F178=0,"",'Ark1'!T196)</f>
        <v>4.662618083670715</v>
      </c>
      <c r="X178" s="399">
        <f t="shared" si="88"/>
        <v>2.3203281605312931E-2</v>
      </c>
      <c r="Y178" s="124">
        <f>+IF(F178=0,"",'Ark1'!U196)</f>
        <v>18.851551956815126</v>
      </c>
      <c r="Z178" s="395">
        <f t="shared" si="89"/>
        <v>-0.20825871444134592</v>
      </c>
      <c r="AA178" s="130">
        <f>+IF(F178=0,"",'Ark1'!W196)</f>
        <v>1.6194331983805663</v>
      </c>
      <c r="AB178" s="130">
        <f>+IF(F178=0,"",'Ark1'!X196)</f>
        <v>71.929824561403507</v>
      </c>
      <c r="AC178" s="130">
        <f>+IF(F178=0,"",'Ark1'!Y196)</f>
        <v>16.666666666666671</v>
      </c>
      <c r="AD178" s="124">
        <f>+IF(F178=0,"",'Ark1'!Z196)</f>
        <v>5.0769052804890578</v>
      </c>
      <c r="AE178" s="71">
        <f>+IF(F178=0,"",'Ark1'!AA196)</f>
        <v>1.5106636134097424</v>
      </c>
      <c r="AF178" s="71">
        <f>+IF(F178=0,"",'Ark1'!AB196)</f>
        <v>2.1137218043739043</v>
      </c>
      <c r="AG178" s="130">
        <f>+IF(F178=0,"",'Ark1'!AD196)</f>
        <v>52.952053653951715</v>
      </c>
      <c r="AH178" s="130">
        <f>+IF(F178=0,"",'Ark1'!AE196)</f>
        <v>62.029576766987731</v>
      </c>
      <c r="AI178" s="130">
        <f>+IF(F178=0,"",'Ark1'!AF196)</f>
        <v>12.497227757337903</v>
      </c>
      <c r="AJ178" s="71">
        <f t="shared" si="82"/>
        <v>4.2895746967603277</v>
      </c>
      <c r="AK178" s="25"/>
      <c r="AQ178" t="s">
        <v>67</v>
      </c>
    </row>
    <row r="179" spans="1:43" ht="15.6">
      <c r="A179" s="25"/>
      <c r="B179" s="70" t="str">
        <f>+AQ179</f>
        <v>Desember</v>
      </c>
      <c r="C179" s="386">
        <f>+'Ark1'!C197</f>
        <v>2010</v>
      </c>
      <c r="D179" s="70">
        <f>+IF(F179=0,"",'Ark1'!Q197)</f>
        <v>48</v>
      </c>
      <c r="E179" s="70">
        <f t="shared" si="84"/>
        <v>-4</v>
      </c>
      <c r="F179" s="130">
        <f>+'Ark1'!R197</f>
        <v>281</v>
      </c>
      <c r="G179" s="70">
        <f t="shared" si="85"/>
        <v>-91</v>
      </c>
      <c r="H179" s="124">
        <f>+IF(F179=0,"",'Ark1'!AF197)</f>
        <v>2.3695823210606961</v>
      </c>
      <c r="I179" s="124">
        <f t="shared" si="86"/>
        <v>-0.87140042854724875</v>
      </c>
      <c r="J179" s="124">
        <f>+IF(F179=0,"",'Ark1'!AG197)</f>
        <v>2.3458494069825968</v>
      </c>
      <c r="K179" s="124"/>
      <c r="L179" s="130"/>
      <c r="M179" s="130"/>
      <c r="N179" s="130"/>
      <c r="O179" s="130"/>
      <c r="P179" s="71">
        <f>+IF(F179=0,"",'Ark1'!S197)</f>
        <v>5.07473309608541</v>
      </c>
      <c r="Q179" s="71">
        <f t="shared" si="87"/>
        <v>1.0236578272682051</v>
      </c>
      <c r="R179" s="105"/>
      <c r="S179" s="124"/>
      <c r="T179" s="383"/>
      <c r="U179" s="124"/>
      <c r="V179" s="102"/>
      <c r="W179" s="71">
        <f>+IF(F179=0,"",'Ark1'!T197)</f>
        <v>5.1601423487544489</v>
      </c>
      <c r="X179" s="399">
        <f t="shared" si="88"/>
        <v>0.66820686488348091</v>
      </c>
      <c r="Y179" s="124">
        <f>+IF(F179=0,"",'Ark1'!U197)</f>
        <v>18.944128113879003</v>
      </c>
      <c r="Z179" s="395">
        <f t="shared" si="89"/>
        <v>0.54197757624460152</v>
      </c>
      <c r="AA179" s="130">
        <f>+IF(F179=0,"",'Ark1'!W197)</f>
        <v>2.8469750889679721</v>
      </c>
      <c r="AB179" s="130">
        <f>+IF(F179=0,"",'Ark1'!X197)</f>
        <v>67.971530249110316</v>
      </c>
      <c r="AC179" s="130">
        <f>+IF(F179=0,"",'Ark1'!Y197)</f>
        <v>25.622775800711754</v>
      </c>
      <c r="AD179" s="124">
        <f>+IF(F179=0,"",'Ark1'!Z197)</f>
        <v>6.1402855056054255</v>
      </c>
      <c r="AE179" s="71">
        <f>+IF(F179=0,"",'Ark1'!AA197)</f>
        <v>1.2275465287978804</v>
      </c>
      <c r="AF179" s="71">
        <f>+IF(F179=0,"",'Ark1'!AB197)</f>
        <v>2.1639176235513671</v>
      </c>
      <c r="AG179" s="130">
        <f>+IF(F179=0,"",'Ark1'!AD197)</f>
        <v>60.024477072471299</v>
      </c>
      <c r="AH179" s="130">
        <f>+IF(F179=0,"",'Ark1'!AE197)</f>
        <v>81.540496488434016</v>
      </c>
      <c r="AI179" s="130">
        <f>+IF(F179=0,"",'Ark1'!AF197)</f>
        <v>2.3695823210606961</v>
      </c>
      <c r="AJ179" s="71">
        <f t="shared" si="82"/>
        <v>3.7330294530154271</v>
      </c>
      <c r="AK179" s="25"/>
      <c r="AQ179" t="s">
        <v>68</v>
      </c>
    </row>
    <row r="180" spans="1:43" ht="15.6">
      <c r="A180" s="25"/>
      <c r="B180" s="46" t="str">
        <f t="shared" ref="B180:B189" si="90">+AQ180</f>
        <v>Januar</v>
      </c>
      <c r="C180" s="385">
        <f>+'Ark1'!C198</f>
        <v>2009</v>
      </c>
      <c r="D180" s="46">
        <f>+IF(F180=0,"",'Ark1'!Q198)</f>
        <v>214</v>
      </c>
      <c r="E180" s="46">
        <f>+IF(F180=0,"",D180-D192)</f>
        <v>24</v>
      </c>
      <c r="F180" s="129">
        <f>+'Ark1'!R198</f>
        <v>2128</v>
      </c>
      <c r="G180" s="46">
        <f>+IF(F180=0,"",F180-F192)</f>
        <v>-147</v>
      </c>
      <c r="H180" s="104">
        <f>+IF(F180=0,"",'Ark1'!AF198)</f>
        <v>18.539815298832547</v>
      </c>
      <c r="I180" s="104">
        <f>+IF(F180=0,"",H180-H192)</f>
        <v>0.70507086484070314</v>
      </c>
      <c r="J180" s="104">
        <f>+IF(F180=0,"",'Ark1'!AG198)</f>
        <v>19.401778459334253</v>
      </c>
      <c r="K180" s="104"/>
      <c r="L180" s="129"/>
      <c r="M180" s="129"/>
      <c r="N180" s="129"/>
      <c r="O180" s="129"/>
      <c r="P180" s="39">
        <f>+IF(F180=0,"",'Ark1'!S198)</f>
        <v>4.2617481203007515</v>
      </c>
      <c r="Q180" s="39">
        <f>+IF(F180=0,"",P180-P192)</f>
        <v>-0.25209803354540128</v>
      </c>
      <c r="R180" s="105"/>
      <c r="S180" s="104"/>
      <c r="T180" s="383"/>
      <c r="U180" s="104"/>
      <c r="V180" s="102"/>
      <c r="W180" s="39">
        <f>+IF(F180=0,"",'Ark1'!T198)</f>
        <v>4.857612781954888</v>
      </c>
      <c r="X180" s="389">
        <f>+IF(F180=0,"",W180-W192)</f>
        <v>-0.31425534991324344</v>
      </c>
      <c r="Y180" s="104">
        <f>+IF(F180=0,"",'Ark1'!U198)</f>
        <v>19.905404135338362</v>
      </c>
      <c r="Z180" s="394">
        <f>+IF(F180=0,"",Y180-Y192)</f>
        <v>0.73050303643724135</v>
      </c>
      <c r="AA180" s="129">
        <f>+IF(F180=0,"",'Ark1'!W198)</f>
        <v>0.75187969924812015</v>
      </c>
      <c r="AB180" s="129">
        <f>+IF(F180=0,"",'Ark1'!X198)</f>
        <v>78.806390977443613</v>
      </c>
      <c r="AC180" s="129">
        <f>+IF(F180=0,"",'Ark1'!Y198)</f>
        <v>21.851503759398501</v>
      </c>
      <c r="AD180" s="104">
        <f>+IF(F180=0,"",'Ark1'!Z198)</f>
        <v>5.0031187572433051</v>
      </c>
      <c r="AE180" s="39">
        <f>+IF(F180=0,"",'Ark1'!AA198)</f>
        <v>1.622678546687522</v>
      </c>
      <c r="AF180" s="39">
        <f>+IF(F180=0,"",'Ark1'!AB198)</f>
        <v>1.7767632184038236</v>
      </c>
      <c r="AG180" s="129">
        <f>+IF(F180=0,"",'Ark1'!AD198)</f>
        <v>44.935447122158195</v>
      </c>
      <c r="AH180" s="129">
        <f>+IF(F180=0,"",'Ark1'!AE198)</f>
        <v>57.13374854735801</v>
      </c>
      <c r="AI180" s="129">
        <f>+IF(F180=0,"",'Ark1'!AF198)</f>
        <v>18.539815298832547</v>
      </c>
      <c r="AJ180" s="39">
        <f t="shared" si="82"/>
        <v>4.6707134193406148</v>
      </c>
      <c r="AK180" s="25"/>
      <c r="AQ180" t="s">
        <v>448</v>
      </c>
    </row>
    <row r="181" spans="1:43" ht="15.6">
      <c r="A181" s="25"/>
      <c r="B181" s="46" t="str">
        <f t="shared" si="90"/>
        <v>Februar</v>
      </c>
      <c r="C181" s="385">
        <f>+'Ark1'!C199</f>
        <v>2009</v>
      </c>
      <c r="D181" s="46">
        <f>+IF(F181=0,"",'Ark1'!Q199)</f>
        <v>105</v>
      </c>
      <c r="E181" s="46">
        <f t="shared" ref="E181:E191" si="91">+IF(F181=0,"",D181-D193)</f>
        <v>-46</v>
      </c>
      <c r="F181" s="129">
        <f>+'Ark1'!R199</f>
        <v>628</v>
      </c>
      <c r="G181" s="46">
        <f t="shared" ref="G181:G191" si="92">+IF(F181=0,"",F181-F193)</f>
        <v>-274</v>
      </c>
      <c r="H181" s="104">
        <f>+IF(F181=0,"",'Ark1'!AF199)</f>
        <v>5.4713364697682527</v>
      </c>
      <c r="I181" s="104">
        <f t="shared" ref="I181:I191" si="93">+IF(F181=0,"",H181-H193)</f>
        <v>-1.5998457190056588</v>
      </c>
      <c r="J181" s="104">
        <f>+IF(F181=0,"",'Ark1'!AG199)</f>
        <v>5.8485149122541804</v>
      </c>
      <c r="K181" s="104"/>
      <c r="L181" s="129"/>
      <c r="M181" s="129"/>
      <c r="N181" s="129"/>
      <c r="O181" s="129"/>
      <c r="P181" s="39">
        <f>+IF(F181=0,"",'Ark1'!S199)</f>
        <v>4.4665605095541396</v>
      </c>
      <c r="Q181" s="39">
        <f t="shared" ref="Q181:Q191" si="94">+IF(F181=0,"",P181-P193)</f>
        <v>0.26700396853418429</v>
      </c>
      <c r="R181" s="105"/>
      <c r="S181" s="104"/>
      <c r="T181" s="383"/>
      <c r="U181" s="104"/>
      <c r="V181" s="102"/>
      <c r="W181" s="39">
        <f>+IF(F181=0,"",'Ark1'!T199)</f>
        <v>5.3248407643312099</v>
      </c>
      <c r="X181" s="389">
        <f t="shared" ref="X181:X191" si="95">+IF(F181=0,"",W181-W193)</f>
        <v>0.15078311466380523</v>
      </c>
      <c r="Y181" s="104">
        <f>+IF(F181=0,"",'Ark1'!U199)</f>
        <v>20.332324840764329</v>
      </c>
      <c r="Z181" s="394">
        <f t="shared" ref="Z181:Z191" si="96">+IF(F181=0,"",Y181-Y193)</f>
        <v>1.2693536655980182</v>
      </c>
      <c r="AA181" s="129">
        <f>+IF(F181=0,"",'Ark1'!W199)</f>
        <v>2.7070063694267521</v>
      </c>
      <c r="AB181" s="129">
        <f>+IF(F181=0,"",'Ark1'!X199)</f>
        <v>78.343949044585997</v>
      </c>
      <c r="AC181" s="129">
        <f>+IF(F181=0,"",'Ark1'!Y199)</f>
        <v>28.343949044585997</v>
      </c>
      <c r="AD181" s="104">
        <f>+IF(F181=0,"",'Ark1'!Z199)</f>
        <v>5.7863629773756244</v>
      </c>
      <c r="AE181" s="39">
        <f>+IF(F181=0,"",'Ark1'!AA199)</f>
        <v>1.7649713421739404</v>
      </c>
      <c r="AF181" s="39">
        <f>+IF(F181=0,"",'Ark1'!AB199)</f>
        <v>2.0687747089279811</v>
      </c>
      <c r="AG181" s="129">
        <f>+IF(F181=0,"",'Ark1'!AD199)</f>
        <v>50.602743571067109</v>
      </c>
      <c r="AH181" s="129">
        <f>+IF(F181=0,"",'Ark1'!AE199)</f>
        <v>56.293174835597213</v>
      </c>
      <c r="AI181" s="129">
        <f>+IF(F181=0,"",'Ark1'!AF199)</f>
        <v>5.4713364697682527</v>
      </c>
      <c r="AJ181" s="39">
        <f t="shared" si="82"/>
        <v>4.5521212121212118</v>
      </c>
      <c r="AK181" s="25"/>
      <c r="AQ181" t="s">
        <v>449</v>
      </c>
    </row>
    <row r="182" spans="1:43" ht="15.6">
      <c r="A182" s="25"/>
      <c r="B182" s="46" t="str">
        <f t="shared" si="90"/>
        <v>Mars</v>
      </c>
      <c r="C182" s="385">
        <f>+'Ark1'!C200</f>
        <v>2009</v>
      </c>
      <c r="D182" s="46">
        <f>+IF(F182=0,"",'Ark1'!Q200)</f>
        <v>175</v>
      </c>
      <c r="E182" s="46">
        <f t="shared" si="91"/>
        <v>27</v>
      </c>
      <c r="F182" s="129">
        <f>+'Ark1'!R200</f>
        <v>963</v>
      </c>
      <c r="G182" s="46">
        <f t="shared" si="92"/>
        <v>162</v>
      </c>
      <c r="H182" s="104">
        <f>+IF(F182=0,"",'Ark1'!AF200)</f>
        <v>8.3899634082592787</v>
      </c>
      <c r="I182" s="104">
        <f t="shared" si="93"/>
        <v>2.1105654778735765</v>
      </c>
      <c r="J182" s="104">
        <f>+IF(F182=0,"",'Ark1'!AG200)</f>
        <v>8.609322483393937</v>
      </c>
      <c r="K182" s="104"/>
      <c r="L182" s="129"/>
      <c r="M182" s="129"/>
      <c r="N182" s="129"/>
      <c r="O182" s="129"/>
      <c r="P182" s="39">
        <f>+IF(F182=0,"",'Ark1'!S200)</f>
        <v>4.3208722741433006</v>
      </c>
      <c r="Q182" s="39">
        <f t="shared" si="94"/>
        <v>-3.4932969302393424E-2</v>
      </c>
      <c r="R182" s="105"/>
      <c r="S182" s="104"/>
      <c r="T182" s="383"/>
      <c r="U182" s="104"/>
      <c r="V182" s="102"/>
      <c r="W182" s="39">
        <f>+IF(F182=0,"",'Ark1'!T200)</f>
        <v>5.2523364485981308</v>
      </c>
      <c r="X182" s="389">
        <f t="shared" si="95"/>
        <v>0.11750498792397224</v>
      </c>
      <c r="Y182" s="104">
        <f>+IF(F182=0,"",'Ark1'!U200)</f>
        <v>19.518380062305315</v>
      </c>
      <c r="Z182" s="394">
        <f t="shared" si="96"/>
        <v>0.34397307104439179</v>
      </c>
      <c r="AA182" s="129">
        <f>+IF(F182=0,"",'Ark1'!W200)</f>
        <v>3.1152647975077876</v>
      </c>
      <c r="AB182" s="129">
        <f>+IF(F182=0,"",'Ark1'!X200)</f>
        <v>72.585669781931486</v>
      </c>
      <c r="AC182" s="129">
        <f>+IF(F182=0,"",'Ark1'!Y200)</f>
        <v>23.260643821391483</v>
      </c>
      <c r="AD182" s="104">
        <f>+IF(F182=0,"",'Ark1'!Z200)</f>
        <v>5.2155654758135901</v>
      </c>
      <c r="AE182" s="39">
        <f>+IF(F182=0,"",'Ark1'!AA200)</f>
        <v>1.8154324217020872</v>
      </c>
      <c r="AF182" s="39">
        <f>+IF(F182=0,"",'Ark1'!AB200)</f>
        <v>2.1095840841970888</v>
      </c>
      <c r="AG182" s="129">
        <f>+IF(F182=0,"",'Ark1'!AD200)</f>
        <v>54.233334709365081</v>
      </c>
      <c r="AH182" s="129">
        <f>+IF(F182=0,"",'Ark1'!AE200)</f>
        <v>60.492539050344448</v>
      </c>
      <c r="AI182" s="129">
        <f>+IF(F182=0,"",'Ark1'!AF200)</f>
        <v>8.3899634082592787</v>
      </c>
      <c r="AJ182" s="39">
        <f t="shared" si="82"/>
        <v>4.5172314347512676</v>
      </c>
      <c r="AK182" s="25"/>
      <c r="AQ182" t="s">
        <v>450</v>
      </c>
    </row>
    <row r="183" spans="1:43" ht="15.6">
      <c r="A183" s="25"/>
      <c r="B183" s="46" t="str">
        <f t="shared" si="90"/>
        <v>April</v>
      </c>
      <c r="C183" s="385">
        <f>+'Ark1'!C201</f>
        <v>2009</v>
      </c>
      <c r="D183" s="46">
        <f>+IF(F183=0,"",'Ark1'!Q201)</f>
        <v>121</v>
      </c>
      <c r="E183" s="46">
        <f t="shared" si="91"/>
        <v>-48</v>
      </c>
      <c r="F183" s="129">
        <f>+'Ark1'!R201</f>
        <v>893</v>
      </c>
      <c r="G183" s="46">
        <f t="shared" si="92"/>
        <v>-19</v>
      </c>
      <c r="H183" s="104">
        <f>+IF(F183=0,"",'Ark1'!AF201)</f>
        <v>7.7801010629029443</v>
      </c>
      <c r="I183" s="104">
        <f t="shared" si="93"/>
        <v>0.63052439310049735</v>
      </c>
      <c r="J183" s="104">
        <f>+IF(F183=0,"",'Ark1'!AG201)</f>
        <v>7.8026765748855587</v>
      </c>
      <c r="K183" s="104"/>
      <c r="L183" s="129"/>
      <c r="M183" s="129"/>
      <c r="N183" s="129"/>
      <c r="O183" s="129"/>
      <c r="P183" s="39">
        <f>+IF(F183=0,"",'Ark1'!S201)</f>
        <v>4.4781634938409844</v>
      </c>
      <c r="Q183" s="39">
        <f t="shared" si="94"/>
        <v>0.32355823068308887</v>
      </c>
      <c r="R183" s="105"/>
      <c r="S183" s="104"/>
      <c r="T183" s="383"/>
      <c r="U183" s="104"/>
      <c r="V183" s="102"/>
      <c r="W183" s="39">
        <f>+IF(F183=0,"",'Ark1'!T201)</f>
        <v>5.608062709966406</v>
      </c>
      <c r="X183" s="389">
        <f t="shared" si="95"/>
        <v>0.71771183277342399</v>
      </c>
      <c r="Y183" s="104">
        <f>+IF(F183=0,"",'Ark1'!U201)</f>
        <v>19.076259798432257</v>
      </c>
      <c r="Z183" s="394">
        <f t="shared" si="96"/>
        <v>-0.4388717805151181</v>
      </c>
      <c r="AA183" s="129">
        <f>+IF(F183=0,"",'Ark1'!W201)</f>
        <v>5.5991041433370654</v>
      </c>
      <c r="AB183" s="129">
        <f>+IF(F183=0,"",'Ark1'!X201)</f>
        <v>68.868980963045914</v>
      </c>
      <c r="AC183" s="129">
        <f>+IF(F183=0,"",'Ark1'!Y201)</f>
        <v>24.972004479283321</v>
      </c>
      <c r="AD183" s="104">
        <f>+IF(F183=0,"",'Ark1'!Z201)</f>
        <v>6.0859683593422185</v>
      </c>
      <c r="AE183" s="39">
        <f>+IF(F183=0,"",'Ark1'!AA201)</f>
        <v>1.9411337436332876</v>
      </c>
      <c r="AF183" s="39">
        <f>+IF(F183=0,"",'Ark1'!AB201)</f>
        <v>2.4922774225247686</v>
      </c>
      <c r="AG183" s="129">
        <f>+IF(F183=0,"",'Ark1'!AD201)</f>
        <v>65.320199492658645</v>
      </c>
      <c r="AH183" s="129">
        <f>+IF(F183=0,"",'Ark1'!AE201)</f>
        <v>71.347649073302605</v>
      </c>
      <c r="AI183" s="129">
        <f>+IF(F183=0,"",'Ark1'!AF201)</f>
        <v>7.7801010629029443</v>
      </c>
      <c r="AJ183" s="39">
        <f t="shared" si="82"/>
        <v>4.2598399599899999</v>
      </c>
      <c r="AK183" s="25"/>
      <c r="AQ183" t="s">
        <v>451</v>
      </c>
    </row>
    <row r="184" spans="1:43" ht="15.6">
      <c r="A184" s="25"/>
      <c r="B184" s="46" t="str">
        <f t="shared" si="90"/>
        <v>Mai</v>
      </c>
      <c r="C184" s="385">
        <f>+'Ark1'!C202</f>
        <v>2009</v>
      </c>
      <c r="D184" s="46">
        <f>+IF(F184=0,"",'Ark1'!Q202)</f>
        <v>105</v>
      </c>
      <c r="E184" s="46">
        <f t="shared" si="91"/>
        <v>11</v>
      </c>
      <c r="F184" s="129">
        <f>+'Ark1'!R202</f>
        <v>570</v>
      </c>
      <c r="G184" s="46">
        <f t="shared" si="92"/>
        <v>36</v>
      </c>
      <c r="H184" s="104">
        <f>+IF(F184=0,"",'Ark1'!AF202)</f>
        <v>4.9660219550444316</v>
      </c>
      <c r="I184" s="104">
        <f t="shared" si="93"/>
        <v>0.77975666812063071</v>
      </c>
      <c r="J184" s="104">
        <f>+IF(F184=0,"",'Ark1'!AG202)</f>
        <v>4.9316657185336643</v>
      </c>
      <c r="K184" s="104"/>
      <c r="L184" s="129"/>
      <c r="M184" s="129"/>
      <c r="N184" s="129"/>
      <c r="O184" s="129"/>
      <c r="P184" s="39">
        <f>+IF(F184=0,"",'Ark1'!S202)</f>
        <v>4.4333333333333345</v>
      </c>
      <c r="Q184" s="39">
        <f t="shared" si="94"/>
        <v>0.21048689138577004</v>
      </c>
      <c r="R184" s="105"/>
      <c r="S184" s="104"/>
      <c r="T184" s="383"/>
      <c r="U184" s="104"/>
      <c r="V184" s="102"/>
      <c r="W184" s="39">
        <f>+IF(F184=0,"",'Ark1'!T202)</f>
        <v>5.1578947368421053</v>
      </c>
      <c r="X184" s="389">
        <f t="shared" si="95"/>
        <v>4.9280504632367439E-2</v>
      </c>
      <c r="Y184" s="104">
        <f>+IF(F184=0,"",'Ark1'!U202)</f>
        <v>18.889473684210543</v>
      </c>
      <c r="Z184" s="394">
        <f t="shared" si="96"/>
        <v>-0.26033904987187029</v>
      </c>
      <c r="AA184" s="129">
        <f>+IF(F184=0,"",'Ark1'!W202)</f>
        <v>4.3859649122807012</v>
      </c>
      <c r="AB184" s="129">
        <f>+IF(F184=0,"",'Ark1'!X202)</f>
        <v>61.929824561403507</v>
      </c>
      <c r="AC184" s="129">
        <f>+IF(F184=0,"",'Ark1'!Y202)</f>
        <v>28.07017543859649</v>
      </c>
      <c r="AD184" s="104">
        <f>+IF(F184=0,"",'Ark1'!Z202)</f>
        <v>7.0701195853437593</v>
      </c>
      <c r="AE184" s="39">
        <f>+IF(F184=0,"",'Ark1'!AA202)</f>
        <v>1.9493438692205725</v>
      </c>
      <c r="AF184" s="39">
        <f>+IF(F184=0,"",'Ark1'!AB202)</f>
        <v>2.4636976466650342</v>
      </c>
      <c r="AG184" s="129">
        <f>+IF(F184=0,"",'Ark1'!AD202)</f>
        <v>69.741265349623191</v>
      </c>
      <c r="AH184" s="129">
        <f>+IF(F184=0,"",'Ark1'!AE202)</f>
        <v>69.589587014072436</v>
      </c>
      <c r="AI184" s="129">
        <f>+IF(F184=0,"",'Ark1'!AF202)</f>
        <v>4.9660219550444316</v>
      </c>
      <c r="AJ184" s="39">
        <f t="shared" si="82"/>
        <v>4.260783537791851</v>
      </c>
      <c r="AK184" s="25"/>
      <c r="AQ184" t="s">
        <v>452</v>
      </c>
    </row>
    <row r="185" spans="1:43" ht="15.6">
      <c r="A185" s="25"/>
      <c r="B185" s="46" t="str">
        <f t="shared" si="90"/>
        <v>Juni</v>
      </c>
      <c r="C185" s="385">
        <f>+'Ark1'!C203</f>
        <v>2009</v>
      </c>
      <c r="D185" s="46">
        <f>+IF(F185=0,"",'Ark1'!Q203)</f>
        <v>127</v>
      </c>
      <c r="E185" s="46">
        <f t="shared" si="91"/>
        <v>2</v>
      </c>
      <c r="F185" s="129">
        <f>+'Ark1'!R203</f>
        <v>763</v>
      </c>
      <c r="G185" s="46">
        <f t="shared" si="92"/>
        <v>3</v>
      </c>
      <c r="H185" s="104">
        <f>+IF(F185=0,"",'Ark1'!AF203)</f>
        <v>6.6474995643840398</v>
      </c>
      <c r="I185" s="104">
        <f t="shared" si="93"/>
        <v>0.68951900621533202</v>
      </c>
      <c r="J185" s="104">
        <f>+IF(F185=0,"",'Ark1'!AG203)</f>
        <v>6.9478911598277353</v>
      </c>
      <c r="K185" s="104"/>
      <c r="L185" s="129"/>
      <c r="M185" s="129"/>
      <c r="N185" s="129"/>
      <c r="O185" s="129"/>
      <c r="P185" s="39">
        <f>+IF(F185=0,"",'Ark1'!S203)</f>
        <v>4.3958060288335501</v>
      </c>
      <c r="Q185" s="39">
        <f t="shared" si="94"/>
        <v>0.43527971304407487</v>
      </c>
      <c r="R185" s="105"/>
      <c r="S185" s="104"/>
      <c r="T185" s="383"/>
      <c r="U185" s="104"/>
      <c r="V185" s="102"/>
      <c r="W185" s="39">
        <f>+IF(F185=0,"",'Ark1'!T203)</f>
        <v>5.4285714285714306</v>
      </c>
      <c r="X185" s="389">
        <f t="shared" si="95"/>
        <v>0.81146616541353644</v>
      </c>
      <c r="Y185" s="104">
        <f>+IF(F185=0,"",'Ark1'!U203)</f>
        <v>19.880602883355156</v>
      </c>
      <c r="Z185" s="394">
        <f t="shared" si="96"/>
        <v>1.6506028833551589</v>
      </c>
      <c r="AA185" s="129">
        <f>+IF(F185=0,"",'Ark1'!W203)</f>
        <v>6.6841415465268685</v>
      </c>
      <c r="AB185" s="129">
        <f>+IF(F185=0,"",'Ark1'!X203)</f>
        <v>69.069462647444283</v>
      </c>
      <c r="AC185" s="129">
        <f>+IF(F185=0,"",'Ark1'!Y203)</f>
        <v>26.212319790301439</v>
      </c>
      <c r="AD185" s="104">
        <f>+IF(F185=0,"",'Ark1'!Z203)</f>
        <v>6.7944018397495949</v>
      </c>
      <c r="AE185" s="39">
        <f>+IF(F185=0,"",'Ark1'!AA203)</f>
        <v>1.9704456519337104</v>
      </c>
      <c r="AF185" s="39">
        <f>+IF(F185=0,"",'Ark1'!AB203)</f>
        <v>2.568806002085938</v>
      </c>
      <c r="AG185" s="129">
        <f>+IF(F185=0,"",'Ark1'!AD203)</f>
        <v>59.718634163870512</v>
      </c>
      <c r="AH185" s="129">
        <f>+IF(F185=0,"",'Ark1'!AE203)</f>
        <v>70.987071365829607</v>
      </c>
      <c r="AI185" s="129">
        <f>+IF(F185=0,"",'Ark1'!AF203)</f>
        <v>6.6474995643840398</v>
      </c>
      <c r="AJ185" s="39">
        <f t="shared" si="82"/>
        <v>4.5226296958855068</v>
      </c>
      <c r="AK185" s="25"/>
      <c r="AQ185" t="s">
        <v>453</v>
      </c>
    </row>
    <row r="186" spans="1:43" ht="15.6">
      <c r="A186" s="25"/>
      <c r="B186" s="46" t="str">
        <f t="shared" si="90"/>
        <v>Juli</v>
      </c>
      <c r="C186" s="385">
        <f>+'Ark1'!C204</f>
        <v>2009</v>
      </c>
      <c r="D186" s="46">
        <f>+IF(F186=0,"",'Ark1'!Q204)</f>
        <v>40</v>
      </c>
      <c r="E186" s="46">
        <f t="shared" si="91"/>
        <v>-6</v>
      </c>
      <c r="F186" s="129">
        <f>+'Ark1'!R204</f>
        <v>175</v>
      </c>
      <c r="G186" s="46">
        <f t="shared" si="92"/>
        <v>-88</v>
      </c>
      <c r="H186" s="104">
        <f>+IF(F186=0,"",'Ark1'!AF204)</f>
        <v>1.5246558633908347</v>
      </c>
      <c r="I186" s="104">
        <f t="shared" si="93"/>
        <v>-0.53711898765965249</v>
      </c>
      <c r="J186" s="104">
        <f>+IF(F186=0,"",'Ark1'!AG204)</f>
        <v>1.4486739420988455</v>
      </c>
      <c r="K186" s="104"/>
      <c r="L186" s="129"/>
      <c r="M186" s="129"/>
      <c r="N186" s="129"/>
      <c r="O186" s="129"/>
      <c r="P186" s="39">
        <f>+IF(F186=0,"",'Ark1'!S204)</f>
        <v>4.3257142857142847</v>
      </c>
      <c r="Q186" s="39">
        <f t="shared" si="94"/>
        <v>0.21925040738728985</v>
      </c>
      <c r="R186" s="105"/>
      <c r="S186" s="104"/>
      <c r="T186" s="383"/>
      <c r="U186" s="104"/>
      <c r="V186" s="102"/>
      <c r="W186" s="39">
        <f>+IF(F186=0,"",'Ark1'!T204)</f>
        <v>4.3485714285714305</v>
      </c>
      <c r="X186" s="389">
        <f t="shared" si="95"/>
        <v>-0.22177077675176271</v>
      </c>
      <c r="Y186" s="104">
        <f>+IF(F186=0,"",'Ark1'!U204)</f>
        <v>18.073142857142873</v>
      </c>
      <c r="Z186" s="394">
        <f t="shared" si="96"/>
        <v>-0.43712330255294063</v>
      </c>
      <c r="AA186" s="129">
        <f>+IF(F186=0,"",'Ark1'!W204)</f>
        <v>1.714285714285714</v>
      </c>
      <c r="AB186" s="129">
        <f>+IF(F186=0,"",'Ark1'!X204)</f>
        <v>59.428571428571438</v>
      </c>
      <c r="AC186" s="129">
        <f>+IF(F186=0,"",'Ark1'!Y204)</f>
        <v>14.857142857142859</v>
      </c>
      <c r="AD186" s="104">
        <f>+IF(F186=0,"",'Ark1'!Z204)</f>
        <v>5.3527689877982194</v>
      </c>
      <c r="AE186" s="39">
        <f>+IF(F186=0,"",'Ark1'!AA204)</f>
        <v>1.6842705682101011</v>
      </c>
      <c r="AF186" s="39">
        <f>+IF(F186=0,"",'Ark1'!AB204)</f>
        <v>2.1957584343549303</v>
      </c>
      <c r="AG186" s="129">
        <f>+IF(F186=0,"",'Ark1'!AD204)</f>
        <v>66.069135661138603</v>
      </c>
      <c r="AH186" s="129">
        <f>+IF(F186=0,"",'Ark1'!AE204)</f>
        <v>65.997435504868719</v>
      </c>
      <c r="AI186" s="129">
        <f>+IF(F186=0,"",'Ark1'!AF204)</f>
        <v>1.5246558633908347</v>
      </c>
      <c r="AJ186" s="39">
        <f t="shared" si="82"/>
        <v>4.1780713342140077</v>
      </c>
      <c r="AK186" s="25"/>
      <c r="AQ186" t="s">
        <v>454</v>
      </c>
    </row>
    <row r="187" spans="1:43" ht="15.6">
      <c r="A187" s="25"/>
      <c r="B187" s="46" t="str">
        <f t="shared" si="90"/>
        <v>August</v>
      </c>
      <c r="C187" s="385">
        <f>+'Ark1'!C205</f>
        <v>2009</v>
      </c>
      <c r="D187" s="46">
        <f>+IF(F187=0,"",'Ark1'!Q205)</f>
        <v>101</v>
      </c>
      <c r="E187" s="46">
        <f t="shared" si="91"/>
        <v>-11</v>
      </c>
      <c r="F187" s="129">
        <f>+'Ark1'!R205</f>
        <v>839</v>
      </c>
      <c r="G187" s="46">
        <f t="shared" si="92"/>
        <v>-231</v>
      </c>
      <c r="H187" s="104">
        <f>+IF(F187=0,"",'Ark1'!AF205)</f>
        <v>7.3096358250566276</v>
      </c>
      <c r="I187" s="104">
        <f t="shared" si="93"/>
        <v>-1.0785736449966823</v>
      </c>
      <c r="J187" s="104">
        <f>+IF(F187=0,"",'Ark1'!AG205)</f>
        <v>7.2101621536451805</v>
      </c>
      <c r="K187" s="104"/>
      <c r="L187" s="129"/>
      <c r="M187" s="129"/>
      <c r="N187" s="129"/>
      <c r="O187" s="129"/>
      <c r="P187" s="39">
        <f>+IF(F187=0,"",'Ark1'!S205)</f>
        <v>3.9809296781883186</v>
      </c>
      <c r="Q187" s="39">
        <f t="shared" si="94"/>
        <v>5.756519220700973E-2</v>
      </c>
      <c r="R187" s="105"/>
      <c r="S187" s="104"/>
      <c r="T187" s="383"/>
      <c r="U187" s="104"/>
      <c r="V187" s="102"/>
      <c r="W187" s="39">
        <f>+IF(F187=0,"",'Ark1'!T205)</f>
        <v>4.8045292014302738</v>
      </c>
      <c r="X187" s="389">
        <f t="shared" si="95"/>
        <v>0.24751985563588175</v>
      </c>
      <c r="Y187" s="104">
        <f>+IF(F187=0,"",'Ark1'!U205)</f>
        <v>18.762216924910607</v>
      </c>
      <c r="Z187" s="394">
        <f t="shared" si="96"/>
        <v>0.32249729874240884</v>
      </c>
      <c r="AA187" s="129">
        <f>+IF(F187=0,"",'Ark1'!W205)</f>
        <v>3.5756853396901076</v>
      </c>
      <c r="AB187" s="129">
        <f>+IF(F187=0,"",'Ark1'!X205)</f>
        <v>65.435041716328982</v>
      </c>
      <c r="AC187" s="129">
        <f>+IF(F187=0,"",'Ark1'!Y205)</f>
        <v>16.805721096543504</v>
      </c>
      <c r="AD187" s="104">
        <f>+IF(F187=0,"",'Ark1'!Z205)</f>
        <v>5.1786777798680657</v>
      </c>
      <c r="AE187" s="39">
        <f>+IF(F187=0,"",'Ark1'!AA205)</f>
        <v>1.6813124431252051</v>
      </c>
      <c r="AF187" s="39">
        <f>+IF(F187=0,"",'Ark1'!AB205)</f>
        <v>2.2331191110830497</v>
      </c>
      <c r="AG187" s="129">
        <f>+IF(F187=0,"",'Ark1'!AD205)</f>
        <v>59.701956876220123</v>
      </c>
      <c r="AH187" s="129">
        <f>+IF(F187=0,"",'Ark1'!AE205)</f>
        <v>63.581536715796375</v>
      </c>
      <c r="AI187" s="129">
        <f>+IF(F187=0,"",'Ark1'!AF205)</f>
        <v>7.3096358250566276</v>
      </c>
      <c r="AJ187" s="39">
        <f t="shared" si="82"/>
        <v>4.713023952095809</v>
      </c>
      <c r="AK187" s="25"/>
      <c r="AQ187" t="s">
        <v>65</v>
      </c>
    </row>
    <row r="188" spans="1:43" ht="15.6">
      <c r="A188" s="25"/>
      <c r="B188" s="46" t="str">
        <f t="shared" si="90"/>
        <v>September</v>
      </c>
      <c r="C188" s="385">
        <f>+'Ark1'!C206</f>
        <v>2009</v>
      </c>
      <c r="D188" s="46">
        <f>+IF(F188=0,"",'Ark1'!Q206)</f>
        <v>157</v>
      </c>
      <c r="E188" s="46">
        <f t="shared" si="91"/>
        <v>4</v>
      </c>
      <c r="F188" s="129">
        <f>+'Ark1'!R206</f>
        <v>1308</v>
      </c>
      <c r="G188" s="46">
        <f t="shared" si="92"/>
        <v>-577</v>
      </c>
      <c r="H188" s="104">
        <f>+IF(F188=0,"",'Ark1'!AF206)</f>
        <v>11.39571353894407</v>
      </c>
      <c r="I188" s="104">
        <f t="shared" si="93"/>
        <v>-3.3816461349348934</v>
      </c>
      <c r="J188" s="104">
        <f>+IF(F188=0,"",'Ark1'!AG206)</f>
        <v>10.485892971815264</v>
      </c>
      <c r="K188" s="104"/>
      <c r="L188" s="129"/>
      <c r="M188" s="129"/>
      <c r="N188" s="129"/>
      <c r="O188" s="129"/>
      <c r="P188" s="39">
        <f>+IF(F188=0,"",'Ark1'!S206)</f>
        <v>3.6177370030581049</v>
      </c>
      <c r="Q188" s="39">
        <f t="shared" si="94"/>
        <v>0.25434177759391385</v>
      </c>
      <c r="R188" s="105"/>
      <c r="S188" s="104"/>
      <c r="T188" s="383"/>
      <c r="U188" s="104"/>
      <c r="V188" s="102"/>
      <c r="W188" s="39">
        <f>+IF(F188=0,"",'Ark1'!T206)</f>
        <v>4.2071865443425089</v>
      </c>
      <c r="X188" s="389">
        <f t="shared" si="95"/>
        <v>0.54883110667672641</v>
      </c>
      <c r="Y188" s="104">
        <f>+IF(F188=0,"",'Ark1'!U206)</f>
        <v>17.502446483180453</v>
      </c>
      <c r="Z188" s="394">
        <f t="shared" si="96"/>
        <v>4.7276502891833161E-3</v>
      </c>
      <c r="AA188" s="129">
        <f>+IF(F188=0,"",'Ark1'!W206)</f>
        <v>0.6116207951070336</v>
      </c>
      <c r="AB188" s="129">
        <f>+IF(F188=0,"",'Ark1'!X206)</f>
        <v>54.12844036697247</v>
      </c>
      <c r="AC188" s="129">
        <f>+IF(F188=0,"",'Ark1'!Y206)</f>
        <v>12.920489296636084</v>
      </c>
      <c r="AD188" s="104">
        <f>+IF(F188=0,"",'Ark1'!Z206)</f>
        <v>5.6061641595236082</v>
      </c>
      <c r="AE188" s="39">
        <f>+IF(F188=0,"",'Ark1'!AA206)</f>
        <v>1.6153100888455396</v>
      </c>
      <c r="AF188" s="39">
        <f>+IF(F188=0,"",'Ark1'!AB206)</f>
        <v>1.8611701882923983</v>
      </c>
      <c r="AG188" s="129">
        <f>+IF(F188=0,"",'Ark1'!AD206)</f>
        <v>42.663852961213379</v>
      </c>
      <c r="AH188" s="129">
        <f>+IF(F188=0,"",'Ark1'!AE206)</f>
        <v>55.325834089370922</v>
      </c>
      <c r="AI188" s="129">
        <f>+IF(F188=0,"",'Ark1'!AF206)</f>
        <v>11.39571353894407</v>
      </c>
      <c r="AJ188" s="39">
        <f t="shared" si="82"/>
        <v>4.8379543533389748</v>
      </c>
      <c r="AK188" s="25"/>
      <c r="AQ188" t="s">
        <v>77</v>
      </c>
    </row>
    <row r="189" spans="1:43" ht="15.6">
      <c r="A189" s="25"/>
      <c r="B189" s="46" t="str">
        <f t="shared" si="90"/>
        <v>Oktober</v>
      </c>
      <c r="C189" s="385">
        <f>+'Ark1'!C207</f>
        <v>2009</v>
      </c>
      <c r="D189" s="46">
        <f>+IF(F189=0,"",'Ark1'!Q207)</f>
        <v>222</v>
      </c>
      <c r="E189" s="46">
        <f t="shared" si="91"/>
        <v>-38</v>
      </c>
      <c r="F189" s="129">
        <f>+'Ark1'!R207</f>
        <v>1677</v>
      </c>
      <c r="G189" s="46">
        <f t="shared" si="92"/>
        <v>-209</v>
      </c>
      <c r="H189" s="104">
        <f>+IF(F189=0,"",'Ark1'!AF207)</f>
        <v>14.610559330893889</v>
      </c>
      <c r="I189" s="104">
        <f t="shared" si="93"/>
        <v>-0.17463979108792316</v>
      </c>
      <c r="J189" s="104">
        <f>+IF(F189=0,"",'Ark1'!AG207)</f>
        <v>14.033559327934022</v>
      </c>
      <c r="K189" s="104"/>
      <c r="L189" s="129"/>
      <c r="M189" s="129"/>
      <c r="N189" s="129"/>
      <c r="O189" s="129"/>
      <c r="P189" s="39">
        <f>+IF(F189=0,"",'Ark1'!S207)</f>
        <v>4.0089445438282638</v>
      </c>
      <c r="Q189" s="39">
        <f t="shared" si="94"/>
        <v>0.19505270925774365</v>
      </c>
      <c r="R189" s="105"/>
      <c r="S189" s="104"/>
      <c r="T189" s="383"/>
      <c r="U189" s="104"/>
      <c r="V189" s="102"/>
      <c r="W189" s="39">
        <f>+IF(F189=0,"",'Ark1'!T207)</f>
        <v>3.9964221824686952</v>
      </c>
      <c r="X189" s="389">
        <f t="shared" si="95"/>
        <v>-0.19763932336375412</v>
      </c>
      <c r="Y189" s="104">
        <f>+IF(F189=0,"",'Ark1'!U207)</f>
        <v>18.269886702444861</v>
      </c>
      <c r="Z189" s="394">
        <f t="shared" si="96"/>
        <v>6.2069569517362311E-3</v>
      </c>
      <c r="AA189" s="129">
        <f>+IF(F189=0,"",'Ark1'!W207)</f>
        <v>0.59630292188431699</v>
      </c>
      <c r="AB189" s="129">
        <f>+IF(F189=0,"",'Ark1'!X207)</f>
        <v>62.552176505664875</v>
      </c>
      <c r="AC189" s="129">
        <f>+IF(F189=0,"",'Ark1'!Y207)</f>
        <v>17.173524150268339</v>
      </c>
      <c r="AD189" s="104">
        <f>+IF(F189=0,"",'Ark1'!Z207)</f>
        <v>5.842706122603218</v>
      </c>
      <c r="AE189" s="39">
        <f>+IF(F189=0,"",'Ark1'!AA207)</f>
        <v>1.8177003287936953</v>
      </c>
      <c r="AF189" s="39">
        <f>+IF(F189=0,"",'Ark1'!AB207)</f>
        <v>2.0703170292798592</v>
      </c>
      <c r="AG189" s="129">
        <f>+IF(F189=0,"",'Ark1'!AD207)</f>
        <v>46.517746655480558</v>
      </c>
      <c r="AH189" s="129">
        <f>+IF(F189=0,"",'Ark1'!AE207)</f>
        <v>53.970853218626367</v>
      </c>
      <c r="AI189" s="129">
        <f>+IF(F189=0,"",'Ark1'!AF207)</f>
        <v>14.610559330893889</v>
      </c>
      <c r="AJ189" s="39">
        <f t="shared" si="82"/>
        <v>4.5572809757548773</v>
      </c>
      <c r="AK189" s="25"/>
      <c r="AQ189" t="s">
        <v>66</v>
      </c>
    </row>
    <row r="190" spans="1:43" ht="15.6">
      <c r="A190" s="25"/>
      <c r="B190" s="46" t="str">
        <f>+AQ190</f>
        <v>November</v>
      </c>
      <c r="C190" s="385">
        <f>+'Ark1'!C208</f>
        <v>2009</v>
      </c>
      <c r="D190" s="46">
        <f>+IF(F190=0,"",'Ark1'!Q208)</f>
        <v>126</v>
      </c>
      <c r="E190" s="46">
        <f t="shared" si="91"/>
        <v>-6</v>
      </c>
      <c r="F190" s="129">
        <f>+'Ark1'!R208</f>
        <v>1162</v>
      </c>
      <c r="G190" s="46">
        <f t="shared" si="92"/>
        <v>77</v>
      </c>
      <c r="H190" s="104">
        <f>+IF(F190=0,"",'Ark1'!AF208)</f>
        <v>10.123714932915142</v>
      </c>
      <c r="I190" s="104">
        <f t="shared" si="93"/>
        <v>1.6179137413190308</v>
      </c>
      <c r="J190" s="104">
        <f>+IF(F190=0,"",'Ark1'!AG208)</f>
        <v>10.1443360733003</v>
      </c>
      <c r="K190" s="104"/>
      <c r="L190" s="129"/>
      <c r="M190" s="129"/>
      <c r="N190" s="129"/>
      <c r="O190" s="129"/>
      <c r="P190" s="39">
        <f>+IF(F190=0,"",'Ark1'!S208)</f>
        <v>4.4672977624784851</v>
      </c>
      <c r="Q190" s="39">
        <f t="shared" si="94"/>
        <v>0.36222863805452121</v>
      </c>
      <c r="R190" s="105"/>
      <c r="S190" s="104"/>
      <c r="T190" s="383"/>
      <c r="U190" s="104"/>
      <c r="V190" s="102"/>
      <c r="W190" s="39">
        <f>+IF(F190=0,"",'Ark1'!T208)</f>
        <v>4.639414802065402</v>
      </c>
      <c r="X190" s="389">
        <f t="shared" si="95"/>
        <v>0.21545166842484686</v>
      </c>
      <c r="Y190" s="104">
        <f>+IF(F190=0,"",'Ark1'!U208)</f>
        <v>19.059810671256471</v>
      </c>
      <c r="Z190" s="394">
        <f t="shared" si="96"/>
        <v>1.1035894730997811</v>
      </c>
      <c r="AA190" s="129">
        <f>+IF(F190=0,"",'Ark1'!W208)</f>
        <v>1.1187607573149743</v>
      </c>
      <c r="AB190" s="129">
        <f>+IF(F190=0,"",'Ark1'!X208)</f>
        <v>70.91222030981065</v>
      </c>
      <c r="AC190" s="129">
        <f>+IF(F190=0,"",'Ark1'!Y208)</f>
        <v>21.686746987951807</v>
      </c>
      <c r="AD190" s="104">
        <f>+IF(F190=0,"",'Ark1'!Z208)</f>
        <v>5.3576776796537011</v>
      </c>
      <c r="AE190" s="39">
        <f>+IF(F190=0,"",'Ark1'!AA208)</f>
        <v>1.7516300043373387</v>
      </c>
      <c r="AF190" s="39">
        <f>+IF(F190=0,"",'Ark1'!AB208)</f>
        <v>2.0925066707205047</v>
      </c>
      <c r="AG190" s="129">
        <f>+IF(F190=0,"",'Ark1'!AD208)</f>
        <v>47.826719939918306</v>
      </c>
      <c r="AH190" s="129">
        <f>+IF(F190=0,"",'Ark1'!AE208)</f>
        <v>57.942097306293483</v>
      </c>
      <c r="AI190" s="129">
        <f>+IF(F190=0,"",'Ark1'!AF208)</f>
        <v>10.123714932915142</v>
      </c>
      <c r="AJ190" s="39">
        <f t="shared" si="82"/>
        <v>4.2665189751493013</v>
      </c>
      <c r="AK190" s="25"/>
      <c r="AQ190" t="s">
        <v>67</v>
      </c>
    </row>
    <row r="191" spans="1:43" ht="15.6">
      <c r="A191" s="25"/>
      <c r="B191" s="46" t="str">
        <f>+AQ191</f>
        <v>Desember</v>
      </c>
      <c r="C191" s="385">
        <f>+'Ark1'!C209</f>
        <v>2009</v>
      </c>
      <c r="D191" s="46">
        <f>+IF(F191=0,"",'Ark1'!Q209)</f>
        <v>52</v>
      </c>
      <c r="E191" s="46">
        <f t="shared" si="91"/>
        <v>-4</v>
      </c>
      <c r="F191" s="129">
        <f>+'Ark1'!R209</f>
        <v>372</v>
      </c>
      <c r="G191" s="46">
        <f t="shared" si="92"/>
        <v>-11</v>
      </c>
      <c r="H191" s="104">
        <f>+IF(F191=0,"",'Ark1'!AF209)</f>
        <v>3.2409827496079449</v>
      </c>
      <c r="I191" s="104">
        <f t="shared" si="93"/>
        <v>0.23847412621503228</v>
      </c>
      <c r="J191" s="104">
        <f>+IF(F191=0,"",'Ark1'!AG209)</f>
        <v>3.1355262229770604</v>
      </c>
      <c r="K191" s="104"/>
      <c r="L191" s="129"/>
      <c r="M191" s="129"/>
      <c r="N191" s="129"/>
      <c r="O191" s="129"/>
      <c r="P191" s="39">
        <f>+IF(F191=0,"",'Ark1'!S209)</f>
        <v>4.0510752688172049</v>
      </c>
      <c r="Q191" s="39">
        <f t="shared" si="94"/>
        <v>-8.7305932227182304E-2</v>
      </c>
      <c r="R191" s="105"/>
      <c r="S191" s="104"/>
      <c r="T191" s="383"/>
      <c r="U191" s="104"/>
      <c r="V191" s="102"/>
      <c r="W191" s="39">
        <f>+IF(F191=0,"",'Ark1'!T209)</f>
        <v>4.491935483870968</v>
      </c>
      <c r="X191" s="389">
        <f t="shared" si="95"/>
        <v>-0.2809104691316433</v>
      </c>
      <c r="Y191" s="104">
        <f>+IF(F191=0,"",'Ark1'!U209)</f>
        <v>18.402150537634402</v>
      </c>
      <c r="Z191" s="394">
        <f t="shared" si="96"/>
        <v>-0.39863275218281657</v>
      </c>
      <c r="AA191" s="129">
        <f>+IF(F191=0,"",'Ark1'!W209)</f>
        <v>0.80645161290322565</v>
      </c>
      <c r="AB191" s="129">
        <f>+IF(F191=0,"",'Ark1'!X209)</f>
        <v>65.053763440860223</v>
      </c>
      <c r="AC191" s="129">
        <f>+IF(F191=0,"",'Ark1'!Y209)</f>
        <v>16.935483870967744</v>
      </c>
      <c r="AD191" s="104">
        <f>+IF(F191=0,"",'Ark1'!Z209)</f>
        <v>5.342887514078094</v>
      </c>
      <c r="AE191" s="39">
        <f>+IF(F191=0,"",'Ark1'!AA209)</f>
        <v>1.6461339278178748</v>
      </c>
      <c r="AF191" s="39">
        <f>+IF(F191=0,"",'Ark1'!AB209)</f>
        <v>1.8986241527108576</v>
      </c>
      <c r="AG191" s="129">
        <f>+IF(F191=0,"",'Ark1'!AD209)</f>
        <v>42.10034813346801</v>
      </c>
      <c r="AH191" s="129">
        <f>+IF(F191=0,"",'Ark1'!AE209)</f>
        <v>41.59939183265741</v>
      </c>
      <c r="AI191" s="129">
        <f>+IF(F191=0,"",'Ark1'!AF209)</f>
        <v>3.2409827496079449</v>
      </c>
      <c r="AJ191" s="39">
        <f t="shared" si="82"/>
        <v>4.5425348374253458</v>
      </c>
      <c r="AK191" s="25"/>
      <c r="AQ191" t="s">
        <v>68</v>
      </c>
    </row>
    <row r="192" spans="1:43" ht="15.6">
      <c r="A192" s="25"/>
      <c r="B192" s="70" t="str">
        <f t="shared" ref="B192:B201" si="97">+AQ192</f>
        <v>Januar</v>
      </c>
      <c r="C192" s="386">
        <f>+'Ark1'!C210</f>
        <v>2008</v>
      </c>
      <c r="D192" s="70">
        <f>+IF(F192=0,"",'Ark1'!Q210)</f>
        <v>190</v>
      </c>
      <c r="E192" s="70">
        <f>+IF(F192=0,"",D192-D204)</f>
        <v>3</v>
      </c>
      <c r="F192" s="130">
        <f>+'Ark1'!R210</f>
        <v>2275</v>
      </c>
      <c r="G192" s="70">
        <f>+IF(F192=0,"",F192-F204)</f>
        <v>685</v>
      </c>
      <c r="H192" s="124">
        <f>+IF(F192=0,"",'Ark1'!AF210)</f>
        <v>17.834744433991844</v>
      </c>
      <c r="I192" s="124">
        <f>+IF(F192=0,"",H192-H204)</f>
        <v>4.57590520784108</v>
      </c>
      <c r="J192" s="124">
        <f>+IF(F192=0,"",'Ark1'!AG210)</f>
        <v>18.424524867231465</v>
      </c>
      <c r="K192" s="124"/>
      <c r="L192" s="130"/>
      <c r="M192" s="130"/>
      <c r="N192" s="130"/>
      <c r="O192" s="130"/>
      <c r="P192" s="71">
        <f>+IF(F192=0,"",'Ark1'!S210)</f>
        <v>4.5138461538461527</v>
      </c>
      <c r="Q192" s="71">
        <f>+IF(F192=0,"",P192-P204)</f>
        <v>0.50818577648766272</v>
      </c>
      <c r="R192" s="105"/>
      <c r="S192" s="124"/>
      <c r="T192" s="383"/>
      <c r="U192" s="124"/>
      <c r="V192" s="102"/>
      <c r="W192" s="71">
        <f>+IF(F192=0,"",'Ark1'!T210)</f>
        <v>5.1718681318681314</v>
      </c>
      <c r="X192" s="399">
        <f>+IF(F192=0,"",W192-W204)</f>
        <v>0.48255995576750355</v>
      </c>
      <c r="Y192" s="124">
        <f>+IF(F192=0,"",'Ark1'!U210)</f>
        <v>19.17490109890112</v>
      </c>
      <c r="Z192" s="395">
        <f>+IF(F192=0,"",Y192-Y204)</f>
        <v>0.50112751399544564</v>
      </c>
      <c r="AA192" s="130">
        <f>+IF(F192=0,"",'Ark1'!W210)</f>
        <v>3.5604395604395607</v>
      </c>
      <c r="AB192" s="130">
        <f>+IF(F192=0,"",'Ark1'!X210)</f>
        <v>73.406593406593402</v>
      </c>
      <c r="AC192" s="130">
        <f>+IF(F192=0,"",'Ark1'!Y210)</f>
        <v>19.032967032967029</v>
      </c>
      <c r="AD192" s="124">
        <f>+IF(F192=0,"",'Ark1'!Z210)</f>
        <v>4.9387588801167572</v>
      </c>
      <c r="AE192" s="71">
        <f>+IF(F192=0,"",'Ark1'!AA210)</f>
        <v>1.7076831996589119</v>
      </c>
      <c r="AF192" s="71">
        <f>+IF(F192=0,"",'Ark1'!AB210)</f>
        <v>2.2658282875727025</v>
      </c>
      <c r="AG192" s="130">
        <f>+IF(F192=0,"",'Ark1'!AD210)</f>
        <v>54.005233542251318</v>
      </c>
      <c r="AH192" s="130">
        <f>+IF(F192=0,"",'Ark1'!AE210)</f>
        <v>64.265381737432975</v>
      </c>
      <c r="AI192" s="130">
        <f>+IF(F192=0,"",'Ark1'!AF210)</f>
        <v>17.834744433991844</v>
      </c>
      <c r="AJ192" s="71">
        <f t="shared" si="82"/>
        <v>4.2480183075275155</v>
      </c>
      <c r="AK192" s="25"/>
      <c r="AQ192" t="s">
        <v>448</v>
      </c>
    </row>
    <row r="193" spans="1:43" ht="15.6">
      <c r="A193" s="25"/>
      <c r="B193" s="70" t="str">
        <f t="shared" si="97"/>
        <v>Februar</v>
      </c>
      <c r="C193" s="386">
        <f>+'Ark1'!C211</f>
        <v>2008</v>
      </c>
      <c r="D193" s="70">
        <f>+IF(F193=0,"",'Ark1'!Q211)</f>
        <v>151</v>
      </c>
      <c r="E193" s="70">
        <f t="shared" ref="E193:E203" si="98">+IF(F193=0,"",D193-D205)</f>
        <v>41</v>
      </c>
      <c r="F193" s="130">
        <f>+'Ark1'!R211</f>
        <v>902</v>
      </c>
      <c r="G193" s="70">
        <f t="shared" ref="G193:G203" si="99">+IF(F193=0,"",F193-F205)</f>
        <v>89</v>
      </c>
      <c r="H193" s="124">
        <f>+IF(F193=0,"",'Ark1'!AF211)</f>
        <v>7.0711821887739115</v>
      </c>
      <c r="I193" s="124">
        <f t="shared" ref="I193:I203" si="100">+IF(F193=0,"",H193-H205)</f>
        <v>0.29166250898738788</v>
      </c>
      <c r="J193" s="124">
        <f>+IF(F193=0,"",'Ark1'!AG211)</f>
        <v>7.2623787090512382</v>
      </c>
      <c r="K193" s="124"/>
      <c r="L193" s="130"/>
      <c r="M193" s="130"/>
      <c r="N193" s="130"/>
      <c r="O193" s="130"/>
      <c r="P193" s="71">
        <f>+IF(F193=0,"",'Ark1'!S211)</f>
        <v>4.1995565410199553</v>
      </c>
      <c r="Q193" s="71">
        <f t="shared" ref="Q193:Q203" si="101">+IF(F193=0,"",P193-P205)</f>
        <v>0.21062665172106243</v>
      </c>
      <c r="R193" s="105"/>
      <c r="S193" s="124"/>
      <c r="T193" s="383"/>
      <c r="U193" s="124"/>
      <c r="V193" s="102"/>
      <c r="W193" s="71">
        <f>+IF(F193=0,"",'Ark1'!T211)</f>
        <v>5.1740576496674047</v>
      </c>
      <c r="X193" s="399">
        <f t="shared" ref="X193:X203" si="102">+IF(F193=0,"",W193-W205)</f>
        <v>0.47541066319754055</v>
      </c>
      <c r="Y193" s="124">
        <f>+IF(F193=0,"",'Ark1'!U211)</f>
        <v>19.062971175166311</v>
      </c>
      <c r="Z193" s="395">
        <f t="shared" ref="Z193:Z203" si="103">+IF(F193=0,"",Y193-Y205)</f>
        <v>0.57072025265706827</v>
      </c>
      <c r="AA193" s="130">
        <f>+IF(F193=0,"",'Ark1'!W211)</f>
        <v>4.9889135254988908</v>
      </c>
      <c r="AB193" s="130">
        <f>+IF(F193=0,"",'Ark1'!X211)</f>
        <v>70.842572062084244</v>
      </c>
      <c r="AC193" s="130">
        <f>+IF(F193=0,"",'Ark1'!Y211)</f>
        <v>21.729490022172943</v>
      </c>
      <c r="AD193" s="124">
        <f>+IF(F193=0,"",'Ark1'!Z211)</f>
        <v>5.2805108808948091</v>
      </c>
      <c r="AE193" s="71">
        <f>+IF(F193=0,"",'Ark1'!AA211)</f>
        <v>1.6906157521820129</v>
      </c>
      <c r="AF193" s="71">
        <f>+IF(F193=0,"",'Ark1'!AB211)</f>
        <v>2.3842779913243706</v>
      </c>
      <c r="AG193" s="130">
        <f>+IF(F193=0,"",'Ark1'!AD211)</f>
        <v>62.358096880010066</v>
      </c>
      <c r="AH193" s="130">
        <f>+IF(F193=0,"",'Ark1'!AE211)</f>
        <v>66.054882808780249</v>
      </c>
      <c r="AI193" s="130">
        <f>+IF(F193=0,"",'Ark1'!AF211)</f>
        <v>7.0711821887739115</v>
      </c>
      <c r="AJ193" s="71">
        <f t="shared" si="82"/>
        <v>4.5392819429778282</v>
      </c>
      <c r="AK193" s="25"/>
      <c r="AQ193" t="s">
        <v>449</v>
      </c>
    </row>
    <row r="194" spans="1:43" ht="15.6">
      <c r="A194" s="25"/>
      <c r="B194" s="70" t="str">
        <f t="shared" si="97"/>
        <v>Mars</v>
      </c>
      <c r="C194" s="386">
        <f>+'Ark1'!C212</f>
        <v>2008</v>
      </c>
      <c r="D194" s="70">
        <f>+IF(F194=0,"",'Ark1'!Q212)</f>
        <v>148</v>
      </c>
      <c r="E194" s="70">
        <f t="shared" si="98"/>
        <v>-39</v>
      </c>
      <c r="F194" s="130">
        <f>+'Ark1'!R212</f>
        <v>801</v>
      </c>
      <c r="G194" s="70">
        <f t="shared" si="99"/>
        <v>-363</v>
      </c>
      <c r="H194" s="124">
        <f>+IF(F194=0,"",'Ark1'!AF212)</f>
        <v>6.2793979303857022</v>
      </c>
      <c r="I194" s="124">
        <f t="shared" si="100"/>
        <v>-3.4270730502680706</v>
      </c>
      <c r="J194" s="124">
        <f>+IF(F194=0,"",'Ark1'!AG212)</f>
        <v>6.4868853303734388</v>
      </c>
      <c r="K194" s="124"/>
      <c r="L194" s="130"/>
      <c r="M194" s="130"/>
      <c r="N194" s="130"/>
      <c r="O194" s="130"/>
      <c r="P194" s="71">
        <f>+IF(F194=0,"",'Ark1'!S212)</f>
        <v>4.355805243445694</v>
      </c>
      <c r="Q194" s="71">
        <f t="shared" si="101"/>
        <v>0.36267809567937004</v>
      </c>
      <c r="R194" s="105"/>
      <c r="S194" s="124"/>
      <c r="T194" s="383"/>
      <c r="U194" s="124"/>
      <c r="V194" s="102"/>
      <c r="W194" s="71">
        <f>+IF(F194=0,"",'Ark1'!T212)</f>
        <v>5.1348314606741585</v>
      </c>
      <c r="X194" s="399">
        <f t="shared" si="102"/>
        <v>0.41575929572570303</v>
      </c>
      <c r="Y194" s="124">
        <f>+IF(F194=0,"",'Ark1'!U212)</f>
        <v>19.174406991260923</v>
      </c>
      <c r="Z194" s="395">
        <f t="shared" si="103"/>
        <v>0.60387434521279459</v>
      </c>
      <c r="AA194" s="130">
        <f>+IF(F194=0,"",'Ark1'!W212)</f>
        <v>2.4968789013732819</v>
      </c>
      <c r="AB194" s="130">
        <f>+IF(F194=0,"",'Ark1'!X212)</f>
        <v>71.161048689138596</v>
      </c>
      <c r="AC194" s="130">
        <f>+IF(F194=0,"",'Ark1'!Y212)</f>
        <v>23.59550561797753</v>
      </c>
      <c r="AD194" s="124">
        <f>+IF(F194=0,"",'Ark1'!Z212)</f>
        <v>5.5496876387812337</v>
      </c>
      <c r="AE194" s="71">
        <f>+IF(F194=0,"",'Ark1'!AA212)</f>
        <v>1.7221460879052508</v>
      </c>
      <c r="AF194" s="71">
        <f>+IF(F194=0,"",'Ark1'!AB212)</f>
        <v>2.05645605069703</v>
      </c>
      <c r="AG194" s="130">
        <f>+IF(F194=0,"",'Ark1'!AD212)</f>
        <v>62.074326132304918</v>
      </c>
      <c r="AH194" s="130">
        <f>+IF(F194=0,"",'Ark1'!AE212)</f>
        <v>65.059286775610275</v>
      </c>
      <c r="AI194" s="130">
        <f>+IF(F194=0,"",'Ark1'!AF212)</f>
        <v>6.2793979303857022</v>
      </c>
      <c r="AJ194" s="71">
        <f t="shared" si="82"/>
        <v>4.4020349670392651</v>
      </c>
      <c r="AK194" s="25"/>
      <c r="AQ194" t="s">
        <v>450</v>
      </c>
    </row>
    <row r="195" spans="1:43" ht="15.6">
      <c r="A195" s="25"/>
      <c r="B195" s="70" t="str">
        <f t="shared" si="97"/>
        <v>April</v>
      </c>
      <c r="C195" s="386">
        <f>+'Ark1'!C213</f>
        <v>2008</v>
      </c>
      <c r="D195" s="70">
        <f>+IF(F195=0,"",'Ark1'!Q213)</f>
        <v>169</v>
      </c>
      <c r="E195" s="70">
        <f t="shared" si="98"/>
        <v>66</v>
      </c>
      <c r="F195" s="130">
        <f>+'Ark1'!R213</f>
        <v>912</v>
      </c>
      <c r="G195" s="70">
        <f t="shared" si="99"/>
        <v>254</v>
      </c>
      <c r="H195" s="124">
        <f>+IF(F195=0,"",'Ark1'!AF213)</f>
        <v>7.149576669802447</v>
      </c>
      <c r="I195" s="124">
        <f t="shared" si="100"/>
        <v>1.6625853422507468</v>
      </c>
      <c r="J195" s="124">
        <f>+IF(F195=0,"",'Ark1'!AG213)</f>
        <v>7.517061192218125</v>
      </c>
      <c r="K195" s="124"/>
      <c r="L195" s="130"/>
      <c r="M195" s="130"/>
      <c r="N195" s="130"/>
      <c r="O195" s="130"/>
      <c r="P195" s="71">
        <f>+IF(F195=0,"",'Ark1'!S213)</f>
        <v>4.1546052631578956</v>
      </c>
      <c r="Q195" s="71">
        <f t="shared" si="101"/>
        <v>-0.14630659094544907</v>
      </c>
      <c r="R195" s="105"/>
      <c r="S195" s="124"/>
      <c r="T195" s="383"/>
      <c r="U195" s="124"/>
      <c r="V195" s="102"/>
      <c r="W195" s="71">
        <f>+IF(F195=0,"",'Ark1'!T213)</f>
        <v>4.890350877192982</v>
      </c>
      <c r="X195" s="399">
        <f t="shared" si="102"/>
        <v>-0.42879805897723244</v>
      </c>
      <c r="Y195" s="124">
        <f>+IF(F195=0,"",'Ark1'!U213)</f>
        <v>19.515131578947376</v>
      </c>
      <c r="Z195" s="395">
        <f t="shared" si="103"/>
        <v>0.33063309870420809</v>
      </c>
      <c r="AA195" s="130">
        <f>+IF(F195=0,"",'Ark1'!W213)</f>
        <v>3.0701754385964919</v>
      </c>
      <c r="AB195" s="130">
        <f>+IF(F195=0,"",'Ark1'!X213)</f>
        <v>69.298245614035054</v>
      </c>
      <c r="AC195" s="130">
        <f>+IF(F195=0,"",'Ark1'!Y213)</f>
        <v>25.219298245614031</v>
      </c>
      <c r="AD195" s="124">
        <f>+IF(F195=0,"",'Ark1'!Z213)</f>
        <v>6.0418942350556684</v>
      </c>
      <c r="AE195" s="71">
        <f>+IF(F195=0,"",'Ark1'!AA213)</f>
        <v>1.9430489746444983</v>
      </c>
      <c r="AF195" s="71">
        <f>+IF(F195=0,"",'Ark1'!AB213)</f>
        <v>2.3304419164630557</v>
      </c>
      <c r="AG195" s="130">
        <f>+IF(F195=0,"",'Ark1'!AD213)</f>
        <v>64.895812470416146</v>
      </c>
      <c r="AH195" s="130">
        <f>+IF(F195=0,"",'Ark1'!AE213)</f>
        <v>70.186004767333614</v>
      </c>
      <c r="AI195" s="130">
        <f>+IF(F195=0,"",'Ark1'!AF213)</f>
        <v>7.149576669802447</v>
      </c>
      <c r="AJ195" s="71">
        <f t="shared" si="82"/>
        <v>4.697228820269201</v>
      </c>
      <c r="AK195" s="25"/>
      <c r="AQ195" t="s">
        <v>451</v>
      </c>
    </row>
    <row r="196" spans="1:43" ht="15.6">
      <c r="A196" s="25"/>
      <c r="B196" s="70" t="str">
        <f t="shared" si="97"/>
        <v>Mai</v>
      </c>
      <c r="C196" s="386">
        <f>+'Ark1'!C214</f>
        <v>2008</v>
      </c>
      <c r="D196" s="70">
        <f>+IF(F196=0,"",'Ark1'!Q214)</f>
        <v>94</v>
      </c>
      <c r="E196" s="70">
        <f t="shared" si="98"/>
        <v>-22</v>
      </c>
      <c r="F196" s="130">
        <f>+'Ark1'!R214</f>
        <v>534</v>
      </c>
      <c r="G196" s="70">
        <f t="shared" si="99"/>
        <v>-57</v>
      </c>
      <c r="H196" s="124">
        <f>+IF(F196=0,"",'Ark1'!AF214)</f>
        <v>4.1862652869238008</v>
      </c>
      <c r="I196" s="124">
        <f t="shared" si="100"/>
        <v>-0.74202023675865192</v>
      </c>
      <c r="J196" s="124">
        <f>+IF(F196=0,"",'Ark1'!AG214)</f>
        <v>4.3190432385813136</v>
      </c>
      <c r="K196" s="124"/>
      <c r="L196" s="130"/>
      <c r="M196" s="130"/>
      <c r="N196" s="130"/>
      <c r="O196" s="130"/>
      <c r="P196" s="71">
        <f>+IF(F196=0,"",'Ark1'!S214)</f>
        <v>4.2228464419475644</v>
      </c>
      <c r="Q196" s="71">
        <f t="shared" si="101"/>
        <v>-0.12740736515903439</v>
      </c>
      <c r="R196" s="105"/>
      <c r="S196" s="124"/>
      <c r="T196" s="383"/>
      <c r="U196" s="124"/>
      <c r="V196" s="102"/>
      <c r="W196" s="71">
        <f>+IF(F196=0,"",'Ark1'!T214)</f>
        <v>5.1086142322097379</v>
      </c>
      <c r="X196" s="399">
        <f t="shared" si="102"/>
        <v>-6.3974600277570737E-2</v>
      </c>
      <c r="Y196" s="124">
        <f>+IF(F196=0,"",'Ark1'!U214)</f>
        <v>19.149812734082413</v>
      </c>
      <c r="Z196" s="395">
        <f t="shared" si="103"/>
        <v>3.4753512424209987E-2</v>
      </c>
      <c r="AA196" s="130">
        <f>+IF(F196=0,"",'Ark1'!W214)</f>
        <v>5.617977528089888</v>
      </c>
      <c r="AB196" s="130">
        <f>+IF(F196=0,"",'Ark1'!X214)</f>
        <v>65.730337078651701</v>
      </c>
      <c r="AC196" s="130">
        <f>+IF(F196=0,"",'Ark1'!Y214)</f>
        <v>21.161048689138589</v>
      </c>
      <c r="AD196" s="124">
        <f>+IF(F196=0,"",'Ark1'!Z214)</f>
        <v>5.6585017705244312</v>
      </c>
      <c r="AE196" s="71">
        <f>+IF(F196=0,"",'Ark1'!AA214)</f>
        <v>1.8855260213449687</v>
      </c>
      <c r="AF196" s="71">
        <f>+IF(F196=0,"",'Ark1'!AB214)</f>
        <v>2.5164999974073119</v>
      </c>
      <c r="AG196" s="130">
        <f>+IF(F196=0,"",'Ark1'!AD214)</f>
        <v>64.250901420015339</v>
      </c>
      <c r="AH196" s="130">
        <f>+IF(F196=0,"",'Ark1'!AE214)</f>
        <v>69.700901977558686</v>
      </c>
      <c r="AI196" s="130">
        <f>+IF(F196=0,"",'Ark1'!AF214)</f>
        <v>4.1862652869238008</v>
      </c>
      <c r="AJ196" s="71">
        <f t="shared" si="82"/>
        <v>4.5348115299334859</v>
      </c>
      <c r="AK196" s="25"/>
      <c r="AQ196" t="s">
        <v>452</v>
      </c>
    </row>
    <row r="197" spans="1:43" ht="15.6">
      <c r="A197" s="25"/>
      <c r="B197" s="70" t="str">
        <f t="shared" si="97"/>
        <v>Juni</v>
      </c>
      <c r="C197" s="386">
        <f>+'Ark1'!C215</f>
        <v>2008</v>
      </c>
      <c r="D197" s="70">
        <f>+IF(F197=0,"",'Ark1'!Q215)</f>
        <v>125</v>
      </c>
      <c r="E197" s="70">
        <f t="shared" si="98"/>
        <v>2</v>
      </c>
      <c r="F197" s="130">
        <f>+'Ark1'!R215</f>
        <v>760</v>
      </c>
      <c r="G197" s="70">
        <f t="shared" si="99"/>
        <v>130</v>
      </c>
      <c r="H197" s="124">
        <f>+IF(F197=0,"",'Ark1'!AF215)</f>
        <v>5.9579805581687078</v>
      </c>
      <c r="I197" s="124">
        <f t="shared" si="100"/>
        <v>0.70447822327878118</v>
      </c>
      <c r="J197" s="124">
        <f>+IF(F197=0,"",'Ark1'!AG215)</f>
        <v>5.8516996148930511</v>
      </c>
      <c r="K197" s="124"/>
      <c r="L197" s="130"/>
      <c r="M197" s="130"/>
      <c r="N197" s="130"/>
      <c r="O197" s="130"/>
      <c r="P197" s="71">
        <f>+IF(F197=0,"",'Ark1'!S215)</f>
        <v>3.9605263157894752</v>
      </c>
      <c r="Q197" s="71">
        <f t="shared" si="101"/>
        <v>-0.14423558897242916</v>
      </c>
      <c r="R197" s="105"/>
      <c r="S197" s="124"/>
      <c r="T197" s="383"/>
      <c r="U197" s="124"/>
      <c r="V197" s="102"/>
      <c r="W197" s="71">
        <f>+IF(F197=0,"",'Ark1'!T215)</f>
        <v>4.6171052631578942</v>
      </c>
      <c r="X197" s="399">
        <f t="shared" si="102"/>
        <v>-8.6069340016709184E-2</v>
      </c>
      <c r="Y197" s="124">
        <f>+IF(F197=0,"",'Ark1'!U215)</f>
        <v>18.229999999999997</v>
      </c>
      <c r="Z197" s="395">
        <f t="shared" si="103"/>
        <v>-2.4603174603178957E-2</v>
      </c>
      <c r="AA197" s="130">
        <f>+IF(F197=0,"",'Ark1'!W215)</f>
        <v>3.4210526315789478</v>
      </c>
      <c r="AB197" s="130">
        <f>+IF(F197=0,"",'Ark1'!X215)</f>
        <v>54.736842105263158</v>
      </c>
      <c r="AC197" s="130">
        <f>+IF(F197=0,"",'Ark1'!Y215)</f>
        <v>21.315789473684205</v>
      </c>
      <c r="AD197" s="124">
        <f>+IF(F197=0,"",'Ark1'!Z215)</f>
        <v>6.4542576726733936</v>
      </c>
      <c r="AE197" s="71">
        <f>+IF(F197=0,"",'Ark1'!AA215)</f>
        <v>1.846339119458914</v>
      </c>
      <c r="AF197" s="71">
        <f>+IF(F197=0,"",'Ark1'!AB215)</f>
        <v>2.4734318880270658</v>
      </c>
      <c r="AG197" s="130">
        <f>+IF(F197=0,"",'Ark1'!AD215)</f>
        <v>65.784912724789919</v>
      </c>
      <c r="AH197" s="130">
        <f>+IF(F197=0,"",'Ark1'!AE215)</f>
        <v>69.250272193108685</v>
      </c>
      <c r="AI197" s="130">
        <f>+IF(F197=0,"",'Ark1'!AF215)</f>
        <v>5.9579805581687078</v>
      </c>
      <c r="AJ197" s="71">
        <f t="shared" si="82"/>
        <v>4.6029235880398645</v>
      </c>
      <c r="AK197" s="25"/>
      <c r="AQ197" t="s">
        <v>453</v>
      </c>
    </row>
    <row r="198" spans="1:43" ht="15.6">
      <c r="A198" s="25"/>
      <c r="B198" s="70" t="str">
        <f t="shared" si="97"/>
        <v>Juli</v>
      </c>
      <c r="C198" s="386">
        <f>+'Ark1'!C216</f>
        <v>2008</v>
      </c>
      <c r="D198" s="70">
        <f>+IF(F198=0,"",'Ark1'!Q216)</f>
        <v>46</v>
      </c>
      <c r="E198" s="70">
        <f t="shared" si="98"/>
        <v>-3</v>
      </c>
      <c r="F198" s="130">
        <f>+'Ark1'!R216</f>
        <v>263</v>
      </c>
      <c r="G198" s="70">
        <f t="shared" si="99"/>
        <v>64</v>
      </c>
      <c r="H198" s="124">
        <f>+IF(F198=0,"",'Ark1'!AF216)</f>
        <v>2.0617748510504872</v>
      </c>
      <c r="I198" s="124">
        <f t="shared" si="100"/>
        <v>0.40233522463287508</v>
      </c>
      <c r="J198" s="124">
        <f>+IF(F198=0,"",'Ark1'!AG216)</f>
        <v>2.0561281335870856</v>
      </c>
      <c r="K198" s="124"/>
      <c r="L198" s="130"/>
      <c r="M198" s="130"/>
      <c r="N198" s="130"/>
      <c r="O198" s="130"/>
      <c r="P198" s="71">
        <f>+IF(F198=0,"",'Ark1'!S216)</f>
        <v>4.1064638783269949</v>
      </c>
      <c r="Q198" s="71">
        <f t="shared" si="101"/>
        <v>0.13158950646769796</v>
      </c>
      <c r="R198" s="105"/>
      <c r="S198" s="124"/>
      <c r="T198" s="383"/>
      <c r="U198" s="124"/>
      <c r="V198" s="102"/>
      <c r="W198" s="71">
        <f>+IF(F198=0,"",'Ark1'!T216)</f>
        <v>4.5703422053231932</v>
      </c>
      <c r="X198" s="399">
        <f t="shared" si="102"/>
        <v>0.33918642642872054</v>
      </c>
      <c r="Y198" s="124">
        <f>+IF(F198=0,"",'Ark1'!U216)</f>
        <v>18.510266159695814</v>
      </c>
      <c r="Z198" s="395">
        <f t="shared" si="103"/>
        <v>1.0590098782887871</v>
      </c>
      <c r="AA198" s="130">
        <f>+IF(F198=0,"",'Ark1'!W216)</f>
        <v>2.6615969581749055</v>
      </c>
      <c r="AB198" s="130">
        <f>+IF(F198=0,"",'Ark1'!X216)</f>
        <v>67.300380228136902</v>
      </c>
      <c r="AC198" s="130">
        <f>+IF(F198=0,"",'Ark1'!Y216)</f>
        <v>16.349809885931563</v>
      </c>
      <c r="AD198" s="124">
        <f>+IF(F198=0,"",'Ark1'!Z216)</f>
        <v>5.5214832006665482</v>
      </c>
      <c r="AE198" s="71">
        <f>+IF(F198=0,"",'Ark1'!AA216)</f>
        <v>1.5563179362383519</v>
      </c>
      <c r="AF198" s="71">
        <f>+IF(F198=0,"",'Ark1'!AB216)</f>
        <v>2.2893775775920941</v>
      </c>
      <c r="AG198" s="130">
        <f>+IF(F198=0,"",'Ark1'!AD216)</f>
        <v>54.752570763837277</v>
      </c>
      <c r="AH198" s="130">
        <f>+IF(F198=0,"",'Ark1'!AE216)</f>
        <v>59.550632267714221</v>
      </c>
      <c r="AI198" s="130">
        <f>+IF(F198=0,"",'Ark1'!AF216)</f>
        <v>2.0617748510504872</v>
      </c>
      <c r="AJ198" s="71">
        <f t="shared" si="82"/>
        <v>4.5075925925925935</v>
      </c>
      <c r="AK198" s="25"/>
      <c r="AQ198" t="s">
        <v>454</v>
      </c>
    </row>
    <row r="199" spans="1:43" ht="15.6">
      <c r="A199" s="25"/>
      <c r="B199" s="70" t="str">
        <f t="shared" si="97"/>
        <v>August</v>
      </c>
      <c r="C199" s="386">
        <f>+'Ark1'!C217</f>
        <v>2008</v>
      </c>
      <c r="D199" s="70">
        <f>+IF(F199=0,"",'Ark1'!Q217)</f>
        <v>112</v>
      </c>
      <c r="E199" s="70">
        <f t="shared" si="98"/>
        <v>4</v>
      </c>
      <c r="F199" s="130">
        <f>+'Ark1'!R217</f>
        <v>1070</v>
      </c>
      <c r="G199" s="70">
        <f t="shared" si="99"/>
        <v>-334</v>
      </c>
      <c r="H199" s="124">
        <f>+IF(F199=0,"",'Ark1'!AF217)</f>
        <v>8.3882094700533099</v>
      </c>
      <c r="I199" s="124">
        <f t="shared" si="100"/>
        <v>-3.3195957334156709</v>
      </c>
      <c r="J199" s="124">
        <f>+IF(F199=0,"",'Ark1'!AG217)</f>
        <v>8.3333544512838369</v>
      </c>
      <c r="K199" s="124"/>
      <c r="L199" s="130"/>
      <c r="M199" s="130"/>
      <c r="N199" s="130"/>
      <c r="O199" s="130"/>
      <c r="P199" s="71">
        <f>+IF(F199=0,"",'Ark1'!S217)</f>
        <v>3.9233644859813088</v>
      </c>
      <c r="Q199" s="71">
        <f t="shared" si="101"/>
        <v>0.42550123811806184</v>
      </c>
      <c r="R199" s="105"/>
      <c r="S199" s="124"/>
      <c r="T199" s="383"/>
      <c r="U199" s="124"/>
      <c r="V199" s="102"/>
      <c r="W199" s="71">
        <f>+IF(F199=0,"",'Ark1'!T217)</f>
        <v>4.5570093457943921</v>
      </c>
      <c r="X199" s="399">
        <f t="shared" si="102"/>
        <v>0.44803498682003262</v>
      </c>
      <c r="Y199" s="124">
        <f>+IF(F199=0,"",'Ark1'!U217)</f>
        <v>18.439719626168198</v>
      </c>
      <c r="Z199" s="395">
        <f t="shared" si="103"/>
        <v>1.4081669196154785</v>
      </c>
      <c r="AA199" s="130">
        <f>+IF(F199=0,"",'Ark1'!W217)</f>
        <v>1.308411214953271</v>
      </c>
      <c r="AB199" s="130">
        <f>+IF(F199=0,"",'Ark1'!X217)</f>
        <v>64.018691588785046</v>
      </c>
      <c r="AC199" s="130">
        <f>+IF(F199=0,"",'Ark1'!Y217)</f>
        <v>15.794392523364486</v>
      </c>
      <c r="AD199" s="124">
        <f>+IF(F199=0,"",'Ark1'!Z217)</f>
        <v>5.2052006628067193</v>
      </c>
      <c r="AE199" s="71">
        <f>+IF(F199=0,"",'Ark1'!AA217)</f>
        <v>1.6513138037226371</v>
      </c>
      <c r="AF199" s="71">
        <f>+IF(F199=0,"",'Ark1'!AB217)</f>
        <v>2.1947308245969537</v>
      </c>
      <c r="AG199" s="130">
        <f>+IF(F199=0,"",'Ark1'!AD217)</f>
        <v>57.892698582451523</v>
      </c>
      <c r="AH199" s="130">
        <f>+IF(F199=0,"",'Ark1'!AE217)</f>
        <v>64.898168756079755</v>
      </c>
      <c r="AI199" s="130">
        <f>+IF(F199=0,"",'Ark1'!AF217)</f>
        <v>8.3882094700533099</v>
      </c>
      <c r="AJ199" s="71">
        <f t="shared" si="82"/>
        <v>4.6999761791329133</v>
      </c>
      <c r="AK199" s="25"/>
      <c r="AQ199" t="s">
        <v>65</v>
      </c>
    </row>
    <row r="200" spans="1:43" ht="15.6">
      <c r="A200" s="25"/>
      <c r="B200" s="70" t="str">
        <f t="shared" si="97"/>
        <v>September</v>
      </c>
      <c r="C200" s="386">
        <f>+'Ark1'!C218</f>
        <v>2008</v>
      </c>
      <c r="D200" s="70">
        <f>+IF(F200=0,"",'Ark1'!Q218)</f>
        <v>153</v>
      </c>
      <c r="E200" s="70">
        <f t="shared" si="98"/>
        <v>2</v>
      </c>
      <c r="F200" s="130">
        <f>+'Ark1'!R218</f>
        <v>1885</v>
      </c>
      <c r="G200" s="70">
        <f t="shared" si="99"/>
        <v>262</v>
      </c>
      <c r="H200" s="124">
        <f>+IF(F200=0,"",'Ark1'!AF218)</f>
        <v>14.777359673878964</v>
      </c>
      <c r="I200" s="124">
        <f t="shared" si="100"/>
        <v>1.2433369920911126</v>
      </c>
      <c r="J200" s="124">
        <f>+IF(F200=0,"",'Ark1'!AG218)</f>
        <v>13.930751706119237</v>
      </c>
      <c r="K200" s="124"/>
      <c r="L200" s="130"/>
      <c r="M200" s="130"/>
      <c r="N200" s="130"/>
      <c r="O200" s="130"/>
      <c r="P200" s="71">
        <f>+IF(F200=0,"",'Ark1'!S218)</f>
        <v>3.363395225464191</v>
      </c>
      <c r="Q200" s="71">
        <f t="shared" si="101"/>
        <v>-1.0603542249918885E-2</v>
      </c>
      <c r="R200" s="105"/>
      <c r="S200" s="124"/>
      <c r="T200" s="383"/>
      <c r="U200" s="124"/>
      <c r="V200" s="102"/>
      <c r="W200" s="71">
        <f>+IF(F200=0,"",'Ark1'!T218)</f>
        <v>3.6583554376657825</v>
      </c>
      <c r="X200" s="399">
        <f t="shared" si="102"/>
        <v>-0.16974068063366232</v>
      </c>
      <c r="Y200" s="124">
        <f>+IF(F200=0,"",'Ark1'!U218)</f>
        <v>17.49771883289127</v>
      </c>
      <c r="Z200" s="395">
        <f t="shared" si="103"/>
        <v>0.57338118655732018</v>
      </c>
      <c r="AA200" s="130">
        <f>+IF(F200=0,"",'Ark1'!W218)</f>
        <v>0.90185676392572955</v>
      </c>
      <c r="AB200" s="130">
        <f>+IF(F200=0,"",'Ark1'!X218)</f>
        <v>59.204244031830221</v>
      </c>
      <c r="AC200" s="130">
        <f>+IF(F200=0,"",'Ark1'!Y218)</f>
        <v>11.724137931034484</v>
      </c>
      <c r="AD200" s="124">
        <f>+IF(F200=0,"",'Ark1'!Z218)</f>
        <v>4.9340209196489395</v>
      </c>
      <c r="AE200" s="71">
        <f>+IF(F200=0,"",'Ark1'!AA218)</f>
        <v>1.4134770549644202</v>
      </c>
      <c r="AF200" s="71">
        <f>+IF(F200=0,"",'Ark1'!AB218)</f>
        <v>2.1814239748417088</v>
      </c>
      <c r="AG200" s="130">
        <f>+IF(F200=0,"",'Ark1'!AD218)</f>
        <v>52.525174284779261</v>
      </c>
      <c r="AH200" s="130">
        <f>+IF(F200=0,"",'Ark1'!AE218)</f>
        <v>53.319380401561602</v>
      </c>
      <c r="AI200" s="130">
        <f>+IF(F200=0,"",'Ark1'!AF218)</f>
        <v>14.777359673878964</v>
      </c>
      <c r="AJ200" s="71">
        <f t="shared" si="82"/>
        <v>5.2023974763407006</v>
      </c>
      <c r="AK200" s="25"/>
      <c r="AQ200" t="s">
        <v>77</v>
      </c>
    </row>
    <row r="201" spans="1:43" ht="15.6">
      <c r="A201" s="25"/>
      <c r="B201" s="70" t="str">
        <f t="shared" si="97"/>
        <v>Oktober</v>
      </c>
      <c r="C201" s="386">
        <f>+'Ark1'!C219</f>
        <v>2008</v>
      </c>
      <c r="D201" s="70">
        <f>+IF(F201=0,"",'Ark1'!Q219)</f>
        <v>260</v>
      </c>
      <c r="E201" s="70">
        <f t="shared" si="98"/>
        <v>13</v>
      </c>
      <c r="F201" s="130">
        <f>+'Ark1'!R219</f>
        <v>1886</v>
      </c>
      <c r="G201" s="70">
        <f t="shared" si="99"/>
        <v>-650</v>
      </c>
      <c r="H201" s="124">
        <f>+IF(F201=0,"",'Ark1'!AF219)</f>
        <v>14.785199121981812</v>
      </c>
      <c r="I201" s="124">
        <f t="shared" si="100"/>
        <v>-6.3622324990989121</v>
      </c>
      <c r="J201" s="124">
        <f>+IF(F201=0,"",'Ark1'!AG219)</f>
        <v>14.548282814972133</v>
      </c>
      <c r="K201" s="124"/>
      <c r="L201" s="130"/>
      <c r="M201" s="130"/>
      <c r="N201" s="130"/>
      <c r="O201" s="130"/>
      <c r="P201" s="71">
        <f>+IF(F201=0,"",'Ark1'!S219)</f>
        <v>3.8138918345705202</v>
      </c>
      <c r="Q201" s="71">
        <f t="shared" si="101"/>
        <v>0.12540603015411689</v>
      </c>
      <c r="R201" s="105"/>
      <c r="S201" s="124"/>
      <c r="T201" s="383"/>
      <c r="U201" s="124"/>
      <c r="V201" s="102"/>
      <c r="W201" s="71">
        <f>+IF(F201=0,"",'Ark1'!T219)</f>
        <v>4.1940615058324493</v>
      </c>
      <c r="X201" s="399">
        <f t="shared" si="102"/>
        <v>4.8951095737811201E-2</v>
      </c>
      <c r="Y201" s="124">
        <f>+IF(F201=0,"",'Ark1'!U219)</f>
        <v>18.263679745493125</v>
      </c>
      <c r="Z201" s="395">
        <f t="shared" si="103"/>
        <v>0.93173968240163063</v>
      </c>
      <c r="AA201" s="130">
        <f>+IF(F201=0,"",'Ark1'!W219)</f>
        <v>0.95440084835630978</v>
      </c>
      <c r="AB201" s="130">
        <f>+IF(F201=0,"",'Ark1'!X219)</f>
        <v>65.641569459172871</v>
      </c>
      <c r="AC201" s="130">
        <f>+IF(F201=0,"",'Ark1'!Y219)</f>
        <v>14.369034994697778</v>
      </c>
      <c r="AD201" s="124">
        <f>+IF(F201=0,"",'Ark1'!Z219)</f>
        <v>5.0974564833308751</v>
      </c>
      <c r="AE201" s="71">
        <f>+IF(F201=0,"",'Ark1'!AA219)</f>
        <v>1.6645636131534571</v>
      </c>
      <c r="AF201" s="71">
        <f>+IF(F201=0,"",'Ark1'!AB219)</f>
        <v>2.1208170718901345</v>
      </c>
      <c r="AG201" s="130">
        <f>+IF(F201=0,"",'Ark1'!AD219)</f>
        <v>47.540033416272657</v>
      </c>
      <c r="AH201" s="130">
        <f>+IF(F201=0,"",'Ark1'!AE219)</f>
        <v>60.710447282457203</v>
      </c>
      <c r="AI201" s="130">
        <f>+IF(F201=0,"",'Ark1'!AF219)</f>
        <v>14.785199121981812</v>
      </c>
      <c r="AJ201" s="71">
        <f t="shared" si="82"/>
        <v>4.7887251494508591</v>
      </c>
      <c r="AK201" s="25"/>
      <c r="AQ201" t="s">
        <v>66</v>
      </c>
    </row>
    <row r="202" spans="1:43" ht="15.6">
      <c r="A202" s="25"/>
      <c r="B202" s="70" t="str">
        <f>+AQ202</f>
        <v>November</v>
      </c>
      <c r="C202" s="386">
        <f>+'Ark1'!C220</f>
        <v>2008</v>
      </c>
      <c r="D202" s="70">
        <f>+IF(F202=0,"",'Ark1'!Q220)</f>
        <v>132</v>
      </c>
      <c r="E202" s="70">
        <f t="shared" si="98"/>
        <v>25</v>
      </c>
      <c r="F202" s="130">
        <f>+'Ark1'!R220</f>
        <v>1085</v>
      </c>
      <c r="G202" s="70">
        <f t="shared" si="99"/>
        <v>515</v>
      </c>
      <c r="H202" s="124">
        <f>+IF(F202=0,"",'Ark1'!AF220)</f>
        <v>8.5058011915961114</v>
      </c>
      <c r="I202" s="124">
        <f t="shared" si="100"/>
        <v>3.7526324124099864</v>
      </c>
      <c r="J202" s="124">
        <f>+IF(F202=0,"",'Ark1'!AG220)</f>
        <v>8.228609416747549</v>
      </c>
      <c r="K202" s="124"/>
      <c r="L202" s="130"/>
      <c r="M202" s="130"/>
      <c r="N202" s="130"/>
      <c r="O202" s="130"/>
      <c r="P202" s="71">
        <f>+IF(F202=0,"",'Ark1'!S220)</f>
        <v>4.1050691244239639</v>
      </c>
      <c r="Q202" s="71">
        <f t="shared" si="101"/>
        <v>-0.19142210364621093</v>
      </c>
      <c r="R202" s="105"/>
      <c r="S202" s="124"/>
      <c r="T202" s="383"/>
      <c r="U202" s="124"/>
      <c r="V202" s="102"/>
      <c r="W202" s="71">
        <f>+IF(F202=0,"",'Ark1'!T220)</f>
        <v>4.4239631336405552</v>
      </c>
      <c r="X202" s="399">
        <f t="shared" si="102"/>
        <v>0.22747190557038</v>
      </c>
      <c r="Y202" s="124">
        <f>+IF(F202=0,"",'Ark1'!U220)</f>
        <v>17.95622119815669</v>
      </c>
      <c r="Z202" s="395">
        <f t="shared" si="103"/>
        <v>-0.26746301236963888</v>
      </c>
      <c r="AA202" s="130">
        <f>+IF(F202=0,"",'Ark1'!W220)</f>
        <v>0.46082949308755761</v>
      </c>
      <c r="AB202" s="130">
        <f>+IF(F202=0,"",'Ark1'!X220)</f>
        <v>64.976958525345623</v>
      </c>
      <c r="AC202" s="130">
        <f>+IF(F202=0,"",'Ark1'!Y220)</f>
        <v>12.534562211981564</v>
      </c>
      <c r="AD202" s="124">
        <f>+IF(F202=0,"",'Ark1'!Z220)</f>
        <v>5.4311111394571521</v>
      </c>
      <c r="AE202" s="71">
        <f>+IF(F202=0,"",'Ark1'!AA220)</f>
        <v>1.6461159759511852</v>
      </c>
      <c r="AF202" s="71">
        <f>+IF(F202=0,"",'Ark1'!AB220)</f>
        <v>1.95218817521568</v>
      </c>
      <c r="AG202" s="130">
        <f>+IF(F202=0,"",'Ark1'!AD220)</f>
        <v>42.177818117805458</v>
      </c>
      <c r="AH202" s="130">
        <f>+IF(F202=0,"",'Ark1'!AE220)</f>
        <v>49.378468136518642</v>
      </c>
      <c r="AI202" s="130">
        <f>+IF(F202=0,"",'Ark1'!AF220)</f>
        <v>8.5058011915961114</v>
      </c>
      <c r="AJ202" s="71">
        <f t="shared" si="82"/>
        <v>4.3741580601706342</v>
      </c>
      <c r="AK202" s="25"/>
      <c r="AQ202" t="s">
        <v>67</v>
      </c>
    </row>
    <row r="203" spans="1:43" ht="15.6">
      <c r="A203" s="25"/>
      <c r="B203" s="70" t="str">
        <f>+AQ203</f>
        <v>Desember</v>
      </c>
      <c r="C203" s="386">
        <f>+'Ark1'!C221</f>
        <v>2008</v>
      </c>
      <c r="D203" s="70">
        <f>+IF(F203=0,"",'Ark1'!Q221)</f>
        <v>56</v>
      </c>
      <c r="E203" s="70">
        <f t="shared" si="98"/>
        <v>5</v>
      </c>
      <c r="F203" s="130">
        <f>+'Ark1'!R221</f>
        <v>383</v>
      </c>
      <c r="G203" s="70">
        <f t="shared" si="99"/>
        <v>169</v>
      </c>
      <c r="H203" s="124">
        <f>+IF(F203=0,"",'Ark1'!AF221)</f>
        <v>3.0025086233929126</v>
      </c>
      <c r="I203" s="124">
        <f t="shared" si="100"/>
        <v>1.2179856080493503</v>
      </c>
      <c r="J203" s="124">
        <f>+IF(F203=0,"",'Ark1'!AG221)</f>
        <v>3.041280524941564</v>
      </c>
      <c r="K203" s="124"/>
      <c r="L203" s="130"/>
      <c r="M203" s="130"/>
      <c r="N203" s="130"/>
      <c r="O203" s="130"/>
      <c r="P203" s="71">
        <f>+IF(F203=0,"",'Ark1'!S221)</f>
        <v>4.1383812010443872</v>
      </c>
      <c r="Q203" s="71">
        <f t="shared" si="101"/>
        <v>-0.60460945316121961</v>
      </c>
      <c r="R203" s="105"/>
      <c r="S203" s="124"/>
      <c r="T203" s="383"/>
      <c r="U203" s="124"/>
      <c r="V203" s="102"/>
      <c r="W203" s="71">
        <f>+IF(F203=0,"",'Ark1'!T221)</f>
        <v>4.7728459530026113</v>
      </c>
      <c r="X203" s="399">
        <f t="shared" si="102"/>
        <v>-2.621946755813731E-2</v>
      </c>
      <c r="Y203" s="124">
        <f>+IF(F203=0,"",'Ark1'!U221)</f>
        <v>18.800783289817218</v>
      </c>
      <c r="Z203" s="395">
        <f t="shared" si="103"/>
        <v>-1.2908054952295061</v>
      </c>
      <c r="AA203" s="130">
        <f>+IF(F203=0,"",'Ark1'!W221)</f>
        <v>1.3054830287206267</v>
      </c>
      <c r="AB203" s="130">
        <f>+IF(F203=0,"",'Ark1'!X221)</f>
        <v>67.624020887728449</v>
      </c>
      <c r="AC203" s="130">
        <f>+IF(F203=0,"",'Ark1'!Y221)</f>
        <v>19.582245430809404</v>
      </c>
      <c r="AD203" s="124">
        <f>+IF(F203=0,"",'Ark1'!Z221)</f>
        <v>6.0630348037402859</v>
      </c>
      <c r="AE203" s="71">
        <f>+IF(F203=0,"",'Ark1'!AA221)</f>
        <v>1.6444112141154783</v>
      </c>
      <c r="AF203" s="71">
        <f>+IF(F203=0,"",'Ark1'!AB221)</f>
        <v>1.9411966363481203</v>
      </c>
      <c r="AG203" s="130">
        <f>+IF(F203=0,"",'Ark1'!AD221)</f>
        <v>39.533561616564384</v>
      </c>
      <c r="AH203" s="130">
        <f>+IF(F203=0,"",'Ark1'!AE221)</f>
        <v>40.654804472556691</v>
      </c>
      <c r="AI203" s="130">
        <f>+IF(F203=0,"",'Ark1'!AF221)</f>
        <v>3.0025086233929126</v>
      </c>
      <c r="AJ203" s="71">
        <f t="shared" si="82"/>
        <v>4.543028391167188</v>
      </c>
      <c r="AK203" s="25"/>
      <c r="AQ203" t="s">
        <v>68</v>
      </c>
    </row>
    <row r="204" spans="1:43" ht="15.6">
      <c r="A204" s="25"/>
      <c r="B204" s="46" t="str">
        <f t="shared" ref="B204:B213" si="104">+AQ204</f>
        <v>Januar</v>
      </c>
      <c r="C204" s="385">
        <f>+'Ark1'!C222</f>
        <v>2007</v>
      </c>
      <c r="D204" s="46">
        <f>+IF(F204=0,"",'Ark1'!Q222)</f>
        <v>187</v>
      </c>
      <c r="E204" s="46">
        <f>+IF(F204=0,"",D204-D216)</f>
        <v>-46</v>
      </c>
      <c r="F204" s="129">
        <f>+'Ark1'!R222</f>
        <v>1590</v>
      </c>
      <c r="G204" s="46">
        <f>+IF(F204=0,"",F204-F216)</f>
        <v>-331</v>
      </c>
      <c r="H204" s="104">
        <f>+IF(F204=0,"",'Ark1'!AF222)</f>
        <v>13.258839226150764</v>
      </c>
      <c r="I204" s="104">
        <f>+IF(F204=0,"",H204-H216)</f>
        <v>-1.0609520522689166</v>
      </c>
      <c r="J204" s="104">
        <f>+IF(F204=0,"",'Ark1'!AG222)</f>
        <v>13.793444660930264</v>
      </c>
      <c r="K204" s="104"/>
      <c r="L204" s="129"/>
      <c r="M204" s="129"/>
      <c r="N204" s="129"/>
      <c r="O204" s="129"/>
      <c r="P204" s="39">
        <f>+IF(F204=0,"",'Ark1'!S222)</f>
        <v>4.00566037735849</v>
      </c>
      <c r="Q204" s="39">
        <f>+IF(F204=0,"",P204-P216)</f>
        <v>-5.7327649710744666E-2</v>
      </c>
      <c r="R204" s="105"/>
      <c r="S204" s="104"/>
      <c r="T204" s="383"/>
      <c r="U204" s="104"/>
      <c r="V204" s="102"/>
      <c r="W204" s="39">
        <f>+IF(F204=0,"",'Ark1'!T222)</f>
        <v>4.6893081761006279</v>
      </c>
      <c r="X204" s="389">
        <f>+IF(F204=0,"",W204-W216)</f>
        <v>-0.30080114196288044</v>
      </c>
      <c r="Y204" s="104">
        <f>+IF(F204=0,"",'Ark1'!U222)</f>
        <v>18.673773584905675</v>
      </c>
      <c r="Z204" s="394">
        <f>+IF(F204=0,"",Y204-Y216)</f>
        <v>9.490841051732346E-2</v>
      </c>
      <c r="AA204" s="129">
        <f>+IF(F204=0,"",'Ark1'!W222)</f>
        <v>1.9496855345911952</v>
      </c>
      <c r="AB204" s="129">
        <f>+IF(F204=0,"",'Ark1'!X222)</f>
        <v>69.496855345911953</v>
      </c>
      <c r="AC204" s="129">
        <f>+IF(F204=0,"",'Ark1'!Y222)</f>
        <v>16.729559748427675</v>
      </c>
      <c r="AD204" s="104">
        <f>+IF(F204=0,"",'Ark1'!Z222)</f>
        <v>4.874491191540776</v>
      </c>
      <c r="AE204" s="39">
        <f>+IF(F204=0,"",'Ark1'!AA222)</f>
        <v>1.6020719792802147</v>
      </c>
      <c r="AF204" s="39">
        <f>+IF(F204=0,"",'Ark1'!AB222)</f>
        <v>2.198987508436598</v>
      </c>
      <c r="AG204" s="129">
        <f>+IF(F204=0,"",'Ark1'!AD222)</f>
        <v>47.989116687293119</v>
      </c>
      <c r="AH204" s="129">
        <f>+IF(F204=0,"",'Ark1'!AE222)</f>
        <v>59.462909158443289</v>
      </c>
      <c r="AI204" s="129">
        <f>+IF(F204=0,"",'Ark1'!AF222)</f>
        <v>13.258839226150764</v>
      </c>
      <c r="AJ204" s="39">
        <f t="shared" si="82"/>
        <v>4.6618464437117328</v>
      </c>
      <c r="AK204" s="25"/>
      <c r="AQ204" t="s">
        <v>448</v>
      </c>
    </row>
    <row r="205" spans="1:43" ht="15.6">
      <c r="A205" s="25"/>
      <c r="B205" s="46" t="str">
        <f t="shared" si="104"/>
        <v>Februar</v>
      </c>
      <c r="C205" s="385">
        <f>+'Ark1'!C223</f>
        <v>2007</v>
      </c>
      <c r="D205" s="46">
        <f>+IF(F205=0,"",'Ark1'!Q223)</f>
        <v>110</v>
      </c>
      <c r="E205" s="46">
        <f t="shared" ref="E205:E215" si="105">+IF(F205=0,"",D205-D217)</f>
        <v>-48</v>
      </c>
      <c r="F205" s="129">
        <f>+'Ark1'!R223</f>
        <v>813</v>
      </c>
      <c r="G205" s="46">
        <f t="shared" ref="G205:G215" si="106">+IF(F205=0,"",F205-F217)</f>
        <v>-408</v>
      </c>
      <c r="H205" s="104">
        <f>+IF(F205=0,"",'Ark1'!AF223)</f>
        <v>6.7795196797865236</v>
      </c>
      <c r="I205" s="104">
        <f t="shared" ref="I205:I215" si="107">+IF(F205=0,"",H205-H217)</f>
        <v>-2.322232090619738</v>
      </c>
      <c r="J205" s="104">
        <f>+IF(F205=0,"",'Ark1'!AG223)</f>
        <v>6.9843154634979854</v>
      </c>
      <c r="K205" s="104"/>
      <c r="L205" s="129"/>
      <c r="M205" s="129"/>
      <c r="N205" s="129"/>
      <c r="O205" s="129"/>
      <c r="P205" s="39">
        <f>+IF(F205=0,"",'Ark1'!S223)</f>
        <v>3.9889298892988929</v>
      </c>
      <c r="Q205" s="39">
        <f t="shared" ref="Q205:Q215" si="108">+IF(F205=0,"",P205-P217)</f>
        <v>0.16501506538406874</v>
      </c>
      <c r="R205" s="105"/>
      <c r="S205" s="104"/>
      <c r="T205" s="383"/>
      <c r="U205" s="104"/>
      <c r="V205" s="102"/>
      <c r="W205" s="39">
        <f>+IF(F205=0,"",'Ark1'!T223)</f>
        <v>4.6986469864698641</v>
      </c>
      <c r="X205" s="389">
        <f t="shared" ref="X205:X215" si="109">+IF(F205=0,"",W205-W217)</f>
        <v>-0.34476005693717937</v>
      </c>
      <c r="Y205" s="104">
        <f>+IF(F205=0,"",'Ark1'!U223)</f>
        <v>18.492250922509243</v>
      </c>
      <c r="Z205" s="394">
        <f t="shared" ref="Z205:Z215" si="110">+IF(F205=0,"",Y205-Y217)</f>
        <v>-4.9644747061812211E-3</v>
      </c>
      <c r="AA205" s="129">
        <f>+IF(F205=0,"",'Ark1'!W223)</f>
        <v>3.8130381303813041</v>
      </c>
      <c r="AB205" s="129">
        <f>+IF(F205=0,"",'Ark1'!X223)</f>
        <v>68.019680196801943</v>
      </c>
      <c r="AC205" s="129">
        <f>+IF(F205=0,"",'Ark1'!Y223)</f>
        <v>16.113161131611324</v>
      </c>
      <c r="AD205" s="104">
        <f>+IF(F205=0,"",'Ark1'!Z223)</f>
        <v>5.3200104020109773</v>
      </c>
      <c r="AE205" s="39">
        <f>+IF(F205=0,"",'Ark1'!AA223)</f>
        <v>1.6830317227647067</v>
      </c>
      <c r="AF205" s="39">
        <f>+IF(F205=0,"",'Ark1'!AB223)</f>
        <v>2.4851758550177077</v>
      </c>
      <c r="AG205" s="129">
        <f>+IF(F205=0,"",'Ark1'!AD223)</f>
        <v>59.850392152042005</v>
      </c>
      <c r="AH205" s="129">
        <f>+IF(F205=0,"",'Ark1'!AE223)</f>
        <v>68.998764397577986</v>
      </c>
      <c r="AI205" s="129">
        <f>+IF(F205=0,"",'Ark1'!AF223)</f>
        <v>6.7795196797865236</v>
      </c>
      <c r="AJ205" s="39">
        <f t="shared" si="82"/>
        <v>4.6358926919519012</v>
      </c>
      <c r="AK205" s="25"/>
      <c r="AQ205" t="s">
        <v>449</v>
      </c>
    </row>
    <row r="206" spans="1:43" ht="15.6">
      <c r="A206" s="25"/>
      <c r="B206" s="46" t="str">
        <f t="shared" si="104"/>
        <v>Mars</v>
      </c>
      <c r="C206" s="385">
        <f>+'Ark1'!C224</f>
        <v>2007</v>
      </c>
      <c r="D206" s="46">
        <f>+IF(F206=0,"",'Ark1'!Q224)</f>
        <v>187</v>
      </c>
      <c r="E206" s="46">
        <f t="shared" si="105"/>
        <v>6</v>
      </c>
      <c r="F206" s="129">
        <f>+'Ark1'!R224</f>
        <v>1164</v>
      </c>
      <c r="G206" s="46">
        <f t="shared" si="106"/>
        <v>370</v>
      </c>
      <c r="H206" s="104">
        <f>+IF(F206=0,"",'Ark1'!AF224)</f>
        <v>9.7064709806537728</v>
      </c>
      <c r="I206" s="104">
        <f t="shared" si="107"/>
        <v>3.7877233101356946</v>
      </c>
      <c r="J206" s="104">
        <f>+IF(F206=0,"",'Ark1'!AG224)</f>
        <v>10.042014971898659</v>
      </c>
      <c r="K206" s="104"/>
      <c r="L206" s="129"/>
      <c r="M206" s="129"/>
      <c r="N206" s="129"/>
      <c r="O206" s="129"/>
      <c r="P206" s="39">
        <f>+IF(F206=0,"",'Ark1'!S224)</f>
        <v>3.9931271477663239</v>
      </c>
      <c r="Q206" s="39">
        <f t="shared" si="108"/>
        <v>0.18078457849680252</v>
      </c>
      <c r="R206" s="105"/>
      <c r="S206" s="104"/>
      <c r="T206" s="383"/>
      <c r="U206" s="104"/>
      <c r="V206" s="102"/>
      <c r="W206" s="39">
        <f>+IF(F206=0,"",'Ark1'!T224)</f>
        <v>4.7190721649484555</v>
      </c>
      <c r="X206" s="389">
        <f t="shared" si="109"/>
        <v>-2.2741437066657433E-2</v>
      </c>
      <c r="Y206" s="104">
        <f>+IF(F206=0,"",'Ark1'!U224)</f>
        <v>18.570532646048129</v>
      </c>
      <c r="Z206" s="394">
        <f t="shared" si="110"/>
        <v>0.26159058055695183</v>
      </c>
      <c r="AA206" s="129">
        <f>+IF(F206=0,"",'Ark1'!W224)</f>
        <v>3.0068728522336761</v>
      </c>
      <c r="AB206" s="129">
        <f>+IF(F206=0,"",'Ark1'!X224)</f>
        <v>63.831615120274918</v>
      </c>
      <c r="AC206" s="129">
        <f>+IF(F206=0,"",'Ark1'!Y224)</f>
        <v>18.556701030927837</v>
      </c>
      <c r="AD206" s="104">
        <f>+IF(F206=0,"",'Ark1'!Z224)</f>
        <v>5.5592713240524807</v>
      </c>
      <c r="AE206" s="39">
        <f>+IF(F206=0,"",'Ark1'!AA224)</f>
        <v>1.7693323476221301</v>
      </c>
      <c r="AF206" s="39">
        <f>+IF(F206=0,"",'Ark1'!AB224)</f>
        <v>2.3803203381725737</v>
      </c>
      <c r="AG206" s="129">
        <f>+IF(F206=0,"",'Ark1'!AD224)</f>
        <v>55.121377280983509</v>
      </c>
      <c r="AH206" s="129">
        <f>+IF(F206=0,"",'Ark1'!AE224)</f>
        <v>67.45340780649137</v>
      </c>
      <c r="AI206" s="129">
        <f>+IF(F206=0,"",'Ark1'!AF224)</f>
        <v>9.7064709806537728</v>
      </c>
      <c r="AJ206" s="39">
        <f t="shared" si="82"/>
        <v>4.6506239242685066</v>
      </c>
      <c r="AK206" s="25"/>
      <c r="AQ206" t="s">
        <v>450</v>
      </c>
    </row>
    <row r="207" spans="1:43" ht="15.6">
      <c r="A207" s="25"/>
      <c r="B207" s="46" t="str">
        <f t="shared" si="104"/>
        <v>April</v>
      </c>
      <c r="C207" s="385">
        <f>+'Ark1'!C225</f>
        <v>2007</v>
      </c>
      <c r="D207" s="46">
        <f>+IF(F207=0,"",'Ark1'!Q225)</f>
        <v>103</v>
      </c>
      <c r="E207" s="46">
        <f t="shared" si="105"/>
        <v>-35</v>
      </c>
      <c r="F207" s="129">
        <f>+'Ark1'!R225</f>
        <v>658</v>
      </c>
      <c r="G207" s="46">
        <f t="shared" si="106"/>
        <v>16</v>
      </c>
      <c r="H207" s="104">
        <f>+IF(F207=0,"",'Ark1'!AF225)</f>
        <v>5.4869913275517002</v>
      </c>
      <c r="I207" s="104">
        <f t="shared" si="107"/>
        <v>0.70130366448796533</v>
      </c>
      <c r="J207" s="104">
        <f>+IF(F207=0,"",'Ark1'!AG225)</f>
        <v>5.8643498039084498</v>
      </c>
      <c r="K207" s="104"/>
      <c r="L207" s="129"/>
      <c r="M207" s="129"/>
      <c r="N207" s="129"/>
      <c r="O207" s="129"/>
      <c r="P207" s="39">
        <f>+IF(F207=0,"",'Ark1'!S225)</f>
        <v>4.3009118541033446</v>
      </c>
      <c r="Q207" s="39">
        <f t="shared" si="108"/>
        <v>-0.13366758514899146</v>
      </c>
      <c r="R207" s="105"/>
      <c r="S207" s="104"/>
      <c r="T207" s="383"/>
      <c r="U207" s="104"/>
      <c r="V207" s="102"/>
      <c r="W207" s="39">
        <f>+IF(F207=0,"",'Ark1'!T225)</f>
        <v>5.3191489361702144</v>
      </c>
      <c r="X207" s="389">
        <f t="shared" si="109"/>
        <v>0.10419566514217582</v>
      </c>
      <c r="Y207" s="104">
        <f>+IF(F207=0,"",'Ark1'!U225)</f>
        <v>19.184498480243168</v>
      </c>
      <c r="Z207" s="394">
        <f t="shared" si="110"/>
        <v>-0.42017441695308833</v>
      </c>
      <c r="AA207" s="129">
        <f>+IF(F207=0,"",'Ark1'!W225)</f>
        <v>5.6231003039513681</v>
      </c>
      <c r="AB207" s="129">
        <f>+IF(F207=0,"",'Ark1'!X225)</f>
        <v>68.541033434650444</v>
      </c>
      <c r="AC207" s="129">
        <f>+IF(F207=0,"",'Ark1'!Y225)</f>
        <v>23.100303951367781</v>
      </c>
      <c r="AD207" s="104">
        <f>+IF(F207=0,"",'Ark1'!Z225)</f>
        <v>5.7246470119205952</v>
      </c>
      <c r="AE207" s="39">
        <f>+IF(F207=0,"",'Ark1'!AA225)</f>
        <v>1.8103130146677076</v>
      </c>
      <c r="AF207" s="39">
        <f>+IF(F207=0,"",'Ark1'!AB225)</f>
        <v>2.5315572785172695</v>
      </c>
      <c r="AG207" s="129">
        <f>+IF(F207=0,"",'Ark1'!AD225)</f>
        <v>63.422916559915151</v>
      </c>
      <c r="AH207" s="129">
        <f>+IF(F207=0,"",'Ark1'!AE225)</f>
        <v>61.474859702719101</v>
      </c>
      <c r="AI207" s="129">
        <f>+IF(F207=0,"",'Ark1'!AF225)</f>
        <v>5.4869913275517002</v>
      </c>
      <c r="AJ207" s="39">
        <f t="shared" si="82"/>
        <v>4.4605653710247353</v>
      </c>
      <c r="AK207" s="25"/>
      <c r="AQ207" t="s">
        <v>451</v>
      </c>
    </row>
    <row r="208" spans="1:43" ht="15.6">
      <c r="A208" s="25"/>
      <c r="B208" s="46" t="str">
        <f t="shared" si="104"/>
        <v>Mai</v>
      </c>
      <c r="C208" s="385">
        <f>+'Ark1'!C226</f>
        <v>2007</v>
      </c>
      <c r="D208" s="46">
        <f>+IF(F208=0,"",'Ark1'!Q226)</f>
        <v>116</v>
      </c>
      <c r="E208" s="46">
        <f t="shared" si="105"/>
        <v>-4</v>
      </c>
      <c r="F208" s="129">
        <f>+'Ark1'!R226</f>
        <v>591</v>
      </c>
      <c r="G208" s="46">
        <f t="shared" si="106"/>
        <v>55</v>
      </c>
      <c r="H208" s="104">
        <f>+IF(F208=0,"",'Ark1'!AF226)</f>
        <v>4.9282855236824528</v>
      </c>
      <c r="I208" s="104">
        <f t="shared" si="107"/>
        <v>0.93275812897503529</v>
      </c>
      <c r="J208" s="104">
        <f>+IF(F208=0,"",'Ark1'!AG226)</f>
        <v>5.2481549926924407</v>
      </c>
      <c r="K208" s="104"/>
      <c r="L208" s="129"/>
      <c r="M208" s="129"/>
      <c r="N208" s="129"/>
      <c r="O208" s="129"/>
      <c r="P208" s="39">
        <f>+IF(F208=0,"",'Ark1'!S226)</f>
        <v>4.3502538071065988</v>
      </c>
      <c r="Q208" s="39">
        <f t="shared" si="108"/>
        <v>0.12823888173346365</v>
      </c>
      <c r="R208" s="105"/>
      <c r="S208" s="104"/>
      <c r="T208" s="383"/>
      <c r="U208" s="104"/>
      <c r="V208" s="102"/>
      <c r="W208" s="39">
        <f>+IF(F208=0,"",'Ark1'!T226)</f>
        <v>5.1725888324873086</v>
      </c>
      <c r="X208" s="389">
        <f t="shared" si="109"/>
        <v>-8.3008182438063294E-2</v>
      </c>
      <c r="Y208" s="104">
        <f>+IF(F208=0,"",'Ark1'!U226)</f>
        <v>19.115059221658203</v>
      </c>
      <c r="Z208" s="394">
        <f t="shared" si="110"/>
        <v>-0.25751540520748506</v>
      </c>
      <c r="AA208" s="129">
        <f>+IF(F208=0,"",'Ark1'!W226)</f>
        <v>6.7681895093062607</v>
      </c>
      <c r="AB208" s="129">
        <f>+IF(F208=0,"",'Ark1'!X226)</f>
        <v>65.651438240270721</v>
      </c>
      <c r="AC208" s="129">
        <f>+IF(F208=0,"",'Ark1'!Y226)</f>
        <v>25.549915397631128</v>
      </c>
      <c r="AD208" s="104">
        <f>+IF(F208=0,"",'Ark1'!Z226)</f>
        <v>6.5200816917597413</v>
      </c>
      <c r="AE208" s="39">
        <f>+IF(F208=0,"",'Ark1'!AA226)</f>
        <v>1.8915152351542224</v>
      </c>
      <c r="AF208" s="39">
        <f>+IF(F208=0,"",'Ark1'!AB226)</f>
        <v>2.7631843431428904</v>
      </c>
      <c r="AG208" s="129">
        <f>+IF(F208=0,"",'Ark1'!AD226)</f>
        <v>52.127063506060495</v>
      </c>
      <c r="AH208" s="129">
        <f>+IF(F208=0,"",'Ark1'!AE226)</f>
        <v>64.691597835012303</v>
      </c>
      <c r="AI208" s="129">
        <f>+IF(F208=0,"",'Ark1'!AF226)</f>
        <v>4.9282855236824528</v>
      </c>
      <c r="AJ208" s="39">
        <f t="shared" si="82"/>
        <v>4.3940101127965763</v>
      </c>
      <c r="AK208" s="25"/>
      <c r="AQ208" t="s">
        <v>452</v>
      </c>
    </row>
    <row r="209" spans="1:43" ht="15.6">
      <c r="A209" s="25"/>
      <c r="B209" s="46" t="str">
        <f t="shared" si="104"/>
        <v>Juni</v>
      </c>
      <c r="C209" s="385">
        <f>+'Ark1'!C227</f>
        <v>2007</v>
      </c>
      <c r="D209" s="46">
        <f>+IF(F209=0,"",'Ark1'!Q227)</f>
        <v>123</v>
      </c>
      <c r="E209" s="46">
        <f t="shared" si="105"/>
        <v>-1</v>
      </c>
      <c r="F209" s="129">
        <f>+'Ark1'!R227</f>
        <v>630</v>
      </c>
      <c r="G209" s="46">
        <f t="shared" si="106"/>
        <v>-93</v>
      </c>
      <c r="H209" s="104">
        <f>+IF(F209=0,"",'Ark1'!AF227)</f>
        <v>5.2535023348899266</v>
      </c>
      <c r="I209" s="104">
        <f t="shared" si="107"/>
        <v>-0.13598704267250383</v>
      </c>
      <c r="J209" s="104">
        <f>+IF(F209=0,"",'Ark1'!AG227)</f>
        <v>5.3426468688997204</v>
      </c>
      <c r="K209" s="104"/>
      <c r="L209" s="129"/>
      <c r="M209" s="129"/>
      <c r="N209" s="129"/>
      <c r="O209" s="129"/>
      <c r="P209" s="39">
        <f>+IF(F209=0,"",'Ark1'!S227)</f>
        <v>4.1047619047619044</v>
      </c>
      <c r="Q209" s="39">
        <f t="shared" si="108"/>
        <v>0.42841335704406358</v>
      </c>
      <c r="R209" s="105"/>
      <c r="S209" s="104"/>
      <c r="T209" s="383"/>
      <c r="U209" s="104"/>
      <c r="V209" s="102"/>
      <c r="W209" s="39">
        <f>+IF(F209=0,"",'Ark1'!T227)</f>
        <v>4.7031746031746033</v>
      </c>
      <c r="X209" s="389">
        <f t="shared" si="109"/>
        <v>-3.6027135612188843E-3</v>
      </c>
      <c r="Y209" s="104">
        <f>+IF(F209=0,"",'Ark1'!U227)</f>
        <v>18.254603174603176</v>
      </c>
      <c r="Z209" s="394">
        <f t="shared" si="110"/>
        <v>0.65723111374564525</v>
      </c>
      <c r="AA209" s="129">
        <f>+IF(F209=0,"",'Ark1'!W227)</f>
        <v>4.1269841269841283</v>
      </c>
      <c r="AB209" s="129">
        <f>+IF(F209=0,"",'Ark1'!X227)</f>
        <v>56.66666666666665</v>
      </c>
      <c r="AC209" s="129">
        <f>+IF(F209=0,"",'Ark1'!Y227)</f>
        <v>20.952380952380953</v>
      </c>
      <c r="AD209" s="104">
        <f>+IF(F209=0,"",'Ark1'!Z227)</f>
        <v>6.0301256470093438</v>
      </c>
      <c r="AE209" s="39">
        <f>+IF(F209=0,"",'Ark1'!AA227)</f>
        <v>1.9708533782472897</v>
      </c>
      <c r="AF209" s="39">
        <f>+IF(F209=0,"",'Ark1'!AB227)</f>
        <v>2.5396830357142375</v>
      </c>
      <c r="AG209" s="129">
        <f>+IF(F209=0,"",'Ark1'!AD227)</f>
        <v>61.559762404739281</v>
      </c>
      <c r="AH209" s="129">
        <f>+IF(F209=0,"",'Ark1'!AE227)</f>
        <v>63.601575674331237</v>
      </c>
      <c r="AI209" s="129">
        <f>+IF(F209=0,"",'Ark1'!AF227)</f>
        <v>5.2535023348899266</v>
      </c>
      <c r="AJ209" s="39">
        <f t="shared" si="82"/>
        <v>4.4471771075019344</v>
      </c>
      <c r="AK209" s="25"/>
      <c r="AQ209" t="s">
        <v>453</v>
      </c>
    </row>
    <row r="210" spans="1:43" ht="15.6">
      <c r="A210" s="25"/>
      <c r="B210" s="46" t="str">
        <f t="shared" si="104"/>
        <v>Juli</v>
      </c>
      <c r="C210" s="385">
        <f>+'Ark1'!C228</f>
        <v>2007</v>
      </c>
      <c r="D210" s="46">
        <f>+IF(F210=0,"",'Ark1'!Q228)</f>
        <v>49</v>
      </c>
      <c r="E210" s="46">
        <f t="shared" si="105"/>
        <v>10</v>
      </c>
      <c r="F210" s="129">
        <f>+'Ark1'!R228</f>
        <v>199</v>
      </c>
      <c r="G210" s="46">
        <f t="shared" si="106"/>
        <v>-60</v>
      </c>
      <c r="H210" s="104">
        <f>+IF(F210=0,"",'Ark1'!AF228)</f>
        <v>1.6594396264176121</v>
      </c>
      <c r="I210" s="104">
        <f t="shared" si="107"/>
        <v>-0.27123499154735309</v>
      </c>
      <c r="J210" s="104">
        <f>+IF(F210=0,"",'Ark1'!AG228)</f>
        <v>1.6133303229726748</v>
      </c>
      <c r="K210" s="104"/>
      <c r="L210" s="129"/>
      <c r="M210" s="129"/>
      <c r="N210" s="129"/>
      <c r="O210" s="129"/>
      <c r="P210" s="39">
        <f>+IF(F210=0,"",'Ark1'!S228)</f>
        <v>3.9748743718592969</v>
      </c>
      <c r="Q210" s="39">
        <f t="shared" si="108"/>
        <v>-0.24134184435691797</v>
      </c>
      <c r="R210" s="105"/>
      <c r="S210" s="104"/>
      <c r="T210" s="383"/>
      <c r="U210" s="104"/>
      <c r="V210" s="102"/>
      <c r="W210" s="39">
        <f>+IF(F210=0,"",'Ark1'!T228)</f>
        <v>4.2311557788944727</v>
      </c>
      <c r="X210" s="389">
        <f t="shared" si="109"/>
        <v>-1.255330707592015</v>
      </c>
      <c r="Y210" s="104">
        <f>+IF(F210=0,"",'Ark1'!U228)</f>
        <v>17.451256281407026</v>
      </c>
      <c r="Z210" s="394">
        <f t="shared" si="110"/>
        <v>-1.5773151471643843</v>
      </c>
      <c r="AA210" s="129">
        <f>+IF(F210=0,"",'Ark1'!W228)</f>
        <v>2.0100502512562812</v>
      </c>
      <c r="AB210" s="129">
        <f>+IF(F210=0,"",'Ark1'!X228)</f>
        <v>51.758793969849243</v>
      </c>
      <c r="AC210" s="129">
        <f>+IF(F210=0,"",'Ark1'!Y228)</f>
        <v>22.110552763819097</v>
      </c>
      <c r="AD210" s="104">
        <f>+IF(F210=0,"",'Ark1'!Z228)</f>
        <v>6.3273503730523046</v>
      </c>
      <c r="AE210" s="39">
        <f>+IF(F210=0,"",'Ark1'!AA228)</f>
        <v>1.6333127108282874</v>
      </c>
      <c r="AF210" s="39">
        <f>+IF(F210=0,"",'Ark1'!AB228)</f>
        <v>2.2699332934334122</v>
      </c>
      <c r="AG210" s="129">
        <f>+IF(F210=0,"",'Ark1'!AD228)</f>
        <v>64.301361251668141</v>
      </c>
      <c r="AH210" s="129">
        <f>+IF(F210=0,"",'Ark1'!AE228)</f>
        <v>69.823732854865014</v>
      </c>
      <c r="AI210" s="129">
        <f>+IF(F210=0,"",'Ark1'!AF228)</f>
        <v>1.6594396264176121</v>
      </c>
      <c r="AJ210" s="39">
        <f t="shared" si="82"/>
        <v>4.3903919089759773</v>
      </c>
      <c r="AK210" s="25"/>
      <c r="AQ210" t="s">
        <v>454</v>
      </c>
    </row>
    <row r="211" spans="1:43" ht="15.6">
      <c r="A211" s="25"/>
      <c r="B211" s="46" t="str">
        <f t="shared" si="104"/>
        <v>August</v>
      </c>
      <c r="C211" s="385">
        <f>+'Ark1'!C229</f>
        <v>2007</v>
      </c>
      <c r="D211" s="46">
        <f>+IF(F211=0,"",'Ark1'!Q229)</f>
        <v>108</v>
      </c>
      <c r="E211" s="46">
        <f t="shared" si="105"/>
        <v>-4</v>
      </c>
      <c r="F211" s="129">
        <f>+'Ark1'!R229</f>
        <v>1404</v>
      </c>
      <c r="G211" s="46">
        <f t="shared" si="106"/>
        <v>185</v>
      </c>
      <c r="H211" s="104">
        <f>+IF(F211=0,"",'Ark1'!AF229)</f>
        <v>11.707805203468981</v>
      </c>
      <c r="I211" s="104">
        <f t="shared" si="107"/>
        <v>2.6209621173713256</v>
      </c>
      <c r="J211" s="104">
        <f>+IF(F211=0,"",'Ark1'!AG229)</f>
        <v>11.108741845778486</v>
      </c>
      <c r="K211" s="104"/>
      <c r="L211" s="129"/>
      <c r="M211" s="129"/>
      <c r="N211" s="129"/>
      <c r="O211" s="129"/>
      <c r="P211" s="39">
        <f>+IF(F211=0,"",'Ark1'!S229)</f>
        <v>3.497863247863247</v>
      </c>
      <c r="Q211" s="39">
        <f t="shared" si="108"/>
        <v>4.339237009458552E-2</v>
      </c>
      <c r="R211" s="105"/>
      <c r="S211" s="104"/>
      <c r="T211" s="383"/>
      <c r="U211" s="104"/>
      <c r="V211" s="102"/>
      <c r="W211" s="39">
        <f>+IF(F211=0,"",'Ark1'!T229)</f>
        <v>4.1089743589743595</v>
      </c>
      <c r="X211" s="389">
        <f t="shared" si="109"/>
        <v>0.25745672156664812</v>
      </c>
      <c r="Y211" s="104">
        <f>+IF(F211=0,"",'Ark1'!U229)</f>
        <v>17.03155270655272</v>
      </c>
      <c r="Z211" s="394">
        <f t="shared" si="110"/>
        <v>0.37634351869383309</v>
      </c>
      <c r="AA211" s="129">
        <f>+IF(F211=0,"",'Ark1'!W229)</f>
        <v>2.2079772079772089</v>
      </c>
      <c r="AB211" s="129">
        <f>+IF(F211=0,"",'Ark1'!X229)</f>
        <v>55.555555555555557</v>
      </c>
      <c r="AC211" s="129">
        <f>+IF(F211=0,"",'Ark1'!Y229)</f>
        <v>9.5441595441595446</v>
      </c>
      <c r="AD211" s="104">
        <f>+IF(F211=0,"",'Ark1'!Z229)</f>
        <v>4.6002409368880945</v>
      </c>
      <c r="AE211" s="39">
        <f>+IF(F211=0,"",'Ark1'!AA229)</f>
        <v>1.5193419604206502</v>
      </c>
      <c r="AF211" s="39">
        <f>+IF(F211=0,"",'Ark1'!AB229)</f>
        <v>2.3248206932477169</v>
      </c>
      <c r="AG211" s="129">
        <f>+IF(F211=0,"",'Ark1'!AD229)</f>
        <v>57.693884895197804</v>
      </c>
      <c r="AH211" s="129">
        <f>+IF(F211=0,"",'Ark1'!AE229)</f>
        <v>67.547653387590685</v>
      </c>
      <c r="AI211" s="129">
        <f>+IF(F211=0,"",'Ark1'!AF229)</f>
        <v>11.707805203468981</v>
      </c>
      <c r="AJ211" s="39">
        <f t="shared" si="82"/>
        <v>4.8691305233150119</v>
      </c>
      <c r="AK211" s="25"/>
      <c r="AQ211" t="s">
        <v>65</v>
      </c>
    </row>
    <row r="212" spans="1:43" ht="15.6">
      <c r="A212" s="25"/>
      <c r="B212" s="46" t="str">
        <f t="shared" si="104"/>
        <v>September</v>
      </c>
      <c r="C212" s="385">
        <f>+'Ark1'!C230</f>
        <v>2007</v>
      </c>
      <c r="D212" s="46">
        <f>+IF(F212=0,"",'Ark1'!Q230)</f>
        <v>151</v>
      </c>
      <c r="E212" s="46">
        <f t="shared" si="105"/>
        <v>-12</v>
      </c>
      <c r="F212" s="129">
        <f>+'Ark1'!R230</f>
        <v>1623</v>
      </c>
      <c r="G212" s="46">
        <f t="shared" si="106"/>
        <v>-1430</v>
      </c>
      <c r="H212" s="104">
        <f>+IF(F212=0,"",'Ark1'!AF230)</f>
        <v>13.534022681787851</v>
      </c>
      <c r="I212" s="104">
        <f t="shared" si="107"/>
        <v>-9.2240839153049539</v>
      </c>
      <c r="J212" s="104">
        <f>+IF(F212=0,"",'Ark1'!AG230)</f>
        <v>12.760677256818141</v>
      </c>
      <c r="K212" s="104"/>
      <c r="L212" s="129"/>
      <c r="M212" s="129"/>
      <c r="N212" s="129"/>
      <c r="O212" s="129"/>
      <c r="P212" s="39">
        <f>+IF(F212=0,"",'Ark1'!S230)</f>
        <v>3.3739987677141099</v>
      </c>
      <c r="Q212" s="39">
        <f t="shared" si="108"/>
        <v>0.6475002416741491</v>
      </c>
      <c r="R212" s="105"/>
      <c r="S212" s="104"/>
      <c r="T212" s="383"/>
      <c r="U212" s="104"/>
      <c r="V212" s="102"/>
      <c r="W212" s="39">
        <f>+IF(F212=0,"",'Ark1'!T230)</f>
        <v>3.8280961182994448</v>
      </c>
      <c r="X212" s="389">
        <f t="shared" si="109"/>
        <v>0.34791269216122167</v>
      </c>
      <c r="Y212" s="104">
        <f>+IF(F212=0,"",'Ark1'!U230)</f>
        <v>16.924337646333949</v>
      </c>
      <c r="Z212" s="394">
        <f t="shared" si="110"/>
        <v>0.24169762013021057</v>
      </c>
      <c r="AA212" s="129">
        <f>+IF(F212=0,"",'Ark1'!W230)</f>
        <v>0.80098582871226109</v>
      </c>
      <c r="AB212" s="129">
        <f>+IF(F212=0,"",'Ark1'!X230)</f>
        <v>52.865064695009217</v>
      </c>
      <c r="AC212" s="129">
        <f>+IF(F212=0,"",'Ark1'!Y230)</f>
        <v>8.9340727048675319</v>
      </c>
      <c r="AD212" s="104">
        <f>+IF(F212=0,"",'Ark1'!Z230)</f>
        <v>4.6900353632510683</v>
      </c>
      <c r="AE212" s="39">
        <f>+IF(F212=0,"",'Ark1'!AA230)</f>
        <v>1.5765500344388224</v>
      </c>
      <c r="AF212" s="39">
        <f>+IF(F212=0,"",'Ark1'!AB230)</f>
        <v>1.9756744353342952</v>
      </c>
      <c r="AG212" s="129">
        <f>+IF(F212=0,"",'Ark1'!AD230)</f>
        <v>42.011571841207854</v>
      </c>
      <c r="AH212" s="129">
        <f>+IF(F212=0,"",'Ark1'!AE230)</f>
        <v>47.877970716057618</v>
      </c>
      <c r="AI212" s="129">
        <f>+IF(F212=0,"",'Ark1'!AF230)</f>
        <v>13.534022681787851</v>
      </c>
      <c r="AJ212" s="39">
        <f t="shared" si="82"/>
        <v>5.016106647187728</v>
      </c>
      <c r="AK212" s="25"/>
      <c r="AQ212" t="s">
        <v>77</v>
      </c>
    </row>
    <row r="213" spans="1:43" ht="15.6">
      <c r="A213" s="25"/>
      <c r="B213" s="46" t="str">
        <f t="shared" si="104"/>
        <v>Oktober</v>
      </c>
      <c r="C213" s="385">
        <f>+'Ark1'!C231</f>
        <v>2007</v>
      </c>
      <c r="D213" s="46">
        <f>+IF(F213=0,"",'Ark1'!Q231)</f>
        <v>247</v>
      </c>
      <c r="E213" s="46">
        <f t="shared" si="105"/>
        <v>23</v>
      </c>
      <c r="F213" s="129">
        <f>+'Ark1'!R231</f>
        <v>2536</v>
      </c>
      <c r="G213" s="46">
        <f t="shared" si="106"/>
        <v>1035</v>
      </c>
      <c r="H213" s="104">
        <f>+IF(F213=0,"",'Ark1'!AF231)</f>
        <v>21.147431621080724</v>
      </c>
      <c r="I213" s="104">
        <f t="shared" si="107"/>
        <v>9.9584640474691</v>
      </c>
      <c r="J213" s="104">
        <f>+IF(F213=0,"",'Ark1'!AG231)</f>
        <v>20.419257760273094</v>
      </c>
      <c r="K213" s="104"/>
      <c r="L213" s="129"/>
      <c r="M213" s="129"/>
      <c r="N213" s="129"/>
      <c r="O213" s="129"/>
      <c r="P213" s="39">
        <f>+IF(F213=0,"",'Ark1'!S231)</f>
        <v>3.6884858044164033</v>
      </c>
      <c r="Q213" s="39">
        <f t="shared" si="108"/>
        <v>0.55457507823385832</v>
      </c>
      <c r="R213" s="105"/>
      <c r="S213" s="104"/>
      <c r="T213" s="383"/>
      <c r="U213" s="104"/>
      <c r="V213" s="102"/>
      <c r="W213" s="39">
        <f>+IF(F213=0,"",'Ark1'!T231)</f>
        <v>4.1451104100946381</v>
      </c>
      <c r="X213" s="389">
        <f t="shared" si="109"/>
        <v>0.44491054333914137</v>
      </c>
      <c r="Y213" s="104">
        <f>+IF(F213=0,"",'Ark1'!U231)</f>
        <v>17.331940063091494</v>
      </c>
      <c r="Z213" s="394">
        <f t="shared" si="110"/>
        <v>-0.41036506682189255</v>
      </c>
      <c r="AA213" s="129">
        <f>+IF(F213=0,"",'Ark1'!W231)</f>
        <v>1.8533123028391167</v>
      </c>
      <c r="AB213" s="129">
        <f>+IF(F213=0,"",'Ark1'!X231)</f>
        <v>57.768138801261827</v>
      </c>
      <c r="AC213" s="129">
        <f>+IF(F213=0,"",'Ark1'!Y231)</f>
        <v>10.015772870662461</v>
      </c>
      <c r="AD213" s="104">
        <f>+IF(F213=0,"",'Ark1'!Z231)</f>
        <v>4.9269311116934356</v>
      </c>
      <c r="AE213" s="39">
        <f>+IF(F213=0,"",'Ark1'!AA231)</f>
        <v>1.6478051295789276</v>
      </c>
      <c r="AF213" s="39">
        <f>+IF(F213=0,"",'Ark1'!AB231)</f>
        <v>2.1892517203522153</v>
      </c>
      <c r="AG213" s="129">
        <f>+IF(F213=0,"",'Ark1'!AD231)</f>
        <v>46.40538359289215</v>
      </c>
      <c r="AH213" s="129">
        <f>+IF(F213=0,"",'Ark1'!AE231)</f>
        <v>50.747417925328719</v>
      </c>
      <c r="AI213" s="129">
        <f>+IF(F213=0,"",'Ark1'!AF231)</f>
        <v>21.147431621080724</v>
      </c>
      <c r="AJ213" s="39">
        <f t="shared" si="82"/>
        <v>4.6989309386358817</v>
      </c>
      <c r="AK213" s="25"/>
      <c r="AQ213" t="s">
        <v>66</v>
      </c>
    </row>
    <row r="214" spans="1:43" ht="15.6">
      <c r="A214" s="25"/>
      <c r="B214" s="46" t="str">
        <f>+AQ214</f>
        <v>November</v>
      </c>
      <c r="C214" s="385">
        <f>+'Ark1'!C232</f>
        <v>2007</v>
      </c>
      <c r="D214" s="46">
        <f>+IF(F214=0,"",'Ark1'!Q232)</f>
        <v>107</v>
      </c>
      <c r="E214" s="46">
        <f t="shared" si="105"/>
        <v>-88</v>
      </c>
      <c r="F214" s="129">
        <f>+'Ark1'!R232</f>
        <v>570</v>
      </c>
      <c r="G214" s="46">
        <f t="shared" si="106"/>
        <v>-716</v>
      </c>
      <c r="H214" s="104">
        <f>+IF(F214=0,"",'Ark1'!AF232)</f>
        <v>4.753168779186125</v>
      </c>
      <c r="I214" s="104">
        <f t="shared" si="107"/>
        <v>-4.8331152312499563</v>
      </c>
      <c r="J214" s="104">
        <f>+IF(F214=0,"",'Ark1'!AG232)</f>
        <v>4.8256360083732641</v>
      </c>
      <c r="K214" s="104"/>
      <c r="L214" s="129"/>
      <c r="M214" s="129"/>
      <c r="N214" s="129"/>
      <c r="O214" s="129"/>
      <c r="P214" s="39">
        <f>+IF(F214=0,"",'Ark1'!S232)</f>
        <v>4.2964912280701748</v>
      </c>
      <c r="Q214" s="39">
        <f t="shared" si="108"/>
        <v>0.35325639136721954</v>
      </c>
      <c r="R214" s="105"/>
      <c r="S214" s="104"/>
      <c r="T214" s="383"/>
      <c r="U214" s="104"/>
      <c r="V214" s="102"/>
      <c r="W214" s="39">
        <f>+IF(F214=0,"",'Ark1'!T232)</f>
        <v>4.1964912280701752</v>
      </c>
      <c r="X214" s="389">
        <f t="shared" si="109"/>
        <v>7.6740061662710524E-2</v>
      </c>
      <c r="Y214" s="104">
        <f>+IF(F214=0,"",'Ark1'!U232)</f>
        <v>18.223684210526329</v>
      </c>
      <c r="Z214" s="394">
        <f t="shared" si="110"/>
        <v>0.68324875173939148</v>
      </c>
      <c r="AA214" s="129">
        <f>+IF(F214=0,"",'Ark1'!W232)</f>
        <v>0.52631578947368407</v>
      </c>
      <c r="AB214" s="129">
        <f>+IF(F214=0,"",'Ark1'!X232)</f>
        <v>64.912280701754398</v>
      </c>
      <c r="AC214" s="129">
        <f>+IF(F214=0,"",'Ark1'!Y232)</f>
        <v>17.89473684210526</v>
      </c>
      <c r="AD214" s="104">
        <f>+IF(F214=0,"",'Ark1'!Z232)</f>
        <v>5.1904112440858157</v>
      </c>
      <c r="AE214" s="39">
        <f>+IF(F214=0,"",'Ark1'!AA232)</f>
        <v>1.6302475231587259</v>
      </c>
      <c r="AF214" s="39">
        <f>+IF(F214=0,"",'Ark1'!AB232)</f>
        <v>2.0347821912215882</v>
      </c>
      <c r="AG214" s="129">
        <f>+IF(F214=0,"",'Ark1'!AD232)</f>
        <v>41.987685239714722</v>
      </c>
      <c r="AH214" s="129">
        <f>+IF(F214=0,"",'Ark1'!AE232)</f>
        <v>46.001242982344323</v>
      </c>
      <c r="AI214" s="129">
        <f>+IF(F214=0,"",'Ark1'!AF232)</f>
        <v>4.753168779186125</v>
      </c>
      <c r="AJ214" s="39">
        <f t="shared" si="82"/>
        <v>4.2415271539403872</v>
      </c>
      <c r="AK214" s="25"/>
      <c r="AQ214" t="s">
        <v>67</v>
      </c>
    </row>
    <row r="215" spans="1:43" ht="15.6">
      <c r="A215" s="25"/>
      <c r="B215" s="46" t="str">
        <f>+AQ215</f>
        <v>Desember</v>
      </c>
      <c r="C215" s="385">
        <f>+'Ark1'!C233</f>
        <v>2007</v>
      </c>
      <c r="D215" s="46">
        <f>+IF(F215=0,"",'Ark1'!Q233)</f>
        <v>51</v>
      </c>
      <c r="E215" s="46">
        <f t="shared" si="105"/>
        <v>2</v>
      </c>
      <c r="F215" s="129">
        <f>+'Ark1'!R233</f>
        <v>214</v>
      </c>
      <c r="G215" s="46">
        <f t="shared" si="106"/>
        <v>-46</v>
      </c>
      <c r="H215" s="104">
        <f>+IF(F215=0,"",'Ark1'!AF233)</f>
        <v>1.7845230153435623</v>
      </c>
      <c r="I215" s="104">
        <f t="shared" si="107"/>
        <v>-0.15360594477570721</v>
      </c>
      <c r="J215" s="104">
        <f>+IF(F215=0,"",'Ark1'!AG233)</f>
        <v>1.9974300439568404</v>
      </c>
      <c r="K215" s="104"/>
      <c r="L215" s="129"/>
      <c r="M215" s="129"/>
      <c r="N215" s="129"/>
      <c r="O215" s="129"/>
      <c r="P215" s="39">
        <f>+IF(F215=0,"",'Ark1'!S233)</f>
        <v>4.7429906542056068</v>
      </c>
      <c r="Q215" s="39">
        <f t="shared" si="108"/>
        <v>0.73145219266714445</v>
      </c>
      <c r="R215" s="105"/>
      <c r="S215" s="104"/>
      <c r="T215" s="383"/>
      <c r="U215" s="104"/>
      <c r="V215" s="102"/>
      <c r="W215" s="39">
        <f>+IF(F215=0,"",'Ark1'!T233)</f>
        <v>4.7990654205607486</v>
      </c>
      <c r="X215" s="389">
        <f t="shared" si="109"/>
        <v>0.24521926671459582</v>
      </c>
      <c r="Y215" s="104">
        <f>+IF(F215=0,"",'Ark1'!U233)</f>
        <v>20.091588785046724</v>
      </c>
      <c r="Z215" s="394">
        <f t="shared" si="110"/>
        <v>1.4919734004313554</v>
      </c>
      <c r="AA215" s="129">
        <f>+IF(F215=0,"",'Ark1'!W233)</f>
        <v>4.2056074766355156</v>
      </c>
      <c r="AB215" s="129">
        <f>+IF(F215=0,"",'Ark1'!X233)</f>
        <v>76.168224299065429</v>
      </c>
      <c r="AC215" s="129">
        <f>+IF(F215=0,"",'Ark1'!Y233)</f>
        <v>22.429906542056077</v>
      </c>
      <c r="AD215" s="104">
        <f>+IF(F215=0,"",'Ark1'!Z233)</f>
        <v>6.9000151902220264</v>
      </c>
      <c r="AE215" s="39">
        <f>+IF(F215=0,"",'Ark1'!AA233)</f>
        <v>1.5268079308991622</v>
      </c>
      <c r="AF215" s="39">
        <f>+IF(F215=0,"",'Ark1'!AB233)</f>
        <v>2.4858100215040304</v>
      </c>
      <c r="AG215" s="129">
        <f>+IF(F215=0,"",'Ark1'!AD233)</f>
        <v>40.662468028677495</v>
      </c>
      <c r="AH215" s="129">
        <f>+IF(F215=0,"",'Ark1'!AE233)</f>
        <v>45.179260473929929</v>
      </c>
      <c r="AI215" s="129">
        <f>+IF(F215=0,"",'Ark1'!AF233)</f>
        <v>1.7845230153435623</v>
      </c>
      <c r="AJ215" s="39">
        <f t="shared" si="82"/>
        <v>4.2360591133004926</v>
      </c>
      <c r="AK215" s="25"/>
      <c r="AQ215" t="s">
        <v>68</v>
      </c>
    </row>
    <row r="216" spans="1:43" ht="15.6">
      <c r="A216" s="25"/>
      <c r="B216" s="70" t="str">
        <f t="shared" ref="B216:B225" si="111">+AQ216</f>
        <v>Januar</v>
      </c>
      <c r="C216" s="386">
        <f>+'Ark1'!C234</f>
        <v>2006</v>
      </c>
      <c r="D216" s="70">
        <f>+IF(F216=0,"",'Ark1'!Q234)</f>
        <v>233</v>
      </c>
      <c r="E216" s="70">
        <f>+IF(F216=0,"",D216-D228)</f>
        <v>46</v>
      </c>
      <c r="F216" s="130">
        <f>+'Ark1'!R234</f>
        <v>1921</v>
      </c>
      <c r="G216" s="70">
        <f>+IF(F216=0,"",F216-F228)</f>
        <v>238</v>
      </c>
      <c r="H216" s="124">
        <f>+IF(F216=0,"",'Ark1'!AF234)</f>
        <v>14.319791278419681</v>
      </c>
      <c r="I216" s="124">
        <f>+IF(F216=0,"",H216-H228)</f>
        <v>0.40610080222920786</v>
      </c>
      <c r="J216" s="124">
        <f>+IF(F216=0,"",'Ark1'!AG234)</f>
        <v>14.952292175078821</v>
      </c>
      <c r="K216" s="124"/>
      <c r="L216" s="130"/>
      <c r="M216" s="130"/>
      <c r="N216" s="130"/>
      <c r="O216" s="130"/>
      <c r="P216" s="71">
        <f>+IF(F216=0,"",'Ark1'!S234)</f>
        <v>4.0629880270692347</v>
      </c>
      <c r="Q216" s="71">
        <f>+IF(F216=0,"",P216-P228)</f>
        <v>9.5667765631327395E-2</v>
      </c>
      <c r="R216" s="105"/>
      <c r="S216" s="124"/>
      <c r="T216" s="383"/>
      <c r="U216" s="124"/>
      <c r="V216" s="102"/>
      <c r="W216" s="71">
        <f>+IF(F216=0,"",'Ark1'!T234)</f>
        <v>4.9901093180635083</v>
      </c>
      <c r="X216" s="399">
        <f>+IF(F216=0,"",W216-W228)</f>
        <v>0.17073914575216076</v>
      </c>
      <c r="Y216" s="124">
        <f>+IF(F216=0,"",'Ark1'!U234)</f>
        <v>18.578865174388351</v>
      </c>
      <c r="Z216" s="395">
        <f>+IF(F216=0,"",Y216-Y228)</f>
        <v>-0.16914433244471283</v>
      </c>
      <c r="AA216" s="130">
        <f>+IF(F216=0,"",'Ark1'!W234)</f>
        <v>3.4357105674128054</v>
      </c>
      <c r="AB216" s="130">
        <f>+IF(F216=0,"",'Ark1'!X234)</f>
        <v>70.223841749089047</v>
      </c>
      <c r="AC216" s="130">
        <f>+IF(F216=0,"",'Ark1'!Y234)</f>
        <v>15.7209786569495</v>
      </c>
      <c r="AD216" s="124">
        <f>+IF(F216=0,"",'Ark1'!Z234)</f>
        <v>4.929870598261866</v>
      </c>
      <c r="AE216" s="71">
        <f>+IF(F216=0,"",'Ark1'!AA234)</f>
        <v>1.5074651042264628</v>
      </c>
      <c r="AF216" s="71">
        <f>+IF(F216=0,"",'Ark1'!AB234)</f>
        <v>2.3906389620938833</v>
      </c>
      <c r="AG216" s="130">
        <f>+IF(F216=0,"",'Ark1'!AD234)</f>
        <v>45.012313388224825</v>
      </c>
      <c r="AH216" s="130">
        <f>+IF(F216=0,"",'Ark1'!AE234)</f>
        <v>64.70107788419385</v>
      </c>
      <c r="AI216" s="130">
        <f>+IF(F216=0,"",'Ark1'!AF234)</f>
        <v>14.319791278419681</v>
      </c>
      <c r="AJ216" s="71">
        <f t="shared" si="82"/>
        <v>4.5727098014093563</v>
      </c>
      <c r="AK216" s="25"/>
      <c r="AQ216" t="s">
        <v>448</v>
      </c>
    </row>
    <row r="217" spans="1:43" ht="15.6">
      <c r="A217" s="25"/>
      <c r="B217" s="70" t="str">
        <f t="shared" si="111"/>
        <v>Februar</v>
      </c>
      <c r="C217" s="386">
        <f>+'Ark1'!C235</f>
        <v>2006</v>
      </c>
      <c r="D217" s="70">
        <f>+IF(F217=0,"",'Ark1'!Q235)</f>
        <v>158</v>
      </c>
      <c r="E217" s="70">
        <f t="shared" ref="E217:E227" si="112">+IF(F217=0,"",D217-D229)</f>
        <v>30</v>
      </c>
      <c r="F217" s="130">
        <f>+'Ark1'!R235</f>
        <v>1221</v>
      </c>
      <c r="G217" s="70">
        <f t="shared" ref="G217:G227" si="113">+IF(F217=0,"",F217-F229)</f>
        <v>399</v>
      </c>
      <c r="H217" s="124">
        <f>+IF(F217=0,"",'Ark1'!AF235)</f>
        <v>9.1017517704062616</v>
      </c>
      <c r="I217" s="124">
        <f t="shared" ref="I217:I227" si="114">+IF(F217=0,"",H217-H229)</f>
        <v>2.3061168497713407</v>
      </c>
      <c r="J217" s="124">
        <f>+IF(F217=0,"",'Ark1'!AG235)</f>
        <v>9.4620065565528968</v>
      </c>
      <c r="K217" s="124"/>
      <c r="L217" s="130"/>
      <c r="M217" s="130"/>
      <c r="N217" s="130"/>
      <c r="O217" s="130"/>
      <c r="P217" s="71">
        <f>+IF(F217=0,"",'Ark1'!S235)</f>
        <v>3.8239148239148242</v>
      </c>
      <c r="Q217" s="71">
        <f t="shared" ref="Q217:Q227" si="115">+IF(F217=0,"",P217-P229)</f>
        <v>-0.21501461647447018</v>
      </c>
      <c r="R217" s="105"/>
      <c r="S217" s="124"/>
      <c r="T217" s="383"/>
      <c r="U217" s="124"/>
      <c r="V217" s="102"/>
      <c r="W217" s="71">
        <f>+IF(F217=0,"",'Ark1'!T235)</f>
        <v>5.0434070434070435</v>
      </c>
      <c r="X217" s="399">
        <f t="shared" ref="X217:X227" si="116">+IF(F217=0,"",W217-W229)</f>
        <v>0.1699277246722497</v>
      </c>
      <c r="Y217" s="124">
        <f>+IF(F217=0,"",'Ark1'!U235)</f>
        <v>18.497215397215424</v>
      </c>
      <c r="Z217" s="395">
        <f t="shared" ref="Z217:Z227" si="117">+IF(F217=0,"",Y217-Y229)</f>
        <v>-6.6896524925695644E-2</v>
      </c>
      <c r="AA217" s="130">
        <f>+IF(F217=0,"",'Ark1'!W235)</f>
        <v>3.3579033579033575</v>
      </c>
      <c r="AB217" s="130">
        <f>+IF(F217=0,"",'Ark1'!X235)</f>
        <v>67.567567567567593</v>
      </c>
      <c r="AC217" s="130">
        <f>+IF(F217=0,"",'Ark1'!Y235)</f>
        <v>16.380016380016379</v>
      </c>
      <c r="AD217" s="124">
        <f>+IF(F217=0,"",'Ark1'!Z235)</f>
        <v>5.2261462722161562</v>
      </c>
      <c r="AE217" s="71">
        <f>+IF(F217=0,"",'Ark1'!AA235)</f>
        <v>1.7230769021616683</v>
      </c>
      <c r="AF217" s="71">
        <f>+IF(F217=0,"",'Ark1'!AB235)</f>
        <v>2.3422724685030025</v>
      </c>
      <c r="AG217" s="130">
        <f>+IF(F217=0,"",'Ark1'!AD235)</f>
        <v>55.110828046355557</v>
      </c>
      <c r="AH217" s="130">
        <f>+IF(F217=0,"",'Ark1'!AE235)</f>
        <v>69.083484425599849</v>
      </c>
      <c r="AI217" s="130">
        <f>+IF(F217=0,"",'Ark1'!AF235)</f>
        <v>9.1017517704062616</v>
      </c>
      <c r="AJ217" s="71">
        <f t="shared" si="82"/>
        <v>4.8372456628828511</v>
      </c>
      <c r="AK217" s="25"/>
      <c r="AQ217" t="s">
        <v>449</v>
      </c>
    </row>
    <row r="218" spans="1:43" ht="15.6">
      <c r="A218" s="25"/>
      <c r="B218" s="70" t="str">
        <f t="shared" si="111"/>
        <v>Mars</v>
      </c>
      <c r="C218" s="386">
        <f>+'Ark1'!C236</f>
        <v>2006</v>
      </c>
      <c r="D218" s="70">
        <f>+IF(F218=0,"",'Ark1'!Q236)</f>
        <v>181</v>
      </c>
      <c r="E218" s="70">
        <f t="shared" si="112"/>
        <v>33</v>
      </c>
      <c r="F218" s="130">
        <f>+'Ark1'!R236</f>
        <v>794</v>
      </c>
      <c r="G218" s="70">
        <f t="shared" si="113"/>
        <v>-30</v>
      </c>
      <c r="H218" s="124">
        <f>+IF(F218=0,"",'Ark1'!AF236)</f>
        <v>5.9187476705180782</v>
      </c>
      <c r="I218" s="124">
        <f t="shared" si="114"/>
        <v>-0.8934216416512335</v>
      </c>
      <c r="J218" s="124">
        <f>+IF(F218=0,"",'Ark1'!AG236)</f>
        <v>6.090388261047158</v>
      </c>
      <c r="K218" s="124"/>
      <c r="L218" s="130"/>
      <c r="M218" s="130"/>
      <c r="N218" s="130"/>
      <c r="O218" s="130"/>
      <c r="P218" s="71">
        <f>+IF(F218=0,"",'Ark1'!S236)</f>
        <v>3.8123425692695214</v>
      </c>
      <c r="Q218" s="71">
        <f t="shared" si="115"/>
        <v>-0.14760888704115693</v>
      </c>
      <c r="R218" s="105"/>
      <c r="S218" s="124"/>
      <c r="T218" s="383"/>
      <c r="U218" s="124"/>
      <c r="V218" s="102"/>
      <c r="W218" s="71">
        <f>+IF(F218=0,"",'Ark1'!T236)</f>
        <v>4.7418136020151129</v>
      </c>
      <c r="X218" s="399">
        <f t="shared" si="116"/>
        <v>-0.10041940769362601</v>
      </c>
      <c r="Y218" s="124">
        <f>+IF(F218=0,"",'Ark1'!U236)</f>
        <v>18.308942065491177</v>
      </c>
      <c r="Z218" s="395">
        <f t="shared" si="117"/>
        <v>0.27144206549114358</v>
      </c>
      <c r="AA218" s="130">
        <f>+IF(F218=0,"",'Ark1'!W236)</f>
        <v>3.0226700251889178</v>
      </c>
      <c r="AB218" s="130">
        <f>+IF(F218=0,"",'Ark1'!X236)</f>
        <v>63.22418136020152</v>
      </c>
      <c r="AC218" s="130">
        <f>+IF(F218=0,"",'Ark1'!Y236)</f>
        <v>19.017632241813597</v>
      </c>
      <c r="AD218" s="124">
        <f>+IF(F218=0,"",'Ark1'!Z236)</f>
        <v>5.4920696790339667</v>
      </c>
      <c r="AE218" s="71">
        <f>+IF(F218=0,"",'Ark1'!AA236)</f>
        <v>1.6596557573100028</v>
      </c>
      <c r="AF218" s="71">
        <f>+IF(F218=0,"",'Ark1'!AB236)</f>
        <v>2.2801497444122942</v>
      </c>
      <c r="AG218" s="130">
        <f>+IF(F218=0,"",'Ark1'!AD236)</f>
        <v>57.379067311319773</v>
      </c>
      <c r="AH218" s="130">
        <f>+IF(F218=0,"",'Ark1'!AE236)</f>
        <v>69.941308373389617</v>
      </c>
      <c r="AI218" s="130">
        <f>+IF(F218=0,"",'Ark1'!AF236)</f>
        <v>5.9187476705180782</v>
      </c>
      <c r="AJ218" s="71">
        <f t="shared" si="82"/>
        <v>4.8025437727122542</v>
      </c>
      <c r="AK218" s="25"/>
      <c r="AQ218" t="s">
        <v>450</v>
      </c>
    </row>
    <row r="219" spans="1:43" ht="15.6">
      <c r="A219" s="25"/>
      <c r="B219" s="70" t="str">
        <f t="shared" si="111"/>
        <v>April</v>
      </c>
      <c r="C219" s="386">
        <f>+'Ark1'!C237</f>
        <v>2006</v>
      </c>
      <c r="D219" s="70">
        <f>+IF(F219=0,"",'Ark1'!Q237)</f>
        <v>138</v>
      </c>
      <c r="E219" s="70">
        <f t="shared" si="112"/>
        <v>-44</v>
      </c>
      <c r="F219" s="130">
        <f>+'Ark1'!R237</f>
        <v>642</v>
      </c>
      <c r="G219" s="70">
        <f t="shared" si="113"/>
        <v>-282</v>
      </c>
      <c r="H219" s="124">
        <f>+IF(F219=0,"",'Ark1'!AF237)</f>
        <v>4.7856876630637348</v>
      </c>
      <c r="I219" s="124">
        <f t="shared" si="114"/>
        <v>-2.8532012258251545</v>
      </c>
      <c r="J219" s="124">
        <f>+IF(F219=0,"",'Ark1'!AG237)</f>
        <v>5.2729767378530923</v>
      </c>
      <c r="K219" s="124"/>
      <c r="L219" s="130"/>
      <c r="M219" s="130"/>
      <c r="N219" s="130"/>
      <c r="O219" s="130"/>
      <c r="P219" s="71">
        <f>+IF(F219=0,"",'Ark1'!S237)</f>
        <v>4.4345794392523361</v>
      </c>
      <c r="Q219" s="71">
        <f t="shared" si="115"/>
        <v>0.47895173362463073</v>
      </c>
      <c r="R219" s="105"/>
      <c r="S219" s="124"/>
      <c r="T219" s="383"/>
      <c r="U219" s="124"/>
      <c r="V219" s="102"/>
      <c r="W219" s="71">
        <f>+IF(F219=0,"",'Ark1'!T237)</f>
        <v>5.2149532710280386</v>
      </c>
      <c r="X219" s="399">
        <f t="shared" si="116"/>
        <v>0.32967188574665496</v>
      </c>
      <c r="Y219" s="124">
        <f>+IF(F219=0,"",'Ark1'!U237)</f>
        <v>19.604672897196256</v>
      </c>
      <c r="Z219" s="395">
        <f t="shared" si="117"/>
        <v>0.65337419589757673</v>
      </c>
      <c r="AA219" s="130">
        <f>+IF(F219=0,"",'Ark1'!W237)</f>
        <v>3.4267912772585674</v>
      </c>
      <c r="AB219" s="130">
        <f>+IF(F219=0,"",'Ark1'!X237)</f>
        <v>72.585669781931486</v>
      </c>
      <c r="AC219" s="130">
        <f>+IF(F219=0,"",'Ark1'!Y237)</f>
        <v>23.987538940809969</v>
      </c>
      <c r="AD219" s="124">
        <f>+IF(F219=0,"",'Ark1'!Z237)</f>
        <v>5.611543229484063</v>
      </c>
      <c r="AE219" s="71">
        <f>+IF(F219=0,"",'Ark1'!AA237)</f>
        <v>1.8594510363174377</v>
      </c>
      <c r="AF219" s="71">
        <f>+IF(F219=0,"",'Ark1'!AB237)</f>
        <v>2.3877727368148358</v>
      </c>
      <c r="AG219" s="130">
        <f>+IF(F219=0,"",'Ark1'!AD237)</f>
        <v>49.00661955603784</v>
      </c>
      <c r="AH219" s="130">
        <f>+IF(F219=0,"",'Ark1'!AE237)</f>
        <v>59.535534011471107</v>
      </c>
      <c r="AI219" s="130">
        <f>+IF(F219=0,"",'Ark1'!AF237)</f>
        <v>4.7856876630637348</v>
      </c>
      <c r="AJ219" s="71">
        <f t="shared" si="82"/>
        <v>4.4208640674394086</v>
      </c>
      <c r="AK219" s="25"/>
      <c r="AQ219" t="s">
        <v>451</v>
      </c>
    </row>
    <row r="220" spans="1:43" ht="15.6">
      <c r="A220" s="25"/>
      <c r="B220" s="70" t="str">
        <f t="shared" si="111"/>
        <v>Mai</v>
      </c>
      <c r="C220" s="386">
        <f>+'Ark1'!C238</f>
        <v>2006</v>
      </c>
      <c r="D220" s="70">
        <f>+IF(F220=0,"",'Ark1'!Q238)</f>
        <v>120</v>
      </c>
      <c r="E220" s="70">
        <f t="shared" si="112"/>
        <v>19</v>
      </c>
      <c r="F220" s="130">
        <f>+'Ark1'!R238</f>
        <v>536</v>
      </c>
      <c r="G220" s="70">
        <f t="shared" si="113"/>
        <v>129</v>
      </c>
      <c r="H220" s="124">
        <f>+IF(F220=0,"",'Ark1'!AF238)</f>
        <v>3.9955273947074175</v>
      </c>
      <c r="I220" s="124">
        <f t="shared" si="114"/>
        <v>0.63077871745873981</v>
      </c>
      <c r="J220" s="124">
        <f>+IF(F220=0,"",'Ark1'!AG238)</f>
        <v>4.350241419399441</v>
      </c>
      <c r="K220" s="124"/>
      <c r="L220" s="130"/>
      <c r="M220" s="130"/>
      <c r="N220" s="130"/>
      <c r="O220" s="130"/>
      <c r="P220" s="71">
        <f>+IF(F220=0,"",'Ark1'!S238)</f>
        <v>4.2220149253731352</v>
      </c>
      <c r="Q220" s="71">
        <f t="shared" si="115"/>
        <v>0.10407880743701625</v>
      </c>
      <c r="R220" s="105"/>
      <c r="S220" s="124"/>
      <c r="T220" s="383"/>
      <c r="U220" s="124"/>
      <c r="V220" s="102"/>
      <c r="W220" s="71">
        <f>+IF(F220=0,"",'Ark1'!T238)</f>
        <v>5.2555970149253719</v>
      </c>
      <c r="X220" s="399">
        <f t="shared" si="116"/>
        <v>0.33422109354945029</v>
      </c>
      <c r="Y220" s="124">
        <f>+IF(F220=0,"",'Ark1'!U238)</f>
        <v>19.372574626865688</v>
      </c>
      <c r="Z220" s="395">
        <f t="shared" si="117"/>
        <v>0.17503162932268523</v>
      </c>
      <c r="AA220" s="130">
        <f>+IF(F220=0,"",'Ark1'!W238)</f>
        <v>7.2761194029850751</v>
      </c>
      <c r="AB220" s="130">
        <f>+IF(F220=0,"",'Ark1'!X238)</f>
        <v>69.402985074626869</v>
      </c>
      <c r="AC220" s="130">
        <f>+IF(F220=0,"",'Ark1'!Y238)</f>
        <v>22.947761194029844</v>
      </c>
      <c r="AD220" s="124">
        <f>+IF(F220=0,"",'Ark1'!Z238)</f>
        <v>5.6819803619849374</v>
      </c>
      <c r="AE220" s="71">
        <f>+IF(F220=0,"",'Ark1'!AA238)</f>
        <v>1.8205810454524725</v>
      </c>
      <c r="AF220" s="71">
        <f>+IF(F220=0,"",'Ark1'!AB238)</f>
        <v>2.640804663438562</v>
      </c>
      <c r="AG220" s="130">
        <f>+IF(F220=0,"",'Ark1'!AD238)</f>
        <v>57.32115666855735</v>
      </c>
      <c r="AH220" s="130">
        <f>+IF(F220=0,"",'Ark1'!AE238)</f>
        <v>70.880790708207314</v>
      </c>
      <c r="AI220" s="130">
        <f>+IF(F220=0,"",'Ark1'!AF238)</f>
        <v>3.9955273947074175</v>
      </c>
      <c r="AJ220" s="71">
        <f t="shared" si="82"/>
        <v>4.58846663720725</v>
      </c>
      <c r="AK220" s="25"/>
      <c r="AQ220" t="s">
        <v>452</v>
      </c>
    </row>
    <row r="221" spans="1:43" ht="15.6">
      <c r="A221" s="25"/>
      <c r="B221" s="70" t="str">
        <f t="shared" si="111"/>
        <v>Juni</v>
      </c>
      <c r="C221" s="386">
        <f>+'Ark1'!C239</f>
        <v>2006</v>
      </c>
      <c r="D221" s="70">
        <f>+IF(F221=0,"",'Ark1'!Q239)</f>
        <v>124</v>
      </c>
      <c r="E221" s="70">
        <f t="shared" si="112"/>
        <v>-24</v>
      </c>
      <c r="F221" s="130">
        <f>+'Ark1'!R239</f>
        <v>723</v>
      </c>
      <c r="G221" s="70">
        <f t="shared" si="113"/>
        <v>-12</v>
      </c>
      <c r="H221" s="124">
        <f>+IF(F221=0,"",'Ark1'!AF239)</f>
        <v>5.3894893775624304</v>
      </c>
      <c r="I221" s="124">
        <f t="shared" si="114"/>
        <v>-0.68689951132645799</v>
      </c>
      <c r="J221" s="124">
        <f>+IF(F221=0,"",'Ark1'!AG239)</f>
        <v>5.3302470752118287</v>
      </c>
      <c r="K221" s="124"/>
      <c r="L221" s="130"/>
      <c r="M221" s="130"/>
      <c r="N221" s="130"/>
      <c r="O221" s="130"/>
      <c r="P221" s="71">
        <f>+IF(F221=0,"",'Ark1'!S239)</f>
        <v>3.6763485477178408</v>
      </c>
      <c r="Q221" s="71">
        <f t="shared" si="115"/>
        <v>-0.26650859513930314</v>
      </c>
      <c r="R221" s="105"/>
      <c r="S221" s="124"/>
      <c r="T221" s="383"/>
      <c r="U221" s="124"/>
      <c r="V221" s="102"/>
      <c r="W221" s="71">
        <f>+IF(F221=0,"",'Ark1'!T239)</f>
        <v>4.7067773167358222</v>
      </c>
      <c r="X221" s="399">
        <f t="shared" si="116"/>
        <v>-0.17621588054308912</v>
      </c>
      <c r="Y221" s="124">
        <f>+IF(F221=0,"",'Ark1'!U239)</f>
        <v>17.597372060857531</v>
      </c>
      <c r="Z221" s="395">
        <f t="shared" si="117"/>
        <v>-0.84915855138738294</v>
      </c>
      <c r="AA221" s="130">
        <f>+IF(F221=0,"",'Ark1'!W239)</f>
        <v>4.2876901798063622</v>
      </c>
      <c r="AB221" s="130">
        <f>+IF(F221=0,"",'Ark1'!X239)</f>
        <v>54.356846473029051</v>
      </c>
      <c r="AC221" s="130">
        <f>+IF(F221=0,"",'Ark1'!Y239)</f>
        <v>16.044260027662517</v>
      </c>
      <c r="AD221" s="124">
        <f>+IF(F221=0,"",'Ark1'!Z239)</f>
        <v>5.6701866465819348</v>
      </c>
      <c r="AE221" s="71">
        <f>+IF(F221=0,"",'Ark1'!AA239)</f>
        <v>1.718931106707642</v>
      </c>
      <c r="AF221" s="71">
        <f>+IF(F221=0,"",'Ark1'!AB239)</f>
        <v>2.6233963793405151</v>
      </c>
      <c r="AG221" s="130">
        <f>+IF(F221=0,"",'Ark1'!AD239)</f>
        <v>69.610691531860397</v>
      </c>
      <c r="AH221" s="130">
        <f>+IF(F221=0,"",'Ark1'!AE239)</f>
        <v>74.482975553787014</v>
      </c>
      <c r="AI221" s="130">
        <f>+IF(F221=0,"",'Ark1'!AF239)</f>
        <v>5.3894893775624304</v>
      </c>
      <c r="AJ221" s="71">
        <f t="shared" si="82"/>
        <v>4.7866440933032353</v>
      </c>
      <c r="AK221" s="25"/>
      <c r="AQ221" t="s">
        <v>453</v>
      </c>
    </row>
    <row r="222" spans="1:43" ht="15.6">
      <c r="A222" s="25"/>
      <c r="B222" s="70" t="str">
        <f t="shared" si="111"/>
        <v>Juli</v>
      </c>
      <c r="C222" s="386">
        <f>+'Ark1'!C240</f>
        <v>2006</v>
      </c>
      <c r="D222" s="70">
        <f>+IF(F222=0,"",'Ark1'!Q240)</f>
        <v>39</v>
      </c>
      <c r="E222" s="70">
        <f t="shared" si="112"/>
        <v>-5</v>
      </c>
      <c r="F222" s="130">
        <f>+'Ark1'!R240</f>
        <v>259</v>
      </c>
      <c r="G222" s="70">
        <f t="shared" si="113"/>
        <v>87</v>
      </c>
      <c r="H222" s="124">
        <f>+IF(F222=0,"",'Ark1'!AF240)</f>
        <v>1.9306746179649652</v>
      </c>
      <c r="I222" s="124">
        <f t="shared" si="114"/>
        <v>0.50871694600729311</v>
      </c>
      <c r="J222" s="124">
        <f>+IF(F222=0,"",'Ark1'!AG240)</f>
        <v>2.0647485781916064</v>
      </c>
      <c r="K222" s="124"/>
      <c r="L222" s="130"/>
      <c r="M222" s="130"/>
      <c r="N222" s="130"/>
      <c r="O222" s="130"/>
      <c r="P222" s="71">
        <f>+IF(F222=0,"",'Ark1'!S240)</f>
        <v>4.2162162162162149</v>
      </c>
      <c r="Q222" s="71">
        <f t="shared" si="115"/>
        <v>0.18714644877435482</v>
      </c>
      <c r="R222" s="105"/>
      <c r="S222" s="124"/>
      <c r="T222" s="383"/>
      <c r="U222" s="124"/>
      <c r="V222" s="102"/>
      <c r="W222" s="71">
        <f>+IF(F222=0,"",'Ark1'!T240)</f>
        <v>5.4864864864864877</v>
      </c>
      <c r="X222" s="399">
        <f t="shared" si="116"/>
        <v>1.7074167190446277</v>
      </c>
      <c r="Y222" s="124">
        <f>+IF(F222=0,"",'Ark1'!U240)</f>
        <v>19.028571428571411</v>
      </c>
      <c r="Z222" s="395">
        <f t="shared" si="117"/>
        <v>-0.82491694352161105</v>
      </c>
      <c r="AA222" s="130">
        <f>+IF(F222=0,"",'Ark1'!W240)</f>
        <v>8.494208494208495</v>
      </c>
      <c r="AB222" s="130">
        <f>+IF(F222=0,"",'Ark1'!X240)</f>
        <v>66.795366795366803</v>
      </c>
      <c r="AC222" s="130">
        <f>+IF(F222=0,"",'Ark1'!Y240)</f>
        <v>22.393822393822393</v>
      </c>
      <c r="AD222" s="124">
        <f>+IF(F222=0,"",'Ark1'!Z240)</f>
        <v>5.7732402829424361</v>
      </c>
      <c r="AE222" s="71">
        <f>+IF(F222=0,"",'Ark1'!AA240)</f>
        <v>1.5395580420476405</v>
      </c>
      <c r="AF222" s="71">
        <f>+IF(F222=0,"",'Ark1'!AB240)</f>
        <v>2.7598211448838277</v>
      </c>
      <c r="AG222" s="130">
        <f>+IF(F222=0,"",'Ark1'!AD240)</f>
        <v>63.479667991596315</v>
      </c>
      <c r="AH222" s="130">
        <f>+IF(F222=0,"",'Ark1'!AE240)</f>
        <v>71.674772657587525</v>
      </c>
      <c r="AI222" s="130">
        <f>+IF(F222=0,"",'Ark1'!AF240)</f>
        <v>1.9306746179649652</v>
      </c>
      <c r="AJ222" s="71">
        <f t="shared" si="82"/>
        <v>4.5131868131868105</v>
      </c>
      <c r="AK222" s="25"/>
      <c r="AQ222" t="s">
        <v>454</v>
      </c>
    </row>
    <row r="223" spans="1:43" ht="15.6">
      <c r="A223" s="25"/>
      <c r="B223" s="70" t="str">
        <f t="shared" si="111"/>
        <v>August</v>
      </c>
      <c r="C223" s="386">
        <f>+'Ark1'!C241</f>
        <v>2006</v>
      </c>
      <c r="D223" s="70">
        <f>+IF(F223=0,"",'Ark1'!Q241)</f>
        <v>112</v>
      </c>
      <c r="E223" s="70">
        <f t="shared" si="112"/>
        <v>-3</v>
      </c>
      <c r="F223" s="130">
        <f>+'Ark1'!R241</f>
        <v>1219</v>
      </c>
      <c r="G223" s="70">
        <f t="shared" si="113"/>
        <v>282</v>
      </c>
      <c r="H223" s="124">
        <f>+IF(F223=0,"",'Ark1'!AF241)</f>
        <v>9.0868430860976552</v>
      </c>
      <c r="I223" s="124">
        <f t="shared" si="114"/>
        <v>1.3404806522352235</v>
      </c>
      <c r="J223" s="124">
        <f>+IF(F223=0,"",'Ark1'!AG241)</f>
        <v>8.5057972077044663</v>
      </c>
      <c r="K223" s="124"/>
      <c r="L223" s="130"/>
      <c r="M223" s="130"/>
      <c r="N223" s="130"/>
      <c r="O223" s="130"/>
      <c r="P223" s="71">
        <f>+IF(F223=0,"",'Ark1'!S241)</f>
        <v>3.4544708777686615</v>
      </c>
      <c r="Q223" s="71">
        <f t="shared" si="115"/>
        <v>-6.7407457343398036E-2</v>
      </c>
      <c r="R223" s="105"/>
      <c r="S223" s="124"/>
      <c r="T223" s="383"/>
      <c r="U223" s="124"/>
      <c r="V223" s="102"/>
      <c r="W223" s="71">
        <f>+IF(F223=0,"",'Ark1'!T241)</f>
        <v>3.8515176374077114</v>
      </c>
      <c r="X223" s="399">
        <f t="shared" si="116"/>
        <v>-0.24026464647702772</v>
      </c>
      <c r="Y223" s="124">
        <f>+IF(F223=0,"",'Ark1'!U241)</f>
        <v>16.655209187858887</v>
      </c>
      <c r="Z223" s="395">
        <f t="shared" si="117"/>
        <v>-0.68395836817100175</v>
      </c>
      <c r="AA223" s="130">
        <f>+IF(F223=0,"",'Ark1'!W241)</f>
        <v>0.90237899917965569</v>
      </c>
      <c r="AB223" s="130">
        <f>+IF(F223=0,"",'Ark1'!X241)</f>
        <v>49.302707136997554</v>
      </c>
      <c r="AC223" s="130">
        <f>+IF(F223=0,"",'Ark1'!Y241)</f>
        <v>9.0237899917965567</v>
      </c>
      <c r="AD223" s="124">
        <f>+IF(F223=0,"",'Ark1'!Z241)</f>
        <v>5.1050935993021422</v>
      </c>
      <c r="AE223" s="71">
        <f>+IF(F223=0,"",'Ark1'!AA241)</f>
        <v>1.3867482321330602</v>
      </c>
      <c r="AF223" s="71">
        <f>+IF(F223=0,"",'Ark1'!AB241)</f>
        <v>2.0705610064314026</v>
      </c>
      <c r="AG223" s="130">
        <f>+IF(F223=0,"",'Ark1'!AD241)</f>
        <v>55.657825702677137</v>
      </c>
      <c r="AH223" s="130">
        <f>+IF(F223=0,"",'Ark1'!AE241)</f>
        <v>62.604334138258601</v>
      </c>
      <c r="AI223" s="130">
        <f>+IF(F223=0,"",'Ark1'!AF241)</f>
        <v>9.0868430860976552</v>
      </c>
      <c r="AJ223" s="71">
        <f t="shared" si="82"/>
        <v>4.8213488482545692</v>
      </c>
      <c r="AK223" s="25"/>
      <c r="AQ223" t="s">
        <v>65</v>
      </c>
    </row>
    <row r="224" spans="1:43" ht="15.6">
      <c r="A224" s="25"/>
      <c r="B224" s="70" t="str">
        <f t="shared" si="111"/>
        <v>September</v>
      </c>
      <c r="C224" s="386">
        <f>+'Ark1'!C242</f>
        <v>2006</v>
      </c>
      <c r="D224" s="70">
        <f>+IF(F224=0,"",'Ark1'!Q242)</f>
        <v>163</v>
      </c>
      <c r="E224" s="70">
        <f t="shared" si="112"/>
        <v>-28</v>
      </c>
      <c r="F224" s="130">
        <f>+'Ark1'!R242</f>
        <v>3053</v>
      </c>
      <c r="G224" s="70">
        <f t="shared" si="113"/>
        <v>928</v>
      </c>
      <c r="H224" s="124">
        <f>+IF(F224=0,"",'Ark1'!AF242)</f>
        <v>22.758106597092805</v>
      </c>
      <c r="I224" s="124">
        <f t="shared" si="114"/>
        <v>5.1903155918017916</v>
      </c>
      <c r="J224" s="124">
        <f>+IF(F224=0,"",'Ark1'!AG242)</f>
        <v>21.337955738031155</v>
      </c>
      <c r="K224" s="124"/>
      <c r="L224" s="130"/>
      <c r="M224" s="130"/>
      <c r="N224" s="130"/>
      <c r="O224" s="130"/>
      <c r="P224" s="71">
        <f>+IF(F224=0,"",'Ark1'!S242)</f>
        <v>2.7264985260399608</v>
      </c>
      <c r="Q224" s="71">
        <f t="shared" si="115"/>
        <v>-0.29938382690121479</v>
      </c>
      <c r="R224" s="105"/>
      <c r="S224" s="124"/>
      <c r="T224" s="383"/>
      <c r="U224" s="124"/>
      <c r="V224" s="102"/>
      <c r="W224" s="71">
        <f>+IF(F224=0,"",'Ark1'!T242)</f>
        <v>3.4801834261382232</v>
      </c>
      <c r="X224" s="399">
        <f t="shared" si="116"/>
        <v>-0.19887539739118898</v>
      </c>
      <c r="Y224" s="124">
        <f>+IF(F224=0,"",'Ark1'!U242)</f>
        <v>16.682640026203739</v>
      </c>
      <c r="Z224" s="395">
        <f t="shared" si="117"/>
        <v>-0.25110115026684809</v>
      </c>
      <c r="AA224" s="130">
        <f>+IF(F224=0,"",'Ark1'!W242)</f>
        <v>0.98264002620373403</v>
      </c>
      <c r="AB224" s="130">
        <f>+IF(F224=0,"",'Ark1'!X242)</f>
        <v>50.867998689813298</v>
      </c>
      <c r="AC224" s="130">
        <f>+IF(F224=0,"",'Ark1'!Y242)</f>
        <v>6.1578774975434003</v>
      </c>
      <c r="AD224" s="124">
        <f>+IF(F224=0,"",'Ark1'!Z242)</f>
        <v>4.0061547768525125</v>
      </c>
      <c r="AE224" s="71">
        <f>+IF(F224=0,"",'Ark1'!AA242)</f>
        <v>1.2736625412547604</v>
      </c>
      <c r="AF224" s="71">
        <f>+IF(F224=0,"",'Ark1'!AB242)</f>
        <v>2.0347497914525912</v>
      </c>
      <c r="AG224" s="130">
        <f>+IF(F224=0,"",'Ark1'!AD242)</f>
        <v>57.169523302090013</v>
      </c>
      <c r="AH224" s="130">
        <f>+IF(F224=0,"",'Ark1'!AE242)</f>
        <v>58.820649384412647</v>
      </c>
      <c r="AI224" s="130">
        <f>+IF(F224=0,"",'Ark1'!AF242)</f>
        <v>22.758106597092805</v>
      </c>
      <c r="AJ224" s="71">
        <f t="shared" si="82"/>
        <v>6.1187049495434902</v>
      </c>
      <c r="AK224" s="25"/>
      <c r="AQ224" t="s">
        <v>77</v>
      </c>
    </row>
    <row r="225" spans="1:43" ht="15.6">
      <c r="A225" s="25"/>
      <c r="B225" s="70" t="str">
        <f t="shared" si="111"/>
        <v>Oktober</v>
      </c>
      <c r="C225" s="386">
        <f>+'Ark1'!C243</f>
        <v>2006</v>
      </c>
      <c r="D225" s="70">
        <f>+IF(F225=0,"",'Ark1'!Q243)</f>
        <v>224</v>
      </c>
      <c r="E225" s="70">
        <f t="shared" si="112"/>
        <v>-9</v>
      </c>
      <c r="F225" s="130">
        <f>+'Ark1'!R243</f>
        <v>1501</v>
      </c>
      <c r="G225" s="70">
        <f t="shared" si="113"/>
        <v>-324</v>
      </c>
      <c r="H225" s="124">
        <f>+IF(F225=0,"",'Ark1'!AF243)</f>
        <v>11.188967573611624</v>
      </c>
      <c r="I225" s="124">
        <f t="shared" si="114"/>
        <v>-3.8986647015206515</v>
      </c>
      <c r="J225" s="124">
        <f>+IF(F225=0,"",'Ark1'!AG243)</f>
        <v>11.157116373576878</v>
      </c>
      <c r="K225" s="124"/>
      <c r="L225" s="130"/>
      <c r="M225" s="130"/>
      <c r="N225" s="130"/>
      <c r="O225" s="130"/>
      <c r="P225" s="71">
        <f>+IF(F225=0,"",'Ark1'!S243)</f>
        <v>3.133910726182545</v>
      </c>
      <c r="Q225" s="71">
        <f t="shared" si="115"/>
        <v>-0.23266461628320956</v>
      </c>
      <c r="R225" s="105"/>
      <c r="S225" s="124"/>
      <c r="T225" s="383"/>
      <c r="U225" s="124"/>
      <c r="V225" s="102"/>
      <c r="W225" s="71">
        <f>+IF(F225=0,"",'Ark1'!T243)</f>
        <v>3.7001998667554967</v>
      </c>
      <c r="X225" s="399">
        <f t="shared" si="116"/>
        <v>-8.7745338723955957E-2</v>
      </c>
      <c r="Y225" s="124">
        <f>+IF(F225=0,"",'Ark1'!U243)</f>
        <v>17.742305129913387</v>
      </c>
      <c r="Z225" s="395">
        <f t="shared" si="117"/>
        <v>0.17934622580379767</v>
      </c>
      <c r="AA225" s="130">
        <f>+IF(F225=0,"",'Ark1'!W243)</f>
        <v>0.73284477015323102</v>
      </c>
      <c r="AB225" s="130">
        <f>+IF(F225=0,"",'Ark1'!X243)</f>
        <v>60.026648900732845</v>
      </c>
      <c r="AC225" s="130">
        <f>+IF(F225=0,"",'Ark1'!Y243)</f>
        <v>11.925383077948036</v>
      </c>
      <c r="AD225" s="124">
        <f>+IF(F225=0,"",'Ark1'!Z243)</f>
        <v>5.0929837450374258</v>
      </c>
      <c r="AE225" s="71">
        <f>+IF(F225=0,"",'Ark1'!AA243)</f>
        <v>1.403831234373208</v>
      </c>
      <c r="AF225" s="71">
        <f>+IF(F225=0,"",'Ark1'!AB243)</f>
        <v>2.1144926674105449</v>
      </c>
      <c r="AG225" s="130">
        <f>+IF(F225=0,"",'Ark1'!AD243)</f>
        <v>49.403906659757247</v>
      </c>
      <c r="AH225" s="130">
        <f>+IF(F225=0,"",'Ark1'!AE243)</f>
        <v>55.015817546660081</v>
      </c>
      <c r="AI225" s="130">
        <f>+IF(F225=0,"",'Ark1'!AF243)</f>
        <v>11.188967573611624</v>
      </c>
      <c r="AJ225" s="71">
        <f t="shared" si="82"/>
        <v>5.6613945578231277</v>
      </c>
      <c r="AK225" s="25"/>
      <c r="AQ225" t="s">
        <v>66</v>
      </c>
    </row>
    <row r="226" spans="1:43" ht="15.6">
      <c r="A226" s="25"/>
      <c r="B226" s="70" t="str">
        <f>+AQ226</f>
        <v>November</v>
      </c>
      <c r="C226" s="386">
        <f>+'Ark1'!C244</f>
        <v>2006</v>
      </c>
      <c r="D226" s="70">
        <f>+IF(F226=0,"",'Ark1'!Q244)</f>
        <v>195</v>
      </c>
      <c r="E226" s="70">
        <f t="shared" si="112"/>
        <v>38</v>
      </c>
      <c r="F226" s="130">
        <f>+'Ark1'!R244</f>
        <v>1286</v>
      </c>
      <c r="G226" s="70">
        <f t="shared" si="113"/>
        <v>135</v>
      </c>
      <c r="H226" s="124">
        <f>+IF(F226=0,"",'Ark1'!AF244)</f>
        <v>9.5862840104360814</v>
      </c>
      <c r="I226" s="124">
        <f t="shared" si="114"/>
        <v>7.0741682393753891E-2</v>
      </c>
      <c r="J226" s="124">
        <f>+IF(F226=0,"",'Ark1'!AG244)</f>
        <v>9.4502340877907738</v>
      </c>
      <c r="K226" s="124"/>
      <c r="L226" s="130"/>
      <c r="M226" s="130"/>
      <c r="N226" s="130"/>
      <c r="O226" s="130"/>
      <c r="P226" s="71">
        <f>+IF(F226=0,"",'Ark1'!S244)</f>
        <v>3.9432348367029553</v>
      </c>
      <c r="Q226" s="71">
        <f t="shared" si="115"/>
        <v>0.18650156129027051</v>
      </c>
      <c r="R226" s="105"/>
      <c r="S226" s="124"/>
      <c r="T226" s="383"/>
      <c r="U226" s="124"/>
      <c r="V226" s="102"/>
      <c r="W226" s="71">
        <f>+IF(F226=0,"",'Ark1'!T244)</f>
        <v>4.1197511664074646</v>
      </c>
      <c r="X226" s="399">
        <f t="shared" si="116"/>
        <v>-0.61178662681581653</v>
      </c>
      <c r="Y226" s="124">
        <f>+IF(F226=0,"",'Ark1'!U244)</f>
        <v>17.540435458786938</v>
      </c>
      <c r="Z226" s="395">
        <f t="shared" si="117"/>
        <v>-0.69292683487074314</v>
      </c>
      <c r="AA226" s="130">
        <f>+IF(F226=0,"",'Ark1'!W244)</f>
        <v>2.0217729393468118</v>
      </c>
      <c r="AB226" s="130">
        <f>+IF(F226=0,"",'Ark1'!X244)</f>
        <v>59.875583203732496</v>
      </c>
      <c r="AC226" s="130">
        <f>+IF(F226=0,"",'Ark1'!Y244)</f>
        <v>13.06376360808709</v>
      </c>
      <c r="AD226" s="124">
        <f>+IF(F226=0,"",'Ark1'!Z244)</f>
        <v>5.3096963267721558</v>
      </c>
      <c r="AE226" s="71">
        <f>+IF(F226=0,"",'Ark1'!AA244)</f>
        <v>1.6132364963213652</v>
      </c>
      <c r="AF226" s="71">
        <f>+IF(F226=0,"",'Ark1'!AB244)</f>
        <v>2.2443220772884613</v>
      </c>
      <c r="AG226" s="130">
        <f>+IF(F226=0,"",'Ark1'!AD244)</f>
        <v>37.238721272360401</v>
      </c>
      <c r="AH226" s="130">
        <f>+IF(F226=0,"",'Ark1'!AE244)</f>
        <v>49.15555673694525</v>
      </c>
      <c r="AI226" s="130">
        <f>+IF(F226=0,"",'Ark1'!AF244)</f>
        <v>9.5862840104360814</v>
      </c>
      <c r="AJ226" s="71">
        <f t="shared" si="82"/>
        <v>4.4482350621179254</v>
      </c>
      <c r="AK226" s="25"/>
      <c r="AQ226" t="s">
        <v>67</v>
      </c>
    </row>
    <row r="227" spans="1:43" ht="15.6">
      <c r="A227" s="25"/>
      <c r="B227" s="70" t="str">
        <f>+AQ227</f>
        <v>Desember</v>
      </c>
      <c r="C227" s="386">
        <f>+'Ark1'!C245</f>
        <v>2006</v>
      </c>
      <c r="D227" s="70">
        <f>+IF(F227=0,"",'Ark1'!Q245)</f>
        <v>49</v>
      </c>
      <c r="E227" s="70">
        <f t="shared" si="112"/>
        <v>-18</v>
      </c>
      <c r="F227" s="130">
        <f>+'Ark1'!R245</f>
        <v>260</v>
      </c>
      <c r="G227" s="70">
        <f t="shared" si="113"/>
        <v>-231</v>
      </c>
      <c r="H227" s="124">
        <f>+IF(F227=0,"",'Ark1'!AF245)</f>
        <v>1.9381289601192695</v>
      </c>
      <c r="I227" s="124">
        <f t="shared" si="114"/>
        <v>-2.1210641615738517</v>
      </c>
      <c r="J227" s="124">
        <f>+IF(F227=0,"",'Ark1'!AG245)</f>
        <v>2.0259957895618825</v>
      </c>
      <c r="K227" s="124"/>
      <c r="L227" s="130"/>
      <c r="M227" s="130"/>
      <c r="N227" s="130"/>
      <c r="O227" s="130"/>
      <c r="P227" s="71">
        <f>+IF(F227=0,"",'Ark1'!S245)</f>
        <v>4.0115384615384624</v>
      </c>
      <c r="Q227" s="71">
        <f t="shared" si="115"/>
        <v>-4.7548174839411317E-3</v>
      </c>
      <c r="R227" s="105"/>
      <c r="S227" s="124"/>
      <c r="T227" s="383"/>
      <c r="U227" s="124"/>
      <c r="V227" s="102"/>
      <c r="W227" s="71">
        <f>+IF(F227=0,"",'Ark1'!T245)</f>
        <v>4.5538461538461528</v>
      </c>
      <c r="X227" s="399">
        <f t="shared" si="116"/>
        <v>-0.31988093373022242</v>
      </c>
      <c r="Y227" s="124">
        <f>+IF(F227=0,"",'Ark1'!U245)</f>
        <v>18.599615384615369</v>
      </c>
      <c r="Z227" s="395">
        <f t="shared" si="117"/>
        <v>1.5114280119066201</v>
      </c>
      <c r="AA227" s="130">
        <f>+IF(F227=0,"",'Ark1'!W245)</f>
        <v>2.692307692307693</v>
      </c>
      <c r="AB227" s="130">
        <f>+IF(F227=0,"",'Ark1'!X245)</f>
        <v>65.384615384615401</v>
      </c>
      <c r="AC227" s="130">
        <f>+IF(F227=0,"",'Ark1'!Y245)</f>
        <v>18.461538461538456</v>
      </c>
      <c r="AD227" s="124">
        <f>+IF(F227=0,"",'Ark1'!Z245)</f>
        <v>6.4354576555740914</v>
      </c>
      <c r="AE227" s="71">
        <f>+IF(F227=0,"",'Ark1'!AA245)</f>
        <v>1.579879966978242</v>
      </c>
      <c r="AF227" s="71">
        <f>+IF(F227=0,"",'Ark1'!AB245)</f>
        <v>2.2068478685203705</v>
      </c>
      <c r="AG227" s="130">
        <f>+IF(F227=0,"",'Ark1'!AD245)</f>
        <v>47.646213655318753</v>
      </c>
      <c r="AH227" s="130">
        <f>+IF(F227=0,"",'Ark1'!AE245)</f>
        <v>54.642708127435931</v>
      </c>
      <c r="AI227" s="130">
        <f>+IF(F227=0,"",'Ark1'!AF245)</f>
        <v>1.9381289601192695</v>
      </c>
      <c r="AJ227" s="71">
        <f t="shared" si="82"/>
        <v>4.6365292425695062</v>
      </c>
      <c r="AK227" s="25"/>
      <c r="AQ227" t="s">
        <v>68</v>
      </c>
    </row>
    <row r="228" spans="1:43" ht="15.6">
      <c r="A228" s="25"/>
      <c r="B228" s="46" t="str">
        <f t="shared" ref="B228:B237" si="118">+AQ228</f>
        <v>Januar</v>
      </c>
      <c r="C228" s="385">
        <f>+'Ark1'!C246</f>
        <v>2005</v>
      </c>
      <c r="D228" s="46">
        <f>+IF(F228=0,"",'Ark1'!Q246)</f>
        <v>187</v>
      </c>
      <c r="E228" s="46">
        <f>+IF(F228=0,"",D228-D240)</f>
        <v>-24</v>
      </c>
      <c r="F228" s="129">
        <f>+'Ark1'!R246</f>
        <v>1683</v>
      </c>
      <c r="G228" s="46">
        <f>+IF(F228=0,"",F228-F240)</f>
        <v>39</v>
      </c>
      <c r="H228" s="104">
        <f>+IF(F228=0,"",'Ark1'!AF246)</f>
        <v>13.913690476190473</v>
      </c>
      <c r="I228" s="104">
        <f>+IF(F228=0,"",H228-H240)</f>
        <v>-1.8093393631362265</v>
      </c>
      <c r="J228" s="104">
        <f>+IF(F228=0,"",'Ark1'!AG246)</f>
        <v>14.498201561158885</v>
      </c>
      <c r="K228" s="104"/>
      <c r="L228" s="129"/>
      <c r="M228" s="129"/>
      <c r="N228" s="129"/>
      <c r="O228" s="129"/>
      <c r="P228" s="39">
        <f>+IF(F228=0,"",'Ark1'!S246)</f>
        <v>3.9673202614379073</v>
      </c>
      <c r="Q228" s="39">
        <f>+IF(F228=0,"",P228-P240)</f>
        <v>7.498449501454818E-2</v>
      </c>
      <c r="R228" s="105"/>
      <c r="S228" s="104"/>
      <c r="T228" s="383"/>
      <c r="U228" s="104"/>
      <c r="V228" s="102"/>
      <c r="W228" s="39">
        <f>+IF(F228=0,"",'Ark1'!T246)</f>
        <v>4.8193701723113476</v>
      </c>
      <c r="X228" s="389">
        <f>+IF(F228=0,"",W228-W240)</f>
        <v>0.38384705795611751</v>
      </c>
      <c r="Y228" s="104">
        <f>+IF(F228=0,"",'Ark1'!U246)</f>
        <v>18.748009506833064</v>
      </c>
      <c r="Z228" s="394">
        <f>+IF(F228=0,"",Y228-Y240)</f>
        <v>0.6074985579279506</v>
      </c>
      <c r="AA228" s="129">
        <f>+IF(F228=0,"",'Ark1'!W246)</f>
        <v>2.0796197266785499</v>
      </c>
      <c r="AB228" s="129">
        <f>+IF(F228=0,"",'Ark1'!X246)</f>
        <v>72.370766488413565</v>
      </c>
      <c r="AC228" s="129">
        <f>+IF(F228=0,"",'Ark1'!Y246)</f>
        <v>14.14141414141414</v>
      </c>
      <c r="AD228" s="104">
        <f>+IF(F228=0,"",'Ark1'!Z246)</f>
        <v>4.6575694900103821</v>
      </c>
      <c r="AE228" s="39">
        <f>+IF(F228=0,"",'Ark1'!AA246)</f>
        <v>1.5678746460578692</v>
      </c>
      <c r="AF228" s="39">
        <f>+IF(F228=0,"",'Ark1'!AB246)</f>
        <v>2.2160609297121034</v>
      </c>
      <c r="AG228" s="129">
        <f>+IF(F228=0,"",'Ark1'!AD246)</f>
        <v>40.368945178173178</v>
      </c>
      <c r="AH228" s="129">
        <f>+IF(F228=0,"",'Ark1'!AE246)</f>
        <v>58.024990123537982</v>
      </c>
      <c r="AI228" s="129">
        <f>+IF(F228=0,"",'Ark1'!AF246)</f>
        <v>13.913690476190473</v>
      </c>
      <c r="AJ228" s="39">
        <f t="shared" ref="AJ228:AJ251" si="119">+IF(F228=0,"",Y228/P228)</f>
        <v>4.7256103040287636</v>
      </c>
      <c r="AK228" s="25"/>
      <c r="AQ228" t="s">
        <v>448</v>
      </c>
    </row>
    <row r="229" spans="1:43" ht="15.6">
      <c r="A229" s="25"/>
      <c r="B229" s="46" t="str">
        <f t="shared" si="118"/>
        <v>Februar</v>
      </c>
      <c r="C229" s="385">
        <f>+'Ark1'!C247</f>
        <v>2005</v>
      </c>
      <c r="D229" s="46">
        <f>+IF(F229=0,"",'Ark1'!Q247)</f>
        <v>128</v>
      </c>
      <c r="E229" s="46">
        <f t="shared" ref="E229:E239" si="120">+IF(F229=0,"",D229-D241)</f>
        <v>-28</v>
      </c>
      <c r="F229" s="129">
        <f>+'Ark1'!R247</f>
        <v>822</v>
      </c>
      <c r="G229" s="46">
        <f t="shared" ref="G229:G239" si="121">+IF(F229=0,"",F229-F241)</f>
        <v>-64</v>
      </c>
      <c r="H229" s="104">
        <f>+IF(F229=0,"",'Ark1'!AF247)</f>
        <v>6.7956349206349209</v>
      </c>
      <c r="I229" s="104">
        <f t="shared" ref="I229:I239" si="122">+IF(F229=0,"",H229-H241)</f>
        <v>-1.6779687518975983</v>
      </c>
      <c r="J229" s="104">
        <f>+IF(F229=0,"",'Ark1'!AG247)</f>
        <v>7.011659985700712</v>
      </c>
      <c r="K229" s="104"/>
      <c r="L229" s="129"/>
      <c r="M229" s="129"/>
      <c r="N229" s="129"/>
      <c r="O229" s="129"/>
      <c r="P229" s="39">
        <f>+IF(F229=0,"",'Ark1'!S247)</f>
        <v>4.0389294403892944</v>
      </c>
      <c r="Q229" s="39">
        <f t="shared" ref="Q229:Q239" si="123">+IF(F229=0,"",P229-P241)</f>
        <v>0.38768790540058173</v>
      </c>
      <c r="R229" s="105"/>
      <c r="S229" s="104"/>
      <c r="T229" s="383"/>
      <c r="U229" s="104"/>
      <c r="V229" s="102"/>
      <c r="W229" s="39">
        <f>+IF(F229=0,"",'Ark1'!T247)</f>
        <v>4.8734793187347938</v>
      </c>
      <c r="X229" s="389">
        <f t="shared" ref="X229:X239" si="124">+IF(F229=0,"",W229-W241)</f>
        <v>0.90395335936684917</v>
      </c>
      <c r="Y229" s="104">
        <f>+IF(F229=0,"",'Ark1'!U247)</f>
        <v>18.564111922141119</v>
      </c>
      <c r="Z229" s="394">
        <f t="shared" ref="Z229:Z239" si="125">+IF(F229=0,"",Y229-Y241)</f>
        <v>1.0566627122088263</v>
      </c>
      <c r="AA229" s="129">
        <f>+IF(F229=0,"",'Ark1'!W247)</f>
        <v>2.0681265206812647</v>
      </c>
      <c r="AB229" s="129">
        <f>+IF(F229=0,"",'Ark1'!X247)</f>
        <v>68.613138686131407</v>
      </c>
      <c r="AC229" s="129">
        <f>+IF(F229=0,"",'Ark1'!Y247)</f>
        <v>16.180048661800484</v>
      </c>
      <c r="AD229" s="104">
        <f>+IF(F229=0,"",'Ark1'!Z247)</f>
        <v>5.1047841810323966</v>
      </c>
      <c r="AE229" s="39">
        <f>+IF(F229=0,"",'Ark1'!AA247)</f>
        <v>1.690374300934496</v>
      </c>
      <c r="AF229" s="39">
        <f>+IF(F229=0,"",'Ark1'!AB247)</f>
        <v>2.2303049471125838</v>
      </c>
      <c r="AG229" s="129">
        <f>+IF(F229=0,"",'Ark1'!AD247)</f>
        <v>59.873640674079695</v>
      </c>
      <c r="AH229" s="129">
        <f>+IF(F229=0,"",'Ark1'!AE247)</f>
        <v>68.766104060935078</v>
      </c>
      <c r="AI229" s="129">
        <f>+IF(F229=0,"",'Ark1'!AF247)</f>
        <v>6.7956349206349209</v>
      </c>
      <c r="AJ229" s="39">
        <f t="shared" si="119"/>
        <v>4.5962951807228913</v>
      </c>
      <c r="AK229" s="25"/>
      <c r="AQ229" t="s">
        <v>449</v>
      </c>
    </row>
    <row r="230" spans="1:43" ht="15.6">
      <c r="A230" s="25"/>
      <c r="B230" s="46" t="str">
        <f t="shared" si="118"/>
        <v>Mars</v>
      </c>
      <c r="C230" s="385">
        <f>+'Ark1'!C248</f>
        <v>2005</v>
      </c>
      <c r="D230" s="46">
        <f>+IF(F230=0,"",'Ark1'!Q248)</f>
        <v>148</v>
      </c>
      <c r="E230" s="46">
        <f t="shared" si="120"/>
        <v>-81</v>
      </c>
      <c r="F230" s="129">
        <f>+'Ark1'!R248</f>
        <v>824</v>
      </c>
      <c r="G230" s="46">
        <f t="shared" si="121"/>
        <v>-197</v>
      </c>
      <c r="H230" s="104">
        <f>+IF(F230=0,"",'Ark1'!AF248)</f>
        <v>6.8121693121693117</v>
      </c>
      <c r="I230" s="104">
        <f t="shared" si="122"/>
        <v>-2.9525590734466007</v>
      </c>
      <c r="J230" s="104">
        <f>+IF(F230=0,"",'Ark1'!AG248)</f>
        <v>6.8293348625117973</v>
      </c>
      <c r="K230" s="104"/>
      <c r="L230" s="129"/>
      <c r="M230" s="129"/>
      <c r="N230" s="129"/>
      <c r="O230" s="129"/>
      <c r="P230" s="39">
        <f>+IF(F230=0,"",'Ark1'!S248)</f>
        <v>3.9599514563106784</v>
      </c>
      <c r="Q230" s="39">
        <f t="shared" si="123"/>
        <v>-0.27805050255318164</v>
      </c>
      <c r="R230" s="105"/>
      <c r="S230" s="104"/>
      <c r="T230" s="383"/>
      <c r="U230" s="104"/>
      <c r="V230" s="102"/>
      <c r="W230" s="39">
        <f>+IF(F230=0,"",'Ark1'!T248)</f>
        <v>4.8422330097087389</v>
      </c>
      <c r="X230" s="389">
        <f t="shared" si="124"/>
        <v>9.7158696499741737E-3</v>
      </c>
      <c r="Y230" s="104">
        <f>+IF(F230=0,"",'Ark1'!U248)</f>
        <v>18.037500000000033</v>
      </c>
      <c r="Z230" s="394">
        <f t="shared" si="125"/>
        <v>-0.70745592556312786</v>
      </c>
      <c r="AA230" s="129">
        <f>+IF(F230=0,"",'Ark1'!W248)</f>
        <v>2.0631067961165055</v>
      </c>
      <c r="AB230" s="129">
        <f>+IF(F230=0,"",'Ark1'!X248)</f>
        <v>60.315533980582515</v>
      </c>
      <c r="AC230" s="129">
        <f>+IF(F230=0,"",'Ark1'!Y248)</f>
        <v>16.019417475728154</v>
      </c>
      <c r="AD230" s="104">
        <f>+IF(F230=0,"",'Ark1'!Z248)</f>
        <v>5.3090702806748222</v>
      </c>
      <c r="AE230" s="39">
        <f>+IF(F230=0,"",'Ark1'!AA248)</f>
        <v>1.766626426181366</v>
      </c>
      <c r="AF230" s="39">
        <f>+IF(F230=0,"",'Ark1'!AB248)</f>
        <v>2.3148660268804995</v>
      </c>
      <c r="AG230" s="129">
        <f>+IF(F230=0,"",'Ark1'!AD248)</f>
        <v>58.313428929973618</v>
      </c>
      <c r="AH230" s="129">
        <f>+IF(F230=0,"",'Ark1'!AE248)</f>
        <v>68.930724301678765</v>
      </c>
      <c r="AI230" s="129">
        <f>+IF(F230=0,"",'Ark1'!AF248)</f>
        <v>6.8121693121693117</v>
      </c>
      <c r="AJ230" s="39">
        <f t="shared" si="119"/>
        <v>4.5549800796812852</v>
      </c>
      <c r="AK230" s="25"/>
      <c r="AQ230" t="s">
        <v>450</v>
      </c>
    </row>
    <row r="231" spans="1:43" ht="15.6">
      <c r="A231" s="25"/>
      <c r="B231" s="46" t="str">
        <f t="shared" si="118"/>
        <v>April</v>
      </c>
      <c r="C231" s="385">
        <f>+'Ark1'!C249</f>
        <v>2005</v>
      </c>
      <c r="D231" s="46">
        <f>+IF(F231=0,"",'Ark1'!Q249)</f>
        <v>182</v>
      </c>
      <c r="E231" s="46">
        <f t="shared" si="120"/>
        <v>64</v>
      </c>
      <c r="F231" s="129">
        <f>+'Ark1'!R249</f>
        <v>924</v>
      </c>
      <c r="G231" s="46">
        <f t="shared" si="121"/>
        <v>374</v>
      </c>
      <c r="H231" s="104">
        <f>+IF(F231=0,"",'Ark1'!AF249)</f>
        <v>7.6388888888888893</v>
      </c>
      <c r="I231" s="104">
        <f t="shared" si="122"/>
        <v>2.3787511689194938</v>
      </c>
      <c r="J231" s="104">
        <f>+IF(F231=0,"",'Ark1'!AG249)</f>
        <v>8.0461069358902879</v>
      </c>
      <c r="K231" s="104"/>
      <c r="L231" s="129"/>
      <c r="M231" s="129"/>
      <c r="N231" s="129"/>
      <c r="O231" s="129"/>
      <c r="P231" s="39">
        <f>+IF(F231=0,"",'Ark1'!S249)</f>
        <v>3.9556277056277054</v>
      </c>
      <c r="Q231" s="39">
        <f t="shared" si="123"/>
        <v>-0.22619047619047539</v>
      </c>
      <c r="R231" s="105"/>
      <c r="S231" s="104"/>
      <c r="T231" s="383"/>
      <c r="U231" s="104"/>
      <c r="V231" s="102"/>
      <c r="W231" s="39">
        <f>+IF(F231=0,"",'Ark1'!T249)</f>
        <v>4.8852813852813837</v>
      </c>
      <c r="X231" s="389">
        <f t="shared" si="124"/>
        <v>-4.3809523809525075E-2</v>
      </c>
      <c r="Y231" s="104">
        <f>+IF(F231=0,"",'Ark1'!U249)</f>
        <v>18.951298701298679</v>
      </c>
      <c r="Z231" s="394">
        <f t="shared" si="125"/>
        <v>0.43566233766231477</v>
      </c>
      <c r="AA231" s="129">
        <f>+IF(F231=0,"",'Ark1'!W249)</f>
        <v>2.0562770562770569</v>
      </c>
      <c r="AB231" s="129">
        <f>+IF(F231=0,"",'Ark1'!X249)</f>
        <v>69.913419913419915</v>
      </c>
      <c r="AC231" s="129">
        <f>+IF(F231=0,"",'Ark1'!Y249)</f>
        <v>20.129870129870127</v>
      </c>
      <c r="AD231" s="104">
        <f>+IF(F231=0,"",'Ark1'!Z249)</f>
        <v>5.0930549054654417</v>
      </c>
      <c r="AE231" s="39">
        <f>+IF(F231=0,"",'Ark1'!AA249)</f>
        <v>1.7116802508968545</v>
      </c>
      <c r="AF231" s="39">
        <f>+IF(F231=0,"",'Ark1'!AB249)</f>
        <v>2.2058167462926099</v>
      </c>
      <c r="AG231" s="129">
        <f>+IF(F231=0,"",'Ark1'!AD249)</f>
        <v>51.435088799966032</v>
      </c>
      <c r="AH231" s="129">
        <f>+IF(F231=0,"",'Ark1'!AE249)</f>
        <v>67.88472129248423</v>
      </c>
      <c r="AI231" s="129">
        <f>+IF(F231=0,"",'Ark1'!AF249)</f>
        <v>7.6388888888888893</v>
      </c>
      <c r="AJ231" s="39">
        <f t="shared" si="119"/>
        <v>4.7909712722298172</v>
      </c>
      <c r="AK231" s="25"/>
      <c r="AQ231" t="s">
        <v>451</v>
      </c>
    </row>
    <row r="232" spans="1:43" ht="15.6">
      <c r="A232" s="25"/>
      <c r="B232" s="46" t="str">
        <f t="shared" si="118"/>
        <v>Mai</v>
      </c>
      <c r="C232" s="385">
        <f>+'Ark1'!C250</f>
        <v>2005</v>
      </c>
      <c r="D232" s="46">
        <f>+IF(F232=0,"",'Ark1'!Q250)</f>
        <v>101</v>
      </c>
      <c r="E232" s="46">
        <f t="shared" si="120"/>
        <v>-42</v>
      </c>
      <c r="F232" s="129">
        <f>+'Ark1'!R250</f>
        <v>407</v>
      </c>
      <c r="G232" s="46">
        <f t="shared" si="121"/>
        <v>-236</v>
      </c>
      <c r="H232" s="104">
        <f>+IF(F232=0,"",'Ark1'!AF250)</f>
        <v>3.3647486772486777</v>
      </c>
      <c r="I232" s="104">
        <f t="shared" si="122"/>
        <v>-2.7848305117337238</v>
      </c>
      <c r="J232" s="104">
        <f>+IF(F232=0,"",'Ark1'!AG250)</f>
        <v>3.5901691469867658</v>
      </c>
      <c r="K232" s="104"/>
      <c r="L232" s="129"/>
      <c r="M232" s="129"/>
      <c r="N232" s="129"/>
      <c r="O232" s="129"/>
      <c r="P232" s="39">
        <f>+IF(F232=0,"",'Ark1'!S250)</f>
        <v>4.1179361179361189</v>
      </c>
      <c r="Q232" s="39">
        <f t="shared" si="123"/>
        <v>3.2399570502215091E-2</v>
      </c>
      <c r="R232" s="105"/>
      <c r="S232" s="104"/>
      <c r="T232" s="383"/>
      <c r="U232" s="104"/>
      <c r="V232" s="102"/>
      <c r="W232" s="39">
        <f>+IF(F232=0,"",'Ark1'!T250)</f>
        <v>4.9213759213759216</v>
      </c>
      <c r="X232" s="389">
        <f t="shared" si="124"/>
        <v>0.12510842526394761</v>
      </c>
      <c r="Y232" s="104">
        <f>+IF(F232=0,"",'Ark1'!U250)</f>
        <v>19.197542997543003</v>
      </c>
      <c r="Z232" s="394">
        <f t="shared" si="125"/>
        <v>0.42320396177315445</v>
      </c>
      <c r="AA232" s="129">
        <f>+IF(F232=0,"",'Ark1'!W250)</f>
        <v>3.4398034398034394</v>
      </c>
      <c r="AB232" s="129">
        <f>+IF(F232=0,"",'Ark1'!X250)</f>
        <v>70.515970515970508</v>
      </c>
      <c r="AC232" s="129">
        <f>+IF(F232=0,"",'Ark1'!Y250)</f>
        <v>23.095823095823096</v>
      </c>
      <c r="AD232" s="104">
        <f>+IF(F232=0,"",'Ark1'!Z250)</f>
        <v>5.8160410099548852</v>
      </c>
      <c r="AE232" s="39">
        <f>+IF(F232=0,"",'Ark1'!AA250)</f>
        <v>1.7072896651807756</v>
      </c>
      <c r="AF232" s="39">
        <f>+IF(F232=0,"",'Ark1'!AB250)</f>
        <v>2.4532403630363122</v>
      </c>
      <c r="AG232" s="129">
        <f>+IF(F232=0,"",'Ark1'!AD250)</f>
        <v>58.013478233037389</v>
      </c>
      <c r="AH232" s="129">
        <f>+IF(F232=0,"",'Ark1'!AE250)</f>
        <v>72.258558775027097</v>
      </c>
      <c r="AI232" s="129">
        <f>+IF(F232=0,"",'Ark1'!AF250)</f>
        <v>3.3647486772486777</v>
      </c>
      <c r="AJ232" s="39">
        <f t="shared" si="119"/>
        <v>4.6619331742243437</v>
      </c>
      <c r="AK232" s="25"/>
      <c r="AQ232" t="s">
        <v>452</v>
      </c>
    </row>
    <row r="233" spans="1:43" ht="15.6">
      <c r="A233" s="25"/>
      <c r="B233" s="46" t="str">
        <f t="shared" si="118"/>
        <v>Juni</v>
      </c>
      <c r="C233" s="385">
        <f>+'Ark1'!C251</f>
        <v>2005</v>
      </c>
      <c r="D233" s="46">
        <f>+IF(F233=0,"",'Ark1'!Q251)</f>
        <v>148</v>
      </c>
      <c r="E233" s="46">
        <f t="shared" si="120"/>
        <v>31</v>
      </c>
      <c r="F233" s="129">
        <f>+'Ark1'!R251</f>
        <v>735</v>
      </c>
      <c r="G233" s="46">
        <f t="shared" si="121"/>
        <v>110</v>
      </c>
      <c r="H233" s="104">
        <f>+IF(F233=0,"",'Ark1'!AF251)</f>
        <v>6.0763888888888884</v>
      </c>
      <c r="I233" s="104">
        <f t="shared" si="122"/>
        <v>9.8959661650939168E-2</v>
      </c>
      <c r="J233" s="104">
        <f>+IF(F233=0,"",'Ark1'!AG251)</f>
        <v>6.2298399325103002</v>
      </c>
      <c r="K233" s="104"/>
      <c r="L233" s="129"/>
      <c r="M233" s="129"/>
      <c r="N233" s="129"/>
      <c r="O233" s="129"/>
      <c r="P233" s="39">
        <f>+IF(F233=0,"",'Ark1'!S251)</f>
        <v>3.9428571428571439</v>
      </c>
      <c r="Q233" s="39">
        <f t="shared" si="123"/>
        <v>0.19245714285714399</v>
      </c>
      <c r="R233" s="105"/>
      <c r="S233" s="104"/>
      <c r="T233" s="383"/>
      <c r="U233" s="104"/>
      <c r="V233" s="102"/>
      <c r="W233" s="39">
        <f>+IF(F233=0,"",'Ark1'!T251)</f>
        <v>4.8829931972789113</v>
      </c>
      <c r="X233" s="389">
        <f t="shared" si="124"/>
        <v>0.45899319727891097</v>
      </c>
      <c r="Y233" s="104">
        <f>+IF(F233=0,"",'Ark1'!U251)</f>
        <v>18.446530612244914</v>
      </c>
      <c r="Z233" s="394">
        <f t="shared" si="125"/>
        <v>0.92669061224491855</v>
      </c>
      <c r="AA233" s="129">
        <f>+IF(F233=0,"",'Ark1'!W251)</f>
        <v>3.8095238095238111</v>
      </c>
      <c r="AB233" s="129">
        <f>+IF(F233=0,"",'Ark1'!X251)</f>
        <v>63.129251700680243</v>
      </c>
      <c r="AC233" s="129">
        <f>+IF(F233=0,"",'Ark1'!Y251)</f>
        <v>18.77551020408163</v>
      </c>
      <c r="AD233" s="104">
        <f>+IF(F233=0,"",'Ark1'!Z251)</f>
        <v>5.7758856732354804</v>
      </c>
      <c r="AE233" s="39">
        <f>+IF(F233=0,"",'Ark1'!AA251)</f>
        <v>1.7795512695869238</v>
      </c>
      <c r="AF233" s="39">
        <f>+IF(F233=0,"",'Ark1'!AB251)</f>
        <v>2.4516931300705966</v>
      </c>
      <c r="AG233" s="129">
        <f>+IF(F233=0,"",'Ark1'!AD251)</f>
        <v>59.533376306598846</v>
      </c>
      <c r="AH233" s="129">
        <f>+IF(F233=0,"",'Ark1'!AE251)</f>
        <v>69.387747834097155</v>
      </c>
      <c r="AI233" s="129">
        <f>+IF(F233=0,"",'Ark1'!AF251)</f>
        <v>6.0763888888888884</v>
      </c>
      <c r="AJ233" s="39">
        <f t="shared" si="119"/>
        <v>4.6784679089026939</v>
      </c>
      <c r="AK233" s="25"/>
      <c r="AQ233" t="s">
        <v>453</v>
      </c>
    </row>
    <row r="234" spans="1:43" ht="15.6">
      <c r="A234" s="25"/>
      <c r="B234" s="46" t="str">
        <f t="shared" si="118"/>
        <v>Juli</v>
      </c>
      <c r="C234" s="385">
        <f>+'Ark1'!C252</f>
        <v>2005</v>
      </c>
      <c r="D234" s="46">
        <f>+IF(F234=0,"",'Ark1'!Q252)</f>
        <v>44</v>
      </c>
      <c r="E234" s="46">
        <f t="shared" si="120"/>
        <v>0</v>
      </c>
      <c r="F234" s="129">
        <f>+'Ark1'!R252</f>
        <v>172</v>
      </c>
      <c r="G234" s="46">
        <f t="shared" si="121"/>
        <v>-4</v>
      </c>
      <c r="H234" s="104">
        <f>+IF(F234=0,"",'Ark1'!AF252)</f>
        <v>1.4219576719576721</v>
      </c>
      <c r="I234" s="104">
        <f t="shared" si="122"/>
        <v>-0.26128639843253421</v>
      </c>
      <c r="J234" s="104">
        <f>+IF(F234=0,"",'Ark1'!AG252)</f>
        <v>1.5690620732498533</v>
      </c>
      <c r="K234" s="104"/>
      <c r="L234" s="129"/>
      <c r="M234" s="129"/>
      <c r="N234" s="129"/>
      <c r="O234" s="129"/>
      <c r="P234" s="39">
        <f>+IF(F234=0,"",'Ark1'!S252)</f>
        <v>4.0290697674418601</v>
      </c>
      <c r="Q234" s="39">
        <f t="shared" si="123"/>
        <v>6.3424947145875876E-3</v>
      </c>
      <c r="R234" s="105"/>
      <c r="S234" s="104"/>
      <c r="T234" s="383"/>
      <c r="U234" s="104"/>
      <c r="V234" s="102"/>
      <c r="W234" s="39">
        <f>+IF(F234=0,"",'Ark1'!T252)</f>
        <v>3.7790697674418601</v>
      </c>
      <c r="X234" s="389">
        <f t="shared" si="124"/>
        <v>-0.65843023255813993</v>
      </c>
      <c r="Y234" s="104">
        <f>+IF(F234=0,"",'Ark1'!U252)</f>
        <v>19.853488372093022</v>
      </c>
      <c r="Z234" s="394">
        <f t="shared" si="125"/>
        <v>2.3972383720930246</v>
      </c>
      <c r="AA234" s="129">
        <f>+IF(F234=0,"",'Ark1'!W252)</f>
        <v>2.3255813953488378</v>
      </c>
      <c r="AB234" s="129">
        <f>+IF(F234=0,"",'Ark1'!X252)</f>
        <v>62.209302325581362</v>
      </c>
      <c r="AC234" s="129">
        <f>+IF(F234=0,"",'Ark1'!Y252)</f>
        <v>26.744186046511633</v>
      </c>
      <c r="AD234" s="104">
        <f>+IF(F234=0,"",'Ark1'!Z252)</f>
        <v>7.4563333104087617</v>
      </c>
      <c r="AE234" s="39">
        <f>+IF(F234=0,"",'Ark1'!AA252)</f>
        <v>1.7667054004209914</v>
      </c>
      <c r="AF234" s="39">
        <f>+IF(F234=0,"",'Ark1'!AB252)</f>
        <v>2.3570831540555592</v>
      </c>
      <c r="AG234" s="129">
        <f>+IF(F234=0,"",'Ark1'!AD252)</f>
        <v>41.715517468301179</v>
      </c>
      <c r="AH234" s="129">
        <f>+IF(F234=0,"",'Ark1'!AE252)</f>
        <v>54.464515030485821</v>
      </c>
      <c r="AI234" s="129">
        <f>+IF(F234=0,"",'Ark1'!AF252)</f>
        <v>1.4219576719576721</v>
      </c>
      <c r="AJ234" s="39">
        <f t="shared" si="119"/>
        <v>4.9275613275613273</v>
      </c>
      <c r="AK234" s="25"/>
      <c r="AQ234" t="s">
        <v>454</v>
      </c>
    </row>
    <row r="235" spans="1:43" ht="15.6">
      <c r="A235" s="25"/>
      <c r="B235" s="46" t="str">
        <f t="shared" si="118"/>
        <v>August</v>
      </c>
      <c r="C235" s="385">
        <f>+'Ark1'!C253</f>
        <v>2005</v>
      </c>
      <c r="D235" s="46">
        <f>+IF(F235=0,"",'Ark1'!Q253)</f>
        <v>115</v>
      </c>
      <c r="E235" s="46">
        <f t="shared" si="120"/>
        <v>0</v>
      </c>
      <c r="F235" s="129">
        <f>+'Ark1'!R253</f>
        <v>937</v>
      </c>
      <c r="G235" s="46">
        <f t="shared" si="121"/>
        <v>129</v>
      </c>
      <c r="H235" s="104">
        <f>+IF(F235=0,"",'Ark1'!AF253)</f>
        <v>7.7463624338624317</v>
      </c>
      <c r="I235" s="104">
        <f t="shared" si="122"/>
        <v>1.8741928889212112E-2</v>
      </c>
      <c r="J235" s="104">
        <f>+IF(F235=0,"",'Ark1'!AG253)</f>
        <v>7.4652212989562257</v>
      </c>
      <c r="K235" s="104"/>
      <c r="L235" s="129"/>
      <c r="M235" s="129"/>
      <c r="N235" s="129"/>
      <c r="O235" s="129"/>
      <c r="P235" s="39">
        <f>+IF(F235=0,"",'Ark1'!S253)</f>
        <v>3.5218783351120595</v>
      </c>
      <c r="Q235" s="39">
        <f t="shared" si="123"/>
        <v>0.10232387966651491</v>
      </c>
      <c r="R235" s="105"/>
      <c r="S235" s="104"/>
      <c r="T235" s="383"/>
      <c r="U235" s="104"/>
      <c r="V235" s="102"/>
      <c r="W235" s="39">
        <f>+IF(F235=0,"",'Ark1'!T253)</f>
        <v>4.0917822838847391</v>
      </c>
      <c r="X235" s="389">
        <f t="shared" si="124"/>
        <v>0.32198030368671926</v>
      </c>
      <c r="Y235" s="104">
        <f>+IF(F235=0,"",'Ark1'!U253)</f>
        <v>17.339167556029889</v>
      </c>
      <c r="Z235" s="394">
        <f t="shared" si="125"/>
        <v>0.4999348827625596</v>
      </c>
      <c r="AA235" s="129">
        <f>+IF(F235=0,"",'Ark1'!W253)</f>
        <v>1.8143009605122729</v>
      </c>
      <c r="AB235" s="129">
        <f>+IF(F235=0,"",'Ark1'!X253)</f>
        <v>56.45677694770545</v>
      </c>
      <c r="AC235" s="129">
        <f>+IF(F235=0,"",'Ark1'!Y253)</f>
        <v>10.992529348986128</v>
      </c>
      <c r="AD235" s="104">
        <f>+IF(F235=0,"",'Ark1'!Z253)</f>
        <v>5.0137668053186113</v>
      </c>
      <c r="AE235" s="39">
        <f>+IF(F235=0,"",'Ark1'!AA253)</f>
        <v>1.5856215915267089</v>
      </c>
      <c r="AF235" s="39">
        <f>+IF(F235=0,"",'Ark1'!AB253)</f>
        <v>2.3321123123336545</v>
      </c>
      <c r="AG235" s="129">
        <f>+IF(F235=0,"",'Ark1'!AD253)</f>
        <v>55.883673235549821</v>
      </c>
      <c r="AH235" s="129">
        <f>+IF(F235=0,"",'Ark1'!AE253)</f>
        <v>70.914899475053517</v>
      </c>
      <c r="AI235" s="129">
        <f>+IF(F235=0,"",'Ark1'!AF253)</f>
        <v>7.7463624338624317</v>
      </c>
      <c r="AJ235" s="39">
        <f t="shared" si="119"/>
        <v>4.923272727272729</v>
      </c>
      <c r="AK235" s="25"/>
      <c r="AQ235" t="s">
        <v>65</v>
      </c>
    </row>
    <row r="236" spans="1:43" ht="15.6">
      <c r="A236" s="25"/>
      <c r="B236" s="46" t="str">
        <f t="shared" si="118"/>
        <v>September</v>
      </c>
      <c r="C236" s="385">
        <f>+'Ark1'!C254</f>
        <v>2005</v>
      </c>
      <c r="D236" s="46">
        <f>+IF(F236=0,"",'Ark1'!Q254)</f>
        <v>191</v>
      </c>
      <c r="E236" s="46">
        <f t="shared" si="120"/>
        <v>20</v>
      </c>
      <c r="F236" s="129">
        <f>+'Ark1'!R254</f>
        <v>2125</v>
      </c>
      <c r="G236" s="46">
        <f t="shared" si="121"/>
        <v>706</v>
      </c>
      <c r="H236" s="104">
        <f>+IF(F236=0,"",'Ark1'!AF254)</f>
        <v>17.567791005291014</v>
      </c>
      <c r="I236" s="104">
        <f t="shared" si="122"/>
        <v>3.9966356877699738</v>
      </c>
      <c r="J236" s="104">
        <f>+IF(F236=0,"",'Ark1'!AG254)</f>
        <v>16.534333915965021</v>
      </c>
      <c r="K236" s="104"/>
      <c r="L236" s="129"/>
      <c r="M236" s="129"/>
      <c r="N236" s="129"/>
      <c r="O236" s="129"/>
      <c r="P236" s="39">
        <f>+IF(F236=0,"",'Ark1'!S254)</f>
        <v>3.0258823529411756</v>
      </c>
      <c r="Q236" s="39">
        <f t="shared" si="123"/>
        <v>-0.25741574431041059</v>
      </c>
      <c r="R236" s="105"/>
      <c r="S236" s="104"/>
      <c r="T236" s="383"/>
      <c r="U236" s="104"/>
      <c r="V236" s="102"/>
      <c r="W236" s="39">
        <f>+IF(F236=0,"",'Ark1'!T254)</f>
        <v>3.6790588235294122</v>
      </c>
      <c r="X236" s="389">
        <f t="shared" si="124"/>
        <v>-0.29063814616755757</v>
      </c>
      <c r="Y236" s="104">
        <f>+IF(F236=0,"",'Ark1'!U254)</f>
        <v>16.933741176470587</v>
      </c>
      <c r="Z236" s="394">
        <f t="shared" si="125"/>
        <v>-0.34687897856818495</v>
      </c>
      <c r="AA236" s="129">
        <f>+IF(F236=0,"",'Ark1'!W254)</f>
        <v>1.2705882352941176</v>
      </c>
      <c r="AB236" s="129">
        <f>+IF(F236=0,"",'Ark1'!X254)</f>
        <v>52.705882352941195</v>
      </c>
      <c r="AC236" s="129">
        <f>+IF(F236=0,"",'Ark1'!Y254)</f>
        <v>8.5647058823529409</v>
      </c>
      <c r="AD236" s="104">
        <f>+IF(F236=0,"",'Ark1'!Z254)</f>
        <v>4.5035824045071724</v>
      </c>
      <c r="AE236" s="39">
        <f>+IF(F236=0,"",'Ark1'!AA254)</f>
        <v>1.4004329533210096</v>
      </c>
      <c r="AF236" s="39">
        <f>+IF(F236=0,"",'Ark1'!AB254)</f>
        <v>2.1264848783182679</v>
      </c>
      <c r="AG236" s="129">
        <f>+IF(F236=0,"",'Ark1'!AD254)</f>
        <v>51.685257079922415</v>
      </c>
      <c r="AH236" s="129">
        <f>+IF(F236=0,"",'Ark1'!AE254)</f>
        <v>61.180459319906241</v>
      </c>
      <c r="AI236" s="129">
        <f>+IF(F236=0,"",'Ark1'!AF254)</f>
        <v>17.567791005291014</v>
      </c>
      <c r="AJ236" s="39">
        <f t="shared" si="119"/>
        <v>5.5962986003110435</v>
      </c>
      <c r="AK236" s="25"/>
      <c r="AQ236" t="s">
        <v>77</v>
      </c>
    </row>
    <row r="237" spans="1:43" ht="15.6">
      <c r="A237" s="25"/>
      <c r="B237" s="46" t="str">
        <f t="shared" si="118"/>
        <v>Oktober</v>
      </c>
      <c r="C237" s="385">
        <f>+'Ark1'!C255</f>
        <v>2005</v>
      </c>
      <c r="D237" s="46">
        <f>+IF(F237=0,"",'Ark1'!Q255)</f>
        <v>233</v>
      </c>
      <c r="E237" s="46">
        <f t="shared" si="120"/>
        <v>-16</v>
      </c>
      <c r="F237" s="129">
        <f>+'Ark1'!R255</f>
        <v>1825</v>
      </c>
      <c r="G237" s="46">
        <f t="shared" si="121"/>
        <v>301</v>
      </c>
      <c r="H237" s="104">
        <f>+IF(F237=0,"",'Ark1'!AF255)</f>
        <v>15.087632275132275</v>
      </c>
      <c r="I237" s="104">
        <f t="shared" si="122"/>
        <v>0.5122688474352568</v>
      </c>
      <c r="J237" s="104">
        <f>+IF(F237=0,"",'Ark1'!AG255)</f>
        <v>14.727716175657021</v>
      </c>
      <c r="K237" s="104"/>
      <c r="L237" s="129"/>
      <c r="M237" s="129"/>
      <c r="N237" s="129"/>
      <c r="O237" s="129"/>
      <c r="P237" s="39">
        <f>+IF(F237=0,"",'Ark1'!S255)</f>
        <v>3.3665753424657545</v>
      </c>
      <c r="Q237" s="39">
        <f t="shared" si="123"/>
        <v>-0.26990759716679102</v>
      </c>
      <c r="R237" s="105"/>
      <c r="S237" s="104"/>
      <c r="T237" s="383"/>
      <c r="U237" s="104"/>
      <c r="V237" s="102"/>
      <c r="W237" s="39">
        <f>+IF(F237=0,"",'Ark1'!T255)</f>
        <v>3.7879452054794527</v>
      </c>
      <c r="X237" s="389">
        <f t="shared" si="124"/>
        <v>-0.1516873404523067</v>
      </c>
      <c r="Y237" s="104">
        <f>+IF(F237=0,"",'Ark1'!U255)</f>
        <v>17.562958904109589</v>
      </c>
      <c r="Z237" s="394">
        <f t="shared" si="125"/>
        <v>-0.28960015100851777</v>
      </c>
      <c r="AA237" s="129">
        <f>+IF(F237=0,"",'Ark1'!W255)</f>
        <v>1.6438356164383559</v>
      </c>
      <c r="AB237" s="129">
        <f>+IF(F237=0,"",'Ark1'!X255)</f>
        <v>58.301369863013683</v>
      </c>
      <c r="AC237" s="129">
        <f>+IF(F237=0,"",'Ark1'!Y255)</f>
        <v>12.876712328767123</v>
      </c>
      <c r="AD237" s="104">
        <f>+IF(F237=0,"",'Ark1'!Z255)</f>
        <v>5.3729130907267262</v>
      </c>
      <c r="AE237" s="39">
        <f>+IF(F237=0,"",'Ark1'!AA255)</f>
        <v>1.6308265146961036</v>
      </c>
      <c r="AF237" s="39">
        <f>+IF(F237=0,"",'Ark1'!AB255)</f>
        <v>2.3579576482562539</v>
      </c>
      <c r="AG237" s="129">
        <f>+IF(F237=0,"",'Ark1'!AD255)</f>
        <v>44.470031834700436</v>
      </c>
      <c r="AH237" s="129">
        <f>+IF(F237=0,"",'Ark1'!AE255)</f>
        <v>57.550972562156602</v>
      </c>
      <c r="AI237" s="129">
        <f>+IF(F237=0,"",'Ark1'!AF255)</f>
        <v>15.087632275132275</v>
      </c>
      <c r="AJ237" s="39">
        <f t="shared" si="119"/>
        <v>5.2168619791666648</v>
      </c>
      <c r="AK237" s="25"/>
      <c r="AQ237" t="s">
        <v>66</v>
      </c>
    </row>
    <row r="238" spans="1:43" ht="15.6">
      <c r="A238" s="25"/>
      <c r="B238" s="46" t="str">
        <f>+AQ238</f>
        <v>November</v>
      </c>
      <c r="C238" s="385">
        <f>+'Ark1'!C256</f>
        <v>2005</v>
      </c>
      <c r="D238" s="46">
        <f>+IF(F238=0,"",'Ark1'!Q256)</f>
        <v>157</v>
      </c>
      <c r="E238" s="46">
        <f t="shared" si="120"/>
        <v>0</v>
      </c>
      <c r="F238" s="129">
        <f>+'Ark1'!R256</f>
        <v>1151</v>
      </c>
      <c r="G238" s="46">
        <f t="shared" si="121"/>
        <v>313</v>
      </c>
      <c r="H238" s="104">
        <f>+IF(F238=0,"",'Ark1'!AF256)</f>
        <v>9.5155423280423275</v>
      </c>
      <c r="I238" s="104">
        <f t="shared" si="122"/>
        <v>1.5010052201616872</v>
      </c>
      <c r="J238" s="104">
        <f>+IF(F238=0,"",'Ark1'!AG256)</f>
        <v>9.6431059231771528</v>
      </c>
      <c r="K238" s="104"/>
      <c r="L238" s="129"/>
      <c r="M238" s="129"/>
      <c r="N238" s="129"/>
      <c r="O238" s="129"/>
      <c r="P238" s="39">
        <f>+IF(F238=0,"",'Ark1'!S256)</f>
        <v>3.7567332754126848</v>
      </c>
      <c r="Q238" s="39">
        <f t="shared" si="123"/>
        <v>0.24241346634347405</v>
      </c>
      <c r="R238" s="105"/>
      <c r="S238" s="104"/>
      <c r="T238" s="383"/>
      <c r="U238" s="104"/>
      <c r="V238" s="102"/>
      <c r="W238" s="39">
        <f>+IF(F238=0,"",'Ark1'!T256)</f>
        <v>4.7315377932232812</v>
      </c>
      <c r="X238" s="389">
        <f t="shared" si="124"/>
        <v>0.65158552592018015</v>
      </c>
      <c r="Y238" s="104">
        <f>+IF(F238=0,"",'Ark1'!U256)</f>
        <v>18.233362293657681</v>
      </c>
      <c r="Z238" s="394">
        <f t="shared" si="125"/>
        <v>0.84434081394408622</v>
      </c>
      <c r="AA238" s="129">
        <f>+IF(F238=0,"",'Ark1'!W256)</f>
        <v>2.6933101650738478</v>
      </c>
      <c r="AB238" s="129">
        <f>+IF(F238=0,"",'Ark1'!X256)</f>
        <v>66.377063423110357</v>
      </c>
      <c r="AC238" s="129">
        <f>+IF(F238=0,"",'Ark1'!Y256)</f>
        <v>15.377932232841012</v>
      </c>
      <c r="AD238" s="104">
        <f>+IF(F238=0,"",'Ark1'!Z256)</f>
        <v>5.1376887919866254</v>
      </c>
      <c r="AE238" s="39">
        <f>+IF(F238=0,"",'Ark1'!AA256)</f>
        <v>1.5812446892430605</v>
      </c>
      <c r="AF238" s="39">
        <f>+IF(F238=0,"",'Ark1'!AB256)</f>
        <v>2.3996895936875098</v>
      </c>
      <c r="AG238" s="129">
        <f>+IF(F238=0,"",'Ark1'!AD256)</f>
        <v>53.401222211388237</v>
      </c>
      <c r="AH238" s="129">
        <f>+IF(F238=0,"",'Ark1'!AE256)</f>
        <v>53.665693368361666</v>
      </c>
      <c r="AI238" s="129">
        <f>+IF(F238=0,"",'Ark1'!AF256)</f>
        <v>9.5155423280423275</v>
      </c>
      <c r="AJ238" s="39">
        <f t="shared" si="119"/>
        <v>4.8535152636447707</v>
      </c>
      <c r="AK238" s="25"/>
      <c r="AQ238" t="s">
        <v>67</v>
      </c>
    </row>
    <row r="239" spans="1:43" ht="15.6">
      <c r="A239" s="25"/>
      <c r="B239" s="46" t="str">
        <f>+AQ239</f>
        <v>Desember</v>
      </c>
      <c r="C239" s="385">
        <f>+'Ark1'!C257</f>
        <v>2005</v>
      </c>
      <c r="D239" s="46">
        <f>+IF(F239=0,"",'Ark1'!Q257)</f>
        <v>67</v>
      </c>
      <c r="E239" s="46">
        <f t="shared" si="120"/>
        <v>7</v>
      </c>
      <c r="F239" s="129">
        <f>+'Ark1'!R257</f>
        <v>491</v>
      </c>
      <c r="G239" s="46">
        <f t="shared" si="121"/>
        <v>169</v>
      </c>
      <c r="H239" s="104">
        <f>+IF(F239=0,"",'Ark1'!AF257)</f>
        <v>4.059193121693121</v>
      </c>
      <c r="I239" s="104">
        <f t="shared" si="122"/>
        <v>0.97962158382012987</v>
      </c>
      <c r="J239" s="104">
        <f>+IF(F239=0,"",'Ark1'!AG257)</f>
        <v>3.8552481882359841</v>
      </c>
      <c r="K239" s="104"/>
      <c r="L239" s="129"/>
      <c r="M239" s="129"/>
      <c r="N239" s="129"/>
      <c r="O239" s="129"/>
      <c r="P239" s="39">
        <f>+IF(F239=0,"",'Ark1'!S257)</f>
        <v>4.0162932790224035</v>
      </c>
      <c r="Q239" s="39">
        <f t="shared" si="123"/>
        <v>0.11877775107209221</v>
      </c>
      <c r="R239" s="105"/>
      <c r="S239" s="104"/>
      <c r="T239" s="383"/>
      <c r="U239" s="104"/>
      <c r="V239" s="102"/>
      <c r="W239" s="39">
        <f>+IF(F239=0,"",'Ark1'!T257)</f>
        <v>4.8737270875763752</v>
      </c>
      <c r="X239" s="389">
        <f t="shared" si="124"/>
        <v>0.17186373353910689</v>
      </c>
      <c r="Y239" s="104">
        <f>+IF(F239=0,"",'Ark1'!U257)</f>
        <v>17.088187372708749</v>
      </c>
      <c r="Z239" s="394">
        <f t="shared" si="125"/>
        <v>-0.44100517387511218</v>
      </c>
      <c r="AA239" s="129">
        <f>+IF(F239=0,"",'Ark1'!W257)</f>
        <v>4.2769857433808562</v>
      </c>
      <c r="AB239" s="129">
        <f>+IF(F239=0,"",'Ark1'!X257)</f>
        <v>53.360488798370653</v>
      </c>
      <c r="AC239" s="129">
        <f>+IF(F239=0,"",'Ark1'!Y257)</f>
        <v>15.885947046843174</v>
      </c>
      <c r="AD239" s="104">
        <f>+IF(F239=0,"",'Ark1'!Z257)</f>
        <v>5.8851138600841324</v>
      </c>
      <c r="AE239" s="39">
        <f>+IF(F239=0,"",'Ark1'!AA257)</f>
        <v>1.9399695830692425</v>
      </c>
      <c r="AF239" s="39">
        <f>+IF(F239=0,"",'Ark1'!AB257)</f>
        <v>2.5192420705117882</v>
      </c>
      <c r="AG239" s="129">
        <f>+IF(F239=0,"",'Ark1'!AD257)</f>
        <v>54.571392530252879</v>
      </c>
      <c r="AH239" s="129">
        <f>+IF(F239=0,"",'Ark1'!AE257)</f>
        <v>70.469292277311467</v>
      </c>
      <c r="AI239" s="129">
        <f>+IF(F239=0,"",'Ark1'!AF257)</f>
        <v>4.059193121693121</v>
      </c>
      <c r="AJ239" s="39">
        <f t="shared" si="119"/>
        <v>4.2547160243407687</v>
      </c>
      <c r="AK239" s="25"/>
      <c r="AQ239" t="s">
        <v>68</v>
      </c>
    </row>
    <row r="240" spans="1:43" ht="15.6">
      <c r="A240" s="25"/>
      <c r="B240" s="70" t="str">
        <f t="shared" ref="B240:B249" si="126">+AQ240</f>
        <v>Januar</v>
      </c>
      <c r="C240" s="386">
        <f>+'Ark1'!C258</f>
        <v>2004</v>
      </c>
      <c r="D240" s="70">
        <f>+IF(F240=0,"",'Ark1'!Q258)</f>
        <v>211</v>
      </c>
      <c r="E240" s="70">
        <f>+IF(F240=0,"",D240-D252)</f>
        <v>211</v>
      </c>
      <c r="F240" s="130">
        <f>+'Ark1'!R258</f>
        <v>1644</v>
      </c>
      <c r="G240" s="70">
        <f>+IF(F240=0,"",F240-F252)</f>
        <v>1644</v>
      </c>
      <c r="H240" s="124">
        <f>+IF(F240=0,"",'Ark1'!AF258)</f>
        <v>15.723029839326699</v>
      </c>
      <c r="I240" s="124">
        <f>+IF(F240=0,"",H240-H252)</f>
        <v>15.723029839326699</v>
      </c>
      <c r="J240" s="124">
        <f>+IF(F240=0,"",'Ark1'!AG258)</f>
        <v>16.007888271670875</v>
      </c>
      <c r="K240" s="124"/>
      <c r="L240" s="130"/>
      <c r="M240" s="130"/>
      <c r="N240" s="130"/>
      <c r="O240" s="130"/>
      <c r="P240" s="71">
        <f>+IF(F240=0,"",'Ark1'!S258)</f>
        <v>3.8923357664233591</v>
      </c>
      <c r="Q240" s="71">
        <f>+IF(F240=0,"",P240-P252)</f>
        <v>3.8923357664233591</v>
      </c>
      <c r="R240" s="105"/>
      <c r="S240" s="124"/>
      <c r="T240" s="383"/>
      <c r="U240" s="124"/>
      <c r="V240" s="102"/>
      <c r="W240" s="71">
        <f>+IF(F240=0,"",'Ark1'!T258)</f>
        <v>4.4355231143552301</v>
      </c>
      <c r="X240" s="399">
        <f>+IF(F240=0,"",W240-W252)</f>
        <v>4.4355231143552301</v>
      </c>
      <c r="Y240" s="124">
        <f>+IF(F240=0,"",'Ark1'!U258)</f>
        <v>18.140510948905114</v>
      </c>
      <c r="Z240" s="395">
        <f>+IF(F240=0,"",Y240-Y252)</f>
        <v>18.140510948905114</v>
      </c>
      <c r="AA240" s="130">
        <f>+IF(F240=0,"",'Ark1'!W258)</f>
        <v>1.2773722627737227</v>
      </c>
      <c r="AB240" s="130">
        <f>+IF(F240=0,"",'Ark1'!X258)</f>
        <v>66.909975669099751</v>
      </c>
      <c r="AC240" s="130">
        <f>+IF(F240=0,"",'Ark1'!Y258)</f>
        <v>12.287104622871048</v>
      </c>
      <c r="AD240" s="124">
        <f>+IF(F240=0,"",'Ark1'!Z258)</f>
        <v>4.5390239507037924</v>
      </c>
      <c r="AE240" s="71">
        <f>+IF(F240=0,"",'Ark1'!AA258)</f>
        <v>1.4707082042519843</v>
      </c>
      <c r="AF240" s="71">
        <f>+IF(F240=0,"",'Ark1'!AB258)</f>
        <v>2.2155946747651569</v>
      </c>
      <c r="AG240" s="130">
        <f>+IF(F240=0,"",'Ark1'!AD258)</f>
        <v>47.011683562271237</v>
      </c>
      <c r="AH240" s="130">
        <f>+IF(F240=0,"",'Ark1'!AE258)</f>
        <v>57.272891976772449</v>
      </c>
      <c r="AI240" s="130">
        <f>+IF(F240=0,"",'Ark1'!AF258)</f>
        <v>15.723029839326699</v>
      </c>
      <c r="AJ240" s="71">
        <f t="shared" si="119"/>
        <v>4.6605719643694323</v>
      </c>
      <c r="AK240" s="25"/>
      <c r="AQ240" t="s">
        <v>448</v>
      </c>
    </row>
    <row r="241" spans="1:65" ht="15.6">
      <c r="A241" s="25"/>
      <c r="B241" s="70" t="str">
        <f t="shared" si="126"/>
        <v>Februar</v>
      </c>
      <c r="C241" s="386">
        <f>+'Ark1'!C259</f>
        <v>2004</v>
      </c>
      <c r="D241" s="70">
        <f>+IF(F241=0,"",'Ark1'!Q259)</f>
        <v>156</v>
      </c>
      <c r="E241" s="70">
        <f t="shared" ref="E241:E251" si="127">+IF(F241=0,"",D241-D253)</f>
        <v>156</v>
      </c>
      <c r="F241" s="130">
        <f>+'Ark1'!R259</f>
        <v>886</v>
      </c>
      <c r="G241" s="70">
        <f t="shared" ref="G241:G251" si="128">+IF(F241=0,"",F241-F253)</f>
        <v>886</v>
      </c>
      <c r="H241" s="124">
        <f>+IF(F241=0,"",'Ark1'!AF259)</f>
        <v>8.4736036725325192</v>
      </c>
      <c r="I241" s="124">
        <f t="shared" ref="I241:I251" si="129">+IF(F241=0,"",H241-H253)</f>
        <v>8.4736036725325192</v>
      </c>
      <c r="J241" s="124">
        <f>+IF(F241=0,"",'Ark1'!AG259)</f>
        <v>8.326055719238509</v>
      </c>
      <c r="K241" s="124"/>
      <c r="L241" s="130"/>
      <c r="M241" s="130"/>
      <c r="N241" s="130"/>
      <c r="O241" s="130"/>
      <c r="P241" s="71">
        <f>+IF(F241=0,"",'Ark1'!S259)</f>
        <v>3.6512415349887126</v>
      </c>
      <c r="Q241" s="71">
        <f t="shared" ref="Q241:Q251" si="130">+IF(F241=0,"",P241-P253)</f>
        <v>3.6512415349887126</v>
      </c>
      <c r="R241" s="105"/>
      <c r="S241" s="124"/>
      <c r="T241" s="383"/>
      <c r="U241" s="124"/>
      <c r="V241" s="102"/>
      <c r="W241" s="71">
        <f>+IF(F241=0,"",'Ark1'!T259)</f>
        <v>3.9695259593679446</v>
      </c>
      <c r="X241" s="399">
        <f t="shared" ref="X241:X251" si="131">+IF(F241=0,"",W241-W253)</f>
        <v>3.9695259593679446</v>
      </c>
      <c r="Y241" s="124">
        <f>+IF(F241=0,"",'Ark1'!U259)</f>
        <v>17.507449209932293</v>
      </c>
      <c r="Z241" s="395">
        <f t="shared" ref="Z241:Z251" si="132">+IF(F241=0,"",Y241-Y253)</f>
        <v>17.507449209932293</v>
      </c>
      <c r="AA241" s="130">
        <f>+IF(F241=0,"",'Ark1'!W259)</f>
        <v>0.45146726862302489</v>
      </c>
      <c r="AB241" s="130">
        <f>+IF(F241=0,"",'Ark1'!X259)</f>
        <v>60.835214446952598</v>
      </c>
      <c r="AC241" s="130">
        <f>+IF(F241=0,"",'Ark1'!Y259)</f>
        <v>11.851015801354404</v>
      </c>
      <c r="AD241" s="124">
        <f>+IF(F241=0,"",'Ark1'!Z259)</f>
        <v>4.9886090149765581</v>
      </c>
      <c r="AE241" s="71">
        <f>+IF(F241=0,"",'Ark1'!AA259)</f>
        <v>1.4478261256772442</v>
      </c>
      <c r="AF241" s="71">
        <f>+IF(F241=0,"",'Ark1'!AB259)</f>
        <v>2.0314061229191873</v>
      </c>
      <c r="AG241" s="130">
        <f>+IF(F241=0,"",'Ark1'!AD259)</f>
        <v>56.564338165355984</v>
      </c>
      <c r="AH241" s="130">
        <f>+IF(F241=0,"",'Ark1'!AE259)</f>
        <v>58.506528948997037</v>
      </c>
      <c r="AI241" s="130">
        <f>+IF(F241=0,"",'Ark1'!AF259)</f>
        <v>8.4736036725325192</v>
      </c>
      <c r="AJ241" s="71">
        <f t="shared" si="119"/>
        <v>4.7949304482225701</v>
      </c>
      <c r="AK241" s="25"/>
      <c r="AQ241" t="s">
        <v>449</v>
      </c>
    </row>
    <row r="242" spans="1:65" ht="15.6">
      <c r="A242" s="25"/>
      <c r="B242" s="70" t="str">
        <f t="shared" si="126"/>
        <v>Mars</v>
      </c>
      <c r="C242" s="386">
        <f>+'Ark1'!C260</f>
        <v>2004</v>
      </c>
      <c r="D242" s="70">
        <f>+IF(F242=0,"",'Ark1'!Q260)</f>
        <v>229</v>
      </c>
      <c r="E242" s="70">
        <f t="shared" si="127"/>
        <v>229</v>
      </c>
      <c r="F242" s="130">
        <f>+'Ark1'!R260</f>
        <v>1021</v>
      </c>
      <c r="G242" s="70">
        <f t="shared" si="128"/>
        <v>1021</v>
      </c>
      <c r="H242" s="124">
        <f>+IF(F242=0,"",'Ark1'!AF260)</f>
        <v>9.7647283856159124</v>
      </c>
      <c r="I242" s="124">
        <f t="shared" si="129"/>
        <v>9.7647283856159124</v>
      </c>
      <c r="J242" s="124">
        <f>+IF(F242=0,"",'Ark1'!AG260)</f>
        <v>10.272895767568656</v>
      </c>
      <c r="K242" s="124"/>
      <c r="L242" s="130"/>
      <c r="M242" s="130"/>
      <c r="N242" s="130"/>
      <c r="O242" s="130"/>
      <c r="P242" s="71">
        <f>+IF(F242=0,"",'Ark1'!S260)</f>
        <v>4.23800195886386</v>
      </c>
      <c r="Q242" s="71">
        <f t="shared" si="130"/>
        <v>4.23800195886386</v>
      </c>
      <c r="R242" s="105"/>
      <c r="S242" s="124"/>
      <c r="T242" s="383"/>
      <c r="U242" s="124"/>
      <c r="V242" s="102"/>
      <c r="W242" s="71">
        <f>+IF(F242=0,"",'Ark1'!T260)</f>
        <v>4.8325171400587648</v>
      </c>
      <c r="X242" s="399">
        <f t="shared" si="131"/>
        <v>4.8325171400587648</v>
      </c>
      <c r="Y242" s="124">
        <f>+IF(F242=0,"",'Ark1'!U260)</f>
        <v>18.744955925563161</v>
      </c>
      <c r="Z242" s="395">
        <f t="shared" si="132"/>
        <v>18.744955925563161</v>
      </c>
      <c r="AA242" s="130">
        <f>+IF(F242=0,"",'Ark1'!W260)</f>
        <v>2.2526934378060726</v>
      </c>
      <c r="AB242" s="130">
        <f>+IF(F242=0,"",'Ark1'!X260)</f>
        <v>66.601371204701294</v>
      </c>
      <c r="AC242" s="130">
        <f>+IF(F242=0,"",'Ark1'!Y260)</f>
        <v>19.000979431929473</v>
      </c>
      <c r="AD242" s="124">
        <f>+IF(F242=0,"",'Ark1'!Z260)</f>
        <v>5.4231309397825278</v>
      </c>
      <c r="AE242" s="71">
        <f>+IF(F242=0,"",'Ark1'!AA260)</f>
        <v>1.779512727546114</v>
      </c>
      <c r="AF242" s="71">
        <f>+IF(F242=0,"",'Ark1'!AB260)</f>
        <v>2.1934727386477926</v>
      </c>
      <c r="AG242" s="130">
        <f>+IF(F242=0,"",'Ark1'!AD260)</f>
        <v>58.995581151056555</v>
      </c>
      <c r="AH242" s="130">
        <f>+IF(F242=0,"",'Ark1'!AE260)</f>
        <v>69.548357701167532</v>
      </c>
      <c r="AI242" s="130">
        <f>+IF(F242=0,"",'Ark1'!AF260)</f>
        <v>9.7647283856159124</v>
      </c>
      <c r="AJ242" s="71">
        <f t="shared" si="119"/>
        <v>4.4230644788537052</v>
      </c>
      <c r="AK242" s="25"/>
      <c r="AQ242" t="s">
        <v>450</v>
      </c>
    </row>
    <row r="243" spans="1:65" ht="15.6">
      <c r="A243" s="25"/>
      <c r="B243" s="70" t="str">
        <f t="shared" si="126"/>
        <v>April</v>
      </c>
      <c r="C243" s="386">
        <f>+'Ark1'!C261</f>
        <v>2004</v>
      </c>
      <c r="D243" s="70">
        <f>+IF(F243=0,"",'Ark1'!Q261)</f>
        <v>118</v>
      </c>
      <c r="E243" s="70">
        <f t="shared" si="127"/>
        <v>118</v>
      </c>
      <c r="F243" s="130">
        <f>+'Ark1'!R261</f>
        <v>550</v>
      </c>
      <c r="G243" s="70">
        <f t="shared" si="128"/>
        <v>550</v>
      </c>
      <c r="H243" s="124">
        <f>+IF(F243=0,"",'Ark1'!AF261)</f>
        <v>5.2601377199693955</v>
      </c>
      <c r="I243" s="124">
        <f t="shared" si="129"/>
        <v>5.2601377199693955</v>
      </c>
      <c r="J243" s="124">
        <f>+IF(F243=0,"",'Ark1'!AG261)</f>
        <v>5.4661815043217485</v>
      </c>
      <c r="K243" s="124"/>
      <c r="L243" s="130"/>
      <c r="M243" s="130"/>
      <c r="N243" s="130"/>
      <c r="O243" s="130"/>
      <c r="P243" s="71">
        <f>+IF(F243=0,"",'Ark1'!S261)</f>
        <v>4.1818181818181808</v>
      </c>
      <c r="Q243" s="71">
        <f t="shared" si="130"/>
        <v>4.1818181818181808</v>
      </c>
      <c r="R243" s="105"/>
      <c r="S243" s="124"/>
      <c r="T243" s="383"/>
      <c r="U243" s="124"/>
      <c r="V243" s="102"/>
      <c r="W243" s="71">
        <f>+IF(F243=0,"",'Ark1'!T261)</f>
        <v>4.9290909090909087</v>
      </c>
      <c r="X243" s="399">
        <f t="shared" si="131"/>
        <v>4.9290909090909087</v>
      </c>
      <c r="Y243" s="124">
        <f>+IF(F243=0,"",'Ark1'!U261)</f>
        <v>18.515636363636364</v>
      </c>
      <c r="Z243" s="395">
        <f t="shared" si="132"/>
        <v>18.515636363636364</v>
      </c>
      <c r="AA243" s="130">
        <f>+IF(F243=0,"",'Ark1'!W261)</f>
        <v>1.8181818181818179</v>
      </c>
      <c r="AB243" s="130">
        <f>+IF(F243=0,"",'Ark1'!X261)</f>
        <v>66.545454545454547</v>
      </c>
      <c r="AC243" s="130">
        <f>+IF(F243=0,"",'Ark1'!Y261)</f>
        <v>18.545454545454547</v>
      </c>
      <c r="AD243" s="124">
        <f>+IF(F243=0,"",'Ark1'!Z261)</f>
        <v>5.6129664053660813</v>
      </c>
      <c r="AE243" s="71">
        <f>+IF(F243=0,"",'Ark1'!AA261)</f>
        <v>1.7703713949431803</v>
      </c>
      <c r="AF243" s="71">
        <f>+IF(F243=0,"",'Ark1'!AB261)</f>
        <v>2.2182034276145628</v>
      </c>
      <c r="AG243" s="130">
        <f>+IF(F243=0,"",'Ark1'!AD261)</f>
        <v>63.803778176078147</v>
      </c>
      <c r="AH243" s="130">
        <f>+IF(F243=0,"",'Ark1'!AE261)</f>
        <v>70.887968821402637</v>
      </c>
      <c r="AI243" s="130">
        <f>+IF(F243=0,"",'Ark1'!AF261)</f>
        <v>5.2601377199693955</v>
      </c>
      <c r="AJ243" s="71">
        <f t="shared" si="119"/>
        <v>4.427652173913045</v>
      </c>
      <c r="AK243" s="25"/>
      <c r="AQ243" t="s">
        <v>451</v>
      </c>
    </row>
    <row r="244" spans="1:65" ht="15.6">
      <c r="A244" s="25"/>
      <c r="B244" s="70" t="str">
        <f t="shared" si="126"/>
        <v>Mai</v>
      </c>
      <c r="C244" s="386">
        <f>+'Ark1'!C262</f>
        <v>2004</v>
      </c>
      <c r="D244" s="70">
        <f>+IF(F244=0,"",'Ark1'!Q262)</f>
        <v>143</v>
      </c>
      <c r="E244" s="70">
        <f t="shared" si="127"/>
        <v>143</v>
      </c>
      <c r="F244" s="130">
        <f>+'Ark1'!R262</f>
        <v>643</v>
      </c>
      <c r="G244" s="70">
        <f t="shared" si="128"/>
        <v>643</v>
      </c>
      <c r="H244" s="124">
        <f>+IF(F244=0,"",'Ark1'!AF262)</f>
        <v>6.1495791889824014</v>
      </c>
      <c r="I244" s="124">
        <f t="shared" si="129"/>
        <v>6.1495791889824014</v>
      </c>
      <c r="J244" s="124">
        <f>+IF(F244=0,"",'Ark1'!AG262)</f>
        <v>6.4797514142367891</v>
      </c>
      <c r="K244" s="124"/>
      <c r="L244" s="130"/>
      <c r="M244" s="130"/>
      <c r="N244" s="130"/>
      <c r="O244" s="130"/>
      <c r="P244" s="71">
        <f>+IF(F244=0,"",'Ark1'!S262)</f>
        <v>4.0855365474339038</v>
      </c>
      <c r="Q244" s="71">
        <f t="shared" si="130"/>
        <v>4.0855365474339038</v>
      </c>
      <c r="R244" s="105"/>
      <c r="S244" s="124"/>
      <c r="T244" s="383"/>
      <c r="U244" s="124"/>
      <c r="V244" s="102"/>
      <c r="W244" s="71">
        <f>+IF(F244=0,"",'Ark1'!T262)</f>
        <v>4.796267496111974</v>
      </c>
      <c r="X244" s="399">
        <f t="shared" si="131"/>
        <v>4.796267496111974</v>
      </c>
      <c r="Y244" s="124">
        <f>+IF(F244=0,"",'Ark1'!U262)</f>
        <v>18.774339035769849</v>
      </c>
      <c r="Z244" s="395">
        <f t="shared" si="132"/>
        <v>18.774339035769849</v>
      </c>
      <c r="AA244" s="130">
        <f>+IF(F244=0,"",'Ark1'!W262)</f>
        <v>3.1104199066874023</v>
      </c>
      <c r="AB244" s="130">
        <f>+IF(F244=0,"",'Ark1'!X262)</f>
        <v>65.629860031104215</v>
      </c>
      <c r="AC244" s="130">
        <f>+IF(F244=0,"",'Ark1'!Y262)</f>
        <v>22.706065318818041</v>
      </c>
      <c r="AD244" s="124">
        <f>+IF(F244=0,"",'Ark1'!Z262)</f>
        <v>5.7068383571250623</v>
      </c>
      <c r="AE244" s="71">
        <f>+IF(F244=0,"",'Ark1'!AA262)</f>
        <v>1.7549288465463013</v>
      </c>
      <c r="AF244" s="71">
        <f>+IF(F244=0,"",'Ark1'!AB262)</f>
        <v>2.4886401447003976</v>
      </c>
      <c r="AG244" s="130">
        <f>+IF(F244=0,"",'Ark1'!AD262)</f>
        <v>63.468044135544446</v>
      </c>
      <c r="AH244" s="130">
        <f>+IF(F244=0,"",'Ark1'!AE262)</f>
        <v>69.446080827015095</v>
      </c>
      <c r="AI244" s="130">
        <f>+IF(F244=0,"",'Ark1'!AF262)</f>
        <v>6.1495791889824014</v>
      </c>
      <c r="AJ244" s="71">
        <f t="shared" si="119"/>
        <v>4.5953178530643362</v>
      </c>
      <c r="AK244" s="25"/>
      <c r="AQ244" t="s">
        <v>452</v>
      </c>
    </row>
    <row r="245" spans="1:65" ht="15.6">
      <c r="A245" s="25"/>
      <c r="B245" s="70" t="str">
        <f t="shared" si="126"/>
        <v>Juni</v>
      </c>
      <c r="C245" s="386">
        <f>+'Ark1'!C263</f>
        <v>2004</v>
      </c>
      <c r="D245" s="70">
        <f>+IF(F245=0,"",'Ark1'!Q263)</f>
        <v>117</v>
      </c>
      <c r="E245" s="70">
        <f t="shared" si="127"/>
        <v>117</v>
      </c>
      <c r="F245" s="130">
        <f>+'Ark1'!R263</f>
        <v>625</v>
      </c>
      <c r="G245" s="70">
        <f t="shared" si="128"/>
        <v>625</v>
      </c>
      <c r="H245" s="124">
        <f>+IF(F245=0,"",'Ark1'!AF263)</f>
        <v>5.9774292272379492</v>
      </c>
      <c r="I245" s="124">
        <f t="shared" si="129"/>
        <v>5.9774292272379492</v>
      </c>
      <c r="J245" s="124">
        <f>+IF(F245=0,"",'Ark1'!AG263)</f>
        <v>5.8775031279874224</v>
      </c>
      <c r="K245" s="124"/>
      <c r="L245" s="130"/>
      <c r="M245" s="130"/>
      <c r="N245" s="130"/>
      <c r="O245" s="130"/>
      <c r="P245" s="71">
        <f>+IF(F245=0,"",'Ark1'!S263)</f>
        <v>3.7504</v>
      </c>
      <c r="Q245" s="71">
        <f t="shared" si="130"/>
        <v>3.7504</v>
      </c>
      <c r="R245" s="105"/>
      <c r="S245" s="124"/>
      <c r="T245" s="383"/>
      <c r="U245" s="124"/>
      <c r="V245" s="102"/>
      <c r="W245" s="71">
        <f>+IF(F245=0,"",'Ark1'!T263)</f>
        <v>4.4240000000000004</v>
      </c>
      <c r="X245" s="399">
        <f t="shared" si="131"/>
        <v>4.4240000000000004</v>
      </c>
      <c r="Y245" s="124">
        <f>+IF(F245=0,"",'Ark1'!U263)</f>
        <v>17.519839999999995</v>
      </c>
      <c r="Z245" s="395">
        <f t="shared" si="132"/>
        <v>17.519839999999995</v>
      </c>
      <c r="AA245" s="130">
        <f>+IF(F245=0,"",'Ark1'!W263)</f>
        <v>2.2400000000000002</v>
      </c>
      <c r="AB245" s="130">
        <f>+IF(F245=0,"",'Ark1'!X263)</f>
        <v>52.64</v>
      </c>
      <c r="AC245" s="130">
        <f>+IF(F245=0,"",'Ark1'!Y263)</f>
        <v>14.720000000000004</v>
      </c>
      <c r="AD245" s="124">
        <f>+IF(F245=0,"",'Ark1'!Z263)</f>
        <v>5.6908085870463552</v>
      </c>
      <c r="AE245" s="71">
        <f>+IF(F245=0,"",'Ark1'!AA263)</f>
        <v>1.7893294386445451</v>
      </c>
      <c r="AF245" s="71">
        <f>+IF(F245=0,"",'Ark1'!AB263)</f>
        <v>2.3868439412747526</v>
      </c>
      <c r="AG245" s="130">
        <f>+IF(F245=0,"",'Ark1'!AD263)</f>
        <v>62.762148665021286</v>
      </c>
      <c r="AH245" s="130">
        <f>+IF(F245=0,"",'Ark1'!AE263)</f>
        <v>68.300930997348004</v>
      </c>
      <c r="AI245" s="130">
        <f>+IF(F245=0,"",'Ark1'!AF263)</f>
        <v>5.9774292272379492</v>
      </c>
      <c r="AJ245" s="71">
        <f t="shared" si="119"/>
        <v>4.671459044368599</v>
      </c>
      <c r="AK245" s="25"/>
      <c r="AQ245" t="s">
        <v>453</v>
      </c>
    </row>
    <row r="246" spans="1:65" ht="15.6">
      <c r="A246" s="25"/>
      <c r="B246" s="70" t="str">
        <f t="shared" si="126"/>
        <v>Juli</v>
      </c>
      <c r="C246" s="386">
        <f>+'Ark1'!C264</f>
        <v>2004</v>
      </c>
      <c r="D246" s="70">
        <f>+IF(F246=0,"",'Ark1'!Q264)</f>
        <v>44</v>
      </c>
      <c r="E246" s="70">
        <f t="shared" si="127"/>
        <v>44</v>
      </c>
      <c r="F246" s="130">
        <f>+'Ark1'!R264</f>
        <v>176</v>
      </c>
      <c r="G246" s="70">
        <f t="shared" si="128"/>
        <v>176</v>
      </c>
      <c r="H246" s="124">
        <f>+IF(F246=0,"",'Ark1'!AF264)</f>
        <v>1.6832440703902063</v>
      </c>
      <c r="I246" s="124">
        <f t="shared" si="129"/>
        <v>1.6832440703902063</v>
      </c>
      <c r="J246" s="124">
        <f>+IF(F246=0,"",'Ark1'!AG264)</f>
        <v>1.64909751322987</v>
      </c>
      <c r="K246" s="124"/>
      <c r="L246" s="130"/>
      <c r="M246" s="130"/>
      <c r="N246" s="130"/>
      <c r="O246" s="130"/>
      <c r="P246" s="71">
        <f>+IF(F246=0,"",'Ark1'!S264)</f>
        <v>4.0227272727272725</v>
      </c>
      <c r="Q246" s="71">
        <f t="shared" si="130"/>
        <v>4.0227272727272725</v>
      </c>
      <c r="R246" s="105"/>
      <c r="S246" s="124"/>
      <c r="T246" s="383"/>
      <c r="U246" s="124"/>
      <c r="V246" s="102"/>
      <c r="W246" s="71">
        <f>+IF(F246=0,"",'Ark1'!T264)</f>
        <v>4.4375</v>
      </c>
      <c r="X246" s="399">
        <f t="shared" si="131"/>
        <v>4.4375</v>
      </c>
      <c r="Y246" s="124">
        <f>+IF(F246=0,"",'Ark1'!U264)</f>
        <v>17.456249999999997</v>
      </c>
      <c r="Z246" s="395">
        <f t="shared" si="132"/>
        <v>17.456249999999997</v>
      </c>
      <c r="AA246" s="130">
        <f>+IF(F246=0,"",'Ark1'!W264)</f>
        <v>5.6818181818181808</v>
      </c>
      <c r="AB246" s="130">
        <f>+IF(F246=0,"",'Ark1'!X264)</f>
        <v>56.25</v>
      </c>
      <c r="AC246" s="130">
        <f>+IF(F246=0,"",'Ark1'!Y264)</f>
        <v>14.772727272727275</v>
      </c>
      <c r="AD246" s="124">
        <f>+IF(F246=0,"",'Ark1'!Z264)</f>
        <v>5.8791973038417424</v>
      </c>
      <c r="AE246" s="71">
        <f>+IF(F246=0,"",'Ark1'!AA264)</f>
        <v>1.9625891567893443</v>
      </c>
      <c r="AF246" s="71">
        <f>+IF(F246=0,"",'Ark1'!AB264)</f>
        <v>2.7585739275278378</v>
      </c>
      <c r="AG246" s="130">
        <f>+IF(F246=0,"",'Ark1'!AD264)</f>
        <v>75.342148486044991</v>
      </c>
      <c r="AH246" s="130">
        <f>+IF(F246=0,"",'Ark1'!AE264)</f>
        <v>74.854013343910637</v>
      </c>
      <c r="AI246" s="130">
        <f>+IF(F246=0,"",'Ark1'!AF264)</f>
        <v>1.6832440703902063</v>
      </c>
      <c r="AJ246" s="71">
        <f t="shared" si="119"/>
        <v>4.3394067796610161</v>
      </c>
      <c r="AK246" s="25"/>
      <c r="AQ246" t="s">
        <v>454</v>
      </c>
    </row>
    <row r="247" spans="1:65" ht="15.6">
      <c r="A247" s="25"/>
      <c r="B247" s="70" t="str">
        <f t="shared" si="126"/>
        <v>August</v>
      </c>
      <c r="C247" s="386">
        <f>+'Ark1'!C265</f>
        <v>2004</v>
      </c>
      <c r="D247" s="70">
        <f>+IF(F247=0,"",'Ark1'!Q265)</f>
        <v>115</v>
      </c>
      <c r="E247" s="70">
        <f t="shared" si="127"/>
        <v>115</v>
      </c>
      <c r="F247" s="130">
        <f>+'Ark1'!R265</f>
        <v>808</v>
      </c>
      <c r="G247" s="70">
        <f t="shared" si="128"/>
        <v>808</v>
      </c>
      <c r="H247" s="124">
        <f>+IF(F247=0,"",'Ark1'!AF265)</f>
        <v>7.7276205049732196</v>
      </c>
      <c r="I247" s="124">
        <f t="shared" si="129"/>
        <v>7.7276205049732196</v>
      </c>
      <c r="J247" s="124">
        <f>+IF(F247=0,"",'Ark1'!AG265)</f>
        <v>7.3032534826536972</v>
      </c>
      <c r="K247" s="124"/>
      <c r="L247" s="130"/>
      <c r="M247" s="130"/>
      <c r="N247" s="130"/>
      <c r="O247" s="130"/>
      <c r="P247" s="71">
        <f>+IF(F247=0,"",'Ark1'!S265)</f>
        <v>3.4195544554455446</v>
      </c>
      <c r="Q247" s="71">
        <f t="shared" si="130"/>
        <v>3.4195544554455446</v>
      </c>
      <c r="R247" s="105"/>
      <c r="S247" s="124"/>
      <c r="T247" s="383"/>
      <c r="U247" s="124"/>
      <c r="V247" s="102"/>
      <c r="W247" s="71">
        <f>+IF(F247=0,"",'Ark1'!T265)</f>
        <v>3.7698019801980198</v>
      </c>
      <c r="X247" s="399">
        <f t="shared" si="131"/>
        <v>3.7698019801980198</v>
      </c>
      <c r="Y247" s="124">
        <f>+IF(F247=0,"",'Ark1'!U265)</f>
        <v>16.839232673267329</v>
      </c>
      <c r="Z247" s="395">
        <f t="shared" si="132"/>
        <v>16.839232673267329</v>
      </c>
      <c r="AA247" s="130">
        <f>+IF(F247=0,"",'Ark1'!W265)</f>
        <v>1.3613861386138613</v>
      </c>
      <c r="AB247" s="130">
        <f>+IF(F247=0,"",'Ark1'!X265)</f>
        <v>49.628712871287135</v>
      </c>
      <c r="AC247" s="130">
        <f>+IF(F247=0,"",'Ark1'!Y265)</f>
        <v>10.89108910891089</v>
      </c>
      <c r="AD247" s="124">
        <f>+IF(F247=0,"",'Ark1'!Z265)</f>
        <v>5.2256846541174733</v>
      </c>
      <c r="AE247" s="71">
        <f>+IF(F247=0,"",'Ark1'!AA265)</f>
        <v>1.7056875735373556</v>
      </c>
      <c r="AF247" s="71">
        <f>+IF(F247=0,"",'Ark1'!AB265)</f>
        <v>2.3717560358227039</v>
      </c>
      <c r="AG247" s="130">
        <f>+IF(F247=0,"",'Ark1'!AD265)</f>
        <v>53.419093675462861</v>
      </c>
      <c r="AH247" s="130">
        <f>+IF(F247=0,"",'Ark1'!AE265)</f>
        <v>54.028009689771757</v>
      </c>
      <c r="AI247" s="130">
        <f>+IF(F247=0,"",'Ark1'!AF265)</f>
        <v>7.7276205049732196</v>
      </c>
      <c r="AJ247" s="71">
        <f t="shared" si="119"/>
        <v>4.9243937748823745</v>
      </c>
      <c r="AK247" s="25"/>
      <c r="AQ247" t="s">
        <v>65</v>
      </c>
    </row>
    <row r="248" spans="1:65" ht="15.6">
      <c r="A248" s="25"/>
      <c r="B248" s="70" t="str">
        <f t="shared" si="126"/>
        <v>September</v>
      </c>
      <c r="C248" s="386">
        <f>+'Ark1'!C266</f>
        <v>2004</v>
      </c>
      <c r="D248" s="70">
        <f>+IF(F248=0,"",'Ark1'!Q266)</f>
        <v>171</v>
      </c>
      <c r="E248" s="70">
        <f t="shared" si="127"/>
        <v>171</v>
      </c>
      <c r="F248" s="130">
        <f>+'Ark1'!R266</f>
        <v>1419</v>
      </c>
      <c r="G248" s="70">
        <f t="shared" si="128"/>
        <v>1419</v>
      </c>
      <c r="H248" s="124">
        <f>+IF(F248=0,"",'Ark1'!AF266)</f>
        <v>13.57115531752104</v>
      </c>
      <c r="I248" s="124">
        <f t="shared" si="129"/>
        <v>13.57115531752104</v>
      </c>
      <c r="J248" s="124">
        <f>+IF(F248=0,"",'Ark1'!AG266)</f>
        <v>13.162077252030183</v>
      </c>
      <c r="K248" s="124"/>
      <c r="L248" s="130"/>
      <c r="M248" s="130"/>
      <c r="N248" s="130"/>
      <c r="O248" s="130"/>
      <c r="P248" s="71">
        <f>+IF(F248=0,"",'Ark1'!S266)</f>
        <v>3.2832980972515862</v>
      </c>
      <c r="Q248" s="71">
        <f t="shared" si="130"/>
        <v>3.2832980972515862</v>
      </c>
      <c r="R248" s="105"/>
      <c r="S248" s="124"/>
      <c r="T248" s="383"/>
      <c r="U248" s="124"/>
      <c r="V248" s="102"/>
      <c r="W248" s="71">
        <f>+IF(F248=0,"",'Ark1'!T266)</f>
        <v>3.9696969696969697</v>
      </c>
      <c r="X248" s="399">
        <f t="shared" si="131"/>
        <v>3.9696969696969697</v>
      </c>
      <c r="Y248" s="124">
        <f>+IF(F248=0,"",'Ark1'!U266)</f>
        <v>17.280620155038772</v>
      </c>
      <c r="Z248" s="395">
        <f t="shared" si="132"/>
        <v>17.280620155038772</v>
      </c>
      <c r="AA248" s="130">
        <f>+IF(F248=0,"",'Ark1'!W266)</f>
        <v>1.1980267794221284</v>
      </c>
      <c r="AB248" s="130">
        <f>+IF(F248=0,"",'Ark1'!X266)</f>
        <v>55.602536997885842</v>
      </c>
      <c r="AC248" s="130">
        <f>+IF(F248=0,"",'Ark1'!Y266)</f>
        <v>10.007047216349545</v>
      </c>
      <c r="AD248" s="124">
        <f>+IF(F248=0,"",'Ark1'!Z266)</f>
        <v>4.950313879774682</v>
      </c>
      <c r="AE248" s="71">
        <f>+IF(F248=0,"",'Ark1'!AA266)</f>
        <v>1.585726094883656</v>
      </c>
      <c r="AF248" s="71">
        <f>+IF(F248=0,"",'Ark1'!AB266)</f>
        <v>2.2349168656898026</v>
      </c>
      <c r="AG248" s="130">
        <f>+IF(F248=0,"",'Ark1'!AD266)</f>
        <v>47.064079514377447</v>
      </c>
      <c r="AH248" s="130">
        <f>+IF(F248=0,"",'Ark1'!AE266)</f>
        <v>65.525062103584759</v>
      </c>
      <c r="AI248" s="130">
        <f>+IF(F248=0,"",'Ark1'!AF266)</f>
        <v>13.57115531752104</v>
      </c>
      <c r="AJ248" s="71">
        <f t="shared" si="119"/>
        <v>5.2631895256492838</v>
      </c>
      <c r="AK248" s="25"/>
      <c r="AQ248" t="s">
        <v>77</v>
      </c>
    </row>
    <row r="249" spans="1:65" ht="15.6">
      <c r="A249" s="25"/>
      <c r="B249" s="70" t="str">
        <f t="shared" si="126"/>
        <v>Oktober</v>
      </c>
      <c r="C249" s="386">
        <f>+'Ark1'!C267</f>
        <v>2004</v>
      </c>
      <c r="D249" s="70">
        <f>+IF(F249=0,"",'Ark1'!Q267)</f>
        <v>249</v>
      </c>
      <c r="E249" s="70">
        <f t="shared" si="127"/>
        <v>249</v>
      </c>
      <c r="F249" s="130">
        <f>+'Ark1'!R267</f>
        <v>1524</v>
      </c>
      <c r="G249" s="70">
        <f t="shared" si="128"/>
        <v>1524</v>
      </c>
      <c r="H249" s="124">
        <f>+IF(F249=0,"",'Ark1'!AF267)</f>
        <v>14.575363427697019</v>
      </c>
      <c r="I249" s="124">
        <f t="shared" si="129"/>
        <v>14.575363427697019</v>
      </c>
      <c r="J249" s="124">
        <f>+IF(F249=0,"",'Ark1'!AG267)</f>
        <v>14.603876825732852</v>
      </c>
      <c r="K249" s="124"/>
      <c r="L249" s="130"/>
      <c r="M249" s="130"/>
      <c r="N249" s="130"/>
      <c r="O249" s="130"/>
      <c r="P249" s="71">
        <f>+IF(F249=0,"",'Ark1'!S267)</f>
        <v>3.6364829396325455</v>
      </c>
      <c r="Q249" s="71">
        <f t="shared" si="130"/>
        <v>3.6364829396325455</v>
      </c>
      <c r="R249" s="105"/>
      <c r="S249" s="124"/>
      <c r="T249" s="383"/>
      <c r="U249" s="124"/>
      <c r="V249" s="102"/>
      <c r="W249" s="71">
        <f>+IF(F249=0,"",'Ark1'!T267)</f>
        <v>3.9396325459317594</v>
      </c>
      <c r="X249" s="399">
        <f t="shared" si="131"/>
        <v>3.9396325459317594</v>
      </c>
      <c r="Y249" s="124">
        <f>+IF(F249=0,"",'Ark1'!U267)</f>
        <v>17.852559055118107</v>
      </c>
      <c r="Z249" s="395">
        <f t="shared" si="132"/>
        <v>17.852559055118107</v>
      </c>
      <c r="AA249" s="130">
        <f>+IF(F249=0,"",'Ark1'!W267)</f>
        <v>1.5091863517060371</v>
      </c>
      <c r="AB249" s="130">
        <f>+IF(F249=0,"",'Ark1'!X267)</f>
        <v>61.286089238845136</v>
      </c>
      <c r="AC249" s="130">
        <f>+IF(F249=0,"",'Ark1'!Y267)</f>
        <v>12.79527559055118</v>
      </c>
      <c r="AD249" s="124">
        <f>+IF(F249=0,"",'Ark1'!Z267)</f>
        <v>5.0849554242353125</v>
      </c>
      <c r="AE249" s="71">
        <f>+IF(F249=0,"",'Ark1'!AA267)</f>
        <v>1.6985039635737893</v>
      </c>
      <c r="AF249" s="71">
        <f>+IF(F249=0,"",'Ark1'!AB267)</f>
        <v>2.2237748690294876</v>
      </c>
      <c r="AG249" s="130">
        <f>+IF(F249=0,"",'Ark1'!AD267)</f>
        <v>40.230387941768072</v>
      </c>
      <c r="AH249" s="130">
        <f>+IF(F249=0,"",'Ark1'!AE267)</f>
        <v>51.779159804580878</v>
      </c>
      <c r="AI249" s="130">
        <f>+IF(F249=0,"",'Ark1'!AF267)</f>
        <v>14.575363427697019</v>
      </c>
      <c r="AJ249" s="71">
        <f t="shared" si="119"/>
        <v>4.9092926741248641</v>
      </c>
      <c r="AK249" s="25"/>
      <c r="AQ249" t="s">
        <v>66</v>
      </c>
    </row>
    <row r="250" spans="1:65" ht="15.6">
      <c r="A250" s="25"/>
      <c r="B250" s="70" t="str">
        <f>+AQ250</f>
        <v>November</v>
      </c>
      <c r="C250" s="386">
        <f>+'Ark1'!C268</f>
        <v>2004</v>
      </c>
      <c r="D250" s="70">
        <f>+IF(F250=0,"",'Ark1'!Q268)</f>
        <v>157</v>
      </c>
      <c r="E250" s="70">
        <f t="shared" si="127"/>
        <v>157</v>
      </c>
      <c r="F250" s="130">
        <f>+'Ark1'!R268</f>
        <v>838</v>
      </c>
      <c r="G250" s="70">
        <f t="shared" si="128"/>
        <v>838</v>
      </c>
      <c r="H250" s="124">
        <f>+IF(F250=0,"",'Ark1'!AF268)</f>
        <v>8.0145371078806402</v>
      </c>
      <c r="I250" s="124">
        <f t="shared" si="129"/>
        <v>8.0145371078806402</v>
      </c>
      <c r="J250" s="124">
        <f>+IF(F250=0,"",'Ark1'!AG268)</f>
        <v>7.8217130367430494</v>
      </c>
      <c r="K250" s="124"/>
      <c r="L250" s="130"/>
      <c r="M250" s="130"/>
      <c r="N250" s="130"/>
      <c r="O250" s="130"/>
      <c r="P250" s="71">
        <f>+IF(F250=0,"",'Ark1'!S268)</f>
        <v>3.5143198090692107</v>
      </c>
      <c r="Q250" s="71">
        <f t="shared" si="130"/>
        <v>3.5143198090692107</v>
      </c>
      <c r="R250" s="105"/>
      <c r="S250" s="124"/>
      <c r="T250" s="383"/>
      <c r="U250" s="124"/>
      <c r="V250" s="102"/>
      <c r="W250" s="71">
        <f>+IF(F250=0,"",'Ark1'!T268)</f>
        <v>4.079952267303101</v>
      </c>
      <c r="X250" s="399">
        <f t="shared" si="131"/>
        <v>4.079952267303101</v>
      </c>
      <c r="Y250" s="124">
        <f>+IF(F250=0,"",'Ark1'!U268)</f>
        <v>17.389021479713595</v>
      </c>
      <c r="Z250" s="395">
        <f t="shared" si="132"/>
        <v>17.389021479713595</v>
      </c>
      <c r="AA250" s="130">
        <f>+IF(F250=0,"",'Ark1'!W268)</f>
        <v>1.4319809069212404</v>
      </c>
      <c r="AB250" s="130">
        <f>+IF(F250=0,"",'Ark1'!X268)</f>
        <v>60.143198090692117</v>
      </c>
      <c r="AC250" s="130">
        <f>+IF(F250=0,"",'Ark1'!Y268)</f>
        <v>11.694510739856804</v>
      </c>
      <c r="AD250" s="124">
        <f>+IF(F250=0,"",'Ark1'!Z268)</f>
        <v>5.1811572271018083</v>
      </c>
      <c r="AE250" s="71">
        <f>+IF(F250=0,"",'Ark1'!AA268)</f>
        <v>1.387520307658981</v>
      </c>
      <c r="AF250" s="71">
        <f>+IF(F250=0,"",'Ark1'!AB268)</f>
        <v>2.1527700970610746</v>
      </c>
      <c r="AG250" s="130">
        <f>+IF(F250=0,"",'Ark1'!AD268)</f>
        <v>37.185898951689488</v>
      </c>
      <c r="AH250" s="130">
        <f>+IF(F250=0,"",'Ark1'!AE268)</f>
        <v>48.84074299284601</v>
      </c>
      <c r="AI250" s="130">
        <f>+IF(F250=0,"",'Ark1'!AF268)</f>
        <v>8.0145371078806402</v>
      </c>
      <c r="AJ250" s="71">
        <f t="shared" si="119"/>
        <v>4.9480475382003393</v>
      </c>
      <c r="AK250" s="25"/>
      <c r="AQ250" t="s">
        <v>67</v>
      </c>
    </row>
    <row r="251" spans="1:65" ht="15.6">
      <c r="A251" s="25"/>
      <c r="B251" s="70" t="str">
        <f>+AQ251</f>
        <v>Desember</v>
      </c>
      <c r="C251" s="386">
        <f>+'Ark1'!C269</f>
        <v>2004</v>
      </c>
      <c r="D251" s="70">
        <f>+IF(F251=0,"",'Ark1'!Q269)</f>
        <v>60</v>
      </c>
      <c r="E251" s="70">
        <f t="shared" si="127"/>
        <v>60</v>
      </c>
      <c r="F251" s="130">
        <f>+'Ark1'!R269</f>
        <v>322</v>
      </c>
      <c r="G251" s="70">
        <f t="shared" si="128"/>
        <v>322</v>
      </c>
      <c r="H251" s="124">
        <f>+IF(F251=0,"",'Ark1'!AF269)</f>
        <v>3.0795715378729911</v>
      </c>
      <c r="I251" s="124">
        <f t="shared" si="129"/>
        <v>3.0795715378729911</v>
      </c>
      <c r="J251" s="124">
        <f>+IF(F251=0,"",'Ark1'!AG269)</f>
        <v>3.0297060845863628</v>
      </c>
      <c r="K251" s="124"/>
      <c r="L251" s="130"/>
      <c r="M251" s="130"/>
      <c r="N251" s="130"/>
      <c r="O251" s="130"/>
      <c r="P251" s="71">
        <f>+IF(F251=0,"",'Ark1'!S269)</f>
        <v>3.8975155279503113</v>
      </c>
      <c r="Q251" s="71">
        <f t="shared" si="130"/>
        <v>3.8975155279503113</v>
      </c>
      <c r="R251" s="105"/>
      <c r="S251" s="124"/>
      <c r="T251" s="383"/>
      <c r="U251" s="124"/>
      <c r="V251" s="102"/>
      <c r="W251" s="71">
        <f>+IF(F251=0,"",'Ark1'!T269)</f>
        <v>4.7018633540372683</v>
      </c>
      <c r="X251" s="399">
        <f t="shared" si="131"/>
        <v>4.7018633540372683</v>
      </c>
      <c r="Y251" s="124">
        <f>+IF(F251=0,"",'Ark1'!U269)</f>
        <v>17.529192546583861</v>
      </c>
      <c r="Z251" s="395">
        <f t="shared" si="132"/>
        <v>17.529192546583861</v>
      </c>
      <c r="AA251" s="130">
        <f>+IF(F251=0,"",'Ark1'!W269)</f>
        <v>1.2422360248447204</v>
      </c>
      <c r="AB251" s="130">
        <f>+IF(F251=0,"",'Ark1'!X269)</f>
        <v>57.763975155279503</v>
      </c>
      <c r="AC251" s="130">
        <f>+IF(F251=0,"",'Ark1'!Y269)</f>
        <v>13.975155279503104</v>
      </c>
      <c r="AD251" s="124">
        <f>+IF(F251=0,"",'Ark1'!Z269)</f>
        <v>6.0148123554272601</v>
      </c>
      <c r="AE251" s="71">
        <f>+IF(F251=0,"",'Ark1'!AA269)</f>
        <v>1.5895798230142579</v>
      </c>
      <c r="AF251" s="71">
        <f>+IF(F251=0,"",'Ark1'!AB269)</f>
        <v>2.0531591186318323</v>
      </c>
      <c r="AG251" s="130">
        <f>+IF(F251=0,"",'Ark1'!AD269)</f>
        <v>28.067485811645245</v>
      </c>
      <c r="AH251" s="130">
        <f>+IF(F251=0,"",'Ark1'!AE269)</f>
        <v>52.161215231527514</v>
      </c>
      <c r="AI251" s="130">
        <f>+IF(F251=0,"",'Ark1'!AF269)</f>
        <v>3.0795715378729911</v>
      </c>
      <c r="AJ251" s="71">
        <f t="shared" si="119"/>
        <v>4.4975298804780897</v>
      </c>
      <c r="AK251" s="25"/>
      <c r="AQ251" t="s">
        <v>68</v>
      </c>
    </row>
    <row r="252" spans="1:65" ht="15.6">
      <c r="A252" s="25"/>
      <c r="B252" s="25"/>
      <c r="C252" s="377"/>
      <c r="D252" s="25"/>
      <c r="E252" s="25"/>
      <c r="F252" s="126"/>
      <c r="G252" s="25"/>
      <c r="H252" s="102"/>
      <c r="I252" s="102"/>
      <c r="J252" s="102"/>
      <c r="K252" s="102"/>
      <c r="L252" s="126"/>
      <c r="M252" s="126"/>
      <c r="N252" s="126"/>
      <c r="O252" s="126"/>
      <c r="P252" s="25"/>
      <c r="Q252" s="25"/>
      <c r="R252" s="105"/>
      <c r="S252" s="102"/>
      <c r="T252" s="383"/>
      <c r="U252" s="102"/>
      <c r="V252" s="102"/>
      <c r="W252" s="25"/>
      <c r="X252" s="377"/>
      <c r="Y252" s="102"/>
      <c r="Z252" s="381"/>
      <c r="AA252" s="126"/>
      <c r="AB252" s="126"/>
      <c r="AC252" s="126"/>
      <c r="AD252" s="102"/>
      <c r="AE252" s="25"/>
      <c r="AF252" s="25"/>
      <c r="AG252" s="126"/>
      <c r="AH252" s="126"/>
      <c r="AI252" s="126"/>
      <c r="AJ252" s="25"/>
      <c r="AK252" s="25"/>
    </row>
    <row r="253" spans="1:65">
      <c r="Y253" s="281"/>
      <c r="Z253" s="396"/>
      <c r="AA253" s="131"/>
      <c r="AB253" s="131"/>
      <c r="AC253" s="131"/>
      <c r="AD253" s="281"/>
      <c r="AE253" s="20"/>
      <c r="AF253" s="20"/>
      <c r="AG253" s="131"/>
      <c r="AH253" s="131"/>
      <c r="AI253" s="131"/>
      <c r="AJ253" s="20"/>
      <c r="AK253" s="25"/>
      <c r="AL253" s="25"/>
      <c r="AM253" s="25"/>
      <c r="AN253" s="25"/>
      <c r="AO253" s="25"/>
      <c r="AP253" s="25"/>
      <c r="AQ253" s="25"/>
      <c r="AR253" s="25"/>
      <c r="AS253" s="25"/>
      <c r="AT253" s="25"/>
      <c r="AU253" s="25"/>
      <c r="AV253" s="25"/>
      <c r="AW253" s="25"/>
      <c r="AX253" s="25"/>
      <c r="AY253" s="25"/>
      <c r="AZ253" s="25"/>
      <c r="BA253" s="25"/>
      <c r="BB253" s="25"/>
      <c r="BC253" s="25"/>
      <c r="BD253" s="25"/>
      <c r="BE253" s="25"/>
      <c r="BF253" s="25"/>
      <c r="BG253" s="25"/>
      <c r="BH253" s="25"/>
      <c r="BI253" s="25"/>
      <c r="BJ253" s="25"/>
      <c r="BK253" s="25"/>
      <c r="BL253" s="25"/>
      <c r="BM253" s="25"/>
    </row>
    <row r="254" spans="1:65">
      <c r="Y254" s="281"/>
      <c r="Z254" s="396"/>
      <c r="AA254" s="131"/>
      <c r="AB254" s="131"/>
      <c r="AC254" s="131"/>
      <c r="AD254" s="281"/>
      <c r="AE254" s="20"/>
      <c r="AF254" s="20"/>
      <c r="AG254" s="131"/>
      <c r="AH254" s="131"/>
      <c r="AI254" s="131"/>
      <c r="AJ254" s="20"/>
      <c r="AK254" s="20"/>
      <c r="AL254" s="70"/>
      <c r="AM254" s="70"/>
      <c r="AN254" s="70"/>
      <c r="AO254" s="70"/>
      <c r="AP254" s="70"/>
      <c r="AQ254" s="70"/>
      <c r="AR254" s="71"/>
      <c r="AS254" s="71"/>
      <c r="AT254" s="71"/>
      <c r="AU254" s="71"/>
      <c r="AV254" s="71"/>
      <c r="AW254" s="71"/>
      <c r="AX254" s="71"/>
      <c r="AY254" s="71"/>
      <c r="AZ254" s="71"/>
      <c r="BA254" s="71"/>
      <c r="BB254" s="71"/>
      <c r="BC254" s="71"/>
      <c r="BD254" s="71"/>
      <c r="BE254" s="71"/>
      <c r="BF254" s="71"/>
      <c r="BG254" s="71"/>
      <c r="BH254" s="71"/>
      <c r="BI254" s="71"/>
      <c r="BJ254" s="71"/>
      <c r="BK254" s="71"/>
      <c r="BL254" s="71"/>
    </row>
    <row r="255" spans="1:65">
      <c r="Y255" s="281"/>
      <c r="Z255" s="396"/>
      <c r="AA255" s="131"/>
      <c r="AB255" s="131"/>
      <c r="AC255" s="131"/>
      <c r="AD255" s="281"/>
      <c r="AE255" s="20"/>
      <c r="AF255" s="20"/>
      <c r="AG255" s="131"/>
      <c r="AH255" s="131"/>
      <c r="AI255" s="131"/>
      <c r="AJ255" s="20"/>
      <c r="AK255" s="20"/>
      <c r="AL255" s="70"/>
      <c r="AM255" s="70"/>
      <c r="AN255" s="70"/>
      <c r="AO255" s="70"/>
      <c r="AP255" s="70"/>
      <c r="AQ255" s="70"/>
      <c r="AR255" s="71"/>
      <c r="AS255" s="71"/>
      <c r="AT255" s="71"/>
      <c r="AU255" s="71"/>
      <c r="AV255" s="71"/>
      <c r="AW255" s="71"/>
      <c r="AX255" s="71"/>
      <c r="AY255" s="71"/>
      <c r="AZ255" s="71"/>
      <c r="BA255" s="71"/>
      <c r="BB255" s="71"/>
      <c r="BC255" s="71"/>
      <c r="BD255" s="71"/>
      <c r="BE255" s="71"/>
      <c r="BF255" s="71"/>
      <c r="BG255" s="71"/>
      <c r="BH255" s="71"/>
      <c r="BI255" s="71"/>
      <c r="BJ255" s="71"/>
      <c r="BK255" s="71"/>
      <c r="BL255" s="71"/>
    </row>
    <row r="256" spans="1:65">
      <c r="Y256" s="281"/>
      <c r="Z256" s="396"/>
      <c r="AA256" s="131"/>
      <c r="AB256" s="131"/>
      <c r="AC256" s="131"/>
      <c r="AD256" s="281"/>
      <c r="AE256" s="20"/>
      <c r="AF256" s="20"/>
      <c r="AG256" s="131"/>
      <c r="AH256" s="131"/>
      <c r="AI256" s="131"/>
      <c r="AJ256" s="20"/>
      <c r="AK256" s="20"/>
      <c r="AL256" s="70"/>
      <c r="AM256" s="70"/>
      <c r="AN256" s="70"/>
      <c r="AO256" s="70"/>
      <c r="AP256" s="70"/>
      <c r="AQ256" s="70"/>
      <c r="AR256" s="71"/>
      <c r="AS256" s="71"/>
      <c r="AT256" s="71"/>
      <c r="AU256" s="71"/>
      <c r="AV256" s="71"/>
      <c r="AW256" s="71"/>
      <c r="AX256" s="71"/>
      <c r="AY256" s="71"/>
      <c r="AZ256" s="71"/>
      <c r="BA256" s="71"/>
      <c r="BB256" s="71"/>
      <c r="BC256" s="71"/>
      <c r="BD256" s="71"/>
      <c r="BE256" s="71"/>
      <c r="BF256" s="71"/>
      <c r="BG256" s="71"/>
      <c r="BH256" s="71"/>
      <c r="BI256" s="71"/>
      <c r="BJ256" s="71"/>
      <c r="BK256" s="71"/>
      <c r="BL256" s="71"/>
    </row>
    <row r="257" spans="25:64">
      <c r="Y257" s="281"/>
      <c r="Z257" s="396"/>
      <c r="AA257" s="131"/>
      <c r="AB257" s="131"/>
      <c r="AC257" s="131"/>
      <c r="AD257" s="281"/>
      <c r="AE257" s="20"/>
      <c r="AF257" s="20"/>
      <c r="AG257" s="131"/>
      <c r="AH257" s="131"/>
      <c r="AI257" s="131"/>
      <c r="AJ257" s="20"/>
      <c r="AK257" s="20"/>
      <c r="AL257" s="70"/>
      <c r="AM257" s="70"/>
      <c r="AN257" s="70"/>
      <c r="AO257" s="70"/>
      <c r="AP257" s="70"/>
      <c r="AQ257" s="70"/>
      <c r="AR257" s="71"/>
      <c r="AS257" s="71"/>
      <c r="AT257" s="71"/>
      <c r="AU257" s="71"/>
      <c r="AV257" s="71"/>
      <c r="AW257" s="71"/>
      <c r="AX257" s="71"/>
      <c r="AY257" s="71"/>
      <c r="AZ257" s="71"/>
      <c r="BA257" s="71"/>
      <c r="BB257" s="71"/>
      <c r="BC257" s="71"/>
      <c r="BD257" s="71"/>
      <c r="BE257" s="71"/>
      <c r="BF257" s="71"/>
      <c r="BG257" s="71"/>
      <c r="BH257" s="71"/>
      <c r="BI257" s="71"/>
      <c r="BJ257" s="71"/>
      <c r="BK257" s="71"/>
      <c r="BL257" s="71"/>
    </row>
    <row r="258" spans="25:64">
      <c r="Y258" s="281"/>
      <c r="Z258" s="396"/>
      <c r="AA258" s="131"/>
      <c r="AB258" s="131"/>
      <c r="AC258" s="131"/>
      <c r="AD258" s="281"/>
      <c r="AE258" s="20"/>
      <c r="AF258" s="20"/>
      <c r="AG258" s="131"/>
      <c r="AH258" s="131"/>
      <c r="AI258" s="131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X258" s="20"/>
      <c r="AZ258" s="20"/>
    </row>
    <row r="259" spans="25:64">
      <c r="Y259" s="281"/>
      <c r="Z259" s="396"/>
      <c r="AA259" s="131"/>
      <c r="AB259" s="131"/>
      <c r="AC259" s="131"/>
      <c r="AD259" s="281"/>
      <c r="AE259" s="20"/>
      <c r="AF259" s="20"/>
      <c r="AG259" s="131"/>
      <c r="AH259" s="131"/>
      <c r="AI259" s="131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X259" s="20"/>
      <c r="AZ259" s="20"/>
    </row>
    <row r="260" spans="25:64">
      <c r="Y260" s="281"/>
      <c r="Z260" s="396"/>
      <c r="AA260" s="131"/>
      <c r="AB260" s="131"/>
      <c r="AC260" s="131"/>
      <c r="AD260" s="281"/>
      <c r="AE260" s="20"/>
      <c r="AF260" s="20"/>
      <c r="AG260" s="131"/>
      <c r="AH260" s="131"/>
      <c r="AI260" s="131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X260" s="20"/>
      <c r="AZ260" s="20"/>
    </row>
    <row r="261" spans="25:64">
      <c r="Y261" s="281"/>
      <c r="Z261" s="396"/>
      <c r="AA261" s="131"/>
      <c r="AB261" s="131"/>
      <c r="AC261" s="131"/>
      <c r="AD261" s="281"/>
      <c r="AE261" s="20"/>
      <c r="AF261" s="20"/>
      <c r="AG261" s="131"/>
      <c r="AH261" s="131"/>
      <c r="AI261" s="131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X261" s="20"/>
      <c r="AZ261" s="20"/>
    </row>
    <row r="262" spans="25:64">
      <c r="Y262" s="281"/>
      <c r="Z262" s="396"/>
      <c r="AA262" s="131"/>
      <c r="AB262" s="131"/>
      <c r="AC262" s="131"/>
      <c r="AD262" s="281"/>
      <c r="AE262" s="20"/>
      <c r="AF262" s="20"/>
      <c r="AG262" s="131"/>
      <c r="AH262" s="131"/>
      <c r="AI262" s="131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X262" s="20"/>
      <c r="AZ262" s="20"/>
    </row>
    <row r="263" spans="25:64">
      <c r="Y263" s="281"/>
      <c r="Z263" s="396"/>
      <c r="AA263" s="131"/>
      <c r="AB263" s="131"/>
      <c r="AC263" s="131"/>
      <c r="AD263" s="281"/>
      <c r="AE263" s="20"/>
      <c r="AF263" s="20"/>
      <c r="AG263" s="131"/>
      <c r="AH263" s="131"/>
      <c r="AI263" s="131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X263" s="20"/>
      <c r="AZ263" s="20"/>
    </row>
    <row r="264" spans="25:64">
      <c r="Y264" s="281"/>
      <c r="Z264" s="396"/>
      <c r="AA264" s="131"/>
      <c r="AB264" s="131"/>
      <c r="AC264" s="131"/>
      <c r="AD264" s="281"/>
      <c r="AE264" s="20"/>
      <c r="AF264" s="20"/>
      <c r="AG264" s="131"/>
      <c r="AH264" s="131"/>
      <c r="AI264" s="131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X264" s="20"/>
      <c r="AZ264" s="20"/>
    </row>
    <row r="265" spans="25:64">
      <c r="Y265" s="281"/>
      <c r="Z265" s="396"/>
      <c r="AA265" s="131"/>
      <c r="AB265" s="131"/>
      <c r="AC265" s="131"/>
      <c r="AD265" s="281"/>
      <c r="AE265" s="20"/>
      <c r="AF265" s="20"/>
      <c r="AG265" s="131"/>
      <c r="AH265" s="131"/>
      <c r="AI265" s="131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X265" s="20"/>
      <c r="AZ265" s="20"/>
    </row>
    <row r="266" spans="25:64">
      <c r="Y266" s="281"/>
      <c r="Z266" s="396"/>
      <c r="AA266" s="131"/>
      <c r="AB266" s="131"/>
      <c r="AC266" s="131"/>
      <c r="AD266" s="281"/>
      <c r="AE266" s="20"/>
      <c r="AF266" s="20"/>
      <c r="AG266" s="131"/>
      <c r="AH266" s="131"/>
      <c r="AI266" s="131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X266" s="20"/>
      <c r="AZ266" s="20"/>
    </row>
    <row r="267" spans="25:64">
      <c r="Y267" s="281"/>
      <c r="Z267" s="396"/>
      <c r="AA267" s="131"/>
      <c r="AB267" s="131"/>
      <c r="AC267" s="131"/>
      <c r="AD267" s="281"/>
      <c r="AE267" s="20"/>
      <c r="AF267" s="20"/>
      <c r="AG267" s="131"/>
      <c r="AH267" s="131"/>
      <c r="AI267" s="131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X267" s="20"/>
      <c r="AZ267" s="20"/>
    </row>
    <row r="268" spans="25:64">
      <c r="Y268" s="281"/>
      <c r="Z268" s="396"/>
      <c r="AA268" s="131"/>
      <c r="AB268" s="131"/>
      <c r="AC268" s="131"/>
      <c r="AD268" s="281"/>
      <c r="AE268" s="20"/>
      <c r="AF268" s="20"/>
      <c r="AG268" s="131"/>
      <c r="AH268" s="131"/>
      <c r="AI268" s="131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X268" s="20"/>
      <c r="AZ268" s="20"/>
    </row>
    <row r="269" spans="25:64">
      <c r="Y269" s="281"/>
      <c r="Z269" s="396"/>
      <c r="AA269" s="131"/>
      <c r="AB269" s="131"/>
      <c r="AC269" s="131"/>
      <c r="AD269" s="281"/>
      <c r="AE269" s="20"/>
      <c r="AF269" s="20"/>
      <c r="AG269" s="131"/>
      <c r="AH269" s="131"/>
      <c r="AI269" s="131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X269" s="20"/>
      <c r="AZ269" s="20"/>
    </row>
    <row r="274" spans="25:39">
      <c r="Y274" s="282"/>
      <c r="Z274" s="282"/>
      <c r="AA274" s="132"/>
      <c r="AB274" s="132"/>
      <c r="AC274" s="132"/>
      <c r="AD274" s="282"/>
      <c r="AE274" s="15"/>
      <c r="AF274" s="15"/>
      <c r="AG274" s="132"/>
      <c r="AH274" s="132"/>
      <c r="AI274" s="132"/>
      <c r="AJ274" s="15"/>
      <c r="AK274" s="15"/>
      <c r="AL274" s="15"/>
      <c r="AM274" s="15"/>
    </row>
    <row r="275" spans="25:39">
      <c r="Y275" s="282"/>
      <c r="Z275" s="282"/>
      <c r="AA275" s="132"/>
      <c r="AB275" s="132"/>
      <c r="AC275" s="132"/>
      <c r="AD275" s="282"/>
      <c r="AE275" s="15"/>
      <c r="AF275" s="15"/>
      <c r="AG275" s="132"/>
      <c r="AH275" s="132"/>
      <c r="AI275" s="132"/>
      <c r="AJ275" s="15"/>
      <c r="AK275" s="15"/>
      <c r="AL275" s="15"/>
      <c r="AM275" s="15"/>
    </row>
    <row r="276" spans="25:39">
      <c r="Y276" s="282"/>
      <c r="Z276" s="282"/>
      <c r="AA276" s="132"/>
      <c r="AB276" s="132"/>
      <c r="AC276" s="132"/>
      <c r="AD276" s="282"/>
      <c r="AE276" s="15"/>
      <c r="AF276" s="15"/>
      <c r="AG276" s="132"/>
      <c r="AH276" s="132"/>
      <c r="AI276" s="132"/>
      <c r="AJ276" s="15"/>
      <c r="AK276" s="15"/>
      <c r="AL276" s="15"/>
      <c r="AM276" s="15"/>
    </row>
    <row r="277" spans="25:39">
      <c r="Y277" s="282"/>
      <c r="Z277" s="282"/>
      <c r="AA277" s="132"/>
      <c r="AB277" s="132"/>
      <c r="AC277" s="132"/>
      <c r="AD277" s="282"/>
      <c r="AE277" s="15"/>
      <c r="AF277" s="15"/>
      <c r="AG277" s="132"/>
      <c r="AH277" s="132"/>
      <c r="AI277" s="132"/>
      <c r="AJ277" s="15"/>
      <c r="AK277" s="15"/>
      <c r="AL277" s="15"/>
      <c r="AM277" s="15"/>
    </row>
    <row r="278" spans="25:39">
      <c r="Y278" s="282"/>
      <c r="Z278" s="282"/>
      <c r="AA278" s="132"/>
      <c r="AB278" s="132"/>
      <c r="AC278" s="132"/>
      <c r="AD278" s="282"/>
      <c r="AE278" s="15"/>
      <c r="AF278" s="15"/>
      <c r="AG278" s="132"/>
      <c r="AH278" s="132"/>
      <c r="AI278" s="132"/>
      <c r="AJ278" s="15"/>
      <c r="AK278" s="15"/>
      <c r="AL278" s="15"/>
      <c r="AM278" s="15"/>
    </row>
    <row r="279" spans="25:39">
      <c r="Y279" s="282"/>
      <c r="Z279" s="282"/>
      <c r="AA279" s="132"/>
      <c r="AB279" s="132"/>
      <c r="AC279" s="132"/>
      <c r="AD279" s="282"/>
      <c r="AE279" s="15"/>
      <c r="AF279" s="15"/>
      <c r="AG279" s="132"/>
      <c r="AH279" s="132"/>
      <c r="AI279" s="132"/>
      <c r="AJ279" s="15"/>
      <c r="AK279" s="15"/>
      <c r="AL279" s="15"/>
      <c r="AM279" s="15"/>
    </row>
    <row r="280" spans="25:39">
      <c r="Y280" s="282"/>
      <c r="Z280" s="282"/>
      <c r="AA280" s="132"/>
      <c r="AB280" s="132"/>
      <c r="AC280" s="132"/>
      <c r="AD280" s="282"/>
      <c r="AE280" s="15"/>
      <c r="AF280" s="15"/>
      <c r="AG280" s="132"/>
      <c r="AH280" s="132"/>
      <c r="AI280" s="132"/>
      <c r="AJ280" s="15"/>
      <c r="AK280" s="15"/>
      <c r="AL280" s="15"/>
      <c r="AM280" s="15"/>
    </row>
    <row r="281" spans="25:39">
      <c r="Y281" s="282"/>
      <c r="Z281" s="282"/>
      <c r="AA281" s="132"/>
      <c r="AB281" s="132"/>
      <c r="AC281" s="132"/>
      <c r="AD281" s="282"/>
      <c r="AE281" s="15"/>
      <c r="AF281" s="15"/>
      <c r="AG281" s="132"/>
      <c r="AH281" s="132"/>
      <c r="AI281" s="132"/>
      <c r="AJ281" s="15"/>
      <c r="AK281" s="15"/>
      <c r="AL281" s="15"/>
      <c r="AM281" s="15"/>
    </row>
    <row r="292" spans="25:39">
      <c r="Y292" s="282"/>
      <c r="Z292" s="282"/>
      <c r="AA292" s="132"/>
      <c r="AB292" s="132"/>
      <c r="AC292" s="132"/>
      <c r="AD292" s="282"/>
      <c r="AE292" s="15"/>
      <c r="AF292" s="15"/>
      <c r="AG292" s="132"/>
      <c r="AH292" s="132"/>
      <c r="AI292" s="132"/>
      <c r="AJ292" s="15"/>
      <c r="AK292" s="15"/>
      <c r="AL292" s="15"/>
      <c r="AM292" s="15"/>
    </row>
    <row r="293" spans="25:39">
      <c r="Y293" s="282"/>
      <c r="Z293" s="282"/>
      <c r="AA293" s="132"/>
      <c r="AB293" s="132"/>
      <c r="AC293" s="132"/>
      <c r="AD293" s="282"/>
      <c r="AE293" s="15"/>
      <c r="AF293" s="15"/>
      <c r="AG293" s="132"/>
      <c r="AH293" s="132"/>
      <c r="AI293" s="132"/>
      <c r="AJ293" s="15"/>
      <c r="AK293" s="15"/>
      <c r="AL293" s="15"/>
      <c r="AM293" s="15"/>
    </row>
    <row r="294" spans="25:39">
      <c r="Y294" s="282"/>
      <c r="Z294" s="282"/>
      <c r="AA294" s="132"/>
      <c r="AB294" s="132"/>
      <c r="AC294" s="132"/>
      <c r="AD294" s="282"/>
      <c r="AE294" s="15"/>
      <c r="AF294" s="15"/>
      <c r="AG294" s="132"/>
      <c r="AH294" s="132"/>
      <c r="AI294" s="132"/>
      <c r="AJ294" s="15"/>
      <c r="AK294" s="15"/>
      <c r="AL294" s="15"/>
      <c r="AM294" s="15"/>
    </row>
    <row r="295" spans="25:39">
      <c r="Y295" s="282"/>
      <c r="Z295" s="282"/>
      <c r="AA295" s="132"/>
      <c r="AB295" s="132"/>
      <c r="AC295" s="132"/>
      <c r="AD295" s="282"/>
      <c r="AE295" s="15"/>
      <c r="AF295" s="15"/>
      <c r="AG295" s="132"/>
      <c r="AH295" s="132"/>
      <c r="AI295" s="132"/>
      <c r="AJ295" s="15"/>
      <c r="AK295" s="15"/>
      <c r="AL295" s="15"/>
      <c r="AM295" s="15"/>
    </row>
    <row r="296" spans="25:39">
      <c r="Y296" s="282"/>
      <c r="Z296" s="282"/>
      <c r="AA296" s="132"/>
      <c r="AB296" s="132"/>
      <c r="AC296" s="132"/>
      <c r="AD296" s="282"/>
      <c r="AE296" s="15"/>
      <c r="AF296" s="15"/>
      <c r="AG296" s="132"/>
      <c r="AH296" s="132"/>
      <c r="AI296" s="132"/>
      <c r="AJ296" s="15"/>
      <c r="AK296" s="15"/>
      <c r="AL296" s="15"/>
      <c r="AM296" s="15"/>
    </row>
    <row r="297" spans="25:39">
      <c r="Y297" s="282"/>
      <c r="Z297" s="282"/>
      <c r="AA297" s="132"/>
      <c r="AB297" s="132"/>
      <c r="AC297" s="132"/>
      <c r="AD297" s="282"/>
      <c r="AE297" s="15"/>
      <c r="AF297" s="15"/>
      <c r="AG297" s="132"/>
      <c r="AH297" s="132"/>
      <c r="AI297" s="132"/>
      <c r="AJ297" s="15"/>
      <c r="AK297" s="15"/>
      <c r="AL297" s="15"/>
      <c r="AM297" s="15"/>
    </row>
    <row r="298" spans="25:39">
      <c r="Y298" s="282"/>
      <c r="Z298" s="282"/>
      <c r="AA298" s="132"/>
      <c r="AB298" s="132"/>
      <c r="AC298" s="132"/>
      <c r="AD298" s="282"/>
      <c r="AE298" s="15"/>
      <c r="AF298" s="15"/>
      <c r="AG298" s="132"/>
      <c r="AH298" s="132"/>
      <c r="AI298" s="132"/>
      <c r="AJ298" s="15"/>
      <c r="AK298" s="15"/>
      <c r="AL298" s="15"/>
      <c r="AM298" s="15"/>
    </row>
    <row r="299" spans="25:39">
      <c r="Y299" s="282"/>
      <c r="Z299" s="282"/>
      <c r="AA299" s="132"/>
      <c r="AB299" s="132"/>
      <c r="AC299" s="132"/>
      <c r="AD299" s="282"/>
      <c r="AE299" s="15"/>
      <c r="AF299" s="15"/>
      <c r="AG299" s="132"/>
      <c r="AH299" s="132"/>
      <c r="AI299" s="132"/>
      <c r="AJ299" s="15"/>
      <c r="AK299" s="15"/>
      <c r="AL299" s="15"/>
      <c r="AM299" s="15"/>
    </row>
    <row r="310" spans="25:39">
      <c r="Y310" s="282"/>
      <c r="Z310" s="282"/>
      <c r="AA310" s="132"/>
      <c r="AB310" s="132"/>
      <c r="AC310" s="132"/>
      <c r="AD310" s="282"/>
      <c r="AE310" s="15"/>
      <c r="AF310" s="15"/>
      <c r="AG310" s="132"/>
      <c r="AH310" s="132"/>
      <c r="AI310" s="132"/>
      <c r="AJ310" s="15"/>
      <c r="AK310" s="15"/>
      <c r="AL310" s="15"/>
      <c r="AM310" s="15"/>
    </row>
    <row r="311" spans="25:39">
      <c r="Y311" s="282"/>
      <c r="Z311" s="282"/>
      <c r="AA311" s="132"/>
      <c r="AB311" s="132"/>
      <c r="AC311" s="132"/>
      <c r="AD311" s="282"/>
      <c r="AE311" s="15"/>
      <c r="AF311" s="15"/>
      <c r="AG311" s="132"/>
      <c r="AH311" s="132"/>
      <c r="AI311" s="132"/>
      <c r="AJ311" s="15"/>
      <c r="AK311" s="15"/>
      <c r="AL311" s="15"/>
      <c r="AM311" s="15"/>
    </row>
    <row r="312" spans="25:39">
      <c r="Y312" s="282"/>
      <c r="Z312" s="282"/>
      <c r="AA312" s="132"/>
      <c r="AB312" s="132"/>
      <c r="AC312" s="132"/>
      <c r="AD312" s="282"/>
      <c r="AE312" s="15"/>
      <c r="AF312" s="15"/>
      <c r="AG312" s="132"/>
      <c r="AH312" s="132"/>
      <c r="AI312" s="132"/>
      <c r="AJ312" s="15"/>
      <c r="AK312" s="15"/>
      <c r="AL312" s="15"/>
      <c r="AM312" s="15"/>
    </row>
    <row r="313" spans="25:39">
      <c r="Y313" s="282"/>
      <c r="Z313" s="282"/>
      <c r="AA313" s="132"/>
      <c r="AB313" s="132"/>
      <c r="AC313" s="132"/>
      <c r="AD313" s="282"/>
      <c r="AE313" s="15"/>
      <c r="AF313" s="15"/>
      <c r="AG313" s="132"/>
      <c r="AH313" s="132"/>
      <c r="AI313" s="132"/>
      <c r="AJ313" s="15"/>
      <c r="AK313" s="15"/>
      <c r="AL313" s="15"/>
      <c r="AM313" s="15"/>
    </row>
    <row r="314" spans="25:39">
      <c r="Y314" s="282"/>
      <c r="Z314" s="282"/>
      <c r="AA314" s="132"/>
      <c r="AB314" s="132"/>
      <c r="AC314" s="132"/>
      <c r="AD314" s="282"/>
      <c r="AE314" s="15"/>
      <c r="AF314" s="15"/>
      <c r="AG314" s="132"/>
      <c r="AH314" s="132"/>
      <c r="AI314" s="132"/>
      <c r="AJ314" s="15"/>
      <c r="AK314" s="15"/>
      <c r="AL314" s="15"/>
      <c r="AM314" s="15"/>
    </row>
    <row r="315" spans="25:39">
      <c r="Y315" s="282"/>
      <c r="Z315" s="282"/>
      <c r="AA315" s="132"/>
      <c r="AB315" s="132"/>
      <c r="AC315" s="132"/>
      <c r="AD315" s="282"/>
      <c r="AE315" s="15"/>
      <c r="AF315" s="15"/>
      <c r="AG315" s="132"/>
      <c r="AH315" s="132"/>
      <c r="AI315" s="132"/>
      <c r="AJ315" s="15"/>
      <c r="AK315" s="15"/>
      <c r="AL315" s="15"/>
      <c r="AM315" s="15"/>
    </row>
    <row r="316" spans="25:39">
      <c r="Y316" s="282"/>
      <c r="Z316" s="282"/>
      <c r="AA316" s="132"/>
      <c r="AB316" s="132"/>
      <c r="AC316" s="132"/>
      <c r="AD316" s="282"/>
      <c r="AE316" s="15"/>
      <c r="AF316" s="15"/>
      <c r="AG316" s="132"/>
      <c r="AH316" s="132"/>
      <c r="AI316" s="132"/>
      <c r="AJ316" s="15"/>
      <c r="AK316" s="15"/>
      <c r="AL316" s="15"/>
      <c r="AM316" s="15"/>
    </row>
    <row r="317" spans="25:39">
      <c r="Y317" s="282"/>
      <c r="Z317" s="282"/>
      <c r="AA317" s="132"/>
      <c r="AB317" s="132"/>
      <c r="AC317" s="132"/>
      <c r="AD317" s="282"/>
      <c r="AE317" s="15"/>
      <c r="AF317" s="15"/>
      <c r="AG317" s="132"/>
      <c r="AH317" s="132"/>
      <c r="AI317" s="132"/>
      <c r="AJ317" s="15"/>
      <c r="AK317" s="15"/>
      <c r="AL317" s="15"/>
      <c r="AM317" s="15"/>
    </row>
    <row r="328" spans="25:39">
      <c r="Y328" s="282"/>
      <c r="Z328" s="282"/>
      <c r="AA328" s="132"/>
      <c r="AB328" s="132"/>
      <c r="AC328" s="132"/>
      <c r="AD328" s="282"/>
      <c r="AE328" s="15"/>
      <c r="AF328" s="15"/>
      <c r="AG328" s="132"/>
      <c r="AH328" s="132"/>
      <c r="AI328" s="132"/>
      <c r="AJ328" s="15"/>
      <c r="AK328" s="15"/>
      <c r="AL328" s="15"/>
      <c r="AM328" s="15"/>
    </row>
    <row r="329" spans="25:39">
      <c r="Y329" s="282"/>
      <c r="Z329" s="282"/>
      <c r="AA329" s="132"/>
      <c r="AB329" s="132"/>
      <c r="AC329" s="132"/>
      <c r="AD329" s="282"/>
      <c r="AE329" s="15"/>
      <c r="AF329" s="15"/>
      <c r="AG329" s="132"/>
      <c r="AH329" s="132"/>
      <c r="AI329" s="132"/>
      <c r="AJ329" s="15"/>
      <c r="AK329" s="15"/>
      <c r="AL329" s="15"/>
      <c r="AM329" s="15"/>
    </row>
    <row r="330" spans="25:39">
      <c r="Y330" s="282"/>
      <c r="Z330" s="282"/>
      <c r="AA330" s="132"/>
      <c r="AB330" s="132"/>
      <c r="AC330" s="132"/>
      <c r="AD330" s="282"/>
      <c r="AE330" s="15"/>
      <c r="AF330" s="15"/>
      <c r="AG330" s="132"/>
      <c r="AH330" s="132"/>
      <c r="AI330" s="132"/>
      <c r="AJ330" s="15"/>
      <c r="AK330" s="15"/>
      <c r="AL330" s="15"/>
      <c r="AM330" s="15"/>
    </row>
    <row r="331" spans="25:39">
      <c r="Y331" s="282"/>
      <c r="Z331" s="282"/>
      <c r="AA331" s="132"/>
      <c r="AB331" s="132"/>
      <c r="AC331" s="132"/>
      <c r="AD331" s="282"/>
      <c r="AE331" s="15"/>
      <c r="AF331" s="15"/>
      <c r="AG331" s="132"/>
      <c r="AH331" s="132"/>
      <c r="AI331" s="132"/>
      <c r="AJ331" s="15"/>
      <c r="AK331" s="15"/>
      <c r="AL331" s="15"/>
      <c r="AM331" s="15"/>
    </row>
    <row r="332" spans="25:39">
      <c r="Y332" s="282"/>
      <c r="Z332" s="282"/>
      <c r="AA332" s="132"/>
      <c r="AB332" s="132"/>
      <c r="AC332" s="132"/>
      <c r="AD332" s="282"/>
      <c r="AE332" s="15"/>
      <c r="AF332" s="15"/>
      <c r="AG332" s="132"/>
      <c r="AH332" s="132"/>
      <c r="AI332" s="132"/>
      <c r="AJ332" s="15"/>
      <c r="AK332" s="15"/>
      <c r="AL332" s="15"/>
      <c r="AM332" s="15"/>
    </row>
    <row r="333" spans="25:39">
      <c r="Y333" s="282"/>
      <c r="Z333" s="282"/>
      <c r="AA333" s="132"/>
      <c r="AB333" s="132"/>
      <c r="AC333" s="132"/>
      <c r="AD333" s="282"/>
      <c r="AE333" s="15"/>
      <c r="AF333" s="15"/>
      <c r="AG333" s="132"/>
      <c r="AH333" s="132"/>
      <c r="AI333" s="132"/>
      <c r="AJ333" s="15"/>
      <c r="AK333" s="15"/>
      <c r="AL333" s="15"/>
      <c r="AM333" s="15"/>
    </row>
    <row r="334" spans="25:39">
      <c r="Y334" s="282"/>
      <c r="Z334" s="282"/>
      <c r="AA334" s="132"/>
      <c r="AB334" s="132"/>
      <c r="AC334" s="132"/>
      <c r="AD334" s="282"/>
      <c r="AE334" s="15"/>
      <c r="AF334" s="15"/>
      <c r="AG334" s="132"/>
      <c r="AH334" s="132"/>
      <c r="AI334" s="132"/>
      <c r="AJ334" s="15"/>
      <c r="AK334" s="15"/>
      <c r="AL334" s="15"/>
      <c r="AM334" s="15"/>
    </row>
    <row r="335" spans="25:39">
      <c r="Y335" s="282"/>
      <c r="Z335" s="282"/>
      <c r="AA335" s="132"/>
      <c r="AB335" s="132"/>
      <c r="AC335" s="132"/>
      <c r="AD335" s="282"/>
      <c r="AE335" s="15"/>
      <c r="AF335" s="15"/>
      <c r="AG335" s="132"/>
      <c r="AH335" s="132"/>
      <c r="AI335" s="132"/>
      <c r="AJ335" s="15"/>
      <c r="AK335" s="15"/>
      <c r="AL335" s="15"/>
      <c r="AM335" s="15"/>
    </row>
  </sheetData>
  <mergeCells count="2">
    <mergeCell ref="AD4:AE4"/>
    <mergeCell ref="G4:H4"/>
  </mergeCells>
  <phoneticPr fontId="11" type="noConversion"/>
  <conditionalFormatting sqref="Q10:Q21">
    <cfRule type="cellIs" dxfId="199" priority="15" operator="lessThan">
      <formula>0</formula>
    </cfRule>
    <cfRule type="cellIs" dxfId="198" priority="16" operator="greaterThan">
      <formula>0</formula>
    </cfRule>
  </conditionalFormatting>
  <conditionalFormatting sqref="G10:G21">
    <cfRule type="cellIs" dxfId="197" priority="13" operator="lessThan">
      <formula>0</formula>
    </cfRule>
    <cfRule type="cellIs" dxfId="196" priority="14" operator="greaterThan">
      <formula>0</formula>
    </cfRule>
  </conditionalFormatting>
  <conditionalFormatting sqref="I10:I21">
    <cfRule type="cellIs" dxfId="195" priority="11" operator="lessThan">
      <formula>0</formula>
    </cfRule>
    <cfRule type="cellIs" dxfId="194" priority="12" operator="greaterThan">
      <formula>0</formula>
    </cfRule>
  </conditionalFormatting>
  <conditionalFormatting sqref="Z10:Z21">
    <cfRule type="cellIs" dxfId="193" priority="9" operator="lessThan">
      <formula>0</formula>
    </cfRule>
    <cfRule type="cellIs" dxfId="192" priority="10" operator="greaterThan">
      <formula>0</formula>
    </cfRule>
  </conditionalFormatting>
  <conditionalFormatting sqref="X10:X21">
    <cfRule type="cellIs" dxfId="191" priority="7" operator="lessThan">
      <formula>0</formula>
    </cfRule>
    <cfRule type="cellIs" dxfId="190" priority="8" operator="greaterThan">
      <formula>0</formula>
    </cfRule>
  </conditionalFormatting>
  <conditionalFormatting sqref="E10:E21">
    <cfRule type="cellIs" dxfId="189" priority="5" operator="lessThan">
      <formula>0</formula>
    </cfRule>
    <cfRule type="cellIs" dxfId="188" priority="6" operator="greaterThan">
      <formula>0</formula>
    </cfRule>
  </conditionalFormatting>
  <conditionalFormatting sqref="E23:E34">
    <cfRule type="cellIs" dxfId="187" priority="1" operator="lessThan">
      <formula>0</formula>
    </cfRule>
    <cfRule type="cellIs" dxfId="186" priority="2" operator="greaterThan">
      <formula>0</formula>
    </cfRule>
  </conditionalFormatting>
  <pageMargins left="0.5" right="0.5" top="0.5" bottom="0.55000000000000004" header="0.5" footer="0.5"/>
  <pageSetup paperSize="9" scale="67" fitToHeight="0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A1ED6A-9EE6-4445-8DDB-1B707A0A2DA5}">
  <sheetPr transitionEvaluation="1"/>
  <dimension ref="O1:CE355"/>
  <sheetViews>
    <sheetView defaultGridColor="0" colorId="22" zoomScale="95" zoomScaleNormal="95" workbookViewId="0">
      <selection activeCell="P22" sqref="P22"/>
    </sheetView>
  </sheetViews>
  <sheetFormatPr baseColWidth="10" defaultRowHeight="15"/>
  <cols>
    <col min="16" max="16" width="7.1796875" customWidth="1"/>
    <col min="25" max="25" width="5.90625" customWidth="1"/>
    <col min="26" max="26" width="8.08984375" customWidth="1"/>
    <col min="27" max="28" width="6.90625" customWidth="1"/>
    <col min="29" max="30" width="6.36328125" customWidth="1"/>
    <col min="31" max="31" width="7.90625" customWidth="1"/>
    <col min="32" max="32" width="5.6328125" customWidth="1"/>
    <col min="33" max="33" width="7.90625" customWidth="1"/>
    <col min="34" max="34" width="6.36328125" customWidth="1"/>
    <col min="35" max="35" width="7.90625" customWidth="1"/>
    <col min="36" max="36" width="6.36328125" customWidth="1"/>
    <col min="37" max="37" width="8" customWidth="1"/>
    <col min="38" max="38" width="9.1796875" customWidth="1"/>
    <col min="39" max="41" width="8" customWidth="1"/>
    <col min="42" max="42" width="7.36328125" customWidth="1"/>
    <col min="43" max="43" width="7.1796875" customWidth="1"/>
    <col min="44" max="44" width="7.08984375" customWidth="1"/>
    <col min="45" max="45" width="8" customWidth="1"/>
    <col min="46" max="46" width="10.08984375" customWidth="1"/>
    <col min="47" max="47" width="8" customWidth="1"/>
    <col min="48" max="48" width="9.6328125" customWidth="1"/>
    <col min="49" max="49" width="7.6328125" customWidth="1"/>
    <col min="50" max="50" width="9.6328125" customWidth="1"/>
    <col min="51" max="51" width="9.1796875" customWidth="1"/>
    <col min="52" max="54" width="7.90625" customWidth="1"/>
    <col min="55" max="55" width="8.08984375" customWidth="1"/>
    <col min="56" max="56" width="8.54296875" customWidth="1"/>
    <col min="57" max="57" width="8" customWidth="1"/>
    <col min="58" max="58" width="6.453125" customWidth="1"/>
    <col min="59" max="59" width="8.08984375" customWidth="1"/>
    <col min="60" max="60" width="7.54296875" customWidth="1"/>
    <col min="61" max="61" width="8.36328125" customWidth="1"/>
    <col min="62" max="62" width="9.453125" customWidth="1"/>
    <col min="63" max="64" width="8.36328125" customWidth="1"/>
    <col min="65" max="65" width="8.90625" customWidth="1"/>
    <col min="66" max="66" width="8.36328125" customWidth="1"/>
    <col min="67" max="67" width="7.90625" customWidth="1"/>
    <col min="68" max="68" width="8" customWidth="1"/>
    <col min="69" max="70" width="9.90625" customWidth="1"/>
    <col min="71" max="71" width="9.08984375" customWidth="1"/>
    <col min="72" max="72" width="8.36328125" customWidth="1"/>
    <col min="73" max="73" width="8.6328125" customWidth="1"/>
    <col min="74" max="74" width="8.90625" customWidth="1"/>
    <col min="75" max="75" width="8.08984375" customWidth="1"/>
    <col min="76" max="76" width="8.6328125" customWidth="1"/>
    <col min="77" max="78" width="9.90625" customWidth="1"/>
    <col min="79" max="79" width="8.08984375" customWidth="1"/>
    <col min="80" max="80" width="8" customWidth="1"/>
    <col min="81" max="81" width="8.08984375" customWidth="1"/>
    <col min="82" max="82" width="11.08984375" customWidth="1"/>
    <col min="83" max="83" width="7.6328125" customWidth="1"/>
    <col min="84" max="84" width="8.08984375" customWidth="1"/>
    <col min="85" max="85" width="7.90625" customWidth="1"/>
    <col min="86" max="86" width="8.90625" customWidth="1"/>
    <col min="87" max="87" width="6.90625" customWidth="1"/>
    <col min="88" max="88" width="6.6328125" customWidth="1"/>
    <col min="89" max="90" width="8.08984375" customWidth="1"/>
    <col min="91" max="91" width="9.36328125" customWidth="1"/>
    <col min="92" max="92" width="10.08984375" customWidth="1"/>
    <col min="93" max="93" width="10.90625" customWidth="1"/>
    <col min="94" max="97" width="8.08984375" customWidth="1"/>
    <col min="98" max="98" width="8.36328125" customWidth="1"/>
    <col min="99" max="99" width="11.08984375" customWidth="1"/>
    <col min="100" max="100" width="8.08984375" customWidth="1"/>
    <col min="101" max="101" width="6.36328125" customWidth="1"/>
    <col min="102" max="102" width="7.453125" customWidth="1"/>
    <col min="103" max="103" width="7.6328125" customWidth="1"/>
    <col min="104" max="105" width="7.90625" customWidth="1"/>
    <col min="106" max="106" width="8" customWidth="1"/>
    <col min="107" max="107" width="7.6328125" customWidth="1"/>
    <col min="108" max="108" width="7.90625" customWidth="1"/>
    <col min="109" max="109" width="8.08984375" customWidth="1"/>
    <col min="110" max="110" width="7.54296875" customWidth="1"/>
    <col min="111" max="111" width="7.90625" customWidth="1"/>
    <col min="112" max="112" width="7.6328125" customWidth="1"/>
    <col min="113" max="113" width="7.90625" customWidth="1"/>
    <col min="114" max="114" width="7.54296875" customWidth="1"/>
    <col min="115" max="115" width="7.90625" customWidth="1"/>
    <col min="116" max="116" width="9.90625" customWidth="1"/>
    <col min="117" max="117" width="7.08984375" customWidth="1"/>
    <col min="118" max="118" width="8.08984375" customWidth="1"/>
    <col min="119" max="119" width="8.54296875" customWidth="1"/>
    <col min="120" max="120" width="9.90625" customWidth="1"/>
    <col min="121" max="121" width="8.36328125" customWidth="1"/>
    <col min="122" max="122" width="10.54296875" customWidth="1"/>
    <col min="123" max="123" width="7.90625" customWidth="1"/>
    <col min="124" max="124" width="8.08984375" customWidth="1"/>
    <col min="125" max="127" width="9.90625" customWidth="1"/>
    <col min="128" max="128" width="8.36328125" customWidth="1"/>
    <col min="129" max="129" width="8.6328125" customWidth="1"/>
    <col min="130" max="130" width="8.54296875" customWidth="1"/>
    <col min="131" max="131" width="8.6328125" customWidth="1"/>
    <col min="132" max="132" width="8.36328125" customWidth="1"/>
    <col min="133" max="133" width="10.6328125" customWidth="1"/>
    <col min="134" max="134" width="9.90625" customWidth="1"/>
    <col min="135" max="135" width="7.54296875" customWidth="1"/>
    <col min="136" max="136" width="8.54296875" customWidth="1"/>
    <col min="137" max="138" width="7.90625" customWidth="1"/>
    <col min="139" max="141" width="8.36328125" customWidth="1"/>
    <col min="142" max="143" width="8.08984375" customWidth="1"/>
    <col min="144" max="145" width="8.36328125" customWidth="1"/>
    <col min="146" max="146" width="8.54296875" customWidth="1"/>
    <col min="147" max="147" width="8.36328125" customWidth="1"/>
    <col min="148" max="148" width="8.6328125" customWidth="1"/>
    <col min="149" max="150" width="9.90625" customWidth="1"/>
    <col min="151" max="151" width="8.08984375" customWidth="1"/>
    <col min="152" max="152" width="8.54296875" customWidth="1"/>
    <col min="153" max="153" width="7.54296875" customWidth="1"/>
    <col min="154" max="154" width="8.08984375" customWidth="1"/>
    <col min="155" max="155" width="7.90625" customWidth="1"/>
    <col min="156" max="156" width="8.36328125" customWidth="1"/>
    <col min="157" max="157" width="8.08984375" customWidth="1"/>
    <col min="158" max="158" width="9.90625" customWidth="1"/>
    <col min="159" max="159" width="8" customWidth="1"/>
    <col min="160" max="160" width="7.90625" customWidth="1"/>
    <col min="161" max="161" width="8.90625" customWidth="1"/>
    <col min="162" max="162" width="8" customWidth="1"/>
    <col min="163" max="163" width="8.90625" customWidth="1"/>
    <col min="164" max="164" width="7.08984375" customWidth="1"/>
    <col min="165" max="165" width="9" customWidth="1"/>
    <col min="166" max="166" width="8.08984375" customWidth="1"/>
    <col min="167" max="167" width="10.36328125" customWidth="1"/>
    <col min="168" max="169" width="7.90625" customWidth="1"/>
    <col min="170" max="170" width="8.6328125" customWidth="1"/>
    <col min="171" max="171" width="8.90625" customWidth="1"/>
    <col min="172" max="172" width="8.6328125" customWidth="1"/>
    <col min="173" max="174" width="8.08984375" customWidth="1"/>
    <col min="175" max="175" width="7.54296875" customWidth="1"/>
    <col min="176" max="178" width="8.08984375" customWidth="1"/>
    <col min="179" max="179" width="8.6328125" customWidth="1"/>
    <col min="180" max="180" width="7.90625" customWidth="1"/>
    <col min="181" max="182" width="8.08984375" customWidth="1"/>
    <col min="183" max="183" width="7.90625" customWidth="1"/>
    <col min="186" max="186" width="8" customWidth="1"/>
    <col min="187" max="187" width="8.08984375" customWidth="1"/>
    <col min="188" max="188" width="8" customWidth="1"/>
    <col min="189" max="190" width="8.08984375" customWidth="1"/>
    <col min="191" max="193" width="7.90625" customWidth="1"/>
    <col min="194" max="194" width="8.08984375" customWidth="1"/>
    <col min="195" max="197" width="7.90625" customWidth="1"/>
    <col min="198" max="198" width="6.6328125" customWidth="1"/>
    <col min="199" max="199" width="8.36328125" customWidth="1"/>
    <col min="200" max="200" width="8" customWidth="1"/>
  </cols>
  <sheetData>
    <row r="1" spans="25:42" ht="14.7" customHeight="1"/>
    <row r="2" spans="25:42" ht="20.7" customHeight="1"/>
    <row r="3" spans="25:42" ht="22.5" customHeight="1"/>
    <row r="4" spans="25:42" s="186" customFormat="1" ht="19.8"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</row>
    <row r="5" spans="25:42" ht="20.25" customHeight="1"/>
    <row r="32" customFormat="1"/>
    <row r="42" spans="25:83" ht="15.6">
      <c r="Y42" s="42"/>
      <c r="Z42" s="42"/>
      <c r="AB42" s="42"/>
      <c r="AC42" s="42"/>
      <c r="AD42" s="4"/>
      <c r="AE42" s="2"/>
      <c r="AF42" s="2"/>
      <c r="AG42" s="2"/>
      <c r="AH42" s="2"/>
      <c r="AI42" s="2"/>
      <c r="AJ42" s="2"/>
      <c r="AK42" s="2"/>
      <c r="AL42" s="2"/>
      <c r="AM42" s="2"/>
      <c r="AO42" s="2"/>
      <c r="AV42" s="4"/>
      <c r="AW42" s="2"/>
      <c r="AX42" s="2"/>
      <c r="AY42" s="2"/>
      <c r="AZ42" s="2"/>
      <c r="BA42" s="2"/>
      <c r="BB42" s="2"/>
      <c r="BC42" s="2"/>
      <c r="BD42" s="2"/>
      <c r="BE42" s="2"/>
      <c r="BG42" s="2"/>
      <c r="BN42" s="4"/>
      <c r="BO42" s="2"/>
      <c r="BP42" s="2"/>
      <c r="BQ42" s="2"/>
      <c r="BR42" s="2"/>
      <c r="BS42" s="2"/>
      <c r="BT42" s="2"/>
      <c r="BU42" s="2"/>
      <c r="BV42" s="2"/>
      <c r="BW42" s="2"/>
      <c r="BY42" s="2"/>
    </row>
    <row r="43" spans="25:83" ht="15.6">
      <c r="Y43" s="23"/>
      <c r="Z43" s="23"/>
      <c r="AA43" s="42"/>
      <c r="AB43" s="23"/>
      <c r="AC43" s="23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</row>
    <row r="44" spans="25:83" s="2" customFormat="1" ht="15.6">
      <c r="Y44" s="43"/>
      <c r="Z44" s="43"/>
      <c r="AA44" s="23"/>
      <c r="AB44" s="43"/>
      <c r="AC44" s="43"/>
      <c r="AD44" s="45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45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3"/>
      <c r="BJ44" s="13"/>
      <c r="BK44" s="13"/>
      <c r="BL44" s="13"/>
      <c r="BM44" s="13"/>
      <c r="BN44" s="45"/>
      <c r="BO44" s="13"/>
      <c r="BP44" s="13"/>
      <c r="BQ44" s="13"/>
      <c r="BR44" s="13"/>
      <c r="BS44" s="13"/>
      <c r="BT44" s="13"/>
      <c r="BU44" s="13"/>
      <c r="BV44" s="13"/>
      <c r="BW44" s="13"/>
      <c r="BX44" s="13"/>
      <c r="BY44" s="13"/>
      <c r="BZ44" s="13"/>
      <c r="CA44" s="13"/>
      <c r="CB44" s="13"/>
      <c r="CC44" s="13"/>
      <c r="CD44" s="13"/>
      <c r="CE44" s="13"/>
    </row>
    <row r="45" spans="25:83" s="3" customFormat="1">
      <c r="Y45" s="43"/>
      <c r="Z45" s="43"/>
      <c r="AA45" s="43"/>
      <c r="AB45" s="43"/>
      <c r="AC45" s="43"/>
      <c r="AD45" s="3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3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3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</row>
    <row r="46" spans="25:83" s="2" customFormat="1" ht="15.6">
      <c r="Y46" s="44"/>
      <c r="Z46" s="44"/>
      <c r="AA46" s="43"/>
      <c r="AB46" s="44"/>
      <c r="AC46" s="44"/>
      <c r="AD46" s="4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4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4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</row>
    <row r="47" spans="25:83" s="3" customFormat="1" ht="15.6">
      <c r="Y47" s="43"/>
      <c r="Z47" s="43"/>
      <c r="AA47" s="44"/>
      <c r="AB47" s="43"/>
      <c r="AC47" s="43"/>
      <c r="AD47" s="4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4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  <c r="BL47" s="13"/>
      <c r="BM47" s="13"/>
      <c r="BN47" s="4"/>
      <c r="BO47" s="13"/>
      <c r="BP47" s="13"/>
      <c r="BQ47" s="13"/>
      <c r="BR47" s="13"/>
      <c r="BS47" s="13"/>
      <c r="BT47" s="13"/>
      <c r="BU47" s="13"/>
      <c r="BV47" s="13"/>
      <c r="BW47" s="13"/>
      <c r="BX47" s="13"/>
      <c r="BY47" s="13"/>
      <c r="BZ47" s="13"/>
      <c r="CA47" s="13"/>
      <c r="CB47" s="13"/>
      <c r="CC47" s="13"/>
      <c r="CD47" s="13"/>
      <c r="CE47" s="13"/>
    </row>
    <row r="48" spans="25:83" s="3" customFormat="1">
      <c r="Y48" s="43"/>
      <c r="Z48" s="43"/>
      <c r="AA48" s="43"/>
      <c r="AB48" s="43"/>
      <c r="AC48" s="43"/>
      <c r="AD48" s="4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4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4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  <c r="CD48" s="13"/>
      <c r="CE48" s="13"/>
    </row>
    <row r="49" spans="25:83" s="3" customFormat="1">
      <c r="Y49" s="43"/>
      <c r="Z49" s="43"/>
      <c r="AA49" s="43"/>
      <c r="AB49" s="43"/>
      <c r="AC49" s="43"/>
      <c r="AD49" s="3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4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4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  <c r="CB49" s="13"/>
      <c r="CC49" s="13"/>
      <c r="CD49" s="13"/>
      <c r="CE49" s="13"/>
    </row>
    <row r="50" spans="25:83">
      <c r="AA50" s="43"/>
    </row>
    <row r="79" spans="18:18" ht="15.6">
      <c r="R79" s="2"/>
    </row>
    <row r="84" spans="16:17" ht="15.6">
      <c r="P84" s="2">
        <f>+År!I35</f>
        <v>20.717976306923219</v>
      </c>
      <c r="Q84" s="2" t="s">
        <v>672</v>
      </c>
    </row>
    <row r="137" spans="15:16">
      <c r="O137">
        <v>4</v>
      </c>
      <c r="P137" s="3" t="s">
        <v>31</v>
      </c>
    </row>
    <row r="138" spans="15:16">
      <c r="O138">
        <v>5</v>
      </c>
      <c r="P138" s="294" t="s">
        <v>404</v>
      </c>
    </row>
    <row r="139" spans="15:16">
      <c r="O139">
        <v>6</v>
      </c>
      <c r="P139" s="3" t="s">
        <v>32</v>
      </c>
    </row>
    <row r="179" spans="15:16">
      <c r="O179">
        <v>2</v>
      </c>
      <c r="P179" s="3" t="s">
        <v>29</v>
      </c>
    </row>
    <row r="180" spans="15:16">
      <c r="O180">
        <v>3</v>
      </c>
      <c r="P180" s="3" t="s">
        <v>30</v>
      </c>
    </row>
    <row r="181" spans="15:16">
      <c r="O181">
        <v>4</v>
      </c>
      <c r="P181" s="3" t="s">
        <v>31</v>
      </c>
    </row>
    <row r="182" spans="15:16">
      <c r="O182">
        <v>5</v>
      </c>
      <c r="P182" s="3" t="s">
        <v>404</v>
      </c>
    </row>
    <row r="183" spans="15:16">
      <c r="O183">
        <v>6</v>
      </c>
      <c r="P183" s="3" t="s">
        <v>32</v>
      </c>
    </row>
    <row r="209" spans="16:17">
      <c r="P209">
        <v>4</v>
      </c>
      <c r="Q209" s="3" t="s">
        <v>97</v>
      </c>
    </row>
    <row r="210" spans="16:17">
      <c r="P210">
        <v>5</v>
      </c>
      <c r="Q210" s="294" t="s">
        <v>98</v>
      </c>
    </row>
    <row r="211" spans="16:17">
      <c r="P211">
        <v>6</v>
      </c>
      <c r="Q211" s="3" t="s">
        <v>99</v>
      </c>
    </row>
    <row r="212" spans="16:17">
      <c r="P212">
        <v>7</v>
      </c>
      <c r="Q212" s="3" t="s">
        <v>100</v>
      </c>
    </row>
    <row r="251" spans="25:48">
      <c r="Y251" s="70"/>
      <c r="Z251" s="70"/>
      <c r="AB251" s="71"/>
      <c r="AC251" s="71"/>
      <c r="AD251" s="71"/>
      <c r="AE251" s="71"/>
      <c r="AF251" s="71"/>
      <c r="AG251" s="71"/>
      <c r="AH251" s="71"/>
      <c r="AI251" s="71"/>
      <c r="AJ251" s="71"/>
      <c r="AK251" s="71"/>
      <c r="AL251" s="71"/>
      <c r="AM251" s="71"/>
      <c r="AN251" s="71"/>
      <c r="AO251" s="71"/>
      <c r="AP251" s="71"/>
      <c r="AQ251" s="71"/>
      <c r="AR251" s="71"/>
      <c r="AS251" s="71"/>
      <c r="AT251" s="71"/>
      <c r="AU251" s="71"/>
      <c r="AV251" s="71"/>
    </row>
    <row r="252" spans="25:48">
      <c r="Y252" s="70"/>
      <c r="Z252" s="70"/>
      <c r="AB252" s="71"/>
      <c r="AC252" s="71"/>
      <c r="AD252" s="71"/>
      <c r="AE252" s="71"/>
      <c r="AF252" s="71"/>
      <c r="AG252" s="71"/>
      <c r="AH252" s="71"/>
      <c r="AI252" s="71"/>
      <c r="AJ252" s="71"/>
      <c r="AK252" s="71"/>
      <c r="AL252" s="71"/>
      <c r="AM252" s="71"/>
      <c r="AN252" s="71"/>
      <c r="AO252" s="71"/>
      <c r="AP252" s="71"/>
      <c r="AQ252" s="71"/>
      <c r="AR252" s="71"/>
      <c r="AS252" s="71"/>
      <c r="AT252" s="71"/>
      <c r="AU252" s="71"/>
      <c r="AV252" s="71"/>
    </row>
    <row r="253" spans="25:48">
      <c r="Y253" s="70"/>
      <c r="Z253" s="70"/>
      <c r="AA253" s="70"/>
      <c r="AB253" s="71"/>
      <c r="AC253" s="71"/>
      <c r="AD253" s="71"/>
      <c r="AE253" s="71"/>
      <c r="AF253" s="71"/>
      <c r="AG253" s="71"/>
      <c r="AH253" s="71"/>
      <c r="AI253" s="71"/>
      <c r="AJ253" s="71"/>
      <c r="AK253" s="71"/>
      <c r="AL253" s="71"/>
      <c r="AM253" s="71"/>
      <c r="AN253" s="71"/>
      <c r="AO253" s="71"/>
      <c r="AP253" s="71"/>
      <c r="AQ253" s="71"/>
      <c r="AR253" s="71"/>
      <c r="AS253" s="71"/>
      <c r="AT253" s="71"/>
      <c r="AU253" s="71"/>
      <c r="AV253" s="71"/>
    </row>
    <row r="254" spans="25:48">
      <c r="Y254" s="70"/>
      <c r="Z254" s="70"/>
      <c r="AA254" s="70"/>
      <c r="AB254" s="71"/>
      <c r="AC254" s="71"/>
      <c r="AD254" s="71"/>
      <c r="AE254" s="71"/>
      <c r="AF254" s="71"/>
      <c r="AG254" s="71"/>
      <c r="AH254" s="71"/>
      <c r="AI254" s="71"/>
      <c r="AJ254" s="71"/>
      <c r="AK254" s="71"/>
      <c r="AL254" s="71"/>
      <c r="AM254" s="71"/>
      <c r="AN254" s="71"/>
      <c r="AO254" s="71"/>
      <c r="AP254" s="71"/>
      <c r="AQ254" s="71"/>
      <c r="AR254" s="71"/>
      <c r="AS254" s="71"/>
      <c r="AT254" s="71"/>
      <c r="AU254" s="71"/>
      <c r="AV254" s="71"/>
    </row>
    <row r="255" spans="25:48">
      <c r="Y255" s="20"/>
      <c r="Z255" s="20"/>
      <c r="AA255" s="20"/>
      <c r="AB255" s="20"/>
      <c r="AC255" s="20"/>
      <c r="AD255" s="20"/>
      <c r="AH255" s="20"/>
      <c r="AJ255" s="20"/>
    </row>
    <row r="256" spans="25:48">
      <c r="Y256" s="20"/>
      <c r="Z256" s="20"/>
      <c r="AA256" s="20"/>
      <c r="AB256" s="20"/>
      <c r="AC256" s="20"/>
      <c r="AD256" s="20"/>
      <c r="AH256" s="20"/>
      <c r="AJ256" s="20"/>
    </row>
    <row r="257" spans="25:36">
      <c r="Y257" s="20"/>
      <c r="Z257" s="20"/>
      <c r="AA257" s="20"/>
      <c r="AB257" s="20"/>
      <c r="AC257" s="20"/>
      <c r="AD257" s="20"/>
      <c r="AH257" s="20"/>
      <c r="AJ257" s="20"/>
    </row>
    <row r="258" spans="25:36">
      <c r="Y258" s="20"/>
      <c r="Z258" s="20"/>
      <c r="AA258" s="20"/>
      <c r="AB258" s="20"/>
      <c r="AC258" s="20"/>
      <c r="AD258" s="20"/>
      <c r="AH258" s="20"/>
      <c r="AJ258" s="20"/>
    </row>
    <row r="259" spans="25:36">
      <c r="Y259" s="20"/>
      <c r="Z259" s="20"/>
      <c r="AA259" s="20"/>
      <c r="AB259" s="20"/>
      <c r="AC259" s="20"/>
      <c r="AD259" s="20"/>
      <c r="AH259" s="20"/>
      <c r="AJ259" s="20"/>
    </row>
    <row r="260" spans="25:36">
      <c r="Y260" s="20"/>
      <c r="Z260" s="20"/>
      <c r="AA260" s="20"/>
      <c r="AB260" s="20"/>
      <c r="AC260" s="20"/>
      <c r="AD260" s="20"/>
      <c r="AH260" s="20"/>
      <c r="AJ260" s="20"/>
    </row>
    <row r="261" spans="25:36">
      <c r="Y261" s="20"/>
      <c r="Z261" s="20"/>
      <c r="AA261" s="20"/>
      <c r="AB261" s="20"/>
      <c r="AC261" s="20"/>
      <c r="AD261" s="20"/>
      <c r="AH261" s="20"/>
      <c r="AJ261" s="20"/>
    </row>
    <row r="262" spans="25:36">
      <c r="Y262" s="20"/>
      <c r="Z262" s="20"/>
      <c r="AA262" s="20"/>
      <c r="AB262" s="20"/>
      <c r="AC262" s="20"/>
      <c r="AD262" s="20"/>
      <c r="AH262" s="20"/>
      <c r="AJ262" s="20"/>
    </row>
    <row r="263" spans="25:36">
      <c r="Y263" s="20"/>
      <c r="Z263" s="20"/>
      <c r="AA263" s="20"/>
      <c r="AB263" s="20"/>
      <c r="AC263" s="20"/>
      <c r="AD263" s="20"/>
      <c r="AH263" s="20"/>
      <c r="AJ263" s="20"/>
    </row>
    <row r="264" spans="25:36">
      <c r="Y264" s="20"/>
      <c r="Z264" s="20"/>
      <c r="AA264" s="20"/>
      <c r="AB264" s="20"/>
      <c r="AC264" s="20"/>
      <c r="AD264" s="20"/>
      <c r="AH264" s="20"/>
      <c r="AJ264" s="20"/>
    </row>
    <row r="265" spans="25:36">
      <c r="Y265" s="20"/>
      <c r="Z265" s="20"/>
      <c r="AA265" s="20"/>
      <c r="AB265" s="20"/>
      <c r="AC265" s="20"/>
      <c r="AD265" s="20"/>
      <c r="AH265" s="20"/>
      <c r="AJ265" s="20"/>
    </row>
    <row r="266" spans="25:36">
      <c r="Y266" s="20"/>
      <c r="Z266" s="20"/>
      <c r="AA266" s="20"/>
      <c r="AB266" s="20"/>
      <c r="AC266" s="20"/>
      <c r="AH266" s="20"/>
      <c r="AJ266" s="20"/>
    </row>
    <row r="277" spans="16:16">
      <c r="P277" s="3"/>
    </row>
    <row r="355" spans="16:16">
      <c r="P355" s="3" t="s">
        <v>651</v>
      </c>
    </row>
  </sheetData>
  <pageMargins left="0.5" right="0.5" top="0.5" bottom="0.55000000000000004" header="0.5" footer="0.5"/>
  <pageSetup paperSize="9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transitionEvaluation="1"/>
  <dimension ref="A1:BJ1098"/>
  <sheetViews>
    <sheetView defaultGridColor="0" colorId="22" zoomScale="94" zoomScaleNormal="94" workbookViewId="0">
      <pane xSplit="3" ySplit="9" topLeftCell="D38" activePane="bottomRight" state="frozen"/>
      <selection pane="topRight" activeCell="D1" sqref="D1"/>
      <selection pane="bottomLeft" activeCell="A11" sqref="A11"/>
      <selection pane="bottomRight" activeCell="A38" sqref="A38"/>
    </sheetView>
  </sheetViews>
  <sheetFormatPr baseColWidth="10" defaultColWidth="9.90625" defaultRowHeight="15"/>
  <cols>
    <col min="1" max="1" width="2.1796875" customWidth="1"/>
    <col min="2" max="2" width="5.08984375" customWidth="1"/>
    <col min="3" max="3" width="3.81640625" customWidth="1"/>
    <col min="4" max="4" width="6.6328125" customWidth="1"/>
    <col min="5" max="5" width="4.81640625" customWidth="1"/>
    <col min="6" max="6" width="6.81640625" style="11" customWidth="1"/>
    <col min="7" max="7" width="5.6328125" customWidth="1"/>
    <col min="8" max="8" width="5.6328125" style="93" customWidth="1"/>
    <col min="9" max="9" width="4.81640625" customWidth="1"/>
    <col min="10" max="10" width="6.1796875" style="93" customWidth="1"/>
    <col min="11" max="11" width="1.6328125" style="93" customWidth="1"/>
    <col min="12" max="12" width="6.1796875" style="93" customWidth="1"/>
    <col min="13" max="13" width="1.54296875" style="93" customWidth="1"/>
    <col min="14" max="14" width="6.81640625" customWidth="1"/>
    <col min="15" max="15" width="5.453125" customWidth="1"/>
    <col min="16" max="16" width="1.6328125" customWidth="1"/>
    <col min="17" max="17" width="6.36328125" style="93" customWidth="1"/>
    <col min="18" max="18" width="1.7265625" style="93" customWidth="1"/>
    <col min="19" max="19" width="6.54296875" style="93" customWidth="1"/>
    <col min="20" max="20" width="6.90625" customWidth="1"/>
    <col min="21" max="21" width="5" style="33" customWidth="1"/>
    <col min="22" max="22" width="6.453125" style="93" customWidth="1"/>
    <col min="23" max="23" width="4.6328125" customWidth="1"/>
    <col min="24" max="24" width="6.453125" customWidth="1"/>
    <col min="25" max="25" width="7.26953125" customWidth="1"/>
    <col min="26" max="26" width="4.08984375" style="11" customWidth="1"/>
    <col min="27" max="27" width="5.90625" customWidth="1"/>
    <col min="28" max="28" width="6" customWidth="1"/>
    <col min="29" max="29" width="3.54296875" customWidth="1"/>
    <col min="30" max="30" width="6.453125" style="93" customWidth="1"/>
    <col min="31" max="31" width="5.453125" customWidth="1"/>
    <col min="32" max="32" width="7.54296875" customWidth="1"/>
    <col min="33" max="33" width="7" customWidth="1"/>
    <col min="34" max="34" width="6.08984375" customWidth="1"/>
    <col min="35" max="35" width="4.90625" customWidth="1"/>
    <col min="36" max="36" width="7.90625" customWidth="1"/>
    <col min="37" max="37" width="6.81640625" customWidth="1"/>
    <col min="38" max="38" width="6.6328125" customWidth="1"/>
    <col min="39" max="39" width="7.90625" customWidth="1"/>
    <col min="40" max="40" width="5.6328125" customWidth="1"/>
    <col min="41" max="41" width="7.54296875" customWidth="1"/>
    <col min="42" max="42" width="5.81640625" customWidth="1"/>
    <col min="43" max="43" width="7.90625" customWidth="1"/>
    <col min="44" max="44" width="5.1796875" style="93" customWidth="1"/>
    <col min="45" max="45" width="7.90625" customWidth="1"/>
    <col min="46" max="46" width="6.6328125" customWidth="1"/>
    <col min="47" max="47" width="5.81640625" customWidth="1"/>
    <col min="48" max="48" width="8.6328125" style="93" customWidth="1"/>
    <col min="49" max="49" width="6.36328125" style="93" customWidth="1"/>
    <col min="50" max="50" width="8.81640625" style="93" customWidth="1"/>
    <col min="51" max="51" width="6.36328125" style="93" customWidth="1"/>
    <col min="52" max="52" width="8.54296875" style="93" customWidth="1"/>
    <col min="53" max="53" width="6.36328125" style="93" customWidth="1"/>
    <col min="54" max="54" width="7.6328125" customWidth="1"/>
    <col min="55" max="55" width="5.1796875" customWidth="1"/>
    <col min="56" max="56" width="6.90625" customWidth="1"/>
    <col min="57" max="57" width="7.90625" style="93" customWidth="1"/>
    <col min="58" max="58" width="10.1796875" style="93" customWidth="1"/>
    <col min="59" max="59" width="8.54296875" style="93" customWidth="1"/>
    <col min="60" max="60" width="8" customWidth="1"/>
    <col min="61" max="61" width="6.453125" customWidth="1"/>
    <col min="62" max="62" width="10.1796875" customWidth="1"/>
    <col min="63" max="63" width="5.54296875" customWidth="1"/>
  </cols>
  <sheetData>
    <row r="1" spans="1:59">
      <c r="A1" s="25"/>
      <c r="B1" s="25"/>
      <c r="C1" s="25"/>
      <c r="D1" s="25"/>
      <c r="E1" s="25"/>
      <c r="F1" s="126"/>
      <c r="G1" s="25"/>
      <c r="H1" s="102"/>
      <c r="I1" s="25"/>
      <c r="J1" s="102"/>
      <c r="K1" s="102"/>
      <c r="L1" s="102"/>
      <c r="M1" s="102"/>
      <c r="N1" s="25"/>
      <c r="O1" s="25"/>
      <c r="P1" s="25"/>
      <c r="Q1" s="102"/>
      <c r="R1" s="102"/>
      <c r="S1" s="102"/>
      <c r="T1" s="25"/>
      <c r="U1" s="377"/>
      <c r="V1" s="102"/>
      <c r="W1" s="25"/>
      <c r="X1" s="25"/>
      <c r="Y1" s="25"/>
      <c r="Z1" s="126"/>
      <c r="AA1" s="25"/>
      <c r="AB1" s="25"/>
      <c r="AC1" s="25"/>
      <c r="AD1" s="102"/>
      <c r="AE1" s="25"/>
      <c r="AF1" s="25"/>
      <c r="AG1" s="25"/>
      <c r="AH1" s="25"/>
      <c r="AR1"/>
      <c r="AV1"/>
      <c r="AW1"/>
      <c r="AX1"/>
      <c r="AY1"/>
      <c r="AZ1"/>
      <c r="BA1"/>
      <c r="BE1"/>
      <c r="BF1"/>
      <c r="BG1"/>
    </row>
    <row r="2" spans="1:59" ht="31.8">
      <c r="A2" s="25"/>
      <c r="B2" s="25"/>
      <c r="C2" s="133" t="s">
        <v>519</v>
      </c>
      <c r="D2" s="133"/>
      <c r="E2" s="133"/>
      <c r="F2" s="355"/>
      <c r="G2" s="133"/>
      <c r="H2" s="102"/>
      <c r="I2" s="25"/>
      <c r="J2" s="102"/>
      <c r="K2" s="102"/>
      <c r="L2" s="102"/>
      <c r="M2" s="102"/>
      <c r="N2" s="133"/>
      <c r="O2" s="133"/>
      <c r="P2" s="133"/>
      <c r="Q2" s="380"/>
      <c r="R2" s="380"/>
      <c r="S2" s="380"/>
      <c r="T2" s="133"/>
      <c r="U2" s="121" t="str">
        <f>+År!B2</f>
        <v>VOKSEN GEIT</v>
      </c>
      <c r="V2" s="102"/>
      <c r="W2" s="25"/>
      <c r="X2" s="25"/>
      <c r="Y2" s="25"/>
      <c r="Z2" s="126"/>
      <c r="AA2" s="25"/>
      <c r="AB2" s="25"/>
      <c r="AC2" s="25"/>
      <c r="AD2" s="102"/>
      <c r="AE2" s="25"/>
      <c r="AF2" s="25"/>
      <c r="AG2" s="25"/>
      <c r="AH2" s="25"/>
      <c r="AR2"/>
      <c r="AV2"/>
      <c r="AW2"/>
      <c r="AX2"/>
      <c r="AY2"/>
      <c r="AZ2"/>
      <c r="BA2"/>
      <c r="BE2"/>
      <c r="BF2"/>
      <c r="BG2"/>
    </row>
    <row r="3" spans="1:59">
      <c r="A3" s="25"/>
      <c r="B3" s="25"/>
      <c r="C3" s="25"/>
      <c r="D3" s="25"/>
      <c r="E3" s="25"/>
      <c r="F3" s="126"/>
      <c r="G3" s="25"/>
      <c r="H3" s="102"/>
      <c r="I3" s="25"/>
      <c r="J3" s="102"/>
      <c r="K3" s="102"/>
      <c r="L3" s="102"/>
      <c r="M3" s="102"/>
      <c r="N3" s="25"/>
      <c r="O3" s="25"/>
      <c r="P3" s="25"/>
      <c r="Q3" s="102"/>
      <c r="R3" s="102"/>
      <c r="S3" s="102"/>
      <c r="T3" s="25"/>
      <c r="U3" s="377"/>
      <c r="V3" s="102"/>
      <c r="W3" s="25"/>
      <c r="X3" s="25"/>
      <c r="Y3" s="25"/>
      <c r="Z3" s="126"/>
      <c r="AA3" s="25"/>
      <c r="AB3" s="25"/>
      <c r="AC3" s="25"/>
      <c r="AD3" s="102"/>
      <c r="AE3" s="25"/>
      <c r="AF3" s="25"/>
      <c r="AG3" s="25"/>
      <c r="AH3" s="25"/>
      <c r="AR3"/>
      <c r="AV3"/>
      <c r="AW3"/>
      <c r="AX3"/>
      <c r="AY3"/>
      <c r="AZ3"/>
      <c r="BA3"/>
      <c r="BE3"/>
      <c r="BF3"/>
      <c r="BG3"/>
    </row>
    <row r="4" spans="1:59" ht="22.8">
      <c r="A4" s="25"/>
      <c r="B4" s="25"/>
      <c r="C4" s="25"/>
      <c r="D4" s="25"/>
      <c r="E4" s="62"/>
      <c r="F4" s="354"/>
      <c r="G4" s="138" t="s">
        <v>436</v>
      </c>
      <c r="H4" s="139"/>
      <c r="I4" s="134"/>
      <c r="J4" s="140">
        <f>+År!P2</f>
        <v>52</v>
      </c>
      <c r="K4" s="102"/>
      <c r="L4" s="102"/>
      <c r="M4" s="102"/>
      <c r="N4" s="137"/>
      <c r="O4" s="137"/>
      <c r="P4" s="137"/>
      <c r="Q4" s="303"/>
      <c r="R4" s="303"/>
      <c r="S4" s="303"/>
      <c r="T4" s="137"/>
      <c r="U4" s="384"/>
      <c r="V4" s="303"/>
      <c r="W4" s="134" t="s">
        <v>437</v>
      </c>
      <c r="X4" s="137"/>
      <c r="Y4" s="137"/>
      <c r="Z4" s="464">
        <f>SUM(F10:F61)</f>
        <v>9201</v>
      </c>
      <c r="AA4" s="466"/>
      <c r="AB4" s="25"/>
      <c r="AC4" s="25"/>
      <c r="AD4" s="102"/>
      <c r="AE4" s="126"/>
      <c r="AF4" s="126"/>
      <c r="AG4" s="126"/>
      <c r="AH4" s="25"/>
      <c r="AR4"/>
      <c r="AV4"/>
      <c r="AW4"/>
      <c r="AX4"/>
      <c r="AY4"/>
      <c r="AZ4"/>
      <c r="BA4"/>
      <c r="BE4"/>
      <c r="BF4"/>
      <c r="BG4"/>
    </row>
    <row r="5" spans="1:59" ht="14.25" customHeight="1">
      <c r="A5" s="25"/>
      <c r="B5" s="25"/>
      <c r="C5" s="25"/>
      <c r="D5" s="25"/>
      <c r="E5" s="62"/>
      <c r="F5" s="354"/>
      <c r="G5" s="62"/>
      <c r="H5" s="102"/>
      <c r="I5" s="25"/>
      <c r="J5" s="102"/>
      <c r="K5" s="102"/>
      <c r="L5" s="102"/>
      <c r="M5" s="102"/>
      <c r="N5" s="62"/>
      <c r="O5" s="25"/>
      <c r="P5" s="25"/>
      <c r="Q5" s="102"/>
      <c r="R5" s="102"/>
      <c r="S5" s="102"/>
      <c r="T5" s="25"/>
      <c r="U5" s="377"/>
      <c r="V5" s="102"/>
      <c r="W5" s="25"/>
      <c r="X5" s="25"/>
      <c r="Y5" s="25"/>
      <c r="Z5" s="126"/>
      <c r="AA5" s="25"/>
      <c r="AB5" s="25"/>
      <c r="AC5" s="25"/>
      <c r="AD5" s="102"/>
      <c r="AE5" s="25"/>
      <c r="AF5" s="25"/>
      <c r="AG5" s="25"/>
      <c r="AH5" s="25"/>
      <c r="AR5"/>
      <c r="AV5"/>
      <c r="AW5"/>
      <c r="AX5"/>
      <c r="AY5"/>
      <c r="AZ5"/>
      <c r="BA5"/>
      <c r="BE5"/>
      <c r="BF5"/>
      <c r="BG5"/>
    </row>
    <row r="6" spans="1:59" ht="15.6">
      <c r="A6" s="25"/>
      <c r="B6" s="25"/>
      <c r="C6" s="25"/>
      <c r="D6" s="25"/>
      <c r="E6" s="25"/>
      <c r="F6" s="126"/>
      <c r="G6" s="25"/>
      <c r="H6" s="102"/>
      <c r="I6" s="102"/>
      <c r="J6" s="102"/>
      <c r="K6" s="102"/>
      <c r="L6" s="102"/>
      <c r="M6" s="102"/>
      <c r="N6" s="25"/>
      <c r="O6" s="25"/>
      <c r="P6" s="25"/>
      <c r="Q6" s="102"/>
      <c r="R6" s="102"/>
      <c r="S6" s="102"/>
      <c r="T6" s="25"/>
      <c r="U6" s="377"/>
      <c r="V6" s="102"/>
      <c r="W6" s="102"/>
      <c r="X6" s="41" t="s">
        <v>407</v>
      </c>
      <c r="Y6" s="103" t="s">
        <v>516</v>
      </c>
      <c r="Z6" s="126"/>
      <c r="AA6" s="103"/>
      <c r="AB6" s="103" t="s">
        <v>45</v>
      </c>
      <c r="AC6" s="103"/>
      <c r="AD6" s="103" t="s">
        <v>424</v>
      </c>
      <c r="AE6" s="25"/>
      <c r="AF6" s="25"/>
      <c r="AG6" s="25"/>
      <c r="AH6" s="25"/>
      <c r="AR6"/>
      <c r="AV6"/>
      <c r="AW6"/>
      <c r="AX6"/>
      <c r="AY6"/>
      <c r="AZ6"/>
      <c r="BA6"/>
      <c r="BE6"/>
      <c r="BF6"/>
      <c r="BG6"/>
    </row>
    <row r="7" spans="1:59" ht="15.6">
      <c r="A7" s="25"/>
      <c r="B7" s="25"/>
      <c r="C7" s="25"/>
      <c r="D7" s="41" t="s">
        <v>2</v>
      </c>
      <c r="E7" s="25"/>
      <c r="F7" s="126"/>
      <c r="G7" s="25"/>
      <c r="H7" s="103" t="s">
        <v>2</v>
      </c>
      <c r="I7" s="102"/>
      <c r="J7" s="103" t="s">
        <v>1</v>
      </c>
      <c r="K7" s="103"/>
      <c r="L7" s="103"/>
      <c r="M7" s="103"/>
      <c r="N7" s="25"/>
      <c r="O7" s="25"/>
      <c r="P7" s="25"/>
      <c r="Q7" s="381"/>
      <c r="R7" s="381"/>
      <c r="S7" s="381"/>
      <c r="T7" s="41" t="s">
        <v>22</v>
      </c>
      <c r="U7" s="377"/>
      <c r="V7" s="103"/>
      <c r="W7" s="102"/>
      <c r="X7" s="41" t="s">
        <v>496</v>
      </c>
      <c r="Y7" s="103" t="s">
        <v>8</v>
      </c>
      <c r="Z7" s="126"/>
      <c r="AA7" s="103" t="s">
        <v>8</v>
      </c>
      <c r="AB7" s="103" t="s">
        <v>8</v>
      </c>
      <c r="AC7" s="103"/>
      <c r="AD7" s="103" t="s">
        <v>423</v>
      </c>
      <c r="AE7" s="41" t="s">
        <v>423</v>
      </c>
      <c r="AF7" s="41" t="s">
        <v>423</v>
      </c>
      <c r="AG7" s="41" t="s">
        <v>83</v>
      </c>
      <c r="AH7" s="25"/>
      <c r="AR7"/>
      <c r="AV7"/>
      <c r="AW7"/>
      <c r="AX7"/>
      <c r="AY7"/>
      <c r="AZ7"/>
      <c r="BA7"/>
      <c r="BE7"/>
      <c r="BF7"/>
      <c r="BG7"/>
    </row>
    <row r="8" spans="1:59" ht="15.6">
      <c r="A8" s="25"/>
      <c r="B8" s="41"/>
      <c r="C8" s="41" t="s">
        <v>514</v>
      </c>
      <c r="D8" s="41" t="s">
        <v>492</v>
      </c>
      <c r="E8" s="41"/>
      <c r="F8" s="127" t="s">
        <v>2</v>
      </c>
      <c r="G8" s="41"/>
      <c r="H8" s="103" t="s">
        <v>521</v>
      </c>
      <c r="I8" s="103"/>
      <c r="J8" s="103" t="s">
        <v>521</v>
      </c>
      <c r="K8" s="103"/>
      <c r="L8" s="103" t="s">
        <v>2</v>
      </c>
      <c r="M8" s="103"/>
      <c r="N8" s="41" t="s">
        <v>422</v>
      </c>
      <c r="O8" s="41"/>
      <c r="P8" s="41"/>
      <c r="Q8" s="382" t="s">
        <v>22</v>
      </c>
      <c r="R8" s="382"/>
      <c r="S8" s="382" t="s">
        <v>22</v>
      </c>
      <c r="T8" s="41" t="s">
        <v>494</v>
      </c>
      <c r="U8" s="378"/>
      <c r="V8" s="103" t="s">
        <v>22</v>
      </c>
      <c r="W8" s="103"/>
      <c r="X8" s="41" t="s">
        <v>497</v>
      </c>
      <c r="Y8" s="103" t="s">
        <v>650</v>
      </c>
      <c r="Z8" s="127"/>
      <c r="AA8" s="103" t="s">
        <v>650</v>
      </c>
      <c r="AB8" s="103" t="s">
        <v>650</v>
      </c>
      <c r="AC8" s="103"/>
      <c r="AD8" s="103" t="s">
        <v>419</v>
      </c>
      <c r="AE8" s="41" t="s">
        <v>490</v>
      </c>
      <c r="AF8" s="41" t="s">
        <v>494</v>
      </c>
      <c r="AG8" s="41" t="s">
        <v>44</v>
      </c>
      <c r="AH8" s="25"/>
      <c r="AR8"/>
      <c r="AV8"/>
      <c r="AW8"/>
      <c r="AX8"/>
      <c r="AY8"/>
      <c r="AZ8"/>
      <c r="BA8"/>
      <c r="BE8"/>
      <c r="BF8"/>
      <c r="BG8"/>
    </row>
    <row r="9" spans="1:59" ht="15.6">
      <c r="A9" s="25"/>
      <c r="B9" s="41" t="s">
        <v>91</v>
      </c>
      <c r="C9" s="41" t="s">
        <v>515</v>
      </c>
      <c r="D9" s="41" t="s">
        <v>493</v>
      </c>
      <c r="E9" s="105" t="s">
        <v>495</v>
      </c>
      <c r="F9" s="127" t="s">
        <v>8</v>
      </c>
      <c r="G9" s="105" t="s">
        <v>495</v>
      </c>
      <c r="H9" s="103" t="s">
        <v>522</v>
      </c>
      <c r="I9" s="107" t="s">
        <v>495</v>
      </c>
      <c r="J9" s="103" t="s">
        <v>522</v>
      </c>
      <c r="K9" s="103"/>
      <c r="L9" s="103" t="s">
        <v>664</v>
      </c>
      <c r="M9" s="103"/>
      <c r="N9" s="41" t="s">
        <v>43</v>
      </c>
      <c r="O9" s="105" t="s">
        <v>495</v>
      </c>
      <c r="P9" s="105"/>
      <c r="Q9" s="383" t="s">
        <v>664</v>
      </c>
      <c r="R9" s="383"/>
      <c r="S9" s="383" t="s">
        <v>665</v>
      </c>
      <c r="T9" s="41" t="s">
        <v>418</v>
      </c>
      <c r="U9" s="379" t="s">
        <v>495</v>
      </c>
      <c r="V9" s="103" t="s">
        <v>44</v>
      </c>
      <c r="W9" s="107" t="s">
        <v>495</v>
      </c>
      <c r="X9" s="41" t="s">
        <v>8</v>
      </c>
      <c r="Y9" s="103" t="s">
        <v>484</v>
      </c>
      <c r="Z9" s="299" t="s">
        <v>495</v>
      </c>
      <c r="AA9" s="103" t="s">
        <v>74</v>
      </c>
      <c r="AB9" s="103" t="s">
        <v>482</v>
      </c>
      <c r="AC9" s="103"/>
      <c r="AD9" s="103" t="s">
        <v>44</v>
      </c>
      <c r="AE9" s="41" t="s">
        <v>491</v>
      </c>
      <c r="AF9" s="41" t="s">
        <v>418</v>
      </c>
      <c r="AG9" s="41" t="s">
        <v>0</v>
      </c>
      <c r="AH9" s="25"/>
      <c r="AR9"/>
      <c r="AV9"/>
      <c r="AW9"/>
      <c r="AX9"/>
      <c r="AY9"/>
      <c r="AZ9"/>
      <c r="BA9"/>
      <c r="BE9"/>
      <c r="BF9"/>
      <c r="BG9"/>
    </row>
    <row r="10" spans="1:59" ht="15.6">
      <c r="A10" s="25"/>
      <c r="B10" s="99">
        <f>+'Ark1'!C366</f>
        <v>2023</v>
      </c>
      <c r="C10" s="99">
        <f>+'Ark1'!E366</f>
        <v>1</v>
      </c>
      <c r="D10" s="99">
        <f>+IF(F10=0,"",'Ark1'!Q366)</f>
        <v>2</v>
      </c>
      <c r="E10" s="106">
        <f t="shared" ref="E10:E41" si="0">+IF(F10=0,"",D10-D65)</f>
        <v>0</v>
      </c>
      <c r="F10" s="18">
        <f>+'Ark1'!R366</f>
        <v>7</v>
      </c>
      <c r="G10" s="106">
        <f t="shared" ref="G10:G41" si="1">+IF(F10=0,"",F10-F65)</f>
        <v>-30</v>
      </c>
      <c r="H10" s="101">
        <f>+IF(F10=0,"",'Ark1'!AG366)</f>
        <v>7.3652034007934894E-2</v>
      </c>
      <c r="I10" s="101">
        <f t="shared" ref="I10:I41" si="2">+IF(F10=0,"",H10-H65)</f>
        <v>-0.41890517269235805</v>
      </c>
      <c r="J10" s="101">
        <f>+IF(F10=0,"",'Ark1'!AH366)</f>
        <v>0</v>
      </c>
      <c r="K10" s="103"/>
      <c r="L10" s="128">
        <f>+IF(G10=0,"",'Ark1'!AI366)</f>
        <v>0</v>
      </c>
      <c r="M10" s="103"/>
      <c r="N10" s="5">
        <f>+IF(F10=0,"",'Ark1'!S366)</f>
        <v>5.8571428571428559</v>
      </c>
      <c r="O10" s="100">
        <f t="shared" ref="O10:O41" si="3">+IF(F10=0,"",N10-N65)</f>
        <v>-0.65637065637065639</v>
      </c>
      <c r="P10" s="105"/>
      <c r="Q10" s="57" t="str">
        <f>+IF(L10=0,"",'Ark1'!AJ366)</f>
        <v/>
      </c>
      <c r="R10" s="383"/>
      <c r="S10" s="57" t="str">
        <f>+IF(L10=0,"",'Ark1'!AK366)</f>
        <v/>
      </c>
      <c r="T10" s="100">
        <f>+IF(F10=0,"",'Ark1'!T366)</f>
        <v>5.8571428571428559</v>
      </c>
      <c r="U10" s="387">
        <f t="shared" ref="U10:U41" si="4">+IF(F10=0,"",T10-T65)</f>
        <v>-1.8996138996139029</v>
      </c>
      <c r="V10" s="57">
        <f>+IF(F10=0,"",'Ark1'!U366)</f>
        <v>20.057142857142846</v>
      </c>
      <c r="W10" s="101">
        <f t="shared" ref="W10:W41" si="5">+IF(F10=0,"",V10-V65)</f>
        <v>-4.8996138996139109</v>
      </c>
      <c r="X10" s="101">
        <f>+IF(F10=0,"",'Ark1'!W366)</f>
        <v>0</v>
      </c>
      <c r="Y10" s="101">
        <f>+IF(F10=0,"",'Ark1'!X366)</f>
        <v>71.428571428571445</v>
      </c>
      <c r="Z10" s="106">
        <f t="shared" ref="Z10:Z41" si="6">+IF(F10=0,"",Y10-Y65)</f>
        <v>-25.868725868725861</v>
      </c>
      <c r="AA10" s="101">
        <f>+IF(F10=0,"",'Ark1'!Y366)</f>
        <v>28.571428571428577</v>
      </c>
      <c r="AB10" s="101">
        <f>+IF(F10=0,"",'Ark1'!Z366)</f>
        <v>4.4496732280848121</v>
      </c>
      <c r="AC10" s="103"/>
      <c r="AD10" s="101">
        <f>+IF(F10=0,"",'Ark1'!Z366)</f>
        <v>4.4496732280848121</v>
      </c>
      <c r="AE10" s="100">
        <f>+IF(F10=0,"",'Ark1'!AA366)</f>
        <v>0.98974331861078912</v>
      </c>
      <c r="AF10" s="100">
        <f>+IF(F10=0,"",'Ark1'!AB366)</f>
        <v>1.355261854357878</v>
      </c>
      <c r="AG10" s="100">
        <f t="shared" ref="AG10:AG41" si="7">+IF(F10=0,"",V10/N10)</f>
        <v>3.4243902439024381</v>
      </c>
      <c r="AH10" s="25"/>
      <c r="AR10"/>
      <c r="AV10"/>
      <c r="AW10"/>
      <c r="AX10"/>
      <c r="AY10"/>
      <c r="AZ10"/>
      <c r="BA10"/>
      <c r="BE10"/>
      <c r="BF10"/>
      <c r="BG10"/>
    </row>
    <row r="11" spans="1:59" ht="15.6">
      <c r="A11" s="25"/>
      <c r="B11" s="99">
        <f>+'Ark1'!C367</f>
        <v>2023</v>
      </c>
      <c r="C11" s="99">
        <f>+'Ark1'!E367</f>
        <v>2</v>
      </c>
      <c r="D11" s="99">
        <f>+IF(F11=0,"",'Ark1'!Q367)</f>
        <v>34</v>
      </c>
      <c r="E11" s="106">
        <f t="shared" si="0"/>
        <v>6</v>
      </c>
      <c r="F11" s="18">
        <f>+'Ark1'!R367</f>
        <v>330</v>
      </c>
      <c r="G11" s="106">
        <f t="shared" si="1"/>
        <v>-16</v>
      </c>
      <c r="H11" s="101">
        <f>+IF(F11=0,"",'Ark1'!AG367)</f>
        <v>3.8279123372927408</v>
      </c>
      <c r="I11" s="101">
        <f t="shared" si="2"/>
        <v>-0.26953525729288597</v>
      </c>
      <c r="J11" s="101">
        <f>+IF(F11=0,"",'Ark1'!AH367)</f>
        <v>0</v>
      </c>
      <c r="K11" s="103"/>
      <c r="L11" s="128">
        <f>+IF(G11=0,"",'Ark1'!AI367)</f>
        <v>2</v>
      </c>
      <c r="M11" s="103"/>
      <c r="N11" s="5">
        <f>+IF(F11=0,"",'Ark1'!S367)</f>
        <v>5.9060606060606062</v>
      </c>
      <c r="O11" s="100">
        <f t="shared" si="3"/>
        <v>0.2297600280259271</v>
      </c>
      <c r="P11" s="105"/>
      <c r="Q11" s="57">
        <f>+IF(L11=0,"",'Ark1'!AJ367)</f>
        <v>105.25</v>
      </c>
      <c r="R11" s="383"/>
      <c r="S11" s="57">
        <f>+IF(L11=0,"",'Ark1'!AK367)</f>
        <v>21.322369125260167</v>
      </c>
      <c r="T11" s="100">
        <f>+IF(F11=0,"",'Ark1'!T367)</f>
        <v>6.084848484848485</v>
      </c>
      <c r="U11" s="387">
        <f t="shared" si="4"/>
        <v>0.55594675074444044</v>
      </c>
      <c r="V11" s="57">
        <f>+IF(F11=0,"",'Ark1'!U367)</f>
        <v>22.112121212121213</v>
      </c>
      <c r="W11" s="101">
        <f t="shared" si="5"/>
        <v>-8.8774741636019172E-2</v>
      </c>
      <c r="X11" s="101">
        <f>+IF(F11=0,"",'Ark1'!W367)</f>
        <v>4.8484848484848486</v>
      </c>
      <c r="Y11" s="101">
        <f>+IF(F11=0,"",'Ark1'!X367)</f>
        <v>92.121212121212125</v>
      </c>
      <c r="Z11" s="106">
        <f t="shared" si="6"/>
        <v>-2.3874583990191098</v>
      </c>
      <c r="AA11" s="101">
        <f>+IF(F11=0,"",'Ark1'!Y367)</f>
        <v>37.575757575757571</v>
      </c>
      <c r="AB11" s="101">
        <f>+IF(F11=0,"",'Ark1'!Z367)</f>
        <v>4.8979623206389604</v>
      </c>
      <c r="AC11" s="103"/>
      <c r="AD11" s="296">
        <f>+IF(F11=0,"",'Ark1'!Z367)</f>
        <v>4.8979623206389604</v>
      </c>
      <c r="AE11" s="283">
        <f>+IF(F11=0,"",'Ark1'!AA367)</f>
        <v>2.0947899864272768</v>
      </c>
      <c r="AF11" s="283">
        <f>+IF(F11=0,"",'Ark1'!AB367)</f>
        <v>1.9475114209213031</v>
      </c>
      <c r="AG11" s="100">
        <f t="shared" si="7"/>
        <v>3.7439712673165726</v>
      </c>
      <c r="AH11" s="25"/>
      <c r="AR11"/>
      <c r="AV11"/>
      <c r="AW11"/>
      <c r="AX11"/>
      <c r="AY11"/>
      <c r="AZ11"/>
      <c r="BA11"/>
      <c r="BE11"/>
      <c r="BF11"/>
      <c r="BG11"/>
    </row>
    <row r="12" spans="1:59" ht="15.6">
      <c r="A12" s="25"/>
      <c r="B12" s="99">
        <f>+'Ark1'!C368</f>
        <v>2023</v>
      </c>
      <c r="C12" s="99">
        <f>+'Ark1'!E368</f>
        <v>3</v>
      </c>
      <c r="D12" s="99">
        <f>+IF(F12=0,"",'Ark1'!Q368)</f>
        <v>10</v>
      </c>
      <c r="E12" s="106">
        <f t="shared" si="0"/>
        <v>-15</v>
      </c>
      <c r="F12" s="18">
        <f>+'Ark1'!R368</f>
        <v>119</v>
      </c>
      <c r="G12" s="106">
        <f t="shared" si="1"/>
        <v>-163</v>
      </c>
      <c r="H12" s="101">
        <f>+IF(F12=0,"",'Ark1'!AG368)</f>
        <v>1.4074672880576169</v>
      </c>
      <c r="I12" s="101">
        <f t="shared" si="2"/>
        <v>-1.9411109237484907</v>
      </c>
      <c r="J12" s="101">
        <f>+IF(F12=0,"",'Ark1'!AH368)</f>
        <v>9.2436974789915975</v>
      </c>
      <c r="K12" s="103"/>
      <c r="L12" s="128">
        <f>+IF(G12=0,"",'Ark1'!AI368)</f>
        <v>0</v>
      </c>
      <c r="M12" s="103"/>
      <c r="N12" s="5">
        <f>+IF(F12=0,"",'Ark1'!S368)</f>
        <v>5.8655462184873963</v>
      </c>
      <c r="O12" s="100">
        <f t="shared" si="3"/>
        <v>0.5960426723881076</v>
      </c>
      <c r="P12" s="105"/>
      <c r="Q12" s="57" t="str">
        <f>+IF(L12=0,"",'Ark1'!AJ368)</f>
        <v/>
      </c>
      <c r="R12" s="383"/>
      <c r="S12" s="57" t="str">
        <f>+IF(L12=0,"",'Ark1'!AK368)</f>
        <v/>
      </c>
      <c r="T12" s="100">
        <f>+IF(F12=0,"",'Ark1'!T368)</f>
        <v>6.4117647058823524</v>
      </c>
      <c r="U12" s="387">
        <f t="shared" si="4"/>
        <v>0.9436795994993723</v>
      </c>
      <c r="V12" s="57">
        <f>+IF(F12=0,"",'Ark1'!U368)</f>
        <v>22.546218487394977</v>
      </c>
      <c r="W12" s="101">
        <f t="shared" si="5"/>
        <v>0.2852255795935541</v>
      </c>
      <c r="X12" s="101">
        <f>+IF(F12=0,"",'Ark1'!W368)</f>
        <v>9.2436974789915975</v>
      </c>
      <c r="Y12" s="101">
        <f>+IF(F12=0,"",'Ark1'!X368)</f>
        <v>78.991596638655494</v>
      </c>
      <c r="Z12" s="106">
        <f t="shared" si="6"/>
        <v>-14.980034567018336</v>
      </c>
      <c r="AA12" s="101">
        <f>+IF(F12=0,"",'Ark1'!Y368)</f>
        <v>44.537815126050411</v>
      </c>
      <c r="AB12" s="101">
        <f>+IF(F12=0,"",'Ark1'!Z368)</f>
        <v>6.5911806355728322</v>
      </c>
      <c r="AC12" s="103"/>
      <c r="AD12" s="296">
        <f>+IF(F12=0,"",'Ark1'!Z368)</f>
        <v>6.5911806355728322</v>
      </c>
      <c r="AE12" s="283">
        <f>+IF(F12=0,"",'Ark1'!AA368)</f>
        <v>1.308821843342995</v>
      </c>
      <c r="AF12" s="283">
        <f>+IF(F12=0,"",'Ark1'!AB368)</f>
        <v>2.1940016190286964</v>
      </c>
      <c r="AG12" s="100">
        <f t="shared" si="7"/>
        <v>3.8438395415472804</v>
      </c>
      <c r="AH12" s="25"/>
      <c r="AR12"/>
      <c r="AV12"/>
      <c r="AW12"/>
      <c r="AX12"/>
      <c r="AY12"/>
      <c r="AZ12"/>
      <c r="BA12"/>
      <c r="BE12"/>
      <c r="BF12"/>
      <c r="BG12"/>
    </row>
    <row r="13" spans="1:59" ht="15.6">
      <c r="A13" s="25"/>
      <c r="B13" s="99">
        <f>+'Ark1'!C369</f>
        <v>2023</v>
      </c>
      <c r="C13" s="99">
        <f>+'Ark1'!E369</f>
        <v>4</v>
      </c>
      <c r="D13" s="99">
        <f>+IF(F13=0,"",'Ark1'!Q369)</f>
        <v>7</v>
      </c>
      <c r="E13" s="106">
        <f t="shared" si="0"/>
        <v>4</v>
      </c>
      <c r="F13" s="18">
        <f>+'Ark1'!R369</f>
        <v>74</v>
      </c>
      <c r="G13" s="106">
        <f t="shared" si="1"/>
        <v>62</v>
      </c>
      <c r="H13" s="101">
        <f>+IF(F13=0,"",'Ark1'!AG369)</f>
        <v>0.96607967114681526</v>
      </c>
      <c r="I13" s="101">
        <f t="shared" si="2"/>
        <v>0.80370755319189946</v>
      </c>
      <c r="J13" s="101">
        <f>+IF(F13=0,"",'Ark1'!AH369)</f>
        <v>0</v>
      </c>
      <c r="K13" s="103"/>
      <c r="L13" s="18">
        <f>+IF(F13=0,"",'Ark1'!AI369)</f>
        <v>0</v>
      </c>
      <c r="M13" s="103"/>
      <c r="N13" s="5">
        <f>+IF(F13=0,"",'Ark1'!S369)</f>
        <v>6.0675675675675667</v>
      </c>
      <c r="O13" s="100">
        <f t="shared" si="3"/>
        <v>0.15090090090089969</v>
      </c>
      <c r="P13" s="105"/>
      <c r="Q13" s="57" t="str">
        <f>+IF(L13=0,"",'Ark1'!AJ369)</f>
        <v/>
      </c>
      <c r="R13" s="383"/>
      <c r="S13" s="57" t="str">
        <f>+IF(L13=0,"",'Ark1'!AK369)</f>
        <v/>
      </c>
      <c r="T13" s="100">
        <f>+IF(F13=0,"",'Ark1'!T369)</f>
        <v>6.8243243243243237</v>
      </c>
      <c r="U13" s="387">
        <f t="shared" si="4"/>
        <v>7.4324324324323676E-2</v>
      </c>
      <c r="V13" s="57">
        <f>+IF(F13=0,"",'Ark1'!U369)</f>
        <v>24.886486486486479</v>
      </c>
      <c r="W13" s="101">
        <f t="shared" si="5"/>
        <v>-0.48018018018019148</v>
      </c>
      <c r="X13" s="101">
        <f>+IF(F13=0,"",'Ark1'!W369)</f>
        <v>10.810810810810812</v>
      </c>
      <c r="Y13" s="101">
        <f>+IF(F13=0,"",'Ark1'!X369)</f>
        <v>91.891891891891873</v>
      </c>
      <c r="Z13" s="106">
        <f t="shared" si="6"/>
        <v>-16.441441441441427</v>
      </c>
      <c r="AA13" s="101">
        <f>+IF(F13=0,"",'Ark1'!Y369)</f>
        <v>59.459459459459438</v>
      </c>
      <c r="AB13" s="101">
        <f>+IF(F13=0,"",'Ark1'!Z369)</f>
        <v>6.6753950044947858</v>
      </c>
      <c r="AC13" s="103"/>
      <c r="AD13" s="296">
        <f>+IF(F13=0,"",'Ark1'!Z369)</f>
        <v>6.6753950044947858</v>
      </c>
      <c r="AE13" s="283">
        <f>+IF(F13=0,"",'Ark1'!AA369)</f>
        <v>1.2447845909501991</v>
      </c>
      <c r="AF13" s="283">
        <f>+IF(F13=0,"",'Ark1'!AB369)</f>
        <v>2.303687455974385</v>
      </c>
      <c r="AG13" s="100">
        <f t="shared" si="7"/>
        <v>4.1015590200445429</v>
      </c>
      <c r="AH13" s="25"/>
      <c r="AR13"/>
      <c r="AV13"/>
      <c r="AW13"/>
      <c r="AX13"/>
      <c r="AY13"/>
      <c r="AZ13"/>
      <c r="BA13"/>
      <c r="BE13"/>
      <c r="BF13"/>
      <c r="BG13"/>
    </row>
    <row r="14" spans="1:59" ht="15.6">
      <c r="A14" s="25"/>
      <c r="B14" s="99">
        <f>+'Ark1'!C370</f>
        <v>2023</v>
      </c>
      <c r="C14" s="99">
        <f>+'Ark1'!E370</f>
        <v>5</v>
      </c>
      <c r="D14" s="99">
        <f>+IF(F14=0,"",'Ark1'!Q370)</f>
        <v>17</v>
      </c>
      <c r="E14" s="106">
        <f t="shared" si="0"/>
        <v>2</v>
      </c>
      <c r="F14" s="18">
        <f>+'Ark1'!R370</f>
        <v>182</v>
      </c>
      <c r="G14" s="106">
        <f t="shared" si="1"/>
        <v>41</v>
      </c>
      <c r="H14" s="101">
        <f>+IF(F14=0,"",'Ark1'!AG370)</f>
        <v>2.031988274428318</v>
      </c>
      <c r="I14" s="101">
        <f t="shared" si="2"/>
        <v>0.27155233196245598</v>
      </c>
      <c r="J14" s="101">
        <f>+IF(F14=0,"",'Ark1'!AH370)</f>
        <v>0</v>
      </c>
      <c r="K14" s="103"/>
      <c r="L14" s="18">
        <f>+IF(F14=0,"",'Ark1'!AI370)</f>
        <v>16</v>
      </c>
      <c r="M14" s="103"/>
      <c r="N14" s="5">
        <f>+IF(F14=0,"",'Ark1'!S370)</f>
        <v>5.2527472527472527</v>
      </c>
      <c r="O14" s="100">
        <f t="shared" si="3"/>
        <v>-0.21533785363572733</v>
      </c>
      <c r="P14" s="105"/>
      <c r="Q14" s="57">
        <f>+IF(L14=0,"",'Ark1'!AJ370)</f>
        <v>105.54375000000002</v>
      </c>
      <c r="R14" s="383"/>
      <c r="S14" s="57">
        <f>+IF(L14=0,"",'Ark1'!AK370)</f>
        <v>14.837620640300637</v>
      </c>
      <c r="T14" s="100">
        <f>+IF(F14=0,"",'Ark1'!T370)</f>
        <v>5.626373626373625</v>
      </c>
      <c r="U14" s="387">
        <f t="shared" si="4"/>
        <v>-5.4477437456160516E-2</v>
      </c>
      <c r="V14" s="57">
        <f>+IF(F14=0,"",'Ark1'!U370)</f>
        <v>21.282967032967029</v>
      </c>
      <c r="W14" s="101">
        <f t="shared" si="5"/>
        <v>-2.1234159457563742</v>
      </c>
      <c r="X14" s="101">
        <f>+IF(F14=0,"",'Ark1'!W370)</f>
        <v>2.1978021978021971</v>
      </c>
      <c r="Y14" s="101">
        <f>+IF(F14=0,"",'Ark1'!X370)</f>
        <v>82.967032967032949</v>
      </c>
      <c r="Z14" s="106">
        <f t="shared" si="6"/>
        <v>-10.649988309562815</v>
      </c>
      <c r="AA14" s="101">
        <f>+IF(F14=0,"",'Ark1'!Y370)</f>
        <v>33.516483516483511</v>
      </c>
      <c r="AB14" s="101">
        <f>+IF(F14=0,"",'Ark1'!Z370)</f>
        <v>5.6566100582028307</v>
      </c>
      <c r="AC14" s="103"/>
      <c r="AD14" s="296">
        <f>+IF(F14=0,"",'Ark1'!Z370)</f>
        <v>5.6566100582028307</v>
      </c>
      <c r="AE14" s="283">
        <f>+IF(F14=0,"",'Ark1'!AA370)</f>
        <v>1.4570284873817347</v>
      </c>
      <c r="AF14" s="283">
        <f>+IF(F14=0,"",'Ark1'!AB370)</f>
        <v>1.9898000984601183</v>
      </c>
      <c r="AG14" s="100">
        <f t="shared" si="7"/>
        <v>4.0517782426778233</v>
      </c>
      <c r="AH14" s="25"/>
      <c r="AR14"/>
      <c r="AV14"/>
      <c r="AW14"/>
      <c r="AX14"/>
      <c r="AY14"/>
      <c r="AZ14"/>
      <c r="BA14"/>
      <c r="BE14"/>
      <c r="BF14"/>
      <c r="BG14"/>
    </row>
    <row r="15" spans="1:59" ht="15.6">
      <c r="A15" s="25"/>
      <c r="B15" s="99">
        <f>+'Ark1'!C371</f>
        <v>2023</v>
      </c>
      <c r="C15" s="99">
        <f>+'Ark1'!E371</f>
        <v>6</v>
      </c>
      <c r="D15" s="99">
        <f>+IF(F15=0,"",'Ark1'!Q371)</f>
        <v>5</v>
      </c>
      <c r="E15" s="106">
        <f t="shared" si="0"/>
        <v>-8</v>
      </c>
      <c r="F15" s="18">
        <f>+'Ark1'!R371</f>
        <v>49</v>
      </c>
      <c r="G15" s="106">
        <f t="shared" si="1"/>
        <v>-21</v>
      </c>
      <c r="H15" s="101">
        <f>+IF(F15=0,"",'Ark1'!AG371)</f>
        <v>0.51944618286792821</v>
      </c>
      <c r="I15" s="101">
        <f t="shared" si="2"/>
        <v>-0.36159858462922778</v>
      </c>
      <c r="J15" s="101">
        <f>+IF(F15=0,"",'Ark1'!AH371)</f>
        <v>2.0408163265306123</v>
      </c>
      <c r="K15" s="103"/>
      <c r="L15" s="18">
        <f>+IF(F15=0,"",'Ark1'!AI371)</f>
        <v>3</v>
      </c>
      <c r="M15" s="103"/>
      <c r="N15" s="5">
        <f>+IF(F15=0,"",'Ark1'!S371)</f>
        <v>5.0612244897959187</v>
      </c>
      <c r="O15" s="100">
        <f t="shared" si="3"/>
        <v>-0.28163265306122209</v>
      </c>
      <c r="P15" s="105"/>
      <c r="Q15" s="57">
        <f>+IF(L15=0,"",'Ark1'!AJ371)</f>
        <v>99.2</v>
      </c>
      <c r="R15" s="383"/>
      <c r="S15" s="57">
        <f>+IF(L15=0,"",'Ark1'!AK371)</f>
        <v>13.906384788235645</v>
      </c>
      <c r="T15" s="100">
        <f>+IF(F15=0,"",'Ark1'!T371)</f>
        <v>5.5306122448979593</v>
      </c>
      <c r="U15" s="387">
        <f t="shared" si="4"/>
        <v>-2.6530612244896723E-2</v>
      </c>
      <c r="V15" s="57">
        <f>+IF(F15=0,"",'Ark1'!U371)</f>
        <v>20.208163265306123</v>
      </c>
      <c r="W15" s="101">
        <f t="shared" si="5"/>
        <v>-3.3875510204081429</v>
      </c>
      <c r="X15" s="101">
        <f>+IF(F15=0,"",'Ark1'!W371)</f>
        <v>0</v>
      </c>
      <c r="Y15" s="101">
        <f>+IF(F15=0,"",'Ark1'!X371)</f>
        <v>79.591836734693885</v>
      </c>
      <c r="Z15" s="106">
        <f t="shared" si="6"/>
        <v>-8.9795918367346701</v>
      </c>
      <c r="AA15" s="101">
        <f>+IF(F15=0,"",'Ark1'!Y371)</f>
        <v>34.693877551020407</v>
      </c>
      <c r="AB15" s="101">
        <f>+IF(F15=0,"",'Ark1'!Z371)</f>
        <v>5.135265696072862</v>
      </c>
      <c r="AC15" s="103"/>
      <c r="AD15" s="296">
        <f>+IF(F15=0,"",'Ark1'!Z371)</f>
        <v>5.135265696072862</v>
      </c>
      <c r="AE15" s="283">
        <f>+IF(F15=0,"",'Ark1'!AA371)</f>
        <v>1.3000496578475909</v>
      </c>
      <c r="AF15" s="283">
        <f>+IF(F15=0,"",'Ark1'!AB371)</f>
        <v>1.5266615681032685</v>
      </c>
      <c r="AG15" s="100">
        <f t="shared" si="7"/>
        <v>3.9927419354838709</v>
      </c>
      <c r="AH15" s="25"/>
      <c r="AR15"/>
      <c r="AV15"/>
      <c r="AW15"/>
      <c r="AX15"/>
      <c r="AY15"/>
      <c r="AZ15"/>
      <c r="BA15"/>
      <c r="BE15"/>
      <c r="BF15"/>
      <c r="BG15"/>
    </row>
    <row r="16" spans="1:59" ht="15.6">
      <c r="A16" s="25"/>
      <c r="B16" s="99">
        <f>+'Ark1'!C372</f>
        <v>2023</v>
      </c>
      <c r="C16" s="99">
        <f>+'Ark1'!E372</f>
        <v>7</v>
      </c>
      <c r="D16" s="99">
        <f>+IF(F16=0,"",'Ark1'!Q372)</f>
        <v>16</v>
      </c>
      <c r="E16" s="106">
        <f t="shared" si="0"/>
        <v>5</v>
      </c>
      <c r="F16" s="18">
        <f>+'Ark1'!R372</f>
        <v>105</v>
      </c>
      <c r="G16" s="106">
        <f t="shared" si="1"/>
        <v>48</v>
      </c>
      <c r="H16" s="101">
        <f>+IF(F16=0,"",'Ark1'!AG372)</f>
        <v>1.1987865250351337</v>
      </c>
      <c r="I16" s="101">
        <f t="shared" si="2"/>
        <v>0.54476400918584944</v>
      </c>
      <c r="J16" s="101">
        <f>+IF(F16=0,"",'Ark1'!AH372)</f>
        <v>5.7142857142857153</v>
      </c>
      <c r="K16" s="103"/>
      <c r="L16" s="18">
        <f>+IF(F16=0,"",'Ark1'!AI372)</f>
        <v>0</v>
      </c>
      <c r="M16" s="103"/>
      <c r="N16" s="5">
        <f>+IF(F16=0,"",'Ark1'!S372)</f>
        <v>5.2095238095238088</v>
      </c>
      <c r="O16" s="100">
        <f t="shared" si="3"/>
        <v>-0.98345864661654137</v>
      </c>
      <c r="P16" s="105"/>
      <c r="Q16" s="57" t="str">
        <f>+IF(L16=0,"",'Ark1'!AJ372)</f>
        <v/>
      </c>
      <c r="R16" s="383"/>
      <c r="S16" s="57" t="str">
        <f>+IF(L16=0,"",'Ark1'!AK372)</f>
        <v/>
      </c>
      <c r="T16" s="100">
        <f>+IF(F16=0,"",'Ark1'!T372)</f>
        <v>5.5714285714285694</v>
      </c>
      <c r="U16" s="387">
        <f t="shared" si="4"/>
        <v>-0.79699248120301025</v>
      </c>
      <c r="V16" s="57">
        <f>+IF(F16=0,"",'Ark1'!U372)</f>
        <v>21.763809523809524</v>
      </c>
      <c r="W16" s="101">
        <f t="shared" si="5"/>
        <v>0.25328320802004711</v>
      </c>
      <c r="X16" s="101">
        <f>+IF(F16=0,"",'Ark1'!W372)</f>
        <v>3.8095238095238111</v>
      </c>
      <c r="Y16" s="101">
        <f>+IF(F16=0,"",'Ark1'!X372)</f>
        <v>80</v>
      </c>
      <c r="Z16" s="106">
        <f t="shared" si="6"/>
        <v>1.0526315789473557</v>
      </c>
      <c r="AA16" s="101">
        <f>+IF(F16=0,"",'Ark1'!Y372)</f>
        <v>45.714285714285722</v>
      </c>
      <c r="AB16" s="101">
        <f>+IF(F16=0,"",'Ark1'!Z372)</f>
        <v>5.8175289110055468</v>
      </c>
      <c r="AC16" s="103"/>
      <c r="AD16" s="296">
        <f>+IF(F16=0,"",'Ark1'!Z372)</f>
        <v>5.8175289110055468</v>
      </c>
      <c r="AE16" s="283">
        <f>+IF(F16=0,"",'Ark1'!AA372)</f>
        <v>1.350098677841473</v>
      </c>
      <c r="AF16" s="283">
        <f>+IF(F16=0,"",'Ark1'!AB372)</f>
        <v>2.2713836473544919</v>
      </c>
      <c r="AG16" s="100">
        <f t="shared" si="7"/>
        <v>4.1776965265082273</v>
      </c>
      <c r="AH16" s="25"/>
      <c r="AR16"/>
      <c r="AV16"/>
      <c r="AW16"/>
      <c r="AX16"/>
      <c r="AY16"/>
      <c r="AZ16"/>
      <c r="BA16"/>
      <c r="BE16"/>
      <c r="BF16"/>
      <c r="BG16"/>
    </row>
    <row r="17" spans="1:59" ht="15.6">
      <c r="A17" s="25"/>
      <c r="B17" s="99">
        <f>+'Ark1'!C373</f>
        <v>2023</v>
      </c>
      <c r="C17" s="99">
        <f>+'Ark1'!E373</f>
        <v>8</v>
      </c>
      <c r="D17" s="99">
        <f>+IF(F17=0,"",'Ark1'!Q373)</f>
        <v>11</v>
      </c>
      <c r="E17" s="106">
        <f t="shared" si="0"/>
        <v>0</v>
      </c>
      <c r="F17" s="18">
        <f>+'Ark1'!R373</f>
        <v>55</v>
      </c>
      <c r="G17" s="106">
        <f t="shared" si="1"/>
        <v>9</v>
      </c>
      <c r="H17" s="101">
        <f>+IF(F17=0,"",'Ark1'!AG373)</f>
        <v>0.63454060068374685</v>
      </c>
      <c r="I17" s="101">
        <f t="shared" si="2"/>
        <v>8.4747755821290682E-2</v>
      </c>
      <c r="J17" s="101">
        <f>+IF(F17=0,"",'Ark1'!AH373)</f>
        <v>0</v>
      </c>
      <c r="K17" s="103"/>
      <c r="L17" s="18">
        <f>+IF(F17=0,"",'Ark1'!AI373)</f>
        <v>3</v>
      </c>
      <c r="M17" s="103"/>
      <c r="N17" s="5">
        <f>+IF(F17=0,"",'Ark1'!S373)</f>
        <v>5.2181818181818178</v>
      </c>
      <c r="O17" s="100">
        <f t="shared" si="3"/>
        <v>-0.93399209486166157</v>
      </c>
      <c r="P17" s="105"/>
      <c r="Q17" s="57">
        <f>+IF(L17=0,"",'Ark1'!AJ373)</f>
        <v>106.8333333333333</v>
      </c>
      <c r="R17" s="383"/>
      <c r="S17" s="57">
        <f>+IF(L17=0,"",'Ark1'!AK373)</f>
        <v>20.342613441443323</v>
      </c>
      <c r="T17" s="100">
        <f>+IF(F17=0,"",'Ark1'!T373)</f>
        <v>5.7454545454545451</v>
      </c>
      <c r="U17" s="387">
        <f t="shared" si="4"/>
        <v>-1.4067193675889342</v>
      </c>
      <c r="V17" s="57">
        <f>+IF(F17=0,"",'Ark1'!U373)</f>
        <v>21.992727272727276</v>
      </c>
      <c r="W17" s="101">
        <f t="shared" si="5"/>
        <v>-0.41379446640316075</v>
      </c>
      <c r="X17" s="101">
        <f>+IF(F17=0,"",'Ark1'!W373)</f>
        <v>5.4545454545454541</v>
      </c>
      <c r="Y17" s="101">
        <f>+IF(F17=0,"",'Ark1'!X373)</f>
        <v>92.727272727272734</v>
      </c>
      <c r="Z17" s="106">
        <f t="shared" si="6"/>
        <v>16.640316205533608</v>
      </c>
      <c r="AA17" s="101">
        <f>+IF(F17=0,"",'Ark1'!Y373)</f>
        <v>30.909090909090914</v>
      </c>
      <c r="AB17" s="101">
        <f>+IF(F17=0,"",'Ark1'!Z373)</f>
        <v>5.8390800815151396</v>
      </c>
      <c r="AC17" s="103"/>
      <c r="AD17" s="296">
        <f>+IF(F17=0,"",'Ark1'!Z373)</f>
        <v>5.8390800815151396</v>
      </c>
      <c r="AE17" s="283">
        <f>+IF(F17=0,"",'Ark1'!AA373)</f>
        <v>1.712955012845657</v>
      </c>
      <c r="AF17" s="283">
        <f>+IF(F17=0,"",'Ark1'!AB373)</f>
        <v>2.0468883863356373</v>
      </c>
      <c r="AG17" s="100">
        <f t="shared" si="7"/>
        <v>4.2146341463414645</v>
      </c>
      <c r="AH17" s="25"/>
      <c r="AR17"/>
      <c r="AV17"/>
      <c r="AW17"/>
      <c r="AX17"/>
      <c r="AY17"/>
      <c r="AZ17"/>
      <c r="BA17"/>
      <c r="BE17"/>
      <c r="BF17"/>
      <c r="BG17"/>
    </row>
    <row r="18" spans="1:59" ht="15.6">
      <c r="A18" s="25"/>
      <c r="B18" s="99">
        <f>+'Ark1'!C374</f>
        <v>2023</v>
      </c>
      <c r="C18" s="99">
        <f>+'Ark1'!E374</f>
        <v>9</v>
      </c>
      <c r="D18" s="99">
        <f>+IF(F18=0,"",'Ark1'!Q374)</f>
        <v>6</v>
      </c>
      <c r="E18" s="106">
        <f t="shared" si="0"/>
        <v>-14</v>
      </c>
      <c r="F18" s="18">
        <f>+'Ark1'!R374</f>
        <v>47</v>
      </c>
      <c r="G18" s="106">
        <f t="shared" si="1"/>
        <v>-69</v>
      </c>
      <c r="H18" s="101">
        <f>+IF(F18=0,"",'Ark1'!AG374)</f>
        <v>0.52332812768031245</v>
      </c>
      <c r="I18" s="101">
        <f t="shared" si="2"/>
        <v>-0.87193057447038769</v>
      </c>
      <c r="J18" s="101">
        <f>+IF(F18=0,"",'Ark1'!AH374)</f>
        <v>0</v>
      </c>
      <c r="K18" s="103"/>
      <c r="L18" s="18">
        <f>+IF(F18=0,"",'Ark1'!AI374)</f>
        <v>0</v>
      </c>
      <c r="M18" s="103"/>
      <c r="N18" s="5">
        <f>+IF(F18=0,"",'Ark1'!S374)</f>
        <v>4.7659574468085113</v>
      </c>
      <c r="O18" s="100">
        <f t="shared" si="3"/>
        <v>-0.83749082905355721</v>
      </c>
      <c r="P18" s="105"/>
      <c r="Q18" s="57" t="str">
        <f>+IF(L18=0,"",'Ark1'!AJ374)</f>
        <v/>
      </c>
      <c r="R18" s="383"/>
      <c r="S18" s="57" t="str">
        <f>+IF(L18=0,"",'Ark1'!AK374)</f>
        <v/>
      </c>
      <c r="T18" s="100">
        <f>+IF(F18=0,"",'Ark1'!T374)</f>
        <v>5.8936170212765937</v>
      </c>
      <c r="U18" s="387">
        <f t="shared" si="4"/>
        <v>6.6030814380042102E-2</v>
      </c>
      <c r="V18" s="57">
        <f>+IF(F18=0,"",'Ark1'!U374)</f>
        <v>21.225531914893612</v>
      </c>
      <c r="W18" s="101">
        <f t="shared" si="5"/>
        <v>-1.3236060161408751</v>
      </c>
      <c r="X18" s="101">
        <f>+IF(F18=0,"",'Ark1'!W374)</f>
        <v>2.1276595744680855</v>
      </c>
      <c r="Y18" s="101">
        <f>+IF(F18=0,"",'Ark1'!X374)</f>
        <v>78.723404255319139</v>
      </c>
      <c r="Z18" s="106">
        <f t="shared" si="6"/>
        <v>-8.3455612619222279</v>
      </c>
      <c r="AA18" s="101">
        <f>+IF(F18=0,"",'Ark1'!Y374)</f>
        <v>34.042553191489368</v>
      </c>
      <c r="AB18" s="101">
        <f>+IF(F18=0,"",'Ark1'!Z374)</f>
        <v>5.5313600376402006</v>
      </c>
      <c r="AC18" s="103"/>
      <c r="AD18" s="296">
        <f>+IF(F18=0,"",'Ark1'!Z374)</f>
        <v>5.5313600376402006</v>
      </c>
      <c r="AE18" s="283">
        <f>+IF(F18=0,"",'Ark1'!AA374)</f>
        <v>1.3560387548194219</v>
      </c>
      <c r="AF18" s="283">
        <f>+IF(F18=0,"",'Ark1'!AB374)</f>
        <v>1.9486388326562236</v>
      </c>
      <c r="AG18" s="100">
        <f t="shared" si="7"/>
        <v>4.4535714285714265</v>
      </c>
      <c r="AH18" s="25"/>
      <c r="AR18"/>
      <c r="AV18"/>
      <c r="AW18"/>
      <c r="AX18"/>
      <c r="AY18"/>
      <c r="AZ18"/>
      <c r="BA18"/>
      <c r="BE18"/>
      <c r="BF18"/>
      <c r="BG18"/>
    </row>
    <row r="19" spans="1:59" ht="15.6">
      <c r="A19" s="25"/>
      <c r="B19" s="99">
        <f>+'Ark1'!C375</f>
        <v>2023</v>
      </c>
      <c r="C19" s="99">
        <f>+'Ark1'!E375</f>
        <v>10</v>
      </c>
      <c r="D19" s="99">
        <f>+IF(F19=0,"",'Ark1'!Q375)</f>
        <v>42</v>
      </c>
      <c r="E19" s="106">
        <f t="shared" si="0"/>
        <v>-9</v>
      </c>
      <c r="F19" s="18">
        <f>+'Ark1'!R375</f>
        <v>236</v>
      </c>
      <c r="G19" s="106">
        <f t="shared" si="1"/>
        <v>-117</v>
      </c>
      <c r="H19" s="101">
        <f>+IF(F19=0,"",'Ark1'!AG375)</f>
        <v>2.6970073877606486</v>
      </c>
      <c r="I19" s="101">
        <f t="shared" si="2"/>
        <v>-1.5681945017515275</v>
      </c>
      <c r="J19" s="101">
        <f>+IF(F19=0,"",'Ark1'!AH375)</f>
        <v>0</v>
      </c>
      <c r="K19" s="103"/>
      <c r="L19" s="18">
        <f>+IF(F19=0,"",'Ark1'!AI375)</f>
        <v>2</v>
      </c>
      <c r="M19" s="103"/>
      <c r="N19" s="5">
        <f>+IF(F19=0,"",'Ark1'!S375)</f>
        <v>5.42372881355932</v>
      </c>
      <c r="O19" s="100">
        <f t="shared" si="3"/>
        <v>0.42089595236951904</v>
      </c>
      <c r="P19" s="105"/>
      <c r="Q19" s="57">
        <f>+IF(L19=0,"",'Ark1'!AJ375)</f>
        <v>98.7</v>
      </c>
      <c r="R19" s="383"/>
      <c r="S19" s="57">
        <f>+IF(L19=0,"",'Ark1'!AK375)</f>
        <v>14.836765863830736</v>
      </c>
      <c r="T19" s="100">
        <f>+IF(F19=0,"",'Ark1'!T375)</f>
        <v>6.3644067796610164</v>
      </c>
      <c r="U19" s="387">
        <f t="shared" si="4"/>
        <v>0.14344360685648549</v>
      </c>
      <c r="V19" s="57">
        <f>+IF(F19=0,"",'Ark1'!U375)</f>
        <v>21.784745762711875</v>
      </c>
      <c r="W19" s="101">
        <f t="shared" si="5"/>
        <v>-0.86681231094252453</v>
      </c>
      <c r="X19" s="101">
        <f>+IF(F19=0,"",'Ark1'!W375)</f>
        <v>2.9661016949152534</v>
      </c>
      <c r="Y19" s="101">
        <f>+IF(F19=0,"",'Ark1'!X375)</f>
        <v>87.711864406779682</v>
      </c>
      <c r="Z19" s="106">
        <f t="shared" si="6"/>
        <v>-4.9226964997359204</v>
      </c>
      <c r="AA19" s="101">
        <f>+IF(F19=0,"",'Ark1'!Y375)</f>
        <v>36.864406779661024</v>
      </c>
      <c r="AB19" s="101">
        <f>+IF(F19=0,"",'Ark1'!Z375)</f>
        <v>5.5806358169838868</v>
      </c>
      <c r="AC19" s="103"/>
      <c r="AD19" s="296">
        <f>+IF(F19=0,"",'Ark1'!Z375)</f>
        <v>5.5806358169838868</v>
      </c>
      <c r="AE19" s="283">
        <f>+IF(F19=0,"",'Ark1'!AA375)</f>
        <v>1.4226186147622577</v>
      </c>
      <c r="AF19" s="283">
        <f>+IF(F19=0,"",'Ark1'!AB375)</f>
        <v>1.960046930592102</v>
      </c>
      <c r="AG19" s="100">
        <f t="shared" si="7"/>
        <v>4.0165625000000036</v>
      </c>
      <c r="AH19" s="25"/>
      <c r="AR19"/>
      <c r="AV19"/>
      <c r="AW19"/>
      <c r="AX19"/>
      <c r="AY19"/>
      <c r="AZ19"/>
      <c r="BA19"/>
      <c r="BE19"/>
      <c r="BF19"/>
      <c r="BG19"/>
    </row>
    <row r="20" spans="1:59" ht="15.6">
      <c r="A20" s="25"/>
      <c r="B20" s="99">
        <f>+'Ark1'!C376</f>
        <v>2023</v>
      </c>
      <c r="C20" s="99">
        <f>+'Ark1'!E376</f>
        <v>11</v>
      </c>
      <c r="D20" s="99">
        <f>+IF(F20=0,"",'Ark1'!Q376)</f>
        <v>33</v>
      </c>
      <c r="E20" s="106">
        <f t="shared" ref="E20" si="8">+IF(F20=0,"",D20-D75)</f>
        <v>9</v>
      </c>
      <c r="F20" s="18">
        <f>+'Ark1'!R376</f>
        <v>166</v>
      </c>
      <c r="G20" s="106">
        <f t="shared" ref="G20" si="9">+IF(F20=0,"",F20-F75)</f>
        <v>53</v>
      </c>
      <c r="H20" s="101">
        <f>+IF(F20=0,"",'Ark1'!AG376)</f>
        <v>1.8390451255100957</v>
      </c>
      <c r="I20" s="101">
        <f t="shared" ref="I20" si="10">+IF(F20=0,"",H20-H75)</f>
        <v>0.39849932475764693</v>
      </c>
      <c r="J20" s="101">
        <f>+IF(F20=0,"",'Ark1'!AH376)</f>
        <v>0</v>
      </c>
      <c r="K20" s="103"/>
      <c r="L20" s="18">
        <f>+IF(F20=0,"",'Ark1'!AI376)</f>
        <v>0</v>
      </c>
      <c r="M20" s="103"/>
      <c r="N20" s="5">
        <f>+IF(F20=0,"",'Ark1'!S376)</f>
        <v>5.0963855421686759</v>
      </c>
      <c r="O20" s="100">
        <f t="shared" ref="O20" si="11">+IF(F20=0,"",N20-N75)</f>
        <v>-0.24874720119415628</v>
      </c>
      <c r="P20" s="105"/>
      <c r="Q20" s="57" t="str">
        <f>+IF(L20=0,"",'Ark1'!AJ376)</f>
        <v/>
      </c>
      <c r="R20" s="383"/>
      <c r="S20" s="57" t="str">
        <f>+IF(L20=0,"",'Ark1'!AK376)</f>
        <v/>
      </c>
      <c r="T20" s="100">
        <f>+IF(F20=0,"",'Ark1'!T376)</f>
        <v>5.6204819277108413</v>
      </c>
      <c r="U20" s="387">
        <f t="shared" ref="U20" si="12">+IF(F20=0,"",T20-T75)</f>
        <v>-0.6273056829086272</v>
      </c>
      <c r="V20" s="57">
        <f>+IF(F20=0,"",'Ark1'!U376)</f>
        <v>21.118674698795193</v>
      </c>
      <c r="W20" s="101">
        <f t="shared" ref="W20" si="13">+IF(F20=0,"",V20-V75)</f>
        <v>-2.7804403454526003</v>
      </c>
      <c r="X20" s="101">
        <f>+IF(F20=0,"",'Ark1'!W376)</f>
        <v>6.6265060240963853</v>
      </c>
      <c r="Y20" s="101">
        <f>+IF(F20=0,"",'Ark1'!X376)</f>
        <v>82.53012048192771</v>
      </c>
      <c r="Z20" s="106">
        <f t="shared" si="6"/>
        <v>-4.1955432348864292</v>
      </c>
      <c r="AA20" s="101">
        <f>+IF(F20=0,"",'Ark1'!Y376)</f>
        <v>37.349397590361448</v>
      </c>
      <c r="AB20" s="101">
        <f>+IF(F20=0,"",'Ark1'!Z376)</f>
        <v>7.5256717702125631</v>
      </c>
      <c r="AC20" s="103"/>
      <c r="AD20" s="296">
        <f>+IF(F20=0,"",'Ark1'!Z376)</f>
        <v>7.5256717702125631</v>
      </c>
      <c r="AE20" s="283">
        <f>+IF(F20=0,"",'Ark1'!AA376)</f>
        <v>1.5686265793148901</v>
      </c>
      <c r="AF20" s="283">
        <f>+IF(F20=0,"",'Ark1'!AB376)</f>
        <v>2.5661024327677433</v>
      </c>
      <c r="AG20" s="100">
        <f t="shared" si="7"/>
        <v>4.1438534278959827</v>
      </c>
      <c r="AH20" s="25"/>
      <c r="AR20"/>
      <c r="AV20"/>
      <c r="AW20"/>
      <c r="AX20"/>
      <c r="AY20"/>
      <c r="AZ20"/>
      <c r="BA20"/>
      <c r="BE20"/>
      <c r="BF20"/>
      <c r="BG20"/>
    </row>
    <row r="21" spans="1:59" ht="15.6">
      <c r="A21" s="25"/>
      <c r="B21" s="99">
        <f>+'Ark1'!C377</f>
        <v>2023</v>
      </c>
      <c r="C21" s="99">
        <f>+'Ark1'!E377</f>
        <v>12</v>
      </c>
      <c r="D21" s="99">
        <f>+IF(F21=0,"",'Ark1'!Q377)</f>
        <v>33</v>
      </c>
      <c r="E21" s="106">
        <f t="shared" si="0"/>
        <v>15</v>
      </c>
      <c r="F21" s="18">
        <f>+'Ark1'!R377</f>
        <v>177</v>
      </c>
      <c r="G21" s="106">
        <f t="shared" si="1"/>
        <v>69</v>
      </c>
      <c r="H21" s="101">
        <f>+IF(F21=0,"",'Ark1'!AG377)</f>
        <v>2.0072277615709497</v>
      </c>
      <c r="I21" s="101">
        <f t="shared" si="2"/>
        <v>0.77492793601429333</v>
      </c>
      <c r="J21" s="101">
        <f>+IF(F21=0,"",'Ark1'!AH377)</f>
        <v>0</v>
      </c>
      <c r="K21" s="103"/>
      <c r="L21" s="18">
        <f>+IF(F21=0,"",'Ark1'!AI377)</f>
        <v>2</v>
      </c>
      <c r="M21" s="103"/>
      <c r="N21" s="5">
        <f>+IF(F21=0,"",'Ark1'!S377)</f>
        <v>5.5593220338983045</v>
      </c>
      <c r="O21" s="100">
        <f t="shared" si="3"/>
        <v>0.26302573760200776</v>
      </c>
      <c r="P21" s="105"/>
      <c r="Q21" s="57">
        <f>+IF(L21=0,"",'Ark1'!AJ377)</f>
        <v>87.449999999999989</v>
      </c>
      <c r="R21" s="383"/>
      <c r="S21" s="57">
        <f>+IF(L21=0,"",'Ark1'!AK377)</f>
        <v>20.56288075298588</v>
      </c>
      <c r="T21" s="100">
        <f>+IF(F21=0,"",'Ark1'!T377)</f>
        <v>5.824858757062148</v>
      </c>
      <c r="U21" s="387">
        <f t="shared" si="4"/>
        <v>0.29708097928437027</v>
      </c>
      <c r="V21" s="57">
        <f>+IF(F21=0,"",'Ark1'!U377)</f>
        <v>21.617514124293788</v>
      </c>
      <c r="W21" s="101">
        <f t="shared" si="5"/>
        <v>0.22677338355303789</v>
      </c>
      <c r="X21" s="101">
        <f>+IF(F21=0,"",'Ark1'!W377)</f>
        <v>2.8248587570621462</v>
      </c>
      <c r="Y21" s="101">
        <f>+IF(F21=0,"",'Ark1'!X377)</f>
        <v>84.745762711864401</v>
      </c>
      <c r="Z21" s="106">
        <f t="shared" si="6"/>
        <v>-1.3653483992466988</v>
      </c>
      <c r="AA21" s="101">
        <f>+IF(F21=0,"",'Ark1'!Y377)</f>
        <v>35.593220338983052</v>
      </c>
      <c r="AB21" s="101">
        <f>+IF(F21=0,"",'Ark1'!Z377)</f>
        <v>5.6216167257633511</v>
      </c>
      <c r="AC21" s="103"/>
      <c r="AD21" s="296">
        <f>+IF(F21=0,"",'Ark1'!Z377)</f>
        <v>5.6216167257633511</v>
      </c>
      <c r="AE21" s="283">
        <f>+IF(F21=0,"",'Ark1'!AA377)</f>
        <v>1.6632062131899339</v>
      </c>
      <c r="AF21" s="283">
        <f>+IF(F21=0,"",'Ark1'!AB377)</f>
        <v>1.9362299868484996</v>
      </c>
      <c r="AG21" s="100">
        <f t="shared" si="7"/>
        <v>3.8885162601626027</v>
      </c>
      <c r="AH21" s="25"/>
      <c r="AR21"/>
      <c r="AV21"/>
      <c r="AW21"/>
      <c r="AX21"/>
      <c r="AY21"/>
      <c r="AZ21"/>
      <c r="BA21"/>
      <c r="BE21"/>
      <c r="BF21"/>
      <c r="BG21"/>
    </row>
    <row r="22" spans="1:59" ht="15.6">
      <c r="A22" s="25"/>
      <c r="B22" s="99">
        <f>+'Ark1'!C378</f>
        <v>2023</v>
      </c>
      <c r="C22" s="99">
        <f>+'Ark1'!E378</f>
        <v>13</v>
      </c>
      <c r="D22" s="99">
        <f>+IF(F22=0,"",'Ark1'!Q378)</f>
        <v>36</v>
      </c>
      <c r="E22" s="106">
        <f t="shared" si="0"/>
        <v>7</v>
      </c>
      <c r="F22" s="18">
        <f>+'Ark1'!R378</f>
        <v>240</v>
      </c>
      <c r="G22" s="106">
        <f t="shared" si="1"/>
        <v>91</v>
      </c>
      <c r="H22" s="101">
        <f>+IF(F22=0,"",'Ark1'!AG378)</f>
        <v>2.6426077016735912</v>
      </c>
      <c r="I22" s="101">
        <f t="shared" si="2"/>
        <v>0.86339548275564915</v>
      </c>
      <c r="J22" s="101">
        <f>+IF(F22=0,"",'Ark1'!AH378)</f>
        <v>0</v>
      </c>
      <c r="K22" s="103"/>
      <c r="L22" s="18">
        <f>+IF(F22=0,"",'Ark1'!AI378)</f>
        <v>3</v>
      </c>
      <c r="M22" s="103"/>
      <c r="N22" s="5">
        <f>+IF(F22=0,"",'Ark1'!S378)</f>
        <v>5.55</v>
      </c>
      <c r="O22" s="100">
        <f t="shared" si="3"/>
        <v>0.32852348993288594</v>
      </c>
      <c r="P22" s="105"/>
      <c r="Q22" s="57">
        <f>+IF(L22=0,"",'Ark1'!AJ378)</f>
        <v>103</v>
      </c>
      <c r="R22" s="383"/>
      <c r="S22" s="57">
        <f>+IF(L22=0,"",'Ark1'!AK378)</f>
        <v>17.410156039280821</v>
      </c>
      <c r="T22" s="100">
        <f>+IF(F22=0,"",'Ark1'!T378)</f>
        <v>5.65</v>
      </c>
      <c r="U22" s="387">
        <f t="shared" si="4"/>
        <v>-3.4563758389259291E-2</v>
      </c>
      <c r="V22" s="57">
        <f>+IF(F22=0,"",'Ark1'!U378)</f>
        <v>20.989583333333339</v>
      </c>
      <c r="W22" s="101">
        <f t="shared" si="5"/>
        <v>-1.3963227069351056</v>
      </c>
      <c r="X22" s="101">
        <f>+IF(F22=0,"",'Ark1'!W378)</f>
        <v>0.4166666666666668</v>
      </c>
      <c r="Y22" s="101">
        <f>+IF(F22=0,"",'Ark1'!X378)</f>
        <v>79.166666666666686</v>
      </c>
      <c r="Z22" s="106">
        <f t="shared" si="6"/>
        <v>-9.4239373601790106</v>
      </c>
      <c r="AA22" s="101">
        <f>+IF(F22=0,"",'Ark1'!Y378)</f>
        <v>36.666666666666657</v>
      </c>
      <c r="AB22" s="101">
        <f>+IF(F22=0,"",'Ark1'!Z378)</f>
        <v>5.8758772246977422</v>
      </c>
      <c r="AC22" s="103"/>
      <c r="AD22" s="296">
        <f>+IF(F22=0,"",'Ark1'!Z378)</f>
        <v>5.8758772246977422</v>
      </c>
      <c r="AE22" s="283">
        <f>+IF(F22=0,"",'Ark1'!AA378)</f>
        <v>1.5402921800749376</v>
      </c>
      <c r="AF22" s="283">
        <f>+IF(F22=0,"",'Ark1'!AB378)</f>
        <v>1.8445866745696713</v>
      </c>
      <c r="AG22" s="100">
        <f t="shared" si="7"/>
        <v>3.781906906906908</v>
      </c>
      <c r="AH22" s="25"/>
      <c r="AR22"/>
      <c r="AV22"/>
      <c r="AW22"/>
      <c r="AX22"/>
      <c r="AY22"/>
      <c r="AZ22"/>
      <c r="BA22"/>
      <c r="BE22"/>
      <c r="BF22"/>
      <c r="BG22"/>
    </row>
    <row r="23" spans="1:59" ht="15.6">
      <c r="A23" s="25"/>
      <c r="B23" s="99">
        <f>+'Ark1'!C379</f>
        <v>2023</v>
      </c>
      <c r="C23" s="99">
        <f>+'Ark1'!E379</f>
        <v>14</v>
      </c>
      <c r="D23" s="99" t="str">
        <f>+IF(F23=0,"",'Ark1'!Q379)</f>
        <v/>
      </c>
      <c r="E23" s="106" t="str">
        <f t="shared" si="0"/>
        <v/>
      </c>
      <c r="F23" s="18">
        <f>+'Ark1'!R379</f>
        <v>0</v>
      </c>
      <c r="G23" s="106" t="str">
        <f t="shared" si="1"/>
        <v/>
      </c>
      <c r="H23" s="101" t="str">
        <f>+IF(F23=0,"",'Ark1'!AG379)</f>
        <v/>
      </c>
      <c r="I23" s="101" t="str">
        <f t="shared" si="2"/>
        <v/>
      </c>
      <c r="J23" s="101" t="str">
        <f>+IF(F23=0,"",'Ark1'!AH379)</f>
        <v/>
      </c>
      <c r="K23" s="103"/>
      <c r="L23" s="18" t="str">
        <f>+IF(F23=0,"",'Ark1'!AI379)</f>
        <v/>
      </c>
      <c r="M23" s="103"/>
      <c r="N23" s="5" t="str">
        <f>+IF(F23=0,"",'Ark1'!S379)</f>
        <v/>
      </c>
      <c r="O23" s="100" t="str">
        <f t="shared" si="3"/>
        <v/>
      </c>
      <c r="P23" s="105"/>
      <c r="Q23" s="57" t="str">
        <f>+IF(L23=0,"",'Ark1'!AJ379)</f>
        <v/>
      </c>
      <c r="R23" s="383"/>
      <c r="S23" s="57" t="str">
        <f>+IF(L23=0,"",'Ark1'!AK379)</f>
        <v/>
      </c>
      <c r="T23" s="100" t="str">
        <f>+IF(F23=0,"",'Ark1'!T379)</f>
        <v/>
      </c>
      <c r="U23" s="387" t="str">
        <f t="shared" si="4"/>
        <v/>
      </c>
      <c r="V23" s="57" t="str">
        <f>+IF(F23=0,"",'Ark1'!U379)</f>
        <v/>
      </c>
      <c r="W23" s="101" t="str">
        <f t="shared" si="5"/>
        <v/>
      </c>
      <c r="X23" s="101" t="str">
        <f>+IF(F23=0,"",'Ark1'!W379)</f>
        <v/>
      </c>
      <c r="Y23" s="101" t="str">
        <f>+IF(F23=0,"",'Ark1'!X379)</f>
        <v/>
      </c>
      <c r="Z23" s="106" t="str">
        <f t="shared" si="6"/>
        <v/>
      </c>
      <c r="AA23" s="101" t="str">
        <f>+IF(F23=0,"",'Ark1'!Y379)</f>
        <v/>
      </c>
      <c r="AB23" s="101" t="str">
        <f>+IF(F23=0,"",'Ark1'!Z379)</f>
        <v/>
      </c>
      <c r="AC23" s="103"/>
      <c r="AD23" s="296" t="str">
        <f>+IF(F23=0,"",'Ark1'!Z379)</f>
        <v/>
      </c>
      <c r="AE23" s="283" t="str">
        <f>+IF(F23=0,"",'Ark1'!AA379)</f>
        <v/>
      </c>
      <c r="AF23" s="283" t="str">
        <f>+IF(F23=0,"",'Ark1'!AB379)</f>
        <v/>
      </c>
      <c r="AG23" s="100" t="str">
        <f t="shared" si="7"/>
        <v/>
      </c>
      <c r="AH23" s="25"/>
      <c r="AR23"/>
      <c r="AV23"/>
      <c r="AW23"/>
      <c r="AX23"/>
      <c r="AY23"/>
      <c r="AZ23"/>
      <c r="BA23"/>
      <c r="BE23"/>
      <c r="BF23"/>
      <c r="BG23"/>
    </row>
    <row r="24" spans="1:59" ht="15.6">
      <c r="A24" s="25"/>
      <c r="B24" s="99">
        <f>+'Ark1'!C380</f>
        <v>2023</v>
      </c>
      <c r="C24" s="99">
        <f>+'Ark1'!E380</f>
        <v>15</v>
      </c>
      <c r="D24" s="99">
        <f>+IF(F24=0,"",'Ark1'!Q380)</f>
        <v>14</v>
      </c>
      <c r="E24" s="106">
        <f t="shared" si="0"/>
        <v>13</v>
      </c>
      <c r="F24" s="18">
        <f>+'Ark1'!R380</f>
        <v>91</v>
      </c>
      <c r="G24" s="106">
        <f t="shared" si="1"/>
        <v>84</v>
      </c>
      <c r="H24" s="101">
        <f>+IF(F24=0,"",'Ark1'!AG380)</f>
        <v>1.0165449537078082</v>
      </c>
      <c r="I24" s="101">
        <f t="shared" si="2"/>
        <v>0.92874452461654955</v>
      </c>
      <c r="J24" s="101">
        <f>+IF(F24=0,"",'Ark1'!AH380)</f>
        <v>0</v>
      </c>
      <c r="K24" s="103"/>
      <c r="L24" s="18">
        <f>+IF(F24=0,"",'Ark1'!AI380)</f>
        <v>0</v>
      </c>
      <c r="M24" s="103"/>
      <c r="N24" s="5">
        <f>+IF(F24=0,"",'Ark1'!S380)</f>
        <v>5.3846153846153859</v>
      </c>
      <c r="O24" s="100">
        <f t="shared" si="3"/>
        <v>-4.3956043956044688E-2</v>
      </c>
      <c r="P24" s="105"/>
      <c r="Q24" s="57" t="str">
        <f>+IF(L24=0,"",'Ark1'!AJ380)</f>
        <v/>
      </c>
      <c r="R24" s="383"/>
      <c r="S24" s="57" t="str">
        <f>+IF(L24=0,"",'Ark1'!AK380)</f>
        <v/>
      </c>
      <c r="T24" s="100">
        <f>+IF(F24=0,"",'Ark1'!T380)</f>
        <v>5.9890109890109873</v>
      </c>
      <c r="U24" s="387">
        <f t="shared" si="4"/>
        <v>-1.1538461538461569</v>
      </c>
      <c r="V24" s="57">
        <f>+IF(F24=0,"",'Ark1'!U380)</f>
        <v>21.294505494505501</v>
      </c>
      <c r="W24" s="101">
        <f t="shared" si="5"/>
        <v>-2.2197802197802048</v>
      </c>
      <c r="X24" s="101">
        <f>+IF(F24=0,"",'Ark1'!W380)</f>
        <v>0</v>
      </c>
      <c r="Y24" s="101">
        <f>+IF(F24=0,"",'Ark1'!X380)</f>
        <v>85.714285714285694</v>
      </c>
      <c r="Z24" s="106">
        <f t="shared" si="6"/>
        <v>-14.285714285714306</v>
      </c>
      <c r="AA24" s="101">
        <f>+IF(F24=0,"",'Ark1'!Y380)</f>
        <v>36.26373626373627</v>
      </c>
      <c r="AB24" s="101">
        <f>+IF(F24=0,"",'Ark1'!Z380)</f>
        <v>5.7507450570781025</v>
      </c>
      <c r="AC24" s="103"/>
      <c r="AD24" s="296">
        <f>+IF(F24=0,"",'Ark1'!Z380)</f>
        <v>5.7507450570781025</v>
      </c>
      <c r="AE24" s="283">
        <f>+IF(F24=0,"",'Ark1'!AA380)</f>
        <v>1.7589284373377445</v>
      </c>
      <c r="AF24" s="283">
        <f>+IF(F24=0,"",'Ark1'!AB380)</f>
        <v>1.8897904151164635</v>
      </c>
      <c r="AG24" s="100">
        <f t="shared" si="7"/>
        <v>3.9546938775510205</v>
      </c>
      <c r="AH24" s="25"/>
      <c r="AR24"/>
      <c r="AV24"/>
      <c r="AW24"/>
      <c r="AX24"/>
      <c r="AY24"/>
      <c r="AZ24"/>
      <c r="BA24"/>
      <c r="BE24"/>
      <c r="BF24"/>
      <c r="BG24"/>
    </row>
    <row r="25" spans="1:59" ht="15.6">
      <c r="A25" s="25"/>
      <c r="B25" s="99">
        <f>+'Ark1'!C381</f>
        <v>2023</v>
      </c>
      <c r="C25" s="99">
        <f>+'Ark1'!E381</f>
        <v>16</v>
      </c>
      <c r="D25" s="99">
        <f>+IF(F25=0,"",'Ark1'!Q381)</f>
        <v>9</v>
      </c>
      <c r="E25" s="106">
        <f t="shared" si="0"/>
        <v>5</v>
      </c>
      <c r="F25" s="18">
        <f>+'Ark1'!R381</f>
        <v>59</v>
      </c>
      <c r="G25" s="106">
        <f t="shared" si="1"/>
        <v>-53</v>
      </c>
      <c r="H25" s="101">
        <f>+IF(F25=0,"",'Ark1'!AG381)</f>
        <v>0.55606236501717188</v>
      </c>
      <c r="I25" s="101">
        <f t="shared" si="2"/>
        <v>-0.54432345012473204</v>
      </c>
      <c r="J25" s="101">
        <f>+IF(F25=0,"",'Ark1'!AH381)</f>
        <v>0</v>
      </c>
      <c r="K25" s="103"/>
      <c r="L25" s="18">
        <f>+IF(F25=0,"",'Ark1'!AI381)</f>
        <v>3</v>
      </c>
      <c r="M25" s="103"/>
      <c r="N25" s="5">
        <f>+IF(F25=0,"",'Ark1'!S381)</f>
        <v>5.8644067796610164</v>
      </c>
      <c r="O25" s="100">
        <f t="shared" si="3"/>
        <v>1.4536924939467317</v>
      </c>
      <c r="P25" s="105"/>
      <c r="Q25" s="57">
        <f>+IF(L25=0,"",'Ark1'!AJ381)</f>
        <v>107.46666666666664</v>
      </c>
      <c r="R25" s="383"/>
      <c r="S25" s="57">
        <f>+IF(L25=0,"",'Ark1'!AK381)</f>
        <v>15.539550866952736</v>
      </c>
      <c r="T25" s="100">
        <f>+IF(F25=0,"",'Ark1'!T381)</f>
        <v>6.2542372881355925</v>
      </c>
      <c r="U25" s="387">
        <f t="shared" si="4"/>
        <v>1.2720944309927367</v>
      </c>
      <c r="V25" s="57">
        <f>+IF(F25=0,"",'Ark1'!U381)</f>
        <v>17.966101694915253</v>
      </c>
      <c r="W25" s="101">
        <f t="shared" si="5"/>
        <v>-0.45264830508474674</v>
      </c>
      <c r="X25" s="101">
        <f>+IF(F25=0,"",'Ark1'!W381)</f>
        <v>3.3898305084745752</v>
      </c>
      <c r="Y25" s="101">
        <f>+IF(F25=0,"",'Ark1'!X381)</f>
        <v>67.796610169491515</v>
      </c>
      <c r="Z25" s="106">
        <f t="shared" si="6"/>
        <v>-6.0532687651374317E-2</v>
      </c>
      <c r="AA25" s="101">
        <f>+IF(F25=0,"",'Ark1'!Y381)</f>
        <v>22.033898305084747</v>
      </c>
      <c r="AB25" s="101">
        <f>+IF(F25=0,"",'Ark1'!Z381)</f>
        <v>8.0344092664516893</v>
      </c>
      <c r="AC25" s="103"/>
      <c r="AD25" s="296">
        <f>+IF(F25=0,"",'Ark1'!Z381)</f>
        <v>8.0344092664516893</v>
      </c>
      <c r="AE25" s="283">
        <f>+IF(F25=0,"",'Ark1'!AA381)</f>
        <v>1.3335008991709092</v>
      </c>
      <c r="AF25" s="283">
        <f>+IF(F25=0,"",'Ark1'!AB381)</f>
        <v>1.7716526837475597</v>
      </c>
      <c r="AG25" s="100">
        <f t="shared" si="7"/>
        <v>3.0635838150289016</v>
      </c>
      <c r="AH25" s="25"/>
      <c r="AR25"/>
      <c r="AV25"/>
      <c r="AW25"/>
      <c r="AX25"/>
      <c r="AY25"/>
      <c r="AZ25"/>
      <c r="BA25"/>
      <c r="BE25"/>
      <c r="BF25"/>
      <c r="BG25"/>
    </row>
    <row r="26" spans="1:59" ht="15.6">
      <c r="A26" s="25"/>
      <c r="B26" s="99">
        <f>+'Ark1'!C382</f>
        <v>2023</v>
      </c>
      <c r="C26" s="99">
        <f>+'Ark1'!E382</f>
        <v>17</v>
      </c>
      <c r="D26" s="99">
        <f>+IF(F26=0,"",'Ark1'!Q382)</f>
        <v>40</v>
      </c>
      <c r="E26" s="106">
        <f t="shared" si="0"/>
        <v>5</v>
      </c>
      <c r="F26" s="18">
        <f>+'Ark1'!R382</f>
        <v>320</v>
      </c>
      <c r="G26" s="106">
        <f t="shared" si="1"/>
        <v>107</v>
      </c>
      <c r="H26" s="101">
        <f>+IF(F26=0,"",'Ark1'!AG382)</f>
        <v>3.207850341584912</v>
      </c>
      <c r="I26" s="101">
        <f t="shared" si="2"/>
        <v>0.57111704242937922</v>
      </c>
      <c r="J26" s="101">
        <f>+IF(F26=0,"",'Ark1'!AH382)</f>
        <v>0</v>
      </c>
      <c r="K26" s="103"/>
      <c r="L26" s="18">
        <f>+IF(F26=0,"",'Ark1'!AI382)</f>
        <v>0</v>
      </c>
      <c r="M26" s="103"/>
      <c r="N26" s="5">
        <f>+IF(F26=0,"",'Ark1'!S382)</f>
        <v>5.1531250000000002</v>
      </c>
      <c r="O26" s="100">
        <f t="shared" si="3"/>
        <v>-1.8045774647887924E-3</v>
      </c>
      <c r="P26" s="105"/>
      <c r="Q26" s="57" t="str">
        <f>+IF(L26=0,"",'Ark1'!AJ382)</f>
        <v/>
      </c>
      <c r="R26" s="383"/>
      <c r="S26" s="57" t="str">
        <f>+IF(L26=0,"",'Ark1'!AK382)</f>
        <v/>
      </c>
      <c r="T26" s="100">
        <f>+IF(F26=0,"",'Ark1'!T382)</f>
        <v>5.515625</v>
      </c>
      <c r="U26" s="387">
        <f t="shared" si="4"/>
        <v>-0.132262323943662</v>
      </c>
      <c r="V26" s="57">
        <f>+IF(F26=0,"",'Ark1'!U382)</f>
        <v>19.109374999999996</v>
      </c>
      <c r="W26" s="101">
        <f t="shared" si="5"/>
        <v>-4.0976672535211449</v>
      </c>
      <c r="X26" s="101">
        <f>+IF(F26=0,"",'Ark1'!W382)</f>
        <v>3.125</v>
      </c>
      <c r="Y26" s="101">
        <f>+IF(F26=0,"",'Ark1'!X382)</f>
        <v>63.4375</v>
      </c>
      <c r="Z26" s="106">
        <f t="shared" si="6"/>
        <v>-26.233861502347423</v>
      </c>
      <c r="AA26" s="101">
        <f>+IF(F26=0,"",'Ark1'!Y382)</f>
        <v>25.3125</v>
      </c>
      <c r="AB26" s="101">
        <f>+IF(F26=0,"",'Ark1'!Z382)</f>
        <v>6.402546337932689</v>
      </c>
      <c r="AC26" s="103"/>
      <c r="AD26" s="296">
        <f>+IF(F26=0,"",'Ark1'!Z382)</f>
        <v>6.402546337932689</v>
      </c>
      <c r="AE26" s="283">
        <f>+IF(F26=0,"",'Ark1'!AA382)</f>
        <v>1.7134549116842828</v>
      </c>
      <c r="AF26" s="283">
        <f>+IF(F26=0,"",'Ark1'!AB382)</f>
        <v>2.4043722381060295</v>
      </c>
      <c r="AG26" s="100">
        <f t="shared" si="7"/>
        <v>3.7083080654942382</v>
      </c>
      <c r="AH26" s="25"/>
      <c r="AR26"/>
      <c r="AV26"/>
      <c r="AW26"/>
      <c r="AX26"/>
      <c r="AY26"/>
      <c r="AZ26"/>
      <c r="BA26"/>
      <c r="BE26"/>
      <c r="BF26"/>
      <c r="BG26"/>
    </row>
    <row r="27" spans="1:59" ht="15.6">
      <c r="A27" s="25"/>
      <c r="B27" s="99">
        <f>+'Ark1'!C383</f>
        <v>2023</v>
      </c>
      <c r="C27" s="99">
        <f>+'Ark1'!E383</f>
        <v>18</v>
      </c>
      <c r="D27" s="99">
        <f>+IF(F27=0,"",'Ark1'!Q383)</f>
        <v>9</v>
      </c>
      <c r="E27" s="106">
        <f t="shared" si="0"/>
        <v>-1</v>
      </c>
      <c r="F27" s="18">
        <f>+'Ark1'!R383</f>
        <v>43</v>
      </c>
      <c r="G27" s="106">
        <f t="shared" si="1"/>
        <v>-109</v>
      </c>
      <c r="H27" s="101">
        <f>+IF(F27=0,"",'Ark1'!AG383)</f>
        <v>0.45434491918997433</v>
      </c>
      <c r="I27" s="101">
        <f t="shared" si="2"/>
        <v>-1.3342020962595407</v>
      </c>
      <c r="J27" s="101">
        <f>+IF(F27=0,"",'Ark1'!AH383)</f>
        <v>0</v>
      </c>
      <c r="K27" s="103"/>
      <c r="L27" s="18">
        <f>+IF(F27=0,"",'Ark1'!AI383)</f>
        <v>0</v>
      </c>
      <c r="M27" s="103"/>
      <c r="N27" s="5">
        <f>+IF(F27=0,"",'Ark1'!S383)</f>
        <v>5.162790697674418</v>
      </c>
      <c r="O27" s="100">
        <f t="shared" si="3"/>
        <v>-0.37668298653611032</v>
      </c>
      <c r="P27" s="105"/>
      <c r="Q27" s="57" t="str">
        <f>+IF(L27=0,"",'Ark1'!AJ383)</f>
        <v/>
      </c>
      <c r="R27" s="383"/>
      <c r="S27" s="57" t="str">
        <f>+IF(L27=0,"",'Ark1'!AK383)</f>
        <v/>
      </c>
      <c r="T27" s="100">
        <f>+IF(F27=0,"",'Ark1'!T383)</f>
        <v>5.9069767441860455</v>
      </c>
      <c r="U27" s="387">
        <f t="shared" si="4"/>
        <v>-0.55354957160343066</v>
      </c>
      <c r="V27" s="57">
        <f>+IF(F27=0,"",'Ark1'!U383)</f>
        <v>20.141860465116277</v>
      </c>
      <c r="W27" s="101">
        <f t="shared" si="5"/>
        <v>-1.9173500611995173</v>
      </c>
      <c r="X27" s="101">
        <f>+IF(F27=0,"",'Ark1'!W383)</f>
        <v>0</v>
      </c>
      <c r="Y27" s="101">
        <f>+IF(F27=0,"",'Ark1'!X383)</f>
        <v>83.720930232558146</v>
      </c>
      <c r="Z27" s="106">
        <f t="shared" si="6"/>
        <v>2.799877600979201</v>
      </c>
      <c r="AA27" s="101">
        <f>+IF(F27=0,"",'Ark1'!Y383)</f>
        <v>23.255813953488367</v>
      </c>
      <c r="AB27" s="101">
        <f>+IF(F27=0,"",'Ark1'!Z383)</f>
        <v>4.8390481746252734</v>
      </c>
      <c r="AC27" s="103"/>
      <c r="AD27" s="296">
        <f>+IF(F27=0,"",'Ark1'!Z383)</f>
        <v>4.8390481746252734</v>
      </c>
      <c r="AE27" s="283">
        <f>+IF(F27=0,"",'Ark1'!AA383)</f>
        <v>1.8290960095102953</v>
      </c>
      <c r="AF27" s="283">
        <f>+IF(F27=0,"",'Ark1'!AB383)</f>
        <v>1.6539445941111213</v>
      </c>
      <c r="AG27" s="100">
        <f t="shared" si="7"/>
        <v>3.9013513513513516</v>
      </c>
      <c r="AH27" s="25"/>
      <c r="AR27"/>
      <c r="AV27"/>
      <c r="AW27"/>
      <c r="AX27"/>
      <c r="AY27"/>
      <c r="AZ27"/>
      <c r="BA27"/>
      <c r="BE27"/>
      <c r="BF27"/>
      <c r="BG27"/>
    </row>
    <row r="28" spans="1:59" ht="15.6">
      <c r="A28" s="25"/>
      <c r="B28" s="99">
        <f>+'Ark1'!C384</f>
        <v>2023</v>
      </c>
      <c r="C28" s="99">
        <f>+'Ark1'!E384</f>
        <v>19</v>
      </c>
      <c r="D28" s="99">
        <f>+IF(F28=0,"",'Ark1'!Q384)</f>
        <v>26</v>
      </c>
      <c r="E28" s="106">
        <f t="shared" si="0"/>
        <v>6</v>
      </c>
      <c r="F28" s="18">
        <f>+'Ark1'!R384</f>
        <v>134</v>
      </c>
      <c r="G28" s="106">
        <f t="shared" si="1"/>
        <v>6</v>
      </c>
      <c r="H28" s="101">
        <f>+IF(F28=0,"",'Ark1'!AG384)</f>
        <v>1.4488047544381388</v>
      </c>
      <c r="I28" s="101">
        <f t="shared" si="2"/>
        <v>-4.9883493282396163E-2</v>
      </c>
      <c r="J28" s="101">
        <f>+IF(F28=0,"",'Ark1'!AH384)</f>
        <v>0</v>
      </c>
      <c r="K28" s="103"/>
      <c r="L28" s="18">
        <f>+IF(F28=0,"",'Ark1'!AI384)</f>
        <v>13</v>
      </c>
      <c r="M28" s="103"/>
      <c r="N28" s="5">
        <f>+IF(F28=0,"",'Ark1'!S384)</f>
        <v>5.0895522388059691</v>
      </c>
      <c r="O28" s="100">
        <f t="shared" si="3"/>
        <v>0.30830223880596908</v>
      </c>
      <c r="P28" s="105"/>
      <c r="Q28" s="57">
        <f>+IF(L28=0,"",'Ark1'!AJ384)</f>
        <v>104.81538461538464</v>
      </c>
      <c r="R28" s="383"/>
      <c r="S28" s="57">
        <f>+IF(L28=0,"",'Ark1'!AK384)</f>
        <v>14.814571272678938</v>
      </c>
      <c r="T28" s="100">
        <f>+IF(F28=0,"",'Ark1'!T384)</f>
        <v>5.679104477611939</v>
      </c>
      <c r="U28" s="387">
        <f t="shared" si="4"/>
        <v>0.72597947761193904</v>
      </c>
      <c r="V28" s="57">
        <f>+IF(F28=0,"",'Ark1'!U384)</f>
        <v>20.610447761194035</v>
      </c>
      <c r="W28" s="101">
        <f t="shared" si="5"/>
        <v>-1.3395522388059611</v>
      </c>
      <c r="X28" s="101">
        <f>+IF(F28=0,"",'Ark1'!W384)</f>
        <v>2.2388059701492535</v>
      </c>
      <c r="Y28" s="101">
        <f>+IF(F28=0,"",'Ark1'!X384)</f>
        <v>76.119402985074629</v>
      </c>
      <c r="Z28" s="106">
        <f t="shared" si="6"/>
        <v>-10.599347014925371</v>
      </c>
      <c r="AA28" s="101">
        <f>+IF(F28=0,"",'Ark1'!Y384)</f>
        <v>26.865671641791057</v>
      </c>
      <c r="AB28" s="101">
        <f>+IF(F28=0,"",'Ark1'!Z384)</f>
        <v>5.4611418173091879</v>
      </c>
      <c r="AC28" s="103"/>
      <c r="AD28" s="296">
        <f>+IF(F28=0,"",'Ark1'!Z384)</f>
        <v>5.4611418173091879</v>
      </c>
      <c r="AE28" s="283">
        <f>+IF(F28=0,"",'Ark1'!AA384)</f>
        <v>1.4985698982057596</v>
      </c>
      <c r="AF28" s="283">
        <f>+IF(F28=0,"",'Ark1'!AB384)</f>
        <v>1.9947720711775836</v>
      </c>
      <c r="AG28" s="100">
        <f t="shared" si="7"/>
        <v>4.0495601173020548</v>
      </c>
      <c r="AH28" s="25"/>
      <c r="AR28"/>
      <c r="AV28"/>
      <c r="AW28"/>
      <c r="AX28"/>
      <c r="AY28"/>
      <c r="AZ28"/>
      <c r="BA28"/>
      <c r="BE28"/>
      <c r="BF28"/>
      <c r="BG28"/>
    </row>
    <row r="29" spans="1:59" ht="15.6">
      <c r="A29" s="25"/>
      <c r="B29" s="99">
        <f>+'Ark1'!C385</f>
        <v>2023</v>
      </c>
      <c r="C29" s="99">
        <f>+'Ark1'!E385</f>
        <v>20</v>
      </c>
      <c r="D29" s="99">
        <f>+IF(F29=0,"",'Ark1'!Q385)</f>
        <v>1</v>
      </c>
      <c r="E29" s="106">
        <f t="shared" si="0"/>
        <v>-15</v>
      </c>
      <c r="F29" s="18">
        <f>+'Ark1'!R385</f>
        <v>1</v>
      </c>
      <c r="G29" s="106">
        <f t="shared" si="1"/>
        <v>-114</v>
      </c>
      <c r="H29" s="101">
        <f>+IF(F29=0,"",'Ark1'!AG385)</f>
        <v>1.0124531740407006E-2</v>
      </c>
      <c r="I29" s="101">
        <f t="shared" si="2"/>
        <v>-1.4544783732162678</v>
      </c>
      <c r="J29" s="101">
        <f>+IF(F29=0,"",'Ark1'!AH385)</f>
        <v>0</v>
      </c>
      <c r="K29" s="103"/>
      <c r="L29" s="18">
        <f>+IF(F29=0,"",'Ark1'!AI385)</f>
        <v>0</v>
      </c>
      <c r="M29" s="103"/>
      <c r="N29" s="5">
        <f>+IF(F29=0,"",'Ark1'!S385)</f>
        <v>6</v>
      </c>
      <c r="O29" s="100">
        <f t="shared" si="3"/>
        <v>0.40000000000000036</v>
      </c>
      <c r="P29" s="105"/>
      <c r="Q29" s="57" t="str">
        <f>+IF(L29=0,"",'Ark1'!AJ385)</f>
        <v/>
      </c>
      <c r="R29" s="383"/>
      <c r="S29" s="57" t="str">
        <f>+IF(L29=0,"",'Ark1'!AK385)</f>
        <v/>
      </c>
      <c r="T29" s="100">
        <f>+IF(F29=0,"",'Ark1'!T385)</f>
        <v>8</v>
      </c>
      <c r="U29" s="387">
        <f t="shared" si="4"/>
        <v>1.6173913043478256</v>
      </c>
      <c r="V29" s="57">
        <f>+IF(F29=0,"",'Ark1'!U385)</f>
        <v>19.3</v>
      </c>
      <c r="W29" s="101">
        <f t="shared" si="5"/>
        <v>-4.575652173913042</v>
      </c>
      <c r="X29" s="101">
        <f>+IF(F29=0,"",'Ark1'!W385)</f>
        <v>0</v>
      </c>
      <c r="Y29" s="101">
        <f>+IF(F29=0,"",'Ark1'!X385)</f>
        <v>100</v>
      </c>
      <c r="Z29" s="106">
        <f t="shared" si="6"/>
        <v>9.5652173913043583</v>
      </c>
      <c r="AA29" s="101">
        <f>+IF(F29=0,"",'Ark1'!Y385)</f>
        <v>0</v>
      </c>
      <c r="AB29" s="101">
        <f>+IF(F29=0,"",'Ark1'!Z385)</f>
        <v>0</v>
      </c>
      <c r="AC29" s="103"/>
      <c r="AD29" s="296">
        <f>+IF(F29=0,"",'Ark1'!Z385)</f>
        <v>0</v>
      </c>
      <c r="AE29" s="283">
        <f>+IF(F29=0,"",'Ark1'!AA385)</f>
        <v>0</v>
      </c>
      <c r="AF29" s="283">
        <f>+IF(F29=0,"",'Ark1'!AB385)</f>
        <v>0</v>
      </c>
      <c r="AG29" s="100">
        <f t="shared" si="7"/>
        <v>3.2166666666666668</v>
      </c>
      <c r="AH29" s="25"/>
      <c r="AR29"/>
      <c r="AV29"/>
      <c r="AW29"/>
      <c r="AX29"/>
      <c r="AY29"/>
      <c r="AZ29"/>
      <c r="BA29"/>
      <c r="BE29"/>
      <c r="BF29"/>
      <c r="BG29"/>
    </row>
    <row r="30" spans="1:59" ht="15.6">
      <c r="A30" s="25"/>
      <c r="B30" s="99">
        <f>+'Ark1'!C386</f>
        <v>2023</v>
      </c>
      <c r="C30" s="99">
        <f>+'Ark1'!E386</f>
        <v>21</v>
      </c>
      <c r="D30" s="99">
        <f>+IF(F30=0,"",'Ark1'!Q386)</f>
        <v>34</v>
      </c>
      <c r="E30" s="106">
        <f t="shared" si="0"/>
        <v>19</v>
      </c>
      <c r="F30" s="18">
        <f>+'Ark1'!R386</f>
        <v>184</v>
      </c>
      <c r="G30" s="106">
        <f t="shared" si="1"/>
        <v>130</v>
      </c>
      <c r="H30" s="101">
        <f>+IF(F30=0,"",'Ark1'!AG386)</f>
        <v>1.99458521157386</v>
      </c>
      <c r="I30" s="101">
        <f t="shared" si="2"/>
        <v>1.5051751648470688</v>
      </c>
      <c r="J30" s="101">
        <f>+IF(F30=0,"",'Ark1'!AH386)</f>
        <v>0</v>
      </c>
      <c r="K30" s="103"/>
      <c r="L30" s="18">
        <f>+IF(F30=0,"",'Ark1'!AI386)</f>
        <v>21</v>
      </c>
      <c r="M30" s="103"/>
      <c r="N30" s="5">
        <f>+IF(F30=0,"",'Ark1'!S386)</f>
        <v>4.875</v>
      </c>
      <c r="O30" s="100">
        <f t="shared" si="3"/>
        <v>-0.82870370370370239</v>
      </c>
      <c r="P30" s="105"/>
      <c r="Q30" s="57">
        <f>+IF(L30=0,"",'Ark1'!AJ386)</f>
        <v>110.34285714285711</v>
      </c>
      <c r="R30" s="383"/>
      <c r="S30" s="57">
        <f>+IF(L30=0,"",'Ark1'!AK386)</f>
        <v>17.542879566266599</v>
      </c>
      <c r="T30" s="100">
        <f>+IF(F30=0,"",'Ark1'!T386)</f>
        <v>5.3804347826086953</v>
      </c>
      <c r="U30" s="387">
        <f t="shared" si="4"/>
        <v>0.60265700483091766</v>
      </c>
      <c r="V30" s="57">
        <f>+IF(F30=0,"",'Ark1'!U386)</f>
        <v>20.664130434782606</v>
      </c>
      <c r="W30" s="101">
        <f t="shared" si="5"/>
        <v>3.673389694041866</v>
      </c>
      <c r="X30" s="101">
        <f>+IF(F30=0,"",'Ark1'!W386)</f>
        <v>4.8913043478260869</v>
      </c>
      <c r="Y30" s="101">
        <f>+IF(F30=0,"",'Ark1'!X386)</f>
        <v>73.369565217391298</v>
      </c>
      <c r="Z30" s="106">
        <f t="shared" si="6"/>
        <v>23.369565217391298</v>
      </c>
      <c r="AA30" s="101">
        <f>+IF(F30=0,"",'Ark1'!Y386)</f>
        <v>33.15217391304347</v>
      </c>
      <c r="AB30" s="101">
        <f>+IF(F30=0,"",'Ark1'!Z386)</f>
        <v>6.8289120261757352</v>
      </c>
      <c r="AC30" s="103"/>
      <c r="AD30" s="296">
        <f>+IF(F30=0,"",'Ark1'!Z386)</f>
        <v>6.8289120261757352</v>
      </c>
      <c r="AE30" s="283">
        <f>+IF(F30=0,"",'Ark1'!AA386)</f>
        <v>1.4410989918627473</v>
      </c>
      <c r="AF30" s="283">
        <f>+IF(F30=0,"",'Ark1'!AB386)</f>
        <v>2.2929115310506321</v>
      </c>
      <c r="AG30" s="100">
        <f t="shared" si="7"/>
        <v>4.2387959866220735</v>
      </c>
      <c r="AH30" s="25"/>
      <c r="AR30"/>
      <c r="AV30"/>
      <c r="AW30"/>
      <c r="AX30"/>
      <c r="AY30"/>
      <c r="AZ30"/>
      <c r="BA30"/>
      <c r="BE30"/>
      <c r="BF30"/>
      <c r="BG30"/>
    </row>
    <row r="31" spans="1:59" ht="15.6">
      <c r="A31" s="25"/>
      <c r="B31" s="99">
        <f>+'Ark1'!C387</f>
        <v>2023</v>
      </c>
      <c r="C31" s="99">
        <f>+'Ark1'!E387</f>
        <v>22</v>
      </c>
      <c r="D31" s="99">
        <f>+IF(F31=0,"",'Ark1'!Q387)</f>
        <v>6</v>
      </c>
      <c r="E31" s="106">
        <f t="shared" si="0"/>
        <v>-31</v>
      </c>
      <c r="F31" s="18">
        <f>+'Ark1'!R387</f>
        <v>39</v>
      </c>
      <c r="G31" s="106">
        <f t="shared" si="1"/>
        <v>-212</v>
      </c>
      <c r="H31" s="101">
        <f>+IF(F31=0,"",'Ark1'!AG387)</f>
        <v>0.35803072087190579</v>
      </c>
      <c r="I31" s="101">
        <f t="shared" si="2"/>
        <v>-2.5349560784989382</v>
      </c>
      <c r="J31" s="101">
        <f>+IF(F31=0,"",'Ark1'!AH387)</f>
        <v>0</v>
      </c>
      <c r="K31" s="103"/>
      <c r="L31" s="18">
        <f>+IF(F31=0,"",'Ark1'!AI387)</f>
        <v>15</v>
      </c>
      <c r="M31" s="103"/>
      <c r="N31" s="5">
        <f>+IF(F31=0,"",'Ark1'!S387)</f>
        <v>6.0769230769230758</v>
      </c>
      <c r="O31" s="100">
        <f t="shared" si="3"/>
        <v>0.14863622433343249</v>
      </c>
      <c r="P31" s="105"/>
      <c r="Q31" s="57">
        <f>+IF(L31=0,"",'Ark1'!AJ387)</f>
        <v>104.26666666666668</v>
      </c>
      <c r="R31" s="383"/>
      <c r="S31" s="57">
        <f>+IF(L31=0,"",'Ark1'!AK387)</f>
        <v>15.995982093758535</v>
      </c>
      <c r="T31" s="100">
        <f>+IF(F31=0,"",'Ark1'!T387)</f>
        <v>5.6153846153846141</v>
      </c>
      <c r="U31" s="387">
        <f t="shared" si="4"/>
        <v>-0.14955562365921171</v>
      </c>
      <c r="V31" s="57">
        <f>+IF(F31=0,"",'Ark1'!U387)</f>
        <v>17.5</v>
      </c>
      <c r="W31" s="101">
        <f t="shared" si="5"/>
        <v>-4.1075697211155351</v>
      </c>
      <c r="X31" s="101">
        <f>+IF(F31=0,"",'Ark1'!W387)</f>
        <v>2.5641025641025639</v>
      </c>
      <c r="Y31" s="101">
        <f>+IF(F31=0,"",'Ark1'!X387)</f>
        <v>66.666666666666686</v>
      </c>
      <c r="Z31" s="106">
        <f t="shared" si="6"/>
        <v>-9.8273572377157876</v>
      </c>
      <c r="AA31" s="101">
        <f>+IF(F31=0,"",'Ark1'!Y387)</f>
        <v>15.38461538461538</v>
      </c>
      <c r="AB31" s="101">
        <f>+IF(F31=0,"",'Ark1'!Z387)</f>
        <v>5.856532622548472</v>
      </c>
      <c r="AC31" s="103"/>
      <c r="AD31" s="296">
        <f>+IF(F31=0,"",'Ark1'!Z387)</f>
        <v>5.856532622548472</v>
      </c>
      <c r="AE31" s="283">
        <f>+IF(F31=0,"",'Ark1'!AA387)</f>
        <v>1.8726727832318184</v>
      </c>
      <c r="AF31" s="283">
        <f>+IF(F31=0,"",'Ark1'!AB387)</f>
        <v>1.9429739908177075</v>
      </c>
      <c r="AG31" s="100">
        <f t="shared" si="7"/>
        <v>2.8797468354430387</v>
      </c>
      <c r="AH31" s="25"/>
      <c r="AR31"/>
      <c r="AV31"/>
      <c r="AW31"/>
      <c r="AX31"/>
      <c r="AY31"/>
      <c r="AZ31"/>
      <c r="BA31"/>
      <c r="BE31"/>
      <c r="BF31"/>
      <c r="BG31"/>
    </row>
    <row r="32" spans="1:59" ht="15.6">
      <c r="A32" s="25"/>
      <c r="B32" s="99">
        <f>+'Ark1'!C388</f>
        <v>2023</v>
      </c>
      <c r="C32" s="99">
        <f>+'Ark1'!E388</f>
        <v>23</v>
      </c>
      <c r="D32" s="99">
        <f>+IF(F32=0,"",'Ark1'!Q388)</f>
        <v>27</v>
      </c>
      <c r="E32" s="106">
        <f t="shared" si="0"/>
        <v>16</v>
      </c>
      <c r="F32" s="18">
        <f>+'Ark1'!R388</f>
        <v>120</v>
      </c>
      <c r="G32" s="106">
        <f t="shared" si="1"/>
        <v>31</v>
      </c>
      <c r="H32" s="101">
        <f>+IF(F32=0,"",'Ark1'!AG388)</f>
        <v>1.4084115449038721</v>
      </c>
      <c r="I32" s="101">
        <f t="shared" si="2"/>
        <v>0.35176591922419842</v>
      </c>
      <c r="J32" s="101">
        <f>+IF(F32=0,"",'Ark1'!AH388)</f>
        <v>0</v>
      </c>
      <c r="K32" s="103"/>
      <c r="L32" s="18">
        <f>+IF(F32=0,"",'Ark1'!AI388)</f>
        <v>43</v>
      </c>
      <c r="M32" s="103"/>
      <c r="N32" s="5">
        <f>+IF(F32=0,"",'Ark1'!S388)</f>
        <v>5.1666666666666679</v>
      </c>
      <c r="O32" s="100">
        <f t="shared" si="3"/>
        <v>-0.39513108614232095</v>
      </c>
      <c r="P32" s="105"/>
      <c r="Q32" s="57">
        <f>+IF(L32=0,"",'Ark1'!AJ388)</f>
        <v>108.28604651162794</v>
      </c>
      <c r="R32" s="383"/>
      <c r="S32" s="57">
        <f>+IF(L32=0,"",'Ark1'!AK388)</f>
        <v>15.971808342003751</v>
      </c>
      <c r="T32" s="100">
        <f>+IF(F32=0,"",'Ark1'!T388)</f>
        <v>5.8833333333333355</v>
      </c>
      <c r="U32" s="387">
        <f t="shared" si="4"/>
        <v>0.27659176029962484</v>
      </c>
      <c r="V32" s="57">
        <f>+IF(F32=0,"",'Ark1'!U388)</f>
        <v>22.373333333333338</v>
      </c>
      <c r="W32" s="101">
        <f t="shared" si="5"/>
        <v>0.11602996254681486</v>
      </c>
      <c r="X32" s="101">
        <f>+IF(F32=0,"",'Ark1'!W388)</f>
        <v>5</v>
      </c>
      <c r="Y32" s="101">
        <f>+IF(F32=0,"",'Ark1'!X388)</f>
        <v>85.833333333333314</v>
      </c>
      <c r="Z32" s="106">
        <f t="shared" si="6"/>
        <v>-2.9307116104869095</v>
      </c>
      <c r="AA32" s="101">
        <f>+IF(F32=0,"",'Ark1'!Y388)</f>
        <v>40.833333333333343</v>
      </c>
      <c r="AB32" s="101">
        <f>+IF(F32=0,"",'Ark1'!Z388)</f>
        <v>6.1659513098592944</v>
      </c>
      <c r="AC32" s="103"/>
      <c r="AD32" s="296">
        <f>+IF(F32=0,"",'Ark1'!Z388)</f>
        <v>6.1659513098592944</v>
      </c>
      <c r="AE32" s="283">
        <f>+IF(F32=0,"",'Ark1'!AA388)</f>
        <v>1.4452988925785861</v>
      </c>
      <c r="AF32" s="283">
        <f>+IF(F32=0,"",'Ark1'!AB388)</f>
        <v>2.3811178513929581</v>
      </c>
      <c r="AG32" s="100">
        <f t="shared" si="7"/>
        <v>4.3303225806451611</v>
      </c>
      <c r="AH32" s="25"/>
      <c r="AR32"/>
      <c r="AV32"/>
      <c r="AW32"/>
      <c r="AX32"/>
      <c r="AY32"/>
      <c r="AZ32"/>
      <c r="BA32"/>
      <c r="BE32"/>
      <c r="BF32"/>
      <c r="BG32"/>
    </row>
    <row r="33" spans="1:59" ht="15.6">
      <c r="A33" s="25"/>
      <c r="B33" s="99">
        <f>+'Ark1'!C389</f>
        <v>2023</v>
      </c>
      <c r="C33" s="99">
        <f>+'Ark1'!E389</f>
        <v>24</v>
      </c>
      <c r="D33" s="99">
        <f>+IF(F33=0,"",'Ark1'!Q389)</f>
        <v>18</v>
      </c>
      <c r="E33" s="106">
        <f t="shared" si="0"/>
        <v>2</v>
      </c>
      <c r="F33" s="18">
        <f>+'Ark1'!R389</f>
        <v>128</v>
      </c>
      <c r="G33" s="106">
        <f t="shared" si="1"/>
        <v>40</v>
      </c>
      <c r="H33" s="101">
        <f>+IF(F33=0,"",'Ark1'!AG389)</f>
        <v>1.5152699446717948</v>
      </c>
      <c r="I33" s="101">
        <f t="shared" si="2"/>
        <v>0.60606076249651974</v>
      </c>
      <c r="J33" s="101">
        <f>+IF(F33=0,"",'Ark1'!AH389)</f>
        <v>0</v>
      </c>
      <c r="K33" s="103"/>
      <c r="L33" s="18">
        <f>+IF(F33=0,"",'Ark1'!AI389)</f>
        <v>0</v>
      </c>
      <c r="M33" s="103"/>
      <c r="N33" s="5">
        <f>+IF(F33=0,"",'Ark1'!S389)</f>
        <v>5.25</v>
      </c>
      <c r="O33" s="100">
        <f t="shared" si="3"/>
        <v>0.57954545454545414</v>
      </c>
      <c r="P33" s="105"/>
      <c r="Q33" s="57" t="str">
        <f>+IF(L33=0,"",'Ark1'!AJ389)</f>
        <v/>
      </c>
      <c r="R33" s="383"/>
      <c r="S33" s="57" t="str">
        <f>+IF(L33=0,"",'Ark1'!AK389)</f>
        <v/>
      </c>
      <c r="T33" s="100">
        <f>+IF(F33=0,"",'Ark1'!T389)</f>
        <v>5.875</v>
      </c>
      <c r="U33" s="387">
        <f t="shared" si="4"/>
        <v>0.625</v>
      </c>
      <c r="V33" s="57">
        <f>+IF(F33=0,"",'Ark1'!U389)</f>
        <v>22.566406250000004</v>
      </c>
      <c r="W33" s="101">
        <f t="shared" si="5"/>
        <v>3.1970880681818272</v>
      </c>
      <c r="X33" s="101">
        <f>+IF(F33=0,"",'Ark1'!W389)</f>
        <v>3.90625</v>
      </c>
      <c r="Y33" s="101">
        <f>+IF(F33=0,"",'Ark1'!X389)</f>
        <v>88.28125</v>
      </c>
      <c r="Z33" s="106">
        <f t="shared" si="6"/>
        <v>18.963068181818187</v>
      </c>
      <c r="AA33" s="101">
        <f>+IF(F33=0,"",'Ark1'!Y389)</f>
        <v>39.84375</v>
      </c>
      <c r="AB33" s="101">
        <f>+IF(F33=0,"",'Ark1'!Z389)</f>
        <v>6.4384498976819442</v>
      </c>
      <c r="AC33" s="103"/>
      <c r="AD33" s="296">
        <f>+IF(F33=0,"",'Ark1'!Z389)</f>
        <v>6.4384498976819442</v>
      </c>
      <c r="AE33" s="283">
        <f>+IF(F33=0,"",'Ark1'!AA389)</f>
        <v>1.6441183047457382</v>
      </c>
      <c r="AF33" s="283">
        <f>+IF(F33=0,"",'Ark1'!AB389)</f>
        <v>2.3485367785069919</v>
      </c>
      <c r="AG33" s="100">
        <f t="shared" si="7"/>
        <v>4.2983630952380958</v>
      </c>
      <c r="AH33" s="25"/>
      <c r="AR33"/>
      <c r="AV33"/>
      <c r="AW33"/>
      <c r="AX33"/>
      <c r="AY33"/>
      <c r="AZ33"/>
      <c r="BA33"/>
      <c r="BE33"/>
      <c r="BF33"/>
      <c r="BG33"/>
    </row>
    <row r="34" spans="1:59" ht="15.6">
      <c r="A34" s="25"/>
      <c r="B34" s="99">
        <f>+'Ark1'!C390</f>
        <v>2023</v>
      </c>
      <c r="C34" s="99">
        <f>+'Ark1'!E390</f>
        <v>25</v>
      </c>
      <c r="D34" s="99">
        <f>+IF(F34=0,"",'Ark1'!Q390)</f>
        <v>21</v>
      </c>
      <c r="E34" s="106">
        <f t="shared" si="0"/>
        <v>-14</v>
      </c>
      <c r="F34" s="18">
        <f>+'Ark1'!R390</f>
        <v>184</v>
      </c>
      <c r="G34" s="106">
        <f t="shared" si="1"/>
        <v>-37</v>
      </c>
      <c r="H34" s="101">
        <f>+IF(F34=0,"",'Ark1'!AG390)</f>
        <v>2.0871748412205879</v>
      </c>
      <c r="I34" s="101">
        <f t="shared" si="2"/>
        <v>-0.55019855826853847</v>
      </c>
      <c r="J34" s="101">
        <f>+IF(F34=0,"",'Ark1'!AH390)</f>
        <v>0</v>
      </c>
      <c r="K34" s="103"/>
      <c r="L34" s="18">
        <f>+IF(F34=0,"",'Ark1'!AI390)</f>
        <v>93</v>
      </c>
      <c r="M34" s="103"/>
      <c r="N34" s="5">
        <f>+IF(F34=0,"",'Ark1'!S390)</f>
        <v>4.6195652173913047</v>
      </c>
      <c r="O34" s="100">
        <f t="shared" si="3"/>
        <v>-0.16324021247294951</v>
      </c>
      <c r="P34" s="105"/>
      <c r="Q34" s="57">
        <f>+IF(L34=0,"",'Ark1'!AJ390)</f>
        <v>111.5333333333333</v>
      </c>
      <c r="R34" s="383"/>
      <c r="S34" s="57">
        <f>+IF(L34=0,"",'Ark1'!AK390)</f>
        <v>16.419565028862429</v>
      </c>
      <c r="T34" s="100">
        <f>+IF(F34=0,"",'Ark1'!T390)</f>
        <v>5.7826086956521747</v>
      </c>
      <c r="U34" s="387">
        <f t="shared" si="4"/>
        <v>0.19889828841235513</v>
      </c>
      <c r="V34" s="57">
        <f>+IF(F34=0,"",'Ark1'!U390)</f>
        <v>21.623369565217406</v>
      </c>
      <c r="W34" s="101">
        <f t="shared" si="5"/>
        <v>-0.74902862482785082</v>
      </c>
      <c r="X34" s="101">
        <f>+IF(F34=0,"",'Ark1'!W390)</f>
        <v>11.413043478260869</v>
      </c>
      <c r="Y34" s="101">
        <f>+IF(F34=0,"",'Ark1'!X390)</f>
        <v>81.521739130434781</v>
      </c>
      <c r="Z34" s="106">
        <f t="shared" si="6"/>
        <v>-3.9986228605154395</v>
      </c>
      <c r="AA34" s="101">
        <f>+IF(F34=0,"",'Ark1'!Y390)</f>
        <v>40.217391304347821</v>
      </c>
      <c r="AB34" s="101">
        <f>+IF(F34=0,"",'Ark1'!Z390)</f>
        <v>6.5539523052844046</v>
      </c>
      <c r="AC34" s="103"/>
      <c r="AD34" s="296">
        <f>+IF(F34=0,"",'Ark1'!Z390)</f>
        <v>6.5539523052844046</v>
      </c>
      <c r="AE34" s="283">
        <f>+IF(F34=0,"",'Ark1'!AA390)</f>
        <v>1.8287700268114857</v>
      </c>
      <c r="AF34" s="283">
        <f>+IF(F34=0,"",'Ark1'!AB390)</f>
        <v>2.7099899203908562</v>
      </c>
      <c r="AG34" s="100">
        <f t="shared" si="7"/>
        <v>4.680823529411767</v>
      </c>
      <c r="AH34" s="25"/>
      <c r="AR34"/>
      <c r="AV34"/>
      <c r="AW34"/>
      <c r="AX34"/>
      <c r="AY34"/>
      <c r="AZ34"/>
      <c r="BA34"/>
      <c r="BE34"/>
      <c r="BF34"/>
      <c r="BG34"/>
    </row>
    <row r="35" spans="1:59" ht="15.6">
      <c r="A35" s="25"/>
      <c r="B35" s="99">
        <f>+'Ark1'!C391</f>
        <v>2023</v>
      </c>
      <c r="C35" s="99">
        <f>+'Ark1'!E391</f>
        <v>26</v>
      </c>
      <c r="D35" s="99">
        <f>+IF(F35=0,"",'Ark1'!Q391)</f>
        <v>39</v>
      </c>
      <c r="E35" s="106">
        <f t="shared" si="0"/>
        <v>29</v>
      </c>
      <c r="F35" s="18">
        <f>+'Ark1'!R391</f>
        <v>399</v>
      </c>
      <c r="G35" s="106">
        <f t="shared" si="1"/>
        <v>323</v>
      </c>
      <c r="H35" s="101">
        <f>+IF(F35=0,"",'Ark1'!AG391)</f>
        <v>4.6203012074422087</v>
      </c>
      <c r="I35" s="101">
        <f t="shared" si="2"/>
        <v>3.6900753976472753</v>
      </c>
      <c r="J35" s="101">
        <f>+IF(F35=0,"",'Ark1'!AH391)</f>
        <v>10.776942355889721</v>
      </c>
      <c r="K35" s="103"/>
      <c r="L35" s="18">
        <f>+IF(F35=0,"",'Ark1'!AI391)</f>
        <v>77</v>
      </c>
      <c r="M35" s="103"/>
      <c r="N35" s="5">
        <f>+IF(F35=0,"",'Ark1'!S391)</f>
        <v>5.140350877192982</v>
      </c>
      <c r="O35" s="100">
        <f t="shared" si="3"/>
        <v>0.28508771929824572</v>
      </c>
      <c r="P35" s="105"/>
      <c r="Q35" s="57">
        <f>+IF(L35=0,"",'Ark1'!AJ391)</f>
        <v>108.80000000000003</v>
      </c>
      <c r="R35" s="383"/>
      <c r="S35" s="57">
        <f>+IF(L35=0,"",'Ark1'!AK391)</f>
        <v>20.146902701354097</v>
      </c>
      <c r="T35" s="100">
        <f>+IF(F35=0,"",'Ark1'!T391)</f>
        <v>5.874686716791981</v>
      </c>
      <c r="U35" s="387">
        <f t="shared" si="4"/>
        <v>0.83521303258145263</v>
      </c>
      <c r="V35" s="57">
        <f>+IF(F35=0,"",'Ark1'!U391)</f>
        <v>22.073934837092729</v>
      </c>
      <c r="W35" s="101">
        <f t="shared" si="5"/>
        <v>-0.87211779448623261</v>
      </c>
      <c r="X35" s="101">
        <f>+IF(F35=0,"",'Ark1'!W391)</f>
        <v>14.035087719298245</v>
      </c>
      <c r="Y35" s="101">
        <f>+IF(F35=0,"",'Ark1'!X391)</f>
        <v>74.43609022556393</v>
      </c>
      <c r="Z35" s="106">
        <f t="shared" si="6"/>
        <v>-16.353383458646562</v>
      </c>
      <c r="AA35" s="101">
        <f>+IF(F35=0,"",'Ark1'!Y391)</f>
        <v>39.348370927318285</v>
      </c>
      <c r="AB35" s="101">
        <f>+IF(F35=0,"",'Ark1'!Z391)</f>
        <v>8.0350280955954094</v>
      </c>
      <c r="AC35" s="103"/>
      <c r="AD35" s="296">
        <f>+IF(F35=0,"",'Ark1'!Z391)</f>
        <v>8.0350280955954094</v>
      </c>
      <c r="AE35" s="283">
        <f>+IF(F35=0,"",'Ark1'!AA391)</f>
        <v>1.8665639634814</v>
      </c>
      <c r="AF35" s="283">
        <f>+IF(F35=0,"",'Ark1'!AB391)</f>
        <v>2.5915489875721938</v>
      </c>
      <c r="AG35" s="100">
        <f t="shared" si="7"/>
        <v>4.2942467089224765</v>
      </c>
      <c r="AH35" s="25"/>
      <c r="AR35"/>
      <c r="AV35"/>
      <c r="AW35"/>
      <c r="AX35"/>
      <c r="AY35"/>
      <c r="AZ35"/>
      <c r="BA35"/>
      <c r="BE35"/>
      <c r="BF35"/>
      <c r="BG35"/>
    </row>
    <row r="36" spans="1:59" ht="15.6">
      <c r="A36" s="25"/>
      <c r="B36" s="99">
        <f>+'Ark1'!C392</f>
        <v>2023</v>
      </c>
      <c r="C36" s="99">
        <f>+'Ark1'!E392</f>
        <v>27</v>
      </c>
      <c r="D36" s="99">
        <f>+IF(F36=0,"",'Ark1'!Q392)</f>
        <v>16</v>
      </c>
      <c r="E36" s="106">
        <f t="shared" si="0"/>
        <v>10</v>
      </c>
      <c r="F36" s="18">
        <f>+'Ark1'!R392</f>
        <v>104</v>
      </c>
      <c r="G36" s="106">
        <f t="shared" si="1"/>
        <v>61</v>
      </c>
      <c r="H36" s="101">
        <f>+IF(F36=0,"",'Ark1'!AG392)</f>
        <v>1.1349442704855204</v>
      </c>
      <c r="I36" s="101">
        <f t="shared" si="2"/>
        <v>0.68442031902454215</v>
      </c>
      <c r="J36" s="101">
        <f>+IF(F36=0,"",'Ark1'!AH392)</f>
        <v>0</v>
      </c>
      <c r="K36" s="103"/>
      <c r="L36" s="18">
        <f>+IF(F36=0,"",'Ark1'!AI392)</f>
        <v>70</v>
      </c>
      <c r="M36" s="103"/>
      <c r="N36" s="5">
        <f>+IF(F36=0,"",'Ark1'!S392)</f>
        <v>4.6730769230769216</v>
      </c>
      <c r="O36" s="100">
        <f t="shared" si="3"/>
        <v>0.30098389982110874</v>
      </c>
      <c r="P36" s="105"/>
      <c r="Q36" s="57">
        <f>+IF(L36=0,"",'Ark1'!AJ392)</f>
        <v>113.70857142857132</v>
      </c>
      <c r="R36" s="383"/>
      <c r="S36" s="57">
        <f>+IF(L36=0,"",'Ark1'!AK392)</f>
        <v>15.074392059266396</v>
      </c>
      <c r="T36" s="100">
        <f>+IF(F36=0,"",'Ark1'!T392)</f>
        <v>5.7692307692307692</v>
      </c>
      <c r="U36" s="387">
        <f t="shared" si="4"/>
        <v>1.0483005366726292</v>
      </c>
      <c r="V36" s="57">
        <f>+IF(F36=0,"",'Ark1'!U392)</f>
        <v>20.802884615384603</v>
      </c>
      <c r="W36" s="101">
        <f t="shared" si="5"/>
        <v>1.1610241502683323</v>
      </c>
      <c r="X36" s="101">
        <f>+IF(F36=0,"",'Ark1'!W392)</f>
        <v>8.6538461538461586</v>
      </c>
      <c r="Y36" s="101">
        <f>+IF(F36=0,"",'Ark1'!X392)</f>
        <v>78.846153846153825</v>
      </c>
      <c r="Z36" s="106">
        <f t="shared" si="6"/>
        <v>-4.8747763864043208</v>
      </c>
      <c r="AA36" s="101">
        <f>+IF(F36=0,"",'Ark1'!Y392)</f>
        <v>27.88461538461538</v>
      </c>
      <c r="AB36" s="101">
        <f>+IF(F36=0,"",'Ark1'!Z392)</f>
        <v>6.4882653947600382</v>
      </c>
      <c r="AC36" s="103"/>
      <c r="AD36" s="296">
        <f>+IF(F36=0,"",'Ark1'!Z392)</f>
        <v>6.4882653947600382</v>
      </c>
      <c r="AE36" s="283">
        <f>+IF(F36=0,"",'Ark1'!AA392)</f>
        <v>1.5716374832314941</v>
      </c>
      <c r="AF36" s="283">
        <f>+IF(F36=0,"",'Ark1'!AB392)</f>
        <v>2.06262887350645</v>
      </c>
      <c r="AG36" s="100">
        <f t="shared" si="7"/>
        <v>4.451646090534978</v>
      </c>
      <c r="AH36" s="25"/>
      <c r="AR36"/>
      <c r="AV36"/>
      <c r="AW36"/>
      <c r="AX36"/>
      <c r="AY36"/>
      <c r="AZ36"/>
      <c r="BA36"/>
      <c r="BE36"/>
      <c r="BF36"/>
      <c r="BG36"/>
    </row>
    <row r="37" spans="1:59" ht="15.6">
      <c r="A37" s="25"/>
      <c r="B37" s="99">
        <f>+'Ark1'!C393</f>
        <v>2023</v>
      </c>
      <c r="C37" s="99">
        <f>+'Ark1'!E393</f>
        <v>28</v>
      </c>
      <c r="D37" s="99">
        <f>+IF(F37=0,"",'Ark1'!Q393)</f>
        <v>8</v>
      </c>
      <c r="E37" s="106">
        <f t="shared" si="0"/>
        <v>5</v>
      </c>
      <c r="F37" s="18">
        <f>+'Ark1'!R393</f>
        <v>39</v>
      </c>
      <c r="G37" s="106">
        <f t="shared" si="1"/>
        <v>8</v>
      </c>
      <c r="H37" s="101">
        <f>+IF(F37=0,"",'Ark1'!AG393)</f>
        <v>0.43530240612382032</v>
      </c>
      <c r="I37" s="101">
        <f t="shared" si="2"/>
        <v>5.2362381551435355E-2</v>
      </c>
      <c r="J37" s="101">
        <f>+IF(F37=0,"",'Ark1'!AH393)</f>
        <v>0</v>
      </c>
      <c r="K37" s="103"/>
      <c r="L37" s="18">
        <f>+IF(F37=0,"",'Ark1'!AI393)</f>
        <v>3</v>
      </c>
      <c r="M37" s="103"/>
      <c r="N37" s="5">
        <f>+IF(F37=0,"",'Ark1'!S393)</f>
        <v>5.7692307692307692</v>
      </c>
      <c r="O37" s="100">
        <f t="shared" si="3"/>
        <v>0.73697270471464016</v>
      </c>
      <c r="P37" s="105"/>
      <c r="Q37" s="57">
        <f>+IF(L37=0,"",'Ark1'!AJ393)</f>
        <v>97.433333333333366</v>
      </c>
      <c r="R37" s="383"/>
      <c r="S37" s="57">
        <f>+IF(L37=0,"",'Ark1'!AK393)</f>
        <v>15.446575564460304</v>
      </c>
      <c r="T37" s="100">
        <f>+IF(F37=0,"",'Ark1'!T393)</f>
        <v>5.9230769230769242</v>
      </c>
      <c r="U37" s="387">
        <f t="shared" si="4"/>
        <v>0.4392059553349883</v>
      </c>
      <c r="V37" s="57">
        <f>+IF(F37=0,"",'Ark1'!U393)</f>
        <v>21.276923076923079</v>
      </c>
      <c r="W37" s="101">
        <f t="shared" si="5"/>
        <v>-1.8811414392059511</v>
      </c>
      <c r="X37" s="101">
        <f>+IF(F37=0,"",'Ark1'!W393)</f>
        <v>2.5641025641025639</v>
      </c>
      <c r="Y37" s="101">
        <f>+IF(F37=0,"",'Ark1'!X393)</f>
        <v>74.358974358974365</v>
      </c>
      <c r="Z37" s="106">
        <f t="shared" si="6"/>
        <v>-19.189412737799856</v>
      </c>
      <c r="AA37" s="101">
        <f>+IF(F37=0,"",'Ark1'!Y393)</f>
        <v>35.897435897435905</v>
      </c>
      <c r="AB37" s="101">
        <f>+IF(F37=0,"",'Ark1'!Z393)</f>
        <v>6.3780256385001115</v>
      </c>
      <c r="AC37" s="103"/>
      <c r="AD37" s="296">
        <f>+IF(F37=0,"",'Ark1'!Z393)</f>
        <v>6.3780256385001115</v>
      </c>
      <c r="AE37" s="283">
        <f>+IF(F37=0,"",'Ark1'!AA393)</f>
        <v>1.2902303205547816</v>
      </c>
      <c r="AF37" s="283">
        <f>+IF(F37=0,"",'Ark1'!AB393)</f>
        <v>2.0554444947519066</v>
      </c>
      <c r="AG37" s="100">
        <f t="shared" si="7"/>
        <v>3.6880000000000006</v>
      </c>
      <c r="AH37" s="25"/>
      <c r="AR37"/>
      <c r="AV37"/>
      <c r="AW37"/>
      <c r="AX37"/>
      <c r="AY37"/>
      <c r="AZ37"/>
      <c r="BA37"/>
      <c r="BE37"/>
      <c r="BF37"/>
      <c r="BG37"/>
    </row>
    <row r="38" spans="1:59" ht="15.6">
      <c r="A38" s="25"/>
      <c r="B38" s="99">
        <f>+'Ark1'!C394</f>
        <v>2023</v>
      </c>
      <c r="C38" s="99">
        <f>+'Ark1'!E394</f>
        <v>29</v>
      </c>
      <c r="D38" s="99">
        <f>+IF(F38=0,"",'Ark1'!Q394)</f>
        <v>2</v>
      </c>
      <c r="E38" s="106">
        <f t="shared" si="0"/>
        <v>0</v>
      </c>
      <c r="F38" s="18">
        <f>+'Ark1'!R394</f>
        <v>2</v>
      </c>
      <c r="G38" s="106">
        <f t="shared" si="1"/>
        <v>-5</v>
      </c>
      <c r="H38" s="101">
        <f>+IF(F38=0,"",'Ark1'!AG394)</f>
        <v>2.6858861404603033E-2</v>
      </c>
      <c r="I38" s="101">
        <f t="shared" si="2"/>
        <v>-3.6030996370970417E-2</v>
      </c>
      <c r="J38" s="101">
        <f>+IF(F38=0,"",'Ark1'!AH394)</f>
        <v>0</v>
      </c>
      <c r="K38" s="103"/>
      <c r="L38" s="18">
        <f>+IF(F38=0,"",'Ark1'!AI394)</f>
        <v>1</v>
      </c>
      <c r="M38" s="103"/>
      <c r="N38" s="5">
        <f>+IF(F38=0,"",'Ark1'!S394)</f>
        <v>5.5</v>
      </c>
      <c r="O38" s="100">
        <f t="shared" si="3"/>
        <v>7.1428571428569398E-2</v>
      </c>
      <c r="P38" s="105"/>
      <c r="Q38" s="57">
        <f>+IF(L38=0,"",'Ark1'!AJ394)</f>
        <v>94.9</v>
      </c>
      <c r="R38" s="383"/>
      <c r="S38" s="57">
        <f>+IF(L38=0,"",'Ark1'!AK394)</f>
        <v>16.380584650421749</v>
      </c>
      <c r="T38" s="100">
        <f>+IF(F38=0,"",'Ark1'!T394)</f>
        <v>5</v>
      </c>
      <c r="U38" s="387">
        <f t="shared" si="4"/>
        <v>0</v>
      </c>
      <c r="V38" s="57">
        <f>+IF(F38=0,"",'Ark1'!U394)</f>
        <v>25.6</v>
      </c>
      <c r="W38" s="101">
        <f t="shared" si="5"/>
        <v>8.7571428571428527</v>
      </c>
      <c r="X38" s="101">
        <f>+IF(F38=0,"",'Ark1'!W394)</f>
        <v>0</v>
      </c>
      <c r="Y38" s="101">
        <f>+IF(F38=0,"",'Ark1'!X394)</f>
        <v>50</v>
      </c>
      <c r="Z38" s="106">
        <f t="shared" si="6"/>
        <v>-7.142857142857153</v>
      </c>
      <c r="AA38" s="101">
        <f>+IF(F38=0,"",'Ark1'!Y394)</f>
        <v>50</v>
      </c>
      <c r="AB38" s="101">
        <f>+IF(F38=0,"",'Ark1'!Z394)</f>
        <v>11.599999999999998</v>
      </c>
      <c r="AC38" s="103"/>
      <c r="AD38" s="296">
        <f>+IF(F38=0,"",'Ark1'!Z394)</f>
        <v>11.599999999999998</v>
      </c>
      <c r="AE38" s="283">
        <f>+IF(F38=0,"",'Ark1'!AA394)</f>
        <v>0.5</v>
      </c>
      <c r="AF38" s="283">
        <f>+IF(F38=0,"",'Ark1'!AB394)</f>
        <v>0</v>
      </c>
      <c r="AG38" s="100">
        <f t="shared" si="7"/>
        <v>4.6545454545454552</v>
      </c>
      <c r="AH38" s="25"/>
      <c r="AR38"/>
      <c r="AV38"/>
      <c r="AW38"/>
      <c r="AX38"/>
      <c r="AY38"/>
      <c r="AZ38"/>
      <c r="BA38"/>
      <c r="BE38"/>
      <c r="BF38"/>
      <c r="BG38"/>
    </row>
    <row r="39" spans="1:59" ht="15.6">
      <c r="A39" s="25"/>
      <c r="B39" s="99">
        <f>+'Ark1'!C395</f>
        <v>2023</v>
      </c>
      <c r="C39" s="99">
        <f>+'Ark1'!E395</f>
        <v>30</v>
      </c>
      <c r="D39" s="99">
        <f>+IF(F39=0,"",'Ark1'!Q395)</f>
        <v>1</v>
      </c>
      <c r="E39" s="106">
        <f t="shared" si="0"/>
        <v>-1</v>
      </c>
      <c r="F39" s="18">
        <f>+'Ark1'!R395</f>
        <v>16</v>
      </c>
      <c r="G39" s="106">
        <f t="shared" si="1"/>
        <v>11</v>
      </c>
      <c r="H39" s="101">
        <f>+IF(F39=0,"",'Ark1'!AG395)</f>
        <v>9.8097794583218115E-2</v>
      </c>
      <c r="I39" s="101">
        <f t="shared" si="2"/>
        <v>4.3689266227760155E-2</v>
      </c>
      <c r="J39" s="101">
        <f>+IF(F39=0,"",'Ark1'!AH395)</f>
        <v>0</v>
      </c>
      <c r="K39" s="103"/>
      <c r="L39" s="18">
        <f>+IF(F39=0,"",'Ark1'!AI395)</f>
        <v>0</v>
      </c>
      <c r="M39" s="103"/>
      <c r="N39" s="5">
        <f>+IF(F39=0,"",'Ark1'!S395)</f>
        <v>3.6875</v>
      </c>
      <c r="O39" s="100">
        <f t="shared" si="3"/>
        <v>-1.7125000000000004</v>
      </c>
      <c r="P39" s="105"/>
      <c r="Q39" s="57" t="str">
        <f>+IF(L39=0,"",'Ark1'!AJ395)</f>
        <v/>
      </c>
      <c r="R39" s="383"/>
      <c r="S39" s="57" t="str">
        <f>+IF(L39=0,"",'Ark1'!AK395)</f>
        <v/>
      </c>
      <c r="T39" s="100">
        <f>+IF(F39=0,"",'Ark1'!T395)</f>
        <v>4.25</v>
      </c>
      <c r="U39" s="387">
        <f t="shared" si="4"/>
        <v>-2.5499999999999998</v>
      </c>
      <c r="V39" s="57">
        <f>+IF(F39=0,"",'Ark1'!U395)</f>
        <v>11.6875</v>
      </c>
      <c r="W39" s="101">
        <f t="shared" si="5"/>
        <v>-8.7124999999999986</v>
      </c>
      <c r="X39" s="101">
        <f>+IF(F39=0,"",'Ark1'!W395)</f>
        <v>0</v>
      </c>
      <c r="Y39" s="101">
        <f>+IF(F39=0,"",'Ark1'!X395)</f>
        <v>0</v>
      </c>
      <c r="Z39" s="106">
        <f t="shared" si="6"/>
        <v>-60</v>
      </c>
      <c r="AA39" s="101">
        <f>+IF(F39=0,"",'Ark1'!Y395)</f>
        <v>0</v>
      </c>
      <c r="AB39" s="101">
        <f>+IF(F39=0,"",'Ark1'!Z395)</f>
        <v>2.1641612116475981</v>
      </c>
      <c r="AC39" s="103"/>
      <c r="AD39" s="296">
        <f>+IF(F39=0,"",'Ark1'!Z395)</f>
        <v>2.1641612116475981</v>
      </c>
      <c r="AE39" s="283">
        <f>+IF(F39=0,"",'Ark1'!AA395)</f>
        <v>1.0439558180306294</v>
      </c>
      <c r="AF39" s="283">
        <f>+IF(F39=0,"",'Ark1'!AB395)</f>
        <v>1.299038105676658</v>
      </c>
      <c r="AG39" s="100">
        <f t="shared" si="7"/>
        <v>3.1694915254237288</v>
      </c>
      <c r="AH39" s="25"/>
      <c r="AR39"/>
      <c r="AV39"/>
      <c r="AW39"/>
      <c r="AX39"/>
      <c r="AY39"/>
      <c r="AZ39"/>
      <c r="BA39"/>
      <c r="BE39"/>
      <c r="BF39"/>
      <c r="BG39"/>
    </row>
    <row r="40" spans="1:59" ht="15.6">
      <c r="A40" s="25"/>
      <c r="B40" s="99">
        <f>+'Ark1'!C396</f>
        <v>2023</v>
      </c>
      <c r="C40" s="99">
        <f>+'Ark1'!E396</f>
        <v>31</v>
      </c>
      <c r="D40" s="99">
        <f>+IF(F40=0,"",'Ark1'!Q396)</f>
        <v>9</v>
      </c>
      <c r="E40" s="106">
        <f t="shared" si="0"/>
        <v>-7</v>
      </c>
      <c r="F40" s="18">
        <f>+'Ark1'!R396</f>
        <v>98</v>
      </c>
      <c r="G40" s="106">
        <f t="shared" si="1"/>
        <v>27.47</v>
      </c>
      <c r="H40" s="101">
        <f>+IF(F40=0,"",'Ark1'!AG396)</f>
        <v>0.96576491886472993</v>
      </c>
      <c r="I40" s="101">
        <f t="shared" si="2"/>
        <v>4.860782421400045E-2</v>
      </c>
      <c r="J40" s="101">
        <f>+IF(F40=0,"",'Ark1'!AH396)</f>
        <v>0</v>
      </c>
      <c r="K40" s="103"/>
      <c r="L40" s="18">
        <f>+IF(F40=0,"",'Ark1'!AI396)</f>
        <v>9</v>
      </c>
      <c r="M40" s="103"/>
      <c r="N40" s="5">
        <f>+IF(F40=0,"",'Ark1'!S396)</f>
        <v>5.091836734693878</v>
      </c>
      <c r="O40" s="100">
        <f t="shared" si="3"/>
        <v>-0.41021912805956084</v>
      </c>
      <c r="P40" s="105"/>
      <c r="Q40" s="57">
        <f>+IF(L40=0,"",'Ark1'!AJ396)</f>
        <v>102.78888888888888</v>
      </c>
      <c r="R40" s="383"/>
      <c r="S40" s="57">
        <f>+IF(L40=0,"",'Ark1'!AK396)</f>
        <v>15.077171763292839</v>
      </c>
      <c r="T40" s="100">
        <f>+IF(F40=0,"",'Ark1'!T396)</f>
        <v>5.6632653061224483</v>
      </c>
      <c r="U40" s="387">
        <f t="shared" si="4"/>
        <v>-0.64610659236046786</v>
      </c>
      <c r="V40" s="57">
        <f>+IF(F40=0,"",'Ark1'!U396)</f>
        <v>18.785714285714281</v>
      </c>
      <c r="W40" s="101">
        <f t="shared" si="5"/>
        <v>-5.59256446091835</v>
      </c>
      <c r="X40" s="101">
        <f>+IF(F40=0,"",'Ark1'!W396)</f>
        <v>6.1224489795918364</v>
      </c>
      <c r="Y40" s="101">
        <f>+IF(F40=0,"",'Ark1'!X396)</f>
        <v>61.224489795918359</v>
      </c>
      <c r="Z40" s="106">
        <f t="shared" si="6"/>
        <v>-26.681365868337991</v>
      </c>
      <c r="AA40" s="101">
        <f>+IF(F40=0,"",'Ark1'!Y396)</f>
        <v>23.469387755102041</v>
      </c>
      <c r="AB40" s="101">
        <f>+IF(F40=0,"",'Ark1'!Z396)</f>
        <v>7.2511927238467022</v>
      </c>
      <c r="AC40" s="103"/>
      <c r="AD40" s="296">
        <f>+IF(F40=0,"",'Ark1'!Z396)</f>
        <v>7.2511927238467022</v>
      </c>
      <c r="AE40" s="283">
        <f>+IF(F40=0,"",'Ark1'!AA396)</f>
        <v>1.7384413303470212</v>
      </c>
      <c r="AF40" s="283">
        <f>+IF(F40=0,"",'Ark1'!AB396)</f>
        <v>2.5109713444955841</v>
      </c>
      <c r="AG40" s="100">
        <f t="shared" si="7"/>
        <v>3.689378757515029</v>
      </c>
      <c r="AH40" s="25"/>
      <c r="AR40"/>
      <c r="AV40"/>
      <c r="AW40"/>
      <c r="AX40"/>
      <c r="AY40"/>
      <c r="AZ40"/>
      <c r="BA40"/>
      <c r="BE40"/>
      <c r="BF40"/>
      <c r="BG40"/>
    </row>
    <row r="41" spans="1:59" ht="15.6">
      <c r="A41" s="25"/>
      <c r="B41" s="99">
        <f>+'Ark1'!C397</f>
        <v>2023</v>
      </c>
      <c r="C41" s="99">
        <f>+'Ark1'!E397</f>
        <v>32</v>
      </c>
      <c r="D41" s="99">
        <f>+IF(F41=0,"",'Ark1'!Q397)</f>
        <v>9</v>
      </c>
      <c r="E41" s="106">
        <f t="shared" si="0"/>
        <v>-1</v>
      </c>
      <c r="F41" s="18">
        <f>+'Ark1'!R397</f>
        <v>25</v>
      </c>
      <c r="G41" s="106">
        <f t="shared" si="1"/>
        <v>-34</v>
      </c>
      <c r="H41" s="101">
        <f>+IF(F41=0,"",'Ark1'!AG397)</f>
        <v>0.28752620968482279</v>
      </c>
      <c r="I41" s="101">
        <f t="shared" si="2"/>
        <v>-0.29667202810829041</v>
      </c>
      <c r="J41" s="101">
        <f>+IF(F41=0,"",'Ark1'!AH397)</f>
        <v>0</v>
      </c>
      <c r="K41" s="103"/>
      <c r="L41" s="18">
        <f>+IF(F41=0,"",'Ark1'!AI397)</f>
        <v>1</v>
      </c>
      <c r="M41" s="103"/>
      <c r="N41" s="5">
        <f>+IF(F41=0,"",'Ark1'!S397)</f>
        <v>5.64</v>
      </c>
      <c r="O41" s="100">
        <f t="shared" si="3"/>
        <v>-0.1566101694915254</v>
      </c>
      <c r="P41" s="105"/>
      <c r="Q41" s="57">
        <f>+IF(L41=0,"",'Ark1'!AJ397)</f>
        <v>91.3</v>
      </c>
      <c r="R41" s="383"/>
      <c r="S41" s="57">
        <f>+IF(L41=0,"",'Ark1'!AK397)</f>
        <v>16.687504213019963</v>
      </c>
      <c r="T41" s="100">
        <f>+IF(F41=0,"",'Ark1'!T397)</f>
        <v>5.72</v>
      </c>
      <c r="U41" s="387">
        <f t="shared" si="4"/>
        <v>7.59322033898302E-2</v>
      </c>
      <c r="V41" s="57">
        <f>+IF(F41=0,"",'Ark1'!U397)</f>
        <v>21.923999999999999</v>
      </c>
      <c r="W41" s="101">
        <f t="shared" si="5"/>
        <v>3.3612881355932203</v>
      </c>
      <c r="X41" s="101">
        <f>+IF(F41=0,"",'Ark1'!W397)</f>
        <v>4</v>
      </c>
      <c r="Y41" s="101">
        <f>+IF(F41=0,"",'Ark1'!X397)</f>
        <v>80</v>
      </c>
      <c r="Z41" s="106">
        <f t="shared" si="6"/>
        <v>12.203389830508485</v>
      </c>
      <c r="AA41" s="101">
        <f>+IF(F41=0,"",'Ark1'!Y397)</f>
        <v>28</v>
      </c>
      <c r="AB41" s="101">
        <f>+IF(F41=0,"",'Ark1'!Z397)</f>
        <v>7.2630726280273459</v>
      </c>
      <c r="AC41" s="103"/>
      <c r="AD41" s="296">
        <f>+IF(F41=0,"",'Ark1'!Z397)</f>
        <v>7.2630726280273459</v>
      </c>
      <c r="AE41" s="283">
        <f>+IF(F41=0,"",'Ark1'!AA397)</f>
        <v>1.5717506163510817</v>
      </c>
      <c r="AF41" s="283">
        <f>+IF(F41=0,"",'Ark1'!AB397)</f>
        <v>2.28945408340067</v>
      </c>
      <c r="AG41" s="100">
        <f t="shared" si="7"/>
        <v>3.8872340425531915</v>
      </c>
      <c r="AH41" s="25"/>
      <c r="AR41"/>
      <c r="AV41"/>
      <c r="AW41"/>
      <c r="AX41"/>
      <c r="AY41"/>
      <c r="AZ41"/>
      <c r="BA41"/>
      <c r="BE41"/>
      <c r="BF41"/>
      <c r="BG41"/>
    </row>
    <row r="42" spans="1:59" ht="15.6">
      <c r="A42" s="25"/>
      <c r="B42" s="99">
        <f>+'Ark1'!C398</f>
        <v>2023</v>
      </c>
      <c r="C42" s="99">
        <f>+'Ark1'!E398</f>
        <v>33</v>
      </c>
      <c r="D42" s="99">
        <f>+IF(F42=0,"",'Ark1'!Q398)</f>
        <v>9</v>
      </c>
      <c r="E42" s="106">
        <f t="shared" ref="E42:E61" si="14">+IF(F42=0,"",D42-D97)</f>
        <v>-4</v>
      </c>
      <c r="F42" s="18">
        <f>+'Ark1'!R398</f>
        <v>103</v>
      </c>
      <c r="G42" s="106">
        <f t="shared" ref="G42:G50" si="15">+IF(F42=0,"",F42-F97)</f>
        <v>4</v>
      </c>
      <c r="H42" s="101">
        <f>+IF(F42=0,"",'Ark1'!AG398)</f>
        <v>1.0445054480997094</v>
      </c>
      <c r="I42" s="101">
        <f t="shared" ref="I42:I50" si="16">+IF(F42=0,"",H42-H97)</f>
        <v>8.6328590404522121E-2</v>
      </c>
      <c r="J42" s="101">
        <f>+IF(F42=0,"",'Ark1'!AH398)</f>
        <v>0</v>
      </c>
      <c r="K42" s="103"/>
      <c r="L42" s="18">
        <f>+IF(F42=0,"",'Ark1'!AI398)</f>
        <v>5</v>
      </c>
      <c r="M42" s="103"/>
      <c r="N42" s="5">
        <f>+IF(F42=0,"",'Ark1'!S398)</f>
        <v>4.9417475728155322</v>
      </c>
      <c r="O42" s="100">
        <f t="shared" ref="O42:O50" si="17">+IF(F42=0,"",N42-N97)</f>
        <v>-0.33097969991173937</v>
      </c>
      <c r="P42" s="105"/>
      <c r="Q42" s="57">
        <f>+IF(L42=0,"",'Ark1'!AJ398)</f>
        <v>97.580000000000013</v>
      </c>
      <c r="R42" s="383"/>
      <c r="S42" s="57">
        <f>+IF(L42=0,"",'Ark1'!AK398)</f>
        <v>17.349148949658812</v>
      </c>
      <c r="T42" s="100">
        <f>+IF(F42=0,"",'Ark1'!T398)</f>
        <v>5.5631067961165046</v>
      </c>
      <c r="U42" s="387">
        <f t="shared" ref="U42:U50" si="18">+IF(F42=0,"",T42-T97)</f>
        <v>0.80553103854074593</v>
      </c>
      <c r="V42" s="57">
        <f>+IF(F42=0,"",'Ark1'!U398)</f>
        <v>19.331067961165044</v>
      </c>
      <c r="W42" s="101">
        <f t="shared" ref="W42:W50" si="19">+IF(F42=0,"",V42-V97)</f>
        <v>1.1866235167206121</v>
      </c>
      <c r="X42" s="101">
        <f>+IF(F42=0,"",'Ark1'!W398)</f>
        <v>0.97087378640776723</v>
      </c>
      <c r="Y42" s="101">
        <f>+IF(F42=0,"",'Ark1'!X398)</f>
        <v>65.048543689320383</v>
      </c>
      <c r="Z42" s="106">
        <f t="shared" ref="Z42:Z61" si="20">+IF(F42=0,"",Y42-Y97)</f>
        <v>9.4929881337648254</v>
      </c>
      <c r="AA42" s="101">
        <f>+IF(F42=0,"",'Ark1'!Y398)</f>
        <v>29.126213592233011</v>
      </c>
      <c r="AB42" s="101">
        <f>+IF(F42=0,"",'Ark1'!Z398)</f>
        <v>6.762590259271855</v>
      </c>
      <c r="AC42" s="103"/>
      <c r="AD42" s="296">
        <f>+IF(F42=0,"",'Ark1'!Z398)</f>
        <v>6.762590259271855</v>
      </c>
      <c r="AE42" s="283">
        <f>+IF(F42=0,"",'Ark1'!AA398)</f>
        <v>1.581600778850073</v>
      </c>
      <c r="AF42" s="283">
        <f>+IF(F42=0,"",'Ark1'!AB398)</f>
        <v>1.9342086659282327</v>
      </c>
      <c r="AG42" s="100">
        <f t="shared" ref="AG42:AG61" si="21">+IF(F42=0,"",V42/N42)</f>
        <v>3.9117878192534383</v>
      </c>
      <c r="AH42" s="25"/>
      <c r="AR42"/>
      <c r="AV42"/>
      <c r="AW42"/>
      <c r="AX42"/>
      <c r="AY42"/>
      <c r="AZ42"/>
      <c r="BA42"/>
      <c r="BE42"/>
      <c r="BF42"/>
      <c r="BG42"/>
    </row>
    <row r="43" spans="1:59" ht="15.6">
      <c r="A43" s="25"/>
      <c r="B43" s="99">
        <f>+'Ark1'!C399</f>
        <v>2023</v>
      </c>
      <c r="C43" s="99">
        <f>+'Ark1'!E399</f>
        <v>34</v>
      </c>
      <c r="D43" s="99">
        <f>+IF(F43=0,"",'Ark1'!Q399)</f>
        <v>16</v>
      </c>
      <c r="E43" s="106">
        <f t="shared" si="14"/>
        <v>-1</v>
      </c>
      <c r="F43" s="18">
        <f>+'Ark1'!R399</f>
        <v>58</v>
      </c>
      <c r="G43" s="106">
        <f t="shared" si="15"/>
        <v>-45</v>
      </c>
      <c r="H43" s="101">
        <f>+IF(F43=0,"",'Ark1'!AG399)</f>
        <v>0.61749151873746577</v>
      </c>
      <c r="I43" s="101">
        <f t="shared" si="16"/>
        <v>-0.34815317618298047</v>
      </c>
      <c r="J43" s="101">
        <f>+IF(F43=0,"",'Ark1'!AH399)</f>
        <v>0</v>
      </c>
      <c r="K43" s="103"/>
      <c r="L43" s="18">
        <f>+IF(F43=0,"",'Ark1'!AI399)</f>
        <v>8</v>
      </c>
      <c r="M43" s="103"/>
      <c r="N43" s="5">
        <f>+IF(F43=0,"",'Ark1'!S399)</f>
        <v>5.4310344827586228</v>
      </c>
      <c r="O43" s="100">
        <f t="shared" si="17"/>
        <v>1.6737529293605635</v>
      </c>
      <c r="P43" s="105"/>
      <c r="Q43" s="57">
        <f>+IF(L43=0,"",'Ark1'!AJ399)</f>
        <v>109.12500000000001</v>
      </c>
      <c r="R43" s="383"/>
      <c r="S43" s="57">
        <f>+IF(L43=0,"",'Ark1'!AK399)</f>
        <v>15.830775882659044</v>
      </c>
      <c r="T43" s="100">
        <f>+IF(F43=0,"",'Ark1'!T399)</f>
        <v>5.5862068965517215</v>
      </c>
      <c r="U43" s="387">
        <f t="shared" si="18"/>
        <v>2.0716437897556039</v>
      </c>
      <c r="V43" s="57">
        <f>+IF(F43=0,"",'Ark1'!U399)</f>
        <v>20.294827586206903</v>
      </c>
      <c r="W43" s="101">
        <f t="shared" si="19"/>
        <v>2.7190994308671002</v>
      </c>
      <c r="X43" s="101">
        <f>+IF(F43=0,"",'Ark1'!W399)</f>
        <v>0</v>
      </c>
      <c r="Y43" s="101">
        <f>+IF(F43=0,"",'Ark1'!X399)</f>
        <v>72.413793103448299</v>
      </c>
      <c r="Z43" s="106">
        <f t="shared" si="20"/>
        <v>11.248744559758954</v>
      </c>
      <c r="AA43" s="101">
        <f>+IF(F43=0,"",'Ark1'!Y399)</f>
        <v>27.586206896551719</v>
      </c>
      <c r="AB43" s="101">
        <f>+IF(F43=0,"",'Ark1'!Z399)</f>
        <v>6.6694988286561614</v>
      </c>
      <c r="AC43" s="103"/>
      <c r="AD43" s="296">
        <f>+IF(F43=0,"",'Ark1'!Z399)</f>
        <v>6.6694988286561614</v>
      </c>
      <c r="AE43" s="283">
        <f>+IF(F43=0,"",'Ark1'!AA399)</f>
        <v>1.9923307176435621</v>
      </c>
      <c r="AF43" s="283">
        <f>+IF(F43=0,"",'Ark1'!AB399)</f>
        <v>2.181698822087335</v>
      </c>
      <c r="AG43" s="100">
        <f t="shared" si="21"/>
        <v>3.7368253968253966</v>
      </c>
      <c r="AH43" s="25"/>
      <c r="AR43"/>
      <c r="AV43"/>
      <c r="AW43"/>
      <c r="AX43"/>
      <c r="AY43"/>
      <c r="AZ43"/>
      <c r="BA43"/>
      <c r="BE43"/>
      <c r="BF43"/>
      <c r="BG43"/>
    </row>
    <row r="44" spans="1:59" s="3" customFormat="1" ht="15.6">
      <c r="A44" s="25"/>
      <c r="B44" s="99">
        <f>+'Ark1'!C400</f>
        <v>2023</v>
      </c>
      <c r="C44" s="99">
        <f>+'Ark1'!E400</f>
        <v>35</v>
      </c>
      <c r="D44" s="99">
        <f>+IF(F44=0,"",'Ark1'!Q400)</f>
        <v>32</v>
      </c>
      <c r="E44" s="106">
        <f t="shared" si="14"/>
        <v>17</v>
      </c>
      <c r="F44" s="18">
        <f>+'Ark1'!R400</f>
        <v>258</v>
      </c>
      <c r="G44" s="106">
        <f t="shared" si="15"/>
        <v>142</v>
      </c>
      <c r="H44" s="101">
        <f>+IF(F44=0,"",'Ark1'!AG400)</f>
        <v>2.4675529741205424</v>
      </c>
      <c r="I44" s="101">
        <f t="shared" si="16"/>
        <v>1.28763469252963</v>
      </c>
      <c r="J44" s="101">
        <f>+IF(F44=0,"",'Ark1'!AH400)</f>
        <v>1.1627906976744189</v>
      </c>
      <c r="K44" s="103"/>
      <c r="L44" s="18">
        <f>+IF(F44=0,"",'Ark1'!AI400)</f>
        <v>53</v>
      </c>
      <c r="M44" s="103"/>
      <c r="N44" s="5">
        <f>+IF(F44=0,"",'Ark1'!S400)</f>
        <v>5.275193798449612</v>
      </c>
      <c r="O44" s="100">
        <f t="shared" si="17"/>
        <v>0.4648489708634056</v>
      </c>
      <c r="P44" s="105"/>
      <c r="Q44" s="57">
        <f>+IF(L44=0,"",'Ark1'!AJ400)</f>
        <v>113.96981132075472</v>
      </c>
      <c r="R44" s="383"/>
      <c r="S44" s="57">
        <f>+IF(L44=0,"",'Ark1'!AK400)</f>
        <v>13.982790860810622</v>
      </c>
      <c r="T44" s="100">
        <f>+IF(F44=0,"",'Ark1'!T400)</f>
        <v>5.5542635658914739</v>
      </c>
      <c r="U44" s="387">
        <f t="shared" si="18"/>
        <v>-0.35090884790162669</v>
      </c>
      <c r="V44" s="57">
        <f>+IF(F44=0,"",'Ark1'!U400)</f>
        <v>18.231782945736438</v>
      </c>
      <c r="W44" s="101">
        <f t="shared" si="19"/>
        <v>-0.83718257150495745</v>
      </c>
      <c r="X44" s="101">
        <f>+IF(F44=0,"",'Ark1'!W400)</f>
        <v>5.0387596899224807</v>
      </c>
      <c r="Y44" s="101">
        <f>+IF(F44=0,"",'Ark1'!X400)</f>
        <v>60.852713178294579</v>
      </c>
      <c r="Z44" s="106">
        <f t="shared" si="20"/>
        <v>-9.8369419941191865</v>
      </c>
      <c r="AA44" s="101">
        <f>+IF(F44=0,"",'Ark1'!Y400)</f>
        <v>17.441860465116275</v>
      </c>
      <c r="AB44" s="101">
        <f>+IF(F44=0,"",'Ark1'!Z400)</f>
        <v>5.9279522392928277</v>
      </c>
      <c r="AC44" s="103"/>
      <c r="AD44" s="296">
        <f>+IF(F44=0,"",'Ark1'!Z400)</f>
        <v>5.9279522392928277</v>
      </c>
      <c r="AE44" s="283">
        <f>+IF(F44=0,"",'Ark1'!AA400)</f>
        <v>1.4189487869957065</v>
      </c>
      <c r="AF44" s="283">
        <f>+IF(F44=0,"",'Ark1'!AB400)</f>
        <v>2.1528242763034671</v>
      </c>
      <c r="AG44" s="100">
        <f t="shared" si="21"/>
        <v>3.4561351947097729</v>
      </c>
      <c r="AH44" s="25"/>
    </row>
    <row r="45" spans="1:59" s="3" customFormat="1" ht="15.6">
      <c r="A45" s="25"/>
      <c r="B45" s="99">
        <f>+'Ark1'!C401</f>
        <v>2023</v>
      </c>
      <c r="C45" s="99">
        <f>+'Ark1'!E401</f>
        <v>36</v>
      </c>
      <c r="D45" s="99">
        <f>+IF(F45=0,"",'Ark1'!Q401)</f>
        <v>32</v>
      </c>
      <c r="E45" s="106">
        <f t="shared" si="14"/>
        <v>16</v>
      </c>
      <c r="F45" s="18">
        <f>+'Ark1'!R401</f>
        <v>159</v>
      </c>
      <c r="G45" s="106">
        <f t="shared" si="15"/>
        <v>70</v>
      </c>
      <c r="H45" s="101">
        <f>+IF(F45=0,"",'Ark1'!AG401)</f>
        <v>1.7100491485688476</v>
      </c>
      <c r="I45" s="101">
        <f t="shared" si="16"/>
        <v>0.66017791808637383</v>
      </c>
      <c r="J45" s="101">
        <f>+IF(F45=0,"",'Ark1'!AH401)</f>
        <v>0</v>
      </c>
      <c r="K45" s="103"/>
      <c r="L45" s="18">
        <f>+IF(F45=0,"",'Ark1'!AI401)</f>
        <v>10</v>
      </c>
      <c r="M45" s="103"/>
      <c r="N45" s="5">
        <f>+IF(F45=0,"",'Ark1'!S401)</f>
        <v>5.0628930817610076</v>
      </c>
      <c r="O45" s="100">
        <f t="shared" si="17"/>
        <v>-0.44272489576708196</v>
      </c>
      <c r="P45" s="105"/>
      <c r="Q45" s="57">
        <f>+IF(L45=0,"",'Ark1'!AJ401)</f>
        <v>104.31</v>
      </c>
      <c r="R45" s="383"/>
      <c r="S45" s="57">
        <f>+IF(L45=0,"",'Ark1'!AK401)</f>
        <v>16.197733531959301</v>
      </c>
      <c r="T45" s="100">
        <f>+IF(F45=0,"",'Ark1'!T401)</f>
        <v>5.415094339622641</v>
      </c>
      <c r="U45" s="387">
        <f t="shared" si="18"/>
        <v>-0.89951240195039439</v>
      </c>
      <c r="V45" s="57">
        <f>+IF(F45=0,"",'Ark1'!U401)</f>
        <v>20.501886792452833</v>
      </c>
      <c r="W45" s="101">
        <f t="shared" si="19"/>
        <v>-1.6127199491201942</v>
      </c>
      <c r="X45" s="101">
        <f>+IF(F45=0,"",'Ark1'!W401)</f>
        <v>5.0314465408805011</v>
      </c>
      <c r="Y45" s="101">
        <f>+IF(F45=0,"",'Ark1'!X401)</f>
        <v>76.100628930817606</v>
      </c>
      <c r="Z45" s="106">
        <f t="shared" si="20"/>
        <v>-12.663416013002617</v>
      </c>
      <c r="AA45" s="101">
        <f>+IF(F45=0,"",'Ark1'!Y401)</f>
        <v>28.930817610062899</v>
      </c>
      <c r="AB45" s="101">
        <f>+IF(F45=0,"",'Ark1'!Z401)</f>
        <v>7.0411858608338518</v>
      </c>
      <c r="AC45" s="103"/>
      <c r="AD45" s="296">
        <f>+IF(F45=0,"",'Ark1'!Z401)</f>
        <v>7.0411858608338518</v>
      </c>
      <c r="AE45" s="283">
        <f>+IF(F45=0,"",'Ark1'!AA401)</f>
        <v>1.63947197586225</v>
      </c>
      <c r="AF45" s="283">
        <f>+IF(F45=0,"",'Ark1'!AB401)</f>
        <v>2.3799526626877743</v>
      </c>
      <c r="AG45" s="100">
        <f t="shared" si="21"/>
        <v>4.0494409937888189</v>
      </c>
      <c r="AH45" s="25"/>
    </row>
    <row r="46" spans="1:59" s="3" customFormat="1" ht="15.6">
      <c r="A46" s="25"/>
      <c r="B46" s="99">
        <f>+'Ark1'!C402</f>
        <v>2023</v>
      </c>
      <c r="C46" s="99">
        <f>+'Ark1'!E402</f>
        <v>37</v>
      </c>
      <c r="D46" s="99">
        <f>+IF(F46=0,"",'Ark1'!Q402)</f>
        <v>27</v>
      </c>
      <c r="E46" s="106">
        <f t="shared" si="14"/>
        <v>8</v>
      </c>
      <c r="F46" s="18">
        <f>+'Ark1'!R402</f>
        <v>141</v>
      </c>
      <c r="G46" s="106">
        <f t="shared" si="15"/>
        <v>29</v>
      </c>
      <c r="H46" s="101">
        <f>+IF(F46=0,"",'Ark1'!AG402)</f>
        <v>1.5868236301324945</v>
      </c>
      <c r="I46" s="101">
        <f t="shared" si="16"/>
        <v>0.4691551059835628</v>
      </c>
      <c r="J46" s="101">
        <f>+IF(F46=0,"",'Ark1'!AH402)</f>
        <v>0</v>
      </c>
      <c r="K46" s="103"/>
      <c r="L46" s="18">
        <f>+IF(F46=0,"",'Ark1'!AI402)</f>
        <v>22</v>
      </c>
      <c r="M46" s="103"/>
      <c r="N46" s="5">
        <f>+IF(F46=0,"",'Ark1'!S402)</f>
        <v>5.5106382978723394</v>
      </c>
      <c r="O46" s="100">
        <f t="shared" si="17"/>
        <v>0.93028115501519526</v>
      </c>
      <c r="P46" s="105"/>
      <c r="Q46" s="57">
        <f>+IF(L46=0,"",'Ark1'!AJ402)</f>
        <v>98.75</v>
      </c>
      <c r="R46" s="383"/>
      <c r="S46" s="57">
        <f>+IF(L46=0,"",'Ark1'!AK402)</f>
        <v>18.706190896149685</v>
      </c>
      <c r="T46" s="100">
        <f>+IF(F46=0,"",'Ark1'!T402)</f>
        <v>6.0567375886524815</v>
      </c>
      <c r="U46" s="387">
        <f t="shared" si="18"/>
        <v>0.81566616008105086</v>
      </c>
      <c r="V46" s="57">
        <f>+IF(F46=0,"",'Ark1'!U402)</f>
        <v>21.4531914893617</v>
      </c>
      <c r="W46" s="101">
        <f t="shared" si="19"/>
        <v>2.7451557750759967</v>
      </c>
      <c r="X46" s="101">
        <f>+IF(F46=0,"",'Ark1'!W402)</f>
        <v>2.8368794326241127</v>
      </c>
      <c r="Y46" s="101">
        <f>+IF(F46=0,"",'Ark1'!X402)</f>
        <v>82.269503546099259</v>
      </c>
      <c r="Z46" s="106">
        <f t="shared" si="20"/>
        <v>17.983789260384953</v>
      </c>
      <c r="AA46" s="101">
        <f>+IF(F46=0,"",'Ark1'!Y402)</f>
        <v>32.624113475177303</v>
      </c>
      <c r="AB46" s="101">
        <f>+IF(F46=0,"",'Ark1'!Z402)</f>
        <v>5.9363473879861139</v>
      </c>
      <c r="AC46" s="103"/>
      <c r="AD46" s="296">
        <f>+IF(F46=0,"",'Ark1'!Z402)</f>
        <v>5.9363473879861139</v>
      </c>
      <c r="AE46" s="283">
        <f>+IF(F46=0,"",'Ark1'!AA402)</f>
        <v>1.3920596571374844</v>
      </c>
      <c r="AF46" s="283">
        <f>+IF(F46=0,"",'Ark1'!AB402)</f>
        <v>1.9777953541899065</v>
      </c>
      <c r="AG46" s="100">
        <f t="shared" si="21"/>
        <v>3.8930501930501933</v>
      </c>
      <c r="AH46" s="25"/>
    </row>
    <row r="47" spans="1:59" s="3" customFormat="1" ht="15.6">
      <c r="A47" s="25"/>
      <c r="B47" s="99">
        <f>+'Ark1'!C403</f>
        <v>2023</v>
      </c>
      <c r="C47" s="99">
        <f>+'Ark1'!E403</f>
        <v>38</v>
      </c>
      <c r="D47" s="99">
        <f>+IF(F47=0,"",'Ark1'!Q403)</f>
        <v>27</v>
      </c>
      <c r="E47" s="106">
        <f t="shared" si="14"/>
        <v>12</v>
      </c>
      <c r="F47" s="18">
        <f>+'Ark1'!R403</f>
        <v>204</v>
      </c>
      <c r="G47" s="106">
        <f t="shared" si="15"/>
        <v>106</v>
      </c>
      <c r="H47" s="101">
        <f>+IF(F47=0,"",'Ark1'!AG403)</f>
        <v>1.9843557624060928</v>
      </c>
      <c r="I47" s="101">
        <f t="shared" si="16"/>
        <v>1.0513028428044544</v>
      </c>
      <c r="J47" s="101">
        <f>+IF(F47=0,"",'Ark1'!AH403)</f>
        <v>0</v>
      </c>
      <c r="K47" s="103"/>
      <c r="L47" s="18">
        <f>+IF(F47=0,"",'Ark1'!AI403)</f>
        <v>29</v>
      </c>
      <c r="M47" s="103"/>
      <c r="N47" s="5">
        <f>+IF(F47=0,"",'Ark1'!S403)</f>
        <v>5.3529411764705879</v>
      </c>
      <c r="O47" s="100">
        <f t="shared" si="17"/>
        <v>0.54681872749099547</v>
      </c>
      <c r="P47" s="105"/>
      <c r="Q47" s="57">
        <f>+IF(L47=0,"",'Ark1'!AJ403)</f>
        <v>106.49310344827578</v>
      </c>
      <c r="R47" s="383"/>
      <c r="S47" s="57">
        <f>+IF(L47=0,"",'Ark1'!AK403)</f>
        <v>16.94073264793175</v>
      </c>
      <c r="T47" s="100">
        <f>+IF(F47=0,"",'Ark1'!T403)</f>
        <v>5.2009803921568611</v>
      </c>
      <c r="U47" s="387">
        <f t="shared" si="18"/>
        <v>-0.56432573029211941</v>
      </c>
      <c r="V47" s="57">
        <f>+IF(F47=0,"",'Ark1'!U403)</f>
        <v>18.542647058823537</v>
      </c>
      <c r="W47" s="101">
        <f t="shared" si="19"/>
        <v>0.69366746698679549</v>
      </c>
      <c r="X47" s="101">
        <f>+IF(F47=0,"",'Ark1'!W403)</f>
        <v>4.4117647058823524</v>
      </c>
      <c r="Y47" s="101">
        <f>+IF(F47=0,"",'Ark1'!X403)</f>
        <v>71.568627450980372</v>
      </c>
      <c r="Z47" s="106">
        <f t="shared" si="20"/>
        <v>21.568627450980372</v>
      </c>
      <c r="AA47" s="101">
        <f>+IF(F47=0,"",'Ark1'!Y403)</f>
        <v>12.745098039215684</v>
      </c>
      <c r="AB47" s="101">
        <f>+IF(F47=0,"",'Ark1'!Z403)</f>
        <v>5.4329599462349112</v>
      </c>
      <c r="AC47" s="103"/>
      <c r="AD47" s="296">
        <f>+IF(F47=0,"",'Ark1'!Z403)</f>
        <v>5.4329599462349112</v>
      </c>
      <c r="AE47" s="283">
        <f>+IF(F47=0,"",'Ark1'!AA403)</f>
        <v>1.8157646194929955</v>
      </c>
      <c r="AF47" s="283">
        <f>+IF(F47=0,"",'Ark1'!AB403)</f>
        <v>2.1268127261619796</v>
      </c>
      <c r="AG47" s="100">
        <f t="shared" si="21"/>
        <v>3.4640109890109905</v>
      </c>
      <c r="AH47" s="25"/>
    </row>
    <row r="48" spans="1:59" s="3" customFormat="1" ht="15.6">
      <c r="A48" s="25"/>
      <c r="B48" s="99">
        <f>+'Ark1'!C404</f>
        <v>2023</v>
      </c>
      <c r="C48" s="99">
        <f>+'Ark1'!E404</f>
        <v>39</v>
      </c>
      <c r="D48" s="99">
        <f>+IF(F48=0,"",'Ark1'!Q404)</f>
        <v>27</v>
      </c>
      <c r="E48" s="106">
        <f t="shared" si="14"/>
        <v>-2</v>
      </c>
      <c r="F48" s="18">
        <f>+'Ark1'!R404</f>
        <v>105</v>
      </c>
      <c r="G48" s="106">
        <f t="shared" si="15"/>
        <v>-60</v>
      </c>
      <c r="H48" s="101">
        <f>+IF(F48=0,"",'Ark1'!AG404)</f>
        <v>1.1739210947504035</v>
      </c>
      <c r="I48" s="101">
        <f t="shared" si="16"/>
        <v>-0.69554527120423892</v>
      </c>
      <c r="J48" s="101">
        <f>+IF(F48=0,"",'Ark1'!AH404)</f>
        <v>0</v>
      </c>
      <c r="K48" s="103"/>
      <c r="L48" s="18">
        <f>+IF(F48=0,"",'Ark1'!AI404)</f>
        <v>33</v>
      </c>
      <c r="M48" s="103"/>
      <c r="N48" s="5">
        <f>+IF(F48=0,"",'Ark1'!S404)</f>
        <v>5.6</v>
      </c>
      <c r="O48" s="100">
        <f t="shared" si="17"/>
        <v>0.29090909090908923</v>
      </c>
      <c r="P48" s="105"/>
      <c r="Q48" s="57">
        <f>+IF(L48=0,"",'Ark1'!AJ404)</f>
        <v>107.39090909090908</v>
      </c>
      <c r="R48" s="383"/>
      <c r="S48" s="57">
        <f>+IF(L48=0,"",'Ark1'!AK404)</f>
        <v>17.911589407664231</v>
      </c>
      <c r="T48" s="100">
        <f>+IF(F48=0,"",'Ark1'!T404)</f>
        <v>5.7714285714285696</v>
      </c>
      <c r="U48" s="387">
        <f t="shared" si="18"/>
        <v>6.2337662337658806E-2</v>
      </c>
      <c r="V48" s="57">
        <f>+IF(F48=0,"",'Ark1'!U404)</f>
        <v>21.312380952380952</v>
      </c>
      <c r="W48" s="101">
        <f t="shared" si="19"/>
        <v>7.177489177489349E-2</v>
      </c>
      <c r="X48" s="101">
        <f>+IF(F48=0,"",'Ark1'!W404)</f>
        <v>10.476190476190476</v>
      </c>
      <c r="Y48" s="101">
        <f>+IF(F48=0,"",'Ark1'!X404)</f>
        <v>80.952380952380949</v>
      </c>
      <c r="Z48" s="106">
        <f t="shared" si="20"/>
        <v>5.1948051948051983</v>
      </c>
      <c r="AA48" s="101">
        <f>+IF(F48=0,"",'Ark1'!Y404)</f>
        <v>34.285714285714278</v>
      </c>
      <c r="AB48" s="101">
        <f>+IF(F48=0,"",'Ark1'!Z404)</f>
        <v>6.2318031517003369</v>
      </c>
      <c r="AC48" s="103"/>
      <c r="AD48" s="296">
        <f>+IF(F48=0,"",'Ark1'!Z404)</f>
        <v>6.2318031517003369</v>
      </c>
      <c r="AE48" s="283">
        <f>+IF(F48=0,"",'Ark1'!AA404)</f>
        <v>1.7706603556973024</v>
      </c>
      <c r="AF48" s="283">
        <f>+IF(F48=0,"",'Ark1'!AB404)</f>
        <v>2.7089169962398265</v>
      </c>
      <c r="AG48" s="100">
        <f t="shared" si="21"/>
        <v>3.8057823129251704</v>
      </c>
      <c r="AH48" s="25"/>
    </row>
    <row r="49" spans="1:59" s="3" customFormat="1" ht="15.6">
      <c r="A49" s="25"/>
      <c r="B49" s="99">
        <f>+'Ark1'!C405</f>
        <v>2023</v>
      </c>
      <c r="C49" s="99">
        <f>+'Ark1'!E405</f>
        <v>40</v>
      </c>
      <c r="D49" s="99">
        <f>+IF(F49=0,"",'Ark1'!Q405)</f>
        <v>62</v>
      </c>
      <c r="E49" s="106">
        <f t="shared" si="14"/>
        <v>1</v>
      </c>
      <c r="F49" s="18">
        <f>+'Ark1'!R405</f>
        <v>594</v>
      </c>
      <c r="G49" s="106">
        <f t="shared" si="15"/>
        <v>22</v>
      </c>
      <c r="H49" s="101">
        <f>+IF(F49=0,"",'Ark1'!AG405)</f>
        <v>6.1968429296932559</v>
      </c>
      <c r="I49" s="101">
        <f t="shared" si="16"/>
        <v>-0.24320652659218833</v>
      </c>
      <c r="J49" s="101">
        <f>+IF(F49=0,"",'Ark1'!AH405)</f>
        <v>0.16835016835016836</v>
      </c>
      <c r="K49" s="103"/>
      <c r="L49" s="18">
        <f>+IF(F49=0,"",'Ark1'!AI405)</f>
        <v>212</v>
      </c>
      <c r="M49" s="103"/>
      <c r="N49" s="5">
        <f>+IF(F49=0,"",'Ark1'!S405)</f>
        <v>4.8114478114478123</v>
      </c>
      <c r="O49" s="100">
        <f t="shared" si="17"/>
        <v>5.5037555037573682E-3</v>
      </c>
      <c r="P49" s="105"/>
      <c r="Q49" s="57">
        <f>+IF(L49=0,"",'Ark1'!AJ405)</f>
        <v>107.23537735849062</v>
      </c>
      <c r="R49" s="383"/>
      <c r="S49" s="57">
        <f>+IF(L49=0,"",'Ark1'!AK405)</f>
        <v>15.097549421497524</v>
      </c>
      <c r="T49" s="100">
        <f>+IF(F49=0,"",'Ark1'!T405)</f>
        <v>5.0690235690235692</v>
      </c>
      <c r="U49" s="387">
        <f t="shared" si="18"/>
        <v>-0.55160580160580075</v>
      </c>
      <c r="V49" s="57">
        <f>+IF(F49=0,"",'Ark1'!U405)</f>
        <v>19.886868686868681</v>
      </c>
      <c r="W49" s="101">
        <f t="shared" si="19"/>
        <v>-1.2201243201243308</v>
      </c>
      <c r="X49" s="101">
        <f>+IF(F49=0,"",'Ark1'!W405)</f>
        <v>2.5252525252525255</v>
      </c>
      <c r="Y49" s="101">
        <f>+IF(F49=0,"",'Ark1'!X405)</f>
        <v>78.282828282828262</v>
      </c>
      <c r="Z49" s="106">
        <f t="shared" si="20"/>
        <v>-8.430458430458458</v>
      </c>
      <c r="AA49" s="101">
        <f>+IF(F49=0,"",'Ark1'!Y405)</f>
        <v>22.053872053872048</v>
      </c>
      <c r="AB49" s="101">
        <f>+IF(F49=0,"",'Ark1'!Z405)</f>
        <v>4.9250985010843564</v>
      </c>
      <c r="AC49" s="103"/>
      <c r="AD49" s="296">
        <f>+IF(F49=0,"",'Ark1'!Z405)</f>
        <v>4.9250985010843564</v>
      </c>
      <c r="AE49" s="283">
        <f>+IF(F49=0,"",'Ark1'!AA405)</f>
        <v>1.8481413699635192</v>
      </c>
      <c r="AF49" s="283">
        <f>+IF(F49=0,"",'Ark1'!AB405)</f>
        <v>2.0873879871437677</v>
      </c>
      <c r="AG49" s="100">
        <f t="shared" si="21"/>
        <v>4.1332400279916008</v>
      </c>
      <c r="AH49" s="25"/>
    </row>
    <row r="50" spans="1:59" s="2" customFormat="1" ht="15.6">
      <c r="A50" s="25"/>
      <c r="B50" s="99">
        <f>+'Ark1'!C406</f>
        <v>2023</v>
      </c>
      <c r="C50" s="99">
        <f>+'Ark1'!E406</f>
        <v>41</v>
      </c>
      <c r="D50" s="99">
        <f>+IF(F50=0,"",'Ark1'!Q406)</f>
        <v>65</v>
      </c>
      <c r="E50" s="106">
        <f t="shared" si="14"/>
        <v>-2</v>
      </c>
      <c r="F50" s="18">
        <f>+'Ark1'!R406</f>
        <v>776</v>
      </c>
      <c r="G50" s="106">
        <f t="shared" si="15"/>
        <v>89</v>
      </c>
      <c r="H50" s="101">
        <f>+IF(F50=0,"",'Ark1'!AG406)</f>
        <v>7.896662629094334</v>
      </c>
      <c r="I50" s="101">
        <f t="shared" si="16"/>
        <v>0.40498166640903488</v>
      </c>
      <c r="J50" s="101">
        <f>+IF(F50=0,"",'Ark1'!AH406)</f>
        <v>1.6752577319587636</v>
      </c>
      <c r="K50" s="103"/>
      <c r="L50" s="18">
        <f>+IF(F50=0,"",'Ark1'!AI406)</f>
        <v>108</v>
      </c>
      <c r="M50" s="103"/>
      <c r="N50" s="5">
        <f>+IF(F50=0,"",'Ark1'!S406)</f>
        <v>4.9716494845360817</v>
      </c>
      <c r="O50" s="100">
        <f t="shared" si="17"/>
        <v>-9.8219511097103585E-2</v>
      </c>
      <c r="P50" s="105"/>
      <c r="Q50" s="57">
        <f>+IF(L50=0,"",'Ark1'!AJ406)</f>
        <v>111.70648148148148</v>
      </c>
      <c r="R50" s="383"/>
      <c r="S50" s="57">
        <f>+IF(L50=0,"",'Ark1'!AK406)</f>
        <v>15.252979694465626</v>
      </c>
      <c r="T50" s="100">
        <f>+IF(F50=0,"",'Ark1'!T406)</f>
        <v>5.1288659793814437</v>
      </c>
      <c r="U50" s="387">
        <f t="shared" si="18"/>
        <v>-0.25395789252539558</v>
      </c>
      <c r="V50" s="57">
        <f>+IF(F50=0,"",'Ark1'!U406)</f>
        <v>19.398324742268034</v>
      </c>
      <c r="W50" s="101">
        <f t="shared" si="19"/>
        <v>-1.045197819595149</v>
      </c>
      <c r="X50" s="101">
        <f>+IF(F50=0,"",'Ark1'!W406)</f>
        <v>1.5463917525773196</v>
      </c>
      <c r="Y50" s="101">
        <f>+IF(F50=0,"",'Ark1'!X406)</f>
        <v>78.608247422680378</v>
      </c>
      <c r="Z50" s="106">
        <f t="shared" si="20"/>
        <v>-0.28549347979412687</v>
      </c>
      <c r="AA50" s="101">
        <f>+IF(F50=0,"",'Ark1'!Y406)</f>
        <v>17.912371134020621</v>
      </c>
      <c r="AB50" s="101">
        <f>+IF(F50=0,"",'Ark1'!Z406)</f>
        <v>4.9993437484494754</v>
      </c>
      <c r="AC50" s="103"/>
      <c r="AD50" s="296">
        <f>+IF(F50=0,"",'Ark1'!Z406)</f>
        <v>4.9993437484494754</v>
      </c>
      <c r="AE50" s="283">
        <f>+IF(F50=0,"",'Ark1'!AA406)</f>
        <v>1.5227553569562335</v>
      </c>
      <c r="AF50" s="283">
        <f>+IF(F50=0,"",'Ark1'!AB406)</f>
        <v>2.0144815281851796</v>
      </c>
      <c r="AG50" s="100">
        <f t="shared" si="21"/>
        <v>3.9017884914463443</v>
      </c>
      <c r="AH50" s="25"/>
    </row>
    <row r="51" spans="1:59" s="3" customFormat="1" ht="15.6">
      <c r="A51" s="25"/>
      <c r="B51" s="99">
        <f>+'Ark1'!C407</f>
        <v>2023</v>
      </c>
      <c r="C51" s="99">
        <f>+'Ark1'!E407</f>
        <v>42</v>
      </c>
      <c r="D51" s="99">
        <f>+IF(F51=0,"",'Ark1'!Q407)</f>
        <v>63</v>
      </c>
      <c r="E51" s="106">
        <f t="shared" si="14"/>
        <v>7</v>
      </c>
      <c r="F51" s="18">
        <f>+'Ark1'!R407</f>
        <v>510</v>
      </c>
      <c r="G51" s="106">
        <f t="shared" ref="G51:G61" si="22">+IF(F51=0,"",F51-F106)</f>
        <v>116</v>
      </c>
      <c r="H51" s="101">
        <f>+IF(F51=0,"",'Ark1'!AG407)</f>
        <v>5.4280604807001742</v>
      </c>
      <c r="I51" s="101">
        <f t="shared" ref="I51:I61" si="23">+IF(F51=0,"",H51-H106)</f>
        <v>1.104129385580781</v>
      </c>
      <c r="J51" s="101">
        <f>+IF(F51=0,"",'Ark1'!AH407)</f>
        <v>0.19607843137254899</v>
      </c>
      <c r="K51" s="103"/>
      <c r="L51" s="18">
        <f>+IF(F51=0,"",'Ark1'!AI407)</f>
        <v>75</v>
      </c>
      <c r="M51" s="103"/>
      <c r="N51" s="5">
        <f>+IF(F51=0,"",'Ark1'!S407)</f>
        <v>5.2294117647058815</v>
      </c>
      <c r="O51" s="100">
        <f t="shared" ref="O51:O61" si="24">+IF(F51=0,"",N51-N106)</f>
        <v>0.45022394744699756</v>
      </c>
      <c r="P51" s="105"/>
      <c r="Q51" s="57">
        <f>+IF(L51=0,"",'Ark1'!AJ407)</f>
        <v>104.48400000000002</v>
      </c>
      <c r="R51" s="383"/>
      <c r="S51" s="57">
        <f>+IF(L51=0,"",'Ark1'!AK407)</f>
        <v>15.893749102611796</v>
      </c>
      <c r="T51" s="100">
        <f>+IF(F51=0,"",'Ark1'!T407)</f>
        <v>5.4745098039215696</v>
      </c>
      <c r="U51" s="387">
        <f t="shared" ref="U51:U61" si="25">+IF(F51=0,"",T51-T106)</f>
        <v>0.42882452473374943</v>
      </c>
      <c r="V51" s="57">
        <f>+IF(F51=0,"",'Ark1'!U407)</f>
        <v>20.288823529411765</v>
      </c>
      <c r="W51" s="101">
        <f t="shared" ref="W51:W61" si="26">+IF(F51=0,"",V51-V106)</f>
        <v>-0.28503433860855409</v>
      </c>
      <c r="X51" s="101">
        <f>+IF(F51=0,"",'Ark1'!W407)</f>
        <v>3.725490196078431</v>
      </c>
      <c r="Y51" s="101">
        <f>+IF(F51=0,"",'Ark1'!X407)</f>
        <v>81.372549019607817</v>
      </c>
      <c r="Z51" s="106">
        <f t="shared" si="20"/>
        <v>0.9156962277296401</v>
      </c>
      <c r="AA51" s="101">
        <f>+IF(F51=0,"",'Ark1'!Y407)</f>
        <v>24.901960784313729</v>
      </c>
      <c r="AB51" s="101">
        <f>+IF(F51=0,"",'Ark1'!Z407)</f>
        <v>5.2863728426590804</v>
      </c>
      <c r="AC51" s="103"/>
      <c r="AD51" s="296">
        <f>+IF(F51=0,"",'Ark1'!Z407)</f>
        <v>5.2863728426590804</v>
      </c>
      <c r="AE51" s="283">
        <f>+IF(F51=0,"",'Ark1'!AA407)</f>
        <v>1.8343983485159547</v>
      </c>
      <c r="AF51" s="283">
        <f>+IF(F51=0,"",'Ark1'!AB407)</f>
        <v>2.1093482998082322</v>
      </c>
      <c r="AG51" s="100">
        <f t="shared" si="21"/>
        <v>3.8797525309336338</v>
      </c>
      <c r="AH51" s="25"/>
    </row>
    <row r="52" spans="1:59" s="3" customFormat="1" ht="15.6">
      <c r="A52" s="25"/>
      <c r="B52" s="99">
        <f>+'Ark1'!C408</f>
        <v>2023</v>
      </c>
      <c r="C52" s="99">
        <f>+'Ark1'!E408</f>
        <v>43</v>
      </c>
      <c r="D52" s="99">
        <f>+IF(F52=0,"",'Ark1'!Q408)</f>
        <v>70</v>
      </c>
      <c r="E52" s="106">
        <f t="shared" si="14"/>
        <v>20</v>
      </c>
      <c r="F52" s="18">
        <f>+'Ark1'!R408</f>
        <v>522</v>
      </c>
      <c r="G52" s="106">
        <f t="shared" si="22"/>
        <v>165</v>
      </c>
      <c r="H52" s="101">
        <f>+IF(F52=0,"",'Ark1'!AG408)</f>
        <v>5.469188112225976</v>
      </c>
      <c r="I52" s="101">
        <f t="shared" si="23"/>
        <v>1.2761041936320208</v>
      </c>
      <c r="J52" s="101">
        <f>+IF(F52=0,"",'Ark1'!AH408)</f>
        <v>2.8735632183908049</v>
      </c>
      <c r="K52" s="103"/>
      <c r="L52" s="18">
        <f>+IF(F52=0,"",'Ark1'!AI408)</f>
        <v>147</v>
      </c>
      <c r="M52" s="103"/>
      <c r="N52" s="5">
        <f>+IF(F52=0,"",'Ark1'!S408)</f>
        <v>5.0938697318007664</v>
      </c>
      <c r="O52" s="100">
        <f t="shared" si="24"/>
        <v>-0.23666248108438648</v>
      </c>
      <c r="P52" s="105"/>
      <c r="Q52" s="57">
        <f>+IF(L52=0,"",'Ark1'!AJ408)</f>
        <v>107.81768707483002</v>
      </c>
      <c r="R52" s="383"/>
      <c r="S52" s="57">
        <f>+IF(L52=0,"",'Ark1'!AK408)</f>
        <v>14.505282656252602</v>
      </c>
      <c r="T52" s="100">
        <f>+IF(F52=0,"",'Ark1'!T408)</f>
        <v>5.0517241379310338</v>
      </c>
      <c r="U52" s="387">
        <f t="shared" si="25"/>
        <v>-0.54491451753114983</v>
      </c>
      <c r="V52" s="57">
        <f>+IF(F52=0,"",'Ark1'!U408)</f>
        <v>19.97260536398468</v>
      </c>
      <c r="W52" s="101">
        <f t="shared" si="26"/>
        <v>-2.0464422550629209</v>
      </c>
      <c r="X52" s="101">
        <f>+IF(F52=0,"",'Ark1'!W408)</f>
        <v>2.490421455938697</v>
      </c>
      <c r="Y52" s="101">
        <f>+IF(F52=0,"",'Ark1'!X408)</f>
        <v>74.329501915708803</v>
      </c>
      <c r="Z52" s="106">
        <f t="shared" si="20"/>
        <v>-15.3063524260279</v>
      </c>
      <c r="AA52" s="101">
        <f>+IF(F52=0,"",'Ark1'!Y408)</f>
        <v>24.712643678160926</v>
      </c>
      <c r="AB52" s="101">
        <f>+IF(F52=0,"",'Ark1'!Z408)</f>
        <v>6.1661506861959827</v>
      </c>
      <c r="AC52" s="103"/>
      <c r="AD52" s="296">
        <f>+IF(F52=0,"",'Ark1'!Z408)</f>
        <v>6.1661506861959827</v>
      </c>
      <c r="AE52" s="283">
        <f>+IF(F52=0,"",'Ark1'!AA408)</f>
        <v>1.742196824739858</v>
      </c>
      <c r="AF52" s="283">
        <f>+IF(F52=0,"",'Ark1'!AB408)</f>
        <v>2.1377842614307903</v>
      </c>
      <c r="AG52" s="100">
        <f t="shared" si="21"/>
        <v>3.9209101165851834</v>
      </c>
      <c r="AH52" s="25"/>
    </row>
    <row r="53" spans="1:59" s="3" customFormat="1" ht="15.6">
      <c r="A53" s="25"/>
      <c r="B53" s="99">
        <f>+'Ark1'!C409</f>
        <v>2023</v>
      </c>
      <c r="C53" s="99">
        <f>+'Ark1'!E409</f>
        <v>44</v>
      </c>
      <c r="D53" s="99">
        <f>+IF(F53=0,"",'Ark1'!Q409)</f>
        <v>62</v>
      </c>
      <c r="E53" s="106">
        <f t="shared" si="14"/>
        <v>0</v>
      </c>
      <c r="F53" s="18">
        <f>+'Ark1'!R409</f>
        <v>575</v>
      </c>
      <c r="G53" s="106">
        <f t="shared" si="22"/>
        <v>104</v>
      </c>
      <c r="H53" s="101">
        <f>+IF(F53=0,"",'Ark1'!AG409)</f>
        <v>6.3550059514410648</v>
      </c>
      <c r="I53" s="101">
        <f t="shared" si="23"/>
        <v>0.97885659128269342</v>
      </c>
      <c r="J53" s="101">
        <f>+IF(F53=0,"",'Ark1'!AH409)</f>
        <v>0</v>
      </c>
      <c r="K53" s="103"/>
      <c r="L53" s="18">
        <f>+IF(F53=0,"",'Ark1'!AI409)</f>
        <v>124</v>
      </c>
      <c r="M53" s="103"/>
      <c r="N53" s="5">
        <f>+IF(F53=0,"",'Ark1'!S409)</f>
        <v>5.3895652173913042</v>
      </c>
      <c r="O53" s="100">
        <f t="shared" si="24"/>
        <v>0.1135567248223035</v>
      </c>
      <c r="P53" s="105"/>
      <c r="Q53" s="57">
        <f>+IF(L53=0,"",'Ark1'!AJ409)</f>
        <v>108.64516129032252</v>
      </c>
      <c r="R53" s="383"/>
      <c r="S53" s="57">
        <f>+IF(L53=0,"",'Ark1'!AK409)</f>
        <v>15.258753231353428</v>
      </c>
      <c r="T53" s="100">
        <f>+IF(F53=0,"",'Ark1'!T409)</f>
        <v>5.6939130434782612</v>
      </c>
      <c r="U53" s="387">
        <f t="shared" si="25"/>
        <v>0.11854149358441823</v>
      </c>
      <c r="V53" s="57">
        <f>+IF(F53=0,"",'Ark1'!U409)</f>
        <v>21.068347826086956</v>
      </c>
      <c r="W53" s="101">
        <f t="shared" si="26"/>
        <v>-0.33016597433766393</v>
      </c>
      <c r="X53" s="101">
        <f>+IF(F53=0,"",'Ark1'!W409)</f>
        <v>3.3043478260869561</v>
      </c>
      <c r="Y53" s="101">
        <f>+IF(F53=0,"",'Ark1'!X409)</f>
        <v>84.173913043478251</v>
      </c>
      <c r="Z53" s="106">
        <f t="shared" si="20"/>
        <v>-3.2995476783900983</v>
      </c>
      <c r="AA53" s="101">
        <f>+IF(F53=0,"",'Ark1'!Y409)</f>
        <v>31.652173913043477</v>
      </c>
      <c r="AB53" s="101">
        <f>+IF(F53=0,"",'Ark1'!Z409)</f>
        <v>5.0392138673364846</v>
      </c>
      <c r="AC53" s="103"/>
      <c r="AD53" s="296">
        <f>+IF(F53=0,"",'Ark1'!Z409)</f>
        <v>5.0392138673364846</v>
      </c>
      <c r="AE53" s="283">
        <f>+IF(F53=0,"",'Ark1'!AA409)</f>
        <v>1.6144657973967995</v>
      </c>
      <c r="AF53" s="283">
        <f>+IF(F53=0,"",'Ark1'!AB409)</f>
        <v>1.8790046836381795</v>
      </c>
      <c r="AG53" s="100">
        <f t="shared" si="21"/>
        <v>3.9090997095837365</v>
      </c>
      <c r="AH53" s="25"/>
    </row>
    <row r="54" spans="1:59" s="3" customFormat="1" ht="15.6">
      <c r="A54" s="25"/>
      <c r="B54" s="99">
        <f>+'Ark1'!C410</f>
        <v>2023</v>
      </c>
      <c r="C54" s="99">
        <f>+'Ark1'!E410</f>
        <v>45</v>
      </c>
      <c r="D54" s="99">
        <f>+IF(F54=0,"",'Ark1'!Q410)</f>
        <v>49</v>
      </c>
      <c r="E54" s="106">
        <f t="shared" si="14"/>
        <v>11</v>
      </c>
      <c r="F54" s="18">
        <f>+'Ark1'!R410</f>
        <v>514</v>
      </c>
      <c r="G54" s="106">
        <f t="shared" si="22"/>
        <v>-12</v>
      </c>
      <c r="H54" s="101">
        <f>+IF(F54=0,"",'Ark1'!AG410)</f>
        <v>5.6820655723429212</v>
      </c>
      <c r="I54" s="101">
        <f t="shared" si="23"/>
        <v>-0.26142605015727494</v>
      </c>
      <c r="J54" s="101">
        <f>+IF(F54=0,"",'Ark1'!AH410)</f>
        <v>0</v>
      </c>
      <c r="K54" s="103"/>
      <c r="L54" s="18">
        <f>+IF(F54=0,"",'Ark1'!AI410)</f>
        <v>136</v>
      </c>
      <c r="M54" s="103"/>
      <c r="N54" s="5">
        <f>+IF(F54=0,"",'Ark1'!S410)</f>
        <v>5.4902723735408578</v>
      </c>
      <c r="O54" s="100">
        <f t="shared" si="24"/>
        <v>2.2591765175838496E-2</v>
      </c>
      <c r="P54" s="105"/>
      <c r="Q54" s="57">
        <f>+IF(L54=0,"",'Ark1'!AJ410)</f>
        <v>108.06544117647056</v>
      </c>
      <c r="R54" s="383"/>
      <c r="S54" s="57">
        <f>+IF(L54=0,"",'Ark1'!AK410)</f>
        <v>15.602678370088528</v>
      </c>
      <c r="T54" s="100">
        <f>+IF(F54=0,"",'Ark1'!T410)</f>
        <v>5.418287937743191</v>
      </c>
      <c r="U54" s="387">
        <f t="shared" si="25"/>
        <v>3.8392685416690497E-3</v>
      </c>
      <c r="V54" s="57">
        <f>+IF(F54=0,"",'Ark1'!U410)</f>
        <v>21.072957198443561</v>
      </c>
      <c r="W54" s="101">
        <f t="shared" si="26"/>
        <v>-0.11012264946519679</v>
      </c>
      <c r="X54" s="101">
        <f>+IF(F54=0,"",'Ark1'!W410)</f>
        <v>1.9455252918287935</v>
      </c>
      <c r="Y54" s="101">
        <f>+IF(F54=0,"",'Ark1'!X410)</f>
        <v>87.354085603112821</v>
      </c>
      <c r="Z54" s="106">
        <f t="shared" si="20"/>
        <v>-0.66872808510007076</v>
      </c>
      <c r="AA54" s="101">
        <f>+IF(F54=0,"",'Ark1'!Y410)</f>
        <v>30.350194552529192</v>
      </c>
      <c r="AB54" s="101">
        <f>+IF(F54=0,"",'Ark1'!Z410)</f>
        <v>4.9556347100539666</v>
      </c>
      <c r="AC54" s="103"/>
      <c r="AD54" s="296">
        <f>+IF(F54=0,"",'Ark1'!Z410)</f>
        <v>4.9556347100539666</v>
      </c>
      <c r="AE54" s="283">
        <f>+IF(F54=0,"",'Ark1'!AA410)</f>
        <v>1.5345891108183398</v>
      </c>
      <c r="AF54" s="283">
        <f>+IF(F54=0,"",'Ark1'!AB410)</f>
        <v>1.7438430286386277</v>
      </c>
      <c r="AG54" s="100">
        <f t="shared" si="21"/>
        <v>3.8382352941176423</v>
      </c>
      <c r="AH54" s="25"/>
    </row>
    <row r="55" spans="1:59" s="3" customFormat="1" ht="15.6">
      <c r="A55" s="25"/>
      <c r="B55" s="99">
        <f>+'Ark1'!C411</f>
        <v>2023</v>
      </c>
      <c r="C55" s="99">
        <f>+'Ark1'!E411</f>
        <v>46</v>
      </c>
      <c r="D55" s="99">
        <f>+IF(F55=0,"",'Ark1'!Q411)</f>
        <v>37</v>
      </c>
      <c r="E55" s="106">
        <f t="shared" si="14"/>
        <v>13</v>
      </c>
      <c r="F55" s="18">
        <f>+'Ark1'!R411</f>
        <v>288</v>
      </c>
      <c r="G55" s="106">
        <f t="shared" si="22"/>
        <v>100</v>
      </c>
      <c r="H55" s="101">
        <f>+IF(F55=0,"",'Ark1'!AG411)</f>
        <v>3.3791280417529399</v>
      </c>
      <c r="I55" s="101">
        <f t="shared" si="23"/>
        <v>1.3475562663157148</v>
      </c>
      <c r="J55" s="101">
        <f>+IF(F55=0,"",'Ark1'!AH411)</f>
        <v>0.34722222222222221</v>
      </c>
      <c r="K55" s="103"/>
      <c r="L55" s="18">
        <f>+IF(F55=0,"",'Ark1'!AI411)</f>
        <v>14</v>
      </c>
      <c r="M55" s="103"/>
      <c r="N55" s="5">
        <f>+IF(F55=0,"",'Ark1'!S411)</f>
        <v>5.4756944444444438</v>
      </c>
      <c r="O55" s="100">
        <f t="shared" si="24"/>
        <v>0.65654550827423197</v>
      </c>
      <c r="P55" s="105"/>
      <c r="Q55" s="57">
        <f>+IF(L55=0,"",'Ark1'!AJ411)</f>
        <v>99.535714285714306</v>
      </c>
      <c r="R55" s="383"/>
      <c r="S55" s="57">
        <f>+IF(L55=0,"",'Ark1'!AK411)</f>
        <v>16.691327156353939</v>
      </c>
      <c r="T55" s="100">
        <f>+IF(F55=0,"",'Ark1'!T411)</f>
        <v>6.0034722222222223</v>
      </c>
      <c r="U55" s="387">
        <f t="shared" si="25"/>
        <v>1.2215573286052024</v>
      </c>
      <c r="V55" s="57">
        <f>+IF(F55=0,"",'Ark1'!U411)</f>
        <v>22.366319444444457</v>
      </c>
      <c r="W55" s="101">
        <f t="shared" si="26"/>
        <v>2.1078088061466005</v>
      </c>
      <c r="X55" s="101">
        <f>+IF(F55=0,"",'Ark1'!W411)</f>
        <v>2.7777777777777781</v>
      </c>
      <c r="Y55" s="101">
        <f>+IF(F55=0,"",'Ark1'!X411)</f>
        <v>84.722222222222229</v>
      </c>
      <c r="Z55" s="106">
        <f t="shared" si="20"/>
        <v>-1.4479905437352016</v>
      </c>
      <c r="AA55" s="101">
        <f>+IF(F55=0,"",'Ark1'!Y411)</f>
        <v>43.05555555555555</v>
      </c>
      <c r="AB55" s="101">
        <f>+IF(F55=0,"",'Ark1'!Z411)</f>
        <v>5.8420123823672876</v>
      </c>
      <c r="AC55" s="103"/>
      <c r="AD55" s="296">
        <f>+IF(F55=0,"",'Ark1'!Z411)</f>
        <v>5.8420123823672876</v>
      </c>
      <c r="AE55" s="283">
        <f>+IF(F55=0,"",'Ark1'!AA411)</f>
        <v>1.4622920805564186</v>
      </c>
      <c r="AF55" s="283">
        <f>+IF(F55=0,"",'Ark1'!AB411)</f>
        <v>1.9084939231718681</v>
      </c>
      <c r="AG55" s="100">
        <f t="shared" si="21"/>
        <v>4.0846544071020956</v>
      </c>
      <c r="AH55" s="25"/>
    </row>
    <row r="56" spans="1:59" s="3" customFormat="1" ht="15.6">
      <c r="A56" s="25"/>
      <c r="B56" s="99">
        <f>+'Ark1'!C412</f>
        <v>2023</v>
      </c>
      <c r="C56" s="99">
        <f>+'Ark1'!E412</f>
        <v>47</v>
      </c>
      <c r="D56" s="99">
        <f>+IF(F56=0,"",'Ark1'!Q412)</f>
        <v>30</v>
      </c>
      <c r="E56" s="106">
        <f t="shared" si="14"/>
        <v>-4</v>
      </c>
      <c r="F56" s="18">
        <f>+'Ark1'!R412</f>
        <v>220</v>
      </c>
      <c r="G56" s="106">
        <f t="shared" si="22"/>
        <v>-84</v>
      </c>
      <c r="H56" s="101">
        <f>+IF(F56=0,"",'Ark1'!AG412)</f>
        <v>2.437389213754046</v>
      </c>
      <c r="I56" s="101">
        <f t="shared" si="23"/>
        <v>-0.8921993548221141</v>
      </c>
      <c r="J56" s="101">
        <f>+IF(F56=0,"",'Ark1'!AH412)</f>
        <v>3.1818181818181817</v>
      </c>
      <c r="K56" s="103"/>
      <c r="L56" s="18">
        <f>+IF(F56=0,"",'Ark1'!AI412)</f>
        <v>76</v>
      </c>
      <c r="M56" s="103"/>
      <c r="N56" s="5">
        <f>+IF(F56=0,"",'Ark1'!S412)</f>
        <v>5.1863636363636356</v>
      </c>
      <c r="O56" s="100">
        <f t="shared" si="24"/>
        <v>-0.20837320574162721</v>
      </c>
      <c r="P56" s="105"/>
      <c r="Q56" s="57">
        <f>+IF(L56=0,"",'Ark1'!AJ412)</f>
        <v>111.06842105263161</v>
      </c>
      <c r="R56" s="383"/>
      <c r="S56" s="57">
        <f>+IF(L56=0,"",'Ark1'!AK412)</f>
        <v>15.806598119074549</v>
      </c>
      <c r="T56" s="100">
        <f>+IF(F56=0,"",'Ark1'!T412)</f>
        <v>5.5181818181818194</v>
      </c>
      <c r="U56" s="387">
        <f t="shared" si="25"/>
        <v>7.7392344497607901E-2</v>
      </c>
      <c r="V56" s="57">
        <f>+IF(F56=0,"",'Ark1'!U412)</f>
        <v>21.119545454545463</v>
      </c>
      <c r="W56" s="101">
        <f t="shared" si="26"/>
        <v>0.58665071770336752</v>
      </c>
      <c r="X56" s="101">
        <f>+IF(F56=0,"",'Ark1'!W412)</f>
        <v>3.1818181818181817</v>
      </c>
      <c r="Y56" s="101">
        <f>+IF(F56=0,"",'Ark1'!X412)</f>
        <v>83.636363636363654</v>
      </c>
      <c r="Z56" s="106">
        <f t="shared" si="20"/>
        <v>-6.1662679425837155</v>
      </c>
      <c r="AA56" s="101">
        <f>+IF(F56=0,"",'Ark1'!Y412)</f>
        <v>29.54545454545455</v>
      </c>
      <c r="AB56" s="101">
        <f>+IF(F56=0,"",'Ark1'!Z412)</f>
        <v>6.0686249582831362</v>
      </c>
      <c r="AC56" s="103"/>
      <c r="AD56" s="296">
        <f>+IF(F56=0,"",'Ark1'!Z412)</f>
        <v>6.0686249582831362</v>
      </c>
      <c r="AE56" s="283">
        <f>+IF(F56=0,"",'Ark1'!AA412)</f>
        <v>1.51561432325625</v>
      </c>
      <c r="AF56" s="283">
        <f>+IF(F56=0,"",'Ark1'!AB412)</f>
        <v>1.9481077914073803</v>
      </c>
      <c r="AG56" s="100">
        <f t="shared" si="21"/>
        <v>4.0721297107800201</v>
      </c>
      <c r="AH56" s="25"/>
    </row>
    <row r="57" spans="1:59" s="3" customFormat="1" ht="15.6">
      <c r="A57" s="25"/>
      <c r="B57" s="99">
        <f>+'Ark1'!C413</f>
        <v>2023</v>
      </c>
      <c r="C57" s="99">
        <f>+'Ark1'!E413</f>
        <v>48</v>
      </c>
      <c r="D57" s="99">
        <f>+IF(F57=0,"",'Ark1'!Q413)</f>
        <v>17</v>
      </c>
      <c r="E57" s="106">
        <f t="shared" si="14"/>
        <v>-14</v>
      </c>
      <c r="F57" s="18">
        <f>+'Ark1'!R413</f>
        <v>123</v>
      </c>
      <c r="G57" s="106">
        <f t="shared" si="22"/>
        <v>-83</v>
      </c>
      <c r="H57" s="101">
        <f>+IF(F57=0,"",'Ark1'!AG413)</f>
        <v>1.517630586787434</v>
      </c>
      <c r="I57" s="101">
        <f t="shared" si="23"/>
        <v>-0.88141212182699991</v>
      </c>
      <c r="J57" s="101">
        <f>+IF(F57=0,"",'Ark1'!AH413)</f>
        <v>0</v>
      </c>
      <c r="K57" s="103"/>
      <c r="L57" s="18">
        <f>+IF(F57=0,"",'Ark1'!AI413)</f>
        <v>19</v>
      </c>
      <c r="M57" s="103"/>
      <c r="N57" s="5">
        <f>+IF(F57=0,"",'Ark1'!S413)</f>
        <v>6.6829268292682897</v>
      </c>
      <c r="O57" s="100">
        <f t="shared" si="24"/>
        <v>1.391664693345958</v>
      </c>
      <c r="P57" s="105"/>
      <c r="Q57" s="57">
        <f>+IF(L57=0,"",'Ark1'!AJ413)</f>
        <v>115.61578947368422</v>
      </c>
      <c r="R57" s="383"/>
      <c r="S57" s="57">
        <f>+IF(L57=0,"",'Ark1'!AK413)</f>
        <v>16.056375436343121</v>
      </c>
      <c r="T57" s="100">
        <f>+IF(F57=0,"",'Ark1'!T413)</f>
        <v>6.3252032520325203</v>
      </c>
      <c r="U57" s="387">
        <f t="shared" si="25"/>
        <v>0.67957218407135223</v>
      </c>
      <c r="V57" s="57">
        <f>+IF(F57=0,"",'Ark1'!U413)</f>
        <v>23.520325203252032</v>
      </c>
      <c r="W57" s="101">
        <f t="shared" si="26"/>
        <v>1.6878009314073665</v>
      </c>
      <c r="X57" s="101">
        <f>+IF(F57=0,"",'Ark1'!W413)</f>
        <v>7.3170731707317085</v>
      </c>
      <c r="Y57" s="101">
        <f>+IF(F57=0,"",'Ark1'!X413)</f>
        <v>88.617886178861795</v>
      </c>
      <c r="Z57" s="106">
        <f t="shared" si="20"/>
        <v>-0.21706527744886728</v>
      </c>
      <c r="AA57" s="101">
        <f>+IF(F57=0,"",'Ark1'!Y413)</f>
        <v>48.780487804878049</v>
      </c>
      <c r="AB57" s="101">
        <f>+IF(F57=0,"",'Ark1'!Z413)</f>
        <v>6.8079336710820373</v>
      </c>
      <c r="AC57" s="103"/>
      <c r="AD57" s="296">
        <f>+IF(F57=0,"",'Ark1'!Z413)</f>
        <v>6.8079336710820373</v>
      </c>
      <c r="AE57" s="283">
        <f>+IF(F57=0,"",'Ark1'!AA413)</f>
        <v>1.7170454543217604</v>
      </c>
      <c r="AF57" s="283">
        <f>+IF(F57=0,"",'Ark1'!AB413)</f>
        <v>2.1658695280065112</v>
      </c>
      <c r="AG57" s="100">
        <f t="shared" si="21"/>
        <v>3.5194647201946485</v>
      </c>
      <c r="AH57" s="25"/>
    </row>
    <row r="58" spans="1:59" s="3" customFormat="1" ht="15.6">
      <c r="A58" s="25"/>
      <c r="B58" s="99">
        <f>+'Ark1'!C414</f>
        <v>2023</v>
      </c>
      <c r="C58" s="99">
        <f>+'Ark1'!E414</f>
        <v>49</v>
      </c>
      <c r="D58" s="99">
        <f>+IF(F58=0,"",'Ark1'!Q414)</f>
        <v>22</v>
      </c>
      <c r="E58" s="106">
        <f t="shared" si="14"/>
        <v>-8</v>
      </c>
      <c r="F58" s="18">
        <f>+'Ark1'!R414</f>
        <v>156</v>
      </c>
      <c r="G58" s="106">
        <f t="shared" si="22"/>
        <v>-60</v>
      </c>
      <c r="H58" s="101">
        <f>+IF(F58=0,"",'Ark1'!AG414)</f>
        <v>1.7382719365291519</v>
      </c>
      <c r="I58" s="101">
        <f t="shared" si="23"/>
        <v>-0.58859945947260228</v>
      </c>
      <c r="J58" s="101">
        <f>+IF(F58=0,"",'Ark1'!AH414)</f>
        <v>6.4102564102564097</v>
      </c>
      <c r="K58" s="103"/>
      <c r="L58" s="18">
        <f>+IF(F58=0,"",'Ark1'!AI414)</f>
        <v>27</v>
      </c>
      <c r="M58" s="103"/>
      <c r="N58" s="5">
        <f>+IF(F58=0,"",'Ark1'!S414)</f>
        <v>5.4423076923076943</v>
      </c>
      <c r="O58" s="100">
        <f t="shared" si="24"/>
        <v>0.21082621082621245</v>
      </c>
      <c r="P58" s="105"/>
      <c r="Q58" s="57">
        <f>+IF(L58=0,"",'Ark1'!AJ414)</f>
        <v>104.22222222222221</v>
      </c>
      <c r="R58" s="383"/>
      <c r="S58" s="57">
        <f>+IF(L58=0,"",'Ark1'!AK414)</f>
        <v>16.170515511859811</v>
      </c>
      <c r="T58" s="100">
        <f>+IF(F58=0,"",'Ark1'!T414)</f>
        <v>5.7820512820512793</v>
      </c>
      <c r="U58" s="387">
        <f t="shared" si="25"/>
        <v>0.42094017094016767</v>
      </c>
      <c r="V58" s="57">
        <f>+IF(F58=0,"",'Ark1'!U414)</f>
        <v>21.241025641025633</v>
      </c>
      <c r="W58" s="101">
        <f t="shared" si="26"/>
        <v>1.0456552706552458</v>
      </c>
      <c r="X58" s="101">
        <f>+IF(F58=0,"",'Ark1'!W414)</f>
        <v>1.9230769230769225</v>
      </c>
      <c r="Y58" s="101">
        <f>+IF(F58=0,"",'Ark1'!X414)</f>
        <v>85.897435897435898</v>
      </c>
      <c r="Z58" s="106">
        <f t="shared" si="20"/>
        <v>4.4159544159544311</v>
      </c>
      <c r="AA58" s="101">
        <f>+IF(F58=0,"",'Ark1'!Y414)</f>
        <v>27.564102564102559</v>
      </c>
      <c r="AB58" s="101">
        <f>+IF(F58=0,"",'Ark1'!Z414)</f>
        <v>5.0788131032559827</v>
      </c>
      <c r="AC58" s="103"/>
      <c r="AD58" s="296">
        <f>+IF(F58=0,"",'Ark1'!Z414)</f>
        <v>5.0788131032559827</v>
      </c>
      <c r="AE58" s="283">
        <f>+IF(F58=0,"",'Ark1'!AA414)</f>
        <v>1.0991860894187087</v>
      </c>
      <c r="AF58" s="283">
        <f>+IF(F58=0,"",'Ark1'!AB414)</f>
        <v>1.740523321667248</v>
      </c>
      <c r="AG58" s="100">
        <f t="shared" si="21"/>
        <v>3.9029446407538253</v>
      </c>
      <c r="AH58" s="25"/>
    </row>
    <row r="59" spans="1:59" s="3" customFormat="1" ht="15.6">
      <c r="A59" s="25"/>
      <c r="B59" s="99">
        <f>+'Ark1'!C415</f>
        <v>2023</v>
      </c>
      <c r="C59" s="99">
        <f>+'Ark1'!E415</f>
        <v>50</v>
      </c>
      <c r="D59" s="99">
        <f>+IF(F59=0,"",'Ark1'!Q415)</f>
        <v>11</v>
      </c>
      <c r="E59" s="106">
        <f t="shared" si="14"/>
        <v>0</v>
      </c>
      <c r="F59" s="18">
        <f>+'Ark1'!R415</f>
        <v>106</v>
      </c>
      <c r="G59" s="106">
        <f t="shared" si="22"/>
        <v>-91</v>
      </c>
      <c r="H59" s="101">
        <f>+IF(F59=0,"",'Ark1'!AG415)</f>
        <v>1.10881983107245</v>
      </c>
      <c r="I59" s="101">
        <f t="shared" si="23"/>
        <v>-1.0373299040780362</v>
      </c>
      <c r="J59" s="101">
        <f>+IF(F59=0,"",'Ark1'!AH415)</f>
        <v>0</v>
      </c>
      <c r="K59" s="103"/>
      <c r="L59" s="18">
        <f>+IF(F59=0,"",'Ark1'!AI415)</f>
        <v>5</v>
      </c>
      <c r="M59" s="103"/>
      <c r="N59" s="5">
        <f>+IF(F59=0,"",'Ark1'!S415)</f>
        <v>5.2075471698113205</v>
      </c>
      <c r="O59" s="100">
        <f t="shared" si="24"/>
        <v>-0.1325543530313178</v>
      </c>
      <c r="P59" s="105"/>
      <c r="Q59" s="57">
        <f>+IF(L59=0,"",'Ark1'!AJ415)</f>
        <v>100.86</v>
      </c>
      <c r="R59" s="383"/>
      <c r="S59" s="57">
        <f>+IF(L59=0,"",'Ark1'!AK415)</f>
        <v>15.828191858627363</v>
      </c>
      <c r="T59" s="100">
        <f>+IF(F59=0,"",'Ark1'!T415)</f>
        <v>4.603773584905662</v>
      </c>
      <c r="U59" s="387">
        <f t="shared" si="25"/>
        <v>-0.84292692270854985</v>
      </c>
      <c r="V59" s="57">
        <f>+IF(F59=0,"",'Ark1'!U415)</f>
        <v>19.940566037735845</v>
      </c>
      <c r="W59" s="101">
        <f t="shared" si="26"/>
        <v>-0.48278421607125566</v>
      </c>
      <c r="X59" s="101">
        <f>+IF(F59=0,"",'Ark1'!W415)</f>
        <v>0</v>
      </c>
      <c r="Y59" s="101">
        <f>+IF(F59=0,"",'Ark1'!X415)</f>
        <v>66.037735849056631</v>
      </c>
      <c r="Z59" s="106">
        <f t="shared" si="20"/>
        <v>-12.134852983430676</v>
      </c>
      <c r="AA59" s="101">
        <f>+IF(F59=0,"",'Ark1'!Y415)</f>
        <v>19.811320754716988</v>
      </c>
      <c r="AB59" s="101">
        <f>+IF(F59=0,"",'Ark1'!Z415)</f>
        <v>6.9745734745071957</v>
      </c>
      <c r="AC59" s="103"/>
      <c r="AD59" s="296">
        <f>+IF(F59=0,"",'Ark1'!Z415)</f>
        <v>6.9745734745071957</v>
      </c>
      <c r="AE59" s="283">
        <f>+IF(F59=0,"",'Ark1'!AA415)</f>
        <v>1.6409671626535014</v>
      </c>
      <c r="AF59" s="283">
        <f>+IF(F59=0,"",'Ark1'!AB415)</f>
        <v>2.1042600334461636</v>
      </c>
      <c r="AG59" s="100">
        <f t="shared" si="21"/>
        <v>3.8291666666666662</v>
      </c>
      <c r="AH59" s="25"/>
    </row>
    <row r="60" spans="1:59" s="3" customFormat="1" ht="15.6">
      <c r="A60" s="25"/>
      <c r="B60" s="99">
        <f>+'Ark1'!C416</f>
        <v>2023</v>
      </c>
      <c r="C60" s="99">
        <f>+'Ark1'!E416</f>
        <v>51</v>
      </c>
      <c r="D60" s="99">
        <f>+IF(F60=0,"",'Ark1'!Q416)</f>
        <v>4</v>
      </c>
      <c r="E60" s="106">
        <f t="shared" si="14"/>
        <v>3</v>
      </c>
      <c r="F60" s="18">
        <f>+'Ark1'!R416</f>
        <v>16</v>
      </c>
      <c r="G60" s="106">
        <f t="shared" si="22"/>
        <v>6</v>
      </c>
      <c r="H60" s="101">
        <f>+IF(F60=0,"",'Ark1'!AG416)</f>
        <v>0.21114632256548285</v>
      </c>
      <c r="I60" s="101">
        <f t="shared" si="23"/>
        <v>9.4701403545909613E-2</v>
      </c>
      <c r="J60" s="101">
        <f>+IF(F60=0,"",'Ark1'!AH416)</f>
        <v>0</v>
      </c>
      <c r="K60" s="103"/>
      <c r="L60" s="18">
        <f>+IF(F60=0,"",'Ark1'!AI416)</f>
        <v>0</v>
      </c>
      <c r="M60" s="103"/>
      <c r="N60" s="5">
        <f>+IF(F60=0,"",'Ark1'!S416)</f>
        <v>6.375</v>
      </c>
      <c r="O60" s="100">
        <f t="shared" si="24"/>
        <v>0.57500000000000018</v>
      </c>
      <c r="P60" s="105"/>
      <c r="Q60" s="57" t="str">
        <f>+IF(L60=0,"",'Ark1'!AJ416)</f>
        <v/>
      </c>
      <c r="R60" s="383"/>
      <c r="S60" s="57" t="str">
        <f>+IF(L60=0,"",'Ark1'!AK416)</f>
        <v/>
      </c>
      <c r="T60" s="100">
        <f>+IF(F60=0,"",'Ark1'!T416)</f>
        <v>5.9375</v>
      </c>
      <c r="U60" s="387">
        <f t="shared" si="25"/>
        <v>-1.1624999999999996</v>
      </c>
      <c r="V60" s="57">
        <f>+IF(F60=0,"",'Ark1'!U416)</f>
        <v>25.156250000000004</v>
      </c>
      <c r="W60" s="101">
        <f t="shared" si="26"/>
        <v>3.3262500000000053</v>
      </c>
      <c r="X60" s="101">
        <f>+IF(F60=0,"",'Ark1'!W416)</f>
        <v>0</v>
      </c>
      <c r="Y60" s="101">
        <f>+IF(F60=0,"",'Ark1'!X416)</f>
        <v>81.25</v>
      </c>
      <c r="Z60" s="106">
        <f t="shared" si="20"/>
        <v>-8.75</v>
      </c>
      <c r="AA60" s="101">
        <f>+IF(F60=0,"",'Ark1'!Y416)</f>
        <v>68.75</v>
      </c>
      <c r="AB60" s="101">
        <f>+IF(F60=0,"",'Ark1'!Z416)</f>
        <v>6.7779946103179993</v>
      </c>
      <c r="AC60" s="103"/>
      <c r="AD60" s="296">
        <f>+IF(F60=0,"",'Ark1'!Z416)</f>
        <v>6.7779946103179993</v>
      </c>
      <c r="AE60" s="283">
        <f>+IF(F60=0,"",'Ark1'!AA416)</f>
        <v>1.165922381636102</v>
      </c>
      <c r="AF60" s="283">
        <f>+IF(F60=0,"",'Ark1'!AB416)</f>
        <v>1.3905372163304364</v>
      </c>
      <c r="AG60" s="100">
        <f t="shared" si="21"/>
        <v>3.9460784313725497</v>
      </c>
      <c r="AH60" s="25"/>
    </row>
    <row r="61" spans="1:59" s="2" customFormat="1" ht="15.6">
      <c r="A61" s="25"/>
      <c r="B61" s="99">
        <f>+'Ark1'!C417</f>
        <v>2023</v>
      </c>
      <c r="C61" s="99">
        <f>+'Ark1'!E417</f>
        <v>52</v>
      </c>
      <c r="D61" s="99" t="str">
        <f>+IF(F61=0,"",'Ark1'!Q417)</f>
        <v/>
      </c>
      <c r="E61" s="106" t="str">
        <f t="shared" si="14"/>
        <v/>
      </c>
      <c r="F61" s="18">
        <f>+'Ark1'!R417</f>
        <v>0</v>
      </c>
      <c r="G61" s="106" t="str">
        <f t="shared" si="22"/>
        <v/>
      </c>
      <c r="H61" s="101" t="str">
        <f>+IF(F61=0,"",'Ark1'!AG417)</f>
        <v/>
      </c>
      <c r="I61" s="101" t="str">
        <f t="shared" si="23"/>
        <v/>
      </c>
      <c r="J61" s="101" t="str">
        <f>+IF(F61=0,"",'Ark1'!AH417)</f>
        <v/>
      </c>
      <c r="K61" s="103"/>
      <c r="L61" s="18" t="str">
        <f>+IF(F61=0,"",'Ark1'!AI417)</f>
        <v/>
      </c>
      <c r="M61" s="103"/>
      <c r="N61" s="5" t="str">
        <f>+IF(F61=0,"",'Ark1'!S417)</f>
        <v/>
      </c>
      <c r="O61" s="100" t="str">
        <f t="shared" si="24"/>
        <v/>
      </c>
      <c r="P61" s="105"/>
      <c r="Q61" s="57" t="str">
        <f>+IF(L61=0,"",'Ark1'!AJ417)</f>
        <v/>
      </c>
      <c r="R61" s="383"/>
      <c r="S61" s="57" t="str">
        <f>+IF(L61=0,"",'Ark1'!AK417)</f>
        <v/>
      </c>
      <c r="T61" s="100" t="str">
        <f>+IF(F61=0,"",'Ark1'!T417)</f>
        <v/>
      </c>
      <c r="U61" s="387" t="str">
        <f t="shared" si="25"/>
        <v/>
      </c>
      <c r="V61" s="57" t="str">
        <f>+IF(F61=0,"",'Ark1'!U417)</f>
        <v/>
      </c>
      <c r="W61" s="101" t="str">
        <f t="shared" si="26"/>
        <v/>
      </c>
      <c r="X61" s="101" t="str">
        <f>+IF(F61=0,"",'Ark1'!W417)</f>
        <v/>
      </c>
      <c r="Y61" s="101" t="str">
        <f>+IF(F61=0,"",'Ark1'!X417)</f>
        <v/>
      </c>
      <c r="Z61" s="106" t="str">
        <f t="shared" si="20"/>
        <v/>
      </c>
      <c r="AA61" s="101" t="str">
        <f>+IF(F61=0,"",'Ark1'!Y417)</f>
        <v/>
      </c>
      <c r="AB61" s="101" t="str">
        <f>+IF(F61=0,"",'Ark1'!Z417)</f>
        <v/>
      </c>
      <c r="AC61" s="103"/>
      <c r="AD61" s="296" t="str">
        <f>+IF(F61=0,"",'Ark1'!Z417)</f>
        <v/>
      </c>
      <c r="AE61" s="283" t="str">
        <f>+IF(F61=0,"",'Ark1'!AA417)</f>
        <v/>
      </c>
      <c r="AF61" s="283" t="str">
        <f>+IF(F61=0,"",'Ark1'!AB417)</f>
        <v/>
      </c>
      <c r="AG61" s="100" t="str">
        <f t="shared" si="21"/>
        <v/>
      </c>
      <c r="AH61" s="25"/>
    </row>
    <row r="62" spans="1:59" ht="14.25" customHeight="1">
      <c r="A62" s="25"/>
      <c r="B62" s="25"/>
      <c r="C62" s="25"/>
      <c r="D62" s="25"/>
      <c r="E62" s="62"/>
      <c r="F62" s="354"/>
      <c r="G62" s="62"/>
      <c r="H62" s="102"/>
      <c r="I62" s="25"/>
      <c r="J62" s="102"/>
      <c r="K62" s="103"/>
      <c r="L62" s="102"/>
      <c r="M62" s="102"/>
      <c r="N62" s="62"/>
      <c r="O62" s="25"/>
      <c r="P62" s="105"/>
      <c r="Q62" s="102"/>
      <c r="R62" s="383"/>
      <c r="S62" s="102"/>
      <c r="T62" s="25"/>
      <c r="U62" s="377"/>
      <c r="V62" s="102"/>
      <c r="W62" s="25"/>
      <c r="X62" s="25"/>
      <c r="Y62" s="25"/>
      <c r="Z62" s="126"/>
      <c r="AA62" s="25"/>
      <c r="AB62" s="25"/>
      <c r="AC62" s="103"/>
      <c r="AD62" s="102"/>
      <c r="AE62" s="25"/>
      <c r="AF62" s="25"/>
      <c r="AG62" s="25"/>
      <c r="AH62" s="25"/>
      <c r="AR62"/>
      <c r="AV62"/>
      <c r="AW62"/>
      <c r="AX62"/>
      <c r="AY62"/>
      <c r="AZ62"/>
      <c r="BA62"/>
      <c r="BE62"/>
      <c r="BF62"/>
      <c r="BG62"/>
    </row>
    <row r="63" spans="1:59" ht="15.6">
      <c r="A63" s="25"/>
      <c r="B63" s="41"/>
      <c r="C63" s="41"/>
      <c r="D63" s="41"/>
      <c r="E63" s="41"/>
      <c r="F63" s="127"/>
      <c r="G63" s="41"/>
      <c r="H63" s="103"/>
      <c r="I63" s="103"/>
      <c r="J63" s="103"/>
      <c r="K63" s="103"/>
      <c r="L63" s="103"/>
      <c r="M63" s="103"/>
      <c r="N63" s="41"/>
      <c r="O63" s="41"/>
      <c r="P63" s="105"/>
      <c r="Q63" s="103"/>
      <c r="R63" s="383"/>
      <c r="S63" s="103"/>
      <c r="T63" s="41"/>
      <c r="U63" s="378"/>
      <c r="V63" s="103"/>
      <c r="W63" s="103"/>
      <c r="X63" s="41"/>
      <c r="Y63" s="103"/>
      <c r="Z63" s="127"/>
      <c r="AA63" s="103"/>
      <c r="AB63" s="103"/>
      <c r="AC63" s="103"/>
      <c r="AD63" s="103"/>
      <c r="AE63" s="41"/>
      <c r="AF63" s="41"/>
      <c r="AG63" s="41"/>
      <c r="AH63" s="25"/>
      <c r="AR63"/>
      <c r="AV63"/>
      <c r="AW63"/>
      <c r="AX63"/>
      <c r="AY63"/>
      <c r="AZ63"/>
      <c r="BA63"/>
      <c r="BE63"/>
      <c r="BF63"/>
      <c r="BG63"/>
    </row>
    <row r="64" spans="1:59" ht="15.6">
      <c r="A64" s="25"/>
      <c r="B64" s="41"/>
      <c r="C64" s="41"/>
      <c r="D64" s="41"/>
      <c r="E64" s="105"/>
      <c r="F64" s="127"/>
      <c r="G64" s="105"/>
      <c r="H64" s="103"/>
      <c r="I64" s="107"/>
      <c r="J64" s="103"/>
      <c r="K64" s="103"/>
      <c r="L64" s="103"/>
      <c r="M64" s="103"/>
      <c r="N64" s="41"/>
      <c r="O64" s="105"/>
      <c r="P64" s="105"/>
      <c r="Q64" s="107"/>
      <c r="R64" s="383"/>
      <c r="S64" s="107"/>
      <c r="T64" s="41"/>
      <c r="U64" s="379"/>
      <c r="V64" s="103"/>
      <c r="W64" s="107"/>
      <c r="X64" s="41"/>
      <c r="Y64" s="103"/>
      <c r="Z64" s="299"/>
      <c r="AA64" s="103"/>
      <c r="AB64" s="103"/>
      <c r="AC64" s="103"/>
      <c r="AD64" s="103"/>
      <c r="AE64" s="41"/>
      <c r="AF64" s="41"/>
      <c r="AG64" s="41"/>
      <c r="AH64" s="25"/>
      <c r="AR64"/>
      <c r="AV64"/>
      <c r="AW64"/>
      <c r="AX64"/>
      <c r="AY64"/>
      <c r="AZ64"/>
      <c r="BA64"/>
      <c r="BE64"/>
      <c r="BF64"/>
      <c r="BG64"/>
    </row>
    <row r="65" spans="1:59" s="2" customFormat="1" ht="15.6">
      <c r="A65" s="25"/>
      <c r="B65" s="66">
        <f>+'Ark1'!C418</f>
        <v>2022</v>
      </c>
      <c r="C65" s="66">
        <f>+'Ark1'!E418</f>
        <v>1</v>
      </c>
      <c r="D65" s="66">
        <f>+IF(F65=0,"",'Ark1'!Q418)</f>
        <v>2</v>
      </c>
      <c r="E65" s="67"/>
      <c r="F65" s="142">
        <f>+'Ark1'!R418</f>
        <v>37</v>
      </c>
      <c r="G65" s="105"/>
      <c r="H65" s="141">
        <f>+IF(F65=0,"",'Ark1'!AG418)</f>
        <v>0.49255720670029296</v>
      </c>
      <c r="I65" s="141"/>
      <c r="J65" s="141">
        <f>+IF(F65=0,"",'Ark1'!AH418)</f>
        <v>0</v>
      </c>
      <c r="K65" s="103"/>
      <c r="L65" s="18">
        <f>+IF(F65=0,"",'Ark1'!AI418)</f>
        <v>0</v>
      </c>
      <c r="M65" s="141"/>
      <c r="N65" s="67">
        <f>+IF(F65=0,"",'Ark1'!S418)</f>
        <v>6.5135135135135123</v>
      </c>
      <c r="O65" s="105"/>
      <c r="P65" s="105"/>
      <c r="Q65" s="57" t="str">
        <f>+IF(L65=0,"",'Ark1'!AJ418)</f>
        <v/>
      </c>
      <c r="R65" s="383"/>
      <c r="S65" s="57" t="str">
        <f>+IF(L65=0,"",'Ark1'!AK418)</f>
        <v/>
      </c>
      <c r="T65" s="67">
        <f>+IF(F65=0,"",'Ark1'!T418)</f>
        <v>7.7567567567567588</v>
      </c>
      <c r="U65" s="388"/>
      <c r="V65" s="141">
        <f>+IF(F65=0,"",'Ark1'!U418)</f>
        <v>24.956756756756757</v>
      </c>
      <c r="W65" s="141"/>
      <c r="X65" s="67">
        <f>+IF(F65=0,"",'Ark1'!W418)</f>
        <v>21.621621621621625</v>
      </c>
      <c r="Y65" s="141">
        <f>+IF(F65=0,"",'Ark1'!X418)</f>
        <v>97.297297297297305</v>
      </c>
      <c r="Z65" s="142"/>
      <c r="AA65" s="141">
        <f>+IF(F65=0,"",'Ark1'!Y418)</f>
        <v>62.162162162162176</v>
      </c>
      <c r="AB65" s="141">
        <f>+IF(F65=0,"",'Ark1'!Z418)</f>
        <v>5.0663991445783267</v>
      </c>
      <c r="AC65" s="103"/>
      <c r="AD65" s="141">
        <f>+IF(F65=0,"",'Ark1'!Z418)</f>
        <v>5.0663991445783267</v>
      </c>
      <c r="AE65" s="67">
        <f>+IF(F65=0,"",'Ark1'!AA418)</f>
        <v>1.0032816861227387</v>
      </c>
      <c r="AF65" s="67">
        <f>+IF(F65=0,"",'Ark1'!AB418)</f>
        <v>2.13599024956532</v>
      </c>
      <c r="AG65" s="67">
        <f t="shared" ref="AG65:AG96" si="27">+IF(F65=0,"",V65/N65)</f>
        <v>3.8315352697095442</v>
      </c>
      <c r="AH65" s="25"/>
    </row>
    <row r="66" spans="1:59" s="2" customFormat="1" ht="15.6">
      <c r="A66" s="25"/>
      <c r="B66" s="66">
        <f>+'Ark1'!C419</f>
        <v>2022</v>
      </c>
      <c r="C66" s="66">
        <f>+'Ark1'!E419</f>
        <v>2</v>
      </c>
      <c r="D66" s="66">
        <f>+IF(F66=0,"",'Ark1'!Q419)</f>
        <v>28</v>
      </c>
      <c r="E66" s="67"/>
      <c r="F66" s="142">
        <f>+'Ark1'!R419</f>
        <v>346</v>
      </c>
      <c r="G66" s="105"/>
      <c r="H66" s="141">
        <f>+IF(F66=0,"",'Ark1'!AG419)</f>
        <v>4.0974475945856268</v>
      </c>
      <c r="I66" s="141"/>
      <c r="J66" s="141">
        <f>+IF(F66=0,"",'Ark1'!AH419)</f>
        <v>0</v>
      </c>
      <c r="K66" s="103"/>
      <c r="L66" s="18">
        <f>+IF(F66=0,"",'Ark1'!AI419)</f>
        <v>0</v>
      </c>
      <c r="M66" s="141"/>
      <c r="N66" s="67">
        <f>+IF(F66=0,"",'Ark1'!S419)</f>
        <v>5.6763005780346791</v>
      </c>
      <c r="O66" s="105"/>
      <c r="P66" s="105"/>
      <c r="Q66" s="57" t="str">
        <f>+IF(L66=0,"",'Ark1'!AJ419)</f>
        <v/>
      </c>
      <c r="R66" s="383"/>
      <c r="S66" s="57" t="str">
        <f>+IF(L66=0,"",'Ark1'!AK419)</f>
        <v/>
      </c>
      <c r="T66" s="67">
        <f>+IF(F66=0,"",'Ark1'!T419)</f>
        <v>5.5289017341040445</v>
      </c>
      <c r="U66" s="388"/>
      <c r="V66" s="141">
        <f>+IF(F66=0,"",'Ark1'!U419)</f>
        <v>22.200895953757232</v>
      </c>
      <c r="W66" s="141"/>
      <c r="X66" s="67">
        <f>+IF(F66=0,"",'Ark1'!W419)</f>
        <v>2.601156069364162</v>
      </c>
      <c r="Y66" s="141">
        <f>+IF(F66=0,"",'Ark1'!X419)</f>
        <v>94.508670520231234</v>
      </c>
      <c r="Z66" s="142"/>
      <c r="AA66" s="141">
        <f>+IF(F66=0,"",'Ark1'!Y419)</f>
        <v>36.705202312138745</v>
      </c>
      <c r="AB66" s="141">
        <f>+IF(F66=0,"",'Ark1'!Z419)</f>
        <v>5.0377420687271881</v>
      </c>
      <c r="AC66" s="103"/>
      <c r="AD66" s="141">
        <f>+IF(F66=0,"",'Ark1'!Z419)</f>
        <v>5.0377420687271881</v>
      </c>
      <c r="AE66" s="67">
        <f>+IF(F66=0,"",'Ark1'!AA419)</f>
        <v>1.3033368299529502</v>
      </c>
      <c r="AF66" s="67">
        <f>+IF(F66=0,"",'Ark1'!AB419)</f>
        <v>1.5150602180547974</v>
      </c>
      <c r="AG66" s="67">
        <f t="shared" si="27"/>
        <v>3.9111558044806549</v>
      </c>
      <c r="AH66" s="25"/>
    </row>
    <row r="67" spans="1:59" s="3" customFormat="1" ht="15.6">
      <c r="A67" s="25"/>
      <c r="B67" s="66">
        <f>+'Ark1'!C420</f>
        <v>2022</v>
      </c>
      <c r="C67" s="66">
        <f>+'Ark1'!E420</f>
        <v>3</v>
      </c>
      <c r="D67" s="66">
        <f>+IF(F67=0,"",'Ark1'!Q420)</f>
        <v>25</v>
      </c>
      <c r="E67" s="67"/>
      <c r="F67" s="142">
        <f>+'Ark1'!R420</f>
        <v>282</v>
      </c>
      <c r="G67" s="105"/>
      <c r="H67" s="141">
        <f>+IF(F67=0,"",'Ark1'!AG420)</f>
        <v>3.3485782118061076</v>
      </c>
      <c r="I67" s="141"/>
      <c r="J67" s="141">
        <f>+IF(F67=0,"",'Ark1'!AH420)</f>
        <v>0</v>
      </c>
      <c r="K67" s="103"/>
      <c r="L67" s="18">
        <f>+IF(F67=0,"",'Ark1'!AI420)</f>
        <v>0</v>
      </c>
      <c r="M67" s="141"/>
      <c r="N67" s="67">
        <f>+IF(F67=0,"",'Ark1'!S420)</f>
        <v>5.2695035460992887</v>
      </c>
      <c r="O67" s="105"/>
      <c r="P67" s="105"/>
      <c r="Q67" s="57" t="str">
        <f>+IF(L67=0,"",'Ark1'!AJ420)</f>
        <v/>
      </c>
      <c r="R67" s="383"/>
      <c r="S67" s="57" t="str">
        <f>+IF(L67=0,"",'Ark1'!AK420)</f>
        <v/>
      </c>
      <c r="T67" s="67">
        <f>+IF(F67=0,"",'Ark1'!T420)</f>
        <v>5.4680851063829801</v>
      </c>
      <c r="U67" s="388"/>
      <c r="V67" s="141">
        <f>+IF(F67=0,"",'Ark1'!U420)</f>
        <v>22.260992907801423</v>
      </c>
      <c r="W67" s="141"/>
      <c r="X67" s="67">
        <f>+IF(F67=0,"",'Ark1'!W420)</f>
        <v>3.9007092198581552</v>
      </c>
      <c r="Y67" s="141">
        <f>+IF(F67=0,"",'Ark1'!X420)</f>
        <v>93.97163120567383</v>
      </c>
      <c r="Z67" s="142"/>
      <c r="AA67" s="141">
        <f>+IF(F67=0,"",'Ark1'!Y420)</f>
        <v>38.297872340425535</v>
      </c>
      <c r="AB67" s="141">
        <f>+IF(F67=0,"",'Ark1'!Z420)</f>
        <v>5.0002520936398511</v>
      </c>
      <c r="AC67" s="103"/>
      <c r="AD67" s="141">
        <f>+IF(F67=0,"",'Ark1'!Z420)</f>
        <v>5.0002520936398511</v>
      </c>
      <c r="AE67" s="67">
        <f>+IF(F67=0,"",'Ark1'!AA420)</f>
        <v>1.265356354505772</v>
      </c>
      <c r="AF67" s="67">
        <f>+IF(F67=0,"",'Ark1'!AB420)</f>
        <v>2.1373185012383225</v>
      </c>
      <c r="AG67" s="67">
        <f t="shared" si="27"/>
        <v>4.2244952893674315</v>
      </c>
      <c r="AH67" s="25"/>
    </row>
    <row r="68" spans="1:59" ht="15.6">
      <c r="A68" s="25"/>
      <c r="B68" s="66">
        <f>+'Ark1'!C421</f>
        <v>2022</v>
      </c>
      <c r="C68" s="66">
        <f>+'Ark1'!E421</f>
        <v>4</v>
      </c>
      <c r="D68" s="66">
        <f>+IF(F68=0,"",'Ark1'!Q421)</f>
        <v>3</v>
      </c>
      <c r="E68" s="67"/>
      <c r="F68" s="142">
        <f>+'Ark1'!R421</f>
        <v>12</v>
      </c>
      <c r="G68" s="105"/>
      <c r="H68" s="141">
        <f>+IF(F68=0,"",'Ark1'!AG421)</f>
        <v>0.16237211795491577</v>
      </c>
      <c r="I68" s="141"/>
      <c r="J68" s="141">
        <f>+IF(F68=0,"",'Ark1'!AH421)</f>
        <v>0</v>
      </c>
      <c r="K68" s="103"/>
      <c r="L68" s="18">
        <f>+IF(F68=0,"",'Ark1'!AI421)</f>
        <v>0</v>
      </c>
      <c r="M68" s="141"/>
      <c r="N68" s="67">
        <f>+IF(F68=0,"",'Ark1'!S421)</f>
        <v>5.916666666666667</v>
      </c>
      <c r="O68" s="105"/>
      <c r="P68" s="105"/>
      <c r="Q68" s="57" t="str">
        <f>+IF(L68=0,"",'Ark1'!AJ421)</f>
        <v/>
      </c>
      <c r="R68" s="383"/>
      <c r="S68" s="57" t="str">
        <f>+IF(L68=0,"",'Ark1'!AK421)</f>
        <v/>
      </c>
      <c r="T68" s="67">
        <f>+IF(F68=0,"",'Ark1'!T421)</f>
        <v>6.75</v>
      </c>
      <c r="U68" s="388"/>
      <c r="V68" s="141">
        <f>+IF(F68=0,"",'Ark1'!U421)</f>
        <v>25.366666666666671</v>
      </c>
      <c r="W68" s="141"/>
      <c r="X68" s="67">
        <f>+IF(F68=0,"",'Ark1'!W421)</f>
        <v>8.3333333333333357</v>
      </c>
      <c r="Y68" s="141">
        <f>+IF(F68=0,"",'Ark1'!X421)</f>
        <v>108.3333333333333</v>
      </c>
      <c r="Z68" s="142"/>
      <c r="AA68" s="141">
        <f>+IF(F68=0,"",'Ark1'!Y421)</f>
        <v>50</v>
      </c>
      <c r="AB68" s="141">
        <f>+IF(F68=0,"",'Ark1'!Z421)</f>
        <v>2.6262563131236791</v>
      </c>
      <c r="AC68" s="103"/>
      <c r="AD68" s="141">
        <f>+IF(F68=0,"",'Ark1'!Z421)</f>
        <v>2.6262563131236791</v>
      </c>
      <c r="AE68" s="67">
        <f>+IF(F68=0,"",'Ark1'!AA421)</f>
        <v>1.1873172373979164</v>
      </c>
      <c r="AF68" s="67">
        <f>+IF(F68=0,"",'Ark1'!AB421)</f>
        <v>1.9202864369671515</v>
      </c>
      <c r="AG68" s="67">
        <f t="shared" si="27"/>
        <v>4.2873239436619723</v>
      </c>
      <c r="AH68" s="25"/>
      <c r="AR68"/>
      <c r="AV68"/>
      <c r="AW68"/>
      <c r="AX68"/>
      <c r="AY68"/>
      <c r="AZ68"/>
      <c r="BA68"/>
      <c r="BE68"/>
      <c r="BF68"/>
      <c r="BG68"/>
    </row>
    <row r="69" spans="1:59" ht="15.6">
      <c r="A69" s="25"/>
      <c r="B69" s="66">
        <f>+'Ark1'!C422</f>
        <v>2022</v>
      </c>
      <c r="C69" s="66">
        <f>+'Ark1'!E422</f>
        <v>5</v>
      </c>
      <c r="D69" s="66">
        <f>+IF(F69=0,"",'Ark1'!Q422)</f>
        <v>15</v>
      </c>
      <c r="E69" s="67"/>
      <c r="F69" s="142">
        <f>+'Ark1'!R422</f>
        <v>141</v>
      </c>
      <c r="G69" s="105"/>
      <c r="H69" s="141">
        <f>+IF(F69=0,"",'Ark1'!AG422)</f>
        <v>1.760435942465862</v>
      </c>
      <c r="I69" s="141"/>
      <c r="J69" s="141">
        <f>+IF(F69=0,"",'Ark1'!AH422)</f>
        <v>0</v>
      </c>
      <c r="K69" s="103"/>
      <c r="L69" s="18">
        <f>+IF(F69=0,"",'Ark1'!AI422)</f>
        <v>0</v>
      </c>
      <c r="M69" s="141"/>
      <c r="N69" s="67">
        <f>+IF(F69=0,"",'Ark1'!S422)</f>
        <v>5.4680851063829801</v>
      </c>
      <c r="O69" s="105"/>
      <c r="P69" s="105"/>
      <c r="Q69" s="57" t="str">
        <f>+IF(L69=0,"",'Ark1'!AJ422)</f>
        <v/>
      </c>
      <c r="R69" s="383"/>
      <c r="S69" s="57" t="str">
        <f>+IF(L69=0,"",'Ark1'!AK422)</f>
        <v/>
      </c>
      <c r="T69" s="67">
        <f>+IF(F69=0,"",'Ark1'!T422)</f>
        <v>5.6808510638297856</v>
      </c>
      <c r="U69" s="388"/>
      <c r="V69" s="141">
        <f>+IF(F69=0,"",'Ark1'!U422)</f>
        <v>23.406382978723403</v>
      </c>
      <c r="W69" s="141"/>
      <c r="X69" s="67">
        <f>+IF(F69=0,"",'Ark1'!W422)</f>
        <v>4.9645390070921991</v>
      </c>
      <c r="Y69" s="141">
        <f>+IF(F69=0,"",'Ark1'!X422)</f>
        <v>93.617021276595764</v>
      </c>
      <c r="Z69" s="142"/>
      <c r="AA69" s="141">
        <f>+IF(F69=0,"",'Ark1'!Y422)</f>
        <v>46.808510638297882</v>
      </c>
      <c r="AB69" s="141">
        <f>+IF(F69=0,"",'Ark1'!Z422)</f>
        <v>5.4975457163149262</v>
      </c>
      <c r="AC69" s="103"/>
      <c r="AD69" s="141">
        <f>+IF(F69=0,"",'Ark1'!Z422)</f>
        <v>5.4975457163149262</v>
      </c>
      <c r="AE69" s="67">
        <f>+IF(F69=0,"",'Ark1'!AA422)</f>
        <v>1.1942723324704556</v>
      </c>
      <c r="AF69" s="67">
        <f>+IF(F69=0,"",'Ark1'!AB422)</f>
        <v>2.0946373573172714</v>
      </c>
      <c r="AG69" s="67">
        <f t="shared" si="27"/>
        <v>4.2805447470817111</v>
      </c>
      <c r="AH69" s="25"/>
      <c r="AR69"/>
      <c r="AV69"/>
      <c r="AW69"/>
      <c r="AX69"/>
      <c r="AY69"/>
      <c r="AZ69"/>
      <c r="BA69"/>
      <c r="BE69"/>
      <c r="BF69"/>
      <c r="BG69"/>
    </row>
    <row r="70" spans="1:59" ht="15.6">
      <c r="A70" s="25"/>
      <c r="B70" s="66">
        <f>+'Ark1'!C423</f>
        <v>2022</v>
      </c>
      <c r="C70" s="66">
        <f>+'Ark1'!E423</f>
        <v>6</v>
      </c>
      <c r="D70" s="66">
        <f>+IF(F70=0,"",'Ark1'!Q423)</f>
        <v>13</v>
      </c>
      <c r="E70" s="67"/>
      <c r="F70" s="142">
        <f>+'Ark1'!R423</f>
        <v>70</v>
      </c>
      <c r="G70" s="105"/>
      <c r="H70" s="141">
        <f>+IF(F70=0,"",'Ark1'!AG423)</f>
        <v>0.88104476749715599</v>
      </c>
      <c r="I70" s="141"/>
      <c r="J70" s="141">
        <f>+IF(F70=0,"",'Ark1'!AH423)</f>
        <v>0</v>
      </c>
      <c r="K70" s="103"/>
      <c r="L70" s="18">
        <f>+IF(F70=0,"",'Ark1'!AI423)</f>
        <v>0</v>
      </c>
      <c r="M70" s="141"/>
      <c r="N70" s="67">
        <f>+IF(F70=0,"",'Ark1'!S423)</f>
        <v>5.3428571428571408</v>
      </c>
      <c r="O70" s="105"/>
      <c r="P70" s="105"/>
      <c r="Q70" s="57" t="str">
        <f>+IF(L70=0,"",'Ark1'!AJ423)</f>
        <v/>
      </c>
      <c r="R70" s="383"/>
      <c r="S70" s="57" t="str">
        <f>+IF(L70=0,"",'Ark1'!AK423)</f>
        <v/>
      </c>
      <c r="T70" s="67">
        <f>+IF(F70=0,"",'Ark1'!T423)</f>
        <v>5.5571428571428561</v>
      </c>
      <c r="U70" s="388"/>
      <c r="V70" s="141">
        <f>+IF(F70=0,"",'Ark1'!U423)</f>
        <v>23.595714285714266</v>
      </c>
      <c r="W70" s="141"/>
      <c r="X70" s="67">
        <f>+IF(F70=0,"",'Ark1'!W423)</f>
        <v>2.8571428571428577</v>
      </c>
      <c r="Y70" s="141">
        <f>+IF(F70=0,"",'Ark1'!X423)</f>
        <v>88.571428571428555</v>
      </c>
      <c r="Z70" s="142"/>
      <c r="AA70" s="141">
        <f>+IF(F70=0,"",'Ark1'!Y423)</f>
        <v>45.714285714285722</v>
      </c>
      <c r="AB70" s="141">
        <f>+IF(F70=0,"",'Ark1'!Z423)</f>
        <v>7.6292563897948193</v>
      </c>
      <c r="AC70" s="103"/>
      <c r="AD70" s="141">
        <f>+IF(F70=0,"",'Ark1'!Z423)</f>
        <v>7.6292563897948193</v>
      </c>
      <c r="AE70" s="67">
        <f>+IF(F70=0,"",'Ark1'!AA423)</f>
        <v>1.4627343698480235</v>
      </c>
      <c r="AF70" s="67">
        <f>+IF(F70=0,"",'Ark1'!AB423)</f>
        <v>1.9171087925438612</v>
      </c>
      <c r="AG70" s="67">
        <f t="shared" si="27"/>
        <v>4.4163101604278054</v>
      </c>
      <c r="AH70" s="25"/>
      <c r="AR70"/>
      <c r="AV70"/>
      <c r="AW70"/>
      <c r="AX70"/>
      <c r="AY70"/>
      <c r="AZ70"/>
      <c r="BA70"/>
      <c r="BE70"/>
      <c r="BF70"/>
      <c r="BG70"/>
    </row>
    <row r="71" spans="1:59" ht="15.6">
      <c r="A71" s="25"/>
      <c r="B71" s="66">
        <f>+'Ark1'!C424</f>
        <v>2022</v>
      </c>
      <c r="C71" s="66">
        <f>+'Ark1'!E424</f>
        <v>7</v>
      </c>
      <c r="D71" s="66">
        <f>+IF(F71=0,"",'Ark1'!Q424)</f>
        <v>11</v>
      </c>
      <c r="E71" s="67"/>
      <c r="F71" s="142">
        <f>+'Ark1'!R424</f>
        <v>57</v>
      </c>
      <c r="G71" s="105"/>
      <c r="H71" s="141">
        <f>+IF(F71=0,"",'Ark1'!AG424)</f>
        <v>0.65402251584928428</v>
      </c>
      <c r="I71" s="141"/>
      <c r="J71" s="141">
        <f>+IF(F71=0,"",'Ark1'!AH424)</f>
        <v>7.0175438596491215</v>
      </c>
      <c r="K71" s="103"/>
      <c r="L71" s="18">
        <f>+IF(F71=0,"",'Ark1'!AI424)</f>
        <v>0</v>
      </c>
      <c r="M71" s="141"/>
      <c r="N71" s="67">
        <f>+IF(F71=0,"",'Ark1'!S424)</f>
        <v>6.1929824561403501</v>
      </c>
      <c r="O71" s="105"/>
      <c r="P71" s="105"/>
      <c r="Q71" s="57" t="str">
        <f>+IF(L71=0,"",'Ark1'!AJ424)</f>
        <v/>
      </c>
      <c r="R71" s="383"/>
      <c r="S71" s="57" t="str">
        <f>+IF(L71=0,"",'Ark1'!AK424)</f>
        <v/>
      </c>
      <c r="T71" s="67">
        <f>+IF(F71=0,"",'Ark1'!T424)</f>
        <v>6.3684210526315796</v>
      </c>
      <c r="U71" s="388"/>
      <c r="V71" s="141">
        <f>+IF(F71=0,"",'Ark1'!U424)</f>
        <v>21.510526315789477</v>
      </c>
      <c r="W71" s="141"/>
      <c r="X71" s="67">
        <f>+IF(F71=0,"",'Ark1'!W424)</f>
        <v>7.0175438596491215</v>
      </c>
      <c r="Y71" s="141">
        <f>+IF(F71=0,"",'Ark1'!X424)</f>
        <v>78.947368421052644</v>
      </c>
      <c r="Z71" s="142"/>
      <c r="AA71" s="141">
        <f>+IF(F71=0,"",'Ark1'!Y424)</f>
        <v>38.596491228070178</v>
      </c>
      <c r="AB71" s="141">
        <f>+IF(F71=0,"",'Ark1'!Z424)</f>
        <v>7.0810516666274799</v>
      </c>
      <c r="AC71" s="103"/>
      <c r="AD71" s="141">
        <f>+IF(F71=0,"",'Ark1'!Z424)</f>
        <v>7.0810516666274799</v>
      </c>
      <c r="AE71" s="67">
        <f>+IF(F71=0,"",'Ark1'!AA424)</f>
        <v>1.4682439265198373</v>
      </c>
      <c r="AF71" s="67">
        <f>+IF(F71=0,"",'Ark1'!AB424)</f>
        <v>2.3217626315908202</v>
      </c>
      <c r="AG71" s="67">
        <f t="shared" si="27"/>
        <v>3.4733711048158651</v>
      </c>
      <c r="AH71" s="25"/>
      <c r="AR71"/>
      <c r="AV71"/>
      <c r="AW71"/>
      <c r="AX71"/>
      <c r="AY71"/>
      <c r="AZ71"/>
      <c r="BA71"/>
      <c r="BE71"/>
      <c r="BF71"/>
      <c r="BG71"/>
    </row>
    <row r="72" spans="1:59" ht="15.6">
      <c r="A72" s="25"/>
      <c r="B72" s="66">
        <f>+'Ark1'!C425</f>
        <v>2022</v>
      </c>
      <c r="C72" s="66">
        <f>+'Ark1'!E425</f>
        <v>8</v>
      </c>
      <c r="D72" s="66">
        <f>+IF(F72=0,"",'Ark1'!Q425)</f>
        <v>11</v>
      </c>
      <c r="E72" s="67"/>
      <c r="F72" s="142">
        <f>+'Ark1'!R425</f>
        <v>46</v>
      </c>
      <c r="G72" s="105"/>
      <c r="H72" s="141">
        <f>+IF(F72=0,"",'Ark1'!AG425)</f>
        <v>0.54979284486245616</v>
      </c>
      <c r="I72" s="141"/>
      <c r="J72" s="141">
        <f>+IF(F72=0,"",'Ark1'!AH425)</f>
        <v>6.5217391304347823</v>
      </c>
      <c r="K72" s="103"/>
      <c r="L72" s="18">
        <f>+IF(F72=0,"",'Ark1'!AI425)</f>
        <v>0</v>
      </c>
      <c r="M72" s="141"/>
      <c r="N72" s="67">
        <f>+IF(F72=0,"",'Ark1'!S425)</f>
        <v>6.1521739130434794</v>
      </c>
      <c r="O72" s="105"/>
      <c r="P72" s="105"/>
      <c r="Q72" s="57" t="str">
        <f>+IF(L72=0,"",'Ark1'!AJ425)</f>
        <v/>
      </c>
      <c r="R72" s="383"/>
      <c r="S72" s="57" t="str">
        <f>+IF(L72=0,"",'Ark1'!AK425)</f>
        <v/>
      </c>
      <c r="T72" s="67">
        <f>+IF(F72=0,"",'Ark1'!T425)</f>
        <v>7.1521739130434794</v>
      </c>
      <c r="U72" s="388"/>
      <c r="V72" s="141">
        <f>+IF(F72=0,"",'Ark1'!U425)</f>
        <v>22.406521739130437</v>
      </c>
      <c r="W72" s="141"/>
      <c r="X72" s="67">
        <f>+IF(F72=0,"",'Ark1'!W425)</f>
        <v>10.869565217391305</v>
      </c>
      <c r="Y72" s="141">
        <f>+IF(F72=0,"",'Ark1'!X425)</f>
        <v>76.086956521739125</v>
      </c>
      <c r="Z72" s="142"/>
      <c r="AA72" s="141">
        <f>+IF(F72=0,"",'Ark1'!Y425)</f>
        <v>45.652173913043477</v>
      </c>
      <c r="AB72" s="141">
        <f>+IF(F72=0,"",'Ark1'!Z425)</f>
        <v>6.7683535398818755</v>
      </c>
      <c r="AC72" s="103"/>
      <c r="AD72" s="141">
        <f>+IF(F72=0,"",'Ark1'!Z425)</f>
        <v>6.7683535398818755</v>
      </c>
      <c r="AE72" s="67">
        <f>+IF(F72=0,"",'Ark1'!AA425)</f>
        <v>1.5175407924371493</v>
      </c>
      <c r="AF72" s="67">
        <f>+IF(F72=0,"",'Ark1'!AB425)</f>
        <v>2.1363051331511995</v>
      </c>
      <c r="AG72" s="67">
        <f t="shared" si="27"/>
        <v>3.6420494699646637</v>
      </c>
      <c r="AH72" s="25"/>
      <c r="AR72"/>
      <c r="AV72"/>
      <c r="AW72"/>
      <c r="AX72"/>
      <c r="AY72"/>
      <c r="AZ72"/>
      <c r="BA72"/>
      <c r="BE72"/>
      <c r="BF72"/>
      <c r="BG72"/>
    </row>
    <row r="73" spans="1:59" ht="15.6">
      <c r="A73" s="25"/>
      <c r="B73" s="66">
        <f>+'Ark1'!C426</f>
        <v>2022</v>
      </c>
      <c r="C73" s="66">
        <f>+'Ark1'!E426</f>
        <v>9</v>
      </c>
      <c r="D73" s="66">
        <f>+IF(F73=0,"",'Ark1'!Q426)</f>
        <v>20</v>
      </c>
      <c r="E73" s="67"/>
      <c r="F73" s="142">
        <f>+'Ark1'!R426</f>
        <v>116</v>
      </c>
      <c r="G73" s="105"/>
      <c r="H73" s="141">
        <f>+IF(F73=0,"",'Ark1'!AG426)</f>
        <v>1.3952587021507001</v>
      </c>
      <c r="I73" s="141"/>
      <c r="J73" s="141">
        <f>+IF(F73=0,"",'Ark1'!AH426)</f>
        <v>0</v>
      </c>
      <c r="K73" s="103"/>
      <c r="L73" s="18">
        <f>+IF(F73=0,"",'Ark1'!AI426)</f>
        <v>0</v>
      </c>
      <c r="M73" s="141"/>
      <c r="N73" s="67">
        <f>+IF(F73=0,"",'Ark1'!S426)</f>
        <v>5.6034482758620685</v>
      </c>
      <c r="O73" s="105"/>
      <c r="P73" s="105"/>
      <c r="Q73" s="57" t="str">
        <f>+IF(L73=0,"",'Ark1'!AJ426)</f>
        <v/>
      </c>
      <c r="R73" s="383"/>
      <c r="S73" s="57" t="str">
        <f>+IF(L73=0,"",'Ark1'!AK426)</f>
        <v/>
      </c>
      <c r="T73" s="67">
        <f>+IF(F73=0,"",'Ark1'!T426)</f>
        <v>5.8275862068965516</v>
      </c>
      <c r="U73" s="388"/>
      <c r="V73" s="141">
        <f>+IF(F73=0,"",'Ark1'!U426)</f>
        <v>22.549137931034487</v>
      </c>
      <c r="W73" s="141"/>
      <c r="X73" s="67">
        <f>+IF(F73=0,"",'Ark1'!W426)</f>
        <v>3.4482758620689653</v>
      </c>
      <c r="Y73" s="141">
        <f>+IF(F73=0,"",'Ark1'!X426)</f>
        <v>87.068965517241367</v>
      </c>
      <c r="Z73" s="142"/>
      <c r="AA73" s="141">
        <f>+IF(F73=0,"",'Ark1'!Y426)</f>
        <v>42.241379310344819</v>
      </c>
      <c r="AB73" s="141">
        <f>+IF(F73=0,"",'Ark1'!Z426)</f>
        <v>5.874513856477007</v>
      </c>
      <c r="AC73" s="103"/>
      <c r="AD73" s="141">
        <f>+IF(F73=0,"",'Ark1'!Z426)</f>
        <v>5.874513856477007</v>
      </c>
      <c r="AE73" s="67">
        <f>+IF(F73=0,"",'Ark1'!AA426)</f>
        <v>1.5750167505667949</v>
      </c>
      <c r="AF73" s="67">
        <f>+IF(F73=0,"",'Ark1'!AB426)</f>
        <v>1.7872916423969996</v>
      </c>
      <c r="AG73" s="67">
        <f t="shared" si="27"/>
        <v>4.0241538461538475</v>
      </c>
      <c r="AH73" s="25"/>
      <c r="AR73"/>
      <c r="AV73"/>
      <c r="AW73"/>
      <c r="AX73"/>
      <c r="AY73"/>
      <c r="AZ73"/>
      <c r="BA73"/>
      <c r="BE73"/>
      <c r="BF73"/>
      <c r="BG73"/>
    </row>
    <row r="74" spans="1:59" ht="15.6">
      <c r="A74" s="25"/>
      <c r="B74" s="66">
        <f>+'Ark1'!C427</f>
        <v>2022</v>
      </c>
      <c r="C74" s="66">
        <f>+'Ark1'!E427</f>
        <v>10</v>
      </c>
      <c r="D74" s="66">
        <f>+IF(F74=0,"",'Ark1'!Q427)</f>
        <v>51</v>
      </c>
      <c r="E74" s="67"/>
      <c r="F74" s="142">
        <f>+'Ark1'!R427</f>
        <v>353</v>
      </c>
      <c r="G74" s="105"/>
      <c r="H74" s="141">
        <f>+IF(F74=0,"",'Ark1'!AG427)</f>
        <v>4.2652018895121762</v>
      </c>
      <c r="I74" s="141"/>
      <c r="J74" s="141">
        <f>+IF(F74=0,"",'Ark1'!AH427)</f>
        <v>0.56657223796033995</v>
      </c>
      <c r="K74" s="103"/>
      <c r="L74" s="18">
        <f>+IF(F74=0,"",'Ark1'!AI427)</f>
        <v>14</v>
      </c>
      <c r="M74" s="141"/>
      <c r="N74" s="67">
        <f>+IF(F74=0,"",'Ark1'!S427)</f>
        <v>5.002832861189801</v>
      </c>
      <c r="O74" s="105"/>
      <c r="P74" s="105"/>
      <c r="Q74" s="57">
        <f>+IF(L74=0,"",'Ark1'!AJ427)</f>
        <v>109.26428571428571</v>
      </c>
      <c r="R74" s="383"/>
      <c r="S74" s="57">
        <f>+IF(L74=0,"",'Ark1'!AK427)</f>
        <v>15.271215865278805</v>
      </c>
      <c r="T74" s="67">
        <f>+IF(F74=0,"",'Ark1'!T427)</f>
        <v>6.2209631728045309</v>
      </c>
      <c r="U74" s="388"/>
      <c r="V74" s="141">
        <f>+IF(F74=0,"",'Ark1'!U427)</f>
        <v>22.6515580736544</v>
      </c>
      <c r="W74" s="141"/>
      <c r="X74" s="67">
        <f>+IF(F74=0,"",'Ark1'!W427)</f>
        <v>4.2492917847025504</v>
      </c>
      <c r="Y74" s="141">
        <f>+IF(F74=0,"",'Ark1'!X427)</f>
        <v>92.634560906515603</v>
      </c>
      <c r="Z74" s="142"/>
      <c r="AA74" s="141">
        <f>+IF(F74=0,"",'Ark1'!Y427)</f>
        <v>42.492917847025502</v>
      </c>
      <c r="AB74" s="141">
        <f>+IF(F74=0,"",'Ark1'!Z427)</f>
        <v>5.0879131457443911</v>
      </c>
      <c r="AC74" s="103"/>
      <c r="AD74" s="141">
        <f>+IF(F74=0,"",'Ark1'!Z427)</f>
        <v>5.0879131457443911</v>
      </c>
      <c r="AE74" s="67">
        <f>+IF(F74=0,"",'Ark1'!AA427)</f>
        <v>1.4152119403422521</v>
      </c>
      <c r="AF74" s="67">
        <f>+IF(F74=0,"",'Ark1'!AB427)</f>
        <v>2.082413118974519</v>
      </c>
      <c r="AG74" s="67">
        <f t="shared" si="27"/>
        <v>4.527746319365801</v>
      </c>
      <c r="AH74" s="25"/>
      <c r="AR74"/>
      <c r="AV74"/>
      <c r="AW74"/>
      <c r="AX74"/>
      <c r="AY74"/>
      <c r="AZ74"/>
      <c r="BA74"/>
      <c r="BE74"/>
      <c r="BF74"/>
      <c r="BG74"/>
    </row>
    <row r="75" spans="1:59" ht="15.6">
      <c r="A75" s="25"/>
      <c r="B75" s="66">
        <f>+'Ark1'!C428</f>
        <v>2022</v>
      </c>
      <c r="C75" s="66">
        <f>+'Ark1'!E428</f>
        <v>11</v>
      </c>
      <c r="D75" s="66">
        <f>+IF(F75=0,"",'Ark1'!Q428)</f>
        <v>24</v>
      </c>
      <c r="E75" s="67">
        <f t="shared" ref="E75:E88" si="28">+IF(F75=0,"",D75-D128)</f>
        <v>-8</v>
      </c>
      <c r="F75" s="142">
        <f>+'Ark1'!R428</f>
        <v>113</v>
      </c>
      <c r="G75" s="105"/>
      <c r="H75" s="141">
        <f>+IF(F75=0,"",'Ark1'!AG428)</f>
        <v>1.4405458007524488</v>
      </c>
      <c r="I75" s="141">
        <f t="shared" ref="I75:I116" si="29">+IF(F75=0,"",H75-H128)</f>
        <v>-1.0683090171356679</v>
      </c>
      <c r="J75" s="141">
        <f>+IF(F75=0,"",'Ark1'!AH428)</f>
        <v>3.5398230088495577</v>
      </c>
      <c r="K75" s="103"/>
      <c r="L75" s="18">
        <f>+IF(F75=0,"",'Ark1'!AI428)</f>
        <v>0</v>
      </c>
      <c r="M75" s="141"/>
      <c r="N75" s="67">
        <f>+IF(F75=0,"",'Ark1'!S428)</f>
        <v>5.3451327433628322</v>
      </c>
      <c r="O75" s="105"/>
      <c r="P75" s="105"/>
      <c r="Q75" s="57" t="str">
        <f>+IF(L75=0,"",'Ark1'!AJ428)</f>
        <v/>
      </c>
      <c r="R75" s="383"/>
      <c r="S75" s="57" t="str">
        <f>+IF(L75=0,"",'Ark1'!AK428)</f>
        <v/>
      </c>
      <c r="T75" s="67">
        <f>+IF(F75=0,"",'Ark1'!T428)</f>
        <v>6.2477876106194685</v>
      </c>
      <c r="U75" s="388">
        <f t="shared" ref="U75:U88" si="30">+IF(F75=0,"",T75-T128)</f>
        <v>0.26647919940451636</v>
      </c>
      <c r="V75" s="141">
        <f>+IF(F75=0,"",'Ark1'!U428)</f>
        <v>23.899115044247793</v>
      </c>
      <c r="W75" s="141">
        <f t="shared" ref="W75:W88" si="31">+IF(F75=0,"",V75-V128)</f>
        <v>1.0246757919113385</v>
      </c>
      <c r="X75" s="67">
        <f>+IF(F75=0,"",'Ark1'!W428)</f>
        <v>8.8495575221238951</v>
      </c>
      <c r="Y75" s="141">
        <f>+IF(F75=0,"",'Ark1'!X428)</f>
        <v>86.72566371681414</v>
      </c>
      <c r="Z75" s="142">
        <f t="shared" ref="Z75:Z88" si="32">+IF(F75=0,"",Y75-Y128)</f>
        <v>-1.1248035729054777</v>
      </c>
      <c r="AA75" s="141">
        <f>+IF(F75=0,"",'Ark1'!Y428)</f>
        <v>53.982300884955755</v>
      </c>
      <c r="AB75" s="141">
        <f>+IF(F75=0,"",'Ark1'!Z428)</f>
        <v>6.4222993094680172</v>
      </c>
      <c r="AC75" s="103"/>
      <c r="AD75" s="141">
        <f>+IF(F75=0,"",'Ark1'!Z428)</f>
        <v>6.4222993094680172</v>
      </c>
      <c r="AE75" s="67">
        <f>+IF(F75=0,"",'Ark1'!AA428)</f>
        <v>1.589622939119175</v>
      </c>
      <c r="AF75" s="67">
        <f>+IF(F75=0,"",'Ark1'!AB428)</f>
        <v>2.3519187175593017</v>
      </c>
      <c r="AG75" s="67">
        <f t="shared" si="27"/>
        <v>4.4711920529801334</v>
      </c>
      <c r="AH75" s="25"/>
      <c r="AR75"/>
      <c r="AV75"/>
      <c r="AW75"/>
      <c r="AX75"/>
      <c r="AY75"/>
      <c r="AZ75"/>
      <c r="BA75"/>
      <c r="BE75"/>
      <c r="BF75"/>
      <c r="BG75"/>
    </row>
    <row r="76" spans="1:59" ht="15.6">
      <c r="A76" s="25"/>
      <c r="B76" s="66">
        <f>+'Ark1'!C429</f>
        <v>2022</v>
      </c>
      <c r="C76" s="66">
        <f>+'Ark1'!E429</f>
        <v>12</v>
      </c>
      <c r="D76" s="66">
        <f>+IF(F76=0,"",'Ark1'!Q429)</f>
        <v>18</v>
      </c>
      <c r="E76" s="67">
        <f t="shared" si="28"/>
        <v>-19</v>
      </c>
      <c r="F76" s="142">
        <f>+'Ark1'!R429</f>
        <v>108</v>
      </c>
      <c r="G76" s="105"/>
      <c r="H76" s="141">
        <f>+IF(F76=0,"",'Ark1'!AG429)</f>
        <v>1.2322998255566564</v>
      </c>
      <c r="I76" s="141">
        <f t="shared" si="29"/>
        <v>-1.4264467582374845</v>
      </c>
      <c r="J76" s="141">
        <f>+IF(F76=0,"",'Ark1'!AH429)</f>
        <v>0</v>
      </c>
      <c r="K76" s="103"/>
      <c r="L76" s="18">
        <f>+IF(F76=0,"",'Ark1'!AI429)</f>
        <v>0</v>
      </c>
      <c r="M76" s="141"/>
      <c r="N76" s="67">
        <f>+IF(F76=0,"",'Ark1'!S429)</f>
        <v>5.2962962962962967</v>
      </c>
      <c r="O76" s="105"/>
      <c r="P76" s="105"/>
      <c r="Q76" s="57" t="str">
        <f>+IF(L76=0,"",'Ark1'!AJ429)</f>
        <v/>
      </c>
      <c r="R76" s="383"/>
      <c r="S76" s="57" t="str">
        <f>+IF(L76=0,"",'Ark1'!AK429)</f>
        <v/>
      </c>
      <c r="T76" s="67">
        <f>+IF(F76=0,"",'Ark1'!T429)</f>
        <v>5.5277777777777777</v>
      </c>
      <c r="U76" s="388">
        <f t="shared" si="30"/>
        <v>-0.26101532567050167</v>
      </c>
      <c r="V76" s="141">
        <f>+IF(F76=0,"",'Ark1'!U429)</f>
        <v>21.39074074074075</v>
      </c>
      <c r="W76" s="141">
        <f t="shared" si="31"/>
        <v>-0.96956098339719432</v>
      </c>
      <c r="X76" s="67">
        <f>+IF(F76=0,"",'Ark1'!W429)</f>
        <v>3.7037037037037042</v>
      </c>
      <c r="Y76" s="141">
        <f>+IF(F76=0,"",'Ark1'!X429)</f>
        <v>86.1111111111111</v>
      </c>
      <c r="Z76" s="142">
        <f t="shared" si="32"/>
        <v>3.3524904214559115</v>
      </c>
      <c r="AA76" s="141">
        <f>+IF(F76=0,"",'Ark1'!Y429)</f>
        <v>27.777777777777779</v>
      </c>
      <c r="AB76" s="141">
        <f>+IF(F76=0,"",'Ark1'!Z429)</f>
        <v>5.3261329352444688</v>
      </c>
      <c r="AC76" s="103"/>
      <c r="AD76" s="141">
        <f>+IF(F76=0,"",'Ark1'!Z429)</f>
        <v>5.3261329352444688</v>
      </c>
      <c r="AE76" s="67">
        <f>+IF(F76=0,"",'Ark1'!AA429)</f>
        <v>1.6457535663328788</v>
      </c>
      <c r="AF76" s="67">
        <f>+IF(F76=0,"",'Ark1'!AB429)</f>
        <v>2.2667415564970392</v>
      </c>
      <c r="AG76" s="67">
        <f t="shared" si="27"/>
        <v>4.0388111888111906</v>
      </c>
      <c r="AH76" s="25"/>
      <c r="AR76"/>
      <c r="AV76"/>
      <c r="AW76"/>
      <c r="AX76"/>
      <c r="AY76"/>
      <c r="AZ76"/>
      <c r="BA76"/>
      <c r="BE76"/>
      <c r="BF76"/>
      <c r="BG76"/>
    </row>
    <row r="77" spans="1:59" ht="15.6">
      <c r="A77" s="25"/>
      <c r="B77" s="66">
        <f>+'Ark1'!C430</f>
        <v>2022</v>
      </c>
      <c r="C77" s="66">
        <f>+'Ark1'!E430</f>
        <v>13</v>
      </c>
      <c r="D77" s="66">
        <f>+IF(F77=0,"",'Ark1'!Q430)</f>
        <v>29</v>
      </c>
      <c r="E77" s="67">
        <f t="shared" si="28"/>
        <v>28</v>
      </c>
      <c r="F77" s="142">
        <f>+'Ark1'!R430</f>
        <v>149</v>
      </c>
      <c r="G77" s="105"/>
      <c r="H77" s="141">
        <f>+IF(F77=0,"",'Ark1'!AG430)</f>
        <v>1.779212218917942</v>
      </c>
      <c r="I77" s="141">
        <f t="shared" si="29"/>
        <v>1.7494860258571836</v>
      </c>
      <c r="J77" s="141">
        <f>+IF(F77=0,"",'Ark1'!AH430)</f>
        <v>0</v>
      </c>
      <c r="K77" s="103"/>
      <c r="L77" s="18">
        <f>+IF(F77=0,"",'Ark1'!AI430)</f>
        <v>0</v>
      </c>
      <c r="M77" s="141"/>
      <c r="N77" s="67">
        <f>+IF(F77=0,"",'Ark1'!S430)</f>
        <v>5.2214765100671139</v>
      </c>
      <c r="O77" s="105"/>
      <c r="P77" s="105"/>
      <c r="Q77" s="57" t="str">
        <f>+IF(L77=0,"",'Ark1'!AJ430)</f>
        <v/>
      </c>
      <c r="R77" s="383"/>
      <c r="S77" s="57" t="str">
        <f>+IF(L77=0,"",'Ark1'!AK430)</f>
        <v/>
      </c>
      <c r="T77" s="67">
        <f>+IF(F77=0,"",'Ark1'!T430)</f>
        <v>5.6845637583892596</v>
      </c>
      <c r="U77" s="388">
        <f t="shared" si="30"/>
        <v>-0.81543624161074035</v>
      </c>
      <c r="V77" s="141">
        <f>+IF(F77=0,"",'Ark1'!U430)</f>
        <v>22.385906040268445</v>
      </c>
      <c r="W77" s="141">
        <f t="shared" si="31"/>
        <v>-6.6140939597315551</v>
      </c>
      <c r="X77" s="67">
        <f>+IF(F77=0,"",'Ark1'!W430)</f>
        <v>3.3557046979865781</v>
      </c>
      <c r="Y77" s="141">
        <f>+IF(F77=0,"",'Ark1'!X430)</f>
        <v>88.590604026845696</v>
      </c>
      <c r="Z77" s="142">
        <f t="shared" si="32"/>
        <v>38.590604026845696</v>
      </c>
      <c r="AA77" s="141">
        <f>+IF(F77=0,"",'Ark1'!Y430)</f>
        <v>44.295302013422848</v>
      </c>
      <c r="AB77" s="141">
        <f>+IF(F77=0,"",'Ark1'!Z430)</f>
        <v>5.2790966805869193</v>
      </c>
      <c r="AC77" s="103"/>
      <c r="AD77" s="141">
        <f>+IF(F77=0,"",'Ark1'!Z430)</f>
        <v>5.2790966805869193</v>
      </c>
      <c r="AE77" s="67">
        <f>+IF(F77=0,"",'Ark1'!AA430)</f>
        <v>1.8711717521270703</v>
      </c>
      <c r="AF77" s="67">
        <f>+IF(F77=0,"",'Ark1'!AB430)</f>
        <v>2.385884801536597</v>
      </c>
      <c r="AG77" s="67">
        <f t="shared" si="27"/>
        <v>4.2872750642673498</v>
      </c>
      <c r="AH77" s="25"/>
      <c r="AR77"/>
      <c r="AV77"/>
      <c r="AW77"/>
      <c r="AX77"/>
      <c r="AY77"/>
      <c r="AZ77"/>
      <c r="BA77"/>
      <c r="BE77"/>
      <c r="BF77"/>
      <c r="BG77"/>
    </row>
    <row r="78" spans="1:59" ht="15.6">
      <c r="A78" s="25"/>
      <c r="B78" s="66">
        <f>+'Ark1'!C431</f>
        <v>2022</v>
      </c>
      <c r="C78" s="66">
        <f>+'Ark1'!E431</f>
        <v>14</v>
      </c>
      <c r="D78" s="66">
        <f>+IF(F78=0,"",'Ark1'!Q431)</f>
        <v>42</v>
      </c>
      <c r="E78" s="67">
        <f t="shared" si="28"/>
        <v>26</v>
      </c>
      <c r="F78" s="142">
        <f>+'Ark1'!R431</f>
        <v>300</v>
      </c>
      <c r="G78" s="105"/>
      <c r="H78" s="141">
        <f>+IF(F78=0,"",'Ark1'!AG431)</f>
        <v>3.8046496994915682</v>
      </c>
      <c r="I78" s="141">
        <f t="shared" si="29"/>
        <v>2.3317834610050863</v>
      </c>
      <c r="J78" s="141">
        <f>+IF(F78=0,"",'Ark1'!AH431)</f>
        <v>0</v>
      </c>
      <c r="K78" s="103"/>
      <c r="L78" s="18">
        <f>+IF(F78=0,"",'Ark1'!AI431)</f>
        <v>3</v>
      </c>
      <c r="M78" s="141"/>
      <c r="N78" s="67">
        <f>+IF(F78=0,"",'Ark1'!S431)</f>
        <v>5.6233333333333348</v>
      </c>
      <c r="O78" s="105"/>
      <c r="P78" s="105"/>
      <c r="Q78" s="57">
        <f>+IF(L78=0,"",'Ark1'!AJ431)</f>
        <v>107.96666666666664</v>
      </c>
      <c r="R78" s="383"/>
      <c r="S78" s="57">
        <f>+IF(L78=0,"",'Ark1'!AK431)</f>
        <v>12.939481441167771</v>
      </c>
      <c r="T78" s="67">
        <f>+IF(F78=0,"",'Ark1'!T431)</f>
        <v>6.43</v>
      </c>
      <c r="U78" s="388">
        <f t="shared" si="30"/>
        <v>-0.38967213114753907</v>
      </c>
      <c r="V78" s="141">
        <f>+IF(F78=0,"",'Ark1'!U431)</f>
        <v>23.775333333333361</v>
      </c>
      <c r="W78" s="141">
        <f t="shared" si="31"/>
        <v>0.21984153005467277</v>
      </c>
      <c r="X78" s="67">
        <f>+IF(F78=0,"",'Ark1'!W431)</f>
        <v>5.3333333333333321</v>
      </c>
      <c r="Y78" s="141">
        <f>+IF(F78=0,"",'Ark1'!X431)</f>
        <v>91.666666666666686</v>
      </c>
      <c r="Z78" s="142">
        <f t="shared" si="32"/>
        <v>4.7814207650273346</v>
      </c>
      <c r="AA78" s="141">
        <f>+IF(F78=0,"",'Ark1'!Y431)</f>
        <v>52</v>
      </c>
      <c r="AB78" s="141">
        <f>+IF(F78=0,"",'Ark1'!Z431)</f>
        <v>6.0375926401909004</v>
      </c>
      <c r="AC78" s="103"/>
      <c r="AD78" s="141">
        <f>+IF(F78=0,"",'Ark1'!Z431)</f>
        <v>6.0375926401909004</v>
      </c>
      <c r="AE78" s="67">
        <f>+IF(F78=0,"",'Ark1'!AA431)</f>
        <v>1.4904548149996213</v>
      </c>
      <c r="AF78" s="67">
        <f>+IF(F78=0,"",'Ark1'!AB431)</f>
        <v>2.0988330090790934</v>
      </c>
      <c r="AG78" s="67">
        <f t="shared" si="27"/>
        <v>4.2279786603438092</v>
      </c>
      <c r="AH78" s="25"/>
      <c r="AR78"/>
      <c r="AV78"/>
      <c r="AW78"/>
      <c r="AX78"/>
      <c r="AY78"/>
      <c r="AZ78"/>
      <c r="BA78"/>
      <c r="BE78"/>
      <c r="BF78"/>
      <c r="BG78"/>
    </row>
    <row r="79" spans="1:59" ht="15.6">
      <c r="A79" s="25"/>
      <c r="B79" s="66">
        <f>+'Ark1'!C432</f>
        <v>2022</v>
      </c>
      <c r="C79" s="66">
        <f>+'Ark1'!E432</f>
        <v>15</v>
      </c>
      <c r="D79" s="66">
        <f>+IF(F79=0,"",'Ark1'!Q432)</f>
        <v>1</v>
      </c>
      <c r="E79" s="67">
        <f t="shared" si="28"/>
        <v>-27</v>
      </c>
      <c r="F79" s="142">
        <f>+'Ark1'!R432</f>
        <v>7</v>
      </c>
      <c r="G79" s="105"/>
      <c r="H79" s="141">
        <f>+IF(F79=0,"",'Ark1'!AG432)</f>
        <v>8.7800429091258611E-2</v>
      </c>
      <c r="I79" s="141">
        <f t="shared" si="29"/>
        <v>-1.6115845257239025</v>
      </c>
      <c r="J79" s="141">
        <f>+IF(F79=0,"",'Ark1'!AH432)</f>
        <v>0</v>
      </c>
      <c r="K79" s="103"/>
      <c r="L79" s="18">
        <f>+IF(F79=0,"",'Ark1'!AI432)</f>
        <v>0</v>
      </c>
      <c r="M79" s="141"/>
      <c r="N79" s="67">
        <f>+IF(F79=0,"",'Ark1'!S432)</f>
        <v>5.4285714285714306</v>
      </c>
      <c r="O79" s="105"/>
      <c r="P79" s="105"/>
      <c r="Q79" s="57" t="str">
        <f>+IF(L79=0,"",'Ark1'!AJ432)</f>
        <v/>
      </c>
      <c r="R79" s="383"/>
      <c r="S79" s="57" t="str">
        <f>+IF(L79=0,"",'Ark1'!AK432)</f>
        <v/>
      </c>
      <c r="T79" s="67">
        <f>+IF(F79=0,"",'Ark1'!T432)</f>
        <v>7.1428571428571441</v>
      </c>
      <c r="U79" s="388">
        <f t="shared" si="30"/>
        <v>1.6494360902255645</v>
      </c>
      <c r="V79" s="141">
        <f>+IF(F79=0,"",'Ark1'!U432)</f>
        <v>23.514285714285705</v>
      </c>
      <c r="W79" s="141">
        <f t="shared" si="31"/>
        <v>1.7002067669172973</v>
      </c>
      <c r="X79" s="67">
        <f>+IF(F79=0,"",'Ark1'!W432)</f>
        <v>28.571428571428577</v>
      </c>
      <c r="Y79" s="141">
        <f>+IF(F79=0,"",'Ark1'!X432)</f>
        <v>100</v>
      </c>
      <c r="Z79" s="142">
        <f t="shared" si="32"/>
        <v>15.131578947368453</v>
      </c>
      <c r="AA79" s="141">
        <f>+IF(F79=0,"",'Ark1'!Y432)</f>
        <v>42.857142857142847</v>
      </c>
      <c r="AB79" s="141">
        <f>+IF(F79=0,"",'Ark1'!Z432)</f>
        <v>4.4363526110754643</v>
      </c>
      <c r="AC79" s="103"/>
      <c r="AD79" s="141">
        <f>+IF(F79=0,"",'Ark1'!Z432)</f>
        <v>4.4363526110754643</v>
      </c>
      <c r="AE79" s="67">
        <f>+IF(F79=0,"",'Ark1'!AA432)</f>
        <v>0.49487165930539057</v>
      </c>
      <c r="AF79" s="67">
        <f>+IF(F79=0,"",'Ark1'!AB432)</f>
        <v>2.6418917155581325</v>
      </c>
      <c r="AG79" s="67">
        <f t="shared" si="27"/>
        <v>4.3315789473684179</v>
      </c>
      <c r="AH79" s="25"/>
      <c r="AR79"/>
      <c r="AV79"/>
      <c r="AW79"/>
      <c r="AX79"/>
      <c r="AY79"/>
      <c r="AZ79"/>
      <c r="BA79"/>
      <c r="BE79"/>
      <c r="BF79"/>
      <c r="BG79"/>
    </row>
    <row r="80" spans="1:59" ht="15.6">
      <c r="A80" s="25"/>
      <c r="B80" s="66">
        <f>+'Ark1'!C433</f>
        <v>2022</v>
      </c>
      <c r="C80" s="66">
        <f>+'Ark1'!E433</f>
        <v>16</v>
      </c>
      <c r="D80" s="66">
        <f>+IF(F80=0,"",'Ark1'!Q433)</f>
        <v>4</v>
      </c>
      <c r="E80" s="67">
        <f t="shared" si="28"/>
        <v>-5</v>
      </c>
      <c r="F80" s="142">
        <f>+'Ark1'!R433</f>
        <v>112</v>
      </c>
      <c r="G80" s="105"/>
      <c r="H80" s="141">
        <f>+IF(F80=0,"",'Ark1'!AG433)</f>
        <v>1.1003858151419039</v>
      </c>
      <c r="I80" s="141">
        <f t="shared" si="29"/>
        <v>-6.19390847679544E-2</v>
      </c>
      <c r="J80" s="141">
        <f>+IF(F80=0,"",'Ark1'!AH433)</f>
        <v>0</v>
      </c>
      <c r="K80" s="103"/>
      <c r="L80" s="18">
        <f>+IF(F80=0,"",'Ark1'!AI433)</f>
        <v>103</v>
      </c>
      <c r="M80" s="141"/>
      <c r="N80" s="67">
        <f>+IF(F80=0,"",'Ark1'!S433)</f>
        <v>4.4107142857142847</v>
      </c>
      <c r="O80" s="105"/>
      <c r="P80" s="105"/>
      <c r="Q80" s="57">
        <f>+IF(L80=0,"",'Ark1'!AJ433)</f>
        <v>108.49805825242711</v>
      </c>
      <c r="R80" s="383"/>
      <c r="S80" s="57">
        <f>+IF(L80=0,"",'Ark1'!AK433)</f>
        <v>14.073032428804259</v>
      </c>
      <c r="T80" s="67">
        <f>+IF(F80=0,"",'Ark1'!T433)</f>
        <v>4.9821428571428559</v>
      </c>
      <c r="U80" s="388">
        <f t="shared" si="30"/>
        <v>-0.97785714285714409</v>
      </c>
      <c r="V80" s="141">
        <f>+IF(F80=0,"",'Ark1'!U433)</f>
        <v>18.418749999999999</v>
      </c>
      <c r="W80" s="141">
        <f t="shared" si="31"/>
        <v>-4.2598500000000037</v>
      </c>
      <c r="X80" s="67">
        <f>+IF(F80=0,"",'Ark1'!W433)</f>
        <v>0</v>
      </c>
      <c r="Y80" s="141">
        <f>+IF(F80=0,"",'Ark1'!X433)</f>
        <v>67.85714285714289</v>
      </c>
      <c r="Z80" s="142">
        <f t="shared" si="32"/>
        <v>-19.14285714285711</v>
      </c>
      <c r="AA80" s="141">
        <f>+IF(F80=0,"",'Ark1'!Y433)</f>
        <v>12.5</v>
      </c>
      <c r="AB80" s="141">
        <f>+IF(F80=0,"",'Ark1'!Z433)</f>
        <v>3.9353374163287458</v>
      </c>
      <c r="AC80" s="103"/>
      <c r="AD80" s="141">
        <f>+IF(F80=0,"",'Ark1'!Z433)</f>
        <v>3.9353374163287458</v>
      </c>
      <c r="AE80" s="67">
        <f>+IF(F80=0,"",'Ark1'!AA433)</f>
        <v>1.1993567578719289</v>
      </c>
      <c r="AF80" s="67">
        <f>+IF(F80=0,"",'Ark1'!AB433)</f>
        <v>1.2318840307862278</v>
      </c>
      <c r="AG80" s="67">
        <f t="shared" si="27"/>
        <v>4.1759109311740898</v>
      </c>
      <c r="AH80" s="25"/>
      <c r="AR80"/>
      <c r="AV80"/>
      <c r="AW80"/>
      <c r="AX80"/>
      <c r="AY80"/>
      <c r="AZ80"/>
      <c r="BA80"/>
      <c r="BE80"/>
      <c r="BF80"/>
      <c r="BG80"/>
    </row>
    <row r="81" spans="1:59" ht="15.6">
      <c r="A81" s="25"/>
      <c r="B81" s="66">
        <f>+'Ark1'!C434</f>
        <v>2022</v>
      </c>
      <c r="C81" s="66">
        <f>+'Ark1'!E434</f>
        <v>17</v>
      </c>
      <c r="D81" s="66">
        <f>+IF(F81=0,"",'Ark1'!Q434)</f>
        <v>35</v>
      </c>
      <c r="E81" s="67">
        <f t="shared" si="28"/>
        <v>1</v>
      </c>
      <c r="F81" s="142">
        <f>+'Ark1'!R434</f>
        <v>213</v>
      </c>
      <c r="G81" s="105"/>
      <c r="H81" s="141">
        <f>+IF(F81=0,"",'Ark1'!AG434)</f>
        <v>2.6367332991555328</v>
      </c>
      <c r="I81" s="141">
        <f t="shared" si="29"/>
        <v>0.66952559527433708</v>
      </c>
      <c r="J81" s="141">
        <f>+IF(F81=0,"",'Ark1'!AH434)</f>
        <v>0</v>
      </c>
      <c r="K81" s="103"/>
      <c r="L81" s="18">
        <f>+IF(F81=0,"",'Ark1'!AI434)</f>
        <v>0</v>
      </c>
      <c r="M81" s="141"/>
      <c r="N81" s="67">
        <f>+IF(F81=0,"",'Ark1'!S434)</f>
        <v>5.154929577464789</v>
      </c>
      <c r="O81" s="105"/>
      <c r="P81" s="105"/>
      <c r="Q81" s="57" t="str">
        <f>+IF(L81=0,"",'Ark1'!AJ434)</f>
        <v/>
      </c>
      <c r="R81" s="383"/>
      <c r="S81" s="57" t="str">
        <f>+IF(L81=0,"",'Ark1'!AK434)</f>
        <v/>
      </c>
      <c r="T81" s="67">
        <f>+IF(F81=0,"",'Ark1'!T434)</f>
        <v>5.647887323943662</v>
      </c>
      <c r="U81" s="388">
        <f t="shared" si="30"/>
        <v>-0.13620358514724806</v>
      </c>
      <c r="V81" s="141">
        <f>+IF(F81=0,"",'Ark1'!U434)</f>
        <v>23.207042253521141</v>
      </c>
      <c r="W81" s="141">
        <f t="shared" si="31"/>
        <v>1.3985195262484069</v>
      </c>
      <c r="X81" s="67">
        <f>+IF(F81=0,"",'Ark1'!W434)</f>
        <v>3.7558685446009399</v>
      </c>
      <c r="Y81" s="141">
        <f>+IF(F81=0,"",'Ark1'!X434)</f>
        <v>89.671361502347423</v>
      </c>
      <c r="Z81" s="142">
        <f t="shared" si="32"/>
        <v>6.7168160478019843</v>
      </c>
      <c r="AA81" s="141">
        <f>+IF(F81=0,"",'Ark1'!Y434)</f>
        <v>48.356807511737102</v>
      </c>
      <c r="AB81" s="141">
        <f>+IF(F81=0,"",'Ark1'!Z434)</f>
        <v>6.4887404959334081</v>
      </c>
      <c r="AC81" s="103"/>
      <c r="AD81" s="141">
        <f>+IF(F81=0,"",'Ark1'!Z434)</f>
        <v>6.4887404959334081</v>
      </c>
      <c r="AE81" s="67">
        <f>+IF(F81=0,"",'Ark1'!AA434)</f>
        <v>1.5288882148294625</v>
      </c>
      <c r="AF81" s="67">
        <f>+IF(F81=0,"",'Ark1'!AB434)</f>
        <v>2.0147246101911152</v>
      </c>
      <c r="AG81" s="67">
        <f t="shared" si="27"/>
        <v>4.5019125683060137</v>
      </c>
      <c r="AH81" s="25"/>
      <c r="AR81"/>
      <c r="AV81"/>
      <c r="AW81"/>
      <c r="AX81"/>
      <c r="AY81"/>
      <c r="AZ81"/>
      <c r="BA81"/>
      <c r="BE81"/>
      <c r="BF81"/>
      <c r="BG81"/>
    </row>
    <row r="82" spans="1:59" ht="15.6">
      <c r="A82" s="25"/>
      <c r="B82" s="66">
        <f>+'Ark1'!C435</f>
        <v>2022</v>
      </c>
      <c r="C82" s="66">
        <f>+'Ark1'!E435</f>
        <v>18</v>
      </c>
      <c r="D82" s="66">
        <f>+IF(F82=0,"",'Ark1'!Q435)</f>
        <v>10</v>
      </c>
      <c r="E82" s="67">
        <f t="shared" si="28"/>
        <v>-3</v>
      </c>
      <c r="F82" s="142">
        <f>+'Ark1'!R435</f>
        <v>152</v>
      </c>
      <c r="G82" s="105"/>
      <c r="H82" s="141">
        <f>+IF(F82=0,"",'Ark1'!AG435)</f>
        <v>1.7885470154495151</v>
      </c>
      <c r="I82" s="141">
        <f t="shared" si="29"/>
        <v>1.0368484710284349</v>
      </c>
      <c r="J82" s="141">
        <f>+IF(F82=0,"",'Ark1'!AH435)</f>
        <v>0</v>
      </c>
      <c r="K82" s="103"/>
      <c r="L82" s="18">
        <f>+IF(F82=0,"",'Ark1'!AI435)</f>
        <v>0</v>
      </c>
      <c r="M82" s="141"/>
      <c r="N82" s="67">
        <f>+IF(F82=0,"",'Ark1'!S435)</f>
        <v>5.5394736842105283</v>
      </c>
      <c r="O82" s="105"/>
      <c r="P82" s="105"/>
      <c r="Q82" s="57" t="str">
        <f>+IF(L82=0,"",'Ark1'!AJ435)</f>
        <v/>
      </c>
      <c r="R82" s="383"/>
      <c r="S82" s="57" t="str">
        <f>+IF(L82=0,"",'Ark1'!AK435)</f>
        <v/>
      </c>
      <c r="T82" s="67">
        <f>+IF(F82=0,"",'Ark1'!T435)</f>
        <v>6.4605263157894761</v>
      </c>
      <c r="U82" s="388">
        <f t="shared" si="30"/>
        <v>-0.35765550239234312</v>
      </c>
      <c r="V82" s="141">
        <f>+IF(F82=0,"",'Ark1'!U435)</f>
        <v>22.059210526315795</v>
      </c>
      <c r="W82" s="141">
        <f t="shared" si="31"/>
        <v>-0.16306220095692936</v>
      </c>
      <c r="X82" s="67">
        <f>+IF(F82=0,"",'Ark1'!W435)</f>
        <v>7.8947368421052637</v>
      </c>
      <c r="Y82" s="141">
        <f>+IF(F82=0,"",'Ark1'!X435)</f>
        <v>80.921052631578945</v>
      </c>
      <c r="Z82" s="142">
        <f t="shared" si="32"/>
        <v>-13.018341307814978</v>
      </c>
      <c r="AA82" s="141">
        <f>+IF(F82=0,"",'Ark1'!Y435)</f>
        <v>38.815789473684227</v>
      </c>
      <c r="AB82" s="141">
        <f>+IF(F82=0,"",'Ark1'!Z435)</f>
        <v>6.6033519724052416</v>
      </c>
      <c r="AC82" s="103"/>
      <c r="AD82" s="141">
        <f>+IF(F82=0,"",'Ark1'!Z435)</f>
        <v>6.6033519724052416</v>
      </c>
      <c r="AE82" s="67">
        <f>+IF(F82=0,"",'Ark1'!AA435)</f>
        <v>1.5038616036695962</v>
      </c>
      <c r="AF82" s="67">
        <f>+IF(F82=0,"",'Ark1'!AB435)</f>
        <v>2.1486886421458142</v>
      </c>
      <c r="AG82" s="67">
        <f t="shared" si="27"/>
        <v>3.9821852731591445</v>
      </c>
      <c r="AH82" s="25"/>
      <c r="AR82"/>
      <c r="AV82"/>
      <c r="AW82"/>
      <c r="AX82"/>
      <c r="AY82"/>
      <c r="AZ82"/>
      <c r="BA82"/>
      <c r="BE82"/>
      <c r="BF82"/>
      <c r="BG82"/>
    </row>
    <row r="83" spans="1:59" ht="15.6">
      <c r="A83" s="25"/>
      <c r="B83" s="66">
        <f>+'Ark1'!C436</f>
        <v>2022</v>
      </c>
      <c r="C83" s="66">
        <f>+'Ark1'!E436</f>
        <v>19</v>
      </c>
      <c r="D83" s="66">
        <f>+IF(F83=0,"",'Ark1'!Q436)</f>
        <v>20</v>
      </c>
      <c r="E83" s="67">
        <f t="shared" si="28"/>
        <v>7</v>
      </c>
      <c r="F83" s="142">
        <f>+'Ark1'!R436</f>
        <v>128</v>
      </c>
      <c r="G83" s="105"/>
      <c r="H83" s="141">
        <f>+IF(F83=0,"",'Ark1'!AG436)</f>
        <v>1.498688247720535</v>
      </c>
      <c r="I83" s="141">
        <f t="shared" si="29"/>
        <v>0.51349045680719674</v>
      </c>
      <c r="J83" s="141">
        <f>+IF(F83=0,"",'Ark1'!AH436)</f>
        <v>0</v>
      </c>
      <c r="K83" s="103"/>
      <c r="L83" s="18">
        <f>+IF(F83=0,"",'Ark1'!AI436)</f>
        <v>0</v>
      </c>
      <c r="M83" s="141"/>
      <c r="N83" s="67">
        <f>+IF(F83=0,"",'Ark1'!S436)</f>
        <v>4.78125</v>
      </c>
      <c r="O83" s="105"/>
      <c r="P83" s="105"/>
      <c r="Q83" s="57" t="str">
        <f>+IF(L83=0,"",'Ark1'!AJ436)</f>
        <v/>
      </c>
      <c r="R83" s="383"/>
      <c r="S83" s="57" t="str">
        <f>+IF(L83=0,"",'Ark1'!AK436)</f>
        <v/>
      </c>
      <c r="T83" s="67">
        <f>+IF(F83=0,"",'Ark1'!T436)</f>
        <v>4.953125</v>
      </c>
      <c r="U83" s="388">
        <f t="shared" si="30"/>
        <v>-0.53600543478260843</v>
      </c>
      <c r="V83" s="141">
        <f>+IF(F83=0,"",'Ark1'!U436)</f>
        <v>21.949999999999996</v>
      </c>
      <c r="W83" s="141">
        <f t="shared" si="31"/>
        <v>1.0558695652173995</v>
      </c>
      <c r="X83" s="67">
        <f>+IF(F83=0,"",'Ark1'!W436)</f>
        <v>0.78125</v>
      </c>
      <c r="Y83" s="141">
        <f>+IF(F83=0,"",'Ark1'!X436)</f>
        <v>86.71875</v>
      </c>
      <c r="Z83" s="142">
        <f t="shared" si="32"/>
        <v>10.631793478260875</v>
      </c>
      <c r="AA83" s="141">
        <f>+IF(F83=0,"",'Ark1'!Y436)</f>
        <v>40.625</v>
      </c>
      <c r="AB83" s="141">
        <f>+IF(F83=0,"",'Ark1'!Z436)</f>
        <v>5.2566178527643137</v>
      </c>
      <c r="AC83" s="103"/>
      <c r="AD83" s="141">
        <f>+IF(F83=0,"",'Ark1'!Z436)</f>
        <v>5.2566178527643137</v>
      </c>
      <c r="AE83" s="67">
        <f>+IF(F83=0,"",'Ark1'!AA436)</f>
        <v>1.4996744438377283</v>
      </c>
      <c r="AF83" s="67">
        <f>+IF(F83=0,"",'Ark1'!AB436)</f>
        <v>1.7978258353842278</v>
      </c>
      <c r="AG83" s="67">
        <f t="shared" si="27"/>
        <v>4.5908496732026132</v>
      </c>
      <c r="AH83" s="25"/>
      <c r="AR83"/>
      <c r="AV83"/>
      <c r="AW83"/>
      <c r="AX83"/>
      <c r="AY83"/>
      <c r="AZ83"/>
      <c r="BA83"/>
      <c r="BE83"/>
      <c r="BF83"/>
      <c r="BG83"/>
    </row>
    <row r="84" spans="1:59" ht="15.6">
      <c r="A84" s="25"/>
      <c r="B84" s="66">
        <f>+'Ark1'!C437</f>
        <v>2022</v>
      </c>
      <c r="C84" s="66">
        <f>+'Ark1'!E437</f>
        <v>20</v>
      </c>
      <c r="D84" s="66">
        <f>+IF(F84=0,"",'Ark1'!Q437)</f>
        <v>16</v>
      </c>
      <c r="E84" s="67">
        <f t="shared" si="28"/>
        <v>-27</v>
      </c>
      <c r="F84" s="142">
        <f>+'Ark1'!R437</f>
        <v>115</v>
      </c>
      <c r="G84" s="105"/>
      <c r="H84" s="141">
        <f>+IF(F84=0,"",'Ark1'!AG437)</f>
        <v>1.4646029049566749</v>
      </c>
      <c r="I84" s="141">
        <f t="shared" si="29"/>
        <v>-1.7595973733214947</v>
      </c>
      <c r="J84" s="141">
        <f>+IF(F84=0,"",'Ark1'!AH437)</f>
        <v>0</v>
      </c>
      <c r="K84" s="103"/>
      <c r="L84" s="18">
        <f>+IF(F84=0,"",'Ark1'!AI437)</f>
        <v>0</v>
      </c>
      <c r="M84" s="141"/>
      <c r="N84" s="67">
        <f>+IF(F84=0,"",'Ark1'!S437)</f>
        <v>5.6</v>
      </c>
      <c r="O84" s="105"/>
      <c r="P84" s="105"/>
      <c r="Q84" s="57" t="str">
        <f>+IF(L84=0,"",'Ark1'!AJ437)</f>
        <v/>
      </c>
      <c r="R84" s="383"/>
      <c r="S84" s="57" t="str">
        <f>+IF(L84=0,"",'Ark1'!AK437)</f>
        <v/>
      </c>
      <c r="T84" s="67">
        <f>+IF(F84=0,"",'Ark1'!T437)</f>
        <v>6.3826086956521744</v>
      </c>
      <c r="U84" s="388">
        <f t="shared" si="30"/>
        <v>0.1939294503691551</v>
      </c>
      <c r="V84" s="141">
        <f>+IF(F84=0,"",'Ark1'!U437)</f>
        <v>23.875652173913043</v>
      </c>
      <c r="W84" s="141">
        <f t="shared" si="31"/>
        <v>0.13652009844133062</v>
      </c>
      <c r="X84" s="67">
        <f>+IF(F84=0,"",'Ark1'!W437)</f>
        <v>7.8260869565217392</v>
      </c>
      <c r="Y84" s="141">
        <f>+IF(F84=0,"",'Ark1'!X437)</f>
        <v>90.434782608695642</v>
      </c>
      <c r="Z84" s="142">
        <f t="shared" si="32"/>
        <v>-2.3954060705496545</v>
      </c>
      <c r="AA84" s="141">
        <f>+IF(F84=0,"",'Ark1'!Y437)</f>
        <v>52.173913043478258</v>
      </c>
      <c r="AB84" s="141">
        <f>+IF(F84=0,"",'Ark1'!Z437)</f>
        <v>7.041116404863895</v>
      </c>
      <c r="AC84" s="103"/>
      <c r="AD84" s="141">
        <f>+IF(F84=0,"",'Ark1'!Z437)</f>
        <v>7.041116404863895</v>
      </c>
      <c r="AE84" s="67">
        <f>+IF(F84=0,"",'Ark1'!AA437)</f>
        <v>1.8733833610319348</v>
      </c>
      <c r="AF84" s="67">
        <f>+IF(F84=0,"",'Ark1'!AB437)</f>
        <v>2.5727082961959944</v>
      </c>
      <c r="AG84" s="67">
        <f t="shared" si="27"/>
        <v>4.2635093167701861</v>
      </c>
      <c r="AH84" s="25"/>
      <c r="AR84"/>
      <c r="AV84"/>
      <c r="AW84"/>
      <c r="AX84"/>
      <c r="AY84"/>
      <c r="AZ84"/>
      <c r="BA84"/>
      <c r="BE84"/>
      <c r="BF84"/>
      <c r="BG84"/>
    </row>
    <row r="85" spans="1:59" ht="15.6">
      <c r="A85" s="25"/>
      <c r="B85" s="66">
        <f>+'Ark1'!C438</f>
        <v>2022</v>
      </c>
      <c r="C85" s="66">
        <f>+'Ark1'!E438</f>
        <v>21</v>
      </c>
      <c r="D85" s="66">
        <f>+IF(F85=0,"",'Ark1'!Q438)</f>
        <v>15</v>
      </c>
      <c r="E85" s="67">
        <f t="shared" si="28"/>
        <v>12</v>
      </c>
      <c r="F85" s="142">
        <f>+'Ark1'!R438</f>
        <v>54</v>
      </c>
      <c r="G85" s="105"/>
      <c r="H85" s="141">
        <f>+IF(F85=0,"",'Ark1'!AG438)</f>
        <v>0.48941004672679123</v>
      </c>
      <c r="I85" s="141">
        <f t="shared" si="29"/>
        <v>0.38782846975019925</v>
      </c>
      <c r="J85" s="141">
        <f>+IF(F85=0,"",'Ark1'!AH438)</f>
        <v>0</v>
      </c>
      <c r="K85" s="103"/>
      <c r="L85" s="18">
        <f>+IF(F85=0,"",'Ark1'!AI438)</f>
        <v>0</v>
      </c>
      <c r="M85" s="141"/>
      <c r="N85" s="67">
        <f>+IF(F85=0,"",'Ark1'!S438)</f>
        <v>5.7037037037037024</v>
      </c>
      <c r="O85" s="105"/>
      <c r="P85" s="105"/>
      <c r="Q85" s="57" t="str">
        <f>+IF(L85=0,"",'Ark1'!AJ438)</f>
        <v/>
      </c>
      <c r="R85" s="383"/>
      <c r="S85" s="57" t="str">
        <f>+IF(L85=0,"",'Ark1'!AK438)</f>
        <v/>
      </c>
      <c r="T85" s="67">
        <f>+IF(F85=0,"",'Ark1'!T438)</f>
        <v>4.7777777777777777</v>
      </c>
      <c r="U85" s="388">
        <f t="shared" si="30"/>
        <v>-2.2222222222222223</v>
      </c>
      <c r="V85" s="141">
        <f>+IF(F85=0,"",'Ark1'!U438)</f>
        <v>16.99074074074074</v>
      </c>
      <c r="W85" s="141">
        <f t="shared" si="31"/>
        <v>-5.0314814814814852</v>
      </c>
      <c r="X85" s="67">
        <f>+IF(F85=0,"",'Ark1'!W438)</f>
        <v>0</v>
      </c>
      <c r="Y85" s="141">
        <f>+IF(F85=0,"",'Ark1'!X438)</f>
        <v>50</v>
      </c>
      <c r="Z85" s="142">
        <f t="shared" si="32"/>
        <v>-38.8888888888889</v>
      </c>
      <c r="AA85" s="141">
        <f>+IF(F85=0,"",'Ark1'!Y438)</f>
        <v>18.518518518518519</v>
      </c>
      <c r="AB85" s="141">
        <f>+IF(F85=0,"",'Ark1'!Z438)</f>
        <v>5.487537008008788</v>
      </c>
      <c r="AC85" s="103"/>
      <c r="AD85" s="141">
        <f>+IF(F85=0,"",'Ark1'!Z438)</f>
        <v>5.487537008008788</v>
      </c>
      <c r="AE85" s="67">
        <f>+IF(F85=0,"",'Ark1'!AA438)</f>
        <v>1.8219813149998303</v>
      </c>
      <c r="AF85" s="67">
        <f>+IF(F85=0,"",'Ark1'!AB438)</f>
        <v>1.7177360926378129</v>
      </c>
      <c r="AG85" s="67">
        <f t="shared" si="27"/>
        <v>2.9788961038961044</v>
      </c>
      <c r="AH85" s="25"/>
      <c r="AR85"/>
      <c r="AV85"/>
      <c r="AW85"/>
      <c r="AX85"/>
      <c r="AY85"/>
      <c r="AZ85"/>
      <c r="BA85"/>
      <c r="BE85"/>
      <c r="BF85"/>
      <c r="BG85"/>
    </row>
    <row r="86" spans="1:59" ht="15.6">
      <c r="A86" s="25"/>
      <c r="B86" s="66">
        <f>+'Ark1'!C439</f>
        <v>2022</v>
      </c>
      <c r="C86" s="66">
        <f>+'Ark1'!E439</f>
        <v>22</v>
      </c>
      <c r="D86" s="66">
        <f>+IF(F86=0,"",'Ark1'!Q439)</f>
        <v>37</v>
      </c>
      <c r="E86" s="67">
        <f t="shared" si="28"/>
        <v>2</v>
      </c>
      <c r="F86" s="142">
        <f>+'Ark1'!R439</f>
        <v>251</v>
      </c>
      <c r="G86" s="105"/>
      <c r="H86" s="141">
        <f>+IF(F86=0,"",'Ark1'!AG439)</f>
        <v>2.8929867993708438</v>
      </c>
      <c r="I86" s="141">
        <f t="shared" si="29"/>
        <v>8.8868881098193242E-2</v>
      </c>
      <c r="J86" s="141">
        <f>+IF(F86=0,"",'Ark1'!AH439)</f>
        <v>4.7808764940239046</v>
      </c>
      <c r="K86" s="103"/>
      <c r="L86" s="18">
        <f>+IF(F86=0,"",'Ark1'!AI439)</f>
        <v>0</v>
      </c>
      <c r="M86" s="141"/>
      <c r="N86" s="67">
        <f>+IF(F86=0,"",'Ark1'!S439)</f>
        <v>5.9282868525896433</v>
      </c>
      <c r="O86" s="105"/>
      <c r="P86" s="105"/>
      <c r="Q86" s="57" t="str">
        <f>+IF(L86=0,"",'Ark1'!AJ439)</f>
        <v/>
      </c>
      <c r="R86" s="383"/>
      <c r="S86" s="57" t="str">
        <f>+IF(L86=0,"",'Ark1'!AK439)</f>
        <v/>
      </c>
      <c r="T86" s="67">
        <f>+IF(F86=0,"",'Ark1'!T439)</f>
        <v>5.7649402390438258</v>
      </c>
      <c r="U86" s="388">
        <f t="shared" si="30"/>
        <v>-0.1678328701998737</v>
      </c>
      <c r="V86" s="141">
        <f>+IF(F86=0,"",'Ark1'!U439)</f>
        <v>21.607569721115535</v>
      </c>
      <c r="W86" s="141">
        <f t="shared" si="31"/>
        <v>-1.3807916234222795</v>
      </c>
      <c r="X86" s="67">
        <f>+IF(F86=0,"",'Ark1'!W439)</f>
        <v>5.9760956175298796</v>
      </c>
      <c r="Y86" s="141">
        <f>+IF(F86=0,"",'Ark1'!X439)</f>
        <v>76.494023904382473</v>
      </c>
      <c r="Z86" s="142">
        <f t="shared" si="32"/>
        <v>-12.16143828049151</v>
      </c>
      <c r="AA86" s="141">
        <f>+IF(F86=0,"",'Ark1'!Y439)</f>
        <v>37.848605577689241</v>
      </c>
      <c r="AB86" s="141">
        <f>+IF(F86=0,"",'Ark1'!Z439)</f>
        <v>7.0779596226905639</v>
      </c>
      <c r="AC86" s="103"/>
      <c r="AD86" s="141">
        <f>+IF(F86=0,"",'Ark1'!Z439)</f>
        <v>7.0779596226905639</v>
      </c>
      <c r="AE86" s="67">
        <f>+IF(F86=0,"",'Ark1'!AA439)</f>
        <v>1.992724979022038</v>
      </c>
      <c r="AF86" s="67">
        <f>+IF(F86=0,"",'Ark1'!AB439)</f>
        <v>2.172933348968189</v>
      </c>
      <c r="AG86" s="67">
        <f t="shared" si="27"/>
        <v>3.6448252688172027</v>
      </c>
      <c r="AH86" s="25"/>
      <c r="AR86"/>
      <c r="AV86"/>
      <c r="AW86"/>
      <c r="AX86"/>
      <c r="AY86"/>
      <c r="AZ86"/>
      <c r="BA86"/>
      <c r="BE86"/>
      <c r="BF86"/>
      <c r="BG86"/>
    </row>
    <row r="87" spans="1:59" ht="15.6">
      <c r="A87" s="25"/>
      <c r="B87" s="66">
        <f>+'Ark1'!C440</f>
        <v>2022</v>
      </c>
      <c r="C87" s="66">
        <f>+'Ark1'!E440</f>
        <v>23</v>
      </c>
      <c r="D87" s="66">
        <f>+IF(F87=0,"",'Ark1'!Q440)</f>
        <v>11</v>
      </c>
      <c r="E87" s="67">
        <f t="shared" si="28"/>
        <v>7</v>
      </c>
      <c r="F87" s="142">
        <f>+'Ark1'!R440</f>
        <v>89</v>
      </c>
      <c r="G87" s="105"/>
      <c r="H87" s="141">
        <f>+IF(F87=0,"",'Ark1'!AG440)</f>
        <v>1.0566456256796737</v>
      </c>
      <c r="I87" s="141">
        <f t="shared" si="29"/>
        <v>0.97825560449617344</v>
      </c>
      <c r="J87" s="141">
        <f>+IF(F87=0,"",'Ark1'!AH440)</f>
        <v>0</v>
      </c>
      <c r="K87" s="103"/>
      <c r="L87" s="18">
        <f>+IF(F87=0,"",'Ark1'!AI440)</f>
        <v>0</v>
      </c>
      <c r="M87" s="141"/>
      <c r="N87" s="67">
        <f>+IF(F87=0,"",'Ark1'!S440)</f>
        <v>5.5617977528089888</v>
      </c>
      <c r="O87" s="105"/>
      <c r="P87" s="105"/>
      <c r="Q87" s="57" t="str">
        <f>+IF(L87=0,"",'Ark1'!AJ440)</f>
        <v/>
      </c>
      <c r="R87" s="383"/>
      <c r="S87" s="57" t="str">
        <f>+IF(L87=0,"",'Ark1'!AK440)</f>
        <v/>
      </c>
      <c r="T87" s="67">
        <f>+IF(F87=0,"",'Ark1'!T440)</f>
        <v>5.6067415730337107</v>
      </c>
      <c r="U87" s="388">
        <f t="shared" si="30"/>
        <v>0.17817014446228008</v>
      </c>
      <c r="V87" s="141">
        <f>+IF(F87=0,"",'Ark1'!U440)</f>
        <v>22.257303370786524</v>
      </c>
      <c r="W87" s="141">
        <f t="shared" si="31"/>
        <v>0.40730337078652212</v>
      </c>
      <c r="X87" s="67">
        <f>+IF(F87=0,"",'Ark1'!W440)</f>
        <v>2.2471910112359552</v>
      </c>
      <c r="Y87" s="141">
        <f>+IF(F87=0,"",'Ark1'!X440)</f>
        <v>88.764044943820224</v>
      </c>
      <c r="Z87" s="142">
        <f t="shared" si="32"/>
        <v>31.621187800963071</v>
      </c>
      <c r="AA87" s="141">
        <f>+IF(F87=0,"",'Ark1'!Y440)</f>
        <v>48.314606741573051</v>
      </c>
      <c r="AB87" s="141">
        <f>+IF(F87=0,"",'Ark1'!Z440)</f>
        <v>5.5660061254785687</v>
      </c>
      <c r="AC87" s="103"/>
      <c r="AD87" s="141">
        <f>+IF(F87=0,"",'Ark1'!Z440)</f>
        <v>5.5660061254785687</v>
      </c>
      <c r="AE87" s="67">
        <f>+IF(F87=0,"",'Ark1'!AA440)</f>
        <v>1.2804059765223104</v>
      </c>
      <c r="AF87" s="67">
        <f>+IF(F87=0,"",'Ark1'!AB440)</f>
        <v>1.9695318415269496</v>
      </c>
      <c r="AG87" s="67">
        <f t="shared" si="27"/>
        <v>4.0018181818181828</v>
      </c>
      <c r="AH87" s="25"/>
      <c r="AR87"/>
      <c r="AV87"/>
      <c r="AW87"/>
      <c r="AX87"/>
      <c r="AY87"/>
      <c r="AZ87"/>
      <c r="BA87"/>
      <c r="BE87"/>
      <c r="BF87"/>
      <c r="BG87"/>
    </row>
    <row r="88" spans="1:59" ht="15.6">
      <c r="A88" s="25"/>
      <c r="B88" s="66">
        <f>+'Ark1'!C441</f>
        <v>2022</v>
      </c>
      <c r="C88" s="66">
        <f>+'Ark1'!E441</f>
        <v>24</v>
      </c>
      <c r="D88" s="66">
        <f>+IF(F88=0,"",'Ark1'!Q441)</f>
        <v>16</v>
      </c>
      <c r="E88" s="67">
        <f t="shared" si="28"/>
        <v>-17</v>
      </c>
      <c r="F88" s="142">
        <f>+'Ark1'!R441</f>
        <v>88</v>
      </c>
      <c r="G88" s="105"/>
      <c r="H88" s="141">
        <f>+IF(F88=0,"",'Ark1'!AG441)</f>
        <v>0.90920918217527502</v>
      </c>
      <c r="I88" s="141">
        <f t="shared" si="29"/>
        <v>-1.738323451546981</v>
      </c>
      <c r="J88" s="141">
        <f>+IF(F88=0,"",'Ark1'!AH441)</f>
        <v>0</v>
      </c>
      <c r="K88" s="103"/>
      <c r="L88" s="18">
        <f>+IF(F88=0,"",'Ark1'!AI441)</f>
        <v>2</v>
      </c>
      <c r="M88" s="141"/>
      <c r="N88" s="67">
        <f>+IF(F88=0,"",'Ark1'!S441)</f>
        <v>4.6704545454545459</v>
      </c>
      <c r="O88" s="105"/>
      <c r="P88" s="105"/>
      <c r="Q88" s="57">
        <f>+IF(L88=0,"",'Ark1'!AJ441)</f>
        <v>117.05</v>
      </c>
      <c r="R88" s="383"/>
      <c r="S88" s="57">
        <f>+IF(L88=0,"",'Ark1'!AK441)</f>
        <v>18.099486261467593</v>
      </c>
      <c r="T88" s="67">
        <f>+IF(F88=0,"",'Ark1'!T441)</f>
        <v>5.25</v>
      </c>
      <c r="U88" s="388">
        <f t="shared" si="30"/>
        <v>-1.0608108108108114</v>
      </c>
      <c r="V88" s="141">
        <f>+IF(F88=0,"",'Ark1'!U441)</f>
        <v>19.369318181818176</v>
      </c>
      <c r="W88" s="141">
        <f t="shared" si="31"/>
        <v>-3.8996457821458073</v>
      </c>
      <c r="X88" s="67">
        <f>+IF(F88=0,"",'Ark1'!W441)</f>
        <v>2.2727272727272729</v>
      </c>
      <c r="Y88" s="141">
        <f>+IF(F88=0,"",'Ark1'!X441)</f>
        <v>69.318181818181813</v>
      </c>
      <c r="Z88" s="142">
        <f t="shared" si="32"/>
        <v>-21.222358722358706</v>
      </c>
      <c r="AA88" s="141">
        <f>+IF(F88=0,"",'Ark1'!Y441)</f>
        <v>23.86363636363636</v>
      </c>
      <c r="AB88" s="141">
        <f>+IF(F88=0,"",'Ark1'!Z441)</f>
        <v>6.5599570043378028</v>
      </c>
      <c r="AC88" s="103"/>
      <c r="AD88" s="141">
        <f>+IF(F88=0,"",'Ark1'!Z441)</f>
        <v>6.5599570043378028</v>
      </c>
      <c r="AE88" s="67">
        <f>+IF(F88=0,"",'Ark1'!AA441)</f>
        <v>1.3794069123185011</v>
      </c>
      <c r="AF88" s="67">
        <f>+IF(F88=0,"",'Ark1'!AB441)</f>
        <v>2.2625910328245755</v>
      </c>
      <c r="AG88" s="67">
        <f t="shared" si="27"/>
        <v>4.147201946472018</v>
      </c>
      <c r="AH88" s="25"/>
      <c r="AR88"/>
      <c r="AV88"/>
      <c r="AW88"/>
      <c r="AX88"/>
      <c r="AY88"/>
      <c r="AZ88"/>
      <c r="BA88"/>
      <c r="BE88"/>
      <c r="BF88"/>
      <c r="BG88"/>
    </row>
    <row r="89" spans="1:59" ht="15.6">
      <c r="A89" s="25"/>
      <c r="B89" s="66">
        <f>+'Ark1'!C442</f>
        <v>2022</v>
      </c>
      <c r="C89" s="66">
        <f>+'Ark1'!E442</f>
        <v>25</v>
      </c>
      <c r="D89" s="66">
        <f>+IF(F89=0,"",'Ark1'!Q442)</f>
        <v>35</v>
      </c>
      <c r="E89" s="67"/>
      <c r="F89" s="142">
        <f>+'Ark1'!R442</f>
        <v>221</v>
      </c>
      <c r="G89" s="105"/>
      <c r="H89" s="141">
        <f>+IF(F89=0,"",'Ark1'!AG442)</f>
        <v>2.6373733994891264</v>
      </c>
      <c r="I89" s="141">
        <f t="shared" si="29"/>
        <v>0.80675242751641596</v>
      </c>
      <c r="J89" s="141">
        <f>+IF(F89=0,"",'Ark1'!AH442)</f>
        <v>0</v>
      </c>
      <c r="K89" s="103"/>
      <c r="L89" s="18">
        <f>+IF(F89=0,"",'Ark1'!AI442)</f>
        <v>0</v>
      </c>
      <c r="M89" s="141"/>
      <c r="N89" s="67">
        <f>+IF(F89=0,"",'Ark1'!S442)</f>
        <v>4.7828054298642542</v>
      </c>
      <c r="O89" s="105"/>
      <c r="P89" s="105"/>
      <c r="Q89" s="57" t="str">
        <f>+IF(L89=0,"",'Ark1'!AJ442)</f>
        <v/>
      </c>
      <c r="R89" s="383"/>
      <c r="S89" s="57" t="str">
        <f>+IF(L89=0,"",'Ark1'!AK442)</f>
        <v/>
      </c>
      <c r="T89" s="67">
        <f>+IF(F89=0,"",'Ark1'!T442)</f>
        <v>5.5837104072398196</v>
      </c>
      <c r="U89" s="388"/>
      <c r="V89" s="141">
        <f>+IF(F89=0,"",'Ark1'!U442)</f>
        <v>22.372398190045256</v>
      </c>
      <c r="W89" s="141"/>
      <c r="X89" s="67">
        <f>+IF(F89=0,"",'Ark1'!W442)</f>
        <v>5.882352941176471</v>
      </c>
      <c r="Y89" s="141">
        <f>+IF(F89=0,"",'Ark1'!X442)</f>
        <v>85.520361990950221</v>
      </c>
      <c r="Z89" s="142"/>
      <c r="AA89" s="141">
        <f>+IF(F89=0,"",'Ark1'!Y442)</f>
        <v>40.723981900452493</v>
      </c>
      <c r="AB89" s="141">
        <f>+IF(F89=0,"",'Ark1'!Z442)</f>
        <v>6.3630514425430311</v>
      </c>
      <c r="AC89" s="103"/>
      <c r="AD89" s="141">
        <f>+IF(F89=0,"",'Ark1'!Z442)</f>
        <v>6.3630514425430311</v>
      </c>
      <c r="AE89" s="67">
        <f>+IF(F89=0,"",'Ark1'!AA442)</f>
        <v>1.5065087454613439</v>
      </c>
      <c r="AF89" s="67">
        <f>+IF(F89=0,"",'Ark1'!AB442)</f>
        <v>2.4269428075768809</v>
      </c>
      <c r="AG89" s="67">
        <f t="shared" si="27"/>
        <v>4.6776726584673609</v>
      </c>
      <c r="AH89" s="25"/>
      <c r="AR89"/>
      <c r="AV89"/>
      <c r="AW89"/>
      <c r="AX89"/>
      <c r="AY89"/>
      <c r="AZ89"/>
      <c r="BA89"/>
      <c r="BE89"/>
      <c r="BF89"/>
      <c r="BG89"/>
    </row>
    <row r="90" spans="1:59" ht="15.6">
      <c r="A90" s="25"/>
      <c r="B90" s="66">
        <f>+'Ark1'!C443</f>
        <v>2022</v>
      </c>
      <c r="C90" s="66">
        <f>+'Ark1'!E443</f>
        <v>26</v>
      </c>
      <c r="D90" s="66">
        <f>+IF(F90=0,"",'Ark1'!Q443)</f>
        <v>10</v>
      </c>
      <c r="E90" s="67"/>
      <c r="F90" s="142">
        <f>+'Ark1'!R443</f>
        <v>76</v>
      </c>
      <c r="G90" s="105"/>
      <c r="H90" s="141">
        <f>+IF(F90=0,"",'Ark1'!AG443)</f>
        <v>0.93022580979493363</v>
      </c>
      <c r="I90" s="141">
        <f t="shared" si="29"/>
        <v>-0.17787953901324061</v>
      </c>
      <c r="J90" s="141">
        <f>+IF(F90=0,"",'Ark1'!AH443)</f>
        <v>0</v>
      </c>
      <c r="K90" s="103"/>
      <c r="L90" s="18">
        <f>+IF(F90=0,"",'Ark1'!AI443)</f>
        <v>0</v>
      </c>
      <c r="M90" s="141"/>
      <c r="N90" s="67">
        <f>+IF(F90=0,"",'Ark1'!S443)</f>
        <v>4.8552631578947363</v>
      </c>
      <c r="O90" s="105"/>
      <c r="P90" s="105"/>
      <c r="Q90" s="57" t="str">
        <f>+IF(L90=0,"",'Ark1'!AJ443)</f>
        <v/>
      </c>
      <c r="R90" s="383"/>
      <c r="S90" s="57" t="str">
        <f>+IF(L90=0,"",'Ark1'!AK443)</f>
        <v/>
      </c>
      <c r="T90" s="67">
        <f>+IF(F90=0,"",'Ark1'!T443)</f>
        <v>5.0394736842105283</v>
      </c>
      <c r="U90" s="388"/>
      <c r="V90" s="141">
        <f>+IF(F90=0,"",'Ark1'!U443)</f>
        <v>22.946052631578961</v>
      </c>
      <c r="W90" s="141"/>
      <c r="X90" s="67">
        <f>+IF(F90=0,"",'Ark1'!W443)</f>
        <v>1.3157894736842111</v>
      </c>
      <c r="Y90" s="141">
        <f>+IF(F90=0,"",'Ark1'!X443)</f>
        <v>90.789473684210492</v>
      </c>
      <c r="Z90" s="142"/>
      <c r="AA90" s="141">
        <f>+IF(F90=0,"",'Ark1'!Y443)</f>
        <v>43.421052631578952</v>
      </c>
      <c r="AB90" s="141">
        <f>+IF(F90=0,"",'Ark1'!Z443)</f>
        <v>6.7184240161207143</v>
      </c>
      <c r="AC90" s="103"/>
      <c r="AD90" s="141">
        <f>+IF(F90=0,"",'Ark1'!Z443)</f>
        <v>6.7184240161207143</v>
      </c>
      <c r="AE90" s="67">
        <f>+IF(F90=0,"",'Ark1'!AA443)</f>
        <v>1.8546098140382163</v>
      </c>
      <c r="AF90" s="67">
        <f>+IF(F90=0,"",'Ark1'!AB443)</f>
        <v>2.1486886421458142</v>
      </c>
      <c r="AG90" s="67">
        <f t="shared" si="27"/>
        <v>4.7260162601626048</v>
      </c>
      <c r="AH90" s="25"/>
      <c r="AR90"/>
      <c r="AV90"/>
      <c r="AW90"/>
      <c r="AX90"/>
      <c r="AY90"/>
      <c r="AZ90"/>
      <c r="BA90"/>
      <c r="BE90"/>
      <c r="BF90"/>
      <c r="BG90"/>
    </row>
    <row r="91" spans="1:59" ht="15.6">
      <c r="A91" s="25"/>
      <c r="B91" s="66">
        <f>+'Ark1'!C444</f>
        <v>2022</v>
      </c>
      <c r="C91" s="66">
        <f>+'Ark1'!E444</f>
        <v>27</v>
      </c>
      <c r="D91" s="66">
        <f>+IF(F91=0,"",'Ark1'!Q444)</f>
        <v>6</v>
      </c>
      <c r="E91" s="67"/>
      <c r="F91" s="142">
        <f>+'Ark1'!R444</f>
        <v>43</v>
      </c>
      <c r="G91" s="105"/>
      <c r="H91" s="141">
        <f>+IF(F91=0,"",'Ark1'!AG444)</f>
        <v>0.45052395146097823</v>
      </c>
      <c r="I91" s="141">
        <f t="shared" si="29"/>
        <v>-1.1533937967778474</v>
      </c>
      <c r="J91" s="141">
        <f>+IF(F91=0,"",'Ark1'!AH444)</f>
        <v>0</v>
      </c>
      <c r="K91" s="103"/>
      <c r="L91" s="18">
        <f>+IF(F91=0,"",'Ark1'!AI444)</f>
        <v>0</v>
      </c>
      <c r="M91" s="141"/>
      <c r="N91" s="67">
        <f>+IF(F91=0,"",'Ark1'!S444)</f>
        <v>4.3720930232558128</v>
      </c>
      <c r="O91" s="105"/>
      <c r="P91" s="105"/>
      <c r="Q91" s="57" t="str">
        <f>+IF(L91=0,"",'Ark1'!AJ444)</f>
        <v/>
      </c>
      <c r="R91" s="383"/>
      <c r="S91" s="57" t="str">
        <f>+IF(L91=0,"",'Ark1'!AK444)</f>
        <v/>
      </c>
      <c r="T91" s="67">
        <f>+IF(F91=0,"",'Ark1'!T444)</f>
        <v>4.7209302325581399</v>
      </c>
      <c r="U91" s="388"/>
      <c r="V91" s="141">
        <f>+IF(F91=0,"",'Ark1'!U444)</f>
        <v>19.64186046511627</v>
      </c>
      <c r="W91" s="141"/>
      <c r="X91" s="67">
        <f>+IF(F91=0,"",'Ark1'!W444)</f>
        <v>0</v>
      </c>
      <c r="Y91" s="141">
        <f>+IF(F91=0,"",'Ark1'!X444)</f>
        <v>83.720930232558146</v>
      </c>
      <c r="Z91" s="142"/>
      <c r="AA91" s="141">
        <f>+IF(F91=0,"",'Ark1'!Y444)</f>
        <v>18.604651162790699</v>
      </c>
      <c r="AB91" s="141">
        <f>+IF(F91=0,"",'Ark1'!Z444)</f>
        <v>4.1284172629240699</v>
      </c>
      <c r="AC91" s="103"/>
      <c r="AD91" s="141">
        <f>+IF(F91=0,"",'Ark1'!Z444)</f>
        <v>4.1284172629240699</v>
      </c>
      <c r="AE91" s="67">
        <f>+IF(F91=0,"",'Ark1'!AA444)</f>
        <v>1.4145959372786563</v>
      </c>
      <c r="AF91" s="67">
        <f>+IF(F91=0,"",'Ark1'!AB444)</f>
        <v>2.3160268845624858</v>
      </c>
      <c r="AG91" s="67">
        <f t="shared" si="27"/>
        <v>4.4925531914893613</v>
      </c>
      <c r="AH91" s="25"/>
      <c r="AR91"/>
      <c r="AV91"/>
      <c r="AW91"/>
      <c r="AX91"/>
      <c r="AY91"/>
      <c r="AZ91"/>
      <c r="BA91"/>
      <c r="BE91"/>
      <c r="BF91"/>
      <c r="BG91"/>
    </row>
    <row r="92" spans="1:59" ht="15.6">
      <c r="A92" s="25"/>
      <c r="B92" s="66">
        <f>+'Ark1'!C445</f>
        <v>2022</v>
      </c>
      <c r="C92" s="66">
        <f>+'Ark1'!E445</f>
        <v>28</v>
      </c>
      <c r="D92" s="66">
        <f>+IF(F92=0,"",'Ark1'!Q445)</f>
        <v>3</v>
      </c>
      <c r="E92" s="67"/>
      <c r="F92" s="142">
        <f>+'Ark1'!R445</f>
        <v>31</v>
      </c>
      <c r="G92" s="105"/>
      <c r="H92" s="141">
        <f>+IF(F92=0,"",'Ark1'!AG445)</f>
        <v>0.38294002457238496</v>
      </c>
      <c r="I92" s="141">
        <f t="shared" si="29"/>
        <v>0.36418177170990634</v>
      </c>
      <c r="J92" s="141">
        <f>+IF(F92=0,"",'Ark1'!AH445)</f>
        <v>0</v>
      </c>
      <c r="K92" s="103"/>
      <c r="L92" s="18">
        <f>+IF(F92=0,"",'Ark1'!AI445)</f>
        <v>0</v>
      </c>
      <c r="M92" s="141"/>
      <c r="N92" s="67">
        <f>+IF(F92=0,"",'Ark1'!S445)</f>
        <v>5.032258064516129</v>
      </c>
      <c r="O92" s="105"/>
      <c r="P92" s="105"/>
      <c r="Q92" s="57" t="str">
        <f>+IF(L92=0,"",'Ark1'!AJ445)</f>
        <v/>
      </c>
      <c r="R92" s="383"/>
      <c r="S92" s="57" t="str">
        <f>+IF(L92=0,"",'Ark1'!AK445)</f>
        <v/>
      </c>
      <c r="T92" s="67">
        <f>+IF(F92=0,"",'Ark1'!T445)</f>
        <v>5.4838709677419359</v>
      </c>
      <c r="U92" s="388"/>
      <c r="V92" s="141">
        <f>+IF(F92=0,"",'Ark1'!U445)</f>
        <v>23.158064516129031</v>
      </c>
      <c r="W92" s="141"/>
      <c r="X92" s="67">
        <f>+IF(F92=0,"",'Ark1'!W445)</f>
        <v>0</v>
      </c>
      <c r="Y92" s="141">
        <f>+IF(F92=0,"",'Ark1'!X445)</f>
        <v>93.548387096774221</v>
      </c>
      <c r="Z92" s="142"/>
      <c r="AA92" s="141">
        <f>+IF(F92=0,"",'Ark1'!Y445)</f>
        <v>51.612903225806441</v>
      </c>
      <c r="AB92" s="141">
        <f>+IF(F92=0,"",'Ark1'!Z445)</f>
        <v>4.1566716053289277</v>
      </c>
      <c r="AC92" s="103"/>
      <c r="AD92" s="141">
        <f>+IF(F92=0,"",'Ark1'!Z445)</f>
        <v>4.1566716053289277</v>
      </c>
      <c r="AE92" s="67">
        <f>+IF(F92=0,"",'Ark1'!AA445)</f>
        <v>1.0920200567619849</v>
      </c>
      <c r="AF92" s="67">
        <f>+IF(F92=0,"",'Ark1'!AB445)</f>
        <v>2.0299526093615845</v>
      </c>
      <c r="AG92" s="67">
        <f t="shared" si="27"/>
        <v>4.601923076923077</v>
      </c>
      <c r="AH92" s="25"/>
      <c r="AR92"/>
      <c r="AV92"/>
      <c r="AW92"/>
      <c r="AX92"/>
      <c r="AY92"/>
      <c r="AZ92"/>
      <c r="BA92"/>
      <c r="BE92"/>
      <c r="BF92"/>
      <c r="BG92"/>
    </row>
    <row r="93" spans="1:59" ht="15.6">
      <c r="A93" s="25"/>
      <c r="B93" s="66">
        <f>+'Ark1'!C446</f>
        <v>2022</v>
      </c>
      <c r="C93" s="66">
        <f>+'Ark1'!E446</f>
        <v>29</v>
      </c>
      <c r="D93" s="66">
        <f>+IF(F93=0,"",'Ark1'!Q446)</f>
        <v>2</v>
      </c>
      <c r="E93" s="67"/>
      <c r="F93" s="142">
        <f>+'Ark1'!R446</f>
        <v>7</v>
      </c>
      <c r="G93" s="105"/>
      <c r="H93" s="141">
        <f>+IF(F93=0,"",'Ark1'!AG446)</f>
        <v>6.2889857775573446E-2</v>
      </c>
      <c r="I93" s="141">
        <f t="shared" si="29"/>
        <v>4.3209067887071261E-2</v>
      </c>
      <c r="J93" s="141">
        <f>+IF(F93=0,"",'Ark1'!AH446)</f>
        <v>0</v>
      </c>
      <c r="K93" s="103"/>
      <c r="L93" s="18">
        <f>+IF(F93=0,"",'Ark1'!AI446)</f>
        <v>0</v>
      </c>
      <c r="M93" s="141"/>
      <c r="N93" s="67">
        <f>+IF(F93=0,"",'Ark1'!S446)</f>
        <v>5.4285714285714306</v>
      </c>
      <c r="O93" s="105"/>
      <c r="P93" s="105"/>
      <c r="Q93" s="57" t="str">
        <f>+IF(L93=0,"",'Ark1'!AJ446)</f>
        <v/>
      </c>
      <c r="R93" s="383"/>
      <c r="S93" s="57" t="str">
        <f>+IF(L93=0,"",'Ark1'!AK446)</f>
        <v/>
      </c>
      <c r="T93" s="67">
        <f>+IF(F93=0,"",'Ark1'!T446)</f>
        <v>5</v>
      </c>
      <c r="U93" s="388"/>
      <c r="V93" s="141">
        <f>+IF(F93=0,"",'Ark1'!U446)</f>
        <v>16.842857142857149</v>
      </c>
      <c r="W93" s="141"/>
      <c r="X93" s="67">
        <f>+IF(F93=0,"",'Ark1'!W446)</f>
        <v>0</v>
      </c>
      <c r="Y93" s="141">
        <f>+IF(F93=0,"",'Ark1'!X446)</f>
        <v>57.142857142857153</v>
      </c>
      <c r="Z93" s="142"/>
      <c r="AA93" s="141">
        <f>+IF(F93=0,"",'Ark1'!Y446)</f>
        <v>0</v>
      </c>
      <c r="AB93" s="141">
        <f>+IF(F93=0,"",'Ark1'!Z446)</f>
        <v>4.4025502813246549</v>
      </c>
      <c r="AC93" s="103"/>
      <c r="AD93" s="141">
        <f>+IF(F93=0,"",'Ark1'!Z446)</f>
        <v>4.4025502813246549</v>
      </c>
      <c r="AE93" s="67">
        <f>+IF(F93=0,"",'Ark1'!AA446)</f>
        <v>0.72843135908468148</v>
      </c>
      <c r="AF93" s="67">
        <f>+IF(F93=0,"",'Ark1'!AB446)</f>
        <v>0</v>
      </c>
      <c r="AG93" s="67">
        <f t="shared" si="27"/>
        <v>3.1026315789473684</v>
      </c>
      <c r="AH93" s="25"/>
      <c r="AR93"/>
      <c r="AV93"/>
      <c r="AW93"/>
      <c r="AX93"/>
      <c r="AY93"/>
      <c r="AZ93"/>
      <c r="BA93"/>
      <c r="BE93"/>
      <c r="BF93"/>
      <c r="BG93"/>
    </row>
    <row r="94" spans="1:59" ht="15.6">
      <c r="A94" s="25"/>
      <c r="B94" s="66">
        <f>+'Ark1'!C447</f>
        <v>2022</v>
      </c>
      <c r="C94" s="66">
        <f>+'Ark1'!E447</f>
        <v>30</v>
      </c>
      <c r="D94" s="66">
        <f>+IF(F94=0,"",'Ark1'!Q447)</f>
        <v>2</v>
      </c>
      <c r="E94" s="67"/>
      <c r="F94" s="142">
        <f>+'Ark1'!R447</f>
        <v>5</v>
      </c>
      <c r="G94" s="105"/>
      <c r="H94" s="141">
        <f>+IF(F94=0,"",'Ark1'!AG447)</f>
        <v>5.4408528355457959E-2</v>
      </c>
      <c r="I94" s="141">
        <f t="shared" si="29"/>
        <v>-0.15881027918138252</v>
      </c>
      <c r="J94" s="141">
        <f>+IF(F94=0,"",'Ark1'!AH447)</f>
        <v>0</v>
      </c>
      <c r="K94" s="103"/>
      <c r="L94" s="18">
        <f>+IF(F94=0,"",'Ark1'!AI447)</f>
        <v>0</v>
      </c>
      <c r="M94" s="141"/>
      <c r="N94" s="67">
        <f>+IF(F94=0,"",'Ark1'!S447)</f>
        <v>5.4</v>
      </c>
      <c r="O94" s="105"/>
      <c r="P94" s="105"/>
      <c r="Q94" s="57" t="str">
        <f>+IF(L94=0,"",'Ark1'!AJ447)</f>
        <v/>
      </c>
      <c r="R94" s="383"/>
      <c r="S94" s="57" t="str">
        <f>+IF(L94=0,"",'Ark1'!AK447)</f>
        <v/>
      </c>
      <c r="T94" s="67">
        <f>+IF(F94=0,"",'Ark1'!T447)</f>
        <v>6.8</v>
      </c>
      <c r="U94" s="388"/>
      <c r="V94" s="141">
        <f>+IF(F94=0,"",'Ark1'!U447)</f>
        <v>20.399999999999999</v>
      </c>
      <c r="W94" s="141"/>
      <c r="X94" s="67">
        <f>+IF(F94=0,"",'Ark1'!W447)</f>
        <v>20</v>
      </c>
      <c r="Y94" s="141">
        <f>+IF(F94=0,"",'Ark1'!X447)</f>
        <v>60</v>
      </c>
      <c r="Z94" s="142"/>
      <c r="AA94" s="141">
        <f>+IF(F94=0,"",'Ark1'!Y447)</f>
        <v>20</v>
      </c>
      <c r="AB94" s="141">
        <f>+IF(F94=0,"",'Ark1'!Z447)</f>
        <v>5.8491024952551571</v>
      </c>
      <c r="AC94" s="103"/>
      <c r="AD94" s="141">
        <f>+IF(F94=0,"",'Ark1'!Z447)</f>
        <v>5.8491024952551571</v>
      </c>
      <c r="AE94" s="67">
        <f>+IF(F94=0,"",'Ark1'!AA447)</f>
        <v>1.4966629547095764</v>
      </c>
      <c r="AF94" s="67">
        <f>+IF(F94=0,"",'Ark1'!AB447)</f>
        <v>2.4000000000000004</v>
      </c>
      <c r="AG94" s="67">
        <f t="shared" si="27"/>
        <v>3.7777777777777772</v>
      </c>
      <c r="AH94" s="25"/>
      <c r="AR94"/>
      <c r="AV94"/>
      <c r="AW94"/>
      <c r="AX94"/>
      <c r="AY94"/>
      <c r="AZ94"/>
      <c r="BA94"/>
      <c r="BE94"/>
      <c r="BF94"/>
      <c r="BG94"/>
    </row>
    <row r="95" spans="1:59" ht="15.6">
      <c r="A95" s="25"/>
      <c r="B95" s="66">
        <f>+'Ark1'!C448</f>
        <v>2022</v>
      </c>
      <c r="C95" s="66">
        <f>+'Ark1'!E448</f>
        <v>31</v>
      </c>
      <c r="D95" s="66">
        <f>+IF(F95=0,"",'Ark1'!Q448)</f>
        <v>16</v>
      </c>
      <c r="E95" s="67"/>
      <c r="F95" s="142">
        <f>+'Ark1'!R448</f>
        <v>70.53</v>
      </c>
      <c r="G95" s="105"/>
      <c r="H95" s="141">
        <f>+IF(F95=0,"",'Ark1'!AG448)</f>
        <v>0.91715709465072948</v>
      </c>
      <c r="I95" s="141">
        <f t="shared" si="29"/>
        <v>-4.9750401224999408E-3</v>
      </c>
      <c r="J95" s="141">
        <f>+IF(F95=0,"",'Ark1'!AH448)</f>
        <v>0</v>
      </c>
      <c r="K95" s="103"/>
      <c r="L95" s="18">
        <f>+IF(F95=0,"",'Ark1'!AI448)</f>
        <v>0</v>
      </c>
      <c r="M95" s="141"/>
      <c r="N95" s="67">
        <f>+IF(F95=0,"",'Ark1'!S448)</f>
        <v>5.5020558627534388</v>
      </c>
      <c r="O95" s="105"/>
      <c r="P95" s="105"/>
      <c r="Q95" s="57" t="str">
        <f>+IF(L95=0,"",'Ark1'!AJ448)</f>
        <v/>
      </c>
      <c r="R95" s="383"/>
      <c r="S95" s="57" t="str">
        <f>+IF(L95=0,"",'Ark1'!AK448)</f>
        <v/>
      </c>
      <c r="T95" s="67">
        <f>+IF(F95=0,"",'Ark1'!T448)</f>
        <v>6.3093718984829161</v>
      </c>
      <c r="U95" s="388"/>
      <c r="V95" s="141">
        <f>+IF(F95=0,"",'Ark1'!U448)</f>
        <v>24.378278746632631</v>
      </c>
      <c r="W95" s="141"/>
      <c r="X95" s="67">
        <f>+IF(F95=0,"",'Ark1'!W448)</f>
        <v>2.8356727633631098</v>
      </c>
      <c r="Y95" s="141">
        <f>+IF(F95=0,"",'Ark1'!X448)</f>
        <v>87.90585566425635</v>
      </c>
      <c r="Z95" s="142"/>
      <c r="AA95" s="141">
        <f>+IF(F95=0,"",'Ark1'!Y448)</f>
        <v>56.713455267262191</v>
      </c>
      <c r="AB95" s="141">
        <f>+IF(F95=0,"",'Ark1'!Z448)</f>
        <v>7.080965602719588</v>
      </c>
      <c r="AC95" s="103"/>
      <c r="AD95" s="141">
        <f>+IF(F95=0,"",'Ark1'!Z448)</f>
        <v>7.080965602719588</v>
      </c>
      <c r="AE95" s="67">
        <f>+IF(F95=0,"",'Ark1'!AA448)</f>
        <v>1.154407048869841</v>
      </c>
      <c r="AF95" s="67">
        <f>+IF(F95=0,"",'Ark1'!AB448)</f>
        <v>2.0097475316273483</v>
      </c>
      <c r="AG95" s="67">
        <f t="shared" si="27"/>
        <v>4.4307581301860521</v>
      </c>
      <c r="AH95" s="25"/>
      <c r="AR95"/>
      <c r="AV95"/>
      <c r="AW95"/>
      <c r="AX95"/>
      <c r="AY95"/>
      <c r="AZ95"/>
      <c r="BA95"/>
      <c r="BE95"/>
      <c r="BF95"/>
      <c r="BG95"/>
    </row>
    <row r="96" spans="1:59" ht="15.6">
      <c r="A96" s="25"/>
      <c r="B96" s="66">
        <f>+'Ark1'!C449</f>
        <v>2022</v>
      </c>
      <c r="C96" s="66">
        <f>+'Ark1'!E449</f>
        <v>32</v>
      </c>
      <c r="D96" s="66">
        <f>+IF(F96=0,"",'Ark1'!Q449)</f>
        <v>10</v>
      </c>
      <c r="E96" s="67"/>
      <c r="F96" s="142">
        <f>+'Ark1'!R449</f>
        <v>59</v>
      </c>
      <c r="G96" s="105"/>
      <c r="H96" s="141">
        <f>+IF(F96=0,"",'Ark1'!AG449)</f>
        <v>0.5841982377931132</v>
      </c>
      <c r="I96" s="141">
        <f t="shared" si="29"/>
        <v>-0.3676293388066737</v>
      </c>
      <c r="J96" s="141">
        <f>+IF(F96=0,"",'Ark1'!AH449)</f>
        <v>0</v>
      </c>
      <c r="K96" s="103"/>
      <c r="L96" s="18">
        <f>+IF(F96=0,"",'Ark1'!AI449)</f>
        <v>2</v>
      </c>
      <c r="M96" s="141"/>
      <c r="N96" s="67">
        <f>+IF(F96=0,"",'Ark1'!S449)</f>
        <v>5.7966101694915251</v>
      </c>
      <c r="O96" s="105"/>
      <c r="P96" s="105"/>
      <c r="Q96" s="57">
        <f>+IF(L96=0,"",'Ark1'!AJ449)</f>
        <v>92.5</v>
      </c>
      <c r="R96" s="383"/>
      <c r="S96" s="57">
        <f>+IF(L96=0,"",'Ark1'!AK449)</f>
        <v>16.421026447331499</v>
      </c>
      <c r="T96" s="67">
        <f>+IF(F96=0,"",'Ark1'!T449)</f>
        <v>5.6440677966101696</v>
      </c>
      <c r="U96" s="388"/>
      <c r="V96" s="141">
        <f>+IF(F96=0,"",'Ark1'!U449)</f>
        <v>18.562711864406779</v>
      </c>
      <c r="W96" s="141"/>
      <c r="X96" s="67">
        <f>+IF(F96=0,"",'Ark1'!W449)</f>
        <v>3.3898305084745752</v>
      </c>
      <c r="Y96" s="141">
        <f>+IF(F96=0,"",'Ark1'!X449)</f>
        <v>67.796610169491515</v>
      </c>
      <c r="Z96" s="142"/>
      <c r="AA96" s="141">
        <f>+IF(F96=0,"",'Ark1'!Y449)</f>
        <v>22.033898305084747</v>
      </c>
      <c r="AB96" s="141">
        <f>+IF(F96=0,"",'Ark1'!Z449)</f>
        <v>7.3811693140315757</v>
      </c>
      <c r="AC96" s="103"/>
      <c r="AD96" s="141">
        <f>+IF(F96=0,"",'Ark1'!Z449)</f>
        <v>7.3811693140315757</v>
      </c>
      <c r="AE96" s="67">
        <f>+IF(F96=0,"",'Ark1'!AA449)</f>
        <v>1.4353840921857723</v>
      </c>
      <c r="AF96" s="67">
        <f>+IF(F96=0,"",'Ark1'!AB449)</f>
        <v>2.0810909122943486</v>
      </c>
      <c r="AG96" s="67">
        <f t="shared" si="27"/>
        <v>3.20233918128655</v>
      </c>
      <c r="AH96" s="25"/>
      <c r="AR96"/>
      <c r="AV96"/>
      <c r="AW96"/>
      <c r="AX96"/>
      <c r="AY96"/>
      <c r="AZ96"/>
      <c r="BA96"/>
      <c r="BE96"/>
      <c r="BF96"/>
      <c r="BG96"/>
    </row>
    <row r="97" spans="1:59" ht="15.6">
      <c r="A97" s="25"/>
      <c r="B97" s="66">
        <f>+'Ark1'!C450</f>
        <v>2022</v>
      </c>
      <c r="C97" s="66">
        <f>+'Ark1'!E450</f>
        <v>33</v>
      </c>
      <c r="D97" s="66">
        <f>+IF(F97=0,"",'Ark1'!Q450)</f>
        <v>13</v>
      </c>
      <c r="E97" s="67"/>
      <c r="F97" s="142">
        <f>+'Ark1'!R450</f>
        <v>99</v>
      </c>
      <c r="G97" s="105"/>
      <c r="H97" s="141">
        <f>+IF(F97=0,"",'Ark1'!AG450)</f>
        <v>0.95817685769518723</v>
      </c>
      <c r="I97" s="141">
        <f t="shared" si="29"/>
        <v>-0.10986475815506447</v>
      </c>
      <c r="J97" s="141">
        <f>+IF(F97=0,"",'Ark1'!AH450)</f>
        <v>17.171717171717173</v>
      </c>
      <c r="K97" s="103"/>
      <c r="L97" s="18">
        <f>+IF(F97=0,"",'Ark1'!AI450)</f>
        <v>0</v>
      </c>
      <c r="M97" s="141"/>
      <c r="N97" s="67">
        <f>+IF(F97=0,"",'Ark1'!S450)</f>
        <v>5.2727272727272716</v>
      </c>
      <c r="O97" s="105"/>
      <c r="P97" s="105"/>
      <c r="Q97" s="57" t="str">
        <f>+IF(L97=0,"",'Ark1'!AJ450)</f>
        <v/>
      </c>
      <c r="R97" s="383"/>
      <c r="S97" s="57" t="str">
        <f>+IF(L97=0,"",'Ark1'!AK450)</f>
        <v/>
      </c>
      <c r="T97" s="67">
        <f>+IF(F97=0,"",'Ark1'!T450)</f>
        <v>4.7575757575757587</v>
      </c>
      <c r="U97" s="388"/>
      <c r="V97" s="141">
        <f>+IF(F97=0,"",'Ark1'!U450)</f>
        <v>18.144444444444431</v>
      </c>
      <c r="W97" s="141"/>
      <c r="X97" s="67">
        <f>+IF(F97=0,"",'Ark1'!W450)</f>
        <v>1.0101010101010102</v>
      </c>
      <c r="Y97" s="141">
        <f>+IF(F97=0,"",'Ark1'!X450)</f>
        <v>55.555555555555557</v>
      </c>
      <c r="Z97" s="142"/>
      <c r="AA97" s="141">
        <f>+IF(F97=0,"",'Ark1'!Y450)</f>
        <v>28.28282828282828</v>
      </c>
      <c r="AB97" s="141">
        <f>+IF(F97=0,"",'Ark1'!Z450)</f>
        <v>8.4971798318853384</v>
      </c>
      <c r="AC97" s="103"/>
      <c r="AD97" s="141">
        <f>+IF(F97=0,"",'Ark1'!Z450)</f>
        <v>8.4971798318853384</v>
      </c>
      <c r="AE97" s="67">
        <f>+IF(F97=0,"",'Ark1'!AA450)</f>
        <v>1.662529299920632</v>
      </c>
      <c r="AF97" s="67">
        <f>+IF(F97=0,"",'Ark1'!AB450)</f>
        <v>2.2432430937359698</v>
      </c>
      <c r="AG97" s="67">
        <f t="shared" ref="AG97:AG115" si="33">+IF(F97=0,"",V97/N97)</f>
        <v>3.4411877394635999</v>
      </c>
      <c r="AH97" s="25"/>
      <c r="AR97"/>
      <c r="AV97"/>
      <c r="AW97"/>
      <c r="AX97"/>
      <c r="AY97"/>
      <c r="AZ97"/>
      <c r="BA97"/>
      <c r="BE97"/>
      <c r="BF97"/>
      <c r="BG97"/>
    </row>
    <row r="98" spans="1:59" ht="15.6">
      <c r="A98" s="25"/>
      <c r="B98" s="66">
        <f>+'Ark1'!C451</f>
        <v>2022</v>
      </c>
      <c r="C98" s="66">
        <f>+'Ark1'!E451</f>
        <v>34</v>
      </c>
      <c r="D98" s="66">
        <f>+IF(F98=0,"",'Ark1'!Q451)</f>
        <v>17</v>
      </c>
      <c r="E98" s="67"/>
      <c r="F98" s="142">
        <f>+'Ark1'!R451</f>
        <v>103</v>
      </c>
      <c r="G98" s="105"/>
      <c r="H98" s="141">
        <f>+IF(F98=0,"",'Ark1'!AG451)</f>
        <v>0.96564469492044624</v>
      </c>
      <c r="I98" s="141">
        <f t="shared" si="29"/>
        <v>-0.87073700825921052</v>
      </c>
      <c r="J98" s="141">
        <f>+IF(F98=0,"",'Ark1'!AH451)</f>
        <v>0</v>
      </c>
      <c r="K98" s="103"/>
      <c r="L98" s="18">
        <f>+IF(F98=0,"",'Ark1'!AI451)</f>
        <v>2</v>
      </c>
      <c r="M98" s="141"/>
      <c r="N98" s="67">
        <f>+IF(F98=0,"",'Ark1'!S451)</f>
        <v>3.7572815533980592</v>
      </c>
      <c r="O98" s="105"/>
      <c r="P98" s="105"/>
      <c r="Q98" s="57">
        <f>+IF(L98=0,"",'Ark1'!AJ451)</f>
        <v>107.9</v>
      </c>
      <c r="R98" s="383"/>
      <c r="S98" s="57">
        <f>+IF(L98=0,"",'Ark1'!AK451)</f>
        <v>14.90244788129954</v>
      </c>
      <c r="T98" s="67">
        <f>+IF(F98=0,"",'Ark1'!T451)</f>
        <v>3.5145631067961176</v>
      </c>
      <c r="U98" s="388"/>
      <c r="V98" s="141">
        <f>+IF(F98=0,"",'Ark1'!U451)</f>
        <v>17.575728155339803</v>
      </c>
      <c r="W98" s="141"/>
      <c r="X98" s="67">
        <f>+IF(F98=0,"",'Ark1'!W451)</f>
        <v>0</v>
      </c>
      <c r="Y98" s="141">
        <f>+IF(F98=0,"",'Ark1'!X451)</f>
        <v>61.165048543689345</v>
      </c>
      <c r="Z98" s="142"/>
      <c r="AA98" s="141">
        <f>+IF(F98=0,"",'Ark1'!Y451)</f>
        <v>13.592233009708737</v>
      </c>
      <c r="AB98" s="141">
        <f>+IF(F98=0,"",'Ark1'!Z451)</f>
        <v>5.699403239403579</v>
      </c>
      <c r="AC98" s="103"/>
      <c r="AD98" s="141">
        <f>+IF(F98=0,"",'Ark1'!Z451)</f>
        <v>5.699403239403579</v>
      </c>
      <c r="AE98" s="67">
        <f>+IF(F98=0,"",'Ark1'!AA451)</f>
        <v>1.7430361827340011</v>
      </c>
      <c r="AF98" s="67">
        <f>+IF(F98=0,"",'Ark1'!AB451)</f>
        <v>1.9099335507675737</v>
      </c>
      <c r="AG98" s="67">
        <f t="shared" si="33"/>
        <v>4.6777777777777754</v>
      </c>
      <c r="AH98" s="25"/>
      <c r="AR98"/>
      <c r="AV98"/>
      <c r="AW98"/>
      <c r="AX98"/>
      <c r="AY98"/>
      <c r="AZ98"/>
      <c r="BA98"/>
      <c r="BE98"/>
      <c r="BF98"/>
      <c r="BG98"/>
    </row>
    <row r="99" spans="1:59" ht="15.6">
      <c r="A99" s="25"/>
      <c r="B99" s="66">
        <f>+'Ark1'!C452</f>
        <v>2022</v>
      </c>
      <c r="C99" s="66">
        <f>+'Ark1'!E452</f>
        <v>35</v>
      </c>
      <c r="D99" s="66">
        <f>+IF(F99=0,"",'Ark1'!Q452)</f>
        <v>15</v>
      </c>
      <c r="E99" s="67"/>
      <c r="F99" s="142">
        <f>+'Ark1'!R452</f>
        <v>116</v>
      </c>
      <c r="G99" s="105"/>
      <c r="H99" s="141">
        <f>+IF(F99=0,"",'Ark1'!AG452)</f>
        <v>1.1799182815909124</v>
      </c>
      <c r="I99" s="141">
        <f t="shared" si="29"/>
        <v>-0.37591478676928558</v>
      </c>
      <c r="J99" s="141">
        <f>+IF(F99=0,"",'Ark1'!AH452)</f>
        <v>0</v>
      </c>
      <c r="K99" s="103"/>
      <c r="L99" s="18">
        <f>+IF(F99=0,"",'Ark1'!AI452)</f>
        <v>0</v>
      </c>
      <c r="M99" s="141"/>
      <c r="N99" s="67">
        <f>+IF(F99=0,"",'Ark1'!S452)</f>
        <v>4.8103448275862064</v>
      </c>
      <c r="O99" s="105"/>
      <c r="P99" s="105"/>
      <c r="Q99" s="57" t="str">
        <f>+IF(L99=0,"",'Ark1'!AJ452)</f>
        <v/>
      </c>
      <c r="R99" s="383"/>
      <c r="S99" s="57" t="str">
        <f>+IF(L99=0,"",'Ark1'!AK452)</f>
        <v/>
      </c>
      <c r="T99" s="67">
        <f>+IF(F99=0,"",'Ark1'!T452)</f>
        <v>5.9051724137931005</v>
      </c>
      <c r="U99" s="388"/>
      <c r="V99" s="141">
        <f>+IF(F99=0,"",'Ark1'!U452)</f>
        <v>19.068965517241395</v>
      </c>
      <c r="W99" s="141"/>
      <c r="X99" s="67">
        <f>+IF(F99=0,"",'Ark1'!W452)</f>
        <v>2.5862068965517242</v>
      </c>
      <c r="Y99" s="141">
        <f>+IF(F99=0,"",'Ark1'!X452)</f>
        <v>70.689655172413765</v>
      </c>
      <c r="Z99" s="142"/>
      <c r="AA99" s="141">
        <f>+IF(F99=0,"",'Ark1'!Y452)</f>
        <v>24.137931034482754</v>
      </c>
      <c r="AB99" s="141">
        <f>+IF(F99=0,"",'Ark1'!Z452)</f>
        <v>4.9663421249707511</v>
      </c>
      <c r="AC99" s="103"/>
      <c r="AD99" s="141">
        <f>+IF(F99=0,"",'Ark1'!Z452)</f>
        <v>4.9663421249707511</v>
      </c>
      <c r="AE99" s="67">
        <f>+IF(F99=0,"",'Ark1'!AA452)</f>
        <v>1.3890817675558205</v>
      </c>
      <c r="AF99" s="67">
        <f>+IF(F99=0,"",'Ark1'!AB452)</f>
        <v>2.0551803691121213</v>
      </c>
      <c r="AG99" s="67">
        <f t="shared" si="33"/>
        <v>3.9641577060931938</v>
      </c>
      <c r="AH99" s="25"/>
      <c r="AR99"/>
      <c r="AV99"/>
      <c r="AW99"/>
      <c r="AX99"/>
      <c r="AY99"/>
      <c r="AZ99"/>
      <c r="BA99"/>
      <c r="BE99"/>
      <c r="BF99"/>
      <c r="BG99"/>
    </row>
    <row r="100" spans="1:59" ht="15.6">
      <c r="A100" s="25"/>
      <c r="B100" s="66">
        <f>+'Ark1'!C453</f>
        <v>2022</v>
      </c>
      <c r="C100" s="66">
        <f>+'Ark1'!E453</f>
        <v>36</v>
      </c>
      <c r="D100" s="66">
        <f>+IF(F100=0,"",'Ark1'!Q453)</f>
        <v>16</v>
      </c>
      <c r="E100" s="67"/>
      <c r="F100" s="142">
        <f>+'Ark1'!R453</f>
        <v>89</v>
      </c>
      <c r="G100" s="105"/>
      <c r="H100" s="141">
        <f>+IF(F100=0,"",'Ark1'!AG453)</f>
        <v>1.0498712304824738</v>
      </c>
      <c r="I100" s="141">
        <f t="shared" si="29"/>
        <v>0.23410761480975872</v>
      </c>
      <c r="J100" s="141">
        <f>+IF(F100=0,"",'Ark1'!AH453)</f>
        <v>12.359550561797752</v>
      </c>
      <c r="K100" s="103"/>
      <c r="L100" s="18">
        <f>+IF(F100=0,"",'Ark1'!AI453)</f>
        <v>0</v>
      </c>
      <c r="M100" s="141"/>
      <c r="N100" s="67">
        <f>+IF(F100=0,"",'Ark1'!S453)</f>
        <v>5.5056179775280896</v>
      </c>
      <c r="O100" s="105"/>
      <c r="P100" s="105"/>
      <c r="Q100" s="57" t="str">
        <f>+IF(L100=0,"",'Ark1'!AJ453)</f>
        <v/>
      </c>
      <c r="R100" s="383"/>
      <c r="S100" s="57" t="str">
        <f>+IF(L100=0,"",'Ark1'!AK453)</f>
        <v/>
      </c>
      <c r="T100" s="67">
        <f>+IF(F100=0,"",'Ark1'!T453)</f>
        <v>6.3146067415730354</v>
      </c>
      <c r="U100" s="388"/>
      <c r="V100" s="141">
        <f>+IF(F100=0,"",'Ark1'!U453)</f>
        <v>22.114606741573027</v>
      </c>
      <c r="W100" s="141"/>
      <c r="X100" s="67">
        <f>+IF(F100=0,"",'Ark1'!W453)</f>
        <v>4.4943820224719104</v>
      </c>
      <c r="Y100" s="141">
        <f>+IF(F100=0,"",'Ark1'!X453)</f>
        <v>88.764044943820224</v>
      </c>
      <c r="Z100" s="142"/>
      <c r="AA100" s="141">
        <f>+IF(F100=0,"",'Ark1'!Y453)</f>
        <v>42.696629213483149</v>
      </c>
      <c r="AB100" s="141">
        <f>+IF(F100=0,"",'Ark1'!Z453)</f>
        <v>5.6017563570321585</v>
      </c>
      <c r="AC100" s="103"/>
      <c r="AD100" s="141">
        <f>+IF(F100=0,"",'Ark1'!Z453)</f>
        <v>5.6017563570321585</v>
      </c>
      <c r="AE100" s="67">
        <f>+IF(F100=0,"",'Ark1'!AA453)</f>
        <v>1.3992260742524143</v>
      </c>
      <c r="AF100" s="67">
        <f>+IF(F100=0,"",'Ark1'!AB453)</f>
        <v>2.1546683345389064</v>
      </c>
      <c r="AG100" s="67">
        <f t="shared" si="33"/>
        <v>4.0167346938775497</v>
      </c>
      <c r="AH100" s="25"/>
      <c r="AR100"/>
      <c r="AV100"/>
      <c r="AW100"/>
      <c r="AX100"/>
      <c r="AY100"/>
      <c r="AZ100"/>
      <c r="BA100"/>
      <c r="BE100"/>
      <c r="BF100"/>
      <c r="BG100"/>
    </row>
    <row r="101" spans="1:59" ht="15.6">
      <c r="A101" s="25"/>
      <c r="B101" s="66">
        <f>+'Ark1'!C454</f>
        <v>2022</v>
      </c>
      <c r="C101" s="66">
        <f>+'Ark1'!E454</f>
        <v>37</v>
      </c>
      <c r="D101" s="66">
        <f>+IF(F101=0,"",'Ark1'!Q454)</f>
        <v>19</v>
      </c>
      <c r="E101" s="67"/>
      <c r="F101" s="142">
        <f>+'Ark1'!R454</f>
        <v>112</v>
      </c>
      <c r="G101" s="105"/>
      <c r="H101" s="141">
        <f>+IF(F101=0,"",'Ark1'!AG454)</f>
        <v>1.1176685241489317</v>
      </c>
      <c r="I101" s="141">
        <f t="shared" si="29"/>
        <v>-0.81923896363309079</v>
      </c>
      <c r="J101" s="141">
        <f>+IF(F101=0,"",'Ark1'!AH454)</f>
        <v>12.5</v>
      </c>
      <c r="K101" s="103"/>
      <c r="L101" s="18">
        <f>+IF(F101=0,"",'Ark1'!AI454)</f>
        <v>0</v>
      </c>
      <c r="M101" s="141"/>
      <c r="N101" s="67">
        <f>+IF(F101=0,"",'Ark1'!S454)</f>
        <v>4.5803571428571441</v>
      </c>
      <c r="O101" s="105"/>
      <c r="P101" s="105"/>
      <c r="Q101" s="57" t="str">
        <f>+IF(L101=0,"",'Ark1'!AJ454)</f>
        <v/>
      </c>
      <c r="R101" s="383"/>
      <c r="S101" s="57" t="str">
        <f>+IF(L101=0,"",'Ark1'!AK454)</f>
        <v/>
      </c>
      <c r="T101" s="67">
        <f>+IF(F101=0,"",'Ark1'!T454)</f>
        <v>5.2410714285714306</v>
      </c>
      <c r="U101" s="388"/>
      <c r="V101" s="141">
        <f>+IF(F101=0,"",'Ark1'!U454)</f>
        <v>18.708035714285703</v>
      </c>
      <c r="W101" s="141"/>
      <c r="X101" s="67">
        <f>+IF(F101=0,"",'Ark1'!W454)</f>
        <v>1.785714285714286</v>
      </c>
      <c r="Y101" s="141">
        <f>+IF(F101=0,"",'Ark1'!X454)</f>
        <v>64.285714285714306</v>
      </c>
      <c r="Z101" s="142"/>
      <c r="AA101" s="141">
        <f>+IF(F101=0,"",'Ark1'!Y454)</f>
        <v>15.178571428571423</v>
      </c>
      <c r="AB101" s="141">
        <f>+IF(F101=0,"",'Ark1'!Z454)</f>
        <v>5.5759070113054205</v>
      </c>
      <c r="AC101" s="103"/>
      <c r="AD101" s="141">
        <f>+IF(F101=0,"",'Ark1'!Z454)</f>
        <v>5.5759070113054205</v>
      </c>
      <c r="AE101" s="67">
        <f>+IF(F101=0,"",'Ark1'!AA454)</f>
        <v>1.6126641270688358</v>
      </c>
      <c r="AF101" s="67">
        <f>+IF(F101=0,"",'Ark1'!AB454)</f>
        <v>2.0099997144379929</v>
      </c>
      <c r="AG101" s="67">
        <f t="shared" si="33"/>
        <v>4.0844054580896652</v>
      </c>
      <c r="AH101" s="25"/>
      <c r="AR101"/>
      <c r="AV101"/>
      <c r="AW101"/>
      <c r="AX101"/>
      <c r="AY101"/>
      <c r="AZ101"/>
      <c r="BA101"/>
      <c r="BE101"/>
      <c r="BF101"/>
      <c r="BG101"/>
    </row>
    <row r="102" spans="1:59" ht="15.6">
      <c r="A102" s="25"/>
      <c r="B102" s="66">
        <f>+'Ark1'!C455</f>
        <v>2022</v>
      </c>
      <c r="C102" s="66">
        <f>+'Ark1'!E455</f>
        <v>38</v>
      </c>
      <c r="D102" s="66">
        <f>+IF(F102=0,"",'Ark1'!Q455)</f>
        <v>15</v>
      </c>
      <c r="E102" s="67"/>
      <c r="F102" s="142">
        <f>+'Ark1'!R455</f>
        <v>98</v>
      </c>
      <c r="G102" s="105"/>
      <c r="H102" s="141">
        <f>+IF(F102=0,"",'Ark1'!AG455)</f>
        <v>0.93305291960163828</v>
      </c>
      <c r="I102" s="141">
        <f t="shared" si="29"/>
        <v>-0.63423498349835172</v>
      </c>
      <c r="J102" s="141">
        <f>+IF(F102=0,"",'Ark1'!AH455)</f>
        <v>0</v>
      </c>
      <c r="K102" s="103"/>
      <c r="L102" s="18">
        <f>+IF(F102=0,"",'Ark1'!AI455)</f>
        <v>0</v>
      </c>
      <c r="M102" s="141"/>
      <c r="N102" s="67">
        <f>+IF(F102=0,"",'Ark1'!S455)</f>
        <v>4.8061224489795924</v>
      </c>
      <c r="O102" s="105"/>
      <c r="P102" s="105"/>
      <c r="Q102" s="57" t="str">
        <f>+IF(L102=0,"",'Ark1'!AJ455)</f>
        <v/>
      </c>
      <c r="R102" s="383"/>
      <c r="S102" s="57" t="str">
        <f>+IF(L102=0,"",'Ark1'!AK455)</f>
        <v/>
      </c>
      <c r="T102" s="67">
        <f>+IF(F102=0,"",'Ark1'!T455)</f>
        <v>5.7653061224489806</v>
      </c>
      <c r="U102" s="388"/>
      <c r="V102" s="141">
        <f>+IF(F102=0,"",'Ark1'!U455)</f>
        <v>17.848979591836741</v>
      </c>
      <c r="W102" s="141"/>
      <c r="X102" s="67">
        <f>+IF(F102=0,"",'Ark1'!W455)</f>
        <v>5.1020408163265314</v>
      </c>
      <c r="Y102" s="141">
        <f>+IF(F102=0,"",'Ark1'!X455)</f>
        <v>50</v>
      </c>
      <c r="Z102" s="142"/>
      <c r="AA102" s="141">
        <f>+IF(F102=0,"",'Ark1'!Y455)</f>
        <v>14.285714285714288</v>
      </c>
      <c r="AB102" s="141">
        <f>+IF(F102=0,"",'Ark1'!Z455)</f>
        <v>6.6939394596440236</v>
      </c>
      <c r="AC102" s="103"/>
      <c r="AD102" s="141">
        <f>+IF(F102=0,"",'Ark1'!Z455)</f>
        <v>6.6939394596440236</v>
      </c>
      <c r="AE102" s="67">
        <f>+IF(F102=0,"",'Ark1'!AA455)</f>
        <v>1.9725574576629596</v>
      </c>
      <c r="AF102" s="67">
        <f>+IF(F102=0,"",'Ark1'!AB455)</f>
        <v>2.0243468102896451</v>
      </c>
      <c r="AG102" s="67">
        <f t="shared" si="33"/>
        <v>3.7138004246284511</v>
      </c>
      <c r="AH102" s="25"/>
      <c r="AR102"/>
      <c r="AV102"/>
      <c r="AW102"/>
      <c r="AX102"/>
      <c r="AY102"/>
      <c r="AZ102"/>
      <c r="BA102"/>
      <c r="BE102"/>
      <c r="BF102"/>
      <c r="BG102"/>
    </row>
    <row r="103" spans="1:59" ht="15.6">
      <c r="A103" s="25"/>
      <c r="B103" s="66">
        <f>+'Ark1'!C456</f>
        <v>2022</v>
      </c>
      <c r="C103" s="66">
        <f>+'Ark1'!E456</f>
        <v>39</v>
      </c>
      <c r="D103" s="66">
        <f>+IF(F103=0,"",'Ark1'!Q456)</f>
        <v>29</v>
      </c>
      <c r="E103" s="67"/>
      <c r="F103" s="142">
        <f>+'Ark1'!R456</f>
        <v>165</v>
      </c>
      <c r="G103" s="105"/>
      <c r="H103" s="141">
        <f>+IF(F103=0,"",'Ark1'!AG456)</f>
        <v>1.8694663659546424</v>
      </c>
      <c r="I103" s="141">
        <f t="shared" si="29"/>
        <v>0.71938558246239737</v>
      </c>
      <c r="J103" s="141">
        <f>+IF(F103=0,"",'Ark1'!AH456)</f>
        <v>0</v>
      </c>
      <c r="K103" s="103"/>
      <c r="L103" s="18">
        <f>+IF(F103=0,"",'Ark1'!AI456)</f>
        <v>0</v>
      </c>
      <c r="M103" s="141"/>
      <c r="N103" s="67">
        <f>+IF(F103=0,"",'Ark1'!S456)</f>
        <v>5.3090909090909104</v>
      </c>
      <c r="O103" s="105"/>
      <c r="P103" s="105"/>
      <c r="Q103" s="57" t="str">
        <f>+IF(L103=0,"",'Ark1'!AJ456)</f>
        <v/>
      </c>
      <c r="R103" s="383"/>
      <c r="S103" s="57" t="str">
        <f>+IF(L103=0,"",'Ark1'!AK456)</f>
        <v/>
      </c>
      <c r="T103" s="67">
        <f>+IF(F103=0,"",'Ark1'!T456)</f>
        <v>5.7090909090909108</v>
      </c>
      <c r="U103" s="388"/>
      <c r="V103" s="141">
        <f>+IF(F103=0,"",'Ark1'!U456)</f>
        <v>21.240606060606058</v>
      </c>
      <c r="W103" s="141"/>
      <c r="X103" s="67">
        <f>+IF(F103=0,"",'Ark1'!W456)</f>
        <v>5.4545454545454541</v>
      </c>
      <c r="Y103" s="141">
        <f>+IF(F103=0,"",'Ark1'!X456)</f>
        <v>75.757575757575751</v>
      </c>
      <c r="Z103" s="142"/>
      <c r="AA103" s="141">
        <f>+IF(F103=0,"",'Ark1'!Y456)</f>
        <v>31.515151515151512</v>
      </c>
      <c r="AB103" s="141">
        <f>+IF(F103=0,"",'Ark1'!Z456)</f>
        <v>7.2404160015232994</v>
      </c>
      <c r="AC103" s="103"/>
      <c r="AD103" s="141">
        <f>+IF(F103=0,"",'Ark1'!Z456)</f>
        <v>7.2404160015232994</v>
      </c>
      <c r="AE103" s="67">
        <f>+IF(F103=0,"",'Ark1'!AA456)</f>
        <v>2.8318923576062822</v>
      </c>
      <c r="AF103" s="67">
        <f>+IF(F103=0,"",'Ark1'!AB456)</f>
        <v>2.4470592909763593</v>
      </c>
      <c r="AG103" s="67">
        <f t="shared" si="33"/>
        <v>4.0007990867579899</v>
      </c>
      <c r="AH103" s="25"/>
      <c r="AR103"/>
      <c r="AV103"/>
      <c r="AW103"/>
      <c r="AX103"/>
      <c r="AY103"/>
      <c r="AZ103"/>
      <c r="BA103"/>
      <c r="BE103"/>
      <c r="BF103"/>
      <c r="BG103"/>
    </row>
    <row r="104" spans="1:59" ht="15.6">
      <c r="A104" s="25"/>
      <c r="B104" s="66">
        <f>+'Ark1'!C457</f>
        <v>2022</v>
      </c>
      <c r="C104" s="66">
        <f>+'Ark1'!E457</f>
        <v>40</v>
      </c>
      <c r="D104" s="66">
        <f>+IF(F104=0,"",'Ark1'!Q457)</f>
        <v>61</v>
      </c>
      <c r="E104" s="67">
        <f t="shared" ref="E104:E116" si="34">+IF(F104=0,"",D104-D157)</f>
        <v>5</v>
      </c>
      <c r="F104" s="142">
        <f>+'Ark1'!R457</f>
        <v>572</v>
      </c>
      <c r="G104" s="105"/>
      <c r="H104" s="141">
        <f>+IF(F104=0,"",'Ark1'!AG457)</f>
        <v>6.4400494562854442</v>
      </c>
      <c r="I104" s="141">
        <f t="shared" si="29"/>
        <v>0.20185921151997643</v>
      </c>
      <c r="J104" s="141">
        <f>+IF(F104=0,"",'Ark1'!AH457)</f>
        <v>0</v>
      </c>
      <c r="K104" s="103"/>
      <c r="L104" s="18">
        <f>+IF(F104=0,"",'Ark1'!AI457)</f>
        <v>0</v>
      </c>
      <c r="M104" s="141"/>
      <c r="N104" s="67">
        <f>+IF(F104=0,"",'Ark1'!S457)</f>
        <v>4.8059440559440549</v>
      </c>
      <c r="O104" s="105"/>
      <c r="P104" s="105"/>
      <c r="Q104" s="57" t="str">
        <f>+IF(L104=0,"",'Ark1'!AJ457)</f>
        <v/>
      </c>
      <c r="R104" s="383"/>
      <c r="S104" s="57" t="str">
        <f>+IF(L104=0,"",'Ark1'!AK457)</f>
        <v/>
      </c>
      <c r="T104" s="67">
        <f>+IF(F104=0,"",'Ark1'!T457)</f>
        <v>5.62062937062937</v>
      </c>
      <c r="U104" s="388">
        <f t="shared" ref="U104:U116" si="35">+IF(F104=0,"",T104-T157)</f>
        <v>0.85024667512188223</v>
      </c>
      <c r="V104" s="141">
        <f>+IF(F104=0,"",'Ark1'!U457)</f>
        <v>21.106993006993012</v>
      </c>
      <c r="W104" s="141">
        <f t="shared" ref="W104:W116" si="36">+IF(F104=0,"",V104-V157)</f>
        <v>0.85476338968853938</v>
      </c>
      <c r="X104" s="67">
        <f>+IF(F104=0,"",'Ark1'!W457)</f>
        <v>3.4965034965034958</v>
      </c>
      <c r="Y104" s="141">
        <f>+IF(F104=0,"",'Ark1'!X457)</f>
        <v>86.71328671328672</v>
      </c>
      <c r="Z104" s="142">
        <f t="shared" ref="Z104:Z116" si="37">+IF(F104=0,"",Y104-Y157)</f>
        <v>4.0177792257659206</v>
      </c>
      <c r="AA104" s="141">
        <f>+IF(F104=0,"",'Ark1'!Y457)</f>
        <v>29.720279720279724</v>
      </c>
      <c r="AB104" s="141">
        <f>+IF(F104=0,"",'Ark1'!Z457)</f>
        <v>4.9809272643292095</v>
      </c>
      <c r="AC104" s="103"/>
      <c r="AD104" s="141">
        <f>+IF(F104=0,"",'Ark1'!Z457)</f>
        <v>4.9809272643292095</v>
      </c>
      <c r="AE104" s="67">
        <f>+IF(F104=0,"",'Ark1'!AA457)</f>
        <v>1.7864387114025313</v>
      </c>
      <c r="AF104" s="67">
        <f>+IF(F104=0,"",'Ark1'!AB457)</f>
        <v>2.0724114249786689</v>
      </c>
      <c r="AG104" s="67">
        <f t="shared" si="33"/>
        <v>4.3918515823936</v>
      </c>
      <c r="AH104" s="25"/>
      <c r="AR104"/>
      <c r="AV104"/>
      <c r="AW104"/>
      <c r="AX104"/>
      <c r="AY104"/>
      <c r="AZ104"/>
      <c r="BA104"/>
      <c r="BE104"/>
      <c r="BF104"/>
      <c r="BG104"/>
    </row>
    <row r="105" spans="1:59" ht="15.6">
      <c r="A105" s="25"/>
      <c r="B105" s="66">
        <f>+'Ark1'!C458</f>
        <v>2022</v>
      </c>
      <c r="C105" s="66">
        <f>+'Ark1'!E458</f>
        <v>41</v>
      </c>
      <c r="D105" s="66">
        <f>+IF(F105=0,"",'Ark1'!Q458)</f>
        <v>67</v>
      </c>
      <c r="E105" s="67">
        <f t="shared" si="34"/>
        <v>9</v>
      </c>
      <c r="F105" s="142">
        <f>+'Ark1'!R458</f>
        <v>687</v>
      </c>
      <c r="G105" s="105"/>
      <c r="H105" s="141">
        <f>+IF(F105=0,"",'Ark1'!AG458)</f>
        <v>7.4916809626852991</v>
      </c>
      <c r="I105" s="141">
        <f t="shared" si="29"/>
        <v>2.9211608998625724</v>
      </c>
      <c r="J105" s="141">
        <f>+IF(F105=0,"",'Ark1'!AH458)</f>
        <v>0.58224163027656473</v>
      </c>
      <c r="K105" s="103"/>
      <c r="L105" s="18">
        <f>+IF(F105=0,"",'Ark1'!AI458)</f>
        <v>6</v>
      </c>
      <c r="M105" s="141"/>
      <c r="N105" s="67">
        <f>+IF(F105=0,"",'Ark1'!S458)</f>
        <v>5.0698689956331853</v>
      </c>
      <c r="O105" s="105"/>
      <c r="P105" s="105"/>
      <c r="Q105" s="57">
        <f>+IF(L105=0,"",'Ark1'!AJ458)</f>
        <v>112.73333333333331</v>
      </c>
      <c r="R105" s="383"/>
      <c r="S105" s="57">
        <f>+IF(L105=0,"",'Ark1'!AK458)</f>
        <v>12.960289721829071</v>
      </c>
      <c r="T105" s="67">
        <f>+IF(F105=0,"",'Ark1'!T458)</f>
        <v>5.3828238719068393</v>
      </c>
      <c r="U105" s="388">
        <f t="shared" si="35"/>
        <v>0.43282387190683913</v>
      </c>
      <c r="V105" s="141">
        <f>+IF(F105=0,"",'Ark1'!U458)</f>
        <v>20.443522561863183</v>
      </c>
      <c r="W105" s="141">
        <f t="shared" si="36"/>
        <v>-0.78916791432732225</v>
      </c>
      <c r="X105" s="67">
        <f>+IF(F105=0,"",'Ark1'!W458)</f>
        <v>1.6011644832605529</v>
      </c>
      <c r="Y105" s="141">
        <f>+IF(F105=0,"",'Ark1'!X458)</f>
        <v>78.893740902474505</v>
      </c>
      <c r="Z105" s="142">
        <f t="shared" si="37"/>
        <v>-3.9634019546683703</v>
      </c>
      <c r="AA105" s="141">
        <f>+IF(F105=0,"",'Ark1'!Y458)</f>
        <v>27.510917030567679</v>
      </c>
      <c r="AB105" s="141">
        <f>+IF(F105=0,"",'Ark1'!Z458)</f>
        <v>5.4581094502214569</v>
      </c>
      <c r="AC105" s="103"/>
      <c r="AD105" s="141">
        <f>+IF(F105=0,"",'Ark1'!Z458)</f>
        <v>5.4581094502214569</v>
      </c>
      <c r="AE105" s="67">
        <f>+IF(F105=0,"",'Ark1'!AA458)</f>
        <v>1.8244044663348471</v>
      </c>
      <c r="AF105" s="67">
        <f>+IF(F105=0,"",'Ark1'!AB458)</f>
        <v>2.1250284086425419</v>
      </c>
      <c r="AG105" s="67">
        <f t="shared" si="33"/>
        <v>4.0323571633649191</v>
      </c>
      <c r="AH105" s="25"/>
      <c r="AR105"/>
      <c r="AV105"/>
      <c r="AW105"/>
      <c r="AX105"/>
      <c r="AY105"/>
      <c r="AZ105"/>
      <c r="BA105"/>
      <c r="BE105"/>
      <c r="BF105"/>
      <c r="BG105"/>
    </row>
    <row r="106" spans="1:59" ht="15.6">
      <c r="A106" s="25"/>
      <c r="B106" s="66">
        <f>+'Ark1'!C459</f>
        <v>2022</v>
      </c>
      <c r="C106" s="66">
        <f>+'Ark1'!E459</f>
        <v>42</v>
      </c>
      <c r="D106" s="66">
        <f>+IF(F106=0,"",'Ark1'!Q459)</f>
        <v>56</v>
      </c>
      <c r="E106" s="67">
        <f t="shared" si="34"/>
        <v>7</v>
      </c>
      <c r="F106" s="142">
        <f>+'Ark1'!R459</f>
        <v>394</v>
      </c>
      <c r="G106" s="105"/>
      <c r="H106" s="141">
        <f>+IF(F106=0,"",'Ark1'!AG459)</f>
        <v>4.3239310951193932</v>
      </c>
      <c r="I106" s="141">
        <f t="shared" si="29"/>
        <v>-1.8368890443969024</v>
      </c>
      <c r="J106" s="141">
        <f>+IF(F106=0,"",'Ark1'!AH459)</f>
        <v>0</v>
      </c>
      <c r="K106" s="103"/>
      <c r="L106" s="18">
        <f>+IF(F106=0,"",'Ark1'!AI459)</f>
        <v>16</v>
      </c>
      <c r="M106" s="141"/>
      <c r="N106" s="67">
        <f>+IF(F106=0,"",'Ark1'!S459)</f>
        <v>4.779187817258884</v>
      </c>
      <c r="O106" s="105"/>
      <c r="P106" s="105"/>
      <c r="Q106" s="57">
        <f>+IF(L106=0,"",'Ark1'!AJ459)</f>
        <v>101.84999999999998</v>
      </c>
      <c r="R106" s="383"/>
      <c r="S106" s="57">
        <f>+IF(L106=0,"",'Ark1'!AK459)</f>
        <v>14.622349266105765</v>
      </c>
      <c r="T106" s="67">
        <f>+IF(F106=0,"",'Ark1'!T459)</f>
        <v>5.0456852791878202</v>
      </c>
      <c r="U106" s="388">
        <f t="shared" si="35"/>
        <v>8.6851659976840523E-2</v>
      </c>
      <c r="V106" s="141">
        <f>+IF(F106=0,"",'Ark1'!U459)</f>
        <v>20.573857868020319</v>
      </c>
      <c r="W106" s="141">
        <f t="shared" si="36"/>
        <v>-4.4718461310708335E-2</v>
      </c>
      <c r="X106" s="67">
        <f>+IF(F106=0,"",'Ark1'!W459)</f>
        <v>2.030456852791878</v>
      </c>
      <c r="Y106" s="141">
        <f>+IF(F106=0,"",'Ark1'!X459)</f>
        <v>80.456852791878177</v>
      </c>
      <c r="Z106" s="142">
        <f t="shared" si="37"/>
        <v>-1.5328556129245499</v>
      </c>
      <c r="AA106" s="141">
        <f>+IF(F106=0,"",'Ark1'!Y459)</f>
        <v>30.203045685279179</v>
      </c>
      <c r="AB106" s="141">
        <f>+IF(F106=0,"",'Ark1'!Z459)</f>
        <v>5.5965953972671283</v>
      </c>
      <c r="AC106" s="103"/>
      <c r="AD106" s="141">
        <f>+IF(F106=0,"",'Ark1'!Z459)</f>
        <v>5.5965953972671283</v>
      </c>
      <c r="AE106" s="67">
        <f>+IF(F106=0,"",'Ark1'!AA459)</f>
        <v>1.9406088714977687</v>
      </c>
      <c r="AF106" s="67">
        <f>+IF(F106=0,"",'Ark1'!AB459)</f>
        <v>2.1369232026554563</v>
      </c>
      <c r="AG106" s="67">
        <f t="shared" si="33"/>
        <v>4.304885820499206</v>
      </c>
      <c r="AH106" s="25"/>
      <c r="AR106"/>
      <c r="AV106"/>
      <c r="AW106"/>
      <c r="AX106"/>
      <c r="AY106"/>
      <c r="AZ106"/>
      <c r="BA106"/>
      <c r="BE106"/>
      <c r="BF106"/>
      <c r="BG106"/>
    </row>
    <row r="107" spans="1:59" ht="15.6">
      <c r="A107" s="25"/>
      <c r="B107" s="66">
        <f>+'Ark1'!C460</f>
        <v>2022</v>
      </c>
      <c r="C107" s="66">
        <f>+'Ark1'!E460</f>
        <v>43</v>
      </c>
      <c r="D107" s="66">
        <f>+IF(F107=0,"",'Ark1'!Q460)</f>
        <v>50</v>
      </c>
      <c r="E107" s="67">
        <f t="shared" si="34"/>
        <v>-8</v>
      </c>
      <c r="F107" s="142">
        <f>+'Ark1'!R460</f>
        <v>357</v>
      </c>
      <c r="G107" s="105"/>
      <c r="H107" s="141">
        <f>+IF(F107=0,"",'Ark1'!AG460)</f>
        <v>4.1930839185939552</v>
      </c>
      <c r="I107" s="141">
        <f t="shared" si="29"/>
        <v>-0.95376040000277396</v>
      </c>
      <c r="J107" s="141">
        <f>+IF(F107=0,"",'Ark1'!AH460)</f>
        <v>0</v>
      </c>
      <c r="K107" s="103"/>
      <c r="L107" s="18">
        <f>+IF(F107=0,"",'Ark1'!AI460)</f>
        <v>0</v>
      </c>
      <c r="M107" s="141"/>
      <c r="N107" s="67">
        <f>+IF(F107=0,"",'Ark1'!S460)</f>
        <v>5.3305322128851529</v>
      </c>
      <c r="O107" s="105"/>
      <c r="P107" s="105"/>
      <c r="Q107" s="57" t="str">
        <f>+IF(L107=0,"",'Ark1'!AJ460)</f>
        <v/>
      </c>
      <c r="R107" s="383"/>
      <c r="S107" s="57" t="str">
        <f>+IF(L107=0,"",'Ark1'!AK460)</f>
        <v/>
      </c>
      <c r="T107" s="67">
        <f>+IF(F107=0,"",'Ark1'!T460)</f>
        <v>5.5966386554621836</v>
      </c>
      <c r="U107" s="388">
        <f t="shared" si="35"/>
        <v>0.68562170630963948</v>
      </c>
      <c r="V107" s="141">
        <f>+IF(F107=0,"",'Ark1'!U460)</f>
        <v>22.019047619047601</v>
      </c>
      <c r="W107" s="141">
        <f t="shared" si="36"/>
        <v>0.7431577885391043</v>
      </c>
      <c r="X107" s="67">
        <f>+IF(F107=0,"",'Ark1'!W460)</f>
        <v>3.6414565826330545</v>
      </c>
      <c r="Y107" s="141">
        <f>+IF(F107=0,"",'Ark1'!X460)</f>
        <v>89.635854341736703</v>
      </c>
      <c r="Z107" s="142">
        <f t="shared" si="37"/>
        <v>-0.40651853961919926</v>
      </c>
      <c r="AA107" s="141">
        <f>+IF(F107=0,"",'Ark1'!Y460)</f>
        <v>31.372549019607838</v>
      </c>
      <c r="AB107" s="141">
        <f>+IF(F107=0,"",'Ark1'!Z460)</f>
        <v>5.7650085396918156</v>
      </c>
      <c r="AC107" s="103"/>
      <c r="AD107" s="141">
        <f>+IF(F107=0,"",'Ark1'!Z460)</f>
        <v>5.7650085396918156</v>
      </c>
      <c r="AE107" s="67">
        <f>+IF(F107=0,"",'Ark1'!AA460)</f>
        <v>1.7986901543543563</v>
      </c>
      <c r="AF107" s="67">
        <f>+IF(F107=0,"",'Ark1'!AB460)</f>
        <v>2.0511088525215602</v>
      </c>
      <c r="AG107" s="67">
        <f t="shared" si="33"/>
        <v>4.1307409353652105</v>
      </c>
      <c r="AH107" s="25"/>
      <c r="AR107"/>
      <c r="AV107"/>
      <c r="AW107"/>
      <c r="AX107"/>
      <c r="AY107"/>
      <c r="AZ107"/>
      <c r="BA107"/>
      <c r="BE107"/>
      <c r="BF107"/>
      <c r="BG107"/>
    </row>
    <row r="108" spans="1:59" ht="15.6">
      <c r="A108" s="25"/>
      <c r="B108" s="66">
        <f>+'Ark1'!C461</f>
        <v>2022</v>
      </c>
      <c r="C108" s="66">
        <f>+'Ark1'!E461</f>
        <v>44</v>
      </c>
      <c r="D108" s="66">
        <f>+IF(F108=0,"",'Ark1'!Q461)</f>
        <v>62</v>
      </c>
      <c r="E108" s="67">
        <f t="shared" si="34"/>
        <v>6</v>
      </c>
      <c r="F108" s="142">
        <f>+'Ark1'!R461</f>
        <v>471</v>
      </c>
      <c r="G108" s="105"/>
      <c r="H108" s="141">
        <f>+IF(F108=0,"",'Ark1'!AG461)</f>
        <v>5.3761493601583714</v>
      </c>
      <c r="I108" s="141">
        <f t="shared" si="29"/>
        <v>-1.2210820447240645</v>
      </c>
      <c r="J108" s="141">
        <f>+IF(F108=0,"",'Ark1'!AH461)</f>
        <v>0.21231422505307856</v>
      </c>
      <c r="K108" s="103"/>
      <c r="L108" s="18">
        <f>+IF(F108=0,"",'Ark1'!AI461)</f>
        <v>0</v>
      </c>
      <c r="M108" s="141"/>
      <c r="N108" s="67">
        <f>+IF(F108=0,"",'Ark1'!S461)</f>
        <v>5.2760084925690007</v>
      </c>
      <c r="O108" s="105"/>
      <c r="P108" s="105"/>
      <c r="Q108" s="57" t="str">
        <f>+IF(L108=0,"",'Ark1'!AJ461)</f>
        <v/>
      </c>
      <c r="R108" s="383"/>
      <c r="S108" s="57" t="str">
        <f>+IF(L108=0,"",'Ark1'!AK461)</f>
        <v/>
      </c>
      <c r="T108" s="67">
        <f>+IF(F108=0,"",'Ark1'!T461)</f>
        <v>5.575371549893843</v>
      </c>
      <c r="U108" s="388">
        <f t="shared" si="35"/>
        <v>0.11423165352078701</v>
      </c>
      <c r="V108" s="141">
        <f>+IF(F108=0,"",'Ark1'!U461)</f>
        <v>21.39851380042462</v>
      </c>
      <c r="W108" s="141">
        <f t="shared" si="36"/>
        <v>-0.83314423066346777</v>
      </c>
      <c r="X108" s="67">
        <f>+IF(F108=0,"",'Ark1'!W461)</f>
        <v>4.8832271762208066</v>
      </c>
      <c r="Y108" s="141">
        <f>+IF(F108=0,"",'Ark1'!X461)</f>
        <v>87.473460721868349</v>
      </c>
      <c r="Z108" s="142">
        <f t="shared" si="37"/>
        <v>-1.9911334059382</v>
      </c>
      <c r="AA108" s="141">
        <f>+IF(F108=0,"",'Ark1'!Y461)</f>
        <v>32.05944798301487</v>
      </c>
      <c r="AB108" s="141">
        <f>+IF(F108=0,"",'Ark1'!Z461)</f>
        <v>5.1209964860264359</v>
      </c>
      <c r="AC108" s="103"/>
      <c r="AD108" s="141">
        <f>+IF(F108=0,"",'Ark1'!Z461)</f>
        <v>5.1209964860264359</v>
      </c>
      <c r="AE108" s="67">
        <f>+IF(F108=0,"",'Ark1'!AA461)</f>
        <v>1.6421458800067037</v>
      </c>
      <c r="AF108" s="67">
        <f>+IF(F108=0,"",'Ark1'!AB461)</f>
        <v>2.1968295578200951</v>
      </c>
      <c r="AG108" s="67">
        <f t="shared" si="33"/>
        <v>4.0558148893360153</v>
      </c>
      <c r="AH108" s="25"/>
      <c r="AR108"/>
      <c r="AV108"/>
      <c r="AW108"/>
      <c r="AX108"/>
      <c r="AY108"/>
      <c r="AZ108"/>
      <c r="BA108"/>
      <c r="BE108"/>
      <c r="BF108"/>
      <c r="BG108"/>
    </row>
    <row r="109" spans="1:59" ht="15.6">
      <c r="A109" s="25"/>
      <c r="B109" s="66">
        <f>+'Ark1'!C462</f>
        <v>2022</v>
      </c>
      <c r="C109" s="66">
        <f>+'Ark1'!E462</f>
        <v>45</v>
      </c>
      <c r="D109" s="66">
        <f>+IF(F109=0,"",'Ark1'!Q462)</f>
        <v>38</v>
      </c>
      <c r="E109" s="67">
        <f t="shared" si="34"/>
        <v>-20</v>
      </c>
      <c r="F109" s="142">
        <f>+'Ark1'!R462</f>
        <v>526</v>
      </c>
      <c r="G109" s="105"/>
      <c r="H109" s="141">
        <f>+IF(F109=0,"",'Ark1'!AG462)</f>
        <v>5.9434916225001961</v>
      </c>
      <c r="I109" s="141">
        <f t="shared" si="29"/>
        <v>0.930251166094477</v>
      </c>
      <c r="J109" s="141">
        <f>+IF(F109=0,"",'Ark1'!AH462)</f>
        <v>0</v>
      </c>
      <c r="K109" s="103"/>
      <c r="L109" s="18">
        <f>+IF(F109=0,"",'Ark1'!AI462)</f>
        <v>6</v>
      </c>
      <c r="M109" s="141"/>
      <c r="N109" s="67">
        <f>+IF(F109=0,"",'Ark1'!S462)</f>
        <v>5.4676806083650193</v>
      </c>
      <c r="O109" s="105"/>
      <c r="P109" s="105"/>
      <c r="Q109" s="57">
        <f>+IF(L109=0,"",'Ark1'!AJ462)</f>
        <v>101.78333333333336</v>
      </c>
      <c r="R109" s="383"/>
      <c r="S109" s="57">
        <f>+IF(L109=0,"",'Ark1'!AK462)</f>
        <v>19.879374042440794</v>
      </c>
      <c r="T109" s="67">
        <f>+IF(F109=0,"",'Ark1'!T462)</f>
        <v>5.4144486692015219</v>
      </c>
      <c r="U109" s="388">
        <f t="shared" si="35"/>
        <v>5.7305812058666028E-2</v>
      </c>
      <c r="V109" s="141">
        <f>+IF(F109=0,"",'Ark1'!U462)</f>
        <v>21.183079847908758</v>
      </c>
      <c r="W109" s="141">
        <f t="shared" si="36"/>
        <v>1.0915345744241023E-2</v>
      </c>
      <c r="X109" s="67">
        <f>+IF(F109=0,"",'Ark1'!W462)</f>
        <v>2.4714828897338403</v>
      </c>
      <c r="Y109" s="141">
        <f>+IF(F109=0,"",'Ark1'!X462)</f>
        <v>88.022813688212892</v>
      </c>
      <c r="Z109" s="142">
        <f t="shared" si="37"/>
        <v>3.3907790561782889</v>
      </c>
      <c r="AA109" s="141">
        <f>+IF(F109=0,"",'Ark1'!Y462)</f>
        <v>27.946768060836501</v>
      </c>
      <c r="AB109" s="141">
        <f>+IF(F109=0,"",'Ark1'!Z462)</f>
        <v>4.9831120520877059</v>
      </c>
      <c r="AC109" s="103"/>
      <c r="AD109" s="141">
        <f>+IF(F109=0,"",'Ark1'!Z462)</f>
        <v>4.9831120520877059</v>
      </c>
      <c r="AE109" s="67">
        <f>+IF(F109=0,"",'Ark1'!AA462)</f>
        <v>1.7587103004197895</v>
      </c>
      <c r="AF109" s="67">
        <f>+IF(F109=0,"",'Ark1'!AB462)</f>
        <v>1.9272166093961645</v>
      </c>
      <c r="AG109" s="67">
        <f t="shared" si="33"/>
        <v>3.8742350486787225</v>
      </c>
      <c r="AH109" s="25"/>
      <c r="AR109"/>
      <c r="AV109"/>
      <c r="AW109"/>
      <c r="AX109"/>
      <c r="AY109"/>
      <c r="AZ109"/>
      <c r="BA109"/>
      <c r="BE109"/>
      <c r="BF109"/>
      <c r="BG109"/>
    </row>
    <row r="110" spans="1:59" ht="15.6">
      <c r="A110" s="25"/>
      <c r="B110" s="66">
        <f>+'Ark1'!C463</f>
        <v>2022</v>
      </c>
      <c r="C110" s="66">
        <f>+'Ark1'!E463</f>
        <v>46</v>
      </c>
      <c r="D110" s="66">
        <f>+IF(F110=0,"",'Ark1'!Q463)</f>
        <v>24</v>
      </c>
      <c r="E110" s="67">
        <f t="shared" si="34"/>
        <v>-7</v>
      </c>
      <c r="F110" s="142">
        <f>+'Ark1'!R463</f>
        <v>188</v>
      </c>
      <c r="G110" s="105"/>
      <c r="H110" s="141">
        <f>+IF(F110=0,"",'Ark1'!AG463)</f>
        <v>2.0315717754372251</v>
      </c>
      <c r="I110" s="141">
        <f t="shared" si="29"/>
        <v>-1.0061888950872859</v>
      </c>
      <c r="J110" s="141">
        <f>+IF(F110=0,"",'Ark1'!AH463)</f>
        <v>4.7872340425531918</v>
      </c>
      <c r="K110" s="103"/>
      <c r="L110" s="18">
        <f>+IF(F110=0,"",'Ark1'!AI463)</f>
        <v>7</v>
      </c>
      <c r="M110" s="141"/>
      <c r="N110" s="67">
        <f>+IF(F110=0,"",'Ark1'!S463)</f>
        <v>4.8191489361702118</v>
      </c>
      <c r="O110" s="105"/>
      <c r="P110" s="105"/>
      <c r="Q110" s="57">
        <f>+IF(L110=0,"",'Ark1'!AJ463)</f>
        <v>97.585714285714246</v>
      </c>
      <c r="R110" s="383"/>
      <c r="S110" s="57">
        <f>+IF(L110=0,"",'Ark1'!AK463)</f>
        <v>16.246171093765557</v>
      </c>
      <c r="T110" s="67">
        <f>+IF(F110=0,"",'Ark1'!T463)</f>
        <v>4.7819148936170199</v>
      </c>
      <c r="U110" s="388">
        <f t="shared" si="35"/>
        <v>-1.0362669245647993</v>
      </c>
      <c r="V110" s="141">
        <f>+IF(F110=0,"",'Ark1'!U463)</f>
        <v>20.258510638297857</v>
      </c>
      <c r="W110" s="141">
        <f t="shared" si="36"/>
        <v>-0.46561523582801456</v>
      </c>
      <c r="X110" s="67">
        <f>+IF(F110=0,"",'Ark1'!W463)</f>
        <v>0.53191489361702149</v>
      </c>
      <c r="Y110" s="141">
        <f>+IF(F110=0,"",'Ark1'!X463)</f>
        <v>86.17021276595743</v>
      </c>
      <c r="Z110" s="142">
        <f t="shared" si="37"/>
        <v>2.6037791995238848</v>
      </c>
      <c r="AA110" s="141">
        <f>+IF(F110=0,"",'Ark1'!Y463)</f>
        <v>20.744680851063837</v>
      </c>
      <c r="AB110" s="141">
        <f>+IF(F110=0,"",'Ark1'!Z463)</f>
        <v>4.9097473517889005</v>
      </c>
      <c r="AC110" s="103"/>
      <c r="AD110" s="141">
        <f>+IF(F110=0,"",'Ark1'!Z463)</f>
        <v>4.9097473517889005</v>
      </c>
      <c r="AE110" s="67">
        <f>+IF(F110=0,"",'Ark1'!AA463)</f>
        <v>1.3873498842117205</v>
      </c>
      <c r="AF110" s="67">
        <f>+IF(F110=0,"",'Ark1'!AB463)</f>
        <v>2.0106875486481766</v>
      </c>
      <c r="AG110" s="67">
        <f t="shared" si="33"/>
        <v>4.2037527593818957</v>
      </c>
      <c r="AH110" s="25"/>
      <c r="AR110"/>
      <c r="AV110"/>
      <c r="AW110"/>
      <c r="AX110"/>
      <c r="AY110"/>
      <c r="AZ110"/>
      <c r="BA110"/>
      <c r="BE110"/>
      <c r="BF110"/>
      <c r="BG110"/>
    </row>
    <row r="111" spans="1:59" ht="15.6">
      <c r="A111" s="25"/>
      <c r="B111" s="66">
        <f>+'Ark1'!C464</f>
        <v>2022</v>
      </c>
      <c r="C111" s="66">
        <f>+'Ark1'!E464</f>
        <v>47</v>
      </c>
      <c r="D111" s="66">
        <f>+IF(F111=0,"",'Ark1'!Q464)</f>
        <v>34</v>
      </c>
      <c r="E111" s="67">
        <f t="shared" si="34"/>
        <v>9</v>
      </c>
      <c r="F111" s="142">
        <f>+'Ark1'!R464</f>
        <v>304</v>
      </c>
      <c r="G111" s="105"/>
      <c r="H111" s="141">
        <f>+IF(F111=0,"",'Ark1'!AG464)</f>
        <v>3.3295885685761601</v>
      </c>
      <c r="I111" s="141">
        <f t="shared" si="29"/>
        <v>1.0872341966834447</v>
      </c>
      <c r="J111" s="141">
        <f>+IF(F111=0,"",'Ark1'!AH464)</f>
        <v>0</v>
      </c>
      <c r="K111" s="103"/>
      <c r="L111" s="18">
        <f>+IF(F111=0,"",'Ark1'!AI464)</f>
        <v>1</v>
      </c>
      <c r="M111" s="141"/>
      <c r="N111" s="67">
        <f>+IF(F111=0,"",'Ark1'!S464)</f>
        <v>5.3947368421052628</v>
      </c>
      <c r="O111" s="105"/>
      <c r="P111" s="105"/>
      <c r="Q111" s="57">
        <f>+IF(L111=0,"",'Ark1'!AJ464)</f>
        <v>95.5</v>
      </c>
      <c r="R111" s="383"/>
      <c r="S111" s="57">
        <f>+IF(L111=0,"",'Ark1'!AK464)</f>
        <v>19.977407733294726</v>
      </c>
      <c r="T111" s="67">
        <f>+IF(F111=0,"",'Ark1'!T464)</f>
        <v>5.4407894736842115</v>
      </c>
      <c r="U111" s="388">
        <f t="shared" si="35"/>
        <v>-0.55921052631578849</v>
      </c>
      <c r="V111" s="141">
        <f>+IF(F111=0,"",'Ark1'!U464)</f>
        <v>20.532894736842096</v>
      </c>
      <c r="W111" s="141">
        <f t="shared" si="36"/>
        <v>-2.6160470620996996</v>
      </c>
      <c r="X111" s="67">
        <f>+IF(F111=0,"",'Ark1'!W464)</f>
        <v>2.6315789473684221</v>
      </c>
      <c r="Y111" s="141">
        <f>+IF(F111=0,"",'Ark1'!X464)</f>
        <v>89.80263157894737</v>
      </c>
      <c r="Z111" s="142">
        <f t="shared" si="37"/>
        <v>-3.3190615427457431</v>
      </c>
      <c r="AA111" s="141">
        <f>+IF(F111=0,"",'Ark1'!Y464)</f>
        <v>25.657894736842099</v>
      </c>
      <c r="AB111" s="141">
        <f>+IF(F111=0,"",'Ark1'!Z464)</f>
        <v>3.8992117340322494</v>
      </c>
      <c r="AC111" s="103"/>
      <c r="AD111" s="141">
        <f>+IF(F111=0,"",'Ark1'!Z464)</f>
        <v>3.8992117340322494</v>
      </c>
      <c r="AE111" s="67">
        <f>+IF(F111=0,"",'Ark1'!AA464)</f>
        <v>1.485269312531543</v>
      </c>
      <c r="AF111" s="67">
        <f>+IF(F111=0,"",'Ark1'!AB464)</f>
        <v>1.8522161428648645</v>
      </c>
      <c r="AG111" s="67">
        <f t="shared" si="33"/>
        <v>3.806097560975608</v>
      </c>
      <c r="AH111" s="25"/>
      <c r="AR111"/>
      <c r="AV111"/>
      <c r="AW111"/>
      <c r="AX111"/>
      <c r="AY111"/>
      <c r="AZ111"/>
      <c r="BA111"/>
      <c r="BE111"/>
      <c r="BF111"/>
      <c r="BG111"/>
    </row>
    <row r="112" spans="1:59" ht="15.6">
      <c r="A112" s="25"/>
      <c r="B112" s="66">
        <f>+'Ark1'!C465</f>
        <v>2022</v>
      </c>
      <c r="C112" s="66">
        <f>+'Ark1'!E465</f>
        <v>48</v>
      </c>
      <c r="D112" s="66">
        <f>+IF(F112=0,"",'Ark1'!Q465)</f>
        <v>31</v>
      </c>
      <c r="E112" s="67">
        <f t="shared" si="34"/>
        <v>18</v>
      </c>
      <c r="F112" s="142">
        <f>+'Ark1'!R465</f>
        <v>206</v>
      </c>
      <c r="G112" s="105"/>
      <c r="H112" s="141">
        <f>+IF(F112=0,"",'Ark1'!AG465)</f>
        <v>2.3990427086144339</v>
      </c>
      <c r="I112" s="141">
        <f t="shared" si="29"/>
        <v>1.0013581125431699</v>
      </c>
      <c r="J112" s="141">
        <f>+IF(F112=0,"",'Ark1'!AH465)</f>
        <v>0</v>
      </c>
      <c r="K112" s="103"/>
      <c r="L112" s="18">
        <f>+IF(F112=0,"",'Ark1'!AI465)</f>
        <v>6</v>
      </c>
      <c r="M112" s="141"/>
      <c r="N112" s="67">
        <f>+IF(F112=0,"",'Ark1'!S465)</f>
        <v>5.2912621359223317</v>
      </c>
      <c r="O112" s="105"/>
      <c r="P112" s="105"/>
      <c r="Q112" s="57">
        <f>+IF(L112=0,"",'Ark1'!AJ465)</f>
        <v>105.38333333333335</v>
      </c>
      <c r="R112" s="383"/>
      <c r="S112" s="57">
        <f>+IF(L112=0,"",'Ark1'!AK465)</f>
        <v>14.415422996811211</v>
      </c>
      <c r="T112" s="67">
        <f>+IF(F112=0,"",'Ark1'!T465)</f>
        <v>5.6456310679611681</v>
      </c>
      <c r="U112" s="388">
        <f t="shared" si="35"/>
        <v>-2.8787536689995896E-2</v>
      </c>
      <c r="V112" s="141">
        <f>+IF(F112=0,"",'Ark1'!U465)</f>
        <v>21.832524271844665</v>
      </c>
      <c r="W112" s="141">
        <f t="shared" si="36"/>
        <v>0.69236923308497822</v>
      </c>
      <c r="X112" s="67">
        <f>+IF(F112=0,"",'Ark1'!W465)</f>
        <v>2.4271844660194182</v>
      </c>
      <c r="Y112" s="141">
        <f>+IF(F112=0,"",'Ark1'!X465)</f>
        <v>88.834951456310662</v>
      </c>
      <c r="Z112" s="142">
        <f t="shared" si="37"/>
        <v>1.2380522315044544</v>
      </c>
      <c r="AA112" s="141">
        <f>+IF(F112=0,"",'Ark1'!Y465)</f>
        <v>30.582524271844672</v>
      </c>
      <c r="AB112" s="141">
        <f>+IF(F112=0,"",'Ark1'!Z465)</f>
        <v>5.7136151850137953</v>
      </c>
      <c r="AC112" s="103"/>
      <c r="AD112" s="141">
        <f>+IF(F112=0,"",'Ark1'!Z465)</f>
        <v>5.7136151850137953</v>
      </c>
      <c r="AE112" s="67">
        <f>+IF(F112=0,"",'Ark1'!AA465)</f>
        <v>1.2238017159747021</v>
      </c>
      <c r="AF112" s="67">
        <f>+IF(F112=0,"",'Ark1'!AB465)</f>
        <v>1.6356630257458471</v>
      </c>
      <c r="AG112" s="67">
        <f t="shared" si="33"/>
        <v>4.126146788990825</v>
      </c>
      <c r="AH112" s="25"/>
      <c r="AR112"/>
      <c r="AV112"/>
      <c r="AW112"/>
      <c r="AX112"/>
      <c r="AY112"/>
      <c r="AZ112"/>
      <c r="BA112"/>
      <c r="BE112"/>
      <c r="BF112"/>
      <c r="BG112"/>
    </row>
    <row r="113" spans="1:59" ht="15.6">
      <c r="A113" s="25"/>
      <c r="B113" s="66">
        <f>+'Ark1'!C466</f>
        <v>2022</v>
      </c>
      <c r="C113" s="66">
        <f>+'Ark1'!E466</f>
        <v>49</v>
      </c>
      <c r="D113" s="66">
        <f>+IF(F113=0,"",'Ark1'!Q466)</f>
        <v>30</v>
      </c>
      <c r="E113" s="67">
        <f t="shared" si="34"/>
        <v>2</v>
      </c>
      <c r="F113" s="142">
        <f>+'Ark1'!R466</f>
        <v>216</v>
      </c>
      <c r="G113" s="105"/>
      <c r="H113" s="141">
        <f>+IF(F113=0,"",'Ark1'!AG466)</f>
        <v>2.3268713960017542</v>
      </c>
      <c r="I113" s="141">
        <f t="shared" si="29"/>
        <v>-0.74020545112750602</v>
      </c>
      <c r="J113" s="141">
        <f>+IF(F113=0,"",'Ark1'!AH466)</f>
        <v>2.3148148148148153</v>
      </c>
      <c r="K113" s="103"/>
      <c r="L113" s="18">
        <f>+IF(F113=0,"",'Ark1'!AI466)</f>
        <v>0</v>
      </c>
      <c r="M113" s="141"/>
      <c r="N113" s="67">
        <f>+IF(F113=0,"",'Ark1'!S466)</f>
        <v>5.2314814814814818</v>
      </c>
      <c r="O113" s="105"/>
      <c r="P113" s="105"/>
      <c r="Q113" s="57" t="str">
        <f>+IF(L113=0,"",'Ark1'!AJ466)</f>
        <v/>
      </c>
      <c r="R113" s="383"/>
      <c r="S113" s="57" t="str">
        <f>+IF(L113=0,"",'Ark1'!AK466)</f>
        <v/>
      </c>
      <c r="T113" s="67">
        <f>+IF(F113=0,"",'Ark1'!T466)</f>
        <v>5.3611111111111116</v>
      </c>
      <c r="U113" s="388">
        <f t="shared" si="35"/>
        <v>-9.1520467836256891E-2</v>
      </c>
      <c r="V113" s="141">
        <f>+IF(F113=0,"",'Ark1'!U466)</f>
        <v>20.195370370370387</v>
      </c>
      <c r="W113" s="141">
        <f t="shared" si="36"/>
        <v>-0.80217348927873644</v>
      </c>
      <c r="X113" s="67">
        <f>+IF(F113=0,"",'Ark1'!W466)</f>
        <v>1.3888888888888891</v>
      </c>
      <c r="Y113" s="141">
        <f>+IF(F113=0,"",'Ark1'!X466)</f>
        <v>81.481481481481467</v>
      </c>
      <c r="Z113" s="142">
        <f t="shared" si="37"/>
        <v>1.4814814814814667</v>
      </c>
      <c r="AA113" s="141">
        <f>+IF(F113=0,"",'Ark1'!Y466)</f>
        <v>24.537037037037042</v>
      </c>
      <c r="AB113" s="141">
        <f>+IF(F113=0,"",'Ark1'!Z466)</f>
        <v>4.6430330974812968</v>
      </c>
      <c r="AC113" s="103"/>
      <c r="AD113" s="141">
        <f>+IF(F113=0,"",'Ark1'!Z466)</f>
        <v>4.6430330974812968</v>
      </c>
      <c r="AE113" s="67">
        <f>+IF(F113=0,"",'Ark1'!AA466)</f>
        <v>1.2405679813390831</v>
      </c>
      <c r="AF113" s="67">
        <f>+IF(F113=0,"",'Ark1'!AB466)</f>
        <v>1.644059639661966</v>
      </c>
      <c r="AG113" s="67">
        <f t="shared" si="33"/>
        <v>3.8603539823008881</v>
      </c>
      <c r="AH113" s="25"/>
      <c r="AR113"/>
      <c r="AV113"/>
      <c r="AW113"/>
      <c r="AX113"/>
      <c r="AY113"/>
      <c r="AZ113"/>
      <c r="BA113"/>
      <c r="BE113"/>
      <c r="BF113"/>
      <c r="BG113"/>
    </row>
    <row r="114" spans="1:59" ht="15.6">
      <c r="A114" s="25"/>
      <c r="B114" s="66">
        <f>+'Ark1'!C467</f>
        <v>2022</v>
      </c>
      <c r="C114" s="66">
        <f>+'Ark1'!E467</f>
        <v>50</v>
      </c>
      <c r="D114" s="66">
        <f>+IF(F114=0,"",'Ark1'!Q467)</f>
        <v>11</v>
      </c>
      <c r="E114" s="67">
        <f t="shared" si="34"/>
        <v>-2</v>
      </c>
      <c r="F114" s="142">
        <f>+'Ark1'!R467</f>
        <v>197</v>
      </c>
      <c r="G114" s="105"/>
      <c r="H114" s="141">
        <f>+IF(F114=0,"",'Ark1'!AG467)</f>
        <v>2.1461497351504861</v>
      </c>
      <c r="I114" s="141">
        <f t="shared" si="29"/>
        <v>1.1729859272210543</v>
      </c>
      <c r="J114" s="141">
        <f>+IF(F114=0,"",'Ark1'!AH467)</f>
        <v>0</v>
      </c>
      <c r="K114" s="103"/>
      <c r="L114" s="18">
        <f>+IF(F114=0,"",'Ark1'!AI467)</f>
        <v>0</v>
      </c>
      <c r="M114" s="141"/>
      <c r="N114" s="67">
        <f>+IF(F114=0,"",'Ark1'!S467)</f>
        <v>5.3401015228426383</v>
      </c>
      <c r="O114" s="105"/>
      <c r="P114" s="105"/>
      <c r="Q114" s="57" t="str">
        <f>+IF(L114=0,"",'Ark1'!AJ467)</f>
        <v/>
      </c>
      <c r="R114" s="383"/>
      <c r="S114" s="57" t="str">
        <f>+IF(L114=0,"",'Ark1'!AK467)</f>
        <v/>
      </c>
      <c r="T114" s="67">
        <f>+IF(F114=0,"",'Ark1'!T467)</f>
        <v>5.4467005076142119</v>
      </c>
      <c r="U114" s="388">
        <f t="shared" si="35"/>
        <v>0.31336717428087724</v>
      </c>
      <c r="V114" s="141">
        <f>+IF(F114=0,"",'Ark1'!U467)</f>
        <v>20.423350253807101</v>
      </c>
      <c r="W114" s="141">
        <f t="shared" si="36"/>
        <v>-0.67420530174845439</v>
      </c>
      <c r="X114" s="67">
        <f>+IF(F114=0,"",'Ark1'!W467)</f>
        <v>5.5837563451776644</v>
      </c>
      <c r="Y114" s="141">
        <f>+IF(F114=0,"",'Ark1'!X467)</f>
        <v>78.172588832487307</v>
      </c>
      <c r="Z114" s="142">
        <f t="shared" si="37"/>
        <v>-2.9385222786237932</v>
      </c>
      <c r="AA114" s="141">
        <f>+IF(F114=0,"",'Ark1'!Y467)</f>
        <v>26.90355329949239</v>
      </c>
      <c r="AB114" s="141">
        <f>+IF(F114=0,"",'Ark1'!Z467)</f>
        <v>5.8337424705198915</v>
      </c>
      <c r="AC114" s="103"/>
      <c r="AD114" s="141">
        <f>+IF(F114=0,"",'Ark1'!Z467)</f>
        <v>5.8337424705198915</v>
      </c>
      <c r="AE114" s="67">
        <f>+IF(F114=0,"",'Ark1'!AA467)</f>
        <v>1.43949581904338</v>
      </c>
      <c r="AF114" s="67">
        <f>+IF(F114=0,"",'Ark1'!AB467)</f>
        <v>2.3094271108556503</v>
      </c>
      <c r="AG114" s="67">
        <f t="shared" si="33"/>
        <v>3.8245247148288972</v>
      </c>
      <c r="AH114" s="25"/>
      <c r="AR114"/>
      <c r="AV114"/>
      <c r="AW114"/>
      <c r="AX114"/>
      <c r="AY114"/>
      <c r="AZ114"/>
      <c r="BA114"/>
      <c r="BE114"/>
      <c r="BF114"/>
      <c r="BG114"/>
    </row>
    <row r="115" spans="1:59" ht="15.6">
      <c r="A115" s="25"/>
      <c r="B115" s="66">
        <f>+'Ark1'!C468</f>
        <v>2022</v>
      </c>
      <c r="C115" s="66">
        <f>+'Ark1'!E468</f>
        <v>51</v>
      </c>
      <c r="D115" s="66">
        <f>+IF(F115=0,"",'Ark1'!Q468)</f>
        <v>1</v>
      </c>
      <c r="E115" s="67">
        <f t="shared" si="34"/>
        <v>1</v>
      </c>
      <c r="F115" s="142">
        <f>+'Ark1'!R468</f>
        <v>10</v>
      </c>
      <c r="G115" s="105"/>
      <c r="H115" s="141">
        <f>+IF(F115=0,"",'Ark1'!AG468)</f>
        <v>0.11644491901957324</v>
      </c>
      <c r="I115" s="141">
        <f t="shared" si="29"/>
        <v>0.11644491901957324</v>
      </c>
      <c r="J115" s="141">
        <f>+IF(F115=0,"",'Ark1'!AH468)</f>
        <v>0</v>
      </c>
      <c r="K115" s="103"/>
      <c r="L115" s="18">
        <f>+IF(F115=0,"",'Ark1'!AI468)</f>
        <v>0</v>
      </c>
      <c r="M115" s="141"/>
      <c r="N115" s="67">
        <f>+IF(F115=0,"",'Ark1'!S468)</f>
        <v>5.8</v>
      </c>
      <c r="O115" s="105"/>
      <c r="P115" s="105"/>
      <c r="Q115" s="57" t="str">
        <f>+IF(L115=0,"",'Ark1'!AJ468)</f>
        <v/>
      </c>
      <c r="R115" s="383"/>
      <c r="S115" s="57" t="str">
        <f>+IF(L115=0,"",'Ark1'!AK468)</f>
        <v/>
      </c>
      <c r="T115" s="67">
        <f>+IF(F115=0,"",'Ark1'!T468)</f>
        <v>7.1</v>
      </c>
      <c r="U115" s="388">
        <f t="shared" si="35"/>
        <v>7.1</v>
      </c>
      <c r="V115" s="141">
        <f>+IF(F115=0,"",'Ark1'!U468)</f>
        <v>21.83</v>
      </c>
      <c r="W115" s="141">
        <f t="shared" si="36"/>
        <v>21.83</v>
      </c>
      <c r="X115" s="67">
        <f>+IF(F115=0,"",'Ark1'!W468)</f>
        <v>0</v>
      </c>
      <c r="Y115" s="141">
        <f>+IF(F115=0,"",'Ark1'!X468)</f>
        <v>90</v>
      </c>
      <c r="Z115" s="142">
        <f t="shared" si="37"/>
        <v>90</v>
      </c>
      <c r="AA115" s="141">
        <f>+IF(F115=0,"",'Ark1'!Y468)</f>
        <v>30</v>
      </c>
      <c r="AB115" s="141">
        <f>+IF(F115=0,"",'Ark1'!Z468)</f>
        <v>4.3715100365891946</v>
      </c>
      <c r="AC115" s="103"/>
      <c r="AD115" s="141">
        <f>+IF(F115=0,"",'Ark1'!Z468)</f>
        <v>4.3715100365891946</v>
      </c>
      <c r="AE115" s="67">
        <f>+IF(F115=0,"",'Ark1'!AA468)</f>
        <v>0.40000000000000302</v>
      </c>
      <c r="AF115" s="67">
        <f>+IF(F115=0,"",'Ark1'!AB468)</f>
        <v>1.3747727084867529</v>
      </c>
      <c r="AG115" s="67">
        <f t="shared" si="33"/>
        <v>3.7637931034482759</v>
      </c>
      <c r="AH115" s="25"/>
      <c r="AR115"/>
      <c r="AV115"/>
      <c r="AW115"/>
      <c r="AX115"/>
      <c r="AY115"/>
      <c r="AZ115"/>
      <c r="BA115"/>
      <c r="BE115"/>
      <c r="BF115"/>
      <c r="BG115"/>
    </row>
    <row r="116" spans="1:59" ht="15.6">
      <c r="A116" s="25"/>
      <c r="B116" s="66">
        <f>+'Ark1'!C469</f>
        <v>2022</v>
      </c>
      <c r="C116" s="66">
        <f>+'Ark1'!E469</f>
        <v>52</v>
      </c>
      <c r="D116" s="66" t="str">
        <f>+IF(F116=0,"",'Ark1'!Q469)</f>
        <v/>
      </c>
      <c r="E116" s="67" t="str">
        <f t="shared" si="34"/>
        <v/>
      </c>
      <c r="F116" s="142">
        <f>+'Ark1'!R469</f>
        <v>0</v>
      </c>
      <c r="G116" s="105"/>
      <c r="H116" s="141" t="str">
        <f>+IF(F116=0,"",'Ark1'!AG469)</f>
        <v/>
      </c>
      <c r="I116" s="141" t="str">
        <f t="shared" si="29"/>
        <v/>
      </c>
      <c r="J116" s="141" t="str">
        <f>+IF(F116=0,"",'Ark1'!AH469)</f>
        <v/>
      </c>
      <c r="K116" s="103"/>
      <c r="L116" s="18" t="str">
        <f>+IF(F116=0,"",'Ark1'!AI469)</f>
        <v/>
      </c>
      <c r="M116" s="141"/>
      <c r="N116" s="67" t="str">
        <f>+IF(F116=0,"",'Ark1'!S469)</f>
        <v/>
      </c>
      <c r="O116" s="105"/>
      <c r="P116" s="105"/>
      <c r="Q116" s="57" t="str">
        <f>+IF(L116=0,"",'Ark1'!AJ469)</f>
        <v/>
      </c>
      <c r="R116" s="383"/>
      <c r="S116" s="57" t="str">
        <f>+IF(L116=0,"",'Ark1'!AK469)</f>
        <v/>
      </c>
      <c r="T116" s="67" t="str">
        <f>+IF(F116=0,"",'Ark1'!T469)</f>
        <v/>
      </c>
      <c r="U116" s="388" t="str">
        <f t="shared" si="35"/>
        <v/>
      </c>
      <c r="V116" s="141" t="str">
        <f>+IF(F116=0,"",'Ark1'!U469)</f>
        <v/>
      </c>
      <c r="W116" s="141" t="str">
        <f t="shared" si="36"/>
        <v/>
      </c>
      <c r="X116" s="67" t="str">
        <f>+IF(F116=0,"",'Ark1'!W469)</f>
        <v/>
      </c>
      <c r="Y116" s="141" t="str">
        <f>+IF(F116=0,"",'Ark1'!X469)</f>
        <v/>
      </c>
      <c r="Z116" s="142" t="str">
        <f t="shared" si="37"/>
        <v/>
      </c>
      <c r="AA116" s="141" t="str">
        <f>+IF(F116=0,"",'Ark1'!Y469)</f>
        <v/>
      </c>
      <c r="AB116" s="141" t="str">
        <f>+IF(F116=0,"",'Ark1'!Z469)</f>
        <v/>
      </c>
      <c r="AC116" s="103"/>
      <c r="AD116" s="141" t="str">
        <f>+IF(F116=0,"",'Ark1'!Z469)</f>
        <v/>
      </c>
      <c r="AE116" s="67" t="str">
        <f>+IF(F116=0,"",'Ark1'!AA469)</f>
        <v/>
      </c>
      <c r="AF116" s="67" t="str">
        <f>+IF(F116=0,"",'Ark1'!AB469)</f>
        <v/>
      </c>
      <c r="AG116" s="67" t="str">
        <f t="shared" ref="AG116" si="38">+IF(F116=0,"",V116/N116)</f>
        <v/>
      </c>
      <c r="AH116" s="25"/>
      <c r="AR116"/>
      <c r="AV116"/>
      <c r="AW116"/>
      <c r="AX116"/>
      <c r="AY116"/>
      <c r="AZ116"/>
      <c r="BA116"/>
      <c r="BE116"/>
      <c r="BF116"/>
      <c r="BG116"/>
    </row>
    <row r="117" spans="1:59" ht="15.6">
      <c r="A117" s="25"/>
      <c r="B117" s="25"/>
      <c r="C117" s="25"/>
      <c r="D117" s="25"/>
      <c r="E117" s="25"/>
      <c r="F117" s="126"/>
      <c r="G117" s="105"/>
      <c r="H117" s="25"/>
      <c r="I117" s="25"/>
      <c r="J117" s="25"/>
      <c r="K117" s="25"/>
      <c r="L117" s="25"/>
      <c r="M117" s="25"/>
      <c r="N117" s="25"/>
      <c r="O117" s="25"/>
      <c r="P117" s="105"/>
      <c r="Q117" s="102"/>
      <c r="R117" s="383"/>
      <c r="S117" s="102"/>
      <c r="T117" s="25"/>
      <c r="U117" s="377"/>
      <c r="V117" s="102"/>
      <c r="W117" s="25"/>
      <c r="X117" s="25"/>
      <c r="Y117" s="25"/>
      <c r="Z117" s="25"/>
      <c r="AA117" s="25"/>
      <c r="AB117" s="25"/>
      <c r="AC117" s="103"/>
      <c r="AD117" s="25"/>
      <c r="AE117" s="25"/>
      <c r="AF117" s="25"/>
      <c r="AG117" s="25"/>
      <c r="AH117" s="25"/>
      <c r="AR117"/>
      <c r="AV117"/>
      <c r="AW117"/>
      <c r="AX117"/>
      <c r="AY117"/>
      <c r="AZ117"/>
      <c r="BA117"/>
      <c r="BE117"/>
      <c r="BF117"/>
      <c r="BG117"/>
    </row>
    <row r="118" spans="1:59" ht="15.6">
      <c r="A118" s="25"/>
      <c r="B118" s="46">
        <f>+'Ark1'!C470</f>
        <v>2021</v>
      </c>
      <c r="C118" s="46">
        <f>+'Ark1'!E470</f>
        <v>1</v>
      </c>
      <c r="D118" s="46">
        <f>+'Ark1'!Q470</f>
        <v>3</v>
      </c>
      <c r="E118" s="39"/>
      <c r="F118" s="129">
        <f>+'Ark1'!R470</f>
        <v>57</v>
      </c>
      <c r="G118" s="39"/>
      <c r="H118" s="104">
        <f>+'Ark1'!AG470</f>
        <v>0.75576283254128396</v>
      </c>
      <c r="I118" s="104"/>
      <c r="J118" s="104">
        <f>+'Ark1'!AH470</f>
        <v>0</v>
      </c>
      <c r="K118" s="104"/>
      <c r="L118" s="104"/>
      <c r="M118" s="104"/>
      <c r="N118" s="39">
        <f>+'Ark1'!S470</f>
        <v>7.1228070175438605</v>
      </c>
      <c r="O118" s="39"/>
      <c r="P118" s="105"/>
      <c r="Q118" s="104"/>
      <c r="R118" s="383"/>
      <c r="S118" s="104"/>
      <c r="T118" s="39">
        <f>+'Ark1'!T470</f>
        <v>6.7894736842105239</v>
      </c>
      <c r="U118" s="389"/>
      <c r="V118" s="104">
        <f>+'Ark1'!U470</f>
        <v>25.870175438596497</v>
      </c>
      <c r="W118" s="104"/>
      <c r="X118" s="39">
        <f>+'Ark1'!W470</f>
        <v>3.5087719298245608</v>
      </c>
      <c r="Y118" s="104">
        <f>+'Ark1'!X470</f>
        <v>100</v>
      </c>
      <c r="Z118" s="129"/>
      <c r="AA118" s="104">
        <f>+'Ark1'!Y470</f>
        <v>66.666666666666686</v>
      </c>
      <c r="AB118" s="104">
        <f>+'Ark1'!Z470</f>
        <v>5.3508472820561437</v>
      </c>
      <c r="AC118" s="103"/>
      <c r="AD118" s="104">
        <f>+'Ark1'!Z470</f>
        <v>5.3508472820561437</v>
      </c>
      <c r="AE118" s="39">
        <f>+'Ark1'!AA470</f>
        <v>1.0441176151836131</v>
      </c>
      <c r="AF118" s="39">
        <f>+'Ark1'!AB470</f>
        <v>1.6726577454811264</v>
      </c>
      <c r="AG118" s="39">
        <f t="shared" ref="AG118:AG142" si="39">+V118/N118</f>
        <v>3.6320197044334979</v>
      </c>
      <c r="AH118" s="25"/>
      <c r="AR118"/>
      <c r="AV118"/>
      <c r="AW118"/>
      <c r="AX118"/>
      <c r="AY118"/>
      <c r="AZ118"/>
      <c r="BA118"/>
      <c r="BE118"/>
      <c r="BF118"/>
      <c r="BG118"/>
    </row>
    <row r="119" spans="1:59" ht="15.6">
      <c r="A119" s="25"/>
      <c r="B119" s="46">
        <f>+'Ark1'!C471</f>
        <v>2021</v>
      </c>
      <c r="C119" s="46">
        <f>+'Ark1'!E471</f>
        <v>2</v>
      </c>
      <c r="D119" s="46">
        <f>+'Ark1'!Q471</f>
        <v>15</v>
      </c>
      <c r="E119" s="39"/>
      <c r="F119" s="129">
        <f>+'Ark1'!R471</f>
        <v>241</v>
      </c>
      <c r="G119" s="39"/>
      <c r="H119" s="104">
        <f>+'Ark1'!AG471</f>
        <v>2.8719961425651839</v>
      </c>
      <c r="I119" s="104"/>
      <c r="J119" s="104">
        <f>+'Ark1'!AH471</f>
        <v>0</v>
      </c>
      <c r="K119" s="104"/>
      <c r="L119" s="104"/>
      <c r="M119" s="104"/>
      <c r="N119" s="39">
        <f>+'Ark1'!S471</f>
        <v>5.4232365145228201</v>
      </c>
      <c r="O119" s="39"/>
      <c r="P119" s="105"/>
      <c r="Q119" s="104"/>
      <c r="R119" s="383"/>
      <c r="S119" s="104"/>
      <c r="T119" s="39">
        <f>+'Ark1'!T471</f>
        <v>5.7095435684647313</v>
      </c>
      <c r="U119" s="389"/>
      <c r="V119" s="104">
        <f>+'Ark1'!U471</f>
        <v>23.251742738589218</v>
      </c>
      <c r="W119" s="104"/>
      <c r="X119" s="39">
        <f>+'Ark1'!W471</f>
        <v>2.4896265560165967</v>
      </c>
      <c r="Y119" s="104">
        <f>+'Ark1'!X471</f>
        <v>95.850622406638976</v>
      </c>
      <c r="Z119" s="129"/>
      <c r="AA119" s="104">
        <f>+'Ark1'!Y471</f>
        <v>48.132780082987559</v>
      </c>
      <c r="AB119" s="104">
        <f>+'Ark1'!Z471</f>
        <v>4.9815339786344204</v>
      </c>
      <c r="AC119" s="103"/>
      <c r="AD119" s="104">
        <f>+'Ark1'!Z471</f>
        <v>4.9815339786344204</v>
      </c>
      <c r="AE119" s="39">
        <f>+'Ark1'!AA471</f>
        <v>1.2864275141025752</v>
      </c>
      <c r="AF119" s="39">
        <f>+'Ark1'!AB471</f>
        <v>2.1822254902794622</v>
      </c>
      <c r="AG119" s="39">
        <f t="shared" si="39"/>
        <v>4.2874292272379515</v>
      </c>
      <c r="AH119" s="25"/>
      <c r="AR119"/>
      <c r="AV119"/>
      <c r="AW119"/>
      <c r="AX119"/>
      <c r="AY119"/>
      <c r="AZ119"/>
      <c r="BA119"/>
      <c r="BE119"/>
      <c r="BF119"/>
      <c r="BG119"/>
    </row>
    <row r="120" spans="1:59" ht="15.6">
      <c r="A120" s="25"/>
      <c r="B120" s="46">
        <f>+'Ark1'!C472</f>
        <v>2021</v>
      </c>
      <c r="C120" s="46">
        <f>+'Ark1'!E472</f>
        <v>3</v>
      </c>
      <c r="D120" s="46">
        <f>+'Ark1'!Q472</f>
        <v>35</v>
      </c>
      <c r="E120" s="39"/>
      <c r="F120" s="129">
        <f>+'Ark1'!R472</f>
        <v>272</v>
      </c>
      <c r="G120" s="39"/>
      <c r="H120" s="104">
        <f>+'Ark1'!AG472</f>
        <v>3.2410109529745994</v>
      </c>
      <c r="I120" s="104"/>
      <c r="J120" s="104">
        <f>+'Ark1'!AH472</f>
        <v>0</v>
      </c>
      <c r="K120" s="104"/>
      <c r="L120" s="104"/>
      <c r="M120" s="104"/>
      <c r="N120" s="39">
        <f>+'Ark1'!S472</f>
        <v>5.4632352941176476</v>
      </c>
      <c r="O120" s="39"/>
      <c r="P120" s="105"/>
      <c r="Q120" s="104"/>
      <c r="R120" s="383"/>
      <c r="S120" s="104"/>
      <c r="T120" s="39">
        <f>+'Ark1'!T472</f>
        <v>6.125</v>
      </c>
      <c r="U120" s="389"/>
      <c r="V120" s="104">
        <f>+'Ark1'!U472</f>
        <v>23.248786764705887</v>
      </c>
      <c r="W120" s="104"/>
      <c r="X120" s="39">
        <f>+'Ark1'!W472</f>
        <v>6.25</v>
      </c>
      <c r="Y120" s="104">
        <f>+'Ark1'!X472</f>
        <v>90.07352941176471</v>
      </c>
      <c r="Z120" s="129"/>
      <c r="AA120" s="104">
        <f>+'Ark1'!Y472</f>
        <v>49.632352941176471</v>
      </c>
      <c r="AB120" s="104">
        <f>+'Ark1'!Z472</f>
        <v>6.0558085569195503</v>
      </c>
      <c r="AC120" s="103"/>
      <c r="AD120" s="104">
        <f>+'Ark1'!Z472</f>
        <v>6.0558085569195503</v>
      </c>
      <c r="AE120" s="39">
        <f>+'Ark1'!AA472</f>
        <v>1.3634304067492578</v>
      </c>
      <c r="AF120" s="39">
        <f>+'Ark1'!AB472</f>
        <v>2.2110600997498651</v>
      </c>
      <c r="AG120" s="39">
        <f t="shared" si="39"/>
        <v>4.25549798115747</v>
      </c>
      <c r="AH120" s="25"/>
      <c r="AR120"/>
      <c r="AV120"/>
      <c r="AW120"/>
      <c r="AX120"/>
      <c r="AY120"/>
      <c r="AZ120"/>
      <c r="BA120"/>
      <c r="BE120"/>
      <c r="BF120"/>
      <c r="BG120"/>
    </row>
    <row r="121" spans="1:59" ht="15.6">
      <c r="A121" s="25"/>
      <c r="B121" s="46">
        <f>+'Ark1'!C473</f>
        <v>2021</v>
      </c>
      <c r="C121" s="46">
        <f>+'Ark1'!E473</f>
        <v>4</v>
      </c>
      <c r="D121" s="46">
        <f>+'Ark1'!Q473</f>
        <v>8</v>
      </c>
      <c r="E121" s="39"/>
      <c r="F121" s="129">
        <f>+'Ark1'!R473</f>
        <v>88</v>
      </c>
      <c r="G121" s="39"/>
      <c r="H121" s="104">
        <f>+'Ark1'!AG473</f>
        <v>0.95148418781787836</v>
      </c>
      <c r="I121" s="104"/>
      <c r="J121" s="104">
        <f>+'Ark1'!AH473</f>
        <v>0</v>
      </c>
      <c r="K121" s="104"/>
      <c r="L121" s="104"/>
      <c r="M121" s="104"/>
      <c r="N121" s="39">
        <f>+'Ark1'!S473</f>
        <v>5.4204545454545459</v>
      </c>
      <c r="O121" s="39"/>
      <c r="P121" s="105"/>
      <c r="Q121" s="104"/>
      <c r="R121" s="383"/>
      <c r="S121" s="104"/>
      <c r="T121" s="39">
        <f>+'Ark1'!T473</f>
        <v>5.6818181818181808</v>
      </c>
      <c r="U121" s="389"/>
      <c r="V121" s="104">
        <f>+'Ark1'!U473</f>
        <v>21.09636363636363</v>
      </c>
      <c r="W121" s="104"/>
      <c r="X121" s="39">
        <f>+'Ark1'!W473</f>
        <v>2.2727272727272729</v>
      </c>
      <c r="Y121" s="104">
        <f>+'Ark1'!X473</f>
        <v>84.090909090909108</v>
      </c>
      <c r="Z121" s="129"/>
      <c r="AA121" s="104">
        <f>+'Ark1'!Y473</f>
        <v>28.409090909090914</v>
      </c>
      <c r="AB121" s="104">
        <f>+'Ark1'!Z473</f>
        <v>4.6140435780880944</v>
      </c>
      <c r="AC121" s="103"/>
      <c r="AD121" s="104">
        <f>+'Ark1'!Z473</f>
        <v>4.6140435780880944</v>
      </c>
      <c r="AE121" s="39">
        <f>+'Ark1'!AA473</f>
        <v>1.2944074715789216</v>
      </c>
      <c r="AF121" s="39">
        <f>+'Ark1'!AB473</f>
        <v>1.9042145514230369</v>
      </c>
      <c r="AG121" s="39">
        <f t="shared" si="39"/>
        <v>3.891991614255764</v>
      </c>
      <c r="AH121" s="25"/>
      <c r="AR121"/>
      <c r="AV121"/>
      <c r="AW121"/>
      <c r="AX121"/>
      <c r="AY121"/>
      <c r="AZ121"/>
      <c r="BA121"/>
      <c r="BE121"/>
      <c r="BF121"/>
      <c r="BG121"/>
    </row>
    <row r="122" spans="1:59" ht="15.6">
      <c r="A122" s="25"/>
      <c r="B122" s="46">
        <f>+'Ark1'!C474</f>
        <v>2021</v>
      </c>
      <c r="C122" s="46">
        <f>+'Ark1'!E474</f>
        <v>5</v>
      </c>
      <c r="D122" s="46">
        <f>+'Ark1'!Q474</f>
        <v>15</v>
      </c>
      <c r="E122" s="39"/>
      <c r="F122" s="129">
        <f>+'Ark1'!R474</f>
        <v>129</v>
      </c>
      <c r="G122" s="39"/>
      <c r="H122" s="104">
        <f>+'Ark1'!AG474</f>
        <v>1.5503234722325585</v>
      </c>
      <c r="I122" s="104"/>
      <c r="J122" s="104">
        <f>+'Ark1'!AH474</f>
        <v>0</v>
      </c>
      <c r="K122" s="104"/>
      <c r="L122" s="104"/>
      <c r="M122" s="104"/>
      <c r="N122" s="39">
        <f>+'Ark1'!S474</f>
        <v>5.5813953488372077</v>
      </c>
      <c r="O122" s="39"/>
      <c r="P122" s="105"/>
      <c r="Q122" s="104"/>
      <c r="R122" s="383"/>
      <c r="S122" s="104"/>
      <c r="T122" s="39">
        <f>+'Ark1'!T474</f>
        <v>6.0930232558139545</v>
      </c>
      <c r="U122" s="389"/>
      <c r="V122" s="104">
        <f>+'Ark1'!U474</f>
        <v>23.44883720930234</v>
      </c>
      <c r="W122" s="104"/>
      <c r="X122" s="39">
        <f>+'Ark1'!W474</f>
        <v>6.9767441860465107</v>
      </c>
      <c r="Y122" s="104">
        <f>+'Ark1'!X474</f>
        <v>95.348837209302374</v>
      </c>
      <c r="Z122" s="129"/>
      <c r="AA122" s="104">
        <f>+'Ark1'!Y474</f>
        <v>45.736434108527135</v>
      </c>
      <c r="AB122" s="104">
        <f>+'Ark1'!Z474</f>
        <v>5.482983772638625</v>
      </c>
      <c r="AC122" s="103"/>
      <c r="AD122" s="104">
        <f>+'Ark1'!Z474</f>
        <v>5.482983772638625</v>
      </c>
      <c r="AE122" s="39">
        <f>+'Ark1'!AA474</f>
        <v>1.2801264134439883</v>
      </c>
      <c r="AF122" s="39">
        <f>+'Ark1'!AB474</f>
        <v>2.1761279191236422</v>
      </c>
      <c r="AG122" s="39">
        <f t="shared" si="39"/>
        <v>4.2012500000000035</v>
      </c>
      <c r="AH122" s="25"/>
      <c r="AR122"/>
      <c r="AV122"/>
      <c r="AW122"/>
      <c r="AX122"/>
      <c r="AY122"/>
      <c r="AZ122"/>
      <c r="BA122"/>
      <c r="BE122"/>
      <c r="BF122"/>
      <c r="BG122"/>
    </row>
    <row r="123" spans="1:59" ht="15.6">
      <c r="A123" s="25"/>
      <c r="B123" s="46">
        <f>+'Ark1'!C475</f>
        <v>2021</v>
      </c>
      <c r="C123" s="46">
        <f>+'Ark1'!E475</f>
        <v>6</v>
      </c>
      <c r="D123" s="46">
        <f>+'Ark1'!Q475</f>
        <v>8</v>
      </c>
      <c r="E123" s="39"/>
      <c r="F123" s="129">
        <f>+'Ark1'!R475</f>
        <v>81</v>
      </c>
      <c r="G123" s="39"/>
      <c r="H123" s="104">
        <f>+'Ark1'!AG475</f>
        <v>1.0157183908576173</v>
      </c>
      <c r="I123" s="104"/>
      <c r="J123" s="104">
        <f>+'Ark1'!AH475</f>
        <v>0</v>
      </c>
      <c r="K123" s="104"/>
      <c r="L123" s="104"/>
      <c r="M123" s="104"/>
      <c r="N123" s="39">
        <f>+'Ark1'!S475</f>
        <v>5.5308641975308639</v>
      </c>
      <c r="O123" s="39"/>
      <c r="P123" s="105"/>
      <c r="Q123" s="104"/>
      <c r="R123" s="383"/>
      <c r="S123" s="104"/>
      <c r="T123" s="39">
        <f>+'Ark1'!T475</f>
        <v>7.2592592592592604</v>
      </c>
      <c r="U123" s="389"/>
      <c r="V123" s="104">
        <f>+'Ark1'!U475</f>
        <v>24.466790123456796</v>
      </c>
      <c r="W123" s="104"/>
      <c r="X123" s="39">
        <f>+'Ark1'!W475</f>
        <v>19.753086419753089</v>
      </c>
      <c r="Y123" s="104">
        <f>+'Ark1'!X475</f>
        <v>91.358024691358011</v>
      </c>
      <c r="Z123" s="129"/>
      <c r="AA123" s="104">
        <f>+'Ark1'!Y475</f>
        <v>64.197530864197532</v>
      </c>
      <c r="AB123" s="104">
        <f>+'Ark1'!Z475</f>
        <v>5.4274428026194084</v>
      </c>
      <c r="AC123" s="103"/>
      <c r="AD123" s="104">
        <f>+'Ark1'!Z475</f>
        <v>5.4274428026194084</v>
      </c>
      <c r="AE123" s="39">
        <f>+'Ark1'!AA475</f>
        <v>1.7853064180271829</v>
      </c>
      <c r="AF123" s="39">
        <f>+'Ark1'!AB475</f>
        <v>2.6470471681786139</v>
      </c>
      <c r="AG123" s="39">
        <f t="shared" si="39"/>
        <v>4.4236830357142871</v>
      </c>
      <c r="AH123" s="25"/>
      <c r="AR123"/>
      <c r="AV123"/>
      <c r="AW123"/>
      <c r="AX123"/>
      <c r="AY123"/>
      <c r="AZ123"/>
      <c r="BA123"/>
      <c r="BE123"/>
      <c r="BF123"/>
      <c r="BG123"/>
    </row>
    <row r="124" spans="1:59" ht="15.6">
      <c r="A124" s="25"/>
      <c r="B124" s="46">
        <f>+'Ark1'!C476</f>
        <v>2021</v>
      </c>
      <c r="C124" s="46">
        <f>+'Ark1'!E476</f>
        <v>7</v>
      </c>
      <c r="D124" s="46">
        <f>+'Ark1'!Q476</f>
        <v>18</v>
      </c>
      <c r="E124" s="39"/>
      <c r="F124" s="129">
        <f>+'Ark1'!R476</f>
        <v>78</v>
      </c>
      <c r="G124" s="39"/>
      <c r="H124" s="104">
        <f>+'Ark1'!AG476</f>
        <v>1.0485709593954553</v>
      </c>
      <c r="I124" s="104"/>
      <c r="J124" s="104">
        <f>+'Ark1'!AH476</f>
        <v>0</v>
      </c>
      <c r="K124" s="104"/>
      <c r="L124" s="104"/>
      <c r="M124" s="104"/>
      <c r="N124" s="39">
        <f>+'Ark1'!S476</f>
        <v>5.8589743589743604</v>
      </c>
      <c r="O124" s="39"/>
      <c r="P124" s="105"/>
      <c r="Q124" s="104"/>
      <c r="R124" s="383"/>
      <c r="S124" s="104"/>
      <c r="T124" s="39">
        <f>+'Ark1'!T476</f>
        <v>7.076923076923074</v>
      </c>
      <c r="U124" s="389"/>
      <c r="V124" s="104">
        <f>+'Ark1'!U476</f>
        <v>26.229615384615379</v>
      </c>
      <c r="W124" s="104"/>
      <c r="X124" s="39">
        <f>+'Ark1'!W476</f>
        <v>7.6923076923076898</v>
      </c>
      <c r="Y124" s="104">
        <f>+'Ark1'!X476</f>
        <v>94.871794871794876</v>
      </c>
      <c r="Z124" s="129"/>
      <c r="AA124" s="104">
        <f>+'Ark1'!Y476</f>
        <v>65.384615384615401</v>
      </c>
      <c r="AB124" s="104">
        <f>+'Ark1'!Z476</f>
        <v>6.4525529517905564</v>
      </c>
      <c r="AC124" s="103"/>
      <c r="AD124" s="104">
        <f>+'Ark1'!Z476</f>
        <v>6.4525529517905564</v>
      </c>
      <c r="AE124" s="39">
        <f>+'Ark1'!AA476</f>
        <v>1.5252100231532564</v>
      </c>
      <c r="AF124" s="39">
        <f>+'Ark1'!AB476</f>
        <v>2.055444494751907</v>
      </c>
      <c r="AG124" s="39">
        <f t="shared" si="39"/>
        <v>4.47682713347921</v>
      </c>
      <c r="AH124" s="25"/>
      <c r="AR124"/>
      <c r="AV124"/>
      <c r="AW124"/>
      <c r="AX124"/>
      <c r="AY124"/>
      <c r="AZ124"/>
      <c r="BA124"/>
      <c r="BE124"/>
      <c r="BF124"/>
      <c r="BG124"/>
    </row>
    <row r="125" spans="1:59" ht="15.6">
      <c r="A125" s="25"/>
      <c r="B125" s="46">
        <f>+'Ark1'!C477</f>
        <v>2021</v>
      </c>
      <c r="C125" s="46">
        <f>+'Ark1'!E477</f>
        <v>8</v>
      </c>
      <c r="D125" s="46">
        <f>+'Ark1'!Q477</f>
        <v>6</v>
      </c>
      <c r="E125" s="39"/>
      <c r="F125" s="129">
        <f>+'Ark1'!R477</f>
        <v>17</v>
      </c>
      <c r="G125" s="39"/>
      <c r="H125" s="104">
        <f>+'Ark1'!AG477</f>
        <v>0.20213811281315777</v>
      </c>
      <c r="I125" s="104"/>
      <c r="J125" s="104">
        <f>+'Ark1'!AH477</f>
        <v>0</v>
      </c>
      <c r="K125" s="104"/>
      <c r="L125" s="104"/>
      <c r="M125" s="104"/>
      <c r="N125" s="39">
        <f>+'Ark1'!S477</f>
        <v>6</v>
      </c>
      <c r="O125" s="39"/>
      <c r="P125" s="105"/>
      <c r="Q125" s="104"/>
      <c r="R125" s="383"/>
      <c r="S125" s="104"/>
      <c r="T125" s="39">
        <f>+'Ark1'!T477</f>
        <v>5.5294117647058814</v>
      </c>
      <c r="U125" s="389"/>
      <c r="V125" s="104">
        <f>+'Ark1'!U477</f>
        <v>23.200000000000003</v>
      </c>
      <c r="W125" s="104"/>
      <c r="X125" s="39">
        <f>+'Ark1'!W477</f>
        <v>0</v>
      </c>
      <c r="Y125" s="104">
        <f>+'Ark1'!X477</f>
        <v>82.352941176470608</v>
      </c>
      <c r="Z125" s="129"/>
      <c r="AA125" s="104">
        <f>+'Ark1'!Y477</f>
        <v>47.058823529411761</v>
      </c>
      <c r="AB125" s="104">
        <f>+'Ark1'!Z477</f>
        <v>8.1204114645097309</v>
      </c>
      <c r="AC125" s="103"/>
      <c r="AD125" s="104">
        <f>+'Ark1'!Z477</f>
        <v>8.1204114645097309</v>
      </c>
      <c r="AE125" s="39">
        <f>+'Ark1'!AA477</f>
        <v>2.2228757209048458</v>
      </c>
      <c r="AF125" s="39">
        <f>+'Ark1'!AB477</f>
        <v>1.5384349212496495</v>
      </c>
      <c r="AG125" s="39">
        <f t="shared" si="39"/>
        <v>3.8666666666666671</v>
      </c>
      <c r="AH125" s="25"/>
      <c r="AR125"/>
      <c r="AV125"/>
      <c r="AW125"/>
      <c r="AX125"/>
      <c r="AY125"/>
      <c r="AZ125"/>
      <c r="BA125"/>
      <c r="BE125"/>
      <c r="BF125"/>
      <c r="BG125"/>
    </row>
    <row r="126" spans="1:59" ht="15.6">
      <c r="A126" s="25"/>
      <c r="B126" s="46">
        <f>+'Ark1'!C478</f>
        <v>2021</v>
      </c>
      <c r="C126" s="46">
        <f>+'Ark1'!E478</f>
        <v>9</v>
      </c>
      <c r="D126" s="46">
        <f>+'Ark1'!Q478</f>
        <v>32</v>
      </c>
      <c r="E126" s="39"/>
      <c r="F126" s="129">
        <f>+'Ark1'!R478</f>
        <v>195</v>
      </c>
      <c r="G126" s="39"/>
      <c r="H126" s="104">
        <f>+'Ark1'!AG478</f>
        <v>2.1390097241552795</v>
      </c>
      <c r="I126" s="104"/>
      <c r="J126" s="104">
        <f>+'Ark1'!AH478</f>
        <v>1.0256410256410255</v>
      </c>
      <c r="K126" s="104"/>
      <c r="L126" s="104"/>
      <c r="M126" s="104"/>
      <c r="N126" s="39">
        <f>+'Ark1'!S478</f>
        <v>5.5230769230769212</v>
      </c>
      <c r="O126" s="39"/>
      <c r="P126" s="105"/>
      <c r="Q126" s="104"/>
      <c r="R126" s="383"/>
      <c r="S126" s="104"/>
      <c r="T126" s="39">
        <f>+'Ark1'!T478</f>
        <v>5.9384615384615396</v>
      </c>
      <c r="U126" s="389"/>
      <c r="V126" s="104">
        <f>+'Ark1'!U478</f>
        <v>21.402615384615395</v>
      </c>
      <c r="W126" s="104"/>
      <c r="X126" s="39">
        <f>+'Ark1'!W478</f>
        <v>2.5641025641025639</v>
      </c>
      <c r="Y126" s="104">
        <f>+'Ark1'!X478</f>
        <v>80.512820512820497</v>
      </c>
      <c r="Z126" s="129"/>
      <c r="AA126" s="104">
        <f>+'Ark1'!Y478</f>
        <v>38.974358974358978</v>
      </c>
      <c r="AB126" s="104">
        <f>+'Ark1'!Z478</f>
        <v>5.6704530484916287</v>
      </c>
      <c r="AC126" s="103"/>
      <c r="AD126" s="104">
        <f>+'Ark1'!Z478</f>
        <v>5.6704530484916287</v>
      </c>
      <c r="AE126" s="39">
        <f>+'Ark1'!AA478</f>
        <v>1.4081195932713377</v>
      </c>
      <c r="AF126" s="39">
        <f>+'Ark1'!AB478</f>
        <v>1.8718721445237076</v>
      </c>
      <c r="AG126" s="39">
        <f t="shared" si="39"/>
        <v>3.8751253481894183</v>
      </c>
      <c r="AH126" s="25"/>
      <c r="AR126"/>
      <c r="AV126"/>
      <c r="AW126"/>
      <c r="AX126"/>
      <c r="AY126"/>
      <c r="AZ126"/>
      <c r="BA126"/>
      <c r="BE126"/>
      <c r="BF126"/>
      <c r="BG126"/>
    </row>
    <row r="127" spans="1:59" ht="15.6">
      <c r="A127" s="25"/>
      <c r="B127" s="46">
        <f>+'Ark1'!C479</f>
        <v>2021</v>
      </c>
      <c r="C127" s="46">
        <f>+'Ark1'!E479</f>
        <v>10</v>
      </c>
      <c r="D127" s="46">
        <f>+'Ark1'!Q479</f>
        <v>48</v>
      </c>
      <c r="E127" s="39"/>
      <c r="F127" s="129">
        <f>+'Ark1'!R479</f>
        <v>257</v>
      </c>
      <c r="G127" s="39"/>
      <c r="H127" s="104">
        <f>+'Ark1'!AG479</f>
        <v>3.0887103403895111</v>
      </c>
      <c r="I127" s="104"/>
      <c r="J127" s="104">
        <f>+'Ark1'!AH479</f>
        <v>0.3891050583657587</v>
      </c>
      <c r="K127" s="104"/>
      <c r="L127" s="104"/>
      <c r="M127" s="104"/>
      <c r="N127" s="39">
        <f>+'Ark1'!S479</f>
        <v>5.6420233463035041</v>
      </c>
      <c r="O127" s="39"/>
      <c r="P127" s="105"/>
      <c r="Q127" s="104"/>
      <c r="R127" s="383"/>
      <c r="S127" s="104"/>
      <c r="T127" s="39">
        <f>+'Ark1'!T479</f>
        <v>5.9805447470817112</v>
      </c>
      <c r="U127" s="389"/>
      <c r="V127" s="104">
        <f>+'Ark1'!U479</f>
        <v>23.449455252918284</v>
      </c>
      <c r="W127" s="104"/>
      <c r="X127" s="39">
        <f>+'Ark1'!W479</f>
        <v>5.8365758754863828</v>
      </c>
      <c r="Y127" s="104">
        <f>+'Ark1'!X479</f>
        <v>91.439688715953295</v>
      </c>
      <c r="Z127" s="129"/>
      <c r="AA127" s="104">
        <f>+'Ark1'!Y479</f>
        <v>47.470817120622563</v>
      </c>
      <c r="AB127" s="104">
        <f>+'Ark1'!Z479</f>
        <v>6.3058195355191549</v>
      </c>
      <c r="AC127" s="103"/>
      <c r="AD127" s="104">
        <f>+'Ark1'!Z479</f>
        <v>6.3058195355191549</v>
      </c>
      <c r="AE127" s="39">
        <f>+'Ark1'!AA479</f>
        <v>1.5620326823156621</v>
      </c>
      <c r="AF127" s="39">
        <f>+'Ark1'!AB479</f>
        <v>2.2342424649009276</v>
      </c>
      <c r="AG127" s="39">
        <f t="shared" si="39"/>
        <v>4.1562137931034462</v>
      </c>
      <c r="AH127" s="25"/>
      <c r="AR127"/>
      <c r="AV127"/>
      <c r="AW127"/>
      <c r="AX127"/>
      <c r="AY127"/>
      <c r="AZ127"/>
      <c r="BA127"/>
      <c r="BE127"/>
      <c r="BF127"/>
      <c r="BG127"/>
    </row>
    <row r="128" spans="1:59" ht="15.6">
      <c r="A128" s="25"/>
      <c r="B128" s="46">
        <f>+'Ark1'!C480</f>
        <v>2021</v>
      </c>
      <c r="C128" s="46">
        <f>+'Ark1'!E480</f>
        <v>11</v>
      </c>
      <c r="D128" s="46">
        <f>+'Ark1'!Q480</f>
        <v>32</v>
      </c>
      <c r="E128" s="39"/>
      <c r="F128" s="129">
        <f>+'Ark1'!R480</f>
        <v>214</v>
      </c>
      <c r="G128" s="39"/>
      <c r="H128" s="104">
        <f>+'Ark1'!AG480</f>
        <v>2.5088548178881167</v>
      </c>
      <c r="I128" s="104"/>
      <c r="J128" s="104">
        <f>+'Ark1'!AH480</f>
        <v>0.46728971962616805</v>
      </c>
      <c r="K128" s="104"/>
      <c r="L128" s="104"/>
      <c r="M128" s="104"/>
      <c r="N128" s="39">
        <f>+'Ark1'!S480</f>
        <v>5.4672897196261685</v>
      </c>
      <c r="O128" s="39"/>
      <c r="P128" s="105"/>
      <c r="Q128" s="104"/>
      <c r="R128" s="383"/>
      <c r="S128" s="104"/>
      <c r="T128" s="39">
        <f>+'Ark1'!T480</f>
        <v>5.9813084112149522</v>
      </c>
      <c r="U128" s="389"/>
      <c r="V128" s="104">
        <f>+'Ark1'!U480</f>
        <v>22.874439252336455</v>
      </c>
      <c r="W128" s="104"/>
      <c r="X128" s="39">
        <f>+'Ark1'!W480</f>
        <v>4.2056074766355156</v>
      </c>
      <c r="Y128" s="104">
        <f>+'Ark1'!X480</f>
        <v>87.850467289719617</v>
      </c>
      <c r="Z128" s="129"/>
      <c r="AA128" s="104">
        <f>+'Ark1'!Y480</f>
        <v>46.261682242990638</v>
      </c>
      <c r="AB128" s="104">
        <f>+'Ark1'!Z480</f>
        <v>5.8527121609415191</v>
      </c>
      <c r="AC128" s="103"/>
      <c r="AD128" s="104">
        <f>+'Ark1'!Z480</f>
        <v>5.8527121609415191</v>
      </c>
      <c r="AE128" s="39">
        <f>+'Ark1'!AA480</f>
        <v>1.584491174020392</v>
      </c>
      <c r="AF128" s="39">
        <f>+'Ark1'!AB480</f>
        <v>2.0620346925080639</v>
      </c>
      <c r="AG128" s="39">
        <f t="shared" si="39"/>
        <v>4.1838717948717958</v>
      </c>
      <c r="AH128" s="25"/>
      <c r="AR128"/>
      <c r="AV128"/>
      <c r="AW128"/>
      <c r="AX128"/>
      <c r="AY128"/>
      <c r="AZ128"/>
      <c r="BA128"/>
      <c r="BE128"/>
      <c r="BF128"/>
      <c r="BG128"/>
    </row>
    <row r="129" spans="1:59" ht="15.6">
      <c r="A129" s="25"/>
      <c r="B129" s="46">
        <f>+'Ark1'!C481</f>
        <v>2021</v>
      </c>
      <c r="C129" s="46">
        <f>+'Ark1'!E481</f>
        <v>12</v>
      </c>
      <c r="D129" s="46">
        <f>+'Ark1'!Q481</f>
        <v>37</v>
      </c>
      <c r="E129" s="39"/>
      <c r="F129" s="129">
        <f>+'Ark1'!R481</f>
        <v>232</v>
      </c>
      <c r="G129" s="39"/>
      <c r="H129" s="104">
        <f>+'Ark1'!AG481</f>
        <v>2.6587465837941409</v>
      </c>
      <c r="I129" s="104"/>
      <c r="J129" s="104">
        <f>+'Ark1'!AH481</f>
        <v>0</v>
      </c>
      <c r="K129" s="104"/>
      <c r="L129" s="104"/>
      <c r="M129" s="104"/>
      <c r="N129" s="39">
        <f>+'Ark1'!S481</f>
        <v>5.4482758620689644</v>
      </c>
      <c r="O129" s="39"/>
      <c r="P129" s="105"/>
      <c r="Q129" s="104"/>
      <c r="R129" s="383"/>
      <c r="S129" s="104"/>
      <c r="T129" s="39">
        <f>+'Ark1'!T481</f>
        <v>5.7887931034482794</v>
      </c>
      <c r="U129" s="389"/>
      <c r="V129" s="104">
        <f>+'Ark1'!U481</f>
        <v>22.360301724137944</v>
      </c>
      <c r="W129" s="104"/>
      <c r="X129" s="39">
        <f>+'Ark1'!W481</f>
        <v>5.6034482758620685</v>
      </c>
      <c r="Y129" s="104">
        <f>+'Ark1'!X481</f>
        <v>82.758620689655189</v>
      </c>
      <c r="Z129" s="129"/>
      <c r="AA129" s="104">
        <f>+'Ark1'!Y481</f>
        <v>42.241379310344819</v>
      </c>
      <c r="AB129" s="104">
        <f>+'Ark1'!Z481</f>
        <v>6.6092524874939631</v>
      </c>
      <c r="AC129" s="103"/>
      <c r="AD129" s="104">
        <f>+'Ark1'!Z481</f>
        <v>6.6092524874939631</v>
      </c>
      <c r="AE129" s="39">
        <f>+'Ark1'!AA481</f>
        <v>1.7162751747969376</v>
      </c>
      <c r="AF129" s="39">
        <f>+'Ark1'!AB481</f>
        <v>2.371390962099007</v>
      </c>
      <c r="AG129" s="39">
        <f t="shared" si="39"/>
        <v>4.1041060126582307</v>
      </c>
      <c r="AH129" s="25"/>
      <c r="AR129"/>
      <c r="AV129"/>
      <c r="AW129"/>
      <c r="AX129"/>
      <c r="AY129"/>
      <c r="AZ129"/>
      <c r="BA129"/>
      <c r="BE129"/>
      <c r="BF129"/>
      <c r="BG129"/>
    </row>
    <row r="130" spans="1:59" ht="15.6">
      <c r="A130" s="25"/>
      <c r="B130" s="46">
        <f>+'Ark1'!C482</f>
        <v>2021</v>
      </c>
      <c r="C130" s="46">
        <f>+'Ark1'!E482</f>
        <v>13</v>
      </c>
      <c r="D130" s="46">
        <f>+'Ark1'!Q482</f>
        <v>1</v>
      </c>
      <c r="E130" s="39"/>
      <c r="F130" s="129">
        <f>+'Ark1'!R482</f>
        <v>2</v>
      </c>
      <c r="G130" s="39"/>
      <c r="H130" s="104">
        <f>+'Ark1'!AG482</f>
        <v>2.9726193060758486E-2</v>
      </c>
      <c r="I130" s="104"/>
      <c r="J130" s="104">
        <f>+'Ark1'!AH482</f>
        <v>0</v>
      </c>
      <c r="K130" s="104"/>
      <c r="L130" s="104"/>
      <c r="M130" s="104"/>
      <c r="N130" s="39">
        <f>+'Ark1'!S482</f>
        <v>4.5</v>
      </c>
      <c r="O130" s="39"/>
      <c r="P130" s="105"/>
      <c r="Q130" s="104"/>
      <c r="R130" s="383"/>
      <c r="S130" s="104"/>
      <c r="T130" s="39">
        <f>+'Ark1'!T482</f>
        <v>6.5</v>
      </c>
      <c r="U130" s="389"/>
      <c r="V130" s="104">
        <f>+'Ark1'!U482</f>
        <v>29</v>
      </c>
      <c r="W130" s="104"/>
      <c r="X130" s="39">
        <f>+'Ark1'!W482</f>
        <v>0</v>
      </c>
      <c r="Y130" s="104">
        <f>+'Ark1'!X482</f>
        <v>50</v>
      </c>
      <c r="Z130" s="129"/>
      <c r="AA130" s="104">
        <f>+'Ark1'!Y482</f>
        <v>50</v>
      </c>
      <c r="AB130" s="104">
        <f>+'Ark1'!Z482</f>
        <v>14.100000000000001</v>
      </c>
      <c r="AC130" s="103"/>
      <c r="AD130" s="104">
        <f>+'Ark1'!Z482</f>
        <v>14.100000000000001</v>
      </c>
      <c r="AE130" s="39">
        <f>+'Ark1'!AA482</f>
        <v>1.5</v>
      </c>
      <c r="AF130" s="39">
        <f>+'Ark1'!AB482</f>
        <v>1.5</v>
      </c>
      <c r="AG130" s="39">
        <f t="shared" si="39"/>
        <v>6.4444444444444446</v>
      </c>
      <c r="AH130" s="25"/>
      <c r="AR130"/>
      <c r="AV130"/>
      <c r="AW130"/>
      <c r="AX130"/>
      <c r="AY130"/>
      <c r="AZ130"/>
      <c r="BA130"/>
      <c r="BE130"/>
      <c r="BF130"/>
      <c r="BG130"/>
    </row>
    <row r="131" spans="1:59" ht="15.6">
      <c r="A131" s="25"/>
      <c r="B131" s="46">
        <f>+'Ark1'!C483</f>
        <v>2021</v>
      </c>
      <c r="C131" s="46">
        <f>+'Ark1'!E483</f>
        <v>14</v>
      </c>
      <c r="D131" s="46">
        <f>+'Ark1'!Q483</f>
        <v>16</v>
      </c>
      <c r="E131" s="39"/>
      <c r="F131" s="129">
        <f>+'Ark1'!R483</f>
        <v>122</v>
      </c>
      <c r="G131" s="39"/>
      <c r="H131" s="104">
        <f>+'Ark1'!AG483</f>
        <v>1.4728662384864819</v>
      </c>
      <c r="I131" s="104"/>
      <c r="J131" s="104">
        <f>+'Ark1'!AH483</f>
        <v>0.81967213114754112</v>
      </c>
      <c r="K131" s="104"/>
      <c r="L131" s="104"/>
      <c r="M131" s="104"/>
      <c r="N131" s="39">
        <f>+'Ark1'!S483</f>
        <v>5.7704918032786878</v>
      </c>
      <c r="O131" s="39"/>
      <c r="P131" s="105"/>
      <c r="Q131" s="104"/>
      <c r="R131" s="383"/>
      <c r="S131" s="104"/>
      <c r="T131" s="39">
        <f>+'Ark1'!T483</f>
        <v>6.8196721311475388</v>
      </c>
      <c r="U131" s="389"/>
      <c r="V131" s="104">
        <f>+'Ark1'!U483</f>
        <v>23.555491803278688</v>
      </c>
      <c r="W131" s="104"/>
      <c r="X131" s="39">
        <f>+'Ark1'!W483</f>
        <v>9.0163934426229506</v>
      </c>
      <c r="Y131" s="104">
        <f>+'Ark1'!X483</f>
        <v>86.885245901639351</v>
      </c>
      <c r="Z131" s="129"/>
      <c r="AA131" s="104">
        <f>+'Ark1'!Y483</f>
        <v>53.278688524590159</v>
      </c>
      <c r="AB131" s="104">
        <f>+'Ark1'!Z483</f>
        <v>6.4524494144978792</v>
      </c>
      <c r="AC131" s="103"/>
      <c r="AD131" s="104">
        <f>+'Ark1'!Z483</f>
        <v>6.4524494144978792</v>
      </c>
      <c r="AE131" s="39">
        <f>+'Ark1'!AA483</f>
        <v>1.1579156318957562</v>
      </c>
      <c r="AF131" s="39">
        <f>+'Ark1'!AB483</f>
        <v>2.0163934426229519</v>
      </c>
      <c r="AG131" s="39">
        <f t="shared" si="39"/>
        <v>4.0820596590909091</v>
      </c>
      <c r="AH131" s="25"/>
      <c r="AR131"/>
      <c r="AV131"/>
      <c r="AW131"/>
      <c r="AX131"/>
      <c r="AY131"/>
      <c r="AZ131"/>
      <c r="BA131"/>
      <c r="BE131"/>
      <c r="BF131"/>
      <c r="BG131"/>
    </row>
    <row r="132" spans="1:59" ht="15.6">
      <c r="A132" s="25"/>
      <c r="B132" s="46">
        <f>+'Ark1'!C484</f>
        <v>2021</v>
      </c>
      <c r="C132" s="46">
        <f>+'Ark1'!E484</f>
        <v>15</v>
      </c>
      <c r="D132" s="46">
        <f>+'Ark1'!Q484</f>
        <v>28</v>
      </c>
      <c r="E132" s="39"/>
      <c r="F132" s="129">
        <f>+'Ark1'!R484</f>
        <v>152</v>
      </c>
      <c r="G132" s="39"/>
      <c r="H132" s="104">
        <f>+'Ark1'!AG484</f>
        <v>1.6993849548151612</v>
      </c>
      <c r="I132" s="104"/>
      <c r="J132" s="104">
        <f>+'Ark1'!AH484</f>
        <v>0</v>
      </c>
      <c r="K132" s="104"/>
      <c r="L132" s="104"/>
      <c r="M132" s="104"/>
      <c r="N132" s="39">
        <f>+'Ark1'!S484</f>
        <v>5.8618421052631566</v>
      </c>
      <c r="O132" s="39"/>
      <c r="P132" s="105"/>
      <c r="Q132" s="104"/>
      <c r="R132" s="383"/>
      <c r="S132" s="104"/>
      <c r="T132" s="39">
        <f>+'Ark1'!T484</f>
        <v>5.4934210526315796</v>
      </c>
      <c r="U132" s="389"/>
      <c r="V132" s="104">
        <f>+'Ark1'!U484</f>
        <v>21.814078947368408</v>
      </c>
      <c r="W132" s="104"/>
      <c r="X132" s="39">
        <f>+'Ark1'!W484</f>
        <v>1.3157894736842111</v>
      </c>
      <c r="Y132" s="104">
        <f>+'Ark1'!X484</f>
        <v>84.868421052631547</v>
      </c>
      <c r="Z132" s="129"/>
      <c r="AA132" s="104">
        <f>+'Ark1'!Y484</f>
        <v>35.526315789473678</v>
      </c>
      <c r="AB132" s="104">
        <f>+'Ark1'!Z484</f>
        <v>5.7356057078457585</v>
      </c>
      <c r="AC132" s="103"/>
      <c r="AD132" s="104">
        <f>+'Ark1'!Z484</f>
        <v>5.7356057078457585</v>
      </c>
      <c r="AE132" s="39">
        <f>+'Ark1'!AA484</f>
        <v>1.7208066579417405</v>
      </c>
      <c r="AF132" s="39">
        <f>+'Ark1'!AB484</f>
        <v>1.8353140794106877</v>
      </c>
      <c r="AG132" s="39">
        <f t="shared" si="39"/>
        <v>3.7213692480359133</v>
      </c>
      <c r="AH132" s="25"/>
      <c r="AR132"/>
      <c r="AV132"/>
      <c r="AW132"/>
      <c r="AX132"/>
      <c r="AY132"/>
      <c r="AZ132"/>
      <c r="BA132"/>
      <c r="BE132"/>
      <c r="BF132"/>
      <c r="BG132"/>
    </row>
    <row r="133" spans="1:59" ht="15.6">
      <c r="A133" s="25"/>
      <c r="B133" s="46">
        <f>+'Ark1'!C485</f>
        <v>2021</v>
      </c>
      <c r="C133" s="46">
        <f>+'Ark1'!E485</f>
        <v>16</v>
      </c>
      <c r="D133" s="46">
        <f>+'Ark1'!Q485</f>
        <v>9</v>
      </c>
      <c r="E133" s="39"/>
      <c r="F133" s="129">
        <f>+'Ark1'!R485</f>
        <v>100</v>
      </c>
      <c r="G133" s="39"/>
      <c r="H133" s="104">
        <f>+'Ark1'!AG485</f>
        <v>1.1623248999098583</v>
      </c>
      <c r="I133" s="104"/>
      <c r="J133" s="104">
        <f>+'Ark1'!AH485</f>
        <v>0</v>
      </c>
      <c r="K133" s="104"/>
      <c r="L133" s="104"/>
      <c r="M133" s="104"/>
      <c r="N133" s="39">
        <f>+'Ark1'!S485</f>
        <v>5.53</v>
      </c>
      <c r="O133" s="39"/>
      <c r="P133" s="105"/>
      <c r="Q133" s="104"/>
      <c r="R133" s="383"/>
      <c r="S133" s="104"/>
      <c r="T133" s="39">
        <f>+'Ark1'!T485</f>
        <v>5.96</v>
      </c>
      <c r="U133" s="389"/>
      <c r="V133" s="104">
        <f>+'Ark1'!U485</f>
        <v>22.678600000000003</v>
      </c>
      <c r="W133" s="104"/>
      <c r="X133" s="39">
        <f>+'Ark1'!W485</f>
        <v>6</v>
      </c>
      <c r="Y133" s="104">
        <f>+'Ark1'!X485</f>
        <v>87</v>
      </c>
      <c r="Z133" s="129"/>
      <c r="AA133" s="104">
        <f>+'Ark1'!Y485</f>
        <v>43</v>
      </c>
      <c r="AB133" s="104">
        <f>+'Ark1'!Z485</f>
        <v>5.9604993112993139</v>
      </c>
      <c r="AC133" s="103"/>
      <c r="AD133" s="104">
        <f>+'Ark1'!Z485</f>
        <v>5.9604993112993139</v>
      </c>
      <c r="AE133" s="39">
        <f>+'Ark1'!AA485</f>
        <v>1.5903144343179429</v>
      </c>
      <c r="AF133" s="39">
        <f>+'Ark1'!AB485</f>
        <v>2.3191377708105225</v>
      </c>
      <c r="AG133" s="39">
        <f t="shared" si="39"/>
        <v>4.1010126582278481</v>
      </c>
      <c r="AH133" s="25"/>
      <c r="AR133"/>
      <c r="AV133"/>
      <c r="AW133"/>
      <c r="AX133"/>
      <c r="AY133"/>
      <c r="AZ133"/>
      <c r="BA133"/>
      <c r="BE133"/>
      <c r="BF133"/>
      <c r="BG133"/>
    </row>
    <row r="134" spans="1:59" ht="15.6">
      <c r="A134" s="25"/>
      <c r="B134" s="46">
        <f>+'Ark1'!C486</f>
        <v>2021</v>
      </c>
      <c r="C134" s="46">
        <f>+'Ark1'!E486</f>
        <v>17</v>
      </c>
      <c r="D134" s="46">
        <f>+'Ark1'!Q486</f>
        <v>34</v>
      </c>
      <c r="E134" s="39"/>
      <c r="F134" s="129">
        <f>+'Ark1'!R486</f>
        <v>176</v>
      </c>
      <c r="G134" s="39"/>
      <c r="H134" s="104">
        <f>+'Ark1'!AG486</f>
        <v>1.9672077038811957</v>
      </c>
      <c r="I134" s="104"/>
      <c r="J134" s="104">
        <f>+'Ark1'!AH486</f>
        <v>0</v>
      </c>
      <c r="K134" s="104"/>
      <c r="L134" s="104"/>
      <c r="M134" s="104"/>
      <c r="N134" s="39">
        <f>+'Ark1'!S486</f>
        <v>5.1477272727272716</v>
      </c>
      <c r="O134" s="39"/>
      <c r="P134" s="105"/>
      <c r="Q134" s="104"/>
      <c r="R134" s="383"/>
      <c r="S134" s="104"/>
      <c r="T134" s="39">
        <f>+'Ark1'!T486</f>
        <v>5.7840909090909101</v>
      </c>
      <c r="U134" s="389"/>
      <c r="V134" s="104">
        <f>+'Ark1'!U486</f>
        <v>21.808522727272734</v>
      </c>
      <c r="W134" s="104"/>
      <c r="X134" s="39">
        <f>+'Ark1'!W486</f>
        <v>3.9772727272727271</v>
      </c>
      <c r="Y134" s="104">
        <f>+'Ark1'!X486</f>
        <v>82.954545454545439</v>
      </c>
      <c r="Z134" s="129"/>
      <c r="AA134" s="104">
        <f>+'Ark1'!Y486</f>
        <v>43.75</v>
      </c>
      <c r="AB134" s="104">
        <f>+'Ark1'!Z486</f>
        <v>6.5958562301322177</v>
      </c>
      <c r="AC134" s="103"/>
      <c r="AD134" s="104">
        <f>+'Ark1'!Z486</f>
        <v>6.5958562301322177</v>
      </c>
      <c r="AE134" s="39">
        <f>+'Ark1'!AA486</f>
        <v>1.6204641080936788</v>
      </c>
      <c r="AF134" s="39">
        <f>+'Ark1'!AB486</f>
        <v>2.0722674430130645</v>
      </c>
      <c r="AG134" s="39">
        <f t="shared" si="39"/>
        <v>4.2365342163355431</v>
      </c>
      <c r="AH134" s="25"/>
      <c r="AR134"/>
      <c r="AV134"/>
      <c r="AW134"/>
      <c r="AX134"/>
      <c r="AY134"/>
      <c r="AZ134"/>
      <c r="BA134"/>
      <c r="BE134"/>
      <c r="BF134"/>
      <c r="BG134"/>
    </row>
    <row r="135" spans="1:59" ht="15.6">
      <c r="A135" s="25"/>
      <c r="B135" s="46">
        <f>+'Ark1'!C487</f>
        <v>2021</v>
      </c>
      <c r="C135" s="46">
        <f>+'Ark1'!E487</f>
        <v>18</v>
      </c>
      <c r="D135" s="46">
        <f>+'Ark1'!Q487</f>
        <v>13</v>
      </c>
      <c r="E135" s="39"/>
      <c r="F135" s="129">
        <f>+'Ark1'!R487</f>
        <v>66</v>
      </c>
      <c r="G135" s="39"/>
      <c r="H135" s="104">
        <f>+'Ark1'!AG487</f>
        <v>0.75169854442108019</v>
      </c>
      <c r="I135" s="104"/>
      <c r="J135" s="104">
        <f>+'Ark1'!AH487</f>
        <v>0</v>
      </c>
      <c r="K135" s="104"/>
      <c r="L135" s="104"/>
      <c r="M135" s="104"/>
      <c r="N135" s="39">
        <f>+'Ark1'!S487</f>
        <v>4.6363636363636367</v>
      </c>
      <c r="O135" s="39"/>
      <c r="P135" s="105"/>
      <c r="Q135" s="104"/>
      <c r="R135" s="383"/>
      <c r="S135" s="104"/>
      <c r="T135" s="39">
        <f>+'Ark1'!T487</f>
        <v>6.8181818181818192</v>
      </c>
      <c r="U135" s="389"/>
      <c r="V135" s="104">
        <f>+'Ark1'!U487</f>
        <v>22.222272727272724</v>
      </c>
      <c r="W135" s="104"/>
      <c r="X135" s="39">
        <f>+'Ark1'!W487</f>
        <v>9.0909090909090917</v>
      </c>
      <c r="Y135" s="104">
        <f>+'Ark1'!X487</f>
        <v>93.939393939393923</v>
      </c>
      <c r="Z135" s="129"/>
      <c r="AA135" s="104">
        <f>+'Ark1'!Y487</f>
        <v>37.878787878787875</v>
      </c>
      <c r="AB135" s="104">
        <f>+'Ark1'!Z487</f>
        <v>4.771477376019134</v>
      </c>
      <c r="AC135" s="103"/>
      <c r="AD135" s="104">
        <f>+'Ark1'!Z487</f>
        <v>4.771477376019134</v>
      </c>
      <c r="AE135" s="39">
        <f>+'Ark1'!AA487</f>
        <v>1.6014800317240971</v>
      </c>
      <c r="AF135" s="39">
        <f>+'Ark1'!AB487</f>
        <v>2.2081741457256565</v>
      </c>
      <c r="AG135" s="39">
        <f t="shared" si="39"/>
        <v>4.7930392156862736</v>
      </c>
      <c r="AH135" s="25"/>
      <c r="AR135"/>
      <c r="AV135"/>
      <c r="AW135"/>
      <c r="AX135"/>
      <c r="AY135"/>
      <c r="AZ135"/>
      <c r="BA135"/>
      <c r="BE135"/>
      <c r="BF135"/>
      <c r="BG135"/>
    </row>
    <row r="136" spans="1:59" ht="15.6">
      <c r="A136" s="25"/>
      <c r="B136" s="46">
        <f>+'Ark1'!C488</f>
        <v>2021</v>
      </c>
      <c r="C136" s="46">
        <f>+'Ark1'!E488</f>
        <v>19</v>
      </c>
      <c r="D136" s="46">
        <f>+'Ark1'!Q488</f>
        <v>13</v>
      </c>
      <c r="E136" s="39"/>
      <c r="F136" s="129">
        <f>+'Ark1'!R488</f>
        <v>92</v>
      </c>
      <c r="G136" s="39"/>
      <c r="H136" s="104">
        <f>+'Ark1'!AG488</f>
        <v>0.98519779091333826</v>
      </c>
      <c r="I136" s="104"/>
      <c r="J136" s="104">
        <f>+'Ark1'!AH488</f>
        <v>0</v>
      </c>
      <c r="K136" s="104"/>
      <c r="L136" s="104"/>
      <c r="M136" s="104"/>
      <c r="N136" s="39">
        <f>+'Ark1'!S488</f>
        <v>6.1521739130434794</v>
      </c>
      <c r="O136" s="39"/>
      <c r="P136" s="105"/>
      <c r="Q136" s="104"/>
      <c r="R136" s="383"/>
      <c r="S136" s="104"/>
      <c r="T136" s="39">
        <f>+'Ark1'!T488</f>
        <v>5.4891304347826084</v>
      </c>
      <c r="U136" s="389"/>
      <c r="V136" s="104">
        <f>+'Ark1'!U488</f>
        <v>20.894130434782596</v>
      </c>
      <c r="W136" s="104"/>
      <c r="X136" s="39">
        <f>+'Ark1'!W488</f>
        <v>4.3478260869565215</v>
      </c>
      <c r="Y136" s="104">
        <f>+'Ark1'!X488</f>
        <v>76.086956521739125</v>
      </c>
      <c r="Z136" s="129"/>
      <c r="AA136" s="104">
        <f>+'Ark1'!Y488</f>
        <v>28.260869565217391</v>
      </c>
      <c r="AB136" s="104">
        <f>+'Ark1'!Z488</f>
        <v>6.0588819373555376</v>
      </c>
      <c r="AC136" s="103"/>
      <c r="AD136" s="104">
        <f>+'Ark1'!Z488</f>
        <v>6.0588819373555376</v>
      </c>
      <c r="AE136" s="39">
        <f>+'Ark1'!AA488</f>
        <v>2.069103894509889</v>
      </c>
      <c r="AF136" s="39">
        <f>+'Ark1'!AB488</f>
        <v>2.1794223667182986</v>
      </c>
      <c r="AG136" s="39">
        <f t="shared" si="39"/>
        <v>3.3962190812720823</v>
      </c>
      <c r="AH136" s="25"/>
      <c r="AR136"/>
      <c r="AV136"/>
      <c r="AW136"/>
      <c r="AX136"/>
      <c r="AY136"/>
      <c r="AZ136"/>
      <c r="BA136"/>
      <c r="BE136"/>
      <c r="BF136"/>
      <c r="BG136"/>
    </row>
    <row r="137" spans="1:59" ht="15.6">
      <c r="A137" s="25"/>
      <c r="B137" s="46">
        <f>+'Ark1'!C489</f>
        <v>2021</v>
      </c>
      <c r="C137" s="46">
        <f>+'Ark1'!E489</f>
        <v>20</v>
      </c>
      <c r="D137" s="46">
        <f>+'Ark1'!Q489</f>
        <v>43</v>
      </c>
      <c r="E137" s="39"/>
      <c r="F137" s="129">
        <f>+'Ark1'!R489</f>
        <v>265</v>
      </c>
      <c r="G137" s="39"/>
      <c r="H137" s="104">
        <f>+'Ark1'!AG489</f>
        <v>3.2242002782781696</v>
      </c>
      <c r="I137" s="104"/>
      <c r="J137" s="104">
        <f>+'Ark1'!AH489</f>
        <v>0</v>
      </c>
      <c r="K137" s="104"/>
      <c r="L137" s="104"/>
      <c r="M137" s="104"/>
      <c r="N137" s="39">
        <f>+'Ark1'!S489</f>
        <v>5.6150943396226412</v>
      </c>
      <c r="O137" s="39"/>
      <c r="P137" s="105"/>
      <c r="Q137" s="104"/>
      <c r="R137" s="383"/>
      <c r="S137" s="104"/>
      <c r="T137" s="39">
        <f>+'Ark1'!T489</f>
        <v>6.1886792452830193</v>
      </c>
      <c r="U137" s="389"/>
      <c r="V137" s="104">
        <f>+'Ark1'!U489</f>
        <v>23.739132075471712</v>
      </c>
      <c r="W137" s="104"/>
      <c r="X137" s="39">
        <f>+'Ark1'!W489</f>
        <v>6.415094339622641</v>
      </c>
      <c r="Y137" s="104">
        <f>+'Ark1'!X489</f>
        <v>92.830188679245296</v>
      </c>
      <c r="Z137" s="129"/>
      <c r="AA137" s="104">
        <f>+'Ark1'!Y489</f>
        <v>46.415094339622648</v>
      </c>
      <c r="AB137" s="104">
        <f>+'Ark1'!Z489</f>
        <v>6.2070662411624147</v>
      </c>
      <c r="AC137" s="103"/>
      <c r="AD137" s="104">
        <f>+'Ark1'!Z489</f>
        <v>6.2070662411624147</v>
      </c>
      <c r="AE137" s="39">
        <f>+'Ark1'!AA489</f>
        <v>1.6330774544497628</v>
      </c>
      <c r="AF137" s="39">
        <f>+'Ark1'!AB489</f>
        <v>2.1601590068446934</v>
      </c>
      <c r="AG137" s="39">
        <f t="shared" si="39"/>
        <v>4.2277352150537659</v>
      </c>
      <c r="AH137" s="25"/>
      <c r="AR137"/>
      <c r="AV137"/>
      <c r="AW137"/>
      <c r="AX137"/>
      <c r="AY137"/>
      <c r="AZ137"/>
      <c r="BA137"/>
      <c r="BE137"/>
      <c r="BF137"/>
      <c r="BG137"/>
    </row>
    <row r="138" spans="1:59" ht="15.6">
      <c r="A138" s="25"/>
      <c r="B138" s="46">
        <f>+'Ark1'!C490</f>
        <v>2021</v>
      </c>
      <c r="C138" s="46">
        <f>+'Ark1'!E490</f>
        <v>21</v>
      </c>
      <c r="D138" s="46">
        <f>+'Ark1'!Q490</f>
        <v>3</v>
      </c>
      <c r="E138" s="39"/>
      <c r="F138" s="129">
        <f>+'Ark1'!R490</f>
        <v>9</v>
      </c>
      <c r="G138" s="39"/>
      <c r="H138" s="104">
        <f>+'Ark1'!AG490</f>
        <v>0.10158157697659198</v>
      </c>
      <c r="I138" s="104"/>
      <c r="J138" s="104">
        <f>+'Ark1'!AH490</f>
        <v>11.111111111111112</v>
      </c>
      <c r="K138" s="104"/>
      <c r="L138" s="104"/>
      <c r="M138" s="104"/>
      <c r="N138" s="39">
        <f>+'Ark1'!S490</f>
        <v>5.4444444444444438</v>
      </c>
      <c r="O138" s="39"/>
      <c r="P138" s="105"/>
      <c r="Q138" s="104"/>
      <c r="R138" s="383"/>
      <c r="S138" s="104"/>
      <c r="T138" s="39">
        <f>+'Ark1'!T490</f>
        <v>7</v>
      </c>
      <c r="U138" s="389"/>
      <c r="V138" s="104">
        <f>+'Ark1'!U490</f>
        <v>22.022222222222226</v>
      </c>
      <c r="W138" s="104"/>
      <c r="X138" s="39">
        <f>+'Ark1'!W490</f>
        <v>11.111111111111112</v>
      </c>
      <c r="Y138" s="104">
        <f>+'Ark1'!X490</f>
        <v>88.8888888888889</v>
      </c>
      <c r="Z138" s="129"/>
      <c r="AA138" s="104">
        <f>+'Ark1'!Y490</f>
        <v>33.333333333333343</v>
      </c>
      <c r="AB138" s="104">
        <f>+'Ark1'!Z490</f>
        <v>5.3735520587777721</v>
      </c>
      <c r="AC138" s="103"/>
      <c r="AD138" s="104">
        <f>+'Ark1'!Z490</f>
        <v>5.3735520587777721</v>
      </c>
      <c r="AE138" s="39">
        <f>+'Ark1'!AA490</f>
        <v>1.498970840359114</v>
      </c>
      <c r="AF138" s="39">
        <f>+'Ark1'!AB490</f>
        <v>2.4494897427831779</v>
      </c>
      <c r="AG138" s="39">
        <f t="shared" si="39"/>
        <v>4.0448979591836745</v>
      </c>
      <c r="AH138" s="25"/>
      <c r="AR138"/>
      <c r="AV138"/>
      <c r="AW138"/>
      <c r="AX138"/>
      <c r="AY138"/>
      <c r="AZ138"/>
      <c r="BA138"/>
      <c r="BE138"/>
      <c r="BF138"/>
      <c r="BG138"/>
    </row>
    <row r="139" spans="1:59" ht="15.6">
      <c r="A139" s="25"/>
      <c r="B139" s="46">
        <f>+'Ark1'!C491</f>
        <v>2021</v>
      </c>
      <c r="C139" s="46">
        <f>+'Ark1'!E491</f>
        <v>22</v>
      </c>
      <c r="D139" s="46">
        <f>+'Ark1'!Q491</f>
        <v>35</v>
      </c>
      <c r="E139" s="39"/>
      <c r="F139" s="129">
        <f>+'Ark1'!R491</f>
        <v>238</v>
      </c>
      <c r="G139" s="39"/>
      <c r="H139" s="104">
        <f>+'Ark1'!AG491</f>
        <v>2.8041179182726506</v>
      </c>
      <c r="I139" s="104"/>
      <c r="J139" s="104">
        <f>+'Ark1'!AH491</f>
        <v>0</v>
      </c>
      <c r="K139" s="104"/>
      <c r="L139" s="104"/>
      <c r="M139" s="104"/>
      <c r="N139" s="39">
        <f>+'Ark1'!S491</f>
        <v>5.3067226890756301</v>
      </c>
      <c r="O139" s="39"/>
      <c r="P139" s="105"/>
      <c r="Q139" s="104"/>
      <c r="R139" s="383"/>
      <c r="S139" s="104"/>
      <c r="T139" s="39">
        <f>+'Ark1'!T491</f>
        <v>5.9327731092436995</v>
      </c>
      <c r="U139" s="389"/>
      <c r="V139" s="104">
        <f>+'Ark1'!U491</f>
        <v>22.988361344537815</v>
      </c>
      <c r="W139" s="104"/>
      <c r="X139" s="39">
        <f>+'Ark1'!W491</f>
        <v>6.3025210084033603</v>
      </c>
      <c r="Y139" s="104">
        <f>+'Ark1'!X491</f>
        <v>88.655462184873983</v>
      </c>
      <c r="Z139" s="129"/>
      <c r="AA139" s="104">
        <f>+'Ark1'!Y491</f>
        <v>47.058823529411761</v>
      </c>
      <c r="AB139" s="104">
        <f>+'Ark1'!Z491</f>
        <v>6.1786984504585556</v>
      </c>
      <c r="AC139" s="103"/>
      <c r="AD139" s="104">
        <f>+'Ark1'!Z491</f>
        <v>6.1786984504585556</v>
      </c>
      <c r="AE139" s="39">
        <f>+'Ark1'!AA491</f>
        <v>1.5885742824399949</v>
      </c>
      <c r="AF139" s="39">
        <f>+'Ark1'!AB491</f>
        <v>2.4052851206345141</v>
      </c>
      <c r="AG139" s="39">
        <f t="shared" si="39"/>
        <v>4.3319319081551857</v>
      </c>
      <c r="AH139" s="25"/>
      <c r="AR139"/>
      <c r="AV139"/>
      <c r="AW139"/>
      <c r="AX139"/>
      <c r="AY139"/>
      <c r="AZ139"/>
      <c r="BA139"/>
      <c r="BE139"/>
      <c r="BF139"/>
      <c r="BG139"/>
    </row>
    <row r="140" spans="1:59" ht="15.6">
      <c r="A140" s="25"/>
      <c r="B140" s="46">
        <f>+'Ark1'!C492</f>
        <v>2021</v>
      </c>
      <c r="C140" s="46">
        <f>+'Ark1'!E492</f>
        <v>23</v>
      </c>
      <c r="D140" s="46">
        <f>+'Ark1'!Q492</f>
        <v>4</v>
      </c>
      <c r="E140" s="39"/>
      <c r="F140" s="129">
        <f>+'Ark1'!R492</f>
        <v>7</v>
      </c>
      <c r="G140" s="39"/>
      <c r="H140" s="104">
        <f>+'Ark1'!AG492</f>
        <v>7.8390021183500191E-2</v>
      </c>
      <c r="I140" s="104"/>
      <c r="J140" s="104">
        <f>+'Ark1'!AH492</f>
        <v>0</v>
      </c>
      <c r="K140" s="104"/>
      <c r="L140" s="104"/>
      <c r="M140" s="104"/>
      <c r="N140" s="39">
        <f>+'Ark1'!S492</f>
        <v>5.1428571428571441</v>
      </c>
      <c r="O140" s="39"/>
      <c r="P140" s="105"/>
      <c r="Q140" s="104"/>
      <c r="R140" s="383"/>
      <c r="S140" s="104"/>
      <c r="T140" s="39">
        <f>+'Ark1'!T492</f>
        <v>5.4285714285714306</v>
      </c>
      <c r="U140" s="389"/>
      <c r="V140" s="104">
        <f>+'Ark1'!U492</f>
        <v>21.85</v>
      </c>
      <c r="W140" s="104"/>
      <c r="X140" s="39">
        <f>+'Ark1'!W492</f>
        <v>14.285714285714288</v>
      </c>
      <c r="Y140" s="104">
        <f>+'Ark1'!X492</f>
        <v>57.142857142857153</v>
      </c>
      <c r="Z140" s="129"/>
      <c r="AA140" s="104">
        <f>+'Ark1'!Y492</f>
        <v>42.857142857142847</v>
      </c>
      <c r="AB140" s="104">
        <f>+'Ark1'!Z492</f>
        <v>8.9005473346948065</v>
      </c>
      <c r="AC140" s="103"/>
      <c r="AD140" s="104">
        <f>+'Ark1'!Z492</f>
        <v>8.9005473346948065</v>
      </c>
      <c r="AE140" s="39">
        <f>+'Ark1'!AA492</f>
        <v>2.166535841157585</v>
      </c>
      <c r="AF140" s="39">
        <f>+'Ark1'!AB492</f>
        <v>3.3745748031479192</v>
      </c>
      <c r="AG140" s="39">
        <f t="shared" si="39"/>
        <v>4.24861111111111</v>
      </c>
      <c r="AH140" s="25"/>
      <c r="AR140"/>
      <c r="AV140"/>
      <c r="AW140"/>
      <c r="AX140"/>
      <c r="AY140"/>
      <c r="AZ140"/>
      <c r="BA140"/>
      <c r="BE140"/>
      <c r="BF140"/>
      <c r="BG140"/>
    </row>
    <row r="141" spans="1:59" ht="15.6">
      <c r="A141" s="25"/>
      <c r="B141" s="46">
        <f>+'Ark1'!C493</f>
        <v>2021</v>
      </c>
      <c r="C141" s="46">
        <f>+'Ark1'!E493</f>
        <v>24</v>
      </c>
      <c r="D141" s="46">
        <f>+'Ark1'!Q493</f>
        <v>33</v>
      </c>
      <c r="E141" s="39"/>
      <c r="F141" s="129">
        <f>+'Ark1'!R493</f>
        <v>222</v>
      </c>
      <c r="G141" s="39"/>
      <c r="H141" s="104">
        <f>+'Ark1'!AG493</f>
        <v>2.647532633722256</v>
      </c>
      <c r="I141" s="104"/>
      <c r="J141" s="104">
        <f>+'Ark1'!AH493</f>
        <v>0</v>
      </c>
      <c r="K141" s="104"/>
      <c r="L141" s="104"/>
      <c r="M141" s="104"/>
      <c r="N141" s="39">
        <f>+'Ark1'!S493</f>
        <v>4.8828828828828819</v>
      </c>
      <c r="O141" s="39"/>
      <c r="P141" s="105"/>
      <c r="Q141" s="104"/>
      <c r="R141" s="383"/>
      <c r="S141" s="104"/>
      <c r="T141" s="39">
        <f>+'Ark1'!T493</f>
        <v>6.3108108108108114</v>
      </c>
      <c r="U141" s="389"/>
      <c r="V141" s="104">
        <f>+'Ark1'!U493</f>
        <v>23.268963963963984</v>
      </c>
      <c r="W141" s="104"/>
      <c r="X141" s="39">
        <f>+'Ark1'!W493</f>
        <v>11.711711711711716</v>
      </c>
      <c r="Y141" s="104">
        <f>+'Ark1'!X493</f>
        <v>90.540540540540519</v>
      </c>
      <c r="Z141" s="129"/>
      <c r="AA141" s="104">
        <f>+'Ark1'!Y493</f>
        <v>46.846846846846866</v>
      </c>
      <c r="AB141" s="104">
        <f>+'Ark1'!Z493</f>
        <v>6.0859089432366016</v>
      </c>
      <c r="AC141" s="103"/>
      <c r="AD141" s="104">
        <f>+'Ark1'!Z493</f>
        <v>6.0859089432366016</v>
      </c>
      <c r="AE141" s="39">
        <f>+'Ark1'!AA493</f>
        <v>1.8994486575055924</v>
      </c>
      <c r="AF141" s="39">
        <f>+'Ark1'!AB493</f>
        <v>2.6909541946530737</v>
      </c>
      <c r="AG141" s="39">
        <f t="shared" si="39"/>
        <v>4.7654151291512967</v>
      </c>
      <c r="AH141" s="25"/>
      <c r="AR141"/>
      <c r="AV141"/>
      <c r="AW141"/>
      <c r="AX141"/>
      <c r="AY141"/>
      <c r="AZ141"/>
      <c r="BA141"/>
      <c r="BE141"/>
      <c r="BF141"/>
      <c r="BG141"/>
    </row>
    <row r="142" spans="1:59" ht="15.6">
      <c r="A142" s="25"/>
      <c r="B142" s="46">
        <f>+'Ark1'!C494</f>
        <v>2021</v>
      </c>
      <c r="C142" s="46">
        <f>+'Ark1'!E494</f>
        <v>25</v>
      </c>
      <c r="D142" s="46">
        <f>+'Ark1'!Q494</f>
        <v>24</v>
      </c>
      <c r="E142" s="39"/>
      <c r="F142" s="129">
        <f>+'Ark1'!R494</f>
        <v>179</v>
      </c>
      <c r="G142" s="39"/>
      <c r="H142" s="104">
        <f>+'Ark1'!AG494</f>
        <v>1.8306209719727105</v>
      </c>
      <c r="I142" s="104"/>
      <c r="J142" s="104">
        <f>+'Ark1'!AH494</f>
        <v>0</v>
      </c>
      <c r="K142" s="104"/>
      <c r="L142" s="104"/>
      <c r="M142" s="104"/>
      <c r="N142" s="39">
        <f>+'Ark1'!S494</f>
        <v>4.7318435754189956</v>
      </c>
      <c r="O142" s="39"/>
      <c r="P142" s="105"/>
      <c r="Q142" s="104"/>
      <c r="R142" s="383"/>
      <c r="S142" s="104"/>
      <c r="T142" s="39">
        <f>+'Ark1'!T494</f>
        <v>4.782122905027931</v>
      </c>
      <c r="U142" s="389"/>
      <c r="V142" s="104">
        <f>+'Ark1'!U494</f>
        <v>19.954189944134072</v>
      </c>
      <c r="W142" s="104"/>
      <c r="X142" s="39">
        <f>+'Ark1'!W494</f>
        <v>4.4692737430167604</v>
      </c>
      <c r="Y142" s="104">
        <f>+'Ark1'!X494</f>
        <v>75.418994413407802</v>
      </c>
      <c r="Z142" s="129"/>
      <c r="AA142" s="104">
        <f>+'Ark1'!Y494</f>
        <v>25.698324022346359</v>
      </c>
      <c r="AB142" s="104">
        <f>+'Ark1'!Z494</f>
        <v>6.0693411041711718</v>
      </c>
      <c r="AC142" s="103"/>
      <c r="AD142" s="104">
        <f>+'Ark1'!Z494</f>
        <v>6.0693411041711718</v>
      </c>
      <c r="AE142" s="39">
        <f>+'Ark1'!AA494</f>
        <v>1.4932408076427457</v>
      </c>
      <c r="AF142" s="39">
        <f>+'Ark1'!AB494</f>
        <v>2.576757732010396</v>
      </c>
      <c r="AG142" s="39">
        <f t="shared" si="39"/>
        <v>4.217001180637542</v>
      </c>
      <c r="AH142" s="25"/>
      <c r="AR142"/>
      <c r="AV142"/>
      <c r="AW142"/>
      <c r="AX142"/>
      <c r="AY142"/>
      <c r="AZ142"/>
      <c r="BA142"/>
      <c r="BE142"/>
      <c r="BF142"/>
      <c r="BG142"/>
    </row>
    <row r="143" spans="1:59" ht="15.6">
      <c r="A143" s="25"/>
      <c r="B143" s="46">
        <f>+'Ark1'!C495</f>
        <v>2021</v>
      </c>
      <c r="C143" s="46">
        <f>+'Ark1'!E495</f>
        <v>26</v>
      </c>
      <c r="D143" s="46">
        <f>+'Ark1'!Q495</f>
        <v>16</v>
      </c>
      <c r="E143" s="39"/>
      <c r="F143" s="129">
        <f>+'Ark1'!R495</f>
        <v>90</v>
      </c>
      <c r="G143" s="39"/>
      <c r="H143" s="104">
        <f>+'Ark1'!AG495</f>
        <v>1.1081053488081742</v>
      </c>
      <c r="I143" s="104"/>
      <c r="J143" s="104">
        <f>+'Ark1'!AH495</f>
        <v>0</v>
      </c>
      <c r="K143" s="104"/>
      <c r="L143" s="104"/>
      <c r="M143" s="104"/>
      <c r="N143" s="39">
        <f>+'Ark1'!S495</f>
        <v>4.8111111111111109</v>
      </c>
      <c r="O143" s="39"/>
      <c r="P143" s="105"/>
      <c r="Q143" s="104"/>
      <c r="R143" s="383"/>
      <c r="S143" s="104"/>
      <c r="T143" s="39">
        <f>+'Ark1'!T495</f>
        <v>6.333333333333333</v>
      </c>
      <c r="U143" s="389"/>
      <c r="V143" s="104">
        <f>+'Ark1'!U495</f>
        <v>24.023</v>
      </c>
      <c r="W143" s="104"/>
      <c r="X143" s="39">
        <f>+'Ark1'!W495</f>
        <v>4.4444444444444446</v>
      </c>
      <c r="Y143" s="104">
        <f>+'Ark1'!X495</f>
        <v>93.333333333333314</v>
      </c>
      <c r="Z143" s="129"/>
      <c r="AA143" s="104">
        <f>+'Ark1'!Y495</f>
        <v>50</v>
      </c>
      <c r="AB143" s="104">
        <f>+'Ark1'!Z495</f>
        <v>6.9707100626677549</v>
      </c>
      <c r="AC143" s="103"/>
      <c r="AD143" s="104">
        <f>+'Ark1'!Z495</f>
        <v>6.9707100626677549</v>
      </c>
      <c r="AE143" s="39">
        <f>+'Ark1'!AA495</f>
        <v>2.0433874079002812</v>
      </c>
      <c r="AF143" s="39">
        <f>+'Ark1'!AB495</f>
        <v>2.195955878933415</v>
      </c>
      <c r="AG143" s="39">
        <f t="shared" ref="AG143:AG206" si="40">+V143/N143</f>
        <v>4.9932332563510391</v>
      </c>
      <c r="AH143" s="25"/>
      <c r="AR143"/>
      <c r="AV143"/>
      <c r="AW143"/>
      <c r="AX143"/>
      <c r="AY143"/>
      <c r="AZ143"/>
      <c r="BA143"/>
      <c r="BE143"/>
      <c r="BF143"/>
      <c r="BG143"/>
    </row>
    <row r="144" spans="1:59" ht="15.6">
      <c r="A144" s="25"/>
      <c r="B144" s="46">
        <f>+'Ark1'!C496</f>
        <v>2021</v>
      </c>
      <c r="C144" s="46">
        <f>+'Ark1'!E496</f>
        <v>27</v>
      </c>
      <c r="D144" s="46">
        <f>+'Ark1'!Q496</f>
        <v>18</v>
      </c>
      <c r="E144" s="39"/>
      <c r="F144" s="129">
        <f>+'Ark1'!R496</f>
        <v>135</v>
      </c>
      <c r="G144" s="39"/>
      <c r="H144" s="104">
        <f>+'Ark1'!AG496</f>
        <v>1.6039177482388256</v>
      </c>
      <c r="I144" s="104"/>
      <c r="J144" s="104">
        <f>+'Ark1'!AH496</f>
        <v>0</v>
      </c>
      <c r="K144" s="104"/>
      <c r="L144" s="104"/>
      <c r="M144" s="104"/>
      <c r="N144" s="39">
        <f>+'Ark1'!S496</f>
        <v>5.185185185185186</v>
      </c>
      <c r="O144" s="39"/>
      <c r="P144" s="105"/>
      <c r="Q144" s="104"/>
      <c r="R144" s="383"/>
      <c r="S144" s="104"/>
      <c r="T144" s="39">
        <f>+'Ark1'!T496</f>
        <v>6.488888888888888</v>
      </c>
      <c r="U144" s="389"/>
      <c r="V144" s="104">
        <f>+'Ark1'!U496</f>
        <v>23.181259259259257</v>
      </c>
      <c r="W144" s="104"/>
      <c r="X144" s="39">
        <f>+'Ark1'!W496</f>
        <v>7.4074074074074083</v>
      </c>
      <c r="Y144" s="104">
        <f>+'Ark1'!X496</f>
        <v>79.259259259259252</v>
      </c>
      <c r="Z144" s="129"/>
      <c r="AA144" s="104">
        <f>+'Ark1'!Y496</f>
        <v>49.629629629629619</v>
      </c>
      <c r="AB144" s="104">
        <f>+'Ark1'!Z496</f>
        <v>7.894956611391069</v>
      </c>
      <c r="AC144" s="103"/>
      <c r="AD144" s="104">
        <f>+'Ark1'!Z496</f>
        <v>7.894956611391069</v>
      </c>
      <c r="AE144" s="39">
        <f>+'Ark1'!AA496</f>
        <v>1.8466593870100612</v>
      </c>
      <c r="AF144" s="39">
        <f>+'Ark1'!AB496</f>
        <v>2.3628816890701918</v>
      </c>
      <c r="AG144" s="39">
        <f t="shared" si="40"/>
        <v>4.4706714285714275</v>
      </c>
      <c r="AH144" s="25"/>
      <c r="AR144"/>
      <c r="AV144"/>
      <c r="AW144"/>
      <c r="AX144"/>
      <c r="AY144"/>
      <c r="AZ144"/>
      <c r="BA144"/>
      <c r="BE144"/>
      <c r="BF144"/>
      <c r="BG144"/>
    </row>
    <row r="145" spans="1:59" ht="15.6">
      <c r="A145" s="25"/>
      <c r="B145" s="46">
        <f>+'Ark1'!C497</f>
        <v>2021</v>
      </c>
      <c r="C145" s="46">
        <f>+'Ark1'!E497</f>
        <v>28</v>
      </c>
      <c r="D145" s="46">
        <f>+'Ark1'!Q497</f>
        <v>1</v>
      </c>
      <c r="E145" s="39"/>
      <c r="F145" s="129">
        <f>+'Ark1'!R497</f>
        <v>2</v>
      </c>
      <c r="G145" s="39"/>
      <c r="H145" s="104">
        <f>+'Ark1'!AG497</f>
        <v>1.8758252862478637E-2</v>
      </c>
      <c r="I145" s="104"/>
      <c r="J145" s="104">
        <f>+'Ark1'!AH497</f>
        <v>0</v>
      </c>
      <c r="K145" s="104"/>
      <c r="L145" s="104"/>
      <c r="M145" s="104"/>
      <c r="N145" s="39">
        <f>+'Ark1'!S497</f>
        <v>8</v>
      </c>
      <c r="O145" s="39"/>
      <c r="P145" s="105"/>
      <c r="Q145" s="104"/>
      <c r="R145" s="383"/>
      <c r="S145" s="104"/>
      <c r="T145" s="39">
        <f>+'Ark1'!T497</f>
        <v>3.5</v>
      </c>
      <c r="U145" s="389"/>
      <c r="V145" s="104">
        <f>+'Ark1'!U497</f>
        <v>18.3</v>
      </c>
      <c r="W145" s="104"/>
      <c r="X145" s="39">
        <f>+'Ark1'!W497</f>
        <v>0</v>
      </c>
      <c r="Y145" s="104">
        <f>+'Ark1'!X497</f>
        <v>100</v>
      </c>
      <c r="Z145" s="129"/>
      <c r="AA145" s="104">
        <f>+'Ark1'!Y497</f>
        <v>0</v>
      </c>
      <c r="AB145" s="104">
        <f>+'Ark1'!Z497</f>
        <v>1.2999999999999989</v>
      </c>
      <c r="AC145" s="103"/>
      <c r="AD145" s="104">
        <f>+'Ark1'!Z497</f>
        <v>1.2999999999999989</v>
      </c>
      <c r="AE145" s="39">
        <f>+'Ark1'!AA497</f>
        <v>0</v>
      </c>
      <c r="AF145" s="39">
        <f>+'Ark1'!AB497</f>
        <v>1.5</v>
      </c>
      <c r="AG145" s="39">
        <f t="shared" si="40"/>
        <v>2.2875000000000001</v>
      </c>
      <c r="AH145" s="25"/>
      <c r="AR145"/>
      <c r="AV145"/>
      <c r="AW145"/>
      <c r="AX145"/>
      <c r="AY145"/>
      <c r="AZ145"/>
      <c r="BA145"/>
      <c r="BE145"/>
      <c r="BF145"/>
      <c r="BG145"/>
    </row>
    <row r="146" spans="1:59" ht="15.6">
      <c r="A146" s="25"/>
      <c r="B146" s="46">
        <f>+'Ark1'!C498</f>
        <v>2021</v>
      </c>
      <c r="C146" s="46">
        <f>+'Ark1'!E498</f>
        <v>29</v>
      </c>
      <c r="D146" s="46">
        <f>+'Ark1'!Q498</f>
        <v>1</v>
      </c>
      <c r="E146" s="39"/>
      <c r="F146" s="129">
        <f>+'Ark1'!R498</f>
        <v>2</v>
      </c>
      <c r="G146" s="39"/>
      <c r="H146" s="104">
        <f>+'Ark1'!AG498</f>
        <v>1.9680789888502186E-2</v>
      </c>
      <c r="I146" s="104"/>
      <c r="J146" s="104">
        <f>+'Ark1'!AH498</f>
        <v>0</v>
      </c>
      <c r="K146" s="104"/>
      <c r="L146" s="104"/>
      <c r="M146" s="104"/>
      <c r="N146" s="39">
        <f>+'Ark1'!S498</f>
        <v>5.5</v>
      </c>
      <c r="O146" s="39"/>
      <c r="P146" s="105"/>
      <c r="Q146" s="104"/>
      <c r="R146" s="383"/>
      <c r="S146" s="104"/>
      <c r="T146" s="39">
        <f>+'Ark1'!T498</f>
        <v>6.5</v>
      </c>
      <c r="U146" s="389"/>
      <c r="V146" s="104">
        <f>+'Ark1'!U498</f>
        <v>19.2</v>
      </c>
      <c r="W146" s="104"/>
      <c r="X146" s="39">
        <f>+'Ark1'!W498</f>
        <v>0</v>
      </c>
      <c r="Y146" s="104">
        <f>+'Ark1'!X498</f>
        <v>100</v>
      </c>
      <c r="Z146" s="129"/>
      <c r="AA146" s="104">
        <f>+'Ark1'!Y498</f>
        <v>0</v>
      </c>
      <c r="AB146" s="104">
        <f>+'Ark1'!Z498</f>
        <v>1</v>
      </c>
      <c r="AC146" s="103"/>
      <c r="AD146" s="104">
        <f>+'Ark1'!Z498</f>
        <v>1</v>
      </c>
      <c r="AE146" s="39">
        <f>+'Ark1'!AA498</f>
        <v>0.5</v>
      </c>
      <c r="AF146" s="39">
        <f>+'Ark1'!AB498</f>
        <v>1.5</v>
      </c>
      <c r="AG146" s="39">
        <f t="shared" si="40"/>
        <v>3.4909090909090907</v>
      </c>
      <c r="AH146" s="25"/>
      <c r="AR146"/>
      <c r="AV146"/>
      <c r="AW146"/>
      <c r="AX146"/>
      <c r="AY146"/>
      <c r="AZ146"/>
      <c r="BA146"/>
      <c r="BE146"/>
      <c r="BF146"/>
      <c r="BG146"/>
    </row>
    <row r="147" spans="1:59" ht="15.6">
      <c r="A147" s="25"/>
      <c r="B147" s="46">
        <f>+'Ark1'!C499</f>
        <v>2021</v>
      </c>
      <c r="C147" s="46">
        <f>+'Ark1'!E499</f>
        <v>30</v>
      </c>
      <c r="D147" s="46">
        <f>+'Ark1'!Q499</f>
        <v>2</v>
      </c>
      <c r="E147" s="39"/>
      <c r="F147" s="129">
        <f>+'Ark1'!R499</f>
        <v>18</v>
      </c>
      <c r="G147" s="39"/>
      <c r="H147" s="104">
        <f>+'Ark1'!AG499</f>
        <v>0.21321880753684047</v>
      </c>
      <c r="I147" s="104"/>
      <c r="J147" s="104">
        <f>+'Ark1'!AH499</f>
        <v>0</v>
      </c>
      <c r="K147" s="104"/>
      <c r="L147" s="104"/>
      <c r="M147" s="104"/>
      <c r="N147" s="39">
        <f>+'Ark1'!S499</f>
        <v>5.3888888888888884</v>
      </c>
      <c r="O147" s="39"/>
      <c r="P147" s="105"/>
      <c r="Q147" s="104"/>
      <c r="R147" s="383"/>
      <c r="S147" s="104"/>
      <c r="T147" s="39">
        <f>+'Ark1'!T499</f>
        <v>5.5</v>
      </c>
      <c r="U147" s="389"/>
      <c r="V147" s="104">
        <f>+'Ark1'!U499</f>
        <v>23.112222222222218</v>
      </c>
      <c r="W147" s="104"/>
      <c r="X147" s="39">
        <f>+'Ark1'!W499</f>
        <v>0</v>
      </c>
      <c r="Y147" s="104">
        <f>+'Ark1'!X499</f>
        <v>100</v>
      </c>
      <c r="Z147" s="129"/>
      <c r="AA147" s="104">
        <f>+'Ark1'!Y499</f>
        <v>44.44444444444445</v>
      </c>
      <c r="AB147" s="104">
        <f>+'Ark1'!Z499</f>
        <v>3.3433458882375642</v>
      </c>
      <c r="AC147" s="103"/>
      <c r="AD147" s="104">
        <f>+'Ark1'!Z499</f>
        <v>3.3433458882375642</v>
      </c>
      <c r="AE147" s="39">
        <f>+'Ark1'!AA499</f>
        <v>1.2533904636309403</v>
      </c>
      <c r="AF147" s="39">
        <f>+'Ark1'!AB499</f>
        <v>1.5</v>
      </c>
      <c r="AG147" s="39">
        <f t="shared" si="40"/>
        <v>4.288865979381443</v>
      </c>
      <c r="AH147" s="25"/>
      <c r="AR147"/>
      <c r="AV147"/>
      <c r="AW147"/>
      <c r="AX147"/>
      <c r="AY147"/>
      <c r="AZ147"/>
      <c r="BA147"/>
      <c r="BE147"/>
      <c r="BF147"/>
      <c r="BG147"/>
    </row>
    <row r="148" spans="1:59" ht="15.6">
      <c r="A148" s="25"/>
      <c r="B148" s="46">
        <f>+'Ark1'!C500</f>
        <v>2021</v>
      </c>
      <c r="C148" s="46">
        <f>+'Ark1'!E500</f>
        <v>31</v>
      </c>
      <c r="D148" s="46">
        <f>+'Ark1'!Q500</f>
        <v>13</v>
      </c>
      <c r="E148" s="39"/>
      <c r="F148" s="129">
        <f>+'Ark1'!R500</f>
        <v>90</v>
      </c>
      <c r="G148" s="39"/>
      <c r="H148" s="104">
        <f>+'Ark1'!AG500</f>
        <v>0.92213213477322942</v>
      </c>
      <c r="I148" s="104"/>
      <c r="J148" s="104">
        <f>+'Ark1'!AH500</f>
        <v>0</v>
      </c>
      <c r="K148" s="104"/>
      <c r="L148" s="104"/>
      <c r="M148" s="104"/>
      <c r="N148" s="39">
        <f>+'Ark1'!S500</f>
        <v>4.6444444444444439</v>
      </c>
      <c r="O148" s="39"/>
      <c r="P148" s="105"/>
      <c r="Q148" s="104"/>
      <c r="R148" s="383"/>
      <c r="S148" s="104"/>
      <c r="T148" s="39">
        <f>+'Ark1'!T500</f>
        <v>5.4666666666666677</v>
      </c>
      <c r="U148" s="389"/>
      <c r="V148" s="104">
        <f>+'Ark1'!U500</f>
        <v>19.991222222222223</v>
      </c>
      <c r="W148" s="104"/>
      <c r="X148" s="39">
        <f>+'Ark1'!W500</f>
        <v>2.2222222222222223</v>
      </c>
      <c r="Y148" s="104">
        <f>+'Ark1'!X500</f>
        <v>74.444444444444443</v>
      </c>
      <c r="Z148" s="129"/>
      <c r="AA148" s="104">
        <f>+'Ark1'!Y500</f>
        <v>33.333333333333343</v>
      </c>
      <c r="AB148" s="104">
        <f>+'Ark1'!Z500</f>
        <v>5.5456240662301006</v>
      </c>
      <c r="AC148" s="103"/>
      <c r="AD148" s="104">
        <f>+'Ark1'!Z500</f>
        <v>5.5456240662301006</v>
      </c>
      <c r="AE148" s="39">
        <f>+'Ark1'!AA500</f>
        <v>1.2850517595378621</v>
      </c>
      <c r="AF148" s="39">
        <f>+'Ark1'!AB500</f>
        <v>2.2764494771951833</v>
      </c>
      <c r="AG148" s="39">
        <f t="shared" si="40"/>
        <v>4.3043301435406702</v>
      </c>
      <c r="AH148" s="25"/>
      <c r="AR148"/>
      <c r="AV148"/>
      <c r="AW148"/>
      <c r="AX148"/>
      <c r="AY148"/>
      <c r="AZ148"/>
      <c r="BA148"/>
      <c r="BE148"/>
      <c r="BF148"/>
      <c r="BG148"/>
    </row>
    <row r="149" spans="1:59" ht="15.6">
      <c r="A149" s="25"/>
      <c r="B149" s="46">
        <f>+'Ark1'!C501</f>
        <v>2021</v>
      </c>
      <c r="C149" s="46">
        <f>+'Ark1'!E501</f>
        <v>32</v>
      </c>
      <c r="D149" s="46">
        <f>+'Ark1'!Q501</f>
        <v>10</v>
      </c>
      <c r="E149" s="39"/>
      <c r="F149" s="129">
        <f>+'Ark1'!R501</f>
        <v>93</v>
      </c>
      <c r="G149" s="39"/>
      <c r="H149" s="104">
        <f>+'Ark1'!AG501</f>
        <v>0.9518275765997869</v>
      </c>
      <c r="I149" s="104"/>
      <c r="J149" s="104">
        <f>+'Ark1'!AH501</f>
        <v>0</v>
      </c>
      <c r="K149" s="104"/>
      <c r="L149" s="104"/>
      <c r="M149" s="104"/>
      <c r="N149" s="39">
        <f>+'Ark1'!S501</f>
        <v>4.6021505376344081</v>
      </c>
      <c r="O149" s="39"/>
      <c r="P149" s="105"/>
      <c r="Q149" s="104"/>
      <c r="R149" s="383"/>
      <c r="S149" s="104"/>
      <c r="T149" s="39">
        <f>+'Ark1'!T501</f>
        <v>5.5483870967741939</v>
      </c>
      <c r="U149" s="389"/>
      <c r="V149" s="104">
        <f>+'Ark1'!U501</f>
        <v>19.969354838709684</v>
      </c>
      <c r="W149" s="104"/>
      <c r="X149" s="39">
        <f>+'Ark1'!W501</f>
        <v>6.4516129032258052</v>
      </c>
      <c r="Y149" s="104">
        <f>+'Ark1'!X501</f>
        <v>75.268817204301087</v>
      </c>
      <c r="Z149" s="129"/>
      <c r="AA149" s="104">
        <f>+'Ark1'!Y501</f>
        <v>23.655913978494624</v>
      </c>
      <c r="AB149" s="104">
        <f>+'Ark1'!Z501</f>
        <v>5.8456806600656641</v>
      </c>
      <c r="AC149" s="103"/>
      <c r="AD149" s="104">
        <f>+'Ark1'!Z501</f>
        <v>5.8456806600656641</v>
      </c>
      <c r="AE149" s="39">
        <f>+'Ark1'!AA501</f>
        <v>1.8028638206567464</v>
      </c>
      <c r="AF149" s="39">
        <f>+'Ark1'!AB501</f>
        <v>2.6007283059027575</v>
      </c>
      <c r="AG149" s="39">
        <f t="shared" si="40"/>
        <v>4.3391355140186931</v>
      </c>
      <c r="AH149" s="25"/>
      <c r="AR149"/>
      <c r="AV149"/>
      <c r="AW149"/>
      <c r="AX149"/>
      <c r="AY149"/>
      <c r="AZ149"/>
      <c r="BA149"/>
      <c r="BE149"/>
      <c r="BF149"/>
      <c r="BG149"/>
    </row>
    <row r="150" spans="1:59" ht="15.6">
      <c r="A150" s="25"/>
      <c r="B150" s="46">
        <f>+'Ark1'!C502</f>
        <v>2021</v>
      </c>
      <c r="C150" s="46">
        <f>+'Ark1'!E502</f>
        <v>33</v>
      </c>
      <c r="D150" s="46">
        <f>+'Ark1'!Q502</f>
        <v>11</v>
      </c>
      <c r="E150" s="39"/>
      <c r="F150" s="129">
        <f>+'Ark1'!R502</f>
        <v>97</v>
      </c>
      <c r="G150" s="39"/>
      <c r="H150" s="104">
        <f>+'Ark1'!AG502</f>
        <v>1.0680416158502517</v>
      </c>
      <c r="I150" s="104"/>
      <c r="J150" s="104">
        <f>+'Ark1'!AH502</f>
        <v>0</v>
      </c>
      <c r="K150" s="104"/>
      <c r="L150" s="104"/>
      <c r="M150" s="104"/>
      <c r="N150" s="39">
        <f>+'Ark1'!S502</f>
        <v>5.1855670103092786</v>
      </c>
      <c r="O150" s="39"/>
      <c r="P150" s="105"/>
      <c r="Q150" s="104"/>
      <c r="R150" s="383"/>
      <c r="S150" s="104"/>
      <c r="T150" s="39">
        <f>+'Ark1'!T502</f>
        <v>5.0309278350515445</v>
      </c>
      <c r="U150" s="389"/>
      <c r="V150" s="104">
        <f>+'Ark1'!U502</f>
        <v>21.483505154639175</v>
      </c>
      <c r="W150" s="104"/>
      <c r="X150" s="39">
        <f>+'Ark1'!W502</f>
        <v>0</v>
      </c>
      <c r="Y150" s="104">
        <f>+'Ark1'!X502</f>
        <v>72.164948453608261</v>
      </c>
      <c r="Z150" s="129"/>
      <c r="AA150" s="104">
        <f>+'Ark1'!Y502</f>
        <v>40.206185567010309</v>
      </c>
      <c r="AB150" s="104">
        <f>+'Ark1'!Z502</f>
        <v>7.4033684227215693</v>
      </c>
      <c r="AC150" s="103"/>
      <c r="AD150" s="104">
        <f>+'Ark1'!Z502</f>
        <v>7.4033684227215693</v>
      </c>
      <c r="AE150" s="39">
        <f>+'Ark1'!AA502</f>
        <v>1.8294830372687103</v>
      </c>
      <c r="AF150" s="39">
        <f>+'Ark1'!AB502</f>
        <v>2.2587908828672441</v>
      </c>
      <c r="AG150" s="39">
        <f t="shared" si="40"/>
        <v>4.1429423459244532</v>
      </c>
      <c r="AH150" s="25"/>
      <c r="AR150"/>
      <c r="AV150"/>
      <c r="AW150"/>
      <c r="AX150"/>
      <c r="AY150"/>
      <c r="AZ150"/>
      <c r="BA150"/>
      <c r="BE150"/>
      <c r="BF150"/>
      <c r="BG150"/>
    </row>
    <row r="151" spans="1:59" ht="15.6">
      <c r="A151" s="25"/>
      <c r="B151" s="46">
        <f>+'Ark1'!C503</f>
        <v>2021</v>
      </c>
      <c r="C151" s="46">
        <f>+'Ark1'!E503</f>
        <v>34</v>
      </c>
      <c r="D151" s="46">
        <f>+'Ark1'!Q503</f>
        <v>25</v>
      </c>
      <c r="E151" s="39"/>
      <c r="F151" s="129">
        <f>+'Ark1'!R503</f>
        <v>165</v>
      </c>
      <c r="G151" s="39"/>
      <c r="H151" s="104">
        <f>+'Ark1'!AG503</f>
        <v>1.8363817031796568</v>
      </c>
      <c r="I151" s="104"/>
      <c r="J151" s="104">
        <f>+'Ark1'!AH503</f>
        <v>0</v>
      </c>
      <c r="K151" s="104"/>
      <c r="L151" s="104"/>
      <c r="M151" s="104"/>
      <c r="N151" s="39">
        <f>+'Ark1'!S503</f>
        <v>5.5515151515151508</v>
      </c>
      <c r="O151" s="39"/>
      <c r="P151" s="105"/>
      <c r="Q151" s="104"/>
      <c r="R151" s="383"/>
      <c r="S151" s="104"/>
      <c r="T151" s="39">
        <f>+'Ark1'!T503</f>
        <v>5.6363636363636358</v>
      </c>
      <c r="U151" s="389"/>
      <c r="V151" s="104">
        <f>+'Ark1'!U503</f>
        <v>21.715393939393945</v>
      </c>
      <c r="W151" s="104"/>
      <c r="X151" s="39">
        <f>+'Ark1'!W503</f>
        <v>7.2727272727272716</v>
      </c>
      <c r="Y151" s="104">
        <f>+'Ark1'!X503</f>
        <v>75.757575757575751</v>
      </c>
      <c r="Z151" s="129"/>
      <c r="AA151" s="104">
        <f>+'Ark1'!Y503</f>
        <v>36.363636363636367</v>
      </c>
      <c r="AB151" s="104">
        <f>+'Ark1'!Z503</f>
        <v>7.242757845492835</v>
      </c>
      <c r="AC151" s="103"/>
      <c r="AD151" s="104">
        <f>+'Ark1'!Z503</f>
        <v>7.242757845492835</v>
      </c>
      <c r="AE151" s="39">
        <f>+'Ark1'!AA503</f>
        <v>1.892268353721982</v>
      </c>
      <c r="AF151" s="39">
        <f>+'Ark1'!AB503</f>
        <v>2.596246495956922</v>
      </c>
      <c r="AG151" s="39">
        <f t="shared" si="40"/>
        <v>3.911615720524019</v>
      </c>
      <c r="AH151" s="25"/>
      <c r="AR151"/>
      <c r="AV151"/>
      <c r="AW151"/>
      <c r="AX151"/>
      <c r="AY151"/>
      <c r="AZ151"/>
      <c r="BA151"/>
      <c r="BE151"/>
      <c r="BF151"/>
      <c r="BG151"/>
    </row>
    <row r="152" spans="1:59" ht="15.6">
      <c r="A152" s="25"/>
      <c r="B152" s="46">
        <f>+'Ark1'!C504</f>
        <v>2021</v>
      </c>
      <c r="C152" s="46">
        <f>+'Ark1'!E504</f>
        <v>35</v>
      </c>
      <c r="D152" s="46">
        <f>+'Ark1'!Q504</f>
        <v>20</v>
      </c>
      <c r="E152" s="39"/>
      <c r="F152" s="129">
        <f>+'Ark1'!R504</f>
        <v>147</v>
      </c>
      <c r="G152" s="39"/>
      <c r="H152" s="104">
        <f>+'Ark1'!AG504</f>
        <v>1.555833068360198</v>
      </c>
      <c r="I152" s="104"/>
      <c r="J152" s="104">
        <f>+'Ark1'!AH504</f>
        <v>0</v>
      </c>
      <c r="K152" s="104"/>
      <c r="L152" s="104"/>
      <c r="M152" s="104"/>
      <c r="N152" s="39">
        <f>+'Ark1'!S504</f>
        <v>4.9183673469387754</v>
      </c>
      <c r="O152" s="39"/>
      <c r="P152" s="105"/>
      <c r="Q152" s="104"/>
      <c r="R152" s="383"/>
      <c r="S152" s="104"/>
      <c r="T152" s="39">
        <f>+'Ark1'!T504</f>
        <v>5.5714285714285694</v>
      </c>
      <c r="U152" s="389"/>
      <c r="V152" s="104">
        <f>+'Ark1'!U504</f>
        <v>20.65068027210884</v>
      </c>
      <c r="W152" s="104"/>
      <c r="X152" s="39">
        <f>+'Ark1'!W504</f>
        <v>7.4829931972789119</v>
      </c>
      <c r="Y152" s="104">
        <f>+'Ark1'!X504</f>
        <v>78.911564625850346</v>
      </c>
      <c r="Z152" s="129"/>
      <c r="AA152" s="104">
        <f>+'Ark1'!Y504</f>
        <v>25.170068027210888</v>
      </c>
      <c r="AB152" s="104">
        <f>+'Ark1'!Z504</f>
        <v>6.5343938463020903</v>
      </c>
      <c r="AC152" s="103"/>
      <c r="AD152" s="104">
        <f>+'Ark1'!Z504</f>
        <v>6.5343938463020903</v>
      </c>
      <c r="AE152" s="39">
        <f>+'Ark1'!AA504</f>
        <v>1.63927229616516</v>
      </c>
      <c r="AF152" s="39">
        <f>+'Ark1'!AB504</f>
        <v>2.6496052844273441</v>
      </c>
      <c r="AG152" s="39">
        <f t="shared" si="40"/>
        <v>4.1986860304287683</v>
      </c>
      <c r="AH152" s="25"/>
      <c r="AR152"/>
      <c r="AV152"/>
      <c r="AW152"/>
      <c r="AX152"/>
      <c r="AY152"/>
      <c r="AZ152"/>
      <c r="BA152"/>
      <c r="BE152"/>
      <c r="BF152"/>
      <c r="BG152"/>
    </row>
    <row r="153" spans="1:59" ht="15.6">
      <c r="A153" s="25"/>
      <c r="B153" s="46">
        <f>+'Ark1'!C505</f>
        <v>2021</v>
      </c>
      <c r="C153" s="46">
        <f>+'Ark1'!E505</f>
        <v>36</v>
      </c>
      <c r="D153" s="46">
        <f>+'Ark1'!Q505</f>
        <v>18</v>
      </c>
      <c r="E153" s="39"/>
      <c r="F153" s="129">
        <f>+'Ark1'!R505</f>
        <v>78</v>
      </c>
      <c r="G153" s="39"/>
      <c r="H153" s="104">
        <f>+'Ark1'!AG505</f>
        <v>0.81576361567271505</v>
      </c>
      <c r="I153" s="104"/>
      <c r="J153" s="104">
        <f>+'Ark1'!AH505</f>
        <v>0</v>
      </c>
      <c r="K153" s="104"/>
      <c r="L153" s="104"/>
      <c r="M153" s="104"/>
      <c r="N153" s="39">
        <f>+'Ark1'!S505</f>
        <v>5.3076923076923057</v>
      </c>
      <c r="O153" s="39"/>
      <c r="P153" s="105"/>
      <c r="Q153" s="104"/>
      <c r="R153" s="383"/>
      <c r="S153" s="104"/>
      <c r="T153" s="39">
        <f>+'Ark1'!T505</f>
        <v>5.8076923076923057</v>
      </c>
      <c r="U153" s="389"/>
      <c r="V153" s="104">
        <f>+'Ark1'!U505</f>
        <v>20.406025641025639</v>
      </c>
      <c r="W153" s="104"/>
      <c r="X153" s="39">
        <f>+'Ark1'!W505</f>
        <v>1.2820512820512819</v>
      </c>
      <c r="Y153" s="104">
        <f>+'Ark1'!X505</f>
        <v>75.641025641025635</v>
      </c>
      <c r="Z153" s="129"/>
      <c r="AA153" s="104">
        <f>+'Ark1'!Y505</f>
        <v>29.487179487179496</v>
      </c>
      <c r="AB153" s="104">
        <f>+'Ark1'!Z505</f>
        <v>5.6817833828472155</v>
      </c>
      <c r="AC153" s="103"/>
      <c r="AD153" s="104">
        <f>+'Ark1'!Z505</f>
        <v>5.6817833828472155</v>
      </c>
      <c r="AE153" s="39">
        <f>+'Ark1'!AA505</f>
        <v>2.0083651490682946</v>
      </c>
      <c r="AF153" s="39">
        <f>+'Ark1'!AB505</f>
        <v>2.1307136899176218</v>
      </c>
      <c r="AG153" s="39">
        <f t="shared" si="40"/>
        <v>3.8446135265700496</v>
      </c>
      <c r="AH153" s="25"/>
      <c r="AR153"/>
      <c r="AV153"/>
      <c r="AW153"/>
      <c r="AX153"/>
      <c r="AY153"/>
      <c r="AZ153"/>
      <c r="BA153"/>
      <c r="BE153"/>
      <c r="BF153"/>
      <c r="BG153"/>
    </row>
    <row r="154" spans="1:59" ht="15.6">
      <c r="A154" s="25"/>
      <c r="B154" s="46">
        <f>+'Ark1'!C506</f>
        <v>2021</v>
      </c>
      <c r="C154" s="46">
        <f>+'Ark1'!E506</f>
        <v>37</v>
      </c>
      <c r="D154" s="46">
        <f>+'Ark1'!Q506</f>
        <v>34</v>
      </c>
      <c r="E154" s="39"/>
      <c r="F154" s="129">
        <f>+'Ark1'!R506</f>
        <v>189</v>
      </c>
      <c r="G154" s="39"/>
      <c r="H154" s="104">
        <f>+'Ark1'!AG506</f>
        <v>1.9369074877820225</v>
      </c>
      <c r="I154" s="104"/>
      <c r="J154" s="104">
        <f>+'Ark1'!AH506</f>
        <v>3.7037037037037042</v>
      </c>
      <c r="K154" s="104"/>
      <c r="L154" s="104"/>
      <c r="M154" s="104"/>
      <c r="N154" s="39">
        <f>+'Ark1'!S506</f>
        <v>5.1058201058201078</v>
      </c>
      <c r="O154" s="39"/>
      <c r="P154" s="105"/>
      <c r="Q154" s="104"/>
      <c r="R154" s="383"/>
      <c r="S154" s="104"/>
      <c r="T154" s="39">
        <f>+'Ark1'!T506</f>
        <v>5.2857142857142847</v>
      </c>
      <c r="U154" s="389"/>
      <c r="V154" s="104">
        <f>+'Ark1'!U506</f>
        <v>19.995661375661378</v>
      </c>
      <c r="W154" s="104"/>
      <c r="X154" s="39">
        <f>+'Ark1'!W506</f>
        <v>1.5873015873015868</v>
      </c>
      <c r="Y154" s="104">
        <f>+'Ark1'!X506</f>
        <v>74.603174603174608</v>
      </c>
      <c r="Z154" s="129"/>
      <c r="AA154" s="104">
        <f>+'Ark1'!Y506</f>
        <v>26.984126984126977</v>
      </c>
      <c r="AB154" s="104">
        <f>+'Ark1'!Z506</f>
        <v>5.8354690159965905</v>
      </c>
      <c r="AC154" s="103"/>
      <c r="AD154" s="104">
        <f>+'Ark1'!Z506</f>
        <v>5.8354690159965905</v>
      </c>
      <c r="AE154" s="39">
        <f>+'Ark1'!AA506</f>
        <v>1.4869513534162588</v>
      </c>
      <c r="AF154" s="39">
        <f>+'Ark1'!AB506</f>
        <v>2.141269252944487</v>
      </c>
      <c r="AG154" s="39">
        <f t="shared" si="40"/>
        <v>3.9162487046632113</v>
      </c>
      <c r="AH154" s="25"/>
      <c r="AR154"/>
      <c r="AV154"/>
      <c r="AW154"/>
      <c r="AX154"/>
      <c r="AY154"/>
      <c r="AZ154"/>
      <c r="BA154"/>
      <c r="BE154"/>
      <c r="BF154"/>
      <c r="BG154"/>
    </row>
    <row r="155" spans="1:59" ht="15.6">
      <c r="A155" s="25"/>
      <c r="B155" s="46">
        <f>+'Ark1'!C507</f>
        <v>2021</v>
      </c>
      <c r="C155" s="46">
        <f>+'Ark1'!E507</f>
        <v>38</v>
      </c>
      <c r="D155" s="46">
        <f>+'Ark1'!Q507</f>
        <v>29</v>
      </c>
      <c r="E155" s="39"/>
      <c r="F155" s="129">
        <f>+'Ark1'!R507</f>
        <v>148</v>
      </c>
      <c r="G155" s="39"/>
      <c r="H155" s="104">
        <f>+'Ark1'!AG507</f>
        <v>1.56728790309999</v>
      </c>
      <c r="I155" s="104"/>
      <c r="J155" s="104">
        <f>+'Ark1'!AH507</f>
        <v>0.67567567567567588</v>
      </c>
      <c r="K155" s="104"/>
      <c r="L155" s="104"/>
      <c r="M155" s="104"/>
      <c r="N155" s="39">
        <f>+'Ark1'!S507</f>
        <v>5.7027027027027009</v>
      </c>
      <c r="O155" s="39"/>
      <c r="P155" s="105"/>
      <c r="Q155" s="104"/>
      <c r="R155" s="383"/>
      <c r="S155" s="104"/>
      <c r="T155" s="39">
        <f>+'Ark1'!T507</f>
        <v>5.6689189189189184</v>
      </c>
      <c r="U155" s="389"/>
      <c r="V155" s="104">
        <f>+'Ark1'!U507</f>
        <v>20.662162162162154</v>
      </c>
      <c r="W155" s="104"/>
      <c r="X155" s="39">
        <f>+'Ark1'!W507</f>
        <v>2.7027027027027031</v>
      </c>
      <c r="Y155" s="104">
        <f>+'Ark1'!X507</f>
        <v>70.27027027027026</v>
      </c>
      <c r="Z155" s="129"/>
      <c r="AA155" s="104">
        <f>+'Ark1'!Y507</f>
        <v>31.081081081081088</v>
      </c>
      <c r="AB155" s="104">
        <f>+'Ark1'!Z507</f>
        <v>7.1995590650025356</v>
      </c>
      <c r="AC155" s="103"/>
      <c r="AD155" s="104">
        <f>+'Ark1'!Z507</f>
        <v>7.1995590650025356</v>
      </c>
      <c r="AE155" s="39">
        <f>+'Ark1'!AA507</f>
        <v>2.0150094207393598</v>
      </c>
      <c r="AF155" s="39">
        <f>+'Ark1'!AB507</f>
        <v>2.0872473581169984</v>
      </c>
      <c r="AG155" s="39">
        <f t="shared" si="40"/>
        <v>3.6232227488151656</v>
      </c>
      <c r="AH155" s="25"/>
      <c r="AR155"/>
      <c r="AV155"/>
      <c r="AW155"/>
      <c r="AX155"/>
      <c r="AY155"/>
      <c r="AZ155"/>
      <c r="BA155"/>
      <c r="BE155"/>
      <c r="BF155"/>
      <c r="BG155"/>
    </row>
    <row r="156" spans="1:59" ht="15.6">
      <c r="A156" s="25"/>
      <c r="B156" s="46">
        <f>+'Ark1'!C508</f>
        <v>2021</v>
      </c>
      <c r="C156" s="46">
        <f>+'Ark1'!E508</f>
        <v>39</v>
      </c>
      <c r="D156" s="46">
        <f>+'Ark1'!Q508</f>
        <v>23</v>
      </c>
      <c r="E156" s="39"/>
      <c r="F156" s="129">
        <f>+'Ark1'!R508</f>
        <v>112</v>
      </c>
      <c r="G156" s="39"/>
      <c r="H156" s="104">
        <f>+'Ark1'!AG508</f>
        <v>1.1500807834922451</v>
      </c>
      <c r="I156" s="104"/>
      <c r="J156" s="104">
        <f>+'Ark1'!AH508</f>
        <v>0</v>
      </c>
      <c r="K156" s="104"/>
      <c r="L156" s="104"/>
      <c r="M156" s="104"/>
      <c r="N156" s="39">
        <f>+'Ark1'!S508</f>
        <v>5.2767857142857153</v>
      </c>
      <c r="O156" s="39"/>
      <c r="P156" s="105"/>
      <c r="Q156" s="104"/>
      <c r="R156" s="383"/>
      <c r="S156" s="104"/>
      <c r="T156" s="39">
        <f>+'Ark1'!T508</f>
        <v>5.6428571428571441</v>
      </c>
      <c r="U156" s="389"/>
      <c r="V156" s="104">
        <f>+'Ark1'!U508</f>
        <v>20.035446428571412</v>
      </c>
      <c r="W156" s="104"/>
      <c r="X156" s="39">
        <f>+'Ark1'!W508</f>
        <v>2.6785714285714279</v>
      </c>
      <c r="Y156" s="104">
        <f>+'Ark1'!X508</f>
        <v>74.107142857142875</v>
      </c>
      <c r="Z156" s="129"/>
      <c r="AA156" s="104">
        <f>+'Ark1'!Y508</f>
        <v>22.321428571428577</v>
      </c>
      <c r="AB156" s="104">
        <f>+'Ark1'!Z508</f>
        <v>5.5442664863921003</v>
      </c>
      <c r="AC156" s="103"/>
      <c r="AD156" s="104">
        <f>+'Ark1'!Z508</f>
        <v>5.5442664863921003</v>
      </c>
      <c r="AE156" s="39">
        <f>+'Ark1'!AA508</f>
        <v>1.9694534295647832</v>
      </c>
      <c r="AF156" s="39">
        <f>+'Ark1'!AB508</f>
        <v>2.2474475317931817</v>
      </c>
      <c r="AG156" s="39">
        <f t="shared" si="40"/>
        <v>3.7969035532994884</v>
      </c>
      <c r="AH156" s="25"/>
      <c r="AR156"/>
      <c r="AV156"/>
      <c r="AW156"/>
      <c r="AX156"/>
      <c r="AY156"/>
      <c r="AZ156"/>
      <c r="BA156"/>
      <c r="BE156"/>
      <c r="BF156"/>
      <c r="BG156"/>
    </row>
    <row r="157" spans="1:59" ht="15.6">
      <c r="A157" s="25"/>
      <c r="B157" s="46">
        <f>+'Ark1'!C509</f>
        <v>2021</v>
      </c>
      <c r="C157" s="46">
        <f>+'Ark1'!E509</f>
        <v>40</v>
      </c>
      <c r="D157" s="46">
        <f>+'Ark1'!Q509</f>
        <v>56</v>
      </c>
      <c r="E157" s="39"/>
      <c r="F157" s="129">
        <f>+'Ark1'!R509</f>
        <v>601</v>
      </c>
      <c r="G157" s="39"/>
      <c r="H157" s="104">
        <f>+'Ark1'!AG509</f>
        <v>6.2381902447654678</v>
      </c>
      <c r="I157" s="104"/>
      <c r="J157" s="104">
        <f>+'Ark1'!AH509</f>
        <v>0.16638935108153077</v>
      </c>
      <c r="K157" s="104"/>
      <c r="L157" s="104"/>
      <c r="M157" s="104"/>
      <c r="N157" s="39">
        <f>+'Ark1'!S509</f>
        <v>4.7304492512479204</v>
      </c>
      <c r="O157" s="39"/>
      <c r="P157" s="105"/>
      <c r="Q157" s="104"/>
      <c r="R157" s="383"/>
      <c r="S157" s="104"/>
      <c r="T157" s="39">
        <f>+'Ark1'!T509</f>
        <v>4.7703826955074877</v>
      </c>
      <c r="U157" s="389"/>
      <c r="V157" s="104">
        <f>+'Ark1'!U509</f>
        <v>20.252229617304472</v>
      </c>
      <c r="W157" s="104"/>
      <c r="X157" s="39">
        <f>+'Ark1'!W509</f>
        <v>2.4958402662229622</v>
      </c>
      <c r="Y157" s="104">
        <f>+'Ark1'!X509</f>
        <v>82.6955074875208</v>
      </c>
      <c r="Z157" s="129"/>
      <c r="AA157" s="104">
        <f>+'Ark1'!Y509</f>
        <v>20.632279534109816</v>
      </c>
      <c r="AB157" s="104">
        <f>+'Ark1'!Z509</f>
        <v>5.0816304542669242</v>
      </c>
      <c r="AC157" s="103"/>
      <c r="AD157" s="104">
        <f>+'Ark1'!Z509</f>
        <v>5.0816304542669242</v>
      </c>
      <c r="AE157" s="39">
        <f>+'Ark1'!AA509</f>
        <v>2.3255553355000642</v>
      </c>
      <c r="AF157" s="39">
        <f>+'Ark1'!AB509</f>
        <v>2.3426568857800247</v>
      </c>
      <c r="AG157" s="39">
        <f t="shared" si="40"/>
        <v>4.2812486809708012</v>
      </c>
      <c r="AH157" s="25"/>
      <c r="AR157"/>
      <c r="AV157"/>
      <c r="AW157"/>
      <c r="AX157"/>
      <c r="AY157"/>
      <c r="AZ157"/>
      <c r="BA157"/>
      <c r="BE157"/>
      <c r="BF157"/>
      <c r="BG157"/>
    </row>
    <row r="158" spans="1:59" ht="15.6">
      <c r="A158" s="25"/>
      <c r="B158" s="46">
        <f>+'Ark1'!C510</f>
        <v>2021</v>
      </c>
      <c r="C158" s="46">
        <f>+'Ark1'!E510</f>
        <v>41</v>
      </c>
      <c r="D158" s="46">
        <f>+'Ark1'!Q510</f>
        <v>58</v>
      </c>
      <c r="E158" s="39"/>
      <c r="F158" s="129">
        <f>+'Ark1'!R510</f>
        <v>420</v>
      </c>
      <c r="G158" s="39"/>
      <c r="H158" s="104">
        <f>+'Ark1'!AG510</f>
        <v>4.5705200628227267</v>
      </c>
      <c r="I158" s="104"/>
      <c r="J158" s="104">
        <f>+'Ark1'!AH510</f>
        <v>0.71428571428571441</v>
      </c>
      <c r="K158" s="104"/>
      <c r="L158" s="104"/>
      <c r="M158" s="104"/>
      <c r="N158" s="39">
        <f>+'Ark1'!S510</f>
        <v>4.9880952380952364</v>
      </c>
      <c r="O158" s="39"/>
      <c r="P158" s="105"/>
      <c r="Q158" s="104"/>
      <c r="R158" s="383"/>
      <c r="S158" s="104"/>
      <c r="T158" s="39">
        <f>+'Ark1'!T510</f>
        <v>4.95</v>
      </c>
      <c r="U158" s="389"/>
      <c r="V158" s="104">
        <f>+'Ark1'!U510</f>
        <v>21.232690476190506</v>
      </c>
      <c r="W158" s="104"/>
      <c r="X158" s="39">
        <f>+'Ark1'!W510</f>
        <v>1.4285714285714288</v>
      </c>
      <c r="Y158" s="104">
        <f>+'Ark1'!X510</f>
        <v>82.857142857142875</v>
      </c>
      <c r="Z158" s="129"/>
      <c r="AA158" s="104">
        <f>+'Ark1'!Y510</f>
        <v>27.857142857142847</v>
      </c>
      <c r="AB158" s="104">
        <f>+'Ark1'!Z510</f>
        <v>5.9317383743966445</v>
      </c>
      <c r="AC158" s="103"/>
      <c r="AD158" s="104">
        <f>+'Ark1'!Z510</f>
        <v>5.9317383743966445</v>
      </c>
      <c r="AE158" s="39">
        <f>+'Ark1'!AA510</f>
        <v>1.6597048476780123</v>
      </c>
      <c r="AF158" s="39">
        <f>+'Ark1'!AB510</f>
        <v>2.204945739533223</v>
      </c>
      <c r="AG158" s="39">
        <f t="shared" si="40"/>
        <v>4.2566730310262599</v>
      </c>
      <c r="AH158" s="25"/>
      <c r="AR158"/>
      <c r="AV158"/>
      <c r="AW158"/>
      <c r="AX158"/>
      <c r="AY158"/>
      <c r="AZ158"/>
      <c r="BA158"/>
      <c r="BE158"/>
      <c r="BF158"/>
      <c r="BG158"/>
    </row>
    <row r="159" spans="1:59" ht="15.6">
      <c r="A159" s="25"/>
      <c r="B159" s="46">
        <f>+'Ark1'!C511</f>
        <v>2021</v>
      </c>
      <c r="C159" s="46">
        <f>+'Ark1'!E511</f>
        <v>42</v>
      </c>
      <c r="D159" s="46">
        <f>+'Ark1'!Q511</f>
        <v>49</v>
      </c>
      <c r="E159" s="39"/>
      <c r="F159" s="129">
        <f>+'Ark1'!R511</f>
        <v>583</v>
      </c>
      <c r="G159" s="39"/>
      <c r="H159" s="104">
        <f>+'Ark1'!AG511</f>
        <v>6.1608201395162956</v>
      </c>
      <c r="I159" s="104"/>
      <c r="J159" s="104">
        <f>+'Ark1'!AH511</f>
        <v>2.7444253859348193</v>
      </c>
      <c r="K159" s="104"/>
      <c r="L159" s="104"/>
      <c r="M159" s="104"/>
      <c r="N159" s="39">
        <f>+'Ark1'!S511</f>
        <v>5.2298456260720432</v>
      </c>
      <c r="O159" s="39"/>
      <c r="P159" s="105"/>
      <c r="Q159" s="104"/>
      <c r="R159" s="383"/>
      <c r="S159" s="104"/>
      <c r="T159" s="39">
        <f>+'Ark1'!T511</f>
        <v>4.9588336192109796</v>
      </c>
      <c r="U159" s="389"/>
      <c r="V159" s="104">
        <f>+'Ark1'!U511</f>
        <v>20.618576329331027</v>
      </c>
      <c r="W159" s="104"/>
      <c r="X159" s="39">
        <f>+'Ark1'!W511</f>
        <v>1.886792452830188</v>
      </c>
      <c r="Y159" s="104">
        <f>+'Ark1'!X511</f>
        <v>81.989708404802727</v>
      </c>
      <c r="Z159" s="129"/>
      <c r="AA159" s="104">
        <f>+'Ark1'!Y511</f>
        <v>28.130360205831906</v>
      </c>
      <c r="AB159" s="104">
        <f>+'Ark1'!Z511</f>
        <v>5.0994309234773283</v>
      </c>
      <c r="AC159" s="103"/>
      <c r="AD159" s="104">
        <f>+'Ark1'!Z511</f>
        <v>5.0994309234773283</v>
      </c>
      <c r="AE159" s="39">
        <f>+'Ark1'!AA511</f>
        <v>2.1786428991069329</v>
      </c>
      <c r="AF159" s="39">
        <f>+'Ark1'!AB511</f>
        <v>2.0860609045595582</v>
      </c>
      <c r="AG159" s="39">
        <f t="shared" si="40"/>
        <v>3.9424827812397454</v>
      </c>
      <c r="AH159" s="25"/>
      <c r="AR159"/>
      <c r="AV159"/>
      <c r="AW159"/>
      <c r="AX159"/>
      <c r="AY159"/>
      <c r="AZ159"/>
      <c r="BA159"/>
      <c r="BE159"/>
      <c r="BF159"/>
      <c r="BG159"/>
    </row>
    <row r="160" spans="1:59" ht="15.6">
      <c r="A160" s="25"/>
      <c r="B160" s="46">
        <f>+'Ark1'!C512</f>
        <v>2021</v>
      </c>
      <c r="C160" s="46">
        <f>+'Ark1'!E512</f>
        <v>43</v>
      </c>
      <c r="D160" s="46">
        <f>+'Ark1'!Q512</f>
        <v>58</v>
      </c>
      <c r="E160" s="39"/>
      <c r="F160" s="129">
        <f>+'Ark1'!R512</f>
        <v>472</v>
      </c>
      <c r="G160" s="39"/>
      <c r="H160" s="104">
        <f>+'Ark1'!AG512</f>
        <v>5.1468443185967292</v>
      </c>
      <c r="I160" s="104"/>
      <c r="J160" s="104">
        <f>+'Ark1'!AH512</f>
        <v>0</v>
      </c>
      <c r="K160" s="104"/>
      <c r="L160" s="104"/>
      <c r="M160" s="104"/>
      <c r="N160" s="39">
        <f>+'Ark1'!S512</f>
        <v>5.0021186440677949</v>
      </c>
      <c r="O160" s="39"/>
      <c r="P160" s="105"/>
      <c r="Q160" s="104"/>
      <c r="R160" s="383"/>
      <c r="S160" s="104"/>
      <c r="T160" s="39">
        <f>+'Ark1'!T512</f>
        <v>4.9110169491525442</v>
      </c>
      <c r="U160" s="389"/>
      <c r="V160" s="104">
        <f>+'Ark1'!U512</f>
        <v>21.275889830508497</v>
      </c>
      <c r="W160" s="104"/>
      <c r="X160" s="39">
        <f>+'Ark1'!W512</f>
        <v>2.1186440677966099</v>
      </c>
      <c r="Y160" s="104">
        <f>+'Ark1'!X512</f>
        <v>90.042372881355902</v>
      </c>
      <c r="Z160" s="129"/>
      <c r="AA160" s="104">
        <f>+'Ark1'!Y512</f>
        <v>27.966101694915256</v>
      </c>
      <c r="AB160" s="104">
        <f>+'Ark1'!Z512</f>
        <v>5.1360432542859691</v>
      </c>
      <c r="AC160" s="103"/>
      <c r="AD160" s="104">
        <f>+'Ark1'!Z512</f>
        <v>5.1360432542859691</v>
      </c>
      <c r="AE160" s="39">
        <f>+'Ark1'!AA512</f>
        <v>1.6716719285706279</v>
      </c>
      <c r="AF160" s="39">
        <f>+'Ark1'!AB512</f>
        <v>2.0368754693595843</v>
      </c>
      <c r="AG160" s="39">
        <f t="shared" si="40"/>
        <v>4.2533756882676892</v>
      </c>
      <c r="AH160" s="25"/>
      <c r="AR160"/>
      <c r="AV160"/>
      <c r="AW160"/>
      <c r="AX160"/>
      <c r="AY160"/>
      <c r="AZ160"/>
      <c r="BA160"/>
      <c r="BE160"/>
      <c r="BF160"/>
      <c r="BG160"/>
    </row>
    <row r="161" spans="1:59" ht="15.6">
      <c r="A161" s="25"/>
      <c r="B161" s="46">
        <f>+'Ark1'!C513</f>
        <v>2021</v>
      </c>
      <c r="C161" s="46">
        <f>+'Ark1'!E513</f>
        <v>44</v>
      </c>
      <c r="D161" s="46">
        <f>+'Ark1'!Q513</f>
        <v>56</v>
      </c>
      <c r="E161" s="39"/>
      <c r="F161" s="129">
        <f>+'Ark1'!R513</f>
        <v>579</v>
      </c>
      <c r="G161" s="39"/>
      <c r="H161" s="104">
        <f>+'Ark1'!AG513</f>
        <v>6.5972314048824359</v>
      </c>
      <c r="I161" s="104"/>
      <c r="J161" s="104">
        <f>+'Ark1'!AH513</f>
        <v>1.3816925734024179</v>
      </c>
      <c r="K161" s="104"/>
      <c r="L161" s="104"/>
      <c r="M161" s="104"/>
      <c r="N161" s="39">
        <f>+'Ark1'!S513</f>
        <v>5.0259067357512945</v>
      </c>
      <c r="O161" s="39"/>
      <c r="P161" s="105"/>
      <c r="Q161" s="104"/>
      <c r="R161" s="383"/>
      <c r="S161" s="104"/>
      <c r="T161" s="39">
        <f>+'Ark1'!T513</f>
        <v>5.461139896373056</v>
      </c>
      <c r="U161" s="389"/>
      <c r="V161" s="104">
        <f>+'Ark1'!U513</f>
        <v>22.231658031088088</v>
      </c>
      <c r="W161" s="104"/>
      <c r="X161" s="39">
        <f>+'Ark1'!W513</f>
        <v>3.2815198618307422</v>
      </c>
      <c r="Y161" s="104">
        <f>+'Ark1'!X513</f>
        <v>89.464594127806549</v>
      </c>
      <c r="Z161" s="129"/>
      <c r="AA161" s="104">
        <f>+'Ark1'!Y513</f>
        <v>37.823834196891191</v>
      </c>
      <c r="AB161" s="104">
        <f>+'Ark1'!Z513</f>
        <v>5.771434541230871</v>
      </c>
      <c r="AC161" s="103"/>
      <c r="AD161" s="104">
        <f>+'Ark1'!Z513</f>
        <v>5.771434541230871</v>
      </c>
      <c r="AE161" s="39">
        <f>+'Ark1'!AA513</f>
        <v>1.8231913217740687</v>
      </c>
      <c r="AF161" s="39">
        <f>+'Ark1'!AB513</f>
        <v>2.2348610431038911</v>
      </c>
      <c r="AG161" s="39">
        <f t="shared" si="40"/>
        <v>4.4234123711340221</v>
      </c>
      <c r="AH161" s="25"/>
      <c r="AR161"/>
      <c r="AV161"/>
      <c r="AW161"/>
      <c r="AX161"/>
      <c r="AY161"/>
      <c r="AZ161"/>
      <c r="BA161"/>
      <c r="BE161"/>
      <c r="BF161"/>
      <c r="BG161"/>
    </row>
    <row r="162" spans="1:59" ht="15.6">
      <c r="A162" s="25"/>
      <c r="B162" s="46">
        <f>+'Ark1'!C514</f>
        <v>2021</v>
      </c>
      <c r="C162" s="46">
        <f>+'Ark1'!E514</f>
        <v>45</v>
      </c>
      <c r="D162" s="46">
        <f>+'Ark1'!Q514</f>
        <v>58</v>
      </c>
      <c r="E162" s="39"/>
      <c r="F162" s="129">
        <f>+'Ark1'!R514</f>
        <v>462</v>
      </c>
      <c r="G162" s="39"/>
      <c r="H162" s="104">
        <f>+'Ark1'!AG514</f>
        <v>5.0132404564057191</v>
      </c>
      <c r="I162" s="104"/>
      <c r="J162" s="104">
        <f>+'Ark1'!AH514</f>
        <v>0.86580086580086579</v>
      </c>
      <c r="K162" s="104"/>
      <c r="L162" s="104"/>
      <c r="M162" s="104"/>
      <c r="N162" s="39">
        <f>+'Ark1'!S514</f>
        <v>5.1666666666666679</v>
      </c>
      <c r="O162" s="39"/>
      <c r="P162" s="105"/>
      <c r="Q162" s="104"/>
      <c r="R162" s="383"/>
      <c r="S162" s="104"/>
      <c r="T162" s="39">
        <f>+'Ark1'!T514</f>
        <v>5.3571428571428559</v>
      </c>
      <c r="U162" s="389"/>
      <c r="V162" s="104">
        <f>+'Ark1'!U514</f>
        <v>21.172164502164517</v>
      </c>
      <c r="W162" s="104"/>
      <c r="X162" s="39">
        <f>+'Ark1'!W514</f>
        <v>2.8138528138528129</v>
      </c>
      <c r="Y162" s="104">
        <f>+'Ark1'!X514</f>
        <v>84.632034632034603</v>
      </c>
      <c r="Z162" s="129"/>
      <c r="AA162" s="104">
        <f>+'Ark1'!Y514</f>
        <v>33.116883116883109</v>
      </c>
      <c r="AB162" s="104">
        <f>+'Ark1'!Z514</f>
        <v>5.5299846244780975</v>
      </c>
      <c r="AC162" s="103"/>
      <c r="AD162" s="104">
        <f>+'Ark1'!Z514</f>
        <v>5.5299846244780975</v>
      </c>
      <c r="AE162" s="39">
        <f>+'Ark1'!AA514</f>
        <v>1.603679931217362</v>
      </c>
      <c r="AF162" s="39">
        <f>+'Ark1'!AB514</f>
        <v>1.98591982492255</v>
      </c>
      <c r="AG162" s="39">
        <f t="shared" si="40"/>
        <v>4.0978382907415183</v>
      </c>
      <c r="AH162" s="25"/>
      <c r="AR162"/>
      <c r="AV162"/>
      <c r="AW162"/>
      <c r="AX162"/>
      <c r="AY162"/>
      <c r="AZ162"/>
      <c r="BA162"/>
      <c r="BE162"/>
      <c r="BF162"/>
      <c r="BG162"/>
    </row>
    <row r="163" spans="1:59" ht="15.6">
      <c r="A163" s="25"/>
      <c r="B163" s="46">
        <f>+'Ark1'!C515</f>
        <v>2021</v>
      </c>
      <c r="C163" s="46">
        <f>+'Ark1'!E515</f>
        <v>46</v>
      </c>
      <c r="D163" s="46">
        <f>+'Ark1'!Q515</f>
        <v>31</v>
      </c>
      <c r="E163" s="39"/>
      <c r="F163" s="129">
        <f>+'Ark1'!R515</f>
        <v>286</v>
      </c>
      <c r="G163" s="39"/>
      <c r="H163" s="104">
        <f>+'Ark1'!AG515</f>
        <v>3.037760670524511</v>
      </c>
      <c r="I163" s="104"/>
      <c r="J163" s="104">
        <f>+'Ark1'!AH515</f>
        <v>2.0979020979020975</v>
      </c>
      <c r="K163" s="104"/>
      <c r="L163" s="104"/>
      <c r="M163" s="104"/>
      <c r="N163" s="39">
        <f>+'Ark1'!S515</f>
        <v>5.5279720279720301</v>
      </c>
      <c r="O163" s="39"/>
      <c r="P163" s="105"/>
      <c r="Q163" s="104"/>
      <c r="R163" s="383"/>
      <c r="S163" s="104"/>
      <c r="T163" s="39">
        <f>+'Ark1'!T515</f>
        <v>5.8181818181818192</v>
      </c>
      <c r="U163" s="389"/>
      <c r="V163" s="104">
        <f>+'Ark1'!U515</f>
        <v>20.724125874125871</v>
      </c>
      <c r="W163" s="104"/>
      <c r="X163" s="39">
        <f>+'Ark1'!W515</f>
        <v>2.0979020979020975</v>
      </c>
      <c r="Y163" s="104">
        <f>+'Ark1'!X515</f>
        <v>83.566433566433545</v>
      </c>
      <c r="Z163" s="129"/>
      <c r="AA163" s="104">
        <f>+'Ark1'!Y515</f>
        <v>29.02097902097902</v>
      </c>
      <c r="AB163" s="104">
        <f>+'Ark1'!Z515</f>
        <v>4.964200486852488</v>
      </c>
      <c r="AC163" s="103"/>
      <c r="AD163" s="104">
        <f>+'Ark1'!Z515</f>
        <v>4.964200486852488</v>
      </c>
      <c r="AE163" s="39">
        <f>+'Ark1'!AA515</f>
        <v>1.3318006945960978</v>
      </c>
      <c r="AF163" s="39">
        <f>+'Ark1'!AB515</f>
        <v>1.8666613689265776</v>
      </c>
      <c r="AG163" s="39">
        <f t="shared" si="40"/>
        <v>3.7489563567362407</v>
      </c>
      <c r="AH163" s="25"/>
      <c r="AR163"/>
      <c r="AV163"/>
      <c r="AW163"/>
      <c r="AX163"/>
      <c r="AY163"/>
      <c r="AZ163"/>
      <c r="BA163"/>
      <c r="BE163"/>
      <c r="BF163"/>
      <c r="BG163"/>
    </row>
    <row r="164" spans="1:59" ht="15.6">
      <c r="A164" s="25"/>
      <c r="B164" s="46">
        <f>+'Ark1'!C516</f>
        <v>2021</v>
      </c>
      <c r="C164" s="46">
        <f>+'Ark1'!E516</f>
        <v>47</v>
      </c>
      <c r="D164" s="46">
        <f>+'Ark1'!Q516</f>
        <v>25</v>
      </c>
      <c r="E164" s="39"/>
      <c r="F164" s="129">
        <f>+'Ark1'!R516</f>
        <v>189</v>
      </c>
      <c r="G164" s="39"/>
      <c r="H164" s="104">
        <f>+'Ark1'!AG516</f>
        <v>2.2423543718927155</v>
      </c>
      <c r="I164" s="104"/>
      <c r="J164" s="104">
        <f>+'Ark1'!AH516</f>
        <v>4.2328042328042326</v>
      </c>
      <c r="K164" s="104"/>
      <c r="L164" s="104"/>
      <c r="M164" s="104"/>
      <c r="N164" s="39">
        <f>+'Ark1'!S516</f>
        <v>5.7513227513227516</v>
      </c>
      <c r="O164" s="39"/>
      <c r="P164" s="105"/>
      <c r="Q164" s="104"/>
      <c r="R164" s="383"/>
      <c r="S164" s="104"/>
      <c r="T164" s="39">
        <f>+'Ark1'!T516</f>
        <v>6</v>
      </c>
      <c r="U164" s="389"/>
      <c r="V164" s="104">
        <f>+'Ark1'!U516</f>
        <v>23.148941798941795</v>
      </c>
      <c r="W164" s="104"/>
      <c r="X164" s="39">
        <f>+'Ark1'!W516</f>
        <v>4.2328042328042326</v>
      </c>
      <c r="Y164" s="104">
        <f>+'Ark1'!X516</f>
        <v>93.121693121693113</v>
      </c>
      <c r="Z164" s="129"/>
      <c r="AA164" s="104">
        <f>+'Ark1'!Y516</f>
        <v>46.031746031746032</v>
      </c>
      <c r="AB164" s="104">
        <f>+'Ark1'!Z516</f>
        <v>5.4876113424048238</v>
      </c>
      <c r="AC164" s="103"/>
      <c r="AD164" s="104">
        <f>+'Ark1'!Z516</f>
        <v>5.4876113424048238</v>
      </c>
      <c r="AE164" s="39">
        <f>+'Ark1'!AA516</f>
        <v>1.4930388196546005</v>
      </c>
      <c r="AF164" s="39">
        <f>+'Ark1'!AB516</f>
        <v>2</v>
      </c>
      <c r="AG164" s="39">
        <f t="shared" si="40"/>
        <v>4.0249770009199626</v>
      </c>
      <c r="AH164" s="25"/>
      <c r="AR164"/>
      <c r="AV164"/>
      <c r="AW164"/>
      <c r="AX164"/>
      <c r="AY164"/>
      <c r="AZ164"/>
      <c r="BA164"/>
      <c r="BE164"/>
      <c r="BF164"/>
      <c r="BG164"/>
    </row>
    <row r="165" spans="1:59" ht="15.6">
      <c r="A165" s="25"/>
      <c r="B165" s="46">
        <f>+'Ark1'!C517</f>
        <v>2021</v>
      </c>
      <c r="C165" s="46">
        <f>+'Ark1'!E517</f>
        <v>48</v>
      </c>
      <c r="D165" s="46">
        <f>+'Ark1'!Q517</f>
        <v>13</v>
      </c>
      <c r="E165" s="39"/>
      <c r="F165" s="129">
        <f>+'Ark1'!R517</f>
        <v>129</v>
      </c>
      <c r="G165" s="39"/>
      <c r="H165" s="104">
        <f>+'Ark1'!AG517</f>
        <v>1.3976845960712641</v>
      </c>
      <c r="I165" s="104"/>
      <c r="J165" s="104">
        <f>+'Ark1'!AH517</f>
        <v>0</v>
      </c>
      <c r="K165" s="104"/>
      <c r="L165" s="104"/>
      <c r="M165" s="104"/>
      <c r="N165" s="39">
        <f>+'Ark1'!S517</f>
        <v>5.4186046511627923</v>
      </c>
      <c r="O165" s="39"/>
      <c r="P165" s="105"/>
      <c r="Q165" s="104"/>
      <c r="R165" s="383"/>
      <c r="S165" s="104"/>
      <c r="T165" s="39">
        <f>+'Ark1'!T517</f>
        <v>5.674418604651164</v>
      </c>
      <c r="U165" s="389"/>
      <c r="V165" s="104">
        <f>+'Ark1'!U517</f>
        <v>21.140155038759687</v>
      </c>
      <c r="W165" s="104"/>
      <c r="X165" s="39">
        <f>+'Ark1'!W517</f>
        <v>6.9767441860465107</v>
      </c>
      <c r="Y165" s="104">
        <f>+'Ark1'!X517</f>
        <v>87.596899224806208</v>
      </c>
      <c r="Z165" s="129"/>
      <c r="AA165" s="104">
        <f>+'Ark1'!Y517</f>
        <v>27.131782945736433</v>
      </c>
      <c r="AB165" s="104">
        <f>+'Ark1'!Z517</f>
        <v>5.3140603294717295</v>
      </c>
      <c r="AC165" s="103"/>
      <c r="AD165" s="104">
        <f>+'Ark1'!Z517</f>
        <v>5.3140603294717295</v>
      </c>
      <c r="AE165" s="39">
        <f>+'Ark1'!AA517</f>
        <v>1.4015366672855238</v>
      </c>
      <c r="AF165" s="39">
        <f>+'Ark1'!AB517</f>
        <v>2.3399555773219087</v>
      </c>
      <c r="AG165" s="39">
        <f t="shared" si="40"/>
        <v>3.9014020028612286</v>
      </c>
      <c r="AH165" s="25"/>
      <c r="AR165"/>
      <c r="AV165"/>
      <c r="AW165"/>
      <c r="AX165"/>
      <c r="AY165"/>
      <c r="AZ165"/>
      <c r="BA165"/>
      <c r="BE165"/>
      <c r="BF165"/>
      <c r="BG165"/>
    </row>
    <row r="166" spans="1:59" ht="15.6">
      <c r="A166" s="25"/>
      <c r="B166" s="46">
        <f>+'Ark1'!C518</f>
        <v>2021</v>
      </c>
      <c r="C166" s="46">
        <f>+'Ark1'!E518</f>
        <v>49</v>
      </c>
      <c r="D166" s="46">
        <f>+'Ark1'!Q518</f>
        <v>28</v>
      </c>
      <c r="E166" s="39"/>
      <c r="F166" s="129">
        <f>+'Ark1'!R518</f>
        <v>285</v>
      </c>
      <c r="G166" s="39"/>
      <c r="H166" s="104">
        <f>+'Ark1'!AG518</f>
        <v>3.0670768471292602</v>
      </c>
      <c r="I166" s="104"/>
      <c r="J166" s="104">
        <f>+'Ark1'!AH518</f>
        <v>0</v>
      </c>
      <c r="K166" s="104"/>
      <c r="L166" s="104"/>
      <c r="M166" s="104"/>
      <c r="N166" s="39">
        <f>+'Ark1'!S518</f>
        <v>4.9333333333333345</v>
      </c>
      <c r="O166" s="39"/>
      <c r="P166" s="105"/>
      <c r="Q166" s="104"/>
      <c r="R166" s="383"/>
      <c r="S166" s="104"/>
      <c r="T166" s="39">
        <f>+'Ark1'!T518</f>
        <v>5.4526315789473685</v>
      </c>
      <c r="U166" s="389"/>
      <c r="V166" s="104">
        <f>+'Ark1'!U518</f>
        <v>20.997543859649124</v>
      </c>
      <c r="W166" s="104"/>
      <c r="X166" s="39">
        <f>+'Ark1'!W518</f>
        <v>1.7543859649122804</v>
      </c>
      <c r="Y166" s="104">
        <f>+'Ark1'!X518</f>
        <v>80</v>
      </c>
      <c r="Z166" s="129"/>
      <c r="AA166" s="104">
        <f>+'Ark1'!Y518</f>
        <v>37.894736842105246</v>
      </c>
      <c r="AB166" s="104">
        <f>+'Ark1'!Z518</f>
        <v>5.8219309754723092</v>
      </c>
      <c r="AC166" s="103"/>
      <c r="AD166" s="104">
        <f>+'Ark1'!Z518</f>
        <v>5.8219309754723092</v>
      </c>
      <c r="AE166" s="39">
        <f>+'Ark1'!AA518</f>
        <v>1.7529257080697105</v>
      </c>
      <c r="AF166" s="39">
        <f>+'Ark1'!AB518</f>
        <v>2.09142822543846</v>
      </c>
      <c r="AG166" s="39">
        <f t="shared" si="40"/>
        <v>4.2562588904694163</v>
      </c>
      <c r="AH166" s="25"/>
      <c r="AR166"/>
      <c r="AV166"/>
      <c r="AW166"/>
      <c r="AX166"/>
      <c r="AY166"/>
      <c r="AZ166"/>
      <c r="BA166"/>
      <c r="BE166"/>
      <c r="BF166"/>
      <c r="BG166"/>
    </row>
    <row r="167" spans="1:59" ht="15.6">
      <c r="A167" s="25"/>
      <c r="B167" s="46">
        <f>+'Ark1'!C519</f>
        <v>2021</v>
      </c>
      <c r="C167" s="46">
        <f>+'Ark1'!E519</f>
        <v>50</v>
      </c>
      <c r="D167" s="46">
        <f>+'Ark1'!Q519</f>
        <v>13</v>
      </c>
      <c r="E167" s="39"/>
      <c r="F167" s="129">
        <f>+'Ark1'!R519</f>
        <v>90</v>
      </c>
      <c r="G167" s="39"/>
      <c r="H167" s="104">
        <f>+'Ark1'!AG519</f>
        <v>0.9731638079294318</v>
      </c>
      <c r="I167" s="104"/>
      <c r="J167" s="104">
        <f>+'Ark1'!AH519</f>
        <v>0</v>
      </c>
      <c r="K167" s="104"/>
      <c r="L167" s="104"/>
      <c r="M167" s="104"/>
      <c r="N167" s="39">
        <f>+'Ark1'!S519</f>
        <v>4.8666666666666654</v>
      </c>
      <c r="O167" s="39"/>
      <c r="P167" s="105"/>
      <c r="Q167" s="104"/>
      <c r="R167" s="383"/>
      <c r="S167" s="104"/>
      <c r="T167" s="39">
        <f>+'Ark1'!T519</f>
        <v>5.1333333333333346</v>
      </c>
      <c r="U167" s="389"/>
      <c r="V167" s="104">
        <f>+'Ark1'!U519</f>
        <v>21.097555555555555</v>
      </c>
      <c r="W167" s="104"/>
      <c r="X167" s="39">
        <f>+'Ark1'!W519</f>
        <v>5.5555555555555562</v>
      </c>
      <c r="Y167" s="104">
        <f>+'Ark1'!X519</f>
        <v>81.1111111111111</v>
      </c>
      <c r="Z167" s="129"/>
      <c r="AA167" s="104">
        <f>+'Ark1'!Y519</f>
        <v>32.222222222222221</v>
      </c>
      <c r="AB167" s="104">
        <f>+'Ark1'!Z519</f>
        <v>6.7350763933819797</v>
      </c>
      <c r="AC167" s="103"/>
      <c r="AD167" s="104">
        <f>+'Ark1'!Z519</f>
        <v>6.7350763933819797</v>
      </c>
      <c r="AE167" s="39">
        <f>+'Ark1'!AA519</f>
        <v>1.6069294390925264</v>
      </c>
      <c r="AF167" s="39">
        <f>+'Ark1'!AB519</f>
        <v>2.3626726862225795</v>
      </c>
      <c r="AG167" s="39">
        <f t="shared" si="40"/>
        <v>4.3351141552511425</v>
      </c>
      <c r="AH167" s="25"/>
      <c r="AR167"/>
      <c r="AV167"/>
      <c r="AW167"/>
      <c r="AX167"/>
      <c r="AY167"/>
      <c r="AZ167"/>
      <c r="BA167"/>
      <c r="BE167"/>
      <c r="BF167"/>
      <c r="BG167"/>
    </row>
    <row r="168" spans="1:59" ht="15.6">
      <c r="A168" s="25"/>
      <c r="B168" s="46">
        <f>+'Ark1'!C520</f>
        <v>2021</v>
      </c>
      <c r="C168" s="46">
        <f>+'Ark1'!E520</f>
        <v>51</v>
      </c>
      <c r="D168" s="46">
        <f>+'Ark1'!Q520</f>
        <v>0</v>
      </c>
      <c r="E168" s="39"/>
      <c r="F168" s="129">
        <f>+'Ark1'!R520</f>
        <v>0</v>
      </c>
      <c r="G168" s="39"/>
      <c r="H168" s="104">
        <f>+'Ark1'!AG520</f>
        <v>0</v>
      </c>
      <c r="I168" s="104"/>
      <c r="J168" s="104">
        <f>+'Ark1'!AH520</f>
        <v>0</v>
      </c>
      <c r="K168" s="104"/>
      <c r="L168" s="104"/>
      <c r="M168" s="104"/>
      <c r="N168" s="39">
        <f>+'Ark1'!S520</f>
        <v>0</v>
      </c>
      <c r="O168" s="39"/>
      <c r="P168" s="105"/>
      <c r="Q168" s="104"/>
      <c r="R168" s="383"/>
      <c r="S168" s="104"/>
      <c r="T168" s="39">
        <f>+'Ark1'!T520</f>
        <v>0</v>
      </c>
      <c r="U168" s="389"/>
      <c r="V168" s="104">
        <f>+'Ark1'!U520</f>
        <v>0</v>
      </c>
      <c r="W168" s="104"/>
      <c r="X168" s="39">
        <f>+'Ark1'!W520</f>
        <v>0</v>
      </c>
      <c r="Y168" s="104">
        <f>+'Ark1'!X520</f>
        <v>0</v>
      </c>
      <c r="Z168" s="129"/>
      <c r="AA168" s="104">
        <f>+'Ark1'!Y520</f>
        <v>0</v>
      </c>
      <c r="AB168" s="104">
        <f>+'Ark1'!Z520</f>
        <v>0</v>
      </c>
      <c r="AC168" s="103"/>
      <c r="AD168" s="104">
        <f>+'Ark1'!Z520</f>
        <v>0</v>
      </c>
      <c r="AE168" s="39">
        <f>+'Ark1'!AA520</f>
        <v>0</v>
      </c>
      <c r="AF168" s="39">
        <f>+'Ark1'!AB520</f>
        <v>0</v>
      </c>
      <c r="AG168" s="39" t="e">
        <f t="shared" si="40"/>
        <v>#DIV/0!</v>
      </c>
      <c r="AH168" s="25"/>
      <c r="AR168"/>
      <c r="AV168"/>
      <c r="AW168"/>
      <c r="AX168"/>
      <c r="AY168"/>
      <c r="AZ168"/>
      <c r="BA168"/>
      <c r="BE168"/>
      <c r="BF168"/>
      <c r="BG168"/>
    </row>
    <row r="169" spans="1:59" ht="15.6">
      <c r="A169" s="25"/>
      <c r="B169" s="46">
        <f>+'Ark1'!C521</f>
        <v>2021</v>
      </c>
      <c r="C169" s="46">
        <f>+'Ark1'!E521</f>
        <v>52</v>
      </c>
      <c r="D169" s="46">
        <f>+'Ark1'!Q521</f>
        <v>0</v>
      </c>
      <c r="E169" s="39"/>
      <c r="F169" s="129">
        <f>+'Ark1'!R521</f>
        <v>0</v>
      </c>
      <c r="G169" s="39"/>
      <c r="H169" s="104">
        <f>+'Ark1'!AG521</f>
        <v>0</v>
      </c>
      <c r="I169" s="104"/>
      <c r="J169" s="104">
        <f>+'Ark1'!AH521</f>
        <v>0</v>
      </c>
      <c r="K169" s="104"/>
      <c r="L169" s="104"/>
      <c r="M169" s="104"/>
      <c r="N169" s="39">
        <f>+'Ark1'!S521</f>
        <v>0</v>
      </c>
      <c r="O169" s="39"/>
      <c r="P169" s="105"/>
      <c r="Q169" s="104"/>
      <c r="R169" s="383"/>
      <c r="S169" s="104"/>
      <c r="T169" s="39">
        <f>+'Ark1'!T521</f>
        <v>0</v>
      </c>
      <c r="U169" s="389"/>
      <c r="V169" s="104">
        <f>+'Ark1'!U521</f>
        <v>0</v>
      </c>
      <c r="W169" s="104"/>
      <c r="X169" s="39">
        <f>+'Ark1'!W521</f>
        <v>0</v>
      </c>
      <c r="Y169" s="104">
        <f>+'Ark1'!X521</f>
        <v>0</v>
      </c>
      <c r="Z169" s="129"/>
      <c r="AA169" s="104">
        <f>+'Ark1'!Y521</f>
        <v>0</v>
      </c>
      <c r="AB169" s="104">
        <f>+'Ark1'!Z521</f>
        <v>0</v>
      </c>
      <c r="AC169" s="103"/>
      <c r="AD169" s="104">
        <f>+'Ark1'!Z521</f>
        <v>0</v>
      </c>
      <c r="AE169" s="39">
        <f>+'Ark1'!AA521</f>
        <v>0</v>
      </c>
      <c r="AF169" s="39">
        <f>+'Ark1'!AB521</f>
        <v>0</v>
      </c>
      <c r="AG169" s="39" t="e">
        <f t="shared" si="40"/>
        <v>#DIV/0!</v>
      </c>
      <c r="AH169" s="25"/>
      <c r="AR169"/>
      <c r="AV169"/>
      <c r="AW169"/>
      <c r="AX169"/>
      <c r="AY169"/>
      <c r="AZ169"/>
      <c r="BA169"/>
      <c r="BE169"/>
      <c r="BF169"/>
      <c r="BG169"/>
    </row>
    <row r="170" spans="1:59" ht="15.6">
      <c r="A170" s="25"/>
      <c r="B170">
        <f>+'Ark1'!C522</f>
        <v>2020</v>
      </c>
      <c r="C170">
        <f>+'Ark1'!E522</f>
        <v>1</v>
      </c>
      <c r="D170">
        <f>+'Ark1'!Q522</f>
        <v>0</v>
      </c>
      <c r="E170" s="1"/>
      <c r="F170" s="11">
        <f>+'Ark1'!R522</f>
        <v>0</v>
      </c>
      <c r="G170" s="1"/>
      <c r="H170" s="93">
        <f>+'Ark1'!AG522</f>
        <v>0</v>
      </c>
      <c r="I170" s="93"/>
      <c r="J170" s="93">
        <f>+'Ark1'!AH522</f>
        <v>0</v>
      </c>
      <c r="N170" s="1">
        <f>+'Ark1'!S522</f>
        <v>0</v>
      </c>
      <c r="O170" s="1"/>
      <c r="P170" s="105"/>
      <c r="R170" s="383"/>
      <c r="T170" s="1">
        <f>+'Ark1'!T522</f>
        <v>0</v>
      </c>
      <c r="U170" s="390"/>
      <c r="V170" s="93">
        <f>+'Ark1'!U522</f>
        <v>0</v>
      </c>
      <c r="W170" s="93"/>
      <c r="X170" s="1">
        <f>+'Ark1'!W522</f>
        <v>0</v>
      </c>
      <c r="Y170" s="93">
        <f>+'Ark1'!X522</f>
        <v>0</v>
      </c>
      <c r="AA170" s="93">
        <f>+'Ark1'!Y522</f>
        <v>0</v>
      </c>
      <c r="AB170" s="93">
        <f>+'Ark1'!Z522</f>
        <v>0</v>
      </c>
      <c r="AC170" s="103"/>
      <c r="AD170" s="93">
        <f>+'Ark1'!Z522</f>
        <v>0</v>
      </c>
      <c r="AE170" s="1">
        <f>+'Ark1'!AA522</f>
        <v>0</v>
      </c>
      <c r="AF170" s="1">
        <f>+'Ark1'!AB522</f>
        <v>0</v>
      </c>
      <c r="AG170" s="1" t="e">
        <f t="shared" si="40"/>
        <v>#DIV/0!</v>
      </c>
      <c r="AH170" s="25"/>
      <c r="AR170"/>
      <c r="AV170"/>
      <c r="AW170"/>
      <c r="AX170"/>
      <c r="AY170"/>
      <c r="AZ170"/>
      <c r="BA170"/>
      <c r="BE170"/>
      <c r="BF170"/>
      <c r="BG170"/>
    </row>
    <row r="171" spans="1:59" ht="15.6">
      <c r="A171" s="25"/>
      <c r="B171">
        <f>+'Ark1'!C523</f>
        <v>2020</v>
      </c>
      <c r="C171">
        <f>+'Ark1'!E523</f>
        <v>2</v>
      </c>
      <c r="D171">
        <f>+'Ark1'!Q523</f>
        <v>10</v>
      </c>
      <c r="E171" s="1"/>
      <c r="F171" s="11">
        <f>+'Ark1'!R523</f>
        <v>215</v>
      </c>
      <c r="G171" s="1"/>
      <c r="H171" s="93">
        <f>+'Ark1'!AG523</f>
        <v>2.3717621961086528</v>
      </c>
      <c r="I171" s="93"/>
      <c r="J171" s="93">
        <f>+'Ark1'!AH523</f>
        <v>0</v>
      </c>
      <c r="N171" s="1">
        <f>+'Ark1'!S523</f>
        <v>5.2372093023255823</v>
      </c>
      <c r="O171" s="1"/>
      <c r="P171" s="105"/>
      <c r="R171" s="383"/>
      <c r="T171" s="1">
        <f>+'Ark1'!T523</f>
        <v>5.6697674418604684</v>
      </c>
      <c r="U171" s="390"/>
      <c r="V171" s="93">
        <f>+'Ark1'!U523</f>
        <v>22.169348837209299</v>
      </c>
      <c r="W171" s="93"/>
      <c r="X171" s="1">
        <f>+'Ark1'!W523</f>
        <v>5.1162790697674438</v>
      </c>
      <c r="Y171" s="93">
        <f>+'Ark1'!X523</f>
        <v>95.813953488372093</v>
      </c>
      <c r="AA171" s="93">
        <f>+'Ark1'!Y523</f>
        <v>34.883720930232549</v>
      </c>
      <c r="AB171" s="93">
        <f>+'Ark1'!Z523</f>
        <v>4.6600560475905084</v>
      </c>
      <c r="AC171" s="103"/>
      <c r="AD171" s="93">
        <f>+'Ark1'!Z523</f>
        <v>4.6600560475905084</v>
      </c>
      <c r="AE171" s="1">
        <f>+'Ark1'!AA523</f>
        <v>0.9951097300283962</v>
      </c>
      <c r="AF171" s="1">
        <f>+'Ark1'!AB523</f>
        <v>2.1583299835775192</v>
      </c>
      <c r="AG171" s="1">
        <f t="shared" si="40"/>
        <v>4.2330461811722895</v>
      </c>
      <c r="AH171" s="25"/>
      <c r="AR171"/>
      <c r="AV171"/>
      <c r="AW171"/>
      <c r="AX171"/>
      <c r="AY171"/>
      <c r="AZ171"/>
      <c r="BA171"/>
      <c r="BE171"/>
      <c r="BF171"/>
      <c r="BG171"/>
    </row>
    <row r="172" spans="1:59" ht="15.6">
      <c r="A172" s="25"/>
      <c r="B172">
        <f>+'Ark1'!C524</f>
        <v>2020</v>
      </c>
      <c r="C172">
        <f>+'Ark1'!E524</f>
        <v>3</v>
      </c>
      <c r="D172">
        <f>+'Ark1'!Q524</f>
        <v>33</v>
      </c>
      <c r="E172" s="1"/>
      <c r="F172" s="11">
        <f>+'Ark1'!R524</f>
        <v>230</v>
      </c>
      <c r="G172" s="1"/>
      <c r="H172" s="93">
        <f>+'Ark1'!AG524</f>
        <v>2.6543587806269886</v>
      </c>
      <c r="I172" s="93"/>
      <c r="J172" s="93">
        <f>+'Ark1'!AH524</f>
        <v>0</v>
      </c>
      <c r="N172" s="1">
        <f>+'Ark1'!S524</f>
        <v>5.8217391304347821</v>
      </c>
      <c r="O172" s="1"/>
      <c r="P172" s="105"/>
      <c r="R172" s="383"/>
      <c r="T172" s="1">
        <f>+'Ark1'!T524</f>
        <v>5.6260869565217391</v>
      </c>
      <c r="U172" s="390"/>
      <c r="V172" s="93">
        <f>+'Ark1'!U524</f>
        <v>23.192739130434799</v>
      </c>
      <c r="W172" s="93"/>
      <c r="X172" s="1">
        <f>+'Ark1'!W524</f>
        <v>3.9130434782608696</v>
      </c>
      <c r="Y172" s="93">
        <f>+'Ark1'!X524</f>
        <v>91.304347826086953</v>
      </c>
      <c r="AA172" s="93">
        <f>+'Ark1'!Y524</f>
        <v>44.782608695652179</v>
      </c>
      <c r="AB172" s="93">
        <f>+'Ark1'!Z524</f>
        <v>5.8981893958517375</v>
      </c>
      <c r="AC172" s="103"/>
      <c r="AD172" s="93">
        <f>+'Ark1'!Z524</f>
        <v>5.8981893958517375</v>
      </c>
      <c r="AE172" s="1">
        <f>+'Ark1'!AA524</f>
        <v>1.7664645412306843</v>
      </c>
      <c r="AF172" s="1">
        <f>+'Ark1'!AB524</f>
        <v>2.0171476614493895</v>
      </c>
      <c r="AG172" s="1">
        <f t="shared" si="40"/>
        <v>3.9838162808065753</v>
      </c>
      <c r="AH172" s="25"/>
      <c r="AR172"/>
      <c r="AV172"/>
      <c r="AW172"/>
      <c r="AX172"/>
      <c r="AY172"/>
      <c r="AZ172"/>
      <c r="BA172"/>
      <c r="BE172"/>
      <c r="BF172"/>
      <c r="BG172"/>
    </row>
    <row r="173" spans="1:59" ht="15.6">
      <c r="A173" s="25"/>
      <c r="B173">
        <f>+'Ark1'!C525</f>
        <v>2020</v>
      </c>
      <c r="C173">
        <f>+'Ark1'!E525</f>
        <v>4</v>
      </c>
      <c r="D173">
        <f>+'Ark1'!Q525</f>
        <v>16</v>
      </c>
      <c r="E173" s="1"/>
      <c r="F173" s="11">
        <f>+'Ark1'!R525</f>
        <v>133</v>
      </c>
      <c r="G173" s="1"/>
      <c r="H173" s="93">
        <f>+'Ark1'!AG525</f>
        <v>1.5609341172578772</v>
      </c>
      <c r="I173" s="93"/>
      <c r="J173" s="93">
        <f>+'Ark1'!AH525</f>
        <v>0</v>
      </c>
      <c r="N173" s="1">
        <f>+'Ark1'!S525</f>
        <v>5.4436090225563909</v>
      </c>
      <c r="O173" s="1"/>
      <c r="P173" s="105"/>
      <c r="R173" s="383"/>
      <c r="T173" s="1">
        <f>+'Ark1'!T525</f>
        <v>6.3759398496240616</v>
      </c>
      <c r="U173" s="390"/>
      <c r="V173" s="93">
        <f>+'Ark1'!U525</f>
        <v>23.585939849624062</v>
      </c>
      <c r="W173" s="93"/>
      <c r="X173" s="1">
        <f>+'Ark1'!W525</f>
        <v>8.2706766917293209</v>
      </c>
      <c r="Y173" s="93">
        <f>+'Ark1'!X525</f>
        <v>96.992481203007515</v>
      </c>
      <c r="AA173" s="93">
        <f>+'Ark1'!Y525</f>
        <v>48.872180451127811</v>
      </c>
      <c r="AB173" s="93">
        <f>+'Ark1'!Z525</f>
        <v>5.0458024001187667</v>
      </c>
      <c r="AC173" s="103"/>
      <c r="AD173" s="93">
        <f>+'Ark1'!Z525</f>
        <v>5.0458024001187667</v>
      </c>
      <c r="AE173" s="1">
        <f>+'Ark1'!AA525</f>
        <v>1.2165125418300762</v>
      </c>
      <c r="AF173" s="1">
        <f>+'Ark1'!AB525</f>
        <v>2.0320792113483095</v>
      </c>
      <c r="AG173" s="1">
        <f t="shared" si="40"/>
        <v>4.3327762430939227</v>
      </c>
      <c r="AH173" s="25"/>
      <c r="AR173"/>
      <c r="AV173"/>
      <c r="AW173"/>
      <c r="AX173"/>
      <c r="AY173"/>
      <c r="AZ173"/>
      <c r="BA173"/>
      <c r="BE173"/>
      <c r="BF173"/>
      <c r="BG173"/>
    </row>
    <row r="174" spans="1:59" ht="15.6">
      <c r="A174" s="25"/>
      <c r="B174">
        <f>+'Ark1'!C526</f>
        <v>2020</v>
      </c>
      <c r="C174">
        <f>+'Ark1'!E526</f>
        <v>5</v>
      </c>
      <c r="D174">
        <f>+'Ark1'!Q526</f>
        <v>14</v>
      </c>
      <c r="E174" s="1"/>
      <c r="F174" s="11">
        <f>+'Ark1'!R526</f>
        <v>67</v>
      </c>
      <c r="G174" s="1"/>
      <c r="H174" s="93">
        <f>+'Ark1'!AG526</f>
        <v>0.68544798763883774</v>
      </c>
      <c r="I174" s="93"/>
      <c r="J174" s="93">
        <f>+'Ark1'!AH526</f>
        <v>0</v>
      </c>
      <c r="N174" s="1">
        <f>+'Ark1'!S526</f>
        <v>4.7014925373134311</v>
      </c>
      <c r="O174" s="1"/>
      <c r="P174" s="105"/>
      <c r="R174" s="383"/>
      <c r="T174" s="1">
        <f>+'Ark1'!T526</f>
        <v>5.5820895522388083</v>
      </c>
      <c r="U174" s="390"/>
      <c r="V174" s="93">
        <f>+'Ark1'!U526</f>
        <v>20.559850746268651</v>
      </c>
      <c r="W174" s="93"/>
      <c r="X174" s="1">
        <f>+'Ark1'!W526</f>
        <v>1.4925373134328361</v>
      </c>
      <c r="Y174" s="93">
        <f>+'Ark1'!X526</f>
        <v>79.104477611940311</v>
      </c>
      <c r="AA174" s="93">
        <f>+'Ark1'!Y526</f>
        <v>20.895522388059703</v>
      </c>
      <c r="AB174" s="93">
        <f>+'Ark1'!Z526</f>
        <v>6.447184620434121</v>
      </c>
      <c r="AC174" s="103"/>
      <c r="AD174" s="93">
        <f>+'Ark1'!Z526</f>
        <v>6.447184620434121</v>
      </c>
      <c r="AE174" s="1">
        <f>+'Ark1'!AA526</f>
        <v>1.5741847013056971</v>
      </c>
      <c r="AF174" s="1">
        <f>+'Ark1'!AB526</f>
        <v>1.8859199721181521</v>
      </c>
      <c r="AG174" s="1">
        <f t="shared" si="40"/>
        <v>4.37304761904762</v>
      </c>
      <c r="AH174" s="25"/>
      <c r="AR174"/>
      <c r="AV174"/>
      <c r="AW174"/>
      <c r="AX174"/>
      <c r="AY174"/>
      <c r="AZ174"/>
      <c r="BA174"/>
      <c r="BE174"/>
      <c r="BF174"/>
      <c r="BG174"/>
    </row>
    <row r="175" spans="1:59" ht="15.6">
      <c r="A175" s="25"/>
      <c r="B175">
        <f>+'Ark1'!C527</f>
        <v>2020</v>
      </c>
      <c r="C175">
        <f>+'Ark1'!E527</f>
        <v>6</v>
      </c>
      <c r="D175">
        <f>+'Ark1'!Q527</f>
        <v>16</v>
      </c>
      <c r="E175" s="1"/>
      <c r="F175" s="11">
        <f>+'Ark1'!R527</f>
        <v>235</v>
      </c>
      <c r="G175" s="1"/>
      <c r="H175" s="93">
        <f>+'Ark1'!AG527</f>
        <v>2.8988790680482937</v>
      </c>
      <c r="I175" s="93"/>
      <c r="J175" s="93">
        <f>+'Ark1'!AH527</f>
        <v>0</v>
      </c>
      <c r="N175" s="1">
        <f>+'Ark1'!S527</f>
        <v>5.5617021276595757</v>
      </c>
      <c r="O175" s="1"/>
      <c r="P175" s="105"/>
      <c r="R175" s="383"/>
      <c r="T175" s="1">
        <f>+'Ark1'!T527</f>
        <v>7.391489361702126</v>
      </c>
      <c r="U175" s="390"/>
      <c r="V175" s="93">
        <f>+'Ark1'!U527</f>
        <v>24.79034042553192</v>
      </c>
      <c r="W175" s="93"/>
      <c r="X175" s="1">
        <f>+'Ark1'!W527</f>
        <v>7.6595744680851068</v>
      </c>
      <c r="Y175" s="93">
        <f>+'Ark1'!X527</f>
        <v>96.17021276595743</v>
      </c>
      <c r="AA175" s="93">
        <f>+'Ark1'!Y527</f>
        <v>60.425531914893611</v>
      </c>
      <c r="AB175" s="93">
        <f>+'Ark1'!Z527</f>
        <v>5.4709521411651032</v>
      </c>
      <c r="AC175" s="103"/>
      <c r="AD175" s="93">
        <f>+'Ark1'!Z527</f>
        <v>5.4709521411651032</v>
      </c>
      <c r="AE175" s="1">
        <f>+'Ark1'!AA527</f>
        <v>1.216649251277363</v>
      </c>
      <c r="AF175" s="1">
        <f>+'Ark1'!AB527</f>
        <v>1.8473477004837404</v>
      </c>
      <c r="AG175" s="1">
        <f t="shared" si="40"/>
        <v>4.4573297628156077</v>
      </c>
      <c r="AH175" s="25"/>
      <c r="AR175"/>
      <c r="AV175"/>
      <c r="AW175"/>
      <c r="AX175"/>
      <c r="AY175"/>
      <c r="AZ175"/>
      <c r="BA175"/>
      <c r="BE175"/>
      <c r="BF175"/>
      <c r="BG175"/>
    </row>
    <row r="176" spans="1:59" ht="15.6">
      <c r="A176" s="25"/>
      <c r="B176">
        <f>+'Ark1'!C528</f>
        <v>2020</v>
      </c>
      <c r="C176">
        <f>+'Ark1'!E528</f>
        <v>7</v>
      </c>
      <c r="D176">
        <f>+'Ark1'!Q528</f>
        <v>18</v>
      </c>
      <c r="E176" s="1"/>
      <c r="F176" s="11">
        <f>+'Ark1'!R528</f>
        <v>118</v>
      </c>
      <c r="G176" s="1"/>
      <c r="H176" s="93">
        <f>+'Ark1'!AG528</f>
        <v>1.2735257476777548</v>
      </c>
      <c r="I176" s="93"/>
      <c r="J176" s="93">
        <f>+'Ark1'!AH528</f>
        <v>0</v>
      </c>
      <c r="N176" s="1">
        <f>+'Ark1'!S528</f>
        <v>5.2288135593220355</v>
      </c>
      <c r="O176" s="1"/>
      <c r="P176" s="105"/>
      <c r="R176" s="383"/>
      <c r="T176" s="1">
        <f>+'Ark1'!T528</f>
        <v>6.3983050847457639</v>
      </c>
      <c r="U176" s="390"/>
      <c r="V176" s="93">
        <f>+'Ark1'!U528</f>
        <v>21.689322033898318</v>
      </c>
      <c r="W176" s="93"/>
      <c r="X176" s="1">
        <f>+'Ark1'!W528</f>
        <v>10.169491525423728</v>
      </c>
      <c r="Y176" s="93">
        <f>+'Ark1'!X528</f>
        <v>82.203389830508442</v>
      </c>
      <c r="AA176" s="93">
        <f>+'Ark1'!Y528</f>
        <v>36.440677966101696</v>
      </c>
      <c r="AB176" s="93">
        <f>+'Ark1'!Z528</f>
        <v>6.2911377980933372</v>
      </c>
      <c r="AC176" s="103"/>
      <c r="AD176" s="93">
        <f>+'Ark1'!Z528</f>
        <v>6.2911377980933372</v>
      </c>
      <c r="AE176" s="1">
        <f>+'Ark1'!AA528</f>
        <v>1.4637484788404294</v>
      </c>
      <c r="AF176" s="1">
        <f>+'Ark1'!AB528</f>
        <v>2.3330340706298953</v>
      </c>
      <c r="AG176" s="1">
        <f t="shared" si="40"/>
        <v>4.1480388978930316</v>
      </c>
      <c r="AH176" s="25"/>
      <c r="AR176"/>
      <c r="AV176"/>
      <c r="AW176"/>
      <c r="AX176"/>
      <c r="AY176"/>
      <c r="AZ176"/>
      <c r="BA176"/>
      <c r="BE176"/>
      <c r="BF176"/>
      <c r="BG176"/>
    </row>
    <row r="177" spans="1:59" ht="15.6">
      <c r="A177" s="25"/>
      <c r="B177">
        <f>+'Ark1'!C529</f>
        <v>2020</v>
      </c>
      <c r="C177">
        <f>+'Ark1'!E529</f>
        <v>8</v>
      </c>
      <c r="D177">
        <f>+'Ark1'!Q529</f>
        <v>11</v>
      </c>
      <c r="E177" s="1"/>
      <c r="F177" s="11">
        <f>+'Ark1'!R529</f>
        <v>66</v>
      </c>
      <c r="G177" s="1"/>
      <c r="H177" s="93">
        <f>+'Ark1'!AG529</f>
        <v>0.75676889279979809</v>
      </c>
      <c r="I177" s="93"/>
      <c r="J177" s="93">
        <f>+'Ark1'!AH529</f>
        <v>0</v>
      </c>
      <c r="N177" s="1">
        <f>+'Ark1'!S529</f>
        <v>6.0757575757575761</v>
      </c>
      <c r="O177" s="1"/>
      <c r="P177" s="105"/>
      <c r="R177" s="383"/>
      <c r="T177" s="1">
        <f>+'Ark1'!T529</f>
        <v>5.9090909090909101</v>
      </c>
      <c r="U177" s="390"/>
      <c r="V177" s="93">
        <f>+'Ark1'!U529</f>
        <v>23.043030303030303</v>
      </c>
      <c r="W177" s="93"/>
      <c r="X177" s="1">
        <f>+'Ark1'!W529</f>
        <v>0</v>
      </c>
      <c r="Y177" s="93">
        <f>+'Ark1'!X529</f>
        <v>93.939393939393923</v>
      </c>
      <c r="AA177" s="93">
        <f>+'Ark1'!Y529</f>
        <v>50</v>
      </c>
      <c r="AB177" s="93">
        <f>+'Ark1'!Z529</f>
        <v>4.7885554757709778</v>
      </c>
      <c r="AC177" s="103"/>
      <c r="AD177" s="93">
        <f>+'Ark1'!Z529</f>
        <v>4.7885554757709778</v>
      </c>
      <c r="AE177" s="1">
        <f>+'Ark1'!AA529</f>
        <v>1.569699894697167</v>
      </c>
      <c r="AF177" s="1">
        <f>+'Ark1'!AB529</f>
        <v>1.8807418968706549</v>
      </c>
      <c r="AG177" s="1">
        <f t="shared" si="40"/>
        <v>3.7926184538653365</v>
      </c>
      <c r="AH177" s="25"/>
      <c r="AR177"/>
      <c r="AV177"/>
      <c r="AW177"/>
      <c r="AX177"/>
      <c r="AY177"/>
      <c r="AZ177"/>
      <c r="BA177"/>
      <c r="BE177"/>
      <c r="BF177"/>
      <c r="BG177"/>
    </row>
    <row r="178" spans="1:59" ht="15.6">
      <c r="A178" s="25"/>
      <c r="B178">
        <f>+'Ark1'!C530</f>
        <v>2020</v>
      </c>
      <c r="C178">
        <f>+'Ark1'!E530</f>
        <v>9</v>
      </c>
      <c r="D178">
        <f>+'Ark1'!Q530</f>
        <v>10</v>
      </c>
      <c r="E178" s="1"/>
      <c r="F178" s="11">
        <f>+'Ark1'!R530</f>
        <v>69</v>
      </c>
      <c r="G178" s="1"/>
      <c r="H178" s="93">
        <f>+'Ark1'!AG530</f>
        <v>0.73797954389253617</v>
      </c>
      <c r="I178" s="93"/>
      <c r="J178" s="93">
        <f>+'Ark1'!AH530</f>
        <v>0</v>
      </c>
      <c r="N178" s="1">
        <f>+'Ark1'!S530</f>
        <v>4.7391304347826084</v>
      </c>
      <c r="O178" s="1"/>
      <c r="P178" s="105"/>
      <c r="R178" s="383"/>
      <c r="T178" s="1">
        <f>+'Ark1'!T530</f>
        <v>5.391304347826086</v>
      </c>
      <c r="U178" s="390"/>
      <c r="V178" s="93">
        <f>+'Ark1'!U530</f>
        <v>21.493913043478276</v>
      </c>
      <c r="W178" s="93"/>
      <c r="X178" s="1">
        <f>+'Ark1'!W530</f>
        <v>4.3478260869565215</v>
      </c>
      <c r="Y178" s="93">
        <f>+'Ark1'!X530</f>
        <v>88.405797101449281</v>
      </c>
      <c r="AA178" s="93">
        <f>+'Ark1'!Y530</f>
        <v>36.231884057971008</v>
      </c>
      <c r="AB178" s="93">
        <f>+'Ark1'!Z530</f>
        <v>4.8370721823005987</v>
      </c>
      <c r="AC178" s="103"/>
      <c r="AD178" s="93">
        <f>+'Ark1'!Z530</f>
        <v>4.8370721823005987</v>
      </c>
      <c r="AE178" s="1">
        <f>+'Ark1'!AA530</f>
        <v>1.5571450456305276</v>
      </c>
      <c r="AF178" s="1">
        <f>+'Ark1'!AB530</f>
        <v>2.3909090582378294</v>
      </c>
      <c r="AG178" s="1">
        <f t="shared" si="40"/>
        <v>4.535412844036701</v>
      </c>
      <c r="AH178" s="25"/>
      <c r="AR178"/>
      <c r="AV178"/>
      <c r="AW178"/>
      <c r="AX178"/>
      <c r="AY178"/>
      <c r="AZ178"/>
      <c r="BA178"/>
      <c r="BE178"/>
      <c r="BF178"/>
      <c r="BG178"/>
    </row>
    <row r="179" spans="1:59" ht="15.6">
      <c r="A179" s="25"/>
      <c r="B179">
        <f>+'Ark1'!C531</f>
        <v>2020</v>
      </c>
      <c r="C179">
        <f>+'Ark1'!E531</f>
        <v>10</v>
      </c>
      <c r="D179">
        <f>+'Ark1'!Q531</f>
        <v>38</v>
      </c>
      <c r="E179" s="1"/>
      <c r="F179" s="11">
        <f>+'Ark1'!R531</f>
        <v>270</v>
      </c>
      <c r="G179" s="1"/>
      <c r="H179" s="93">
        <f>+'Ark1'!AG531</f>
        <v>2.8826175234961409</v>
      </c>
      <c r="I179" s="93"/>
      <c r="J179" s="93">
        <f>+'Ark1'!AH531</f>
        <v>0</v>
      </c>
      <c r="N179" s="1">
        <f>+'Ark1'!S531</f>
        <v>5.3851851851851871</v>
      </c>
      <c r="O179" s="1"/>
      <c r="P179" s="105"/>
      <c r="R179" s="383"/>
      <c r="T179" s="1">
        <f>+'Ark1'!T531</f>
        <v>6.1888888888888882</v>
      </c>
      <c r="U179" s="390"/>
      <c r="V179" s="93">
        <f>+'Ark1'!U531</f>
        <v>21.455740740740747</v>
      </c>
      <c r="W179" s="93"/>
      <c r="X179" s="1">
        <f>+'Ark1'!W531</f>
        <v>5.185185185185186</v>
      </c>
      <c r="Y179" s="93">
        <f>+'Ark1'!X531</f>
        <v>79.629629629629633</v>
      </c>
      <c r="AA179" s="93">
        <f>+'Ark1'!Y531</f>
        <v>41.851851851851855</v>
      </c>
      <c r="AB179" s="93">
        <f>+'Ark1'!Z531</f>
        <v>5.7815238289430511</v>
      </c>
      <c r="AC179" s="103"/>
      <c r="AD179" s="93">
        <f>+'Ark1'!Z531</f>
        <v>5.7815238289430511</v>
      </c>
      <c r="AE179" s="1">
        <f>+'Ark1'!AA531</f>
        <v>1.7595672245067235</v>
      </c>
      <c r="AF179" s="1">
        <f>+'Ark1'!AB531</f>
        <v>2.0542338092850767</v>
      </c>
      <c r="AG179" s="1">
        <f t="shared" si="40"/>
        <v>3.9842159559834935</v>
      </c>
      <c r="AH179" s="25"/>
      <c r="AR179"/>
      <c r="AV179"/>
      <c r="AW179"/>
      <c r="AX179"/>
      <c r="AY179"/>
      <c r="AZ179"/>
      <c r="BA179"/>
      <c r="BE179"/>
      <c r="BF179"/>
      <c r="BG179"/>
    </row>
    <row r="180" spans="1:59" ht="15.6">
      <c r="A180" s="25"/>
      <c r="B180">
        <f>+'Ark1'!C532</f>
        <v>2020</v>
      </c>
      <c r="C180">
        <f>+'Ark1'!E532</f>
        <v>11</v>
      </c>
      <c r="D180">
        <f>+'Ark1'!Q532</f>
        <v>44</v>
      </c>
      <c r="E180" s="1"/>
      <c r="F180" s="11">
        <f>+'Ark1'!R532</f>
        <v>216</v>
      </c>
      <c r="G180" s="1"/>
      <c r="H180" s="93">
        <f>+'Ark1'!AG532</f>
        <v>2.5473301509537087</v>
      </c>
      <c r="I180" s="93"/>
      <c r="J180" s="93">
        <f>+'Ark1'!AH532</f>
        <v>0</v>
      </c>
      <c r="N180" s="1">
        <f>+'Ark1'!S532</f>
        <v>5.4305555555555562</v>
      </c>
      <c r="O180" s="1"/>
      <c r="P180" s="105"/>
      <c r="R180" s="383"/>
      <c r="T180" s="1">
        <f>+'Ark1'!T532</f>
        <v>6.1990740740740735</v>
      </c>
      <c r="U180" s="390"/>
      <c r="V180" s="93">
        <f>+'Ark1'!U532</f>
        <v>23.700185185185191</v>
      </c>
      <c r="W180" s="93"/>
      <c r="X180" s="1">
        <f>+'Ark1'!W532</f>
        <v>10.185185185185183</v>
      </c>
      <c r="Y180" s="93">
        <f>+'Ark1'!X532</f>
        <v>90.740740740740762</v>
      </c>
      <c r="AA180" s="93">
        <f>+'Ark1'!Y532</f>
        <v>49.537037037037031</v>
      </c>
      <c r="AB180" s="93">
        <f>+'Ark1'!Z532</f>
        <v>6.2196103369491311</v>
      </c>
      <c r="AC180" s="103"/>
      <c r="AD180" s="93">
        <f>+'Ark1'!Z532</f>
        <v>6.2196103369491311</v>
      </c>
      <c r="AE180" s="1">
        <f>+'Ark1'!AA532</f>
        <v>1.8370648052710152</v>
      </c>
      <c r="AF180" s="1">
        <f>+'Ark1'!AB532</f>
        <v>2.5841753240877718</v>
      </c>
      <c r="AG180" s="1">
        <f t="shared" si="40"/>
        <v>4.3642284739982955</v>
      </c>
      <c r="AH180" s="25"/>
      <c r="AR180"/>
      <c r="AV180"/>
      <c r="AW180"/>
      <c r="AX180"/>
      <c r="AY180"/>
      <c r="AZ180"/>
      <c r="BA180"/>
      <c r="BE180"/>
      <c r="BF180"/>
      <c r="BG180"/>
    </row>
    <row r="181" spans="1:59" ht="15.6">
      <c r="A181" s="25"/>
      <c r="B181">
        <f>+'Ark1'!C533</f>
        <v>2020</v>
      </c>
      <c r="C181">
        <f>+'Ark1'!E533</f>
        <v>12</v>
      </c>
      <c r="D181">
        <f>+'Ark1'!Q533</f>
        <v>28</v>
      </c>
      <c r="E181" s="1"/>
      <c r="F181" s="11">
        <f>+'Ark1'!R533</f>
        <v>135</v>
      </c>
      <c r="G181" s="1"/>
      <c r="H181" s="93">
        <f>+'Ark1'!AG533</f>
        <v>1.4892051806852662</v>
      </c>
      <c r="I181" s="93"/>
      <c r="J181" s="93">
        <f>+'Ark1'!AH533</f>
        <v>0</v>
      </c>
      <c r="N181" s="1">
        <f>+'Ark1'!S533</f>
        <v>5.2740740740740737</v>
      </c>
      <c r="O181" s="1"/>
      <c r="P181" s="105"/>
      <c r="R181" s="383"/>
      <c r="T181" s="1">
        <f>+'Ark1'!T533</f>
        <v>6.0444444444444443</v>
      </c>
      <c r="U181" s="390"/>
      <c r="V181" s="93">
        <f>+'Ark1'!U533</f>
        <v>22.168740740740752</v>
      </c>
      <c r="W181" s="93"/>
      <c r="X181" s="1">
        <f>+'Ark1'!W533</f>
        <v>3.7037037037037042</v>
      </c>
      <c r="Y181" s="93">
        <f>+'Ark1'!X533</f>
        <v>85.18518518518519</v>
      </c>
      <c r="AA181" s="93">
        <f>+'Ark1'!Y533</f>
        <v>43.703703703703695</v>
      </c>
      <c r="AB181" s="93">
        <f>+'Ark1'!Z533</f>
        <v>5.695595104943008</v>
      </c>
      <c r="AC181" s="103"/>
      <c r="AD181" s="93">
        <f>+'Ark1'!Z533</f>
        <v>5.695595104943008</v>
      </c>
      <c r="AE181" s="1">
        <f>+'Ark1'!AA533</f>
        <v>1.3245803228004227</v>
      </c>
      <c r="AF181" s="1">
        <f>+'Ark1'!AB533</f>
        <v>2.0105892508920049</v>
      </c>
      <c r="AG181" s="1">
        <f t="shared" si="40"/>
        <v>4.2033426966292158</v>
      </c>
      <c r="AH181" s="25"/>
      <c r="AR181"/>
      <c r="AV181"/>
      <c r="AW181"/>
      <c r="AX181"/>
      <c r="AY181"/>
      <c r="AZ181"/>
      <c r="BA181"/>
      <c r="BE181"/>
      <c r="BF181"/>
      <c r="BG181"/>
    </row>
    <row r="182" spans="1:59" ht="15.6">
      <c r="A182" s="25"/>
      <c r="B182">
        <f>+'Ark1'!C534</f>
        <v>2020</v>
      </c>
      <c r="C182">
        <f>+'Ark1'!E534</f>
        <v>13</v>
      </c>
      <c r="D182">
        <f>+'Ark1'!Q534</f>
        <v>19</v>
      </c>
      <c r="E182" s="1"/>
      <c r="F182" s="11">
        <f>+'Ark1'!R534</f>
        <v>109</v>
      </c>
      <c r="G182" s="1"/>
      <c r="H182" s="93">
        <f>+'Ark1'!AG534</f>
        <v>1.1307893934921578</v>
      </c>
      <c r="I182" s="93"/>
      <c r="J182" s="93">
        <f>+'Ark1'!AH534</f>
        <v>0</v>
      </c>
      <c r="N182" s="1">
        <f>+'Ark1'!S534</f>
        <v>4.8990825688073425</v>
      </c>
      <c r="O182" s="1"/>
      <c r="P182" s="105"/>
      <c r="R182" s="383"/>
      <c r="T182" s="1">
        <f>+'Ark1'!T534</f>
        <v>5.4128440366972468</v>
      </c>
      <c r="U182" s="390"/>
      <c r="V182" s="93">
        <f>+'Ark1'!U534</f>
        <v>20.848532110091753</v>
      </c>
      <c r="W182" s="93"/>
      <c r="X182" s="1">
        <f>+'Ark1'!W534</f>
        <v>1.8348623853211012</v>
      </c>
      <c r="Y182" s="93">
        <f>+'Ark1'!X534</f>
        <v>77.981651376146786</v>
      </c>
      <c r="AA182" s="93">
        <f>+'Ark1'!Y534</f>
        <v>33.944954128440372</v>
      </c>
      <c r="AB182" s="93">
        <f>+'Ark1'!Z534</f>
        <v>6.3239627028721204</v>
      </c>
      <c r="AC182" s="103"/>
      <c r="AD182" s="93">
        <f>+'Ark1'!Z534</f>
        <v>6.3239627028721204</v>
      </c>
      <c r="AE182" s="1">
        <f>+'Ark1'!AA534</f>
        <v>2.0225560816140877</v>
      </c>
      <c r="AF182" s="1">
        <f>+'Ark1'!AB534</f>
        <v>2.0507819460767518</v>
      </c>
      <c r="AG182" s="1">
        <f t="shared" si="40"/>
        <v>4.2555992509363287</v>
      </c>
      <c r="AH182" s="25"/>
      <c r="AR182"/>
      <c r="AV182"/>
      <c r="AW182"/>
      <c r="AX182"/>
      <c r="AY182"/>
      <c r="AZ182"/>
      <c r="BA182"/>
      <c r="BE182"/>
      <c r="BF182"/>
      <c r="BG182"/>
    </row>
    <row r="183" spans="1:59" ht="15.6">
      <c r="A183" s="25"/>
      <c r="B183">
        <f>+'Ark1'!C535</f>
        <v>2020</v>
      </c>
      <c r="C183">
        <f>+'Ark1'!E535</f>
        <v>14</v>
      </c>
      <c r="D183">
        <f>+'Ark1'!Q535</f>
        <v>45</v>
      </c>
      <c r="E183" s="1"/>
      <c r="F183" s="11">
        <f>+'Ark1'!R535</f>
        <v>240</v>
      </c>
      <c r="G183" s="1"/>
      <c r="H183" s="93">
        <f>+'Ark1'!AG535</f>
        <v>2.7345618329805994</v>
      </c>
      <c r="I183" s="93"/>
      <c r="J183" s="93">
        <f>+'Ark1'!AH535</f>
        <v>0</v>
      </c>
      <c r="N183" s="1">
        <f>+'Ark1'!S535</f>
        <v>5.1875</v>
      </c>
      <c r="O183" s="1"/>
      <c r="P183" s="105"/>
      <c r="R183" s="383"/>
      <c r="T183" s="1">
        <f>+'Ark1'!T535</f>
        <v>6.35</v>
      </c>
      <c r="U183" s="390"/>
      <c r="V183" s="93">
        <f>+'Ark1'!U535</f>
        <v>22.897958333333303</v>
      </c>
      <c r="W183" s="93"/>
      <c r="X183" s="1">
        <f>+'Ark1'!W535</f>
        <v>6.25</v>
      </c>
      <c r="Y183" s="93">
        <f>+'Ark1'!X535</f>
        <v>89.166666666666686</v>
      </c>
      <c r="AA183" s="93">
        <f>+'Ark1'!Y535</f>
        <v>44.583333333333343</v>
      </c>
      <c r="AB183" s="93">
        <f>+'Ark1'!Z535</f>
        <v>6.1484026718271849</v>
      </c>
      <c r="AC183" s="103"/>
      <c r="AD183" s="93">
        <f>+'Ark1'!Z535</f>
        <v>6.1484026718271849</v>
      </c>
      <c r="AE183" s="1">
        <f>+'Ark1'!AA535</f>
        <v>1.7423194550177457</v>
      </c>
      <c r="AF183" s="1">
        <f>+'Ark1'!AB535</f>
        <v>2.20283907719107</v>
      </c>
      <c r="AG183" s="1">
        <f t="shared" si="40"/>
        <v>4.414064257028107</v>
      </c>
      <c r="AH183" s="25"/>
      <c r="AR183"/>
      <c r="AV183"/>
      <c r="AW183"/>
      <c r="AX183"/>
      <c r="AY183"/>
      <c r="AZ183"/>
      <c r="BA183"/>
      <c r="BE183"/>
      <c r="BF183"/>
      <c r="BG183"/>
    </row>
    <row r="184" spans="1:59" ht="15.6">
      <c r="A184" s="25"/>
      <c r="B184">
        <f>+'Ark1'!C536</f>
        <v>2020</v>
      </c>
      <c r="C184">
        <f>+'Ark1'!E536</f>
        <v>15</v>
      </c>
      <c r="D184">
        <f>+'Ark1'!Q536</f>
        <v>0</v>
      </c>
      <c r="E184" s="1"/>
      <c r="F184" s="11">
        <f>+'Ark1'!R536</f>
        <v>0</v>
      </c>
      <c r="G184" s="1"/>
      <c r="H184" s="93">
        <f>+'Ark1'!AG536</f>
        <v>0</v>
      </c>
      <c r="I184" s="93"/>
      <c r="J184" s="93">
        <f>+'Ark1'!AH536</f>
        <v>0</v>
      </c>
      <c r="N184" s="1">
        <f>+'Ark1'!S536</f>
        <v>0</v>
      </c>
      <c r="O184" s="1"/>
      <c r="P184" s="105"/>
      <c r="R184" s="383"/>
      <c r="T184" s="1">
        <f>+'Ark1'!T536</f>
        <v>0</v>
      </c>
      <c r="U184" s="390"/>
      <c r="V184" s="93">
        <f>+'Ark1'!U536</f>
        <v>0</v>
      </c>
      <c r="W184" s="93"/>
      <c r="X184" s="1">
        <f>+'Ark1'!W536</f>
        <v>0</v>
      </c>
      <c r="Y184" s="93">
        <f>+'Ark1'!X536</f>
        <v>0</v>
      </c>
      <c r="AA184" s="93">
        <f>+'Ark1'!Y536</f>
        <v>0</v>
      </c>
      <c r="AB184" s="93">
        <f>+'Ark1'!Z536</f>
        <v>0</v>
      </c>
      <c r="AC184" s="103"/>
      <c r="AD184" s="93">
        <f>+'Ark1'!Z536</f>
        <v>0</v>
      </c>
      <c r="AE184" s="1">
        <f>+'Ark1'!AA536</f>
        <v>0</v>
      </c>
      <c r="AF184" s="1">
        <f>+'Ark1'!AB536</f>
        <v>0</v>
      </c>
      <c r="AG184" s="1" t="e">
        <f t="shared" si="40"/>
        <v>#DIV/0!</v>
      </c>
      <c r="AH184" s="25"/>
      <c r="AR184"/>
      <c r="AV184"/>
      <c r="AW184"/>
      <c r="AX184"/>
      <c r="AY184"/>
      <c r="AZ184"/>
      <c r="BA184"/>
      <c r="BE184"/>
      <c r="BF184"/>
      <c r="BG184"/>
    </row>
    <row r="185" spans="1:59" ht="15.6">
      <c r="A185" s="25"/>
      <c r="B185">
        <f>+'Ark1'!C537</f>
        <v>2020</v>
      </c>
      <c r="C185">
        <f>+'Ark1'!E537</f>
        <v>16</v>
      </c>
      <c r="D185">
        <f>+'Ark1'!Q537</f>
        <v>15</v>
      </c>
      <c r="E185" s="1"/>
      <c r="F185" s="11">
        <f>+'Ark1'!R537</f>
        <v>107</v>
      </c>
      <c r="G185" s="1"/>
      <c r="H185" s="93">
        <f>+'Ark1'!AG537</f>
        <v>1.1642181132906191</v>
      </c>
      <c r="I185" s="93"/>
      <c r="J185" s="93">
        <f>+'Ark1'!AH537</f>
        <v>0</v>
      </c>
      <c r="N185" s="1">
        <f>+'Ark1'!S537</f>
        <v>5.0934579439252321</v>
      </c>
      <c r="O185" s="1"/>
      <c r="P185" s="105"/>
      <c r="R185" s="383"/>
      <c r="T185" s="1">
        <f>+'Ark1'!T537</f>
        <v>5.8130841121495322</v>
      </c>
      <c r="U185" s="390"/>
      <c r="V185" s="93">
        <f>+'Ark1'!U537</f>
        <v>21.866074766355155</v>
      </c>
      <c r="W185" s="93"/>
      <c r="X185" s="1">
        <f>+'Ark1'!W537</f>
        <v>1.8691588785046724</v>
      </c>
      <c r="Y185" s="93">
        <f>+'Ark1'!X537</f>
        <v>86.915887850467286</v>
      </c>
      <c r="AA185" s="93">
        <f>+'Ark1'!Y537</f>
        <v>34.579439252336442</v>
      </c>
      <c r="AB185" s="93">
        <f>+'Ark1'!Z537</f>
        <v>4.9958318621035884</v>
      </c>
      <c r="AC185" s="103"/>
      <c r="AD185" s="93">
        <f>+'Ark1'!Z537</f>
        <v>4.9958318621035884</v>
      </c>
      <c r="AE185" s="1">
        <f>+'Ark1'!AA537</f>
        <v>1.6995475499083603</v>
      </c>
      <c r="AF185" s="1">
        <f>+'Ark1'!AB537</f>
        <v>2.1141748622252923</v>
      </c>
      <c r="AG185" s="1">
        <f t="shared" si="40"/>
        <v>4.2929724770642244</v>
      </c>
      <c r="AH185" s="25"/>
      <c r="AR185"/>
      <c r="AV185"/>
      <c r="AW185"/>
      <c r="AX185"/>
      <c r="AY185"/>
      <c r="AZ185"/>
      <c r="BA185"/>
      <c r="BE185"/>
      <c r="BF185"/>
      <c r="BG185"/>
    </row>
    <row r="186" spans="1:59" ht="15.6">
      <c r="A186" s="25"/>
      <c r="B186">
        <f>+'Ark1'!C538</f>
        <v>2020</v>
      </c>
      <c r="C186">
        <f>+'Ark1'!E538</f>
        <v>17</v>
      </c>
      <c r="D186">
        <f>+'Ark1'!Q538</f>
        <v>31</v>
      </c>
      <c r="E186" s="1"/>
      <c r="F186" s="11">
        <f>+'Ark1'!R538</f>
        <v>182</v>
      </c>
      <c r="G186" s="1"/>
      <c r="H186" s="93">
        <f>+'Ark1'!AG538</f>
        <v>2.1407467532144424</v>
      </c>
      <c r="I186" s="93"/>
      <c r="J186" s="93">
        <f>+'Ark1'!AH538</f>
        <v>0</v>
      </c>
      <c r="N186" s="1">
        <f>+'Ark1'!S538</f>
        <v>5.5</v>
      </c>
      <c r="O186" s="1"/>
      <c r="P186" s="105"/>
      <c r="R186" s="383"/>
      <c r="T186" s="1">
        <f>+'Ark1'!T538</f>
        <v>6.5</v>
      </c>
      <c r="U186" s="390"/>
      <c r="V186" s="93">
        <f>+'Ark1'!U538</f>
        <v>23.63818681318682</v>
      </c>
      <c r="W186" s="93"/>
      <c r="X186" s="1">
        <f>+'Ark1'!W538</f>
        <v>9.3406593406593448</v>
      </c>
      <c r="Y186" s="93">
        <f>+'Ark1'!X538</f>
        <v>88.461538461538439</v>
      </c>
      <c r="AA186" s="93">
        <f>+'Ark1'!Y538</f>
        <v>45.054945054945058</v>
      </c>
      <c r="AB186" s="93">
        <f>+'Ark1'!Z538</f>
        <v>7.3438394985515218</v>
      </c>
      <c r="AC186" s="103"/>
      <c r="AD186" s="93">
        <f>+'Ark1'!Z538</f>
        <v>7.3438394985515218</v>
      </c>
      <c r="AE186" s="1">
        <f>+'Ark1'!AA538</f>
        <v>1.8715627835440769</v>
      </c>
      <c r="AF186" s="1">
        <f>+'Ark1'!AB538</f>
        <v>2.4104853371135779</v>
      </c>
      <c r="AG186" s="1">
        <f t="shared" si="40"/>
        <v>4.297852147852149</v>
      </c>
      <c r="AH186" s="25"/>
      <c r="AR186"/>
      <c r="AV186"/>
      <c r="AW186"/>
      <c r="AX186"/>
      <c r="AY186"/>
      <c r="AZ186"/>
      <c r="BA186"/>
      <c r="BE186"/>
      <c r="BF186"/>
      <c r="BG186"/>
    </row>
    <row r="187" spans="1:59" ht="15.6">
      <c r="A187" s="25"/>
      <c r="B187">
        <f>+'Ark1'!C539</f>
        <v>2020</v>
      </c>
      <c r="C187">
        <f>+'Ark1'!E539</f>
        <v>18</v>
      </c>
      <c r="D187">
        <f>+'Ark1'!Q539</f>
        <v>11</v>
      </c>
      <c r="E187" s="1"/>
      <c r="F187" s="11">
        <f>+'Ark1'!R539</f>
        <v>68</v>
      </c>
      <c r="G187" s="1"/>
      <c r="H187" s="93">
        <f>+'Ark1'!AG539</f>
        <v>0.7500960864214512</v>
      </c>
      <c r="I187" s="93"/>
      <c r="J187" s="93">
        <f>+'Ark1'!AH539</f>
        <v>0</v>
      </c>
      <c r="N187" s="1">
        <f>+'Ark1'!S539</f>
        <v>5.4264705882352944</v>
      </c>
      <c r="O187" s="1"/>
      <c r="P187" s="105"/>
      <c r="R187" s="383"/>
      <c r="T187" s="1">
        <f>+'Ark1'!T539</f>
        <v>5.75</v>
      </c>
      <c r="U187" s="390"/>
      <c r="V187" s="93">
        <f>+'Ark1'!U539</f>
        <v>22.168088235294121</v>
      </c>
      <c r="W187" s="93"/>
      <c r="X187" s="1">
        <f>+'Ark1'!W539</f>
        <v>10.294117647058826</v>
      </c>
      <c r="Y187" s="93">
        <f>+'Ark1'!X539</f>
        <v>85.294117647058812</v>
      </c>
      <c r="AA187" s="93">
        <f>+'Ark1'!Y539</f>
        <v>41.176470588235304</v>
      </c>
      <c r="AB187" s="93">
        <f>+'Ark1'!Z539</f>
        <v>5.8449815722934293</v>
      </c>
      <c r="AC187" s="103"/>
      <c r="AD187" s="93">
        <f>+'Ark1'!Z539</f>
        <v>5.8449815722934293</v>
      </c>
      <c r="AE187" s="1">
        <f>+'Ark1'!AA539</f>
        <v>1.4784349482455308</v>
      </c>
      <c r="AF187" s="1">
        <f>+'Ark1'!AB539</f>
        <v>2.7406257336171795</v>
      </c>
      <c r="AG187" s="1">
        <f t="shared" si="40"/>
        <v>4.0851761517615177</v>
      </c>
      <c r="AH187" s="25"/>
      <c r="AR187"/>
      <c r="AV187"/>
      <c r="AW187"/>
      <c r="AX187"/>
      <c r="AY187"/>
      <c r="AZ187"/>
      <c r="BA187"/>
      <c r="BE187"/>
      <c r="BF187"/>
      <c r="BG187"/>
    </row>
    <row r="188" spans="1:59" ht="15.6">
      <c r="A188" s="25"/>
      <c r="B188">
        <f>+'Ark1'!C540</f>
        <v>2020</v>
      </c>
      <c r="C188">
        <f>+'Ark1'!E540</f>
        <v>19</v>
      </c>
      <c r="D188">
        <f>+'Ark1'!Q540</f>
        <v>23</v>
      </c>
      <c r="E188" s="1"/>
      <c r="F188" s="11">
        <f>+'Ark1'!R540</f>
        <v>172</v>
      </c>
      <c r="G188" s="1"/>
      <c r="H188" s="93">
        <f>+'Ark1'!AG540</f>
        <v>1.8677787148125169</v>
      </c>
      <c r="I188" s="93"/>
      <c r="J188" s="93">
        <f>+'Ark1'!AH540</f>
        <v>0</v>
      </c>
      <c r="N188" s="1">
        <f>+'Ark1'!S540</f>
        <v>4.9186046511627923</v>
      </c>
      <c r="O188" s="1"/>
      <c r="P188" s="105"/>
      <c r="R188" s="383"/>
      <c r="T188" s="1">
        <f>+'Ark1'!T540</f>
        <v>5.75</v>
      </c>
      <c r="U188" s="390"/>
      <c r="V188" s="93">
        <f>+'Ark1'!U540</f>
        <v>21.82313953488373</v>
      </c>
      <c r="W188" s="93"/>
      <c r="X188" s="1">
        <f>+'Ark1'!W540</f>
        <v>4.0697674418604652</v>
      </c>
      <c r="Y188" s="93">
        <f>+'Ark1'!X540</f>
        <v>82.55813953488375</v>
      </c>
      <c r="AA188" s="93">
        <f>+'Ark1'!Y540</f>
        <v>42.441860465116257</v>
      </c>
      <c r="AB188" s="93">
        <f>+'Ark1'!Z540</f>
        <v>6.4239243532912997</v>
      </c>
      <c r="AC188" s="103"/>
      <c r="AD188" s="93">
        <f>+'Ark1'!Z540</f>
        <v>6.4239243532912997</v>
      </c>
      <c r="AE188" s="1">
        <f>+'Ark1'!AA540</f>
        <v>1.8659439675968112</v>
      </c>
      <c r="AF188" s="1">
        <f>+'Ark1'!AB540</f>
        <v>2.3355816963799656</v>
      </c>
      <c r="AG188" s="1">
        <f t="shared" si="40"/>
        <v>4.4368557919621754</v>
      </c>
      <c r="AH188" s="25"/>
      <c r="AR188"/>
      <c r="AV188"/>
      <c r="AW188"/>
      <c r="AX188"/>
      <c r="AY188"/>
      <c r="AZ188"/>
      <c r="BA188"/>
      <c r="BE188"/>
      <c r="BF188"/>
      <c r="BG188"/>
    </row>
    <row r="189" spans="1:59" ht="15.6">
      <c r="A189" s="25"/>
      <c r="B189">
        <f>+'Ark1'!C541</f>
        <v>2020</v>
      </c>
      <c r="C189">
        <f>+'Ark1'!E541</f>
        <v>20</v>
      </c>
      <c r="D189">
        <f>+'Ark1'!Q541</f>
        <v>36</v>
      </c>
      <c r="E189" s="1"/>
      <c r="F189" s="11">
        <f>+'Ark1'!R541</f>
        <v>190</v>
      </c>
      <c r="G189" s="1"/>
      <c r="H189" s="93">
        <f>+'Ark1'!AG541</f>
        <v>2.0553139324017335</v>
      </c>
      <c r="I189" s="93"/>
      <c r="J189" s="93">
        <f>+'Ark1'!AH541</f>
        <v>0</v>
      </c>
      <c r="N189" s="1">
        <f>+'Ark1'!S541</f>
        <v>5.6947368421052627</v>
      </c>
      <c r="O189" s="1"/>
      <c r="P189" s="105"/>
      <c r="R189" s="383"/>
      <c r="T189" s="1">
        <f>+'Ark1'!T541</f>
        <v>5.8684210526315796</v>
      </c>
      <c r="U189" s="390"/>
      <c r="V189" s="93">
        <f>+'Ark1'!U541</f>
        <v>21.739263157894747</v>
      </c>
      <c r="W189" s="93"/>
      <c r="X189" s="1">
        <f>+'Ark1'!W541</f>
        <v>9.4736842105263115</v>
      </c>
      <c r="Y189" s="93">
        <f>+'Ark1'!X541</f>
        <v>83.684210526315809</v>
      </c>
      <c r="AA189" s="93">
        <f>+'Ark1'!Y541</f>
        <v>40.526315789473678</v>
      </c>
      <c r="AB189" s="93">
        <f>+'Ark1'!Z541</f>
        <v>6.5615106158816001</v>
      </c>
      <c r="AC189" s="103"/>
      <c r="AD189" s="93">
        <f>+'Ark1'!Z541</f>
        <v>6.5615106158816001</v>
      </c>
      <c r="AE189" s="1">
        <f>+'Ark1'!AA541</f>
        <v>2.00826546898208</v>
      </c>
      <c r="AF189" s="1">
        <f>+'Ark1'!AB541</f>
        <v>2.5667002432119248</v>
      </c>
      <c r="AG189" s="1">
        <f t="shared" si="40"/>
        <v>3.8174306839186714</v>
      </c>
      <c r="AH189" s="25"/>
      <c r="AR189"/>
      <c r="AV189"/>
      <c r="AW189"/>
      <c r="AX189"/>
      <c r="AY189"/>
      <c r="AZ189"/>
      <c r="BA189"/>
      <c r="BE189"/>
      <c r="BF189"/>
      <c r="BG189"/>
    </row>
    <row r="190" spans="1:59" ht="15.6">
      <c r="A190" s="25"/>
      <c r="B190">
        <f>+'Ark1'!C542</f>
        <v>2020</v>
      </c>
      <c r="C190">
        <f>+'Ark1'!E542</f>
        <v>21</v>
      </c>
      <c r="D190">
        <f>+'Ark1'!Q542</f>
        <v>8</v>
      </c>
      <c r="E190" s="1"/>
      <c r="F190" s="11">
        <f>+'Ark1'!R542</f>
        <v>70</v>
      </c>
      <c r="G190" s="1"/>
      <c r="H190" s="93">
        <f>+'Ark1'!AG542</f>
        <v>0.82360642842541887</v>
      </c>
      <c r="I190" s="93"/>
      <c r="J190" s="93">
        <f>+'Ark1'!AH542</f>
        <v>0</v>
      </c>
      <c r="N190" s="1">
        <f>+'Ark1'!S542</f>
        <v>5.3857142857142879</v>
      </c>
      <c r="O190" s="1"/>
      <c r="P190" s="105"/>
      <c r="R190" s="383"/>
      <c r="T190" s="1">
        <f>+'Ark1'!T542</f>
        <v>5.8142857142857114</v>
      </c>
      <c r="U190" s="390"/>
      <c r="V190" s="93">
        <f>+'Ark1'!U542</f>
        <v>23.645142857142847</v>
      </c>
      <c r="W190" s="93"/>
      <c r="X190" s="1">
        <f>+'Ark1'!W542</f>
        <v>12.857142857142859</v>
      </c>
      <c r="Y190" s="93">
        <f>+'Ark1'!X542</f>
        <v>87.142857142857125</v>
      </c>
      <c r="AA190" s="93">
        <f>+'Ark1'!Y542</f>
        <v>50</v>
      </c>
      <c r="AB190" s="93">
        <f>+'Ark1'!Z542</f>
        <v>6.2087122526925551</v>
      </c>
      <c r="AC190" s="103"/>
      <c r="AD190" s="93">
        <f>+'Ark1'!Z542</f>
        <v>6.2087122526925551</v>
      </c>
      <c r="AE190" s="1">
        <f>+'Ark1'!AA542</f>
        <v>1.6586815516535756</v>
      </c>
      <c r="AF190" s="1">
        <f>+'Ark1'!AB542</f>
        <v>3.0392332545413838</v>
      </c>
      <c r="AG190" s="1">
        <f t="shared" si="40"/>
        <v>4.3903448275862029</v>
      </c>
      <c r="AH190" s="25"/>
      <c r="AR190"/>
      <c r="AV190"/>
      <c r="AW190"/>
      <c r="AX190"/>
      <c r="AY190"/>
      <c r="AZ190"/>
      <c r="BA190"/>
      <c r="BE190"/>
      <c r="BF190"/>
      <c r="BG190"/>
    </row>
    <row r="191" spans="1:59" ht="15.6">
      <c r="A191" s="25"/>
      <c r="B191">
        <f>+'Ark1'!C543</f>
        <v>2020</v>
      </c>
      <c r="C191">
        <f>+'Ark1'!E543</f>
        <v>22</v>
      </c>
      <c r="D191">
        <f>+'Ark1'!Q543</f>
        <v>29</v>
      </c>
      <c r="E191" s="1"/>
      <c r="F191" s="11">
        <f>+'Ark1'!R543</f>
        <v>145</v>
      </c>
      <c r="G191" s="1"/>
      <c r="H191" s="93">
        <f>+'Ark1'!AG543</f>
        <v>1.4724062289080102</v>
      </c>
      <c r="I191" s="93"/>
      <c r="J191" s="93">
        <f>+'Ark1'!AH543</f>
        <v>2.0689655172413794</v>
      </c>
      <c r="N191" s="1">
        <f>+'Ark1'!S543</f>
        <v>4.882758620689656</v>
      </c>
      <c r="O191" s="1"/>
      <c r="P191" s="105"/>
      <c r="R191" s="383"/>
      <c r="T191" s="1">
        <f>+'Ark1'!T543</f>
        <v>5.9103448275862078</v>
      </c>
      <c r="U191" s="390"/>
      <c r="V191" s="93">
        <f>+'Ark1'!U543</f>
        <v>20.407034482758629</v>
      </c>
      <c r="W191" s="93"/>
      <c r="X191" s="1">
        <f>+'Ark1'!W543</f>
        <v>5.5172413793103443</v>
      </c>
      <c r="Y191" s="93">
        <f>+'Ark1'!X543</f>
        <v>77.241379310344811</v>
      </c>
      <c r="AA191" s="93">
        <f>+'Ark1'!Y543</f>
        <v>31.724137931034495</v>
      </c>
      <c r="AB191" s="93">
        <f>+'Ark1'!Z543</f>
        <v>8.9118178124863352</v>
      </c>
      <c r="AC191" s="103"/>
      <c r="AD191" s="93">
        <f>+'Ark1'!Z543</f>
        <v>8.9118178124863352</v>
      </c>
      <c r="AE191" s="1">
        <f>+'Ark1'!AA543</f>
        <v>2.052764152520683</v>
      </c>
      <c r="AF191" s="1">
        <f>+'Ark1'!AB543</f>
        <v>2.3456996350013912</v>
      </c>
      <c r="AG191" s="1">
        <f t="shared" si="40"/>
        <v>4.1794067796610177</v>
      </c>
      <c r="AH191" s="25"/>
      <c r="AR191"/>
      <c r="AV191"/>
      <c r="AW191"/>
      <c r="AX191"/>
      <c r="AY191"/>
      <c r="AZ191"/>
      <c r="BA191"/>
      <c r="BE191"/>
      <c r="BF191"/>
      <c r="BG191"/>
    </row>
    <row r="192" spans="1:59" ht="15.6">
      <c r="A192" s="25"/>
      <c r="B192">
        <f>+'Ark1'!C544</f>
        <v>2020</v>
      </c>
      <c r="C192">
        <f>+'Ark1'!E544</f>
        <v>23</v>
      </c>
      <c r="D192">
        <f>+'Ark1'!Q544</f>
        <v>10</v>
      </c>
      <c r="E192" s="1"/>
      <c r="F192" s="11">
        <f>+'Ark1'!R544</f>
        <v>55</v>
      </c>
      <c r="G192" s="1"/>
      <c r="H192" s="93">
        <f>+'Ark1'!AG544</f>
        <v>0.70599386201333003</v>
      </c>
      <c r="I192" s="93"/>
      <c r="J192" s="93">
        <f>+'Ark1'!AH544</f>
        <v>0</v>
      </c>
      <c r="N192" s="1">
        <f>+'Ark1'!S544</f>
        <v>5.9454545454545444</v>
      </c>
      <c r="O192" s="1"/>
      <c r="P192" s="105"/>
      <c r="R192" s="383"/>
      <c r="T192" s="1">
        <f>+'Ark1'!T544</f>
        <v>7.127272727272727</v>
      </c>
      <c r="U192" s="390"/>
      <c r="V192" s="93">
        <f>+'Ark1'!U544</f>
        <v>25.796363636363633</v>
      </c>
      <c r="W192" s="93"/>
      <c r="X192" s="1">
        <f>+'Ark1'!W544</f>
        <v>12.727272727272728</v>
      </c>
      <c r="Y192" s="93">
        <f>+'Ark1'!X544</f>
        <v>94.545454545454561</v>
      </c>
      <c r="AA192" s="93">
        <f>+'Ark1'!Y544</f>
        <v>69.090909090909108</v>
      </c>
      <c r="AB192" s="93">
        <f>+'Ark1'!Z544</f>
        <v>5.8802255255564395</v>
      </c>
      <c r="AC192" s="103"/>
      <c r="AD192" s="93">
        <f>+'Ark1'!Z544</f>
        <v>5.8802255255564395</v>
      </c>
      <c r="AE192" s="1">
        <f>+'Ark1'!AA544</f>
        <v>1.6886593048729173</v>
      </c>
      <c r="AF192" s="1">
        <f>+'Ark1'!AB544</f>
        <v>2.1153512105089449</v>
      </c>
      <c r="AG192" s="1">
        <f t="shared" si="40"/>
        <v>4.3388379204892971</v>
      </c>
      <c r="AH192" s="25"/>
      <c r="AR192"/>
      <c r="AV192"/>
      <c r="AW192"/>
      <c r="AX192"/>
      <c r="AY192"/>
      <c r="AZ192"/>
      <c r="BA192"/>
      <c r="BE192"/>
      <c r="BF192"/>
      <c r="BG192"/>
    </row>
    <row r="193" spans="1:59" ht="15.6">
      <c r="A193" s="25"/>
      <c r="B193">
        <f>+'Ark1'!C545</f>
        <v>2020</v>
      </c>
      <c r="C193">
        <f>+'Ark1'!E545</f>
        <v>24</v>
      </c>
      <c r="D193">
        <f>+'Ark1'!Q545</f>
        <v>32</v>
      </c>
      <c r="E193" s="1"/>
      <c r="F193" s="11">
        <f>+'Ark1'!R545</f>
        <v>208</v>
      </c>
      <c r="G193" s="1"/>
      <c r="H193" s="93">
        <f>+'Ark1'!AG545</f>
        <v>2.2452625065110854</v>
      </c>
      <c r="I193" s="93"/>
      <c r="J193" s="93">
        <f>+'Ark1'!AH545</f>
        <v>0</v>
      </c>
      <c r="N193" s="1">
        <f>+'Ark1'!S545</f>
        <v>5.3413461538461515</v>
      </c>
      <c r="O193" s="1"/>
      <c r="P193" s="105"/>
      <c r="R193" s="383"/>
      <c r="T193" s="1">
        <f>+'Ark1'!T545</f>
        <v>5.6346153846153859</v>
      </c>
      <c r="U193" s="390"/>
      <c r="V193" s="93">
        <f>+'Ark1'!U545</f>
        <v>21.693221153846135</v>
      </c>
      <c r="W193" s="93"/>
      <c r="X193" s="1">
        <f>+'Ark1'!W545</f>
        <v>5.2884615384615392</v>
      </c>
      <c r="Y193" s="93">
        <f>+'Ark1'!X545</f>
        <v>83.173076923076891</v>
      </c>
      <c r="AA193" s="93">
        <f>+'Ark1'!Y545</f>
        <v>33.653846153846153</v>
      </c>
      <c r="AB193" s="93">
        <f>+'Ark1'!Z545</f>
        <v>6.1687536695597309</v>
      </c>
      <c r="AC193" s="103"/>
      <c r="AD193" s="93">
        <f>+'Ark1'!Z545</f>
        <v>6.1687536695597309</v>
      </c>
      <c r="AE193" s="1">
        <f>+'Ark1'!AA545</f>
        <v>2.1085499290399627</v>
      </c>
      <c r="AF193" s="1">
        <f>+'Ark1'!AB545</f>
        <v>2.4141318407201169</v>
      </c>
      <c r="AG193" s="1">
        <f t="shared" si="40"/>
        <v>4.0613771377137695</v>
      </c>
      <c r="AH193" s="25"/>
      <c r="AR193"/>
      <c r="AV193"/>
      <c r="AW193"/>
      <c r="AX193"/>
      <c r="AY193"/>
      <c r="AZ193"/>
      <c r="BA193"/>
      <c r="BE193"/>
      <c r="BF193"/>
      <c r="BG193"/>
    </row>
    <row r="194" spans="1:59" ht="15.6">
      <c r="A194" s="25"/>
      <c r="B194">
        <f>+'Ark1'!C546</f>
        <v>2020</v>
      </c>
      <c r="C194">
        <f>+'Ark1'!E546</f>
        <v>25</v>
      </c>
      <c r="D194">
        <f>+'Ark1'!Q546</f>
        <v>19</v>
      </c>
      <c r="E194" s="1"/>
      <c r="F194" s="11">
        <f>+'Ark1'!R546</f>
        <v>259</v>
      </c>
      <c r="G194" s="1"/>
      <c r="H194" s="93">
        <f>+'Ark1'!AG546</f>
        <v>2.692171350104287</v>
      </c>
      <c r="I194" s="93"/>
      <c r="J194" s="93">
        <f>+'Ark1'!AH546</f>
        <v>0.38610038610038611</v>
      </c>
      <c r="N194" s="1">
        <f>+'Ark1'!S546</f>
        <v>4.9266409266409266</v>
      </c>
      <c r="O194" s="1"/>
      <c r="P194" s="105"/>
      <c r="R194" s="383"/>
      <c r="T194" s="1">
        <f>+'Ark1'!T546</f>
        <v>5.7528957528957516</v>
      </c>
      <c r="U194" s="390"/>
      <c r="V194" s="93">
        <f>+'Ark1'!U546</f>
        <v>20.889266409266408</v>
      </c>
      <c r="W194" s="93"/>
      <c r="X194" s="1">
        <f>+'Ark1'!W546</f>
        <v>5.019305019305019</v>
      </c>
      <c r="Y194" s="93">
        <f>+'Ark1'!X546</f>
        <v>79.922779922779924</v>
      </c>
      <c r="AA194" s="93">
        <f>+'Ark1'!Y546</f>
        <v>32.046332046332047</v>
      </c>
      <c r="AB194" s="93">
        <f>+'Ark1'!Z546</f>
        <v>6.0341492670385843</v>
      </c>
      <c r="AC194" s="103"/>
      <c r="AD194" s="93">
        <f>+'Ark1'!Z546</f>
        <v>6.0341492670385843</v>
      </c>
      <c r="AE194" s="1">
        <f>+'Ark1'!AA546</f>
        <v>1.5417061421020803</v>
      </c>
      <c r="AF194" s="1">
        <f>+'Ark1'!AB546</f>
        <v>2.1793921863386254</v>
      </c>
      <c r="AG194" s="1">
        <f t="shared" si="40"/>
        <v>4.2400626959247649</v>
      </c>
      <c r="AH194" s="25"/>
      <c r="AR194"/>
      <c r="AV194"/>
      <c r="AW194"/>
      <c r="AX194"/>
      <c r="AY194"/>
      <c r="AZ194"/>
      <c r="BA194"/>
      <c r="BE194"/>
      <c r="BF194"/>
      <c r="BG194"/>
    </row>
    <row r="195" spans="1:59" ht="15.6">
      <c r="A195" s="25"/>
      <c r="B195">
        <f>+'Ark1'!C547</f>
        <v>2020</v>
      </c>
      <c r="C195">
        <f>+'Ark1'!E547</f>
        <v>26</v>
      </c>
      <c r="D195">
        <f>+'Ark1'!Q547</f>
        <v>22</v>
      </c>
      <c r="E195" s="1"/>
      <c r="F195" s="11">
        <f>+'Ark1'!R547</f>
        <v>185</v>
      </c>
      <c r="G195" s="1"/>
      <c r="H195" s="93">
        <f>+'Ark1'!AG547</f>
        <v>1.8181133304260264</v>
      </c>
      <c r="I195" s="93"/>
      <c r="J195" s="93">
        <f>+'Ark1'!AH547</f>
        <v>0</v>
      </c>
      <c r="N195" s="1">
        <f>+'Ark1'!S547</f>
        <v>4</v>
      </c>
      <c r="O195" s="1"/>
      <c r="P195" s="105"/>
      <c r="R195" s="383"/>
      <c r="T195" s="1">
        <f>+'Ark1'!T547</f>
        <v>4.8216216216216203</v>
      </c>
      <c r="U195" s="390"/>
      <c r="V195" s="93">
        <f>+'Ark1'!U547</f>
        <v>19.750108108108112</v>
      </c>
      <c r="W195" s="93"/>
      <c r="X195" s="1">
        <f>+'Ark1'!W547</f>
        <v>2.1621621621621623</v>
      </c>
      <c r="Y195" s="93">
        <f>+'Ark1'!X547</f>
        <v>76.756756756756758</v>
      </c>
      <c r="AA195" s="93">
        <f>+'Ark1'!Y547</f>
        <v>22.702702702702705</v>
      </c>
      <c r="AB195" s="93">
        <f>+'Ark1'!Z547</f>
        <v>5.6448019608753111</v>
      </c>
      <c r="AC195" s="103"/>
      <c r="AD195" s="93">
        <f>+'Ark1'!Z547</f>
        <v>5.6448019608753111</v>
      </c>
      <c r="AE195" s="1">
        <f>+'Ark1'!AA547</f>
        <v>1.531648114269706</v>
      </c>
      <c r="AF195" s="1">
        <f>+'Ark1'!AB547</f>
        <v>2.2094557401406858</v>
      </c>
      <c r="AG195" s="1">
        <f t="shared" si="40"/>
        <v>4.9375270270270279</v>
      </c>
      <c r="AH195" s="25"/>
      <c r="AR195"/>
      <c r="AV195"/>
      <c r="AW195"/>
      <c r="AX195"/>
      <c r="AY195"/>
      <c r="AZ195"/>
      <c r="BA195"/>
      <c r="BE195"/>
      <c r="BF195"/>
      <c r="BG195"/>
    </row>
    <row r="196" spans="1:59" ht="15.6">
      <c r="A196" s="25"/>
      <c r="B196">
        <f>+'Ark1'!C548</f>
        <v>2020</v>
      </c>
      <c r="C196">
        <f>+'Ark1'!E548</f>
        <v>27</v>
      </c>
      <c r="D196">
        <f>+'Ark1'!Q548</f>
        <v>22</v>
      </c>
      <c r="E196" s="1"/>
      <c r="F196" s="11">
        <f>+'Ark1'!R548</f>
        <v>152</v>
      </c>
      <c r="G196" s="1"/>
      <c r="H196" s="93">
        <f>+'Ark1'!AG548</f>
        <v>1.5913374334187276</v>
      </c>
      <c r="I196" s="93"/>
      <c r="J196" s="93">
        <f>+'Ark1'!AH548</f>
        <v>0</v>
      </c>
      <c r="N196" s="1">
        <f>+'Ark1'!S548</f>
        <v>3.9407894736842111</v>
      </c>
      <c r="O196" s="1"/>
      <c r="P196" s="105"/>
      <c r="R196" s="383"/>
      <c r="T196" s="1">
        <f>+'Ark1'!T548</f>
        <v>5.6513157894736841</v>
      </c>
      <c r="U196" s="390"/>
      <c r="V196" s="93">
        <f>+'Ark1'!U548</f>
        <v>21.039671052631569</v>
      </c>
      <c r="W196" s="93"/>
      <c r="X196" s="1">
        <f>+'Ark1'!W548</f>
        <v>7.2368421052631549</v>
      </c>
      <c r="Y196" s="93">
        <f>+'Ark1'!X548</f>
        <v>89.473684210526301</v>
      </c>
      <c r="AA196" s="93">
        <f>+'Ark1'!Y548</f>
        <v>25</v>
      </c>
      <c r="AB196" s="93">
        <f>+'Ark1'!Z548</f>
        <v>4.987137457838152</v>
      </c>
      <c r="AC196" s="103"/>
      <c r="AD196" s="93">
        <f>+'Ark1'!Z548</f>
        <v>4.987137457838152</v>
      </c>
      <c r="AE196" s="1">
        <f>+'Ark1'!AA548</f>
        <v>1.6512895783199697</v>
      </c>
      <c r="AF196" s="1">
        <f>+'Ark1'!AB548</f>
        <v>2.6414207411648678</v>
      </c>
      <c r="AG196" s="1">
        <f t="shared" si="40"/>
        <v>5.3389482470784611</v>
      </c>
      <c r="AH196" s="25"/>
      <c r="AR196"/>
      <c r="AV196"/>
      <c r="AW196"/>
      <c r="AX196"/>
      <c r="AY196"/>
      <c r="AZ196"/>
      <c r="BA196"/>
      <c r="BE196"/>
      <c r="BF196"/>
      <c r="BG196"/>
    </row>
    <row r="197" spans="1:59" ht="15.6">
      <c r="A197" s="25"/>
      <c r="B197">
        <f>+'Ark1'!C549</f>
        <v>2020</v>
      </c>
      <c r="C197">
        <f>+'Ark1'!E549</f>
        <v>28</v>
      </c>
      <c r="D197">
        <f>+'Ark1'!Q549</f>
        <v>6</v>
      </c>
      <c r="E197" s="1"/>
      <c r="F197" s="11">
        <f>+'Ark1'!R549</f>
        <v>42</v>
      </c>
      <c r="G197" s="1"/>
      <c r="H197" s="93">
        <f>+'Ark1'!AG549</f>
        <v>0.50169452459663122</v>
      </c>
      <c r="I197" s="93"/>
      <c r="J197" s="93">
        <f>+'Ark1'!AH549</f>
        <v>0</v>
      </c>
      <c r="N197" s="1">
        <f>+'Ark1'!S549</f>
        <v>5.4047619047619033</v>
      </c>
      <c r="O197" s="1"/>
      <c r="P197" s="105"/>
      <c r="R197" s="383"/>
      <c r="T197" s="1">
        <f>+'Ark1'!T549</f>
        <v>7</v>
      </c>
      <c r="U197" s="390"/>
      <c r="V197" s="93">
        <f>+'Ark1'!U549</f>
        <v>24.005476190476191</v>
      </c>
      <c r="W197" s="93"/>
      <c r="X197" s="1">
        <f>+'Ark1'!W549</f>
        <v>9.5238095238095273</v>
      </c>
      <c r="Y197" s="93">
        <f>+'Ark1'!X549</f>
        <v>95.238095238095283</v>
      </c>
      <c r="AA197" s="93">
        <f>+'Ark1'!Y549</f>
        <v>57.142857142857153</v>
      </c>
      <c r="AB197" s="93">
        <f>+'Ark1'!Z549</f>
        <v>4.5280339486259722</v>
      </c>
      <c r="AC197" s="103"/>
      <c r="AD197" s="93">
        <f>+'Ark1'!Z549</f>
        <v>4.5280339486259722</v>
      </c>
      <c r="AE197" s="1">
        <f>+'Ark1'!AA549</f>
        <v>1.0478895754602551</v>
      </c>
      <c r="AF197" s="1">
        <f>+'Ark1'!AB549</f>
        <v>1.9272482233188633</v>
      </c>
      <c r="AG197" s="1">
        <f t="shared" si="40"/>
        <v>4.4415418502202657</v>
      </c>
      <c r="AH197" s="25"/>
      <c r="AR197"/>
      <c r="AV197"/>
      <c r="AW197"/>
      <c r="AX197"/>
      <c r="AY197"/>
      <c r="AZ197"/>
      <c r="BA197"/>
      <c r="BE197"/>
      <c r="BF197"/>
      <c r="BG197"/>
    </row>
    <row r="198" spans="1:59" ht="15.6">
      <c r="A198" s="25"/>
      <c r="B198">
        <f>+'Ark1'!C550</f>
        <v>2020</v>
      </c>
      <c r="C198">
        <f>+'Ark1'!E550</f>
        <v>29</v>
      </c>
      <c r="D198">
        <f>+'Ark1'!Q550</f>
        <v>9</v>
      </c>
      <c r="E198" s="1"/>
      <c r="F198" s="11">
        <f>+'Ark1'!R550</f>
        <v>44</v>
      </c>
      <c r="G198" s="1"/>
      <c r="H198" s="93">
        <f>+'Ark1'!AG550</f>
        <v>0.4812481700786384</v>
      </c>
      <c r="I198" s="93"/>
      <c r="J198" s="93">
        <f>+'Ark1'!AH550</f>
        <v>0</v>
      </c>
      <c r="N198" s="1">
        <f>+'Ark1'!S550</f>
        <v>4.2045454545454541</v>
      </c>
      <c r="O198" s="1"/>
      <c r="P198" s="105"/>
      <c r="R198" s="383"/>
      <c r="T198" s="1">
        <f>+'Ark1'!T550</f>
        <v>5.2045454545454541</v>
      </c>
      <c r="U198" s="390"/>
      <c r="V198" s="93">
        <f>+'Ark1'!U550</f>
        <v>21.980454545454545</v>
      </c>
      <c r="W198" s="93"/>
      <c r="X198" s="1">
        <f>+'Ark1'!W550</f>
        <v>2.2727272727272729</v>
      </c>
      <c r="Y198" s="93">
        <f>+'Ark1'!X550</f>
        <v>81.818181818181813</v>
      </c>
      <c r="AA198" s="93">
        <f>+'Ark1'!Y550</f>
        <v>29.54545454545455</v>
      </c>
      <c r="AB198" s="93">
        <f>+'Ark1'!Z550</f>
        <v>8.5014955781977299</v>
      </c>
      <c r="AC198" s="103"/>
      <c r="AD198" s="93">
        <f>+'Ark1'!Z550</f>
        <v>8.5014955781977299</v>
      </c>
      <c r="AE198" s="1">
        <f>+'Ark1'!AA550</f>
        <v>1.4074403823082775</v>
      </c>
      <c r="AF198" s="1">
        <f>+'Ark1'!AB550</f>
        <v>2.4269279632578673</v>
      </c>
      <c r="AG198" s="1">
        <f t="shared" si="40"/>
        <v>5.2277837837837842</v>
      </c>
      <c r="AH198" s="25"/>
      <c r="AR198"/>
      <c r="AV198"/>
      <c r="AW198"/>
      <c r="AX198"/>
      <c r="AY198"/>
      <c r="AZ198"/>
      <c r="BA198"/>
      <c r="BE198"/>
      <c r="BF198"/>
      <c r="BG198"/>
    </row>
    <row r="199" spans="1:59" ht="15.6">
      <c r="A199" s="25"/>
      <c r="B199">
        <f>+'Ark1'!C551</f>
        <v>2020</v>
      </c>
      <c r="C199">
        <f>+'Ark1'!E551</f>
        <v>30</v>
      </c>
      <c r="D199">
        <f>+'Ark1'!Q551</f>
        <v>3</v>
      </c>
      <c r="E199" s="1"/>
      <c r="F199" s="11">
        <f>+'Ark1'!R551</f>
        <v>5</v>
      </c>
      <c r="G199" s="1"/>
      <c r="H199" s="93">
        <f>+'Ark1'!AG551</f>
        <v>4.7371451694156359E-2</v>
      </c>
      <c r="I199" s="93"/>
      <c r="J199" s="93">
        <f>+'Ark1'!AH551</f>
        <v>0</v>
      </c>
      <c r="N199" s="1">
        <f>+'Ark1'!S551</f>
        <v>5.8</v>
      </c>
      <c r="O199" s="1"/>
      <c r="P199" s="105"/>
      <c r="R199" s="383"/>
      <c r="T199" s="1">
        <f>+'Ark1'!T551</f>
        <v>6.2</v>
      </c>
      <c r="U199" s="390"/>
      <c r="V199" s="93">
        <f>+'Ark1'!U551</f>
        <v>19.039999999999996</v>
      </c>
      <c r="W199" s="93"/>
      <c r="X199" s="1">
        <f>+'Ark1'!W551</f>
        <v>0</v>
      </c>
      <c r="Y199" s="93">
        <f>+'Ark1'!X551</f>
        <v>100</v>
      </c>
      <c r="AA199" s="93">
        <f>+'Ark1'!Y551</f>
        <v>20</v>
      </c>
      <c r="AB199" s="93">
        <f>+'Ark1'!Z551</f>
        <v>3.6213809520678688</v>
      </c>
      <c r="AC199" s="103"/>
      <c r="AD199" s="93">
        <f>+'Ark1'!Z551</f>
        <v>3.6213809520678688</v>
      </c>
      <c r="AE199" s="1">
        <f>+'Ark1'!AA551</f>
        <v>1.326649916142161</v>
      </c>
      <c r="AF199" s="1">
        <f>+'Ark1'!AB551</f>
        <v>2.3999999999999995</v>
      </c>
      <c r="AG199" s="1">
        <f t="shared" si="40"/>
        <v>3.2827586206896546</v>
      </c>
      <c r="AH199" s="25"/>
      <c r="AR199"/>
      <c r="AV199"/>
      <c r="AW199"/>
      <c r="AX199"/>
      <c r="AY199"/>
      <c r="AZ199"/>
      <c r="BA199"/>
      <c r="BE199"/>
      <c r="BF199"/>
      <c r="BG199"/>
    </row>
    <row r="200" spans="1:59" ht="15.6">
      <c r="A200" s="25"/>
      <c r="B200">
        <f>+'Ark1'!C552</f>
        <v>2020</v>
      </c>
      <c r="C200">
        <f>+'Ark1'!E552</f>
        <v>31</v>
      </c>
      <c r="D200">
        <f>+'Ark1'!Q552</f>
        <v>3</v>
      </c>
      <c r="E200" s="1"/>
      <c r="F200" s="11">
        <f>+'Ark1'!R552</f>
        <v>68</v>
      </c>
      <c r="G200" s="1"/>
      <c r="H200" s="93">
        <f>+'Ark1'!AG552</f>
        <v>0.82295457336534117</v>
      </c>
      <c r="I200" s="93"/>
      <c r="J200" s="93">
        <f>+'Ark1'!AH552</f>
        <v>0</v>
      </c>
      <c r="N200" s="1">
        <f>+'Ark1'!S552</f>
        <v>6.3382352941176476</v>
      </c>
      <c r="O200" s="1"/>
      <c r="P200" s="105"/>
      <c r="R200" s="383"/>
      <c r="T200" s="1">
        <f>+'Ark1'!T552</f>
        <v>6.1029411764705879</v>
      </c>
      <c r="U200" s="390"/>
      <c r="V200" s="93">
        <f>+'Ark1'!U552</f>
        <v>24.321323529411764</v>
      </c>
      <c r="W200" s="93"/>
      <c r="X200" s="1">
        <f>+'Ark1'!W552</f>
        <v>1.4705882352941178</v>
      </c>
      <c r="Y200" s="93">
        <f>+'Ark1'!X552</f>
        <v>100</v>
      </c>
      <c r="AA200" s="93">
        <f>+'Ark1'!Y552</f>
        <v>50</v>
      </c>
      <c r="AB200" s="93">
        <f>+'Ark1'!Z552</f>
        <v>4.8189655664491955</v>
      </c>
      <c r="AC200" s="103"/>
      <c r="AD200" s="93">
        <f>+'Ark1'!Z552</f>
        <v>4.8189655664491955</v>
      </c>
      <c r="AE200" s="1">
        <f>+'Ark1'!AA552</f>
        <v>1.7707616682696621</v>
      </c>
      <c r="AF200" s="1">
        <f>+'Ark1'!AB552</f>
        <v>1.6989590747620349</v>
      </c>
      <c r="AG200" s="1">
        <f t="shared" si="40"/>
        <v>3.8372389791183288</v>
      </c>
      <c r="AH200" s="25"/>
      <c r="AR200"/>
      <c r="AV200"/>
      <c r="AW200"/>
      <c r="AX200"/>
      <c r="AY200"/>
      <c r="AZ200"/>
      <c r="BA200"/>
      <c r="BE200"/>
      <c r="BF200"/>
      <c r="BG200"/>
    </row>
    <row r="201" spans="1:59" ht="15.6">
      <c r="A201" s="25"/>
      <c r="B201">
        <f>+'Ark1'!C553</f>
        <v>2020</v>
      </c>
      <c r="C201">
        <f>+'Ark1'!E553</f>
        <v>32</v>
      </c>
      <c r="D201">
        <f>+'Ark1'!Q553</f>
        <v>15</v>
      </c>
      <c r="E201" s="1"/>
      <c r="F201" s="11">
        <f>+'Ark1'!R553</f>
        <v>93</v>
      </c>
      <c r="G201" s="1"/>
      <c r="H201" s="93">
        <f>+'Ark1'!AG553</f>
        <v>0.7975322260223322</v>
      </c>
      <c r="I201" s="93"/>
      <c r="J201" s="93">
        <f>+'Ark1'!AH553</f>
        <v>0</v>
      </c>
      <c r="N201" s="1">
        <f>+'Ark1'!S553</f>
        <v>4.688172043010753</v>
      </c>
      <c r="O201" s="1"/>
      <c r="P201" s="105"/>
      <c r="R201" s="383"/>
      <c r="T201" s="1">
        <f>+'Ark1'!T553</f>
        <v>4.5483870967741939</v>
      </c>
      <c r="U201" s="390"/>
      <c r="V201" s="93">
        <f>+'Ark1'!U553</f>
        <v>17.233978494623646</v>
      </c>
      <c r="W201" s="93"/>
      <c r="X201" s="1">
        <f>+'Ark1'!W553</f>
        <v>0</v>
      </c>
      <c r="Y201" s="93">
        <f>+'Ark1'!X553</f>
        <v>54.838709677419359</v>
      </c>
      <c r="AA201" s="93">
        <f>+'Ark1'!Y553</f>
        <v>17.20430107526882</v>
      </c>
      <c r="AB201" s="93">
        <f>+'Ark1'!Z553</f>
        <v>7.0449095692029555</v>
      </c>
      <c r="AC201" s="103"/>
      <c r="AD201" s="93">
        <f>+'Ark1'!Z553</f>
        <v>7.0449095692029555</v>
      </c>
      <c r="AE201" s="1">
        <f>+'Ark1'!AA553</f>
        <v>1.6062947052389287</v>
      </c>
      <c r="AF201" s="1">
        <f>+'Ark1'!AB553</f>
        <v>2.152848221092075</v>
      </c>
      <c r="AG201" s="1">
        <f t="shared" si="40"/>
        <v>3.6760550458715571</v>
      </c>
      <c r="AH201" s="25"/>
      <c r="AR201"/>
      <c r="AV201"/>
      <c r="AW201"/>
      <c r="AX201"/>
      <c r="AY201"/>
      <c r="AZ201"/>
      <c r="BA201"/>
      <c r="BE201"/>
      <c r="BF201"/>
      <c r="BG201"/>
    </row>
    <row r="202" spans="1:59" ht="15.6">
      <c r="A202" s="25"/>
      <c r="B202">
        <f>+'Ark1'!C554</f>
        <v>2020</v>
      </c>
      <c r="C202">
        <f>+'Ark1'!E554</f>
        <v>33</v>
      </c>
      <c r="D202">
        <f>+'Ark1'!Q554</f>
        <v>11</v>
      </c>
      <c r="E202" s="1"/>
      <c r="F202" s="11">
        <f>+'Ark1'!R554</f>
        <v>65</v>
      </c>
      <c r="G202" s="1"/>
      <c r="H202" s="93">
        <f>+'Ark1'!AG554</f>
        <v>0.69605182834894785</v>
      </c>
      <c r="I202" s="93"/>
      <c r="J202" s="93">
        <f>+'Ark1'!AH554</f>
        <v>0</v>
      </c>
      <c r="N202" s="1">
        <f>+'Ark1'!S554</f>
        <v>4.4000000000000004</v>
      </c>
      <c r="O202" s="1"/>
      <c r="P202" s="105"/>
      <c r="R202" s="383"/>
      <c r="T202" s="1">
        <f>+'Ark1'!T554</f>
        <v>5.2769230769230759</v>
      </c>
      <c r="U202" s="390"/>
      <c r="V202" s="93">
        <f>+'Ark1'!U554</f>
        <v>21.520307692307689</v>
      </c>
      <c r="W202" s="93"/>
      <c r="X202" s="1">
        <f>+'Ark1'!W554</f>
        <v>3.0769230769230762</v>
      </c>
      <c r="Y202" s="93">
        <f>+'Ark1'!X554</f>
        <v>87.692307692307679</v>
      </c>
      <c r="AA202" s="93">
        <f>+'Ark1'!Y554</f>
        <v>36.923076923076913</v>
      </c>
      <c r="AB202" s="93">
        <f>+'Ark1'!Z554</f>
        <v>5.2229646662911158</v>
      </c>
      <c r="AC202" s="103"/>
      <c r="AD202" s="93">
        <f>+'Ark1'!Z554</f>
        <v>5.2229646662911158</v>
      </c>
      <c r="AE202" s="1">
        <f>+'Ark1'!AA554</f>
        <v>1.5961492122268224</v>
      </c>
      <c r="AF202" s="1">
        <f>+'Ark1'!AB554</f>
        <v>2.5084944446217592</v>
      </c>
      <c r="AG202" s="1">
        <f t="shared" si="40"/>
        <v>4.89097902097902</v>
      </c>
      <c r="AH202" s="25"/>
      <c r="AR202"/>
      <c r="AV202"/>
      <c r="AW202"/>
      <c r="AX202"/>
      <c r="AY202"/>
      <c r="AZ202"/>
      <c r="BA202"/>
      <c r="BE202"/>
      <c r="BF202"/>
      <c r="BG202"/>
    </row>
    <row r="203" spans="1:59" ht="15.6">
      <c r="A203" s="25"/>
      <c r="B203">
        <f>+'Ark1'!C555</f>
        <v>2020</v>
      </c>
      <c r="C203">
        <f>+'Ark1'!E555</f>
        <v>34</v>
      </c>
      <c r="D203">
        <f>+'Ark1'!Q555</f>
        <v>20</v>
      </c>
      <c r="E203" s="1"/>
      <c r="F203" s="11">
        <f>+'Ark1'!R555</f>
        <v>161</v>
      </c>
      <c r="G203" s="1"/>
      <c r="H203" s="93">
        <f>+'Ark1'!AG555</f>
        <v>1.7396269955970411</v>
      </c>
      <c r="I203" s="93"/>
      <c r="J203" s="93">
        <f>+'Ark1'!AH555</f>
        <v>0</v>
      </c>
      <c r="N203" s="1">
        <f>+'Ark1'!S555</f>
        <v>5.1925465838509313</v>
      </c>
      <c r="O203" s="1"/>
      <c r="P203" s="105"/>
      <c r="R203" s="383"/>
      <c r="T203" s="1">
        <f>+'Ark1'!T555</f>
        <v>6.136645962732918</v>
      </c>
      <c r="U203" s="390"/>
      <c r="V203" s="93">
        <f>+'Ark1'!U555</f>
        <v>21.714534161490672</v>
      </c>
      <c r="W203" s="93"/>
      <c r="X203" s="1">
        <f>+'Ark1'!W555</f>
        <v>8.0745341614906803</v>
      </c>
      <c r="Y203" s="93">
        <f>+'Ark1'!X555</f>
        <v>75.776397515527947</v>
      </c>
      <c r="AA203" s="93">
        <f>+'Ark1'!Y555</f>
        <v>39.130434782608695</v>
      </c>
      <c r="AB203" s="93">
        <f>+'Ark1'!Z555</f>
        <v>6.8880981112676212</v>
      </c>
      <c r="AC203" s="103"/>
      <c r="AD203" s="93">
        <f>+'Ark1'!Z555</f>
        <v>6.8880981112676212</v>
      </c>
      <c r="AE203" s="1">
        <f>+'Ark1'!AA555</f>
        <v>1.5584493326265421</v>
      </c>
      <c r="AF203" s="1">
        <f>+'Ark1'!AB555</f>
        <v>2.5887882832087183</v>
      </c>
      <c r="AG203" s="1">
        <f t="shared" si="40"/>
        <v>4.1818660287081322</v>
      </c>
      <c r="AH203" s="25"/>
      <c r="AR203"/>
      <c r="AV203"/>
      <c r="AW203"/>
      <c r="AX203"/>
      <c r="AY203"/>
      <c r="AZ203"/>
      <c r="BA203"/>
      <c r="BE203"/>
      <c r="BF203"/>
      <c r="BG203"/>
    </row>
    <row r="204" spans="1:59" ht="15.6">
      <c r="A204" s="25"/>
      <c r="B204">
        <f>+'Ark1'!C556</f>
        <v>2020</v>
      </c>
      <c r="C204">
        <f>+'Ark1'!E556</f>
        <v>35</v>
      </c>
      <c r="D204">
        <f>+'Ark1'!Q556</f>
        <v>9</v>
      </c>
      <c r="E204" s="1"/>
      <c r="F204" s="11">
        <f>+'Ark1'!R556</f>
        <v>33</v>
      </c>
      <c r="G204" s="1"/>
      <c r="H204" s="93">
        <f>+'Ark1'!AG556</f>
        <v>0.3021074523852223</v>
      </c>
      <c r="I204" s="93"/>
      <c r="J204" s="93">
        <f>+'Ark1'!AH556</f>
        <v>0</v>
      </c>
      <c r="N204" s="1">
        <f>+'Ark1'!S556</f>
        <v>4.3030303030303036</v>
      </c>
      <c r="O204" s="1"/>
      <c r="P204" s="105"/>
      <c r="R204" s="383"/>
      <c r="T204" s="1">
        <f>+'Ark1'!T556</f>
        <v>4.6363636363636367</v>
      </c>
      <c r="U204" s="390"/>
      <c r="V204" s="93">
        <f>+'Ark1'!U556</f>
        <v>18.397878787878785</v>
      </c>
      <c r="W204" s="93"/>
      <c r="X204" s="1">
        <f>+'Ark1'!W556</f>
        <v>0</v>
      </c>
      <c r="Y204" s="93">
        <f>+'Ark1'!X556</f>
        <v>66.666666666666686</v>
      </c>
      <c r="AA204" s="93">
        <f>+'Ark1'!Y556</f>
        <v>15.151515151515152</v>
      </c>
      <c r="AB204" s="93">
        <f>+'Ark1'!Z556</f>
        <v>4.7261168361503687</v>
      </c>
      <c r="AC204" s="103"/>
      <c r="AD204" s="93">
        <f>+'Ark1'!Z556</f>
        <v>4.7261168361503687</v>
      </c>
      <c r="AE204" s="1">
        <f>+'Ark1'!AA556</f>
        <v>1.4456800535607972</v>
      </c>
      <c r="AF204" s="1">
        <f>+'Ark1'!AB556</f>
        <v>2.1856027782129641</v>
      </c>
      <c r="AG204" s="1">
        <f t="shared" si="40"/>
        <v>4.2755633802816888</v>
      </c>
      <c r="AH204" s="25"/>
      <c r="AR204"/>
      <c r="AV204"/>
      <c r="AW204"/>
      <c r="AX204"/>
      <c r="AY204"/>
      <c r="AZ204"/>
      <c r="BA204"/>
      <c r="BE204"/>
      <c r="BF204"/>
      <c r="BG204"/>
    </row>
    <row r="205" spans="1:59" ht="15.6">
      <c r="A205" s="25"/>
      <c r="B205">
        <f>+'Ark1'!C557</f>
        <v>2020</v>
      </c>
      <c r="C205">
        <f>+'Ark1'!E557</f>
        <v>36</v>
      </c>
      <c r="D205">
        <f>+'Ark1'!Q557</f>
        <v>20</v>
      </c>
      <c r="E205" s="1"/>
      <c r="F205" s="11">
        <f>+'Ark1'!R557</f>
        <v>118</v>
      </c>
      <c r="G205" s="1"/>
      <c r="H205" s="93">
        <f>+'Ark1'!AG557</f>
        <v>1.0583687939168689</v>
      </c>
      <c r="I205" s="93"/>
      <c r="J205" s="93">
        <f>+'Ark1'!AH557</f>
        <v>0</v>
      </c>
      <c r="N205" s="1">
        <f>+'Ark1'!S557</f>
        <v>4.5423728813559316</v>
      </c>
      <c r="O205" s="1"/>
      <c r="P205" s="105"/>
      <c r="R205" s="383"/>
      <c r="T205" s="1">
        <f>+'Ark1'!T557</f>
        <v>4.28813559322034</v>
      </c>
      <c r="U205" s="390"/>
      <c r="V205" s="93">
        <f>+'Ark1'!U557</f>
        <v>18.025000000000006</v>
      </c>
      <c r="W205" s="93"/>
      <c r="X205" s="1">
        <f>+'Ark1'!W557</f>
        <v>0</v>
      </c>
      <c r="Y205" s="93">
        <f>+'Ark1'!X557</f>
        <v>61.01694915254236</v>
      </c>
      <c r="AA205" s="93">
        <f>+'Ark1'!Y557</f>
        <v>15.25423728813559</v>
      </c>
      <c r="AB205" s="93">
        <f>+'Ark1'!Z557</f>
        <v>4.8467040609301808</v>
      </c>
      <c r="AC205" s="103"/>
      <c r="AD205" s="93">
        <f>+'Ark1'!Z557</f>
        <v>4.8467040609301808</v>
      </c>
      <c r="AE205" s="1">
        <f>+'Ark1'!AA557</f>
        <v>1.6242028960078141</v>
      </c>
      <c r="AF205" s="1">
        <f>+'Ark1'!AB557</f>
        <v>2.1277094189397641</v>
      </c>
      <c r="AG205" s="1">
        <f t="shared" si="40"/>
        <v>3.9681902985074644</v>
      </c>
      <c r="AH205" s="25"/>
      <c r="AR205"/>
      <c r="AV205"/>
      <c r="AW205"/>
      <c r="AX205"/>
      <c r="AY205"/>
      <c r="AZ205"/>
      <c r="BA205"/>
      <c r="BE205"/>
      <c r="BF205"/>
      <c r="BG205"/>
    </row>
    <row r="206" spans="1:59" ht="15.6">
      <c r="A206" s="25"/>
      <c r="B206">
        <f>+'Ark1'!C558</f>
        <v>2020</v>
      </c>
      <c r="C206">
        <f>+'Ark1'!E558</f>
        <v>37</v>
      </c>
      <c r="D206">
        <f>+'Ark1'!Q558</f>
        <v>23</v>
      </c>
      <c r="E206" s="1"/>
      <c r="F206" s="11">
        <f>+'Ark1'!R558</f>
        <v>161</v>
      </c>
      <c r="G206" s="1"/>
      <c r="H206" s="93">
        <f>+'Ark1'!AG558</f>
        <v>1.5309338565158543</v>
      </c>
      <c r="I206" s="93"/>
      <c r="J206" s="93">
        <f>+'Ark1'!AH558</f>
        <v>0</v>
      </c>
      <c r="N206" s="1">
        <f>+'Ark1'!S558</f>
        <v>4.2484472049689446</v>
      </c>
      <c r="O206" s="1"/>
      <c r="P206" s="105"/>
      <c r="R206" s="383"/>
      <c r="T206" s="1">
        <f>+'Ark1'!T558</f>
        <v>4.4782608695652177</v>
      </c>
      <c r="U206" s="390"/>
      <c r="V206" s="93">
        <f>+'Ark1'!U558</f>
        <v>19.109565217391314</v>
      </c>
      <c r="W206" s="93"/>
      <c r="X206" s="1">
        <f>+'Ark1'!W558</f>
        <v>2.4844720496894408</v>
      </c>
      <c r="Y206" s="93">
        <f>+'Ark1'!X558</f>
        <v>67.701863354037272</v>
      </c>
      <c r="AA206" s="93">
        <f>+'Ark1'!Y558</f>
        <v>15.527950310559005</v>
      </c>
      <c r="AB206" s="93">
        <f>+'Ark1'!Z558</f>
        <v>6.2654112452283046</v>
      </c>
      <c r="AC206" s="103"/>
      <c r="AD206" s="93">
        <f>+'Ark1'!Z558</f>
        <v>6.2654112452283046</v>
      </c>
      <c r="AE206" s="1">
        <f>+'Ark1'!AA558</f>
        <v>1.8110463531272247</v>
      </c>
      <c r="AF206" s="1">
        <f>+'Ark1'!AB558</f>
        <v>2.2321394814989319</v>
      </c>
      <c r="AG206" s="1">
        <f t="shared" si="40"/>
        <v>4.4980116959064347</v>
      </c>
      <c r="AH206" s="25"/>
      <c r="AR206"/>
      <c r="AV206"/>
      <c r="AW206"/>
      <c r="AX206"/>
      <c r="AY206"/>
      <c r="AZ206"/>
      <c r="BA206"/>
      <c r="BE206"/>
      <c r="BF206"/>
      <c r="BG206"/>
    </row>
    <row r="207" spans="1:59" ht="15.6">
      <c r="A207" s="25"/>
      <c r="B207">
        <f>+'Ark1'!C559</f>
        <v>2020</v>
      </c>
      <c r="C207">
        <f>+'Ark1'!E559</f>
        <v>38</v>
      </c>
      <c r="D207">
        <f>+'Ark1'!Q559</f>
        <v>23</v>
      </c>
      <c r="E207" s="1"/>
      <c r="F207" s="11">
        <f>+'Ark1'!R559</f>
        <v>152</v>
      </c>
      <c r="G207" s="1"/>
      <c r="H207" s="93">
        <f>+'Ark1'!AG559</f>
        <v>1.383360837304342</v>
      </c>
      <c r="I207" s="93"/>
      <c r="J207" s="93">
        <f>+'Ark1'!AH559</f>
        <v>9.8684210526315805</v>
      </c>
      <c r="N207" s="1">
        <f>+'Ark1'!S559</f>
        <v>4.552631578947369</v>
      </c>
      <c r="O207" s="1"/>
      <c r="P207" s="105"/>
      <c r="R207" s="383"/>
      <c r="T207" s="1">
        <f>+'Ark1'!T559</f>
        <v>4.9407894736842097</v>
      </c>
      <c r="U207" s="390"/>
      <c r="V207" s="93">
        <f>+'Ark1'!U559</f>
        <v>18.289934210526319</v>
      </c>
      <c r="W207" s="93"/>
      <c r="X207" s="1">
        <f>+'Ark1'!W559</f>
        <v>2.6315789473684221</v>
      </c>
      <c r="Y207" s="93">
        <f>+'Ark1'!X559</f>
        <v>66.44736842105263</v>
      </c>
      <c r="AA207" s="93">
        <f>+'Ark1'!Y559</f>
        <v>17.10526315789474</v>
      </c>
      <c r="AB207" s="93">
        <f>+'Ark1'!Z559</f>
        <v>5.591491715180724</v>
      </c>
      <c r="AC207" s="103"/>
      <c r="AD207" s="93">
        <f>+'Ark1'!Z559</f>
        <v>5.591491715180724</v>
      </c>
      <c r="AE207" s="1">
        <f>+'Ark1'!AA559</f>
        <v>1.5927032369867395</v>
      </c>
      <c r="AF207" s="1">
        <f>+'Ark1'!AB559</f>
        <v>2.3709690241699501</v>
      </c>
      <c r="AG207" s="1">
        <f t="shared" ref="AG207:AG221" si="41">+V207/N207</f>
        <v>4.0174421965317917</v>
      </c>
      <c r="AH207" s="25"/>
      <c r="AR207"/>
      <c r="AV207"/>
      <c r="AW207"/>
      <c r="AX207"/>
      <c r="AY207"/>
      <c r="AZ207"/>
      <c r="BA207"/>
      <c r="BE207"/>
      <c r="BF207"/>
      <c r="BG207"/>
    </row>
    <row r="208" spans="1:59" ht="15.6">
      <c r="A208" s="25"/>
      <c r="B208">
        <f>+'Ark1'!C560</f>
        <v>2020</v>
      </c>
      <c r="C208">
        <f>+'Ark1'!E560</f>
        <v>39</v>
      </c>
      <c r="D208">
        <f>+'Ark1'!Q560</f>
        <v>20</v>
      </c>
      <c r="E208" s="1"/>
      <c r="F208" s="11">
        <f>+'Ark1'!R560</f>
        <v>121</v>
      </c>
      <c r="G208" s="1"/>
      <c r="H208" s="93">
        <f>+'Ark1'!AG560</f>
        <v>1.2090368806655405</v>
      </c>
      <c r="I208" s="93"/>
      <c r="J208" s="93">
        <f>+'Ark1'!AH560</f>
        <v>0</v>
      </c>
      <c r="N208" s="1">
        <f>+'Ark1'!S560</f>
        <v>5.3553719008264462</v>
      </c>
      <c r="O208" s="1"/>
      <c r="P208" s="105"/>
      <c r="R208" s="383"/>
      <c r="T208" s="1">
        <f>+'Ark1'!T560</f>
        <v>5.5454545454545459</v>
      </c>
      <c r="U208" s="390"/>
      <c r="V208" s="93">
        <f>+'Ark1'!U560</f>
        <v>20.08049586776859</v>
      </c>
      <c r="W208" s="93"/>
      <c r="X208" s="1">
        <f>+'Ark1'!W560</f>
        <v>2.4793388429752072</v>
      </c>
      <c r="Y208" s="93">
        <f>+'Ark1'!X560</f>
        <v>80.991735537190095</v>
      </c>
      <c r="AA208" s="93">
        <f>+'Ark1'!Y560</f>
        <v>21.487603305785125</v>
      </c>
      <c r="AB208" s="93">
        <f>+'Ark1'!Z560</f>
        <v>5.8051638242897585</v>
      </c>
      <c r="AC208" s="103"/>
      <c r="AD208" s="93">
        <f>+'Ark1'!Z560</f>
        <v>5.8051638242897585</v>
      </c>
      <c r="AE208" s="1">
        <f>+'Ark1'!AA560</f>
        <v>1.8356411906192451</v>
      </c>
      <c r="AF208" s="1">
        <f>+'Ark1'!AB560</f>
        <v>2.0041279713680535</v>
      </c>
      <c r="AG208" s="1">
        <f t="shared" si="41"/>
        <v>3.7495987654320979</v>
      </c>
      <c r="AH208" s="25"/>
      <c r="AR208"/>
      <c r="AV208"/>
      <c r="AW208"/>
      <c r="AX208"/>
      <c r="AY208"/>
      <c r="AZ208"/>
      <c r="BA208"/>
      <c r="BE208"/>
      <c r="BF208"/>
      <c r="BG208"/>
    </row>
    <row r="209" spans="1:59" ht="15.6">
      <c r="A209" s="25"/>
      <c r="B209">
        <f>+'Ark1'!C561</f>
        <v>2020</v>
      </c>
      <c r="C209">
        <f>+'Ark1'!E561</f>
        <v>40</v>
      </c>
      <c r="D209">
        <f>+'Ark1'!Q561</f>
        <v>29</v>
      </c>
      <c r="E209" s="1"/>
      <c r="F209" s="11">
        <f>+'Ark1'!R561</f>
        <v>251</v>
      </c>
      <c r="G209" s="1"/>
      <c r="H209" s="93">
        <f>+'Ark1'!AG561</f>
        <v>2.6391969304891632</v>
      </c>
      <c r="I209" s="93"/>
      <c r="J209" s="93">
        <f>+'Ark1'!AH561</f>
        <v>0</v>
      </c>
      <c r="N209" s="1">
        <f>+'Ark1'!S561</f>
        <v>4.3187250996015933</v>
      </c>
      <c r="O209" s="1"/>
      <c r="P209" s="105"/>
      <c r="R209" s="383"/>
      <c r="T209" s="1">
        <f>+'Ark1'!T561</f>
        <v>5.0717131474103594</v>
      </c>
      <c r="U209" s="390"/>
      <c r="V209" s="93">
        <f>+'Ark1'!U561</f>
        <v>21.130916334661364</v>
      </c>
      <c r="W209" s="93"/>
      <c r="X209" s="1">
        <f>+'Ark1'!W561</f>
        <v>1.5936254980079676</v>
      </c>
      <c r="Y209" s="93">
        <f>+'Ark1'!X561</f>
        <v>87.649402390438254</v>
      </c>
      <c r="AA209" s="93">
        <f>+'Ark1'!Y561</f>
        <v>29.083665338645407</v>
      </c>
      <c r="AB209" s="93">
        <f>+'Ark1'!Z561</f>
        <v>5.3427263319712068</v>
      </c>
      <c r="AC209" s="103"/>
      <c r="AD209" s="93">
        <f>+'Ark1'!Z561</f>
        <v>5.3427263319712068</v>
      </c>
      <c r="AE209" s="1">
        <f>+'Ark1'!AA561</f>
        <v>1.551893833432721</v>
      </c>
      <c r="AF209" s="1">
        <f>+'Ark1'!AB561</f>
        <v>2.2711679458010843</v>
      </c>
      <c r="AG209" s="1">
        <f t="shared" si="41"/>
        <v>4.8928597785977885</v>
      </c>
      <c r="AH209" s="25"/>
      <c r="AR209"/>
      <c r="AV209"/>
      <c r="AW209"/>
      <c r="AX209"/>
      <c r="AY209"/>
      <c r="AZ209"/>
      <c r="BA209"/>
      <c r="BE209"/>
      <c r="BF209"/>
      <c r="BG209"/>
    </row>
    <row r="210" spans="1:59" ht="15.6">
      <c r="A210" s="25"/>
      <c r="B210">
        <f>+'Ark1'!C562</f>
        <v>2020</v>
      </c>
      <c r="C210">
        <f>+'Ark1'!E562</f>
        <v>41</v>
      </c>
      <c r="D210">
        <f>+'Ark1'!Q562</f>
        <v>50</v>
      </c>
      <c r="E210" s="1"/>
      <c r="F210" s="11">
        <f>+'Ark1'!R562</f>
        <v>624</v>
      </c>
      <c r="G210" s="1"/>
      <c r="H210" s="93">
        <f>+'Ark1'!AG562</f>
        <v>6.6390144110723348</v>
      </c>
      <c r="I210" s="93"/>
      <c r="J210" s="93">
        <f>+'Ark1'!AH562</f>
        <v>0</v>
      </c>
      <c r="N210" s="1">
        <f>+'Ark1'!S562</f>
        <v>4.5224358974358978</v>
      </c>
      <c r="O210" s="1"/>
      <c r="P210" s="105"/>
      <c r="R210" s="383"/>
      <c r="T210" s="1">
        <f>+'Ark1'!T562</f>
        <v>5.5769230769230758</v>
      </c>
      <c r="U210" s="390"/>
      <c r="V210" s="93">
        <f>+'Ark1'!U562</f>
        <v>21.381554487179471</v>
      </c>
      <c r="W210" s="93"/>
      <c r="X210" s="1">
        <f>+'Ark1'!W562</f>
        <v>3.5256410256410247</v>
      </c>
      <c r="Y210" s="93">
        <f>+'Ark1'!X562</f>
        <v>86.378205128205124</v>
      </c>
      <c r="AA210" s="93">
        <f>+'Ark1'!Y562</f>
        <v>30.448717948717952</v>
      </c>
      <c r="AB210" s="93">
        <f>+'Ark1'!Z562</f>
        <v>5.6052195501482931</v>
      </c>
      <c r="AC210" s="103"/>
      <c r="AD210" s="93">
        <f>+'Ark1'!Z562</f>
        <v>5.6052195501482931</v>
      </c>
      <c r="AE210" s="1">
        <f>+'Ark1'!AA562</f>
        <v>1.999874153667236</v>
      </c>
      <c r="AF210" s="1">
        <f>+'Ark1'!AB562</f>
        <v>2.1847034110109425</v>
      </c>
      <c r="AG210" s="1">
        <f t="shared" si="41"/>
        <v>4.7278844790928378</v>
      </c>
      <c r="AH210" s="25"/>
      <c r="AR210"/>
      <c r="AV210"/>
      <c r="AW210"/>
      <c r="AX210"/>
      <c r="AY210"/>
      <c r="AZ210"/>
      <c r="BA210"/>
      <c r="BE210"/>
      <c r="BF210"/>
      <c r="BG210"/>
    </row>
    <row r="211" spans="1:59" ht="15.6">
      <c r="A211" s="25"/>
      <c r="B211">
        <f>+'Ark1'!C563</f>
        <v>2020</v>
      </c>
      <c r="C211">
        <f>+'Ark1'!E563</f>
        <v>42</v>
      </c>
      <c r="D211">
        <f>+'Ark1'!Q563</f>
        <v>52</v>
      </c>
      <c r="E211" s="1"/>
      <c r="F211" s="11">
        <f>+'Ark1'!R563</f>
        <v>521</v>
      </c>
      <c r="G211" s="1"/>
      <c r="H211" s="93">
        <f>+'Ark1'!AG563</f>
        <v>5.4284100926669128</v>
      </c>
      <c r="I211" s="93"/>
      <c r="J211" s="93">
        <f>+'Ark1'!AH563</f>
        <v>0</v>
      </c>
      <c r="N211" s="1">
        <f>+'Ark1'!S563</f>
        <v>4.6756238003838764</v>
      </c>
      <c r="O211" s="1"/>
      <c r="P211" s="105"/>
      <c r="R211" s="383"/>
      <c r="T211" s="1">
        <f>+'Ark1'!T563</f>
        <v>5.1727447216890576</v>
      </c>
      <c r="U211" s="390"/>
      <c r="V211" s="93">
        <f>+'Ark1'!U563</f>
        <v>20.938963531669849</v>
      </c>
      <c r="W211" s="93"/>
      <c r="X211" s="1">
        <f>+'Ark1'!W563</f>
        <v>3.6468330134357001</v>
      </c>
      <c r="Y211" s="93">
        <f>+'Ark1'!X563</f>
        <v>84.452975047984651</v>
      </c>
      <c r="AA211" s="93">
        <f>+'Ark1'!Y563</f>
        <v>26.487523992322455</v>
      </c>
      <c r="AB211" s="93">
        <f>+'Ark1'!Z563</f>
        <v>5.881838249272894</v>
      </c>
      <c r="AC211" s="103"/>
      <c r="AD211" s="93">
        <f>+'Ark1'!Z563</f>
        <v>5.881838249272894</v>
      </c>
      <c r="AE211" s="1">
        <f>+'Ark1'!AA563</f>
        <v>1.886501409150602</v>
      </c>
      <c r="AF211" s="1">
        <f>+'Ark1'!AB563</f>
        <v>2.2775095732264594</v>
      </c>
      <c r="AG211" s="1">
        <f t="shared" si="41"/>
        <v>4.4783251231527066</v>
      </c>
      <c r="AH211" s="25"/>
      <c r="AR211"/>
      <c r="AV211"/>
      <c r="AW211"/>
      <c r="AX211"/>
      <c r="AY211"/>
      <c r="AZ211"/>
      <c r="BA211"/>
      <c r="BE211"/>
      <c r="BF211"/>
      <c r="BG211"/>
    </row>
    <row r="212" spans="1:59" ht="15.6">
      <c r="A212" s="25"/>
      <c r="B212">
        <f>+'Ark1'!C564</f>
        <v>2020</v>
      </c>
      <c r="C212">
        <f>+'Ark1'!E564</f>
        <v>43</v>
      </c>
      <c r="D212">
        <f>+'Ark1'!Q564</f>
        <v>55</v>
      </c>
      <c r="E212" s="1"/>
      <c r="F212" s="11">
        <f>+'Ark1'!R564</f>
        <v>409</v>
      </c>
      <c r="G212" s="1"/>
      <c r="H212" s="93">
        <f>+'Ark1'!AG564</f>
        <v>4.177644536170793</v>
      </c>
      <c r="I212" s="93"/>
      <c r="J212" s="93">
        <f>+'Ark1'!AH564</f>
        <v>0.48899755501222497</v>
      </c>
      <c r="N212" s="1">
        <f>+'Ark1'!S564</f>
        <v>4.7457212713936414</v>
      </c>
      <c r="O212" s="1"/>
      <c r="P212" s="105"/>
      <c r="R212" s="383"/>
      <c r="T212" s="1">
        <f>+'Ark1'!T564</f>
        <v>4.9486552567237183</v>
      </c>
      <c r="U212" s="390"/>
      <c r="V212" s="93">
        <f>+'Ark1'!U564</f>
        <v>20.527139364303189</v>
      </c>
      <c r="W212" s="93"/>
      <c r="X212" s="1">
        <f>+'Ark1'!W564</f>
        <v>2.6894865525672378</v>
      </c>
      <c r="Y212" s="93">
        <f>+'Ark1'!X564</f>
        <v>83.129584352078254</v>
      </c>
      <c r="AA212" s="93">
        <f>+'Ark1'!Y564</f>
        <v>22.004889975550125</v>
      </c>
      <c r="AB212" s="93">
        <f>+'Ark1'!Z564</f>
        <v>5.6415402951975775</v>
      </c>
      <c r="AC212" s="103"/>
      <c r="AD212" s="93">
        <f>+'Ark1'!Z564</f>
        <v>5.6415402951975775</v>
      </c>
      <c r="AE212" s="1">
        <f>+'Ark1'!AA564</f>
        <v>1.5881244895136544</v>
      </c>
      <c r="AF212" s="1">
        <f>+'Ark1'!AB564</f>
        <v>2.1336297575438836</v>
      </c>
      <c r="AG212" s="1">
        <f t="shared" si="41"/>
        <v>4.3253992787223119</v>
      </c>
      <c r="AH212" s="25"/>
      <c r="AR212"/>
      <c r="AV212"/>
      <c r="AW212"/>
      <c r="AX212"/>
      <c r="AY212"/>
      <c r="AZ212"/>
      <c r="BA212"/>
      <c r="BE212"/>
      <c r="BF212"/>
      <c r="BG212"/>
    </row>
    <row r="213" spans="1:59" ht="15.6">
      <c r="A213" s="25"/>
      <c r="B213">
        <f>+'Ark1'!C565</f>
        <v>2020</v>
      </c>
      <c r="C213">
        <f>+'Ark1'!E565</f>
        <v>44</v>
      </c>
      <c r="D213">
        <f>+'Ark1'!Q565</f>
        <v>49</v>
      </c>
      <c r="E213" s="1"/>
      <c r="F213" s="11">
        <f>+'Ark1'!R565</f>
        <v>362</v>
      </c>
      <c r="G213" s="1"/>
      <c r="H213" s="93">
        <f>+'Ark1'!AG565</f>
        <v>3.8122026471087578</v>
      </c>
      <c r="I213" s="93"/>
      <c r="J213" s="93">
        <f>+'Ark1'!AH565</f>
        <v>0.82872928176795602</v>
      </c>
      <c r="N213" s="1">
        <f>+'Ark1'!S565</f>
        <v>5.1215469613259677</v>
      </c>
      <c r="O213" s="1"/>
      <c r="P213" s="105"/>
      <c r="R213" s="383"/>
      <c r="T213" s="1">
        <f>+'Ark1'!T565</f>
        <v>5.3729281767955772</v>
      </c>
      <c r="U213" s="390"/>
      <c r="V213" s="93">
        <f>+'Ark1'!U565</f>
        <v>21.163508287292817</v>
      </c>
      <c r="W213" s="93"/>
      <c r="X213" s="1">
        <f>+'Ark1'!W565</f>
        <v>2.4861878453038671</v>
      </c>
      <c r="Y213" s="93">
        <f>+'Ark1'!X565</f>
        <v>85.911602209944746</v>
      </c>
      <c r="AA213" s="93">
        <f>+'Ark1'!Y565</f>
        <v>28.453038674033156</v>
      </c>
      <c r="AB213" s="93">
        <f>+'Ark1'!Z565</f>
        <v>5.7025918902290451</v>
      </c>
      <c r="AC213" s="103"/>
      <c r="AD213" s="93">
        <f>+'Ark1'!Z565</f>
        <v>5.7025918902290451</v>
      </c>
      <c r="AE213" s="1">
        <f>+'Ark1'!AA565</f>
        <v>1.4206954309292139</v>
      </c>
      <c r="AF213" s="1">
        <f>+'Ark1'!AB565</f>
        <v>1.9401648105454861</v>
      </c>
      <c r="AG213" s="1">
        <f t="shared" si="41"/>
        <v>4.1322491909385102</v>
      </c>
      <c r="AH213" s="25"/>
      <c r="AR213"/>
      <c r="AV213"/>
      <c r="AW213"/>
      <c r="AX213"/>
      <c r="AY213"/>
      <c r="AZ213"/>
      <c r="BA213"/>
      <c r="BE213"/>
      <c r="BF213"/>
      <c r="BG213"/>
    </row>
    <row r="214" spans="1:59" ht="15.6">
      <c r="A214" s="25"/>
      <c r="B214">
        <f>+'Ark1'!C566</f>
        <v>2020</v>
      </c>
      <c r="C214">
        <f>+'Ark1'!E566</f>
        <v>45</v>
      </c>
      <c r="D214">
        <f>+'Ark1'!Q566</f>
        <v>47</v>
      </c>
      <c r="E214" s="1"/>
      <c r="F214" s="11">
        <f>+'Ark1'!R566</f>
        <v>467</v>
      </c>
      <c r="G214" s="1"/>
      <c r="H214" s="93">
        <f>+'Ark1'!AG566</f>
        <v>5.1122404845582015</v>
      </c>
      <c r="I214" s="93"/>
      <c r="J214" s="93">
        <f>+'Ark1'!AH566</f>
        <v>0</v>
      </c>
      <c r="N214" s="1">
        <f>+'Ark1'!S566</f>
        <v>5.2012847965738755</v>
      </c>
      <c r="O214" s="1"/>
      <c r="P214" s="105"/>
      <c r="R214" s="383"/>
      <c r="T214" s="1">
        <f>+'Ark1'!T566</f>
        <v>5.2826552462526788</v>
      </c>
      <c r="U214" s="390"/>
      <c r="V214" s="93">
        <f>+'Ark1'!U566</f>
        <v>21.999593147751622</v>
      </c>
      <c r="W214" s="93"/>
      <c r="X214" s="1">
        <f>+'Ark1'!W566</f>
        <v>1.4989293361884364</v>
      </c>
      <c r="Y214" s="93">
        <f>+'Ark1'!X566</f>
        <v>86.937901498929378</v>
      </c>
      <c r="AA214" s="93">
        <f>+'Ark1'!Y566</f>
        <v>36.830835117773006</v>
      </c>
      <c r="AB214" s="93">
        <f>+'Ark1'!Z566</f>
        <v>5.8727830520678639</v>
      </c>
      <c r="AC214" s="103"/>
      <c r="AD214" s="93">
        <f>+'Ark1'!Z566</f>
        <v>5.8727830520678639</v>
      </c>
      <c r="AE214" s="1">
        <f>+'Ark1'!AA566</f>
        <v>1.579498761142218</v>
      </c>
      <c r="AF214" s="1">
        <f>+'Ark1'!AB566</f>
        <v>1.8925581225716352</v>
      </c>
      <c r="AG214" s="1">
        <f t="shared" si="41"/>
        <v>4.2296459448332682</v>
      </c>
      <c r="AH214" s="25"/>
      <c r="AR214"/>
      <c r="AV214"/>
      <c r="AW214"/>
      <c r="AX214"/>
      <c r="AY214"/>
      <c r="AZ214"/>
      <c r="BA214"/>
      <c r="BE214"/>
      <c r="BF214"/>
      <c r="BG214"/>
    </row>
    <row r="215" spans="1:59" ht="15.6">
      <c r="A215" s="25"/>
      <c r="B215">
        <f>+'Ark1'!C567</f>
        <v>2020</v>
      </c>
      <c r="C215">
        <f>+'Ark1'!E567</f>
        <v>46</v>
      </c>
      <c r="D215">
        <f>+'Ark1'!Q567</f>
        <v>63</v>
      </c>
      <c r="E215" s="1"/>
      <c r="F215" s="11">
        <f>+'Ark1'!R567</f>
        <v>434</v>
      </c>
      <c r="G215" s="1"/>
      <c r="H215" s="93">
        <f>+'Ark1'!AG567</f>
        <v>4.6154025289587821</v>
      </c>
      <c r="I215" s="93"/>
      <c r="J215" s="93">
        <f>+'Ark1'!AH567</f>
        <v>0</v>
      </c>
      <c r="N215" s="1">
        <f>+'Ark1'!S567</f>
        <v>5.4193548387096788</v>
      </c>
      <c r="O215" s="1"/>
      <c r="P215" s="105"/>
      <c r="R215" s="383"/>
      <c r="T215" s="1">
        <f>+'Ark1'!T567</f>
        <v>5.2626728110599057</v>
      </c>
      <c r="U215" s="390"/>
      <c r="V215" s="93">
        <f>+'Ark1'!U567</f>
        <v>21.371751152073724</v>
      </c>
      <c r="W215" s="93"/>
      <c r="X215" s="1">
        <f>+'Ark1'!W567</f>
        <v>2.0737327188940098</v>
      </c>
      <c r="Y215" s="93">
        <f>+'Ark1'!X567</f>
        <v>88.940092165898605</v>
      </c>
      <c r="AA215" s="93">
        <f>+'Ark1'!Y567</f>
        <v>32.718894009216598</v>
      </c>
      <c r="AB215" s="93">
        <f>+'Ark1'!Z567</f>
        <v>5.0005928379244882</v>
      </c>
      <c r="AC215" s="103"/>
      <c r="AD215" s="93">
        <f>+'Ark1'!Z567</f>
        <v>5.0005928379244882</v>
      </c>
      <c r="AE215" s="1">
        <f>+'Ark1'!AA567</f>
        <v>1.7238349564383484</v>
      </c>
      <c r="AF215" s="1">
        <f>+'Ark1'!AB567</f>
        <v>1.7909496615434004</v>
      </c>
      <c r="AG215" s="1">
        <f t="shared" si="41"/>
        <v>3.9435969387755074</v>
      </c>
      <c r="AH215" s="25"/>
      <c r="AR215"/>
      <c r="AV215"/>
      <c r="AW215"/>
      <c r="AX215"/>
      <c r="AY215"/>
      <c r="AZ215"/>
      <c r="BA215"/>
      <c r="BE215"/>
      <c r="BF215"/>
      <c r="BG215"/>
    </row>
    <row r="216" spans="1:59" ht="15.6">
      <c r="A216" s="25"/>
      <c r="B216">
        <f>+'Ark1'!C568</f>
        <v>2020</v>
      </c>
      <c r="C216">
        <f>+'Ark1'!E568</f>
        <v>47</v>
      </c>
      <c r="D216">
        <f>+'Ark1'!Q568</f>
        <v>31</v>
      </c>
      <c r="E216" s="1"/>
      <c r="F216" s="11">
        <f>+'Ark1'!R568</f>
        <v>218</v>
      </c>
      <c r="G216" s="1"/>
      <c r="H216" s="93">
        <f>+'Ark1'!AG568</f>
        <v>2.185505808675464</v>
      </c>
      <c r="I216" s="93"/>
      <c r="J216" s="93">
        <f>+'Ark1'!AH568</f>
        <v>0</v>
      </c>
      <c r="N216" s="1">
        <f>+'Ark1'!S568</f>
        <v>5.1330275229357802</v>
      </c>
      <c r="O216" s="1"/>
      <c r="P216" s="105"/>
      <c r="R216" s="383"/>
      <c r="T216" s="1">
        <f>+'Ark1'!T568</f>
        <v>5.2201834862385308</v>
      </c>
      <c r="U216" s="390"/>
      <c r="V216" s="93">
        <f>+'Ark1'!U568</f>
        <v>20.147247706422011</v>
      </c>
      <c r="W216" s="93"/>
      <c r="X216" s="1">
        <f>+'Ark1'!W568</f>
        <v>1.3761467889908259</v>
      </c>
      <c r="Y216" s="93">
        <f>+'Ark1'!X568</f>
        <v>80.733944954128447</v>
      </c>
      <c r="AA216" s="93">
        <f>+'Ark1'!Y568</f>
        <v>28.440366972477062</v>
      </c>
      <c r="AB216" s="93">
        <f>+'Ark1'!Z568</f>
        <v>5.296369081965814</v>
      </c>
      <c r="AC216" s="103"/>
      <c r="AD216" s="93">
        <f>+'Ark1'!Z568</f>
        <v>5.296369081965814</v>
      </c>
      <c r="AE216" s="1">
        <f>+'Ark1'!AA568</f>
        <v>1.5431740818679227</v>
      </c>
      <c r="AF216" s="1">
        <f>+'Ark1'!AB568</f>
        <v>1.9149714260696111</v>
      </c>
      <c r="AG216" s="1">
        <f t="shared" si="41"/>
        <v>3.9250223413762271</v>
      </c>
      <c r="AH216" s="25"/>
      <c r="AR216"/>
      <c r="AV216"/>
      <c r="AW216"/>
      <c r="AX216"/>
      <c r="AY216"/>
      <c r="AZ216"/>
      <c r="BA216"/>
      <c r="BE216"/>
      <c r="BF216"/>
      <c r="BG216"/>
    </row>
    <row r="217" spans="1:59" ht="15.6">
      <c r="A217" s="25"/>
      <c r="B217">
        <f>+'Ark1'!C569</f>
        <v>2020</v>
      </c>
      <c r="C217">
        <f>+'Ark1'!E569</f>
        <v>48</v>
      </c>
      <c r="D217">
        <f>+'Ark1'!Q569</f>
        <v>35</v>
      </c>
      <c r="E217" s="1"/>
      <c r="F217" s="11">
        <f>+'Ark1'!R569</f>
        <v>320</v>
      </c>
      <c r="G217" s="1"/>
      <c r="H217" s="93">
        <f>+'Ark1'!AG569</f>
        <v>3.4614449128733495</v>
      </c>
      <c r="I217" s="93"/>
      <c r="J217" s="93">
        <f>+'Ark1'!AH569</f>
        <v>0</v>
      </c>
      <c r="N217" s="1">
        <f>+'Ark1'!S569</f>
        <v>5.2781250000000002</v>
      </c>
      <c r="O217" s="1"/>
      <c r="P217" s="105"/>
      <c r="R217" s="383"/>
      <c r="T217" s="1">
        <f>+'Ark1'!T569</f>
        <v>5.8343749999999996</v>
      </c>
      <c r="U217" s="390"/>
      <c r="V217" s="93">
        <f>+'Ark1'!U569</f>
        <v>21.738406249999997</v>
      </c>
      <c r="W217" s="93"/>
      <c r="X217" s="1">
        <f>+'Ark1'!W569</f>
        <v>4.375</v>
      </c>
      <c r="Y217" s="93">
        <f>+'Ark1'!X569</f>
        <v>88.125</v>
      </c>
      <c r="AA217" s="93">
        <f>+'Ark1'!Y569</f>
        <v>38.125</v>
      </c>
      <c r="AB217" s="93">
        <f>+'Ark1'!Z569</f>
        <v>5.0229827689791486</v>
      </c>
      <c r="AC217" s="103"/>
      <c r="AD217" s="93">
        <f>+'Ark1'!Z569</f>
        <v>5.0229827689791486</v>
      </c>
      <c r="AE217" s="1">
        <f>+'Ark1'!AA569</f>
        <v>1.2199473285248823</v>
      </c>
      <c r="AF217" s="1">
        <f>+'Ark1'!AB569</f>
        <v>2.2137509704966836</v>
      </c>
      <c r="AG217" s="1">
        <f t="shared" si="41"/>
        <v>4.1185849615156886</v>
      </c>
      <c r="AH217" s="25"/>
      <c r="AR217"/>
      <c r="AV217"/>
      <c r="AW217"/>
      <c r="AX217"/>
      <c r="AY217"/>
      <c r="AZ217"/>
      <c r="BA217"/>
      <c r="BE217"/>
      <c r="BF217"/>
      <c r="BG217"/>
    </row>
    <row r="218" spans="1:59" ht="15.6">
      <c r="A218" s="25"/>
      <c r="B218">
        <f>+'Ark1'!C570</f>
        <v>2020</v>
      </c>
      <c r="C218">
        <f>+'Ark1'!E570</f>
        <v>49</v>
      </c>
      <c r="D218">
        <f>+'Ark1'!Q570</f>
        <v>43</v>
      </c>
      <c r="E218" s="1"/>
      <c r="F218" s="11">
        <f>+'Ark1'!R570</f>
        <v>407</v>
      </c>
      <c r="G218" s="1"/>
      <c r="H218" s="93">
        <f>+'Ark1'!AG570</f>
        <v>4.357596340694684</v>
      </c>
      <c r="I218" s="93"/>
      <c r="J218" s="93">
        <f>+'Ark1'!AH570</f>
        <v>0.98280098280098271</v>
      </c>
      <c r="N218" s="1">
        <f>+'Ark1'!S570</f>
        <v>5.1572481572481568</v>
      </c>
      <c r="O218" s="1"/>
      <c r="P218" s="105"/>
      <c r="R218" s="383"/>
      <c r="T218" s="1">
        <f>+'Ark1'!T570</f>
        <v>5.722358722358722</v>
      </c>
      <c r="U218" s="390"/>
      <c r="V218" s="93">
        <f>+'Ark1'!U570</f>
        <v>21.516560196560196</v>
      </c>
      <c r="W218" s="93"/>
      <c r="X218" s="1">
        <f>+'Ark1'!W570</f>
        <v>2.7027027027027031</v>
      </c>
      <c r="Y218" s="93">
        <f>+'Ark1'!X570</f>
        <v>89.189189189189179</v>
      </c>
      <c r="AA218" s="93">
        <f>+'Ark1'!Y570</f>
        <v>32.186732186732179</v>
      </c>
      <c r="AB218" s="93">
        <f>+'Ark1'!Z570</f>
        <v>5.4639398139623241</v>
      </c>
      <c r="AC218" s="103"/>
      <c r="AD218" s="93">
        <f>+'Ark1'!Z570</f>
        <v>5.4639398139623241</v>
      </c>
      <c r="AE218" s="1">
        <f>+'Ark1'!AA570</f>
        <v>1.4569465207969039</v>
      </c>
      <c r="AF218" s="1">
        <f>+'Ark1'!AB570</f>
        <v>2.0733636190671181</v>
      </c>
      <c r="AG218" s="1">
        <f t="shared" si="41"/>
        <v>4.1721010004764176</v>
      </c>
      <c r="AH218" s="25"/>
      <c r="AR218"/>
      <c r="AV218"/>
      <c r="AW218"/>
      <c r="AX218"/>
      <c r="AY218"/>
      <c r="AZ218"/>
      <c r="BA218"/>
      <c r="BE218"/>
      <c r="BF218"/>
      <c r="BG218"/>
    </row>
    <row r="219" spans="1:59" ht="15.6">
      <c r="A219" s="25"/>
      <c r="B219">
        <f>+'Ark1'!C571</f>
        <v>2020</v>
      </c>
      <c r="C219">
        <f>+'Ark1'!E571</f>
        <v>50</v>
      </c>
      <c r="D219">
        <f>+'Ark1'!Q571</f>
        <v>31</v>
      </c>
      <c r="E219" s="1"/>
      <c r="F219" s="11">
        <f>+'Ark1'!R571</f>
        <v>234</v>
      </c>
      <c r="G219" s="1"/>
      <c r="H219" s="93">
        <f>+'Ark1'!AG571</f>
        <v>2.5342781217736903</v>
      </c>
      <c r="I219" s="93"/>
      <c r="J219" s="93">
        <f>+'Ark1'!AH571</f>
        <v>0</v>
      </c>
      <c r="N219" s="1">
        <f>+'Ark1'!S571</f>
        <v>4.8119658119658117</v>
      </c>
      <c r="O219" s="1"/>
      <c r="P219" s="105"/>
      <c r="R219" s="383"/>
      <c r="T219" s="1">
        <f>+'Ark1'!T571</f>
        <v>5.9358974358974361</v>
      </c>
      <c r="U219" s="390"/>
      <c r="V219" s="93">
        <f>+'Ark1'!U571</f>
        <v>21.765000000000001</v>
      </c>
      <c r="W219" s="93"/>
      <c r="X219" s="1">
        <f>+'Ark1'!W571</f>
        <v>2.991452991452991</v>
      </c>
      <c r="Y219" s="93">
        <f>+'Ark1'!X571</f>
        <v>91.452991452991441</v>
      </c>
      <c r="AA219" s="93">
        <f>+'Ark1'!Y571</f>
        <v>31.196581196581196</v>
      </c>
      <c r="AB219" s="93">
        <f>+'Ark1'!Z571</f>
        <v>5.1087422348580223</v>
      </c>
      <c r="AC219" s="103"/>
      <c r="AD219" s="93">
        <f>+'Ark1'!Z571</f>
        <v>5.1087422348580223</v>
      </c>
      <c r="AE219" s="1">
        <f>+'Ark1'!AA571</f>
        <v>1.1762000522588596</v>
      </c>
      <c r="AF219" s="1">
        <f>+'Ark1'!AB571</f>
        <v>1.9436929138438404</v>
      </c>
      <c r="AG219" s="1">
        <f t="shared" si="41"/>
        <v>4.5230994671403204</v>
      </c>
      <c r="AH219" s="25"/>
      <c r="AR219"/>
      <c r="AV219"/>
      <c r="AW219"/>
      <c r="AX219"/>
      <c r="AY219"/>
      <c r="AZ219"/>
      <c r="BA219"/>
      <c r="BE219"/>
      <c r="BF219"/>
      <c r="BG219"/>
    </row>
    <row r="220" spans="1:59" ht="15.6">
      <c r="A220" s="25"/>
      <c r="B220">
        <f>+'Ark1'!C572</f>
        <v>2020</v>
      </c>
      <c r="C220">
        <f>+'Ark1'!E572</f>
        <v>51</v>
      </c>
      <c r="D220">
        <f>+'Ark1'!Q572</f>
        <v>2</v>
      </c>
      <c r="E220" s="1"/>
      <c r="F220" s="11">
        <f>+'Ark1'!R572</f>
        <v>119</v>
      </c>
      <c r="G220" s="1"/>
      <c r="H220" s="93">
        <f>+'Ark1'!AG572</f>
        <v>1.4155704388606729</v>
      </c>
      <c r="I220" s="93"/>
      <c r="J220" s="93">
        <f>+'Ark1'!AH572</f>
        <v>0</v>
      </c>
      <c r="N220" s="1">
        <f>+'Ark1'!S572</f>
        <v>6.7478991596638656</v>
      </c>
      <c r="O220" s="1"/>
      <c r="P220" s="105"/>
      <c r="R220" s="383"/>
      <c r="T220" s="1">
        <f>+'Ark1'!T572</f>
        <v>7.5714285714285694</v>
      </c>
      <c r="U220" s="390"/>
      <c r="V220" s="93">
        <f>+'Ark1'!U572</f>
        <v>23.905882352941191</v>
      </c>
      <c r="W220" s="93"/>
      <c r="X220" s="1">
        <f>+'Ark1'!W572</f>
        <v>5.042016806722688</v>
      </c>
      <c r="Y220" s="93">
        <f>+'Ark1'!X572</f>
        <v>94.957983193277315</v>
      </c>
      <c r="AA220" s="93">
        <f>+'Ark1'!Y572</f>
        <v>51.260504201680654</v>
      </c>
      <c r="AB220" s="93">
        <f>+'Ark1'!Z572</f>
        <v>3.8061492509638657</v>
      </c>
      <c r="AC220" s="103"/>
      <c r="AD220" s="93">
        <f>+'Ark1'!Z572</f>
        <v>3.8061492509638657</v>
      </c>
      <c r="AE220" s="1">
        <f>+'Ark1'!AA572</f>
        <v>1.1243559306281945</v>
      </c>
      <c r="AF220" s="1">
        <f>+'Ark1'!AB572</f>
        <v>1.4699878726500779</v>
      </c>
      <c r="AG220" s="1">
        <f t="shared" si="41"/>
        <v>3.5427148194271503</v>
      </c>
      <c r="AH220" s="25"/>
      <c r="AR220"/>
      <c r="AV220"/>
      <c r="AW220"/>
      <c r="AX220"/>
      <c r="AY220"/>
      <c r="AZ220"/>
      <c r="BA220"/>
      <c r="BE220"/>
      <c r="BF220"/>
      <c r="BG220"/>
    </row>
    <row r="221" spans="1:59" ht="15.6">
      <c r="A221" s="25"/>
      <c r="B221">
        <f>+'Ark1'!C573</f>
        <v>2020</v>
      </c>
      <c r="C221">
        <f>+'Ark1'!E573</f>
        <v>52</v>
      </c>
      <c r="D221">
        <f>+'Ark1'!Q573</f>
        <v>0</v>
      </c>
      <c r="E221" s="1"/>
      <c r="F221" s="11">
        <f>+'Ark1'!R573</f>
        <v>0</v>
      </c>
      <c r="G221" s="1"/>
      <c r="H221" s="93">
        <f>+'Ark1'!AG573</f>
        <v>0</v>
      </c>
      <c r="I221" s="93"/>
      <c r="J221" s="93">
        <f>+'Ark1'!AH573</f>
        <v>0</v>
      </c>
      <c r="N221" s="1">
        <f>+'Ark1'!S573</f>
        <v>0</v>
      </c>
      <c r="O221" s="1"/>
      <c r="P221" s="105"/>
      <c r="R221" s="383"/>
      <c r="T221" s="1">
        <f>+'Ark1'!T573</f>
        <v>0</v>
      </c>
      <c r="U221" s="390"/>
      <c r="V221" s="93">
        <f>+'Ark1'!U573</f>
        <v>0</v>
      </c>
      <c r="W221" s="93"/>
      <c r="X221" s="1">
        <f>+'Ark1'!W573</f>
        <v>0</v>
      </c>
      <c r="Y221" s="93">
        <f>+'Ark1'!X573</f>
        <v>0</v>
      </c>
      <c r="AA221" s="93">
        <f>+'Ark1'!Y573</f>
        <v>0</v>
      </c>
      <c r="AB221" s="93">
        <f>+'Ark1'!Z573</f>
        <v>0</v>
      </c>
      <c r="AC221" s="103"/>
      <c r="AD221" s="93">
        <f>+'Ark1'!Z573</f>
        <v>0</v>
      </c>
      <c r="AE221" s="1">
        <f>+'Ark1'!AA573</f>
        <v>0</v>
      </c>
      <c r="AF221" s="1">
        <f>+'Ark1'!AB573</f>
        <v>0</v>
      </c>
      <c r="AG221" s="1" t="e">
        <f t="shared" si="41"/>
        <v>#DIV/0!</v>
      </c>
      <c r="AH221" s="25"/>
      <c r="AR221"/>
      <c r="AV221"/>
      <c r="AW221"/>
      <c r="AX221"/>
      <c r="AY221"/>
      <c r="AZ221"/>
      <c r="BA221"/>
      <c r="BE221"/>
      <c r="BF221"/>
      <c r="BG221"/>
    </row>
    <row r="222" spans="1:59" ht="15.6">
      <c r="A222" s="25"/>
      <c r="B222" s="25"/>
      <c r="C222" s="25"/>
      <c r="D222" s="25"/>
      <c r="E222" s="25"/>
      <c r="F222" s="126"/>
      <c r="G222" s="25"/>
      <c r="H222" s="25"/>
      <c r="I222" s="25"/>
      <c r="J222" s="25"/>
      <c r="K222" s="25"/>
      <c r="L222" s="25"/>
      <c r="M222" s="25"/>
      <c r="N222" s="25"/>
      <c r="O222" s="25"/>
      <c r="P222" s="105"/>
      <c r="Q222" s="102"/>
      <c r="R222" s="383"/>
      <c r="S222" s="102"/>
      <c r="T222" s="25"/>
      <c r="U222" s="377"/>
      <c r="V222" s="102"/>
      <c r="W222" s="25"/>
      <c r="X222" s="25"/>
      <c r="Y222" s="25"/>
      <c r="Z222" s="25"/>
      <c r="AA222" s="25"/>
      <c r="AB222" s="25"/>
      <c r="AC222" s="103"/>
      <c r="AD222" s="25"/>
      <c r="AE222" s="25"/>
      <c r="AF222" s="25"/>
      <c r="AG222" s="25"/>
      <c r="AH222" s="25"/>
      <c r="AR222"/>
      <c r="AV222"/>
      <c r="AW222"/>
      <c r="AX222"/>
      <c r="AY222"/>
      <c r="AZ222"/>
      <c r="BA222"/>
      <c r="BE222"/>
      <c r="BF222"/>
      <c r="BG222"/>
    </row>
    <row r="223" spans="1:59" ht="15.6">
      <c r="A223" s="25"/>
      <c r="B223" s="25"/>
      <c r="C223" s="25"/>
      <c r="D223" s="25"/>
      <c r="E223" s="25"/>
      <c r="F223" s="126"/>
      <c r="G223" s="25"/>
      <c r="H223" s="25"/>
      <c r="I223" s="25"/>
      <c r="J223" s="25"/>
      <c r="K223" s="25"/>
      <c r="L223" s="25"/>
      <c r="M223" s="25"/>
      <c r="N223" s="25"/>
      <c r="O223" s="25"/>
      <c r="P223" s="105"/>
      <c r="Q223" s="102"/>
      <c r="R223" s="383"/>
      <c r="S223" s="102"/>
      <c r="T223" s="25"/>
      <c r="U223" s="377"/>
      <c r="V223" s="102"/>
      <c r="W223" s="25"/>
      <c r="X223" s="25"/>
      <c r="Y223" s="25"/>
      <c r="Z223" s="25"/>
      <c r="AA223" s="25"/>
      <c r="AB223" s="25"/>
      <c r="AC223" s="103"/>
      <c r="AD223" s="25"/>
      <c r="AE223" s="25"/>
      <c r="AF223" s="25"/>
      <c r="AG223" s="25"/>
      <c r="AH223" s="25"/>
      <c r="AR223"/>
      <c r="AV223"/>
      <c r="AW223"/>
      <c r="AX223"/>
      <c r="AY223"/>
      <c r="AZ223"/>
      <c r="BA223"/>
      <c r="BE223"/>
      <c r="BF223"/>
      <c r="BG223"/>
    </row>
    <row r="224" spans="1:59">
      <c r="H224"/>
      <c r="J224"/>
      <c r="K224"/>
      <c r="L224"/>
      <c r="M224"/>
      <c r="R224" s="383"/>
      <c r="Z224"/>
      <c r="AD224"/>
      <c r="AR224"/>
      <c r="AV224"/>
      <c r="AW224"/>
      <c r="AX224"/>
      <c r="AY224"/>
      <c r="AZ224"/>
      <c r="BA224"/>
      <c r="BE224"/>
      <c r="BF224"/>
      <c r="BG224"/>
    </row>
    <row r="225" spans="8:59">
      <c r="H225"/>
      <c r="J225"/>
      <c r="K225"/>
      <c r="L225"/>
      <c r="M225"/>
      <c r="R225" s="383"/>
      <c r="Z225"/>
      <c r="AD225"/>
      <c r="AR225"/>
      <c r="AV225"/>
      <c r="AW225"/>
      <c r="AX225"/>
      <c r="AY225"/>
      <c r="AZ225"/>
      <c r="BA225"/>
      <c r="BE225"/>
      <c r="BF225"/>
      <c r="BG225"/>
    </row>
    <row r="226" spans="8:59">
      <c r="H226"/>
      <c r="J226"/>
      <c r="K226"/>
      <c r="L226"/>
      <c r="M226"/>
      <c r="R226" s="383"/>
      <c r="Z226"/>
      <c r="AD226"/>
      <c r="AR226"/>
      <c r="AV226"/>
      <c r="AW226"/>
      <c r="AX226"/>
      <c r="AY226"/>
      <c r="AZ226"/>
      <c r="BA226"/>
      <c r="BE226"/>
      <c r="BF226"/>
      <c r="BG226"/>
    </row>
    <row r="227" spans="8:59">
      <c r="H227"/>
      <c r="J227"/>
      <c r="K227"/>
      <c r="L227"/>
      <c r="M227"/>
      <c r="R227" s="383"/>
      <c r="Z227"/>
      <c r="AD227"/>
      <c r="AR227"/>
      <c r="AV227"/>
      <c r="AW227"/>
      <c r="AX227"/>
      <c r="AY227"/>
      <c r="AZ227"/>
      <c r="BA227"/>
      <c r="BE227"/>
      <c r="BF227"/>
      <c r="BG227"/>
    </row>
    <row r="228" spans="8:59">
      <c r="H228"/>
      <c r="J228"/>
      <c r="K228"/>
      <c r="L228"/>
      <c r="M228"/>
      <c r="R228" s="383"/>
      <c r="Z228"/>
      <c r="AD228"/>
      <c r="AR228"/>
      <c r="AV228"/>
      <c r="AW228"/>
      <c r="AX228"/>
      <c r="AY228"/>
      <c r="AZ228"/>
      <c r="BA228"/>
      <c r="BE228"/>
      <c r="BF228"/>
      <c r="BG228"/>
    </row>
    <row r="229" spans="8:59">
      <c r="H229"/>
      <c r="J229"/>
      <c r="K229"/>
      <c r="L229"/>
      <c r="M229"/>
      <c r="R229" s="383"/>
      <c r="Z229"/>
      <c r="AD229"/>
      <c r="AR229"/>
      <c r="AV229"/>
      <c r="AW229"/>
      <c r="AX229"/>
      <c r="AY229"/>
      <c r="AZ229"/>
      <c r="BA229"/>
      <c r="BE229"/>
      <c r="BF229"/>
      <c r="BG229"/>
    </row>
    <row r="230" spans="8:59">
      <c r="H230"/>
      <c r="J230"/>
      <c r="K230"/>
      <c r="L230"/>
      <c r="M230"/>
      <c r="R230" s="383"/>
      <c r="Z230"/>
      <c r="AD230"/>
      <c r="AR230"/>
      <c r="AV230"/>
      <c r="AW230"/>
      <c r="AX230"/>
      <c r="AY230"/>
      <c r="AZ230"/>
      <c r="BA230"/>
      <c r="BE230"/>
      <c r="BF230"/>
      <c r="BG230"/>
    </row>
    <row r="231" spans="8:59">
      <c r="H231"/>
      <c r="J231"/>
      <c r="K231"/>
      <c r="L231"/>
      <c r="M231"/>
      <c r="R231" s="383"/>
      <c r="Z231"/>
      <c r="AD231"/>
      <c r="AR231"/>
      <c r="AV231"/>
      <c r="AW231"/>
      <c r="AX231"/>
      <c r="AY231"/>
      <c r="AZ231"/>
      <c r="BA231"/>
      <c r="BE231"/>
      <c r="BF231"/>
      <c r="BG231"/>
    </row>
    <row r="232" spans="8:59">
      <c r="H232"/>
      <c r="J232"/>
      <c r="K232"/>
      <c r="L232"/>
      <c r="M232"/>
      <c r="R232" s="383"/>
      <c r="Z232"/>
      <c r="AD232"/>
      <c r="AR232"/>
      <c r="AV232"/>
      <c r="AW232"/>
      <c r="AX232"/>
      <c r="AY232"/>
      <c r="AZ232"/>
      <c r="BA232"/>
      <c r="BE232"/>
      <c r="BF232"/>
      <c r="BG232"/>
    </row>
    <row r="233" spans="8:59">
      <c r="H233"/>
      <c r="J233"/>
      <c r="K233"/>
      <c r="L233"/>
      <c r="M233"/>
      <c r="R233" s="383"/>
      <c r="Z233"/>
      <c r="AD233"/>
      <c r="AR233"/>
      <c r="AV233"/>
      <c r="AW233"/>
      <c r="AX233"/>
      <c r="AY233"/>
      <c r="AZ233"/>
      <c r="BA233"/>
      <c r="BE233"/>
      <c r="BF233"/>
      <c r="BG233"/>
    </row>
    <row r="234" spans="8:59">
      <c r="H234"/>
      <c r="J234"/>
      <c r="K234"/>
      <c r="L234"/>
      <c r="M234"/>
      <c r="R234" s="383"/>
      <c r="Z234"/>
      <c r="AD234"/>
      <c r="AR234"/>
      <c r="AV234"/>
      <c r="AW234"/>
      <c r="AX234"/>
      <c r="AY234"/>
      <c r="AZ234"/>
      <c r="BA234"/>
      <c r="BE234"/>
      <c r="BF234"/>
      <c r="BG234"/>
    </row>
    <row r="235" spans="8:59">
      <c r="H235"/>
      <c r="J235"/>
      <c r="K235"/>
      <c r="L235"/>
      <c r="M235"/>
      <c r="R235" s="383"/>
      <c r="Z235"/>
      <c r="AD235"/>
      <c r="AR235"/>
      <c r="AV235"/>
      <c r="AW235"/>
      <c r="AX235"/>
      <c r="AY235"/>
      <c r="AZ235"/>
      <c r="BA235"/>
      <c r="BE235"/>
      <c r="BF235"/>
      <c r="BG235"/>
    </row>
    <row r="236" spans="8:59">
      <c r="H236"/>
      <c r="J236"/>
      <c r="K236"/>
      <c r="L236"/>
      <c r="M236"/>
      <c r="R236" s="383"/>
      <c r="Z236"/>
      <c r="AD236"/>
      <c r="AR236"/>
      <c r="AV236"/>
      <c r="AW236"/>
      <c r="AX236"/>
      <c r="AY236"/>
      <c r="AZ236"/>
      <c r="BA236"/>
      <c r="BE236"/>
      <c r="BF236"/>
      <c r="BG236"/>
    </row>
    <row r="237" spans="8:59">
      <c r="H237"/>
      <c r="J237"/>
      <c r="K237"/>
      <c r="L237"/>
      <c r="M237"/>
      <c r="R237" s="383"/>
      <c r="Z237"/>
      <c r="AD237"/>
      <c r="AR237"/>
      <c r="AV237"/>
      <c r="AW237"/>
      <c r="AX237"/>
      <c r="AY237"/>
      <c r="AZ237"/>
      <c r="BA237"/>
      <c r="BE237"/>
      <c r="BF237"/>
      <c r="BG237"/>
    </row>
    <row r="238" spans="8:59">
      <c r="H238"/>
      <c r="J238"/>
      <c r="K238"/>
      <c r="L238"/>
      <c r="M238"/>
      <c r="R238" s="383"/>
      <c r="Z238"/>
      <c r="AD238"/>
      <c r="AR238"/>
      <c r="AV238"/>
      <c r="AW238"/>
      <c r="AX238"/>
      <c r="AY238"/>
      <c r="AZ238"/>
      <c r="BA238"/>
      <c r="BE238"/>
      <c r="BF238"/>
      <c r="BG238"/>
    </row>
    <row r="239" spans="8:59">
      <c r="H239"/>
      <c r="J239"/>
      <c r="K239"/>
      <c r="L239"/>
      <c r="M239"/>
      <c r="R239" s="383"/>
      <c r="Z239"/>
      <c r="AD239"/>
      <c r="AR239"/>
      <c r="AV239"/>
      <c r="AW239"/>
      <c r="AX239"/>
      <c r="AY239"/>
      <c r="AZ239"/>
      <c r="BA239"/>
      <c r="BE239"/>
      <c r="BF239"/>
      <c r="BG239"/>
    </row>
    <row r="240" spans="8:59">
      <c r="H240"/>
      <c r="J240"/>
      <c r="K240"/>
      <c r="L240"/>
      <c r="M240"/>
      <c r="R240" s="383"/>
      <c r="Z240"/>
      <c r="AD240"/>
      <c r="AR240"/>
      <c r="AV240"/>
      <c r="AW240"/>
      <c r="AX240"/>
      <c r="AY240"/>
      <c r="AZ240"/>
      <c r="BA240"/>
      <c r="BE240"/>
      <c r="BF240"/>
      <c r="BG240"/>
    </row>
    <row r="241" spans="8:59">
      <c r="H241"/>
      <c r="J241"/>
      <c r="K241"/>
      <c r="L241"/>
      <c r="M241"/>
      <c r="R241" s="383"/>
      <c r="Z241"/>
      <c r="AD241"/>
      <c r="AR241"/>
      <c r="AV241"/>
      <c r="AW241"/>
      <c r="AX241"/>
      <c r="AY241"/>
      <c r="AZ241"/>
      <c r="BA241"/>
      <c r="BE241"/>
      <c r="BF241"/>
      <c r="BG241"/>
    </row>
    <row r="242" spans="8:59">
      <c r="H242"/>
      <c r="J242"/>
      <c r="K242"/>
      <c r="L242"/>
      <c r="M242"/>
      <c r="R242" s="383"/>
      <c r="Z242"/>
      <c r="AD242"/>
      <c r="AR242"/>
      <c r="AV242"/>
      <c r="AW242"/>
      <c r="AX242"/>
      <c r="AY242"/>
      <c r="AZ242"/>
      <c r="BA242"/>
      <c r="BE242"/>
      <c r="BF242"/>
      <c r="BG242"/>
    </row>
    <row r="243" spans="8:59">
      <c r="H243"/>
      <c r="J243"/>
      <c r="K243"/>
      <c r="L243"/>
      <c r="M243"/>
      <c r="R243" s="383"/>
      <c r="Z243"/>
      <c r="AD243"/>
      <c r="AR243"/>
      <c r="AV243"/>
      <c r="AW243"/>
      <c r="AX243"/>
      <c r="AY243"/>
      <c r="AZ243"/>
      <c r="BA243"/>
      <c r="BE243"/>
      <c r="BF243"/>
      <c r="BG243"/>
    </row>
    <row r="244" spans="8:59">
      <c r="H244"/>
      <c r="J244"/>
      <c r="K244"/>
      <c r="L244"/>
      <c r="M244"/>
      <c r="R244" s="383"/>
      <c r="Z244"/>
      <c r="AD244"/>
      <c r="AR244"/>
      <c r="AV244"/>
      <c r="AW244"/>
      <c r="AX244"/>
      <c r="AY244"/>
      <c r="AZ244"/>
      <c r="BA244"/>
      <c r="BE244"/>
      <c r="BF244"/>
      <c r="BG244"/>
    </row>
    <row r="245" spans="8:59">
      <c r="H245"/>
      <c r="J245"/>
      <c r="K245"/>
      <c r="L245"/>
      <c r="M245"/>
      <c r="R245" s="383"/>
      <c r="Z245"/>
      <c r="AD245"/>
      <c r="AR245"/>
      <c r="AV245"/>
      <c r="AW245"/>
      <c r="AX245"/>
      <c r="AY245"/>
      <c r="AZ245"/>
      <c r="BA245"/>
      <c r="BE245"/>
      <c r="BF245"/>
      <c r="BG245"/>
    </row>
    <row r="246" spans="8:59">
      <c r="H246"/>
      <c r="J246"/>
      <c r="K246"/>
      <c r="L246"/>
      <c r="M246"/>
      <c r="R246" s="383"/>
      <c r="Z246"/>
      <c r="AD246"/>
      <c r="AR246"/>
      <c r="AV246"/>
      <c r="AW246"/>
      <c r="AX246"/>
      <c r="AY246"/>
      <c r="AZ246"/>
      <c r="BA246"/>
      <c r="BE246"/>
      <c r="BF246"/>
      <c r="BG246"/>
    </row>
    <row r="247" spans="8:59">
      <c r="H247"/>
      <c r="J247"/>
      <c r="K247"/>
      <c r="L247"/>
      <c r="M247"/>
      <c r="R247" s="383"/>
      <c r="Z247"/>
      <c r="AD247"/>
      <c r="AR247"/>
      <c r="AV247"/>
      <c r="AW247"/>
      <c r="AX247"/>
      <c r="AY247"/>
      <c r="AZ247"/>
      <c r="BA247"/>
      <c r="BE247"/>
      <c r="BF247"/>
      <c r="BG247"/>
    </row>
    <row r="248" spans="8:59">
      <c r="H248"/>
      <c r="J248"/>
      <c r="K248"/>
      <c r="L248"/>
      <c r="M248"/>
      <c r="R248" s="383"/>
      <c r="Z248"/>
      <c r="AD248"/>
      <c r="AR248"/>
      <c r="AV248"/>
      <c r="AW248"/>
      <c r="AX248"/>
      <c r="AY248"/>
      <c r="AZ248"/>
      <c r="BA248"/>
      <c r="BE248"/>
      <c r="BF248"/>
      <c r="BG248"/>
    </row>
    <row r="249" spans="8:59">
      <c r="H249"/>
      <c r="J249"/>
      <c r="K249"/>
      <c r="L249"/>
      <c r="M249"/>
      <c r="R249" s="383"/>
      <c r="Z249"/>
      <c r="AD249"/>
      <c r="AR249"/>
      <c r="AV249"/>
      <c r="AW249"/>
      <c r="AX249"/>
      <c r="AY249"/>
      <c r="AZ249"/>
      <c r="BA249"/>
      <c r="BE249"/>
      <c r="BF249"/>
      <c r="BG249"/>
    </row>
    <row r="250" spans="8:59">
      <c r="H250"/>
      <c r="J250"/>
      <c r="K250"/>
      <c r="L250"/>
      <c r="M250"/>
      <c r="R250" s="383"/>
      <c r="Z250"/>
      <c r="AD250"/>
      <c r="AR250"/>
      <c r="AV250"/>
      <c r="AW250"/>
      <c r="AX250"/>
      <c r="AY250"/>
      <c r="AZ250"/>
      <c r="BA250"/>
      <c r="BE250"/>
      <c r="BF250"/>
      <c r="BG250"/>
    </row>
    <row r="251" spans="8:59">
      <c r="H251"/>
      <c r="J251"/>
      <c r="K251"/>
      <c r="L251"/>
      <c r="M251"/>
      <c r="R251" s="383"/>
      <c r="Z251"/>
      <c r="AD251"/>
      <c r="AR251"/>
      <c r="AV251"/>
      <c r="AW251"/>
      <c r="AX251"/>
      <c r="AY251"/>
      <c r="AZ251"/>
      <c r="BA251"/>
      <c r="BE251"/>
      <c r="BF251"/>
      <c r="BG251"/>
    </row>
    <row r="252" spans="8:59">
      <c r="H252"/>
      <c r="J252"/>
      <c r="K252"/>
      <c r="L252"/>
      <c r="M252"/>
      <c r="R252" s="383"/>
      <c r="Z252"/>
      <c r="AD252"/>
      <c r="AR252"/>
      <c r="AV252"/>
      <c r="AW252"/>
      <c r="AX252"/>
      <c r="AY252"/>
      <c r="AZ252"/>
      <c r="BA252"/>
      <c r="BE252"/>
      <c r="BF252"/>
      <c r="BG252"/>
    </row>
    <row r="253" spans="8:59">
      <c r="H253"/>
      <c r="J253"/>
      <c r="K253"/>
      <c r="L253"/>
      <c r="M253"/>
      <c r="R253" s="383"/>
      <c r="Z253"/>
      <c r="AD253"/>
      <c r="AR253"/>
      <c r="AV253"/>
      <c r="AW253"/>
      <c r="AX253"/>
      <c r="AY253"/>
      <c r="AZ253"/>
      <c r="BA253"/>
      <c r="BE253"/>
      <c r="BF253"/>
      <c r="BG253"/>
    </row>
    <row r="254" spans="8:59">
      <c r="H254"/>
      <c r="J254"/>
      <c r="K254"/>
      <c r="L254"/>
      <c r="M254"/>
      <c r="R254" s="383"/>
      <c r="Z254"/>
      <c r="AD254"/>
      <c r="AR254"/>
      <c r="AV254"/>
      <c r="AW254"/>
      <c r="AX254"/>
      <c r="AY254"/>
      <c r="AZ254"/>
      <c r="BA254"/>
      <c r="BE254"/>
      <c r="BF254"/>
      <c r="BG254"/>
    </row>
    <row r="255" spans="8:59">
      <c r="H255"/>
      <c r="J255"/>
      <c r="K255"/>
      <c r="L255"/>
      <c r="M255"/>
      <c r="R255" s="383"/>
      <c r="Z255"/>
      <c r="AD255"/>
      <c r="AR255"/>
      <c r="AV255"/>
      <c r="AW255"/>
      <c r="AX255"/>
      <c r="AY255"/>
      <c r="AZ255"/>
      <c r="BA255"/>
      <c r="BE255"/>
      <c r="BF255"/>
      <c r="BG255"/>
    </row>
    <row r="256" spans="8:59">
      <c r="H256"/>
      <c r="J256"/>
      <c r="K256"/>
      <c r="L256"/>
      <c r="M256"/>
      <c r="R256" s="383"/>
      <c r="Z256"/>
      <c r="AD256"/>
      <c r="AR256"/>
      <c r="AV256"/>
      <c r="AW256"/>
      <c r="AX256"/>
      <c r="AY256"/>
      <c r="AZ256"/>
      <c r="BA256"/>
      <c r="BE256"/>
      <c r="BF256"/>
      <c r="BG256"/>
    </row>
    <row r="257" spans="8:59">
      <c r="H257"/>
      <c r="J257"/>
      <c r="K257"/>
      <c r="L257"/>
      <c r="M257"/>
      <c r="R257" s="383"/>
      <c r="Z257"/>
      <c r="AD257"/>
      <c r="AR257"/>
      <c r="AV257"/>
      <c r="AW257"/>
      <c r="AX257"/>
      <c r="AY257"/>
      <c r="AZ257"/>
      <c r="BA257"/>
      <c r="BE257"/>
      <c r="BF257"/>
      <c r="BG257"/>
    </row>
    <row r="258" spans="8:59">
      <c r="H258"/>
      <c r="J258"/>
      <c r="K258"/>
      <c r="L258"/>
      <c r="M258"/>
      <c r="R258" s="383"/>
      <c r="Z258"/>
      <c r="AD258"/>
      <c r="AR258"/>
      <c r="AV258"/>
      <c r="AW258"/>
      <c r="AX258"/>
      <c r="AY258"/>
      <c r="AZ258"/>
      <c r="BA258"/>
      <c r="BE258"/>
      <c r="BF258"/>
      <c r="BG258"/>
    </row>
    <row r="259" spans="8:59">
      <c r="H259"/>
      <c r="J259"/>
      <c r="K259"/>
      <c r="L259"/>
      <c r="M259"/>
      <c r="R259" s="383"/>
      <c r="Z259"/>
      <c r="AD259"/>
      <c r="AR259"/>
      <c r="AV259"/>
      <c r="AW259"/>
      <c r="AX259"/>
      <c r="AY259"/>
      <c r="AZ259"/>
      <c r="BA259"/>
      <c r="BE259"/>
      <c r="BF259"/>
      <c r="BG259"/>
    </row>
    <row r="260" spans="8:59">
      <c r="H260"/>
      <c r="J260"/>
      <c r="K260"/>
      <c r="L260"/>
      <c r="M260"/>
      <c r="R260" s="383"/>
      <c r="Z260"/>
      <c r="AD260"/>
      <c r="AR260"/>
      <c r="AV260"/>
      <c r="AW260"/>
      <c r="AX260"/>
      <c r="AY260"/>
      <c r="AZ260"/>
      <c r="BA260"/>
      <c r="BE260"/>
      <c r="BF260"/>
      <c r="BG260"/>
    </row>
    <row r="261" spans="8:59">
      <c r="H261"/>
      <c r="J261"/>
      <c r="K261"/>
      <c r="L261"/>
      <c r="M261"/>
      <c r="R261" s="383"/>
      <c r="Z261"/>
      <c r="AD261"/>
      <c r="AR261"/>
      <c r="AV261"/>
      <c r="AW261"/>
      <c r="AX261"/>
      <c r="AY261"/>
      <c r="AZ261"/>
      <c r="BA261"/>
      <c r="BE261"/>
      <c r="BF261"/>
      <c r="BG261"/>
    </row>
    <row r="262" spans="8:59">
      <c r="H262"/>
      <c r="J262"/>
      <c r="K262"/>
      <c r="L262"/>
      <c r="M262"/>
      <c r="R262" s="383"/>
      <c r="Z262"/>
      <c r="AD262"/>
      <c r="AR262"/>
      <c r="AV262"/>
      <c r="AW262"/>
      <c r="AX262"/>
      <c r="AY262"/>
      <c r="AZ262"/>
      <c r="BA262"/>
      <c r="BE262"/>
      <c r="BF262"/>
      <c r="BG262"/>
    </row>
    <row r="263" spans="8:59">
      <c r="H263"/>
      <c r="J263"/>
      <c r="K263"/>
      <c r="L263"/>
      <c r="M263"/>
      <c r="R263" s="383"/>
      <c r="Z263"/>
      <c r="AD263"/>
      <c r="AR263"/>
      <c r="AV263"/>
      <c r="AW263"/>
      <c r="AX263"/>
      <c r="AY263"/>
      <c r="AZ263"/>
      <c r="BA263"/>
      <c r="BE263"/>
      <c r="BF263"/>
      <c r="BG263"/>
    </row>
    <row r="264" spans="8:59">
      <c r="H264"/>
      <c r="J264"/>
      <c r="K264"/>
      <c r="L264"/>
      <c r="M264"/>
      <c r="R264" s="383"/>
      <c r="Z264"/>
      <c r="AD264"/>
      <c r="AR264"/>
      <c r="AV264"/>
      <c r="AW264"/>
      <c r="AX264"/>
      <c r="AY264"/>
      <c r="AZ264"/>
      <c r="BA264"/>
      <c r="BE264"/>
      <c r="BF264"/>
      <c r="BG264"/>
    </row>
    <row r="265" spans="8:59">
      <c r="H265"/>
      <c r="J265"/>
      <c r="K265"/>
      <c r="L265"/>
      <c r="M265"/>
      <c r="R265" s="383"/>
      <c r="Z265"/>
      <c r="AD265"/>
      <c r="AR265"/>
      <c r="AV265"/>
      <c r="AW265"/>
      <c r="AX265"/>
      <c r="AY265"/>
      <c r="AZ265"/>
      <c r="BA265"/>
      <c r="BE265"/>
      <c r="BF265"/>
      <c r="BG265"/>
    </row>
    <row r="266" spans="8:59">
      <c r="H266"/>
      <c r="J266"/>
      <c r="K266"/>
      <c r="L266"/>
      <c r="M266"/>
      <c r="R266" s="383"/>
      <c r="Z266"/>
      <c r="AD266"/>
      <c r="AR266"/>
      <c r="AV266"/>
      <c r="AW266"/>
      <c r="AX266"/>
      <c r="AY266"/>
      <c r="AZ266"/>
      <c r="BA266"/>
      <c r="BE266"/>
      <c r="BF266"/>
      <c r="BG266"/>
    </row>
    <row r="267" spans="8:59">
      <c r="H267"/>
      <c r="J267"/>
      <c r="K267"/>
      <c r="L267"/>
      <c r="M267"/>
      <c r="R267" s="383"/>
      <c r="Z267"/>
      <c r="AD267"/>
      <c r="AR267"/>
      <c r="AV267"/>
      <c r="AW267"/>
      <c r="AX267"/>
      <c r="AY267"/>
      <c r="AZ267"/>
      <c r="BA267"/>
      <c r="BE267"/>
      <c r="BF267"/>
      <c r="BG267"/>
    </row>
    <row r="268" spans="8:59">
      <c r="H268"/>
      <c r="J268"/>
      <c r="K268"/>
      <c r="L268"/>
      <c r="M268"/>
      <c r="R268" s="383"/>
      <c r="Z268"/>
      <c r="AD268"/>
      <c r="AR268"/>
      <c r="AV268"/>
      <c r="AW268"/>
      <c r="AX268"/>
      <c r="AY268"/>
      <c r="AZ268"/>
      <c r="BA268"/>
      <c r="BE268"/>
      <c r="BF268"/>
      <c r="BG268"/>
    </row>
    <row r="269" spans="8:59">
      <c r="H269"/>
      <c r="J269"/>
      <c r="K269"/>
      <c r="L269"/>
      <c r="M269"/>
      <c r="R269" s="383"/>
      <c r="Z269"/>
      <c r="AD269"/>
      <c r="AR269"/>
      <c r="AV269"/>
      <c r="AW269"/>
      <c r="AX269"/>
      <c r="AY269"/>
      <c r="AZ269"/>
      <c r="BA269"/>
      <c r="BE269"/>
      <c r="BF269"/>
      <c r="BG269"/>
    </row>
    <row r="270" spans="8:59">
      <c r="H270"/>
      <c r="J270"/>
      <c r="K270"/>
      <c r="L270"/>
      <c r="M270"/>
      <c r="R270" s="383"/>
      <c r="Z270"/>
      <c r="AD270"/>
      <c r="AR270"/>
      <c r="AV270"/>
      <c r="AW270"/>
      <c r="AX270"/>
      <c r="AY270"/>
      <c r="AZ270"/>
      <c r="BA270"/>
      <c r="BE270"/>
      <c r="BF270"/>
      <c r="BG270"/>
    </row>
    <row r="271" spans="8:59">
      <c r="H271"/>
      <c r="J271"/>
      <c r="K271"/>
      <c r="L271"/>
      <c r="M271"/>
      <c r="R271" s="383"/>
      <c r="Z271"/>
      <c r="AD271"/>
      <c r="AR271"/>
      <c r="AV271"/>
      <c r="AW271"/>
      <c r="AX271"/>
      <c r="AY271"/>
      <c r="AZ271"/>
      <c r="BA271"/>
      <c r="BE271"/>
      <c r="BF271"/>
      <c r="BG271"/>
    </row>
    <row r="272" spans="8:59">
      <c r="H272"/>
      <c r="J272"/>
      <c r="K272"/>
      <c r="L272"/>
      <c r="M272"/>
      <c r="R272" s="383"/>
      <c r="Z272"/>
      <c r="AD272"/>
      <c r="AR272"/>
      <c r="AV272"/>
      <c r="AW272"/>
      <c r="AX272"/>
      <c r="AY272"/>
      <c r="AZ272"/>
      <c r="BA272"/>
      <c r="BE272"/>
      <c r="BF272"/>
      <c r="BG272"/>
    </row>
    <row r="273" spans="8:59">
      <c r="H273"/>
      <c r="J273"/>
      <c r="K273"/>
      <c r="L273"/>
      <c r="M273"/>
      <c r="R273" s="383"/>
      <c r="Z273"/>
      <c r="AD273"/>
      <c r="AR273"/>
      <c r="AV273"/>
      <c r="AW273"/>
      <c r="AX273"/>
      <c r="AY273"/>
      <c r="AZ273"/>
      <c r="BA273"/>
      <c r="BE273"/>
      <c r="BF273"/>
      <c r="BG273"/>
    </row>
    <row r="274" spans="8:59">
      <c r="H274"/>
      <c r="J274"/>
      <c r="K274"/>
      <c r="L274"/>
      <c r="M274"/>
      <c r="R274" s="383"/>
      <c r="Z274"/>
      <c r="AD274"/>
      <c r="AR274"/>
      <c r="AV274"/>
      <c r="AW274"/>
      <c r="AX274"/>
      <c r="AY274"/>
      <c r="AZ274"/>
      <c r="BA274"/>
      <c r="BE274"/>
      <c r="BF274"/>
      <c r="BG274"/>
    </row>
    <row r="275" spans="8:59">
      <c r="H275"/>
      <c r="J275"/>
      <c r="K275"/>
      <c r="L275"/>
      <c r="M275"/>
      <c r="R275" s="383"/>
      <c r="Z275"/>
      <c r="AD275"/>
      <c r="AR275"/>
      <c r="AV275"/>
      <c r="AW275"/>
      <c r="AX275"/>
      <c r="AY275"/>
      <c r="AZ275"/>
      <c r="BA275"/>
      <c r="BE275"/>
      <c r="BF275"/>
      <c r="BG275"/>
    </row>
    <row r="276" spans="8:59">
      <c r="H276"/>
      <c r="J276"/>
      <c r="K276"/>
      <c r="L276"/>
      <c r="M276"/>
      <c r="R276" s="383"/>
      <c r="Z276"/>
      <c r="AD276"/>
      <c r="AR276"/>
      <c r="AV276"/>
      <c r="AW276"/>
      <c r="AX276"/>
      <c r="AY276"/>
      <c r="AZ276"/>
      <c r="BA276"/>
      <c r="BE276"/>
      <c r="BF276"/>
      <c r="BG276"/>
    </row>
    <row r="277" spans="8:59">
      <c r="H277"/>
      <c r="J277"/>
      <c r="K277"/>
      <c r="L277"/>
      <c r="M277"/>
      <c r="R277" s="383"/>
      <c r="Z277"/>
      <c r="AD277"/>
      <c r="AR277"/>
      <c r="AV277"/>
      <c r="AW277"/>
      <c r="AX277"/>
      <c r="AY277"/>
      <c r="AZ277"/>
      <c r="BA277"/>
      <c r="BE277"/>
      <c r="BF277"/>
      <c r="BG277"/>
    </row>
    <row r="278" spans="8:59">
      <c r="H278"/>
      <c r="J278"/>
      <c r="K278"/>
      <c r="L278"/>
      <c r="M278"/>
      <c r="R278" s="383"/>
      <c r="Z278"/>
      <c r="AD278"/>
      <c r="AR278"/>
      <c r="AV278"/>
      <c r="AW278"/>
      <c r="AX278"/>
      <c r="AY278"/>
      <c r="AZ278"/>
      <c r="BA278"/>
      <c r="BE278"/>
      <c r="BF278"/>
      <c r="BG278"/>
    </row>
    <row r="279" spans="8:59">
      <c r="H279"/>
      <c r="J279"/>
      <c r="K279"/>
      <c r="L279"/>
      <c r="M279"/>
      <c r="R279" s="383"/>
      <c r="Z279"/>
      <c r="AD279"/>
      <c r="AR279"/>
      <c r="AV279"/>
      <c r="AW279"/>
      <c r="AX279"/>
      <c r="AY279"/>
      <c r="AZ279"/>
      <c r="BA279"/>
      <c r="BE279"/>
      <c r="BF279"/>
      <c r="BG279"/>
    </row>
    <row r="280" spans="8:59">
      <c r="H280"/>
      <c r="J280"/>
      <c r="K280"/>
      <c r="L280"/>
      <c r="M280"/>
      <c r="R280" s="383"/>
      <c r="Z280"/>
      <c r="AD280"/>
      <c r="AR280"/>
      <c r="AV280"/>
      <c r="AW280"/>
      <c r="AX280"/>
      <c r="AY280"/>
      <c r="AZ280"/>
      <c r="BA280"/>
      <c r="BE280"/>
      <c r="BF280"/>
      <c r="BG280"/>
    </row>
    <row r="281" spans="8:59">
      <c r="H281"/>
      <c r="J281"/>
      <c r="K281"/>
      <c r="L281"/>
      <c r="M281"/>
      <c r="R281" s="383"/>
      <c r="Z281"/>
      <c r="AD281"/>
      <c r="AR281"/>
      <c r="AV281"/>
      <c r="AW281"/>
      <c r="AX281"/>
      <c r="AY281"/>
      <c r="AZ281"/>
      <c r="BA281"/>
      <c r="BE281"/>
      <c r="BF281"/>
      <c r="BG281"/>
    </row>
    <row r="282" spans="8:59">
      <c r="H282"/>
      <c r="J282"/>
      <c r="K282"/>
      <c r="L282"/>
      <c r="M282"/>
      <c r="R282" s="383"/>
      <c r="Z282"/>
      <c r="AD282"/>
      <c r="AR282"/>
      <c r="AV282"/>
      <c r="AW282"/>
      <c r="AX282"/>
      <c r="AY282"/>
      <c r="AZ282"/>
      <c r="BA282"/>
      <c r="BE282"/>
      <c r="BF282"/>
      <c r="BG282"/>
    </row>
    <row r="283" spans="8:59">
      <c r="H283"/>
      <c r="J283"/>
      <c r="K283"/>
      <c r="L283"/>
      <c r="M283"/>
      <c r="R283" s="383"/>
      <c r="Z283"/>
      <c r="AD283"/>
      <c r="AR283"/>
      <c r="AV283"/>
      <c r="AW283"/>
      <c r="AX283"/>
      <c r="AY283"/>
      <c r="AZ283"/>
      <c r="BA283"/>
      <c r="BE283"/>
      <c r="BF283"/>
      <c r="BG283"/>
    </row>
    <row r="284" spans="8:59">
      <c r="H284"/>
      <c r="J284"/>
      <c r="K284"/>
      <c r="L284"/>
      <c r="M284"/>
      <c r="R284" s="383"/>
      <c r="Z284"/>
      <c r="AD284"/>
      <c r="AR284"/>
      <c r="AV284"/>
      <c r="AW284"/>
      <c r="AX284"/>
      <c r="AY284"/>
      <c r="AZ284"/>
      <c r="BA284"/>
      <c r="BE284"/>
      <c r="BF284"/>
      <c r="BG284"/>
    </row>
    <row r="285" spans="8:59">
      <c r="H285"/>
      <c r="J285"/>
      <c r="K285"/>
      <c r="L285"/>
      <c r="M285"/>
      <c r="R285" s="383"/>
      <c r="Z285"/>
      <c r="AD285"/>
      <c r="AR285"/>
      <c r="AV285"/>
      <c r="AW285"/>
      <c r="AX285"/>
      <c r="AY285"/>
      <c r="AZ285"/>
      <c r="BA285"/>
      <c r="BE285"/>
      <c r="BF285"/>
      <c r="BG285"/>
    </row>
    <row r="286" spans="8:59">
      <c r="H286"/>
      <c r="J286"/>
      <c r="K286"/>
      <c r="L286"/>
      <c r="M286"/>
      <c r="R286" s="383"/>
      <c r="Z286"/>
      <c r="AD286"/>
      <c r="AR286"/>
      <c r="AV286"/>
      <c r="AW286"/>
      <c r="AX286"/>
      <c r="AY286"/>
      <c r="AZ286"/>
      <c r="BA286"/>
      <c r="BE286"/>
      <c r="BF286"/>
      <c r="BG286"/>
    </row>
    <row r="287" spans="8:59">
      <c r="H287"/>
      <c r="J287"/>
      <c r="K287"/>
      <c r="L287"/>
      <c r="M287"/>
      <c r="R287" s="383"/>
      <c r="Z287"/>
      <c r="AD287"/>
      <c r="AR287"/>
      <c r="AV287"/>
      <c r="AW287"/>
      <c r="AX287"/>
      <c r="AY287"/>
      <c r="AZ287"/>
      <c r="BA287"/>
      <c r="BE287"/>
      <c r="BF287"/>
      <c r="BG287"/>
    </row>
    <row r="288" spans="8:59">
      <c r="H288"/>
      <c r="J288"/>
      <c r="K288"/>
      <c r="L288"/>
      <c r="M288"/>
      <c r="R288" s="383"/>
      <c r="Z288"/>
      <c r="AD288"/>
      <c r="AR288"/>
      <c r="AV288"/>
      <c r="AW288"/>
      <c r="AX288"/>
      <c r="AY288"/>
      <c r="AZ288"/>
      <c r="BA288"/>
      <c r="BE288"/>
      <c r="BF288"/>
      <c r="BG288"/>
    </row>
    <row r="289" spans="8:59">
      <c r="H289"/>
      <c r="J289"/>
      <c r="K289"/>
      <c r="L289"/>
      <c r="M289"/>
      <c r="R289" s="383"/>
      <c r="Z289"/>
      <c r="AD289"/>
      <c r="AR289"/>
      <c r="AV289"/>
      <c r="AW289"/>
      <c r="AX289"/>
      <c r="AY289"/>
      <c r="AZ289"/>
      <c r="BA289"/>
      <c r="BE289"/>
      <c r="BF289"/>
      <c r="BG289"/>
    </row>
    <row r="290" spans="8:59">
      <c r="H290"/>
      <c r="J290"/>
      <c r="K290"/>
      <c r="L290"/>
      <c r="M290"/>
      <c r="R290" s="383"/>
      <c r="Z290"/>
      <c r="AD290"/>
      <c r="AR290"/>
      <c r="AV290"/>
      <c r="AW290"/>
      <c r="AX290"/>
      <c r="AY290"/>
      <c r="AZ290"/>
      <c r="BA290"/>
      <c r="BE290"/>
      <c r="BF290"/>
      <c r="BG290"/>
    </row>
    <row r="291" spans="8:59">
      <c r="H291"/>
      <c r="J291"/>
      <c r="K291"/>
      <c r="L291"/>
      <c r="M291"/>
      <c r="R291" s="383"/>
      <c r="Z291"/>
      <c r="AD291"/>
      <c r="AR291"/>
      <c r="AV291"/>
      <c r="AW291"/>
      <c r="AX291"/>
      <c r="AY291"/>
      <c r="AZ291"/>
      <c r="BA291"/>
      <c r="BE291"/>
      <c r="BF291"/>
      <c r="BG291"/>
    </row>
    <row r="292" spans="8:59">
      <c r="H292"/>
      <c r="J292"/>
      <c r="K292"/>
      <c r="L292"/>
      <c r="M292"/>
      <c r="R292" s="383"/>
      <c r="Z292"/>
      <c r="AD292"/>
      <c r="AR292"/>
      <c r="AV292"/>
      <c r="AW292"/>
      <c r="AX292"/>
      <c r="AY292"/>
      <c r="AZ292"/>
      <c r="BA292"/>
      <c r="BE292"/>
      <c r="BF292"/>
      <c r="BG292"/>
    </row>
    <row r="293" spans="8:59">
      <c r="H293"/>
      <c r="J293"/>
      <c r="K293"/>
      <c r="L293"/>
      <c r="M293"/>
      <c r="R293" s="383"/>
      <c r="Z293"/>
      <c r="AD293"/>
      <c r="AR293"/>
      <c r="AV293"/>
      <c r="AW293"/>
      <c r="AX293"/>
      <c r="AY293"/>
      <c r="AZ293"/>
      <c r="BA293"/>
      <c r="BE293"/>
      <c r="BF293"/>
      <c r="BG293"/>
    </row>
    <row r="294" spans="8:59">
      <c r="H294"/>
      <c r="J294"/>
      <c r="K294"/>
      <c r="L294"/>
      <c r="M294"/>
      <c r="R294" s="383"/>
      <c r="Z294"/>
      <c r="AD294"/>
      <c r="AR294"/>
      <c r="AV294"/>
      <c r="AW294"/>
      <c r="AX294"/>
      <c r="AY294"/>
      <c r="AZ294"/>
      <c r="BA294"/>
      <c r="BE294"/>
      <c r="BF294"/>
      <c r="BG294"/>
    </row>
    <row r="295" spans="8:59">
      <c r="H295"/>
      <c r="J295"/>
      <c r="K295"/>
      <c r="L295"/>
      <c r="M295"/>
      <c r="R295" s="383"/>
      <c r="Z295"/>
      <c r="AD295"/>
      <c r="AR295"/>
      <c r="AV295"/>
      <c r="AW295"/>
      <c r="AX295"/>
      <c r="AY295"/>
      <c r="AZ295"/>
      <c r="BA295"/>
      <c r="BE295"/>
      <c r="BF295"/>
      <c r="BG295"/>
    </row>
    <row r="296" spans="8:59">
      <c r="H296"/>
      <c r="J296"/>
      <c r="K296"/>
      <c r="L296"/>
      <c r="M296"/>
      <c r="R296" s="383"/>
      <c r="Z296"/>
      <c r="AD296"/>
      <c r="AR296"/>
      <c r="AV296"/>
      <c r="AW296"/>
      <c r="AX296"/>
      <c r="AY296"/>
      <c r="AZ296"/>
      <c r="BA296"/>
      <c r="BE296"/>
      <c r="BF296"/>
      <c r="BG296"/>
    </row>
    <row r="297" spans="8:59">
      <c r="H297"/>
      <c r="J297"/>
      <c r="K297"/>
      <c r="L297"/>
      <c r="M297"/>
      <c r="R297" s="383"/>
      <c r="Z297"/>
      <c r="AD297"/>
      <c r="AR297"/>
      <c r="AV297"/>
      <c r="AW297"/>
      <c r="AX297"/>
      <c r="AY297"/>
      <c r="AZ297"/>
      <c r="BA297"/>
      <c r="BE297"/>
      <c r="BF297"/>
      <c r="BG297"/>
    </row>
    <row r="298" spans="8:59">
      <c r="H298"/>
      <c r="J298"/>
      <c r="K298"/>
      <c r="L298"/>
      <c r="M298"/>
      <c r="R298" s="383"/>
      <c r="Z298"/>
      <c r="AD298"/>
      <c r="AR298"/>
      <c r="AV298"/>
      <c r="AW298"/>
      <c r="AX298"/>
      <c r="AY298"/>
      <c r="AZ298"/>
      <c r="BA298"/>
      <c r="BE298"/>
      <c r="BF298"/>
      <c r="BG298"/>
    </row>
    <row r="299" spans="8:59">
      <c r="H299"/>
      <c r="J299"/>
      <c r="K299"/>
      <c r="L299"/>
      <c r="M299"/>
      <c r="R299" s="383"/>
      <c r="Z299"/>
      <c r="AD299"/>
      <c r="AR299"/>
      <c r="AV299"/>
      <c r="AW299"/>
      <c r="AX299"/>
      <c r="AY299"/>
      <c r="AZ299"/>
      <c r="BA299"/>
      <c r="BE299"/>
      <c r="BF299"/>
      <c r="BG299"/>
    </row>
    <row r="300" spans="8:59">
      <c r="H300"/>
      <c r="J300"/>
      <c r="K300"/>
      <c r="L300"/>
      <c r="M300"/>
      <c r="R300" s="383"/>
      <c r="Z300"/>
      <c r="AD300"/>
      <c r="AR300"/>
      <c r="AV300"/>
      <c r="AW300"/>
      <c r="AX300"/>
      <c r="AY300"/>
      <c r="AZ300"/>
      <c r="BA300"/>
      <c r="BE300"/>
      <c r="BF300"/>
      <c r="BG300"/>
    </row>
    <row r="301" spans="8:59">
      <c r="H301"/>
      <c r="J301"/>
      <c r="K301"/>
      <c r="L301"/>
      <c r="M301"/>
      <c r="R301" s="383"/>
      <c r="Z301"/>
      <c r="AD301"/>
      <c r="AR301"/>
      <c r="AV301"/>
      <c r="AW301"/>
      <c r="AX301"/>
      <c r="AY301"/>
      <c r="AZ301"/>
      <c r="BA301"/>
      <c r="BE301"/>
      <c r="BF301"/>
      <c r="BG301"/>
    </row>
    <row r="302" spans="8:59">
      <c r="H302"/>
      <c r="J302"/>
      <c r="K302"/>
      <c r="L302"/>
      <c r="M302"/>
      <c r="R302" s="383"/>
      <c r="Z302"/>
      <c r="AD302"/>
      <c r="AR302"/>
      <c r="AV302"/>
      <c r="AW302"/>
      <c r="AX302"/>
      <c r="AY302"/>
      <c r="AZ302"/>
      <c r="BA302"/>
      <c r="BE302"/>
      <c r="BF302"/>
      <c r="BG302"/>
    </row>
    <row r="303" spans="8:59">
      <c r="H303"/>
      <c r="J303"/>
      <c r="K303"/>
      <c r="L303"/>
      <c r="M303"/>
      <c r="R303" s="383"/>
      <c r="Z303"/>
      <c r="AD303"/>
      <c r="AR303"/>
      <c r="AV303"/>
      <c r="AW303"/>
      <c r="AX303"/>
      <c r="AY303"/>
      <c r="AZ303"/>
      <c r="BA303"/>
      <c r="BE303"/>
      <c r="BF303"/>
      <c r="BG303"/>
    </row>
    <row r="304" spans="8:59">
      <c r="H304"/>
      <c r="J304"/>
      <c r="K304"/>
      <c r="L304"/>
      <c r="M304"/>
      <c r="R304" s="383"/>
      <c r="Z304"/>
      <c r="AD304"/>
      <c r="AR304"/>
      <c r="AV304"/>
      <c r="AW304"/>
      <c r="AX304"/>
      <c r="AY304"/>
      <c r="AZ304"/>
      <c r="BA304"/>
      <c r="BE304"/>
      <c r="BF304"/>
      <c r="BG304"/>
    </row>
    <row r="305" spans="8:59">
      <c r="H305"/>
      <c r="J305"/>
      <c r="K305"/>
      <c r="L305"/>
      <c r="M305"/>
      <c r="R305" s="383"/>
      <c r="Z305"/>
      <c r="AD305"/>
      <c r="AR305"/>
      <c r="AV305"/>
      <c r="AW305"/>
      <c r="AX305"/>
      <c r="AY305"/>
      <c r="AZ305"/>
      <c r="BA305"/>
      <c r="BE305"/>
      <c r="BF305"/>
      <c r="BG305"/>
    </row>
    <row r="306" spans="8:59">
      <c r="H306"/>
      <c r="J306"/>
      <c r="K306"/>
      <c r="L306"/>
      <c r="M306"/>
      <c r="R306" s="383"/>
      <c r="Z306"/>
      <c r="AD306"/>
      <c r="AR306"/>
      <c r="AV306"/>
      <c r="AW306"/>
      <c r="AX306"/>
      <c r="AY306"/>
      <c r="AZ306"/>
      <c r="BA306"/>
      <c r="BE306"/>
      <c r="BF306"/>
      <c r="BG306"/>
    </row>
    <row r="307" spans="8:59">
      <c r="H307"/>
      <c r="J307"/>
      <c r="K307"/>
      <c r="L307"/>
      <c r="M307"/>
      <c r="R307" s="383"/>
      <c r="Z307"/>
      <c r="AD307"/>
      <c r="AR307"/>
      <c r="AV307"/>
      <c r="AW307"/>
      <c r="AX307"/>
      <c r="AY307"/>
      <c r="AZ307"/>
      <c r="BA307"/>
      <c r="BE307"/>
      <c r="BF307"/>
      <c r="BG307"/>
    </row>
    <row r="308" spans="8:59">
      <c r="H308"/>
      <c r="J308"/>
      <c r="K308"/>
      <c r="L308"/>
      <c r="M308"/>
      <c r="R308" s="383"/>
      <c r="Z308"/>
      <c r="AD308"/>
      <c r="AR308"/>
      <c r="AV308"/>
      <c r="AW308"/>
      <c r="AX308"/>
      <c r="AY308"/>
      <c r="AZ308"/>
      <c r="BA308"/>
      <c r="BE308"/>
      <c r="BF308"/>
      <c r="BG308"/>
    </row>
    <row r="309" spans="8:59">
      <c r="H309"/>
      <c r="J309"/>
      <c r="K309"/>
      <c r="L309"/>
      <c r="M309"/>
      <c r="R309" s="383"/>
      <c r="Z309"/>
      <c r="AD309"/>
      <c r="AR309"/>
      <c r="AV309"/>
      <c r="AW309"/>
      <c r="AX309"/>
      <c r="AY309"/>
      <c r="AZ309"/>
      <c r="BA309"/>
      <c r="BE309"/>
      <c r="BF309"/>
      <c r="BG309"/>
    </row>
    <row r="310" spans="8:59">
      <c r="H310"/>
      <c r="J310"/>
      <c r="K310"/>
      <c r="L310"/>
      <c r="M310"/>
      <c r="R310" s="383"/>
      <c r="Z310"/>
      <c r="AD310"/>
      <c r="AR310"/>
      <c r="AV310"/>
      <c r="AW310"/>
      <c r="AX310"/>
      <c r="AY310"/>
      <c r="AZ310"/>
      <c r="BA310"/>
      <c r="BE310"/>
      <c r="BF310"/>
      <c r="BG310"/>
    </row>
    <row r="311" spans="8:59">
      <c r="H311"/>
      <c r="J311"/>
      <c r="K311"/>
      <c r="L311"/>
      <c r="M311"/>
      <c r="R311" s="383"/>
      <c r="Z311"/>
      <c r="AD311"/>
      <c r="AR311"/>
      <c r="AV311"/>
      <c r="AW311"/>
      <c r="AX311"/>
      <c r="AY311"/>
      <c r="AZ311"/>
      <c r="BA311"/>
      <c r="BE311"/>
      <c r="BF311"/>
      <c r="BG311"/>
    </row>
    <row r="312" spans="8:59">
      <c r="H312"/>
      <c r="J312"/>
      <c r="K312"/>
      <c r="L312"/>
      <c r="M312"/>
      <c r="R312" s="383"/>
      <c r="Z312"/>
      <c r="AD312"/>
      <c r="AR312"/>
      <c r="AV312"/>
      <c r="AW312"/>
      <c r="AX312"/>
      <c r="AY312"/>
      <c r="AZ312"/>
      <c r="BA312"/>
      <c r="BE312"/>
      <c r="BF312"/>
      <c r="BG312"/>
    </row>
    <row r="313" spans="8:59">
      <c r="H313"/>
      <c r="J313"/>
      <c r="K313"/>
      <c r="L313"/>
      <c r="M313"/>
      <c r="R313" s="383"/>
      <c r="Z313"/>
      <c r="AD313"/>
      <c r="AR313"/>
      <c r="AV313"/>
      <c r="AW313"/>
      <c r="AX313"/>
      <c r="AY313"/>
      <c r="AZ313"/>
      <c r="BA313"/>
      <c r="BE313"/>
      <c r="BF313"/>
      <c r="BG313"/>
    </row>
    <row r="314" spans="8:59">
      <c r="H314"/>
      <c r="J314"/>
      <c r="K314"/>
      <c r="L314"/>
      <c r="M314"/>
      <c r="R314" s="383"/>
      <c r="Z314"/>
      <c r="AD314"/>
      <c r="AR314"/>
      <c r="AV314"/>
      <c r="AW314"/>
      <c r="AX314"/>
      <c r="AY314"/>
      <c r="AZ314"/>
      <c r="BA314"/>
      <c r="BE314"/>
      <c r="BF314"/>
      <c r="BG314"/>
    </row>
    <row r="315" spans="8:59">
      <c r="H315"/>
      <c r="J315"/>
      <c r="K315"/>
      <c r="L315"/>
      <c r="M315"/>
      <c r="R315" s="383"/>
      <c r="Z315"/>
      <c r="AD315"/>
      <c r="AR315"/>
      <c r="AV315"/>
      <c r="AW315"/>
      <c r="AX315"/>
      <c r="AY315"/>
      <c r="AZ315"/>
      <c r="BA315"/>
      <c r="BE315"/>
      <c r="BF315"/>
      <c r="BG315"/>
    </row>
    <row r="316" spans="8:59">
      <c r="H316"/>
      <c r="J316"/>
      <c r="K316"/>
      <c r="L316"/>
      <c r="M316"/>
      <c r="R316" s="383"/>
      <c r="Z316"/>
      <c r="AD316"/>
      <c r="AR316"/>
      <c r="AV316"/>
      <c r="AW316"/>
      <c r="AX316"/>
      <c r="AY316"/>
      <c r="AZ316"/>
      <c r="BA316"/>
      <c r="BE316"/>
      <c r="BF316"/>
      <c r="BG316"/>
    </row>
    <row r="317" spans="8:59">
      <c r="H317"/>
      <c r="J317"/>
      <c r="K317"/>
      <c r="L317"/>
      <c r="M317"/>
      <c r="R317" s="383"/>
      <c r="Z317"/>
      <c r="AD317"/>
      <c r="AR317"/>
      <c r="AV317"/>
      <c r="AW317"/>
      <c r="AX317"/>
      <c r="AY317"/>
      <c r="AZ317"/>
      <c r="BA317"/>
      <c r="BE317"/>
      <c r="BF317"/>
      <c r="BG317"/>
    </row>
    <row r="318" spans="8:59">
      <c r="H318"/>
      <c r="J318"/>
      <c r="K318"/>
      <c r="L318"/>
      <c r="M318"/>
      <c r="R318" s="383"/>
      <c r="Z318"/>
      <c r="AD318"/>
      <c r="AR318"/>
      <c r="AV318"/>
      <c r="AW318"/>
      <c r="AX318"/>
      <c r="AY318"/>
      <c r="AZ318"/>
      <c r="BA318"/>
      <c r="BE318"/>
      <c r="BF318"/>
      <c r="BG318"/>
    </row>
    <row r="319" spans="8:59">
      <c r="H319"/>
      <c r="J319"/>
      <c r="K319"/>
      <c r="L319"/>
      <c r="M319"/>
      <c r="R319" s="383"/>
      <c r="Z319"/>
      <c r="AD319"/>
      <c r="AR319"/>
      <c r="AV319"/>
      <c r="AW319"/>
      <c r="AX319"/>
      <c r="AY319"/>
      <c r="AZ319"/>
      <c r="BA319"/>
      <c r="BE319"/>
      <c r="BF319"/>
      <c r="BG319"/>
    </row>
    <row r="320" spans="8:59">
      <c r="H320"/>
      <c r="J320"/>
      <c r="K320"/>
      <c r="L320"/>
      <c r="M320"/>
      <c r="R320" s="383"/>
      <c r="Z320"/>
      <c r="AD320"/>
      <c r="AR320"/>
      <c r="AV320"/>
      <c r="AW320"/>
      <c r="AX320"/>
      <c r="AY320"/>
      <c r="AZ320"/>
      <c r="BA320"/>
      <c r="BE320"/>
      <c r="BF320"/>
      <c r="BG320"/>
    </row>
    <row r="321" spans="8:59">
      <c r="H321"/>
      <c r="J321"/>
      <c r="K321"/>
      <c r="L321"/>
      <c r="M321"/>
      <c r="R321" s="383"/>
      <c r="Z321"/>
      <c r="AD321"/>
      <c r="AR321"/>
      <c r="AV321"/>
      <c r="AW321"/>
      <c r="AX321"/>
      <c r="AY321"/>
      <c r="AZ321"/>
      <c r="BA321"/>
      <c r="BE321"/>
      <c r="BF321"/>
      <c r="BG321"/>
    </row>
    <row r="322" spans="8:59">
      <c r="H322"/>
      <c r="J322"/>
      <c r="K322"/>
      <c r="L322"/>
      <c r="M322"/>
      <c r="R322" s="383"/>
      <c r="Z322"/>
      <c r="AD322"/>
      <c r="AR322"/>
      <c r="AV322"/>
      <c r="AW322"/>
      <c r="AX322"/>
      <c r="AY322"/>
      <c r="AZ322"/>
      <c r="BA322"/>
      <c r="BE322"/>
      <c r="BF322"/>
      <c r="BG322"/>
    </row>
    <row r="323" spans="8:59">
      <c r="H323"/>
      <c r="J323"/>
      <c r="K323"/>
      <c r="L323"/>
      <c r="M323"/>
      <c r="R323" s="383"/>
      <c r="Z323"/>
      <c r="AD323"/>
      <c r="AR323"/>
      <c r="AV323"/>
      <c r="AW323"/>
      <c r="AX323"/>
      <c r="AY323"/>
      <c r="AZ323"/>
      <c r="BA323"/>
      <c r="BE323"/>
      <c r="BF323"/>
      <c r="BG323"/>
    </row>
    <row r="324" spans="8:59">
      <c r="H324"/>
      <c r="J324"/>
      <c r="K324"/>
      <c r="L324"/>
      <c r="M324"/>
      <c r="R324" s="383"/>
      <c r="Z324"/>
      <c r="AD324"/>
      <c r="AR324"/>
      <c r="AV324"/>
      <c r="AW324"/>
      <c r="AX324"/>
      <c r="AY324"/>
      <c r="AZ324"/>
      <c r="BA324"/>
      <c r="BE324"/>
      <c r="BF324"/>
      <c r="BG324"/>
    </row>
    <row r="325" spans="8:59">
      <c r="H325"/>
      <c r="J325"/>
      <c r="K325"/>
      <c r="L325"/>
      <c r="M325"/>
      <c r="R325" s="383"/>
      <c r="Z325"/>
      <c r="AD325"/>
      <c r="AR325"/>
      <c r="AV325"/>
      <c r="AW325"/>
      <c r="AX325"/>
      <c r="AY325"/>
      <c r="AZ325"/>
      <c r="BA325"/>
      <c r="BE325"/>
      <c r="BF325"/>
      <c r="BG325"/>
    </row>
    <row r="326" spans="8:59">
      <c r="H326"/>
      <c r="J326"/>
      <c r="K326"/>
      <c r="L326"/>
      <c r="M326"/>
      <c r="R326" s="383"/>
      <c r="Z326"/>
      <c r="AD326"/>
      <c r="AR326"/>
      <c r="AV326"/>
      <c r="AW326"/>
      <c r="AX326"/>
      <c r="AY326"/>
      <c r="AZ326"/>
      <c r="BA326"/>
      <c r="BE326"/>
      <c r="BF326"/>
      <c r="BG326"/>
    </row>
    <row r="327" spans="8:59">
      <c r="H327"/>
      <c r="J327"/>
      <c r="K327"/>
      <c r="L327"/>
      <c r="M327"/>
      <c r="R327" s="383"/>
      <c r="Z327"/>
      <c r="AD327"/>
      <c r="AR327"/>
      <c r="AV327"/>
      <c r="AW327"/>
      <c r="AX327"/>
      <c r="AY327"/>
      <c r="AZ327"/>
      <c r="BA327"/>
      <c r="BE327"/>
      <c r="BF327"/>
      <c r="BG327"/>
    </row>
    <row r="328" spans="8:59">
      <c r="H328"/>
      <c r="J328"/>
      <c r="K328"/>
      <c r="L328"/>
      <c r="M328"/>
      <c r="R328" s="383"/>
      <c r="Z328"/>
      <c r="AD328"/>
      <c r="AR328"/>
      <c r="AV328"/>
      <c r="AW328"/>
      <c r="AX328"/>
      <c r="AY328"/>
      <c r="AZ328"/>
      <c r="BA328"/>
      <c r="BE328"/>
      <c r="BF328"/>
      <c r="BG328"/>
    </row>
    <row r="329" spans="8:59">
      <c r="H329"/>
      <c r="J329"/>
      <c r="K329"/>
      <c r="L329"/>
      <c r="M329"/>
      <c r="R329" s="383"/>
      <c r="Z329"/>
      <c r="AD329"/>
      <c r="AR329"/>
      <c r="AV329"/>
      <c r="AW329"/>
      <c r="AX329"/>
      <c r="AY329"/>
      <c r="AZ329"/>
      <c r="BA329"/>
      <c r="BE329"/>
      <c r="BF329"/>
      <c r="BG329"/>
    </row>
    <row r="330" spans="8:59">
      <c r="H330"/>
      <c r="J330"/>
      <c r="K330"/>
      <c r="L330"/>
      <c r="M330"/>
      <c r="R330" s="383"/>
      <c r="Z330"/>
      <c r="AD330"/>
      <c r="AR330"/>
      <c r="AV330"/>
      <c r="AW330"/>
      <c r="AX330"/>
      <c r="AY330"/>
      <c r="AZ330"/>
      <c r="BA330"/>
      <c r="BE330"/>
      <c r="BF330"/>
      <c r="BG330"/>
    </row>
    <row r="331" spans="8:59">
      <c r="H331"/>
      <c r="J331"/>
      <c r="K331"/>
      <c r="L331"/>
      <c r="M331"/>
      <c r="R331" s="383"/>
      <c r="Z331"/>
      <c r="AD331"/>
      <c r="AR331"/>
      <c r="AV331"/>
      <c r="AW331"/>
      <c r="AX331"/>
      <c r="AY331"/>
      <c r="AZ331"/>
      <c r="BA331"/>
      <c r="BE331"/>
      <c r="BF331"/>
      <c r="BG331"/>
    </row>
    <row r="332" spans="8:59">
      <c r="H332"/>
      <c r="J332"/>
      <c r="K332"/>
      <c r="L332"/>
      <c r="M332"/>
      <c r="R332" s="383"/>
      <c r="Z332"/>
      <c r="AD332"/>
      <c r="AR332"/>
      <c r="AV332"/>
      <c r="AW332"/>
      <c r="AX332"/>
      <c r="AY332"/>
      <c r="AZ332"/>
      <c r="BA332"/>
      <c r="BE332"/>
      <c r="BF332"/>
      <c r="BG332"/>
    </row>
    <row r="333" spans="8:59">
      <c r="H333"/>
      <c r="J333"/>
      <c r="K333"/>
      <c r="L333"/>
      <c r="M333"/>
      <c r="R333" s="383"/>
      <c r="Z333"/>
      <c r="AD333"/>
      <c r="AR333"/>
      <c r="AV333"/>
      <c r="AW333"/>
      <c r="AX333"/>
      <c r="AY333"/>
      <c r="AZ333"/>
      <c r="BA333"/>
      <c r="BE333"/>
      <c r="BF333"/>
      <c r="BG333"/>
    </row>
    <row r="334" spans="8:59">
      <c r="H334"/>
      <c r="J334"/>
      <c r="K334"/>
      <c r="L334"/>
      <c r="M334"/>
      <c r="R334" s="383"/>
      <c r="Z334"/>
      <c r="AD334"/>
      <c r="AR334"/>
      <c r="AV334"/>
      <c r="AW334"/>
      <c r="AX334"/>
      <c r="AY334"/>
      <c r="AZ334"/>
      <c r="BA334"/>
      <c r="BE334"/>
      <c r="BF334"/>
      <c r="BG334"/>
    </row>
    <row r="335" spans="8:59">
      <c r="H335"/>
      <c r="J335"/>
      <c r="K335"/>
      <c r="L335"/>
      <c r="M335"/>
      <c r="R335" s="383"/>
      <c r="Z335"/>
      <c r="AD335"/>
      <c r="AR335"/>
      <c r="AV335"/>
      <c r="AW335"/>
      <c r="AX335"/>
      <c r="AY335"/>
      <c r="AZ335"/>
      <c r="BA335"/>
      <c r="BE335"/>
      <c r="BF335"/>
      <c r="BG335"/>
    </row>
    <row r="336" spans="8:59">
      <c r="H336"/>
      <c r="J336"/>
      <c r="K336"/>
      <c r="L336"/>
      <c r="M336"/>
      <c r="R336" s="383"/>
      <c r="Z336"/>
      <c r="AD336"/>
      <c r="AR336"/>
      <c r="AV336"/>
      <c r="AW336"/>
      <c r="AX336"/>
      <c r="AY336"/>
      <c r="AZ336"/>
      <c r="BA336"/>
      <c r="BE336"/>
      <c r="BF336"/>
      <c r="BG336"/>
    </row>
    <row r="337" spans="8:59">
      <c r="H337"/>
      <c r="J337"/>
      <c r="K337"/>
      <c r="L337"/>
      <c r="M337"/>
      <c r="R337" s="383"/>
      <c r="Z337"/>
      <c r="AD337"/>
      <c r="AR337"/>
      <c r="AV337"/>
      <c r="AW337"/>
      <c r="AX337"/>
      <c r="AY337"/>
      <c r="AZ337"/>
      <c r="BA337"/>
      <c r="BE337"/>
      <c r="BF337"/>
      <c r="BG337"/>
    </row>
    <row r="338" spans="8:59">
      <c r="H338"/>
      <c r="J338"/>
      <c r="K338"/>
      <c r="L338"/>
      <c r="M338"/>
      <c r="R338" s="383"/>
      <c r="Z338"/>
      <c r="AD338"/>
      <c r="AR338"/>
      <c r="AV338"/>
      <c r="AW338"/>
      <c r="AX338"/>
      <c r="AY338"/>
      <c r="AZ338"/>
      <c r="BA338"/>
      <c r="BE338"/>
      <c r="BF338"/>
      <c r="BG338"/>
    </row>
    <row r="339" spans="8:59">
      <c r="H339"/>
      <c r="J339"/>
      <c r="K339"/>
      <c r="L339"/>
      <c r="M339"/>
      <c r="R339" s="383"/>
      <c r="Z339"/>
      <c r="AD339"/>
      <c r="AR339"/>
      <c r="AV339"/>
      <c r="AW339"/>
      <c r="AX339"/>
      <c r="AY339"/>
      <c r="AZ339"/>
      <c r="BA339"/>
      <c r="BE339"/>
      <c r="BF339"/>
      <c r="BG339"/>
    </row>
    <row r="340" spans="8:59">
      <c r="H340"/>
      <c r="J340"/>
      <c r="K340"/>
      <c r="L340"/>
      <c r="M340"/>
      <c r="R340" s="383"/>
      <c r="Z340"/>
      <c r="AD340"/>
      <c r="AR340"/>
      <c r="AV340"/>
      <c r="AW340"/>
      <c r="AX340"/>
      <c r="AY340"/>
      <c r="AZ340"/>
      <c r="BA340"/>
      <c r="BE340"/>
      <c r="BF340"/>
      <c r="BG340"/>
    </row>
    <row r="341" spans="8:59">
      <c r="H341"/>
      <c r="J341"/>
      <c r="K341"/>
      <c r="L341"/>
      <c r="M341"/>
      <c r="R341" s="383"/>
      <c r="Z341"/>
      <c r="AD341"/>
      <c r="AR341"/>
      <c r="AV341"/>
      <c r="AW341"/>
      <c r="AX341"/>
      <c r="AY341"/>
      <c r="AZ341"/>
      <c r="BA341"/>
      <c r="BE341"/>
      <c r="BF341"/>
      <c r="BG341"/>
    </row>
    <row r="342" spans="8:59">
      <c r="H342"/>
      <c r="J342"/>
      <c r="K342"/>
      <c r="L342"/>
      <c r="M342"/>
      <c r="R342" s="383"/>
      <c r="Z342"/>
      <c r="AD342"/>
      <c r="AR342"/>
      <c r="AV342"/>
      <c r="AW342"/>
      <c r="AX342"/>
      <c r="AY342"/>
      <c r="AZ342"/>
      <c r="BA342"/>
      <c r="BE342"/>
      <c r="BF342"/>
      <c r="BG342"/>
    </row>
    <row r="343" spans="8:59">
      <c r="H343"/>
      <c r="J343"/>
      <c r="K343"/>
      <c r="L343"/>
      <c r="M343"/>
      <c r="R343" s="383"/>
      <c r="Z343"/>
      <c r="AD343"/>
      <c r="AR343"/>
      <c r="AV343"/>
      <c r="AW343"/>
      <c r="AX343"/>
      <c r="AY343"/>
      <c r="AZ343"/>
      <c r="BA343"/>
      <c r="BE343"/>
      <c r="BF343"/>
      <c r="BG343"/>
    </row>
    <row r="344" spans="8:59">
      <c r="H344"/>
      <c r="J344"/>
      <c r="K344"/>
      <c r="L344"/>
      <c r="M344"/>
      <c r="R344" s="383"/>
      <c r="Z344"/>
      <c r="AD344"/>
      <c r="AR344"/>
      <c r="AV344"/>
      <c r="AW344"/>
      <c r="AX344"/>
      <c r="AY344"/>
      <c r="AZ344"/>
      <c r="BA344"/>
      <c r="BE344"/>
      <c r="BF344"/>
      <c r="BG344"/>
    </row>
    <row r="345" spans="8:59">
      <c r="H345"/>
      <c r="J345"/>
      <c r="K345"/>
      <c r="L345"/>
      <c r="M345"/>
      <c r="R345" s="383"/>
      <c r="Z345"/>
      <c r="AD345"/>
      <c r="AR345"/>
      <c r="AV345"/>
      <c r="AW345"/>
      <c r="AX345"/>
      <c r="AY345"/>
      <c r="AZ345"/>
      <c r="BA345"/>
      <c r="BE345"/>
      <c r="BF345"/>
      <c r="BG345"/>
    </row>
    <row r="346" spans="8:59">
      <c r="H346"/>
      <c r="J346"/>
      <c r="K346"/>
      <c r="L346"/>
      <c r="M346"/>
      <c r="R346" s="383"/>
      <c r="Z346"/>
      <c r="AD346"/>
      <c r="AR346"/>
      <c r="AV346"/>
      <c r="AW346"/>
      <c r="AX346"/>
      <c r="AY346"/>
      <c r="AZ346"/>
      <c r="BA346"/>
      <c r="BE346"/>
      <c r="BF346"/>
      <c r="BG346"/>
    </row>
    <row r="347" spans="8:59">
      <c r="H347"/>
      <c r="J347"/>
      <c r="K347"/>
      <c r="L347"/>
      <c r="M347"/>
      <c r="R347" s="383"/>
      <c r="Z347"/>
      <c r="AD347"/>
      <c r="AR347"/>
      <c r="AV347"/>
      <c r="AW347"/>
      <c r="AX347"/>
      <c r="AY347"/>
      <c r="AZ347"/>
      <c r="BA347"/>
      <c r="BE347"/>
      <c r="BF347"/>
      <c r="BG347"/>
    </row>
    <row r="348" spans="8:59">
      <c r="H348"/>
      <c r="J348"/>
      <c r="K348"/>
      <c r="L348"/>
      <c r="M348"/>
      <c r="R348" s="383"/>
      <c r="Z348"/>
      <c r="AD348"/>
      <c r="AR348"/>
      <c r="AV348"/>
      <c r="AW348"/>
      <c r="AX348"/>
      <c r="AY348"/>
      <c r="AZ348"/>
      <c r="BA348"/>
      <c r="BE348"/>
      <c r="BF348"/>
      <c r="BG348"/>
    </row>
    <row r="349" spans="8:59">
      <c r="H349"/>
      <c r="J349"/>
      <c r="K349"/>
      <c r="L349"/>
      <c r="M349"/>
      <c r="R349" s="383"/>
      <c r="Z349"/>
      <c r="AD349"/>
      <c r="AR349"/>
      <c r="AV349"/>
      <c r="AW349"/>
      <c r="AX349"/>
      <c r="AY349"/>
      <c r="AZ349"/>
      <c r="BA349"/>
      <c r="BE349"/>
      <c r="BF349"/>
      <c r="BG349"/>
    </row>
    <row r="350" spans="8:59">
      <c r="H350"/>
      <c r="J350"/>
      <c r="K350"/>
      <c r="L350"/>
      <c r="M350"/>
      <c r="R350" s="383"/>
      <c r="Z350"/>
      <c r="AD350"/>
      <c r="AR350"/>
      <c r="AV350"/>
      <c r="AW350"/>
      <c r="AX350"/>
      <c r="AY350"/>
      <c r="AZ350"/>
      <c r="BA350"/>
      <c r="BE350"/>
      <c r="BF350"/>
      <c r="BG350"/>
    </row>
    <row r="351" spans="8:59">
      <c r="H351"/>
      <c r="J351"/>
      <c r="K351"/>
      <c r="L351"/>
      <c r="M351"/>
      <c r="R351" s="383"/>
      <c r="Z351"/>
      <c r="AD351"/>
      <c r="AR351"/>
      <c r="AV351"/>
      <c r="AW351"/>
      <c r="AX351"/>
      <c r="AY351"/>
      <c r="AZ351"/>
      <c r="BA351"/>
      <c r="BE351"/>
      <c r="BF351"/>
      <c r="BG351"/>
    </row>
    <row r="352" spans="8:59">
      <c r="H352"/>
      <c r="J352"/>
      <c r="K352"/>
      <c r="L352"/>
      <c r="M352"/>
      <c r="R352" s="383"/>
      <c r="Z352"/>
      <c r="AD352"/>
      <c r="AR352"/>
      <c r="AV352"/>
      <c r="AW352"/>
      <c r="AX352"/>
      <c r="AY352"/>
      <c r="AZ352"/>
      <c r="BA352"/>
      <c r="BE352"/>
      <c r="BF352"/>
      <c r="BG352"/>
    </row>
    <row r="353" spans="8:59">
      <c r="H353"/>
      <c r="J353"/>
      <c r="K353"/>
      <c r="L353"/>
      <c r="M353"/>
      <c r="R353" s="383"/>
      <c r="Z353"/>
      <c r="AD353"/>
      <c r="AR353"/>
      <c r="AV353"/>
      <c r="AW353"/>
      <c r="AX353"/>
      <c r="AY353"/>
      <c r="AZ353"/>
      <c r="BA353"/>
      <c r="BE353"/>
      <c r="BF353"/>
      <c r="BG353"/>
    </row>
    <row r="354" spans="8:59" ht="15.6">
      <c r="H354"/>
      <c r="J354"/>
      <c r="K354"/>
      <c r="L354"/>
      <c r="M354"/>
      <c r="R354" s="383"/>
      <c r="Z354"/>
      <c r="AC354" s="103"/>
      <c r="AD354"/>
      <c r="AR354"/>
      <c r="AV354"/>
      <c r="AW354"/>
      <c r="AX354"/>
      <c r="AY354"/>
      <c r="AZ354"/>
      <c r="BA354"/>
      <c r="BE354"/>
      <c r="BF354"/>
      <c r="BG354"/>
    </row>
    <row r="355" spans="8:59" ht="15.6">
      <c r="H355"/>
      <c r="J355"/>
      <c r="K355"/>
      <c r="L355"/>
      <c r="M355"/>
      <c r="R355" s="383"/>
      <c r="Z355"/>
      <c r="AC355" s="103"/>
      <c r="AD355"/>
      <c r="AR355"/>
      <c r="AV355"/>
      <c r="AW355"/>
      <c r="AX355"/>
      <c r="AY355"/>
      <c r="AZ355"/>
      <c r="BA355"/>
      <c r="BE355"/>
      <c r="BF355"/>
      <c r="BG355"/>
    </row>
    <row r="356" spans="8:59" ht="15.6">
      <c r="H356"/>
      <c r="J356"/>
      <c r="K356"/>
      <c r="L356"/>
      <c r="M356"/>
      <c r="R356" s="383"/>
      <c r="Z356"/>
      <c r="AC356" s="103"/>
      <c r="AD356"/>
      <c r="AR356"/>
      <c r="AV356"/>
      <c r="AW356"/>
      <c r="AX356"/>
      <c r="AY356"/>
      <c r="AZ356"/>
      <c r="BA356"/>
      <c r="BE356"/>
      <c r="BF356"/>
      <c r="BG356"/>
    </row>
    <row r="357" spans="8:59" ht="15.6">
      <c r="H357"/>
      <c r="J357"/>
      <c r="K357"/>
      <c r="L357"/>
      <c r="M357"/>
      <c r="R357" s="383"/>
      <c r="Z357"/>
      <c r="AC357" s="103"/>
      <c r="AD357"/>
      <c r="AR357"/>
      <c r="AV357"/>
      <c r="AW357"/>
      <c r="AX357"/>
      <c r="AY357"/>
      <c r="AZ357"/>
      <c r="BA357"/>
      <c r="BE357"/>
      <c r="BF357"/>
      <c r="BG357"/>
    </row>
    <row r="358" spans="8:59" ht="15.6">
      <c r="H358"/>
      <c r="J358"/>
      <c r="K358"/>
      <c r="L358"/>
      <c r="M358"/>
      <c r="R358" s="383"/>
      <c r="Z358"/>
      <c r="AC358" s="103"/>
      <c r="AD358"/>
      <c r="AR358"/>
      <c r="AV358"/>
      <c r="AW358"/>
      <c r="AX358"/>
      <c r="AY358"/>
      <c r="AZ358"/>
      <c r="BA358"/>
      <c r="BE358"/>
      <c r="BF358"/>
      <c r="BG358"/>
    </row>
    <row r="359" spans="8:59" ht="15.6">
      <c r="H359"/>
      <c r="J359"/>
      <c r="K359"/>
      <c r="L359"/>
      <c r="M359"/>
      <c r="R359" s="383"/>
      <c r="Z359"/>
      <c r="AC359" s="103"/>
      <c r="AD359"/>
      <c r="AR359"/>
      <c r="AV359"/>
      <c r="AW359"/>
      <c r="AX359"/>
      <c r="AY359"/>
      <c r="AZ359"/>
      <c r="BA359"/>
      <c r="BE359"/>
      <c r="BF359"/>
      <c r="BG359"/>
    </row>
    <row r="360" spans="8:59" ht="15.6">
      <c r="H360"/>
      <c r="J360"/>
      <c r="K360"/>
      <c r="L360"/>
      <c r="M360"/>
      <c r="R360" s="383"/>
      <c r="Z360"/>
      <c r="AC360" s="103"/>
      <c r="AD360"/>
      <c r="AR360"/>
      <c r="AV360"/>
      <c r="AW360"/>
      <c r="AX360"/>
      <c r="AY360"/>
      <c r="AZ360"/>
      <c r="BA360"/>
      <c r="BE360"/>
      <c r="BF360"/>
      <c r="BG360"/>
    </row>
    <row r="361" spans="8:59" ht="15.6">
      <c r="H361"/>
      <c r="J361"/>
      <c r="K361"/>
      <c r="L361"/>
      <c r="M361"/>
      <c r="R361" s="383"/>
      <c r="Z361"/>
      <c r="AC361" s="103"/>
      <c r="AD361"/>
      <c r="AR361"/>
      <c r="AV361"/>
      <c r="AW361"/>
      <c r="AX361"/>
      <c r="AY361"/>
      <c r="AZ361"/>
      <c r="BA361"/>
      <c r="BE361"/>
      <c r="BF361"/>
      <c r="BG361"/>
    </row>
    <row r="362" spans="8:59" ht="15.6">
      <c r="H362"/>
      <c r="J362"/>
      <c r="K362"/>
      <c r="L362"/>
      <c r="M362"/>
      <c r="R362" s="383"/>
      <c r="Z362"/>
      <c r="AC362" s="103"/>
      <c r="AD362"/>
      <c r="AR362"/>
      <c r="AV362"/>
      <c r="AW362"/>
      <c r="AX362"/>
      <c r="AY362"/>
      <c r="AZ362"/>
      <c r="BA362"/>
      <c r="BE362"/>
      <c r="BF362"/>
      <c r="BG362"/>
    </row>
    <row r="363" spans="8:59" ht="15.6">
      <c r="H363"/>
      <c r="J363"/>
      <c r="K363"/>
      <c r="L363"/>
      <c r="M363"/>
      <c r="R363" s="383"/>
      <c r="Z363"/>
      <c r="AC363" s="103"/>
      <c r="AD363"/>
      <c r="AR363"/>
      <c r="AV363"/>
      <c r="AW363"/>
      <c r="AX363"/>
      <c r="AY363"/>
      <c r="AZ363"/>
      <c r="BA363"/>
      <c r="BE363"/>
      <c r="BF363"/>
      <c r="BG363"/>
    </row>
    <row r="364" spans="8:59" ht="15.6">
      <c r="H364"/>
      <c r="J364"/>
      <c r="K364"/>
      <c r="L364"/>
      <c r="M364"/>
      <c r="R364" s="383"/>
      <c r="Z364"/>
      <c r="AC364" s="103"/>
      <c r="AD364"/>
      <c r="AR364"/>
      <c r="AV364"/>
      <c r="AW364"/>
      <c r="AX364"/>
      <c r="AY364"/>
      <c r="AZ364"/>
      <c r="BA364"/>
      <c r="BE364"/>
      <c r="BF364"/>
      <c r="BG364"/>
    </row>
    <row r="365" spans="8:59" ht="15.6">
      <c r="H365"/>
      <c r="J365"/>
      <c r="K365"/>
      <c r="L365"/>
      <c r="M365"/>
      <c r="R365" s="383"/>
      <c r="Z365"/>
      <c r="AC365" s="103"/>
      <c r="AD365"/>
      <c r="AR365"/>
      <c r="AV365"/>
      <c r="AW365"/>
      <c r="AX365"/>
      <c r="AY365"/>
      <c r="AZ365"/>
      <c r="BA365"/>
      <c r="BE365"/>
      <c r="BF365"/>
      <c r="BG365"/>
    </row>
    <row r="366" spans="8:59" ht="15.6">
      <c r="H366"/>
      <c r="J366"/>
      <c r="K366"/>
      <c r="L366"/>
      <c r="M366"/>
      <c r="R366" s="383"/>
      <c r="Z366"/>
      <c r="AC366" s="103"/>
      <c r="AD366"/>
      <c r="AR366"/>
      <c r="AV366"/>
      <c r="AW366"/>
      <c r="AX366"/>
      <c r="AY366"/>
      <c r="AZ366"/>
      <c r="BA366"/>
      <c r="BE366"/>
      <c r="BF366"/>
      <c r="BG366"/>
    </row>
    <row r="367" spans="8:59" ht="15.6">
      <c r="H367"/>
      <c r="J367"/>
      <c r="K367"/>
      <c r="L367"/>
      <c r="M367"/>
      <c r="R367" s="383"/>
      <c r="Z367"/>
      <c r="AC367" s="103"/>
      <c r="AD367"/>
      <c r="AR367"/>
      <c r="AV367"/>
      <c r="AW367"/>
      <c r="AX367"/>
      <c r="AY367"/>
      <c r="AZ367"/>
      <c r="BA367"/>
      <c r="BE367"/>
      <c r="BF367"/>
      <c r="BG367"/>
    </row>
    <row r="368" spans="8:59" ht="15.6">
      <c r="H368"/>
      <c r="J368"/>
      <c r="K368"/>
      <c r="L368"/>
      <c r="M368"/>
      <c r="R368" s="383"/>
      <c r="Z368"/>
      <c r="AC368" s="103"/>
      <c r="AD368"/>
      <c r="AR368"/>
      <c r="AV368"/>
      <c r="AW368"/>
      <c r="AX368"/>
      <c r="AY368"/>
      <c r="AZ368"/>
      <c r="BA368"/>
      <c r="BE368"/>
      <c r="BF368"/>
      <c r="BG368"/>
    </row>
    <row r="369" spans="1:62" ht="15.6">
      <c r="H369"/>
      <c r="J369"/>
      <c r="K369"/>
      <c r="L369"/>
      <c r="M369"/>
      <c r="R369" s="383"/>
      <c r="Z369"/>
      <c r="AC369" s="103"/>
      <c r="AD369"/>
      <c r="AR369"/>
      <c r="AV369"/>
      <c r="AW369"/>
      <c r="AX369"/>
      <c r="AY369"/>
      <c r="AZ369"/>
      <c r="BA369"/>
      <c r="BE369"/>
      <c r="BF369"/>
      <c r="BG369"/>
    </row>
    <row r="370" spans="1:62" ht="15.6">
      <c r="H370"/>
      <c r="J370"/>
      <c r="K370"/>
      <c r="L370"/>
      <c r="M370"/>
      <c r="R370" s="383"/>
      <c r="Z370"/>
      <c r="AC370" s="103"/>
      <c r="AD370"/>
      <c r="AR370"/>
      <c r="AV370"/>
      <c r="AW370"/>
      <c r="AX370"/>
      <c r="AY370"/>
      <c r="AZ370"/>
      <c r="BA370"/>
      <c r="BE370"/>
      <c r="BF370"/>
      <c r="BG370"/>
    </row>
    <row r="371" spans="1:62" ht="15.6">
      <c r="H371"/>
      <c r="J371"/>
      <c r="K371"/>
      <c r="L371"/>
      <c r="M371"/>
      <c r="R371" s="383"/>
      <c r="Z371"/>
      <c r="AC371" s="103"/>
      <c r="AD371"/>
      <c r="AR371"/>
      <c r="AV371"/>
      <c r="AW371"/>
      <c r="AX371"/>
      <c r="AY371"/>
      <c r="AZ371"/>
      <c r="BA371"/>
      <c r="BE371"/>
      <c r="BF371"/>
      <c r="BG371"/>
    </row>
    <row r="372" spans="1:62" ht="15.6">
      <c r="H372"/>
      <c r="J372"/>
      <c r="K372"/>
      <c r="L372"/>
      <c r="M372"/>
      <c r="R372" s="383"/>
      <c r="Z372"/>
      <c r="AC372" s="103"/>
      <c r="AD372"/>
      <c r="AR372"/>
      <c r="AV372"/>
      <c r="AW372"/>
      <c r="AX372"/>
      <c r="AY372"/>
      <c r="AZ372"/>
      <c r="BA372"/>
      <c r="BE372"/>
      <c r="BF372"/>
      <c r="BG372"/>
    </row>
    <row r="373" spans="1:62" ht="15.6">
      <c r="H373"/>
      <c r="J373"/>
      <c r="K373"/>
      <c r="L373"/>
      <c r="M373"/>
      <c r="R373" s="383"/>
      <c r="Z373"/>
      <c r="AC373" s="103"/>
      <c r="AD373"/>
      <c r="AR373"/>
      <c r="AV373"/>
      <c r="AW373"/>
      <c r="AX373"/>
      <c r="AY373"/>
      <c r="AZ373"/>
      <c r="BA373"/>
      <c r="BE373"/>
      <c r="BF373"/>
      <c r="BG373"/>
    </row>
    <row r="374" spans="1:62" ht="15.6">
      <c r="H374"/>
      <c r="J374"/>
      <c r="K374"/>
      <c r="L374"/>
      <c r="M374"/>
      <c r="R374" s="383"/>
      <c r="Z374"/>
      <c r="AC374" s="103"/>
      <c r="AD374"/>
      <c r="AR374"/>
      <c r="AV374"/>
      <c r="AW374"/>
      <c r="AX374"/>
      <c r="AY374"/>
      <c r="AZ374"/>
      <c r="BA374"/>
      <c r="BE374"/>
      <c r="BF374"/>
      <c r="BG374"/>
    </row>
    <row r="375" spans="1:62" ht="15.6">
      <c r="H375"/>
      <c r="J375"/>
      <c r="K375"/>
      <c r="L375"/>
      <c r="M375"/>
      <c r="R375" s="383"/>
      <c r="Z375"/>
      <c r="AC375" s="103"/>
      <c r="AD375"/>
      <c r="AR375"/>
      <c r="AV375"/>
      <c r="AW375"/>
      <c r="AX375"/>
      <c r="AY375"/>
      <c r="AZ375"/>
      <c r="BA375"/>
      <c r="BE375"/>
      <c r="BF375"/>
      <c r="BG375"/>
    </row>
    <row r="376" spans="1:62" ht="15.6">
      <c r="H376"/>
      <c r="J376"/>
      <c r="K376"/>
      <c r="L376"/>
      <c r="M376"/>
      <c r="R376" s="383"/>
      <c r="Z376"/>
      <c r="AC376" s="103"/>
      <c r="AD376"/>
      <c r="AR376"/>
      <c r="AV376"/>
      <c r="AW376"/>
      <c r="AX376"/>
      <c r="AY376"/>
      <c r="AZ376"/>
      <c r="BA376"/>
      <c r="BE376"/>
      <c r="BF376"/>
      <c r="BG376"/>
    </row>
    <row r="377" spans="1:62" ht="15.6">
      <c r="A377" s="25"/>
      <c r="B377" s="25"/>
      <c r="C377" s="25"/>
      <c r="D377" s="25"/>
      <c r="E377" s="25"/>
      <c r="F377" s="126"/>
      <c r="G377" s="25"/>
      <c r="H377" s="102"/>
      <c r="I377" s="102"/>
      <c r="J377" s="102"/>
      <c r="K377" s="102"/>
      <c r="L377" s="102"/>
      <c r="M377" s="102"/>
      <c r="N377" s="25"/>
      <c r="O377" s="25"/>
      <c r="P377" s="25"/>
      <c r="Q377" s="102"/>
      <c r="R377" s="383"/>
      <c r="S377" s="102"/>
      <c r="T377" s="25"/>
      <c r="U377" s="377"/>
      <c r="V377" s="102"/>
      <c r="W377" s="102"/>
      <c r="X377" s="25"/>
      <c r="Y377" s="102"/>
      <c r="Z377" s="126"/>
      <c r="AA377" s="102"/>
      <c r="AB377" s="102"/>
      <c r="AC377" s="103"/>
      <c r="AD377" s="102"/>
      <c r="AE377" s="25"/>
      <c r="AF377" s="25"/>
      <c r="AG377" s="25"/>
      <c r="AH377" s="25"/>
      <c r="AR377"/>
      <c r="AV377"/>
      <c r="AW377"/>
      <c r="AX377"/>
      <c r="AY377"/>
      <c r="AZ377"/>
      <c r="BA377"/>
      <c r="BE377"/>
      <c r="BF377"/>
      <c r="BG377"/>
    </row>
    <row r="378" spans="1:62">
      <c r="A378" s="25"/>
      <c r="B378" s="25"/>
      <c r="C378" s="25"/>
      <c r="D378" s="25"/>
      <c r="E378" s="25"/>
      <c r="F378" s="126"/>
      <c r="G378" s="25"/>
      <c r="H378" s="102"/>
      <c r="I378" s="102"/>
      <c r="J378" s="102"/>
      <c r="K378" s="102"/>
      <c r="L378" s="102"/>
      <c r="M378" s="102"/>
      <c r="N378" s="25"/>
      <c r="O378" s="25"/>
      <c r="P378" s="25"/>
      <c r="Q378" s="102"/>
      <c r="R378" s="102"/>
      <c r="S378" s="102"/>
      <c r="T378" s="25"/>
      <c r="U378" s="377"/>
      <c r="V378" s="102"/>
      <c r="W378" s="102"/>
      <c r="X378" s="25"/>
      <c r="Y378" s="102"/>
      <c r="Z378" s="126"/>
      <c r="AA378" s="102"/>
      <c r="AB378" s="102"/>
      <c r="AC378" s="102"/>
      <c r="AD378" s="102"/>
      <c r="AE378" s="25"/>
      <c r="AF378" s="25"/>
      <c r="AG378" s="25"/>
      <c r="AH378" s="25"/>
      <c r="AR378"/>
      <c r="AV378"/>
      <c r="AW378"/>
      <c r="AX378"/>
      <c r="AY378"/>
      <c r="AZ378"/>
      <c r="BA378"/>
      <c r="BE378"/>
      <c r="BF378"/>
      <c r="BG378"/>
    </row>
    <row r="379" spans="1:62">
      <c r="AL379" s="1"/>
      <c r="AM379" s="1"/>
      <c r="AN379" s="1"/>
      <c r="AO379" s="1"/>
      <c r="AP379" s="1"/>
      <c r="AQ379" s="1"/>
      <c r="AS379" s="1"/>
      <c r="AT379" s="1"/>
      <c r="AU379" s="1"/>
      <c r="BB379" s="1"/>
      <c r="BC379" s="1"/>
      <c r="BD379" s="1"/>
      <c r="BH379" s="1"/>
      <c r="BI379" s="1"/>
      <c r="BJ379" s="1"/>
    </row>
    <row r="380" spans="1:62">
      <c r="AL380" s="1"/>
      <c r="AM380" s="1"/>
      <c r="AN380" s="1"/>
      <c r="AO380" s="1"/>
      <c r="AP380" s="1"/>
      <c r="AQ380" s="1"/>
      <c r="AS380" s="1"/>
      <c r="AT380" s="1"/>
      <c r="AU380" s="1"/>
      <c r="BB380" s="1"/>
      <c r="BC380" s="1"/>
      <c r="BD380" s="1"/>
      <c r="BH380" s="1"/>
      <c r="BI380" s="1"/>
      <c r="BJ380" s="1"/>
    </row>
    <row r="381" spans="1:62">
      <c r="AL381" s="1"/>
      <c r="AM381" s="1"/>
      <c r="AN381" s="1"/>
      <c r="AO381" s="1"/>
      <c r="AP381" s="1"/>
      <c r="AQ381" s="1"/>
      <c r="AS381" s="1"/>
      <c r="AT381" s="1"/>
      <c r="AU381" s="1"/>
      <c r="BB381" s="1"/>
      <c r="BC381" s="1"/>
      <c r="BD381" s="1"/>
      <c r="BH381" s="1"/>
      <c r="BI381" s="1"/>
      <c r="BJ381" s="1"/>
    </row>
    <row r="382" spans="1:62">
      <c r="AL382" s="1"/>
      <c r="AM382" s="1"/>
      <c r="AN382" s="1"/>
      <c r="AO382" s="1"/>
      <c r="AP382" s="1"/>
      <c r="AQ382" s="1"/>
      <c r="AS382" s="1"/>
      <c r="AT382" s="1"/>
      <c r="AU382" s="1"/>
      <c r="BB382" s="1"/>
      <c r="BC382" s="1"/>
      <c r="BD382" s="1"/>
      <c r="BH382" s="1"/>
      <c r="BI382" s="1"/>
      <c r="BJ382" s="1"/>
    </row>
    <row r="383" spans="1:62">
      <c r="AL383" s="1"/>
      <c r="AM383" s="1"/>
      <c r="AN383" s="1"/>
      <c r="AO383" s="1"/>
      <c r="AP383" s="1"/>
      <c r="AQ383" s="1"/>
      <c r="AS383" s="1"/>
      <c r="AT383" s="1"/>
      <c r="AU383" s="1"/>
      <c r="BB383" s="1"/>
      <c r="BC383" s="1"/>
      <c r="BD383" s="1"/>
      <c r="BH383" s="1"/>
      <c r="BI383" s="1"/>
      <c r="BJ383" s="1"/>
    </row>
    <row r="384" spans="1:62">
      <c r="AL384" s="1"/>
      <c r="AM384" s="1"/>
      <c r="AN384" s="1"/>
      <c r="AO384" s="1"/>
      <c r="AP384" s="1"/>
      <c r="AQ384" s="1"/>
      <c r="AS384" s="1"/>
      <c r="AT384" s="1"/>
      <c r="AU384" s="1"/>
      <c r="BB384" s="1"/>
      <c r="BC384" s="1"/>
      <c r="BD384" s="1"/>
      <c r="BH384" s="1"/>
      <c r="BI384" s="1"/>
      <c r="BJ384" s="1"/>
    </row>
    <row r="385" spans="38:62">
      <c r="AL385" s="1"/>
      <c r="AM385" s="1"/>
      <c r="AN385" s="1"/>
      <c r="AO385" s="1"/>
      <c r="AP385" s="1"/>
      <c r="AQ385" s="1"/>
      <c r="AS385" s="1"/>
      <c r="AT385" s="1"/>
      <c r="AU385" s="1"/>
      <c r="BB385" s="1"/>
      <c r="BC385" s="1"/>
      <c r="BD385" s="1"/>
      <c r="BH385" s="1"/>
      <c r="BI385" s="1"/>
      <c r="BJ385" s="1"/>
    </row>
    <row r="386" spans="38:62">
      <c r="AL386" s="1"/>
      <c r="AM386" s="1"/>
      <c r="AN386" s="1"/>
      <c r="AO386" s="1"/>
      <c r="AP386" s="1"/>
      <c r="AQ386" s="1"/>
      <c r="AS386" s="1"/>
      <c r="AT386" s="1"/>
      <c r="AU386" s="1"/>
      <c r="BB386" s="1"/>
      <c r="BC386" s="1"/>
      <c r="BD386" s="1"/>
      <c r="BH386" s="1"/>
      <c r="BI386" s="1"/>
      <c r="BJ386" s="1"/>
    </row>
    <row r="387" spans="38:62">
      <c r="AL387" s="1"/>
      <c r="AM387" s="1"/>
      <c r="AN387" s="1"/>
      <c r="AO387" s="1"/>
      <c r="AP387" s="1"/>
      <c r="AQ387" s="1"/>
      <c r="AS387" s="1"/>
      <c r="AT387" s="1"/>
      <c r="AU387" s="1"/>
      <c r="BB387" s="1"/>
      <c r="BC387" s="1"/>
      <c r="BD387" s="1"/>
      <c r="BH387" s="1"/>
      <c r="BI387" s="1"/>
      <c r="BJ387" s="1"/>
    </row>
    <row r="388" spans="38:62">
      <c r="AL388" s="1"/>
      <c r="AM388" s="1"/>
      <c r="AN388" s="1"/>
      <c r="AO388" s="1"/>
      <c r="AP388" s="1"/>
      <c r="AQ388" s="1"/>
      <c r="AS388" s="1"/>
      <c r="AT388" s="1"/>
      <c r="AU388" s="1"/>
      <c r="BB388" s="1"/>
      <c r="BC388" s="1"/>
      <c r="BD388" s="1"/>
      <c r="BH388" s="1"/>
      <c r="BI388" s="1"/>
      <c r="BJ388" s="1"/>
    </row>
    <row r="389" spans="38:62">
      <c r="AL389" s="1"/>
      <c r="AM389" s="1"/>
      <c r="AN389" s="1"/>
      <c r="AO389" s="1"/>
      <c r="AP389" s="1"/>
      <c r="AQ389" s="1"/>
      <c r="AS389" s="1"/>
      <c r="AT389" s="1"/>
      <c r="AU389" s="1"/>
      <c r="BB389" s="1"/>
      <c r="BC389" s="1"/>
      <c r="BD389" s="1"/>
      <c r="BH389" s="1"/>
      <c r="BI389" s="1"/>
      <c r="BJ389" s="1"/>
    </row>
    <row r="390" spans="38:62">
      <c r="AL390" s="1"/>
      <c r="AM390" s="1"/>
      <c r="AN390" s="1"/>
      <c r="AO390" s="1"/>
      <c r="AP390" s="1"/>
      <c r="AQ390" s="1"/>
      <c r="AS390" s="1"/>
      <c r="AT390" s="1"/>
      <c r="AU390" s="1"/>
      <c r="BB390" s="1"/>
      <c r="BC390" s="1"/>
      <c r="BD390" s="1"/>
      <c r="BH390" s="1"/>
      <c r="BI390" s="1"/>
      <c r="BJ390" s="1"/>
    </row>
    <row r="391" spans="38:62">
      <c r="AL391" s="1"/>
      <c r="AM391" s="1"/>
      <c r="AN391" s="1"/>
      <c r="AO391" s="1"/>
      <c r="AP391" s="1"/>
      <c r="AQ391" s="1"/>
      <c r="AS391" s="1"/>
      <c r="AT391" s="1"/>
      <c r="AU391" s="1"/>
      <c r="BB391" s="1"/>
      <c r="BC391" s="1"/>
      <c r="BD391" s="1"/>
      <c r="BH391" s="1"/>
      <c r="BI391" s="1"/>
      <c r="BJ391" s="1"/>
    </row>
    <row r="392" spans="38:62">
      <c r="AL392" s="1"/>
      <c r="AM392" s="1"/>
      <c r="AN392" s="1"/>
      <c r="AO392" s="1"/>
      <c r="AP392" s="1"/>
      <c r="AQ392" s="1"/>
      <c r="AS392" s="1"/>
      <c r="AT392" s="1"/>
      <c r="AU392" s="1"/>
      <c r="BB392" s="1"/>
      <c r="BC392" s="1"/>
      <c r="BD392" s="1"/>
      <c r="BH392" s="1"/>
      <c r="BI392" s="1"/>
      <c r="BJ392" s="1"/>
    </row>
    <row r="393" spans="38:62">
      <c r="AL393" s="1"/>
      <c r="AM393" s="1"/>
      <c r="AN393" s="1"/>
      <c r="AO393" s="1"/>
      <c r="AP393" s="1"/>
      <c r="AQ393" s="1"/>
      <c r="AS393" s="1"/>
      <c r="AT393" s="1"/>
      <c r="AU393" s="1"/>
      <c r="BB393" s="1"/>
      <c r="BC393" s="1"/>
      <c r="BD393" s="1"/>
      <c r="BH393" s="1"/>
      <c r="BI393" s="1"/>
      <c r="BJ393" s="1"/>
    </row>
    <row r="394" spans="38:62">
      <c r="AL394" s="1"/>
      <c r="AM394" s="1"/>
      <c r="AN394" s="1"/>
      <c r="AO394" s="1"/>
      <c r="AP394" s="1"/>
      <c r="AQ394" s="1"/>
      <c r="AS394" s="1"/>
      <c r="AT394" s="1"/>
      <c r="AU394" s="1"/>
      <c r="BB394" s="1"/>
      <c r="BC394" s="1"/>
      <c r="BD394" s="1"/>
      <c r="BH394" s="1"/>
      <c r="BI394" s="1"/>
      <c r="BJ394" s="1"/>
    </row>
    <row r="395" spans="38:62">
      <c r="AL395" s="1"/>
      <c r="AM395" s="1"/>
      <c r="AN395" s="1"/>
      <c r="AO395" s="1"/>
      <c r="AP395" s="1"/>
      <c r="AQ395" s="1"/>
      <c r="AS395" s="1"/>
      <c r="AT395" s="1"/>
      <c r="AU395" s="1"/>
      <c r="BB395" s="1"/>
      <c r="BC395" s="1"/>
      <c r="BD395" s="1"/>
      <c r="BH395" s="1"/>
      <c r="BI395" s="1"/>
      <c r="BJ395" s="1"/>
    </row>
    <row r="396" spans="38:62">
      <c r="AL396" s="1"/>
      <c r="AM396" s="1"/>
      <c r="AN396" s="1"/>
      <c r="AO396" s="1"/>
      <c r="AP396" s="1"/>
      <c r="AQ396" s="1"/>
      <c r="AS396" s="1"/>
      <c r="AT396" s="1"/>
      <c r="AU396" s="1"/>
      <c r="BB396" s="1"/>
      <c r="BC396" s="1"/>
      <c r="BD396" s="1"/>
      <c r="BH396" s="1"/>
      <c r="BI396" s="1"/>
      <c r="BJ396" s="1"/>
    </row>
    <row r="397" spans="38:62">
      <c r="AL397" s="1"/>
      <c r="AM397" s="1"/>
      <c r="AN397" s="1"/>
      <c r="AO397" s="1"/>
      <c r="AP397" s="1"/>
      <c r="AQ397" s="1"/>
      <c r="AS397" s="1"/>
      <c r="AT397" s="1"/>
      <c r="AU397" s="1"/>
      <c r="BB397" s="1"/>
      <c r="BC397" s="1"/>
      <c r="BD397" s="1"/>
      <c r="BH397" s="1"/>
      <c r="BI397" s="1"/>
      <c r="BJ397" s="1"/>
    </row>
    <row r="398" spans="38:62">
      <c r="AL398" s="1"/>
      <c r="AM398" s="1"/>
      <c r="AN398" s="1"/>
      <c r="AO398" s="1"/>
      <c r="AP398" s="1"/>
      <c r="AQ398" s="1"/>
      <c r="AS398" s="1"/>
      <c r="AT398" s="1"/>
      <c r="AU398" s="1"/>
      <c r="BB398" s="1"/>
      <c r="BC398" s="1"/>
      <c r="BD398" s="1"/>
      <c r="BH398" s="1"/>
      <c r="BI398" s="1"/>
      <c r="BJ398" s="1"/>
    </row>
    <row r="399" spans="38:62">
      <c r="AL399" s="1"/>
      <c r="AM399" s="1"/>
      <c r="AN399" s="1"/>
      <c r="AO399" s="1"/>
      <c r="AP399" s="1"/>
      <c r="AQ399" s="1"/>
      <c r="AS399" s="1"/>
      <c r="AT399" s="1"/>
      <c r="AU399" s="1"/>
      <c r="BB399" s="1"/>
      <c r="BC399" s="1"/>
      <c r="BD399" s="1"/>
      <c r="BH399" s="1"/>
      <c r="BI399" s="1"/>
      <c r="BJ399" s="1"/>
    </row>
    <row r="400" spans="38:62">
      <c r="AL400" s="1"/>
      <c r="AM400" s="1"/>
      <c r="AN400" s="1"/>
      <c r="AO400" s="1"/>
      <c r="AP400" s="1"/>
      <c r="AQ400" s="1"/>
      <c r="AS400" s="1"/>
      <c r="AT400" s="1"/>
      <c r="AU400" s="1"/>
      <c r="BB400" s="1"/>
      <c r="BC400" s="1"/>
      <c r="BD400" s="1"/>
      <c r="BH400" s="1"/>
      <c r="BI400" s="1"/>
      <c r="BJ400" s="1"/>
    </row>
    <row r="401" spans="38:62">
      <c r="AL401" s="1"/>
      <c r="AM401" s="1"/>
      <c r="AN401" s="1"/>
      <c r="AO401" s="1"/>
      <c r="AP401" s="1"/>
      <c r="AQ401" s="1"/>
      <c r="AS401" s="1"/>
      <c r="AT401" s="1"/>
      <c r="AU401" s="1"/>
      <c r="BB401" s="1"/>
      <c r="BC401" s="1"/>
      <c r="BD401" s="1"/>
      <c r="BH401" s="1"/>
      <c r="BI401" s="1"/>
      <c r="BJ401" s="1"/>
    </row>
    <row r="402" spans="38:62">
      <c r="AL402" s="1"/>
      <c r="AM402" s="1"/>
      <c r="AN402" s="1"/>
      <c r="AO402" s="1"/>
      <c r="AP402" s="1"/>
      <c r="AQ402" s="1"/>
      <c r="AS402" s="1"/>
      <c r="AT402" s="1"/>
      <c r="AU402" s="1"/>
      <c r="BB402" s="1"/>
      <c r="BC402" s="1"/>
      <c r="BD402" s="1"/>
      <c r="BH402" s="1"/>
      <c r="BI402" s="1"/>
      <c r="BJ402" s="1"/>
    </row>
    <row r="403" spans="38:62">
      <c r="AL403" s="1"/>
      <c r="AM403" s="1"/>
      <c r="AN403" s="1"/>
      <c r="AO403" s="1"/>
      <c r="AP403" s="1"/>
      <c r="AQ403" s="1"/>
      <c r="AS403" s="1"/>
      <c r="AT403" s="1"/>
      <c r="AU403" s="1"/>
      <c r="BB403" s="1"/>
      <c r="BC403" s="1"/>
      <c r="BD403" s="1"/>
      <c r="BH403" s="1"/>
      <c r="BI403" s="1"/>
      <c r="BJ403" s="1"/>
    </row>
    <row r="404" spans="38:62">
      <c r="AL404" s="1"/>
      <c r="AM404" s="1"/>
      <c r="AN404" s="1"/>
      <c r="AO404" s="1"/>
      <c r="AP404" s="1"/>
      <c r="AQ404" s="1"/>
      <c r="AS404" s="1"/>
      <c r="AT404" s="1"/>
      <c r="AU404" s="1"/>
      <c r="BB404" s="1"/>
      <c r="BC404" s="1"/>
      <c r="BD404" s="1"/>
      <c r="BH404" s="1"/>
      <c r="BI404" s="1"/>
      <c r="BJ404" s="1"/>
    </row>
    <row r="405" spans="38:62">
      <c r="AL405" s="1"/>
      <c r="AM405" s="1"/>
      <c r="AN405" s="1"/>
      <c r="AO405" s="1"/>
      <c r="AP405" s="1"/>
      <c r="AQ405" s="1"/>
      <c r="AS405" s="1"/>
      <c r="AT405" s="1"/>
      <c r="AU405" s="1"/>
      <c r="BB405" s="1"/>
      <c r="BC405" s="1"/>
      <c r="BD405" s="1"/>
      <c r="BH405" s="1"/>
      <c r="BI405" s="1"/>
      <c r="BJ405" s="1"/>
    </row>
    <row r="406" spans="38:62">
      <c r="AL406" s="1"/>
      <c r="AM406" s="1"/>
      <c r="AN406" s="1"/>
      <c r="AO406" s="1"/>
      <c r="AP406" s="1"/>
      <c r="AQ406" s="1"/>
      <c r="AS406" s="1"/>
      <c r="AT406" s="1"/>
      <c r="AU406" s="1"/>
      <c r="BB406" s="1"/>
      <c r="BC406" s="1"/>
      <c r="BD406" s="1"/>
      <c r="BH406" s="1"/>
      <c r="BI406" s="1"/>
      <c r="BJ406" s="1"/>
    </row>
    <row r="407" spans="38:62">
      <c r="AL407" s="1"/>
      <c r="AM407" s="1"/>
      <c r="AN407" s="1"/>
      <c r="AO407" s="1"/>
      <c r="AP407" s="1"/>
      <c r="AQ407" s="1"/>
      <c r="AS407" s="1"/>
      <c r="AT407" s="1"/>
      <c r="AU407" s="1"/>
      <c r="BB407" s="1"/>
      <c r="BC407" s="1"/>
      <c r="BD407" s="1"/>
      <c r="BH407" s="1"/>
      <c r="BI407" s="1"/>
      <c r="BJ407" s="1"/>
    </row>
    <row r="408" spans="38:62">
      <c r="AL408" s="1"/>
      <c r="AM408" s="1"/>
      <c r="AN408" s="1"/>
      <c r="AO408" s="1"/>
      <c r="AP408" s="1"/>
      <c r="AQ408" s="1"/>
      <c r="AS408" s="1"/>
      <c r="AT408" s="1"/>
      <c r="AU408" s="1"/>
      <c r="BB408" s="1"/>
      <c r="BC408" s="1"/>
      <c r="BD408" s="1"/>
      <c r="BH408" s="1"/>
      <c r="BI408" s="1"/>
      <c r="BJ408" s="1"/>
    </row>
    <row r="409" spans="38:62">
      <c r="AL409" s="1"/>
      <c r="AM409" s="1"/>
      <c r="AN409" s="1"/>
      <c r="AO409" s="1"/>
      <c r="AP409" s="1"/>
      <c r="AQ409" s="1"/>
      <c r="AS409" s="1"/>
      <c r="AT409" s="1"/>
      <c r="AU409" s="1"/>
      <c r="BB409" s="1"/>
      <c r="BC409" s="1"/>
      <c r="BD409" s="1"/>
      <c r="BH409" s="1"/>
      <c r="BI409" s="1"/>
      <c r="BJ409" s="1"/>
    </row>
    <row r="410" spans="38:62">
      <c r="AL410" s="1"/>
      <c r="AM410" s="1"/>
      <c r="AN410" s="1"/>
      <c r="AO410" s="1"/>
      <c r="AP410" s="1"/>
      <c r="AQ410" s="1"/>
      <c r="AS410" s="1"/>
      <c r="AT410" s="1"/>
      <c r="AU410" s="1"/>
      <c r="BB410" s="1"/>
      <c r="BC410" s="1"/>
      <c r="BD410" s="1"/>
      <c r="BH410" s="1"/>
      <c r="BI410" s="1"/>
      <c r="BJ410" s="1"/>
    </row>
    <row r="411" spans="38:62">
      <c r="AL411" s="1"/>
      <c r="AM411" s="1"/>
      <c r="AN411" s="1"/>
      <c r="AO411" s="1"/>
      <c r="AP411" s="1"/>
      <c r="AQ411" s="1"/>
      <c r="AS411" s="1"/>
      <c r="AT411" s="1"/>
      <c r="AU411" s="1"/>
      <c r="BB411" s="1"/>
      <c r="BC411" s="1"/>
      <c r="BD411" s="1"/>
      <c r="BH411" s="1"/>
      <c r="BI411" s="1"/>
      <c r="BJ411" s="1"/>
    </row>
    <row r="412" spans="38:62">
      <c r="AL412" s="1"/>
      <c r="AM412" s="1"/>
      <c r="AN412" s="1"/>
      <c r="AO412" s="1"/>
      <c r="AP412" s="1"/>
      <c r="AQ412" s="1"/>
      <c r="AS412" s="1"/>
      <c r="AT412" s="1"/>
      <c r="AU412" s="1"/>
      <c r="BB412" s="1"/>
      <c r="BC412" s="1"/>
      <c r="BD412" s="1"/>
      <c r="BH412" s="1"/>
      <c r="BI412" s="1"/>
      <c r="BJ412" s="1"/>
    </row>
    <row r="413" spans="38:62">
      <c r="AL413" s="1"/>
      <c r="AM413" s="1"/>
      <c r="AN413" s="1"/>
      <c r="AO413" s="1"/>
      <c r="AP413" s="1"/>
      <c r="AQ413" s="1"/>
      <c r="AS413" s="1"/>
      <c r="AT413" s="1"/>
      <c r="AU413" s="1"/>
      <c r="BB413" s="1"/>
      <c r="BC413" s="1"/>
      <c r="BD413" s="1"/>
      <c r="BH413" s="1"/>
      <c r="BI413" s="1"/>
      <c r="BJ413" s="1"/>
    </row>
    <row r="414" spans="38:62">
      <c r="AL414" s="1"/>
      <c r="AM414" s="1"/>
      <c r="AN414" s="1"/>
      <c r="AO414" s="1"/>
      <c r="AP414" s="1"/>
      <c r="AQ414" s="1"/>
      <c r="AS414" s="1"/>
      <c r="AT414" s="1"/>
      <c r="AU414" s="1"/>
      <c r="BB414" s="1"/>
      <c r="BC414" s="1"/>
      <c r="BD414" s="1"/>
      <c r="BH414" s="1"/>
      <c r="BI414" s="1"/>
      <c r="BJ414" s="1"/>
    </row>
    <row r="415" spans="38:62">
      <c r="AL415" s="1"/>
      <c r="AM415" s="1"/>
      <c r="AN415" s="1"/>
      <c r="AO415" s="1"/>
      <c r="AP415" s="1"/>
      <c r="AQ415" s="1"/>
      <c r="AS415" s="1"/>
      <c r="AT415" s="1"/>
      <c r="AU415" s="1"/>
      <c r="BB415" s="1"/>
      <c r="BC415" s="1"/>
      <c r="BD415" s="1"/>
      <c r="BH415" s="1"/>
      <c r="BI415" s="1"/>
      <c r="BJ415" s="1"/>
    </row>
    <row r="416" spans="38:62">
      <c r="AL416" s="1"/>
      <c r="AM416" s="1"/>
      <c r="AN416" s="1"/>
      <c r="AO416" s="1"/>
      <c r="AP416" s="1"/>
      <c r="AQ416" s="1"/>
      <c r="AS416" s="1"/>
      <c r="AT416" s="1"/>
      <c r="AU416" s="1"/>
      <c r="BB416" s="1"/>
      <c r="BC416" s="1"/>
      <c r="BD416" s="1"/>
      <c r="BH416" s="1"/>
      <c r="BI416" s="1"/>
      <c r="BJ416" s="1"/>
    </row>
    <row r="417" spans="38:62">
      <c r="AL417" s="1"/>
      <c r="AM417" s="1"/>
      <c r="AN417" s="1"/>
      <c r="AO417" s="1"/>
      <c r="AP417" s="1"/>
      <c r="AQ417" s="1"/>
      <c r="AS417" s="1"/>
      <c r="AT417" s="1"/>
      <c r="AU417" s="1"/>
      <c r="BB417" s="1"/>
      <c r="BC417" s="1"/>
      <c r="BD417" s="1"/>
      <c r="BH417" s="1"/>
      <c r="BI417" s="1"/>
      <c r="BJ417" s="1"/>
    </row>
    <row r="418" spans="38:62">
      <c r="AL418" s="1"/>
      <c r="AM418" s="1"/>
      <c r="AN418" s="1"/>
      <c r="AO418" s="1"/>
      <c r="AP418" s="1"/>
      <c r="AQ418" s="1"/>
      <c r="AS418" s="1"/>
      <c r="AT418" s="1"/>
      <c r="AU418" s="1"/>
      <c r="BB418" s="1"/>
      <c r="BC418" s="1"/>
      <c r="BD418" s="1"/>
      <c r="BH418" s="1"/>
      <c r="BI418" s="1"/>
      <c r="BJ418" s="1"/>
    </row>
    <row r="419" spans="38:62">
      <c r="AL419" s="1"/>
      <c r="AM419" s="1"/>
      <c r="AN419" s="1"/>
      <c r="AO419" s="1"/>
      <c r="AP419" s="1"/>
      <c r="AQ419" s="1"/>
      <c r="AS419" s="1"/>
      <c r="AT419" s="1"/>
      <c r="AU419" s="1"/>
      <c r="BB419" s="1"/>
      <c r="BC419" s="1"/>
      <c r="BD419" s="1"/>
      <c r="BH419" s="1"/>
      <c r="BI419" s="1"/>
      <c r="BJ419" s="1"/>
    </row>
    <row r="420" spans="38:62">
      <c r="AL420" s="1"/>
      <c r="AM420" s="1"/>
      <c r="AN420" s="1"/>
      <c r="AO420" s="1"/>
      <c r="AP420" s="1"/>
      <c r="AQ420" s="1"/>
      <c r="AS420" s="1"/>
      <c r="AT420" s="1"/>
      <c r="AU420" s="1"/>
      <c r="BB420" s="1"/>
      <c r="BC420" s="1"/>
      <c r="BD420" s="1"/>
      <c r="BH420" s="1"/>
      <c r="BI420" s="1"/>
      <c r="BJ420" s="1"/>
    </row>
    <row r="421" spans="38:62">
      <c r="AL421" s="1"/>
      <c r="AM421" s="1"/>
      <c r="AN421" s="1"/>
      <c r="AO421" s="1"/>
      <c r="AP421" s="1"/>
      <c r="AQ421" s="1"/>
      <c r="AS421" s="1"/>
      <c r="AT421" s="1"/>
      <c r="AU421" s="1"/>
      <c r="BB421" s="1"/>
      <c r="BC421" s="1"/>
      <c r="BD421" s="1"/>
      <c r="BH421" s="1"/>
      <c r="BI421" s="1"/>
      <c r="BJ421" s="1"/>
    </row>
    <row r="422" spans="38:62">
      <c r="AL422" s="1"/>
      <c r="AM422" s="1"/>
      <c r="AN422" s="1"/>
      <c r="AO422" s="1"/>
      <c r="AP422" s="1"/>
      <c r="AQ422" s="1"/>
      <c r="AS422" s="1"/>
      <c r="AT422" s="1"/>
      <c r="AU422" s="1"/>
      <c r="BB422" s="1"/>
      <c r="BC422" s="1"/>
      <c r="BD422" s="1"/>
      <c r="BH422" s="1"/>
      <c r="BI422" s="1"/>
      <c r="BJ422" s="1"/>
    </row>
    <row r="423" spans="38:62">
      <c r="AL423" s="1"/>
      <c r="AM423" s="1"/>
      <c r="AN423" s="1"/>
      <c r="AO423" s="1"/>
      <c r="AP423" s="1"/>
      <c r="AQ423" s="1"/>
      <c r="AS423" s="1"/>
      <c r="AT423" s="1"/>
      <c r="AU423" s="1"/>
      <c r="BB423" s="1"/>
      <c r="BC423" s="1"/>
      <c r="BD423" s="1"/>
      <c r="BH423" s="1"/>
      <c r="BI423" s="1"/>
      <c r="BJ423" s="1"/>
    </row>
    <row r="424" spans="38:62">
      <c r="AL424" s="1"/>
      <c r="AM424" s="1"/>
      <c r="AN424" s="1"/>
      <c r="AO424" s="1"/>
      <c r="AP424" s="1"/>
      <c r="AQ424" s="1"/>
      <c r="AS424" s="1"/>
      <c r="AT424" s="1"/>
      <c r="AU424" s="1"/>
      <c r="BB424" s="1"/>
      <c r="BC424" s="1"/>
      <c r="BD424" s="1"/>
      <c r="BH424" s="1"/>
      <c r="BI424" s="1"/>
      <c r="BJ424" s="1"/>
    </row>
    <row r="425" spans="38:62">
      <c r="AL425" s="1"/>
      <c r="AM425" s="1"/>
      <c r="AN425" s="1"/>
      <c r="AO425" s="1"/>
      <c r="AP425" s="1"/>
      <c r="AQ425" s="1"/>
      <c r="AS425" s="1"/>
      <c r="AT425" s="1"/>
      <c r="AU425" s="1"/>
      <c r="BB425" s="1"/>
      <c r="BC425" s="1"/>
      <c r="BD425" s="1"/>
      <c r="BH425" s="1"/>
      <c r="BI425" s="1"/>
      <c r="BJ425" s="1"/>
    </row>
    <row r="426" spans="38:62">
      <c r="AL426" s="1"/>
      <c r="AM426" s="1"/>
      <c r="AN426" s="1"/>
      <c r="AO426" s="1"/>
      <c r="AP426" s="1"/>
      <c r="AQ426" s="1"/>
      <c r="AS426" s="1"/>
      <c r="AT426" s="1"/>
      <c r="AU426" s="1"/>
      <c r="BB426" s="1"/>
      <c r="BC426" s="1"/>
      <c r="BD426" s="1"/>
      <c r="BH426" s="1"/>
      <c r="BI426" s="1"/>
      <c r="BJ426" s="1"/>
    </row>
    <row r="427" spans="38:62">
      <c r="AL427" s="1"/>
      <c r="AM427" s="1"/>
      <c r="AN427" s="1"/>
      <c r="AO427" s="1"/>
      <c r="AP427" s="1"/>
      <c r="AQ427" s="1"/>
      <c r="AS427" s="1"/>
      <c r="AT427" s="1"/>
      <c r="AU427" s="1"/>
      <c r="BB427" s="1"/>
      <c r="BC427" s="1"/>
      <c r="BD427" s="1"/>
      <c r="BH427" s="1"/>
      <c r="BI427" s="1"/>
      <c r="BJ427" s="1"/>
    </row>
    <row r="428" spans="38:62">
      <c r="AL428" s="1"/>
      <c r="AM428" s="1"/>
      <c r="AN428" s="1"/>
      <c r="AO428" s="1"/>
      <c r="AP428" s="1"/>
      <c r="AQ428" s="1"/>
      <c r="AS428" s="1"/>
      <c r="AT428" s="1"/>
      <c r="AU428" s="1"/>
      <c r="BB428" s="1"/>
      <c r="BC428" s="1"/>
      <c r="BD428" s="1"/>
      <c r="BH428" s="1"/>
      <c r="BI428" s="1"/>
      <c r="BJ428" s="1"/>
    </row>
    <row r="429" spans="38:62">
      <c r="AL429" s="1"/>
      <c r="AM429" s="1"/>
      <c r="AN429" s="1"/>
      <c r="AO429" s="1"/>
      <c r="AP429" s="1"/>
      <c r="AQ429" s="1"/>
      <c r="AS429" s="1"/>
      <c r="AT429" s="1"/>
      <c r="AU429" s="1"/>
      <c r="BB429" s="1"/>
      <c r="BC429" s="1"/>
      <c r="BD429" s="1"/>
      <c r="BH429" s="1"/>
      <c r="BI429" s="1"/>
      <c r="BJ429" s="1"/>
    </row>
    <row r="430" spans="38:62">
      <c r="AL430" s="1"/>
      <c r="AM430" s="1"/>
      <c r="AN430" s="1"/>
      <c r="AO430" s="1"/>
      <c r="AP430" s="1"/>
      <c r="AQ430" s="1"/>
      <c r="AS430" s="1"/>
      <c r="AT430" s="1"/>
      <c r="AU430" s="1"/>
      <c r="BB430" s="1"/>
      <c r="BC430" s="1"/>
      <c r="BD430" s="1"/>
      <c r="BH430" s="1"/>
      <c r="BI430" s="1"/>
      <c r="BJ430" s="1"/>
    </row>
    <row r="431" spans="38:62">
      <c r="AL431" s="1"/>
      <c r="AM431" s="1"/>
      <c r="AN431" s="1"/>
      <c r="AO431" s="1"/>
      <c r="AP431" s="1"/>
      <c r="AQ431" s="1"/>
      <c r="AS431" s="1"/>
      <c r="AT431" s="1"/>
      <c r="AU431" s="1"/>
      <c r="BB431" s="1"/>
      <c r="BC431" s="1"/>
      <c r="BD431" s="1"/>
      <c r="BH431" s="1"/>
      <c r="BI431" s="1"/>
      <c r="BJ431" s="1"/>
    </row>
    <row r="432" spans="38:62">
      <c r="AL432" s="1"/>
      <c r="AM432" s="1"/>
      <c r="AN432" s="1"/>
      <c r="AO432" s="1"/>
      <c r="AP432" s="1"/>
      <c r="AQ432" s="1"/>
      <c r="AS432" s="1"/>
      <c r="AT432" s="1"/>
      <c r="AU432" s="1"/>
      <c r="BB432" s="1"/>
      <c r="BC432" s="1"/>
      <c r="BD432" s="1"/>
      <c r="BH432" s="1"/>
      <c r="BI432" s="1"/>
      <c r="BJ432" s="1"/>
    </row>
    <row r="433" spans="38:62">
      <c r="AL433" s="1"/>
      <c r="AM433" s="1"/>
      <c r="AN433" s="1"/>
      <c r="AO433" s="1"/>
      <c r="AP433" s="1"/>
      <c r="AQ433" s="1"/>
      <c r="AS433" s="1"/>
      <c r="AT433" s="1"/>
      <c r="AU433" s="1"/>
      <c r="BB433" s="1"/>
      <c r="BC433" s="1"/>
      <c r="BD433" s="1"/>
      <c r="BH433" s="1"/>
      <c r="BI433" s="1"/>
      <c r="BJ433" s="1"/>
    </row>
    <row r="434" spans="38:62">
      <c r="AL434" s="1"/>
      <c r="AM434" s="1"/>
      <c r="AN434" s="1"/>
      <c r="AO434" s="1"/>
      <c r="AP434" s="1"/>
      <c r="AQ434" s="1"/>
      <c r="AS434" s="1"/>
      <c r="AT434" s="1"/>
      <c r="AU434" s="1"/>
      <c r="BB434" s="1"/>
      <c r="BC434" s="1"/>
      <c r="BD434" s="1"/>
      <c r="BH434" s="1"/>
      <c r="BI434" s="1"/>
      <c r="BJ434" s="1"/>
    </row>
    <row r="435" spans="38:62">
      <c r="AL435" s="1"/>
      <c r="AM435" s="1"/>
      <c r="AN435" s="1"/>
      <c r="AO435" s="1"/>
      <c r="AP435" s="1"/>
      <c r="AQ435" s="1"/>
      <c r="AS435" s="1"/>
      <c r="AT435" s="1"/>
      <c r="AU435" s="1"/>
      <c r="BB435" s="1"/>
      <c r="BC435" s="1"/>
      <c r="BD435" s="1"/>
      <c r="BH435" s="1"/>
      <c r="BI435" s="1"/>
      <c r="BJ435" s="1"/>
    </row>
    <row r="436" spans="38:62">
      <c r="AL436" s="1"/>
      <c r="AM436" s="1"/>
      <c r="AN436" s="1"/>
      <c r="AO436" s="1"/>
      <c r="AP436" s="1"/>
      <c r="AQ436" s="1"/>
      <c r="AS436" s="1"/>
      <c r="AT436" s="1"/>
      <c r="AU436" s="1"/>
      <c r="BB436" s="1"/>
      <c r="BC436" s="1"/>
      <c r="BD436" s="1"/>
      <c r="BH436" s="1"/>
      <c r="BI436" s="1"/>
      <c r="BJ436" s="1"/>
    </row>
    <row r="437" spans="38:62">
      <c r="AL437" s="1"/>
      <c r="AM437" s="1"/>
      <c r="AN437" s="1"/>
      <c r="AO437" s="1"/>
      <c r="AP437" s="1"/>
      <c r="AQ437" s="1"/>
      <c r="AS437" s="1"/>
      <c r="AT437" s="1"/>
      <c r="AU437" s="1"/>
      <c r="BB437" s="1"/>
      <c r="BC437" s="1"/>
      <c r="BD437" s="1"/>
      <c r="BH437" s="1"/>
      <c r="BI437" s="1"/>
      <c r="BJ437" s="1"/>
    </row>
    <row r="438" spans="38:62">
      <c r="AL438" s="1"/>
      <c r="AM438" s="1"/>
      <c r="AN438" s="1"/>
      <c r="AO438" s="1"/>
      <c r="AP438" s="1"/>
      <c r="AQ438" s="1"/>
      <c r="AS438" s="1"/>
      <c r="AT438" s="1"/>
      <c r="AU438" s="1"/>
      <c r="BB438" s="1"/>
      <c r="BC438" s="1"/>
      <c r="BD438" s="1"/>
      <c r="BH438" s="1"/>
      <c r="BI438" s="1"/>
      <c r="BJ438" s="1"/>
    </row>
    <row r="439" spans="38:62">
      <c r="AL439" s="1"/>
      <c r="AM439" s="1"/>
      <c r="AN439" s="1"/>
      <c r="AO439" s="1"/>
      <c r="AP439" s="1"/>
      <c r="AQ439" s="1"/>
      <c r="AS439" s="1"/>
      <c r="AT439" s="1"/>
      <c r="AU439" s="1"/>
      <c r="BB439" s="1"/>
      <c r="BC439" s="1"/>
      <c r="BD439" s="1"/>
      <c r="BH439" s="1"/>
      <c r="BI439" s="1"/>
      <c r="BJ439" s="1"/>
    </row>
    <row r="440" spans="38:62">
      <c r="AL440" s="1"/>
      <c r="AM440" s="1"/>
      <c r="AN440" s="1"/>
      <c r="AO440" s="1"/>
      <c r="AP440" s="1"/>
      <c r="AQ440" s="1"/>
      <c r="AS440" s="1"/>
      <c r="AT440" s="1"/>
      <c r="AU440" s="1"/>
      <c r="BB440" s="1"/>
      <c r="BC440" s="1"/>
      <c r="BD440" s="1"/>
      <c r="BH440" s="1"/>
      <c r="BI440" s="1"/>
      <c r="BJ440" s="1"/>
    </row>
    <row r="441" spans="38:62">
      <c r="AL441" s="1"/>
      <c r="AM441" s="1"/>
      <c r="AN441" s="1"/>
      <c r="AO441" s="1"/>
      <c r="AP441" s="1"/>
      <c r="AQ441" s="1"/>
      <c r="AS441" s="1"/>
      <c r="AT441" s="1"/>
      <c r="AU441" s="1"/>
      <c r="BB441" s="1"/>
      <c r="BC441" s="1"/>
      <c r="BD441" s="1"/>
      <c r="BH441" s="1"/>
      <c r="BI441" s="1"/>
      <c r="BJ441" s="1"/>
    </row>
    <row r="442" spans="38:62">
      <c r="AL442" s="1"/>
      <c r="AM442" s="1"/>
      <c r="AN442" s="1"/>
      <c r="AO442" s="1"/>
      <c r="AP442" s="1"/>
      <c r="AQ442" s="1"/>
      <c r="AS442" s="1"/>
      <c r="AT442" s="1"/>
      <c r="AU442" s="1"/>
      <c r="BB442" s="1"/>
      <c r="BC442" s="1"/>
      <c r="BD442" s="1"/>
      <c r="BH442" s="1"/>
      <c r="BI442" s="1"/>
      <c r="BJ442" s="1"/>
    </row>
    <row r="443" spans="38:62">
      <c r="AL443" s="1"/>
      <c r="AM443" s="1"/>
      <c r="AN443" s="1"/>
      <c r="AO443" s="1"/>
      <c r="AP443" s="1"/>
      <c r="AQ443" s="1"/>
      <c r="AS443" s="1"/>
      <c r="AT443" s="1"/>
      <c r="AU443" s="1"/>
      <c r="BB443" s="1"/>
      <c r="BC443" s="1"/>
      <c r="BD443" s="1"/>
      <c r="BH443" s="1"/>
      <c r="BI443" s="1"/>
      <c r="BJ443" s="1"/>
    </row>
    <row r="444" spans="38:62">
      <c r="AL444" s="1"/>
      <c r="AM444" s="1"/>
      <c r="AN444" s="1"/>
      <c r="AO444" s="1"/>
      <c r="AP444" s="1"/>
      <c r="AQ444" s="1"/>
      <c r="AS444" s="1"/>
      <c r="AT444" s="1"/>
      <c r="AU444" s="1"/>
      <c r="BB444" s="1"/>
      <c r="BC444" s="1"/>
      <c r="BD444" s="1"/>
      <c r="BH444" s="1"/>
      <c r="BI444" s="1"/>
      <c r="BJ444" s="1"/>
    </row>
    <row r="445" spans="38:62">
      <c r="AL445" s="1"/>
      <c r="AM445" s="1"/>
      <c r="AN445" s="1"/>
      <c r="AO445" s="1"/>
      <c r="AP445" s="1"/>
      <c r="AQ445" s="1"/>
      <c r="AS445" s="1"/>
      <c r="AT445" s="1"/>
      <c r="AU445" s="1"/>
      <c r="BB445" s="1"/>
      <c r="BC445" s="1"/>
      <c r="BD445" s="1"/>
      <c r="BH445" s="1"/>
      <c r="BI445" s="1"/>
      <c r="BJ445" s="1"/>
    </row>
    <row r="446" spans="38:62">
      <c r="AL446" s="1"/>
      <c r="AM446" s="1"/>
      <c r="AN446" s="1"/>
      <c r="AO446" s="1"/>
      <c r="AP446" s="1"/>
      <c r="AQ446" s="1"/>
      <c r="AS446" s="1"/>
      <c r="AT446" s="1"/>
      <c r="AU446" s="1"/>
      <c r="BB446" s="1"/>
      <c r="BC446" s="1"/>
      <c r="BD446" s="1"/>
      <c r="BH446" s="1"/>
      <c r="BI446" s="1"/>
      <c r="BJ446" s="1"/>
    </row>
    <row r="447" spans="38:62">
      <c r="AL447" s="1"/>
      <c r="AM447" s="1"/>
      <c r="AN447" s="1"/>
      <c r="AO447" s="1"/>
      <c r="AP447" s="1"/>
      <c r="AQ447" s="1"/>
      <c r="AS447" s="1"/>
      <c r="AT447" s="1"/>
      <c r="AU447" s="1"/>
      <c r="BB447" s="1"/>
      <c r="BC447" s="1"/>
      <c r="BD447" s="1"/>
      <c r="BH447" s="1"/>
      <c r="BI447" s="1"/>
      <c r="BJ447" s="1"/>
    </row>
    <row r="448" spans="38:62">
      <c r="AL448" s="1"/>
      <c r="AM448" s="1"/>
      <c r="AN448" s="1"/>
      <c r="AO448" s="1"/>
      <c r="AP448" s="1"/>
      <c r="AQ448" s="1"/>
      <c r="AS448" s="1"/>
      <c r="AT448" s="1"/>
      <c r="AU448" s="1"/>
      <c r="BB448" s="1"/>
      <c r="BC448" s="1"/>
      <c r="BD448" s="1"/>
      <c r="BH448" s="1"/>
      <c r="BI448" s="1"/>
      <c r="BJ448" s="1"/>
    </row>
    <row r="449" spans="38:62">
      <c r="AL449" s="1"/>
      <c r="AM449" s="1"/>
      <c r="AN449" s="1"/>
      <c r="AO449" s="1"/>
      <c r="AP449" s="1"/>
      <c r="AQ449" s="1"/>
      <c r="AS449" s="1"/>
      <c r="AT449" s="1"/>
      <c r="AU449" s="1"/>
      <c r="BB449" s="1"/>
      <c r="BC449" s="1"/>
      <c r="BD449" s="1"/>
      <c r="BH449" s="1"/>
      <c r="BI449" s="1"/>
      <c r="BJ449" s="1"/>
    </row>
    <row r="450" spans="38:62">
      <c r="AL450" s="1"/>
      <c r="AM450" s="1"/>
      <c r="AN450" s="1"/>
      <c r="AO450" s="1"/>
      <c r="AP450" s="1"/>
      <c r="AQ450" s="1"/>
      <c r="AS450" s="1"/>
      <c r="AT450" s="1"/>
      <c r="AU450" s="1"/>
      <c r="BB450" s="1"/>
      <c r="BC450" s="1"/>
      <c r="BD450" s="1"/>
      <c r="BH450" s="1"/>
      <c r="BI450" s="1"/>
      <c r="BJ450" s="1"/>
    </row>
    <row r="451" spans="38:62">
      <c r="AL451" s="1"/>
      <c r="AM451" s="1"/>
      <c r="AN451" s="1"/>
      <c r="AO451" s="1"/>
      <c r="AP451" s="1"/>
      <c r="AQ451" s="1"/>
      <c r="AS451" s="1"/>
      <c r="AT451" s="1"/>
      <c r="AU451" s="1"/>
      <c r="BB451" s="1"/>
      <c r="BC451" s="1"/>
      <c r="BD451" s="1"/>
      <c r="BH451" s="1"/>
      <c r="BI451" s="1"/>
      <c r="BJ451" s="1"/>
    </row>
    <row r="452" spans="38:62">
      <c r="AL452" s="1"/>
      <c r="AM452" s="1"/>
      <c r="AN452" s="1"/>
      <c r="AO452" s="1"/>
      <c r="AP452" s="1"/>
      <c r="AQ452" s="1"/>
      <c r="AS452" s="1"/>
      <c r="AT452" s="1"/>
      <c r="AU452" s="1"/>
      <c r="BB452" s="1"/>
      <c r="BC452" s="1"/>
      <c r="BD452" s="1"/>
      <c r="BH452" s="1"/>
      <c r="BI452" s="1"/>
      <c r="BJ452" s="1"/>
    </row>
    <row r="453" spans="38:62">
      <c r="AL453" s="1"/>
      <c r="AM453" s="1"/>
      <c r="AN453" s="1"/>
      <c r="AO453" s="1"/>
      <c r="AP453" s="1"/>
      <c r="AQ453" s="1"/>
      <c r="AS453" s="1"/>
      <c r="AT453" s="1"/>
      <c r="AU453" s="1"/>
      <c r="BB453" s="1"/>
      <c r="BC453" s="1"/>
      <c r="BD453" s="1"/>
      <c r="BH453" s="1"/>
      <c r="BI453" s="1"/>
      <c r="BJ453" s="1"/>
    </row>
    <row r="454" spans="38:62">
      <c r="AL454" s="1"/>
      <c r="AM454" s="1"/>
      <c r="AN454" s="1"/>
      <c r="AO454" s="1"/>
      <c r="AP454" s="1"/>
      <c r="AQ454" s="1"/>
      <c r="AS454" s="1"/>
      <c r="AT454" s="1"/>
      <c r="AU454" s="1"/>
      <c r="BB454" s="1"/>
      <c r="BC454" s="1"/>
      <c r="BD454" s="1"/>
      <c r="BH454" s="1"/>
      <c r="BI454" s="1"/>
      <c r="BJ454" s="1"/>
    </row>
    <row r="455" spans="38:62">
      <c r="AL455" s="1"/>
      <c r="AM455" s="1"/>
      <c r="AN455" s="1"/>
      <c r="AO455" s="1"/>
      <c r="AP455" s="1"/>
      <c r="AQ455" s="1"/>
      <c r="AS455" s="1"/>
      <c r="AT455" s="1"/>
      <c r="AU455" s="1"/>
      <c r="BB455" s="1"/>
      <c r="BC455" s="1"/>
      <c r="BD455" s="1"/>
      <c r="BH455" s="1"/>
      <c r="BI455" s="1"/>
      <c r="BJ455" s="1"/>
    </row>
    <row r="456" spans="38:62">
      <c r="AL456" s="1"/>
      <c r="AM456" s="1"/>
      <c r="AN456" s="1"/>
      <c r="AO456" s="1"/>
      <c r="AP456" s="1"/>
      <c r="AQ456" s="1"/>
      <c r="AS456" s="1"/>
      <c r="AT456" s="1"/>
      <c r="AU456" s="1"/>
      <c r="BB456" s="1"/>
      <c r="BC456" s="1"/>
      <c r="BD456" s="1"/>
      <c r="BH456" s="1"/>
      <c r="BI456" s="1"/>
      <c r="BJ456" s="1"/>
    </row>
    <row r="457" spans="38:62">
      <c r="AL457" s="1"/>
      <c r="AM457" s="1"/>
      <c r="AN457" s="1"/>
      <c r="AO457" s="1"/>
      <c r="AP457" s="1"/>
      <c r="AQ457" s="1"/>
      <c r="AS457" s="1"/>
      <c r="AT457" s="1"/>
      <c r="AU457" s="1"/>
      <c r="BB457" s="1"/>
      <c r="BC457" s="1"/>
      <c r="BD457" s="1"/>
      <c r="BH457" s="1"/>
      <c r="BI457" s="1"/>
      <c r="BJ457" s="1"/>
    </row>
    <row r="458" spans="38:62">
      <c r="AL458" s="1"/>
      <c r="AM458" s="1"/>
      <c r="AN458" s="1"/>
      <c r="AO458" s="1"/>
      <c r="AP458" s="1"/>
      <c r="AQ458" s="1"/>
      <c r="AS458" s="1"/>
      <c r="AT458" s="1"/>
      <c r="AU458" s="1"/>
      <c r="BB458" s="1"/>
      <c r="BC458" s="1"/>
      <c r="BD458" s="1"/>
      <c r="BH458" s="1"/>
      <c r="BI458" s="1"/>
      <c r="BJ458" s="1"/>
    </row>
    <row r="459" spans="38:62">
      <c r="AL459" s="1"/>
      <c r="AM459" s="1"/>
      <c r="AN459" s="1"/>
      <c r="AO459" s="1"/>
      <c r="AP459" s="1"/>
      <c r="AQ459" s="1"/>
      <c r="AS459" s="1"/>
      <c r="AT459" s="1"/>
      <c r="AU459" s="1"/>
      <c r="BB459" s="1"/>
      <c r="BC459" s="1"/>
      <c r="BD459" s="1"/>
      <c r="BH459" s="1"/>
      <c r="BI459" s="1"/>
      <c r="BJ459" s="1"/>
    </row>
    <row r="460" spans="38:62">
      <c r="AL460" s="1"/>
      <c r="AM460" s="1"/>
      <c r="AN460" s="1"/>
      <c r="AO460" s="1"/>
      <c r="AP460" s="1"/>
      <c r="AQ460" s="1"/>
      <c r="AS460" s="1"/>
      <c r="AT460" s="1"/>
      <c r="AU460" s="1"/>
      <c r="BB460" s="1"/>
      <c r="BC460" s="1"/>
      <c r="BD460" s="1"/>
      <c r="BH460" s="1"/>
      <c r="BI460" s="1"/>
      <c r="BJ460" s="1"/>
    </row>
    <row r="461" spans="38:62">
      <c r="AL461" s="1"/>
      <c r="AM461" s="1"/>
      <c r="AN461" s="1"/>
      <c r="AO461" s="1"/>
      <c r="AP461" s="1"/>
      <c r="AQ461" s="1"/>
      <c r="AS461" s="1"/>
      <c r="AT461" s="1"/>
      <c r="AU461" s="1"/>
      <c r="BB461" s="1"/>
      <c r="BC461" s="1"/>
      <c r="BD461" s="1"/>
      <c r="BH461" s="1"/>
      <c r="BI461" s="1"/>
      <c r="BJ461" s="1"/>
    </row>
    <row r="462" spans="38:62">
      <c r="AL462" s="1"/>
      <c r="AM462" s="1"/>
      <c r="AN462" s="1"/>
      <c r="AO462" s="1"/>
      <c r="AP462" s="1"/>
      <c r="AQ462" s="1"/>
      <c r="AS462" s="1"/>
      <c r="AT462" s="1"/>
      <c r="AU462" s="1"/>
      <c r="BB462" s="1"/>
      <c r="BC462" s="1"/>
      <c r="BD462" s="1"/>
      <c r="BH462" s="1"/>
      <c r="BI462" s="1"/>
      <c r="BJ462" s="1"/>
    </row>
    <row r="463" spans="38:62">
      <c r="AL463" s="1"/>
      <c r="AM463" s="1"/>
      <c r="AN463" s="1"/>
      <c r="AO463" s="1"/>
      <c r="AP463" s="1"/>
      <c r="AQ463" s="1"/>
      <c r="AS463" s="1"/>
      <c r="AT463" s="1"/>
      <c r="AU463" s="1"/>
      <c r="BB463" s="1"/>
      <c r="BC463" s="1"/>
      <c r="BD463" s="1"/>
      <c r="BH463" s="1"/>
      <c r="BI463" s="1"/>
      <c r="BJ463" s="1"/>
    </row>
    <row r="464" spans="38:62">
      <c r="AL464" s="1"/>
      <c r="AM464" s="1"/>
      <c r="AN464" s="1"/>
      <c r="AO464" s="1"/>
      <c r="AP464" s="1"/>
      <c r="AQ464" s="1"/>
      <c r="AS464" s="1"/>
      <c r="AT464" s="1"/>
      <c r="AU464" s="1"/>
      <c r="BB464" s="1"/>
      <c r="BC464" s="1"/>
      <c r="BD464" s="1"/>
      <c r="BH464" s="1"/>
      <c r="BI464" s="1"/>
      <c r="BJ464" s="1"/>
    </row>
    <row r="465" spans="38:62">
      <c r="AL465" s="1"/>
      <c r="AM465" s="1"/>
      <c r="AN465" s="1"/>
      <c r="AO465" s="1"/>
      <c r="AP465" s="1"/>
      <c r="AQ465" s="1"/>
      <c r="AS465" s="1"/>
      <c r="AT465" s="1"/>
      <c r="AU465" s="1"/>
      <c r="BB465" s="1"/>
      <c r="BC465" s="1"/>
      <c r="BD465" s="1"/>
      <c r="BH465" s="1"/>
      <c r="BI465" s="1"/>
      <c r="BJ465" s="1"/>
    </row>
    <row r="466" spans="38:62">
      <c r="AL466" s="1"/>
      <c r="AM466" s="1"/>
      <c r="AN466" s="1"/>
      <c r="AO466" s="1"/>
      <c r="AP466" s="1"/>
      <c r="AQ466" s="1"/>
      <c r="AS466" s="1"/>
      <c r="AT466" s="1"/>
      <c r="AU466" s="1"/>
      <c r="BB466" s="1"/>
      <c r="BC466" s="1"/>
      <c r="BD466" s="1"/>
      <c r="BH466" s="1"/>
      <c r="BI466" s="1"/>
      <c r="BJ466" s="1"/>
    </row>
    <row r="467" spans="38:62">
      <c r="AL467" s="1"/>
      <c r="AM467" s="1"/>
      <c r="AN467" s="1"/>
      <c r="AO467" s="1"/>
      <c r="AP467" s="1"/>
      <c r="AQ467" s="1"/>
      <c r="AS467" s="1"/>
      <c r="AT467" s="1"/>
      <c r="AU467" s="1"/>
      <c r="BB467" s="1"/>
      <c r="BC467" s="1"/>
      <c r="BD467" s="1"/>
      <c r="BH467" s="1"/>
      <c r="BI467" s="1"/>
      <c r="BJ467" s="1"/>
    </row>
    <row r="468" spans="38:62">
      <c r="AL468" s="1"/>
      <c r="AM468" s="1"/>
      <c r="AN468" s="1"/>
      <c r="AO468" s="1"/>
      <c r="AP468" s="1"/>
      <c r="AQ468" s="1"/>
      <c r="AS468" s="1"/>
      <c r="AT468" s="1"/>
      <c r="AU468" s="1"/>
      <c r="BB468" s="1"/>
      <c r="BC468" s="1"/>
      <c r="BD468" s="1"/>
      <c r="BH468" s="1"/>
      <c r="BI468" s="1"/>
      <c r="BJ468" s="1"/>
    </row>
    <row r="469" spans="38:62">
      <c r="AL469" s="1"/>
      <c r="AM469" s="1"/>
      <c r="AN469" s="1"/>
      <c r="AO469" s="1"/>
      <c r="AP469" s="1"/>
      <c r="AQ469" s="1"/>
      <c r="AS469" s="1"/>
      <c r="AT469" s="1"/>
      <c r="AU469" s="1"/>
      <c r="BB469" s="1"/>
      <c r="BC469" s="1"/>
      <c r="BD469" s="1"/>
      <c r="BH469" s="1"/>
      <c r="BI469" s="1"/>
      <c r="BJ469" s="1"/>
    </row>
    <row r="470" spans="38:62">
      <c r="AL470" s="1"/>
      <c r="AM470" s="1"/>
      <c r="AN470" s="1"/>
      <c r="AO470" s="1"/>
      <c r="AP470" s="1"/>
      <c r="AQ470" s="1"/>
      <c r="AS470" s="1"/>
      <c r="AT470" s="1"/>
      <c r="AU470" s="1"/>
      <c r="BB470" s="1"/>
      <c r="BC470" s="1"/>
      <c r="BD470" s="1"/>
      <c r="BH470" s="1"/>
      <c r="BI470" s="1"/>
      <c r="BJ470" s="1"/>
    </row>
    <row r="471" spans="38:62">
      <c r="AL471" s="1"/>
      <c r="AM471" s="1"/>
      <c r="AN471" s="1"/>
      <c r="AO471" s="1"/>
      <c r="AP471" s="1"/>
      <c r="AQ471" s="1"/>
      <c r="AS471" s="1"/>
      <c r="AT471" s="1"/>
      <c r="AU471" s="1"/>
      <c r="BB471" s="1"/>
      <c r="BC471" s="1"/>
      <c r="BD471" s="1"/>
      <c r="BH471" s="1"/>
      <c r="BI471" s="1"/>
      <c r="BJ471" s="1"/>
    </row>
    <row r="472" spans="38:62">
      <c r="AL472" s="1"/>
      <c r="AM472" s="1"/>
      <c r="AN472" s="1"/>
      <c r="AO472" s="1"/>
      <c r="AP472" s="1"/>
      <c r="AQ472" s="1"/>
      <c r="AS472" s="1"/>
      <c r="AT472" s="1"/>
      <c r="AU472" s="1"/>
      <c r="BB472" s="1"/>
      <c r="BC472" s="1"/>
      <c r="BD472" s="1"/>
      <c r="BH472" s="1"/>
      <c r="BI472" s="1"/>
      <c r="BJ472" s="1"/>
    </row>
    <row r="473" spans="38:62">
      <c r="AL473" s="1"/>
      <c r="AM473" s="1"/>
      <c r="AN473" s="1"/>
      <c r="AO473" s="1"/>
      <c r="AP473" s="1"/>
      <c r="AQ473" s="1"/>
      <c r="AS473" s="1"/>
      <c r="AT473" s="1"/>
      <c r="AU473" s="1"/>
      <c r="BB473" s="1"/>
      <c r="BC473" s="1"/>
      <c r="BD473" s="1"/>
      <c r="BH473" s="1"/>
      <c r="BI473" s="1"/>
      <c r="BJ473" s="1"/>
    </row>
    <row r="474" spans="38:62">
      <c r="AL474" s="1"/>
      <c r="AM474" s="1"/>
      <c r="AN474" s="1"/>
      <c r="AO474" s="1"/>
      <c r="AP474" s="1"/>
      <c r="AQ474" s="1"/>
      <c r="AS474" s="1"/>
      <c r="AT474" s="1"/>
      <c r="AU474" s="1"/>
      <c r="BB474" s="1"/>
      <c r="BC474" s="1"/>
      <c r="BD474" s="1"/>
      <c r="BH474" s="1"/>
      <c r="BI474" s="1"/>
      <c r="BJ474" s="1"/>
    </row>
    <row r="475" spans="38:62">
      <c r="AL475" s="1"/>
      <c r="AM475" s="1"/>
      <c r="AN475" s="1"/>
      <c r="AO475" s="1"/>
      <c r="AP475" s="1"/>
      <c r="AQ475" s="1"/>
      <c r="AS475" s="1"/>
      <c r="AT475" s="1"/>
      <c r="AU475" s="1"/>
      <c r="BB475" s="1"/>
      <c r="BC475" s="1"/>
      <c r="BD475" s="1"/>
      <c r="BH475" s="1"/>
      <c r="BI475" s="1"/>
      <c r="BJ475" s="1"/>
    </row>
    <row r="476" spans="38:62">
      <c r="AL476" s="1"/>
      <c r="AM476" s="1"/>
      <c r="AN476" s="1"/>
      <c r="AO476" s="1"/>
      <c r="AP476" s="1"/>
      <c r="AQ476" s="1"/>
      <c r="AS476" s="1"/>
      <c r="AT476" s="1"/>
      <c r="AU476" s="1"/>
      <c r="BB476" s="1"/>
      <c r="BC476" s="1"/>
      <c r="BD476" s="1"/>
      <c r="BH476" s="1"/>
      <c r="BI476" s="1"/>
      <c r="BJ476" s="1"/>
    </row>
    <row r="477" spans="38:62">
      <c r="AL477" s="1"/>
      <c r="AM477" s="1"/>
      <c r="AN477" s="1"/>
      <c r="AO477" s="1"/>
      <c r="AP477" s="1"/>
      <c r="AQ477" s="1"/>
      <c r="AS477" s="1"/>
      <c r="AT477" s="1"/>
      <c r="AU477" s="1"/>
      <c r="BB477" s="1"/>
      <c r="BC477" s="1"/>
      <c r="BD477" s="1"/>
      <c r="BH477" s="1"/>
      <c r="BI477" s="1"/>
      <c r="BJ477" s="1"/>
    </row>
    <row r="478" spans="38:62">
      <c r="AL478" s="1"/>
      <c r="AM478" s="1"/>
      <c r="AN478" s="1"/>
      <c r="AO478" s="1"/>
      <c r="AP478" s="1"/>
      <c r="AQ478" s="1"/>
      <c r="AS478" s="1"/>
      <c r="AT478" s="1"/>
      <c r="AU478" s="1"/>
      <c r="BB478" s="1"/>
      <c r="BC478" s="1"/>
      <c r="BD478" s="1"/>
      <c r="BH478" s="1"/>
      <c r="BI478" s="1"/>
      <c r="BJ478" s="1"/>
    </row>
    <row r="479" spans="38:62">
      <c r="AL479" s="1"/>
      <c r="AM479" s="1"/>
      <c r="AN479" s="1"/>
      <c r="AO479" s="1"/>
      <c r="AP479" s="1"/>
      <c r="AQ479" s="1"/>
      <c r="AS479" s="1"/>
      <c r="AT479" s="1"/>
      <c r="AU479" s="1"/>
      <c r="BB479" s="1"/>
      <c r="BC479" s="1"/>
      <c r="BD479" s="1"/>
      <c r="BH479" s="1"/>
      <c r="BI479" s="1"/>
      <c r="BJ479" s="1"/>
    </row>
    <row r="480" spans="38:62">
      <c r="AL480" s="1"/>
      <c r="AM480" s="1"/>
      <c r="AN480" s="1"/>
      <c r="AO480" s="1"/>
      <c r="AP480" s="1"/>
      <c r="AQ480" s="1"/>
      <c r="AS480" s="1"/>
      <c r="AT480" s="1"/>
      <c r="AU480" s="1"/>
      <c r="BB480" s="1"/>
      <c r="BC480" s="1"/>
      <c r="BD480" s="1"/>
      <c r="BH480" s="1"/>
      <c r="BI480" s="1"/>
      <c r="BJ480" s="1"/>
    </row>
    <row r="481" spans="38:62">
      <c r="AL481" s="1"/>
      <c r="AM481" s="1"/>
      <c r="AN481" s="1"/>
      <c r="AO481" s="1"/>
      <c r="AP481" s="1"/>
      <c r="AQ481" s="1"/>
      <c r="AS481" s="1"/>
      <c r="AT481" s="1"/>
      <c r="AU481" s="1"/>
      <c r="BB481" s="1"/>
      <c r="BC481" s="1"/>
      <c r="BD481" s="1"/>
      <c r="BH481" s="1"/>
      <c r="BI481" s="1"/>
      <c r="BJ481" s="1"/>
    </row>
    <row r="482" spans="38:62">
      <c r="AL482" s="1"/>
      <c r="AM482" s="1"/>
      <c r="AN482" s="1"/>
      <c r="AO482" s="1"/>
      <c r="AP482" s="1"/>
      <c r="AQ482" s="1"/>
      <c r="AS482" s="1"/>
      <c r="AT482" s="1"/>
      <c r="AU482" s="1"/>
      <c r="BB482" s="1"/>
      <c r="BC482" s="1"/>
      <c r="BD482" s="1"/>
      <c r="BH482" s="1"/>
      <c r="BI482" s="1"/>
      <c r="BJ482" s="1"/>
    </row>
    <row r="483" spans="38:62">
      <c r="AL483" s="1"/>
      <c r="AM483" s="1"/>
      <c r="AN483" s="1"/>
      <c r="AO483" s="1"/>
      <c r="AP483" s="1"/>
      <c r="AQ483" s="1"/>
      <c r="AS483" s="1"/>
      <c r="AT483" s="1"/>
      <c r="AU483" s="1"/>
      <c r="BB483" s="1"/>
      <c r="BC483" s="1"/>
      <c r="BD483" s="1"/>
      <c r="BH483" s="1"/>
      <c r="BI483" s="1"/>
      <c r="BJ483" s="1"/>
    </row>
    <row r="484" spans="38:62">
      <c r="AL484" s="1"/>
      <c r="AM484" s="1"/>
      <c r="AN484" s="1"/>
      <c r="AO484" s="1"/>
      <c r="AP484" s="1"/>
      <c r="AQ484" s="1"/>
      <c r="AS484" s="1"/>
      <c r="AT484" s="1"/>
      <c r="AU484" s="1"/>
      <c r="BB484" s="1"/>
      <c r="BC484" s="1"/>
      <c r="BD484" s="1"/>
      <c r="BH484" s="1"/>
      <c r="BI484" s="1"/>
      <c r="BJ484" s="1"/>
    </row>
    <row r="485" spans="38:62">
      <c r="AL485" s="1"/>
      <c r="AM485" s="1"/>
      <c r="AN485" s="1"/>
      <c r="AO485" s="1"/>
      <c r="AP485" s="1"/>
      <c r="AQ485" s="1"/>
      <c r="AS485" s="1"/>
      <c r="AT485" s="1"/>
      <c r="AU485" s="1"/>
      <c r="BB485" s="1"/>
      <c r="BC485" s="1"/>
      <c r="BD485" s="1"/>
      <c r="BH485" s="1"/>
      <c r="BI485" s="1"/>
      <c r="BJ485" s="1"/>
    </row>
    <row r="486" spans="38:62">
      <c r="AL486" s="1"/>
      <c r="AM486" s="1"/>
      <c r="AN486" s="1"/>
      <c r="AO486" s="1"/>
      <c r="AP486" s="1"/>
      <c r="AQ486" s="1"/>
      <c r="AS486" s="1"/>
      <c r="AT486" s="1"/>
      <c r="AU486" s="1"/>
      <c r="BB486" s="1"/>
      <c r="BC486" s="1"/>
      <c r="BD486" s="1"/>
      <c r="BH486" s="1"/>
      <c r="BI486" s="1"/>
      <c r="BJ486" s="1"/>
    </row>
    <row r="487" spans="38:62">
      <c r="AL487" s="1"/>
      <c r="AM487" s="1"/>
      <c r="AN487" s="1"/>
      <c r="AO487" s="1"/>
      <c r="AP487" s="1"/>
      <c r="AQ487" s="1"/>
      <c r="AS487" s="1"/>
      <c r="AT487" s="1"/>
      <c r="AU487" s="1"/>
      <c r="BB487" s="1"/>
      <c r="BC487" s="1"/>
      <c r="BD487" s="1"/>
      <c r="BH487" s="1"/>
      <c r="BI487" s="1"/>
      <c r="BJ487" s="1"/>
    </row>
    <row r="488" spans="38:62">
      <c r="AL488" s="1"/>
      <c r="AM488" s="1"/>
      <c r="AN488" s="1"/>
      <c r="AO488" s="1"/>
      <c r="AP488" s="1"/>
      <c r="AQ488" s="1"/>
      <c r="AS488" s="1"/>
      <c r="AT488" s="1"/>
      <c r="AU488" s="1"/>
      <c r="BB488" s="1"/>
      <c r="BC488" s="1"/>
      <c r="BD488" s="1"/>
      <c r="BH488" s="1"/>
      <c r="BI488" s="1"/>
      <c r="BJ488" s="1"/>
    </row>
    <row r="489" spans="38:62">
      <c r="AL489" s="1"/>
      <c r="AM489" s="1"/>
      <c r="AN489" s="1"/>
      <c r="AO489" s="1"/>
      <c r="AP489" s="1"/>
      <c r="AQ489" s="1"/>
      <c r="AS489" s="1"/>
      <c r="AT489" s="1"/>
      <c r="AU489" s="1"/>
      <c r="BB489" s="1"/>
      <c r="BC489" s="1"/>
      <c r="BD489" s="1"/>
      <c r="BH489" s="1"/>
      <c r="BI489" s="1"/>
      <c r="BJ489" s="1"/>
    </row>
    <row r="490" spans="38:62">
      <c r="AL490" s="1"/>
      <c r="AM490" s="1"/>
      <c r="AN490" s="1"/>
      <c r="AO490" s="1"/>
      <c r="AP490" s="1"/>
      <c r="AQ490" s="1"/>
      <c r="AS490" s="1"/>
      <c r="AT490" s="1"/>
      <c r="AU490" s="1"/>
      <c r="BB490" s="1"/>
      <c r="BC490" s="1"/>
      <c r="BD490" s="1"/>
      <c r="BH490" s="1"/>
      <c r="BI490" s="1"/>
      <c r="BJ490" s="1"/>
    </row>
    <row r="491" spans="38:62">
      <c r="AL491" s="1"/>
      <c r="AM491" s="1"/>
      <c r="AN491" s="1"/>
      <c r="AO491" s="1"/>
      <c r="AP491" s="1"/>
      <c r="AQ491" s="1"/>
      <c r="AS491" s="1"/>
      <c r="AT491" s="1"/>
      <c r="AU491" s="1"/>
      <c r="BB491" s="1"/>
      <c r="BC491" s="1"/>
      <c r="BD491" s="1"/>
      <c r="BH491" s="1"/>
      <c r="BI491" s="1"/>
      <c r="BJ491" s="1"/>
    </row>
    <row r="492" spans="38:62">
      <c r="AL492" s="1"/>
      <c r="AM492" s="1"/>
      <c r="AN492" s="1"/>
      <c r="AO492" s="1"/>
      <c r="AP492" s="1"/>
      <c r="AQ492" s="1"/>
      <c r="AS492" s="1"/>
      <c r="AT492" s="1"/>
      <c r="AU492" s="1"/>
      <c r="BB492" s="1"/>
      <c r="BC492" s="1"/>
      <c r="BD492" s="1"/>
      <c r="BH492" s="1"/>
      <c r="BI492" s="1"/>
      <c r="BJ492" s="1"/>
    </row>
    <row r="493" spans="38:62">
      <c r="AL493" s="1"/>
      <c r="AM493" s="1"/>
      <c r="AN493" s="1"/>
      <c r="AO493" s="1"/>
      <c r="AP493" s="1"/>
      <c r="AQ493" s="1"/>
      <c r="AS493" s="1"/>
      <c r="AT493" s="1"/>
      <c r="AU493" s="1"/>
      <c r="BB493" s="1"/>
      <c r="BC493" s="1"/>
      <c r="BD493" s="1"/>
      <c r="BH493" s="1"/>
      <c r="BI493" s="1"/>
      <c r="BJ493" s="1"/>
    </row>
    <row r="494" spans="38:62">
      <c r="AL494" s="1"/>
      <c r="AM494" s="1"/>
      <c r="AN494" s="1"/>
      <c r="AO494" s="1"/>
      <c r="AP494" s="1"/>
      <c r="AQ494" s="1"/>
      <c r="AS494" s="1"/>
      <c r="AT494" s="1"/>
      <c r="AU494" s="1"/>
      <c r="BB494" s="1"/>
      <c r="BC494" s="1"/>
      <c r="BD494" s="1"/>
      <c r="BH494" s="1"/>
      <c r="BI494" s="1"/>
      <c r="BJ494" s="1"/>
    </row>
    <row r="495" spans="38:62">
      <c r="AL495" s="1"/>
      <c r="AM495" s="1"/>
      <c r="AN495" s="1"/>
      <c r="AO495" s="1"/>
      <c r="AP495" s="1"/>
      <c r="AQ495" s="1"/>
      <c r="AS495" s="1"/>
      <c r="AT495" s="1"/>
      <c r="AU495" s="1"/>
      <c r="BB495" s="1"/>
      <c r="BC495" s="1"/>
      <c r="BD495" s="1"/>
      <c r="BH495" s="1"/>
      <c r="BI495" s="1"/>
      <c r="BJ495" s="1"/>
    </row>
    <row r="496" spans="38:62">
      <c r="AL496" s="1"/>
      <c r="AM496" s="1"/>
      <c r="AN496" s="1"/>
      <c r="AO496" s="1"/>
      <c r="AP496" s="1"/>
      <c r="AQ496" s="1"/>
      <c r="AS496" s="1"/>
      <c r="AT496" s="1"/>
      <c r="AU496" s="1"/>
      <c r="BB496" s="1"/>
      <c r="BC496" s="1"/>
      <c r="BD496" s="1"/>
      <c r="BH496" s="1"/>
      <c r="BI496" s="1"/>
      <c r="BJ496" s="1"/>
    </row>
    <row r="497" spans="38:62">
      <c r="AL497" s="1"/>
      <c r="AM497" s="1"/>
      <c r="AN497" s="1"/>
      <c r="AO497" s="1"/>
      <c r="AP497" s="1"/>
      <c r="AQ497" s="1"/>
      <c r="AS497" s="1"/>
      <c r="AT497" s="1"/>
      <c r="AU497" s="1"/>
      <c r="BB497" s="1"/>
      <c r="BC497" s="1"/>
      <c r="BD497" s="1"/>
      <c r="BH497" s="1"/>
      <c r="BI497" s="1"/>
      <c r="BJ497" s="1"/>
    </row>
    <row r="498" spans="38:62">
      <c r="AL498" s="1"/>
      <c r="AM498" s="1"/>
      <c r="AN498" s="1"/>
      <c r="AO498" s="1"/>
      <c r="AP498" s="1"/>
      <c r="AQ498" s="1"/>
      <c r="AS498" s="1"/>
      <c r="AT498" s="1"/>
      <c r="AU498" s="1"/>
      <c r="BB498" s="1"/>
      <c r="BC498" s="1"/>
      <c r="BD498" s="1"/>
      <c r="BH498" s="1"/>
      <c r="BI498" s="1"/>
      <c r="BJ498" s="1"/>
    </row>
    <row r="499" spans="38:62">
      <c r="AL499" s="1"/>
      <c r="AM499" s="1"/>
      <c r="AN499" s="1"/>
      <c r="AO499" s="1"/>
      <c r="AP499" s="1"/>
      <c r="AQ499" s="1"/>
      <c r="AS499" s="1"/>
      <c r="AT499" s="1"/>
      <c r="AU499" s="1"/>
      <c r="BB499" s="1"/>
      <c r="BC499" s="1"/>
      <c r="BD499" s="1"/>
      <c r="BH499" s="1"/>
      <c r="BI499" s="1"/>
      <c r="BJ499" s="1"/>
    </row>
    <row r="500" spans="38:62">
      <c r="AL500" s="1"/>
      <c r="AM500" s="1"/>
      <c r="AN500" s="1"/>
      <c r="AO500" s="1"/>
      <c r="AP500" s="1"/>
      <c r="AQ500" s="1"/>
      <c r="AS500" s="1"/>
      <c r="AT500" s="1"/>
      <c r="AU500" s="1"/>
      <c r="BB500" s="1"/>
      <c r="BC500" s="1"/>
      <c r="BD500" s="1"/>
      <c r="BH500" s="1"/>
      <c r="BI500" s="1"/>
      <c r="BJ500" s="1"/>
    </row>
    <row r="501" spans="38:62">
      <c r="AL501" s="1"/>
      <c r="AM501" s="1"/>
      <c r="AN501" s="1"/>
      <c r="AO501" s="1"/>
      <c r="AP501" s="1"/>
      <c r="AQ501" s="1"/>
      <c r="AS501" s="1"/>
      <c r="AT501" s="1"/>
      <c r="AU501" s="1"/>
      <c r="BB501" s="1"/>
      <c r="BC501" s="1"/>
      <c r="BD501" s="1"/>
      <c r="BH501" s="1"/>
      <c r="BI501" s="1"/>
      <c r="BJ501" s="1"/>
    </row>
    <row r="502" spans="38:62">
      <c r="AL502" s="1"/>
      <c r="AM502" s="1"/>
      <c r="AN502" s="1"/>
      <c r="AO502" s="1"/>
      <c r="AP502" s="1"/>
      <c r="AQ502" s="1"/>
      <c r="AS502" s="1"/>
      <c r="AT502" s="1"/>
      <c r="AU502" s="1"/>
      <c r="BB502" s="1"/>
      <c r="BC502" s="1"/>
      <c r="BD502" s="1"/>
      <c r="BH502" s="1"/>
      <c r="BI502" s="1"/>
      <c r="BJ502" s="1"/>
    </row>
    <row r="503" spans="38:62">
      <c r="AL503" s="1"/>
      <c r="AM503" s="1"/>
      <c r="AN503" s="1"/>
      <c r="AO503" s="1"/>
      <c r="AP503" s="1"/>
      <c r="AQ503" s="1"/>
      <c r="AS503" s="1"/>
      <c r="AT503" s="1"/>
      <c r="AU503" s="1"/>
      <c r="BB503" s="1"/>
      <c r="BC503" s="1"/>
      <c r="BD503" s="1"/>
      <c r="BH503" s="1"/>
      <c r="BI503" s="1"/>
      <c r="BJ503" s="1"/>
    </row>
    <row r="504" spans="38:62">
      <c r="AL504" s="1"/>
      <c r="AM504" s="1"/>
      <c r="AN504" s="1"/>
      <c r="AO504" s="1"/>
      <c r="AP504" s="1"/>
      <c r="AQ504" s="1"/>
      <c r="AS504" s="1"/>
      <c r="AT504" s="1"/>
      <c r="AU504" s="1"/>
      <c r="BB504" s="1"/>
      <c r="BC504" s="1"/>
      <c r="BD504" s="1"/>
      <c r="BH504" s="1"/>
      <c r="BI504" s="1"/>
      <c r="BJ504" s="1"/>
    </row>
    <row r="505" spans="38:62">
      <c r="AL505" s="1"/>
      <c r="AM505" s="1"/>
      <c r="AN505" s="1"/>
      <c r="AO505" s="1"/>
      <c r="AP505" s="1"/>
      <c r="AQ505" s="1"/>
      <c r="AS505" s="1"/>
      <c r="AT505" s="1"/>
      <c r="AU505" s="1"/>
      <c r="BB505" s="1"/>
      <c r="BC505" s="1"/>
      <c r="BD505" s="1"/>
      <c r="BH505" s="1"/>
      <c r="BI505" s="1"/>
      <c r="BJ505" s="1"/>
    </row>
    <row r="506" spans="38:62">
      <c r="AL506" s="1"/>
      <c r="AM506" s="1"/>
      <c r="AN506" s="1"/>
      <c r="AO506" s="1"/>
      <c r="AP506" s="1"/>
      <c r="AQ506" s="1"/>
      <c r="AS506" s="1"/>
      <c r="AT506" s="1"/>
      <c r="AU506" s="1"/>
      <c r="BB506" s="1"/>
      <c r="BC506" s="1"/>
      <c r="BD506" s="1"/>
      <c r="BH506" s="1"/>
      <c r="BI506" s="1"/>
      <c r="BJ506" s="1"/>
    </row>
    <row r="507" spans="38:62">
      <c r="AL507" s="1"/>
      <c r="AM507" s="1"/>
      <c r="AN507" s="1"/>
      <c r="AO507" s="1"/>
      <c r="AP507" s="1"/>
      <c r="AQ507" s="1"/>
      <c r="AS507" s="1"/>
      <c r="AT507" s="1"/>
      <c r="AU507" s="1"/>
      <c r="BB507" s="1"/>
      <c r="BC507" s="1"/>
      <c r="BD507" s="1"/>
      <c r="BH507" s="1"/>
      <c r="BI507" s="1"/>
      <c r="BJ507" s="1"/>
    </row>
    <row r="508" spans="38:62">
      <c r="AL508" s="1"/>
      <c r="AM508" s="1"/>
      <c r="AN508" s="1"/>
      <c r="AO508" s="1"/>
      <c r="AP508" s="1"/>
      <c r="AQ508" s="1"/>
      <c r="AS508" s="1"/>
      <c r="AT508" s="1"/>
      <c r="AU508" s="1"/>
      <c r="BB508" s="1"/>
      <c r="BC508" s="1"/>
      <c r="BD508" s="1"/>
      <c r="BH508" s="1"/>
      <c r="BI508" s="1"/>
      <c r="BJ508" s="1"/>
    </row>
    <row r="509" spans="38:62">
      <c r="AL509" s="1"/>
      <c r="AM509" s="1"/>
      <c r="AN509" s="1"/>
      <c r="AO509" s="1"/>
      <c r="AP509" s="1"/>
      <c r="AQ509" s="1"/>
      <c r="AS509" s="1"/>
      <c r="AT509" s="1"/>
      <c r="AU509" s="1"/>
      <c r="BB509" s="1"/>
      <c r="BC509" s="1"/>
      <c r="BD509" s="1"/>
      <c r="BH509" s="1"/>
      <c r="BI509" s="1"/>
      <c r="BJ509" s="1"/>
    </row>
    <row r="510" spans="38:62">
      <c r="AL510" s="1"/>
      <c r="AM510" s="1"/>
      <c r="AN510" s="1"/>
      <c r="AO510" s="1"/>
      <c r="AP510" s="1"/>
      <c r="AQ510" s="1"/>
      <c r="AS510" s="1"/>
      <c r="AT510" s="1"/>
      <c r="AU510" s="1"/>
      <c r="BB510" s="1"/>
      <c r="BC510" s="1"/>
      <c r="BD510" s="1"/>
      <c r="BH510" s="1"/>
      <c r="BI510" s="1"/>
      <c r="BJ510" s="1"/>
    </row>
    <row r="511" spans="38:62">
      <c r="AL511" s="1"/>
      <c r="AM511" s="1"/>
      <c r="AN511" s="1"/>
      <c r="AO511" s="1"/>
      <c r="AP511" s="1"/>
      <c r="AQ511" s="1"/>
      <c r="AS511" s="1"/>
      <c r="AT511" s="1"/>
      <c r="AU511" s="1"/>
      <c r="BB511" s="1"/>
      <c r="BC511" s="1"/>
      <c r="BD511" s="1"/>
      <c r="BH511" s="1"/>
      <c r="BI511" s="1"/>
      <c r="BJ511" s="1"/>
    </row>
    <row r="512" spans="38:62">
      <c r="AL512" s="1"/>
      <c r="AM512" s="1"/>
      <c r="AN512" s="1"/>
      <c r="AO512" s="1"/>
      <c r="AP512" s="1"/>
      <c r="AQ512" s="1"/>
      <c r="AS512" s="1"/>
      <c r="AT512" s="1"/>
      <c r="AU512" s="1"/>
      <c r="BB512" s="1"/>
      <c r="BC512" s="1"/>
      <c r="BD512" s="1"/>
      <c r="BH512" s="1"/>
      <c r="BI512" s="1"/>
      <c r="BJ512" s="1"/>
    </row>
    <row r="513" spans="38:62">
      <c r="AL513" s="1"/>
      <c r="AM513" s="1"/>
      <c r="AN513" s="1"/>
      <c r="AO513" s="1"/>
      <c r="AP513" s="1"/>
      <c r="AQ513" s="1"/>
      <c r="AS513" s="1"/>
      <c r="AT513" s="1"/>
      <c r="AU513" s="1"/>
      <c r="BB513" s="1"/>
      <c r="BC513" s="1"/>
      <c r="BD513" s="1"/>
      <c r="BH513" s="1"/>
      <c r="BI513" s="1"/>
      <c r="BJ513" s="1"/>
    </row>
    <row r="514" spans="38:62">
      <c r="AL514" s="1"/>
      <c r="AM514" s="1"/>
      <c r="AN514" s="1"/>
      <c r="AO514" s="1"/>
      <c r="AP514" s="1"/>
      <c r="AQ514" s="1"/>
      <c r="AS514" s="1"/>
      <c r="AT514" s="1"/>
      <c r="AU514" s="1"/>
      <c r="BB514" s="1"/>
      <c r="BC514" s="1"/>
      <c r="BD514" s="1"/>
      <c r="BH514" s="1"/>
      <c r="BI514" s="1"/>
      <c r="BJ514" s="1"/>
    </row>
    <row r="515" spans="38:62">
      <c r="AL515" s="1"/>
      <c r="AM515" s="1"/>
      <c r="AN515" s="1"/>
      <c r="AO515" s="1"/>
      <c r="AP515" s="1"/>
      <c r="AQ515" s="1"/>
      <c r="AS515" s="1"/>
      <c r="AT515" s="1"/>
      <c r="AU515" s="1"/>
      <c r="BB515" s="1"/>
      <c r="BC515" s="1"/>
      <c r="BD515" s="1"/>
      <c r="BH515" s="1"/>
      <c r="BI515" s="1"/>
      <c r="BJ515" s="1"/>
    </row>
    <row r="516" spans="38:62">
      <c r="AL516" s="1"/>
      <c r="AM516" s="1"/>
      <c r="AN516" s="1"/>
      <c r="AO516" s="1"/>
      <c r="AP516" s="1"/>
      <c r="AQ516" s="1"/>
      <c r="AS516" s="1"/>
      <c r="AT516" s="1"/>
      <c r="AU516" s="1"/>
      <c r="BB516" s="1"/>
      <c r="BC516" s="1"/>
      <c r="BD516" s="1"/>
      <c r="BH516" s="1"/>
      <c r="BI516" s="1"/>
      <c r="BJ516" s="1"/>
    </row>
    <row r="517" spans="38:62">
      <c r="AL517" s="1"/>
      <c r="AM517" s="1"/>
      <c r="AN517" s="1"/>
      <c r="AO517" s="1"/>
      <c r="AP517" s="1"/>
      <c r="AQ517" s="1"/>
      <c r="AS517" s="1"/>
      <c r="AT517" s="1"/>
      <c r="AU517" s="1"/>
      <c r="BB517" s="1"/>
      <c r="BC517" s="1"/>
      <c r="BD517" s="1"/>
      <c r="BH517" s="1"/>
      <c r="BI517" s="1"/>
      <c r="BJ517" s="1"/>
    </row>
    <row r="518" spans="38:62">
      <c r="AL518" s="1"/>
      <c r="AM518" s="1"/>
      <c r="AN518" s="1"/>
      <c r="AO518" s="1"/>
      <c r="AP518" s="1"/>
      <c r="AQ518" s="1"/>
      <c r="AS518" s="1"/>
      <c r="AT518" s="1"/>
      <c r="AU518" s="1"/>
      <c r="BB518" s="1"/>
      <c r="BC518" s="1"/>
      <c r="BD518" s="1"/>
      <c r="BH518" s="1"/>
      <c r="BI518" s="1"/>
      <c r="BJ518" s="1"/>
    </row>
    <row r="519" spans="38:62">
      <c r="AL519" s="1"/>
      <c r="AM519" s="1"/>
      <c r="AN519" s="1"/>
      <c r="AO519" s="1"/>
      <c r="AP519" s="1"/>
      <c r="AQ519" s="1"/>
      <c r="AS519" s="1"/>
      <c r="AT519" s="1"/>
      <c r="AU519" s="1"/>
      <c r="BB519" s="1"/>
      <c r="BC519" s="1"/>
      <c r="BD519" s="1"/>
      <c r="BH519" s="1"/>
      <c r="BI519" s="1"/>
      <c r="BJ519" s="1"/>
    </row>
    <row r="520" spans="38:62">
      <c r="AL520" s="1"/>
      <c r="AM520" s="1"/>
      <c r="AN520" s="1"/>
      <c r="AO520" s="1"/>
      <c r="AP520" s="1"/>
      <c r="AQ520" s="1"/>
      <c r="AS520" s="1"/>
      <c r="AT520" s="1"/>
      <c r="AU520" s="1"/>
      <c r="BB520" s="1"/>
      <c r="BC520" s="1"/>
      <c r="BD520" s="1"/>
      <c r="BH520" s="1"/>
      <c r="BI520" s="1"/>
      <c r="BJ520" s="1"/>
    </row>
    <row r="521" spans="38:62">
      <c r="AL521" s="1"/>
      <c r="AM521" s="1"/>
      <c r="AN521" s="1"/>
      <c r="AO521" s="1"/>
      <c r="AP521" s="1"/>
      <c r="AQ521" s="1"/>
      <c r="AS521" s="1"/>
      <c r="AT521" s="1"/>
      <c r="AU521" s="1"/>
      <c r="BB521" s="1"/>
      <c r="BC521" s="1"/>
      <c r="BD521" s="1"/>
      <c r="BH521" s="1"/>
      <c r="BI521" s="1"/>
      <c r="BJ521" s="1"/>
    </row>
    <row r="522" spans="38:62">
      <c r="AL522" s="1"/>
      <c r="AM522" s="1"/>
      <c r="AN522" s="1"/>
      <c r="AO522" s="1"/>
      <c r="AP522" s="1"/>
      <c r="AQ522" s="1"/>
      <c r="AS522" s="1"/>
      <c r="AT522" s="1"/>
      <c r="AU522" s="1"/>
      <c r="BB522" s="1"/>
      <c r="BC522" s="1"/>
      <c r="BD522" s="1"/>
      <c r="BH522" s="1"/>
      <c r="BI522" s="1"/>
      <c r="BJ522" s="1"/>
    </row>
    <row r="523" spans="38:62">
      <c r="AL523" s="1"/>
      <c r="AM523" s="1"/>
      <c r="AN523" s="1"/>
      <c r="AO523" s="1"/>
      <c r="AP523" s="1"/>
      <c r="AQ523" s="1"/>
      <c r="AS523" s="1"/>
      <c r="AT523" s="1"/>
      <c r="AU523" s="1"/>
      <c r="BB523" s="1"/>
      <c r="BC523" s="1"/>
      <c r="BD523" s="1"/>
      <c r="BH523" s="1"/>
      <c r="BI523" s="1"/>
      <c r="BJ523" s="1"/>
    </row>
    <row r="524" spans="38:62">
      <c r="AL524" s="1"/>
      <c r="AM524" s="1"/>
      <c r="AN524" s="1"/>
      <c r="AO524" s="1"/>
      <c r="AP524" s="1"/>
      <c r="AQ524" s="1"/>
      <c r="AS524" s="1"/>
      <c r="AT524" s="1"/>
      <c r="AU524" s="1"/>
      <c r="BB524" s="1"/>
      <c r="BC524" s="1"/>
      <c r="BD524" s="1"/>
      <c r="BH524" s="1"/>
      <c r="BI524" s="1"/>
      <c r="BJ524" s="1"/>
    </row>
    <row r="525" spans="38:62">
      <c r="AL525" s="1"/>
      <c r="AM525" s="1"/>
      <c r="AN525" s="1"/>
      <c r="AO525" s="1"/>
      <c r="AP525" s="1"/>
      <c r="AQ525" s="1"/>
      <c r="AS525" s="1"/>
      <c r="AT525" s="1"/>
      <c r="AU525" s="1"/>
      <c r="BB525" s="1"/>
      <c r="BC525" s="1"/>
      <c r="BD525" s="1"/>
      <c r="BH525" s="1"/>
      <c r="BI525" s="1"/>
      <c r="BJ525" s="1"/>
    </row>
    <row r="526" spans="38:62">
      <c r="AL526" s="1"/>
      <c r="AM526" s="1"/>
      <c r="AN526" s="1"/>
      <c r="AO526" s="1"/>
      <c r="AP526" s="1"/>
      <c r="AQ526" s="1"/>
      <c r="AS526" s="1"/>
      <c r="AT526" s="1"/>
      <c r="AU526" s="1"/>
      <c r="BB526" s="1"/>
      <c r="BC526" s="1"/>
      <c r="BD526" s="1"/>
      <c r="BH526" s="1"/>
      <c r="BI526" s="1"/>
      <c r="BJ526" s="1"/>
    </row>
    <row r="527" spans="38:62">
      <c r="AL527" s="1"/>
      <c r="AM527" s="1"/>
      <c r="AN527" s="1"/>
      <c r="AO527" s="1"/>
      <c r="AP527" s="1"/>
      <c r="AQ527" s="1"/>
      <c r="AS527" s="1"/>
      <c r="AT527" s="1"/>
      <c r="AU527" s="1"/>
      <c r="BB527" s="1"/>
      <c r="BC527" s="1"/>
      <c r="BD527" s="1"/>
      <c r="BH527" s="1"/>
      <c r="BI527" s="1"/>
      <c r="BJ527" s="1"/>
    </row>
    <row r="528" spans="38:62">
      <c r="AL528" s="1"/>
      <c r="AM528" s="1"/>
      <c r="AN528" s="1"/>
      <c r="AO528" s="1"/>
      <c r="AP528" s="1"/>
      <c r="AQ528" s="1"/>
      <c r="AS528" s="1"/>
      <c r="AT528" s="1"/>
      <c r="AU528" s="1"/>
      <c r="BB528" s="1"/>
      <c r="BC528" s="1"/>
      <c r="BD528" s="1"/>
      <c r="BH528" s="1"/>
      <c r="BI528" s="1"/>
      <c r="BJ528" s="1"/>
    </row>
    <row r="529" spans="38:62">
      <c r="AL529" s="1"/>
      <c r="AM529" s="1"/>
      <c r="AN529" s="1"/>
      <c r="AO529" s="1"/>
      <c r="AP529" s="1"/>
      <c r="AQ529" s="1"/>
      <c r="AS529" s="1"/>
      <c r="AT529" s="1"/>
      <c r="AU529" s="1"/>
      <c r="BB529" s="1"/>
      <c r="BC529" s="1"/>
      <c r="BD529" s="1"/>
      <c r="BH529" s="1"/>
      <c r="BI529" s="1"/>
      <c r="BJ529" s="1"/>
    </row>
    <row r="530" spans="38:62">
      <c r="AL530" s="1"/>
      <c r="AM530" s="1"/>
      <c r="AN530" s="1"/>
      <c r="AO530" s="1"/>
      <c r="AP530" s="1"/>
      <c r="AQ530" s="1"/>
      <c r="AS530" s="1"/>
      <c r="AT530" s="1"/>
      <c r="AU530" s="1"/>
      <c r="BB530" s="1"/>
      <c r="BC530" s="1"/>
      <c r="BD530" s="1"/>
      <c r="BH530" s="1"/>
      <c r="BI530" s="1"/>
      <c r="BJ530" s="1"/>
    </row>
    <row r="531" spans="38:62">
      <c r="AL531" s="1"/>
      <c r="AM531" s="1"/>
      <c r="AN531" s="1"/>
      <c r="AO531" s="1"/>
      <c r="AP531" s="1"/>
      <c r="AQ531" s="1"/>
      <c r="AS531" s="1"/>
      <c r="AT531" s="1"/>
      <c r="AU531" s="1"/>
      <c r="BB531" s="1"/>
      <c r="BC531" s="1"/>
      <c r="BD531" s="1"/>
      <c r="BH531" s="1"/>
      <c r="BI531" s="1"/>
      <c r="BJ531" s="1"/>
    </row>
    <row r="532" spans="38:62">
      <c r="AL532" s="1"/>
      <c r="AM532" s="1"/>
      <c r="AN532" s="1"/>
      <c r="AO532" s="1"/>
      <c r="AP532" s="1"/>
      <c r="AQ532" s="1"/>
      <c r="AS532" s="1"/>
      <c r="AT532" s="1"/>
      <c r="AU532" s="1"/>
      <c r="BB532" s="1"/>
      <c r="BC532" s="1"/>
      <c r="BD532" s="1"/>
      <c r="BH532" s="1"/>
      <c r="BI532" s="1"/>
      <c r="BJ532" s="1"/>
    </row>
    <row r="533" spans="38:62">
      <c r="AL533" s="1"/>
      <c r="AM533" s="1"/>
      <c r="AN533" s="1"/>
      <c r="AO533" s="1"/>
      <c r="AP533" s="1"/>
      <c r="AQ533" s="1"/>
      <c r="AS533" s="1"/>
      <c r="AT533" s="1"/>
      <c r="AU533" s="1"/>
      <c r="BB533" s="1"/>
      <c r="BC533" s="1"/>
      <c r="BD533" s="1"/>
      <c r="BH533" s="1"/>
      <c r="BI533" s="1"/>
      <c r="BJ533" s="1"/>
    </row>
    <row r="534" spans="38:62">
      <c r="AL534" s="1"/>
      <c r="AM534" s="1"/>
      <c r="AN534" s="1"/>
      <c r="AO534" s="1"/>
      <c r="AP534" s="1"/>
      <c r="AQ534" s="1"/>
      <c r="AS534" s="1"/>
      <c r="AT534" s="1"/>
      <c r="AU534" s="1"/>
      <c r="BB534" s="1"/>
      <c r="BC534" s="1"/>
      <c r="BD534" s="1"/>
      <c r="BH534" s="1"/>
      <c r="BI534" s="1"/>
      <c r="BJ534" s="1"/>
    </row>
    <row r="535" spans="38:62">
      <c r="AL535" s="1"/>
      <c r="AM535" s="1"/>
      <c r="AN535" s="1"/>
      <c r="AO535" s="1"/>
      <c r="AP535" s="1"/>
      <c r="AQ535" s="1"/>
      <c r="AS535" s="1"/>
      <c r="AT535" s="1"/>
      <c r="AU535" s="1"/>
      <c r="BB535" s="1"/>
      <c r="BC535" s="1"/>
      <c r="BD535" s="1"/>
      <c r="BH535" s="1"/>
      <c r="BI535" s="1"/>
      <c r="BJ535" s="1"/>
    </row>
    <row r="536" spans="38:62">
      <c r="AL536" s="1"/>
      <c r="AM536" s="1"/>
      <c r="AN536" s="1"/>
      <c r="AO536" s="1"/>
      <c r="AP536" s="1"/>
      <c r="AQ536" s="1"/>
      <c r="AS536" s="1"/>
      <c r="AT536" s="1"/>
      <c r="AU536" s="1"/>
      <c r="BB536" s="1"/>
      <c r="BC536" s="1"/>
      <c r="BD536" s="1"/>
      <c r="BH536" s="1"/>
      <c r="BI536" s="1"/>
      <c r="BJ536" s="1"/>
    </row>
    <row r="537" spans="38:62">
      <c r="AL537" s="1"/>
      <c r="AM537" s="1"/>
      <c r="AN537" s="1"/>
      <c r="AO537" s="1"/>
      <c r="AP537" s="1"/>
      <c r="AQ537" s="1"/>
      <c r="AS537" s="1"/>
      <c r="AT537" s="1"/>
      <c r="AU537" s="1"/>
      <c r="BB537" s="1"/>
      <c r="BC537" s="1"/>
      <c r="BD537" s="1"/>
      <c r="BH537" s="1"/>
      <c r="BI537" s="1"/>
      <c r="BJ537" s="1"/>
    </row>
    <row r="538" spans="38:62">
      <c r="AL538" s="1"/>
      <c r="AM538" s="1"/>
      <c r="AN538" s="1"/>
      <c r="AO538" s="1"/>
      <c r="AP538" s="1"/>
      <c r="AQ538" s="1"/>
      <c r="AS538" s="1"/>
      <c r="AT538" s="1"/>
      <c r="AU538" s="1"/>
      <c r="BB538" s="1"/>
      <c r="BC538" s="1"/>
      <c r="BD538" s="1"/>
      <c r="BH538" s="1"/>
      <c r="BI538" s="1"/>
      <c r="BJ538" s="1"/>
    </row>
    <row r="539" spans="38:62">
      <c r="AL539" s="1"/>
      <c r="AM539" s="1"/>
      <c r="AN539" s="1"/>
      <c r="AO539" s="1"/>
      <c r="AP539" s="1"/>
      <c r="AQ539" s="1"/>
      <c r="AS539" s="1"/>
      <c r="AT539" s="1"/>
      <c r="AU539" s="1"/>
      <c r="BB539" s="1"/>
      <c r="BC539" s="1"/>
      <c r="BD539" s="1"/>
      <c r="BH539" s="1"/>
      <c r="BI539" s="1"/>
      <c r="BJ539" s="1"/>
    </row>
    <row r="540" spans="38:62">
      <c r="AL540" s="1"/>
      <c r="AM540" s="1"/>
      <c r="AN540" s="1"/>
      <c r="AO540" s="1"/>
      <c r="AP540" s="1"/>
      <c r="AQ540" s="1"/>
      <c r="AS540" s="1"/>
      <c r="AT540" s="1"/>
      <c r="AU540" s="1"/>
      <c r="BB540" s="1"/>
      <c r="BC540" s="1"/>
      <c r="BD540" s="1"/>
      <c r="BH540" s="1"/>
      <c r="BI540" s="1"/>
      <c r="BJ540" s="1"/>
    </row>
    <row r="541" spans="38:62">
      <c r="AL541" s="1"/>
      <c r="AM541" s="1"/>
      <c r="AN541" s="1"/>
      <c r="AO541" s="1"/>
      <c r="AP541" s="1"/>
      <c r="AQ541" s="1"/>
      <c r="AS541" s="1"/>
      <c r="AT541" s="1"/>
      <c r="AU541" s="1"/>
      <c r="BB541" s="1"/>
      <c r="BC541" s="1"/>
      <c r="BD541" s="1"/>
      <c r="BH541" s="1"/>
      <c r="BI541" s="1"/>
      <c r="BJ541" s="1"/>
    </row>
    <row r="542" spans="38:62">
      <c r="AL542" s="1"/>
      <c r="AM542" s="1"/>
      <c r="AN542" s="1"/>
      <c r="AO542" s="1"/>
      <c r="AP542" s="1"/>
      <c r="AQ542" s="1"/>
      <c r="AS542" s="1"/>
      <c r="AT542" s="1"/>
      <c r="AU542" s="1"/>
      <c r="BB542" s="1"/>
      <c r="BC542" s="1"/>
      <c r="BD542" s="1"/>
      <c r="BH542" s="1"/>
      <c r="BI542" s="1"/>
      <c r="BJ542" s="1"/>
    </row>
    <row r="543" spans="38:62">
      <c r="AL543" s="1"/>
      <c r="AM543" s="1"/>
      <c r="AN543" s="1"/>
      <c r="AO543" s="1"/>
      <c r="AP543" s="1"/>
      <c r="AQ543" s="1"/>
      <c r="AS543" s="1"/>
      <c r="AT543" s="1"/>
      <c r="AU543" s="1"/>
      <c r="BB543" s="1"/>
      <c r="BC543" s="1"/>
      <c r="BD543" s="1"/>
      <c r="BH543" s="1"/>
      <c r="BI543" s="1"/>
      <c r="BJ543" s="1"/>
    </row>
    <row r="544" spans="38:62">
      <c r="AL544" s="1"/>
      <c r="AM544" s="1"/>
      <c r="AN544" s="1"/>
      <c r="AO544" s="1"/>
      <c r="AP544" s="1"/>
      <c r="AQ544" s="1"/>
      <c r="AS544" s="1"/>
      <c r="AT544" s="1"/>
      <c r="AU544" s="1"/>
      <c r="BB544" s="1"/>
      <c r="BC544" s="1"/>
      <c r="BD544" s="1"/>
      <c r="BH544" s="1"/>
      <c r="BI544" s="1"/>
      <c r="BJ544" s="1"/>
    </row>
    <row r="545" spans="38:62">
      <c r="AL545" s="1"/>
      <c r="AM545" s="1"/>
      <c r="AN545" s="1"/>
      <c r="AO545" s="1"/>
      <c r="AP545" s="1"/>
      <c r="AQ545" s="1"/>
      <c r="AS545" s="1"/>
      <c r="AT545" s="1"/>
      <c r="AU545" s="1"/>
      <c r="BB545" s="1"/>
      <c r="BC545" s="1"/>
      <c r="BD545" s="1"/>
      <c r="BH545" s="1"/>
      <c r="BI545" s="1"/>
      <c r="BJ545" s="1"/>
    </row>
    <row r="546" spans="38:62">
      <c r="AL546" s="1"/>
      <c r="AM546" s="1"/>
      <c r="AN546" s="1"/>
      <c r="AO546" s="1"/>
      <c r="AP546" s="1"/>
      <c r="AQ546" s="1"/>
      <c r="AS546" s="1"/>
      <c r="AT546" s="1"/>
      <c r="AU546" s="1"/>
      <c r="BB546" s="1"/>
      <c r="BC546" s="1"/>
      <c r="BD546" s="1"/>
      <c r="BH546" s="1"/>
      <c r="BI546" s="1"/>
      <c r="BJ546" s="1"/>
    </row>
    <row r="547" spans="38:62">
      <c r="AL547" s="1"/>
      <c r="AM547" s="1"/>
      <c r="AN547" s="1"/>
      <c r="AO547" s="1"/>
      <c r="AP547" s="1"/>
      <c r="AQ547" s="1"/>
      <c r="AS547" s="1"/>
      <c r="AT547" s="1"/>
      <c r="AU547" s="1"/>
      <c r="BB547" s="1"/>
      <c r="BC547" s="1"/>
      <c r="BD547" s="1"/>
      <c r="BH547" s="1"/>
      <c r="BI547" s="1"/>
      <c r="BJ547" s="1"/>
    </row>
    <row r="548" spans="38:62">
      <c r="AL548" s="1"/>
      <c r="AM548" s="1"/>
      <c r="AN548" s="1"/>
      <c r="AO548" s="1"/>
      <c r="AP548" s="1"/>
      <c r="AQ548" s="1"/>
      <c r="AS548" s="1"/>
      <c r="AT548" s="1"/>
      <c r="AU548" s="1"/>
      <c r="BB548" s="1"/>
      <c r="BC548" s="1"/>
      <c r="BD548" s="1"/>
      <c r="BH548" s="1"/>
      <c r="BI548" s="1"/>
      <c r="BJ548" s="1"/>
    </row>
    <row r="549" spans="38:62">
      <c r="AL549" s="1"/>
      <c r="AM549" s="1"/>
      <c r="AN549" s="1"/>
      <c r="AO549" s="1"/>
      <c r="AP549" s="1"/>
      <c r="AQ549" s="1"/>
      <c r="AS549" s="1"/>
      <c r="AT549" s="1"/>
      <c r="AU549" s="1"/>
      <c r="BB549" s="1"/>
      <c r="BC549" s="1"/>
      <c r="BD549" s="1"/>
      <c r="BH549" s="1"/>
      <c r="BI549" s="1"/>
      <c r="BJ549" s="1"/>
    </row>
    <row r="550" spans="38:62">
      <c r="AL550" s="1"/>
      <c r="AM550" s="1"/>
      <c r="AN550" s="1"/>
      <c r="AO550" s="1"/>
      <c r="AP550" s="1"/>
      <c r="AQ550" s="1"/>
      <c r="AS550" s="1"/>
      <c r="AT550" s="1"/>
      <c r="AU550" s="1"/>
      <c r="BB550" s="1"/>
      <c r="BC550" s="1"/>
      <c r="BD550" s="1"/>
      <c r="BH550" s="1"/>
      <c r="BI550" s="1"/>
      <c r="BJ550" s="1"/>
    </row>
    <row r="551" spans="38:62">
      <c r="AL551" s="1"/>
      <c r="AM551" s="1"/>
      <c r="AN551" s="1"/>
      <c r="AO551" s="1"/>
      <c r="AP551" s="1"/>
      <c r="AQ551" s="1"/>
      <c r="AS551" s="1"/>
      <c r="AT551" s="1"/>
      <c r="AU551" s="1"/>
      <c r="BB551" s="1"/>
      <c r="BC551" s="1"/>
      <c r="BD551" s="1"/>
      <c r="BH551" s="1"/>
      <c r="BI551" s="1"/>
      <c r="BJ551" s="1"/>
    </row>
    <row r="552" spans="38:62">
      <c r="AL552" s="1"/>
      <c r="AM552" s="1"/>
      <c r="AN552" s="1"/>
      <c r="AO552" s="1"/>
      <c r="AP552" s="1"/>
      <c r="AQ552" s="1"/>
      <c r="AS552" s="1"/>
      <c r="AT552" s="1"/>
      <c r="AU552" s="1"/>
      <c r="BB552" s="1"/>
      <c r="BC552" s="1"/>
      <c r="BD552" s="1"/>
      <c r="BH552" s="1"/>
      <c r="BI552" s="1"/>
      <c r="BJ552" s="1"/>
    </row>
    <row r="553" spans="38:62">
      <c r="AL553" s="1"/>
      <c r="AM553" s="1"/>
      <c r="AN553" s="1"/>
      <c r="AO553" s="1"/>
      <c r="AP553" s="1"/>
      <c r="AQ553" s="1"/>
      <c r="AS553" s="1"/>
      <c r="AT553" s="1"/>
      <c r="AU553" s="1"/>
      <c r="BB553" s="1"/>
      <c r="BC553" s="1"/>
      <c r="BD553" s="1"/>
      <c r="BH553" s="1"/>
      <c r="BI553" s="1"/>
      <c r="BJ553" s="1"/>
    </row>
    <row r="554" spans="38:62">
      <c r="AL554" s="1"/>
      <c r="AM554" s="1"/>
      <c r="AN554" s="1"/>
      <c r="AO554" s="1"/>
      <c r="AP554" s="1"/>
      <c r="AQ554" s="1"/>
      <c r="AS554" s="1"/>
      <c r="AT554" s="1"/>
      <c r="AU554" s="1"/>
      <c r="BB554" s="1"/>
      <c r="BC554" s="1"/>
      <c r="BD554" s="1"/>
      <c r="BH554" s="1"/>
      <c r="BI554" s="1"/>
      <c r="BJ554" s="1"/>
    </row>
    <row r="555" spans="38:62">
      <c r="AL555" s="1"/>
      <c r="AM555" s="1"/>
      <c r="AN555" s="1"/>
      <c r="AO555" s="1"/>
      <c r="AP555" s="1"/>
      <c r="AQ555" s="1"/>
      <c r="AS555" s="1"/>
      <c r="AT555" s="1"/>
      <c r="AU555" s="1"/>
      <c r="BB555" s="1"/>
      <c r="BC555" s="1"/>
      <c r="BD555" s="1"/>
      <c r="BH555" s="1"/>
      <c r="BI555" s="1"/>
      <c r="BJ555" s="1"/>
    </row>
    <row r="556" spans="38:62">
      <c r="AL556" s="1"/>
      <c r="AM556" s="1"/>
      <c r="AN556" s="1"/>
      <c r="AO556" s="1"/>
      <c r="AP556" s="1"/>
      <c r="AQ556" s="1"/>
      <c r="AS556" s="1"/>
      <c r="AT556" s="1"/>
      <c r="AU556" s="1"/>
      <c r="BB556" s="1"/>
      <c r="BC556" s="1"/>
      <c r="BD556" s="1"/>
      <c r="BH556" s="1"/>
      <c r="BI556" s="1"/>
      <c r="BJ556" s="1"/>
    </row>
    <row r="557" spans="38:62">
      <c r="AL557" s="1"/>
      <c r="AM557" s="1"/>
      <c r="AN557" s="1"/>
      <c r="AO557" s="1"/>
      <c r="AP557" s="1"/>
      <c r="AQ557" s="1"/>
      <c r="AS557" s="1"/>
      <c r="AT557" s="1"/>
      <c r="AU557" s="1"/>
      <c r="BB557" s="1"/>
      <c r="BC557" s="1"/>
      <c r="BD557" s="1"/>
      <c r="BH557" s="1"/>
      <c r="BI557" s="1"/>
      <c r="BJ557" s="1"/>
    </row>
    <row r="558" spans="38:62">
      <c r="AL558" s="1"/>
      <c r="AM558" s="1"/>
      <c r="AN558" s="1"/>
      <c r="AO558" s="1"/>
      <c r="AP558" s="1"/>
      <c r="AQ558" s="1"/>
      <c r="AS558" s="1"/>
      <c r="AT558" s="1"/>
      <c r="AU558" s="1"/>
      <c r="BB558" s="1"/>
      <c r="BC558" s="1"/>
      <c r="BD558" s="1"/>
      <c r="BH558" s="1"/>
      <c r="BI558" s="1"/>
      <c r="BJ558" s="1"/>
    </row>
    <row r="559" spans="38:62">
      <c r="AL559" s="1"/>
      <c r="AM559" s="1"/>
      <c r="AN559" s="1"/>
      <c r="AO559" s="1"/>
      <c r="AP559" s="1"/>
      <c r="AQ559" s="1"/>
      <c r="AS559" s="1"/>
      <c r="AT559" s="1"/>
      <c r="AU559" s="1"/>
      <c r="BB559" s="1"/>
      <c r="BC559" s="1"/>
      <c r="BD559" s="1"/>
      <c r="BH559" s="1"/>
      <c r="BI559" s="1"/>
      <c r="BJ559" s="1"/>
    </row>
    <row r="560" spans="38:62">
      <c r="AL560" s="1"/>
      <c r="AM560" s="1"/>
      <c r="AN560" s="1"/>
      <c r="AO560" s="1"/>
      <c r="AP560" s="1"/>
      <c r="AQ560" s="1"/>
      <c r="AS560" s="1"/>
      <c r="AT560" s="1"/>
      <c r="AU560" s="1"/>
      <c r="BB560" s="1"/>
      <c r="BC560" s="1"/>
      <c r="BD560" s="1"/>
      <c r="BH560" s="1"/>
      <c r="BI560" s="1"/>
      <c r="BJ560" s="1"/>
    </row>
    <row r="561" spans="38:62">
      <c r="AL561" s="1"/>
      <c r="AM561" s="1"/>
      <c r="AN561" s="1"/>
      <c r="AO561" s="1"/>
      <c r="AP561" s="1"/>
      <c r="AQ561" s="1"/>
      <c r="AS561" s="1"/>
      <c r="AT561" s="1"/>
      <c r="AU561" s="1"/>
      <c r="BB561" s="1"/>
      <c r="BC561" s="1"/>
      <c r="BD561" s="1"/>
      <c r="BH561" s="1"/>
      <c r="BI561" s="1"/>
      <c r="BJ561" s="1"/>
    </row>
    <row r="562" spans="38:62">
      <c r="AL562" s="1"/>
      <c r="AM562" s="1"/>
      <c r="AN562" s="1"/>
      <c r="AO562" s="1"/>
      <c r="AP562" s="1"/>
      <c r="AQ562" s="1"/>
      <c r="AS562" s="1"/>
      <c r="AT562" s="1"/>
      <c r="AU562" s="1"/>
      <c r="BB562" s="1"/>
      <c r="BC562" s="1"/>
      <c r="BD562" s="1"/>
      <c r="BH562" s="1"/>
      <c r="BI562" s="1"/>
      <c r="BJ562" s="1"/>
    </row>
    <row r="563" spans="38:62">
      <c r="AL563" s="1"/>
      <c r="AM563" s="1"/>
      <c r="AN563" s="1"/>
      <c r="AO563" s="1"/>
      <c r="AP563" s="1"/>
      <c r="AQ563" s="1"/>
      <c r="AS563" s="1"/>
      <c r="AT563" s="1"/>
      <c r="AU563" s="1"/>
      <c r="BB563" s="1"/>
      <c r="BC563" s="1"/>
      <c r="BD563" s="1"/>
      <c r="BH563" s="1"/>
      <c r="BI563" s="1"/>
      <c r="BJ563" s="1"/>
    </row>
    <row r="564" spans="38:62">
      <c r="AL564" s="1"/>
      <c r="AM564" s="1"/>
      <c r="AN564" s="1"/>
      <c r="AO564" s="1"/>
      <c r="AP564" s="1"/>
      <c r="AQ564" s="1"/>
      <c r="AS564" s="1"/>
      <c r="AT564" s="1"/>
      <c r="AU564" s="1"/>
      <c r="BB564" s="1"/>
      <c r="BC564" s="1"/>
      <c r="BD564" s="1"/>
      <c r="BH564" s="1"/>
      <c r="BI564" s="1"/>
      <c r="BJ564" s="1"/>
    </row>
    <row r="565" spans="38:62">
      <c r="AL565" s="1"/>
      <c r="AM565" s="1"/>
      <c r="AN565" s="1"/>
      <c r="AO565" s="1"/>
      <c r="AP565" s="1"/>
      <c r="AQ565" s="1"/>
      <c r="AS565" s="1"/>
      <c r="AT565" s="1"/>
      <c r="AU565" s="1"/>
      <c r="BB565" s="1"/>
      <c r="BC565" s="1"/>
      <c r="BD565" s="1"/>
      <c r="BH565" s="1"/>
      <c r="BI565" s="1"/>
      <c r="BJ565" s="1"/>
    </row>
    <row r="566" spans="38:62">
      <c r="AL566" s="1"/>
      <c r="AM566" s="1"/>
      <c r="AN566" s="1"/>
      <c r="AO566" s="1"/>
      <c r="AP566" s="1"/>
      <c r="AQ566" s="1"/>
      <c r="AS566" s="1"/>
      <c r="AT566" s="1"/>
      <c r="AU566" s="1"/>
      <c r="BB566" s="1"/>
      <c r="BC566" s="1"/>
      <c r="BD566" s="1"/>
      <c r="BH566" s="1"/>
      <c r="BI566" s="1"/>
      <c r="BJ566" s="1"/>
    </row>
    <row r="567" spans="38:62">
      <c r="AL567" s="1"/>
      <c r="AM567" s="1"/>
      <c r="AN567" s="1"/>
      <c r="AO567" s="1"/>
      <c r="AP567" s="1"/>
      <c r="AQ567" s="1"/>
      <c r="AS567" s="1"/>
      <c r="AT567" s="1"/>
      <c r="AU567" s="1"/>
      <c r="BB567" s="1"/>
      <c r="BC567" s="1"/>
      <c r="BD567" s="1"/>
      <c r="BH567" s="1"/>
      <c r="BI567" s="1"/>
      <c r="BJ567" s="1"/>
    </row>
    <row r="568" spans="38:62">
      <c r="AL568" s="1"/>
      <c r="AM568" s="1"/>
      <c r="AN568" s="1"/>
      <c r="AO568" s="1"/>
      <c r="AP568" s="1"/>
      <c r="AQ568" s="1"/>
      <c r="AS568" s="1"/>
      <c r="AT568" s="1"/>
      <c r="AU568" s="1"/>
      <c r="BB568" s="1"/>
      <c r="BC568" s="1"/>
      <c r="BD568" s="1"/>
      <c r="BH568" s="1"/>
      <c r="BI568" s="1"/>
      <c r="BJ568" s="1"/>
    </row>
    <row r="569" spans="38:62">
      <c r="AL569" s="1"/>
      <c r="AM569" s="1"/>
      <c r="AN569" s="1"/>
      <c r="AO569" s="1"/>
      <c r="AP569" s="1"/>
      <c r="AQ569" s="1"/>
      <c r="AS569" s="1"/>
      <c r="AT569" s="1"/>
      <c r="AU569" s="1"/>
      <c r="BB569" s="1"/>
      <c r="BC569" s="1"/>
      <c r="BD569" s="1"/>
      <c r="BH569" s="1"/>
      <c r="BI569" s="1"/>
      <c r="BJ569" s="1"/>
    </row>
    <row r="570" spans="38:62">
      <c r="AL570" s="1"/>
      <c r="AM570" s="1"/>
      <c r="AN570" s="1"/>
      <c r="AO570" s="1"/>
      <c r="AP570" s="1"/>
      <c r="AQ570" s="1"/>
      <c r="AS570" s="1"/>
      <c r="AT570" s="1"/>
      <c r="AU570" s="1"/>
      <c r="BB570" s="1"/>
      <c r="BC570" s="1"/>
      <c r="BD570" s="1"/>
      <c r="BH570" s="1"/>
      <c r="BI570" s="1"/>
      <c r="BJ570" s="1"/>
    </row>
    <row r="571" spans="38:62">
      <c r="AL571" s="1"/>
      <c r="AM571" s="1"/>
      <c r="AN571" s="1"/>
      <c r="AO571" s="1"/>
      <c r="AP571" s="1"/>
      <c r="AQ571" s="1"/>
      <c r="AS571" s="1"/>
      <c r="AT571" s="1"/>
      <c r="AU571" s="1"/>
      <c r="BB571" s="1"/>
      <c r="BC571" s="1"/>
      <c r="BD571" s="1"/>
      <c r="BH571" s="1"/>
      <c r="BI571" s="1"/>
      <c r="BJ571" s="1"/>
    </row>
    <row r="572" spans="38:62">
      <c r="AL572" s="1"/>
      <c r="AM572" s="1"/>
      <c r="AN572" s="1"/>
      <c r="AO572" s="1"/>
      <c r="AP572" s="1"/>
      <c r="AQ572" s="1"/>
      <c r="AS572" s="1"/>
      <c r="AT572" s="1"/>
      <c r="AU572" s="1"/>
      <c r="BB572" s="1"/>
      <c r="BC572" s="1"/>
      <c r="BD572" s="1"/>
      <c r="BH572" s="1"/>
      <c r="BI572" s="1"/>
      <c r="BJ572" s="1"/>
    </row>
    <row r="573" spans="38:62">
      <c r="AL573" s="1"/>
      <c r="AM573" s="1"/>
      <c r="AN573" s="1"/>
      <c r="AO573" s="1"/>
      <c r="AP573" s="1"/>
      <c r="AQ573" s="1"/>
      <c r="AS573" s="1"/>
      <c r="AT573" s="1"/>
      <c r="AU573" s="1"/>
      <c r="BB573" s="1"/>
      <c r="BC573" s="1"/>
      <c r="BD573" s="1"/>
      <c r="BH573" s="1"/>
      <c r="BI573" s="1"/>
      <c r="BJ573" s="1"/>
    </row>
    <row r="574" spans="38:62">
      <c r="AL574" s="1"/>
      <c r="AM574" s="1"/>
      <c r="AN574" s="1"/>
      <c r="AO574" s="1"/>
      <c r="AP574" s="1"/>
      <c r="AQ574" s="1"/>
      <c r="AS574" s="1"/>
      <c r="AT574" s="1"/>
      <c r="AU574" s="1"/>
      <c r="BB574" s="1"/>
      <c r="BC574" s="1"/>
      <c r="BD574" s="1"/>
      <c r="BH574" s="1"/>
      <c r="BI574" s="1"/>
      <c r="BJ574" s="1"/>
    </row>
    <row r="575" spans="38:62">
      <c r="AL575" s="1"/>
      <c r="AM575" s="1"/>
      <c r="AN575" s="1"/>
      <c r="AO575" s="1"/>
      <c r="AP575" s="1"/>
      <c r="AQ575" s="1"/>
      <c r="AS575" s="1"/>
      <c r="AT575" s="1"/>
      <c r="AU575" s="1"/>
      <c r="BB575" s="1"/>
      <c r="BC575" s="1"/>
      <c r="BD575" s="1"/>
      <c r="BH575" s="1"/>
      <c r="BI575" s="1"/>
      <c r="BJ575" s="1"/>
    </row>
    <row r="576" spans="38:62">
      <c r="AL576" s="1"/>
      <c r="AM576" s="1"/>
      <c r="AN576" s="1"/>
      <c r="AO576" s="1"/>
      <c r="AP576" s="1"/>
      <c r="AQ576" s="1"/>
      <c r="AS576" s="1"/>
      <c r="AT576" s="1"/>
      <c r="AU576" s="1"/>
      <c r="BB576" s="1"/>
      <c r="BC576" s="1"/>
      <c r="BD576" s="1"/>
      <c r="BH576" s="1"/>
      <c r="BI576" s="1"/>
      <c r="BJ576" s="1"/>
    </row>
    <row r="577" spans="38:62">
      <c r="AL577" s="1"/>
      <c r="AM577" s="1"/>
      <c r="AN577" s="1"/>
      <c r="AO577" s="1"/>
      <c r="AP577" s="1"/>
      <c r="AQ577" s="1"/>
      <c r="AS577" s="1"/>
      <c r="AT577" s="1"/>
      <c r="AU577" s="1"/>
      <c r="BB577" s="1"/>
      <c r="BC577" s="1"/>
      <c r="BD577" s="1"/>
      <c r="BH577" s="1"/>
      <c r="BI577" s="1"/>
      <c r="BJ577" s="1"/>
    </row>
    <row r="578" spans="38:62">
      <c r="AL578" s="1"/>
      <c r="AM578" s="1"/>
      <c r="AN578" s="1"/>
      <c r="AO578" s="1"/>
      <c r="AP578" s="1"/>
      <c r="AQ578" s="1"/>
      <c r="AS578" s="1"/>
      <c r="AT578" s="1"/>
      <c r="AU578" s="1"/>
      <c r="BB578" s="1"/>
      <c r="BC578" s="1"/>
      <c r="BD578" s="1"/>
      <c r="BH578" s="1"/>
      <c r="BI578" s="1"/>
      <c r="BJ578" s="1"/>
    </row>
    <row r="579" spans="38:62">
      <c r="AL579" s="1"/>
      <c r="AM579" s="1"/>
      <c r="AN579" s="1"/>
      <c r="AO579" s="1"/>
      <c r="AP579" s="1"/>
      <c r="AQ579" s="1"/>
      <c r="AS579" s="1"/>
      <c r="AT579" s="1"/>
      <c r="AU579" s="1"/>
      <c r="BB579" s="1"/>
      <c r="BC579" s="1"/>
      <c r="BD579" s="1"/>
      <c r="BH579" s="1"/>
      <c r="BI579" s="1"/>
      <c r="BJ579" s="1"/>
    </row>
    <row r="580" spans="38:62">
      <c r="AL580" s="1"/>
      <c r="AM580" s="1"/>
      <c r="AN580" s="1"/>
      <c r="AO580" s="1"/>
      <c r="AP580" s="1"/>
      <c r="AQ580" s="1"/>
      <c r="AS580" s="1"/>
      <c r="AT580" s="1"/>
      <c r="AU580" s="1"/>
      <c r="BB580" s="1"/>
      <c r="BC580" s="1"/>
      <c r="BD580" s="1"/>
      <c r="BH580" s="1"/>
      <c r="BI580" s="1"/>
      <c r="BJ580" s="1"/>
    </row>
    <row r="581" spans="38:62">
      <c r="AL581" s="1"/>
      <c r="AM581" s="1"/>
      <c r="AN581" s="1"/>
      <c r="AO581" s="1"/>
      <c r="AP581" s="1"/>
      <c r="AQ581" s="1"/>
      <c r="AS581" s="1"/>
      <c r="AT581" s="1"/>
      <c r="AU581" s="1"/>
      <c r="BB581" s="1"/>
      <c r="BC581" s="1"/>
      <c r="BD581" s="1"/>
      <c r="BH581" s="1"/>
      <c r="BI581" s="1"/>
      <c r="BJ581" s="1"/>
    </row>
    <row r="582" spans="38:62">
      <c r="AL582" s="1"/>
      <c r="AM582" s="1"/>
      <c r="AN582" s="1"/>
      <c r="AO582" s="1"/>
      <c r="AP582" s="1"/>
      <c r="AQ582" s="1"/>
      <c r="AS582" s="1"/>
      <c r="AT582" s="1"/>
      <c r="AU582" s="1"/>
      <c r="BB582" s="1"/>
      <c r="BC582" s="1"/>
      <c r="BD582" s="1"/>
      <c r="BH582" s="1"/>
      <c r="BI582" s="1"/>
      <c r="BJ582" s="1"/>
    </row>
    <row r="583" spans="38:62">
      <c r="AL583" s="1"/>
      <c r="AM583" s="1"/>
      <c r="AN583" s="1"/>
      <c r="AO583" s="1"/>
      <c r="AP583" s="1"/>
      <c r="AQ583" s="1"/>
      <c r="AS583" s="1"/>
      <c r="AT583" s="1"/>
      <c r="AU583" s="1"/>
      <c r="BB583" s="1"/>
      <c r="BC583" s="1"/>
      <c r="BD583" s="1"/>
      <c r="BH583" s="1"/>
      <c r="BI583" s="1"/>
      <c r="BJ583" s="1"/>
    </row>
    <row r="584" spans="38:62">
      <c r="AL584" s="1"/>
      <c r="AM584" s="1"/>
      <c r="AN584" s="1"/>
      <c r="AO584" s="1"/>
      <c r="AP584" s="1"/>
      <c r="AQ584" s="1"/>
      <c r="AS584" s="1"/>
      <c r="AT584" s="1"/>
      <c r="AU584" s="1"/>
      <c r="BB584" s="1"/>
      <c r="BC584" s="1"/>
      <c r="BD584" s="1"/>
      <c r="BH584" s="1"/>
      <c r="BI584" s="1"/>
      <c r="BJ584" s="1"/>
    </row>
    <row r="585" spans="38:62">
      <c r="AL585" s="1"/>
      <c r="AM585" s="1"/>
      <c r="AN585" s="1"/>
      <c r="AO585" s="1"/>
      <c r="AP585" s="1"/>
      <c r="AQ585" s="1"/>
      <c r="AS585" s="1"/>
      <c r="AT585" s="1"/>
      <c r="AU585" s="1"/>
      <c r="BB585" s="1"/>
      <c r="BC585" s="1"/>
      <c r="BD585" s="1"/>
      <c r="BH585" s="1"/>
      <c r="BI585" s="1"/>
      <c r="BJ585" s="1"/>
    </row>
    <row r="586" spans="38:62">
      <c r="AL586" s="1"/>
      <c r="AM586" s="1"/>
      <c r="AN586" s="1"/>
      <c r="AO586" s="1"/>
      <c r="AP586" s="1"/>
      <c r="AQ586" s="1"/>
      <c r="AS586" s="1"/>
      <c r="AT586" s="1"/>
      <c r="AU586" s="1"/>
      <c r="BB586" s="1"/>
      <c r="BC586" s="1"/>
      <c r="BD586" s="1"/>
      <c r="BH586" s="1"/>
      <c r="BI586" s="1"/>
      <c r="BJ586" s="1"/>
    </row>
    <row r="587" spans="38:62">
      <c r="AL587" s="1"/>
      <c r="AM587" s="1"/>
      <c r="AN587" s="1"/>
      <c r="AO587" s="1"/>
      <c r="AP587" s="1"/>
      <c r="AQ587" s="1"/>
      <c r="AS587" s="1"/>
      <c r="AT587" s="1"/>
      <c r="AU587" s="1"/>
      <c r="BB587" s="1"/>
      <c r="BC587" s="1"/>
      <c r="BD587" s="1"/>
      <c r="BH587" s="1"/>
      <c r="BI587" s="1"/>
      <c r="BJ587" s="1"/>
    </row>
    <row r="588" spans="38:62">
      <c r="AL588" s="1"/>
      <c r="AM588" s="1"/>
      <c r="AN588" s="1"/>
      <c r="AO588" s="1"/>
      <c r="AP588" s="1"/>
      <c r="AQ588" s="1"/>
      <c r="AS588" s="1"/>
      <c r="AT588" s="1"/>
      <c r="AU588" s="1"/>
      <c r="BB588" s="1"/>
      <c r="BC588" s="1"/>
      <c r="BD588" s="1"/>
      <c r="BH588" s="1"/>
      <c r="BI588" s="1"/>
      <c r="BJ588" s="1"/>
    </row>
    <row r="589" spans="38:62">
      <c r="AL589" s="1"/>
      <c r="AM589" s="1"/>
      <c r="AN589" s="1"/>
      <c r="AO589" s="1"/>
      <c r="AP589" s="1"/>
      <c r="AQ589" s="1"/>
      <c r="AS589" s="1"/>
      <c r="AT589" s="1"/>
      <c r="AU589" s="1"/>
      <c r="BB589" s="1"/>
      <c r="BC589" s="1"/>
      <c r="BD589" s="1"/>
      <c r="BH589" s="1"/>
      <c r="BI589" s="1"/>
      <c r="BJ589" s="1"/>
    </row>
    <row r="590" spans="38:62">
      <c r="AL590" s="1"/>
      <c r="AM590" s="1"/>
      <c r="AN590" s="1"/>
      <c r="AO590" s="1"/>
      <c r="AP590" s="1"/>
      <c r="AQ590" s="1"/>
      <c r="AS590" s="1"/>
      <c r="AT590" s="1"/>
      <c r="AU590" s="1"/>
      <c r="BB590" s="1"/>
      <c r="BC590" s="1"/>
      <c r="BD590" s="1"/>
      <c r="BH590" s="1"/>
      <c r="BI590" s="1"/>
      <c r="BJ590" s="1"/>
    </row>
    <row r="591" spans="38:62">
      <c r="AL591" s="1"/>
      <c r="AM591" s="1"/>
      <c r="AN591" s="1"/>
      <c r="AO591" s="1"/>
      <c r="AP591" s="1"/>
      <c r="AQ591" s="1"/>
      <c r="AS591" s="1"/>
      <c r="AT591" s="1"/>
      <c r="AU591" s="1"/>
      <c r="BB591" s="1"/>
      <c r="BC591" s="1"/>
      <c r="BD591" s="1"/>
      <c r="BH591" s="1"/>
      <c r="BI591" s="1"/>
      <c r="BJ591" s="1"/>
    </row>
    <row r="592" spans="38:62">
      <c r="AL592" s="1"/>
      <c r="AM592" s="1"/>
      <c r="AN592" s="1"/>
      <c r="AO592" s="1"/>
      <c r="AP592" s="1"/>
      <c r="AQ592" s="1"/>
      <c r="AS592" s="1"/>
      <c r="AT592" s="1"/>
      <c r="AU592" s="1"/>
      <c r="BB592" s="1"/>
      <c r="BC592" s="1"/>
      <c r="BD592" s="1"/>
      <c r="BH592" s="1"/>
      <c r="BI592" s="1"/>
      <c r="BJ592" s="1"/>
    </row>
    <row r="593" spans="38:62">
      <c r="AL593" s="1"/>
      <c r="AM593" s="1"/>
      <c r="AN593" s="1"/>
      <c r="AO593" s="1"/>
      <c r="AP593" s="1"/>
      <c r="AQ593" s="1"/>
      <c r="AS593" s="1"/>
      <c r="AT593" s="1"/>
      <c r="AU593" s="1"/>
      <c r="BB593" s="1"/>
      <c r="BC593" s="1"/>
      <c r="BD593" s="1"/>
      <c r="BH593" s="1"/>
      <c r="BI593" s="1"/>
      <c r="BJ593" s="1"/>
    </row>
    <row r="594" spans="38:62">
      <c r="AL594" s="1"/>
      <c r="AM594" s="1"/>
      <c r="AN594" s="1"/>
      <c r="AO594" s="1"/>
      <c r="AP594" s="1"/>
      <c r="AQ594" s="1"/>
      <c r="AS594" s="1"/>
      <c r="AT594" s="1"/>
      <c r="AU594" s="1"/>
      <c r="BB594" s="1"/>
      <c r="BC594" s="1"/>
      <c r="BD594" s="1"/>
      <c r="BH594" s="1"/>
      <c r="BI594" s="1"/>
      <c r="BJ594" s="1"/>
    </row>
    <row r="595" spans="38:62">
      <c r="AL595" s="1"/>
      <c r="AM595" s="1"/>
      <c r="AN595" s="1"/>
      <c r="AO595" s="1"/>
      <c r="AP595" s="1"/>
      <c r="AQ595" s="1"/>
      <c r="AS595" s="1"/>
      <c r="AT595" s="1"/>
      <c r="AU595" s="1"/>
      <c r="BB595" s="1"/>
      <c r="BC595" s="1"/>
      <c r="BD595" s="1"/>
      <c r="BH595" s="1"/>
      <c r="BI595" s="1"/>
      <c r="BJ595" s="1"/>
    </row>
    <row r="596" spans="38:62">
      <c r="AL596" s="1"/>
      <c r="AM596" s="1"/>
      <c r="AN596" s="1"/>
      <c r="AO596" s="1"/>
      <c r="AP596" s="1"/>
      <c r="AQ596" s="1"/>
      <c r="AS596" s="1"/>
      <c r="AT596" s="1"/>
      <c r="AU596" s="1"/>
      <c r="BB596" s="1"/>
      <c r="BC596" s="1"/>
      <c r="BD596" s="1"/>
      <c r="BH596" s="1"/>
      <c r="BI596" s="1"/>
      <c r="BJ596" s="1"/>
    </row>
    <row r="597" spans="38:62">
      <c r="AL597" s="1"/>
      <c r="AM597" s="1"/>
      <c r="AN597" s="1"/>
      <c r="AO597" s="1"/>
      <c r="AP597" s="1"/>
      <c r="AQ597" s="1"/>
      <c r="AS597" s="1"/>
      <c r="AT597" s="1"/>
      <c r="AU597" s="1"/>
      <c r="BB597" s="1"/>
      <c r="BC597" s="1"/>
      <c r="BD597" s="1"/>
      <c r="BH597" s="1"/>
      <c r="BI597" s="1"/>
      <c r="BJ597" s="1"/>
    </row>
    <row r="598" spans="38:62">
      <c r="AL598" s="1"/>
      <c r="AM598" s="1"/>
      <c r="AN598" s="1"/>
      <c r="AO598" s="1"/>
      <c r="AP598" s="1"/>
      <c r="AQ598" s="1"/>
      <c r="AS598" s="1"/>
      <c r="AT598" s="1"/>
      <c r="AU598" s="1"/>
      <c r="BB598" s="1"/>
      <c r="BC598" s="1"/>
      <c r="BD598" s="1"/>
      <c r="BH598" s="1"/>
      <c r="BI598" s="1"/>
      <c r="BJ598" s="1"/>
    </row>
    <row r="599" spans="38:62">
      <c r="AL599" s="1"/>
      <c r="AM599" s="1"/>
      <c r="AN599" s="1"/>
      <c r="AO599" s="1"/>
      <c r="AP599" s="1"/>
      <c r="AQ599" s="1"/>
      <c r="AS599" s="1"/>
      <c r="AT599" s="1"/>
      <c r="AU599" s="1"/>
      <c r="BB599" s="1"/>
      <c r="BC599" s="1"/>
      <c r="BD599" s="1"/>
      <c r="BH599" s="1"/>
      <c r="BI599" s="1"/>
      <c r="BJ599" s="1"/>
    </row>
    <row r="600" spans="38:62">
      <c r="AL600" s="1"/>
      <c r="AM600" s="1"/>
      <c r="AN600" s="1"/>
      <c r="AO600" s="1"/>
      <c r="AP600" s="1"/>
      <c r="AQ600" s="1"/>
      <c r="AS600" s="1"/>
      <c r="AT600" s="1"/>
      <c r="AU600" s="1"/>
      <c r="BB600" s="1"/>
      <c r="BC600" s="1"/>
      <c r="BD600" s="1"/>
      <c r="BH600" s="1"/>
      <c r="BI600" s="1"/>
      <c r="BJ600" s="1"/>
    </row>
    <row r="601" spans="38:62">
      <c r="AL601" s="1"/>
      <c r="AM601" s="1"/>
      <c r="AN601" s="1"/>
      <c r="AO601" s="1"/>
      <c r="AP601" s="1"/>
      <c r="AQ601" s="1"/>
      <c r="AS601" s="1"/>
      <c r="AT601" s="1"/>
      <c r="AU601" s="1"/>
      <c r="BB601" s="1"/>
      <c r="BC601" s="1"/>
      <c r="BD601" s="1"/>
      <c r="BH601" s="1"/>
      <c r="BI601" s="1"/>
      <c r="BJ601" s="1"/>
    </row>
    <row r="602" spans="38:62">
      <c r="AL602" s="1"/>
      <c r="AM602" s="1"/>
      <c r="AN602" s="1"/>
      <c r="AO602" s="1"/>
      <c r="AP602" s="1"/>
      <c r="AQ602" s="1"/>
      <c r="AS602" s="1"/>
      <c r="AT602" s="1"/>
      <c r="AU602" s="1"/>
      <c r="BB602" s="1"/>
      <c r="BC602" s="1"/>
      <c r="BD602" s="1"/>
      <c r="BH602" s="1"/>
      <c r="BI602" s="1"/>
      <c r="BJ602" s="1"/>
    </row>
    <row r="603" spans="38:62">
      <c r="AL603" s="1"/>
      <c r="AM603" s="1"/>
      <c r="AN603" s="1"/>
      <c r="AO603" s="1"/>
      <c r="AP603" s="1"/>
      <c r="AQ603" s="1"/>
      <c r="AS603" s="1"/>
      <c r="AT603" s="1"/>
      <c r="AU603" s="1"/>
      <c r="BB603" s="1"/>
      <c r="BC603" s="1"/>
      <c r="BD603" s="1"/>
      <c r="BH603" s="1"/>
      <c r="BI603" s="1"/>
      <c r="BJ603" s="1"/>
    </row>
    <row r="604" spans="38:62">
      <c r="AL604" s="1"/>
      <c r="AM604" s="1"/>
      <c r="AN604" s="1"/>
      <c r="AO604" s="1"/>
      <c r="AP604" s="1"/>
      <c r="AQ604" s="1"/>
      <c r="AS604" s="1"/>
      <c r="AT604" s="1"/>
      <c r="AU604" s="1"/>
      <c r="BB604" s="1"/>
      <c r="BC604" s="1"/>
      <c r="BD604" s="1"/>
      <c r="BH604" s="1"/>
      <c r="BI604" s="1"/>
      <c r="BJ604" s="1"/>
    </row>
    <row r="605" spans="38:62">
      <c r="AL605" s="1"/>
      <c r="AM605" s="1"/>
      <c r="AN605" s="1"/>
      <c r="AO605" s="1"/>
      <c r="AP605" s="1"/>
      <c r="AQ605" s="1"/>
      <c r="AS605" s="1"/>
      <c r="AT605" s="1"/>
      <c r="AU605" s="1"/>
      <c r="BB605" s="1"/>
      <c r="BC605" s="1"/>
      <c r="BD605" s="1"/>
      <c r="BH605" s="1"/>
      <c r="BI605" s="1"/>
      <c r="BJ605" s="1"/>
    </row>
    <row r="606" spans="38:62">
      <c r="AL606" s="1"/>
      <c r="AM606" s="1"/>
      <c r="AN606" s="1"/>
      <c r="AO606" s="1"/>
      <c r="AP606" s="1"/>
      <c r="AQ606" s="1"/>
      <c r="AS606" s="1"/>
      <c r="AT606" s="1"/>
      <c r="AU606" s="1"/>
      <c r="BB606" s="1"/>
      <c r="BC606" s="1"/>
      <c r="BD606" s="1"/>
      <c r="BH606" s="1"/>
      <c r="BI606" s="1"/>
      <c r="BJ606" s="1"/>
    </row>
    <row r="607" spans="38:62">
      <c r="AL607" s="1"/>
      <c r="AM607" s="1"/>
      <c r="AN607" s="1"/>
      <c r="AO607" s="1"/>
      <c r="AP607" s="1"/>
      <c r="AQ607" s="1"/>
      <c r="AS607" s="1"/>
      <c r="AT607" s="1"/>
      <c r="AU607" s="1"/>
      <c r="BB607" s="1"/>
      <c r="BC607" s="1"/>
      <c r="BD607" s="1"/>
      <c r="BH607" s="1"/>
      <c r="BI607" s="1"/>
      <c r="BJ607" s="1"/>
    </row>
    <row r="608" spans="38:62">
      <c r="AL608" s="1"/>
      <c r="AM608" s="1"/>
      <c r="AN608" s="1"/>
      <c r="AO608" s="1"/>
      <c r="AP608" s="1"/>
      <c r="AQ608" s="1"/>
      <c r="AS608" s="1"/>
      <c r="AT608" s="1"/>
      <c r="AU608" s="1"/>
      <c r="BB608" s="1"/>
      <c r="BC608" s="1"/>
      <c r="BD608" s="1"/>
      <c r="BH608" s="1"/>
      <c r="BI608" s="1"/>
      <c r="BJ608" s="1"/>
    </row>
    <row r="609" spans="38:62">
      <c r="AL609" s="1"/>
      <c r="AM609" s="1"/>
      <c r="AN609" s="1"/>
      <c r="AO609" s="1"/>
      <c r="AP609" s="1"/>
      <c r="AQ609" s="1"/>
      <c r="AS609" s="1"/>
      <c r="AT609" s="1"/>
      <c r="AU609" s="1"/>
      <c r="BB609" s="1"/>
      <c r="BC609" s="1"/>
      <c r="BD609" s="1"/>
      <c r="BH609" s="1"/>
      <c r="BI609" s="1"/>
      <c r="BJ609" s="1"/>
    </row>
    <row r="610" spans="38:62">
      <c r="AL610" s="1"/>
      <c r="AM610" s="1"/>
      <c r="AN610" s="1"/>
      <c r="AO610" s="1"/>
      <c r="AP610" s="1"/>
      <c r="AQ610" s="1"/>
      <c r="AS610" s="1"/>
      <c r="AT610" s="1"/>
      <c r="AU610" s="1"/>
      <c r="BB610" s="1"/>
      <c r="BC610" s="1"/>
      <c r="BD610" s="1"/>
      <c r="BH610" s="1"/>
      <c r="BI610" s="1"/>
      <c r="BJ610" s="1"/>
    </row>
    <row r="611" spans="38:62">
      <c r="AL611" s="1"/>
      <c r="AM611" s="1"/>
      <c r="AN611" s="1"/>
      <c r="AO611" s="1"/>
      <c r="AP611" s="1"/>
      <c r="AQ611" s="1"/>
      <c r="AS611" s="1"/>
      <c r="AT611" s="1"/>
      <c r="AU611" s="1"/>
      <c r="BB611" s="1"/>
      <c r="BC611" s="1"/>
      <c r="BD611" s="1"/>
      <c r="BH611" s="1"/>
      <c r="BI611" s="1"/>
      <c r="BJ611" s="1"/>
    </row>
    <row r="612" spans="38:62">
      <c r="AL612" s="1"/>
      <c r="AM612" s="1"/>
      <c r="AN612" s="1"/>
      <c r="AO612" s="1"/>
      <c r="AP612" s="1"/>
      <c r="AQ612" s="1"/>
      <c r="AS612" s="1"/>
      <c r="AT612" s="1"/>
      <c r="AU612" s="1"/>
      <c r="BB612" s="1"/>
      <c r="BC612" s="1"/>
      <c r="BD612" s="1"/>
      <c r="BH612" s="1"/>
      <c r="BI612" s="1"/>
      <c r="BJ612" s="1"/>
    </row>
    <row r="613" spans="38:62">
      <c r="AL613" s="1"/>
      <c r="AM613" s="1"/>
      <c r="AN613" s="1"/>
      <c r="AO613" s="1"/>
      <c r="AP613" s="1"/>
      <c r="AQ613" s="1"/>
      <c r="AS613" s="1"/>
      <c r="AT613" s="1"/>
      <c r="AU613" s="1"/>
      <c r="BB613" s="1"/>
      <c r="BC613" s="1"/>
      <c r="BD613" s="1"/>
      <c r="BH613" s="1"/>
      <c r="BI613" s="1"/>
      <c r="BJ613" s="1"/>
    </row>
    <row r="614" spans="38:62">
      <c r="AL614" s="1"/>
      <c r="AM614" s="1"/>
      <c r="AN614" s="1"/>
      <c r="AO614" s="1"/>
      <c r="AP614" s="1"/>
      <c r="AQ614" s="1"/>
      <c r="AS614" s="1"/>
      <c r="AT614" s="1"/>
      <c r="AU614" s="1"/>
      <c r="BB614" s="1"/>
      <c r="BC614" s="1"/>
      <c r="BD614" s="1"/>
      <c r="BH614" s="1"/>
      <c r="BI614" s="1"/>
      <c r="BJ614" s="1"/>
    </row>
    <row r="615" spans="38:62">
      <c r="AL615" s="1"/>
      <c r="AM615" s="1"/>
      <c r="AN615" s="1"/>
      <c r="AO615" s="1"/>
      <c r="AP615" s="1"/>
      <c r="AQ615" s="1"/>
      <c r="AS615" s="1"/>
      <c r="AT615" s="1"/>
      <c r="AU615" s="1"/>
      <c r="BB615" s="1"/>
      <c r="BC615" s="1"/>
      <c r="BD615" s="1"/>
      <c r="BH615" s="1"/>
      <c r="BI615" s="1"/>
      <c r="BJ615" s="1"/>
    </row>
    <row r="616" spans="38:62">
      <c r="AL616" s="1"/>
      <c r="AM616" s="1"/>
      <c r="AN616" s="1"/>
      <c r="AO616" s="1"/>
      <c r="AP616" s="1"/>
      <c r="AQ616" s="1"/>
      <c r="AS616" s="1"/>
      <c r="AT616" s="1"/>
      <c r="AU616" s="1"/>
      <c r="BB616" s="1"/>
      <c r="BC616" s="1"/>
      <c r="BD616" s="1"/>
      <c r="BH616" s="1"/>
      <c r="BI616" s="1"/>
      <c r="BJ616" s="1"/>
    </row>
    <row r="617" spans="38:62">
      <c r="AL617" s="1"/>
      <c r="AM617" s="1"/>
      <c r="AN617" s="1"/>
      <c r="AO617" s="1"/>
      <c r="AP617" s="1"/>
      <c r="AQ617" s="1"/>
      <c r="AS617" s="1"/>
      <c r="AT617" s="1"/>
      <c r="AU617" s="1"/>
      <c r="BB617" s="1"/>
      <c r="BC617" s="1"/>
      <c r="BD617" s="1"/>
      <c r="BH617" s="1"/>
      <c r="BI617" s="1"/>
      <c r="BJ617" s="1"/>
    </row>
    <row r="618" spans="38:62">
      <c r="AL618" s="1"/>
      <c r="AM618" s="1"/>
      <c r="AN618" s="1"/>
      <c r="AO618" s="1"/>
      <c r="AP618" s="1"/>
      <c r="AQ618" s="1"/>
      <c r="AS618" s="1"/>
      <c r="AT618" s="1"/>
      <c r="AU618" s="1"/>
      <c r="BB618" s="1"/>
      <c r="BC618" s="1"/>
      <c r="BD618" s="1"/>
      <c r="BH618" s="1"/>
      <c r="BI618" s="1"/>
      <c r="BJ618" s="1"/>
    </row>
    <row r="619" spans="38:62">
      <c r="AL619" s="1"/>
      <c r="AM619" s="1"/>
      <c r="AN619" s="1"/>
      <c r="AO619" s="1"/>
      <c r="AP619" s="1"/>
      <c r="AQ619" s="1"/>
      <c r="AS619" s="1"/>
      <c r="AT619" s="1"/>
      <c r="AU619" s="1"/>
      <c r="BB619" s="1"/>
      <c r="BC619" s="1"/>
      <c r="BD619" s="1"/>
      <c r="BH619" s="1"/>
      <c r="BI619" s="1"/>
      <c r="BJ619" s="1"/>
    </row>
    <row r="620" spans="38:62">
      <c r="AL620" s="1"/>
      <c r="AM620" s="1"/>
      <c r="AN620" s="1"/>
      <c r="AO620" s="1"/>
      <c r="AP620" s="1"/>
      <c r="AQ620" s="1"/>
      <c r="AS620" s="1"/>
      <c r="AT620" s="1"/>
      <c r="AU620" s="1"/>
      <c r="BB620" s="1"/>
      <c r="BC620" s="1"/>
      <c r="BD620" s="1"/>
      <c r="BH620" s="1"/>
      <c r="BI620" s="1"/>
      <c r="BJ620" s="1"/>
    </row>
    <row r="621" spans="38:62">
      <c r="AL621" s="1"/>
      <c r="AM621" s="1"/>
      <c r="AN621" s="1"/>
      <c r="AO621" s="1"/>
      <c r="AP621" s="1"/>
      <c r="AQ621" s="1"/>
      <c r="AS621" s="1"/>
      <c r="AT621" s="1"/>
      <c r="AU621" s="1"/>
      <c r="BB621" s="1"/>
      <c r="BC621" s="1"/>
      <c r="BD621" s="1"/>
      <c r="BH621" s="1"/>
      <c r="BI621" s="1"/>
      <c r="BJ621" s="1"/>
    </row>
    <row r="622" spans="38:62">
      <c r="AL622" s="1"/>
      <c r="AM622" s="1"/>
      <c r="AN622" s="1"/>
      <c r="AO622" s="1"/>
      <c r="AP622" s="1"/>
      <c r="AQ622" s="1"/>
      <c r="AS622" s="1"/>
      <c r="AT622" s="1"/>
      <c r="AU622" s="1"/>
      <c r="BB622" s="1"/>
      <c r="BC622" s="1"/>
      <c r="BD622" s="1"/>
      <c r="BH622" s="1"/>
      <c r="BI622" s="1"/>
      <c r="BJ622" s="1"/>
    </row>
    <row r="623" spans="38:62">
      <c r="AL623" s="1"/>
      <c r="AM623" s="1"/>
      <c r="AN623" s="1"/>
      <c r="AO623" s="1"/>
      <c r="AP623" s="1"/>
      <c r="AQ623" s="1"/>
      <c r="AS623" s="1"/>
      <c r="AT623" s="1"/>
      <c r="AU623" s="1"/>
      <c r="BB623" s="1"/>
      <c r="BC623" s="1"/>
      <c r="BD623" s="1"/>
      <c r="BH623" s="1"/>
      <c r="BI623" s="1"/>
      <c r="BJ623" s="1"/>
    </row>
    <row r="624" spans="38:62">
      <c r="AL624" s="1"/>
      <c r="AM624" s="1"/>
      <c r="AN624" s="1"/>
      <c r="AO624" s="1"/>
      <c r="AP624" s="1"/>
      <c r="AQ624" s="1"/>
      <c r="AS624" s="1"/>
      <c r="AT624" s="1"/>
      <c r="AU624" s="1"/>
      <c r="BB624" s="1"/>
      <c r="BC624" s="1"/>
      <c r="BD624" s="1"/>
      <c r="BH624" s="1"/>
      <c r="BI624" s="1"/>
      <c r="BJ624" s="1"/>
    </row>
    <row r="625" spans="38:62">
      <c r="AL625" s="1"/>
      <c r="AM625" s="1"/>
      <c r="AN625" s="1"/>
      <c r="AO625" s="1"/>
      <c r="AP625" s="1"/>
      <c r="AQ625" s="1"/>
      <c r="AS625" s="1"/>
      <c r="AT625" s="1"/>
      <c r="AU625" s="1"/>
      <c r="BB625" s="1"/>
      <c r="BC625" s="1"/>
      <c r="BD625" s="1"/>
      <c r="BH625" s="1"/>
      <c r="BI625" s="1"/>
      <c r="BJ625" s="1"/>
    </row>
    <row r="626" spans="38:62">
      <c r="AL626" s="1"/>
      <c r="AM626" s="1"/>
      <c r="AN626" s="1"/>
      <c r="AO626" s="1"/>
      <c r="AP626" s="1"/>
      <c r="AQ626" s="1"/>
      <c r="AS626" s="1"/>
      <c r="AT626" s="1"/>
      <c r="AU626" s="1"/>
      <c r="BB626" s="1"/>
      <c r="BC626" s="1"/>
      <c r="BD626" s="1"/>
      <c r="BH626" s="1"/>
      <c r="BI626" s="1"/>
      <c r="BJ626" s="1"/>
    </row>
    <row r="627" spans="38:62">
      <c r="AL627" s="1"/>
      <c r="AM627" s="1"/>
      <c r="AN627" s="1"/>
      <c r="AO627" s="1"/>
      <c r="AP627" s="1"/>
      <c r="AQ627" s="1"/>
      <c r="AS627" s="1"/>
      <c r="AT627" s="1"/>
      <c r="AU627" s="1"/>
      <c r="BB627" s="1"/>
      <c r="BC627" s="1"/>
      <c r="BD627" s="1"/>
      <c r="BH627" s="1"/>
      <c r="BI627" s="1"/>
      <c r="BJ627" s="1"/>
    </row>
    <row r="628" spans="38:62">
      <c r="AL628" s="1"/>
      <c r="AM628" s="1"/>
      <c r="AN628" s="1"/>
      <c r="AO628" s="1"/>
      <c r="AP628" s="1"/>
      <c r="AQ628" s="1"/>
      <c r="AS628" s="1"/>
      <c r="AT628" s="1"/>
      <c r="AU628" s="1"/>
      <c r="BB628" s="1"/>
      <c r="BC628" s="1"/>
      <c r="BD628" s="1"/>
      <c r="BH628" s="1"/>
      <c r="BI628" s="1"/>
      <c r="BJ628" s="1"/>
    </row>
    <row r="629" spans="38:62">
      <c r="AL629" s="1"/>
      <c r="AM629" s="1"/>
      <c r="AN629" s="1"/>
      <c r="AO629" s="1"/>
      <c r="AP629" s="1"/>
      <c r="AQ629" s="1"/>
      <c r="AS629" s="1"/>
      <c r="AT629" s="1"/>
      <c r="AU629" s="1"/>
      <c r="BB629" s="1"/>
      <c r="BC629" s="1"/>
      <c r="BD629" s="1"/>
      <c r="BH629" s="1"/>
      <c r="BI629" s="1"/>
      <c r="BJ629" s="1"/>
    </row>
    <row r="630" spans="38:62">
      <c r="AL630" s="1"/>
      <c r="AM630" s="1"/>
      <c r="AN630" s="1"/>
      <c r="AO630" s="1"/>
      <c r="AP630" s="1"/>
      <c r="AQ630" s="1"/>
      <c r="AS630" s="1"/>
      <c r="AT630" s="1"/>
      <c r="AU630" s="1"/>
      <c r="BB630" s="1"/>
      <c r="BC630" s="1"/>
      <c r="BD630" s="1"/>
      <c r="BH630" s="1"/>
      <c r="BI630" s="1"/>
      <c r="BJ630" s="1"/>
    </row>
    <row r="631" spans="38:62">
      <c r="AL631" s="1"/>
      <c r="AM631" s="1"/>
      <c r="AN631" s="1"/>
      <c r="AO631" s="1"/>
      <c r="AP631" s="1"/>
      <c r="AQ631" s="1"/>
      <c r="AS631" s="1"/>
      <c r="AT631" s="1"/>
      <c r="AU631" s="1"/>
      <c r="BB631" s="1"/>
      <c r="BC631" s="1"/>
      <c r="BD631" s="1"/>
      <c r="BH631" s="1"/>
      <c r="BI631" s="1"/>
      <c r="BJ631" s="1"/>
    </row>
    <row r="632" spans="38:62">
      <c r="AL632" s="1"/>
      <c r="AM632" s="1"/>
      <c r="AN632" s="1"/>
      <c r="AO632" s="1"/>
      <c r="AP632" s="1"/>
      <c r="AQ632" s="1"/>
      <c r="AS632" s="1"/>
      <c r="AT632" s="1"/>
      <c r="AU632" s="1"/>
      <c r="BB632" s="1"/>
      <c r="BC632" s="1"/>
      <c r="BD632" s="1"/>
      <c r="BH632" s="1"/>
      <c r="BI632" s="1"/>
      <c r="BJ632" s="1"/>
    </row>
    <row r="633" spans="38:62">
      <c r="AL633" s="1"/>
      <c r="AM633" s="1"/>
      <c r="AN633" s="1"/>
      <c r="AO633" s="1"/>
      <c r="AP633" s="1"/>
      <c r="AQ633" s="1"/>
      <c r="AS633" s="1"/>
      <c r="AT633" s="1"/>
      <c r="AU633" s="1"/>
      <c r="BB633" s="1"/>
      <c r="BC633" s="1"/>
      <c r="BD633" s="1"/>
      <c r="BH633" s="1"/>
      <c r="BI633" s="1"/>
      <c r="BJ633" s="1"/>
    </row>
    <row r="634" spans="38:62">
      <c r="AL634" s="1"/>
      <c r="AM634" s="1"/>
      <c r="AN634" s="1"/>
      <c r="AO634" s="1"/>
      <c r="AP634" s="1"/>
      <c r="AQ634" s="1"/>
      <c r="AS634" s="1"/>
      <c r="AT634" s="1"/>
      <c r="AU634" s="1"/>
      <c r="BB634" s="1"/>
      <c r="BC634" s="1"/>
      <c r="BD634" s="1"/>
      <c r="BH634" s="1"/>
      <c r="BI634" s="1"/>
      <c r="BJ634" s="1"/>
    </row>
    <row r="635" spans="38:62">
      <c r="AL635" s="1"/>
      <c r="AM635" s="1"/>
      <c r="AN635" s="1"/>
      <c r="AO635" s="1"/>
      <c r="AP635" s="1"/>
      <c r="AQ635" s="1"/>
      <c r="AS635" s="1"/>
      <c r="AT635" s="1"/>
      <c r="AU635" s="1"/>
      <c r="BB635" s="1"/>
      <c r="BC635" s="1"/>
      <c r="BD635" s="1"/>
      <c r="BH635" s="1"/>
      <c r="BI635" s="1"/>
      <c r="BJ635" s="1"/>
    </row>
    <row r="636" spans="38:62">
      <c r="AL636" s="1"/>
      <c r="AM636" s="1"/>
      <c r="AN636" s="1"/>
      <c r="AO636" s="1"/>
      <c r="AP636" s="1"/>
      <c r="AQ636" s="1"/>
      <c r="AS636" s="1"/>
      <c r="AT636" s="1"/>
      <c r="AU636" s="1"/>
      <c r="BB636" s="1"/>
      <c r="BC636" s="1"/>
      <c r="BD636" s="1"/>
      <c r="BH636" s="1"/>
      <c r="BI636" s="1"/>
      <c r="BJ636" s="1"/>
    </row>
    <row r="637" spans="38:62">
      <c r="AL637" s="1"/>
      <c r="AM637" s="1"/>
      <c r="AN637" s="1"/>
      <c r="AO637" s="1"/>
      <c r="AP637" s="1"/>
      <c r="AQ637" s="1"/>
      <c r="AS637" s="1"/>
      <c r="AT637" s="1"/>
      <c r="AU637" s="1"/>
      <c r="BB637" s="1"/>
      <c r="BC637" s="1"/>
      <c r="BD637" s="1"/>
      <c r="BH637" s="1"/>
      <c r="BI637" s="1"/>
      <c r="BJ637" s="1"/>
    </row>
    <row r="638" spans="38:62">
      <c r="AL638" s="1"/>
      <c r="AM638" s="1"/>
      <c r="AN638" s="1"/>
      <c r="AO638" s="1"/>
      <c r="AP638" s="1"/>
      <c r="AQ638" s="1"/>
      <c r="AS638" s="1"/>
      <c r="AT638" s="1"/>
      <c r="AU638" s="1"/>
      <c r="BB638" s="1"/>
      <c r="BC638" s="1"/>
      <c r="BD638" s="1"/>
      <c r="BH638" s="1"/>
      <c r="BI638" s="1"/>
      <c r="BJ638" s="1"/>
    </row>
    <row r="639" spans="38:62">
      <c r="AL639" s="1"/>
      <c r="AM639" s="1"/>
      <c r="AN639" s="1"/>
      <c r="AO639" s="1"/>
      <c r="AP639" s="1"/>
      <c r="AQ639" s="1"/>
      <c r="AS639" s="1"/>
      <c r="AT639" s="1"/>
      <c r="AU639" s="1"/>
      <c r="BB639" s="1"/>
      <c r="BC639" s="1"/>
      <c r="BD639" s="1"/>
      <c r="BH639" s="1"/>
      <c r="BI639" s="1"/>
      <c r="BJ639" s="1"/>
    </row>
    <row r="640" spans="38:62">
      <c r="AL640" s="1"/>
      <c r="AM640" s="1"/>
      <c r="AN640" s="1"/>
      <c r="AO640" s="1"/>
      <c r="AP640" s="1"/>
      <c r="AQ640" s="1"/>
      <c r="AS640" s="1"/>
      <c r="AT640" s="1"/>
      <c r="AU640" s="1"/>
      <c r="BB640" s="1"/>
      <c r="BC640" s="1"/>
      <c r="BD640" s="1"/>
      <c r="BH640" s="1"/>
      <c r="BI640" s="1"/>
      <c r="BJ640" s="1"/>
    </row>
    <row r="641" spans="38:62">
      <c r="AL641" s="1"/>
      <c r="AM641" s="1"/>
      <c r="AN641" s="1"/>
      <c r="AO641" s="1"/>
      <c r="AP641" s="1"/>
      <c r="AQ641" s="1"/>
      <c r="AS641" s="1"/>
      <c r="AT641" s="1"/>
      <c r="AU641" s="1"/>
      <c r="BB641" s="1"/>
      <c r="BC641" s="1"/>
      <c r="BD641" s="1"/>
      <c r="BH641" s="1"/>
      <c r="BI641" s="1"/>
      <c r="BJ641" s="1"/>
    </row>
    <row r="642" spans="38:62">
      <c r="AL642" s="1"/>
      <c r="AM642" s="1"/>
      <c r="AN642" s="1"/>
      <c r="AO642" s="1"/>
      <c r="AP642" s="1"/>
      <c r="AQ642" s="1"/>
      <c r="AS642" s="1"/>
      <c r="AT642" s="1"/>
      <c r="AU642" s="1"/>
      <c r="BB642" s="1"/>
      <c r="BC642" s="1"/>
      <c r="BD642" s="1"/>
      <c r="BH642" s="1"/>
      <c r="BI642" s="1"/>
      <c r="BJ642" s="1"/>
    </row>
    <row r="643" spans="38:62">
      <c r="AL643" s="1"/>
      <c r="AM643" s="1"/>
      <c r="AN643" s="1"/>
      <c r="AO643" s="1"/>
      <c r="AP643" s="1"/>
      <c r="AQ643" s="1"/>
      <c r="AS643" s="1"/>
      <c r="AT643" s="1"/>
      <c r="AU643" s="1"/>
      <c r="BB643" s="1"/>
      <c r="BC643" s="1"/>
      <c r="BD643" s="1"/>
      <c r="BH643" s="1"/>
      <c r="BI643" s="1"/>
      <c r="BJ643" s="1"/>
    </row>
    <row r="644" spans="38:62">
      <c r="AL644" s="1"/>
      <c r="AM644" s="1"/>
      <c r="AN644" s="1"/>
      <c r="AO644" s="1"/>
      <c r="AP644" s="1"/>
      <c r="AQ644" s="1"/>
      <c r="AS644" s="1"/>
      <c r="AT644" s="1"/>
      <c r="AU644" s="1"/>
      <c r="BB644" s="1"/>
      <c r="BC644" s="1"/>
      <c r="BD644" s="1"/>
      <c r="BH644" s="1"/>
      <c r="BI644" s="1"/>
      <c r="BJ644" s="1"/>
    </row>
    <row r="645" spans="38:62">
      <c r="AL645" s="1"/>
      <c r="AM645" s="1"/>
      <c r="AN645" s="1"/>
      <c r="AO645" s="1"/>
      <c r="AP645" s="1"/>
      <c r="AQ645" s="1"/>
      <c r="AS645" s="1"/>
      <c r="AT645" s="1"/>
      <c r="AU645" s="1"/>
      <c r="BB645" s="1"/>
      <c r="BC645" s="1"/>
      <c r="BD645" s="1"/>
      <c r="BH645" s="1"/>
      <c r="BI645" s="1"/>
      <c r="BJ645" s="1"/>
    </row>
    <row r="646" spans="38:62">
      <c r="AL646" s="1"/>
      <c r="AM646" s="1"/>
      <c r="AN646" s="1"/>
      <c r="AO646" s="1"/>
      <c r="AP646" s="1"/>
      <c r="AQ646" s="1"/>
      <c r="AS646" s="1"/>
      <c r="AT646" s="1"/>
      <c r="AU646" s="1"/>
      <c r="BB646" s="1"/>
      <c r="BC646" s="1"/>
      <c r="BD646" s="1"/>
      <c r="BH646" s="1"/>
      <c r="BI646" s="1"/>
      <c r="BJ646" s="1"/>
    </row>
    <row r="647" spans="38:62">
      <c r="AL647" s="1"/>
      <c r="AM647" s="1"/>
      <c r="AN647" s="1"/>
      <c r="AO647" s="1"/>
      <c r="AP647" s="1"/>
      <c r="AQ647" s="1"/>
      <c r="AS647" s="1"/>
      <c r="AT647" s="1"/>
      <c r="AU647" s="1"/>
      <c r="BB647" s="1"/>
      <c r="BC647" s="1"/>
      <c r="BD647" s="1"/>
      <c r="BH647" s="1"/>
      <c r="BI647" s="1"/>
      <c r="BJ647" s="1"/>
    </row>
    <row r="648" spans="38:62">
      <c r="AL648" s="1"/>
      <c r="AM648" s="1"/>
      <c r="AN648" s="1"/>
      <c r="AO648" s="1"/>
      <c r="AP648" s="1"/>
      <c r="AQ648" s="1"/>
      <c r="AS648" s="1"/>
      <c r="AT648" s="1"/>
      <c r="AU648" s="1"/>
      <c r="BB648" s="1"/>
      <c r="BC648" s="1"/>
      <c r="BD648" s="1"/>
      <c r="BH648" s="1"/>
      <c r="BI648" s="1"/>
      <c r="BJ648" s="1"/>
    </row>
    <row r="649" spans="38:62">
      <c r="AL649" s="1"/>
      <c r="AM649" s="1"/>
      <c r="AN649" s="1"/>
      <c r="AO649" s="1"/>
      <c r="AP649" s="1"/>
      <c r="AQ649" s="1"/>
      <c r="AS649" s="1"/>
      <c r="AT649" s="1"/>
      <c r="AU649" s="1"/>
      <c r="BB649" s="1"/>
      <c r="BC649" s="1"/>
      <c r="BD649" s="1"/>
      <c r="BH649" s="1"/>
      <c r="BI649" s="1"/>
      <c r="BJ649" s="1"/>
    </row>
    <row r="650" spans="38:62">
      <c r="AL650" s="1"/>
      <c r="AM650" s="1"/>
      <c r="AN650" s="1"/>
      <c r="AO650" s="1"/>
      <c r="AP650" s="1"/>
      <c r="AQ650" s="1"/>
      <c r="AS650" s="1"/>
      <c r="AT650" s="1"/>
      <c r="AU650" s="1"/>
      <c r="BB650" s="1"/>
      <c r="BC650" s="1"/>
      <c r="BD650" s="1"/>
      <c r="BH650" s="1"/>
      <c r="BI650" s="1"/>
      <c r="BJ650" s="1"/>
    </row>
    <row r="651" spans="38:62">
      <c r="AL651" s="1"/>
      <c r="AM651" s="1"/>
      <c r="AN651" s="1"/>
      <c r="AO651" s="1"/>
      <c r="AP651" s="1"/>
      <c r="AQ651" s="1"/>
      <c r="AS651" s="1"/>
      <c r="AT651" s="1"/>
      <c r="AU651" s="1"/>
      <c r="BB651" s="1"/>
      <c r="BC651" s="1"/>
      <c r="BD651" s="1"/>
      <c r="BH651" s="1"/>
      <c r="BI651" s="1"/>
      <c r="BJ651" s="1"/>
    </row>
    <row r="652" spans="38:62">
      <c r="AL652" s="1"/>
      <c r="AM652" s="1"/>
      <c r="AN652" s="1"/>
      <c r="AO652" s="1"/>
      <c r="AP652" s="1"/>
      <c r="AQ652" s="1"/>
      <c r="AS652" s="1"/>
      <c r="AT652" s="1"/>
      <c r="AU652" s="1"/>
      <c r="BB652" s="1"/>
      <c r="BC652" s="1"/>
      <c r="BD652" s="1"/>
      <c r="BH652" s="1"/>
      <c r="BI652" s="1"/>
      <c r="BJ652" s="1"/>
    </row>
    <row r="653" spans="38:62">
      <c r="AL653" s="1"/>
      <c r="AM653" s="1"/>
      <c r="AN653" s="1"/>
      <c r="AO653" s="1"/>
      <c r="AP653" s="1"/>
      <c r="AQ653" s="1"/>
      <c r="AS653" s="1"/>
      <c r="AT653" s="1"/>
      <c r="AU653" s="1"/>
      <c r="BB653" s="1"/>
      <c r="BC653" s="1"/>
      <c r="BD653" s="1"/>
      <c r="BH653" s="1"/>
      <c r="BI653" s="1"/>
      <c r="BJ653" s="1"/>
    </row>
    <row r="654" spans="38:62">
      <c r="AL654" s="1"/>
      <c r="AM654" s="1"/>
      <c r="AN654" s="1"/>
      <c r="AO654" s="1"/>
      <c r="AP654" s="1"/>
      <c r="AQ654" s="1"/>
      <c r="AS654" s="1"/>
      <c r="AT654" s="1"/>
      <c r="AU654" s="1"/>
      <c r="BB654" s="1"/>
      <c r="BC654" s="1"/>
      <c r="BD654" s="1"/>
      <c r="BH654" s="1"/>
      <c r="BI654" s="1"/>
      <c r="BJ654" s="1"/>
    </row>
    <row r="655" spans="38:62">
      <c r="AL655" s="1"/>
      <c r="AM655" s="1"/>
      <c r="AN655" s="1"/>
      <c r="AO655" s="1"/>
      <c r="AP655" s="1"/>
      <c r="AQ655" s="1"/>
      <c r="AS655" s="1"/>
      <c r="AT655" s="1"/>
      <c r="AU655" s="1"/>
      <c r="BB655" s="1"/>
      <c r="BC655" s="1"/>
      <c r="BD655" s="1"/>
      <c r="BH655" s="1"/>
      <c r="BI655" s="1"/>
      <c r="BJ655" s="1"/>
    </row>
    <row r="656" spans="38:62">
      <c r="AL656" s="1"/>
      <c r="AM656" s="1"/>
      <c r="AN656" s="1"/>
      <c r="AO656" s="1"/>
      <c r="AP656" s="1"/>
      <c r="AQ656" s="1"/>
      <c r="AS656" s="1"/>
      <c r="AT656" s="1"/>
      <c r="AU656" s="1"/>
      <c r="BB656" s="1"/>
      <c r="BC656" s="1"/>
      <c r="BD656" s="1"/>
      <c r="BH656" s="1"/>
      <c r="BI656" s="1"/>
      <c r="BJ656" s="1"/>
    </row>
    <row r="657" spans="38:62">
      <c r="AL657" s="1"/>
      <c r="AM657" s="1"/>
      <c r="AN657" s="1"/>
      <c r="AO657" s="1"/>
      <c r="AP657" s="1"/>
      <c r="AQ657" s="1"/>
      <c r="AS657" s="1"/>
      <c r="AT657" s="1"/>
      <c r="AU657" s="1"/>
      <c r="BB657" s="1"/>
      <c r="BC657" s="1"/>
      <c r="BD657" s="1"/>
      <c r="BH657" s="1"/>
      <c r="BI657" s="1"/>
      <c r="BJ657" s="1"/>
    </row>
    <row r="658" spans="38:62">
      <c r="AL658" s="1"/>
      <c r="AM658" s="1"/>
      <c r="AN658" s="1"/>
      <c r="AO658" s="1"/>
      <c r="AP658" s="1"/>
      <c r="AQ658" s="1"/>
      <c r="AS658" s="1"/>
      <c r="AT658" s="1"/>
      <c r="AU658" s="1"/>
      <c r="BB658" s="1"/>
      <c r="BC658" s="1"/>
      <c r="BD658" s="1"/>
      <c r="BH658" s="1"/>
      <c r="BI658" s="1"/>
      <c r="BJ658" s="1"/>
    </row>
    <row r="659" spans="38:62">
      <c r="AL659" s="1"/>
      <c r="AM659" s="1"/>
      <c r="AN659" s="1"/>
      <c r="AO659" s="1"/>
      <c r="AP659" s="1"/>
      <c r="AQ659" s="1"/>
      <c r="AS659" s="1"/>
      <c r="AT659" s="1"/>
      <c r="AU659" s="1"/>
      <c r="BB659" s="1"/>
      <c r="BC659" s="1"/>
      <c r="BD659" s="1"/>
      <c r="BH659" s="1"/>
      <c r="BI659" s="1"/>
      <c r="BJ659" s="1"/>
    </row>
    <row r="660" spans="38:62">
      <c r="AL660" s="1"/>
      <c r="AM660" s="1"/>
      <c r="AN660" s="1"/>
      <c r="AO660" s="1"/>
      <c r="AP660" s="1"/>
      <c r="AQ660" s="1"/>
      <c r="AS660" s="1"/>
      <c r="AT660" s="1"/>
      <c r="AU660" s="1"/>
      <c r="BB660" s="1"/>
      <c r="BC660" s="1"/>
      <c r="BD660" s="1"/>
      <c r="BH660" s="1"/>
      <c r="BI660" s="1"/>
      <c r="BJ660" s="1"/>
    </row>
    <row r="661" spans="38:62">
      <c r="AL661" s="1"/>
      <c r="AM661" s="1"/>
      <c r="AN661" s="1"/>
      <c r="AO661" s="1"/>
      <c r="AP661" s="1"/>
      <c r="AQ661" s="1"/>
      <c r="AS661" s="1"/>
      <c r="AT661" s="1"/>
      <c r="AU661" s="1"/>
      <c r="BB661" s="1"/>
      <c r="BC661" s="1"/>
      <c r="BD661" s="1"/>
      <c r="BH661" s="1"/>
      <c r="BI661" s="1"/>
      <c r="BJ661" s="1"/>
    </row>
    <row r="662" spans="38:62">
      <c r="AL662" s="1"/>
      <c r="AM662" s="1"/>
      <c r="AN662" s="1"/>
      <c r="AO662" s="1"/>
      <c r="AP662" s="1"/>
      <c r="AQ662" s="1"/>
      <c r="AS662" s="1"/>
      <c r="AT662" s="1"/>
      <c r="AU662" s="1"/>
      <c r="BB662" s="1"/>
      <c r="BC662" s="1"/>
      <c r="BD662" s="1"/>
      <c r="BH662" s="1"/>
      <c r="BI662" s="1"/>
      <c r="BJ662" s="1"/>
    </row>
    <row r="663" spans="38:62">
      <c r="AL663" s="1"/>
      <c r="AM663" s="1"/>
      <c r="AN663" s="1"/>
      <c r="AO663" s="1"/>
      <c r="AP663" s="1"/>
      <c r="AQ663" s="1"/>
      <c r="AS663" s="1"/>
      <c r="AT663" s="1"/>
      <c r="AU663" s="1"/>
      <c r="BB663" s="1"/>
      <c r="BC663" s="1"/>
      <c r="BD663" s="1"/>
      <c r="BH663" s="1"/>
      <c r="BI663" s="1"/>
      <c r="BJ663" s="1"/>
    </row>
    <row r="664" spans="38:62">
      <c r="AL664" s="1"/>
      <c r="AM664" s="1"/>
      <c r="AN664" s="1"/>
      <c r="AO664" s="1"/>
      <c r="AP664" s="1"/>
      <c r="AQ664" s="1"/>
      <c r="AS664" s="1"/>
      <c r="AT664" s="1"/>
      <c r="AU664" s="1"/>
      <c r="BB664" s="1"/>
      <c r="BC664" s="1"/>
      <c r="BD664" s="1"/>
      <c r="BH664" s="1"/>
      <c r="BI664" s="1"/>
      <c r="BJ664" s="1"/>
    </row>
    <row r="665" spans="38:62">
      <c r="AL665" s="1"/>
      <c r="AM665" s="1"/>
      <c r="AN665" s="1"/>
      <c r="AO665" s="1"/>
      <c r="AP665" s="1"/>
      <c r="AQ665" s="1"/>
      <c r="AS665" s="1"/>
      <c r="AT665" s="1"/>
      <c r="AU665" s="1"/>
      <c r="BB665" s="1"/>
      <c r="BC665" s="1"/>
      <c r="BD665" s="1"/>
      <c r="BH665" s="1"/>
      <c r="BI665" s="1"/>
      <c r="BJ665" s="1"/>
    </row>
    <row r="666" spans="38:62">
      <c r="AL666" s="1"/>
      <c r="AM666" s="1"/>
      <c r="AN666" s="1"/>
      <c r="AO666" s="1"/>
      <c r="AP666" s="1"/>
      <c r="AQ666" s="1"/>
      <c r="AS666" s="1"/>
      <c r="AT666" s="1"/>
      <c r="AU666" s="1"/>
      <c r="BB666" s="1"/>
      <c r="BC666" s="1"/>
      <c r="BD666" s="1"/>
      <c r="BH666" s="1"/>
      <c r="BI666" s="1"/>
      <c r="BJ666" s="1"/>
    </row>
    <row r="667" spans="38:62">
      <c r="AL667" s="1"/>
      <c r="AM667" s="1"/>
      <c r="AN667" s="1"/>
      <c r="AO667" s="1"/>
      <c r="AP667" s="1"/>
      <c r="AQ667" s="1"/>
      <c r="AS667" s="1"/>
      <c r="AT667" s="1"/>
      <c r="AU667" s="1"/>
      <c r="BB667" s="1"/>
      <c r="BC667" s="1"/>
      <c r="BD667" s="1"/>
      <c r="BH667" s="1"/>
      <c r="BI667" s="1"/>
      <c r="BJ667" s="1"/>
    </row>
    <row r="668" spans="38:62">
      <c r="AL668" s="1"/>
      <c r="AM668" s="1"/>
      <c r="AN668" s="1"/>
      <c r="AO668" s="1"/>
      <c r="AP668" s="1"/>
      <c r="AQ668" s="1"/>
      <c r="AS668" s="1"/>
      <c r="AT668" s="1"/>
      <c r="AU668" s="1"/>
      <c r="BB668" s="1"/>
      <c r="BC668" s="1"/>
      <c r="BD668" s="1"/>
      <c r="BH668" s="1"/>
      <c r="BI668" s="1"/>
      <c r="BJ668" s="1"/>
    </row>
    <row r="669" spans="38:62">
      <c r="AL669" s="1"/>
      <c r="AM669" s="1"/>
      <c r="AN669" s="1"/>
      <c r="AO669" s="1"/>
      <c r="AP669" s="1"/>
      <c r="AQ669" s="1"/>
      <c r="AS669" s="1"/>
      <c r="AT669" s="1"/>
      <c r="AU669" s="1"/>
      <c r="BB669" s="1"/>
      <c r="BC669" s="1"/>
      <c r="BD669" s="1"/>
      <c r="BH669" s="1"/>
      <c r="BI669" s="1"/>
      <c r="BJ669" s="1"/>
    </row>
    <row r="670" spans="38:62">
      <c r="AL670" s="1"/>
      <c r="AM670" s="1"/>
      <c r="AN670" s="1"/>
      <c r="AO670" s="1"/>
      <c r="AP670" s="1"/>
      <c r="AQ670" s="1"/>
      <c r="AS670" s="1"/>
      <c r="AT670" s="1"/>
      <c r="AU670" s="1"/>
      <c r="BB670" s="1"/>
      <c r="BC670" s="1"/>
      <c r="BD670" s="1"/>
      <c r="BH670" s="1"/>
      <c r="BI670" s="1"/>
      <c r="BJ670" s="1"/>
    </row>
    <row r="671" spans="38:62">
      <c r="AL671" s="1"/>
      <c r="AM671" s="1"/>
      <c r="AN671" s="1"/>
      <c r="AO671" s="1"/>
      <c r="AP671" s="1"/>
      <c r="AQ671" s="1"/>
      <c r="AS671" s="1"/>
      <c r="AT671" s="1"/>
      <c r="AU671" s="1"/>
      <c r="BB671" s="1"/>
      <c r="BC671" s="1"/>
      <c r="BD671" s="1"/>
      <c r="BH671" s="1"/>
      <c r="BI671" s="1"/>
      <c r="BJ671" s="1"/>
    </row>
    <row r="672" spans="38:62">
      <c r="AL672" s="1"/>
      <c r="AM672" s="1"/>
      <c r="AN672" s="1"/>
      <c r="AO672" s="1"/>
      <c r="AP672" s="1"/>
      <c r="AQ672" s="1"/>
      <c r="AS672" s="1"/>
      <c r="AT672" s="1"/>
      <c r="AU672" s="1"/>
      <c r="BB672" s="1"/>
      <c r="BC672" s="1"/>
      <c r="BD672" s="1"/>
      <c r="BH672" s="1"/>
      <c r="BI672" s="1"/>
      <c r="BJ672" s="1"/>
    </row>
    <row r="673" spans="38:62">
      <c r="AL673" s="1"/>
      <c r="AM673" s="1"/>
      <c r="AN673" s="1"/>
      <c r="AO673" s="1"/>
      <c r="AP673" s="1"/>
      <c r="AQ673" s="1"/>
      <c r="AS673" s="1"/>
      <c r="AT673" s="1"/>
      <c r="AU673" s="1"/>
      <c r="BB673" s="1"/>
      <c r="BC673" s="1"/>
      <c r="BD673" s="1"/>
      <c r="BH673" s="1"/>
      <c r="BI673" s="1"/>
      <c r="BJ673" s="1"/>
    </row>
    <row r="674" spans="38:62">
      <c r="AL674" s="1"/>
      <c r="AM674" s="1"/>
      <c r="AN674" s="1"/>
      <c r="AO674" s="1"/>
      <c r="AP674" s="1"/>
      <c r="AQ674" s="1"/>
      <c r="AS674" s="1"/>
      <c r="AT674" s="1"/>
      <c r="AU674" s="1"/>
      <c r="BB674" s="1"/>
      <c r="BC674" s="1"/>
      <c r="BD674" s="1"/>
      <c r="BH674" s="1"/>
      <c r="BI674" s="1"/>
      <c r="BJ674" s="1"/>
    </row>
    <row r="675" spans="38:62">
      <c r="AL675" s="1"/>
      <c r="AM675" s="1"/>
      <c r="AN675" s="1"/>
      <c r="AO675" s="1"/>
      <c r="AP675" s="1"/>
      <c r="AQ675" s="1"/>
      <c r="AS675" s="1"/>
      <c r="AT675" s="1"/>
      <c r="AU675" s="1"/>
      <c r="BB675" s="1"/>
      <c r="BC675" s="1"/>
      <c r="BD675" s="1"/>
      <c r="BH675" s="1"/>
      <c r="BI675" s="1"/>
      <c r="BJ675" s="1"/>
    </row>
    <row r="676" spans="38:62">
      <c r="AL676" s="1"/>
      <c r="AM676" s="1"/>
      <c r="AN676" s="1"/>
      <c r="AO676" s="1"/>
      <c r="AP676" s="1"/>
      <c r="AQ676" s="1"/>
      <c r="AS676" s="1"/>
      <c r="AT676" s="1"/>
      <c r="AU676" s="1"/>
      <c r="BB676" s="1"/>
      <c r="BC676" s="1"/>
      <c r="BD676" s="1"/>
      <c r="BH676" s="1"/>
      <c r="BI676" s="1"/>
      <c r="BJ676" s="1"/>
    </row>
    <row r="677" spans="38:62">
      <c r="AL677" s="1"/>
      <c r="AM677" s="1"/>
      <c r="AN677" s="1"/>
      <c r="AO677" s="1"/>
      <c r="AP677" s="1"/>
      <c r="AQ677" s="1"/>
      <c r="AS677" s="1"/>
      <c r="AT677" s="1"/>
      <c r="AU677" s="1"/>
      <c r="BB677" s="1"/>
      <c r="BC677" s="1"/>
      <c r="BD677" s="1"/>
      <c r="BH677" s="1"/>
      <c r="BI677" s="1"/>
      <c r="BJ677" s="1"/>
    </row>
    <row r="678" spans="38:62">
      <c r="AL678" s="1"/>
      <c r="AM678" s="1"/>
      <c r="AN678" s="1"/>
      <c r="AO678" s="1"/>
      <c r="AP678" s="1"/>
      <c r="AQ678" s="1"/>
      <c r="AS678" s="1"/>
      <c r="AT678" s="1"/>
      <c r="AU678" s="1"/>
      <c r="BB678" s="1"/>
      <c r="BC678" s="1"/>
      <c r="BD678" s="1"/>
      <c r="BH678" s="1"/>
      <c r="BI678" s="1"/>
      <c r="BJ678" s="1"/>
    </row>
    <row r="679" spans="38:62">
      <c r="AL679" s="1"/>
      <c r="AM679" s="1"/>
      <c r="AN679" s="1"/>
      <c r="AO679" s="1"/>
      <c r="AP679" s="1"/>
      <c r="AQ679" s="1"/>
      <c r="AS679" s="1"/>
      <c r="AT679" s="1"/>
      <c r="AU679" s="1"/>
      <c r="BB679" s="1"/>
      <c r="BC679" s="1"/>
      <c r="BD679" s="1"/>
      <c r="BH679" s="1"/>
      <c r="BI679" s="1"/>
      <c r="BJ679" s="1"/>
    </row>
    <row r="680" spans="38:62">
      <c r="AL680" s="1"/>
      <c r="AM680" s="1"/>
      <c r="AN680" s="1"/>
      <c r="AO680" s="1"/>
      <c r="AP680" s="1"/>
      <c r="AQ680" s="1"/>
      <c r="AS680" s="1"/>
      <c r="AT680" s="1"/>
      <c r="AU680" s="1"/>
      <c r="BB680" s="1"/>
      <c r="BC680" s="1"/>
      <c r="BD680" s="1"/>
      <c r="BH680" s="1"/>
      <c r="BI680" s="1"/>
      <c r="BJ680" s="1"/>
    </row>
    <row r="681" spans="38:62">
      <c r="AL681" s="1"/>
      <c r="AM681" s="1"/>
      <c r="AN681" s="1"/>
      <c r="AO681" s="1"/>
      <c r="AP681" s="1"/>
      <c r="AQ681" s="1"/>
      <c r="AS681" s="1"/>
      <c r="AT681" s="1"/>
      <c r="AU681" s="1"/>
      <c r="BB681" s="1"/>
      <c r="BC681" s="1"/>
      <c r="BD681" s="1"/>
      <c r="BH681" s="1"/>
      <c r="BI681" s="1"/>
      <c r="BJ681" s="1"/>
    </row>
    <row r="682" spans="38:62">
      <c r="AL682" s="1"/>
      <c r="AM682" s="1"/>
      <c r="AN682" s="1"/>
      <c r="AO682" s="1"/>
      <c r="AP682" s="1"/>
      <c r="AQ682" s="1"/>
      <c r="AS682" s="1"/>
      <c r="AT682" s="1"/>
      <c r="AU682" s="1"/>
      <c r="BB682" s="1"/>
      <c r="BC682" s="1"/>
      <c r="BD682" s="1"/>
      <c r="BH682" s="1"/>
      <c r="BI682" s="1"/>
      <c r="BJ682" s="1"/>
    </row>
    <row r="683" spans="38:62">
      <c r="AL683" s="1"/>
      <c r="AM683" s="1"/>
      <c r="AN683" s="1"/>
      <c r="AO683" s="1"/>
      <c r="AP683" s="1"/>
      <c r="AQ683" s="1"/>
      <c r="AS683" s="1"/>
      <c r="AT683" s="1"/>
      <c r="AU683" s="1"/>
      <c r="BB683" s="1"/>
      <c r="BC683" s="1"/>
      <c r="BD683" s="1"/>
      <c r="BH683" s="1"/>
      <c r="BI683" s="1"/>
      <c r="BJ683" s="1"/>
    </row>
    <row r="684" spans="38:62">
      <c r="AL684" s="1"/>
      <c r="AM684" s="1"/>
      <c r="AN684" s="1"/>
      <c r="AO684" s="1"/>
      <c r="AP684" s="1"/>
      <c r="AQ684" s="1"/>
      <c r="AS684" s="1"/>
      <c r="AT684" s="1"/>
      <c r="AU684" s="1"/>
      <c r="BB684" s="1"/>
      <c r="BC684" s="1"/>
      <c r="BD684" s="1"/>
      <c r="BH684" s="1"/>
      <c r="BI684" s="1"/>
      <c r="BJ684" s="1"/>
    </row>
    <row r="685" spans="38:62">
      <c r="AL685" s="1"/>
      <c r="AM685" s="1"/>
      <c r="AN685" s="1"/>
      <c r="AO685" s="1"/>
      <c r="AP685" s="1"/>
      <c r="AQ685" s="1"/>
      <c r="AS685" s="1"/>
      <c r="AT685" s="1"/>
      <c r="AU685" s="1"/>
      <c r="BB685" s="1"/>
      <c r="BC685" s="1"/>
      <c r="BD685" s="1"/>
      <c r="BH685" s="1"/>
      <c r="BI685" s="1"/>
      <c r="BJ685" s="1"/>
    </row>
    <row r="686" spans="38:62">
      <c r="AL686" s="1"/>
      <c r="AM686" s="1"/>
      <c r="AN686" s="1"/>
      <c r="AO686" s="1"/>
      <c r="AP686" s="1"/>
      <c r="AQ686" s="1"/>
      <c r="AS686" s="1"/>
      <c r="AT686" s="1"/>
      <c r="AU686" s="1"/>
      <c r="BB686" s="1"/>
      <c r="BC686" s="1"/>
      <c r="BD686" s="1"/>
      <c r="BH686" s="1"/>
      <c r="BI686" s="1"/>
      <c r="BJ686" s="1"/>
    </row>
    <row r="687" spans="38:62">
      <c r="AL687" s="1"/>
      <c r="AM687" s="1"/>
      <c r="AN687" s="1"/>
      <c r="AO687" s="1"/>
      <c r="AP687" s="1"/>
      <c r="AQ687" s="1"/>
      <c r="AS687" s="1"/>
      <c r="AT687" s="1"/>
      <c r="AU687" s="1"/>
      <c r="BB687" s="1"/>
      <c r="BC687" s="1"/>
      <c r="BD687" s="1"/>
      <c r="BH687" s="1"/>
      <c r="BI687" s="1"/>
      <c r="BJ687" s="1"/>
    </row>
    <row r="688" spans="38:62">
      <c r="AL688" s="1"/>
      <c r="AM688" s="1"/>
      <c r="AN688" s="1"/>
      <c r="AO688" s="1"/>
      <c r="AP688" s="1"/>
      <c r="AQ688" s="1"/>
      <c r="AS688" s="1"/>
      <c r="AT688" s="1"/>
      <c r="AU688" s="1"/>
      <c r="BB688" s="1"/>
      <c r="BC688" s="1"/>
      <c r="BD688" s="1"/>
      <c r="BH688" s="1"/>
      <c r="BI688" s="1"/>
      <c r="BJ688" s="1"/>
    </row>
    <row r="689" spans="38:62">
      <c r="AL689" s="1"/>
      <c r="AM689" s="1"/>
      <c r="AN689" s="1"/>
      <c r="AO689" s="1"/>
      <c r="AP689" s="1"/>
      <c r="AQ689" s="1"/>
      <c r="AS689" s="1"/>
      <c r="AT689" s="1"/>
      <c r="AU689" s="1"/>
      <c r="BB689" s="1"/>
      <c r="BC689" s="1"/>
      <c r="BD689" s="1"/>
      <c r="BH689" s="1"/>
      <c r="BI689" s="1"/>
      <c r="BJ689" s="1"/>
    </row>
    <row r="690" spans="38:62">
      <c r="AL690" s="1"/>
      <c r="AM690" s="1"/>
      <c r="AN690" s="1"/>
      <c r="AO690" s="1"/>
      <c r="AP690" s="1"/>
      <c r="AQ690" s="1"/>
      <c r="AS690" s="1"/>
      <c r="AT690" s="1"/>
      <c r="AU690" s="1"/>
      <c r="BB690" s="1"/>
      <c r="BC690" s="1"/>
      <c r="BD690" s="1"/>
      <c r="BH690" s="1"/>
      <c r="BI690" s="1"/>
      <c r="BJ690" s="1"/>
    </row>
    <row r="691" spans="38:62">
      <c r="AL691" s="1"/>
      <c r="AM691" s="1"/>
      <c r="AN691" s="1"/>
      <c r="AO691" s="1"/>
      <c r="AP691" s="1"/>
      <c r="AQ691" s="1"/>
      <c r="AS691" s="1"/>
      <c r="AT691" s="1"/>
      <c r="AU691" s="1"/>
      <c r="BB691" s="1"/>
      <c r="BC691" s="1"/>
      <c r="BD691" s="1"/>
      <c r="BH691" s="1"/>
      <c r="BI691" s="1"/>
      <c r="BJ691" s="1"/>
    </row>
    <row r="692" spans="38:62">
      <c r="AL692" s="1"/>
      <c r="AM692" s="1"/>
      <c r="AN692" s="1"/>
      <c r="AO692" s="1"/>
      <c r="AP692" s="1"/>
      <c r="AQ692" s="1"/>
      <c r="AS692" s="1"/>
      <c r="AT692" s="1"/>
      <c r="AU692" s="1"/>
      <c r="BB692" s="1"/>
      <c r="BC692" s="1"/>
      <c r="BD692" s="1"/>
      <c r="BH692" s="1"/>
      <c r="BI692" s="1"/>
      <c r="BJ692" s="1"/>
    </row>
    <row r="693" spans="38:62">
      <c r="AL693" s="1"/>
      <c r="AM693" s="1"/>
      <c r="AN693" s="1"/>
      <c r="AO693" s="1"/>
      <c r="AP693" s="1"/>
      <c r="AQ693" s="1"/>
      <c r="AS693" s="1"/>
      <c r="AT693" s="1"/>
      <c r="AU693" s="1"/>
      <c r="BB693" s="1"/>
      <c r="BC693" s="1"/>
      <c r="BD693" s="1"/>
      <c r="BH693" s="1"/>
      <c r="BI693" s="1"/>
      <c r="BJ693" s="1"/>
    </row>
    <row r="694" spans="38:62">
      <c r="AL694" s="1"/>
      <c r="AM694" s="1"/>
      <c r="AN694" s="1"/>
      <c r="AO694" s="1"/>
      <c r="AP694" s="1"/>
      <c r="AQ694" s="1"/>
      <c r="AS694" s="1"/>
      <c r="AT694" s="1"/>
      <c r="AU694" s="1"/>
      <c r="BB694" s="1"/>
      <c r="BC694" s="1"/>
      <c r="BD694" s="1"/>
      <c r="BH694" s="1"/>
      <c r="BI694" s="1"/>
      <c r="BJ694" s="1"/>
    </row>
    <row r="695" spans="38:62">
      <c r="AL695" s="1"/>
      <c r="AM695" s="1"/>
      <c r="AN695" s="1"/>
      <c r="AO695" s="1"/>
      <c r="AP695" s="1"/>
      <c r="AQ695" s="1"/>
      <c r="AS695" s="1"/>
      <c r="AT695" s="1"/>
      <c r="AU695" s="1"/>
      <c r="BB695" s="1"/>
      <c r="BC695" s="1"/>
      <c r="BD695" s="1"/>
      <c r="BH695" s="1"/>
      <c r="BI695" s="1"/>
      <c r="BJ695" s="1"/>
    </row>
    <row r="696" spans="38:62">
      <c r="AL696" s="1"/>
      <c r="AM696" s="1"/>
      <c r="AN696" s="1"/>
      <c r="AO696" s="1"/>
      <c r="AP696" s="1"/>
      <c r="AQ696" s="1"/>
      <c r="AS696" s="1"/>
      <c r="AT696" s="1"/>
      <c r="AU696" s="1"/>
      <c r="BB696" s="1"/>
      <c r="BC696" s="1"/>
      <c r="BD696" s="1"/>
      <c r="BH696" s="1"/>
      <c r="BI696" s="1"/>
      <c r="BJ696" s="1"/>
    </row>
    <row r="697" spans="38:62">
      <c r="AL697" s="1"/>
      <c r="AM697" s="1"/>
      <c r="AN697" s="1"/>
      <c r="AO697" s="1"/>
      <c r="AP697" s="1"/>
      <c r="AQ697" s="1"/>
      <c r="AS697" s="1"/>
      <c r="AT697" s="1"/>
      <c r="AU697" s="1"/>
      <c r="BB697" s="1"/>
      <c r="BC697" s="1"/>
      <c r="BD697" s="1"/>
      <c r="BH697" s="1"/>
      <c r="BI697" s="1"/>
      <c r="BJ697" s="1"/>
    </row>
    <row r="698" spans="38:62">
      <c r="AL698" s="1"/>
      <c r="AM698" s="1"/>
      <c r="AN698" s="1"/>
      <c r="AO698" s="1"/>
      <c r="AP698" s="1"/>
      <c r="AQ698" s="1"/>
      <c r="AS698" s="1"/>
      <c r="AT698" s="1"/>
      <c r="AU698" s="1"/>
      <c r="BB698" s="1"/>
      <c r="BC698" s="1"/>
      <c r="BD698" s="1"/>
      <c r="BH698" s="1"/>
      <c r="BI698" s="1"/>
      <c r="BJ698" s="1"/>
    </row>
    <row r="699" spans="38:62">
      <c r="AL699" s="1"/>
      <c r="AM699" s="1"/>
      <c r="AN699" s="1"/>
      <c r="AO699" s="1"/>
      <c r="AP699" s="1"/>
      <c r="AQ699" s="1"/>
      <c r="AS699" s="1"/>
      <c r="AT699" s="1"/>
      <c r="AU699" s="1"/>
      <c r="BB699" s="1"/>
      <c r="BC699" s="1"/>
      <c r="BD699" s="1"/>
      <c r="BH699" s="1"/>
      <c r="BI699" s="1"/>
      <c r="BJ699" s="1"/>
    </row>
    <row r="700" spans="38:62">
      <c r="AL700" s="1"/>
      <c r="AM700" s="1"/>
      <c r="AN700" s="1"/>
      <c r="AO700" s="1"/>
      <c r="AP700" s="1"/>
      <c r="AQ700" s="1"/>
      <c r="AS700" s="1"/>
      <c r="AT700" s="1"/>
      <c r="AU700" s="1"/>
      <c r="BB700" s="1"/>
      <c r="BC700" s="1"/>
      <c r="BD700" s="1"/>
      <c r="BH700" s="1"/>
      <c r="BI700" s="1"/>
      <c r="BJ700" s="1"/>
    </row>
    <row r="701" spans="38:62">
      <c r="AL701" s="1"/>
      <c r="AM701" s="1"/>
      <c r="AN701" s="1"/>
      <c r="AO701" s="1"/>
      <c r="AP701" s="1"/>
      <c r="AQ701" s="1"/>
      <c r="AS701" s="1"/>
      <c r="AT701" s="1"/>
      <c r="AU701" s="1"/>
      <c r="BB701" s="1"/>
      <c r="BC701" s="1"/>
      <c r="BD701" s="1"/>
      <c r="BH701" s="1"/>
      <c r="BI701" s="1"/>
      <c r="BJ701" s="1"/>
    </row>
    <row r="702" spans="38:62">
      <c r="AL702" s="1"/>
      <c r="AM702" s="1"/>
      <c r="AN702" s="1"/>
      <c r="AO702" s="1"/>
      <c r="AP702" s="1"/>
      <c r="AQ702" s="1"/>
      <c r="AS702" s="1"/>
      <c r="AT702" s="1"/>
      <c r="AU702" s="1"/>
      <c r="BB702" s="1"/>
      <c r="BC702" s="1"/>
      <c r="BD702" s="1"/>
      <c r="BH702" s="1"/>
      <c r="BI702" s="1"/>
      <c r="BJ702" s="1"/>
    </row>
    <row r="703" spans="38:62">
      <c r="AL703" s="1"/>
      <c r="AM703" s="1"/>
      <c r="AN703" s="1"/>
      <c r="AO703" s="1"/>
      <c r="AP703" s="1"/>
      <c r="AQ703" s="1"/>
      <c r="AS703" s="1"/>
      <c r="AT703" s="1"/>
      <c r="AU703" s="1"/>
      <c r="BB703" s="1"/>
      <c r="BC703" s="1"/>
      <c r="BD703" s="1"/>
      <c r="BH703" s="1"/>
      <c r="BI703" s="1"/>
      <c r="BJ703" s="1"/>
    </row>
    <row r="704" spans="38:62">
      <c r="AL704" s="1"/>
      <c r="AM704" s="1"/>
      <c r="AN704" s="1"/>
      <c r="AO704" s="1"/>
      <c r="AP704" s="1"/>
      <c r="AQ704" s="1"/>
      <c r="AS704" s="1"/>
      <c r="AT704" s="1"/>
      <c r="AU704" s="1"/>
      <c r="BB704" s="1"/>
      <c r="BC704" s="1"/>
      <c r="BD704" s="1"/>
      <c r="BH704" s="1"/>
      <c r="BI704" s="1"/>
      <c r="BJ704" s="1"/>
    </row>
    <row r="705" spans="38:62">
      <c r="AL705" s="1"/>
      <c r="AM705" s="1"/>
      <c r="AN705" s="1"/>
      <c r="AO705" s="1"/>
      <c r="AP705" s="1"/>
      <c r="AQ705" s="1"/>
      <c r="AS705" s="1"/>
      <c r="AT705" s="1"/>
      <c r="AU705" s="1"/>
      <c r="BB705" s="1"/>
      <c r="BC705" s="1"/>
      <c r="BD705" s="1"/>
      <c r="BH705" s="1"/>
      <c r="BI705" s="1"/>
      <c r="BJ705" s="1"/>
    </row>
    <row r="706" spans="38:62">
      <c r="AL706" s="1"/>
      <c r="AM706" s="1"/>
      <c r="AN706" s="1"/>
      <c r="AO706" s="1"/>
      <c r="AP706" s="1"/>
      <c r="AQ706" s="1"/>
      <c r="AS706" s="1"/>
      <c r="AT706" s="1"/>
      <c r="AU706" s="1"/>
      <c r="BB706" s="1"/>
      <c r="BC706" s="1"/>
      <c r="BD706" s="1"/>
      <c r="BH706" s="1"/>
      <c r="BI706" s="1"/>
      <c r="BJ706" s="1"/>
    </row>
    <row r="707" spans="38:62">
      <c r="AL707" s="1"/>
      <c r="AM707" s="1"/>
      <c r="AN707" s="1"/>
      <c r="AO707" s="1"/>
      <c r="AP707" s="1"/>
      <c r="AQ707" s="1"/>
      <c r="AS707" s="1"/>
      <c r="AT707" s="1"/>
      <c r="AU707" s="1"/>
      <c r="BB707" s="1"/>
      <c r="BC707" s="1"/>
      <c r="BD707" s="1"/>
      <c r="BH707" s="1"/>
      <c r="BI707" s="1"/>
      <c r="BJ707" s="1"/>
    </row>
    <row r="708" spans="38:62">
      <c r="AL708" s="1"/>
      <c r="AM708" s="1"/>
      <c r="AN708" s="1"/>
      <c r="AO708" s="1"/>
      <c r="AP708" s="1"/>
      <c r="AQ708" s="1"/>
      <c r="AS708" s="1"/>
      <c r="AT708" s="1"/>
      <c r="AU708" s="1"/>
      <c r="BB708" s="1"/>
      <c r="BC708" s="1"/>
      <c r="BD708" s="1"/>
      <c r="BH708" s="1"/>
      <c r="BI708" s="1"/>
      <c r="BJ708" s="1"/>
    </row>
    <row r="709" spans="38:62">
      <c r="AL709" s="1"/>
      <c r="AM709" s="1"/>
      <c r="AN709" s="1"/>
      <c r="AO709" s="1"/>
      <c r="AP709" s="1"/>
      <c r="AQ709" s="1"/>
      <c r="AS709" s="1"/>
      <c r="AT709" s="1"/>
      <c r="AU709" s="1"/>
      <c r="BB709" s="1"/>
      <c r="BC709" s="1"/>
      <c r="BD709" s="1"/>
      <c r="BH709" s="1"/>
      <c r="BI709" s="1"/>
      <c r="BJ709" s="1"/>
    </row>
    <row r="710" spans="38:62">
      <c r="AL710" s="1"/>
      <c r="AM710" s="1"/>
      <c r="AN710" s="1"/>
      <c r="AO710" s="1"/>
      <c r="AP710" s="1"/>
      <c r="AQ710" s="1"/>
      <c r="AS710" s="1"/>
      <c r="AT710" s="1"/>
      <c r="AU710" s="1"/>
      <c r="BB710" s="1"/>
      <c r="BC710" s="1"/>
      <c r="BD710" s="1"/>
      <c r="BH710" s="1"/>
      <c r="BI710" s="1"/>
      <c r="BJ710" s="1"/>
    </row>
    <row r="711" spans="38:62">
      <c r="AL711" s="1"/>
      <c r="AM711" s="1"/>
      <c r="AN711" s="1"/>
      <c r="AO711" s="1"/>
      <c r="AP711" s="1"/>
      <c r="AQ711" s="1"/>
      <c r="AS711" s="1"/>
      <c r="AT711" s="1"/>
      <c r="AU711" s="1"/>
      <c r="BB711" s="1"/>
      <c r="BC711" s="1"/>
      <c r="BD711" s="1"/>
      <c r="BH711" s="1"/>
      <c r="BI711" s="1"/>
      <c r="BJ711" s="1"/>
    </row>
    <row r="712" spans="38:62">
      <c r="AL712" s="1"/>
      <c r="AM712" s="1"/>
      <c r="AN712" s="1"/>
      <c r="AO712" s="1"/>
      <c r="AP712" s="1"/>
      <c r="AQ712" s="1"/>
      <c r="AS712" s="1"/>
      <c r="AT712" s="1"/>
      <c r="AU712" s="1"/>
      <c r="BB712" s="1"/>
      <c r="BC712" s="1"/>
      <c r="BD712" s="1"/>
      <c r="BH712" s="1"/>
      <c r="BI712" s="1"/>
      <c r="BJ712" s="1"/>
    </row>
    <row r="713" spans="38:62">
      <c r="AL713" s="1"/>
      <c r="AM713" s="1"/>
      <c r="AN713" s="1"/>
      <c r="AO713" s="1"/>
      <c r="AP713" s="1"/>
      <c r="AQ713" s="1"/>
      <c r="AS713" s="1"/>
      <c r="AT713" s="1"/>
      <c r="AU713" s="1"/>
      <c r="BB713" s="1"/>
      <c r="BC713" s="1"/>
      <c r="BD713" s="1"/>
      <c r="BH713" s="1"/>
      <c r="BI713" s="1"/>
      <c r="BJ713" s="1"/>
    </row>
    <row r="714" spans="38:62">
      <c r="AL714" s="1"/>
      <c r="AM714" s="1"/>
      <c r="AN714" s="1"/>
      <c r="AO714" s="1"/>
      <c r="AP714" s="1"/>
      <c r="AQ714" s="1"/>
      <c r="AS714" s="1"/>
      <c r="AT714" s="1"/>
      <c r="AU714" s="1"/>
      <c r="BB714" s="1"/>
      <c r="BC714" s="1"/>
      <c r="BD714" s="1"/>
      <c r="BH714" s="1"/>
      <c r="BI714" s="1"/>
      <c r="BJ714" s="1"/>
    </row>
    <row r="715" spans="38:62">
      <c r="AL715" s="1"/>
      <c r="AM715" s="1"/>
      <c r="AN715" s="1"/>
      <c r="AO715" s="1"/>
      <c r="AP715" s="1"/>
      <c r="AQ715" s="1"/>
      <c r="AS715" s="1"/>
      <c r="AT715" s="1"/>
      <c r="AU715" s="1"/>
      <c r="BB715" s="1"/>
      <c r="BC715" s="1"/>
      <c r="BD715" s="1"/>
      <c r="BH715" s="1"/>
      <c r="BI715" s="1"/>
      <c r="BJ715" s="1"/>
    </row>
    <row r="716" spans="38:62">
      <c r="AL716" s="1"/>
      <c r="AM716" s="1"/>
      <c r="AN716" s="1"/>
      <c r="AO716" s="1"/>
      <c r="AP716" s="1"/>
      <c r="AQ716" s="1"/>
      <c r="AS716" s="1"/>
      <c r="AT716" s="1"/>
      <c r="AU716" s="1"/>
      <c r="BB716" s="1"/>
      <c r="BC716" s="1"/>
      <c r="BD716" s="1"/>
      <c r="BH716" s="1"/>
      <c r="BI716" s="1"/>
      <c r="BJ716" s="1"/>
    </row>
    <row r="717" spans="38:62">
      <c r="AL717" s="1"/>
      <c r="AM717" s="1"/>
      <c r="AN717" s="1"/>
      <c r="AO717" s="1"/>
      <c r="AP717" s="1"/>
      <c r="AQ717" s="1"/>
      <c r="AS717" s="1"/>
      <c r="AT717" s="1"/>
      <c r="AU717" s="1"/>
      <c r="BB717" s="1"/>
      <c r="BC717" s="1"/>
      <c r="BD717" s="1"/>
      <c r="BH717" s="1"/>
      <c r="BI717" s="1"/>
      <c r="BJ717" s="1"/>
    </row>
    <row r="718" spans="38:62">
      <c r="AL718" s="1"/>
      <c r="AM718" s="1"/>
      <c r="AN718" s="1"/>
      <c r="AO718" s="1"/>
      <c r="AP718" s="1"/>
      <c r="AQ718" s="1"/>
      <c r="AS718" s="1"/>
      <c r="AT718" s="1"/>
      <c r="AU718" s="1"/>
      <c r="BB718" s="1"/>
      <c r="BC718" s="1"/>
      <c r="BD718" s="1"/>
      <c r="BH718" s="1"/>
      <c r="BI718" s="1"/>
      <c r="BJ718" s="1"/>
    </row>
    <row r="719" spans="38:62">
      <c r="AL719" s="1"/>
      <c r="AM719" s="1"/>
      <c r="AN719" s="1"/>
      <c r="AO719" s="1"/>
      <c r="AP719" s="1"/>
      <c r="AQ719" s="1"/>
      <c r="AS719" s="1"/>
      <c r="AT719" s="1"/>
      <c r="AU719" s="1"/>
      <c r="BB719" s="1"/>
      <c r="BC719" s="1"/>
      <c r="BD719" s="1"/>
      <c r="BH719" s="1"/>
      <c r="BI719" s="1"/>
      <c r="BJ719" s="1"/>
    </row>
    <row r="720" spans="38:62">
      <c r="AL720" s="1"/>
      <c r="AM720" s="1"/>
      <c r="AN720" s="1"/>
      <c r="AO720" s="1"/>
      <c r="AP720" s="1"/>
      <c r="AQ720" s="1"/>
      <c r="AS720" s="1"/>
      <c r="AT720" s="1"/>
      <c r="AU720" s="1"/>
      <c r="BB720" s="1"/>
      <c r="BC720" s="1"/>
      <c r="BD720" s="1"/>
      <c r="BH720" s="1"/>
      <c r="BI720" s="1"/>
      <c r="BJ720" s="1"/>
    </row>
    <row r="721" spans="38:62">
      <c r="AL721" s="1"/>
      <c r="AM721" s="1"/>
      <c r="AN721" s="1"/>
      <c r="AO721" s="1"/>
      <c r="AP721" s="1"/>
      <c r="AQ721" s="1"/>
      <c r="AS721" s="1"/>
      <c r="AT721" s="1"/>
      <c r="AU721" s="1"/>
      <c r="BB721" s="1"/>
      <c r="BC721" s="1"/>
      <c r="BD721" s="1"/>
      <c r="BH721" s="1"/>
      <c r="BI721" s="1"/>
      <c r="BJ721" s="1"/>
    </row>
    <row r="722" spans="38:62">
      <c r="AL722" s="1"/>
      <c r="AM722" s="1"/>
      <c r="AN722" s="1"/>
      <c r="AO722" s="1"/>
      <c r="AP722" s="1"/>
      <c r="AQ722" s="1"/>
      <c r="AS722" s="1"/>
      <c r="AT722" s="1"/>
      <c r="AU722" s="1"/>
      <c r="BB722" s="1"/>
      <c r="BC722" s="1"/>
      <c r="BD722" s="1"/>
      <c r="BH722" s="1"/>
      <c r="BI722" s="1"/>
      <c r="BJ722" s="1"/>
    </row>
    <row r="723" spans="38:62">
      <c r="AL723" s="1"/>
      <c r="AM723" s="1"/>
      <c r="AN723" s="1"/>
      <c r="AO723" s="1"/>
      <c r="AP723" s="1"/>
      <c r="AQ723" s="1"/>
      <c r="AS723" s="1"/>
      <c r="AT723" s="1"/>
      <c r="AU723" s="1"/>
      <c r="BB723" s="1"/>
      <c r="BC723" s="1"/>
      <c r="BD723" s="1"/>
      <c r="BH723" s="1"/>
      <c r="BI723" s="1"/>
      <c r="BJ723" s="1"/>
    </row>
    <row r="724" spans="38:62">
      <c r="AL724" s="1"/>
      <c r="AM724" s="1"/>
      <c r="AN724" s="1"/>
      <c r="AO724" s="1"/>
      <c r="AP724" s="1"/>
      <c r="AQ724" s="1"/>
      <c r="AS724" s="1"/>
      <c r="AT724" s="1"/>
      <c r="AU724" s="1"/>
      <c r="BB724" s="1"/>
      <c r="BC724" s="1"/>
      <c r="BD724" s="1"/>
      <c r="BH724" s="1"/>
      <c r="BI724" s="1"/>
      <c r="BJ724" s="1"/>
    </row>
    <row r="725" spans="38:62">
      <c r="AL725" s="1"/>
      <c r="AM725" s="1"/>
      <c r="AN725" s="1"/>
      <c r="AO725" s="1"/>
      <c r="AP725" s="1"/>
      <c r="AQ725" s="1"/>
      <c r="AS725" s="1"/>
      <c r="AT725" s="1"/>
      <c r="AU725" s="1"/>
      <c r="BB725" s="1"/>
      <c r="BC725" s="1"/>
      <c r="BD725" s="1"/>
      <c r="BH725" s="1"/>
      <c r="BI725" s="1"/>
      <c r="BJ725" s="1"/>
    </row>
    <row r="726" spans="38:62">
      <c r="AL726" s="1"/>
      <c r="AM726" s="1"/>
      <c r="AN726" s="1"/>
      <c r="AO726" s="1"/>
      <c r="AP726" s="1"/>
      <c r="AQ726" s="1"/>
      <c r="AS726" s="1"/>
      <c r="AT726" s="1"/>
      <c r="AU726" s="1"/>
      <c r="BB726" s="1"/>
      <c r="BC726" s="1"/>
      <c r="BD726" s="1"/>
      <c r="BH726" s="1"/>
      <c r="BI726" s="1"/>
      <c r="BJ726" s="1"/>
    </row>
    <row r="727" spans="38:62">
      <c r="AL727" s="1"/>
      <c r="AM727" s="1"/>
      <c r="AN727" s="1"/>
      <c r="AO727" s="1"/>
      <c r="AP727" s="1"/>
      <c r="AQ727" s="1"/>
      <c r="AS727" s="1"/>
      <c r="AT727" s="1"/>
      <c r="AU727" s="1"/>
      <c r="BB727" s="1"/>
      <c r="BC727" s="1"/>
      <c r="BD727" s="1"/>
      <c r="BH727" s="1"/>
      <c r="BI727" s="1"/>
      <c r="BJ727" s="1"/>
    </row>
    <row r="728" spans="38:62">
      <c r="AL728" s="1"/>
      <c r="AM728" s="1"/>
      <c r="AN728" s="1"/>
      <c r="AO728" s="1"/>
      <c r="AP728" s="1"/>
      <c r="AQ728" s="1"/>
      <c r="AS728" s="1"/>
      <c r="AT728" s="1"/>
      <c r="AU728" s="1"/>
      <c r="BB728" s="1"/>
      <c r="BC728" s="1"/>
      <c r="BD728" s="1"/>
      <c r="BH728" s="1"/>
      <c r="BI728" s="1"/>
      <c r="BJ728" s="1"/>
    </row>
    <row r="729" spans="38:62">
      <c r="AL729" s="1"/>
      <c r="AM729" s="1"/>
      <c r="AN729" s="1"/>
      <c r="AO729" s="1"/>
      <c r="AP729" s="1"/>
      <c r="AQ729" s="1"/>
      <c r="AS729" s="1"/>
      <c r="AT729" s="1"/>
      <c r="AU729" s="1"/>
      <c r="BB729" s="1"/>
      <c r="BC729" s="1"/>
      <c r="BD729" s="1"/>
      <c r="BH729" s="1"/>
      <c r="BI729" s="1"/>
      <c r="BJ729" s="1"/>
    </row>
    <row r="730" spans="38:62">
      <c r="AL730" s="1"/>
      <c r="AM730" s="1"/>
      <c r="AN730" s="1"/>
      <c r="AO730" s="1"/>
      <c r="AP730" s="1"/>
      <c r="AQ730" s="1"/>
      <c r="AS730" s="1"/>
      <c r="AT730" s="1"/>
      <c r="AU730" s="1"/>
      <c r="BB730" s="1"/>
      <c r="BC730" s="1"/>
      <c r="BD730" s="1"/>
      <c r="BH730" s="1"/>
      <c r="BI730" s="1"/>
      <c r="BJ730" s="1"/>
    </row>
    <row r="731" spans="38:62">
      <c r="AL731" s="1"/>
      <c r="AM731" s="1"/>
      <c r="AN731" s="1"/>
      <c r="AO731" s="1"/>
      <c r="AP731" s="1"/>
      <c r="AQ731" s="1"/>
      <c r="AS731" s="1"/>
      <c r="AT731" s="1"/>
      <c r="AU731" s="1"/>
      <c r="BB731" s="1"/>
      <c r="BC731" s="1"/>
      <c r="BD731" s="1"/>
      <c r="BH731" s="1"/>
      <c r="BI731" s="1"/>
      <c r="BJ731" s="1"/>
    </row>
    <row r="732" spans="38:62">
      <c r="AL732" s="1"/>
      <c r="AM732" s="1"/>
      <c r="AN732" s="1"/>
      <c r="AO732" s="1"/>
      <c r="AP732" s="1"/>
      <c r="AQ732" s="1"/>
      <c r="AS732" s="1"/>
      <c r="AT732" s="1"/>
      <c r="AU732" s="1"/>
      <c r="BB732" s="1"/>
      <c r="BC732" s="1"/>
      <c r="BD732" s="1"/>
      <c r="BH732" s="1"/>
      <c r="BI732" s="1"/>
      <c r="BJ732" s="1"/>
    </row>
    <row r="733" spans="38:62">
      <c r="AL733" s="1"/>
      <c r="AM733" s="1"/>
      <c r="AN733" s="1"/>
      <c r="AO733" s="1"/>
      <c r="AP733" s="1"/>
      <c r="AQ733" s="1"/>
      <c r="AS733" s="1"/>
      <c r="AT733" s="1"/>
      <c r="AU733" s="1"/>
      <c r="BB733" s="1"/>
      <c r="BC733" s="1"/>
      <c r="BD733" s="1"/>
      <c r="BH733" s="1"/>
      <c r="BI733" s="1"/>
      <c r="BJ733" s="1"/>
    </row>
    <row r="734" spans="38:62">
      <c r="AL734" s="1"/>
      <c r="AM734" s="1"/>
      <c r="AN734" s="1"/>
      <c r="AO734" s="1"/>
      <c r="AP734" s="1"/>
      <c r="AQ734" s="1"/>
      <c r="AS734" s="1"/>
      <c r="AT734" s="1"/>
      <c r="AU734" s="1"/>
      <c r="BB734" s="1"/>
      <c r="BC734" s="1"/>
      <c r="BD734" s="1"/>
      <c r="BH734" s="1"/>
      <c r="BI734" s="1"/>
      <c r="BJ734" s="1"/>
    </row>
    <row r="735" spans="38:62">
      <c r="AL735" s="1"/>
      <c r="AM735" s="1"/>
      <c r="AN735" s="1"/>
      <c r="AO735" s="1"/>
      <c r="AP735" s="1"/>
      <c r="AQ735" s="1"/>
      <c r="AS735" s="1"/>
      <c r="AT735" s="1"/>
      <c r="AU735" s="1"/>
      <c r="BB735" s="1"/>
      <c r="BC735" s="1"/>
      <c r="BD735" s="1"/>
      <c r="BH735" s="1"/>
      <c r="BI735" s="1"/>
      <c r="BJ735" s="1"/>
    </row>
    <row r="736" spans="38:62">
      <c r="AL736" s="1"/>
      <c r="AM736" s="1"/>
      <c r="AN736" s="1"/>
      <c r="AO736" s="1"/>
      <c r="AP736" s="1"/>
      <c r="AQ736" s="1"/>
      <c r="AS736" s="1"/>
      <c r="AT736" s="1"/>
      <c r="AU736" s="1"/>
      <c r="BB736" s="1"/>
      <c r="BC736" s="1"/>
      <c r="BD736" s="1"/>
      <c r="BH736" s="1"/>
      <c r="BI736" s="1"/>
      <c r="BJ736" s="1"/>
    </row>
    <row r="737" spans="38:62">
      <c r="AL737" s="1"/>
      <c r="AM737" s="1"/>
      <c r="AN737" s="1"/>
      <c r="AO737" s="1"/>
      <c r="AP737" s="1"/>
      <c r="AQ737" s="1"/>
      <c r="AS737" s="1"/>
      <c r="AT737" s="1"/>
      <c r="AU737" s="1"/>
      <c r="BB737" s="1"/>
      <c r="BC737" s="1"/>
      <c r="BD737" s="1"/>
      <c r="BH737" s="1"/>
      <c r="BI737" s="1"/>
      <c r="BJ737" s="1"/>
    </row>
    <row r="738" spans="38:62">
      <c r="AL738" s="1"/>
      <c r="AM738" s="1"/>
      <c r="AN738" s="1"/>
      <c r="AO738" s="1"/>
      <c r="AP738" s="1"/>
      <c r="AQ738" s="1"/>
      <c r="AS738" s="1"/>
      <c r="AT738" s="1"/>
      <c r="AU738" s="1"/>
      <c r="BB738" s="1"/>
      <c r="BC738" s="1"/>
      <c r="BD738" s="1"/>
      <c r="BH738" s="1"/>
      <c r="BI738" s="1"/>
      <c r="BJ738" s="1"/>
    </row>
    <row r="739" spans="38:62">
      <c r="AL739" s="1"/>
      <c r="AM739" s="1"/>
      <c r="AN739" s="1"/>
      <c r="AO739" s="1"/>
      <c r="AP739" s="1"/>
      <c r="AQ739" s="1"/>
      <c r="AS739" s="1"/>
      <c r="AT739" s="1"/>
      <c r="AU739" s="1"/>
      <c r="BB739" s="1"/>
      <c r="BC739" s="1"/>
      <c r="BD739" s="1"/>
      <c r="BH739" s="1"/>
      <c r="BI739" s="1"/>
      <c r="BJ739" s="1"/>
    </row>
    <row r="740" spans="38:62">
      <c r="AL740" s="1"/>
      <c r="AM740" s="1"/>
      <c r="AN740" s="1"/>
      <c r="AO740" s="1"/>
      <c r="AP740" s="1"/>
      <c r="AQ740" s="1"/>
      <c r="AS740" s="1"/>
      <c r="AT740" s="1"/>
      <c r="AU740" s="1"/>
      <c r="BB740" s="1"/>
      <c r="BC740" s="1"/>
      <c r="BD740" s="1"/>
      <c r="BH740" s="1"/>
      <c r="BI740" s="1"/>
      <c r="BJ740" s="1"/>
    </row>
    <row r="741" spans="38:62">
      <c r="AL741" s="1"/>
      <c r="AM741" s="1"/>
      <c r="AN741" s="1"/>
      <c r="AO741" s="1"/>
      <c r="AP741" s="1"/>
      <c r="AQ741" s="1"/>
      <c r="AS741" s="1"/>
      <c r="AT741" s="1"/>
      <c r="AU741" s="1"/>
      <c r="BB741" s="1"/>
      <c r="BC741" s="1"/>
      <c r="BD741" s="1"/>
      <c r="BH741" s="1"/>
      <c r="BI741" s="1"/>
      <c r="BJ741" s="1"/>
    </row>
    <row r="742" spans="38:62">
      <c r="AL742" s="1"/>
      <c r="AM742" s="1"/>
      <c r="AN742" s="1"/>
      <c r="AO742" s="1"/>
      <c r="AP742" s="1"/>
      <c r="AQ742" s="1"/>
      <c r="AS742" s="1"/>
      <c r="AT742" s="1"/>
      <c r="AU742" s="1"/>
      <c r="BB742" s="1"/>
      <c r="BC742" s="1"/>
      <c r="BD742" s="1"/>
      <c r="BH742" s="1"/>
      <c r="BI742" s="1"/>
      <c r="BJ742" s="1"/>
    </row>
    <row r="743" spans="38:62">
      <c r="AL743" s="1"/>
      <c r="AM743" s="1"/>
      <c r="AN743" s="1"/>
      <c r="AO743" s="1"/>
      <c r="AP743" s="1"/>
      <c r="AQ743" s="1"/>
      <c r="AS743" s="1"/>
      <c r="AT743" s="1"/>
      <c r="AU743" s="1"/>
      <c r="BB743" s="1"/>
      <c r="BC743" s="1"/>
      <c r="BD743" s="1"/>
      <c r="BH743" s="1"/>
      <c r="BI743" s="1"/>
      <c r="BJ743" s="1"/>
    </row>
    <row r="744" spans="38:62">
      <c r="AL744" s="1"/>
      <c r="AM744" s="1"/>
      <c r="AN744" s="1"/>
      <c r="AO744" s="1"/>
      <c r="AP744" s="1"/>
      <c r="AQ744" s="1"/>
      <c r="AS744" s="1"/>
      <c r="AT744" s="1"/>
      <c r="AU744" s="1"/>
      <c r="BB744" s="1"/>
      <c r="BC744" s="1"/>
      <c r="BD744" s="1"/>
      <c r="BH744" s="1"/>
      <c r="BI744" s="1"/>
      <c r="BJ744" s="1"/>
    </row>
    <row r="745" spans="38:62">
      <c r="AL745" s="1"/>
      <c r="AM745" s="1"/>
      <c r="AN745" s="1"/>
      <c r="AO745" s="1"/>
      <c r="AP745" s="1"/>
      <c r="AQ745" s="1"/>
      <c r="AS745" s="1"/>
      <c r="AT745" s="1"/>
      <c r="AU745" s="1"/>
      <c r="BB745" s="1"/>
      <c r="BC745" s="1"/>
      <c r="BD745" s="1"/>
      <c r="BH745" s="1"/>
      <c r="BI745" s="1"/>
      <c r="BJ745" s="1"/>
    </row>
    <row r="746" spans="38:62">
      <c r="AL746" s="1"/>
      <c r="AM746" s="1"/>
      <c r="AN746" s="1"/>
      <c r="AO746" s="1"/>
      <c r="AP746" s="1"/>
      <c r="AQ746" s="1"/>
      <c r="AS746" s="1"/>
      <c r="AT746" s="1"/>
      <c r="AU746" s="1"/>
      <c r="BB746" s="1"/>
      <c r="BC746" s="1"/>
      <c r="BD746" s="1"/>
      <c r="BH746" s="1"/>
      <c r="BI746" s="1"/>
      <c r="BJ746" s="1"/>
    </row>
    <row r="747" spans="38:62">
      <c r="AL747" s="1"/>
      <c r="AM747" s="1"/>
      <c r="AN747" s="1"/>
      <c r="AO747" s="1"/>
      <c r="AP747" s="1"/>
      <c r="AQ747" s="1"/>
      <c r="AS747" s="1"/>
      <c r="AT747" s="1"/>
      <c r="AU747" s="1"/>
      <c r="BB747" s="1"/>
      <c r="BC747" s="1"/>
      <c r="BD747" s="1"/>
      <c r="BH747" s="1"/>
      <c r="BI747" s="1"/>
      <c r="BJ747" s="1"/>
    </row>
    <row r="748" spans="38:62">
      <c r="AL748" s="1"/>
      <c r="AM748" s="1"/>
      <c r="AN748" s="1"/>
      <c r="AO748" s="1"/>
      <c r="AP748" s="1"/>
      <c r="AQ748" s="1"/>
      <c r="AS748" s="1"/>
      <c r="AT748" s="1"/>
      <c r="AU748" s="1"/>
      <c r="BB748" s="1"/>
      <c r="BC748" s="1"/>
      <c r="BD748" s="1"/>
      <c r="BH748" s="1"/>
      <c r="BI748" s="1"/>
      <c r="BJ748" s="1"/>
    </row>
    <row r="749" spans="38:62">
      <c r="AL749" s="1"/>
      <c r="AM749" s="1"/>
      <c r="AN749" s="1"/>
      <c r="AO749" s="1"/>
      <c r="AP749" s="1"/>
      <c r="AQ749" s="1"/>
      <c r="AS749" s="1"/>
      <c r="AT749" s="1"/>
      <c r="AU749" s="1"/>
      <c r="BB749" s="1"/>
      <c r="BC749" s="1"/>
      <c r="BD749" s="1"/>
      <c r="BH749" s="1"/>
      <c r="BI749" s="1"/>
      <c r="BJ749" s="1"/>
    </row>
    <row r="750" spans="38:62">
      <c r="AL750" s="1"/>
      <c r="AM750" s="1"/>
      <c r="AN750" s="1"/>
      <c r="AO750" s="1"/>
      <c r="AP750" s="1"/>
      <c r="AQ750" s="1"/>
      <c r="AS750" s="1"/>
      <c r="AT750" s="1"/>
      <c r="AU750" s="1"/>
      <c r="BB750" s="1"/>
      <c r="BC750" s="1"/>
      <c r="BD750" s="1"/>
      <c r="BH750" s="1"/>
      <c r="BI750" s="1"/>
      <c r="BJ750" s="1"/>
    </row>
    <row r="751" spans="38:62">
      <c r="AL751" s="1"/>
      <c r="AM751" s="1"/>
      <c r="AN751" s="1"/>
      <c r="AO751" s="1"/>
      <c r="AP751" s="1"/>
      <c r="AQ751" s="1"/>
      <c r="AS751" s="1"/>
      <c r="AT751" s="1"/>
      <c r="AU751" s="1"/>
      <c r="BB751" s="1"/>
      <c r="BC751" s="1"/>
      <c r="BD751" s="1"/>
      <c r="BH751" s="1"/>
      <c r="BI751" s="1"/>
      <c r="BJ751" s="1"/>
    </row>
    <row r="752" spans="38:62">
      <c r="AL752" s="1"/>
      <c r="AM752" s="1"/>
      <c r="AN752" s="1"/>
      <c r="AO752" s="1"/>
      <c r="AP752" s="1"/>
      <c r="AQ752" s="1"/>
      <c r="AS752" s="1"/>
      <c r="AT752" s="1"/>
      <c r="AU752" s="1"/>
      <c r="BB752" s="1"/>
      <c r="BC752" s="1"/>
      <c r="BD752" s="1"/>
      <c r="BH752" s="1"/>
      <c r="BI752" s="1"/>
      <c r="BJ752" s="1"/>
    </row>
    <row r="753" spans="38:62">
      <c r="AL753" s="1"/>
      <c r="AM753" s="1"/>
      <c r="AN753" s="1"/>
      <c r="AO753" s="1"/>
      <c r="AP753" s="1"/>
      <c r="AQ753" s="1"/>
      <c r="AS753" s="1"/>
      <c r="AT753" s="1"/>
      <c r="AU753" s="1"/>
      <c r="BB753" s="1"/>
      <c r="BC753" s="1"/>
      <c r="BD753" s="1"/>
      <c r="BH753" s="1"/>
      <c r="BI753" s="1"/>
      <c r="BJ753" s="1"/>
    </row>
    <row r="754" spans="38:62">
      <c r="AL754" s="1"/>
      <c r="AM754" s="1"/>
      <c r="AN754" s="1"/>
      <c r="AO754" s="1"/>
      <c r="AP754" s="1"/>
      <c r="AQ754" s="1"/>
      <c r="AS754" s="1"/>
      <c r="AT754" s="1"/>
      <c r="AU754" s="1"/>
      <c r="BB754" s="1"/>
      <c r="BC754" s="1"/>
      <c r="BD754" s="1"/>
      <c r="BH754" s="1"/>
      <c r="BI754" s="1"/>
      <c r="BJ754" s="1"/>
    </row>
    <row r="755" spans="38:62">
      <c r="AL755" s="1"/>
      <c r="AM755" s="1"/>
      <c r="AN755" s="1"/>
      <c r="AO755" s="1"/>
      <c r="AP755" s="1"/>
      <c r="AQ755" s="1"/>
      <c r="AS755" s="1"/>
      <c r="AT755" s="1"/>
      <c r="AU755" s="1"/>
      <c r="BB755" s="1"/>
      <c r="BC755" s="1"/>
      <c r="BD755" s="1"/>
      <c r="BH755" s="1"/>
      <c r="BI755" s="1"/>
      <c r="BJ755" s="1"/>
    </row>
    <row r="756" spans="38:62">
      <c r="AL756" s="1"/>
      <c r="AM756" s="1"/>
      <c r="AN756" s="1"/>
      <c r="AO756" s="1"/>
      <c r="AP756" s="1"/>
      <c r="AQ756" s="1"/>
      <c r="AS756" s="1"/>
      <c r="AT756" s="1"/>
      <c r="AU756" s="1"/>
      <c r="BB756" s="1"/>
      <c r="BC756" s="1"/>
      <c r="BD756" s="1"/>
      <c r="BH756" s="1"/>
      <c r="BI756" s="1"/>
      <c r="BJ756" s="1"/>
    </row>
    <row r="757" spans="38:62">
      <c r="AL757" s="1"/>
      <c r="AM757" s="1"/>
      <c r="AN757" s="1"/>
      <c r="AO757" s="1"/>
      <c r="AP757" s="1"/>
      <c r="AQ757" s="1"/>
      <c r="AS757" s="1"/>
      <c r="AT757" s="1"/>
      <c r="AU757" s="1"/>
      <c r="BB757" s="1"/>
      <c r="BC757" s="1"/>
      <c r="BD757" s="1"/>
      <c r="BH757" s="1"/>
      <c r="BI757" s="1"/>
      <c r="BJ757" s="1"/>
    </row>
    <row r="758" spans="38:62">
      <c r="AL758" s="1"/>
      <c r="AM758" s="1"/>
      <c r="AN758" s="1"/>
      <c r="AO758" s="1"/>
      <c r="AP758" s="1"/>
      <c r="AQ758" s="1"/>
      <c r="AS758" s="1"/>
      <c r="AT758" s="1"/>
      <c r="AU758" s="1"/>
      <c r="BB758" s="1"/>
      <c r="BC758" s="1"/>
      <c r="BD758" s="1"/>
      <c r="BH758" s="1"/>
      <c r="BI758" s="1"/>
      <c r="BJ758" s="1"/>
    </row>
    <row r="759" spans="38:62">
      <c r="AL759" s="1"/>
      <c r="AM759" s="1"/>
      <c r="AN759" s="1"/>
      <c r="AO759" s="1"/>
      <c r="AP759" s="1"/>
      <c r="AQ759" s="1"/>
      <c r="AS759" s="1"/>
      <c r="AT759" s="1"/>
      <c r="AU759" s="1"/>
      <c r="BB759" s="1"/>
      <c r="BC759" s="1"/>
      <c r="BD759" s="1"/>
      <c r="BH759" s="1"/>
      <c r="BI759" s="1"/>
      <c r="BJ759" s="1"/>
    </row>
    <row r="760" spans="38:62">
      <c r="AL760" s="1"/>
      <c r="AM760" s="1"/>
      <c r="AN760" s="1"/>
      <c r="AO760" s="1"/>
      <c r="AP760" s="1"/>
      <c r="AQ760" s="1"/>
      <c r="AS760" s="1"/>
      <c r="AT760" s="1"/>
      <c r="AU760" s="1"/>
      <c r="BB760" s="1"/>
      <c r="BC760" s="1"/>
      <c r="BD760" s="1"/>
      <c r="BH760" s="1"/>
      <c r="BI760" s="1"/>
      <c r="BJ760" s="1"/>
    </row>
    <row r="761" spans="38:62">
      <c r="AL761" s="1"/>
      <c r="AM761" s="1"/>
      <c r="AN761" s="1"/>
      <c r="AO761" s="1"/>
      <c r="AP761" s="1"/>
      <c r="AQ761" s="1"/>
      <c r="AS761" s="1"/>
      <c r="AT761" s="1"/>
      <c r="AU761" s="1"/>
      <c r="BB761" s="1"/>
      <c r="BC761" s="1"/>
      <c r="BD761" s="1"/>
      <c r="BH761" s="1"/>
      <c r="BI761" s="1"/>
      <c r="BJ761" s="1"/>
    </row>
    <row r="762" spans="38:62">
      <c r="AL762" s="1"/>
      <c r="AM762" s="1"/>
      <c r="AN762" s="1"/>
      <c r="AO762" s="1"/>
      <c r="AP762" s="1"/>
      <c r="AQ762" s="1"/>
      <c r="AS762" s="1"/>
      <c r="AT762" s="1"/>
      <c r="AU762" s="1"/>
      <c r="BB762" s="1"/>
      <c r="BC762" s="1"/>
      <c r="BD762" s="1"/>
      <c r="BH762" s="1"/>
      <c r="BI762" s="1"/>
      <c r="BJ762" s="1"/>
    </row>
    <row r="763" spans="38:62">
      <c r="AL763" s="1"/>
      <c r="AM763" s="1"/>
      <c r="AN763" s="1"/>
      <c r="AO763" s="1"/>
      <c r="AP763" s="1"/>
      <c r="AQ763" s="1"/>
      <c r="AS763" s="1"/>
      <c r="AT763" s="1"/>
      <c r="AU763" s="1"/>
      <c r="BB763" s="1"/>
      <c r="BC763" s="1"/>
      <c r="BD763" s="1"/>
      <c r="BH763" s="1"/>
      <c r="BI763" s="1"/>
      <c r="BJ763" s="1"/>
    </row>
    <row r="764" spans="38:62">
      <c r="AL764" s="1"/>
      <c r="AM764" s="1"/>
      <c r="AN764" s="1"/>
      <c r="AO764" s="1"/>
      <c r="AP764" s="1"/>
      <c r="AQ764" s="1"/>
      <c r="AS764" s="1"/>
      <c r="AT764" s="1"/>
      <c r="AU764" s="1"/>
      <c r="BB764" s="1"/>
      <c r="BC764" s="1"/>
      <c r="BD764" s="1"/>
      <c r="BH764" s="1"/>
      <c r="BI764" s="1"/>
      <c r="BJ764" s="1"/>
    </row>
    <row r="765" spans="38:62">
      <c r="AL765" s="1"/>
      <c r="AM765" s="1"/>
      <c r="AN765" s="1"/>
      <c r="AO765" s="1"/>
      <c r="AP765" s="1"/>
      <c r="AQ765" s="1"/>
      <c r="AS765" s="1"/>
      <c r="AT765" s="1"/>
      <c r="AU765" s="1"/>
      <c r="BB765" s="1"/>
      <c r="BC765" s="1"/>
      <c r="BD765" s="1"/>
      <c r="BH765" s="1"/>
      <c r="BI765" s="1"/>
      <c r="BJ765" s="1"/>
    </row>
    <row r="766" spans="38:62">
      <c r="AL766" s="1"/>
      <c r="AM766" s="1"/>
      <c r="AN766" s="1"/>
      <c r="AO766" s="1"/>
      <c r="AP766" s="1"/>
      <c r="AQ766" s="1"/>
      <c r="AS766" s="1"/>
      <c r="AT766" s="1"/>
      <c r="AU766" s="1"/>
      <c r="BB766" s="1"/>
      <c r="BC766" s="1"/>
      <c r="BD766" s="1"/>
      <c r="BH766" s="1"/>
      <c r="BI766" s="1"/>
      <c r="BJ766" s="1"/>
    </row>
    <row r="767" spans="38:62">
      <c r="AL767" s="1"/>
      <c r="AM767" s="1"/>
      <c r="AN767" s="1"/>
      <c r="AO767" s="1"/>
      <c r="AP767" s="1"/>
      <c r="AQ767" s="1"/>
      <c r="AS767" s="1"/>
      <c r="AT767" s="1"/>
      <c r="AU767" s="1"/>
      <c r="BB767" s="1"/>
      <c r="BC767" s="1"/>
      <c r="BD767" s="1"/>
      <c r="BH767" s="1"/>
      <c r="BI767" s="1"/>
      <c r="BJ767" s="1"/>
    </row>
    <row r="768" spans="38:62">
      <c r="AL768" s="1"/>
      <c r="AM768" s="1"/>
      <c r="AN768" s="1"/>
      <c r="AO768" s="1"/>
      <c r="AP768" s="1"/>
      <c r="AQ768" s="1"/>
      <c r="AS768" s="1"/>
      <c r="AT768" s="1"/>
      <c r="AU768" s="1"/>
      <c r="BB768" s="1"/>
      <c r="BC768" s="1"/>
      <c r="BD768" s="1"/>
      <c r="BH768" s="1"/>
      <c r="BI768" s="1"/>
      <c r="BJ768" s="1"/>
    </row>
    <row r="769" spans="38:62">
      <c r="AL769" s="1"/>
      <c r="AM769" s="1"/>
      <c r="AN769" s="1"/>
      <c r="AO769" s="1"/>
      <c r="AP769" s="1"/>
      <c r="AQ769" s="1"/>
      <c r="AS769" s="1"/>
      <c r="AT769" s="1"/>
      <c r="AU769" s="1"/>
      <c r="BB769" s="1"/>
      <c r="BC769" s="1"/>
      <c r="BD769" s="1"/>
      <c r="BH769" s="1"/>
      <c r="BI769" s="1"/>
      <c r="BJ769" s="1"/>
    </row>
    <row r="770" spans="38:62">
      <c r="AL770" s="1"/>
      <c r="AM770" s="1"/>
      <c r="AN770" s="1"/>
      <c r="AO770" s="1"/>
      <c r="AP770" s="1"/>
      <c r="AQ770" s="1"/>
      <c r="AS770" s="1"/>
      <c r="AT770" s="1"/>
      <c r="AU770" s="1"/>
      <c r="BB770" s="1"/>
      <c r="BC770" s="1"/>
      <c r="BD770" s="1"/>
      <c r="BH770" s="1"/>
      <c r="BI770" s="1"/>
      <c r="BJ770" s="1"/>
    </row>
    <row r="771" spans="38:62">
      <c r="AL771" s="1"/>
      <c r="AM771" s="1"/>
      <c r="AN771" s="1"/>
      <c r="AO771" s="1"/>
      <c r="AP771" s="1"/>
      <c r="AQ771" s="1"/>
      <c r="AS771" s="1"/>
      <c r="AT771" s="1"/>
      <c r="AU771" s="1"/>
      <c r="BB771" s="1"/>
      <c r="BC771" s="1"/>
      <c r="BD771" s="1"/>
      <c r="BH771" s="1"/>
      <c r="BI771" s="1"/>
      <c r="BJ771" s="1"/>
    </row>
    <row r="772" spans="38:62">
      <c r="AL772" s="1"/>
      <c r="AM772" s="1"/>
      <c r="AN772" s="1"/>
      <c r="AO772" s="1"/>
      <c r="AP772" s="1"/>
      <c r="AQ772" s="1"/>
      <c r="AS772" s="1"/>
      <c r="AT772" s="1"/>
      <c r="AU772" s="1"/>
      <c r="BB772" s="1"/>
      <c r="BC772" s="1"/>
      <c r="BD772" s="1"/>
      <c r="BH772" s="1"/>
      <c r="BI772" s="1"/>
      <c r="BJ772" s="1"/>
    </row>
    <row r="773" spans="38:62">
      <c r="AL773" s="1"/>
      <c r="AM773" s="1"/>
      <c r="AN773" s="1"/>
      <c r="AO773" s="1"/>
      <c r="AP773" s="1"/>
      <c r="AQ773" s="1"/>
      <c r="AS773" s="1"/>
      <c r="AT773" s="1"/>
      <c r="AU773" s="1"/>
      <c r="BB773" s="1"/>
      <c r="BC773" s="1"/>
      <c r="BD773" s="1"/>
      <c r="BH773" s="1"/>
      <c r="BI773" s="1"/>
      <c r="BJ773" s="1"/>
    </row>
    <row r="774" spans="38:62">
      <c r="AL774" s="1"/>
      <c r="AM774" s="1"/>
      <c r="AN774" s="1"/>
      <c r="AO774" s="1"/>
      <c r="AP774" s="1"/>
      <c r="AQ774" s="1"/>
      <c r="AS774" s="1"/>
      <c r="AT774" s="1"/>
      <c r="AU774" s="1"/>
      <c r="BB774" s="1"/>
      <c r="BC774" s="1"/>
      <c r="BD774" s="1"/>
      <c r="BH774" s="1"/>
      <c r="BI774" s="1"/>
      <c r="BJ774" s="1"/>
    </row>
    <row r="775" spans="38:62">
      <c r="AL775" s="1"/>
      <c r="AM775" s="1"/>
      <c r="AN775" s="1"/>
      <c r="AO775" s="1"/>
      <c r="AP775" s="1"/>
      <c r="AQ775" s="1"/>
      <c r="AS775" s="1"/>
      <c r="AT775" s="1"/>
      <c r="AU775" s="1"/>
      <c r="BB775" s="1"/>
      <c r="BC775" s="1"/>
      <c r="BD775" s="1"/>
      <c r="BH775" s="1"/>
      <c r="BI775" s="1"/>
      <c r="BJ775" s="1"/>
    </row>
    <row r="776" spans="38:62">
      <c r="AL776" s="1"/>
      <c r="AM776" s="1"/>
      <c r="AN776" s="1"/>
      <c r="AO776" s="1"/>
      <c r="AP776" s="1"/>
      <c r="AQ776" s="1"/>
      <c r="AS776" s="1"/>
      <c r="AT776" s="1"/>
      <c r="AU776" s="1"/>
      <c r="BB776" s="1"/>
      <c r="BC776" s="1"/>
      <c r="BD776" s="1"/>
      <c r="BH776" s="1"/>
      <c r="BI776" s="1"/>
      <c r="BJ776" s="1"/>
    </row>
    <row r="777" spans="38:62">
      <c r="AL777" s="1"/>
      <c r="AM777" s="1"/>
      <c r="AN777" s="1"/>
      <c r="AO777" s="1"/>
      <c r="AP777" s="1"/>
      <c r="AQ777" s="1"/>
      <c r="AS777" s="1"/>
      <c r="AT777" s="1"/>
      <c r="AU777" s="1"/>
      <c r="BB777" s="1"/>
      <c r="BC777" s="1"/>
      <c r="BD777" s="1"/>
      <c r="BH777" s="1"/>
      <c r="BI777" s="1"/>
      <c r="BJ777" s="1"/>
    </row>
    <row r="778" spans="38:62">
      <c r="AL778" s="1"/>
      <c r="AM778" s="1"/>
      <c r="AN778" s="1"/>
      <c r="AO778" s="1"/>
      <c r="AP778" s="1"/>
      <c r="AQ778" s="1"/>
      <c r="AS778" s="1"/>
      <c r="AT778" s="1"/>
      <c r="AU778" s="1"/>
      <c r="BB778" s="1"/>
      <c r="BC778" s="1"/>
      <c r="BD778" s="1"/>
      <c r="BH778" s="1"/>
      <c r="BI778" s="1"/>
      <c r="BJ778" s="1"/>
    </row>
    <row r="779" spans="38:62">
      <c r="AL779" s="1"/>
      <c r="AM779" s="1"/>
      <c r="AN779" s="1"/>
      <c r="AO779" s="1"/>
      <c r="AP779" s="1"/>
      <c r="AQ779" s="1"/>
      <c r="AS779" s="1"/>
      <c r="AT779" s="1"/>
      <c r="AU779" s="1"/>
      <c r="BB779" s="1"/>
      <c r="BC779" s="1"/>
      <c r="BD779" s="1"/>
      <c r="BH779" s="1"/>
      <c r="BI779" s="1"/>
      <c r="BJ779" s="1"/>
    </row>
    <row r="780" spans="38:62">
      <c r="AL780" s="1"/>
      <c r="AM780" s="1"/>
      <c r="AN780" s="1"/>
      <c r="AO780" s="1"/>
      <c r="AP780" s="1"/>
      <c r="AQ780" s="1"/>
      <c r="AS780" s="1"/>
      <c r="AT780" s="1"/>
      <c r="AU780" s="1"/>
      <c r="BB780" s="1"/>
      <c r="BC780" s="1"/>
      <c r="BD780" s="1"/>
      <c r="BH780" s="1"/>
      <c r="BI780" s="1"/>
      <c r="BJ780" s="1"/>
    </row>
    <row r="781" spans="38:62">
      <c r="AL781" s="1"/>
      <c r="AM781" s="1"/>
      <c r="AN781" s="1"/>
      <c r="AO781" s="1"/>
      <c r="AP781" s="1"/>
      <c r="AQ781" s="1"/>
      <c r="AS781" s="1"/>
      <c r="AT781" s="1"/>
      <c r="AU781" s="1"/>
      <c r="BB781" s="1"/>
      <c r="BC781" s="1"/>
      <c r="BD781" s="1"/>
      <c r="BH781" s="1"/>
      <c r="BI781" s="1"/>
      <c r="BJ781" s="1"/>
    </row>
    <row r="782" spans="38:62">
      <c r="AL782" s="1"/>
      <c r="AM782" s="1"/>
      <c r="AN782" s="1"/>
      <c r="AO782" s="1"/>
      <c r="AP782" s="1"/>
      <c r="AQ782" s="1"/>
      <c r="AS782" s="1"/>
      <c r="AT782" s="1"/>
      <c r="AU782" s="1"/>
      <c r="BB782" s="1"/>
      <c r="BC782" s="1"/>
      <c r="BD782" s="1"/>
      <c r="BH782" s="1"/>
      <c r="BI782" s="1"/>
      <c r="BJ782" s="1"/>
    </row>
    <row r="783" spans="38:62">
      <c r="AL783" s="1"/>
      <c r="AM783" s="1"/>
      <c r="AN783" s="1"/>
      <c r="AO783" s="1"/>
      <c r="AP783" s="1"/>
      <c r="AQ783" s="1"/>
      <c r="AS783" s="1"/>
      <c r="AT783" s="1"/>
      <c r="AU783" s="1"/>
      <c r="BB783" s="1"/>
      <c r="BC783" s="1"/>
      <c r="BD783" s="1"/>
      <c r="BH783" s="1"/>
      <c r="BI783" s="1"/>
      <c r="BJ783" s="1"/>
    </row>
    <row r="784" spans="38:62">
      <c r="AL784" s="1"/>
      <c r="AM784" s="1"/>
      <c r="AN784" s="1"/>
      <c r="AO784" s="1"/>
      <c r="AP784" s="1"/>
      <c r="AQ784" s="1"/>
      <c r="AS784" s="1"/>
      <c r="AT784" s="1"/>
      <c r="AU784" s="1"/>
      <c r="BB784" s="1"/>
      <c r="BC784" s="1"/>
      <c r="BD784" s="1"/>
      <c r="BH784" s="1"/>
      <c r="BI784" s="1"/>
      <c r="BJ784" s="1"/>
    </row>
    <row r="785" spans="38:62">
      <c r="AL785" s="1"/>
      <c r="AM785" s="1"/>
      <c r="AN785" s="1"/>
      <c r="AO785" s="1"/>
      <c r="AP785" s="1"/>
      <c r="AQ785" s="1"/>
      <c r="AS785" s="1"/>
      <c r="AT785" s="1"/>
      <c r="AU785" s="1"/>
      <c r="BB785" s="1"/>
      <c r="BC785" s="1"/>
      <c r="BD785" s="1"/>
      <c r="BH785" s="1"/>
      <c r="BI785" s="1"/>
      <c r="BJ785" s="1"/>
    </row>
    <row r="786" spans="38:62">
      <c r="AL786" s="1"/>
      <c r="AM786" s="1"/>
      <c r="AN786" s="1"/>
      <c r="AO786" s="1"/>
      <c r="AP786" s="1"/>
      <c r="AQ786" s="1"/>
      <c r="AS786" s="1"/>
      <c r="AT786" s="1"/>
      <c r="AU786" s="1"/>
      <c r="BB786" s="1"/>
      <c r="BC786" s="1"/>
      <c r="BD786" s="1"/>
      <c r="BH786" s="1"/>
      <c r="BI786" s="1"/>
      <c r="BJ786" s="1"/>
    </row>
    <row r="787" spans="38:62">
      <c r="AL787" s="1"/>
      <c r="AM787" s="1"/>
      <c r="AN787" s="1"/>
      <c r="AO787" s="1"/>
      <c r="AP787" s="1"/>
      <c r="AQ787" s="1"/>
      <c r="AS787" s="1"/>
      <c r="AT787" s="1"/>
      <c r="AU787" s="1"/>
      <c r="BB787" s="1"/>
      <c r="BC787" s="1"/>
      <c r="BD787" s="1"/>
      <c r="BH787" s="1"/>
      <c r="BI787" s="1"/>
      <c r="BJ787" s="1"/>
    </row>
    <row r="788" spans="38:62">
      <c r="AL788" s="1"/>
      <c r="AM788" s="1"/>
      <c r="AN788" s="1"/>
      <c r="AO788" s="1"/>
      <c r="AP788" s="1"/>
      <c r="AQ788" s="1"/>
      <c r="AS788" s="1"/>
      <c r="AT788" s="1"/>
      <c r="AU788" s="1"/>
      <c r="BB788" s="1"/>
      <c r="BC788" s="1"/>
      <c r="BD788" s="1"/>
      <c r="BH788" s="1"/>
      <c r="BI788" s="1"/>
      <c r="BJ788" s="1"/>
    </row>
    <row r="789" spans="38:62">
      <c r="AL789" s="1"/>
      <c r="AM789" s="1"/>
      <c r="AN789" s="1"/>
      <c r="AO789" s="1"/>
      <c r="AP789" s="1"/>
      <c r="AQ789" s="1"/>
      <c r="AS789" s="1"/>
      <c r="AT789" s="1"/>
      <c r="AU789" s="1"/>
      <c r="BB789" s="1"/>
      <c r="BC789" s="1"/>
      <c r="BD789" s="1"/>
      <c r="BH789" s="1"/>
      <c r="BI789" s="1"/>
      <c r="BJ789" s="1"/>
    </row>
    <row r="790" spans="38:62">
      <c r="AL790" s="1"/>
      <c r="AM790" s="1"/>
      <c r="AN790" s="1"/>
      <c r="AO790" s="1"/>
      <c r="AP790" s="1"/>
      <c r="AQ790" s="1"/>
      <c r="AS790" s="1"/>
      <c r="AT790" s="1"/>
      <c r="AU790" s="1"/>
      <c r="BB790" s="1"/>
      <c r="BC790" s="1"/>
      <c r="BD790" s="1"/>
      <c r="BH790" s="1"/>
      <c r="BI790" s="1"/>
      <c r="BJ790" s="1"/>
    </row>
    <row r="791" spans="38:62">
      <c r="AL791" s="1"/>
      <c r="AM791" s="1"/>
      <c r="AN791" s="1"/>
      <c r="AO791" s="1"/>
      <c r="AP791" s="1"/>
      <c r="AQ791" s="1"/>
      <c r="AS791" s="1"/>
      <c r="AT791" s="1"/>
      <c r="AU791" s="1"/>
      <c r="BB791" s="1"/>
      <c r="BC791" s="1"/>
      <c r="BD791" s="1"/>
      <c r="BH791" s="1"/>
      <c r="BI791" s="1"/>
      <c r="BJ791" s="1"/>
    </row>
    <row r="792" spans="38:62">
      <c r="AL792" s="1"/>
      <c r="AM792" s="1"/>
      <c r="AN792" s="1"/>
      <c r="AO792" s="1"/>
      <c r="AP792" s="1"/>
      <c r="AQ792" s="1"/>
      <c r="AS792" s="1"/>
      <c r="AT792" s="1"/>
      <c r="AU792" s="1"/>
      <c r="BB792" s="1"/>
      <c r="BC792" s="1"/>
      <c r="BD792" s="1"/>
      <c r="BH792" s="1"/>
      <c r="BI792" s="1"/>
      <c r="BJ792" s="1"/>
    </row>
    <row r="793" spans="38:62">
      <c r="AL793" s="1"/>
      <c r="AM793" s="1"/>
      <c r="AN793" s="1"/>
      <c r="AO793" s="1"/>
      <c r="AP793" s="1"/>
      <c r="AQ793" s="1"/>
      <c r="AS793" s="1"/>
      <c r="AT793" s="1"/>
      <c r="AU793" s="1"/>
      <c r="BB793" s="1"/>
      <c r="BC793" s="1"/>
      <c r="BD793" s="1"/>
      <c r="BH793" s="1"/>
      <c r="BI793" s="1"/>
      <c r="BJ793" s="1"/>
    </row>
    <row r="794" spans="38:62">
      <c r="AL794" s="1"/>
      <c r="AM794" s="1"/>
      <c r="AN794" s="1"/>
      <c r="AO794" s="1"/>
      <c r="AP794" s="1"/>
      <c r="AQ794" s="1"/>
      <c r="AS794" s="1"/>
      <c r="AT794" s="1"/>
      <c r="AU794" s="1"/>
      <c r="BB794" s="1"/>
      <c r="BC794" s="1"/>
      <c r="BD794" s="1"/>
      <c r="BH794" s="1"/>
      <c r="BI794" s="1"/>
      <c r="BJ794" s="1"/>
    </row>
    <row r="795" spans="38:62">
      <c r="AL795" s="1"/>
      <c r="AM795" s="1"/>
      <c r="AN795" s="1"/>
      <c r="AO795" s="1"/>
      <c r="AP795" s="1"/>
      <c r="AQ795" s="1"/>
      <c r="AS795" s="1"/>
      <c r="AT795" s="1"/>
      <c r="AU795" s="1"/>
      <c r="BB795" s="1"/>
      <c r="BC795" s="1"/>
      <c r="BD795" s="1"/>
      <c r="BH795" s="1"/>
      <c r="BI795" s="1"/>
      <c r="BJ795" s="1"/>
    </row>
    <row r="796" spans="38:62">
      <c r="AL796" s="1"/>
      <c r="AM796" s="1"/>
      <c r="AN796" s="1"/>
      <c r="AO796" s="1"/>
      <c r="AP796" s="1"/>
      <c r="AQ796" s="1"/>
      <c r="AS796" s="1"/>
      <c r="AT796" s="1"/>
      <c r="AU796" s="1"/>
      <c r="BB796" s="1"/>
      <c r="BC796" s="1"/>
      <c r="BD796" s="1"/>
      <c r="BH796" s="1"/>
      <c r="BI796" s="1"/>
      <c r="BJ796" s="1"/>
    </row>
    <row r="797" spans="38:62">
      <c r="AL797" s="1"/>
      <c r="AM797" s="1"/>
      <c r="AN797" s="1"/>
      <c r="AO797" s="1"/>
      <c r="AP797" s="1"/>
      <c r="AQ797" s="1"/>
      <c r="AS797" s="1"/>
      <c r="AT797" s="1"/>
      <c r="AU797" s="1"/>
      <c r="BB797" s="1"/>
      <c r="BC797" s="1"/>
      <c r="BD797" s="1"/>
      <c r="BH797" s="1"/>
      <c r="BI797" s="1"/>
      <c r="BJ797" s="1"/>
    </row>
    <row r="798" spans="38:62">
      <c r="AL798" s="1"/>
      <c r="AM798" s="1"/>
      <c r="AN798" s="1"/>
      <c r="AO798" s="1"/>
      <c r="AP798" s="1"/>
      <c r="AQ798" s="1"/>
      <c r="AS798" s="1"/>
      <c r="AT798" s="1"/>
      <c r="AU798" s="1"/>
      <c r="BB798" s="1"/>
      <c r="BC798" s="1"/>
      <c r="BD798" s="1"/>
      <c r="BH798" s="1"/>
      <c r="BI798" s="1"/>
      <c r="BJ798" s="1"/>
    </row>
    <row r="799" spans="38:62">
      <c r="AL799" s="1"/>
      <c r="AM799" s="1"/>
      <c r="AN799" s="1"/>
      <c r="AO799" s="1"/>
      <c r="AP799" s="1"/>
      <c r="AQ799" s="1"/>
      <c r="AS799" s="1"/>
      <c r="AT799" s="1"/>
      <c r="AU799" s="1"/>
      <c r="BB799" s="1"/>
      <c r="BC799" s="1"/>
      <c r="BD799" s="1"/>
      <c r="BH799" s="1"/>
      <c r="BI799" s="1"/>
      <c r="BJ799" s="1"/>
    </row>
    <row r="800" spans="38:62">
      <c r="AL800" s="1"/>
      <c r="AM800" s="1"/>
      <c r="AN800" s="1"/>
      <c r="AO800" s="1"/>
      <c r="AP800" s="1"/>
      <c r="AQ800" s="1"/>
      <c r="AS800" s="1"/>
      <c r="AT800" s="1"/>
      <c r="AU800" s="1"/>
      <c r="BB800" s="1"/>
      <c r="BC800" s="1"/>
      <c r="BD800" s="1"/>
      <c r="BH800" s="1"/>
      <c r="BI800" s="1"/>
      <c r="BJ800" s="1"/>
    </row>
    <row r="801" spans="38:62">
      <c r="AL801" s="1"/>
      <c r="AM801" s="1"/>
      <c r="AN801" s="1"/>
      <c r="AO801" s="1"/>
      <c r="AP801" s="1"/>
      <c r="AQ801" s="1"/>
      <c r="AS801" s="1"/>
      <c r="AT801" s="1"/>
      <c r="AU801" s="1"/>
      <c r="BB801" s="1"/>
      <c r="BC801" s="1"/>
      <c r="BD801" s="1"/>
      <c r="BH801" s="1"/>
      <c r="BI801" s="1"/>
      <c r="BJ801" s="1"/>
    </row>
    <row r="802" spans="38:62">
      <c r="AL802" s="1"/>
      <c r="AM802" s="1"/>
      <c r="AN802" s="1"/>
      <c r="AO802" s="1"/>
      <c r="AP802" s="1"/>
      <c r="AQ802" s="1"/>
      <c r="AS802" s="1"/>
      <c r="AT802" s="1"/>
      <c r="AU802" s="1"/>
      <c r="BB802" s="1"/>
      <c r="BC802" s="1"/>
      <c r="BD802" s="1"/>
      <c r="BH802" s="1"/>
      <c r="BI802" s="1"/>
      <c r="BJ802" s="1"/>
    </row>
    <row r="803" spans="38:62">
      <c r="AL803" s="1"/>
      <c r="AM803" s="1"/>
      <c r="AN803" s="1"/>
      <c r="AO803" s="1"/>
      <c r="AP803" s="1"/>
      <c r="AQ803" s="1"/>
      <c r="AS803" s="1"/>
      <c r="AT803" s="1"/>
      <c r="AU803" s="1"/>
      <c r="BB803" s="1"/>
      <c r="BC803" s="1"/>
      <c r="BD803" s="1"/>
      <c r="BH803" s="1"/>
      <c r="BI803" s="1"/>
      <c r="BJ803" s="1"/>
    </row>
    <row r="804" spans="38:62">
      <c r="AL804" s="1"/>
      <c r="AM804" s="1"/>
      <c r="AN804" s="1"/>
      <c r="AO804" s="1"/>
      <c r="AP804" s="1"/>
      <c r="AQ804" s="1"/>
      <c r="AS804" s="1"/>
      <c r="AT804" s="1"/>
      <c r="AU804" s="1"/>
      <c r="BB804" s="1"/>
      <c r="BC804" s="1"/>
      <c r="BD804" s="1"/>
      <c r="BH804" s="1"/>
      <c r="BI804" s="1"/>
      <c r="BJ804" s="1"/>
    </row>
    <row r="805" spans="38:62">
      <c r="AL805" s="1"/>
      <c r="AM805" s="1"/>
      <c r="AN805" s="1"/>
      <c r="AO805" s="1"/>
      <c r="AP805" s="1"/>
      <c r="AQ805" s="1"/>
      <c r="AS805" s="1"/>
      <c r="AT805" s="1"/>
      <c r="AU805" s="1"/>
      <c r="BB805" s="1"/>
      <c r="BC805" s="1"/>
      <c r="BD805" s="1"/>
      <c r="BH805" s="1"/>
      <c r="BI805" s="1"/>
      <c r="BJ805" s="1"/>
    </row>
    <row r="806" spans="38:62">
      <c r="AL806" s="1"/>
      <c r="AM806" s="1"/>
      <c r="AN806" s="1"/>
      <c r="AO806" s="1"/>
      <c r="AP806" s="1"/>
      <c r="AQ806" s="1"/>
      <c r="AS806" s="1"/>
      <c r="AT806" s="1"/>
      <c r="AU806" s="1"/>
      <c r="BB806" s="1"/>
      <c r="BC806" s="1"/>
      <c r="BD806" s="1"/>
      <c r="BH806" s="1"/>
      <c r="BI806" s="1"/>
      <c r="BJ806" s="1"/>
    </row>
    <row r="807" spans="38:62">
      <c r="AL807" s="1"/>
      <c r="AM807" s="1"/>
      <c r="AN807" s="1"/>
      <c r="AO807" s="1"/>
      <c r="AP807" s="1"/>
      <c r="AQ807" s="1"/>
      <c r="AS807" s="1"/>
      <c r="AT807" s="1"/>
      <c r="AU807" s="1"/>
      <c r="BB807" s="1"/>
      <c r="BC807" s="1"/>
      <c r="BD807" s="1"/>
      <c r="BH807" s="1"/>
      <c r="BI807" s="1"/>
      <c r="BJ807" s="1"/>
    </row>
    <row r="808" spans="38:62">
      <c r="AL808" s="1"/>
      <c r="AM808" s="1"/>
      <c r="AN808" s="1"/>
      <c r="AO808" s="1"/>
      <c r="AP808" s="1"/>
      <c r="AQ808" s="1"/>
      <c r="AS808" s="1"/>
      <c r="AT808" s="1"/>
      <c r="AU808" s="1"/>
      <c r="BB808" s="1"/>
      <c r="BC808" s="1"/>
      <c r="BD808" s="1"/>
      <c r="BH808" s="1"/>
      <c r="BI808" s="1"/>
      <c r="BJ808" s="1"/>
    </row>
    <row r="809" spans="38:62">
      <c r="AL809" s="1"/>
      <c r="AM809" s="1"/>
      <c r="AN809" s="1"/>
      <c r="AO809" s="1"/>
      <c r="AP809" s="1"/>
      <c r="AQ809" s="1"/>
      <c r="AS809" s="1"/>
      <c r="AT809" s="1"/>
      <c r="AU809" s="1"/>
      <c r="BB809" s="1"/>
      <c r="BC809" s="1"/>
      <c r="BD809" s="1"/>
      <c r="BH809" s="1"/>
      <c r="BI809" s="1"/>
      <c r="BJ809" s="1"/>
    </row>
    <row r="810" spans="38:62">
      <c r="AL810" s="1"/>
      <c r="AM810" s="1"/>
      <c r="AN810" s="1"/>
      <c r="AO810" s="1"/>
      <c r="AP810" s="1"/>
      <c r="AQ810" s="1"/>
      <c r="AS810" s="1"/>
      <c r="AT810" s="1"/>
      <c r="AU810" s="1"/>
      <c r="BB810" s="1"/>
      <c r="BC810" s="1"/>
      <c r="BD810" s="1"/>
      <c r="BH810" s="1"/>
      <c r="BI810" s="1"/>
      <c r="BJ810" s="1"/>
    </row>
    <row r="811" spans="38:62">
      <c r="AL811" s="1"/>
      <c r="AM811" s="1"/>
      <c r="AN811" s="1"/>
      <c r="AO811" s="1"/>
      <c r="AP811" s="1"/>
      <c r="AQ811" s="1"/>
      <c r="AS811" s="1"/>
      <c r="AT811" s="1"/>
      <c r="AU811" s="1"/>
      <c r="BB811" s="1"/>
      <c r="BC811" s="1"/>
      <c r="BD811" s="1"/>
      <c r="BH811" s="1"/>
      <c r="BI811" s="1"/>
      <c r="BJ811" s="1"/>
    </row>
    <row r="812" spans="38:62">
      <c r="AL812" s="1"/>
      <c r="AM812" s="1"/>
      <c r="AN812" s="1"/>
      <c r="AO812" s="1"/>
      <c r="AP812" s="1"/>
      <c r="AQ812" s="1"/>
      <c r="AS812" s="1"/>
      <c r="AT812" s="1"/>
      <c r="AU812" s="1"/>
      <c r="BB812" s="1"/>
      <c r="BC812" s="1"/>
      <c r="BD812" s="1"/>
      <c r="BH812" s="1"/>
      <c r="BI812" s="1"/>
      <c r="BJ812" s="1"/>
    </row>
    <row r="813" spans="38:62">
      <c r="AL813" s="1"/>
      <c r="AM813" s="1"/>
      <c r="AN813" s="1"/>
      <c r="AO813" s="1"/>
      <c r="AP813" s="1"/>
      <c r="AQ813" s="1"/>
      <c r="AS813" s="1"/>
      <c r="AT813" s="1"/>
      <c r="AU813" s="1"/>
      <c r="BB813" s="1"/>
      <c r="BC813" s="1"/>
      <c r="BD813" s="1"/>
      <c r="BH813" s="1"/>
      <c r="BI813" s="1"/>
      <c r="BJ813" s="1"/>
    </row>
    <row r="814" spans="38:62">
      <c r="AL814" s="1"/>
      <c r="AM814" s="1"/>
      <c r="AN814" s="1"/>
      <c r="AO814" s="1"/>
      <c r="AP814" s="1"/>
      <c r="AQ814" s="1"/>
      <c r="AS814" s="1"/>
      <c r="AT814" s="1"/>
      <c r="AU814" s="1"/>
      <c r="BB814" s="1"/>
      <c r="BC814" s="1"/>
      <c r="BD814" s="1"/>
      <c r="BH814" s="1"/>
      <c r="BI814" s="1"/>
      <c r="BJ814" s="1"/>
    </row>
    <row r="815" spans="38:62">
      <c r="AL815" s="1"/>
      <c r="AM815" s="1"/>
      <c r="AN815" s="1"/>
      <c r="AO815" s="1"/>
      <c r="AP815" s="1"/>
      <c r="AQ815" s="1"/>
      <c r="AS815" s="1"/>
      <c r="AT815" s="1"/>
      <c r="AU815" s="1"/>
      <c r="BB815" s="1"/>
      <c r="BC815" s="1"/>
      <c r="BD815" s="1"/>
      <c r="BH815" s="1"/>
      <c r="BI815" s="1"/>
      <c r="BJ815" s="1"/>
    </row>
    <row r="816" spans="38:62">
      <c r="AL816" s="1"/>
      <c r="AM816" s="1"/>
      <c r="AN816" s="1"/>
      <c r="AO816" s="1"/>
      <c r="AP816" s="1"/>
      <c r="AQ816" s="1"/>
      <c r="AS816" s="1"/>
      <c r="AT816" s="1"/>
      <c r="AU816" s="1"/>
      <c r="BB816" s="1"/>
      <c r="BC816" s="1"/>
      <c r="BD816" s="1"/>
      <c r="BH816" s="1"/>
      <c r="BI816" s="1"/>
      <c r="BJ816" s="1"/>
    </row>
    <row r="817" spans="38:62">
      <c r="AL817" s="1"/>
      <c r="AM817" s="1"/>
      <c r="AN817" s="1"/>
      <c r="AO817" s="1"/>
      <c r="AP817" s="1"/>
      <c r="AQ817" s="1"/>
      <c r="AS817" s="1"/>
      <c r="AT817" s="1"/>
      <c r="AU817" s="1"/>
      <c r="BB817" s="1"/>
      <c r="BC817" s="1"/>
      <c r="BD817" s="1"/>
      <c r="BH817" s="1"/>
      <c r="BI817" s="1"/>
      <c r="BJ817" s="1"/>
    </row>
    <row r="818" spans="38:62">
      <c r="AL818" s="1"/>
      <c r="AM818" s="1"/>
      <c r="AN818" s="1"/>
      <c r="AO818" s="1"/>
      <c r="AP818" s="1"/>
      <c r="AQ818" s="1"/>
      <c r="AS818" s="1"/>
      <c r="AT818" s="1"/>
      <c r="AU818" s="1"/>
      <c r="BB818" s="1"/>
      <c r="BC818" s="1"/>
      <c r="BD818" s="1"/>
      <c r="BH818" s="1"/>
      <c r="BI818" s="1"/>
      <c r="BJ818" s="1"/>
    </row>
    <row r="819" spans="38:62">
      <c r="AL819" s="1"/>
      <c r="AM819" s="1"/>
      <c r="AN819" s="1"/>
      <c r="AO819" s="1"/>
      <c r="AP819" s="1"/>
      <c r="AQ819" s="1"/>
      <c r="AS819" s="1"/>
      <c r="AT819" s="1"/>
      <c r="AU819" s="1"/>
      <c r="BB819" s="1"/>
      <c r="BC819" s="1"/>
      <c r="BD819" s="1"/>
      <c r="BH819" s="1"/>
      <c r="BI819" s="1"/>
      <c r="BJ819" s="1"/>
    </row>
    <row r="820" spans="38:62">
      <c r="AL820" s="1"/>
      <c r="AM820" s="1"/>
      <c r="AN820" s="1"/>
      <c r="AO820" s="1"/>
      <c r="AP820" s="1"/>
      <c r="AQ820" s="1"/>
      <c r="AS820" s="1"/>
      <c r="AT820" s="1"/>
      <c r="AU820" s="1"/>
      <c r="BB820" s="1"/>
      <c r="BC820" s="1"/>
      <c r="BD820" s="1"/>
      <c r="BH820" s="1"/>
      <c r="BI820" s="1"/>
      <c r="BJ820" s="1"/>
    </row>
    <row r="821" spans="38:62">
      <c r="AL821" s="1"/>
      <c r="AM821" s="1"/>
      <c r="AN821" s="1"/>
      <c r="AO821" s="1"/>
      <c r="AP821" s="1"/>
      <c r="AQ821" s="1"/>
      <c r="AS821" s="1"/>
      <c r="AT821" s="1"/>
      <c r="AU821" s="1"/>
      <c r="BB821" s="1"/>
      <c r="BC821" s="1"/>
      <c r="BD821" s="1"/>
      <c r="BH821" s="1"/>
      <c r="BI821" s="1"/>
      <c r="BJ821" s="1"/>
    </row>
    <row r="822" spans="38:62">
      <c r="AL822" s="1"/>
      <c r="AM822" s="1"/>
      <c r="AN822" s="1"/>
      <c r="AO822" s="1"/>
      <c r="AP822" s="1"/>
      <c r="AQ822" s="1"/>
      <c r="AS822" s="1"/>
      <c r="AT822" s="1"/>
      <c r="AU822" s="1"/>
      <c r="BB822" s="1"/>
      <c r="BC822" s="1"/>
      <c r="BD822" s="1"/>
      <c r="BH822" s="1"/>
      <c r="BI822" s="1"/>
      <c r="BJ822" s="1"/>
    </row>
    <row r="823" spans="38:62">
      <c r="AL823" s="1"/>
      <c r="AM823" s="1"/>
      <c r="AN823" s="1"/>
      <c r="AO823" s="1"/>
      <c r="AP823" s="1"/>
      <c r="AQ823" s="1"/>
      <c r="AS823" s="1"/>
      <c r="AT823" s="1"/>
      <c r="AU823" s="1"/>
      <c r="BB823" s="1"/>
      <c r="BC823" s="1"/>
      <c r="BD823" s="1"/>
      <c r="BH823" s="1"/>
      <c r="BI823" s="1"/>
      <c r="BJ823" s="1"/>
    </row>
    <row r="824" spans="38:62">
      <c r="AL824" s="1"/>
      <c r="AM824" s="1"/>
      <c r="AN824" s="1"/>
      <c r="AO824" s="1"/>
      <c r="AP824" s="1"/>
      <c r="AQ824" s="1"/>
      <c r="AS824" s="1"/>
      <c r="AT824" s="1"/>
      <c r="AU824" s="1"/>
      <c r="BB824" s="1"/>
      <c r="BC824" s="1"/>
      <c r="BD824" s="1"/>
      <c r="BH824" s="1"/>
      <c r="BI824" s="1"/>
      <c r="BJ824" s="1"/>
    </row>
    <row r="825" spans="38:62">
      <c r="AL825" s="1"/>
      <c r="AM825" s="1"/>
      <c r="AN825" s="1"/>
      <c r="AO825" s="1"/>
      <c r="AP825" s="1"/>
      <c r="AQ825" s="1"/>
      <c r="AS825" s="1"/>
      <c r="AT825" s="1"/>
      <c r="AU825" s="1"/>
      <c r="BB825" s="1"/>
      <c r="BC825" s="1"/>
      <c r="BD825" s="1"/>
      <c r="BH825" s="1"/>
      <c r="BI825" s="1"/>
      <c r="BJ825" s="1"/>
    </row>
    <row r="826" spans="38:62">
      <c r="AL826" s="1"/>
      <c r="AM826" s="1"/>
      <c r="AN826" s="1"/>
      <c r="AO826" s="1"/>
      <c r="AP826" s="1"/>
      <c r="AQ826" s="1"/>
      <c r="AS826" s="1"/>
      <c r="AT826" s="1"/>
      <c r="AU826" s="1"/>
      <c r="BB826" s="1"/>
      <c r="BC826" s="1"/>
      <c r="BD826" s="1"/>
      <c r="BH826" s="1"/>
      <c r="BI826" s="1"/>
      <c r="BJ826" s="1"/>
    </row>
    <row r="827" spans="38:62">
      <c r="AL827" s="1"/>
      <c r="AM827" s="1"/>
      <c r="AN827" s="1"/>
      <c r="AO827" s="1"/>
      <c r="AP827" s="1"/>
      <c r="AQ827" s="1"/>
      <c r="AS827" s="1"/>
      <c r="AT827" s="1"/>
      <c r="AU827" s="1"/>
      <c r="BB827" s="1"/>
      <c r="BC827" s="1"/>
      <c r="BD827" s="1"/>
      <c r="BH827" s="1"/>
      <c r="BI827" s="1"/>
      <c r="BJ827" s="1"/>
    </row>
    <row r="828" spans="38:62">
      <c r="AL828" s="1"/>
      <c r="AM828" s="1"/>
      <c r="AN828" s="1"/>
      <c r="AO828" s="1"/>
      <c r="AP828" s="1"/>
      <c r="AQ828" s="1"/>
      <c r="AS828" s="1"/>
      <c r="AT828" s="1"/>
      <c r="AU828" s="1"/>
      <c r="BB828" s="1"/>
      <c r="BC828" s="1"/>
      <c r="BD828" s="1"/>
      <c r="BH828" s="1"/>
      <c r="BI828" s="1"/>
      <c r="BJ828" s="1"/>
    </row>
    <row r="829" spans="38:62">
      <c r="AL829" s="1"/>
      <c r="AM829" s="1"/>
      <c r="AN829" s="1"/>
      <c r="AO829" s="1"/>
      <c r="AP829" s="1"/>
      <c r="AQ829" s="1"/>
      <c r="AS829" s="1"/>
      <c r="AT829" s="1"/>
      <c r="AU829" s="1"/>
      <c r="BB829" s="1"/>
      <c r="BC829" s="1"/>
      <c r="BD829" s="1"/>
      <c r="BH829" s="1"/>
      <c r="BI829" s="1"/>
      <c r="BJ829" s="1"/>
    </row>
    <row r="830" spans="38:62">
      <c r="AL830" s="1"/>
      <c r="AM830" s="1"/>
      <c r="AN830" s="1"/>
      <c r="AO830" s="1"/>
      <c r="AP830" s="1"/>
      <c r="AQ830" s="1"/>
      <c r="AS830" s="1"/>
      <c r="AT830" s="1"/>
      <c r="AU830" s="1"/>
      <c r="BB830" s="1"/>
      <c r="BC830" s="1"/>
      <c r="BD830" s="1"/>
      <c r="BH830" s="1"/>
      <c r="BI830" s="1"/>
      <c r="BJ830" s="1"/>
    </row>
    <row r="831" spans="38:62">
      <c r="AL831" s="1"/>
      <c r="AM831" s="1"/>
      <c r="AN831" s="1"/>
      <c r="AO831" s="1"/>
      <c r="AP831" s="1"/>
      <c r="AQ831" s="1"/>
      <c r="AS831" s="1"/>
      <c r="AT831" s="1"/>
      <c r="AU831" s="1"/>
      <c r="BB831" s="1"/>
      <c r="BC831" s="1"/>
      <c r="BD831" s="1"/>
      <c r="BH831" s="1"/>
      <c r="BI831" s="1"/>
      <c r="BJ831" s="1"/>
    </row>
    <row r="832" spans="38:62">
      <c r="AL832" s="1"/>
      <c r="AM832" s="1"/>
      <c r="AN832" s="1"/>
      <c r="AO832" s="1"/>
      <c r="AP832" s="1"/>
      <c r="AQ832" s="1"/>
      <c r="AS832" s="1"/>
      <c r="AT832" s="1"/>
      <c r="AU832" s="1"/>
      <c r="BB832" s="1"/>
      <c r="BC832" s="1"/>
      <c r="BD832" s="1"/>
      <c r="BH832" s="1"/>
      <c r="BI832" s="1"/>
      <c r="BJ832" s="1"/>
    </row>
    <row r="833" spans="38:62">
      <c r="AL833" s="1"/>
      <c r="AM833" s="1"/>
      <c r="AN833" s="1"/>
      <c r="AO833" s="1"/>
      <c r="AP833" s="1"/>
      <c r="AQ833" s="1"/>
      <c r="AS833" s="1"/>
      <c r="AT833" s="1"/>
      <c r="AU833" s="1"/>
      <c r="BB833" s="1"/>
      <c r="BC833" s="1"/>
      <c r="BD833" s="1"/>
      <c r="BH833" s="1"/>
      <c r="BI833" s="1"/>
      <c r="BJ833" s="1"/>
    </row>
    <row r="834" spans="38:62">
      <c r="AL834" s="1"/>
      <c r="AM834" s="1"/>
      <c r="AN834" s="1"/>
      <c r="AO834" s="1"/>
      <c r="AP834" s="1"/>
      <c r="AQ834" s="1"/>
      <c r="AS834" s="1"/>
      <c r="AT834" s="1"/>
      <c r="AU834" s="1"/>
      <c r="BB834" s="1"/>
      <c r="BC834" s="1"/>
      <c r="BD834" s="1"/>
      <c r="BH834" s="1"/>
      <c r="BI834" s="1"/>
      <c r="BJ834" s="1"/>
    </row>
    <row r="835" spans="38:62">
      <c r="AL835" s="1"/>
      <c r="AM835" s="1"/>
      <c r="AN835" s="1"/>
      <c r="AO835" s="1"/>
      <c r="AP835" s="1"/>
      <c r="AQ835" s="1"/>
      <c r="AS835" s="1"/>
      <c r="AT835" s="1"/>
      <c r="AU835" s="1"/>
      <c r="BB835" s="1"/>
      <c r="BC835" s="1"/>
      <c r="BD835" s="1"/>
      <c r="BH835" s="1"/>
      <c r="BI835" s="1"/>
      <c r="BJ835" s="1"/>
    </row>
    <row r="836" spans="38:62">
      <c r="AL836" s="1"/>
      <c r="AM836" s="1"/>
      <c r="AN836" s="1"/>
      <c r="AO836" s="1"/>
      <c r="AP836" s="1"/>
      <c r="AQ836" s="1"/>
      <c r="AS836" s="1"/>
      <c r="AT836" s="1"/>
      <c r="AU836" s="1"/>
      <c r="BB836" s="1"/>
      <c r="BC836" s="1"/>
      <c r="BD836" s="1"/>
      <c r="BH836" s="1"/>
      <c r="BI836" s="1"/>
      <c r="BJ836" s="1"/>
    </row>
    <row r="837" spans="38:62">
      <c r="AL837" s="1"/>
      <c r="AM837" s="1"/>
      <c r="AN837" s="1"/>
      <c r="AO837" s="1"/>
      <c r="AP837" s="1"/>
      <c r="AQ837" s="1"/>
      <c r="AS837" s="1"/>
      <c r="AT837" s="1"/>
      <c r="AU837" s="1"/>
      <c r="BB837" s="1"/>
      <c r="BC837" s="1"/>
      <c r="BD837" s="1"/>
      <c r="BH837" s="1"/>
      <c r="BI837" s="1"/>
      <c r="BJ837" s="1"/>
    </row>
    <row r="838" spans="38:62">
      <c r="AL838" s="1"/>
      <c r="AM838" s="1"/>
      <c r="AN838" s="1"/>
      <c r="AO838" s="1"/>
      <c r="AP838" s="1"/>
      <c r="AQ838" s="1"/>
      <c r="AS838" s="1"/>
      <c r="AT838" s="1"/>
      <c r="AU838" s="1"/>
      <c r="BB838" s="1"/>
      <c r="BC838" s="1"/>
      <c r="BD838" s="1"/>
      <c r="BH838" s="1"/>
      <c r="BI838" s="1"/>
      <c r="BJ838" s="1"/>
    </row>
    <row r="839" spans="38:62">
      <c r="AL839" s="1"/>
      <c r="AM839" s="1"/>
      <c r="AN839" s="1"/>
      <c r="AO839" s="1"/>
      <c r="AP839" s="1"/>
      <c r="AQ839" s="1"/>
      <c r="AS839" s="1"/>
      <c r="AT839" s="1"/>
      <c r="AU839" s="1"/>
      <c r="BB839" s="1"/>
      <c r="BC839" s="1"/>
      <c r="BD839" s="1"/>
      <c r="BH839" s="1"/>
      <c r="BI839" s="1"/>
      <c r="BJ839" s="1"/>
    </row>
    <row r="840" spans="38:62">
      <c r="AL840" s="1"/>
      <c r="AM840" s="1"/>
      <c r="AN840" s="1"/>
      <c r="AO840" s="1"/>
      <c r="AP840" s="1"/>
      <c r="AQ840" s="1"/>
      <c r="AS840" s="1"/>
      <c r="AT840" s="1"/>
      <c r="AU840" s="1"/>
      <c r="BB840" s="1"/>
      <c r="BC840" s="1"/>
      <c r="BD840" s="1"/>
      <c r="BH840" s="1"/>
      <c r="BI840" s="1"/>
      <c r="BJ840" s="1"/>
    </row>
    <row r="841" spans="38:62">
      <c r="AL841" s="1"/>
      <c r="AM841" s="1"/>
      <c r="AN841" s="1"/>
      <c r="AO841" s="1"/>
      <c r="AP841" s="1"/>
      <c r="AQ841" s="1"/>
      <c r="AS841" s="1"/>
      <c r="AT841" s="1"/>
      <c r="AU841" s="1"/>
      <c r="BB841" s="1"/>
      <c r="BC841" s="1"/>
      <c r="BD841" s="1"/>
      <c r="BH841" s="1"/>
      <c r="BI841" s="1"/>
      <c r="BJ841" s="1"/>
    </row>
    <row r="842" spans="38:62">
      <c r="AL842" s="1"/>
      <c r="AM842" s="1"/>
      <c r="AN842" s="1"/>
      <c r="AO842" s="1"/>
      <c r="AP842" s="1"/>
      <c r="AQ842" s="1"/>
      <c r="AS842" s="1"/>
      <c r="AT842" s="1"/>
      <c r="AU842" s="1"/>
      <c r="BB842" s="1"/>
      <c r="BC842" s="1"/>
      <c r="BD842" s="1"/>
      <c r="BH842" s="1"/>
      <c r="BI842" s="1"/>
      <c r="BJ842" s="1"/>
    </row>
    <row r="843" spans="38:62">
      <c r="AL843" s="1"/>
      <c r="AM843" s="1"/>
      <c r="AN843" s="1"/>
      <c r="AO843" s="1"/>
      <c r="AP843" s="1"/>
      <c r="AQ843" s="1"/>
      <c r="AS843" s="1"/>
      <c r="AT843" s="1"/>
      <c r="AU843" s="1"/>
      <c r="BB843" s="1"/>
      <c r="BC843" s="1"/>
      <c r="BD843" s="1"/>
      <c r="BH843" s="1"/>
      <c r="BI843" s="1"/>
      <c r="BJ843" s="1"/>
    </row>
    <row r="844" spans="38:62">
      <c r="AL844" s="1"/>
      <c r="AM844" s="1"/>
      <c r="AN844" s="1"/>
      <c r="AO844" s="1"/>
      <c r="AP844" s="1"/>
      <c r="AQ844" s="1"/>
      <c r="AS844" s="1"/>
      <c r="AT844" s="1"/>
      <c r="AU844" s="1"/>
      <c r="BB844" s="1"/>
      <c r="BC844" s="1"/>
      <c r="BD844" s="1"/>
      <c r="BH844" s="1"/>
      <c r="BI844" s="1"/>
      <c r="BJ844" s="1"/>
    </row>
    <row r="845" spans="38:62">
      <c r="AL845" s="1"/>
      <c r="AM845" s="1"/>
      <c r="AN845" s="1"/>
      <c r="AO845" s="1"/>
      <c r="AP845" s="1"/>
      <c r="AQ845" s="1"/>
      <c r="AS845" s="1"/>
      <c r="AT845" s="1"/>
      <c r="AU845" s="1"/>
      <c r="BB845" s="1"/>
      <c r="BC845" s="1"/>
      <c r="BD845" s="1"/>
      <c r="BH845" s="1"/>
      <c r="BI845" s="1"/>
      <c r="BJ845" s="1"/>
    </row>
    <row r="846" spans="38:62">
      <c r="AL846" s="1"/>
      <c r="AM846" s="1"/>
      <c r="AN846" s="1"/>
      <c r="AO846" s="1"/>
      <c r="AP846" s="1"/>
      <c r="AQ846" s="1"/>
      <c r="AS846" s="1"/>
      <c r="AT846" s="1"/>
      <c r="AU846" s="1"/>
      <c r="BB846" s="1"/>
      <c r="BC846" s="1"/>
      <c r="BD846" s="1"/>
      <c r="BH846" s="1"/>
      <c r="BI846" s="1"/>
      <c r="BJ846" s="1"/>
    </row>
    <row r="847" spans="38:62">
      <c r="AL847" s="1"/>
      <c r="AM847" s="1"/>
      <c r="AN847" s="1"/>
      <c r="AO847" s="1"/>
      <c r="AP847" s="1"/>
      <c r="AQ847" s="1"/>
      <c r="AS847" s="1"/>
      <c r="AT847" s="1"/>
      <c r="AU847" s="1"/>
      <c r="BB847" s="1"/>
      <c r="BC847" s="1"/>
      <c r="BD847" s="1"/>
      <c r="BH847" s="1"/>
      <c r="BI847" s="1"/>
      <c r="BJ847" s="1"/>
    </row>
    <row r="848" spans="38:62">
      <c r="AL848" s="1"/>
      <c r="AM848" s="1"/>
      <c r="AN848" s="1"/>
      <c r="AO848" s="1"/>
      <c r="AP848" s="1"/>
      <c r="AQ848" s="1"/>
      <c r="AS848" s="1"/>
      <c r="AT848" s="1"/>
      <c r="AU848" s="1"/>
      <c r="BB848" s="1"/>
      <c r="BC848" s="1"/>
      <c r="BD848" s="1"/>
      <c r="BH848" s="1"/>
      <c r="BI848" s="1"/>
      <c r="BJ848" s="1"/>
    </row>
    <row r="849" spans="38:62">
      <c r="AL849" s="1"/>
      <c r="AM849" s="1"/>
      <c r="AN849" s="1"/>
      <c r="AO849" s="1"/>
      <c r="AP849" s="1"/>
      <c r="AQ849" s="1"/>
      <c r="AS849" s="1"/>
      <c r="AT849" s="1"/>
      <c r="AU849" s="1"/>
      <c r="BB849" s="1"/>
      <c r="BC849" s="1"/>
      <c r="BD849" s="1"/>
      <c r="BH849" s="1"/>
      <c r="BI849" s="1"/>
      <c r="BJ849" s="1"/>
    </row>
    <row r="850" spans="38:62">
      <c r="AL850" s="1"/>
      <c r="AM850" s="1"/>
      <c r="AN850" s="1"/>
      <c r="AO850" s="1"/>
      <c r="AP850" s="1"/>
      <c r="AQ850" s="1"/>
      <c r="AS850" s="1"/>
      <c r="AT850" s="1"/>
      <c r="AU850" s="1"/>
      <c r="BB850" s="1"/>
      <c r="BC850" s="1"/>
      <c r="BD850" s="1"/>
      <c r="BH850" s="1"/>
      <c r="BI850" s="1"/>
      <c r="BJ850" s="1"/>
    </row>
    <row r="851" spans="38:62">
      <c r="AL851" s="1"/>
      <c r="AM851" s="1"/>
      <c r="AN851" s="1"/>
      <c r="AO851" s="1"/>
      <c r="AP851" s="1"/>
      <c r="AQ851" s="1"/>
      <c r="AS851" s="1"/>
      <c r="AT851" s="1"/>
      <c r="AU851" s="1"/>
      <c r="BB851" s="1"/>
      <c r="BC851" s="1"/>
      <c r="BD851" s="1"/>
      <c r="BH851" s="1"/>
      <c r="BI851" s="1"/>
      <c r="BJ851" s="1"/>
    </row>
    <row r="852" spans="38:62">
      <c r="AL852" s="1"/>
      <c r="AM852" s="1"/>
      <c r="AN852" s="1"/>
      <c r="AO852" s="1"/>
      <c r="AP852" s="1"/>
      <c r="AQ852" s="1"/>
      <c r="AS852" s="1"/>
      <c r="AT852" s="1"/>
      <c r="AU852" s="1"/>
      <c r="BB852" s="1"/>
      <c r="BC852" s="1"/>
      <c r="BD852" s="1"/>
      <c r="BH852" s="1"/>
      <c r="BI852" s="1"/>
      <c r="BJ852" s="1"/>
    </row>
    <row r="853" spans="38:62">
      <c r="AL853" s="1"/>
      <c r="AM853" s="1"/>
      <c r="AN853" s="1"/>
      <c r="AO853" s="1"/>
      <c r="AP853" s="1"/>
      <c r="AQ853" s="1"/>
      <c r="AS853" s="1"/>
      <c r="AT853" s="1"/>
      <c r="AU853" s="1"/>
      <c r="BB853" s="1"/>
      <c r="BC853" s="1"/>
      <c r="BD853" s="1"/>
      <c r="BH853" s="1"/>
      <c r="BI853" s="1"/>
      <c r="BJ853" s="1"/>
    </row>
    <row r="854" spans="38:62">
      <c r="AL854" s="1"/>
      <c r="AM854" s="1"/>
      <c r="AN854" s="1"/>
      <c r="AO854" s="1"/>
      <c r="AP854" s="1"/>
      <c r="AQ854" s="1"/>
      <c r="AS854" s="1"/>
      <c r="AT854" s="1"/>
      <c r="AU854" s="1"/>
      <c r="BB854" s="1"/>
      <c r="BC854" s="1"/>
      <c r="BD854" s="1"/>
      <c r="BH854" s="1"/>
      <c r="BI854" s="1"/>
      <c r="BJ854" s="1"/>
    </row>
    <row r="855" spans="38:62">
      <c r="AL855" s="1"/>
      <c r="AM855" s="1"/>
      <c r="AN855" s="1"/>
      <c r="AO855" s="1"/>
      <c r="AP855" s="1"/>
      <c r="AQ855" s="1"/>
      <c r="AS855" s="1"/>
      <c r="AT855" s="1"/>
      <c r="AU855" s="1"/>
      <c r="BB855" s="1"/>
      <c r="BC855" s="1"/>
      <c r="BD855" s="1"/>
      <c r="BH855" s="1"/>
      <c r="BI855" s="1"/>
      <c r="BJ855" s="1"/>
    </row>
    <row r="856" spans="38:62">
      <c r="AL856" s="1"/>
      <c r="AM856" s="1"/>
      <c r="AN856" s="1"/>
      <c r="AO856" s="1"/>
      <c r="AP856" s="1"/>
      <c r="AQ856" s="1"/>
      <c r="AS856" s="1"/>
      <c r="AT856" s="1"/>
      <c r="AU856" s="1"/>
      <c r="BB856" s="1"/>
      <c r="BC856" s="1"/>
      <c r="BD856" s="1"/>
      <c r="BH856" s="1"/>
      <c r="BI856" s="1"/>
      <c r="BJ856" s="1"/>
    </row>
    <row r="857" spans="38:62">
      <c r="AL857" s="1"/>
      <c r="AM857" s="1"/>
      <c r="AN857" s="1"/>
      <c r="AO857" s="1"/>
      <c r="AP857" s="1"/>
      <c r="AQ857" s="1"/>
      <c r="AS857" s="1"/>
      <c r="AT857" s="1"/>
      <c r="AU857" s="1"/>
      <c r="BB857" s="1"/>
      <c r="BC857" s="1"/>
      <c r="BD857" s="1"/>
      <c r="BH857" s="1"/>
      <c r="BI857" s="1"/>
      <c r="BJ857" s="1"/>
    </row>
    <row r="858" spans="38:62">
      <c r="AL858" s="1"/>
      <c r="AM858" s="1"/>
      <c r="AN858" s="1"/>
      <c r="AO858" s="1"/>
      <c r="AP858" s="1"/>
      <c r="AQ858" s="1"/>
      <c r="AS858" s="1"/>
      <c r="AT858" s="1"/>
      <c r="AU858" s="1"/>
      <c r="BB858" s="1"/>
      <c r="BC858" s="1"/>
      <c r="BD858" s="1"/>
      <c r="BH858" s="1"/>
      <c r="BI858" s="1"/>
      <c r="BJ858" s="1"/>
    </row>
    <row r="859" spans="38:62">
      <c r="AL859" s="1"/>
      <c r="AM859" s="1"/>
      <c r="AN859" s="1"/>
      <c r="AO859" s="1"/>
      <c r="AP859" s="1"/>
      <c r="AQ859" s="1"/>
      <c r="AS859" s="1"/>
      <c r="AT859" s="1"/>
      <c r="AU859" s="1"/>
      <c r="BB859" s="1"/>
      <c r="BC859" s="1"/>
      <c r="BD859" s="1"/>
      <c r="BH859" s="1"/>
      <c r="BI859" s="1"/>
      <c r="BJ859" s="1"/>
    </row>
    <row r="860" spans="38:62">
      <c r="AL860" s="1"/>
      <c r="AM860" s="1"/>
      <c r="AN860" s="1"/>
      <c r="AO860" s="1"/>
      <c r="AP860" s="1"/>
      <c r="AQ860" s="1"/>
      <c r="AS860" s="1"/>
      <c r="AT860" s="1"/>
      <c r="AU860" s="1"/>
      <c r="BB860" s="1"/>
      <c r="BC860" s="1"/>
      <c r="BD860" s="1"/>
      <c r="BH860" s="1"/>
      <c r="BI860" s="1"/>
      <c r="BJ860" s="1"/>
    </row>
    <row r="861" spans="38:62">
      <c r="AL861" s="1"/>
      <c r="AM861" s="1"/>
      <c r="AN861" s="1"/>
      <c r="AO861" s="1"/>
      <c r="AP861" s="1"/>
      <c r="AQ861" s="1"/>
      <c r="AS861" s="1"/>
      <c r="AT861" s="1"/>
      <c r="AU861" s="1"/>
      <c r="BB861" s="1"/>
      <c r="BC861" s="1"/>
      <c r="BD861" s="1"/>
      <c r="BH861" s="1"/>
      <c r="BI861" s="1"/>
      <c r="BJ861" s="1"/>
    </row>
    <row r="862" spans="38:62">
      <c r="AL862" s="1"/>
      <c r="AM862" s="1"/>
      <c r="AN862" s="1"/>
      <c r="AO862" s="1"/>
      <c r="AP862" s="1"/>
      <c r="AQ862" s="1"/>
      <c r="AS862" s="1"/>
      <c r="AT862" s="1"/>
      <c r="AU862" s="1"/>
      <c r="BB862" s="1"/>
      <c r="BC862" s="1"/>
      <c r="BD862" s="1"/>
      <c r="BH862" s="1"/>
      <c r="BI862" s="1"/>
      <c r="BJ862" s="1"/>
    </row>
    <row r="863" spans="38:62">
      <c r="AL863" s="1"/>
      <c r="AM863" s="1"/>
      <c r="AN863" s="1"/>
      <c r="AO863" s="1"/>
      <c r="AP863" s="1"/>
      <c r="AQ863" s="1"/>
      <c r="AS863" s="1"/>
      <c r="AT863" s="1"/>
      <c r="AU863" s="1"/>
      <c r="BB863" s="1"/>
      <c r="BC863" s="1"/>
      <c r="BD863" s="1"/>
      <c r="BH863" s="1"/>
      <c r="BI863" s="1"/>
      <c r="BJ863" s="1"/>
    </row>
    <row r="864" spans="38:62">
      <c r="AL864" s="1"/>
      <c r="AM864" s="1"/>
      <c r="AN864" s="1"/>
      <c r="AO864" s="1"/>
      <c r="AP864" s="1"/>
      <c r="AQ864" s="1"/>
      <c r="AS864" s="1"/>
      <c r="AT864" s="1"/>
      <c r="AU864" s="1"/>
      <c r="BB864" s="1"/>
      <c r="BC864" s="1"/>
      <c r="BD864" s="1"/>
      <c r="BH864" s="1"/>
      <c r="BI864" s="1"/>
      <c r="BJ864" s="1"/>
    </row>
    <row r="865" spans="38:62">
      <c r="AL865" s="1"/>
      <c r="AM865" s="1"/>
      <c r="AN865" s="1"/>
      <c r="AO865" s="1"/>
      <c r="AP865" s="1"/>
      <c r="AQ865" s="1"/>
      <c r="AS865" s="1"/>
      <c r="AT865" s="1"/>
      <c r="AU865" s="1"/>
      <c r="BB865" s="1"/>
      <c r="BC865" s="1"/>
      <c r="BD865" s="1"/>
      <c r="BH865" s="1"/>
      <c r="BI865" s="1"/>
      <c r="BJ865" s="1"/>
    </row>
    <row r="866" spans="38:62">
      <c r="AL866" s="1"/>
      <c r="AM866" s="1"/>
      <c r="AN866" s="1"/>
      <c r="AO866" s="1"/>
      <c r="AP866" s="1"/>
      <c r="AQ866" s="1"/>
      <c r="AS866" s="1"/>
      <c r="AT866" s="1"/>
      <c r="AU866" s="1"/>
      <c r="BB866" s="1"/>
      <c r="BC866" s="1"/>
      <c r="BD866" s="1"/>
      <c r="BH866" s="1"/>
      <c r="BI866" s="1"/>
      <c r="BJ866" s="1"/>
    </row>
    <row r="867" spans="38:62">
      <c r="AL867" s="1"/>
      <c r="AM867" s="1"/>
      <c r="AN867" s="1"/>
      <c r="AO867" s="1"/>
      <c r="AP867" s="1"/>
      <c r="AQ867" s="1"/>
      <c r="AS867" s="1"/>
      <c r="AT867" s="1"/>
      <c r="AU867" s="1"/>
      <c r="BB867" s="1"/>
      <c r="BC867" s="1"/>
      <c r="BD867" s="1"/>
      <c r="BH867" s="1"/>
      <c r="BI867" s="1"/>
      <c r="BJ867" s="1"/>
    </row>
    <row r="868" spans="38:62">
      <c r="AL868" s="1"/>
      <c r="AM868" s="1"/>
      <c r="AN868" s="1"/>
      <c r="AO868" s="1"/>
      <c r="AP868" s="1"/>
      <c r="AQ868" s="1"/>
      <c r="AS868" s="1"/>
      <c r="AT868" s="1"/>
      <c r="AU868" s="1"/>
      <c r="BB868" s="1"/>
      <c r="BC868" s="1"/>
      <c r="BD868" s="1"/>
      <c r="BH868" s="1"/>
      <c r="BI868" s="1"/>
      <c r="BJ868" s="1"/>
    </row>
    <row r="869" spans="38:62">
      <c r="AL869" s="1"/>
      <c r="AM869" s="1"/>
      <c r="AN869" s="1"/>
      <c r="AO869" s="1"/>
      <c r="AP869" s="1"/>
      <c r="AQ869" s="1"/>
      <c r="AS869" s="1"/>
      <c r="AT869" s="1"/>
      <c r="AU869" s="1"/>
      <c r="BB869" s="1"/>
      <c r="BC869" s="1"/>
      <c r="BD869" s="1"/>
      <c r="BH869" s="1"/>
      <c r="BI869" s="1"/>
      <c r="BJ869" s="1"/>
    </row>
    <row r="870" spans="38:62">
      <c r="AL870" s="1"/>
      <c r="AM870" s="1"/>
      <c r="AN870" s="1"/>
      <c r="AO870" s="1"/>
      <c r="AP870" s="1"/>
      <c r="AQ870" s="1"/>
      <c r="AS870" s="1"/>
      <c r="AT870" s="1"/>
      <c r="AU870" s="1"/>
      <c r="BB870" s="1"/>
      <c r="BC870" s="1"/>
      <c r="BD870" s="1"/>
      <c r="BH870" s="1"/>
      <c r="BI870" s="1"/>
      <c r="BJ870" s="1"/>
    </row>
    <row r="871" spans="38:62">
      <c r="AL871" s="1"/>
      <c r="AM871" s="1"/>
      <c r="AN871" s="1"/>
      <c r="AO871" s="1"/>
      <c r="AP871" s="1"/>
      <c r="AQ871" s="1"/>
      <c r="AS871" s="1"/>
      <c r="AT871" s="1"/>
      <c r="AU871" s="1"/>
      <c r="BB871" s="1"/>
      <c r="BC871" s="1"/>
      <c r="BD871" s="1"/>
      <c r="BH871" s="1"/>
      <c r="BI871" s="1"/>
      <c r="BJ871" s="1"/>
    </row>
    <row r="872" spans="38:62">
      <c r="AL872" s="1"/>
      <c r="AM872" s="1"/>
      <c r="AN872" s="1"/>
      <c r="AO872" s="1"/>
      <c r="AP872" s="1"/>
      <c r="AQ872" s="1"/>
      <c r="AS872" s="1"/>
      <c r="AT872" s="1"/>
      <c r="AU872" s="1"/>
      <c r="BB872" s="1"/>
      <c r="BC872" s="1"/>
      <c r="BD872" s="1"/>
      <c r="BH872" s="1"/>
      <c r="BI872" s="1"/>
      <c r="BJ872" s="1"/>
    </row>
    <row r="873" spans="38:62">
      <c r="AL873" s="1"/>
      <c r="AM873" s="1"/>
      <c r="AN873" s="1"/>
      <c r="AO873" s="1"/>
      <c r="AP873" s="1"/>
      <c r="AQ873" s="1"/>
      <c r="AS873" s="1"/>
      <c r="AT873" s="1"/>
      <c r="AU873" s="1"/>
      <c r="BB873" s="1"/>
      <c r="BC873" s="1"/>
      <c r="BD873" s="1"/>
      <c r="BH873" s="1"/>
      <c r="BI873" s="1"/>
      <c r="BJ873" s="1"/>
    </row>
    <row r="874" spans="38:62">
      <c r="AL874" s="1"/>
      <c r="AM874" s="1"/>
      <c r="AN874" s="1"/>
      <c r="AO874" s="1"/>
      <c r="AP874" s="1"/>
      <c r="AQ874" s="1"/>
      <c r="AS874" s="1"/>
      <c r="AT874" s="1"/>
      <c r="AU874" s="1"/>
      <c r="BB874" s="1"/>
      <c r="BC874" s="1"/>
      <c r="BD874" s="1"/>
      <c r="BH874" s="1"/>
      <c r="BI874" s="1"/>
      <c r="BJ874" s="1"/>
    </row>
    <row r="875" spans="38:62">
      <c r="AL875" s="1"/>
      <c r="AM875" s="1"/>
      <c r="AN875" s="1"/>
      <c r="AO875" s="1"/>
      <c r="AP875" s="1"/>
      <c r="AQ875" s="1"/>
      <c r="AS875" s="1"/>
      <c r="AT875" s="1"/>
      <c r="AU875" s="1"/>
      <c r="BB875" s="1"/>
      <c r="BC875" s="1"/>
      <c r="BD875" s="1"/>
      <c r="BH875" s="1"/>
      <c r="BI875" s="1"/>
      <c r="BJ875" s="1"/>
    </row>
    <row r="876" spans="38:62">
      <c r="AL876" s="1"/>
      <c r="AM876" s="1"/>
      <c r="AN876" s="1"/>
      <c r="AO876" s="1"/>
      <c r="AP876" s="1"/>
      <c r="AQ876" s="1"/>
      <c r="AS876" s="1"/>
      <c r="AT876" s="1"/>
      <c r="AU876" s="1"/>
      <c r="BB876" s="1"/>
      <c r="BC876" s="1"/>
      <c r="BD876" s="1"/>
      <c r="BH876" s="1"/>
      <c r="BI876" s="1"/>
      <c r="BJ876" s="1"/>
    </row>
    <row r="877" spans="38:62">
      <c r="AL877" s="1"/>
      <c r="AM877" s="1"/>
      <c r="AN877" s="1"/>
      <c r="AO877" s="1"/>
      <c r="AP877" s="1"/>
      <c r="AQ877" s="1"/>
      <c r="AS877" s="1"/>
      <c r="AT877" s="1"/>
      <c r="AU877" s="1"/>
      <c r="BB877" s="1"/>
      <c r="BC877" s="1"/>
      <c r="BD877" s="1"/>
      <c r="BH877" s="1"/>
      <c r="BI877" s="1"/>
      <c r="BJ877" s="1"/>
    </row>
    <row r="878" spans="38:62">
      <c r="AL878" s="1"/>
      <c r="AM878" s="1"/>
      <c r="AN878" s="1"/>
      <c r="AO878" s="1"/>
      <c r="AP878" s="1"/>
      <c r="AQ878" s="1"/>
      <c r="AS878" s="1"/>
      <c r="AT878" s="1"/>
      <c r="AU878" s="1"/>
      <c r="BB878" s="1"/>
      <c r="BC878" s="1"/>
      <c r="BD878" s="1"/>
      <c r="BH878" s="1"/>
      <c r="BI878" s="1"/>
      <c r="BJ878" s="1"/>
    </row>
    <row r="879" spans="38:62">
      <c r="AL879" s="1"/>
      <c r="AM879" s="1"/>
      <c r="AN879" s="1"/>
      <c r="AO879" s="1"/>
      <c r="AP879" s="1"/>
      <c r="AQ879" s="1"/>
      <c r="AS879" s="1"/>
      <c r="AT879" s="1"/>
      <c r="AU879" s="1"/>
      <c r="BB879" s="1"/>
      <c r="BC879" s="1"/>
      <c r="BD879" s="1"/>
      <c r="BH879" s="1"/>
      <c r="BI879" s="1"/>
      <c r="BJ879" s="1"/>
    </row>
    <row r="880" spans="38:62">
      <c r="AL880" s="1"/>
      <c r="AM880" s="1"/>
      <c r="AN880" s="1"/>
      <c r="AO880" s="1"/>
      <c r="AP880" s="1"/>
      <c r="AQ880" s="1"/>
      <c r="AS880" s="1"/>
      <c r="AT880" s="1"/>
      <c r="AU880" s="1"/>
      <c r="BB880" s="1"/>
      <c r="BC880" s="1"/>
      <c r="BD880" s="1"/>
      <c r="BH880" s="1"/>
      <c r="BI880" s="1"/>
      <c r="BJ880" s="1"/>
    </row>
    <row r="881" spans="38:62">
      <c r="AL881" s="1"/>
      <c r="AM881" s="1"/>
      <c r="AN881" s="1"/>
      <c r="AO881" s="1"/>
      <c r="AP881" s="1"/>
      <c r="AQ881" s="1"/>
      <c r="AS881" s="1"/>
      <c r="AT881" s="1"/>
      <c r="AU881" s="1"/>
      <c r="BB881" s="1"/>
      <c r="BC881" s="1"/>
      <c r="BD881" s="1"/>
      <c r="BH881" s="1"/>
      <c r="BI881" s="1"/>
      <c r="BJ881" s="1"/>
    </row>
    <row r="882" spans="38:62">
      <c r="AL882" s="1"/>
      <c r="AM882" s="1"/>
      <c r="AN882" s="1"/>
      <c r="AO882" s="1"/>
      <c r="AP882" s="1"/>
      <c r="AQ882" s="1"/>
      <c r="AS882" s="1"/>
      <c r="AT882" s="1"/>
      <c r="AU882" s="1"/>
      <c r="BB882" s="1"/>
      <c r="BC882" s="1"/>
      <c r="BD882" s="1"/>
      <c r="BH882" s="1"/>
      <c r="BI882" s="1"/>
      <c r="BJ882" s="1"/>
    </row>
    <row r="883" spans="38:62">
      <c r="AL883" s="1"/>
      <c r="AM883" s="1"/>
      <c r="AN883" s="1"/>
      <c r="AO883" s="1"/>
      <c r="AP883" s="1"/>
      <c r="AQ883" s="1"/>
      <c r="AS883" s="1"/>
      <c r="AT883" s="1"/>
      <c r="AU883" s="1"/>
      <c r="BB883" s="1"/>
      <c r="BC883" s="1"/>
      <c r="BD883" s="1"/>
      <c r="BH883" s="1"/>
      <c r="BI883" s="1"/>
      <c r="BJ883" s="1"/>
    </row>
    <row r="884" spans="38:62">
      <c r="AL884" s="1"/>
      <c r="AM884" s="1"/>
      <c r="AN884" s="1"/>
      <c r="AO884" s="1"/>
      <c r="AP884" s="1"/>
      <c r="AQ884" s="1"/>
      <c r="AS884" s="1"/>
      <c r="AT884" s="1"/>
      <c r="AU884" s="1"/>
      <c r="BB884" s="1"/>
      <c r="BC884" s="1"/>
      <c r="BD884" s="1"/>
      <c r="BH884" s="1"/>
      <c r="BI884" s="1"/>
      <c r="BJ884" s="1"/>
    </row>
    <row r="885" spans="38:62">
      <c r="AL885" s="1"/>
      <c r="AM885" s="1"/>
      <c r="AN885" s="1"/>
      <c r="AO885" s="1"/>
      <c r="AP885" s="1"/>
      <c r="AQ885" s="1"/>
      <c r="AS885" s="1"/>
      <c r="AT885" s="1"/>
      <c r="AU885" s="1"/>
      <c r="BB885" s="1"/>
      <c r="BC885" s="1"/>
      <c r="BD885" s="1"/>
      <c r="BH885" s="1"/>
      <c r="BI885" s="1"/>
      <c r="BJ885" s="1"/>
    </row>
    <row r="886" spans="38:62">
      <c r="AL886" s="1"/>
      <c r="AM886" s="1"/>
      <c r="AN886" s="1"/>
      <c r="AO886" s="1"/>
      <c r="AP886" s="1"/>
      <c r="AQ886" s="1"/>
      <c r="AS886" s="1"/>
      <c r="AT886" s="1"/>
      <c r="AU886" s="1"/>
      <c r="BB886" s="1"/>
      <c r="BC886" s="1"/>
      <c r="BD886" s="1"/>
      <c r="BH886" s="1"/>
      <c r="BI886" s="1"/>
      <c r="BJ886" s="1"/>
    </row>
    <row r="887" spans="38:62">
      <c r="AL887" s="1"/>
      <c r="AM887" s="1"/>
      <c r="AN887" s="1"/>
      <c r="AO887" s="1"/>
      <c r="AP887" s="1"/>
      <c r="AQ887" s="1"/>
      <c r="AS887" s="1"/>
      <c r="AT887" s="1"/>
      <c r="AU887" s="1"/>
      <c r="BB887" s="1"/>
      <c r="BC887" s="1"/>
      <c r="BD887" s="1"/>
      <c r="BH887" s="1"/>
      <c r="BI887" s="1"/>
      <c r="BJ887" s="1"/>
    </row>
    <row r="888" spans="38:62">
      <c r="AL888" s="1"/>
      <c r="AM888" s="1"/>
      <c r="AN888" s="1"/>
      <c r="AO888" s="1"/>
      <c r="AP888" s="1"/>
      <c r="AQ888" s="1"/>
      <c r="AS888" s="1"/>
      <c r="AT888" s="1"/>
      <c r="AU888" s="1"/>
      <c r="BB888" s="1"/>
      <c r="BC888" s="1"/>
      <c r="BD888" s="1"/>
      <c r="BH888" s="1"/>
      <c r="BI888" s="1"/>
      <c r="BJ888" s="1"/>
    </row>
    <row r="889" spans="38:62">
      <c r="AL889" s="1"/>
      <c r="AM889" s="1"/>
      <c r="AN889" s="1"/>
      <c r="AO889" s="1"/>
      <c r="AP889" s="1"/>
      <c r="AQ889" s="1"/>
      <c r="AS889" s="1"/>
      <c r="AT889" s="1"/>
      <c r="AU889" s="1"/>
      <c r="BB889" s="1"/>
      <c r="BC889" s="1"/>
      <c r="BD889" s="1"/>
      <c r="BH889" s="1"/>
      <c r="BI889" s="1"/>
      <c r="BJ889" s="1"/>
    </row>
    <row r="890" spans="38:62">
      <c r="AL890" s="1"/>
      <c r="AM890" s="1"/>
      <c r="AN890" s="1"/>
      <c r="AO890" s="1"/>
      <c r="AP890" s="1"/>
      <c r="AQ890" s="1"/>
      <c r="AS890" s="1"/>
      <c r="AT890" s="1"/>
      <c r="AU890" s="1"/>
      <c r="BB890" s="1"/>
      <c r="BC890" s="1"/>
      <c r="BD890" s="1"/>
      <c r="BH890" s="1"/>
      <c r="BI890" s="1"/>
      <c r="BJ890" s="1"/>
    </row>
    <row r="891" spans="38:62">
      <c r="AL891" s="1"/>
      <c r="AM891" s="1"/>
      <c r="AN891" s="1"/>
      <c r="AO891" s="1"/>
      <c r="AP891" s="1"/>
      <c r="AQ891" s="1"/>
      <c r="AS891" s="1"/>
      <c r="AT891" s="1"/>
      <c r="AU891" s="1"/>
      <c r="BB891" s="1"/>
      <c r="BC891" s="1"/>
      <c r="BD891" s="1"/>
      <c r="BH891" s="1"/>
      <c r="BI891" s="1"/>
      <c r="BJ891" s="1"/>
    </row>
    <row r="892" spans="38:62">
      <c r="AL892" s="1"/>
      <c r="AM892" s="1"/>
      <c r="AN892" s="1"/>
      <c r="AO892" s="1"/>
      <c r="AP892" s="1"/>
      <c r="AQ892" s="1"/>
      <c r="AS892" s="1"/>
      <c r="AT892" s="1"/>
      <c r="AU892" s="1"/>
      <c r="BB892" s="1"/>
      <c r="BC892" s="1"/>
      <c r="BD892" s="1"/>
      <c r="BH892" s="1"/>
      <c r="BI892" s="1"/>
      <c r="BJ892" s="1"/>
    </row>
    <row r="893" spans="38:62">
      <c r="AL893" s="1"/>
      <c r="AM893" s="1"/>
      <c r="AN893" s="1"/>
      <c r="AO893" s="1"/>
      <c r="AP893" s="1"/>
      <c r="AQ893" s="1"/>
      <c r="AS893" s="1"/>
      <c r="AT893" s="1"/>
      <c r="AU893" s="1"/>
      <c r="BB893" s="1"/>
      <c r="BC893" s="1"/>
      <c r="BD893" s="1"/>
      <c r="BH893" s="1"/>
      <c r="BI893" s="1"/>
      <c r="BJ893" s="1"/>
    </row>
    <row r="894" spans="38:62">
      <c r="AL894" s="1"/>
      <c r="AM894" s="1"/>
      <c r="AN894" s="1"/>
      <c r="AO894" s="1"/>
      <c r="AP894" s="1"/>
      <c r="AQ894" s="1"/>
      <c r="AS894" s="1"/>
      <c r="AT894" s="1"/>
      <c r="AU894" s="1"/>
      <c r="BB894" s="1"/>
      <c r="BC894" s="1"/>
      <c r="BD894" s="1"/>
      <c r="BH894" s="1"/>
      <c r="BI894" s="1"/>
      <c r="BJ894" s="1"/>
    </row>
    <row r="895" spans="38:62">
      <c r="AL895" s="1"/>
      <c r="AM895" s="1"/>
      <c r="AN895" s="1"/>
      <c r="AO895" s="1"/>
      <c r="AP895" s="1"/>
      <c r="AQ895" s="1"/>
      <c r="AS895" s="1"/>
      <c r="AT895" s="1"/>
      <c r="AU895" s="1"/>
      <c r="BB895" s="1"/>
      <c r="BC895" s="1"/>
      <c r="BD895" s="1"/>
      <c r="BH895" s="1"/>
      <c r="BI895" s="1"/>
      <c r="BJ895" s="1"/>
    </row>
    <row r="896" spans="38:62">
      <c r="AL896" s="1"/>
      <c r="AM896" s="1"/>
      <c r="AN896" s="1"/>
      <c r="AO896" s="1"/>
      <c r="AP896" s="1"/>
      <c r="AQ896" s="1"/>
      <c r="AS896" s="1"/>
      <c r="AT896" s="1"/>
      <c r="AU896" s="1"/>
      <c r="BB896" s="1"/>
      <c r="BC896" s="1"/>
      <c r="BD896" s="1"/>
      <c r="BH896" s="1"/>
      <c r="BI896" s="1"/>
      <c r="BJ896" s="1"/>
    </row>
    <row r="897" spans="38:62">
      <c r="AL897" s="1"/>
      <c r="AM897" s="1"/>
      <c r="AN897" s="1"/>
      <c r="AO897" s="1"/>
      <c r="AP897" s="1"/>
      <c r="AQ897" s="1"/>
      <c r="AS897" s="1"/>
      <c r="AT897" s="1"/>
      <c r="AU897" s="1"/>
      <c r="BB897" s="1"/>
      <c r="BC897" s="1"/>
      <c r="BD897" s="1"/>
      <c r="BH897" s="1"/>
      <c r="BI897" s="1"/>
      <c r="BJ897" s="1"/>
    </row>
    <row r="898" spans="38:62">
      <c r="AL898" s="1"/>
      <c r="AM898" s="1"/>
      <c r="AN898" s="1"/>
      <c r="AO898" s="1"/>
      <c r="AP898" s="1"/>
      <c r="AQ898" s="1"/>
      <c r="AS898" s="1"/>
      <c r="AT898" s="1"/>
      <c r="AU898" s="1"/>
      <c r="BB898" s="1"/>
      <c r="BC898" s="1"/>
      <c r="BD898" s="1"/>
      <c r="BH898" s="1"/>
      <c r="BI898" s="1"/>
      <c r="BJ898" s="1"/>
    </row>
    <row r="899" spans="38:62">
      <c r="AL899" s="1"/>
      <c r="AM899" s="1"/>
      <c r="AN899" s="1"/>
      <c r="AO899" s="1"/>
      <c r="AP899" s="1"/>
      <c r="AQ899" s="1"/>
      <c r="AS899" s="1"/>
      <c r="AT899" s="1"/>
      <c r="AU899" s="1"/>
      <c r="BB899" s="1"/>
      <c r="BC899" s="1"/>
      <c r="BD899" s="1"/>
      <c r="BH899" s="1"/>
      <c r="BI899" s="1"/>
      <c r="BJ899" s="1"/>
    </row>
    <row r="900" spans="38:62">
      <c r="AL900" s="1"/>
      <c r="AM900" s="1"/>
      <c r="AN900" s="1"/>
      <c r="AO900" s="1"/>
      <c r="AP900" s="1"/>
      <c r="AQ900" s="1"/>
      <c r="AS900" s="1"/>
      <c r="AT900" s="1"/>
      <c r="AU900" s="1"/>
      <c r="BB900" s="1"/>
      <c r="BC900" s="1"/>
      <c r="BD900" s="1"/>
      <c r="BH900" s="1"/>
      <c r="BI900" s="1"/>
      <c r="BJ900" s="1"/>
    </row>
    <row r="901" spans="38:62">
      <c r="AL901" s="1"/>
      <c r="AM901" s="1"/>
      <c r="AN901" s="1"/>
      <c r="AO901" s="1"/>
      <c r="AP901" s="1"/>
      <c r="AQ901" s="1"/>
      <c r="AS901" s="1"/>
      <c r="AT901" s="1"/>
      <c r="AU901" s="1"/>
      <c r="BB901" s="1"/>
      <c r="BC901" s="1"/>
      <c r="BD901" s="1"/>
      <c r="BH901" s="1"/>
      <c r="BI901" s="1"/>
      <c r="BJ901" s="1"/>
    </row>
    <row r="902" spans="38:62">
      <c r="AL902" s="1"/>
      <c r="AM902" s="1"/>
      <c r="AN902" s="1"/>
      <c r="AO902" s="1"/>
      <c r="AP902" s="1"/>
      <c r="AQ902" s="1"/>
      <c r="AS902" s="1"/>
      <c r="AT902" s="1"/>
      <c r="AU902" s="1"/>
      <c r="BB902" s="1"/>
      <c r="BC902" s="1"/>
      <c r="BD902" s="1"/>
      <c r="BH902" s="1"/>
      <c r="BI902" s="1"/>
      <c r="BJ902" s="1"/>
    </row>
    <row r="903" spans="38:62">
      <c r="AL903" s="1"/>
      <c r="AM903" s="1"/>
      <c r="AN903" s="1"/>
      <c r="AO903" s="1"/>
      <c r="AP903" s="1"/>
      <c r="AQ903" s="1"/>
      <c r="AS903" s="1"/>
      <c r="AT903" s="1"/>
      <c r="AU903" s="1"/>
      <c r="BB903" s="1"/>
      <c r="BC903" s="1"/>
      <c r="BD903" s="1"/>
      <c r="BH903" s="1"/>
      <c r="BI903" s="1"/>
      <c r="BJ903" s="1"/>
    </row>
    <row r="904" spans="38:62">
      <c r="AL904" s="1"/>
      <c r="AM904" s="1"/>
      <c r="AN904" s="1"/>
      <c r="AO904" s="1"/>
      <c r="AP904" s="1"/>
      <c r="AQ904" s="1"/>
      <c r="AS904" s="1"/>
      <c r="AT904" s="1"/>
      <c r="AU904" s="1"/>
      <c r="BB904" s="1"/>
      <c r="BC904" s="1"/>
      <c r="BD904" s="1"/>
      <c r="BH904" s="1"/>
      <c r="BI904" s="1"/>
      <c r="BJ904" s="1"/>
    </row>
    <row r="905" spans="38:62">
      <c r="AL905" s="1"/>
      <c r="AM905" s="1"/>
      <c r="AN905" s="1"/>
      <c r="AO905" s="1"/>
      <c r="AP905" s="1"/>
      <c r="AQ905" s="1"/>
      <c r="AS905" s="1"/>
      <c r="AT905" s="1"/>
      <c r="AU905" s="1"/>
      <c r="BB905" s="1"/>
      <c r="BC905" s="1"/>
      <c r="BD905" s="1"/>
      <c r="BH905" s="1"/>
      <c r="BI905" s="1"/>
      <c r="BJ905" s="1"/>
    </row>
    <row r="906" spans="38:62">
      <c r="AL906" s="1"/>
      <c r="AM906" s="1"/>
      <c r="AN906" s="1"/>
      <c r="AO906" s="1"/>
      <c r="AP906" s="1"/>
      <c r="AQ906" s="1"/>
      <c r="AS906" s="1"/>
      <c r="AT906" s="1"/>
      <c r="AU906" s="1"/>
      <c r="BB906" s="1"/>
      <c r="BC906" s="1"/>
      <c r="BD906" s="1"/>
      <c r="BH906" s="1"/>
      <c r="BI906" s="1"/>
      <c r="BJ906" s="1"/>
    </row>
    <row r="907" spans="38:62">
      <c r="AL907" s="1"/>
      <c r="AM907" s="1"/>
      <c r="AN907" s="1"/>
      <c r="AO907" s="1"/>
      <c r="AP907" s="1"/>
      <c r="AQ907" s="1"/>
      <c r="AS907" s="1"/>
      <c r="AT907" s="1"/>
      <c r="AU907" s="1"/>
      <c r="BB907" s="1"/>
      <c r="BC907" s="1"/>
      <c r="BD907" s="1"/>
      <c r="BH907" s="1"/>
      <c r="BI907" s="1"/>
      <c r="BJ907" s="1"/>
    </row>
    <row r="908" spans="38:62">
      <c r="AL908" s="1"/>
      <c r="AM908" s="1"/>
      <c r="AN908" s="1"/>
      <c r="AO908" s="1"/>
      <c r="AP908" s="1"/>
      <c r="AQ908" s="1"/>
      <c r="AS908" s="1"/>
      <c r="AT908" s="1"/>
      <c r="AU908" s="1"/>
      <c r="BB908" s="1"/>
      <c r="BC908" s="1"/>
      <c r="BD908" s="1"/>
      <c r="BH908" s="1"/>
      <c r="BI908" s="1"/>
      <c r="BJ908" s="1"/>
    </row>
    <row r="909" spans="38:62">
      <c r="AL909" s="1"/>
      <c r="AM909" s="1"/>
      <c r="AN909" s="1"/>
      <c r="AO909" s="1"/>
      <c r="AP909" s="1"/>
      <c r="AQ909" s="1"/>
      <c r="AS909" s="1"/>
      <c r="AT909" s="1"/>
      <c r="AU909" s="1"/>
      <c r="BB909" s="1"/>
      <c r="BC909" s="1"/>
      <c r="BD909" s="1"/>
      <c r="BH909" s="1"/>
      <c r="BI909" s="1"/>
      <c r="BJ909" s="1"/>
    </row>
    <row r="910" spans="38:62">
      <c r="AL910" s="1"/>
      <c r="AM910" s="1"/>
      <c r="AN910" s="1"/>
      <c r="AO910" s="1"/>
      <c r="AP910" s="1"/>
      <c r="AQ910" s="1"/>
      <c r="AS910" s="1"/>
      <c r="AT910" s="1"/>
      <c r="AU910" s="1"/>
      <c r="BB910" s="1"/>
      <c r="BC910" s="1"/>
      <c r="BD910" s="1"/>
      <c r="BH910" s="1"/>
      <c r="BI910" s="1"/>
      <c r="BJ910" s="1"/>
    </row>
    <row r="911" spans="38:62">
      <c r="AL911" s="1"/>
      <c r="AM911" s="1"/>
      <c r="AN911" s="1"/>
      <c r="AO911" s="1"/>
      <c r="AP911" s="1"/>
      <c r="AQ911" s="1"/>
      <c r="AS911" s="1"/>
      <c r="AT911" s="1"/>
      <c r="AU911" s="1"/>
      <c r="BB911" s="1"/>
      <c r="BC911" s="1"/>
      <c r="BD911" s="1"/>
      <c r="BH911" s="1"/>
      <c r="BI911" s="1"/>
      <c r="BJ911" s="1"/>
    </row>
    <row r="912" spans="38:62">
      <c r="AL912" s="1"/>
      <c r="AM912" s="1"/>
      <c r="AN912" s="1"/>
      <c r="AO912" s="1"/>
      <c r="AP912" s="1"/>
      <c r="AQ912" s="1"/>
      <c r="AS912" s="1"/>
      <c r="AT912" s="1"/>
      <c r="AU912" s="1"/>
      <c r="BB912" s="1"/>
      <c r="BC912" s="1"/>
      <c r="BD912" s="1"/>
      <c r="BH912" s="1"/>
      <c r="BI912" s="1"/>
      <c r="BJ912" s="1"/>
    </row>
    <row r="913" spans="38:62">
      <c r="AL913" s="1"/>
      <c r="AM913" s="1"/>
      <c r="AN913" s="1"/>
      <c r="AO913" s="1"/>
      <c r="AP913" s="1"/>
      <c r="AQ913" s="1"/>
      <c r="AS913" s="1"/>
      <c r="AT913" s="1"/>
      <c r="AU913" s="1"/>
      <c r="BB913" s="1"/>
      <c r="BC913" s="1"/>
      <c r="BD913" s="1"/>
      <c r="BH913" s="1"/>
      <c r="BI913" s="1"/>
      <c r="BJ913" s="1"/>
    </row>
    <row r="914" spans="38:62">
      <c r="AL914" s="1"/>
      <c r="AM914" s="1"/>
      <c r="AN914" s="1"/>
      <c r="AO914" s="1"/>
      <c r="AP914" s="1"/>
      <c r="AQ914" s="1"/>
      <c r="AS914" s="1"/>
      <c r="AT914" s="1"/>
      <c r="AU914" s="1"/>
      <c r="BB914" s="1"/>
      <c r="BC914" s="1"/>
      <c r="BD914" s="1"/>
      <c r="BH914" s="1"/>
      <c r="BI914" s="1"/>
      <c r="BJ914" s="1"/>
    </row>
    <row r="915" spans="38:62">
      <c r="AL915" s="1"/>
      <c r="AM915" s="1"/>
      <c r="AN915" s="1"/>
      <c r="AO915" s="1"/>
      <c r="AP915" s="1"/>
      <c r="AQ915" s="1"/>
      <c r="AS915" s="1"/>
      <c r="AT915" s="1"/>
      <c r="AU915" s="1"/>
      <c r="BB915" s="1"/>
      <c r="BC915" s="1"/>
      <c r="BD915" s="1"/>
      <c r="BH915" s="1"/>
      <c r="BI915" s="1"/>
      <c r="BJ915" s="1"/>
    </row>
    <row r="916" spans="38:62">
      <c r="AL916" s="1"/>
      <c r="AM916" s="1"/>
      <c r="AN916" s="1"/>
      <c r="AO916" s="1"/>
      <c r="AP916" s="1"/>
      <c r="AQ916" s="1"/>
      <c r="AS916" s="1"/>
      <c r="AT916" s="1"/>
      <c r="AU916" s="1"/>
      <c r="BB916" s="1"/>
      <c r="BC916" s="1"/>
      <c r="BD916" s="1"/>
      <c r="BH916" s="1"/>
      <c r="BI916" s="1"/>
      <c r="BJ916" s="1"/>
    </row>
    <row r="917" spans="38:62">
      <c r="AL917" s="1"/>
      <c r="AM917" s="1"/>
      <c r="AN917" s="1"/>
      <c r="AO917" s="1"/>
      <c r="AP917" s="1"/>
      <c r="AQ917" s="1"/>
      <c r="AS917" s="1"/>
      <c r="AT917" s="1"/>
      <c r="AU917" s="1"/>
      <c r="BB917" s="1"/>
      <c r="BC917" s="1"/>
      <c r="BD917" s="1"/>
      <c r="BH917" s="1"/>
      <c r="BI917" s="1"/>
      <c r="BJ917" s="1"/>
    </row>
    <row r="918" spans="38:62">
      <c r="AL918" s="1"/>
      <c r="AM918" s="1"/>
      <c r="AN918" s="1"/>
      <c r="AO918" s="1"/>
      <c r="AP918" s="1"/>
      <c r="AQ918" s="1"/>
      <c r="AS918" s="1"/>
      <c r="AT918" s="1"/>
      <c r="AU918" s="1"/>
      <c r="BB918" s="1"/>
      <c r="BC918" s="1"/>
      <c r="BD918" s="1"/>
      <c r="BH918" s="1"/>
      <c r="BI918" s="1"/>
      <c r="BJ918" s="1"/>
    </row>
    <row r="919" spans="38:62">
      <c r="AL919" s="1"/>
      <c r="AM919" s="1"/>
      <c r="AN919" s="1"/>
      <c r="AO919" s="1"/>
      <c r="AP919" s="1"/>
      <c r="AQ919" s="1"/>
      <c r="AS919" s="1"/>
      <c r="AT919" s="1"/>
      <c r="AU919" s="1"/>
      <c r="BB919" s="1"/>
      <c r="BC919" s="1"/>
      <c r="BD919" s="1"/>
      <c r="BH919" s="1"/>
      <c r="BI919" s="1"/>
      <c r="BJ919" s="1"/>
    </row>
    <row r="920" spans="38:62">
      <c r="AL920" s="1"/>
      <c r="AM920" s="1"/>
      <c r="AN920" s="1"/>
      <c r="AO920" s="1"/>
      <c r="AP920" s="1"/>
      <c r="AQ920" s="1"/>
      <c r="AS920" s="1"/>
      <c r="AT920" s="1"/>
      <c r="AU920" s="1"/>
      <c r="BB920" s="1"/>
      <c r="BC920" s="1"/>
      <c r="BD920" s="1"/>
      <c r="BH920" s="1"/>
      <c r="BI920" s="1"/>
      <c r="BJ920" s="1"/>
    </row>
    <row r="921" spans="38:62">
      <c r="AL921" s="1"/>
      <c r="AM921" s="1"/>
      <c r="AN921" s="1"/>
      <c r="AO921" s="1"/>
      <c r="AP921" s="1"/>
      <c r="AQ921" s="1"/>
      <c r="AS921" s="1"/>
      <c r="AT921" s="1"/>
      <c r="AU921" s="1"/>
      <c r="BB921" s="1"/>
      <c r="BC921" s="1"/>
      <c r="BD921" s="1"/>
      <c r="BH921" s="1"/>
      <c r="BI921" s="1"/>
      <c r="BJ921" s="1"/>
    </row>
    <row r="922" spans="38:62">
      <c r="AL922" s="1"/>
      <c r="AM922" s="1"/>
      <c r="AN922" s="1"/>
      <c r="AO922" s="1"/>
      <c r="AP922" s="1"/>
      <c r="AQ922" s="1"/>
      <c r="AS922" s="1"/>
      <c r="AT922" s="1"/>
      <c r="AU922" s="1"/>
      <c r="BB922" s="1"/>
      <c r="BC922" s="1"/>
      <c r="BD922" s="1"/>
      <c r="BH922" s="1"/>
      <c r="BI922" s="1"/>
      <c r="BJ922" s="1"/>
    </row>
    <row r="923" spans="38:62">
      <c r="AL923" s="1"/>
      <c r="AM923" s="1"/>
      <c r="AN923" s="1"/>
      <c r="AO923" s="1"/>
      <c r="AP923" s="1"/>
      <c r="AQ923" s="1"/>
      <c r="AS923" s="1"/>
      <c r="AT923" s="1"/>
      <c r="AU923" s="1"/>
      <c r="BB923" s="1"/>
      <c r="BC923" s="1"/>
      <c r="BD923" s="1"/>
      <c r="BH923" s="1"/>
      <c r="BI923" s="1"/>
      <c r="BJ923" s="1"/>
    </row>
    <row r="924" spans="38:62">
      <c r="AL924" s="1"/>
      <c r="AM924" s="1"/>
      <c r="AN924" s="1"/>
      <c r="AO924" s="1"/>
      <c r="AP924" s="1"/>
      <c r="AQ924" s="1"/>
      <c r="AS924" s="1"/>
      <c r="AT924" s="1"/>
      <c r="AU924" s="1"/>
      <c r="BB924" s="1"/>
      <c r="BC924" s="1"/>
      <c r="BD924" s="1"/>
      <c r="BH924" s="1"/>
      <c r="BI924" s="1"/>
      <c r="BJ924" s="1"/>
    </row>
    <row r="925" spans="38:62">
      <c r="AL925" s="1"/>
      <c r="AM925" s="1"/>
      <c r="AN925" s="1"/>
      <c r="AO925" s="1"/>
      <c r="AP925" s="1"/>
      <c r="AQ925" s="1"/>
      <c r="AS925" s="1"/>
      <c r="AT925" s="1"/>
      <c r="AU925" s="1"/>
      <c r="BB925" s="1"/>
      <c r="BC925" s="1"/>
      <c r="BD925" s="1"/>
      <c r="BH925" s="1"/>
      <c r="BI925" s="1"/>
      <c r="BJ925" s="1"/>
    </row>
    <row r="926" spans="38:62">
      <c r="AL926" s="1"/>
      <c r="AM926" s="1"/>
      <c r="AN926" s="1"/>
      <c r="AO926" s="1"/>
      <c r="AP926" s="1"/>
      <c r="AQ926" s="1"/>
      <c r="AS926" s="1"/>
      <c r="AT926" s="1"/>
      <c r="AU926" s="1"/>
      <c r="BB926" s="1"/>
      <c r="BC926" s="1"/>
      <c r="BD926" s="1"/>
      <c r="BH926" s="1"/>
      <c r="BI926" s="1"/>
      <c r="BJ926" s="1"/>
    </row>
    <row r="927" spans="38:62">
      <c r="AL927" s="1"/>
      <c r="AM927" s="1"/>
      <c r="AN927" s="1"/>
      <c r="AO927" s="1"/>
      <c r="AP927" s="1"/>
      <c r="AQ927" s="1"/>
      <c r="AS927" s="1"/>
      <c r="AT927" s="1"/>
      <c r="AU927" s="1"/>
      <c r="BB927" s="1"/>
      <c r="BC927" s="1"/>
      <c r="BD927" s="1"/>
      <c r="BH927" s="1"/>
      <c r="BI927" s="1"/>
      <c r="BJ927" s="1"/>
    </row>
    <row r="928" spans="38:62">
      <c r="AL928" s="1"/>
      <c r="AM928" s="1"/>
      <c r="AN928" s="1"/>
      <c r="AO928" s="1"/>
      <c r="AP928" s="1"/>
      <c r="AQ928" s="1"/>
      <c r="AS928" s="1"/>
      <c r="AT928" s="1"/>
      <c r="AU928" s="1"/>
      <c r="BB928" s="1"/>
      <c r="BC928" s="1"/>
      <c r="BD928" s="1"/>
      <c r="BH928" s="1"/>
      <c r="BI928" s="1"/>
      <c r="BJ928" s="1"/>
    </row>
    <row r="929" spans="38:62">
      <c r="AL929" s="1"/>
      <c r="AM929" s="1"/>
      <c r="AN929" s="1"/>
      <c r="AO929" s="1"/>
      <c r="AP929" s="1"/>
      <c r="AQ929" s="1"/>
      <c r="AS929" s="1"/>
      <c r="AT929" s="1"/>
      <c r="AU929" s="1"/>
      <c r="BB929" s="1"/>
      <c r="BC929" s="1"/>
      <c r="BD929" s="1"/>
      <c r="BH929" s="1"/>
      <c r="BI929" s="1"/>
      <c r="BJ929" s="1"/>
    </row>
    <row r="930" spans="38:62">
      <c r="AL930" s="1"/>
      <c r="AM930" s="1"/>
      <c r="AN930" s="1"/>
      <c r="AO930" s="1"/>
      <c r="AP930" s="1"/>
      <c r="AQ930" s="1"/>
      <c r="AS930" s="1"/>
      <c r="AT930" s="1"/>
      <c r="AU930" s="1"/>
      <c r="BB930" s="1"/>
      <c r="BC930" s="1"/>
      <c r="BD930" s="1"/>
      <c r="BH930" s="1"/>
      <c r="BI930" s="1"/>
      <c r="BJ930" s="1"/>
    </row>
    <row r="931" spans="38:62">
      <c r="AL931" s="1"/>
      <c r="AM931" s="1"/>
      <c r="AN931" s="1"/>
      <c r="AO931" s="1"/>
      <c r="AP931" s="1"/>
      <c r="AQ931" s="1"/>
      <c r="AS931" s="1"/>
      <c r="AT931" s="1"/>
      <c r="AU931" s="1"/>
      <c r="BB931" s="1"/>
      <c r="BC931" s="1"/>
      <c r="BD931" s="1"/>
      <c r="BH931" s="1"/>
      <c r="BI931" s="1"/>
      <c r="BJ931" s="1"/>
    </row>
    <row r="932" spans="38:62">
      <c r="AL932" s="1"/>
      <c r="AM932" s="1"/>
      <c r="AN932" s="1"/>
      <c r="AO932" s="1"/>
      <c r="AP932" s="1"/>
      <c r="AQ932" s="1"/>
      <c r="AS932" s="1"/>
      <c r="AT932" s="1"/>
      <c r="AU932" s="1"/>
      <c r="BB932" s="1"/>
      <c r="BC932" s="1"/>
      <c r="BD932" s="1"/>
      <c r="BH932" s="1"/>
      <c r="BI932" s="1"/>
      <c r="BJ932" s="1"/>
    </row>
    <row r="933" spans="38:62">
      <c r="AL933" s="1"/>
      <c r="AM933" s="1"/>
      <c r="AN933" s="1"/>
      <c r="AO933" s="1"/>
      <c r="AP933" s="1"/>
      <c r="AQ933" s="1"/>
      <c r="AS933" s="1"/>
      <c r="AT933" s="1"/>
      <c r="AU933" s="1"/>
      <c r="BB933" s="1"/>
      <c r="BC933" s="1"/>
      <c r="BD933" s="1"/>
      <c r="BH933" s="1"/>
      <c r="BI933" s="1"/>
      <c r="BJ933" s="1"/>
    </row>
    <row r="934" spans="38:62">
      <c r="AL934" s="1"/>
      <c r="AM934" s="1"/>
      <c r="AN934" s="1"/>
      <c r="AO934" s="1"/>
      <c r="AP934" s="1"/>
      <c r="AQ934" s="1"/>
      <c r="AS934" s="1"/>
      <c r="AT934" s="1"/>
      <c r="AU934" s="1"/>
      <c r="BB934" s="1"/>
      <c r="BC934" s="1"/>
      <c r="BD934" s="1"/>
      <c r="BH934" s="1"/>
      <c r="BI934" s="1"/>
      <c r="BJ934" s="1"/>
    </row>
    <row r="935" spans="38:62">
      <c r="AL935" s="1"/>
      <c r="AM935" s="1"/>
      <c r="AN935" s="1"/>
      <c r="AO935" s="1"/>
      <c r="AP935" s="1"/>
      <c r="AQ935" s="1"/>
      <c r="AS935" s="1"/>
      <c r="AT935" s="1"/>
      <c r="AU935" s="1"/>
      <c r="BB935" s="1"/>
      <c r="BC935" s="1"/>
      <c r="BD935" s="1"/>
      <c r="BH935" s="1"/>
      <c r="BI935" s="1"/>
      <c r="BJ935" s="1"/>
    </row>
    <row r="936" spans="38:62">
      <c r="AL936" s="1"/>
      <c r="AM936" s="1"/>
      <c r="AN936" s="1"/>
      <c r="AO936" s="1"/>
      <c r="AP936" s="1"/>
      <c r="AQ936" s="1"/>
      <c r="AS936" s="1"/>
      <c r="AT936" s="1"/>
      <c r="AU936" s="1"/>
      <c r="BB936" s="1"/>
      <c r="BC936" s="1"/>
      <c r="BD936" s="1"/>
      <c r="BH936" s="1"/>
      <c r="BI936" s="1"/>
      <c r="BJ936" s="1"/>
    </row>
    <row r="937" spans="38:62">
      <c r="AL937" s="1"/>
      <c r="AM937" s="1"/>
      <c r="AN937" s="1"/>
      <c r="AO937" s="1"/>
      <c r="AP937" s="1"/>
      <c r="AQ937" s="1"/>
      <c r="AS937" s="1"/>
      <c r="AT937" s="1"/>
      <c r="AU937" s="1"/>
      <c r="BB937" s="1"/>
      <c r="BC937" s="1"/>
      <c r="BD937" s="1"/>
      <c r="BH937" s="1"/>
      <c r="BI937" s="1"/>
      <c r="BJ937" s="1"/>
    </row>
    <row r="938" spans="38:62">
      <c r="AL938" s="1"/>
      <c r="AM938" s="1"/>
      <c r="AN938" s="1"/>
      <c r="AO938" s="1"/>
      <c r="AP938" s="1"/>
      <c r="AQ938" s="1"/>
      <c r="AS938" s="1"/>
      <c r="AT938" s="1"/>
      <c r="AU938" s="1"/>
      <c r="BB938" s="1"/>
      <c r="BC938" s="1"/>
      <c r="BD938" s="1"/>
      <c r="BH938" s="1"/>
      <c r="BI938" s="1"/>
      <c r="BJ938" s="1"/>
    </row>
    <row r="939" spans="38:62">
      <c r="AL939" s="1"/>
      <c r="AM939" s="1"/>
      <c r="AN939" s="1"/>
      <c r="AO939" s="1"/>
      <c r="AP939" s="1"/>
      <c r="AQ939" s="1"/>
      <c r="AS939" s="1"/>
      <c r="AT939" s="1"/>
      <c r="AU939" s="1"/>
      <c r="BB939" s="1"/>
      <c r="BC939" s="1"/>
      <c r="BD939" s="1"/>
      <c r="BH939" s="1"/>
      <c r="BI939" s="1"/>
      <c r="BJ939" s="1"/>
    </row>
    <row r="940" spans="38:62">
      <c r="AL940" s="1"/>
      <c r="AM940" s="1"/>
      <c r="AN940" s="1"/>
      <c r="AO940" s="1"/>
      <c r="AP940" s="1"/>
      <c r="AQ940" s="1"/>
      <c r="AS940" s="1"/>
      <c r="AT940" s="1"/>
      <c r="AU940" s="1"/>
      <c r="BB940" s="1"/>
      <c r="BC940" s="1"/>
      <c r="BD940" s="1"/>
      <c r="BH940" s="1"/>
      <c r="BI940" s="1"/>
      <c r="BJ940" s="1"/>
    </row>
    <row r="941" spans="38:62">
      <c r="AL941" s="1"/>
      <c r="AM941" s="1"/>
      <c r="AN941" s="1"/>
      <c r="AO941" s="1"/>
      <c r="AP941" s="1"/>
      <c r="AQ941" s="1"/>
      <c r="AS941" s="1"/>
      <c r="AT941" s="1"/>
      <c r="AU941" s="1"/>
      <c r="BB941" s="1"/>
      <c r="BC941" s="1"/>
      <c r="BD941" s="1"/>
      <c r="BH941" s="1"/>
      <c r="BI941" s="1"/>
      <c r="BJ941" s="1"/>
    </row>
    <row r="942" spans="38:62">
      <c r="AL942" s="1"/>
      <c r="AM942" s="1"/>
      <c r="AN942" s="1"/>
      <c r="AO942" s="1"/>
      <c r="AP942" s="1"/>
      <c r="AQ942" s="1"/>
      <c r="AS942" s="1"/>
      <c r="AT942" s="1"/>
      <c r="AU942" s="1"/>
      <c r="BB942" s="1"/>
      <c r="BC942" s="1"/>
      <c r="BD942" s="1"/>
      <c r="BH942" s="1"/>
      <c r="BI942" s="1"/>
      <c r="BJ942" s="1"/>
    </row>
    <row r="943" spans="38:62">
      <c r="AL943" s="1"/>
      <c r="AM943" s="1"/>
      <c r="AN943" s="1"/>
      <c r="AO943" s="1"/>
      <c r="AP943" s="1"/>
      <c r="AQ943" s="1"/>
      <c r="AS943" s="1"/>
      <c r="AT943" s="1"/>
      <c r="AU943" s="1"/>
      <c r="BB943" s="1"/>
      <c r="BC943" s="1"/>
      <c r="BD943" s="1"/>
      <c r="BH943" s="1"/>
      <c r="BI943" s="1"/>
      <c r="BJ943" s="1"/>
    </row>
    <row r="944" spans="38:62">
      <c r="AL944" s="1"/>
      <c r="AM944" s="1"/>
      <c r="AN944" s="1"/>
      <c r="AO944" s="1"/>
      <c r="AP944" s="1"/>
      <c r="AQ944" s="1"/>
      <c r="AS944" s="1"/>
      <c r="AT944" s="1"/>
      <c r="AU944" s="1"/>
      <c r="BB944" s="1"/>
      <c r="BC944" s="1"/>
      <c r="BD944" s="1"/>
      <c r="BH944" s="1"/>
      <c r="BI944" s="1"/>
      <c r="BJ944" s="1"/>
    </row>
    <row r="945" spans="38:62">
      <c r="AL945" s="1"/>
      <c r="AM945" s="1"/>
      <c r="AN945" s="1"/>
      <c r="AO945" s="1"/>
      <c r="AP945" s="1"/>
      <c r="AQ945" s="1"/>
      <c r="AS945" s="1"/>
      <c r="AT945" s="1"/>
      <c r="AU945" s="1"/>
      <c r="BB945" s="1"/>
      <c r="BC945" s="1"/>
      <c r="BD945" s="1"/>
      <c r="BH945" s="1"/>
      <c r="BI945" s="1"/>
      <c r="BJ945" s="1"/>
    </row>
    <row r="946" spans="38:62">
      <c r="AL946" s="1"/>
      <c r="AM946" s="1"/>
      <c r="AN946" s="1"/>
      <c r="AO946" s="1"/>
      <c r="AP946" s="1"/>
      <c r="AQ946" s="1"/>
      <c r="AS946" s="1"/>
      <c r="AT946" s="1"/>
      <c r="AU946" s="1"/>
      <c r="BB946" s="1"/>
      <c r="BC946" s="1"/>
      <c r="BD946" s="1"/>
      <c r="BH946" s="1"/>
      <c r="BI946" s="1"/>
      <c r="BJ946" s="1"/>
    </row>
    <row r="947" spans="38:62">
      <c r="AL947" s="1"/>
      <c r="AM947" s="1"/>
      <c r="AN947" s="1"/>
      <c r="AO947" s="1"/>
      <c r="AP947" s="1"/>
      <c r="AQ947" s="1"/>
      <c r="AS947" s="1"/>
      <c r="AT947" s="1"/>
      <c r="AU947" s="1"/>
      <c r="BB947" s="1"/>
      <c r="BC947" s="1"/>
      <c r="BD947" s="1"/>
      <c r="BH947" s="1"/>
      <c r="BI947" s="1"/>
      <c r="BJ947" s="1"/>
    </row>
    <row r="948" spans="38:62">
      <c r="AL948" s="1"/>
      <c r="AM948" s="1"/>
      <c r="AN948" s="1"/>
      <c r="AO948" s="1"/>
      <c r="AP948" s="1"/>
      <c r="AQ948" s="1"/>
      <c r="AS948" s="1"/>
      <c r="AT948" s="1"/>
      <c r="AU948" s="1"/>
      <c r="BB948" s="1"/>
      <c r="BC948" s="1"/>
      <c r="BD948" s="1"/>
      <c r="BH948" s="1"/>
      <c r="BI948" s="1"/>
      <c r="BJ948" s="1"/>
    </row>
    <row r="949" spans="38:62">
      <c r="AL949" s="1"/>
      <c r="AM949" s="1"/>
      <c r="AN949" s="1"/>
      <c r="AO949" s="1"/>
      <c r="AP949" s="1"/>
      <c r="AQ949" s="1"/>
      <c r="AS949" s="1"/>
      <c r="AT949" s="1"/>
      <c r="AU949" s="1"/>
      <c r="BB949" s="1"/>
      <c r="BC949" s="1"/>
      <c r="BD949" s="1"/>
      <c r="BH949" s="1"/>
      <c r="BI949" s="1"/>
      <c r="BJ949" s="1"/>
    </row>
    <row r="950" spans="38:62">
      <c r="AL950" s="1"/>
      <c r="AM950" s="1"/>
      <c r="AN950" s="1"/>
      <c r="AO950" s="1"/>
      <c r="AP950" s="1"/>
      <c r="AQ950" s="1"/>
      <c r="AS950" s="1"/>
      <c r="AT950" s="1"/>
      <c r="AU950" s="1"/>
      <c r="BB950" s="1"/>
      <c r="BC950" s="1"/>
      <c r="BD950" s="1"/>
      <c r="BH950" s="1"/>
      <c r="BI950" s="1"/>
      <c r="BJ950" s="1"/>
    </row>
    <row r="951" spans="38:62">
      <c r="AL951" s="1"/>
      <c r="AM951" s="1"/>
      <c r="AN951" s="1"/>
      <c r="AO951" s="1"/>
      <c r="AP951" s="1"/>
      <c r="AQ951" s="1"/>
      <c r="AS951" s="1"/>
      <c r="AT951" s="1"/>
      <c r="AU951" s="1"/>
      <c r="BB951" s="1"/>
      <c r="BC951" s="1"/>
      <c r="BD951" s="1"/>
      <c r="BH951" s="1"/>
      <c r="BI951" s="1"/>
      <c r="BJ951" s="1"/>
    </row>
    <row r="952" spans="38:62">
      <c r="AL952" s="1"/>
      <c r="AM952" s="1"/>
      <c r="AN952" s="1"/>
      <c r="AO952" s="1"/>
      <c r="AP952" s="1"/>
      <c r="AQ952" s="1"/>
      <c r="AS952" s="1"/>
      <c r="AT952" s="1"/>
      <c r="AU952" s="1"/>
      <c r="BB952" s="1"/>
      <c r="BC952" s="1"/>
      <c r="BD952" s="1"/>
      <c r="BH952" s="1"/>
      <c r="BI952" s="1"/>
      <c r="BJ952" s="1"/>
    </row>
    <row r="953" spans="38:62">
      <c r="AL953" s="1"/>
      <c r="AM953" s="1"/>
      <c r="AN953" s="1"/>
      <c r="AO953" s="1"/>
      <c r="AP953" s="1"/>
      <c r="AQ953" s="1"/>
      <c r="AS953" s="1"/>
      <c r="AT953" s="1"/>
      <c r="AU953" s="1"/>
      <c r="BB953" s="1"/>
      <c r="BC953" s="1"/>
      <c r="BD953" s="1"/>
      <c r="BH953" s="1"/>
      <c r="BI953" s="1"/>
      <c r="BJ953" s="1"/>
    </row>
    <row r="954" spans="38:62">
      <c r="AL954" s="1"/>
      <c r="AM954" s="1"/>
      <c r="AN954" s="1"/>
      <c r="AO954" s="1"/>
      <c r="AP954" s="1"/>
      <c r="AQ954" s="1"/>
      <c r="AS954" s="1"/>
      <c r="AT954" s="1"/>
      <c r="AU954" s="1"/>
      <c r="BB954" s="1"/>
      <c r="BC954" s="1"/>
      <c r="BD954" s="1"/>
      <c r="BH954" s="1"/>
      <c r="BI954" s="1"/>
      <c r="BJ954" s="1"/>
    </row>
    <row r="955" spans="38:62">
      <c r="AL955" s="1"/>
      <c r="AM955" s="1"/>
      <c r="AN955" s="1"/>
      <c r="AO955" s="1"/>
      <c r="AP955" s="1"/>
      <c r="AQ955" s="1"/>
      <c r="AS955" s="1"/>
      <c r="AT955" s="1"/>
      <c r="AU955" s="1"/>
      <c r="BB955" s="1"/>
      <c r="BC955" s="1"/>
      <c r="BD955" s="1"/>
      <c r="BH955" s="1"/>
      <c r="BI955" s="1"/>
      <c r="BJ955" s="1"/>
    </row>
    <row r="956" spans="38:62">
      <c r="AL956" s="1"/>
      <c r="AM956" s="1"/>
      <c r="AN956" s="1"/>
      <c r="AO956" s="1"/>
      <c r="AP956" s="1"/>
      <c r="AQ956" s="1"/>
      <c r="AS956" s="1"/>
      <c r="AT956" s="1"/>
      <c r="AU956" s="1"/>
      <c r="BB956" s="1"/>
      <c r="BC956" s="1"/>
      <c r="BD956" s="1"/>
      <c r="BH956" s="1"/>
      <c r="BI956" s="1"/>
      <c r="BJ956" s="1"/>
    </row>
    <row r="957" spans="38:62">
      <c r="AL957" s="1"/>
      <c r="AM957" s="1"/>
      <c r="AN957" s="1"/>
      <c r="AO957" s="1"/>
      <c r="AP957" s="1"/>
      <c r="AQ957" s="1"/>
      <c r="AS957" s="1"/>
      <c r="AT957" s="1"/>
      <c r="AU957" s="1"/>
      <c r="BB957" s="1"/>
      <c r="BC957" s="1"/>
      <c r="BD957" s="1"/>
      <c r="BH957" s="1"/>
      <c r="BI957" s="1"/>
      <c r="BJ957" s="1"/>
    </row>
    <row r="958" spans="38:62">
      <c r="AL958" s="1"/>
      <c r="AM958" s="1"/>
      <c r="AN958" s="1"/>
      <c r="AO958" s="1"/>
      <c r="AP958" s="1"/>
      <c r="AQ958" s="1"/>
      <c r="AS958" s="1"/>
      <c r="AT958" s="1"/>
      <c r="AU958" s="1"/>
      <c r="BB958" s="1"/>
      <c r="BC958" s="1"/>
      <c r="BD958" s="1"/>
      <c r="BH958" s="1"/>
      <c r="BI958" s="1"/>
      <c r="BJ958" s="1"/>
    </row>
    <row r="959" spans="38:62">
      <c r="AL959" s="1"/>
      <c r="AM959" s="1"/>
      <c r="AN959" s="1"/>
      <c r="AO959" s="1"/>
      <c r="AP959" s="1"/>
      <c r="AQ959" s="1"/>
      <c r="AS959" s="1"/>
      <c r="AT959" s="1"/>
      <c r="AU959" s="1"/>
      <c r="BB959" s="1"/>
      <c r="BC959" s="1"/>
      <c r="BD959" s="1"/>
      <c r="BH959" s="1"/>
      <c r="BI959" s="1"/>
      <c r="BJ959" s="1"/>
    </row>
    <row r="960" spans="38:62">
      <c r="AL960" s="1"/>
      <c r="AM960" s="1"/>
      <c r="AN960" s="1"/>
      <c r="AO960" s="1"/>
      <c r="AP960" s="1"/>
      <c r="AQ960" s="1"/>
      <c r="AS960" s="1"/>
      <c r="AT960" s="1"/>
      <c r="AU960" s="1"/>
      <c r="BB960" s="1"/>
      <c r="BC960" s="1"/>
      <c r="BD960" s="1"/>
      <c r="BH960" s="1"/>
      <c r="BI960" s="1"/>
      <c r="BJ960" s="1"/>
    </row>
    <row r="961" spans="38:62">
      <c r="AL961" s="1"/>
      <c r="AM961" s="1"/>
      <c r="AN961" s="1"/>
      <c r="AO961" s="1"/>
      <c r="AP961" s="1"/>
      <c r="AQ961" s="1"/>
      <c r="AS961" s="1"/>
      <c r="AT961" s="1"/>
      <c r="AU961" s="1"/>
      <c r="BB961" s="1"/>
      <c r="BC961" s="1"/>
      <c r="BD961" s="1"/>
      <c r="BH961" s="1"/>
      <c r="BI961" s="1"/>
      <c r="BJ961" s="1"/>
    </row>
    <row r="962" spans="38:62">
      <c r="AL962" s="1"/>
      <c r="AM962" s="1"/>
      <c r="AN962" s="1"/>
      <c r="AO962" s="1"/>
      <c r="AP962" s="1"/>
      <c r="AQ962" s="1"/>
      <c r="AS962" s="1"/>
      <c r="AT962" s="1"/>
      <c r="AU962" s="1"/>
      <c r="BB962" s="1"/>
      <c r="BC962" s="1"/>
      <c r="BD962" s="1"/>
      <c r="BH962" s="1"/>
      <c r="BI962" s="1"/>
      <c r="BJ962" s="1"/>
    </row>
    <row r="963" spans="38:62">
      <c r="AL963" s="1"/>
      <c r="AM963" s="1"/>
      <c r="AN963" s="1"/>
      <c r="AO963" s="1"/>
      <c r="AP963" s="1"/>
      <c r="AQ963" s="1"/>
      <c r="AS963" s="1"/>
      <c r="AT963" s="1"/>
      <c r="AU963" s="1"/>
      <c r="BB963" s="1"/>
      <c r="BC963" s="1"/>
      <c r="BD963" s="1"/>
      <c r="BH963" s="1"/>
      <c r="BI963" s="1"/>
      <c r="BJ963" s="1"/>
    </row>
    <row r="964" spans="38:62">
      <c r="AL964" s="1"/>
      <c r="AM964" s="1"/>
      <c r="AN964" s="1"/>
      <c r="AO964" s="1"/>
      <c r="AP964" s="1"/>
      <c r="AQ964" s="1"/>
      <c r="AS964" s="1"/>
      <c r="AT964" s="1"/>
      <c r="AU964" s="1"/>
      <c r="BB964" s="1"/>
      <c r="BC964" s="1"/>
      <c r="BD964" s="1"/>
      <c r="BH964" s="1"/>
      <c r="BI964" s="1"/>
      <c r="BJ964" s="1"/>
    </row>
    <row r="965" spans="38:62">
      <c r="AL965" s="1"/>
      <c r="AM965" s="1"/>
      <c r="AN965" s="1"/>
      <c r="AO965" s="1"/>
      <c r="AP965" s="1"/>
      <c r="AQ965" s="1"/>
      <c r="AS965" s="1"/>
      <c r="AT965" s="1"/>
      <c r="AU965" s="1"/>
      <c r="BB965" s="1"/>
      <c r="BC965" s="1"/>
      <c r="BD965" s="1"/>
      <c r="BH965" s="1"/>
      <c r="BI965" s="1"/>
      <c r="BJ965" s="1"/>
    </row>
    <row r="966" spans="38:62">
      <c r="AL966" s="1"/>
      <c r="AM966" s="1"/>
      <c r="AN966" s="1"/>
      <c r="AO966" s="1"/>
      <c r="AP966" s="1"/>
      <c r="AQ966" s="1"/>
      <c r="AS966" s="1"/>
      <c r="AT966" s="1"/>
      <c r="AU966" s="1"/>
      <c r="BB966" s="1"/>
      <c r="BC966" s="1"/>
      <c r="BD966" s="1"/>
      <c r="BH966" s="1"/>
      <c r="BI966" s="1"/>
      <c r="BJ966" s="1"/>
    </row>
    <row r="967" spans="38:62">
      <c r="AL967" s="1"/>
      <c r="AM967" s="1"/>
      <c r="AN967" s="1"/>
      <c r="AO967" s="1"/>
      <c r="AP967" s="1"/>
      <c r="AQ967" s="1"/>
      <c r="AS967" s="1"/>
      <c r="AT967" s="1"/>
      <c r="AU967" s="1"/>
      <c r="BB967" s="1"/>
      <c r="BC967" s="1"/>
      <c r="BD967" s="1"/>
      <c r="BH967" s="1"/>
      <c r="BI967" s="1"/>
      <c r="BJ967" s="1"/>
    </row>
    <row r="968" spans="38:62">
      <c r="AL968" s="1"/>
      <c r="AM968" s="1"/>
      <c r="AN968" s="1"/>
      <c r="AO968" s="1"/>
      <c r="AP968" s="1"/>
      <c r="AQ968" s="1"/>
      <c r="AS968" s="1"/>
      <c r="AT968" s="1"/>
      <c r="AU968" s="1"/>
      <c r="BB968" s="1"/>
      <c r="BC968" s="1"/>
      <c r="BD968" s="1"/>
      <c r="BH968" s="1"/>
      <c r="BI968" s="1"/>
      <c r="BJ968" s="1"/>
    </row>
    <row r="969" spans="38:62">
      <c r="AL969" s="1"/>
      <c r="AM969" s="1"/>
      <c r="AN969" s="1"/>
      <c r="AO969" s="1"/>
      <c r="AP969" s="1"/>
      <c r="AQ969" s="1"/>
      <c r="AS969" s="1"/>
      <c r="AT969" s="1"/>
      <c r="AU969" s="1"/>
      <c r="BB969" s="1"/>
      <c r="BC969" s="1"/>
      <c r="BD969" s="1"/>
      <c r="BH969" s="1"/>
      <c r="BI969" s="1"/>
      <c r="BJ969" s="1"/>
    </row>
    <row r="970" spans="38:62">
      <c r="AL970" s="1"/>
      <c r="AM970" s="1"/>
      <c r="AN970" s="1"/>
      <c r="AO970" s="1"/>
      <c r="AP970" s="1"/>
      <c r="AQ970" s="1"/>
      <c r="AS970" s="1"/>
      <c r="AT970" s="1"/>
      <c r="AU970" s="1"/>
      <c r="BB970" s="1"/>
      <c r="BC970" s="1"/>
      <c r="BD970" s="1"/>
      <c r="BH970" s="1"/>
      <c r="BI970" s="1"/>
      <c r="BJ970" s="1"/>
    </row>
    <row r="971" spans="38:62">
      <c r="AL971" s="1"/>
      <c r="AM971" s="1"/>
      <c r="AN971" s="1"/>
      <c r="AO971" s="1"/>
      <c r="AP971" s="1"/>
      <c r="AQ971" s="1"/>
      <c r="AS971" s="1"/>
      <c r="AT971" s="1"/>
      <c r="AU971" s="1"/>
      <c r="BB971" s="1"/>
      <c r="BC971" s="1"/>
      <c r="BD971" s="1"/>
      <c r="BH971" s="1"/>
      <c r="BI971" s="1"/>
      <c r="BJ971" s="1"/>
    </row>
    <row r="972" spans="38:62">
      <c r="AL972" s="1"/>
      <c r="AM972" s="1"/>
      <c r="AN972" s="1"/>
      <c r="AO972" s="1"/>
      <c r="AP972" s="1"/>
      <c r="AQ972" s="1"/>
      <c r="AS972" s="1"/>
      <c r="AT972" s="1"/>
      <c r="AU972" s="1"/>
      <c r="BB972" s="1"/>
      <c r="BC972" s="1"/>
      <c r="BD972" s="1"/>
      <c r="BH972" s="1"/>
      <c r="BI972" s="1"/>
      <c r="BJ972" s="1"/>
    </row>
    <row r="973" spans="38:62">
      <c r="AL973" s="1"/>
      <c r="AM973" s="1"/>
      <c r="AN973" s="1"/>
      <c r="AO973" s="1"/>
      <c r="AP973" s="1"/>
      <c r="AQ973" s="1"/>
      <c r="AS973" s="1"/>
      <c r="AT973" s="1"/>
      <c r="AU973" s="1"/>
      <c r="BB973" s="1"/>
      <c r="BC973" s="1"/>
      <c r="BD973" s="1"/>
      <c r="BH973" s="1"/>
      <c r="BI973" s="1"/>
      <c r="BJ973" s="1"/>
    </row>
    <row r="974" spans="38:62">
      <c r="AL974" s="1"/>
      <c r="AM974" s="1"/>
      <c r="AN974" s="1"/>
      <c r="AO974" s="1"/>
      <c r="AP974" s="1"/>
      <c r="AQ974" s="1"/>
      <c r="AS974" s="1"/>
      <c r="AT974" s="1"/>
      <c r="AU974" s="1"/>
      <c r="BB974" s="1"/>
      <c r="BC974" s="1"/>
      <c r="BD974" s="1"/>
      <c r="BH974" s="1"/>
      <c r="BI974" s="1"/>
      <c r="BJ974" s="1"/>
    </row>
    <row r="975" spans="38:62">
      <c r="AL975" s="1"/>
      <c r="AM975" s="1"/>
      <c r="AN975" s="1"/>
      <c r="AO975" s="1"/>
      <c r="AP975" s="1"/>
      <c r="AQ975" s="1"/>
      <c r="AS975" s="1"/>
      <c r="AT975" s="1"/>
      <c r="AU975" s="1"/>
      <c r="BB975" s="1"/>
      <c r="BC975" s="1"/>
      <c r="BD975" s="1"/>
      <c r="BH975" s="1"/>
      <c r="BI975" s="1"/>
      <c r="BJ975" s="1"/>
    </row>
    <row r="976" spans="38:62">
      <c r="AL976" s="1"/>
      <c r="AM976" s="1"/>
      <c r="AN976" s="1"/>
      <c r="AO976" s="1"/>
      <c r="AP976" s="1"/>
      <c r="AQ976" s="1"/>
      <c r="AS976" s="1"/>
      <c r="AT976" s="1"/>
      <c r="AU976" s="1"/>
      <c r="BB976" s="1"/>
      <c r="BC976" s="1"/>
      <c r="BD976" s="1"/>
      <c r="BH976" s="1"/>
      <c r="BI976" s="1"/>
      <c r="BJ976" s="1"/>
    </row>
    <row r="977" spans="38:62">
      <c r="AL977" s="1"/>
      <c r="AM977" s="1"/>
      <c r="AN977" s="1"/>
      <c r="AO977" s="1"/>
      <c r="AP977" s="1"/>
      <c r="AQ977" s="1"/>
      <c r="AS977" s="1"/>
      <c r="AT977" s="1"/>
      <c r="AU977" s="1"/>
      <c r="BB977" s="1"/>
      <c r="BC977" s="1"/>
      <c r="BD977" s="1"/>
      <c r="BH977" s="1"/>
      <c r="BI977" s="1"/>
      <c r="BJ977" s="1"/>
    </row>
    <row r="978" spans="38:62">
      <c r="AL978" s="1"/>
      <c r="AM978" s="1"/>
      <c r="AN978" s="1"/>
      <c r="AO978" s="1"/>
      <c r="AP978" s="1"/>
      <c r="AQ978" s="1"/>
      <c r="AS978" s="1"/>
      <c r="AT978" s="1"/>
      <c r="AU978" s="1"/>
      <c r="BB978" s="1"/>
      <c r="BC978" s="1"/>
      <c r="BD978" s="1"/>
      <c r="BH978" s="1"/>
      <c r="BI978" s="1"/>
      <c r="BJ978" s="1"/>
    </row>
    <row r="979" spans="38:62">
      <c r="AL979" s="1"/>
      <c r="AM979" s="1"/>
      <c r="AN979" s="1"/>
      <c r="AO979" s="1"/>
      <c r="AP979" s="1"/>
      <c r="AQ979" s="1"/>
      <c r="AS979" s="1"/>
      <c r="AT979" s="1"/>
      <c r="AU979" s="1"/>
      <c r="BB979" s="1"/>
      <c r="BC979" s="1"/>
      <c r="BD979" s="1"/>
      <c r="BH979" s="1"/>
      <c r="BI979" s="1"/>
      <c r="BJ979" s="1"/>
    </row>
    <row r="980" spans="38:62">
      <c r="AL980" s="1"/>
      <c r="AM980" s="1"/>
      <c r="AN980" s="1"/>
      <c r="AO980" s="1"/>
      <c r="AP980" s="1"/>
      <c r="AQ980" s="1"/>
      <c r="AS980" s="1"/>
      <c r="AT980" s="1"/>
      <c r="AU980" s="1"/>
      <c r="BB980" s="1"/>
      <c r="BC980" s="1"/>
      <c r="BD980" s="1"/>
      <c r="BH980" s="1"/>
      <c r="BI980" s="1"/>
      <c r="BJ980" s="1"/>
    </row>
    <row r="981" spans="38:62">
      <c r="AL981" s="1"/>
      <c r="AM981" s="1"/>
      <c r="AN981" s="1"/>
      <c r="AO981" s="1"/>
      <c r="AP981" s="1"/>
      <c r="AQ981" s="1"/>
      <c r="AS981" s="1"/>
      <c r="AT981" s="1"/>
      <c r="AU981" s="1"/>
      <c r="BB981" s="1"/>
      <c r="BC981" s="1"/>
      <c r="BD981" s="1"/>
      <c r="BH981" s="1"/>
      <c r="BI981" s="1"/>
      <c r="BJ981" s="1"/>
    </row>
    <row r="982" spans="38:62">
      <c r="AL982" s="1"/>
      <c r="AM982" s="1"/>
      <c r="AN982" s="1"/>
      <c r="AO982" s="1"/>
      <c r="AP982" s="1"/>
      <c r="AQ982" s="1"/>
      <c r="AS982" s="1"/>
      <c r="AT982" s="1"/>
      <c r="AU982" s="1"/>
      <c r="BB982" s="1"/>
      <c r="BC982" s="1"/>
      <c r="BD982" s="1"/>
      <c r="BH982" s="1"/>
      <c r="BI982" s="1"/>
      <c r="BJ982" s="1"/>
    </row>
    <row r="983" spans="38:62">
      <c r="AL983" s="1"/>
      <c r="AM983" s="1"/>
      <c r="AN983" s="1"/>
      <c r="AO983" s="1"/>
      <c r="AP983" s="1"/>
      <c r="AQ983" s="1"/>
      <c r="AS983" s="1"/>
      <c r="AT983" s="1"/>
      <c r="AU983" s="1"/>
      <c r="BB983" s="1"/>
      <c r="BC983" s="1"/>
      <c r="BD983" s="1"/>
      <c r="BH983" s="1"/>
      <c r="BI983" s="1"/>
      <c r="BJ983" s="1"/>
    </row>
    <row r="984" spans="38:62">
      <c r="AL984" s="1"/>
      <c r="AM984" s="1"/>
      <c r="AN984" s="1"/>
      <c r="AO984" s="1"/>
      <c r="AP984" s="1"/>
      <c r="AQ984" s="1"/>
      <c r="AS984" s="1"/>
      <c r="AT984" s="1"/>
      <c r="AU984" s="1"/>
      <c r="BB984" s="1"/>
      <c r="BC984" s="1"/>
      <c r="BD984" s="1"/>
      <c r="BH984" s="1"/>
      <c r="BI984" s="1"/>
      <c r="BJ984" s="1"/>
    </row>
    <row r="985" spans="38:62">
      <c r="AL985" s="1"/>
      <c r="AM985" s="1"/>
      <c r="AN985" s="1"/>
      <c r="AO985" s="1"/>
      <c r="AP985" s="1"/>
      <c r="AQ985" s="1"/>
      <c r="AS985" s="1"/>
      <c r="AT985" s="1"/>
      <c r="AU985" s="1"/>
      <c r="BB985" s="1"/>
      <c r="BC985" s="1"/>
      <c r="BD985" s="1"/>
      <c r="BH985" s="1"/>
      <c r="BI985" s="1"/>
      <c r="BJ985" s="1"/>
    </row>
    <row r="986" spans="38:62">
      <c r="AL986" s="1"/>
      <c r="AM986" s="1"/>
      <c r="AN986" s="1"/>
      <c r="AO986" s="1"/>
      <c r="AP986" s="1"/>
      <c r="AQ986" s="1"/>
      <c r="AS986" s="1"/>
      <c r="AT986" s="1"/>
      <c r="AU986" s="1"/>
      <c r="BB986" s="1"/>
      <c r="BC986" s="1"/>
      <c r="BD986" s="1"/>
      <c r="BH986" s="1"/>
      <c r="BI986" s="1"/>
      <c r="BJ986" s="1"/>
    </row>
    <row r="987" spans="38:62">
      <c r="AL987" s="1"/>
      <c r="AM987" s="1"/>
      <c r="AN987" s="1"/>
      <c r="AO987" s="1"/>
      <c r="AP987" s="1"/>
      <c r="AQ987" s="1"/>
      <c r="AS987" s="1"/>
      <c r="AT987" s="1"/>
      <c r="AU987" s="1"/>
      <c r="BB987" s="1"/>
      <c r="BC987" s="1"/>
      <c r="BD987" s="1"/>
      <c r="BH987" s="1"/>
      <c r="BI987" s="1"/>
      <c r="BJ987" s="1"/>
    </row>
    <row r="988" spans="38:62">
      <c r="AL988" s="1"/>
      <c r="AM988" s="1"/>
      <c r="AN988" s="1"/>
      <c r="AO988" s="1"/>
      <c r="AP988" s="1"/>
      <c r="AQ988" s="1"/>
      <c r="AS988" s="1"/>
      <c r="AT988" s="1"/>
      <c r="AU988" s="1"/>
      <c r="BB988" s="1"/>
      <c r="BC988" s="1"/>
      <c r="BD988" s="1"/>
      <c r="BH988" s="1"/>
      <c r="BI988" s="1"/>
      <c r="BJ988" s="1"/>
    </row>
    <row r="989" spans="38:62">
      <c r="AL989" s="1"/>
      <c r="AM989" s="1"/>
      <c r="AN989" s="1"/>
      <c r="AO989" s="1"/>
      <c r="AP989" s="1"/>
      <c r="AQ989" s="1"/>
      <c r="AS989" s="1"/>
      <c r="AT989" s="1"/>
      <c r="AU989" s="1"/>
      <c r="BB989" s="1"/>
      <c r="BC989" s="1"/>
      <c r="BD989" s="1"/>
      <c r="BH989" s="1"/>
      <c r="BI989" s="1"/>
      <c r="BJ989" s="1"/>
    </row>
    <row r="990" spans="38:62">
      <c r="AL990" s="1"/>
      <c r="AM990" s="1"/>
      <c r="AN990" s="1"/>
      <c r="AO990" s="1"/>
      <c r="AP990" s="1"/>
      <c r="AQ990" s="1"/>
      <c r="AS990" s="1"/>
      <c r="AT990" s="1"/>
      <c r="AU990" s="1"/>
      <c r="BB990" s="1"/>
      <c r="BC990" s="1"/>
      <c r="BD990" s="1"/>
      <c r="BH990" s="1"/>
      <c r="BI990" s="1"/>
      <c r="BJ990" s="1"/>
    </row>
    <row r="991" spans="38:62">
      <c r="AL991" s="1"/>
      <c r="AM991" s="1"/>
      <c r="AN991" s="1"/>
      <c r="AO991" s="1"/>
      <c r="AP991" s="1"/>
      <c r="AQ991" s="1"/>
      <c r="AS991" s="1"/>
      <c r="AT991" s="1"/>
      <c r="AU991" s="1"/>
      <c r="BB991" s="1"/>
      <c r="BC991" s="1"/>
      <c r="BD991" s="1"/>
      <c r="BH991" s="1"/>
      <c r="BI991" s="1"/>
      <c r="BJ991" s="1"/>
    </row>
    <row r="992" spans="38:62">
      <c r="AL992" s="1"/>
      <c r="AM992" s="1"/>
      <c r="AN992" s="1"/>
      <c r="AO992" s="1"/>
      <c r="AP992" s="1"/>
      <c r="AQ992" s="1"/>
      <c r="AS992" s="1"/>
      <c r="AT992" s="1"/>
      <c r="AU992" s="1"/>
      <c r="BB992" s="1"/>
      <c r="BC992" s="1"/>
      <c r="BD992" s="1"/>
      <c r="BH992" s="1"/>
      <c r="BI992" s="1"/>
      <c r="BJ992" s="1"/>
    </row>
    <row r="993" spans="38:62">
      <c r="AL993" s="1"/>
      <c r="AM993" s="1"/>
      <c r="AN993" s="1"/>
      <c r="AO993" s="1"/>
      <c r="AP993" s="1"/>
      <c r="AQ993" s="1"/>
      <c r="AS993" s="1"/>
      <c r="AT993" s="1"/>
      <c r="AU993" s="1"/>
      <c r="BB993" s="1"/>
      <c r="BC993" s="1"/>
      <c r="BD993" s="1"/>
      <c r="BH993" s="1"/>
      <c r="BI993" s="1"/>
      <c r="BJ993" s="1"/>
    </row>
    <row r="994" spans="38:62">
      <c r="AL994" s="1"/>
      <c r="AM994" s="1"/>
      <c r="AN994" s="1"/>
      <c r="AO994" s="1"/>
      <c r="AP994" s="1"/>
      <c r="AQ994" s="1"/>
      <c r="AS994" s="1"/>
      <c r="AT994" s="1"/>
      <c r="AU994" s="1"/>
      <c r="BB994" s="1"/>
      <c r="BC994" s="1"/>
      <c r="BD994" s="1"/>
      <c r="BH994" s="1"/>
      <c r="BI994" s="1"/>
      <c r="BJ994" s="1"/>
    </row>
    <row r="995" spans="38:62">
      <c r="AL995" s="1"/>
      <c r="AM995" s="1"/>
      <c r="AN995" s="1"/>
      <c r="AO995" s="1"/>
      <c r="AP995" s="1"/>
      <c r="AQ995" s="1"/>
      <c r="AS995" s="1"/>
      <c r="AT995" s="1"/>
      <c r="AU995" s="1"/>
      <c r="BB995" s="1"/>
      <c r="BC995" s="1"/>
      <c r="BD995" s="1"/>
      <c r="BH995" s="1"/>
      <c r="BI995" s="1"/>
      <c r="BJ995" s="1"/>
    </row>
    <row r="996" spans="38:62">
      <c r="AL996" s="1"/>
      <c r="AM996" s="1"/>
      <c r="AN996" s="1"/>
      <c r="AO996" s="1"/>
      <c r="AP996" s="1"/>
      <c r="AQ996" s="1"/>
      <c r="AS996" s="1"/>
      <c r="AT996" s="1"/>
      <c r="AU996" s="1"/>
      <c r="BB996" s="1"/>
      <c r="BC996" s="1"/>
      <c r="BD996" s="1"/>
      <c r="BH996" s="1"/>
      <c r="BI996" s="1"/>
      <c r="BJ996" s="1"/>
    </row>
    <row r="997" spans="38:62">
      <c r="AL997" s="1"/>
      <c r="AM997" s="1"/>
      <c r="AN997" s="1"/>
      <c r="AO997" s="1"/>
      <c r="AP997" s="1"/>
      <c r="AQ997" s="1"/>
      <c r="AS997" s="1"/>
      <c r="AT997" s="1"/>
      <c r="AU997" s="1"/>
      <c r="BB997" s="1"/>
      <c r="BC997" s="1"/>
      <c r="BD997" s="1"/>
      <c r="BH997" s="1"/>
      <c r="BI997" s="1"/>
      <c r="BJ997" s="1"/>
    </row>
    <row r="998" spans="38:62">
      <c r="AL998" s="1"/>
      <c r="AM998" s="1"/>
      <c r="AN998" s="1"/>
      <c r="AO998" s="1"/>
      <c r="AP998" s="1"/>
      <c r="AQ998" s="1"/>
      <c r="AS998" s="1"/>
      <c r="AT998" s="1"/>
      <c r="AU998" s="1"/>
      <c r="BB998" s="1"/>
      <c r="BC998" s="1"/>
      <c r="BD998" s="1"/>
      <c r="BH998" s="1"/>
      <c r="BI998" s="1"/>
      <c r="BJ998" s="1"/>
    </row>
    <row r="999" spans="38:62">
      <c r="AL999" s="1"/>
      <c r="AM999" s="1"/>
      <c r="AN999" s="1"/>
      <c r="AO999" s="1"/>
      <c r="AP999" s="1"/>
      <c r="AQ999" s="1"/>
      <c r="AS999" s="1"/>
      <c r="AT999" s="1"/>
      <c r="AU999" s="1"/>
      <c r="BB999" s="1"/>
      <c r="BC999" s="1"/>
      <c r="BD999" s="1"/>
      <c r="BH999" s="1"/>
      <c r="BI999" s="1"/>
      <c r="BJ999" s="1"/>
    </row>
    <row r="1000" spans="38:62">
      <c r="AL1000" s="1"/>
      <c r="AM1000" s="1"/>
      <c r="AN1000" s="1"/>
      <c r="AO1000" s="1"/>
      <c r="AP1000" s="1"/>
      <c r="AQ1000" s="1"/>
      <c r="AS1000" s="1"/>
      <c r="AT1000" s="1"/>
      <c r="AU1000" s="1"/>
      <c r="BB1000" s="1"/>
      <c r="BC1000" s="1"/>
      <c r="BD1000" s="1"/>
      <c r="BH1000" s="1"/>
      <c r="BI1000" s="1"/>
      <c r="BJ1000" s="1"/>
    </row>
    <row r="1001" spans="38:62">
      <c r="AL1001" s="1"/>
      <c r="AM1001" s="1"/>
      <c r="AN1001" s="1"/>
      <c r="AO1001" s="1"/>
      <c r="AP1001" s="1"/>
      <c r="AQ1001" s="1"/>
      <c r="AS1001" s="1"/>
      <c r="AT1001" s="1"/>
      <c r="AU1001" s="1"/>
      <c r="BB1001" s="1"/>
      <c r="BC1001" s="1"/>
      <c r="BD1001" s="1"/>
      <c r="BH1001" s="1"/>
      <c r="BI1001" s="1"/>
      <c r="BJ1001" s="1"/>
    </row>
    <row r="1002" spans="38:62">
      <c r="AL1002" s="1"/>
      <c r="AM1002" s="1"/>
      <c r="AN1002" s="1"/>
      <c r="AO1002" s="1"/>
      <c r="AP1002" s="1"/>
      <c r="AQ1002" s="1"/>
      <c r="AS1002" s="1"/>
      <c r="AT1002" s="1"/>
      <c r="AU1002" s="1"/>
      <c r="BB1002" s="1"/>
      <c r="BC1002" s="1"/>
      <c r="BD1002" s="1"/>
      <c r="BH1002" s="1"/>
      <c r="BI1002" s="1"/>
      <c r="BJ1002" s="1"/>
    </row>
    <row r="1003" spans="38:62">
      <c r="AL1003" s="1"/>
      <c r="AM1003" s="1"/>
      <c r="AN1003" s="1"/>
      <c r="AO1003" s="1"/>
      <c r="AP1003" s="1"/>
      <c r="AQ1003" s="1"/>
      <c r="AS1003" s="1"/>
      <c r="AT1003" s="1"/>
      <c r="AU1003" s="1"/>
      <c r="BB1003" s="1"/>
      <c r="BC1003" s="1"/>
      <c r="BD1003" s="1"/>
      <c r="BH1003" s="1"/>
      <c r="BI1003" s="1"/>
      <c r="BJ1003" s="1"/>
    </row>
    <row r="1004" spans="38:62">
      <c r="AL1004" s="1"/>
      <c r="AM1004" s="1"/>
      <c r="AN1004" s="1"/>
      <c r="AO1004" s="1"/>
      <c r="AP1004" s="1"/>
      <c r="AQ1004" s="1"/>
      <c r="AS1004" s="1"/>
      <c r="AT1004" s="1"/>
      <c r="AU1004" s="1"/>
      <c r="BB1004" s="1"/>
      <c r="BC1004" s="1"/>
      <c r="BD1004" s="1"/>
      <c r="BH1004" s="1"/>
      <c r="BI1004" s="1"/>
      <c r="BJ1004" s="1"/>
    </row>
    <row r="1005" spans="38:62">
      <c r="AL1005" s="1"/>
      <c r="AM1005" s="1"/>
      <c r="AN1005" s="1"/>
      <c r="AO1005" s="1"/>
      <c r="AP1005" s="1"/>
      <c r="AQ1005" s="1"/>
      <c r="AS1005" s="1"/>
      <c r="AT1005" s="1"/>
      <c r="AU1005" s="1"/>
      <c r="BB1005" s="1"/>
      <c r="BC1005" s="1"/>
      <c r="BD1005" s="1"/>
      <c r="BH1005" s="1"/>
      <c r="BI1005" s="1"/>
      <c r="BJ1005" s="1"/>
    </row>
    <row r="1006" spans="38:62">
      <c r="AL1006" s="1"/>
      <c r="AM1006" s="1"/>
      <c r="AN1006" s="1"/>
      <c r="AO1006" s="1"/>
      <c r="AP1006" s="1"/>
      <c r="AQ1006" s="1"/>
      <c r="AS1006" s="1"/>
      <c r="AT1006" s="1"/>
      <c r="AU1006" s="1"/>
      <c r="BB1006" s="1"/>
      <c r="BC1006" s="1"/>
      <c r="BD1006" s="1"/>
      <c r="BH1006" s="1"/>
      <c r="BI1006" s="1"/>
      <c r="BJ1006" s="1"/>
    </row>
    <row r="1007" spans="38:62">
      <c r="AL1007" s="1"/>
      <c r="AM1007" s="1"/>
      <c r="AN1007" s="1"/>
      <c r="AO1007" s="1"/>
      <c r="AP1007" s="1"/>
      <c r="AQ1007" s="1"/>
      <c r="AS1007" s="1"/>
      <c r="AT1007" s="1"/>
      <c r="AU1007" s="1"/>
      <c r="BB1007" s="1"/>
      <c r="BC1007" s="1"/>
      <c r="BD1007" s="1"/>
      <c r="BH1007" s="1"/>
      <c r="BI1007" s="1"/>
      <c r="BJ1007" s="1"/>
    </row>
    <row r="1008" spans="38:62">
      <c r="AL1008" s="1"/>
      <c r="AM1008" s="1"/>
      <c r="AN1008" s="1"/>
      <c r="AO1008" s="1"/>
      <c r="AP1008" s="1"/>
      <c r="AQ1008" s="1"/>
      <c r="AS1008" s="1"/>
      <c r="AT1008" s="1"/>
      <c r="AU1008" s="1"/>
      <c r="BB1008" s="1"/>
      <c r="BC1008" s="1"/>
      <c r="BD1008" s="1"/>
      <c r="BH1008" s="1"/>
      <c r="BI1008" s="1"/>
      <c r="BJ1008" s="1"/>
    </row>
    <row r="1009" spans="38:62">
      <c r="AL1009" s="1"/>
      <c r="AM1009" s="1"/>
      <c r="AN1009" s="1"/>
      <c r="AO1009" s="1"/>
      <c r="AP1009" s="1"/>
      <c r="AQ1009" s="1"/>
      <c r="AS1009" s="1"/>
      <c r="AT1009" s="1"/>
      <c r="AU1009" s="1"/>
      <c r="BB1009" s="1"/>
      <c r="BC1009" s="1"/>
      <c r="BD1009" s="1"/>
      <c r="BH1009" s="1"/>
      <c r="BI1009" s="1"/>
      <c r="BJ1009" s="1"/>
    </row>
    <row r="1010" spans="38:62">
      <c r="AL1010" s="1"/>
      <c r="AM1010" s="1"/>
      <c r="AN1010" s="1"/>
      <c r="AO1010" s="1"/>
      <c r="AP1010" s="1"/>
      <c r="AQ1010" s="1"/>
      <c r="AS1010" s="1"/>
      <c r="AT1010" s="1"/>
      <c r="AU1010" s="1"/>
      <c r="BB1010" s="1"/>
      <c r="BC1010" s="1"/>
      <c r="BD1010" s="1"/>
      <c r="BH1010" s="1"/>
      <c r="BI1010" s="1"/>
      <c r="BJ1010" s="1"/>
    </row>
    <row r="1011" spans="38:62">
      <c r="AL1011" s="1"/>
      <c r="AM1011" s="1"/>
      <c r="AN1011" s="1"/>
      <c r="AO1011" s="1"/>
      <c r="AP1011" s="1"/>
      <c r="AQ1011" s="1"/>
      <c r="AS1011" s="1"/>
      <c r="AT1011" s="1"/>
      <c r="AU1011" s="1"/>
      <c r="BB1011" s="1"/>
      <c r="BC1011" s="1"/>
      <c r="BD1011" s="1"/>
      <c r="BH1011" s="1"/>
      <c r="BI1011" s="1"/>
      <c r="BJ1011" s="1"/>
    </row>
    <row r="1012" spans="38:62">
      <c r="AL1012" s="1"/>
      <c r="AM1012" s="1"/>
      <c r="AN1012" s="1"/>
      <c r="AO1012" s="1"/>
      <c r="AP1012" s="1"/>
      <c r="AQ1012" s="1"/>
      <c r="AS1012" s="1"/>
      <c r="AT1012" s="1"/>
      <c r="AU1012" s="1"/>
      <c r="BB1012" s="1"/>
      <c r="BC1012" s="1"/>
      <c r="BD1012" s="1"/>
      <c r="BH1012" s="1"/>
      <c r="BI1012" s="1"/>
      <c r="BJ1012" s="1"/>
    </row>
    <row r="1013" spans="38:62">
      <c r="AL1013" s="1"/>
      <c r="AM1013" s="1"/>
      <c r="AN1013" s="1"/>
      <c r="AO1013" s="1"/>
      <c r="AP1013" s="1"/>
      <c r="AQ1013" s="1"/>
      <c r="AS1013" s="1"/>
      <c r="AT1013" s="1"/>
      <c r="AU1013" s="1"/>
      <c r="BB1013" s="1"/>
      <c r="BC1013" s="1"/>
      <c r="BD1013" s="1"/>
      <c r="BH1013" s="1"/>
      <c r="BI1013" s="1"/>
      <c r="BJ1013" s="1"/>
    </row>
    <row r="1014" spans="38:62">
      <c r="AL1014" s="1"/>
      <c r="AM1014" s="1"/>
      <c r="AN1014" s="1"/>
      <c r="AO1014" s="1"/>
      <c r="AP1014" s="1"/>
      <c r="AQ1014" s="1"/>
      <c r="AS1014" s="1"/>
      <c r="AT1014" s="1"/>
      <c r="AU1014" s="1"/>
      <c r="BB1014" s="1"/>
      <c r="BC1014" s="1"/>
      <c r="BD1014" s="1"/>
      <c r="BH1014" s="1"/>
      <c r="BI1014" s="1"/>
      <c r="BJ1014" s="1"/>
    </row>
    <row r="1015" spans="38:62">
      <c r="AL1015" s="1"/>
      <c r="AM1015" s="1"/>
      <c r="AN1015" s="1"/>
      <c r="AO1015" s="1"/>
      <c r="AP1015" s="1"/>
      <c r="AQ1015" s="1"/>
      <c r="AS1015" s="1"/>
      <c r="AT1015" s="1"/>
      <c r="AU1015" s="1"/>
      <c r="BB1015" s="1"/>
      <c r="BC1015" s="1"/>
      <c r="BD1015" s="1"/>
      <c r="BH1015" s="1"/>
      <c r="BI1015" s="1"/>
      <c r="BJ1015" s="1"/>
    </row>
    <row r="1016" spans="38:62">
      <c r="AL1016" s="1"/>
      <c r="AM1016" s="1"/>
      <c r="AN1016" s="1"/>
      <c r="AO1016" s="1"/>
      <c r="AP1016" s="1"/>
      <c r="AQ1016" s="1"/>
      <c r="AS1016" s="1"/>
      <c r="AT1016" s="1"/>
      <c r="AU1016" s="1"/>
      <c r="BB1016" s="1"/>
      <c r="BC1016" s="1"/>
      <c r="BD1016" s="1"/>
      <c r="BH1016" s="1"/>
      <c r="BI1016" s="1"/>
      <c r="BJ1016" s="1"/>
    </row>
    <row r="1017" spans="38:62">
      <c r="AL1017" s="1"/>
      <c r="AM1017" s="1"/>
      <c r="AN1017" s="1"/>
      <c r="AO1017" s="1"/>
      <c r="AP1017" s="1"/>
      <c r="AQ1017" s="1"/>
      <c r="AS1017" s="1"/>
      <c r="AT1017" s="1"/>
      <c r="AU1017" s="1"/>
      <c r="BB1017" s="1"/>
      <c r="BC1017" s="1"/>
      <c r="BD1017" s="1"/>
      <c r="BH1017" s="1"/>
      <c r="BI1017" s="1"/>
      <c r="BJ1017" s="1"/>
    </row>
    <row r="1018" spans="38:62">
      <c r="AL1018" s="1"/>
      <c r="AM1018" s="1"/>
      <c r="AN1018" s="1"/>
      <c r="AO1018" s="1"/>
      <c r="AP1018" s="1"/>
      <c r="AQ1018" s="1"/>
      <c r="AS1018" s="1"/>
      <c r="AT1018" s="1"/>
      <c r="AU1018" s="1"/>
      <c r="BB1018" s="1"/>
      <c r="BC1018" s="1"/>
      <c r="BD1018" s="1"/>
      <c r="BH1018" s="1"/>
      <c r="BI1018" s="1"/>
      <c r="BJ1018" s="1"/>
    </row>
    <row r="1019" spans="38:62">
      <c r="AL1019" s="1"/>
      <c r="AM1019" s="1"/>
      <c r="AN1019" s="1"/>
      <c r="AO1019" s="1"/>
      <c r="AP1019" s="1"/>
      <c r="AQ1019" s="1"/>
      <c r="AS1019" s="1"/>
      <c r="AT1019" s="1"/>
      <c r="AU1019" s="1"/>
      <c r="BB1019" s="1"/>
      <c r="BC1019" s="1"/>
      <c r="BD1019" s="1"/>
      <c r="BH1019" s="1"/>
      <c r="BI1019" s="1"/>
      <c r="BJ1019" s="1"/>
    </row>
    <row r="1020" spans="38:62">
      <c r="AL1020" s="1"/>
      <c r="AM1020" s="1"/>
      <c r="AN1020" s="1"/>
      <c r="AO1020" s="1"/>
      <c r="AP1020" s="1"/>
      <c r="AQ1020" s="1"/>
      <c r="AS1020" s="1"/>
      <c r="AT1020" s="1"/>
      <c r="AU1020" s="1"/>
      <c r="BB1020" s="1"/>
      <c r="BC1020" s="1"/>
      <c r="BD1020" s="1"/>
      <c r="BH1020" s="1"/>
      <c r="BI1020" s="1"/>
      <c r="BJ1020" s="1"/>
    </row>
    <row r="1021" spans="38:62">
      <c r="AL1021" s="1"/>
      <c r="AM1021" s="1"/>
      <c r="AN1021" s="1"/>
      <c r="AO1021" s="1"/>
      <c r="AP1021" s="1"/>
      <c r="AQ1021" s="1"/>
      <c r="AS1021" s="1"/>
      <c r="AT1021" s="1"/>
      <c r="AU1021" s="1"/>
      <c r="BB1021" s="1"/>
      <c r="BC1021" s="1"/>
      <c r="BD1021" s="1"/>
      <c r="BH1021" s="1"/>
      <c r="BI1021" s="1"/>
      <c r="BJ1021" s="1"/>
    </row>
    <row r="1022" spans="38:62">
      <c r="AL1022" s="1"/>
      <c r="AM1022" s="1"/>
      <c r="AN1022" s="1"/>
      <c r="AO1022" s="1"/>
      <c r="AP1022" s="1"/>
      <c r="AQ1022" s="1"/>
      <c r="AS1022" s="1"/>
      <c r="AT1022" s="1"/>
      <c r="AU1022" s="1"/>
      <c r="BB1022" s="1"/>
      <c r="BC1022" s="1"/>
      <c r="BD1022" s="1"/>
      <c r="BH1022" s="1"/>
      <c r="BI1022" s="1"/>
      <c r="BJ1022" s="1"/>
    </row>
    <row r="1023" spans="38:62">
      <c r="AL1023" s="1"/>
      <c r="AM1023" s="1"/>
      <c r="AN1023" s="1"/>
      <c r="AO1023" s="1"/>
      <c r="AP1023" s="1"/>
      <c r="AQ1023" s="1"/>
      <c r="AS1023" s="1"/>
      <c r="AT1023" s="1"/>
      <c r="AU1023" s="1"/>
      <c r="BB1023" s="1"/>
      <c r="BC1023" s="1"/>
      <c r="BD1023" s="1"/>
      <c r="BH1023" s="1"/>
      <c r="BI1023" s="1"/>
      <c r="BJ1023" s="1"/>
    </row>
    <row r="1024" spans="38:62">
      <c r="AL1024" s="1"/>
      <c r="AM1024" s="1"/>
      <c r="AN1024" s="1"/>
      <c r="AO1024" s="1"/>
      <c r="AP1024" s="1"/>
      <c r="AQ1024" s="1"/>
      <c r="AS1024" s="1"/>
      <c r="AT1024" s="1"/>
      <c r="AU1024" s="1"/>
      <c r="BB1024" s="1"/>
      <c r="BC1024" s="1"/>
      <c r="BD1024" s="1"/>
      <c r="BH1024" s="1"/>
      <c r="BI1024" s="1"/>
      <c r="BJ1024" s="1"/>
    </row>
    <row r="1025" spans="38:62">
      <c r="AL1025" s="1"/>
      <c r="AM1025" s="1"/>
      <c r="AN1025" s="1"/>
      <c r="AO1025" s="1"/>
      <c r="AP1025" s="1"/>
      <c r="AQ1025" s="1"/>
      <c r="AS1025" s="1"/>
      <c r="AT1025" s="1"/>
      <c r="AU1025" s="1"/>
      <c r="BB1025" s="1"/>
      <c r="BC1025" s="1"/>
      <c r="BD1025" s="1"/>
      <c r="BH1025" s="1"/>
      <c r="BI1025" s="1"/>
      <c r="BJ1025" s="1"/>
    </row>
    <row r="1026" spans="38:62">
      <c r="AL1026" s="1"/>
      <c r="AM1026" s="1"/>
      <c r="AN1026" s="1"/>
      <c r="AO1026" s="1"/>
      <c r="AP1026" s="1"/>
      <c r="AQ1026" s="1"/>
      <c r="AS1026" s="1"/>
      <c r="AT1026" s="1"/>
      <c r="AU1026" s="1"/>
      <c r="BB1026" s="1"/>
      <c r="BC1026" s="1"/>
      <c r="BD1026" s="1"/>
      <c r="BH1026" s="1"/>
      <c r="BI1026" s="1"/>
      <c r="BJ1026" s="1"/>
    </row>
    <row r="1027" spans="38:62">
      <c r="AL1027" s="1"/>
      <c r="AM1027" s="1"/>
      <c r="AN1027" s="1"/>
      <c r="AO1027" s="1"/>
      <c r="AP1027" s="1"/>
      <c r="AQ1027" s="1"/>
      <c r="AS1027" s="1"/>
      <c r="AT1027" s="1"/>
      <c r="AU1027" s="1"/>
      <c r="BB1027" s="1"/>
      <c r="BC1027" s="1"/>
      <c r="BD1027" s="1"/>
      <c r="BH1027" s="1"/>
      <c r="BI1027" s="1"/>
      <c r="BJ1027" s="1"/>
    </row>
    <row r="1028" spans="38:62">
      <c r="AL1028" s="1"/>
      <c r="AM1028" s="1"/>
      <c r="AN1028" s="1"/>
      <c r="AO1028" s="1"/>
      <c r="AP1028" s="1"/>
      <c r="AQ1028" s="1"/>
      <c r="AS1028" s="1"/>
      <c r="AT1028" s="1"/>
      <c r="AU1028" s="1"/>
      <c r="BB1028" s="1"/>
      <c r="BC1028" s="1"/>
      <c r="BD1028" s="1"/>
      <c r="BH1028" s="1"/>
      <c r="BI1028" s="1"/>
      <c r="BJ1028" s="1"/>
    </row>
    <row r="1029" spans="38:62">
      <c r="AL1029" s="1"/>
      <c r="AM1029" s="1"/>
      <c r="AN1029" s="1"/>
      <c r="AO1029" s="1"/>
      <c r="AP1029" s="1"/>
      <c r="AQ1029" s="1"/>
      <c r="AS1029" s="1"/>
      <c r="AT1029" s="1"/>
      <c r="AU1029" s="1"/>
      <c r="BB1029" s="1"/>
      <c r="BC1029" s="1"/>
      <c r="BD1029" s="1"/>
      <c r="BH1029" s="1"/>
      <c r="BI1029" s="1"/>
      <c r="BJ1029" s="1"/>
    </row>
    <row r="1030" spans="38:62">
      <c r="AL1030" s="1"/>
      <c r="AM1030" s="1"/>
      <c r="AN1030" s="1"/>
      <c r="AO1030" s="1"/>
      <c r="AP1030" s="1"/>
      <c r="AQ1030" s="1"/>
      <c r="AS1030" s="1"/>
      <c r="AT1030" s="1"/>
      <c r="AU1030" s="1"/>
      <c r="BB1030" s="1"/>
      <c r="BC1030" s="1"/>
      <c r="BD1030" s="1"/>
      <c r="BH1030" s="1"/>
      <c r="BI1030" s="1"/>
      <c r="BJ1030" s="1"/>
    </row>
    <row r="1031" spans="38:62">
      <c r="AL1031" s="1"/>
      <c r="AM1031" s="1"/>
      <c r="AN1031" s="1"/>
      <c r="AO1031" s="1"/>
      <c r="AP1031" s="1"/>
      <c r="AQ1031" s="1"/>
      <c r="AS1031" s="1"/>
      <c r="AT1031" s="1"/>
      <c r="AU1031" s="1"/>
      <c r="BB1031" s="1"/>
      <c r="BC1031" s="1"/>
      <c r="BD1031" s="1"/>
      <c r="BH1031" s="1"/>
      <c r="BI1031" s="1"/>
      <c r="BJ1031" s="1"/>
    </row>
    <row r="1032" spans="38:62">
      <c r="AL1032" s="1"/>
      <c r="AM1032" s="1"/>
      <c r="AN1032" s="1"/>
      <c r="AO1032" s="1"/>
      <c r="AP1032" s="1"/>
      <c r="AQ1032" s="1"/>
      <c r="AS1032" s="1"/>
      <c r="AT1032" s="1"/>
      <c r="AU1032" s="1"/>
      <c r="BB1032" s="1"/>
      <c r="BC1032" s="1"/>
      <c r="BD1032" s="1"/>
      <c r="BH1032" s="1"/>
      <c r="BI1032" s="1"/>
      <c r="BJ1032" s="1"/>
    </row>
    <row r="1033" spans="38:62">
      <c r="AL1033" s="1"/>
      <c r="AM1033" s="1"/>
      <c r="AN1033" s="1"/>
      <c r="AO1033" s="1"/>
      <c r="AP1033" s="1"/>
      <c r="AQ1033" s="1"/>
      <c r="AS1033" s="1"/>
      <c r="AT1033" s="1"/>
      <c r="AU1033" s="1"/>
      <c r="BB1033" s="1"/>
      <c r="BC1033" s="1"/>
      <c r="BD1033" s="1"/>
      <c r="BH1033" s="1"/>
      <c r="BI1033" s="1"/>
      <c r="BJ1033" s="1"/>
    </row>
    <row r="1034" spans="38:62">
      <c r="AL1034" s="1"/>
      <c r="AM1034" s="1"/>
      <c r="AN1034" s="1"/>
      <c r="AO1034" s="1"/>
      <c r="AP1034" s="1"/>
      <c r="AQ1034" s="1"/>
      <c r="AS1034" s="1"/>
      <c r="AT1034" s="1"/>
      <c r="AU1034" s="1"/>
      <c r="BB1034" s="1"/>
      <c r="BC1034" s="1"/>
      <c r="BD1034" s="1"/>
      <c r="BH1034" s="1"/>
      <c r="BI1034" s="1"/>
      <c r="BJ1034" s="1"/>
    </row>
    <row r="1035" spans="38:62">
      <c r="AL1035" s="1"/>
      <c r="AM1035" s="1"/>
      <c r="AN1035" s="1"/>
      <c r="AO1035" s="1"/>
      <c r="AP1035" s="1"/>
      <c r="AQ1035" s="1"/>
      <c r="AS1035" s="1"/>
      <c r="AT1035" s="1"/>
      <c r="AU1035" s="1"/>
      <c r="BB1035" s="1"/>
      <c r="BC1035" s="1"/>
      <c r="BD1035" s="1"/>
      <c r="BH1035" s="1"/>
      <c r="BI1035" s="1"/>
      <c r="BJ1035" s="1"/>
    </row>
    <row r="1036" spans="38:62">
      <c r="AL1036" s="1"/>
      <c r="AM1036" s="1"/>
      <c r="AN1036" s="1"/>
      <c r="AO1036" s="1"/>
      <c r="AP1036" s="1"/>
      <c r="AQ1036" s="1"/>
      <c r="AS1036" s="1"/>
      <c r="AT1036" s="1"/>
      <c r="AU1036" s="1"/>
      <c r="BB1036" s="1"/>
      <c r="BC1036" s="1"/>
      <c r="BD1036" s="1"/>
      <c r="BH1036" s="1"/>
      <c r="BI1036" s="1"/>
      <c r="BJ1036" s="1"/>
    </row>
    <row r="1037" spans="38:62">
      <c r="AL1037" s="1"/>
      <c r="AM1037" s="1"/>
      <c r="AN1037" s="1"/>
      <c r="AO1037" s="1"/>
      <c r="AP1037" s="1"/>
      <c r="AQ1037" s="1"/>
      <c r="AS1037" s="1"/>
      <c r="AT1037" s="1"/>
      <c r="AU1037" s="1"/>
      <c r="BB1037" s="1"/>
      <c r="BC1037" s="1"/>
      <c r="BD1037" s="1"/>
      <c r="BH1037" s="1"/>
      <c r="BI1037" s="1"/>
      <c r="BJ1037" s="1"/>
    </row>
    <row r="1038" spans="38:62">
      <c r="AL1038" s="1"/>
      <c r="AM1038" s="1"/>
      <c r="AN1038" s="1"/>
      <c r="AO1038" s="1"/>
      <c r="AP1038" s="1"/>
      <c r="AQ1038" s="1"/>
      <c r="AS1038" s="1"/>
      <c r="AT1038" s="1"/>
      <c r="AU1038" s="1"/>
      <c r="BB1038" s="1"/>
      <c r="BC1038" s="1"/>
      <c r="BD1038" s="1"/>
      <c r="BH1038" s="1"/>
      <c r="BI1038" s="1"/>
      <c r="BJ1038" s="1"/>
    </row>
    <row r="1039" spans="38:62">
      <c r="AL1039" s="1"/>
      <c r="AM1039" s="1"/>
      <c r="AN1039" s="1"/>
      <c r="AO1039" s="1"/>
      <c r="AP1039" s="1"/>
      <c r="AQ1039" s="1"/>
      <c r="AS1039" s="1"/>
      <c r="AT1039" s="1"/>
      <c r="AU1039" s="1"/>
      <c r="BB1039" s="1"/>
      <c r="BC1039" s="1"/>
      <c r="BD1039" s="1"/>
      <c r="BH1039" s="1"/>
      <c r="BI1039" s="1"/>
      <c r="BJ1039" s="1"/>
    </row>
    <row r="1040" spans="38:62">
      <c r="AL1040" s="1"/>
      <c r="AM1040" s="1"/>
      <c r="AN1040" s="1"/>
      <c r="AO1040" s="1"/>
      <c r="AP1040" s="1"/>
      <c r="AQ1040" s="1"/>
      <c r="AS1040" s="1"/>
      <c r="AT1040" s="1"/>
      <c r="AU1040" s="1"/>
      <c r="BB1040" s="1"/>
      <c r="BC1040" s="1"/>
      <c r="BD1040" s="1"/>
      <c r="BH1040" s="1"/>
      <c r="BI1040" s="1"/>
      <c r="BJ1040" s="1"/>
    </row>
    <row r="1041" spans="38:62">
      <c r="AL1041" s="1"/>
      <c r="AM1041" s="1"/>
      <c r="AN1041" s="1"/>
      <c r="AO1041" s="1"/>
      <c r="AP1041" s="1"/>
      <c r="AQ1041" s="1"/>
      <c r="AS1041" s="1"/>
      <c r="AT1041" s="1"/>
      <c r="AU1041" s="1"/>
      <c r="BB1041" s="1"/>
      <c r="BC1041" s="1"/>
      <c r="BD1041" s="1"/>
      <c r="BH1041" s="1"/>
      <c r="BI1041" s="1"/>
      <c r="BJ1041" s="1"/>
    </row>
    <row r="1042" spans="38:62">
      <c r="AL1042" s="1"/>
      <c r="AM1042" s="1"/>
      <c r="AN1042" s="1"/>
      <c r="AO1042" s="1"/>
      <c r="AP1042" s="1"/>
      <c r="AQ1042" s="1"/>
      <c r="AS1042" s="1"/>
      <c r="AT1042" s="1"/>
      <c r="AU1042" s="1"/>
      <c r="BB1042" s="1"/>
      <c r="BC1042" s="1"/>
      <c r="BD1042" s="1"/>
      <c r="BH1042" s="1"/>
      <c r="BI1042" s="1"/>
      <c r="BJ1042" s="1"/>
    </row>
    <row r="1043" spans="38:62">
      <c r="AL1043" s="1"/>
      <c r="AM1043" s="1"/>
      <c r="AN1043" s="1"/>
      <c r="AO1043" s="1"/>
      <c r="AP1043" s="1"/>
      <c r="AQ1043" s="1"/>
      <c r="AS1043" s="1"/>
      <c r="AT1043" s="1"/>
      <c r="AU1043" s="1"/>
      <c r="BB1043" s="1"/>
      <c r="BC1043" s="1"/>
      <c r="BD1043" s="1"/>
      <c r="BH1043" s="1"/>
      <c r="BI1043" s="1"/>
      <c r="BJ1043" s="1"/>
    </row>
    <row r="1044" spans="38:62">
      <c r="AL1044" s="1"/>
      <c r="AM1044" s="1"/>
      <c r="AN1044" s="1"/>
      <c r="AO1044" s="1"/>
      <c r="AP1044" s="1"/>
      <c r="AQ1044" s="1"/>
      <c r="AS1044" s="1"/>
      <c r="AT1044" s="1"/>
      <c r="AU1044" s="1"/>
      <c r="BB1044" s="1"/>
      <c r="BC1044" s="1"/>
      <c r="BD1044" s="1"/>
      <c r="BH1044" s="1"/>
      <c r="BI1044" s="1"/>
      <c r="BJ1044" s="1"/>
    </row>
    <row r="1045" spans="38:62">
      <c r="AL1045" s="1"/>
      <c r="AM1045" s="1"/>
      <c r="AN1045" s="1"/>
      <c r="AO1045" s="1"/>
      <c r="AP1045" s="1"/>
      <c r="AQ1045" s="1"/>
      <c r="AS1045" s="1"/>
      <c r="AT1045" s="1"/>
      <c r="AU1045" s="1"/>
      <c r="BB1045" s="1"/>
      <c r="BC1045" s="1"/>
      <c r="BD1045" s="1"/>
      <c r="BH1045" s="1"/>
      <c r="BI1045" s="1"/>
      <c r="BJ1045" s="1"/>
    </row>
    <row r="1046" spans="38:62">
      <c r="AL1046" s="1"/>
      <c r="AM1046" s="1"/>
      <c r="AN1046" s="1"/>
      <c r="AO1046" s="1"/>
      <c r="AP1046" s="1"/>
      <c r="AQ1046" s="1"/>
      <c r="AS1046" s="1"/>
      <c r="AT1046" s="1"/>
      <c r="AU1046" s="1"/>
      <c r="BB1046" s="1"/>
      <c r="BC1046" s="1"/>
      <c r="BD1046" s="1"/>
      <c r="BH1046" s="1"/>
      <c r="BI1046" s="1"/>
      <c r="BJ1046" s="1"/>
    </row>
    <row r="1047" spans="38:62">
      <c r="AL1047" s="1"/>
      <c r="AM1047" s="1"/>
      <c r="AN1047" s="1"/>
      <c r="AO1047" s="1"/>
      <c r="AP1047" s="1"/>
      <c r="AQ1047" s="1"/>
      <c r="AS1047" s="1"/>
      <c r="AT1047" s="1"/>
      <c r="AU1047" s="1"/>
      <c r="BB1047" s="1"/>
      <c r="BC1047" s="1"/>
      <c r="BD1047" s="1"/>
      <c r="BH1047" s="1"/>
      <c r="BI1047" s="1"/>
      <c r="BJ1047" s="1"/>
    </row>
    <row r="1048" spans="38:62">
      <c r="AL1048" s="1"/>
      <c r="AM1048" s="1"/>
      <c r="AN1048" s="1"/>
      <c r="AO1048" s="1"/>
      <c r="AP1048" s="1"/>
      <c r="AQ1048" s="1"/>
      <c r="AS1048" s="1"/>
      <c r="AT1048" s="1"/>
      <c r="AU1048" s="1"/>
      <c r="BB1048" s="1"/>
      <c r="BC1048" s="1"/>
      <c r="BD1048" s="1"/>
      <c r="BH1048" s="1"/>
      <c r="BI1048" s="1"/>
      <c r="BJ1048" s="1"/>
    </row>
    <row r="1049" spans="38:62">
      <c r="AL1049" s="1"/>
      <c r="AM1049" s="1"/>
      <c r="AN1049" s="1"/>
      <c r="AO1049" s="1"/>
      <c r="AP1049" s="1"/>
      <c r="AQ1049" s="1"/>
      <c r="AS1049" s="1"/>
      <c r="AT1049" s="1"/>
      <c r="AU1049" s="1"/>
      <c r="BB1049" s="1"/>
      <c r="BC1049" s="1"/>
      <c r="BD1049" s="1"/>
      <c r="BH1049" s="1"/>
      <c r="BI1049" s="1"/>
      <c r="BJ1049" s="1"/>
    </row>
    <row r="1050" spans="38:62">
      <c r="AL1050" s="1"/>
      <c r="AM1050" s="1"/>
      <c r="AN1050" s="1"/>
      <c r="AO1050" s="1"/>
      <c r="AP1050" s="1"/>
      <c r="AQ1050" s="1"/>
      <c r="AS1050" s="1"/>
      <c r="AT1050" s="1"/>
      <c r="AU1050" s="1"/>
      <c r="BB1050" s="1"/>
      <c r="BC1050" s="1"/>
      <c r="BD1050" s="1"/>
      <c r="BH1050" s="1"/>
      <c r="BI1050" s="1"/>
      <c r="BJ1050" s="1"/>
    </row>
    <row r="1051" spans="38:62">
      <c r="AL1051" s="1"/>
      <c r="AM1051" s="1"/>
      <c r="AN1051" s="1"/>
      <c r="AO1051" s="1"/>
      <c r="AP1051" s="1"/>
      <c r="AQ1051" s="1"/>
      <c r="AS1051" s="1"/>
      <c r="AT1051" s="1"/>
      <c r="AU1051" s="1"/>
      <c r="BB1051" s="1"/>
      <c r="BC1051" s="1"/>
      <c r="BD1051" s="1"/>
      <c r="BH1051" s="1"/>
      <c r="BI1051" s="1"/>
      <c r="BJ1051" s="1"/>
    </row>
    <row r="1052" spans="38:62">
      <c r="AL1052" s="1"/>
      <c r="AM1052" s="1"/>
      <c r="AN1052" s="1"/>
      <c r="AO1052" s="1"/>
      <c r="AP1052" s="1"/>
      <c r="AQ1052" s="1"/>
      <c r="AS1052" s="1"/>
      <c r="AT1052" s="1"/>
      <c r="AU1052" s="1"/>
      <c r="BB1052" s="1"/>
      <c r="BC1052" s="1"/>
      <c r="BD1052" s="1"/>
      <c r="BH1052" s="1"/>
      <c r="BI1052" s="1"/>
      <c r="BJ1052" s="1"/>
    </row>
    <row r="1053" spans="38:62">
      <c r="AL1053" s="1"/>
      <c r="AM1053" s="1"/>
      <c r="AN1053" s="1"/>
      <c r="AO1053" s="1"/>
      <c r="AP1053" s="1"/>
      <c r="AQ1053" s="1"/>
      <c r="AS1053" s="1"/>
      <c r="AT1053" s="1"/>
      <c r="AU1053" s="1"/>
      <c r="BB1053" s="1"/>
      <c r="BC1053" s="1"/>
      <c r="BD1053" s="1"/>
      <c r="BH1053" s="1"/>
      <c r="BI1053" s="1"/>
      <c r="BJ1053" s="1"/>
    </row>
    <row r="1054" spans="38:62">
      <c r="AL1054" s="1"/>
      <c r="AM1054" s="1"/>
      <c r="AN1054" s="1"/>
      <c r="AO1054" s="1"/>
      <c r="AP1054" s="1"/>
      <c r="AQ1054" s="1"/>
      <c r="AS1054" s="1"/>
      <c r="AT1054" s="1"/>
      <c r="AU1054" s="1"/>
      <c r="BB1054" s="1"/>
      <c r="BC1054" s="1"/>
      <c r="BD1054" s="1"/>
      <c r="BH1054" s="1"/>
      <c r="BI1054" s="1"/>
      <c r="BJ1054" s="1"/>
    </row>
    <row r="1055" spans="38:62">
      <c r="AL1055" s="1"/>
      <c r="AM1055" s="1"/>
      <c r="AN1055" s="1"/>
      <c r="AO1055" s="1"/>
      <c r="AP1055" s="1"/>
      <c r="AQ1055" s="1"/>
      <c r="AS1055" s="1"/>
      <c r="AT1055" s="1"/>
      <c r="AU1055" s="1"/>
      <c r="BB1055" s="1"/>
      <c r="BC1055" s="1"/>
      <c r="BD1055" s="1"/>
      <c r="BH1055" s="1"/>
      <c r="BI1055" s="1"/>
      <c r="BJ1055" s="1"/>
    </row>
    <row r="1056" spans="38:62">
      <c r="AL1056" s="1"/>
      <c r="AM1056" s="1"/>
      <c r="AN1056" s="1"/>
      <c r="AO1056" s="1"/>
      <c r="AP1056" s="1"/>
      <c r="AQ1056" s="1"/>
      <c r="AS1056" s="1"/>
      <c r="AT1056" s="1"/>
      <c r="AU1056" s="1"/>
      <c r="BB1056" s="1"/>
      <c r="BC1056" s="1"/>
      <c r="BD1056" s="1"/>
      <c r="BH1056" s="1"/>
      <c r="BI1056" s="1"/>
      <c r="BJ1056" s="1"/>
    </row>
    <row r="1057" spans="38:62">
      <c r="AL1057" s="1"/>
      <c r="AM1057" s="1"/>
      <c r="AN1057" s="1"/>
      <c r="AO1057" s="1"/>
      <c r="AP1057" s="1"/>
      <c r="AQ1057" s="1"/>
      <c r="AS1057" s="1"/>
      <c r="AT1057" s="1"/>
      <c r="AU1057" s="1"/>
      <c r="BB1057" s="1"/>
      <c r="BC1057" s="1"/>
      <c r="BD1057" s="1"/>
      <c r="BH1057" s="1"/>
      <c r="BI1057" s="1"/>
      <c r="BJ1057" s="1"/>
    </row>
    <row r="1058" spans="38:62">
      <c r="AL1058" s="1"/>
      <c r="AM1058" s="1"/>
      <c r="AN1058" s="1"/>
      <c r="AO1058" s="1"/>
      <c r="AP1058" s="1"/>
      <c r="AQ1058" s="1"/>
      <c r="AS1058" s="1"/>
      <c r="AT1058" s="1"/>
      <c r="AU1058" s="1"/>
      <c r="BB1058" s="1"/>
      <c r="BC1058" s="1"/>
      <c r="BD1058" s="1"/>
      <c r="BH1058" s="1"/>
      <c r="BI1058" s="1"/>
      <c r="BJ1058" s="1"/>
    </row>
    <row r="1059" spans="38:62">
      <c r="AL1059" s="1"/>
      <c r="AM1059" s="1"/>
      <c r="AN1059" s="1"/>
      <c r="AO1059" s="1"/>
      <c r="AP1059" s="1"/>
      <c r="AQ1059" s="1"/>
      <c r="AS1059" s="1"/>
      <c r="AT1059" s="1"/>
      <c r="AU1059" s="1"/>
      <c r="BB1059" s="1"/>
      <c r="BC1059" s="1"/>
      <c r="BD1059" s="1"/>
      <c r="BH1059" s="1"/>
      <c r="BI1059" s="1"/>
      <c r="BJ1059" s="1"/>
    </row>
    <row r="1060" spans="38:62">
      <c r="AL1060" s="1"/>
      <c r="AM1060" s="1"/>
      <c r="AN1060" s="1"/>
      <c r="AO1060" s="1"/>
      <c r="AP1060" s="1"/>
      <c r="AQ1060" s="1"/>
      <c r="AS1060" s="1"/>
      <c r="AT1060" s="1"/>
      <c r="AU1060" s="1"/>
      <c r="BB1060" s="1"/>
      <c r="BC1060" s="1"/>
      <c r="BD1060" s="1"/>
      <c r="BH1060" s="1"/>
      <c r="BI1060" s="1"/>
      <c r="BJ1060" s="1"/>
    </row>
    <row r="1061" spans="38:62">
      <c r="AL1061" s="1"/>
      <c r="AM1061" s="1"/>
      <c r="AN1061" s="1"/>
      <c r="AO1061" s="1"/>
      <c r="AP1061" s="1"/>
      <c r="AQ1061" s="1"/>
      <c r="AS1061" s="1"/>
      <c r="AT1061" s="1"/>
      <c r="AU1061" s="1"/>
      <c r="BB1061" s="1"/>
      <c r="BC1061" s="1"/>
      <c r="BD1061" s="1"/>
      <c r="BH1061" s="1"/>
      <c r="BI1061" s="1"/>
      <c r="BJ1061" s="1"/>
    </row>
    <row r="1062" spans="38:62">
      <c r="AL1062" s="1"/>
      <c r="AM1062" s="1"/>
      <c r="AN1062" s="1"/>
      <c r="AO1062" s="1"/>
      <c r="AP1062" s="1"/>
      <c r="AQ1062" s="1"/>
      <c r="AS1062" s="1"/>
      <c r="AT1062" s="1"/>
      <c r="AU1062" s="1"/>
      <c r="BB1062" s="1"/>
      <c r="BC1062" s="1"/>
      <c r="BD1062" s="1"/>
      <c r="BH1062" s="1"/>
      <c r="BI1062" s="1"/>
      <c r="BJ1062" s="1"/>
    </row>
    <row r="1063" spans="38:62">
      <c r="AL1063" s="1"/>
      <c r="AM1063" s="1"/>
      <c r="AN1063" s="1"/>
      <c r="AO1063" s="1"/>
      <c r="AP1063" s="1"/>
      <c r="AQ1063" s="1"/>
      <c r="AS1063" s="1"/>
      <c r="AT1063" s="1"/>
      <c r="AU1063" s="1"/>
      <c r="BB1063" s="1"/>
      <c r="BC1063" s="1"/>
      <c r="BD1063" s="1"/>
      <c r="BH1063" s="1"/>
      <c r="BI1063" s="1"/>
      <c r="BJ1063" s="1"/>
    </row>
    <row r="1064" spans="38:62">
      <c r="AL1064" s="1"/>
      <c r="AM1064" s="1"/>
      <c r="AN1064" s="1"/>
      <c r="AO1064" s="1"/>
      <c r="AP1064" s="1"/>
      <c r="AQ1064" s="1"/>
      <c r="AS1064" s="1"/>
      <c r="AT1064" s="1"/>
      <c r="AU1064" s="1"/>
      <c r="BB1064" s="1"/>
      <c r="BC1064" s="1"/>
      <c r="BD1064" s="1"/>
      <c r="BH1064" s="1"/>
      <c r="BI1064" s="1"/>
      <c r="BJ1064" s="1"/>
    </row>
    <row r="1065" spans="38:62">
      <c r="AL1065" s="1"/>
      <c r="AM1065" s="1"/>
      <c r="AN1065" s="1"/>
      <c r="AO1065" s="1"/>
      <c r="AP1065" s="1"/>
      <c r="AQ1065" s="1"/>
      <c r="AS1065" s="1"/>
      <c r="AT1065" s="1"/>
      <c r="AU1065" s="1"/>
      <c r="BB1065" s="1"/>
      <c r="BC1065" s="1"/>
      <c r="BD1065" s="1"/>
      <c r="BH1065" s="1"/>
      <c r="BI1065" s="1"/>
      <c r="BJ1065" s="1"/>
    </row>
    <row r="1066" spans="38:62">
      <c r="AL1066" s="1"/>
      <c r="AM1066" s="1"/>
      <c r="AN1066" s="1"/>
      <c r="AO1066" s="1"/>
      <c r="AP1066" s="1"/>
      <c r="AQ1066" s="1"/>
      <c r="AS1066" s="1"/>
      <c r="AT1066" s="1"/>
      <c r="AU1066" s="1"/>
      <c r="BB1066" s="1"/>
      <c r="BC1066" s="1"/>
      <c r="BD1066" s="1"/>
      <c r="BH1066" s="1"/>
      <c r="BI1066" s="1"/>
      <c r="BJ1066" s="1"/>
    </row>
    <row r="1067" spans="38:62">
      <c r="AL1067" s="1"/>
      <c r="AM1067" s="1"/>
      <c r="AN1067" s="1"/>
      <c r="AO1067" s="1"/>
      <c r="AP1067" s="1"/>
      <c r="AQ1067" s="1"/>
      <c r="AS1067" s="1"/>
      <c r="AT1067" s="1"/>
      <c r="AU1067" s="1"/>
      <c r="BB1067" s="1"/>
      <c r="BC1067" s="1"/>
      <c r="BD1067" s="1"/>
      <c r="BH1067" s="1"/>
      <c r="BI1067" s="1"/>
      <c r="BJ1067" s="1"/>
    </row>
    <row r="1068" spans="38:62">
      <c r="AL1068" s="1"/>
      <c r="AM1068" s="1"/>
      <c r="AN1068" s="1"/>
      <c r="AO1068" s="1"/>
      <c r="AP1068" s="1"/>
      <c r="AQ1068" s="1"/>
      <c r="AS1068" s="1"/>
      <c r="AT1068" s="1"/>
      <c r="AU1068" s="1"/>
      <c r="BB1068" s="1"/>
      <c r="BC1068" s="1"/>
      <c r="BD1068" s="1"/>
      <c r="BH1068" s="1"/>
      <c r="BI1068" s="1"/>
      <c r="BJ1068" s="1"/>
    </row>
    <row r="1069" spans="38:62">
      <c r="AL1069" s="1"/>
      <c r="AM1069" s="1"/>
      <c r="AN1069" s="1"/>
      <c r="AO1069" s="1"/>
      <c r="AP1069" s="1"/>
      <c r="AQ1069" s="1"/>
      <c r="AS1069" s="1"/>
      <c r="AT1069" s="1"/>
      <c r="AU1069" s="1"/>
      <c r="BB1069" s="1"/>
      <c r="BC1069" s="1"/>
      <c r="BD1069" s="1"/>
      <c r="BH1069" s="1"/>
      <c r="BI1069" s="1"/>
      <c r="BJ1069" s="1"/>
    </row>
    <row r="1070" spans="38:62">
      <c r="AL1070" s="1"/>
      <c r="AM1070" s="1"/>
      <c r="AN1070" s="1"/>
      <c r="AO1070" s="1"/>
      <c r="AP1070" s="1"/>
      <c r="AQ1070" s="1"/>
      <c r="AS1070" s="1"/>
      <c r="AT1070" s="1"/>
      <c r="AU1070" s="1"/>
      <c r="BB1070" s="1"/>
      <c r="BC1070" s="1"/>
      <c r="BD1070" s="1"/>
      <c r="BH1070" s="1"/>
      <c r="BI1070" s="1"/>
      <c r="BJ1070" s="1"/>
    </row>
    <row r="1071" spans="38:62">
      <c r="AL1071" s="1"/>
      <c r="AM1071" s="1"/>
      <c r="AN1071" s="1"/>
      <c r="AO1071" s="1"/>
      <c r="AP1071" s="1"/>
      <c r="AQ1071" s="1"/>
      <c r="AS1071" s="1"/>
      <c r="AT1071" s="1"/>
      <c r="AU1071" s="1"/>
      <c r="BB1071" s="1"/>
      <c r="BC1071" s="1"/>
      <c r="BD1071" s="1"/>
      <c r="BH1071" s="1"/>
      <c r="BI1071" s="1"/>
      <c r="BJ1071" s="1"/>
    </row>
    <row r="1072" spans="38:62">
      <c r="AL1072" s="1"/>
      <c r="AM1072" s="1"/>
      <c r="AN1072" s="1"/>
      <c r="AO1072" s="1"/>
      <c r="AP1072" s="1"/>
      <c r="AQ1072" s="1"/>
      <c r="AS1072" s="1"/>
      <c r="AT1072" s="1"/>
      <c r="AU1072" s="1"/>
      <c r="BB1072" s="1"/>
      <c r="BC1072" s="1"/>
      <c r="BD1072" s="1"/>
      <c r="BH1072" s="1"/>
      <c r="BI1072" s="1"/>
      <c r="BJ1072" s="1"/>
    </row>
    <row r="1073" spans="38:62">
      <c r="AL1073" s="1"/>
      <c r="AM1073" s="1"/>
      <c r="AN1073" s="1"/>
      <c r="AO1073" s="1"/>
      <c r="AP1073" s="1"/>
      <c r="AQ1073" s="1"/>
      <c r="AS1073" s="1"/>
      <c r="AT1073" s="1"/>
      <c r="AU1073" s="1"/>
      <c r="BB1073" s="1"/>
      <c r="BC1073" s="1"/>
      <c r="BD1073" s="1"/>
      <c r="BH1073" s="1"/>
      <c r="BI1073" s="1"/>
      <c r="BJ1073" s="1"/>
    </row>
    <row r="1074" spans="38:62">
      <c r="AL1074" s="1"/>
      <c r="AM1074" s="1"/>
      <c r="AN1074" s="1"/>
      <c r="AO1074" s="1"/>
      <c r="AP1074" s="1"/>
      <c r="AQ1074" s="1"/>
      <c r="AS1074" s="1"/>
      <c r="AT1074" s="1"/>
      <c r="AU1074" s="1"/>
      <c r="BB1074" s="1"/>
      <c r="BC1074" s="1"/>
      <c r="BD1074" s="1"/>
      <c r="BH1074" s="1"/>
      <c r="BI1074" s="1"/>
      <c r="BJ1074" s="1"/>
    </row>
    <row r="1075" spans="38:62">
      <c r="AL1075" s="1"/>
      <c r="AM1075" s="1"/>
      <c r="AN1075" s="1"/>
      <c r="AO1075" s="1"/>
      <c r="AP1075" s="1"/>
      <c r="AQ1075" s="1"/>
      <c r="AS1075" s="1"/>
      <c r="AT1075" s="1"/>
      <c r="AU1075" s="1"/>
      <c r="BB1075" s="1"/>
      <c r="BC1075" s="1"/>
      <c r="BD1075" s="1"/>
      <c r="BH1075" s="1"/>
      <c r="BI1075" s="1"/>
      <c r="BJ1075" s="1"/>
    </row>
    <row r="1076" spans="38:62">
      <c r="AL1076" s="1"/>
      <c r="AM1076" s="1"/>
      <c r="AN1076" s="1"/>
      <c r="AO1076" s="1"/>
      <c r="AP1076" s="1"/>
      <c r="AQ1076" s="1"/>
      <c r="AS1076" s="1"/>
      <c r="AT1076" s="1"/>
      <c r="AU1076" s="1"/>
      <c r="BB1076" s="1"/>
      <c r="BC1076" s="1"/>
      <c r="BD1076" s="1"/>
      <c r="BH1076" s="1"/>
      <c r="BI1076" s="1"/>
      <c r="BJ1076" s="1"/>
    </row>
    <row r="1077" spans="38:62">
      <c r="AL1077" s="1"/>
      <c r="AM1077" s="1"/>
      <c r="AN1077" s="1"/>
      <c r="AO1077" s="1"/>
      <c r="AP1077" s="1"/>
      <c r="AQ1077" s="1"/>
      <c r="AS1077" s="1"/>
      <c r="AT1077" s="1"/>
      <c r="AU1077" s="1"/>
      <c r="BB1077" s="1"/>
      <c r="BC1077" s="1"/>
      <c r="BD1077" s="1"/>
      <c r="BH1077" s="1"/>
      <c r="BI1077" s="1"/>
      <c r="BJ1077" s="1"/>
    </row>
    <row r="1078" spans="38:62">
      <c r="AL1078" s="1"/>
      <c r="AM1078" s="1"/>
      <c r="AN1078" s="1"/>
      <c r="AO1078" s="1"/>
      <c r="AP1078" s="1"/>
      <c r="AQ1078" s="1"/>
      <c r="AS1078" s="1"/>
      <c r="AT1078" s="1"/>
      <c r="AU1078" s="1"/>
      <c r="BB1078" s="1"/>
      <c r="BC1078" s="1"/>
      <c r="BD1078" s="1"/>
      <c r="BH1078" s="1"/>
      <c r="BI1078" s="1"/>
      <c r="BJ1078" s="1"/>
    </row>
    <row r="1079" spans="38:62">
      <c r="AL1079" s="1"/>
      <c r="AM1079" s="1"/>
      <c r="AN1079" s="1"/>
      <c r="AO1079" s="1"/>
      <c r="AP1079" s="1"/>
      <c r="AQ1079" s="1"/>
      <c r="AS1079" s="1"/>
      <c r="AT1079" s="1"/>
      <c r="AU1079" s="1"/>
      <c r="BB1079" s="1"/>
      <c r="BC1079" s="1"/>
      <c r="BD1079" s="1"/>
      <c r="BH1079" s="1"/>
      <c r="BI1079" s="1"/>
      <c r="BJ1079" s="1"/>
    </row>
    <row r="1080" spans="38:62">
      <c r="AL1080" s="1"/>
      <c r="AM1080" s="1"/>
      <c r="AN1080" s="1"/>
      <c r="AO1080" s="1"/>
      <c r="AP1080" s="1"/>
      <c r="AQ1080" s="1"/>
      <c r="AS1080" s="1"/>
      <c r="AT1080" s="1"/>
      <c r="AU1080" s="1"/>
      <c r="BB1080" s="1"/>
      <c r="BC1080" s="1"/>
      <c r="BD1080" s="1"/>
      <c r="BH1080" s="1"/>
      <c r="BI1080" s="1"/>
      <c r="BJ1080" s="1"/>
    </row>
    <row r="1081" spans="38:62">
      <c r="AL1081" s="1"/>
      <c r="AM1081" s="1"/>
      <c r="AN1081" s="1"/>
      <c r="AO1081" s="1"/>
      <c r="AP1081" s="1"/>
      <c r="AQ1081" s="1"/>
      <c r="AS1081" s="1"/>
      <c r="AT1081" s="1"/>
      <c r="AU1081" s="1"/>
      <c r="BB1081" s="1"/>
      <c r="BC1081" s="1"/>
      <c r="BD1081" s="1"/>
      <c r="BH1081" s="1"/>
      <c r="BI1081" s="1"/>
      <c r="BJ1081" s="1"/>
    </row>
    <row r="1082" spans="38:62">
      <c r="AL1082" s="1"/>
      <c r="AM1082" s="1"/>
      <c r="AN1082" s="1"/>
      <c r="AO1082" s="1"/>
      <c r="AP1082" s="1"/>
      <c r="AQ1082" s="1"/>
      <c r="AS1082" s="1"/>
      <c r="AT1082" s="1"/>
      <c r="AU1082" s="1"/>
      <c r="BB1082" s="1"/>
      <c r="BC1082" s="1"/>
      <c r="BD1082" s="1"/>
      <c r="BH1082" s="1"/>
      <c r="BI1082" s="1"/>
      <c r="BJ1082" s="1"/>
    </row>
    <row r="1083" spans="38:62">
      <c r="AL1083" s="1"/>
      <c r="AM1083" s="1"/>
      <c r="AN1083" s="1"/>
      <c r="AO1083" s="1"/>
      <c r="AP1083" s="1"/>
      <c r="AQ1083" s="1"/>
      <c r="AS1083" s="1"/>
      <c r="AT1083" s="1"/>
      <c r="AU1083" s="1"/>
      <c r="BB1083" s="1"/>
      <c r="BC1083" s="1"/>
      <c r="BD1083" s="1"/>
      <c r="BH1083" s="1"/>
      <c r="BI1083" s="1"/>
      <c r="BJ1083" s="1"/>
    </row>
    <row r="1084" spans="38:62">
      <c r="AL1084" s="1"/>
      <c r="AM1084" s="1"/>
      <c r="AN1084" s="1"/>
      <c r="AO1084" s="1"/>
      <c r="AP1084" s="1"/>
      <c r="AQ1084" s="1"/>
      <c r="AS1084" s="1"/>
      <c r="AT1084" s="1"/>
      <c r="AU1084" s="1"/>
      <c r="BB1084" s="1"/>
      <c r="BC1084" s="1"/>
      <c r="BD1084" s="1"/>
      <c r="BH1084" s="1"/>
      <c r="BI1084" s="1"/>
      <c r="BJ1084" s="1"/>
    </row>
    <row r="1085" spans="38:62">
      <c r="AL1085" s="1"/>
      <c r="AM1085" s="1"/>
      <c r="AN1085" s="1"/>
      <c r="AO1085" s="1"/>
      <c r="AP1085" s="1"/>
      <c r="AQ1085" s="1"/>
      <c r="AS1085" s="1"/>
      <c r="AT1085" s="1"/>
      <c r="AU1085" s="1"/>
      <c r="BB1085" s="1"/>
      <c r="BC1085" s="1"/>
      <c r="BD1085" s="1"/>
      <c r="BH1085" s="1"/>
      <c r="BI1085" s="1"/>
      <c r="BJ1085" s="1"/>
    </row>
    <row r="1086" spans="38:62">
      <c r="AL1086" s="1"/>
      <c r="AM1086" s="1"/>
      <c r="AN1086" s="1"/>
      <c r="AO1086" s="1"/>
      <c r="AP1086" s="1"/>
      <c r="AQ1086" s="1"/>
      <c r="AS1086" s="1"/>
      <c r="AT1086" s="1"/>
      <c r="AU1086" s="1"/>
      <c r="BB1086" s="1"/>
      <c r="BC1086" s="1"/>
      <c r="BD1086" s="1"/>
      <c r="BH1086" s="1"/>
      <c r="BI1086" s="1"/>
      <c r="BJ1086" s="1"/>
    </row>
    <row r="1087" spans="38:62">
      <c r="AL1087" s="1"/>
      <c r="AM1087" s="1"/>
      <c r="AN1087" s="1"/>
      <c r="AO1087" s="1"/>
      <c r="AP1087" s="1"/>
      <c r="AQ1087" s="1"/>
      <c r="AS1087" s="1"/>
      <c r="AT1087" s="1"/>
      <c r="AU1087" s="1"/>
      <c r="BB1087" s="1"/>
      <c r="BC1087" s="1"/>
      <c r="BD1087" s="1"/>
      <c r="BH1087" s="1"/>
      <c r="BI1087" s="1"/>
      <c r="BJ1087" s="1"/>
    </row>
    <row r="1088" spans="38:62">
      <c r="AL1088" s="1"/>
      <c r="AM1088" s="1"/>
      <c r="AN1088" s="1"/>
      <c r="AO1088" s="1"/>
      <c r="AP1088" s="1"/>
      <c r="AQ1088" s="1"/>
      <c r="AS1088" s="1"/>
      <c r="AT1088" s="1"/>
      <c r="AU1088" s="1"/>
      <c r="BB1088" s="1"/>
      <c r="BC1088" s="1"/>
      <c r="BD1088" s="1"/>
      <c r="BH1088" s="1"/>
      <c r="BI1088" s="1"/>
      <c r="BJ1088" s="1"/>
    </row>
    <row r="1089" spans="38:62">
      <c r="AL1089" s="1"/>
      <c r="AM1089" s="1"/>
      <c r="AN1089" s="1"/>
      <c r="AO1089" s="1"/>
      <c r="AP1089" s="1"/>
      <c r="AQ1089" s="1"/>
      <c r="AS1089" s="1"/>
      <c r="AT1089" s="1"/>
      <c r="AU1089" s="1"/>
      <c r="BB1089" s="1"/>
      <c r="BC1089" s="1"/>
      <c r="BD1089" s="1"/>
      <c r="BH1089" s="1"/>
      <c r="BI1089" s="1"/>
      <c r="BJ1089" s="1"/>
    </row>
    <row r="1090" spans="38:62">
      <c r="AL1090" s="1"/>
      <c r="AM1090" s="1"/>
      <c r="AN1090" s="1"/>
      <c r="AO1090" s="1"/>
      <c r="AP1090" s="1"/>
      <c r="AQ1090" s="1"/>
      <c r="AS1090" s="1"/>
      <c r="AT1090" s="1"/>
      <c r="AU1090" s="1"/>
      <c r="BB1090" s="1"/>
      <c r="BC1090" s="1"/>
      <c r="BD1090" s="1"/>
      <c r="BH1090" s="1"/>
      <c r="BI1090" s="1"/>
      <c r="BJ1090" s="1"/>
    </row>
    <row r="1091" spans="38:62">
      <c r="AL1091" s="1"/>
      <c r="AM1091" s="1"/>
      <c r="AN1091" s="1"/>
      <c r="AO1091" s="1"/>
      <c r="AP1091" s="1"/>
      <c r="AQ1091" s="1"/>
      <c r="AS1091" s="1"/>
      <c r="AT1091" s="1"/>
      <c r="AU1091" s="1"/>
      <c r="BB1091" s="1"/>
      <c r="BC1091" s="1"/>
      <c r="BD1091" s="1"/>
      <c r="BH1091" s="1"/>
      <c r="BI1091" s="1"/>
      <c r="BJ1091" s="1"/>
    </row>
    <row r="1092" spans="38:62">
      <c r="AL1092" s="1"/>
      <c r="AM1092" s="1"/>
      <c r="AN1092" s="1"/>
      <c r="AO1092" s="1"/>
      <c r="AP1092" s="1"/>
      <c r="AQ1092" s="1"/>
      <c r="AS1092" s="1"/>
      <c r="AT1092" s="1"/>
      <c r="AU1092" s="1"/>
      <c r="BB1092" s="1"/>
      <c r="BC1092" s="1"/>
      <c r="BD1092" s="1"/>
      <c r="BH1092" s="1"/>
      <c r="BI1092" s="1"/>
      <c r="BJ1092" s="1"/>
    </row>
    <row r="1093" spans="38:62">
      <c r="AL1093" s="1"/>
      <c r="AM1093" s="1"/>
      <c r="AN1093" s="1"/>
      <c r="AO1093" s="1"/>
      <c r="AP1093" s="1"/>
      <c r="AQ1093" s="1"/>
      <c r="AS1093" s="1"/>
      <c r="AT1093" s="1"/>
      <c r="AU1093" s="1"/>
      <c r="BB1093" s="1"/>
      <c r="BC1093" s="1"/>
      <c r="BD1093" s="1"/>
      <c r="BH1093" s="1"/>
      <c r="BI1093" s="1"/>
      <c r="BJ1093" s="1"/>
    </row>
    <row r="1094" spans="38:62">
      <c r="AL1094" s="1"/>
      <c r="AM1094" s="1"/>
      <c r="AN1094" s="1"/>
      <c r="AO1094" s="1"/>
      <c r="AP1094" s="1"/>
      <c r="AQ1094" s="1"/>
      <c r="AS1094" s="1"/>
      <c r="AT1094" s="1"/>
      <c r="AU1094" s="1"/>
      <c r="BB1094" s="1"/>
      <c r="BC1094" s="1"/>
      <c r="BD1094" s="1"/>
      <c r="BH1094" s="1"/>
      <c r="BI1094" s="1"/>
      <c r="BJ1094" s="1"/>
    </row>
    <row r="1095" spans="38:62">
      <c r="AL1095" s="1"/>
      <c r="AM1095" s="1"/>
      <c r="AN1095" s="1"/>
      <c r="AO1095" s="1"/>
      <c r="AP1095" s="1"/>
      <c r="AQ1095" s="1"/>
      <c r="AS1095" s="1"/>
      <c r="AT1095" s="1"/>
      <c r="AU1095" s="1"/>
      <c r="BB1095" s="1"/>
      <c r="BC1095" s="1"/>
      <c r="BD1095" s="1"/>
      <c r="BH1095" s="1"/>
      <c r="BI1095" s="1"/>
      <c r="BJ1095" s="1"/>
    </row>
    <row r="1096" spans="38:62">
      <c r="AL1096" s="1"/>
      <c r="AM1096" s="1"/>
      <c r="AN1096" s="1"/>
      <c r="AO1096" s="1"/>
      <c r="AP1096" s="1"/>
      <c r="AQ1096" s="1"/>
      <c r="AS1096" s="1"/>
      <c r="AT1096" s="1"/>
      <c r="AU1096" s="1"/>
      <c r="BB1096" s="1"/>
      <c r="BC1096" s="1"/>
      <c r="BD1096" s="1"/>
      <c r="BH1096" s="1"/>
      <c r="BI1096" s="1"/>
      <c r="BJ1096" s="1"/>
    </row>
    <row r="1097" spans="38:62">
      <c r="AL1097" s="1"/>
      <c r="AM1097" s="1"/>
      <c r="AN1097" s="1"/>
      <c r="AO1097" s="1"/>
      <c r="AP1097" s="1"/>
      <c r="AQ1097" s="1"/>
      <c r="AS1097" s="1"/>
      <c r="AT1097" s="1"/>
      <c r="AU1097" s="1"/>
      <c r="BB1097" s="1"/>
      <c r="BC1097" s="1"/>
      <c r="BD1097" s="1"/>
      <c r="BH1097" s="1"/>
      <c r="BI1097" s="1"/>
      <c r="BJ1097" s="1"/>
    </row>
    <row r="1098" spans="38:62">
      <c r="AL1098" s="1"/>
      <c r="AM1098" s="1"/>
      <c r="AN1098" s="1"/>
      <c r="AO1098" s="1"/>
      <c r="AP1098" s="1"/>
      <c r="AQ1098" s="1"/>
      <c r="AS1098" s="1"/>
      <c r="AT1098" s="1"/>
      <c r="AU1098" s="1"/>
      <c r="BB1098" s="1"/>
      <c r="BC1098" s="1"/>
      <c r="BD1098" s="1"/>
      <c r="BH1098" s="1"/>
      <c r="BI1098" s="1"/>
      <c r="BJ1098" s="1"/>
    </row>
  </sheetData>
  <mergeCells count="1">
    <mergeCell ref="Z4:AA4"/>
  </mergeCells>
  <phoneticPr fontId="11" type="noConversion"/>
  <conditionalFormatting sqref="O10:O61">
    <cfRule type="cellIs" dxfId="185" priority="39" operator="lessThan">
      <formula>0</formula>
    </cfRule>
    <cfRule type="cellIs" dxfId="184" priority="40" operator="greaterThan">
      <formula>0</formula>
    </cfRule>
  </conditionalFormatting>
  <conditionalFormatting sqref="G10:G61">
    <cfRule type="cellIs" dxfId="183" priority="37" operator="lessThan">
      <formula>0</formula>
    </cfRule>
    <cfRule type="cellIs" dxfId="182" priority="38" operator="greaterThan">
      <formula>0</formula>
    </cfRule>
  </conditionalFormatting>
  <conditionalFormatting sqref="U10:U61">
    <cfRule type="cellIs" dxfId="181" priority="33" operator="lessThan">
      <formula>0</formula>
    </cfRule>
    <cfRule type="cellIs" dxfId="180" priority="34" operator="greaterThan">
      <formula>0</formula>
    </cfRule>
    <cfRule type="cellIs" dxfId="179" priority="35" operator="lessThan">
      <formula>0</formula>
    </cfRule>
    <cfRule type="cellIs" dxfId="178" priority="36" operator="greaterThan">
      <formula>0</formula>
    </cfRule>
  </conditionalFormatting>
  <conditionalFormatting sqref="W10:W61">
    <cfRule type="cellIs" dxfId="177" priority="29" operator="lessThan">
      <formula>0</formula>
    </cfRule>
    <cfRule type="cellIs" dxfId="176" priority="30" operator="greaterThan">
      <formula>0</formula>
    </cfRule>
    <cfRule type="cellIs" dxfId="175" priority="31" operator="lessThan">
      <formula>0</formula>
    </cfRule>
    <cfRule type="cellIs" dxfId="174" priority="32" operator="greaterThan">
      <formula>0</formula>
    </cfRule>
  </conditionalFormatting>
  <conditionalFormatting sqref="Z10:Z61">
    <cfRule type="cellIs" dxfId="173" priority="21" operator="lessThan">
      <formula>0</formula>
    </cfRule>
    <cfRule type="cellIs" dxfId="172" priority="22" operator="greaterThan">
      <formula>0</formula>
    </cfRule>
    <cfRule type="cellIs" dxfId="171" priority="23" operator="lessThan">
      <formula>0</formula>
    </cfRule>
    <cfRule type="cellIs" dxfId="170" priority="24" operator="greaterThan">
      <formula>0</formula>
    </cfRule>
  </conditionalFormatting>
  <conditionalFormatting sqref="E10:E61">
    <cfRule type="cellIs" dxfId="169" priority="11" operator="lessThan">
      <formula>0</formula>
    </cfRule>
    <cfRule type="cellIs" dxfId="168" priority="12" operator="greaterThan">
      <formula>0</formula>
    </cfRule>
  </conditionalFormatting>
  <conditionalFormatting sqref="I10:I61">
    <cfRule type="cellIs" dxfId="167" priority="7" operator="lessThan">
      <formula>0</formula>
    </cfRule>
    <cfRule type="cellIs" dxfId="166" priority="8" operator="greaterThan">
      <formula>0</formula>
    </cfRule>
    <cfRule type="cellIs" dxfId="165" priority="9" operator="lessThan">
      <formula>0</formula>
    </cfRule>
    <cfRule type="cellIs" dxfId="164" priority="10" operator="greaterThan">
      <formula>0</formula>
    </cfRule>
  </conditionalFormatting>
  <conditionalFormatting sqref="L10:L61">
    <cfRule type="cellIs" dxfId="163" priority="2" operator="greaterThan">
      <formula>0</formula>
    </cfRule>
  </conditionalFormatting>
  <conditionalFormatting sqref="L65:L116">
    <cfRule type="cellIs" dxfId="162" priority="1" operator="greaterThan">
      <formula>0</formula>
    </cfRule>
  </conditionalFormatting>
  <pageMargins left="0.5" right="0.5" top="0.5" bottom="0.55000000000000004" header="0.5" footer="0.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transitionEvaluation="1"/>
  <dimension ref="D1:Y1777"/>
  <sheetViews>
    <sheetView defaultGridColor="0" colorId="22" zoomScale="91" zoomScaleNormal="91" workbookViewId="0">
      <selection activeCell="Y20" sqref="Y20"/>
    </sheetView>
  </sheetViews>
  <sheetFormatPr baseColWidth="10" defaultColWidth="9.90625" defaultRowHeight="15"/>
  <cols>
    <col min="1" max="1" width="4.90625" customWidth="1"/>
    <col min="2" max="2" width="7.90625" customWidth="1"/>
    <col min="3" max="3" width="6.81640625" customWidth="1"/>
    <col min="4" max="4" width="6.6328125" customWidth="1"/>
    <col min="5" max="5" width="7.90625" customWidth="1"/>
    <col min="6" max="6" width="5.6328125" customWidth="1"/>
    <col min="7" max="7" width="7.54296875" customWidth="1"/>
    <col min="8" max="8" width="5.81640625" customWidth="1"/>
    <col min="9" max="9" width="7.90625" customWidth="1"/>
    <col min="10" max="10" width="5.1796875" style="93" customWidth="1"/>
    <col min="11" max="11" width="7.90625" customWidth="1"/>
    <col min="12" max="12" width="6.6328125" customWidth="1"/>
    <col min="13" max="13" width="5.81640625" customWidth="1"/>
    <col min="14" max="14" width="8.6328125" style="93" customWidth="1"/>
    <col min="15" max="15" width="6.36328125" style="93" customWidth="1"/>
    <col min="16" max="16" width="8.81640625" style="93" customWidth="1"/>
    <col min="17" max="17" width="6.36328125" style="93" customWidth="1"/>
    <col min="18" max="18" width="5.1796875" customWidth="1"/>
    <col min="19" max="19" width="6.90625" customWidth="1"/>
    <col min="20" max="20" width="7.90625" style="93" customWidth="1"/>
    <col min="21" max="21" width="10.1796875" style="93" customWidth="1"/>
    <col min="22" max="22" width="8.54296875" style="93" customWidth="1"/>
    <col min="23" max="23" width="8" customWidth="1"/>
    <col min="24" max="24" width="6.453125" customWidth="1"/>
    <col min="25" max="25" width="10.1796875" customWidth="1"/>
    <col min="26" max="26" width="5.54296875" customWidth="1"/>
  </cols>
  <sheetData>
    <row r="1" customFormat="1"/>
    <row r="2" customFormat="1"/>
    <row r="3" customFormat="1" ht="18" customHeight="1"/>
    <row r="4" customFormat="1"/>
    <row r="5" customFormat="1"/>
    <row r="6" customFormat="1" ht="14.25" customHeight="1"/>
    <row r="7" customFormat="1"/>
    <row r="8" customFormat="1"/>
    <row r="9" customFormat="1"/>
    <row r="10" customFormat="1"/>
    <row r="11" customFormat="1"/>
    <row r="12" customFormat="1"/>
    <row r="13" customFormat="1"/>
    <row r="14" customFormat="1"/>
    <row r="15" customFormat="1"/>
    <row r="16" customFormat="1"/>
    <row r="17" customFormat="1"/>
    <row r="18" customFormat="1"/>
    <row r="19" customFormat="1"/>
    <row r="20" customFormat="1"/>
    <row r="21" customFormat="1"/>
    <row r="22" customFormat="1"/>
    <row r="23" customFormat="1"/>
    <row r="24" customFormat="1"/>
    <row r="25" customFormat="1"/>
    <row r="26" customFormat="1"/>
    <row r="27" customFormat="1"/>
    <row r="28" customFormat="1"/>
    <row r="29" customFormat="1"/>
    <row r="30" customFormat="1"/>
    <row r="31" customFormat="1"/>
    <row r="32" customFormat="1"/>
    <row r="33" spans="20:20" customFormat="1"/>
    <row r="34" spans="20:20" customFormat="1"/>
    <row r="35" spans="20:20" customFormat="1"/>
    <row r="36" spans="20:20" customFormat="1"/>
    <row r="37" spans="20:20" customFormat="1"/>
    <row r="38" spans="20:20" customFormat="1"/>
    <row r="39" spans="20:20" customFormat="1"/>
    <row r="40" spans="20:20" customFormat="1"/>
    <row r="41" spans="20:20" customFormat="1"/>
    <row r="42" spans="20:20" customFormat="1"/>
    <row r="43" spans="20:20" customFormat="1"/>
    <row r="44" spans="20:20" customFormat="1">
      <c r="T44">
        <v>0</v>
      </c>
    </row>
    <row r="45" spans="20:20" s="3" customFormat="1"/>
    <row r="46" spans="20:20" s="3" customFormat="1"/>
    <row r="47" spans="20:20" s="3" customFormat="1"/>
    <row r="48" spans="20:20" s="3" customFormat="1"/>
    <row r="49" s="3" customFormat="1"/>
    <row r="50" s="3" customFormat="1"/>
    <row r="51" s="2" customFormat="1" ht="15.6"/>
    <row r="52" s="3" customFormat="1"/>
    <row r="53" s="3" customFormat="1"/>
    <row r="54" s="3" customFormat="1"/>
    <row r="55" s="3" customFormat="1"/>
    <row r="56" s="3" customFormat="1"/>
    <row r="57" s="3" customFormat="1"/>
    <row r="58" s="3" customFormat="1"/>
    <row r="59" s="3" customFormat="1"/>
    <row r="60" s="3" customFormat="1"/>
    <row r="61" s="3" customFormat="1"/>
    <row r="62" s="2" customFormat="1" ht="15.6"/>
    <row r="63" customFormat="1" ht="14.25" customHeight="1"/>
    <row r="64" customFormat="1"/>
    <row r="65" customFormat="1"/>
    <row r="66" customFormat="1"/>
    <row r="67" customFormat="1"/>
    <row r="68" s="2" customFormat="1" ht="15.6"/>
    <row r="69" s="2" customFormat="1" ht="15.6"/>
    <row r="70" s="3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customFormat="1"/>
    <row r="108" customFormat="1"/>
    <row r="109" customFormat="1"/>
    <row r="110" customFormat="1"/>
    <row r="111" customFormat="1"/>
    <row r="112" customFormat="1"/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7" customFormat="1"/>
    <row r="178" customFormat="1"/>
    <row r="179" customFormat="1"/>
    <row r="180" customFormat="1"/>
    <row r="181" customFormat="1"/>
    <row r="182" customFormat="1"/>
    <row r="183" customFormat="1"/>
    <row r="184" customFormat="1"/>
    <row r="185" customFormat="1"/>
    <row r="186" customFormat="1"/>
    <row r="187" customFormat="1"/>
    <row r="188" customFormat="1"/>
    <row r="189" customFormat="1"/>
    <row r="190" customFormat="1"/>
    <row r="191" customFormat="1"/>
    <row r="192" customFormat="1"/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  <row r="219" customFormat="1"/>
    <row r="220" customFormat="1"/>
    <row r="221" customFormat="1"/>
    <row r="222" customFormat="1"/>
    <row r="223" customFormat="1"/>
    <row r="224" customFormat="1"/>
    <row r="225" customFormat="1"/>
    <row r="226" customFormat="1"/>
    <row r="227" customFormat="1"/>
    <row r="228" customFormat="1"/>
    <row r="229" customFormat="1"/>
    <row r="230" customFormat="1"/>
    <row r="231" customFormat="1"/>
    <row r="232" customFormat="1"/>
    <row r="233" customFormat="1"/>
    <row r="234" customFormat="1"/>
    <row r="235" customFormat="1"/>
    <row r="236" customFormat="1"/>
    <row r="237" customFormat="1"/>
    <row r="238" customFormat="1"/>
    <row r="239" customFormat="1"/>
    <row r="240" customFormat="1"/>
    <row r="241" customFormat="1"/>
    <row r="242" customFormat="1"/>
    <row r="243" customFormat="1"/>
    <row r="244" customFormat="1"/>
    <row r="245" customFormat="1"/>
    <row r="246" customFormat="1"/>
    <row r="247" customFormat="1"/>
    <row r="248" customFormat="1"/>
    <row r="249" customFormat="1"/>
    <row r="250" customFormat="1"/>
    <row r="251" customFormat="1"/>
    <row r="252" customFormat="1"/>
    <row r="253" customFormat="1"/>
    <row r="254" customFormat="1"/>
    <row r="255" customFormat="1"/>
    <row r="256" customFormat="1"/>
    <row r="257" spans="25:25" customFormat="1"/>
    <row r="258" spans="25:25" customFormat="1"/>
    <row r="259" spans="25:25" customFormat="1">
      <c r="Y259" s="3" t="s">
        <v>651</v>
      </c>
    </row>
    <row r="260" spans="25:25" customFormat="1"/>
    <row r="261" spans="25:25" customFormat="1"/>
    <row r="262" spans="25:25" customFormat="1"/>
    <row r="263" spans="25:25" customFormat="1"/>
    <row r="264" spans="25:25" customFormat="1"/>
    <row r="265" spans="25:25" customFormat="1"/>
    <row r="266" spans="25:25" customFormat="1"/>
    <row r="267" spans="25:25" customFormat="1"/>
    <row r="268" spans="25:25" customFormat="1"/>
    <row r="269" spans="25:25" customFormat="1"/>
    <row r="270" spans="25:25" customFormat="1"/>
    <row r="271" spans="25:25" customFormat="1"/>
    <row r="272" spans="25:25" customFormat="1"/>
    <row r="273" customFormat="1"/>
    <row r="274" customFormat="1"/>
    <row r="275" customFormat="1"/>
    <row r="276" customFormat="1"/>
    <row r="277" customFormat="1"/>
    <row r="278" customFormat="1"/>
    <row r="279" customFormat="1"/>
    <row r="280" customFormat="1"/>
    <row r="281" customFormat="1"/>
    <row r="282" customFormat="1"/>
    <row r="283" customFormat="1"/>
    <row r="284" customFormat="1"/>
    <row r="285" customFormat="1"/>
    <row r="286" customFormat="1"/>
    <row r="287" customFormat="1"/>
    <row r="288" customFormat="1"/>
    <row r="289" customFormat="1"/>
    <row r="290" customFormat="1"/>
    <row r="291" customFormat="1"/>
    <row r="292" customFormat="1"/>
    <row r="293" customFormat="1"/>
    <row r="294" customFormat="1"/>
    <row r="295" customFormat="1"/>
    <row r="296" customFormat="1"/>
    <row r="297" customFormat="1"/>
    <row r="298" customFormat="1"/>
    <row r="299" customFormat="1"/>
    <row r="300" customFormat="1"/>
    <row r="301" customFormat="1"/>
    <row r="302" customFormat="1"/>
    <row r="303" customFormat="1"/>
    <row r="304" customFormat="1"/>
    <row r="305" customFormat="1"/>
    <row r="306" customFormat="1"/>
    <row r="307" customFormat="1"/>
    <row r="308" customFormat="1"/>
    <row r="309" customFormat="1"/>
    <row r="310" customFormat="1"/>
    <row r="311" customFormat="1"/>
    <row r="312" customFormat="1"/>
    <row r="313" customFormat="1"/>
    <row r="314" customFormat="1"/>
    <row r="315" customFormat="1"/>
    <row r="316" customFormat="1"/>
    <row r="317" customFormat="1"/>
    <row r="318" customFormat="1"/>
    <row r="319" customFormat="1"/>
    <row r="320" customFormat="1"/>
    <row r="321" customFormat="1"/>
    <row r="322" customFormat="1"/>
    <row r="323" customFormat="1"/>
    <row r="324" customFormat="1"/>
    <row r="325" customFormat="1"/>
    <row r="326" customFormat="1"/>
    <row r="327" customFormat="1"/>
    <row r="328" customFormat="1"/>
    <row r="329" customFormat="1"/>
    <row r="330" customFormat="1"/>
    <row r="331" customFormat="1"/>
    <row r="332" customFormat="1"/>
    <row r="333" customFormat="1"/>
    <row r="334" customFormat="1"/>
    <row r="335" customFormat="1"/>
    <row r="336" customFormat="1"/>
    <row r="337" customFormat="1"/>
    <row r="338" customFormat="1"/>
    <row r="339" customFormat="1"/>
    <row r="340" customFormat="1"/>
    <row r="341" customFormat="1"/>
    <row r="342" customFormat="1"/>
    <row r="343" customFormat="1"/>
    <row r="344" customFormat="1"/>
    <row r="345" customFormat="1"/>
    <row r="346" customFormat="1"/>
    <row r="347" customFormat="1"/>
    <row r="348" customFormat="1"/>
    <row r="349" customFormat="1"/>
    <row r="350" customFormat="1"/>
    <row r="351" customFormat="1"/>
    <row r="352" customFormat="1"/>
    <row r="353" customFormat="1"/>
    <row r="354" customFormat="1"/>
    <row r="355" customFormat="1"/>
    <row r="356" customFormat="1"/>
    <row r="357" customFormat="1"/>
    <row r="358" customFormat="1"/>
    <row r="359" customFormat="1"/>
    <row r="360" customFormat="1"/>
    <row r="361" customFormat="1"/>
    <row r="362" customFormat="1"/>
    <row r="363" customFormat="1"/>
    <row r="364" customFormat="1"/>
    <row r="365" customFormat="1"/>
    <row r="366" customFormat="1"/>
    <row r="367" customFormat="1"/>
    <row r="368" customFormat="1"/>
    <row r="369" customFormat="1"/>
    <row r="370" s="17" customFormat="1"/>
    <row r="371" customFormat="1"/>
    <row r="372" customFormat="1"/>
    <row r="373" customFormat="1"/>
    <row r="374" customFormat="1"/>
    <row r="375" customFormat="1"/>
    <row r="376" customFormat="1"/>
    <row r="377" customFormat="1"/>
    <row r="378" customFormat="1"/>
    <row r="379" customFormat="1"/>
    <row r="380" customFormat="1"/>
    <row r="381" customFormat="1"/>
    <row r="382" customFormat="1"/>
    <row r="383" customFormat="1"/>
    <row r="384" customFormat="1"/>
    <row r="385" customFormat="1"/>
    <row r="386" customFormat="1"/>
    <row r="387" customFormat="1"/>
    <row r="388" customFormat="1"/>
    <row r="389" customFormat="1"/>
    <row r="390" customFormat="1"/>
    <row r="391" customFormat="1"/>
    <row r="392" customFormat="1"/>
    <row r="393" customFormat="1"/>
    <row r="394" customFormat="1"/>
    <row r="395" customFormat="1"/>
    <row r="396" customFormat="1"/>
    <row r="397" customFormat="1"/>
    <row r="398" customFormat="1"/>
    <row r="399" customFormat="1"/>
    <row r="400" customFormat="1"/>
    <row r="401" customFormat="1"/>
    <row r="402" customFormat="1"/>
    <row r="403" customFormat="1"/>
    <row r="404" customFormat="1"/>
    <row r="405" customFormat="1"/>
    <row r="406" customFormat="1"/>
    <row r="407" customFormat="1"/>
    <row r="408" customFormat="1"/>
    <row r="409" customFormat="1"/>
    <row r="410" customFormat="1"/>
    <row r="411" customFormat="1"/>
    <row r="412" customFormat="1"/>
    <row r="413" customFormat="1"/>
    <row r="414" customFormat="1"/>
    <row r="415" customFormat="1"/>
    <row r="416" customFormat="1"/>
    <row r="417" customFormat="1"/>
    <row r="418" customFormat="1"/>
    <row r="419" customFormat="1"/>
    <row r="420" customFormat="1"/>
    <row r="421" customFormat="1"/>
    <row r="422" customFormat="1"/>
    <row r="423" customFormat="1"/>
    <row r="424" customFormat="1"/>
    <row r="425" customFormat="1"/>
    <row r="426" customFormat="1"/>
    <row r="427" customFormat="1"/>
    <row r="428" customFormat="1"/>
    <row r="429" customFormat="1"/>
    <row r="430" customFormat="1"/>
    <row r="431" customFormat="1"/>
    <row r="432" customFormat="1"/>
    <row r="433" customFormat="1"/>
    <row r="434" customFormat="1"/>
    <row r="435" customFormat="1"/>
    <row r="436" customFormat="1"/>
    <row r="437" customFormat="1"/>
    <row r="438" customFormat="1"/>
    <row r="439" customFormat="1"/>
    <row r="440" customFormat="1"/>
    <row r="441" customFormat="1"/>
    <row r="442" customFormat="1"/>
    <row r="443" customFormat="1"/>
    <row r="444" customFormat="1"/>
    <row r="445" customFormat="1"/>
    <row r="446" customFormat="1"/>
    <row r="447" customFormat="1"/>
    <row r="448" customFormat="1"/>
    <row r="449" customFormat="1"/>
    <row r="450" customFormat="1"/>
    <row r="451" customFormat="1"/>
    <row r="452" customFormat="1"/>
    <row r="453" customFormat="1"/>
    <row r="454" customFormat="1"/>
    <row r="455" customFormat="1"/>
    <row r="456" customFormat="1"/>
    <row r="457" customFormat="1"/>
    <row r="458" customFormat="1"/>
    <row r="459" customFormat="1"/>
    <row r="460" customFormat="1"/>
    <row r="461" customFormat="1"/>
    <row r="462" customFormat="1"/>
    <row r="463" customFormat="1"/>
    <row r="464" customFormat="1"/>
    <row r="465" customFormat="1"/>
    <row r="466" customFormat="1"/>
    <row r="467" customFormat="1"/>
    <row r="468" customFormat="1"/>
    <row r="469" customFormat="1"/>
    <row r="470" customFormat="1"/>
    <row r="471" customFormat="1"/>
    <row r="472" customFormat="1"/>
    <row r="473" customFormat="1"/>
    <row r="474" customFormat="1"/>
    <row r="475" customFormat="1"/>
    <row r="476" customFormat="1"/>
    <row r="477" customFormat="1"/>
    <row r="478" customFormat="1"/>
    <row r="479" customFormat="1"/>
    <row r="480" customFormat="1"/>
    <row r="481" customFormat="1"/>
    <row r="482" customFormat="1"/>
    <row r="483" customFormat="1"/>
    <row r="484" customFormat="1"/>
    <row r="485" customFormat="1"/>
    <row r="486" customFormat="1"/>
    <row r="487" customFormat="1"/>
    <row r="488" customFormat="1"/>
    <row r="489" customFormat="1"/>
    <row r="490" customFormat="1"/>
    <row r="491" customFormat="1"/>
    <row r="492" customFormat="1"/>
    <row r="493" customFormat="1"/>
    <row r="494" customFormat="1"/>
    <row r="495" customFormat="1"/>
    <row r="496" customFormat="1"/>
    <row r="497" customFormat="1"/>
    <row r="498" customFormat="1"/>
    <row r="499" customFormat="1"/>
    <row r="500" customFormat="1"/>
    <row r="501" customFormat="1"/>
    <row r="502" customFormat="1"/>
    <row r="503" customFormat="1"/>
    <row r="504" customFormat="1"/>
    <row r="505" customFormat="1"/>
    <row r="506" customFormat="1"/>
    <row r="507" customFormat="1"/>
    <row r="508" customFormat="1"/>
    <row r="509" customFormat="1"/>
    <row r="510" customFormat="1"/>
    <row r="511" customFormat="1"/>
    <row r="512" customFormat="1"/>
    <row r="513" customFormat="1"/>
    <row r="514" customFormat="1"/>
    <row r="515" customFormat="1"/>
    <row r="516" customFormat="1"/>
    <row r="517" customFormat="1"/>
    <row r="518" customFormat="1"/>
    <row r="519" customFormat="1"/>
    <row r="520" customFormat="1"/>
    <row r="521" customFormat="1"/>
    <row r="522" customFormat="1"/>
    <row r="523" customFormat="1"/>
    <row r="524" customFormat="1"/>
    <row r="525" customFormat="1"/>
    <row r="526" customFormat="1"/>
    <row r="527" customFormat="1"/>
    <row r="528" customFormat="1"/>
    <row r="529" customFormat="1"/>
    <row r="530" customFormat="1"/>
    <row r="531" customFormat="1"/>
    <row r="532" customFormat="1"/>
    <row r="533" customFormat="1"/>
    <row r="534" customFormat="1"/>
    <row r="535" customFormat="1"/>
    <row r="536" customFormat="1"/>
    <row r="537" customFormat="1"/>
    <row r="538" customFormat="1"/>
    <row r="539" customFormat="1"/>
    <row r="540" customFormat="1"/>
    <row r="541" customFormat="1"/>
    <row r="542" customFormat="1"/>
    <row r="543" customFormat="1"/>
    <row r="544" customFormat="1"/>
    <row r="545" customFormat="1"/>
    <row r="546" customFormat="1"/>
    <row r="547" customFormat="1"/>
    <row r="548" customFormat="1"/>
    <row r="549" customFormat="1"/>
    <row r="550" customFormat="1"/>
    <row r="551" customFormat="1"/>
    <row r="552" customFormat="1"/>
    <row r="553" customFormat="1"/>
    <row r="554" customFormat="1"/>
    <row r="555" customFormat="1"/>
    <row r="556" customFormat="1"/>
    <row r="557" customFormat="1"/>
    <row r="558" customFormat="1"/>
    <row r="559" customFormat="1"/>
    <row r="560" customFormat="1"/>
    <row r="561" customFormat="1"/>
    <row r="562" customFormat="1"/>
    <row r="563" customFormat="1"/>
    <row r="564" customFormat="1"/>
    <row r="565" customFormat="1"/>
    <row r="566" customFormat="1"/>
    <row r="567" customFormat="1"/>
    <row r="568" customFormat="1"/>
    <row r="569" customFormat="1"/>
    <row r="570" customFormat="1"/>
    <row r="571" customFormat="1"/>
    <row r="572" customFormat="1"/>
    <row r="573" customFormat="1"/>
    <row r="574" customFormat="1"/>
    <row r="575" customFormat="1"/>
    <row r="576" customFormat="1"/>
    <row r="577" customFormat="1"/>
    <row r="578" customFormat="1"/>
    <row r="579" customFormat="1"/>
    <row r="580" customFormat="1"/>
    <row r="581" customFormat="1"/>
    <row r="582" customFormat="1"/>
    <row r="583" customFormat="1"/>
    <row r="584" customFormat="1"/>
    <row r="585" customFormat="1"/>
    <row r="586" customFormat="1"/>
    <row r="587" customFormat="1"/>
    <row r="588" customFormat="1"/>
    <row r="589" customFormat="1"/>
    <row r="590" customFormat="1"/>
    <row r="591" customFormat="1"/>
    <row r="592" customFormat="1"/>
    <row r="593" customFormat="1"/>
    <row r="594" customFormat="1"/>
    <row r="595" customFormat="1"/>
    <row r="596" customFormat="1"/>
    <row r="597" customFormat="1"/>
    <row r="598" customFormat="1"/>
    <row r="599" customFormat="1"/>
    <row r="600" customFormat="1"/>
    <row r="601" customFormat="1"/>
    <row r="602" customFormat="1"/>
    <row r="603" customFormat="1"/>
    <row r="604" customFormat="1"/>
    <row r="605" customFormat="1"/>
    <row r="606" customFormat="1"/>
    <row r="607" customFormat="1"/>
    <row r="608" customFormat="1"/>
    <row r="609" customFormat="1"/>
    <row r="610" customFormat="1"/>
    <row r="611" customFormat="1"/>
    <row r="612" customFormat="1"/>
    <row r="613" customFormat="1"/>
    <row r="614" customFormat="1"/>
    <row r="615" customFormat="1"/>
    <row r="616" customFormat="1"/>
    <row r="617" customFormat="1"/>
    <row r="618" customFormat="1"/>
    <row r="619" customFormat="1"/>
    <row r="620" customFormat="1"/>
    <row r="621" customFormat="1"/>
    <row r="622" customFormat="1"/>
    <row r="623" customFormat="1"/>
    <row r="624" customFormat="1"/>
    <row r="625" customFormat="1"/>
    <row r="626" customFormat="1"/>
    <row r="627" customFormat="1"/>
    <row r="628" customFormat="1"/>
    <row r="629" customFormat="1"/>
    <row r="630" customFormat="1"/>
    <row r="631" customFormat="1"/>
    <row r="632" customFormat="1"/>
    <row r="633" customFormat="1"/>
    <row r="634" customFormat="1"/>
    <row r="635" customFormat="1"/>
    <row r="636" customFormat="1"/>
    <row r="637" customFormat="1"/>
    <row r="638" customFormat="1"/>
    <row r="639" customFormat="1"/>
    <row r="640" customFormat="1"/>
    <row r="641" customFormat="1"/>
    <row r="642" customFormat="1"/>
    <row r="643" customFormat="1"/>
    <row r="644" customFormat="1"/>
    <row r="645" customFormat="1"/>
    <row r="646" customFormat="1"/>
    <row r="647" customFormat="1"/>
    <row r="648" customFormat="1"/>
    <row r="649" customFormat="1"/>
    <row r="650" customFormat="1"/>
    <row r="651" customFormat="1"/>
    <row r="652" customFormat="1"/>
    <row r="653" customFormat="1"/>
    <row r="654" customFormat="1"/>
    <row r="655" customFormat="1"/>
    <row r="656" customFormat="1"/>
    <row r="657" customFormat="1"/>
    <row r="658" customFormat="1"/>
    <row r="659" customFormat="1"/>
    <row r="660" customFormat="1"/>
    <row r="661" customFormat="1"/>
    <row r="662" customFormat="1"/>
    <row r="663" customFormat="1"/>
    <row r="664" customFormat="1"/>
    <row r="665" customFormat="1"/>
    <row r="666" customFormat="1"/>
    <row r="667" customFormat="1"/>
    <row r="668" customFormat="1"/>
    <row r="669" customFormat="1"/>
    <row r="670" customFormat="1"/>
    <row r="671" customFormat="1"/>
    <row r="672" customFormat="1"/>
    <row r="673" customFormat="1"/>
    <row r="674" customFormat="1"/>
    <row r="675" customFormat="1"/>
    <row r="676" customFormat="1"/>
    <row r="677" customFormat="1"/>
    <row r="678" customFormat="1"/>
    <row r="679" customFormat="1"/>
    <row r="680" customFormat="1"/>
    <row r="681" customFormat="1"/>
    <row r="682" customFormat="1"/>
    <row r="683" customFormat="1"/>
    <row r="684" customFormat="1"/>
    <row r="685" customFormat="1"/>
    <row r="686" customFormat="1"/>
    <row r="687" customFormat="1"/>
    <row r="688" customFormat="1"/>
    <row r="689" customFormat="1"/>
    <row r="690" customFormat="1"/>
    <row r="691" customFormat="1"/>
    <row r="692" customFormat="1"/>
    <row r="693" customFormat="1"/>
    <row r="694" customFormat="1"/>
    <row r="695" customFormat="1"/>
    <row r="696" customFormat="1"/>
    <row r="697" customFormat="1"/>
    <row r="698" customFormat="1"/>
    <row r="699" customFormat="1"/>
    <row r="700" customFormat="1"/>
    <row r="701" customFormat="1"/>
    <row r="702" customFormat="1"/>
    <row r="703" customFormat="1"/>
    <row r="704" customFormat="1"/>
    <row r="705" customFormat="1"/>
    <row r="706" customFormat="1"/>
    <row r="707" customFormat="1"/>
    <row r="708" customFormat="1"/>
    <row r="709" customFormat="1"/>
    <row r="710" customFormat="1"/>
    <row r="711" customFormat="1"/>
    <row r="712" customFormat="1"/>
    <row r="713" customFormat="1"/>
    <row r="714" customFormat="1"/>
    <row r="715" customFormat="1"/>
    <row r="716" customFormat="1"/>
    <row r="717" customFormat="1"/>
    <row r="718" customFormat="1"/>
    <row r="719" customFormat="1"/>
    <row r="720" customFormat="1"/>
    <row r="721" customFormat="1"/>
    <row r="722" customFormat="1"/>
    <row r="723" customFormat="1"/>
    <row r="724" customFormat="1"/>
    <row r="725" customFormat="1"/>
    <row r="726" customFormat="1"/>
    <row r="727" customFormat="1"/>
    <row r="728" customFormat="1"/>
    <row r="729" customFormat="1"/>
    <row r="730" customFormat="1"/>
    <row r="731" customFormat="1"/>
    <row r="732" customFormat="1"/>
    <row r="733" customFormat="1"/>
    <row r="734" customFormat="1"/>
    <row r="735" customFormat="1"/>
    <row r="736" customFormat="1"/>
    <row r="737" customFormat="1"/>
    <row r="738" customFormat="1"/>
    <row r="739" customFormat="1"/>
    <row r="740" customFormat="1"/>
    <row r="741" customFormat="1"/>
    <row r="742" customFormat="1"/>
    <row r="743" customFormat="1"/>
    <row r="744" customFormat="1"/>
    <row r="745" customFormat="1"/>
    <row r="746" customFormat="1"/>
    <row r="747" customFormat="1"/>
    <row r="748" customFormat="1"/>
    <row r="749" customFormat="1"/>
    <row r="750" customFormat="1"/>
    <row r="751" customFormat="1"/>
    <row r="752" customFormat="1"/>
    <row r="753" customFormat="1"/>
    <row r="754" customFormat="1"/>
    <row r="755" customFormat="1"/>
    <row r="756" customFormat="1"/>
    <row r="757" customFormat="1"/>
    <row r="758" customFormat="1"/>
    <row r="759" customFormat="1"/>
    <row r="760" customFormat="1"/>
    <row r="761" customFormat="1"/>
    <row r="762" customFormat="1"/>
    <row r="763" customFormat="1"/>
    <row r="764" customFormat="1"/>
    <row r="765" customFormat="1"/>
    <row r="766" customFormat="1"/>
    <row r="767" customFormat="1"/>
    <row r="768" customFormat="1"/>
    <row r="769" customFormat="1"/>
    <row r="770" customFormat="1"/>
    <row r="771" customFormat="1"/>
    <row r="772" customFormat="1"/>
    <row r="773" customFormat="1"/>
    <row r="774" customFormat="1"/>
    <row r="775" customFormat="1"/>
    <row r="776" customFormat="1"/>
    <row r="777" customFormat="1"/>
    <row r="778" customFormat="1"/>
    <row r="779" customFormat="1"/>
    <row r="780" customFormat="1"/>
    <row r="781" customFormat="1"/>
    <row r="782" customFormat="1"/>
    <row r="783" customFormat="1"/>
    <row r="784" customFormat="1"/>
    <row r="785" customFormat="1"/>
    <row r="786" customFormat="1"/>
    <row r="787" customFormat="1"/>
    <row r="788" customFormat="1"/>
    <row r="789" customFormat="1"/>
    <row r="790" customFormat="1"/>
    <row r="791" customFormat="1"/>
    <row r="792" customFormat="1"/>
    <row r="793" customFormat="1"/>
    <row r="794" customFormat="1"/>
    <row r="795" customFormat="1"/>
    <row r="796" customFormat="1"/>
    <row r="797" customFormat="1"/>
    <row r="798" customFormat="1"/>
    <row r="799" customFormat="1"/>
    <row r="800" customFormat="1"/>
    <row r="801" customFormat="1"/>
    <row r="802" customFormat="1"/>
    <row r="803" customFormat="1"/>
    <row r="804" customFormat="1"/>
    <row r="805" customFormat="1"/>
    <row r="806" customFormat="1"/>
    <row r="807" customFormat="1"/>
    <row r="808" customFormat="1"/>
    <row r="809" customFormat="1"/>
    <row r="810" customFormat="1"/>
    <row r="811" customFormat="1"/>
    <row r="812" customFormat="1"/>
    <row r="813" customFormat="1"/>
    <row r="814" customFormat="1"/>
    <row r="815" customFormat="1"/>
    <row r="816" customFormat="1"/>
    <row r="817" customFormat="1"/>
    <row r="818" customFormat="1"/>
    <row r="819" customFormat="1"/>
    <row r="820" customFormat="1"/>
    <row r="821" customFormat="1"/>
    <row r="822" customFormat="1"/>
    <row r="823" customFormat="1"/>
    <row r="824" customFormat="1"/>
    <row r="825" customFormat="1"/>
    <row r="826" customFormat="1"/>
    <row r="827" customFormat="1"/>
    <row r="828" customFormat="1"/>
    <row r="829" customFormat="1"/>
    <row r="830" customFormat="1"/>
    <row r="831" customFormat="1"/>
    <row r="832" customFormat="1"/>
    <row r="833" customFormat="1"/>
    <row r="834" customFormat="1"/>
    <row r="835" customFormat="1"/>
    <row r="836" customFormat="1"/>
    <row r="837" customFormat="1"/>
    <row r="838" customFormat="1"/>
    <row r="839" customFormat="1"/>
    <row r="840" customFormat="1"/>
    <row r="841" customFormat="1"/>
    <row r="842" customFormat="1"/>
    <row r="843" customFormat="1"/>
    <row r="844" customFormat="1"/>
    <row r="845" customFormat="1"/>
    <row r="846" customFormat="1"/>
    <row r="847" customFormat="1"/>
    <row r="848" customFormat="1"/>
    <row r="849" customFormat="1"/>
    <row r="850" customFormat="1"/>
    <row r="851" customFormat="1"/>
    <row r="852" customFormat="1"/>
    <row r="853" customFormat="1"/>
    <row r="854" customFormat="1"/>
    <row r="855" customFormat="1"/>
    <row r="856" customFormat="1"/>
    <row r="857" customFormat="1"/>
    <row r="858" customFormat="1"/>
    <row r="859" customFormat="1"/>
    <row r="860" customFormat="1"/>
    <row r="861" customFormat="1"/>
    <row r="862" customFormat="1"/>
    <row r="863" customFormat="1"/>
    <row r="864" customFormat="1"/>
    <row r="865" customFormat="1"/>
    <row r="866" customFormat="1"/>
    <row r="867" customFormat="1"/>
    <row r="868" customFormat="1"/>
    <row r="869" customFormat="1"/>
    <row r="870" customFormat="1"/>
    <row r="871" customFormat="1"/>
    <row r="872" customFormat="1"/>
    <row r="873" customFormat="1"/>
    <row r="874" customFormat="1"/>
    <row r="875" customFormat="1"/>
    <row r="876" customFormat="1"/>
    <row r="877" customFormat="1"/>
    <row r="878" customFormat="1"/>
    <row r="879" customFormat="1"/>
    <row r="880" customFormat="1"/>
    <row r="881" customFormat="1"/>
    <row r="882" customFormat="1"/>
    <row r="883" customFormat="1"/>
    <row r="884" customFormat="1"/>
    <row r="885" customFormat="1"/>
    <row r="886" customFormat="1"/>
    <row r="887" customFormat="1"/>
    <row r="888" customFormat="1"/>
    <row r="889" customFormat="1"/>
    <row r="890" customFormat="1"/>
    <row r="891" customFormat="1"/>
    <row r="892" customFormat="1"/>
    <row r="893" customFormat="1"/>
    <row r="894" customFormat="1"/>
    <row r="895" customFormat="1"/>
    <row r="896" customFormat="1"/>
    <row r="897" customFormat="1"/>
    <row r="898" customFormat="1"/>
    <row r="899" customFormat="1"/>
    <row r="900" customFormat="1"/>
    <row r="901" customFormat="1"/>
    <row r="902" customFormat="1"/>
    <row r="903" customFormat="1"/>
    <row r="904" customFormat="1"/>
    <row r="905" customFormat="1"/>
    <row r="906" customFormat="1"/>
    <row r="907" customFormat="1"/>
    <row r="908" customFormat="1"/>
    <row r="909" customFormat="1"/>
    <row r="910" customFormat="1"/>
    <row r="911" customFormat="1"/>
    <row r="912" customFormat="1"/>
    <row r="913" customFormat="1"/>
    <row r="914" customFormat="1"/>
    <row r="915" customFormat="1"/>
    <row r="916" customFormat="1"/>
    <row r="917" customFormat="1"/>
    <row r="918" customFormat="1"/>
    <row r="919" customFormat="1"/>
    <row r="920" customFormat="1"/>
    <row r="921" customFormat="1"/>
    <row r="922" customFormat="1"/>
    <row r="923" customFormat="1"/>
    <row r="924" customFormat="1"/>
    <row r="925" customFormat="1"/>
    <row r="926" customFormat="1"/>
    <row r="927" customFormat="1"/>
    <row r="928" customFormat="1"/>
    <row r="929" customFormat="1"/>
    <row r="930" customFormat="1"/>
    <row r="931" customFormat="1"/>
    <row r="932" customFormat="1"/>
    <row r="933" customFormat="1"/>
    <row r="934" customFormat="1"/>
    <row r="935" customFormat="1"/>
    <row r="936" customFormat="1"/>
    <row r="937" customFormat="1"/>
    <row r="938" customFormat="1"/>
    <row r="939" customFormat="1"/>
    <row r="940" customFormat="1"/>
    <row r="941" customFormat="1"/>
    <row r="942" customFormat="1"/>
    <row r="943" customFormat="1"/>
    <row r="944" customFormat="1"/>
    <row r="945" customFormat="1"/>
    <row r="946" customFormat="1"/>
    <row r="947" customFormat="1"/>
    <row r="948" customFormat="1"/>
    <row r="949" customFormat="1"/>
    <row r="950" customFormat="1"/>
    <row r="951" customFormat="1"/>
    <row r="952" customFormat="1"/>
    <row r="953" customFormat="1"/>
    <row r="954" customFormat="1"/>
    <row r="955" customFormat="1"/>
    <row r="956" customFormat="1"/>
    <row r="957" customFormat="1"/>
    <row r="958" customFormat="1"/>
    <row r="959" customFormat="1"/>
    <row r="960" customFormat="1"/>
    <row r="961" customFormat="1"/>
    <row r="962" customFormat="1"/>
    <row r="963" customFormat="1"/>
    <row r="964" customFormat="1"/>
    <row r="965" customFormat="1"/>
    <row r="966" customFormat="1"/>
    <row r="967" customFormat="1"/>
    <row r="968" customFormat="1"/>
    <row r="969" customFormat="1"/>
    <row r="970" customFormat="1"/>
    <row r="971" customFormat="1"/>
    <row r="972" customFormat="1"/>
    <row r="973" customFormat="1"/>
    <row r="974" customFormat="1"/>
    <row r="975" customFormat="1"/>
    <row r="976" customFormat="1"/>
    <row r="977" customFormat="1"/>
    <row r="978" customFormat="1"/>
    <row r="979" customFormat="1"/>
    <row r="980" customFormat="1"/>
    <row r="981" customFormat="1"/>
    <row r="982" customFormat="1"/>
    <row r="983" customFormat="1"/>
    <row r="984" customFormat="1"/>
    <row r="985" customFormat="1"/>
    <row r="986" customFormat="1"/>
    <row r="987" customFormat="1"/>
    <row r="988" customFormat="1"/>
    <row r="989" customFormat="1"/>
    <row r="990" customFormat="1"/>
    <row r="991" customFormat="1"/>
    <row r="992" customFormat="1"/>
    <row r="993" customFormat="1"/>
    <row r="994" customFormat="1"/>
    <row r="995" customFormat="1"/>
    <row r="996" customFormat="1"/>
    <row r="997" customFormat="1"/>
    <row r="998" customFormat="1"/>
    <row r="999" customFormat="1"/>
    <row r="1000" customFormat="1"/>
    <row r="1001" customFormat="1"/>
    <row r="1002" customFormat="1"/>
    <row r="1003" customFormat="1"/>
    <row r="1004" customFormat="1"/>
    <row r="1005" customFormat="1"/>
    <row r="1006" customFormat="1"/>
    <row r="1007" customFormat="1"/>
    <row r="1008" customFormat="1"/>
    <row r="1009" customFormat="1"/>
    <row r="1010" customFormat="1"/>
    <row r="1011" customFormat="1"/>
    <row r="1012" customFormat="1"/>
    <row r="1013" customFormat="1"/>
    <row r="1014" customFormat="1"/>
    <row r="1015" customFormat="1"/>
    <row r="1016" customFormat="1"/>
    <row r="1017" customFormat="1"/>
    <row r="1018" customFormat="1"/>
    <row r="1019" customFormat="1"/>
    <row r="1020" customFormat="1"/>
    <row r="1021" customFormat="1"/>
    <row r="1022" customFormat="1"/>
    <row r="1023" customFormat="1"/>
    <row r="1024" customFormat="1"/>
    <row r="1025" customFormat="1"/>
    <row r="1026" customFormat="1"/>
    <row r="1027" customFormat="1"/>
    <row r="1028" customFormat="1"/>
    <row r="1029" customFormat="1"/>
    <row r="1030" customFormat="1"/>
    <row r="1031" customFormat="1"/>
    <row r="1032" customFormat="1"/>
    <row r="1033" customFormat="1"/>
    <row r="1034" customFormat="1"/>
    <row r="1035" customFormat="1"/>
    <row r="1036" customFormat="1"/>
    <row r="1037" customFormat="1"/>
    <row r="1038" customFormat="1"/>
    <row r="1039" customFormat="1"/>
    <row r="1040" customFormat="1"/>
    <row r="1041" customFormat="1"/>
    <row r="1042" customFormat="1"/>
    <row r="1043" customFormat="1"/>
    <row r="1044" customFormat="1"/>
    <row r="1045" customFormat="1"/>
    <row r="1046" customFormat="1"/>
    <row r="1047" customFormat="1"/>
    <row r="1048" customFormat="1"/>
    <row r="1049" customFormat="1"/>
    <row r="1050" customFormat="1"/>
    <row r="1051" customFormat="1"/>
    <row r="1052" customFormat="1"/>
    <row r="1053" customFormat="1"/>
    <row r="1054" customFormat="1"/>
    <row r="1055" customFormat="1"/>
    <row r="1056" customFormat="1"/>
    <row r="1057" spans="4:25">
      <c r="J1057"/>
      <c r="N1057"/>
      <c r="O1057"/>
      <c r="P1057"/>
      <c r="Q1057"/>
      <c r="T1057"/>
      <c r="U1057"/>
      <c r="V1057"/>
    </row>
    <row r="1058" spans="4:25">
      <c r="D1058" s="1"/>
      <c r="E1058" s="1"/>
      <c r="F1058" s="1"/>
      <c r="G1058" s="1"/>
      <c r="H1058" s="1"/>
      <c r="I1058" s="1"/>
      <c r="K1058" s="1"/>
      <c r="L1058" s="1"/>
      <c r="M1058" s="1"/>
      <c r="R1058" s="1"/>
      <c r="S1058" s="1"/>
      <c r="W1058" s="1"/>
      <c r="X1058" s="1"/>
      <c r="Y1058" s="1"/>
    </row>
    <row r="1059" spans="4:25">
      <c r="D1059" s="1"/>
      <c r="E1059" s="1"/>
      <c r="F1059" s="1"/>
      <c r="G1059" s="1"/>
      <c r="H1059" s="1"/>
      <c r="I1059" s="1"/>
      <c r="K1059" s="1"/>
      <c r="L1059" s="1"/>
      <c r="M1059" s="1"/>
      <c r="R1059" s="1"/>
      <c r="S1059" s="1"/>
      <c r="W1059" s="1"/>
      <c r="X1059" s="1"/>
      <c r="Y1059" s="1"/>
    </row>
    <row r="1060" spans="4:25">
      <c r="D1060" s="1"/>
      <c r="E1060" s="1"/>
      <c r="F1060" s="1"/>
      <c r="G1060" s="1"/>
      <c r="H1060" s="1"/>
      <c r="I1060" s="1"/>
      <c r="K1060" s="1"/>
      <c r="L1060" s="1"/>
      <c r="M1060" s="1"/>
      <c r="R1060" s="1"/>
      <c r="S1060" s="1"/>
      <c r="W1060" s="1"/>
      <c r="X1060" s="1"/>
      <c r="Y1060" s="1"/>
    </row>
    <row r="1061" spans="4:25">
      <c r="D1061" s="1"/>
      <c r="E1061" s="1"/>
      <c r="F1061" s="1"/>
      <c r="G1061" s="1"/>
      <c r="H1061" s="1"/>
      <c r="I1061" s="1"/>
      <c r="K1061" s="1"/>
      <c r="L1061" s="1"/>
      <c r="M1061" s="1"/>
      <c r="R1061" s="1"/>
      <c r="S1061" s="1"/>
      <c r="W1061" s="1"/>
      <c r="X1061" s="1"/>
      <c r="Y1061" s="1"/>
    </row>
    <row r="1062" spans="4:25">
      <c r="D1062" s="1"/>
      <c r="E1062" s="1"/>
      <c r="F1062" s="1"/>
      <c r="G1062" s="1"/>
      <c r="H1062" s="1"/>
      <c r="I1062" s="1"/>
      <c r="K1062" s="1"/>
      <c r="L1062" s="1"/>
      <c r="M1062" s="1"/>
      <c r="R1062" s="1"/>
      <c r="S1062" s="1"/>
      <c r="W1062" s="1"/>
      <c r="X1062" s="1"/>
      <c r="Y1062" s="1"/>
    </row>
    <row r="1063" spans="4:25">
      <c r="D1063" s="1"/>
      <c r="E1063" s="1"/>
      <c r="F1063" s="1"/>
      <c r="G1063" s="1"/>
      <c r="H1063" s="1"/>
      <c r="I1063" s="1"/>
      <c r="K1063" s="1"/>
      <c r="L1063" s="1"/>
      <c r="M1063" s="1"/>
      <c r="R1063" s="1"/>
      <c r="S1063" s="1"/>
      <c r="W1063" s="1"/>
      <c r="X1063" s="1"/>
      <c r="Y1063" s="1"/>
    </row>
    <row r="1064" spans="4:25">
      <c r="D1064" s="1"/>
      <c r="E1064" s="1"/>
      <c r="F1064" s="1"/>
      <c r="G1064" s="1"/>
      <c r="H1064" s="1"/>
      <c r="I1064" s="1"/>
      <c r="K1064" s="1"/>
      <c r="L1064" s="1"/>
      <c r="M1064" s="1"/>
      <c r="R1064" s="1"/>
      <c r="S1064" s="1"/>
      <c r="W1064" s="1"/>
      <c r="X1064" s="1"/>
      <c r="Y1064" s="1"/>
    </row>
    <row r="1065" spans="4:25">
      <c r="D1065" s="1"/>
      <c r="E1065" s="1"/>
      <c r="F1065" s="1"/>
      <c r="G1065" s="1"/>
      <c r="H1065" s="1"/>
      <c r="I1065" s="1"/>
      <c r="K1065" s="1"/>
      <c r="L1065" s="1"/>
      <c r="M1065" s="1"/>
      <c r="R1065" s="1"/>
      <c r="S1065" s="1"/>
      <c r="W1065" s="1"/>
      <c r="X1065" s="1"/>
      <c r="Y1065" s="1"/>
    </row>
    <row r="1066" spans="4:25">
      <c r="D1066" s="1"/>
      <c r="E1066" s="1"/>
      <c r="F1066" s="1"/>
      <c r="G1066" s="1"/>
      <c r="H1066" s="1"/>
      <c r="I1066" s="1"/>
      <c r="K1066" s="1"/>
      <c r="L1066" s="1"/>
      <c r="M1066" s="1"/>
      <c r="R1066" s="1"/>
      <c r="S1066" s="1"/>
      <c r="W1066" s="1"/>
      <c r="X1066" s="1"/>
      <c r="Y1066" s="1"/>
    </row>
    <row r="1067" spans="4:25">
      <c r="D1067" s="1"/>
      <c r="E1067" s="1"/>
      <c r="F1067" s="1"/>
      <c r="G1067" s="1"/>
      <c r="H1067" s="1"/>
      <c r="I1067" s="1"/>
      <c r="K1067" s="1"/>
      <c r="L1067" s="1"/>
      <c r="M1067" s="1"/>
      <c r="R1067" s="1"/>
      <c r="S1067" s="1"/>
      <c r="W1067" s="1"/>
      <c r="X1067" s="1"/>
      <c r="Y1067" s="1"/>
    </row>
    <row r="1068" spans="4:25">
      <c r="D1068" s="1"/>
      <c r="E1068" s="1"/>
      <c r="F1068" s="1"/>
      <c r="G1068" s="1"/>
      <c r="H1068" s="1"/>
      <c r="I1068" s="1"/>
      <c r="K1068" s="1"/>
      <c r="L1068" s="1"/>
      <c r="M1068" s="1"/>
      <c r="R1068" s="1"/>
      <c r="S1068" s="1"/>
      <c r="W1068" s="1"/>
      <c r="X1068" s="1"/>
      <c r="Y1068" s="1"/>
    </row>
    <row r="1069" spans="4:25">
      <c r="D1069" s="1"/>
      <c r="E1069" s="1"/>
      <c r="F1069" s="1"/>
      <c r="G1069" s="1"/>
      <c r="H1069" s="1"/>
      <c r="I1069" s="1"/>
      <c r="K1069" s="1"/>
      <c r="L1069" s="1"/>
      <c r="M1069" s="1"/>
      <c r="R1069" s="1"/>
      <c r="S1069" s="1"/>
      <c r="W1069" s="1"/>
      <c r="X1069" s="1"/>
      <c r="Y1069" s="1"/>
    </row>
    <row r="1070" spans="4:25">
      <c r="D1070" s="1"/>
      <c r="E1070" s="1"/>
      <c r="F1070" s="1"/>
      <c r="G1070" s="1"/>
      <c r="H1070" s="1"/>
      <c r="I1070" s="1"/>
      <c r="K1070" s="1"/>
      <c r="L1070" s="1"/>
      <c r="M1070" s="1"/>
      <c r="R1070" s="1"/>
      <c r="S1070" s="1"/>
      <c r="W1070" s="1"/>
      <c r="X1070" s="1"/>
      <c r="Y1070" s="1"/>
    </row>
    <row r="1071" spans="4:25">
      <c r="D1071" s="1"/>
      <c r="E1071" s="1"/>
      <c r="F1071" s="1"/>
      <c r="G1071" s="1"/>
      <c r="H1071" s="1"/>
      <c r="I1071" s="1"/>
      <c r="K1071" s="1"/>
      <c r="L1071" s="1"/>
      <c r="M1071" s="1"/>
      <c r="R1071" s="1"/>
      <c r="S1071" s="1"/>
      <c r="W1071" s="1"/>
      <c r="X1071" s="1"/>
      <c r="Y1071" s="1"/>
    </row>
    <row r="1072" spans="4:25">
      <c r="D1072" s="1"/>
      <c r="E1072" s="1"/>
      <c r="F1072" s="1"/>
      <c r="G1072" s="1"/>
      <c r="H1072" s="1"/>
      <c r="I1072" s="1"/>
      <c r="K1072" s="1"/>
      <c r="L1072" s="1"/>
      <c r="M1072" s="1"/>
      <c r="R1072" s="1"/>
      <c r="S1072" s="1"/>
      <c r="W1072" s="1"/>
      <c r="X1072" s="1"/>
      <c r="Y1072" s="1"/>
    </row>
    <row r="1073" spans="4:25">
      <c r="D1073" s="1"/>
      <c r="E1073" s="1"/>
      <c r="F1073" s="1"/>
      <c r="G1073" s="1"/>
      <c r="H1073" s="1"/>
      <c r="I1073" s="1"/>
      <c r="K1073" s="1"/>
      <c r="L1073" s="1"/>
      <c r="M1073" s="1"/>
      <c r="R1073" s="1"/>
      <c r="S1073" s="1"/>
      <c r="W1073" s="1"/>
      <c r="X1073" s="1"/>
      <c r="Y1073" s="1"/>
    </row>
    <row r="1074" spans="4:25">
      <c r="D1074" s="1"/>
      <c r="E1074" s="1"/>
      <c r="F1074" s="1"/>
      <c r="G1074" s="1"/>
      <c r="H1074" s="1"/>
      <c r="I1074" s="1"/>
      <c r="K1074" s="1"/>
      <c r="L1074" s="1"/>
      <c r="M1074" s="1"/>
      <c r="R1074" s="1"/>
      <c r="S1074" s="1"/>
      <c r="W1074" s="1"/>
      <c r="X1074" s="1"/>
      <c r="Y1074" s="1"/>
    </row>
    <row r="1075" spans="4:25">
      <c r="D1075" s="1"/>
      <c r="E1075" s="1"/>
      <c r="F1075" s="1"/>
      <c r="G1075" s="1"/>
      <c r="H1075" s="1"/>
      <c r="I1075" s="1"/>
      <c r="K1075" s="1"/>
      <c r="L1075" s="1"/>
      <c r="M1075" s="1"/>
      <c r="R1075" s="1"/>
      <c r="S1075" s="1"/>
      <c r="W1075" s="1"/>
      <c r="X1075" s="1"/>
      <c r="Y1075" s="1"/>
    </row>
    <row r="1076" spans="4:25">
      <c r="D1076" s="1"/>
      <c r="E1076" s="1"/>
      <c r="F1076" s="1"/>
      <c r="G1076" s="1"/>
      <c r="H1076" s="1"/>
      <c r="I1076" s="1"/>
      <c r="K1076" s="1"/>
      <c r="L1076" s="1"/>
      <c r="M1076" s="1"/>
      <c r="R1076" s="1"/>
      <c r="S1076" s="1"/>
      <c r="W1076" s="1"/>
      <c r="X1076" s="1"/>
      <c r="Y1076" s="1"/>
    </row>
    <row r="1077" spans="4:25">
      <c r="D1077" s="1"/>
      <c r="E1077" s="1"/>
      <c r="F1077" s="1"/>
      <c r="G1077" s="1"/>
      <c r="H1077" s="1"/>
      <c r="I1077" s="1"/>
      <c r="K1077" s="1"/>
      <c r="L1077" s="1"/>
      <c r="M1077" s="1"/>
      <c r="R1077" s="1"/>
      <c r="S1077" s="1"/>
      <c r="W1077" s="1"/>
      <c r="X1077" s="1"/>
      <c r="Y1077" s="1"/>
    </row>
    <row r="1078" spans="4:25">
      <c r="D1078" s="1"/>
      <c r="E1078" s="1"/>
      <c r="F1078" s="1"/>
      <c r="G1078" s="1"/>
      <c r="H1078" s="1"/>
      <c r="I1078" s="1"/>
      <c r="K1078" s="1"/>
      <c r="L1078" s="1"/>
      <c r="M1078" s="1"/>
      <c r="R1078" s="1"/>
      <c r="S1078" s="1"/>
      <c r="W1078" s="1"/>
      <c r="X1078" s="1"/>
      <c r="Y1078" s="1"/>
    </row>
    <row r="1079" spans="4:25">
      <c r="D1079" s="1"/>
      <c r="E1079" s="1"/>
      <c r="F1079" s="1"/>
      <c r="G1079" s="1"/>
      <c r="H1079" s="1"/>
      <c r="I1079" s="1"/>
      <c r="K1079" s="1"/>
      <c r="L1079" s="1"/>
      <c r="M1079" s="1"/>
      <c r="R1079" s="1"/>
      <c r="S1079" s="1"/>
      <c r="W1079" s="1"/>
      <c r="X1079" s="1"/>
      <c r="Y1079" s="1"/>
    </row>
    <row r="1080" spans="4:25">
      <c r="D1080" s="1"/>
      <c r="E1080" s="1"/>
      <c r="F1080" s="1"/>
      <c r="G1080" s="1"/>
      <c r="H1080" s="1"/>
      <c r="I1080" s="1"/>
      <c r="K1080" s="1"/>
      <c r="L1080" s="1"/>
      <c r="M1080" s="1"/>
      <c r="R1080" s="1"/>
      <c r="S1080" s="1"/>
      <c r="W1080" s="1"/>
      <c r="X1080" s="1"/>
      <c r="Y1080" s="1"/>
    </row>
    <row r="1081" spans="4:25">
      <c r="D1081" s="1"/>
      <c r="E1081" s="1"/>
      <c r="F1081" s="1"/>
      <c r="G1081" s="1"/>
      <c r="H1081" s="1"/>
      <c r="I1081" s="1"/>
      <c r="K1081" s="1"/>
      <c r="L1081" s="1"/>
      <c r="M1081" s="1"/>
      <c r="R1081" s="1"/>
      <c r="S1081" s="1"/>
      <c r="W1081" s="1"/>
      <c r="X1081" s="1"/>
      <c r="Y1081" s="1"/>
    </row>
    <row r="1082" spans="4:25">
      <c r="D1082" s="1"/>
      <c r="E1082" s="1"/>
      <c r="F1082" s="1"/>
      <c r="G1082" s="1"/>
      <c r="H1082" s="1"/>
      <c r="I1082" s="1"/>
      <c r="K1082" s="1"/>
      <c r="L1082" s="1"/>
      <c r="M1082" s="1"/>
      <c r="R1082" s="1"/>
      <c r="S1082" s="1"/>
      <c r="W1082" s="1"/>
      <c r="X1082" s="1"/>
      <c r="Y1082" s="1"/>
    </row>
    <row r="1083" spans="4:25">
      <c r="D1083" s="1"/>
      <c r="E1083" s="1"/>
      <c r="F1083" s="1"/>
      <c r="G1083" s="1"/>
      <c r="H1083" s="1"/>
      <c r="I1083" s="1"/>
      <c r="K1083" s="1"/>
      <c r="L1083" s="1"/>
      <c r="M1083" s="1"/>
      <c r="R1083" s="1"/>
      <c r="S1083" s="1"/>
      <c r="W1083" s="1"/>
      <c r="X1083" s="1"/>
      <c r="Y1083" s="1"/>
    </row>
    <row r="1084" spans="4:25">
      <c r="D1084" s="1"/>
      <c r="E1084" s="1"/>
      <c r="F1084" s="1"/>
      <c r="G1084" s="1"/>
      <c r="H1084" s="1"/>
      <c r="I1084" s="1"/>
      <c r="K1084" s="1"/>
      <c r="L1084" s="1"/>
      <c r="M1084" s="1"/>
      <c r="R1084" s="1"/>
      <c r="S1084" s="1"/>
      <c r="W1084" s="1"/>
      <c r="X1084" s="1"/>
      <c r="Y1084" s="1"/>
    </row>
    <row r="1085" spans="4:25">
      <c r="D1085" s="1"/>
      <c r="E1085" s="1"/>
      <c r="F1085" s="1"/>
      <c r="G1085" s="1"/>
      <c r="H1085" s="1"/>
      <c r="I1085" s="1"/>
      <c r="K1085" s="1"/>
      <c r="L1085" s="1"/>
      <c r="M1085" s="1"/>
      <c r="R1085" s="1"/>
      <c r="S1085" s="1"/>
      <c r="W1085" s="1"/>
      <c r="X1085" s="1"/>
      <c r="Y1085" s="1"/>
    </row>
    <row r="1086" spans="4:25">
      <c r="D1086" s="1"/>
      <c r="E1086" s="1"/>
      <c r="F1086" s="1"/>
      <c r="G1086" s="1"/>
      <c r="H1086" s="1"/>
      <c r="I1086" s="1"/>
      <c r="K1086" s="1"/>
      <c r="L1086" s="1"/>
      <c r="M1086" s="1"/>
      <c r="R1086" s="1"/>
      <c r="S1086" s="1"/>
      <c r="W1086" s="1"/>
      <c r="X1086" s="1"/>
      <c r="Y1086" s="1"/>
    </row>
    <row r="1087" spans="4:25">
      <c r="D1087" s="1"/>
      <c r="E1087" s="1"/>
      <c r="F1087" s="1"/>
      <c r="G1087" s="1"/>
      <c r="H1087" s="1"/>
      <c r="I1087" s="1"/>
      <c r="K1087" s="1"/>
      <c r="L1087" s="1"/>
      <c r="M1087" s="1"/>
      <c r="R1087" s="1"/>
      <c r="S1087" s="1"/>
      <c r="W1087" s="1"/>
      <c r="X1087" s="1"/>
      <c r="Y1087" s="1"/>
    </row>
    <row r="1088" spans="4:25">
      <c r="D1088" s="1"/>
      <c r="E1088" s="1"/>
      <c r="F1088" s="1"/>
      <c r="G1088" s="1"/>
      <c r="H1088" s="1"/>
      <c r="I1088" s="1"/>
      <c r="K1088" s="1"/>
      <c r="L1088" s="1"/>
      <c r="M1088" s="1"/>
      <c r="R1088" s="1"/>
      <c r="S1088" s="1"/>
      <c r="W1088" s="1"/>
      <c r="X1088" s="1"/>
      <c r="Y1088" s="1"/>
    </row>
    <row r="1089" spans="4:25">
      <c r="D1089" s="1"/>
      <c r="E1089" s="1"/>
      <c r="F1089" s="1"/>
      <c r="G1089" s="1"/>
      <c r="H1089" s="1"/>
      <c r="I1089" s="1"/>
      <c r="K1089" s="1"/>
      <c r="L1089" s="1"/>
      <c r="M1089" s="1"/>
      <c r="R1089" s="1"/>
      <c r="S1089" s="1"/>
      <c r="W1089" s="1"/>
      <c r="X1089" s="1"/>
      <c r="Y1089" s="1"/>
    </row>
    <row r="1090" spans="4:25">
      <c r="D1090" s="1"/>
      <c r="E1090" s="1"/>
      <c r="F1090" s="1"/>
      <c r="G1090" s="1"/>
      <c r="H1090" s="1"/>
      <c r="I1090" s="1"/>
      <c r="K1090" s="1"/>
      <c r="L1090" s="1"/>
      <c r="M1090" s="1"/>
      <c r="R1090" s="1"/>
      <c r="S1090" s="1"/>
      <c r="W1090" s="1"/>
      <c r="X1090" s="1"/>
      <c r="Y1090" s="1"/>
    </row>
    <row r="1091" spans="4:25">
      <c r="D1091" s="1"/>
      <c r="E1091" s="1"/>
      <c r="F1091" s="1"/>
      <c r="G1091" s="1"/>
      <c r="H1091" s="1"/>
      <c r="I1091" s="1"/>
      <c r="K1091" s="1"/>
      <c r="L1091" s="1"/>
      <c r="M1091" s="1"/>
      <c r="R1091" s="1"/>
      <c r="S1091" s="1"/>
      <c r="W1091" s="1"/>
      <c r="X1091" s="1"/>
      <c r="Y1091" s="1"/>
    </row>
    <row r="1092" spans="4:25">
      <c r="D1092" s="1"/>
      <c r="E1092" s="1"/>
      <c r="F1092" s="1"/>
      <c r="G1092" s="1"/>
      <c r="H1092" s="1"/>
      <c r="I1092" s="1"/>
      <c r="K1092" s="1"/>
      <c r="L1092" s="1"/>
      <c r="M1092" s="1"/>
      <c r="R1092" s="1"/>
      <c r="S1092" s="1"/>
      <c r="W1092" s="1"/>
      <c r="X1092" s="1"/>
      <c r="Y1092" s="1"/>
    </row>
    <row r="1093" spans="4:25">
      <c r="D1093" s="1"/>
      <c r="E1093" s="1"/>
      <c r="F1093" s="1"/>
      <c r="G1093" s="1"/>
      <c r="H1093" s="1"/>
      <c r="I1093" s="1"/>
      <c r="K1093" s="1"/>
      <c r="L1093" s="1"/>
      <c r="M1093" s="1"/>
      <c r="R1093" s="1"/>
      <c r="S1093" s="1"/>
      <c r="W1093" s="1"/>
      <c r="X1093" s="1"/>
      <c r="Y1093" s="1"/>
    </row>
    <row r="1094" spans="4:25">
      <c r="D1094" s="1"/>
      <c r="E1094" s="1"/>
      <c r="F1094" s="1"/>
      <c r="G1094" s="1"/>
      <c r="H1094" s="1"/>
      <c r="I1094" s="1"/>
      <c r="K1094" s="1"/>
      <c r="L1094" s="1"/>
      <c r="M1094" s="1"/>
      <c r="R1094" s="1"/>
      <c r="S1094" s="1"/>
      <c r="W1094" s="1"/>
      <c r="X1094" s="1"/>
      <c r="Y1094" s="1"/>
    </row>
    <row r="1095" spans="4:25">
      <c r="D1095" s="1"/>
      <c r="E1095" s="1"/>
      <c r="F1095" s="1"/>
      <c r="G1095" s="1"/>
      <c r="H1095" s="1"/>
      <c r="I1095" s="1"/>
      <c r="K1095" s="1"/>
      <c r="L1095" s="1"/>
      <c r="M1095" s="1"/>
      <c r="R1095" s="1"/>
      <c r="S1095" s="1"/>
      <c r="W1095" s="1"/>
      <c r="X1095" s="1"/>
      <c r="Y1095" s="1"/>
    </row>
    <row r="1096" spans="4:25">
      <c r="D1096" s="1"/>
      <c r="E1096" s="1"/>
      <c r="F1096" s="1"/>
      <c r="G1096" s="1"/>
      <c r="H1096" s="1"/>
      <c r="I1096" s="1"/>
      <c r="K1096" s="1"/>
      <c r="L1096" s="1"/>
      <c r="M1096" s="1"/>
      <c r="R1096" s="1"/>
      <c r="S1096" s="1"/>
      <c r="W1096" s="1"/>
      <c r="X1096" s="1"/>
      <c r="Y1096" s="1"/>
    </row>
    <row r="1097" spans="4:25">
      <c r="D1097" s="1"/>
      <c r="E1097" s="1"/>
      <c r="F1097" s="1"/>
      <c r="G1097" s="1"/>
      <c r="H1097" s="1"/>
      <c r="I1097" s="1"/>
      <c r="K1097" s="1"/>
      <c r="L1097" s="1"/>
      <c r="M1097" s="1"/>
      <c r="R1097" s="1"/>
      <c r="S1097" s="1"/>
      <c r="W1097" s="1"/>
      <c r="X1097" s="1"/>
      <c r="Y1097" s="1"/>
    </row>
    <row r="1098" spans="4:25">
      <c r="D1098" s="1"/>
      <c r="E1098" s="1"/>
      <c r="F1098" s="1"/>
      <c r="G1098" s="1"/>
      <c r="H1098" s="1"/>
      <c r="I1098" s="1"/>
      <c r="K1098" s="1"/>
      <c r="L1098" s="1"/>
      <c r="M1098" s="1"/>
      <c r="R1098" s="1"/>
      <c r="S1098" s="1"/>
      <c r="W1098" s="1"/>
      <c r="X1098" s="1"/>
      <c r="Y1098" s="1"/>
    </row>
    <row r="1099" spans="4:25">
      <c r="D1099" s="1"/>
      <c r="E1099" s="1"/>
      <c r="F1099" s="1"/>
      <c r="G1099" s="1"/>
      <c r="H1099" s="1"/>
      <c r="I1099" s="1"/>
      <c r="K1099" s="1"/>
      <c r="L1099" s="1"/>
      <c r="M1099" s="1"/>
      <c r="R1099" s="1"/>
      <c r="S1099" s="1"/>
      <c r="W1099" s="1"/>
      <c r="X1099" s="1"/>
      <c r="Y1099" s="1"/>
    </row>
    <row r="1100" spans="4:25">
      <c r="D1100" s="1"/>
      <c r="E1100" s="1"/>
      <c r="F1100" s="1"/>
      <c r="G1100" s="1"/>
      <c r="H1100" s="1"/>
      <c r="I1100" s="1"/>
      <c r="K1100" s="1"/>
      <c r="L1100" s="1"/>
      <c r="M1100" s="1"/>
      <c r="R1100" s="1"/>
      <c r="S1100" s="1"/>
      <c r="W1100" s="1"/>
      <c r="X1100" s="1"/>
      <c r="Y1100" s="1"/>
    </row>
    <row r="1101" spans="4:25">
      <c r="D1101" s="1"/>
      <c r="E1101" s="1"/>
      <c r="F1101" s="1"/>
      <c r="G1101" s="1"/>
      <c r="H1101" s="1"/>
      <c r="I1101" s="1"/>
      <c r="K1101" s="1"/>
      <c r="L1101" s="1"/>
      <c r="M1101" s="1"/>
      <c r="R1101" s="1"/>
      <c r="S1101" s="1"/>
      <c r="W1101" s="1"/>
      <c r="X1101" s="1"/>
      <c r="Y1101" s="1"/>
    </row>
    <row r="1102" spans="4:25">
      <c r="D1102" s="1"/>
      <c r="E1102" s="1"/>
      <c r="F1102" s="1"/>
      <c r="G1102" s="1"/>
      <c r="H1102" s="1"/>
      <c r="I1102" s="1"/>
      <c r="K1102" s="1"/>
      <c r="L1102" s="1"/>
      <c r="M1102" s="1"/>
      <c r="R1102" s="1"/>
      <c r="S1102" s="1"/>
      <c r="W1102" s="1"/>
      <c r="X1102" s="1"/>
      <c r="Y1102" s="1"/>
    </row>
    <row r="1103" spans="4:25">
      <c r="D1103" s="1"/>
      <c r="E1103" s="1"/>
      <c r="F1103" s="1"/>
      <c r="G1103" s="1"/>
      <c r="H1103" s="1"/>
      <c r="I1103" s="1"/>
      <c r="K1103" s="1"/>
      <c r="L1103" s="1"/>
      <c r="M1103" s="1"/>
      <c r="R1103" s="1"/>
      <c r="S1103" s="1"/>
      <c r="W1103" s="1"/>
      <c r="X1103" s="1"/>
      <c r="Y1103" s="1"/>
    </row>
    <row r="1104" spans="4:25">
      <c r="D1104" s="1"/>
      <c r="E1104" s="1"/>
      <c r="F1104" s="1"/>
      <c r="G1104" s="1"/>
      <c r="H1104" s="1"/>
      <c r="I1104" s="1"/>
      <c r="K1104" s="1"/>
      <c r="L1104" s="1"/>
      <c r="M1104" s="1"/>
      <c r="R1104" s="1"/>
      <c r="S1104" s="1"/>
      <c r="W1104" s="1"/>
      <c r="X1104" s="1"/>
      <c r="Y1104" s="1"/>
    </row>
    <row r="1105" spans="4:25">
      <c r="D1105" s="1"/>
      <c r="E1105" s="1"/>
      <c r="F1105" s="1"/>
      <c r="G1105" s="1"/>
      <c r="H1105" s="1"/>
      <c r="I1105" s="1"/>
      <c r="K1105" s="1"/>
      <c r="L1105" s="1"/>
      <c r="M1105" s="1"/>
      <c r="R1105" s="1"/>
      <c r="S1105" s="1"/>
      <c r="W1105" s="1"/>
      <c r="X1105" s="1"/>
      <c r="Y1105" s="1"/>
    </row>
    <row r="1106" spans="4:25">
      <c r="D1106" s="1"/>
      <c r="E1106" s="1"/>
      <c r="F1106" s="1"/>
      <c r="G1106" s="1"/>
      <c r="H1106" s="1"/>
      <c r="I1106" s="1"/>
      <c r="K1106" s="1"/>
      <c r="L1106" s="1"/>
      <c r="M1106" s="1"/>
      <c r="R1106" s="1"/>
      <c r="S1106" s="1"/>
      <c r="W1106" s="1"/>
      <c r="X1106" s="1"/>
      <c r="Y1106" s="1"/>
    </row>
    <row r="1107" spans="4:25">
      <c r="D1107" s="1"/>
      <c r="E1107" s="1"/>
      <c r="F1107" s="1"/>
      <c r="G1107" s="1"/>
      <c r="H1107" s="1"/>
      <c r="I1107" s="1"/>
      <c r="K1107" s="1"/>
      <c r="L1107" s="1"/>
      <c r="M1107" s="1"/>
      <c r="R1107" s="1"/>
      <c r="S1107" s="1"/>
      <c r="W1107" s="1"/>
      <c r="X1107" s="1"/>
      <c r="Y1107" s="1"/>
    </row>
    <row r="1108" spans="4:25">
      <c r="D1108" s="1"/>
      <c r="E1108" s="1"/>
      <c r="F1108" s="1"/>
      <c r="G1108" s="1"/>
      <c r="H1108" s="1"/>
      <c r="I1108" s="1"/>
      <c r="K1108" s="1"/>
      <c r="L1108" s="1"/>
      <c r="M1108" s="1"/>
      <c r="R1108" s="1"/>
      <c r="S1108" s="1"/>
      <c r="W1108" s="1"/>
      <c r="X1108" s="1"/>
      <c r="Y1108" s="1"/>
    </row>
    <row r="1109" spans="4:25">
      <c r="D1109" s="1"/>
      <c r="E1109" s="1"/>
      <c r="F1109" s="1"/>
      <c r="G1109" s="1"/>
      <c r="H1109" s="1"/>
      <c r="I1109" s="1"/>
      <c r="K1109" s="1"/>
      <c r="L1109" s="1"/>
      <c r="M1109" s="1"/>
      <c r="R1109" s="1"/>
      <c r="S1109" s="1"/>
      <c r="W1109" s="1"/>
      <c r="X1109" s="1"/>
      <c r="Y1109" s="1"/>
    </row>
    <row r="1110" spans="4:25">
      <c r="D1110" s="1"/>
      <c r="E1110" s="1"/>
      <c r="F1110" s="1"/>
      <c r="G1110" s="1"/>
      <c r="H1110" s="1"/>
      <c r="I1110" s="1"/>
      <c r="K1110" s="1"/>
      <c r="L1110" s="1"/>
      <c r="M1110" s="1"/>
      <c r="R1110" s="1"/>
      <c r="S1110" s="1"/>
      <c r="W1110" s="1"/>
      <c r="X1110" s="1"/>
      <c r="Y1110" s="1"/>
    </row>
    <row r="1111" spans="4:25">
      <c r="D1111" s="1"/>
      <c r="E1111" s="1"/>
      <c r="F1111" s="1"/>
      <c r="G1111" s="1"/>
      <c r="H1111" s="1"/>
      <c r="I1111" s="1"/>
      <c r="K1111" s="1"/>
      <c r="L1111" s="1"/>
      <c r="M1111" s="1"/>
      <c r="R1111" s="1"/>
      <c r="S1111" s="1"/>
      <c r="W1111" s="1"/>
      <c r="X1111" s="1"/>
      <c r="Y1111" s="1"/>
    </row>
    <row r="1112" spans="4:25">
      <c r="D1112" s="1"/>
      <c r="E1112" s="1"/>
      <c r="F1112" s="1"/>
      <c r="G1112" s="1"/>
      <c r="H1112" s="1"/>
      <c r="I1112" s="1"/>
      <c r="K1112" s="1"/>
      <c r="L1112" s="1"/>
      <c r="M1112" s="1"/>
      <c r="R1112" s="1"/>
      <c r="S1112" s="1"/>
      <c r="W1112" s="1"/>
      <c r="X1112" s="1"/>
      <c r="Y1112" s="1"/>
    </row>
    <row r="1113" spans="4:25">
      <c r="D1113" s="1"/>
      <c r="E1113" s="1"/>
      <c r="F1113" s="1"/>
      <c r="G1113" s="1"/>
      <c r="H1113" s="1"/>
      <c r="I1113" s="1"/>
      <c r="K1113" s="1"/>
      <c r="L1113" s="1"/>
      <c r="M1113" s="1"/>
      <c r="R1113" s="1"/>
      <c r="S1113" s="1"/>
      <c r="W1113" s="1"/>
      <c r="X1113" s="1"/>
      <c r="Y1113" s="1"/>
    </row>
    <row r="1114" spans="4:25">
      <c r="D1114" s="1"/>
      <c r="E1114" s="1"/>
      <c r="F1114" s="1"/>
      <c r="G1114" s="1"/>
      <c r="H1114" s="1"/>
      <c r="I1114" s="1"/>
      <c r="K1114" s="1"/>
      <c r="L1114" s="1"/>
      <c r="M1114" s="1"/>
      <c r="R1114" s="1"/>
      <c r="S1114" s="1"/>
      <c r="W1114" s="1"/>
      <c r="X1114" s="1"/>
      <c r="Y1114" s="1"/>
    </row>
    <row r="1115" spans="4:25">
      <c r="D1115" s="1"/>
      <c r="E1115" s="1"/>
      <c r="F1115" s="1"/>
      <c r="G1115" s="1"/>
      <c r="H1115" s="1"/>
      <c r="I1115" s="1"/>
      <c r="K1115" s="1"/>
      <c r="L1115" s="1"/>
      <c r="M1115" s="1"/>
      <c r="R1115" s="1"/>
      <c r="S1115" s="1"/>
      <c r="W1115" s="1"/>
      <c r="X1115" s="1"/>
      <c r="Y1115" s="1"/>
    </row>
    <row r="1116" spans="4:25">
      <c r="D1116" s="1"/>
      <c r="E1116" s="1"/>
      <c r="F1116" s="1"/>
      <c r="G1116" s="1"/>
      <c r="H1116" s="1"/>
      <c r="I1116" s="1"/>
      <c r="K1116" s="1"/>
      <c r="L1116" s="1"/>
      <c r="M1116" s="1"/>
      <c r="R1116" s="1"/>
      <c r="S1116" s="1"/>
      <c r="W1116" s="1"/>
      <c r="X1116" s="1"/>
      <c r="Y1116" s="1"/>
    </row>
    <row r="1117" spans="4:25">
      <c r="D1117" s="1"/>
      <c r="E1117" s="1"/>
      <c r="F1117" s="1"/>
      <c r="G1117" s="1"/>
      <c r="H1117" s="1"/>
      <c r="I1117" s="1"/>
      <c r="K1117" s="1"/>
      <c r="L1117" s="1"/>
      <c r="M1117" s="1"/>
      <c r="R1117" s="1"/>
      <c r="S1117" s="1"/>
      <c r="W1117" s="1"/>
      <c r="X1117" s="1"/>
      <c r="Y1117" s="1"/>
    </row>
    <row r="1118" spans="4:25">
      <c r="D1118" s="1"/>
      <c r="E1118" s="1"/>
      <c r="F1118" s="1"/>
      <c r="G1118" s="1"/>
      <c r="H1118" s="1"/>
      <c r="I1118" s="1"/>
      <c r="K1118" s="1"/>
      <c r="L1118" s="1"/>
      <c r="M1118" s="1"/>
      <c r="R1118" s="1"/>
      <c r="S1118" s="1"/>
      <c r="W1118" s="1"/>
      <c r="X1118" s="1"/>
      <c r="Y1118" s="1"/>
    </row>
    <row r="1119" spans="4:25">
      <c r="D1119" s="1"/>
      <c r="E1119" s="1"/>
      <c r="F1119" s="1"/>
      <c r="G1119" s="1"/>
      <c r="H1119" s="1"/>
      <c r="I1119" s="1"/>
      <c r="K1119" s="1"/>
      <c r="L1119" s="1"/>
      <c r="M1119" s="1"/>
      <c r="R1119" s="1"/>
      <c r="S1119" s="1"/>
      <c r="W1119" s="1"/>
      <c r="X1119" s="1"/>
      <c r="Y1119" s="1"/>
    </row>
    <row r="1120" spans="4:25">
      <c r="D1120" s="1"/>
      <c r="E1120" s="1"/>
      <c r="F1120" s="1"/>
      <c r="G1120" s="1"/>
      <c r="H1120" s="1"/>
      <c r="I1120" s="1"/>
      <c r="K1120" s="1"/>
      <c r="L1120" s="1"/>
      <c r="M1120" s="1"/>
      <c r="R1120" s="1"/>
      <c r="S1120" s="1"/>
      <c r="W1120" s="1"/>
      <c r="X1120" s="1"/>
      <c r="Y1120" s="1"/>
    </row>
    <row r="1121" spans="4:25">
      <c r="D1121" s="1"/>
      <c r="E1121" s="1"/>
      <c r="F1121" s="1"/>
      <c r="G1121" s="1"/>
      <c r="H1121" s="1"/>
      <c r="I1121" s="1"/>
      <c r="K1121" s="1"/>
      <c r="L1121" s="1"/>
      <c r="M1121" s="1"/>
      <c r="R1121" s="1"/>
      <c r="S1121" s="1"/>
      <c r="W1121" s="1"/>
      <c r="X1121" s="1"/>
      <c r="Y1121" s="1"/>
    </row>
    <row r="1122" spans="4:25">
      <c r="D1122" s="1"/>
      <c r="E1122" s="1"/>
      <c r="F1122" s="1"/>
      <c r="G1122" s="1"/>
      <c r="H1122" s="1"/>
      <c r="I1122" s="1"/>
      <c r="K1122" s="1"/>
      <c r="L1122" s="1"/>
      <c r="M1122" s="1"/>
      <c r="R1122" s="1"/>
      <c r="S1122" s="1"/>
      <c r="W1122" s="1"/>
      <c r="X1122" s="1"/>
      <c r="Y1122" s="1"/>
    </row>
    <row r="1123" spans="4:25">
      <c r="D1123" s="1"/>
      <c r="E1123" s="1"/>
      <c r="F1123" s="1"/>
      <c r="G1123" s="1"/>
      <c r="H1123" s="1"/>
      <c r="I1123" s="1"/>
      <c r="K1123" s="1"/>
      <c r="L1123" s="1"/>
      <c r="M1123" s="1"/>
      <c r="R1123" s="1"/>
      <c r="S1123" s="1"/>
      <c r="W1123" s="1"/>
      <c r="X1123" s="1"/>
      <c r="Y1123" s="1"/>
    </row>
    <row r="1124" spans="4:25">
      <c r="D1124" s="1"/>
      <c r="E1124" s="1"/>
      <c r="F1124" s="1"/>
      <c r="G1124" s="1"/>
      <c r="H1124" s="1"/>
      <c r="I1124" s="1"/>
      <c r="K1124" s="1"/>
      <c r="L1124" s="1"/>
      <c r="M1124" s="1"/>
      <c r="R1124" s="1"/>
      <c r="S1124" s="1"/>
      <c r="W1124" s="1"/>
      <c r="X1124" s="1"/>
      <c r="Y1124" s="1"/>
    </row>
    <row r="1125" spans="4:25">
      <c r="D1125" s="1"/>
      <c r="E1125" s="1"/>
      <c r="F1125" s="1"/>
      <c r="G1125" s="1"/>
      <c r="H1125" s="1"/>
      <c r="I1125" s="1"/>
      <c r="K1125" s="1"/>
      <c r="L1125" s="1"/>
      <c r="M1125" s="1"/>
      <c r="R1125" s="1"/>
      <c r="S1125" s="1"/>
      <c r="W1125" s="1"/>
      <c r="X1125" s="1"/>
      <c r="Y1125" s="1"/>
    </row>
    <row r="1126" spans="4:25">
      <c r="D1126" s="1"/>
      <c r="E1126" s="1"/>
      <c r="F1126" s="1"/>
      <c r="G1126" s="1"/>
      <c r="H1126" s="1"/>
      <c r="I1126" s="1"/>
      <c r="K1126" s="1"/>
      <c r="L1126" s="1"/>
      <c r="M1126" s="1"/>
      <c r="R1126" s="1"/>
      <c r="S1126" s="1"/>
      <c r="W1126" s="1"/>
      <c r="X1126" s="1"/>
      <c r="Y1126" s="1"/>
    </row>
    <row r="1127" spans="4:25">
      <c r="D1127" s="1"/>
      <c r="E1127" s="1"/>
      <c r="F1127" s="1"/>
      <c r="G1127" s="1"/>
      <c r="H1127" s="1"/>
      <c r="I1127" s="1"/>
      <c r="K1127" s="1"/>
      <c r="L1127" s="1"/>
      <c r="M1127" s="1"/>
      <c r="R1127" s="1"/>
      <c r="S1127" s="1"/>
      <c r="W1127" s="1"/>
      <c r="X1127" s="1"/>
      <c r="Y1127" s="1"/>
    </row>
    <row r="1128" spans="4:25">
      <c r="D1128" s="1"/>
      <c r="E1128" s="1"/>
      <c r="F1128" s="1"/>
      <c r="G1128" s="1"/>
      <c r="H1128" s="1"/>
      <c r="I1128" s="1"/>
      <c r="K1128" s="1"/>
      <c r="L1128" s="1"/>
      <c r="M1128" s="1"/>
      <c r="R1128" s="1"/>
      <c r="S1128" s="1"/>
      <c r="W1128" s="1"/>
      <c r="X1128" s="1"/>
      <c r="Y1128" s="1"/>
    </row>
    <row r="1129" spans="4:25">
      <c r="D1129" s="1"/>
      <c r="E1129" s="1"/>
      <c r="F1129" s="1"/>
      <c r="G1129" s="1"/>
      <c r="H1129" s="1"/>
      <c r="I1129" s="1"/>
      <c r="K1129" s="1"/>
      <c r="L1129" s="1"/>
      <c r="M1129" s="1"/>
      <c r="R1129" s="1"/>
      <c r="S1129" s="1"/>
      <c r="W1129" s="1"/>
      <c r="X1129" s="1"/>
      <c r="Y1129" s="1"/>
    </row>
    <row r="1130" spans="4:25">
      <c r="D1130" s="1"/>
      <c r="E1130" s="1"/>
      <c r="F1130" s="1"/>
      <c r="G1130" s="1"/>
      <c r="H1130" s="1"/>
      <c r="I1130" s="1"/>
      <c r="K1130" s="1"/>
      <c r="L1130" s="1"/>
      <c r="M1130" s="1"/>
      <c r="R1130" s="1"/>
      <c r="S1130" s="1"/>
      <c r="W1130" s="1"/>
      <c r="X1130" s="1"/>
      <c r="Y1130" s="1"/>
    </row>
    <row r="1131" spans="4:25">
      <c r="D1131" s="1"/>
      <c r="E1131" s="1"/>
      <c r="F1131" s="1"/>
      <c r="G1131" s="1"/>
      <c r="H1131" s="1"/>
      <c r="I1131" s="1"/>
      <c r="K1131" s="1"/>
      <c r="L1131" s="1"/>
      <c r="M1131" s="1"/>
      <c r="R1131" s="1"/>
      <c r="S1131" s="1"/>
      <c r="W1131" s="1"/>
      <c r="X1131" s="1"/>
      <c r="Y1131" s="1"/>
    </row>
    <row r="1132" spans="4:25">
      <c r="D1132" s="1"/>
      <c r="E1132" s="1"/>
      <c r="F1132" s="1"/>
      <c r="G1132" s="1"/>
      <c r="H1132" s="1"/>
      <c r="I1132" s="1"/>
      <c r="K1132" s="1"/>
      <c r="L1132" s="1"/>
      <c r="M1132" s="1"/>
      <c r="R1132" s="1"/>
      <c r="S1132" s="1"/>
      <c r="W1132" s="1"/>
      <c r="X1132" s="1"/>
      <c r="Y1132" s="1"/>
    </row>
    <row r="1133" spans="4:25">
      <c r="D1133" s="1"/>
      <c r="E1133" s="1"/>
      <c r="F1133" s="1"/>
      <c r="G1133" s="1"/>
      <c r="H1133" s="1"/>
      <c r="I1133" s="1"/>
      <c r="K1133" s="1"/>
      <c r="L1133" s="1"/>
      <c r="M1133" s="1"/>
      <c r="R1133" s="1"/>
      <c r="S1133" s="1"/>
      <c r="W1133" s="1"/>
      <c r="X1133" s="1"/>
      <c r="Y1133" s="1"/>
    </row>
    <row r="1134" spans="4:25">
      <c r="D1134" s="1"/>
      <c r="E1134" s="1"/>
      <c r="F1134" s="1"/>
      <c r="G1134" s="1"/>
      <c r="H1134" s="1"/>
      <c r="I1134" s="1"/>
      <c r="K1134" s="1"/>
      <c r="L1134" s="1"/>
      <c r="M1134" s="1"/>
      <c r="R1134" s="1"/>
      <c r="S1134" s="1"/>
      <c r="W1134" s="1"/>
      <c r="X1134" s="1"/>
      <c r="Y1134" s="1"/>
    </row>
    <row r="1135" spans="4:25">
      <c r="D1135" s="1"/>
      <c r="E1135" s="1"/>
      <c r="F1135" s="1"/>
      <c r="G1135" s="1"/>
      <c r="H1135" s="1"/>
      <c r="I1135" s="1"/>
      <c r="K1135" s="1"/>
      <c r="L1135" s="1"/>
      <c r="M1135" s="1"/>
      <c r="R1135" s="1"/>
      <c r="S1135" s="1"/>
      <c r="W1135" s="1"/>
      <c r="X1135" s="1"/>
      <c r="Y1135" s="1"/>
    </row>
    <row r="1136" spans="4:25">
      <c r="D1136" s="1"/>
      <c r="E1136" s="1"/>
      <c r="F1136" s="1"/>
      <c r="G1136" s="1"/>
      <c r="H1136" s="1"/>
      <c r="I1136" s="1"/>
      <c r="K1136" s="1"/>
      <c r="L1136" s="1"/>
      <c r="M1136" s="1"/>
      <c r="R1136" s="1"/>
      <c r="S1136" s="1"/>
      <c r="W1136" s="1"/>
      <c r="X1136" s="1"/>
      <c r="Y1136" s="1"/>
    </row>
    <row r="1137" spans="4:25">
      <c r="D1137" s="1"/>
      <c r="E1137" s="1"/>
      <c r="F1137" s="1"/>
      <c r="G1137" s="1"/>
      <c r="H1137" s="1"/>
      <c r="I1137" s="1"/>
      <c r="K1137" s="1"/>
      <c r="L1137" s="1"/>
      <c r="M1137" s="1"/>
      <c r="R1137" s="1"/>
      <c r="S1137" s="1"/>
      <c r="W1137" s="1"/>
      <c r="X1137" s="1"/>
      <c r="Y1137" s="1"/>
    </row>
    <row r="1138" spans="4:25">
      <c r="D1138" s="1"/>
      <c r="E1138" s="1"/>
      <c r="F1138" s="1"/>
      <c r="G1138" s="1"/>
      <c r="H1138" s="1"/>
      <c r="I1138" s="1"/>
      <c r="K1138" s="1"/>
      <c r="L1138" s="1"/>
      <c r="M1138" s="1"/>
      <c r="R1138" s="1"/>
      <c r="S1138" s="1"/>
      <c r="W1138" s="1"/>
      <c r="X1138" s="1"/>
      <c r="Y1138" s="1"/>
    </row>
    <row r="1139" spans="4:25">
      <c r="D1139" s="1"/>
      <c r="E1139" s="1"/>
      <c r="F1139" s="1"/>
      <c r="G1139" s="1"/>
      <c r="H1139" s="1"/>
      <c r="I1139" s="1"/>
      <c r="K1139" s="1"/>
      <c r="L1139" s="1"/>
      <c r="M1139" s="1"/>
      <c r="R1139" s="1"/>
      <c r="S1139" s="1"/>
      <c r="W1139" s="1"/>
      <c r="X1139" s="1"/>
      <c r="Y1139" s="1"/>
    </row>
    <row r="1140" spans="4:25">
      <c r="D1140" s="1"/>
      <c r="E1140" s="1"/>
      <c r="F1140" s="1"/>
      <c r="G1140" s="1"/>
      <c r="H1140" s="1"/>
      <c r="I1140" s="1"/>
      <c r="K1140" s="1"/>
      <c r="L1140" s="1"/>
      <c r="M1140" s="1"/>
      <c r="R1140" s="1"/>
      <c r="S1140" s="1"/>
      <c r="W1140" s="1"/>
      <c r="X1140" s="1"/>
      <c r="Y1140" s="1"/>
    </row>
    <row r="1141" spans="4:25">
      <c r="D1141" s="1"/>
      <c r="E1141" s="1"/>
      <c r="F1141" s="1"/>
      <c r="G1141" s="1"/>
      <c r="H1141" s="1"/>
      <c r="I1141" s="1"/>
      <c r="K1141" s="1"/>
      <c r="L1141" s="1"/>
      <c r="M1141" s="1"/>
      <c r="R1141" s="1"/>
      <c r="S1141" s="1"/>
      <c r="W1141" s="1"/>
      <c r="X1141" s="1"/>
      <c r="Y1141" s="1"/>
    </row>
    <row r="1142" spans="4:25">
      <c r="D1142" s="1"/>
      <c r="E1142" s="1"/>
      <c r="F1142" s="1"/>
      <c r="G1142" s="1"/>
      <c r="H1142" s="1"/>
      <c r="I1142" s="1"/>
      <c r="K1142" s="1"/>
      <c r="L1142" s="1"/>
      <c r="M1142" s="1"/>
      <c r="R1142" s="1"/>
      <c r="S1142" s="1"/>
      <c r="W1142" s="1"/>
      <c r="X1142" s="1"/>
      <c r="Y1142" s="1"/>
    </row>
    <row r="1143" spans="4:25">
      <c r="D1143" s="1"/>
      <c r="E1143" s="1"/>
      <c r="F1143" s="1"/>
      <c r="G1143" s="1"/>
      <c r="H1143" s="1"/>
      <c r="I1143" s="1"/>
      <c r="K1143" s="1"/>
      <c r="L1143" s="1"/>
      <c r="M1143" s="1"/>
      <c r="R1143" s="1"/>
      <c r="S1143" s="1"/>
      <c r="W1143" s="1"/>
      <c r="X1143" s="1"/>
      <c r="Y1143" s="1"/>
    </row>
    <row r="1144" spans="4:25">
      <c r="D1144" s="1"/>
      <c r="E1144" s="1"/>
      <c r="F1144" s="1"/>
      <c r="G1144" s="1"/>
      <c r="H1144" s="1"/>
      <c r="I1144" s="1"/>
      <c r="K1144" s="1"/>
      <c r="L1144" s="1"/>
      <c r="M1144" s="1"/>
      <c r="R1144" s="1"/>
      <c r="S1144" s="1"/>
      <c r="W1144" s="1"/>
      <c r="X1144" s="1"/>
      <c r="Y1144" s="1"/>
    </row>
    <row r="1145" spans="4:25">
      <c r="D1145" s="1"/>
      <c r="E1145" s="1"/>
      <c r="F1145" s="1"/>
      <c r="G1145" s="1"/>
      <c r="H1145" s="1"/>
      <c r="I1145" s="1"/>
      <c r="K1145" s="1"/>
      <c r="L1145" s="1"/>
      <c r="M1145" s="1"/>
      <c r="R1145" s="1"/>
      <c r="S1145" s="1"/>
      <c r="W1145" s="1"/>
      <c r="X1145" s="1"/>
      <c r="Y1145" s="1"/>
    </row>
    <row r="1146" spans="4:25">
      <c r="D1146" s="1"/>
      <c r="E1146" s="1"/>
      <c r="F1146" s="1"/>
      <c r="G1146" s="1"/>
      <c r="H1146" s="1"/>
      <c r="I1146" s="1"/>
      <c r="K1146" s="1"/>
      <c r="L1146" s="1"/>
      <c r="M1146" s="1"/>
      <c r="R1146" s="1"/>
      <c r="S1146" s="1"/>
      <c r="W1146" s="1"/>
      <c r="X1146" s="1"/>
      <c r="Y1146" s="1"/>
    </row>
    <row r="1147" spans="4:25">
      <c r="D1147" s="1"/>
      <c r="E1147" s="1"/>
      <c r="F1147" s="1"/>
      <c r="G1147" s="1"/>
      <c r="H1147" s="1"/>
      <c r="I1147" s="1"/>
      <c r="K1147" s="1"/>
      <c r="L1147" s="1"/>
      <c r="M1147" s="1"/>
      <c r="R1147" s="1"/>
      <c r="S1147" s="1"/>
      <c r="W1147" s="1"/>
      <c r="X1147" s="1"/>
      <c r="Y1147" s="1"/>
    </row>
    <row r="1148" spans="4:25">
      <c r="D1148" s="1"/>
      <c r="E1148" s="1"/>
      <c r="F1148" s="1"/>
      <c r="G1148" s="1"/>
      <c r="H1148" s="1"/>
      <c r="I1148" s="1"/>
      <c r="K1148" s="1"/>
      <c r="L1148" s="1"/>
      <c r="M1148" s="1"/>
      <c r="R1148" s="1"/>
      <c r="S1148" s="1"/>
      <c r="W1148" s="1"/>
      <c r="X1148" s="1"/>
      <c r="Y1148" s="1"/>
    </row>
    <row r="1149" spans="4:25">
      <c r="D1149" s="1"/>
      <c r="E1149" s="1"/>
      <c r="F1149" s="1"/>
      <c r="G1149" s="1"/>
      <c r="H1149" s="1"/>
      <c r="I1149" s="1"/>
      <c r="K1149" s="1"/>
      <c r="L1149" s="1"/>
      <c r="M1149" s="1"/>
      <c r="R1149" s="1"/>
      <c r="S1149" s="1"/>
      <c r="W1149" s="1"/>
      <c r="X1149" s="1"/>
      <c r="Y1149" s="1"/>
    </row>
    <row r="1150" spans="4:25">
      <c r="D1150" s="1"/>
      <c r="E1150" s="1"/>
      <c r="F1150" s="1"/>
      <c r="G1150" s="1"/>
      <c r="H1150" s="1"/>
      <c r="I1150" s="1"/>
      <c r="K1150" s="1"/>
      <c r="L1150" s="1"/>
      <c r="M1150" s="1"/>
      <c r="R1150" s="1"/>
      <c r="S1150" s="1"/>
      <c r="W1150" s="1"/>
      <c r="X1150" s="1"/>
      <c r="Y1150" s="1"/>
    </row>
    <row r="1151" spans="4:25">
      <c r="D1151" s="1"/>
      <c r="E1151" s="1"/>
      <c r="F1151" s="1"/>
      <c r="G1151" s="1"/>
      <c r="H1151" s="1"/>
      <c r="I1151" s="1"/>
      <c r="K1151" s="1"/>
      <c r="L1151" s="1"/>
      <c r="M1151" s="1"/>
      <c r="R1151" s="1"/>
      <c r="S1151" s="1"/>
      <c r="W1151" s="1"/>
      <c r="X1151" s="1"/>
      <c r="Y1151" s="1"/>
    </row>
    <row r="1152" spans="4:25">
      <c r="D1152" s="1"/>
      <c r="E1152" s="1"/>
      <c r="F1152" s="1"/>
      <c r="G1152" s="1"/>
      <c r="H1152" s="1"/>
      <c r="I1152" s="1"/>
      <c r="K1152" s="1"/>
      <c r="L1152" s="1"/>
      <c r="M1152" s="1"/>
      <c r="R1152" s="1"/>
      <c r="S1152" s="1"/>
      <c r="W1152" s="1"/>
      <c r="X1152" s="1"/>
      <c r="Y1152" s="1"/>
    </row>
    <row r="1153" spans="4:25">
      <c r="D1153" s="1"/>
      <c r="E1153" s="1"/>
      <c r="F1153" s="1"/>
      <c r="G1153" s="1"/>
      <c r="H1153" s="1"/>
      <c r="I1153" s="1"/>
      <c r="K1153" s="1"/>
      <c r="L1153" s="1"/>
      <c r="M1153" s="1"/>
      <c r="R1153" s="1"/>
      <c r="S1153" s="1"/>
      <c r="W1153" s="1"/>
      <c r="X1153" s="1"/>
      <c r="Y1153" s="1"/>
    </row>
    <row r="1154" spans="4:25">
      <c r="D1154" s="1"/>
      <c r="E1154" s="1"/>
      <c r="F1154" s="1"/>
      <c r="G1154" s="1"/>
      <c r="H1154" s="1"/>
      <c r="I1154" s="1"/>
      <c r="K1154" s="1"/>
      <c r="L1154" s="1"/>
      <c r="M1154" s="1"/>
      <c r="R1154" s="1"/>
      <c r="S1154" s="1"/>
      <c r="W1154" s="1"/>
      <c r="X1154" s="1"/>
      <c r="Y1154" s="1"/>
    </row>
    <row r="1155" spans="4:25">
      <c r="D1155" s="1"/>
      <c r="E1155" s="1"/>
      <c r="F1155" s="1"/>
      <c r="G1155" s="1"/>
      <c r="H1155" s="1"/>
      <c r="I1155" s="1"/>
      <c r="K1155" s="1"/>
      <c r="L1155" s="1"/>
      <c r="M1155" s="1"/>
      <c r="R1155" s="1"/>
      <c r="S1155" s="1"/>
      <c r="W1155" s="1"/>
      <c r="X1155" s="1"/>
      <c r="Y1155" s="1"/>
    </row>
    <row r="1156" spans="4:25">
      <c r="D1156" s="1"/>
      <c r="E1156" s="1"/>
      <c r="F1156" s="1"/>
      <c r="G1156" s="1"/>
      <c r="H1156" s="1"/>
      <c r="I1156" s="1"/>
      <c r="K1156" s="1"/>
      <c r="L1156" s="1"/>
      <c r="M1156" s="1"/>
      <c r="R1156" s="1"/>
      <c r="S1156" s="1"/>
      <c r="W1156" s="1"/>
      <c r="X1156" s="1"/>
      <c r="Y1156" s="1"/>
    </row>
    <row r="1157" spans="4:25">
      <c r="D1157" s="1"/>
      <c r="E1157" s="1"/>
      <c r="F1157" s="1"/>
      <c r="G1157" s="1"/>
      <c r="H1157" s="1"/>
      <c r="I1157" s="1"/>
      <c r="K1157" s="1"/>
      <c r="L1157" s="1"/>
      <c r="M1157" s="1"/>
      <c r="R1157" s="1"/>
      <c r="S1157" s="1"/>
      <c r="W1157" s="1"/>
      <c r="X1157" s="1"/>
      <c r="Y1157" s="1"/>
    </row>
    <row r="1158" spans="4:25">
      <c r="D1158" s="1"/>
      <c r="E1158" s="1"/>
      <c r="F1158" s="1"/>
      <c r="G1158" s="1"/>
      <c r="H1158" s="1"/>
      <c r="I1158" s="1"/>
      <c r="K1158" s="1"/>
      <c r="L1158" s="1"/>
      <c r="M1158" s="1"/>
      <c r="R1158" s="1"/>
      <c r="S1158" s="1"/>
      <c r="W1158" s="1"/>
      <c r="X1158" s="1"/>
      <c r="Y1158" s="1"/>
    </row>
    <row r="1159" spans="4:25">
      <c r="D1159" s="1"/>
      <c r="E1159" s="1"/>
      <c r="F1159" s="1"/>
      <c r="G1159" s="1"/>
      <c r="H1159" s="1"/>
      <c r="I1159" s="1"/>
      <c r="K1159" s="1"/>
      <c r="L1159" s="1"/>
      <c r="M1159" s="1"/>
      <c r="R1159" s="1"/>
      <c r="S1159" s="1"/>
      <c r="W1159" s="1"/>
      <c r="X1159" s="1"/>
      <c r="Y1159" s="1"/>
    </row>
    <row r="1160" spans="4:25">
      <c r="D1160" s="1"/>
      <c r="E1160" s="1"/>
      <c r="F1160" s="1"/>
      <c r="G1160" s="1"/>
      <c r="H1160" s="1"/>
      <c r="I1160" s="1"/>
      <c r="K1160" s="1"/>
      <c r="L1160" s="1"/>
      <c r="M1160" s="1"/>
      <c r="R1160" s="1"/>
      <c r="S1160" s="1"/>
      <c r="W1160" s="1"/>
      <c r="X1160" s="1"/>
      <c r="Y1160" s="1"/>
    </row>
    <row r="1161" spans="4:25">
      <c r="D1161" s="1"/>
      <c r="E1161" s="1"/>
      <c r="F1161" s="1"/>
      <c r="G1161" s="1"/>
      <c r="H1161" s="1"/>
      <c r="I1161" s="1"/>
      <c r="K1161" s="1"/>
      <c r="L1161" s="1"/>
      <c r="M1161" s="1"/>
      <c r="R1161" s="1"/>
      <c r="S1161" s="1"/>
      <c r="W1161" s="1"/>
      <c r="X1161" s="1"/>
      <c r="Y1161" s="1"/>
    </row>
    <row r="1162" spans="4:25">
      <c r="D1162" s="1"/>
      <c r="E1162" s="1"/>
      <c r="F1162" s="1"/>
      <c r="G1162" s="1"/>
      <c r="H1162" s="1"/>
      <c r="I1162" s="1"/>
      <c r="K1162" s="1"/>
      <c r="L1162" s="1"/>
      <c r="M1162" s="1"/>
      <c r="R1162" s="1"/>
      <c r="S1162" s="1"/>
      <c r="W1162" s="1"/>
      <c r="X1162" s="1"/>
      <c r="Y1162" s="1"/>
    </row>
    <row r="1163" spans="4:25">
      <c r="D1163" s="1"/>
      <c r="E1163" s="1"/>
      <c r="F1163" s="1"/>
      <c r="G1163" s="1"/>
      <c r="H1163" s="1"/>
      <c r="I1163" s="1"/>
      <c r="K1163" s="1"/>
      <c r="L1163" s="1"/>
      <c r="M1163" s="1"/>
      <c r="R1163" s="1"/>
      <c r="S1163" s="1"/>
      <c r="W1163" s="1"/>
      <c r="X1163" s="1"/>
      <c r="Y1163" s="1"/>
    </row>
    <row r="1164" spans="4:25">
      <c r="D1164" s="1"/>
      <c r="E1164" s="1"/>
      <c r="F1164" s="1"/>
      <c r="G1164" s="1"/>
      <c r="H1164" s="1"/>
      <c r="I1164" s="1"/>
      <c r="K1164" s="1"/>
      <c r="L1164" s="1"/>
      <c r="M1164" s="1"/>
      <c r="R1164" s="1"/>
      <c r="S1164" s="1"/>
      <c r="W1164" s="1"/>
      <c r="X1164" s="1"/>
      <c r="Y1164" s="1"/>
    </row>
    <row r="1165" spans="4:25">
      <c r="D1165" s="1"/>
      <c r="E1165" s="1"/>
      <c r="F1165" s="1"/>
      <c r="G1165" s="1"/>
      <c r="H1165" s="1"/>
      <c r="I1165" s="1"/>
      <c r="K1165" s="1"/>
      <c r="L1165" s="1"/>
      <c r="M1165" s="1"/>
      <c r="R1165" s="1"/>
      <c r="S1165" s="1"/>
      <c r="W1165" s="1"/>
      <c r="X1165" s="1"/>
      <c r="Y1165" s="1"/>
    </row>
    <row r="1166" spans="4:25">
      <c r="D1166" s="1"/>
      <c r="E1166" s="1"/>
      <c r="F1166" s="1"/>
      <c r="G1166" s="1"/>
      <c r="H1166" s="1"/>
      <c r="I1166" s="1"/>
      <c r="K1166" s="1"/>
      <c r="L1166" s="1"/>
      <c r="M1166" s="1"/>
      <c r="R1166" s="1"/>
      <c r="S1166" s="1"/>
      <c r="W1166" s="1"/>
      <c r="X1166" s="1"/>
      <c r="Y1166" s="1"/>
    </row>
    <row r="1167" spans="4:25">
      <c r="D1167" s="1"/>
      <c r="E1167" s="1"/>
      <c r="F1167" s="1"/>
      <c r="G1167" s="1"/>
      <c r="H1167" s="1"/>
      <c r="I1167" s="1"/>
      <c r="K1167" s="1"/>
      <c r="L1167" s="1"/>
      <c r="M1167" s="1"/>
      <c r="R1167" s="1"/>
      <c r="S1167" s="1"/>
      <c r="W1167" s="1"/>
      <c r="X1167" s="1"/>
      <c r="Y1167" s="1"/>
    </row>
    <row r="1168" spans="4:25">
      <c r="D1168" s="1"/>
      <c r="E1168" s="1"/>
      <c r="F1168" s="1"/>
      <c r="G1168" s="1"/>
      <c r="H1168" s="1"/>
      <c r="I1168" s="1"/>
      <c r="K1168" s="1"/>
      <c r="L1168" s="1"/>
      <c r="M1168" s="1"/>
      <c r="R1168" s="1"/>
      <c r="S1168" s="1"/>
      <c r="W1168" s="1"/>
      <c r="X1168" s="1"/>
      <c r="Y1168" s="1"/>
    </row>
    <row r="1169" spans="4:25">
      <c r="D1169" s="1"/>
      <c r="E1169" s="1"/>
      <c r="F1169" s="1"/>
      <c r="G1169" s="1"/>
      <c r="H1169" s="1"/>
      <c r="I1169" s="1"/>
      <c r="K1169" s="1"/>
      <c r="L1169" s="1"/>
      <c r="M1169" s="1"/>
      <c r="R1169" s="1"/>
      <c r="S1169" s="1"/>
      <c r="W1169" s="1"/>
      <c r="X1169" s="1"/>
      <c r="Y1169" s="1"/>
    </row>
    <row r="1170" spans="4:25">
      <c r="D1170" s="1"/>
      <c r="E1170" s="1"/>
      <c r="F1170" s="1"/>
      <c r="G1170" s="1"/>
      <c r="H1170" s="1"/>
      <c r="I1170" s="1"/>
      <c r="K1170" s="1"/>
      <c r="L1170" s="1"/>
      <c r="M1170" s="1"/>
      <c r="R1170" s="1"/>
      <c r="S1170" s="1"/>
      <c r="W1170" s="1"/>
      <c r="X1170" s="1"/>
      <c r="Y1170" s="1"/>
    </row>
    <row r="1171" spans="4:25">
      <c r="D1171" s="1"/>
      <c r="E1171" s="1"/>
      <c r="F1171" s="1"/>
      <c r="G1171" s="1"/>
      <c r="H1171" s="1"/>
      <c r="I1171" s="1"/>
      <c r="K1171" s="1"/>
      <c r="L1171" s="1"/>
      <c r="M1171" s="1"/>
      <c r="R1171" s="1"/>
      <c r="S1171" s="1"/>
      <c r="W1171" s="1"/>
      <c r="X1171" s="1"/>
      <c r="Y1171" s="1"/>
    </row>
    <row r="1172" spans="4:25">
      <c r="D1172" s="1"/>
      <c r="E1172" s="1"/>
      <c r="F1172" s="1"/>
      <c r="G1172" s="1"/>
      <c r="H1172" s="1"/>
      <c r="I1172" s="1"/>
      <c r="K1172" s="1"/>
      <c r="L1172" s="1"/>
      <c r="M1172" s="1"/>
      <c r="R1172" s="1"/>
      <c r="S1172" s="1"/>
      <c r="W1172" s="1"/>
      <c r="X1172" s="1"/>
      <c r="Y1172" s="1"/>
    </row>
    <row r="1173" spans="4:25">
      <c r="D1173" s="1"/>
      <c r="E1173" s="1"/>
      <c r="F1173" s="1"/>
      <c r="G1173" s="1"/>
      <c r="H1173" s="1"/>
      <c r="I1173" s="1"/>
      <c r="K1173" s="1"/>
      <c r="L1173" s="1"/>
      <c r="M1173" s="1"/>
      <c r="R1173" s="1"/>
      <c r="S1173" s="1"/>
      <c r="W1173" s="1"/>
      <c r="X1173" s="1"/>
      <c r="Y1173" s="1"/>
    </row>
    <row r="1174" spans="4:25">
      <c r="D1174" s="1"/>
      <c r="E1174" s="1"/>
      <c r="F1174" s="1"/>
      <c r="G1174" s="1"/>
      <c r="H1174" s="1"/>
      <c r="I1174" s="1"/>
      <c r="K1174" s="1"/>
      <c r="L1174" s="1"/>
      <c r="M1174" s="1"/>
      <c r="R1174" s="1"/>
      <c r="S1174" s="1"/>
      <c r="W1174" s="1"/>
      <c r="X1174" s="1"/>
      <c r="Y1174" s="1"/>
    </row>
    <row r="1175" spans="4:25">
      <c r="D1175" s="1"/>
      <c r="E1175" s="1"/>
      <c r="F1175" s="1"/>
      <c r="G1175" s="1"/>
      <c r="H1175" s="1"/>
      <c r="I1175" s="1"/>
      <c r="K1175" s="1"/>
      <c r="L1175" s="1"/>
      <c r="M1175" s="1"/>
      <c r="R1175" s="1"/>
      <c r="S1175" s="1"/>
      <c r="W1175" s="1"/>
      <c r="X1175" s="1"/>
      <c r="Y1175" s="1"/>
    </row>
    <row r="1176" spans="4:25">
      <c r="D1176" s="1"/>
      <c r="E1176" s="1"/>
      <c r="F1176" s="1"/>
      <c r="G1176" s="1"/>
      <c r="H1176" s="1"/>
      <c r="I1176" s="1"/>
      <c r="K1176" s="1"/>
      <c r="L1176" s="1"/>
      <c r="M1176" s="1"/>
      <c r="R1176" s="1"/>
      <c r="S1176" s="1"/>
      <c r="W1176" s="1"/>
      <c r="X1176" s="1"/>
      <c r="Y1176" s="1"/>
    </row>
    <row r="1177" spans="4:25">
      <c r="D1177" s="1"/>
      <c r="E1177" s="1"/>
      <c r="F1177" s="1"/>
      <c r="G1177" s="1"/>
      <c r="H1177" s="1"/>
      <c r="I1177" s="1"/>
      <c r="K1177" s="1"/>
      <c r="L1177" s="1"/>
      <c r="M1177" s="1"/>
      <c r="R1177" s="1"/>
      <c r="S1177" s="1"/>
      <c r="W1177" s="1"/>
      <c r="X1177" s="1"/>
      <c r="Y1177" s="1"/>
    </row>
    <row r="1178" spans="4:25">
      <c r="D1178" s="1"/>
      <c r="E1178" s="1"/>
      <c r="F1178" s="1"/>
      <c r="G1178" s="1"/>
      <c r="H1178" s="1"/>
      <c r="I1178" s="1"/>
      <c r="K1178" s="1"/>
      <c r="L1178" s="1"/>
      <c r="M1178" s="1"/>
      <c r="R1178" s="1"/>
      <c r="S1178" s="1"/>
      <c r="W1178" s="1"/>
      <c r="X1178" s="1"/>
      <c r="Y1178" s="1"/>
    </row>
    <row r="1179" spans="4:25">
      <c r="D1179" s="1"/>
      <c r="E1179" s="1"/>
      <c r="F1179" s="1"/>
      <c r="G1179" s="1"/>
      <c r="H1179" s="1"/>
      <c r="I1179" s="1"/>
      <c r="K1179" s="1"/>
      <c r="L1179" s="1"/>
      <c r="M1179" s="1"/>
      <c r="R1179" s="1"/>
      <c r="S1179" s="1"/>
      <c r="W1179" s="1"/>
      <c r="X1179" s="1"/>
      <c r="Y1179" s="1"/>
    </row>
    <row r="1180" spans="4:25">
      <c r="D1180" s="1"/>
      <c r="E1180" s="1"/>
      <c r="F1180" s="1"/>
      <c r="G1180" s="1"/>
      <c r="H1180" s="1"/>
      <c r="I1180" s="1"/>
      <c r="K1180" s="1"/>
      <c r="L1180" s="1"/>
      <c r="M1180" s="1"/>
      <c r="R1180" s="1"/>
      <c r="S1180" s="1"/>
      <c r="W1180" s="1"/>
      <c r="X1180" s="1"/>
      <c r="Y1180" s="1"/>
    </row>
    <row r="1181" spans="4:25">
      <c r="D1181" s="1"/>
      <c r="E1181" s="1"/>
      <c r="F1181" s="1"/>
      <c r="G1181" s="1"/>
      <c r="H1181" s="1"/>
      <c r="I1181" s="1"/>
      <c r="K1181" s="1"/>
      <c r="L1181" s="1"/>
      <c r="M1181" s="1"/>
      <c r="R1181" s="1"/>
      <c r="S1181" s="1"/>
      <c r="W1181" s="1"/>
      <c r="X1181" s="1"/>
      <c r="Y1181" s="1"/>
    </row>
    <row r="1182" spans="4:25">
      <c r="D1182" s="1"/>
      <c r="E1182" s="1"/>
      <c r="F1182" s="1"/>
      <c r="G1182" s="1"/>
      <c r="H1182" s="1"/>
      <c r="I1182" s="1"/>
      <c r="K1182" s="1"/>
      <c r="L1182" s="1"/>
      <c r="M1182" s="1"/>
      <c r="R1182" s="1"/>
      <c r="S1182" s="1"/>
      <c r="W1182" s="1"/>
      <c r="X1182" s="1"/>
      <c r="Y1182" s="1"/>
    </row>
    <row r="1183" spans="4:25">
      <c r="D1183" s="1"/>
      <c r="E1183" s="1"/>
      <c r="F1183" s="1"/>
      <c r="G1183" s="1"/>
      <c r="H1183" s="1"/>
      <c r="I1183" s="1"/>
      <c r="K1183" s="1"/>
      <c r="L1183" s="1"/>
      <c r="M1183" s="1"/>
      <c r="R1183" s="1"/>
      <c r="S1183" s="1"/>
      <c r="W1183" s="1"/>
      <c r="X1183" s="1"/>
      <c r="Y1183" s="1"/>
    </row>
    <row r="1184" spans="4:25">
      <c r="D1184" s="1"/>
      <c r="E1184" s="1"/>
      <c r="F1184" s="1"/>
      <c r="G1184" s="1"/>
      <c r="H1184" s="1"/>
      <c r="I1184" s="1"/>
      <c r="K1184" s="1"/>
      <c r="L1184" s="1"/>
      <c r="M1184" s="1"/>
      <c r="R1184" s="1"/>
      <c r="S1184" s="1"/>
      <c r="W1184" s="1"/>
      <c r="X1184" s="1"/>
      <c r="Y1184" s="1"/>
    </row>
    <row r="1185" spans="4:25">
      <c r="D1185" s="1"/>
      <c r="E1185" s="1"/>
      <c r="F1185" s="1"/>
      <c r="G1185" s="1"/>
      <c r="H1185" s="1"/>
      <c r="I1185" s="1"/>
      <c r="K1185" s="1"/>
      <c r="L1185" s="1"/>
      <c r="M1185" s="1"/>
      <c r="R1185" s="1"/>
      <c r="S1185" s="1"/>
      <c r="W1185" s="1"/>
      <c r="X1185" s="1"/>
      <c r="Y1185" s="1"/>
    </row>
    <row r="1186" spans="4:25">
      <c r="D1186" s="1"/>
      <c r="E1186" s="1"/>
      <c r="F1186" s="1"/>
      <c r="G1186" s="1"/>
      <c r="H1186" s="1"/>
      <c r="I1186" s="1"/>
      <c r="K1186" s="1"/>
      <c r="L1186" s="1"/>
      <c r="M1186" s="1"/>
      <c r="R1186" s="1"/>
      <c r="S1186" s="1"/>
      <c r="W1186" s="1"/>
      <c r="X1186" s="1"/>
      <c r="Y1186" s="1"/>
    </row>
    <row r="1187" spans="4:25">
      <c r="D1187" s="1"/>
      <c r="E1187" s="1"/>
      <c r="F1187" s="1"/>
      <c r="G1187" s="1"/>
      <c r="H1187" s="1"/>
      <c r="I1187" s="1"/>
      <c r="K1187" s="1"/>
      <c r="L1187" s="1"/>
      <c r="M1187" s="1"/>
      <c r="R1187" s="1"/>
      <c r="S1187" s="1"/>
      <c r="W1187" s="1"/>
      <c r="X1187" s="1"/>
      <c r="Y1187" s="1"/>
    </row>
    <row r="1188" spans="4:25">
      <c r="D1188" s="1"/>
      <c r="E1188" s="1"/>
      <c r="F1188" s="1"/>
      <c r="G1188" s="1"/>
      <c r="H1188" s="1"/>
      <c r="I1188" s="1"/>
      <c r="K1188" s="1"/>
      <c r="L1188" s="1"/>
      <c r="M1188" s="1"/>
      <c r="R1188" s="1"/>
      <c r="S1188" s="1"/>
      <c r="W1188" s="1"/>
      <c r="X1188" s="1"/>
      <c r="Y1188" s="1"/>
    </row>
    <row r="1189" spans="4:25">
      <c r="D1189" s="1"/>
      <c r="E1189" s="1"/>
      <c r="F1189" s="1"/>
      <c r="G1189" s="1"/>
      <c r="H1189" s="1"/>
      <c r="I1189" s="1"/>
      <c r="K1189" s="1"/>
      <c r="L1189" s="1"/>
      <c r="M1189" s="1"/>
      <c r="R1189" s="1"/>
      <c r="S1189" s="1"/>
      <c r="W1189" s="1"/>
      <c r="X1189" s="1"/>
      <c r="Y1189" s="1"/>
    </row>
    <row r="1190" spans="4:25">
      <c r="D1190" s="1"/>
      <c r="E1190" s="1"/>
      <c r="F1190" s="1"/>
      <c r="G1190" s="1"/>
      <c r="H1190" s="1"/>
      <c r="I1190" s="1"/>
      <c r="K1190" s="1"/>
      <c r="L1190" s="1"/>
      <c r="M1190" s="1"/>
      <c r="R1190" s="1"/>
      <c r="S1190" s="1"/>
      <c r="W1190" s="1"/>
      <c r="X1190" s="1"/>
      <c r="Y1190" s="1"/>
    </row>
    <row r="1191" spans="4:25">
      <c r="D1191" s="1"/>
      <c r="E1191" s="1"/>
      <c r="F1191" s="1"/>
      <c r="G1191" s="1"/>
      <c r="H1191" s="1"/>
      <c r="I1191" s="1"/>
      <c r="K1191" s="1"/>
      <c r="L1191" s="1"/>
      <c r="M1191" s="1"/>
      <c r="R1191" s="1"/>
      <c r="S1191" s="1"/>
      <c r="W1191" s="1"/>
      <c r="X1191" s="1"/>
      <c r="Y1191" s="1"/>
    </row>
    <row r="1192" spans="4:25">
      <c r="D1192" s="1"/>
      <c r="E1192" s="1"/>
      <c r="F1192" s="1"/>
      <c r="G1192" s="1"/>
      <c r="H1192" s="1"/>
      <c r="I1192" s="1"/>
      <c r="K1192" s="1"/>
      <c r="L1192" s="1"/>
      <c r="M1192" s="1"/>
      <c r="R1192" s="1"/>
      <c r="S1192" s="1"/>
      <c r="W1192" s="1"/>
      <c r="X1192" s="1"/>
      <c r="Y1192" s="1"/>
    </row>
    <row r="1193" spans="4:25">
      <c r="D1193" s="1"/>
      <c r="E1193" s="1"/>
      <c r="F1193" s="1"/>
      <c r="G1193" s="1"/>
      <c r="H1193" s="1"/>
      <c r="I1193" s="1"/>
      <c r="K1193" s="1"/>
      <c r="L1193" s="1"/>
      <c r="M1193" s="1"/>
      <c r="R1193" s="1"/>
      <c r="S1193" s="1"/>
      <c r="W1193" s="1"/>
      <c r="X1193" s="1"/>
      <c r="Y1193" s="1"/>
    </row>
    <row r="1194" spans="4:25">
      <c r="D1194" s="1"/>
      <c r="E1194" s="1"/>
      <c r="F1194" s="1"/>
      <c r="G1194" s="1"/>
      <c r="H1194" s="1"/>
      <c r="I1194" s="1"/>
      <c r="K1194" s="1"/>
      <c r="L1194" s="1"/>
      <c r="M1194" s="1"/>
      <c r="R1194" s="1"/>
      <c r="S1194" s="1"/>
      <c r="W1194" s="1"/>
      <c r="X1194" s="1"/>
      <c r="Y1194" s="1"/>
    </row>
    <row r="1195" spans="4:25">
      <c r="D1195" s="1"/>
      <c r="E1195" s="1"/>
      <c r="F1195" s="1"/>
      <c r="G1195" s="1"/>
      <c r="H1195" s="1"/>
      <c r="I1195" s="1"/>
      <c r="K1195" s="1"/>
      <c r="L1195" s="1"/>
      <c r="M1195" s="1"/>
      <c r="R1195" s="1"/>
      <c r="S1195" s="1"/>
      <c r="W1195" s="1"/>
      <c r="X1195" s="1"/>
      <c r="Y1195" s="1"/>
    </row>
    <row r="1196" spans="4:25">
      <c r="D1196" s="1"/>
      <c r="E1196" s="1"/>
      <c r="F1196" s="1"/>
      <c r="G1196" s="1"/>
      <c r="H1196" s="1"/>
      <c r="I1196" s="1"/>
      <c r="K1196" s="1"/>
      <c r="L1196" s="1"/>
      <c r="M1196" s="1"/>
      <c r="R1196" s="1"/>
      <c r="S1196" s="1"/>
      <c r="W1196" s="1"/>
      <c r="X1196" s="1"/>
      <c r="Y1196" s="1"/>
    </row>
    <row r="1197" spans="4:25">
      <c r="D1197" s="1"/>
      <c r="E1197" s="1"/>
      <c r="F1197" s="1"/>
      <c r="G1197" s="1"/>
      <c r="H1197" s="1"/>
      <c r="I1197" s="1"/>
      <c r="K1197" s="1"/>
      <c r="L1197" s="1"/>
      <c r="M1197" s="1"/>
      <c r="R1197" s="1"/>
      <c r="S1197" s="1"/>
      <c r="W1197" s="1"/>
      <c r="X1197" s="1"/>
      <c r="Y1197" s="1"/>
    </row>
    <row r="1198" spans="4:25">
      <c r="D1198" s="1"/>
      <c r="E1198" s="1"/>
      <c r="F1198" s="1"/>
      <c r="G1198" s="1"/>
      <c r="H1198" s="1"/>
      <c r="I1198" s="1"/>
      <c r="K1198" s="1"/>
      <c r="L1198" s="1"/>
      <c r="M1198" s="1"/>
      <c r="R1198" s="1"/>
      <c r="S1198" s="1"/>
      <c r="W1198" s="1"/>
      <c r="X1198" s="1"/>
      <c r="Y1198" s="1"/>
    </row>
    <row r="1199" spans="4:25">
      <c r="D1199" s="1"/>
      <c r="E1199" s="1"/>
      <c r="F1199" s="1"/>
      <c r="G1199" s="1"/>
      <c r="H1199" s="1"/>
      <c r="I1199" s="1"/>
      <c r="K1199" s="1"/>
      <c r="L1199" s="1"/>
      <c r="M1199" s="1"/>
      <c r="R1199" s="1"/>
      <c r="S1199" s="1"/>
      <c r="W1199" s="1"/>
      <c r="X1199" s="1"/>
      <c r="Y1199" s="1"/>
    </row>
    <row r="1200" spans="4:25">
      <c r="D1200" s="1"/>
      <c r="E1200" s="1"/>
      <c r="F1200" s="1"/>
      <c r="G1200" s="1"/>
      <c r="H1200" s="1"/>
      <c r="I1200" s="1"/>
      <c r="K1200" s="1"/>
      <c r="L1200" s="1"/>
      <c r="M1200" s="1"/>
      <c r="R1200" s="1"/>
      <c r="S1200" s="1"/>
      <c r="W1200" s="1"/>
      <c r="X1200" s="1"/>
      <c r="Y1200" s="1"/>
    </row>
    <row r="1201" spans="4:25">
      <c r="D1201" s="1"/>
      <c r="E1201" s="1"/>
      <c r="F1201" s="1"/>
      <c r="G1201" s="1"/>
      <c r="H1201" s="1"/>
      <c r="I1201" s="1"/>
      <c r="K1201" s="1"/>
      <c r="L1201" s="1"/>
      <c r="M1201" s="1"/>
      <c r="R1201" s="1"/>
      <c r="S1201" s="1"/>
      <c r="W1201" s="1"/>
      <c r="X1201" s="1"/>
      <c r="Y1201" s="1"/>
    </row>
    <row r="1202" spans="4:25">
      <c r="D1202" s="1"/>
      <c r="E1202" s="1"/>
      <c r="F1202" s="1"/>
      <c r="G1202" s="1"/>
      <c r="H1202" s="1"/>
      <c r="I1202" s="1"/>
      <c r="K1202" s="1"/>
      <c r="L1202" s="1"/>
      <c r="M1202" s="1"/>
      <c r="R1202" s="1"/>
      <c r="S1202" s="1"/>
      <c r="W1202" s="1"/>
      <c r="X1202" s="1"/>
      <c r="Y1202" s="1"/>
    </row>
    <row r="1203" spans="4:25">
      <c r="D1203" s="1"/>
      <c r="E1203" s="1"/>
      <c r="F1203" s="1"/>
      <c r="G1203" s="1"/>
      <c r="H1203" s="1"/>
      <c r="I1203" s="1"/>
      <c r="K1203" s="1"/>
      <c r="L1203" s="1"/>
      <c r="M1203" s="1"/>
      <c r="R1203" s="1"/>
      <c r="S1203" s="1"/>
      <c r="W1203" s="1"/>
      <c r="X1203" s="1"/>
      <c r="Y1203" s="1"/>
    </row>
    <row r="1204" spans="4:25">
      <c r="D1204" s="1"/>
      <c r="E1204" s="1"/>
      <c r="F1204" s="1"/>
      <c r="G1204" s="1"/>
      <c r="H1204" s="1"/>
      <c r="I1204" s="1"/>
      <c r="K1204" s="1"/>
      <c r="L1204" s="1"/>
      <c r="M1204" s="1"/>
      <c r="R1204" s="1"/>
      <c r="S1204" s="1"/>
      <c r="W1204" s="1"/>
      <c r="X1204" s="1"/>
      <c r="Y1204" s="1"/>
    </row>
    <row r="1205" spans="4:25">
      <c r="D1205" s="1"/>
      <c r="E1205" s="1"/>
      <c r="F1205" s="1"/>
      <c r="G1205" s="1"/>
      <c r="H1205" s="1"/>
      <c r="I1205" s="1"/>
      <c r="K1205" s="1"/>
      <c r="L1205" s="1"/>
      <c r="M1205" s="1"/>
      <c r="R1205" s="1"/>
      <c r="S1205" s="1"/>
      <c r="W1205" s="1"/>
      <c r="X1205" s="1"/>
      <c r="Y1205" s="1"/>
    </row>
    <row r="1206" spans="4:25">
      <c r="D1206" s="1"/>
      <c r="E1206" s="1"/>
      <c r="F1206" s="1"/>
      <c r="G1206" s="1"/>
      <c r="H1206" s="1"/>
      <c r="I1206" s="1"/>
      <c r="K1206" s="1"/>
      <c r="L1206" s="1"/>
      <c r="M1206" s="1"/>
      <c r="R1206" s="1"/>
      <c r="S1206" s="1"/>
      <c r="W1206" s="1"/>
      <c r="X1206" s="1"/>
      <c r="Y1206" s="1"/>
    </row>
    <row r="1207" spans="4:25">
      <c r="D1207" s="1"/>
      <c r="E1207" s="1"/>
      <c r="F1207" s="1"/>
      <c r="G1207" s="1"/>
      <c r="H1207" s="1"/>
      <c r="I1207" s="1"/>
      <c r="K1207" s="1"/>
      <c r="L1207" s="1"/>
      <c r="M1207" s="1"/>
      <c r="R1207" s="1"/>
      <c r="S1207" s="1"/>
      <c r="W1207" s="1"/>
      <c r="X1207" s="1"/>
      <c r="Y1207" s="1"/>
    </row>
    <row r="1208" spans="4:25">
      <c r="D1208" s="1"/>
      <c r="E1208" s="1"/>
      <c r="F1208" s="1"/>
      <c r="G1208" s="1"/>
      <c r="H1208" s="1"/>
      <c r="I1208" s="1"/>
      <c r="K1208" s="1"/>
      <c r="L1208" s="1"/>
      <c r="M1208" s="1"/>
      <c r="R1208" s="1"/>
      <c r="S1208" s="1"/>
      <c r="W1208" s="1"/>
      <c r="X1208" s="1"/>
      <c r="Y1208" s="1"/>
    </row>
    <row r="1209" spans="4:25">
      <c r="D1209" s="1"/>
      <c r="E1209" s="1"/>
      <c r="F1209" s="1"/>
      <c r="G1209" s="1"/>
      <c r="H1209" s="1"/>
      <c r="I1209" s="1"/>
      <c r="K1209" s="1"/>
      <c r="L1209" s="1"/>
      <c r="M1209" s="1"/>
      <c r="R1209" s="1"/>
      <c r="S1209" s="1"/>
      <c r="W1209" s="1"/>
      <c r="X1209" s="1"/>
      <c r="Y1209" s="1"/>
    </row>
    <row r="1210" spans="4:25">
      <c r="D1210" s="1"/>
      <c r="E1210" s="1"/>
      <c r="F1210" s="1"/>
      <c r="G1210" s="1"/>
      <c r="H1210" s="1"/>
      <c r="I1210" s="1"/>
      <c r="K1210" s="1"/>
      <c r="L1210" s="1"/>
      <c r="M1210" s="1"/>
      <c r="R1210" s="1"/>
      <c r="S1210" s="1"/>
      <c r="W1210" s="1"/>
      <c r="X1210" s="1"/>
      <c r="Y1210" s="1"/>
    </row>
    <row r="1211" spans="4:25">
      <c r="D1211" s="1"/>
      <c r="E1211" s="1"/>
      <c r="F1211" s="1"/>
      <c r="G1211" s="1"/>
      <c r="H1211" s="1"/>
      <c r="I1211" s="1"/>
      <c r="K1211" s="1"/>
      <c r="L1211" s="1"/>
      <c r="M1211" s="1"/>
      <c r="R1211" s="1"/>
      <c r="S1211" s="1"/>
      <c r="W1211" s="1"/>
      <c r="X1211" s="1"/>
      <c r="Y1211" s="1"/>
    </row>
    <row r="1212" spans="4:25">
      <c r="D1212" s="1"/>
      <c r="E1212" s="1"/>
      <c r="F1212" s="1"/>
      <c r="G1212" s="1"/>
      <c r="H1212" s="1"/>
      <c r="I1212" s="1"/>
      <c r="K1212" s="1"/>
      <c r="L1212" s="1"/>
      <c r="M1212" s="1"/>
      <c r="R1212" s="1"/>
      <c r="S1212" s="1"/>
      <c r="W1212" s="1"/>
      <c r="X1212" s="1"/>
      <c r="Y1212" s="1"/>
    </row>
    <row r="1213" spans="4:25">
      <c r="D1213" s="1"/>
      <c r="E1213" s="1"/>
      <c r="F1213" s="1"/>
      <c r="G1213" s="1"/>
      <c r="H1213" s="1"/>
      <c r="I1213" s="1"/>
      <c r="K1213" s="1"/>
      <c r="L1213" s="1"/>
      <c r="M1213" s="1"/>
      <c r="R1213" s="1"/>
      <c r="S1213" s="1"/>
      <c r="W1213" s="1"/>
      <c r="X1213" s="1"/>
      <c r="Y1213" s="1"/>
    </row>
    <row r="1214" spans="4:25">
      <c r="D1214" s="1"/>
      <c r="E1214" s="1"/>
      <c r="F1214" s="1"/>
      <c r="G1214" s="1"/>
      <c r="H1214" s="1"/>
      <c r="I1214" s="1"/>
      <c r="K1214" s="1"/>
      <c r="L1214" s="1"/>
      <c r="M1214" s="1"/>
      <c r="R1214" s="1"/>
      <c r="S1214" s="1"/>
      <c r="W1214" s="1"/>
      <c r="X1214" s="1"/>
      <c r="Y1214" s="1"/>
    </row>
    <row r="1215" spans="4:25">
      <c r="D1215" s="1"/>
      <c r="E1215" s="1"/>
      <c r="F1215" s="1"/>
      <c r="G1215" s="1"/>
      <c r="H1215" s="1"/>
      <c r="I1215" s="1"/>
      <c r="K1215" s="1"/>
      <c r="L1215" s="1"/>
      <c r="M1215" s="1"/>
      <c r="R1215" s="1"/>
      <c r="S1215" s="1"/>
      <c r="W1215" s="1"/>
      <c r="X1215" s="1"/>
      <c r="Y1215" s="1"/>
    </row>
    <row r="1216" spans="4:25">
      <c r="D1216" s="1"/>
      <c r="E1216" s="1"/>
      <c r="F1216" s="1"/>
      <c r="G1216" s="1"/>
      <c r="H1216" s="1"/>
      <c r="I1216" s="1"/>
      <c r="K1216" s="1"/>
      <c r="L1216" s="1"/>
      <c r="M1216" s="1"/>
      <c r="R1216" s="1"/>
      <c r="S1216" s="1"/>
      <c r="W1216" s="1"/>
      <c r="X1216" s="1"/>
      <c r="Y1216" s="1"/>
    </row>
    <row r="1217" spans="4:25">
      <c r="D1217" s="1"/>
      <c r="E1217" s="1"/>
      <c r="F1217" s="1"/>
      <c r="G1217" s="1"/>
      <c r="H1217" s="1"/>
      <c r="I1217" s="1"/>
      <c r="K1217" s="1"/>
      <c r="L1217" s="1"/>
      <c r="M1217" s="1"/>
      <c r="R1217" s="1"/>
      <c r="S1217" s="1"/>
      <c r="W1217" s="1"/>
      <c r="X1217" s="1"/>
      <c r="Y1217" s="1"/>
    </row>
    <row r="1218" spans="4:25">
      <c r="D1218" s="1"/>
      <c r="E1218" s="1"/>
      <c r="F1218" s="1"/>
      <c r="G1218" s="1"/>
      <c r="H1218" s="1"/>
      <c r="I1218" s="1"/>
      <c r="K1218" s="1"/>
      <c r="L1218" s="1"/>
      <c r="M1218" s="1"/>
      <c r="R1218" s="1"/>
      <c r="S1218" s="1"/>
      <c r="W1218" s="1"/>
      <c r="X1218" s="1"/>
      <c r="Y1218" s="1"/>
    </row>
    <row r="1219" spans="4:25">
      <c r="D1219" s="1"/>
      <c r="E1219" s="1"/>
      <c r="F1219" s="1"/>
      <c r="G1219" s="1"/>
      <c r="H1219" s="1"/>
      <c r="I1219" s="1"/>
      <c r="K1219" s="1"/>
      <c r="L1219" s="1"/>
      <c r="M1219" s="1"/>
      <c r="R1219" s="1"/>
      <c r="S1219" s="1"/>
      <c r="W1219" s="1"/>
      <c r="X1219" s="1"/>
      <c r="Y1219" s="1"/>
    </row>
    <row r="1220" spans="4:25">
      <c r="D1220" s="1"/>
      <c r="E1220" s="1"/>
      <c r="F1220" s="1"/>
      <c r="G1220" s="1"/>
      <c r="H1220" s="1"/>
      <c r="I1220" s="1"/>
      <c r="K1220" s="1"/>
      <c r="L1220" s="1"/>
      <c r="M1220" s="1"/>
      <c r="R1220" s="1"/>
      <c r="S1220" s="1"/>
      <c r="W1220" s="1"/>
      <c r="X1220" s="1"/>
      <c r="Y1220" s="1"/>
    </row>
    <row r="1221" spans="4:25">
      <c r="D1221" s="1"/>
      <c r="E1221" s="1"/>
      <c r="F1221" s="1"/>
      <c r="G1221" s="1"/>
      <c r="H1221" s="1"/>
      <c r="I1221" s="1"/>
      <c r="K1221" s="1"/>
      <c r="L1221" s="1"/>
      <c r="M1221" s="1"/>
      <c r="R1221" s="1"/>
      <c r="S1221" s="1"/>
      <c r="W1221" s="1"/>
      <c r="X1221" s="1"/>
      <c r="Y1221" s="1"/>
    </row>
    <row r="1222" spans="4:25">
      <c r="D1222" s="1"/>
      <c r="E1222" s="1"/>
      <c r="F1222" s="1"/>
      <c r="G1222" s="1"/>
      <c r="H1222" s="1"/>
      <c r="I1222" s="1"/>
      <c r="K1222" s="1"/>
      <c r="L1222" s="1"/>
      <c r="M1222" s="1"/>
      <c r="R1222" s="1"/>
      <c r="S1222" s="1"/>
      <c r="W1222" s="1"/>
      <c r="X1222" s="1"/>
      <c r="Y1222" s="1"/>
    </row>
    <row r="1223" spans="4:25">
      <c r="D1223" s="1"/>
      <c r="E1223" s="1"/>
      <c r="F1223" s="1"/>
      <c r="G1223" s="1"/>
      <c r="H1223" s="1"/>
      <c r="I1223" s="1"/>
      <c r="K1223" s="1"/>
      <c r="L1223" s="1"/>
      <c r="M1223" s="1"/>
      <c r="R1223" s="1"/>
      <c r="S1223" s="1"/>
      <c r="W1223" s="1"/>
      <c r="X1223" s="1"/>
      <c r="Y1223" s="1"/>
    </row>
    <row r="1224" spans="4:25">
      <c r="D1224" s="1"/>
      <c r="E1224" s="1"/>
      <c r="F1224" s="1"/>
      <c r="G1224" s="1"/>
      <c r="H1224" s="1"/>
      <c r="I1224" s="1"/>
      <c r="K1224" s="1"/>
      <c r="L1224" s="1"/>
      <c r="M1224" s="1"/>
      <c r="R1224" s="1"/>
      <c r="S1224" s="1"/>
      <c r="W1224" s="1"/>
      <c r="X1224" s="1"/>
      <c r="Y1224" s="1"/>
    </row>
    <row r="1225" spans="4:25">
      <c r="D1225" s="1"/>
      <c r="E1225" s="1"/>
      <c r="F1225" s="1"/>
      <c r="G1225" s="1"/>
      <c r="H1225" s="1"/>
      <c r="I1225" s="1"/>
      <c r="K1225" s="1"/>
      <c r="L1225" s="1"/>
      <c r="M1225" s="1"/>
      <c r="R1225" s="1"/>
      <c r="S1225" s="1"/>
      <c r="W1225" s="1"/>
      <c r="X1225" s="1"/>
      <c r="Y1225" s="1"/>
    </row>
    <row r="1226" spans="4:25">
      <c r="D1226" s="1"/>
      <c r="E1226" s="1"/>
      <c r="F1226" s="1"/>
      <c r="G1226" s="1"/>
      <c r="H1226" s="1"/>
      <c r="I1226" s="1"/>
      <c r="K1226" s="1"/>
      <c r="L1226" s="1"/>
      <c r="M1226" s="1"/>
      <c r="R1226" s="1"/>
      <c r="S1226" s="1"/>
      <c r="W1226" s="1"/>
      <c r="X1226" s="1"/>
      <c r="Y1226" s="1"/>
    </row>
    <row r="1227" spans="4:25">
      <c r="D1227" s="1"/>
      <c r="E1227" s="1"/>
      <c r="F1227" s="1"/>
      <c r="G1227" s="1"/>
      <c r="H1227" s="1"/>
      <c r="I1227" s="1"/>
      <c r="K1227" s="1"/>
      <c r="L1227" s="1"/>
      <c r="M1227" s="1"/>
      <c r="R1227" s="1"/>
      <c r="S1227" s="1"/>
      <c r="W1227" s="1"/>
      <c r="X1227" s="1"/>
      <c r="Y1227" s="1"/>
    </row>
    <row r="1228" spans="4:25">
      <c r="D1228" s="1"/>
      <c r="E1228" s="1"/>
      <c r="F1228" s="1"/>
      <c r="G1228" s="1"/>
      <c r="H1228" s="1"/>
      <c r="I1228" s="1"/>
      <c r="K1228" s="1"/>
      <c r="L1228" s="1"/>
      <c r="M1228" s="1"/>
      <c r="R1228" s="1"/>
      <c r="S1228" s="1"/>
      <c r="W1228" s="1"/>
      <c r="X1228" s="1"/>
      <c r="Y1228" s="1"/>
    </row>
    <row r="1229" spans="4:25">
      <c r="D1229" s="1"/>
      <c r="E1229" s="1"/>
      <c r="F1229" s="1"/>
      <c r="G1229" s="1"/>
      <c r="H1229" s="1"/>
      <c r="I1229" s="1"/>
      <c r="K1229" s="1"/>
      <c r="L1229" s="1"/>
      <c r="M1229" s="1"/>
      <c r="R1229" s="1"/>
      <c r="S1229" s="1"/>
      <c r="W1229" s="1"/>
      <c r="X1229" s="1"/>
      <c r="Y1229" s="1"/>
    </row>
    <row r="1230" spans="4:25">
      <c r="D1230" s="1"/>
      <c r="E1230" s="1"/>
      <c r="F1230" s="1"/>
      <c r="G1230" s="1"/>
      <c r="H1230" s="1"/>
      <c r="I1230" s="1"/>
      <c r="K1230" s="1"/>
      <c r="L1230" s="1"/>
      <c r="M1230" s="1"/>
      <c r="R1230" s="1"/>
      <c r="S1230" s="1"/>
      <c r="W1230" s="1"/>
      <c r="X1230" s="1"/>
      <c r="Y1230" s="1"/>
    </row>
    <row r="1231" spans="4:25">
      <c r="D1231" s="1"/>
      <c r="E1231" s="1"/>
      <c r="F1231" s="1"/>
      <c r="G1231" s="1"/>
      <c r="H1231" s="1"/>
      <c r="I1231" s="1"/>
      <c r="K1231" s="1"/>
      <c r="L1231" s="1"/>
      <c r="M1231" s="1"/>
      <c r="R1231" s="1"/>
      <c r="S1231" s="1"/>
      <c r="W1231" s="1"/>
      <c r="X1231" s="1"/>
      <c r="Y1231" s="1"/>
    </row>
    <row r="1232" spans="4:25">
      <c r="D1232" s="1"/>
      <c r="E1232" s="1"/>
      <c r="F1232" s="1"/>
      <c r="G1232" s="1"/>
      <c r="H1232" s="1"/>
      <c r="I1232" s="1"/>
      <c r="K1232" s="1"/>
      <c r="L1232" s="1"/>
      <c r="M1232" s="1"/>
      <c r="R1232" s="1"/>
      <c r="S1232" s="1"/>
      <c r="W1232" s="1"/>
      <c r="X1232" s="1"/>
      <c r="Y1232" s="1"/>
    </row>
    <row r="1233" spans="4:25">
      <c r="D1233" s="1"/>
      <c r="E1233" s="1"/>
      <c r="F1233" s="1"/>
      <c r="G1233" s="1"/>
      <c r="H1233" s="1"/>
      <c r="I1233" s="1"/>
      <c r="K1233" s="1"/>
      <c r="L1233" s="1"/>
      <c r="M1233" s="1"/>
      <c r="R1233" s="1"/>
      <c r="S1233" s="1"/>
      <c r="W1233" s="1"/>
      <c r="X1233" s="1"/>
      <c r="Y1233" s="1"/>
    </row>
    <row r="1234" spans="4:25">
      <c r="D1234" s="1"/>
      <c r="E1234" s="1"/>
      <c r="F1234" s="1"/>
      <c r="G1234" s="1"/>
      <c r="H1234" s="1"/>
      <c r="I1234" s="1"/>
      <c r="K1234" s="1"/>
      <c r="L1234" s="1"/>
      <c r="M1234" s="1"/>
      <c r="R1234" s="1"/>
      <c r="S1234" s="1"/>
      <c r="W1234" s="1"/>
      <c r="X1234" s="1"/>
      <c r="Y1234" s="1"/>
    </row>
    <row r="1235" spans="4:25">
      <c r="D1235" s="1"/>
      <c r="E1235" s="1"/>
      <c r="F1235" s="1"/>
      <c r="G1235" s="1"/>
      <c r="H1235" s="1"/>
      <c r="I1235" s="1"/>
      <c r="K1235" s="1"/>
      <c r="L1235" s="1"/>
      <c r="M1235" s="1"/>
      <c r="R1235" s="1"/>
      <c r="S1235" s="1"/>
      <c r="W1235" s="1"/>
      <c r="X1235" s="1"/>
      <c r="Y1235" s="1"/>
    </row>
    <row r="1236" spans="4:25">
      <c r="D1236" s="1"/>
      <c r="E1236" s="1"/>
      <c r="F1236" s="1"/>
      <c r="G1236" s="1"/>
      <c r="H1236" s="1"/>
      <c r="I1236" s="1"/>
      <c r="K1236" s="1"/>
      <c r="L1236" s="1"/>
      <c r="M1236" s="1"/>
      <c r="R1236" s="1"/>
      <c r="S1236" s="1"/>
      <c r="W1236" s="1"/>
      <c r="X1236" s="1"/>
      <c r="Y1236" s="1"/>
    </row>
    <row r="1237" spans="4:25">
      <c r="D1237" s="1"/>
      <c r="E1237" s="1"/>
      <c r="F1237" s="1"/>
      <c r="G1237" s="1"/>
      <c r="H1237" s="1"/>
      <c r="I1237" s="1"/>
      <c r="K1237" s="1"/>
      <c r="L1237" s="1"/>
      <c r="M1237" s="1"/>
      <c r="R1237" s="1"/>
      <c r="S1237" s="1"/>
      <c r="W1237" s="1"/>
      <c r="X1237" s="1"/>
      <c r="Y1237" s="1"/>
    </row>
    <row r="1238" spans="4:25">
      <c r="D1238" s="1"/>
      <c r="E1238" s="1"/>
      <c r="F1238" s="1"/>
      <c r="G1238" s="1"/>
      <c r="H1238" s="1"/>
      <c r="I1238" s="1"/>
      <c r="K1238" s="1"/>
      <c r="L1238" s="1"/>
      <c r="M1238" s="1"/>
      <c r="R1238" s="1"/>
      <c r="S1238" s="1"/>
      <c r="W1238" s="1"/>
      <c r="X1238" s="1"/>
      <c r="Y1238" s="1"/>
    </row>
    <row r="1239" spans="4:25">
      <c r="D1239" s="1"/>
      <c r="E1239" s="1"/>
      <c r="F1239" s="1"/>
      <c r="G1239" s="1"/>
      <c r="H1239" s="1"/>
      <c r="I1239" s="1"/>
      <c r="K1239" s="1"/>
      <c r="L1239" s="1"/>
      <c r="M1239" s="1"/>
      <c r="R1239" s="1"/>
      <c r="S1239" s="1"/>
      <c r="W1239" s="1"/>
      <c r="X1239" s="1"/>
      <c r="Y1239" s="1"/>
    </row>
    <row r="1240" spans="4:25">
      <c r="D1240" s="1"/>
      <c r="E1240" s="1"/>
      <c r="F1240" s="1"/>
      <c r="G1240" s="1"/>
      <c r="H1240" s="1"/>
      <c r="I1240" s="1"/>
      <c r="K1240" s="1"/>
      <c r="L1240" s="1"/>
      <c r="M1240" s="1"/>
      <c r="R1240" s="1"/>
      <c r="S1240" s="1"/>
      <c r="W1240" s="1"/>
      <c r="X1240" s="1"/>
      <c r="Y1240" s="1"/>
    </row>
    <row r="1241" spans="4:25">
      <c r="D1241" s="1"/>
      <c r="E1241" s="1"/>
      <c r="F1241" s="1"/>
      <c r="G1241" s="1"/>
      <c r="H1241" s="1"/>
      <c r="I1241" s="1"/>
      <c r="K1241" s="1"/>
      <c r="L1241" s="1"/>
      <c r="M1241" s="1"/>
      <c r="R1241" s="1"/>
      <c r="S1241" s="1"/>
      <c r="W1241" s="1"/>
      <c r="X1241" s="1"/>
      <c r="Y1241" s="1"/>
    </row>
    <row r="1242" spans="4:25">
      <c r="D1242" s="1"/>
      <c r="E1242" s="1"/>
      <c r="F1242" s="1"/>
      <c r="G1242" s="1"/>
      <c r="H1242" s="1"/>
      <c r="I1242" s="1"/>
      <c r="K1242" s="1"/>
      <c r="L1242" s="1"/>
      <c r="M1242" s="1"/>
      <c r="R1242" s="1"/>
      <c r="S1242" s="1"/>
      <c r="W1242" s="1"/>
      <c r="X1242" s="1"/>
      <c r="Y1242" s="1"/>
    </row>
    <row r="1243" spans="4:25">
      <c r="D1243" s="1"/>
      <c r="E1243" s="1"/>
      <c r="F1243" s="1"/>
      <c r="G1243" s="1"/>
      <c r="H1243" s="1"/>
      <c r="I1243" s="1"/>
      <c r="K1243" s="1"/>
      <c r="L1243" s="1"/>
      <c r="M1243" s="1"/>
      <c r="R1243" s="1"/>
      <c r="S1243" s="1"/>
      <c r="W1243" s="1"/>
      <c r="X1243" s="1"/>
      <c r="Y1243" s="1"/>
    </row>
    <row r="1244" spans="4:25">
      <c r="D1244" s="1"/>
      <c r="E1244" s="1"/>
      <c r="F1244" s="1"/>
      <c r="G1244" s="1"/>
      <c r="H1244" s="1"/>
      <c r="I1244" s="1"/>
      <c r="K1244" s="1"/>
      <c r="L1244" s="1"/>
      <c r="M1244" s="1"/>
      <c r="R1244" s="1"/>
      <c r="S1244" s="1"/>
      <c r="W1244" s="1"/>
      <c r="X1244" s="1"/>
      <c r="Y1244" s="1"/>
    </row>
    <row r="1245" spans="4:25">
      <c r="D1245" s="1"/>
      <c r="E1245" s="1"/>
      <c r="F1245" s="1"/>
      <c r="G1245" s="1"/>
      <c r="H1245" s="1"/>
      <c r="I1245" s="1"/>
      <c r="K1245" s="1"/>
      <c r="L1245" s="1"/>
      <c r="M1245" s="1"/>
      <c r="R1245" s="1"/>
      <c r="S1245" s="1"/>
      <c r="W1245" s="1"/>
      <c r="X1245" s="1"/>
      <c r="Y1245" s="1"/>
    </row>
    <row r="1246" spans="4:25">
      <c r="D1246" s="1"/>
      <c r="E1246" s="1"/>
      <c r="F1246" s="1"/>
      <c r="G1246" s="1"/>
      <c r="H1246" s="1"/>
      <c r="I1246" s="1"/>
      <c r="K1246" s="1"/>
      <c r="L1246" s="1"/>
      <c r="M1246" s="1"/>
      <c r="R1246" s="1"/>
      <c r="S1246" s="1"/>
      <c r="W1246" s="1"/>
      <c r="X1246" s="1"/>
      <c r="Y1246" s="1"/>
    </row>
    <row r="1247" spans="4:25">
      <c r="D1247" s="1"/>
      <c r="E1247" s="1"/>
      <c r="F1247" s="1"/>
      <c r="G1247" s="1"/>
      <c r="H1247" s="1"/>
      <c r="I1247" s="1"/>
      <c r="K1247" s="1"/>
      <c r="L1247" s="1"/>
      <c r="M1247" s="1"/>
      <c r="R1247" s="1"/>
      <c r="S1247" s="1"/>
      <c r="W1247" s="1"/>
      <c r="X1247" s="1"/>
      <c r="Y1247" s="1"/>
    </row>
    <row r="1248" spans="4:25">
      <c r="D1248" s="1"/>
      <c r="E1248" s="1"/>
      <c r="F1248" s="1"/>
      <c r="G1248" s="1"/>
      <c r="H1248" s="1"/>
      <c r="I1248" s="1"/>
      <c r="K1248" s="1"/>
      <c r="L1248" s="1"/>
      <c r="M1248" s="1"/>
      <c r="R1248" s="1"/>
      <c r="S1248" s="1"/>
      <c r="W1248" s="1"/>
      <c r="X1248" s="1"/>
      <c r="Y1248" s="1"/>
    </row>
    <row r="1249" spans="4:25">
      <c r="D1249" s="1"/>
      <c r="E1249" s="1"/>
      <c r="F1249" s="1"/>
      <c r="G1249" s="1"/>
      <c r="H1249" s="1"/>
      <c r="I1249" s="1"/>
      <c r="K1249" s="1"/>
      <c r="L1249" s="1"/>
      <c r="M1249" s="1"/>
      <c r="R1249" s="1"/>
      <c r="S1249" s="1"/>
      <c r="W1249" s="1"/>
      <c r="X1249" s="1"/>
      <c r="Y1249" s="1"/>
    </row>
    <row r="1250" spans="4:25">
      <c r="D1250" s="1"/>
      <c r="E1250" s="1"/>
      <c r="F1250" s="1"/>
      <c r="G1250" s="1"/>
      <c r="H1250" s="1"/>
      <c r="I1250" s="1"/>
      <c r="K1250" s="1"/>
      <c r="L1250" s="1"/>
      <c r="M1250" s="1"/>
      <c r="R1250" s="1"/>
      <c r="S1250" s="1"/>
      <c r="W1250" s="1"/>
      <c r="X1250" s="1"/>
      <c r="Y1250" s="1"/>
    </row>
    <row r="1251" spans="4:25">
      <c r="D1251" s="1"/>
      <c r="E1251" s="1"/>
      <c r="F1251" s="1"/>
      <c r="G1251" s="1"/>
      <c r="H1251" s="1"/>
      <c r="I1251" s="1"/>
      <c r="K1251" s="1"/>
      <c r="L1251" s="1"/>
      <c r="M1251" s="1"/>
      <c r="R1251" s="1"/>
      <c r="S1251" s="1"/>
      <c r="W1251" s="1"/>
      <c r="X1251" s="1"/>
      <c r="Y1251" s="1"/>
    </row>
    <row r="1252" spans="4:25">
      <c r="D1252" s="1"/>
      <c r="E1252" s="1"/>
      <c r="F1252" s="1"/>
      <c r="G1252" s="1"/>
      <c r="H1252" s="1"/>
      <c r="I1252" s="1"/>
      <c r="K1252" s="1"/>
      <c r="L1252" s="1"/>
      <c r="M1252" s="1"/>
      <c r="R1252" s="1"/>
      <c r="S1252" s="1"/>
      <c r="W1252" s="1"/>
      <c r="X1252" s="1"/>
      <c r="Y1252" s="1"/>
    </row>
    <row r="1253" spans="4:25">
      <c r="D1253" s="1"/>
      <c r="E1253" s="1"/>
      <c r="F1253" s="1"/>
      <c r="G1253" s="1"/>
      <c r="H1253" s="1"/>
      <c r="I1253" s="1"/>
      <c r="K1253" s="1"/>
      <c r="L1253" s="1"/>
      <c r="M1253" s="1"/>
      <c r="R1253" s="1"/>
      <c r="S1253" s="1"/>
      <c r="W1253" s="1"/>
      <c r="X1253" s="1"/>
      <c r="Y1253" s="1"/>
    </row>
    <row r="1254" spans="4:25">
      <c r="D1254" s="1"/>
      <c r="E1254" s="1"/>
      <c r="F1254" s="1"/>
      <c r="G1254" s="1"/>
      <c r="H1254" s="1"/>
      <c r="I1254" s="1"/>
      <c r="K1254" s="1"/>
      <c r="L1254" s="1"/>
      <c r="M1254" s="1"/>
      <c r="R1254" s="1"/>
      <c r="S1254" s="1"/>
      <c r="W1254" s="1"/>
      <c r="X1254" s="1"/>
      <c r="Y1254" s="1"/>
    </row>
    <row r="1255" spans="4:25">
      <c r="D1255" s="1"/>
      <c r="E1255" s="1"/>
      <c r="F1255" s="1"/>
      <c r="G1255" s="1"/>
      <c r="H1255" s="1"/>
      <c r="I1255" s="1"/>
      <c r="K1255" s="1"/>
      <c r="L1255" s="1"/>
      <c r="M1255" s="1"/>
      <c r="R1255" s="1"/>
      <c r="S1255" s="1"/>
      <c r="W1255" s="1"/>
      <c r="X1255" s="1"/>
      <c r="Y1255" s="1"/>
    </row>
    <row r="1256" spans="4:25">
      <c r="D1256" s="1"/>
      <c r="E1256" s="1"/>
      <c r="F1256" s="1"/>
      <c r="G1256" s="1"/>
      <c r="H1256" s="1"/>
      <c r="I1256" s="1"/>
      <c r="K1256" s="1"/>
      <c r="L1256" s="1"/>
      <c r="M1256" s="1"/>
      <c r="R1256" s="1"/>
      <c r="S1256" s="1"/>
      <c r="W1256" s="1"/>
      <c r="X1256" s="1"/>
      <c r="Y1256" s="1"/>
    </row>
    <row r="1257" spans="4:25">
      <c r="D1257" s="1"/>
      <c r="E1257" s="1"/>
      <c r="F1257" s="1"/>
      <c r="G1257" s="1"/>
      <c r="H1257" s="1"/>
      <c r="I1257" s="1"/>
      <c r="K1257" s="1"/>
      <c r="L1257" s="1"/>
      <c r="M1257" s="1"/>
      <c r="R1257" s="1"/>
      <c r="S1257" s="1"/>
      <c r="W1257" s="1"/>
      <c r="X1257" s="1"/>
      <c r="Y1257" s="1"/>
    </row>
    <row r="1258" spans="4:25">
      <c r="D1258" s="1"/>
      <c r="E1258" s="1"/>
      <c r="F1258" s="1"/>
      <c r="G1258" s="1"/>
      <c r="H1258" s="1"/>
      <c r="I1258" s="1"/>
      <c r="K1258" s="1"/>
      <c r="L1258" s="1"/>
      <c r="M1258" s="1"/>
      <c r="R1258" s="1"/>
      <c r="S1258" s="1"/>
      <c r="W1258" s="1"/>
      <c r="X1258" s="1"/>
      <c r="Y1258" s="1"/>
    </row>
    <row r="1259" spans="4:25">
      <c r="D1259" s="1"/>
      <c r="E1259" s="1"/>
      <c r="F1259" s="1"/>
      <c r="G1259" s="1"/>
      <c r="H1259" s="1"/>
      <c r="I1259" s="1"/>
      <c r="K1259" s="1"/>
      <c r="L1259" s="1"/>
      <c r="M1259" s="1"/>
      <c r="R1259" s="1"/>
      <c r="S1259" s="1"/>
      <c r="W1259" s="1"/>
      <c r="X1259" s="1"/>
      <c r="Y1259" s="1"/>
    </row>
    <row r="1260" spans="4:25">
      <c r="D1260" s="1"/>
      <c r="E1260" s="1"/>
      <c r="F1260" s="1"/>
      <c r="G1260" s="1"/>
      <c r="H1260" s="1"/>
      <c r="I1260" s="1"/>
      <c r="K1260" s="1"/>
      <c r="L1260" s="1"/>
      <c r="M1260" s="1"/>
      <c r="R1260" s="1"/>
      <c r="S1260" s="1"/>
      <c r="W1260" s="1"/>
      <c r="X1260" s="1"/>
      <c r="Y1260" s="1"/>
    </row>
    <row r="1261" spans="4:25">
      <c r="D1261" s="1"/>
      <c r="E1261" s="1"/>
      <c r="F1261" s="1"/>
      <c r="G1261" s="1"/>
      <c r="H1261" s="1"/>
      <c r="I1261" s="1"/>
      <c r="K1261" s="1"/>
      <c r="L1261" s="1"/>
      <c r="M1261" s="1"/>
      <c r="R1261" s="1"/>
      <c r="S1261" s="1"/>
      <c r="W1261" s="1"/>
      <c r="X1261" s="1"/>
      <c r="Y1261" s="1"/>
    </row>
    <row r="1262" spans="4:25">
      <c r="D1262" s="1"/>
      <c r="E1262" s="1"/>
      <c r="F1262" s="1"/>
      <c r="G1262" s="1"/>
      <c r="H1262" s="1"/>
      <c r="I1262" s="1"/>
      <c r="K1262" s="1"/>
      <c r="L1262" s="1"/>
      <c r="M1262" s="1"/>
      <c r="R1262" s="1"/>
      <c r="S1262" s="1"/>
      <c r="W1262" s="1"/>
      <c r="X1262" s="1"/>
      <c r="Y1262" s="1"/>
    </row>
    <row r="1263" spans="4:25">
      <c r="D1263" s="1"/>
      <c r="E1263" s="1"/>
      <c r="F1263" s="1"/>
      <c r="G1263" s="1"/>
      <c r="H1263" s="1"/>
      <c r="I1263" s="1"/>
      <c r="K1263" s="1"/>
      <c r="L1263" s="1"/>
      <c r="M1263" s="1"/>
      <c r="R1263" s="1"/>
      <c r="S1263" s="1"/>
      <c r="W1263" s="1"/>
      <c r="X1263" s="1"/>
      <c r="Y1263" s="1"/>
    </row>
    <row r="1264" spans="4:25">
      <c r="D1264" s="1"/>
      <c r="E1264" s="1"/>
      <c r="F1264" s="1"/>
      <c r="G1264" s="1"/>
      <c r="H1264" s="1"/>
      <c r="I1264" s="1"/>
      <c r="K1264" s="1"/>
      <c r="L1264" s="1"/>
      <c r="M1264" s="1"/>
      <c r="R1264" s="1"/>
      <c r="S1264" s="1"/>
      <c r="W1264" s="1"/>
      <c r="X1264" s="1"/>
      <c r="Y1264" s="1"/>
    </row>
    <row r="1265" spans="4:25">
      <c r="D1265" s="1"/>
      <c r="E1265" s="1"/>
      <c r="F1265" s="1"/>
      <c r="G1265" s="1"/>
      <c r="H1265" s="1"/>
      <c r="I1265" s="1"/>
      <c r="K1265" s="1"/>
      <c r="L1265" s="1"/>
      <c r="M1265" s="1"/>
      <c r="R1265" s="1"/>
      <c r="S1265" s="1"/>
      <c r="W1265" s="1"/>
      <c r="X1265" s="1"/>
      <c r="Y1265" s="1"/>
    </row>
    <row r="1266" spans="4:25">
      <c r="D1266" s="1"/>
      <c r="E1266" s="1"/>
      <c r="F1266" s="1"/>
      <c r="G1266" s="1"/>
      <c r="H1266" s="1"/>
      <c r="I1266" s="1"/>
      <c r="K1266" s="1"/>
      <c r="L1266" s="1"/>
      <c r="M1266" s="1"/>
      <c r="R1266" s="1"/>
      <c r="S1266" s="1"/>
      <c r="W1266" s="1"/>
      <c r="X1266" s="1"/>
      <c r="Y1266" s="1"/>
    </row>
    <row r="1267" spans="4:25">
      <c r="D1267" s="1"/>
      <c r="E1267" s="1"/>
      <c r="F1267" s="1"/>
      <c r="G1267" s="1"/>
      <c r="H1267" s="1"/>
      <c r="I1267" s="1"/>
      <c r="K1267" s="1"/>
      <c r="L1267" s="1"/>
      <c r="M1267" s="1"/>
      <c r="R1267" s="1"/>
      <c r="S1267" s="1"/>
      <c r="W1267" s="1"/>
      <c r="X1267" s="1"/>
      <c r="Y1267" s="1"/>
    </row>
    <row r="1268" spans="4:25">
      <c r="D1268" s="1"/>
      <c r="E1268" s="1"/>
      <c r="F1268" s="1"/>
      <c r="G1268" s="1"/>
      <c r="H1268" s="1"/>
      <c r="I1268" s="1"/>
      <c r="K1268" s="1"/>
      <c r="L1268" s="1"/>
      <c r="M1268" s="1"/>
      <c r="R1268" s="1"/>
      <c r="S1268" s="1"/>
      <c r="W1268" s="1"/>
      <c r="X1268" s="1"/>
      <c r="Y1268" s="1"/>
    </row>
    <row r="1269" spans="4:25">
      <c r="D1269" s="1"/>
      <c r="E1269" s="1"/>
      <c r="F1269" s="1"/>
      <c r="G1269" s="1"/>
      <c r="H1269" s="1"/>
      <c r="I1269" s="1"/>
      <c r="K1269" s="1"/>
      <c r="L1269" s="1"/>
      <c r="M1269" s="1"/>
      <c r="R1269" s="1"/>
      <c r="S1269" s="1"/>
      <c r="W1269" s="1"/>
      <c r="X1269" s="1"/>
      <c r="Y1269" s="1"/>
    </row>
    <row r="1270" spans="4:25">
      <c r="D1270" s="1"/>
      <c r="E1270" s="1"/>
      <c r="F1270" s="1"/>
      <c r="G1270" s="1"/>
      <c r="H1270" s="1"/>
      <c r="I1270" s="1"/>
      <c r="K1270" s="1"/>
      <c r="L1270" s="1"/>
      <c r="M1270" s="1"/>
      <c r="R1270" s="1"/>
      <c r="S1270" s="1"/>
      <c r="W1270" s="1"/>
      <c r="X1270" s="1"/>
      <c r="Y1270" s="1"/>
    </row>
    <row r="1271" spans="4:25">
      <c r="D1271" s="1"/>
      <c r="E1271" s="1"/>
      <c r="F1271" s="1"/>
      <c r="G1271" s="1"/>
      <c r="H1271" s="1"/>
      <c r="I1271" s="1"/>
      <c r="K1271" s="1"/>
      <c r="L1271" s="1"/>
      <c r="M1271" s="1"/>
      <c r="R1271" s="1"/>
      <c r="S1271" s="1"/>
      <c r="W1271" s="1"/>
      <c r="X1271" s="1"/>
      <c r="Y1271" s="1"/>
    </row>
    <row r="1272" spans="4:25">
      <c r="D1272" s="1"/>
      <c r="E1272" s="1"/>
      <c r="F1272" s="1"/>
      <c r="G1272" s="1"/>
      <c r="H1272" s="1"/>
      <c r="I1272" s="1"/>
      <c r="K1272" s="1"/>
      <c r="L1272" s="1"/>
      <c r="M1272" s="1"/>
      <c r="R1272" s="1"/>
      <c r="S1272" s="1"/>
      <c r="W1272" s="1"/>
      <c r="X1272" s="1"/>
      <c r="Y1272" s="1"/>
    </row>
    <row r="1273" spans="4:25">
      <c r="D1273" s="1"/>
      <c r="E1273" s="1"/>
      <c r="F1273" s="1"/>
      <c r="G1273" s="1"/>
      <c r="H1273" s="1"/>
      <c r="I1273" s="1"/>
      <c r="K1273" s="1"/>
      <c r="L1273" s="1"/>
      <c r="M1273" s="1"/>
      <c r="R1273" s="1"/>
      <c r="S1273" s="1"/>
      <c r="W1273" s="1"/>
      <c r="X1273" s="1"/>
      <c r="Y1273" s="1"/>
    </row>
    <row r="1274" spans="4:25">
      <c r="D1274" s="1"/>
      <c r="E1274" s="1"/>
      <c r="F1274" s="1"/>
      <c r="G1274" s="1"/>
      <c r="H1274" s="1"/>
      <c r="I1274" s="1"/>
      <c r="K1274" s="1"/>
      <c r="L1274" s="1"/>
      <c r="M1274" s="1"/>
      <c r="R1274" s="1"/>
      <c r="S1274" s="1"/>
      <c r="W1274" s="1"/>
      <c r="X1274" s="1"/>
      <c r="Y1274" s="1"/>
    </row>
    <row r="1275" spans="4:25">
      <c r="D1275" s="1"/>
      <c r="E1275" s="1"/>
      <c r="F1275" s="1"/>
      <c r="G1275" s="1"/>
      <c r="H1275" s="1"/>
      <c r="I1275" s="1"/>
      <c r="K1275" s="1"/>
      <c r="L1275" s="1"/>
      <c r="M1275" s="1"/>
      <c r="R1275" s="1"/>
      <c r="S1275" s="1"/>
      <c r="W1275" s="1"/>
      <c r="X1275" s="1"/>
      <c r="Y1275" s="1"/>
    </row>
    <row r="1276" spans="4:25">
      <c r="D1276" s="1"/>
      <c r="E1276" s="1"/>
      <c r="F1276" s="1"/>
      <c r="G1276" s="1"/>
      <c r="H1276" s="1"/>
      <c r="I1276" s="1"/>
      <c r="K1276" s="1"/>
      <c r="L1276" s="1"/>
      <c r="M1276" s="1"/>
      <c r="R1276" s="1"/>
      <c r="S1276" s="1"/>
      <c r="W1276" s="1"/>
      <c r="X1276" s="1"/>
      <c r="Y1276" s="1"/>
    </row>
    <row r="1277" spans="4:25">
      <c r="D1277" s="1"/>
      <c r="E1277" s="1"/>
      <c r="F1277" s="1"/>
      <c r="G1277" s="1"/>
      <c r="H1277" s="1"/>
      <c r="I1277" s="1"/>
      <c r="K1277" s="1"/>
      <c r="L1277" s="1"/>
      <c r="M1277" s="1"/>
      <c r="R1277" s="1"/>
      <c r="S1277" s="1"/>
      <c r="W1277" s="1"/>
      <c r="X1277" s="1"/>
      <c r="Y1277" s="1"/>
    </row>
    <row r="1278" spans="4:25">
      <c r="D1278" s="1"/>
      <c r="E1278" s="1"/>
      <c r="F1278" s="1"/>
      <c r="G1278" s="1"/>
      <c r="H1278" s="1"/>
      <c r="I1278" s="1"/>
      <c r="K1278" s="1"/>
      <c r="L1278" s="1"/>
      <c r="M1278" s="1"/>
      <c r="R1278" s="1"/>
      <c r="S1278" s="1"/>
      <c r="W1278" s="1"/>
      <c r="X1278" s="1"/>
      <c r="Y1278" s="1"/>
    </row>
    <row r="1279" spans="4:25">
      <c r="D1279" s="1"/>
      <c r="E1279" s="1"/>
      <c r="F1279" s="1"/>
      <c r="G1279" s="1"/>
      <c r="H1279" s="1"/>
      <c r="I1279" s="1"/>
      <c r="K1279" s="1"/>
      <c r="L1279" s="1"/>
      <c r="M1279" s="1"/>
      <c r="R1279" s="1"/>
      <c r="S1279" s="1"/>
      <c r="W1279" s="1"/>
      <c r="X1279" s="1"/>
      <c r="Y1279" s="1"/>
    </row>
    <row r="1280" spans="4:25">
      <c r="D1280" s="1"/>
      <c r="E1280" s="1"/>
      <c r="F1280" s="1"/>
      <c r="G1280" s="1"/>
      <c r="H1280" s="1"/>
      <c r="I1280" s="1"/>
      <c r="K1280" s="1"/>
      <c r="L1280" s="1"/>
      <c r="M1280" s="1"/>
      <c r="R1280" s="1"/>
      <c r="S1280" s="1"/>
      <c r="W1280" s="1"/>
      <c r="X1280" s="1"/>
      <c r="Y1280" s="1"/>
    </row>
    <row r="1281" spans="4:25">
      <c r="D1281" s="1"/>
      <c r="E1281" s="1"/>
      <c r="F1281" s="1"/>
      <c r="G1281" s="1"/>
      <c r="H1281" s="1"/>
      <c r="I1281" s="1"/>
      <c r="K1281" s="1"/>
      <c r="L1281" s="1"/>
      <c r="M1281" s="1"/>
      <c r="R1281" s="1"/>
      <c r="S1281" s="1"/>
      <c r="W1281" s="1"/>
      <c r="X1281" s="1"/>
      <c r="Y1281" s="1"/>
    </row>
    <row r="1282" spans="4:25">
      <c r="D1282" s="1"/>
      <c r="E1282" s="1"/>
      <c r="F1282" s="1"/>
      <c r="G1282" s="1"/>
      <c r="H1282" s="1"/>
      <c r="I1282" s="1"/>
      <c r="K1282" s="1"/>
      <c r="L1282" s="1"/>
      <c r="M1282" s="1"/>
      <c r="R1282" s="1"/>
      <c r="S1282" s="1"/>
      <c r="W1282" s="1"/>
      <c r="X1282" s="1"/>
      <c r="Y1282" s="1"/>
    </row>
    <row r="1283" spans="4:25">
      <c r="D1283" s="1"/>
      <c r="E1283" s="1"/>
      <c r="F1283" s="1"/>
      <c r="G1283" s="1"/>
      <c r="H1283" s="1"/>
      <c r="I1283" s="1"/>
      <c r="K1283" s="1"/>
      <c r="L1283" s="1"/>
      <c r="M1283" s="1"/>
      <c r="R1283" s="1"/>
      <c r="S1283" s="1"/>
      <c r="W1283" s="1"/>
      <c r="X1283" s="1"/>
      <c r="Y1283" s="1"/>
    </row>
    <row r="1284" spans="4:25">
      <c r="D1284" s="1"/>
      <c r="E1284" s="1"/>
      <c r="F1284" s="1"/>
      <c r="G1284" s="1"/>
      <c r="H1284" s="1"/>
      <c r="I1284" s="1"/>
      <c r="K1284" s="1"/>
      <c r="L1284" s="1"/>
      <c r="M1284" s="1"/>
      <c r="R1284" s="1"/>
      <c r="S1284" s="1"/>
      <c r="W1284" s="1"/>
      <c r="X1284" s="1"/>
      <c r="Y1284" s="1"/>
    </row>
    <row r="1285" spans="4:25">
      <c r="D1285" s="1"/>
      <c r="E1285" s="1"/>
      <c r="F1285" s="1"/>
      <c r="G1285" s="1"/>
      <c r="H1285" s="1"/>
      <c r="I1285" s="1"/>
      <c r="K1285" s="1"/>
      <c r="L1285" s="1"/>
      <c r="M1285" s="1"/>
      <c r="R1285" s="1"/>
      <c r="S1285" s="1"/>
      <c r="W1285" s="1"/>
      <c r="X1285" s="1"/>
      <c r="Y1285" s="1"/>
    </row>
    <row r="1286" spans="4:25">
      <c r="D1286" s="1"/>
      <c r="E1286" s="1"/>
      <c r="F1286" s="1"/>
      <c r="G1286" s="1"/>
      <c r="H1286" s="1"/>
      <c r="I1286" s="1"/>
      <c r="K1286" s="1"/>
      <c r="L1286" s="1"/>
      <c r="M1286" s="1"/>
      <c r="R1286" s="1"/>
      <c r="S1286" s="1"/>
      <c r="W1286" s="1"/>
      <c r="X1286" s="1"/>
      <c r="Y1286" s="1"/>
    </row>
    <row r="1287" spans="4:25">
      <c r="D1287" s="1"/>
      <c r="E1287" s="1"/>
      <c r="F1287" s="1"/>
      <c r="G1287" s="1"/>
      <c r="H1287" s="1"/>
      <c r="I1287" s="1"/>
      <c r="K1287" s="1"/>
      <c r="L1287" s="1"/>
      <c r="M1287" s="1"/>
      <c r="R1287" s="1"/>
      <c r="S1287" s="1"/>
      <c r="W1287" s="1"/>
      <c r="X1287" s="1"/>
      <c r="Y1287" s="1"/>
    </row>
    <row r="1288" spans="4:25">
      <c r="D1288" s="1"/>
      <c r="E1288" s="1"/>
      <c r="F1288" s="1"/>
      <c r="G1288" s="1"/>
      <c r="H1288" s="1"/>
      <c r="I1288" s="1"/>
      <c r="K1288" s="1"/>
      <c r="L1288" s="1"/>
      <c r="M1288" s="1"/>
      <c r="R1288" s="1"/>
      <c r="S1288" s="1"/>
      <c r="W1288" s="1"/>
      <c r="X1288" s="1"/>
      <c r="Y1288" s="1"/>
    </row>
    <row r="1289" spans="4:25">
      <c r="D1289" s="1"/>
      <c r="E1289" s="1"/>
      <c r="F1289" s="1"/>
      <c r="G1289" s="1"/>
      <c r="H1289" s="1"/>
      <c r="I1289" s="1"/>
      <c r="K1289" s="1"/>
      <c r="L1289" s="1"/>
      <c r="M1289" s="1"/>
      <c r="R1289" s="1"/>
      <c r="S1289" s="1"/>
      <c r="W1289" s="1"/>
      <c r="X1289" s="1"/>
      <c r="Y1289" s="1"/>
    </row>
    <row r="1290" spans="4:25">
      <c r="D1290" s="1"/>
      <c r="E1290" s="1"/>
      <c r="F1290" s="1"/>
      <c r="G1290" s="1"/>
      <c r="H1290" s="1"/>
      <c r="I1290" s="1"/>
      <c r="K1290" s="1"/>
      <c r="L1290" s="1"/>
      <c r="M1290" s="1"/>
      <c r="R1290" s="1"/>
      <c r="S1290" s="1"/>
      <c r="W1290" s="1"/>
      <c r="X1290" s="1"/>
      <c r="Y1290" s="1"/>
    </row>
    <row r="1291" spans="4:25">
      <c r="D1291" s="1"/>
      <c r="E1291" s="1"/>
      <c r="F1291" s="1"/>
      <c r="G1291" s="1"/>
      <c r="H1291" s="1"/>
      <c r="I1291" s="1"/>
      <c r="K1291" s="1"/>
      <c r="L1291" s="1"/>
      <c r="M1291" s="1"/>
      <c r="R1291" s="1"/>
      <c r="S1291" s="1"/>
      <c r="W1291" s="1"/>
      <c r="X1291" s="1"/>
      <c r="Y1291" s="1"/>
    </row>
    <row r="1292" spans="4:25">
      <c r="D1292" s="1"/>
      <c r="E1292" s="1"/>
      <c r="F1292" s="1"/>
      <c r="G1292" s="1"/>
      <c r="H1292" s="1"/>
      <c r="I1292" s="1"/>
      <c r="K1292" s="1"/>
      <c r="L1292" s="1"/>
      <c r="M1292" s="1"/>
      <c r="R1292" s="1"/>
      <c r="S1292" s="1"/>
      <c r="W1292" s="1"/>
      <c r="X1292" s="1"/>
      <c r="Y1292" s="1"/>
    </row>
    <row r="1293" spans="4:25">
      <c r="D1293" s="1"/>
      <c r="E1293" s="1"/>
      <c r="F1293" s="1"/>
      <c r="G1293" s="1"/>
      <c r="H1293" s="1"/>
      <c r="I1293" s="1"/>
      <c r="K1293" s="1"/>
      <c r="L1293" s="1"/>
      <c r="M1293" s="1"/>
      <c r="R1293" s="1"/>
      <c r="S1293" s="1"/>
      <c r="W1293" s="1"/>
      <c r="X1293" s="1"/>
      <c r="Y1293" s="1"/>
    </row>
    <row r="1294" spans="4:25">
      <c r="D1294" s="1"/>
      <c r="E1294" s="1"/>
      <c r="F1294" s="1"/>
      <c r="G1294" s="1"/>
      <c r="H1294" s="1"/>
      <c r="I1294" s="1"/>
      <c r="K1294" s="1"/>
      <c r="L1294" s="1"/>
      <c r="M1294" s="1"/>
      <c r="R1294" s="1"/>
      <c r="S1294" s="1"/>
      <c r="W1294" s="1"/>
      <c r="X1294" s="1"/>
      <c r="Y1294" s="1"/>
    </row>
    <row r="1295" spans="4:25">
      <c r="D1295" s="1"/>
      <c r="E1295" s="1"/>
      <c r="F1295" s="1"/>
      <c r="G1295" s="1"/>
      <c r="H1295" s="1"/>
      <c r="I1295" s="1"/>
      <c r="K1295" s="1"/>
      <c r="L1295" s="1"/>
      <c r="M1295" s="1"/>
      <c r="R1295" s="1"/>
      <c r="S1295" s="1"/>
      <c r="W1295" s="1"/>
      <c r="X1295" s="1"/>
      <c r="Y1295" s="1"/>
    </row>
    <row r="1296" spans="4:25">
      <c r="D1296" s="1"/>
      <c r="E1296" s="1"/>
      <c r="F1296" s="1"/>
      <c r="G1296" s="1"/>
      <c r="H1296" s="1"/>
      <c r="I1296" s="1"/>
      <c r="K1296" s="1"/>
      <c r="L1296" s="1"/>
      <c r="M1296" s="1"/>
      <c r="R1296" s="1"/>
      <c r="S1296" s="1"/>
      <c r="W1296" s="1"/>
      <c r="X1296" s="1"/>
      <c r="Y1296" s="1"/>
    </row>
    <row r="1297" spans="4:25">
      <c r="D1297" s="1"/>
      <c r="E1297" s="1"/>
      <c r="F1297" s="1"/>
      <c r="G1297" s="1"/>
      <c r="H1297" s="1"/>
      <c r="I1297" s="1"/>
      <c r="K1297" s="1"/>
      <c r="L1297" s="1"/>
      <c r="M1297" s="1"/>
      <c r="R1297" s="1"/>
      <c r="S1297" s="1"/>
      <c r="W1297" s="1"/>
      <c r="X1297" s="1"/>
      <c r="Y1297" s="1"/>
    </row>
    <row r="1298" spans="4:25">
      <c r="D1298" s="1"/>
      <c r="E1298" s="1"/>
      <c r="F1298" s="1"/>
      <c r="G1298" s="1"/>
      <c r="H1298" s="1"/>
      <c r="I1298" s="1"/>
      <c r="K1298" s="1"/>
      <c r="L1298" s="1"/>
      <c r="M1298" s="1"/>
      <c r="R1298" s="1"/>
      <c r="S1298" s="1"/>
      <c r="W1298" s="1"/>
      <c r="X1298" s="1"/>
      <c r="Y1298" s="1"/>
    </row>
    <row r="1299" spans="4:25">
      <c r="D1299" s="1"/>
      <c r="E1299" s="1"/>
      <c r="F1299" s="1"/>
      <c r="G1299" s="1"/>
      <c r="H1299" s="1"/>
      <c r="I1299" s="1"/>
      <c r="K1299" s="1"/>
      <c r="L1299" s="1"/>
      <c r="M1299" s="1"/>
      <c r="R1299" s="1"/>
      <c r="S1299" s="1"/>
      <c r="W1299" s="1"/>
      <c r="X1299" s="1"/>
      <c r="Y1299" s="1"/>
    </row>
    <row r="1300" spans="4:25">
      <c r="D1300" s="1"/>
      <c r="E1300" s="1"/>
      <c r="F1300" s="1"/>
      <c r="G1300" s="1"/>
      <c r="H1300" s="1"/>
      <c r="I1300" s="1"/>
      <c r="K1300" s="1"/>
      <c r="L1300" s="1"/>
      <c r="M1300" s="1"/>
      <c r="R1300" s="1"/>
      <c r="S1300" s="1"/>
      <c r="W1300" s="1"/>
      <c r="X1300" s="1"/>
      <c r="Y1300" s="1"/>
    </row>
    <row r="1301" spans="4:25">
      <c r="D1301" s="1"/>
      <c r="E1301" s="1"/>
      <c r="F1301" s="1"/>
      <c r="G1301" s="1"/>
      <c r="H1301" s="1"/>
      <c r="I1301" s="1"/>
      <c r="K1301" s="1"/>
      <c r="L1301" s="1"/>
      <c r="M1301" s="1"/>
      <c r="R1301" s="1"/>
      <c r="S1301" s="1"/>
      <c r="W1301" s="1"/>
      <c r="X1301" s="1"/>
      <c r="Y1301" s="1"/>
    </row>
    <row r="1302" spans="4:25">
      <c r="D1302" s="1"/>
      <c r="E1302" s="1"/>
      <c r="F1302" s="1"/>
      <c r="G1302" s="1"/>
      <c r="H1302" s="1"/>
      <c r="I1302" s="1"/>
      <c r="K1302" s="1"/>
      <c r="L1302" s="1"/>
      <c r="M1302" s="1"/>
      <c r="R1302" s="1"/>
      <c r="S1302" s="1"/>
      <c r="W1302" s="1"/>
      <c r="X1302" s="1"/>
      <c r="Y1302" s="1"/>
    </row>
    <row r="1303" spans="4:25">
      <c r="D1303" s="1"/>
      <c r="E1303" s="1"/>
      <c r="F1303" s="1"/>
      <c r="G1303" s="1"/>
      <c r="H1303" s="1"/>
      <c r="I1303" s="1"/>
      <c r="K1303" s="1"/>
      <c r="L1303" s="1"/>
      <c r="M1303" s="1"/>
      <c r="R1303" s="1"/>
      <c r="S1303" s="1"/>
      <c r="W1303" s="1"/>
      <c r="X1303" s="1"/>
      <c r="Y1303" s="1"/>
    </row>
    <row r="1304" spans="4:25">
      <c r="D1304" s="1"/>
      <c r="E1304" s="1"/>
      <c r="F1304" s="1"/>
      <c r="G1304" s="1"/>
      <c r="H1304" s="1"/>
      <c r="I1304" s="1"/>
      <c r="K1304" s="1"/>
      <c r="L1304" s="1"/>
      <c r="M1304" s="1"/>
      <c r="R1304" s="1"/>
      <c r="S1304" s="1"/>
      <c r="W1304" s="1"/>
      <c r="X1304" s="1"/>
      <c r="Y1304" s="1"/>
    </row>
    <row r="1305" spans="4:25">
      <c r="D1305" s="1"/>
      <c r="E1305" s="1"/>
      <c r="F1305" s="1"/>
      <c r="G1305" s="1"/>
      <c r="H1305" s="1"/>
      <c r="I1305" s="1"/>
      <c r="K1305" s="1"/>
      <c r="L1305" s="1"/>
      <c r="M1305" s="1"/>
      <c r="R1305" s="1"/>
      <c r="S1305" s="1"/>
      <c r="W1305" s="1"/>
      <c r="X1305" s="1"/>
      <c r="Y1305" s="1"/>
    </row>
    <row r="1306" spans="4:25">
      <c r="D1306" s="1"/>
      <c r="E1306" s="1"/>
      <c r="F1306" s="1"/>
      <c r="G1306" s="1"/>
      <c r="H1306" s="1"/>
      <c r="I1306" s="1"/>
      <c r="K1306" s="1"/>
      <c r="L1306" s="1"/>
      <c r="M1306" s="1"/>
      <c r="R1306" s="1"/>
      <c r="S1306" s="1"/>
      <c r="W1306" s="1"/>
      <c r="X1306" s="1"/>
      <c r="Y1306" s="1"/>
    </row>
    <row r="1307" spans="4:25">
      <c r="D1307" s="1"/>
      <c r="E1307" s="1"/>
      <c r="F1307" s="1"/>
      <c r="G1307" s="1"/>
      <c r="H1307" s="1"/>
      <c r="I1307" s="1"/>
      <c r="K1307" s="1"/>
      <c r="L1307" s="1"/>
      <c r="M1307" s="1"/>
      <c r="R1307" s="1"/>
      <c r="S1307" s="1"/>
      <c r="W1307" s="1"/>
      <c r="X1307" s="1"/>
      <c r="Y1307" s="1"/>
    </row>
    <row r="1308" spans="4:25">
      <c r="D1308" s="1"/>
      <c r="E1308" s="1"/>
      <c r="F1308" s="1"/>
      <c r="G1308" s="1"/>
      <c r="H1308" s="1"/>
      <c r="I1308" s="1"/>
      <c r="K1308" s="1"/>
      <c r="L1308" s="1"/>
      <c r="M1308" s="1"/>
      <c r="R1308" s="1"/>
      <c r="S1308" s="1"/>
      <c r="W1308" s="1"/>
      <c r="X1308" s="1"/>
      <c r="Y1308" s="1"/>
    </row>
    <row r="1309" spans="4:25">
      <c r="D1309" s="1"/>
      <c r="E1309" s="1"/>
      <c r="F1309" s="1"/>
      <c r="G1309" s="1"/>
      <c r="H1309" s="1"/>
      <c r="I1309" s="1"/>
      <c r="K1309" s="1"/>
      <c r="L1309" s="1"/>
      <c r="M1309" s="1"/>
      <c r="R1309" s="1"/>
      <c r="S1309" s="1"/>
      <c r="W1309" s="1"/>
      <c r="X1309" s="1"/>
      <c r="Y1309" s="1"/>
    </row>
    <row r="1310" spans="4:25">
      <c r="D1310" s="1"/>
      <c r="E1310" s="1"/>
      <c r="F1310" s="1"/>
      <c r="G1310" s="1"/>
      <c r="H1310" s="1"/>
      <c r="I1310" s="1"/>
      <c r="K1310" s="1"/>
      <c r="L1310" s="1"/>
      <c r="M1310" s="1"/>
      <c r="R1310" s="1"/>
      <c r="S1310" s="1"/>
      <c r="W1310" s="1"/>
      <c r="X1310" s="1"/>
      <c r="Y1310" s="1"/>
    </row>
    <row r="1311" spans="4:25">
      <c r="D1311" s="1"/>
      <c r="E1311" s="1"/>
      <c r="F1311" s="1"/>
      <c r="G1311" s="1"/>
      <c r="H1311" s="1"/>
      <c r="I1311" s="1"/>
      <c r="K1311" s="1"/>
      <c r="L1311" s="1"/>
      <c r="M1311" s="1"/>
      <c r="R1311" s="1"/>
      <c r="S1311" s="1"/>
      <c r="W1311" s="1"/>
      <c r="X1311" s="1"/>
      <c r="Y1311" s="1"/>
    </row>
    <row r="1312" spans="4:25">
      <c r="D1312" s="1"/>
      <c r="E1312" s="1"/>
      <c r="F1312" s="1"/>
      <c r="G1312" s="1"/>
      <c r="H1312" s="1"/>
      <c r="I1312" s="1"/>
      <c r="K1312" s="1"/>
      <c r="L1312" s="1"/>
      <c r="M1312" s="1"/>
      <c r="R1312" s="1"/>
      <c r="S1312" s="1"/>
      <c r="W1312" s="1"/>
      <c r="X1312" s="1"/>
      <c r="Y1312" s="1"/>
    </row>
    <row r="1313" spans="4:25">
      <c r="D1313" s="1"/>
      <c r="E1313" s="1"/>
      <c r="F1313" s="1"/>
      <c r="G1313" s="1"/>
      <c r="H1313" s="1"/>
      <c r="I1313" s="1"/>
      <c r="K1313" s="1"/>
      <c r="L1313" s="1"/>
      <c r="M1313" s="1"/>
      <c r="R1313" s="1"/>
      <c r="S1313" s="1"/>
      <c r="W1313" s="1"/>
      <c r="X1313" s="1"/>
      <c r="Y1313" s="1"/>
    </row>
    <row r="1314" spans="4:25">
      <c r="D1314" s="1"/>
      <c r="E1314" s="1"/>
      <c r="F1314" s="1"/>
      <c r="G1314" s="1"/>
      <c r="H1314" s="1"/>
      <c r="I1314" s="1"/>
      <c r="K1314" s="1"/>
      <c r="L1314" s="1"/>
      <c r="M1314" s="1"/>
      <c r="R1314" s="1"/>
      <c r="S1314" s="1"/>
      <c r="W1314" s="1"/>
      <c r="X1314" s="1"/>
      <c r="Y1314" s="1"/>
    </row>
    <row r="1315" spans="4:25">
      <c r="D1315" s="1"/>
      <c r="E1315" s="1"/>
      <c r="F1315" s="1"/>
      <c r="G1315" s="1"/>
      <c r="H1315" s="1"/>
      <c r="I1315" s="1"/>
      <c r="K1315" s="1"/>
      <c r="L1315" s="1"/>
      <c r="M1315" s="1"/>
      <c r="R1315" s="1"/>
      <c r="S1315" s="1"/>
      <c r="W1315" s="1"/>
      <c r="X1315" s="1"/>
      <c r="Y1315" s="1"/>
    </row>
    <row r="1316" spans="4:25">
      <c r="D1316" s="1"/>
      <c r="E1316" s="1"/>
      <c r="F1316" s="1"/>
      <c r="G1316" s="1"/>
      <c r="H1316" s="1"/>
      <c r="I1316" s="1"/>
      <c r="K1316" s="1"/>
      <c r="L1316" s="1"/>
      <c r="M1316" s="1"/>
      <c r="R1316" s="1"/>
      <c r="S1316" s="1"/>
      <c r="W1316" s="1"/>
      <c r="X1316" s="1"/>
      <c r="Y1316" s="1"/>
    </row>
    <row r="1317" spans="4:25">
      <c r="D1317" s="1"/>
      <c r="E1317" s="1"/>
      <c r="F1317" s="1"/>
      <c r="G1317" s="1"/>
      <c r="H1317" s="1"/>
      <c r="I1317" s="1"/>
      <c r="K1317" s="1"/>
      <c r="L1317" s="1"/>
      <c r="M1317" s="1"/>
      <c r="R1317" s="1"/>
      <c r="S1317" s="1"/>
      <c r="W1317" s="1"/>
      <c r="X1317" s="1"/>
      <c r="Y1317" s="1"/>
    </row>
    <row r="1318" spans="4:25">
      <c r="D1318" s="1"/>
      <c r="E1318" s="1"/>
      <c r="F1318" s="1"/>
      <c r="G1318" s="1"/>
      <c r="H1318" s="1"/>
      <c r="I1318" s="1"/>
      <c r="K1318" s="1"/>
      <c r="L1318" s="1"/>
      <c r="M1318" s="1"/>
      <c r="R1318" s="1"/>
      <c r="S1318" s="1"/>
      <c r="W1318" s="1"/>
      <c r="X1318" s="1"/>
      <c r="Y1318" s="1"/>
    </row>
    <row r="1319" spans="4:25">
      <c r="D1319" s="1"/>
      <c r="E1319" s="1"/>
      <c r="F1319" s="1"/>
      <c r="G1319" s="1"/>
      <c r="H1319" s="1"/>
      <c r="I1319" s="1"/>
      <c r="K1319" s="1"/>
      <c r="L1319" s="1"/>
      <c r="M1319" s="1"/>
      <c r="R1319" s="1"/>
      <c r="S1319" s="1"/>
      <c r="W1319" s="1"/>
      <c r="X1319" s="1"/>
      <c r="Y1319" s="1"/>
    </row>
    <row r="1320" spans="4:25">
      <c r="D1320" s="1"/>
      <c r="E1320" s="1"/>
      <c r="F1320" s="1"/>
      <c r="G1320" s="1"/>
      <c r="H1320" s="1"/>
      <c r="I1320" s="1"/>
      <c r="K1320" s="1"/>
      <c r="L1320" s="1"/>
      <c r="M1320" s="1"/>
      <c r="R1320" s="1"/>
      <c r="S1320" s="1"/>
      <c r="W1320" s="1"/>
      <c r="X1320" s="1"/>
      <c r="Y1320" s="1"/>
    </row>
    <row r="1321" spans="4:25">
      <c r="D1321" s="1"/>
      <c r="E1321" s="1"/>
      <c r="F1321" s="1"/>
      <c r="G1321" s="1"/>
      <c r="H1321" s="1"/>
      <c r="I1321" s="1"/>
      <c r="K1321" s="1"/>
      <c r="L1321" s="1"/>
      <c r="M1321" s="1"/>
      <c r="R1321" s="1"/>
      <c r="S1321" s="1"/>
      <c r="W1321" s="1"/>
      <c r="X1321" s="1"/>
      <c r="Y1321" s="1"/>
    </row>
    <row r="1322" spans="4:25">
      <c r="D1322" s="1"/>
      <c r="E1322" s="1"/>
      <c r="F1322" s="1"/>
      <c r="G1322" s="1"/>
      <c r="H1322" s="1"/>
      <c r="I1322" s="1"/>
      <c r="K1322" s="1"/>
      <c r="L1322" s="1"/>
      <c r="M1322" s="1"/>
      <c r="R1322" s="1"/>
      <c r="S1322" s="1"/>
      <c r="W1322" s="1"/>
      <c r="X1322" s="1"/>
      <c r="Y1322" s="1"/>
    </row>
    <row r="1323" spans="4:25">
      <c r="D1323" s="1"/>
      <c r="E1323" s="1"/>
      <c r="F1323" s="1"/>
      <c r="G1323" s="1"/>
      <c r="H1323" s="1"/>
      <c r="I1323" s="1"/>
      <c r="K1323" s="1"/>
      <c r="L1323" s="1"/>
      <c r="M1323" s="1"/>
      <c r="R1323" s="1"/>
      <c r="S1323" s="1"/>
      <c r="W1323" s="1"/>
      <c r="X1323" s="1"/>
      <c r="Y1323" s="1"/>
    </row>
    <row r="1324" spans="4:25">
      <c r="D1324" s="1"/>
      <c r="E1324" s="1"/>
      <c r="F1324" s="1"/>
      <c r="G1324" s="1"/>
      <c r="H1324" s="1"/>
      <c r="I1324" s="1"/>
      <c r="K1324" s="1"/>
      <c r="L1324" s="1"/>
      <c r="M1324" s="1"/>
      <c r="R1324" s="1"/>
      <c r="S1324" s="1"/>
      <c r="W1324" s="1"/>
      <c r="X1324" s="1"/>
      <c r="Y1324" s="1"/>
    </row>
    <row r="1325" spans="4:25">
      <c r="D1325" s="1"/>
      <c r="E1325" s="1"/>
      <c r="F1325" s="1"/>
      <c r="G1325" s="1"/>
      <c r="H1325" s="1"/>
      <c r="I1325" s="1"/>
      <c r="K1325" s="1"/>
      <c r="L1325" s="1"/>
      <c r="M1325" s="1"/>
      <c r="R1325" s="1"/>
      <c r="S1325" s="1"/>
      <c r="W1325" s="1"/>
      <c r="X1325" s="1"/>
      <c r="Y1325" s="1"/>
    </row>
    <row r="1326" spans="4:25">
      <c r="D1326" s="1"/>
      <c r="E1326" s="1"/>
      <c r="F1326" s="1"/>
      <c r="G1326" s="1"/>
      <c r="H1326" s="1"/>
      <c r="I1326" s="1"/>
      <c r="K1326" s="1"/>
      <c r="L1326" s="1"/>
      <c r="M1326" s="1"/>
      <c r="R1326" s="1"/>
      <c r="S1326" s="1"/>
      <c r="W1326" s="1"/>
      <c r="X1326" s="1"/>
      <c r="Y1326" s="1"/>
    </row>
    <row r="1327" spans="4:25">
      <c r="D1327" s="1"/>
      <c r="E1327" s="1"/>
      <c r="F1327" s="1"/>
      <c r="G1327" s="1"/>
      <c r="H1327" s="1"/>
      <c r="I1327" s="1"/>
      <c r="K1327" s="1"/>
      <c r="L1327" s="1"/>
      <c r="M1327" s="1"/>
      <c r="R1327" s="1"/>
      <c r="S1327" s="1"/>
      <c r="W1327" s="1"/>
      <c r="X1327" s="1"/>
      <c r="Y1327" s="1"/>
    </row>
    <row r="1328" spans="4:25">
      <c r="D1328" s="1"/>
      <c r="E1328" s="1"/>
      <c r="F1328" s="1"/>
      <c r="G1328" s="1"/>
      <c r="H1328" s="1"/>
      <c r="I1328" s="1"/>
      <c r="K1328" s="1"/>
      <c r="L1328" s="1"/>
      <c r="M1328" s="1"/>
      <c r="R1328" s="1"/>
      <c r="S1328" s="1"/>
      <c r="W1328" s="1"/>
      <c r="X1328" s="1"/>
      <c r="Y1328" s="1"/>
    </row>
    <row r="1329" spans="4:25">
      <c r="D1329" s="1"/>
      <c r="E1329" s="1"/>
      <c r="F1329" s="1"/>
      <c r="G1329" s="1"/>
      <c r="H1329" s="1"/>
      <c r="I1329" s="1"/>
      <c r="K1329" s="1"/>
      <c r="L1329" s="1"/>
      <c r="M1329" s="1"/>
      <c r="R1329" s="1"/>
      <c r="S1329" s="1"/>
      <c r="W1329" s="1"/>
      <c r="X1329" s="1"/>
      <c r="Y1329" s="1"/>
    </row>
    <row r="1330" spans="4:25">
      <c r="D1330" s="1"/>
      <c r="E1330" s="1"/>
      <c r="F1330" s="1"/>
      <c r="G1330" s="1"/>
      <c r="H1330" s="1"/>
      <c r="I1330" s="1"/>
      <c r="K1330" s="1"/>
      <c r="L1330" s="1"/>
      <c r="M1330" s="1"/>
      <c r="R1330" s="1"/>
      <c r="S1330" s="1"/>
      <c r="W1330" s="1"/>
      <c r="X1330" s="1"/>
      <c r="Y1330" s="1"/>
    </row>
    <row r="1331" spans="4:25">
      <c r="D1331" s="1"/>
      <c r="E1331" s="1"/>
      <c r="F1331" s="1"/>
      <c r="G1331" s="1"/>
      <c r="H1331" s="1"/>
      <c r="I1331" s="1"/>
      <c r="K1331" s="1"/>
      <c r="L1331" s="1"/>
      <c r="M1331" s="1"/>
      <c r="R1331" s="1"/>
      <c r="S1331" s="1"/>
      <c r="W1331" s="1"/>
      <c r="X1331" s="1"/>
      <c r="Y1331" s="1"/>
    </row>
    <row r="1332" spans="4:25">
      <c r="D1332" s="1"/>
      <c r="E1332" s="1"/>
      <c r="F1332" s="1"/>
      <c r="G1332" s="1"/>
      <c r="H1332" s="1"/>
      <c r="I1332" s="1"/>
      <c r="K1332" s="1"/>
      <c r="L1332" s="1"/>
      <c r="M1332" s="1"/>
      <c r="R1332" s="1"/>
      <c r="S1332" s="1"/>
      <c r="W1332" s="1"/>
      <c r="X1332" s="1"/>
      <c r="Y1332" s="1"/>
    </row>
    <row r="1333" spans="4:25">
      <c r="D1333" s="1"/>
      <c r="E1333" s="1"/>
      <c r="F1333" s="1"/>
      <c r="G1333" s="1"/>
      <c r="H1333" s="1"/>
      <c r="I1333" s="1"/>
      <c r="K1333" s="1"/>
      <c r="L1333" s="1"/>
      <c r="M1333" s="1"/>
      <c r="R1333" s="1"/>
      <c r="S1333" s="1"/>
      <c r="W1333" s="1"/>
      <c r="X1333" s="1"/>
      <c r="Y1333" s="1"/>
    </row>
    <row r="1334" spans="4:25">
      <c r="D1334" s="1"/>
      <c r="E1334" s="1"/>
      <c r="F1334" s="1"/>
      <c r="G1334" s="1"/>
      <c r="H1334" s="1"/>
      <c r="I1334" s="1"/>
      <c r="K1334" s="1"/>
      <c r="L1334" s="1"/>
      <c r="M1334" s="1"/>
      <c r="R1334" s="1"/>
      <c r="S1334" s="1"/>
      <c r="W1334" s="1"/>
      <c r="X1334" s="1"/>
      <c r="Y1334" s="1"/>
    </row>
    <row r="1335" spans="4:25">
      <c r="D1335" s="1"/>
      <c r="E1335" s="1"/>
      <c r="F1335" s="1"/>
      <c r="G1335" s="1"/>
      <c r="H1335" s="1"/>
      <c r="I1335" s="1"/>
      <c r="K1335" s="1"/>
      <c r="L1335" s="1"/>
      <c r="M1335" s="1"/>
      <c r="R1335" s="1"/>
      <c r="S1335" s="1"/>
      <c r="W1335" s="1"/>
      <c r="X1335" s="1"/>
      <c r="Y1335" s="1"/>
    </row>
    <row r="1336" spans="4:25">
      <c r="D1336" s="1"/>
      <c r="E1336" s="1"/>
      <c r="F1336" s="1"/>
      <c r="G1336" s="1"/>
      <c r="H1336" s="1"/>
      <c r="I1336" s="1"/>
      <c r="K1336" s="1"/>
      <c r="L1336" s="1"/>
      <c r="M1336" s="1"/>
      <c r="R1336" s="1"/>
      <c r="S1336" s="1"/>
      <c r="W1336" s="1"/>
      <c r="X1336" s="1"/>
      <c r="Y1336" s="1"/>
    </row>
    <row r="1337" spans="4:25">
      <c r="D1337" s="1"/>
      <c r="E1337" s="1"/>
      <c r="F1337" s="1"/>
      <c r="G1337" s="1"/>
      <c r="H1337" s="1"/>
      <c r="I1337" s="1"/>
      <c r="K1337" s="1"/>
      <c r="L1337" s="1"/>
      <c r="M1337" s="1"/>
      <c r="R1337" s="1"/>
      <c r="S1337" s="1"/>
      <c r="W1337" s="1"/>
      <c r="X1337" s="1"/>
      <c r="Y1337" s="1"/>
    </row>
    <row r="1338" spans="4:25">
      <c r="D1338" s="1"/>
      <c r="E1338" s="1"/>
      <c r="F1338" s="1"/>
      <c r="G1338" s="1"/>
      <c r="H1338" s="1"/>
      <c r="I1338" s="1"/>
      <c r="K1338" s="1"/>
      <c r="L1338" s="1"/>
      <c r="M1338" s="1"/>
      <c r="R1338" s="1"/>
      <c r="S1338" s="1"/>
      <c r="W1338" s="1"/>
      <c r="X1338" s="1"/>
      <c r="Y1338" s="1"/>
    </row>
    <row r="1339" spans="4:25">
      <c r="D1339" s="1"/>
      <c r="E1339" s="1"/>
      <c r="F1339" s="1"/>
      <c r="G1339" s="1"/>
      <c r="H1339" s="1"/>
      <c r="I1339" s="1"/>
      <c r="K1339" s="1"/>
      <c r="L1339" s="1"/>
      <c r="M1339" s="1"/>
      <c r="R1339" s="1"/>
      <c r="S1339" s="1"/>
      <c r="W1339" s="1"/>
      <c r="X1339" s="1"/>
      <c r="Y1339" s="1"/>
    </row>
    <row r="1340" spans="4:25">
      <c r="D1340" s="1"/>
      <c r="E1340" s="1"/>
      <c r="F1340" s="1"/>
      <c r="G1340" s="1"/>
      <c r="H1340" s="1"/>
      <c r="I1340" s="1"/>
      <c r="K1340" s="1"/>
      <c r="L1340" s="1"/>
      <c r="M1340" s="1"/>
      <c r="R1340" s="1"/>
      <c r="S1340" s="1"/>
      <c r="W1340" s="1"/>
      <c r="X1340" s="1"/>
      <c r="Y1340" s="1"/>
    </row>
    <row r="1341" spans="4:25">
      <c r="D1341" s="1"/>
      <c r="E1341" s="1"/>
      <c r="F1341" s="1"/>
      <c r="G1341" s="1"/>
      <c r="H1341" s="1"/>
      <c r="I1341" s="1"/>
      <c r="K1341" s="1"/>
      <c r="L1341" s="1"/>
      <c r="M1341" s="1"/>
      <c r="R1341" s="1"/>
      <c r="S1341" s="1"/>
      <c r="W1341" s="1"/>
      <c r="X1341" s="1"/>
      <c r="Y1341" s="1"/>
    </row>
    <row r="1342" spans="4:25">
      <c r="D1342" s="1"/>
      <c r="E1342" s="1"/>
      <c r="F1342" s="1"/>
      <c r="G1342" s="1"/>
      <c r="H1342" s="1"/>
      <c r="I1342" s="1"/>
      <c r="K1342" s="1"/>
      <c r="L1342" s="1"/>
      <c r="M1342" s="1"/>
      <c r="R1342" s="1"/>
      <c r="S1342" s="1"/>
      <c r="W1342" s="1"/>
      <c r="X1342" s="1"/>
      <c r="Y1342" s="1"/>
    </row>
    <row r="1343" spans="4:25">
      <c r="D1343" s="1"/>
      <c r="E1343" s="1"/>
      <c r="F1343" s="1"/>
      <c r="G1343" s="1"/>
      <c r="H1343" s="1"/>
      <c r="I1343" s="1"/>
      <c r="K1343" s="1"/>
      <c r="L1343" s="1"/>
      <c r="M1343" s="1"/>
      <c r="R1343" s="1"/>
      <c r="S1343" s="1"/>
      <c r="W1343" s="1"/>
      <c r="X1343" s="1"/>
      <c r="Y1343" s="1"/>
    </row>
    <row r="1344" spans="4:25">
      <c r="D1344" s="1"/>
      <c r="E1344" s="1"/>
      <c r="F1344" s="1"/>
      <c r="G1344" s="1"/>
      <c r="H1344" s="1"/>
      <c r="I1344" s="1"/>
      <c r="K1344" s="1"/>
      <c r="L1344" s="1"/>
      <c r="M1344" s="1"/>
      <c r="R1344" s="1"/>
      <c r="S1344" s="1"/>
      <c r="W1344" s="1"/>
      <c r="X1344" s="1"/>
      <c r="Y1344" s="1"/>
    </row>
    <row r="1345" spans="4:25">
      <c r="D1345" s="1"/>
      <c r="E1345" s="1"/>
      <c r="F1345" s="1"/>
      <c r="G1345" s="1"/>
      <c r="H1345" s="1"/>
      <c r="I1345" s="1"/>
      <c r="K1345" s="1"/>
      <c r="L1345" s="1"/>
      <c r="M1345" s="1"/>
      <c r="R1345" s="1"/>
      <c r="S1345" s="1"/>
      <c r="W1345" s="1"/>
      <c r="X1345" s="1"/>
      <c r="Y1345" s="1"/>
    </row>
    <row r="1346" spans="4:25">
      <c r="D1346" s="1"/>
      <c r="E1346" s="1"/>
      <c r="F1346" s="1"/>
      <c r="G1346" s="1"/>
      <c r="H1346" s="1"/>
      <c r="I1346" s="1"/>
      <c r="K1346" s="1"/>
      <c r="L1346" s="1"/>
      <c r="M1346" s="1"/>
      <c r="R1346" s="1"/>
      <c r="S1346" s="1"/>
      <c r="W1346" s="1"/>
      <c r="X1346" s="1"/>
      <c r="Y1346" s="1"/>
    </row>
    <row r="1347" spans="4:25">
      <c r="D1347" s="1"/>
      <c r="E1347" s="1"/>
      <c r="F1347" s="1"/>
      <c r="G1347" s="1"/>
      <c r="H1347" s="1"/>
      <c r="I1347" s="1"/>
      <c r="K1347" s="1"/>
      <c r="L1347" s="1"/>
      <c r="M1347" s="1"/>
      <c r="R1347" s="1"/>
      <c r="S1347" s="1"/>
      <c r="W1347" s="1"/>
      <c r="X1347" s="1"/>
      <c r="Y1347" s="1"/>
    </row>
    <row r="1348" spans="4:25">
      <c r="D1348" s="1"/>
      <c r="E1348" s="1"/>
      <c r="F1348" s="1"/>
      <c r="G1348" s="1"/>
      <c r="H1348" s="1"/>
      <c r="I1348" s="1"/>
      <c r="K1348" s="1"/>
      <c r="L1348" s="1"/>
      <c r="M1348" s="1"/>
      <c r="R1348" s="1"/>
      <c r="S1348" s="1"/>
      <c r="W1348" s="1"/>
      <c r="X1348" s="1"/>
      <c r="Y1348" s="1"/>
    </row>
    <row r="1349" spans="4:25">
      <c r="D1349" s="1"/>
      <c r="E1349" s="1"/>
      <c r="F1349" s="1"/>
      <c r="G1349" s="1"/>
      <c r="H1349" s="1"/>
      <c r="I1349" s="1"/>
      <c r="K1349" s="1"/>
      <c r="L1349" s="1"/>
      <c r="M1349" s="1"/>
      <c r="R1349" s="1"/>
      <c r="S1349" s="1"/>
      <c r="W1349" s="1"/>
      <c r="X1349" s="1"/>
      <c r="Y1349" s="1"/>
    </row>
    <row r="1350" spans="4:25">
      <c r="D1350" s="1"/>
      <c r="E1350" s="1"/>
      <c r="F1350" s="1"/>
      <c r="G1350" s="1"/>
      <c r="H1350" s="1"/>
      <c r="I1350" s="1"/>
      <c r="K1350" s="1"/>
      <c r="L1350" s="1"/>
      <c r="M1350" s="1"/>
      <c r="R1350" s="1"/>
      <c r="S1350" s="1"/>
      <c r="W1350" s="1"/>
      <c r="X1350" s="1"/>
      <c r="Y1350" s="1"/>
    </row>
    <row r="1351" spans="4:25">
      <c r="D1351" s="1"/>
      <c r="E1351" s="1"/>
      <c r="F1351" s="1"/>
      <c r="G1351" s="1"/>
      <c r="H1351" s="1"/>
      <c r="I1351" s="1"/>
      <c r="K1351" s="1"/>
      <c r="L1351" s="1"/>
      <c r="M1351" s="1"/>
      <c r="R1351" s="1"/>
      <c r="S1351" s="1"/>
      <c r="W1351" s="1"/>
      <c r="X1351" s="1"/>
      <c r="Y1351" s="1"/>
    </row>
    <row r="1352" spans="4:25">
      <c r="D1352" s="1"/>
      <c r="E1352" s="1"/>
      <c r="F1352" s="1"/>
      <c r="G1352" s="1"/>
      <c r="H1352" s="1"/>
      <c r="I1352" s="1"/>
      <c r="K1352" s="1"/>
      <c r="L1352" s="1"/>
      <c r="M1352" s="1"/>
      <c r="R1352" s="1"/>
      <c r="S1352" s="1"/>
      <c r="W1352" s="1"/>
      <c r="X1352" s="1"/>
      <c r="Y1352" s="1"/>
    </row>
    <row r="1353" spans="4:25">
      <c r="D1353" s="1"/>
      <c r="E1353" s="1"/>
      <c r="F1353" s="1"/>
      <c r="G1353" s="1"/>
      <c r="H1353" s="1"/>
      <c r="I1353" s="1"/>
      <c r="K1353" s="1"/>
      <c r="L1353" s="1"/>
      <c r="M1353" s="1"/>
      <c r="R1353" s="1"/>
      <c r="S1353" s="1"/>
      <c r="W1353" s="1"/>
      <c r="X1353" s="1"/>
      <c r="Y1353" s="1"/>
    </row>
    <row r="1354" spans="4:25">
      <c r="D1354" s="1"/>
      <c r="E1354" s="1"/>
      <c r="F1354" s="1"/>
      <c r="G1354" s="1"/>
      <c r="H1354" s="1"/>
      <c r="I1354" s="1"/>
      <c r="K1354" s="1"/>
      <c r="L1354" s="1"/>
      <c r="M1354" s="1"/>
      <c r="R1354" s="1"/>
      <c r="S1354" s="1"/>
      <c r="W1354" s="1"/>
      <c r="X1354" s="1"/>
      <c r="Y1354" s="1"/>
    </row>
    <row r="1355" spans="4:25">
      <c r="D1355" s="1"/>
      <c r="E1355" s="1"/>
      <c r="F1355" s="1"/>
      <c r="G1355" s="1"/>
      <c r="H1355" s="1"/>
      <c r="I1355" s="1"/>
      <c r="K1355" s="1"/>
      <c r="L1355" s="1"/>
      <c r="M1355" s="1"/>
      <c r="R1355" s="1"/>
      <c r="S1355" s="1"/>
      <c r="W1355" s="1"/>
      <c r="X1355" s="1"/>
      <c r="Y1355" s="1"/>
    </row>
    <row r="1356" spans="4:25">
      <c r="D1356" s="1"/>
      <c r="E1356" s="1"/>
      <c r="F1356" s="1"/>
      <c r="G1356" s="1"/>
      <c r="H1356" s="1"/>
      <c r="I1356" s="1"/>
      <c r="K1356" s="1"/>
      <c r="L1356" s="1"/>
      <c r="M1356" s="1"/>
      <c r="R1356" s="1"/>
      <c r="S1356" s="1"/>
      <c r="W1356" s="1"/>
      <c r="X1356" s="1"/>
      <c r="Y1356" s="1"/>
    </row>
    <row r="1357" spans="4:25">
      <c r="D1357" s="1"/>
      <c r="E1357" s="1"/>
      <c r="F1357" s="1"/>
      <c r="G1357" s="1"/>
      <c r="H1357" s="1"/>
      <c r="I1357" s="1"/>
      <c r="K1357" s="1"/>
      <c r="L1357" s="1"/>
      <c r="M1357" s="1"/>
      <c r="R1357" s="1"/>
      <c r="S1357" s="1"/>
      <c r="W1357" s="1"/>
      <c r="X1357" s="1"/>
      <c r="Y1357" s="1"/>
    </row>
    <row r="1358" spans="4:25">
      <c r="D1358" s="1"/>
      <c r="E1358" s="1"/>
      <c r="F1358" s="1"/>
      <c r="G1358" s="1"/>
      <c r="H1358" s="1"/>
      <c r="I1358" s="1"/>
      <c r="K1358" s="1"/>
      <c r="L1358" s="1"/>
      <c r="M1358" s="1"/>
      <c r="R1358" s="1"/>
      <c r="S1358" s="1"/>
      <c r="W1358" s="1"/>
      <c r="X1358" s="1"/>
      <c r="Y1358" s="1"/>
    </row>
    <row r="1359" spans="4:25">
      <c r="D1359" s="1"/>
      <c r="E1359" s="1"/>
      <c r="F1359" s="1"/>
      <c r="G1359" s="1"/>
      <c r="H1359" s="1"/>
      <c r="I1359" s="1"/>
      <c r="K1359" s="1"/>
      <c r="L1359" s="1"/>
      <c r="M1359" s="1"/>
      <c r="R1359" s="1"/>
      <c r="S1359" s="1"/>
      <c r="W1359" s="1"/>
      <c r="X1359" s="1"/>
      <c r="Y1359" s="1"/>
    </row>
    <row r="1360" spans="4:25">
      <c r="D1360" s="1"/>
      <c r="E1360" s="1"/>
      <c r="F1360" s="1"/>
      <c r="G1360" s="1"/>
      <c r="H1360" s="1"/>
      <c r="I1360" s="1"/>
      <c r="K1360" s="1"/>
      <c r="L1360" s="1"/>
      <c r="M1360" s="1"/>
      <c r="R1360" s="1"/>
      <c r="S1360" s="1"/>
      <c r="W1360" s="1"/>
      <c r="X1360" s="1"/>
      <c r="Y1360" s="1"/>
    </row>
    <row r="1361" spans="4:25">
      <c r="D1361" s="1"/>
      <c r="E1361" s="1"/>
      <c r="F1361" s="1"/>
      <c r="G1361" s="1"/>
      <c r="H1361" s="1"/>
      <c r="I1361" s="1"/>
      <c r="K1361" s="1"/>
      <c r="L1361" s="1"/>
      <c r="M1361" s="1"/>
      <c r="R1361" s="1"/>
      <c r="S1361" s="1"/>
      <c r="W1361" s="1"/>
      <c r="X1361" s="1"/>
      <c r="Y1361" s="1"/>
    </row>
    <row r="1362" spans="4:25">
      <c r="D1362" s="1"/>
      <c r="E1362" s="1"/>
      <c r="F1362" s="1"/>
      <c r="G1362" s="1"/>
      <c r="H1362" s="1"/>
      <c r="I1362" s="1"/>
      <c r="K1362" s="1"/>
      <c r="L1362" s="1"/>
      <c r="M1362" s="1"/>
      <c r="R1362" s="1"/>
      <c r="S1362" s="1"/>
      <c r="W1362" s="1"/>
      <c r="X1362" s="1"/>
      <c r="Y1362" s="1"/>
    </row>
    <row r="1363" spans="4:25">
      <c r="D1363" s="1"/>
      <c r="E1363" s="1"/>
      <c r="F1363" s="1"/>
      <c r="G1363" s="1"/>
      <c r="H1363" s="1"/>
      <c r="I1363" s="1"/>
      <c r="K1363" s="1"/>
      <c r="L1363" s="1"/>
      <c r="M1363" s="1"/>
      <c r="R1363" s="1"/>
      <c r="S1363" s="1"/>
      <c r="W1363" s="1"/>
      <c r="X1363" s="1"/>
      <c r="Y1363" s="1"/>
    </row>
    <row r="1364" spans="4:25">
      <c r="D1364" s="1"/>
      <c r="E1364" s="1"/>
      <c r="F1364" s="1"/>
      <c r="G1364" s="1"/>
      <c r="H1364" s="1"/>
      <c r="I1364" s="1"/>
      <c r="K1364" s="1"/>
      <c r="L1364" s="1"/>
      <c r="M1364" s="1"/>
      <c r="R1364" s="1"/>
      <c r="S1364" s="1"/>
      <c r="W1364" s="1"/>
      <c r="X1364" s="1"/>
      <c r="Y1364" s="1"/>
    </row>
    <row r="1365" spans="4:25">
      <c r="D1365" s="1"/>
      <c r="E1365" s="1"/>
      <c r="F1365" s="1"/>
      <c r="G1365" s="1"/>
      <c r="H1365" s="1"/>
      <c r="I1365" s="1"/>
      <c r="K1365" s="1"/>
      <c r="L1365" s="1"/>
      <c r="M1365" s="1"/>
      <c r="R1365" s="1"/>
      <c r="S1365" s="1"/>
      <c r="W1365" s="1"/>
      <c r="X1365" s="1"/>
      <c r="Y1365" s="1"/>
    </row>
    <row r="1366" spans="4:25">
      <c r="D1366" s="1"/>
      <c r="E1366" s="1"/>
      <c r="F1366" s="1"/>
      <c r="G1366" s="1"/>
      <c r="H1366" s="1"/>
      <c r="I1366" s="1"/>
      <c r="K1366" s="1"/>
      <c r="L1366" s="1"/>
      <c r="M1366" s="1"/>
      <c r="R1366" s="1"/>
      <c r="S1366" s="1"/>
      <c r="W1366" s="1"/>
      <c r="X1366" s="1"/>
      <c r="Y1366" s="1"/>
    </row>
    <row r="1367" spans="4:25">
      <c r="D1367" s="1"/>
      <c r="E1367" s="1"/>
      <c r="F1367" s="1"/>
      <c r="G1367" s="1"/>
      <c r="H1367" s="1"/>
      <c r="I1367" s="1"/>
      <c r="K1367" s="1"/>
      <c r="L1367" s="1"/>
      <c r="M1367" s="1"/>
      <c r="R1367" s="1"/>
      <c r="S1367" s="1"/>
      <c r="W1367" s="1"/>
      <c r="X1367" s="1"/>
      <c r="Y1367" s="1"/>
    </row>
    <row r="1368" spans="4:25">
      <c r="D1368" s="1"/>
      <c r="E1368" s="1"/>
      <c r="F1368" s="1"/>
      <c r="G1368" s="1"/>
      <c r="H1368" s="1"/>
      <c r="I1368" s="1"/>
      <c r="K1368" s="1"/>
      <c r="L1368" s="1"/>
      <c r="M1368" s="1"/>
      <c r="R1368" s="1"/>
      <c r="S1368" s="1"/>
      <c r="W1368" s="1"/>
      <c r="X1368" s="1"/>
      <c r="Y1368" s="1"/>
    </row>
    <row r="1369" spans="4:25">
      <c r="D1369" s="1"/>
      <c r="E1369" s="1"/>
      <c r="F1369" s="1"/>
      <c r="G1369" s="1"/>
      <c r="H1369" s="1"/>
      <c r="I1369" s="1"/>
      <c r="K1369" s="1"/>
      <c r="L1369" s="1"/>
      <c r="M1369" s="1"/>
      <c r="R1369" s="1"/>
      <c r="S1369" s="1"/>
      <c r="W1369" s="1"/>
      <c r="X1369" s="1"/>
      <c r="Y1369" s="1"/>
    </row>
    <row r="1370" spans="4:25">
      <c r="D1370" s="1"/>
      <c r="E1370" s="1"/>
      <c r="F1370" s="1"/>
      <c r="G1370" s="1"/>
      <c r="H1370" s="1"/>
      <c r="I1370" s="1"/>
      <c r="K1370" s="1"/>
      <c r="L1370" s="1"/>
      <c r="M1370" s="1"/>
      <c r="R1370" s="1"/>
      <c r="S1370" s="1"/>
      <c r="W1370" s="1"/>
      <c r="X1370" s="1"/>
      <c r="Y1370" s="1"/>
    </row>
    <row r="1371" spans="4:25">
      <c r="D1371" s="1"/>
      <c r="E1371" s="1"/>
      <c r="F1371" s="1"/>
      <c r="G1371" s="1"/>
      <c r="H1371" s="1"/>
      <c r="I1371" s="1"/>
      <c r="K1371" s="1"/>
      <c r="L1371" s="1"/>
      <c r="M1371" s="1"/>
      <c r="R1371" s="1"/>
      <c r="S1371" s="1"/>
      <c r="W1371" s="1"/>
      <c r="X1371" s="1"/>
      <c r="Y1371" s="1"/>
    </row>
    <row r="1372" spans="4:25">
      <c r="D1372" s="1"/>
      <c r="E1372" s="1"/>
      <c r="F1372" s="1"/>
      <c r="G1372" s="1"/>
      <c r="H1372" s="1"/>
      <c r="I1372" s="1"/>
      <c r="K1372" s="1"/>
      <c r="L1372" s="1"/>
      <c r="M1372" s="1"/>
      <c r="R1372" s="1"/>
      <c r="S1372" s="1"/>
      <c r="W1372" s="1"/>
      <c r="X1372" s="1"/>
      <c r="Y1372" s="1"/>
    </row>
    <row r="1373" spans="4:25">
      <c r="D1373" s="1"/>
      <c r="E1373" s="1"/>
      <c r="F1373" s="1"/>
      <c r="G1373" s="1"/>
      <c r="H1373" s="1"/>
      <c r="I1373" s="1"/>
      <c r="K1373" s="1"/>
      <c r="L1373" s="1"/>
      <c r="M1373" s="1"/>
      <c r="R1373" s="1"/>
      <c r="S1373" s="1"/>
      <c r="W1373" s="1"/>
      <c r="X1373" s="1"/>
      <c r="Y1373" s="1"/>
    </row>
    <row r="1374" spans="4:25">
      <c r="D1374" s="1"/>
      <c r="E1374" s="1"/>
      <c r="F1374" s="1"/>
      <c r="G1374" s="1"/>
      <c r="H1374" s="1"/>
      <c r="I1374" s="1"/>
      <c r="K1374" s="1"/>
      <c r="L1374" s="1"/>
      <c r="M1374" s="1"/>
      <c r="R1374" s="1"/>
      <c r="S1374" s="1"/>
      <c r="W1374" s="1"/>
      <c r="X1374" s="1"/>
      <c r="Y1374" s="1"/>
    </row>
    <row r="1375" spans="4:25">
      <c r="D1375" s="1"/>
      <c r="E1375" s="1"/>
      <c r="F1375" s="1"/>
      <c r="G1375" s="1"/>
      <c r="H1375" s="1"/>
      <c r="I1375" s="1"/>
      <c r="K1375" s="1"/>
      <c r="L1375" s="1"/>
      <c r="M1375" s="1"/>
      <c r="R1375" s="1"/>
      <c r="S1375" s="1"/>
      <c r="W1375" s="1"/>
      <c r="X1375" s="1"/>
      <c r="Y1375" s="1"/>
    </row>
    <row r="1376" spans="4:25">
      <c r="D1376" s="1"/>
      <c r="E1376" s="1"/>
      <c r="F1376" s="1"/>
      <c r="G1376" s="1"/>
      <c r="H1376" s="1"/>
      <c r="I1376" s="1"/>
      <c r="K1376" s="1"/>
      <c r="L1376" s="1"/>
      <c r="M1376" s="1"/>
      <c r="R1376" s="1"/>
      <c r="S1376" s="1"/>
      <c r="W1376" s="1"/>
      <c r="X1376" s="1"/>
      <c r="Y1376" s="1"/>
    </row>
    <row r="1377" spans="4:25">
      <c r="D1377" s="1"/>
      <c r="E1377" s="1"/>
      <c r="F1377" s="1"/>
      <c r="G1377" s="1"/>
      <c r="H1377" s="1"/>
      <c r="I1377" s="1"/>
      <c r="K1377" s="1"/>
      <c r="L1377" s="1"/>
      <c r="M1377" s="1"/>
      <c r="R1377" s="1"/>
      <c r="S1377" s="1"/>
      <c r="W1377" s="1"/>
      <c r="X1377" s="1"/>
      <c r="Y1377" s="1"/>
    </row>
    <row r="1378" spans="4:25">
      <c r="D1378" s="1"/>
      <c r="E1378" s="1"/>
      <c r="F1378" s="1"/>
      <c r="G1378" s="1"/>
      <c r="H1378" s="1"/>
      <c r="I1378" s="1"/>
      <c r="K1378" s="1"/>
      <c r="L1378" s="1"/>
      <c r="M1378" s="1"/>
      <c r="R1378" s="1"/>
      <c r="S1378" s="1"/>
      <c r="W1378" s="1"/>
      <c r="X1378" s="1"/>
      <c r="Y1378" s="1"/>
    </row>
    <row r="1379" spans="4:25">
      <c r="D1379" s="1"/>
      <c r="E1379" s="1"/>
      <c r="F1379" s="1"/>
      <c r="G1379" s="1"/>
      <c r="H1379" s="1"/>
      <c r="I1379" s="1"/>
      <c r="K1379" s="1"/>
      <c r="L1379" s="1"/>
      <c r="M1379" s="1"/>
      <c r="R1379" s="1"/>
      <c r="S1379" s="1"/>
      <c r="W1379" s="1"/>
      <c r="X1379" s="1"/>
      <c r="Y1379" s="1"/>
    </row>
    <row r="1380" spans="4:25">
      <c r="D1380" s="1"/>
      <c r="E1380" s="1"/>
      <c r="F1380" s="1"/>
      <c r="G1380" s="1"/>
      <c r="H1380" s="1"/>
      <c r="I1380" s="1"/>
      <c r="K1380" s="1"/>
      <c r="L1380" s="1"/>
      <c r="M1380" s="1"/>
      <c r="R1380" s="1"/>
      <c r="S1380" s="1"/>
      <c r="W1380" s="1"/>
      <c r="X1380" s="1"/>
      <c r="Y1380" s="1"/>
    </row>
    <row r="1381" spans="4:25">
      <c r="D1381" s="1"/>
      <c r="E1381" s="1"/>
      <c r="F1381" s="1"/>
      <c r="G1381" s="1"/>
      <c r="H1381" s="1"/>
      <c r="I1381" s="1"/>
      <c r="K1381" s="1"/>
      <c r="L1381" s="1"/>
      <c r="M1381" s="1"/>
      <c r="R1381" s="1"/>
      <c r="S1381" s="1"/>
      <c r="W1381" s="1"/>
      <c r="X1381" s="1"/>
      <c r="Y1381" s="1"/>
    </row>
    <row r="1382" spans="4:25">
      <c r="D1382" s="1"/>
      <c r="E1382" s="1"/>
      <c r="F1382" s="1"/>
      <c r="G1382" s="1"/>
      <c r="H1382" s="1"/>
      <c r="I1382" s="1"/>
      <c r="K1382" s="1"/>
      <c r="L1382" s="1"/>
      <c r="M1382" s="1"/>
      <c r="R1382" s="1"/>
      <c r="S1382" s="1"/>
      <c r="W1382" s="1"/>
      <c r="X1382" s="1"/>
      <c r="Y1382" s="1"/>
    </row>
    <row r="1383" spans="4:25">
      <c r="D1383" s="1"/>
      <c r="E1383" s="1"/>
      <c r="F1383" s="1"/>
      <c r="G1383" s="1"/>
      <c r="H1383" s="1"/>
      <c r="I1383" s="1"/>
      <c r="K1383" s="1"/>
      <c r="L1383" s="1"/>
      <c r="M1383" s="1"/>
      <c r="R1383" s="1"/>
      <c r="S1383" s="1"/>
      <c r="W1383" s="1"/>
      <c r="X1383" s="1"/>
      <c r="Y1383" s="1"/>
    </row>
    <row r="1384" spans="4:25">
      <c r="D1384" s="1"/>
      <c r="E1384" s="1"/>
      <c r="F1384" s="1"/>
      <c r="G1384" s="1"/>
      <c r="H1384" s="1"/>
      <c r="I1384" s="1"/>
      <c r="K1384" s="1"/>
      <c r="L1384" s="1"/>
      <c r="M1384" s="1"/>
      <c r="R1384" s="1"/>
      <c r="S1384" s="1"/>
      <c r="W1384" s="1"/>
      <c r="X1384" s="1"/>
      <c r="Y1384" s="1"/>
    </row>
    <row r="1385" spans="4:25">
      <c r="D1385" s="1"/>
      <c r="E1385" s="1"/>
      <c r="F1385" s="1"/>
      <c r="G1385" s="1"/>
      <c r="H1385" s="1"/>
      <c r="I1385" s="1"/>
      <c r="K1385" s="1"/>
      <c r="L1385" s="1"/>
      <c r="M1385" s="1"/>
      <c r="R1385" s="1"/>
      <c r="S1385" s="1"/>
      <c r="W1385" s="1"/>
      <c r="X1385" s="1"/>
      <c r="Y1385" s="1"/>
    </row>
    <row r="1386" spans="4:25">
      <c r="D1386" s="1"/>
      <c r="E1386" s="1"/>
      <c r="F1386" s="1"/>
      <c r="G1386" s="1"/>
      <c r="H1386" s="1"/>
      <c r="I1386" s="1"/>
      <c r="K1386" s="1"/>
      <c r="L1386" s="1"/>
      <c r="M1386" s="1"/>
      <c r="R1386" s="1"/>
      <c r="S1386" s="1"/>
      <c r="W1386" s="1"/>
      <c r="X1386" s="1"/>
      <c r="Y1386" s="1"/>
    </row>
    <row r="1387" spans="4:25">
      <c r="D1387" s="1"/>
      <c r="E1387" s="1"/>
      <c r="F1387" s="1"/>
      <c r="G1387" s="1"/>
      <c r="H1387" s="1"/>
      <c r="I1387" s="1"/>
      <c r="K1387" s="1"/>
      <c r="L1387" s="1"/>
      <c r="M1387" s="1"/>
      <c r="R1387" s="1"/>
      <c r="S1387" s="1"/>
      <c r="W1387" s="1"/>
      <c r="X1387" s="1"/>
      <c r="Y1387" s="1"/>
    </row>
    <row r="1388" spans="4:25">
      <c r="D1388" s="1"/>
      <c r="E1388" s="1"/>
      <c r="F1388" s="1"/>
      <c r="G1388" s="1"/>
      <c r="H1388" s="1"/>
      <c r="I1388" s="1"/>
      <c r="K1388" s="1"/>
      <c r="L1388" s="1"/>
      <c r="M1388" s="1"/>
      <c r="R1388" s="1"/>
      <c r="S1388" s="1"/>
      <c r="W1388" s="1"/>
      <c r="X1388" s="1"/>
      <c r="Y1388" s="1"/>
    </row>
    <row r="1389" spans="4:25">
      <c r="D1389" s="1"/>
      <c r="E1389" s="1"/>
      <c r="F1389" s="1"/>
      <c r="G1389" s="1"/>
      <c r="H1389" s="1"/>
      <c r="I1389" s="1"/>
      <c r="K1389" s="1"/>
      <c r="L1389" s="1"/>
      <c r="M1389" s="1"/>
      <c r="R1389" s="1"/>
      <c r="S1389" s="1"/>
      <c r="W1389" s="1"/>
      <c r="X1389" s="1"/>
      <c r="Y1389" s="1"/>
    </row>
    <row r="1390" spans="4:25">
      <c r="D1390" s="1"/>
      <c r="E1390" s="1"/>
      <c r="F1390" s="1"/>
      <c r="G1390" s="1"/>
      <c r="H1390" s="1"/>
      <c r="I1390" s="1"/>
      <c r="K1390" s="1"/>
      <c r="L1390" s="1"/>
      <c r="M1390" s="1"/>
      <c r="R1390" s="1"/>
      <c r="S1390" s="1"/>
      <c r="W1390" s="1"/>
      <c r="X1390" s="1"/>
      <c r="Y1390" s="1"/>
    </row>
    <row r="1391" spans="4:25">
      <c r="D1391" s="1"/>
      <c r="E1391" s="1"/>
      <c r="F1391" s="1"/>
      <c r="G1391" s="1"/>
      <c r="H1391" s="1"/>
      <c r="I1391" s="1"/>
      <c r="K1391" s="1"/>
      <c r="L1391" s="1"/>
      <c r="M1391" s="1"/>
      <c r="R1391" s="1"/>
      <c r="S1391" s="1"/>
      <c r="W1391" s="1"/>
      <c r="X1391" s="1"/>
      <c r="Y1391" s="1"/>
    </row>
    <row r="1392" spans="4:25">
      <c r="D1392" s="1"/>
      <c r="E1392" s="1"/>
      <c r="F1392" s="1"/>
      <c r="G1392" s="1"/>
      <c r="H1392" s="1"/>
      <c r="I1392" s="1"/>
      <c r="K1392" s="1"/>
      <c r="L1392" s="1"/>
      <c r="M1392" s="1"/>
      <c r="R1392" s="1"/>
      <c r="S1392" s="1"/>
      <c r="W1392" s="1"/>
      <c r="X1392" s="1"/>
      <c r="Y1392" s="1"/>
    </row>
    <row r="1393" spans="4:25">
      <c r="D1393" s="1"/>
      <c r="E1393" s="1"/>
      <c r="F1393" s="1"/>
      <c r="G1393" s="1"/>
      <c r="H1393" s="1"/>
      <c r="I1393" s="1"/>
      <c r="K1393" s="1"/>
      <c r="L1393" s="1"/>
      <c r="M1393" s="1"/>
      <c r="R1393" s="1"/>
      <c r="S1393" s="1"/>
      <c r="W1393" s="1"/>
      <c r="X1393" s="1"/>
      <c r="Y1393" s="1"/>
    </row>
    <row r="1394" spans="4:25">
      <c r="D1394" s="1"/>
      <c r="E1394" s="1"/>
      <c r="F1394" s="1"/>
      <c r="G1394" s="1"/>
      <c r="H1394" s="1"/>
      <c r="I1394" s="1"/>
      <c r="K1394" s="1"/>
      <c r="L1394" s="1"/>
      <c r="M1394" s="1"/>
      <c r="R1394" s="1"/>
      <c r="S1394" s="1"/>
      <c r="W1394" s="1"/>
      <c r="X1394" s="1"/>
      <c r="Y1394" s="1"/>
    </row>
    <row r="1395" spans="4:25">
      <c r="D1395" s="1"/>
      <c r="E1395" s="1"/>
      <c r="F1395" s="1"/>
      <c r="G1395" s="1"/>
      <c r="H1395" s="1"/>
      <c r="I1395" s="1"/>
      <c r="K1395" s="1"/>
      <c r="L1395" s="1"/>
      <c r="M1395" s="1"/>
      <c r="R1395" s="1"/>
      <c r="S1395" s="1"/>
      <c r="W1395" s="1"/>
      <c r="X1395" s="1"/>
      <c r="Y1395" s="1"/>
    </row>
    <row r="1396" spans="4:25">
      <c r="D1396" s="1"/>
      <c r="E1396" s="1"/>
      <c r="F1396" s="1"/>
      <c r="G1396" s="1"/>
      <c r="H1396" s="1"/>
      <c r="I1396" s="1"/>
      <c r="K1396" s="1"/>
      <c r="L1396" s="1"/>
      <c r="M1396" s="1"/>
      <c r="R1396" s="1"/>
      <c r="S1396" s="1"/>
      <c r="W1396" s="1"/>
      <c r="X1396" s="1"/>
      <c r="Y1396" s="1"/>
    </row>
    <row r="1397" spans="4:25">
      <c r="D1397" s="1"/>
      <c r="E1397" s="1"/>
      <c r="F1397" s="1"/>
      <c r="G1397" s="1"/>
      <c r="H1397" s="1"/>
      <c r="I1397" s="1"/>
      <c r="K1397" s="1"/>
      <c r="L1397" s="1"/>
      <c r="M1397" s="1"/>
      <c r="R1397" s="1"/>
      <c r="S1397" s="1"/>
      <c r="W1397" s="1"/>
      <c r="X1397" s="1"/>
      <c r="Y1397" s="1"/>
    </row>
    <row r="1398" spans="4:25">
      <c r="D1398" s="1"/>
      <c r="E1398" s="1"/>
      <c r="F1398" s="1"/>
      <c r="G1398" s="1"/>
      <c r="H1398" s="1"/>
      <c r="I1398" s="1"/>
      <c r="K1398" s="1"/>
      <c r="L1398" s="1"/>
      <c r="M1398" s="1"/>
      <c r="R1398" s="1"/>
      <c r="S1398" s="1"/>
      <c r="W1398" s="1"/>
      <c r="X1398" s="1"/>
      <c r="Y1398" s="1"/>
    </row>
    <row r="1399" spans="4:25">
      <c r="D1399" s="1"/>
      <c r="E1399" s="1"/>
      <c r="F1399" s="1"/>
      <c r="G1399" s="1"/>
      <c r="H1399" s="1"/>
      <c r="I1399" s="1"/>
      <c r="K1399" s="1"/>
      <c r="L1399" s="1"/>
      <c r="M1399" s="1"/>
      <c r="R1399" s="1"/>
      <c r="S1399" s="1"/>
      <c r="W1399" s="1"/>
      <c r="X1399" s="1"/>
      <c r="Y1399" s="1"/>
    </row>
    <row r="1400" spans="4:25">
      <c r="D1400" s="1"/>
      <c r="E1400" s="1"/>
      <c r="F1400" s="1"/>
      <c r="G1400" s="1"/>
      <c r="H1400" s="1"/>
      <c r="I1400" s="1"/>
      <c r="K1400" s="1"/>
      <c r="L1400" s="1"/>
      <c r="M1400" s="1"/>
      <c r="R1400" s="1"/>
      <c r="S1400" s="1"/>
      <c r="W1400" s="1"/>
      <c r="X1400" s="1"/>
      <c r="Y1400" s="1"/>
    </row>
    <row r="1401" spans="4:25">
      <c r="D1401" s="1"/>
      <c r="E1401" s="1"/>
      <c r="F1401" s="1"/>
      <c r="G1401" s="1"/>
      <c r="H1401" s="1"/>
      <c r="I1401" s="1"/>
      <c r="K1401" s="1"/>
      <c r="L1401" s="1"/>
      <c r="M1401" s="1"/>
      <c r="R1401" s="1"/>
      <c r="S1401" s="1"/>
      <c r="W1401" s="1"/>
      <c r="X1401" s="1"/>
      <c r="Y1401" s="1"/>
    </row>
    <row r="1402" spans="4:25">
      <c r="D1402" s="1"/>
      <c r="E1402" s="1"/>
      <c r="F1402" s="1"/>
      <c r="G1402" s="1"/>
      <c r="H1402" s="1"/>
      <c r="I1402" s="1"/>
      <c r="K1402" s="1"/>
      <c r="L1402" s="1"/>
      <c r="M1402" s="1"/>
      <c r="R1402" s="1"/>
      <c r="S1402" s="1"/>
      <c r="W1402" s="1"/>
      <c r="X1402" s="1"/>
      <c r="Y1402" s="1"/>
    </row>
    <row r="1403" spans="4:25">
      <c r="D1403" s="1"/>
      <c r="E1403" s="1"/>
      <c r="F1403" s="1"/>
      <c r="G1403" s="1"/>
      <c r="H1403" s="1"/>
      <c r="I1403" s="1"/>
      <c r="K1403" s="1"/>
      <c r="L1403" s="1"/>
      <c r="M1403" s="1"/>
      <c r="R1403" s="1"/>
      <c r="S1403" s="1"/>
      <c r="W1403" s="1"/>
      <c r="X1403" s="1"/>
      <c r="Y1403" s="1"/>
    </row>
    <row r="1404" spans="4:25">
      <c r="D1404" s="1"/>
      <c r="E1404" s="1"/>
      <c r="F1404" s="1"/>
      <c r="G1404" s="1"/>
      <c r="H1404" s="1"/>
      <c r="I1404" s="1"/>
      <c r="K1404" s="1"/>
      <c r="L1404" s="1"/>
      <c r="M1404" s="1"/>
      <c r="R1404" s="1"/>
      <c r="S1404" s="1"/>
      <c r="W1404" s="1"/>
      <c r="X1404" s="1"/>
      <c r="Y1404" s="1"/>
    </row>
    <row r="1405" spans="4:25">
      <c r="D1405" s="1"/>
      <c r="E1405" s="1"/>
      <c r="F1405" s="1"/>
      <c r="G1405" s="1"/>
      <c r="H1405" s="1"/>
      <c r="I1405" s="1"/>
      <c r="K1405" s="1"/>
      <c r="L1405" s="1"/>
      <c r="M1405" s="1"/>
      <c r="R1405" s="1"/>
      <c r="S1405" s="1"/>
      <c r="W1405" s="1"/>
      <c r="X1405" s="1"/>
      <c r="Y1405" s="1"/>
    </row>
    <row r="1406" spans="4:25">
      <c r="D1406" s="1"/>
      <c r="E1406" s="1"/>
      <c r="F1406" s="1"/>
      <c r="G1406" s="1"/>
      <c r="H1406" s="1"/>
      <c r="I1406" s="1"/>
      <c r="K1406" s="1"/>
      <c r="L1406" s="1"/>
      <c r="M1406" s="1"/>
      <c r="R1406" s="1"/>
      <c r="S1406" s="1"/>
      <c r="W1406" s="1"/>
      <c r="X1406" s="1"/>
      <c r="Y1406" s="1"/>
    </row>
    <row r="1407" spans="4:25">
      <c r="D1407" s="1"/>
      <c r="E1407" s="1"/>
      <c r="F1407" s="1"/>
      <c r="G1407" s="1"/>
      <c r="H1407" s="1"/>
      <c r="I1407" s="1"/>
      <c r="K1407" s="1"/>
      <c r="L1407" s="1"/>
      <c r="M1407" s="1"/>
      <c r="R1407" s="1"/>
      <c r="S1407" s="1"/>
      <c r="W1407" s="1"/>
      <c r="X1407" s="1"/>
      <c r="Y1407" s="1"/>
    </row>
    <row r="1408" spans="4:25">
      <c r="D1408" s="1"/>
      <c r="E1408" s="1"/>
      <c r="F1408" s="1"/>
      <c r="G1408" s="1"/>
      <c r="H1408" s="1"/>
      <c r="I1408" s="1"/>
      <c r="K1408" s="1"/>
      <c r="L1408" s="1"/>
      <c r="M1408" s="1"/>
      <c r="R1408" s="1"/>
      <c r="S1408" s="1"/>
      <c r="W1408" s="1"/>
      <c r="X1408" s="1"/>
      <c r="Y1408" s="1"/>
    </row>
    <row r="1409" spans="4:25">
      <c r="D1409" s="1"/>
      <c r="E1409" s="1"/>
      <c r="F1409" s="1"/>
      <c r="G1409" s="1"/>
      <c r="H1409" s="1"/>
      <c r="I1409" s="1"/>
      <c r="K1409" s="1"/>
      <c r="L1409" s="1"/>
      <c r="M1409" s="1"/>
      <c r="R1409" s="1"/>
      <c r="S1409" s="1"/>
      <c r="W1409" s="1"/>
      <c r="X1409" s="1"/>
      <c r="Y1409" s="1"/>
    </row>
    <row r="1410" spans="4:25">
      <c r="D1410" s="1"/>
      <c r="E1410" s="1"/>
      <c r="F1410" s="1"/>
      <c r="G1410" s="1"/>
      <c r="H1410" s="1"/>
      <c r="I1410" s="1"/>
      <c r="K1410" s="1"/>
      <c r="L1410" s="1"/>
      <c r="M1410" s="1"/>
      <c r="R1410" s="1"/>
      <c r="S1410" s="1"/>
      <c r="W1410" s="1"/>
      <c r="X1410" s="1"/>
      <c r="Y1410" s="1"/>
    </row>
    <row r="1411" spans="4:25">
      <c r="D1411" s="1"/>
      <c r="E1411" s="1"/>
      <c r="F1411" s="1"/>
      <c r="G1411" s="1"/>
      <c r="H1411" s="1"/>
      <c r="I1411" s="1"/>
      <c r="K1411" s="1"/>
      <c r="L1411" s="1"/>
      <c r="M1411" s="1"/>
      <c r="R1411" s="1"/>
      <c r="S1411" s="1"/>
      <c r="W1411" s="1"/>
      <c r="X1411" s="1"/>
      <c r="Y1411" s="1"/>
    </row>
    <row r="1412" spans="4:25">
      <c r="D1412" s="1"/>
      <c r="E1412" s="1"/>
      <c r="F1412" s="1"/>
      <c r="G1412" s="1"/>
      <c r="H1412" s="1"/>
      <c r="I1412" s="1"/>
      <c r="K1412" s="1"/>
      <c r="L1412" s="1"/>
      <c r="M1412" s="1"/>
      <c r="R1412" s="1"/>
      <c r="S1412" s="1"/>
      <c r="W1412" s="1"/>
      <c r="X1412" s="1"/>
      <c r="Y1412" s="1"/>
    </row>
    <row r="1413" spans="4:25">
      <c r="D1413" s="1"/>
      <c r="E1413" s="1"/>
      <c r="F1413" s="1"/>
      <c r="G1413" s="1"/>
      <c r="H1413" s="1"/>
      <c r="I1413" s="1"/>
      <c r="K1413" s="1"/>
      <c r="L1413" s="1"/>
      <c r="M1413" s="1"/>
      <c r="R1413" s="1"/>
      <c r="S1413" s="1"/>
      <c r="W1413" s="1"/>
      <c r="X1413" s="1"/>
      <c r="Y1413" s="1"/>
    </row>
    <row r="1414" spans="4:25">
      <c r="D1414" s="1"/>
      <c r="E1414" s="1"/>
      <c r="F1414" s="1"/>
      <c r="G1414" s="1"/>
      <c r="H1414" s="1"/>
      <c r="I1414" s="1"/>
      <c r="K1414" s="1"/>
      <c r="L1414" s="1"/>
      <c r="M1414" s="1"/>
      <c r="R1414" s="1"/>
      <c r="S1414" s="1"/>
      <c r="W1414" s="1"/>
      <c r="X1414" s="1"/>
      <c r="Y1414" s="1"/>
    </row>
    <row r="1415" spans="4:25">
      <c r="D1415" s="1"/>
      <c r="E1415" s="1"/>
      <c r="F1415" s="1"/>
      <c r="G1415" s="1"/>
      <c r="H1415" s="1"/>
      <c r="I1415" s="1"/>
      <c r="K1415" s="1"/>
      <c r="L1415" s="1"/>
      <c r="M1415" s="1"/>
      <c r="R1415" s="1"/>
      <c r="S1415" s="1"/>
      <c r="W1415" s="1"/>
      <c r="X1415" s="1"/>
      <c r="Y1415" s="1"/>
    </row>
    <row r="1416" spans="4:25">
      <c r="D1416" s="1"/>
      <c r="E1416" s="1"/>
      <c r="F1416" s="1"/>
      <c r="G1416" s="1"/>
      <c r="H1416" s="1"/>
      <c r="I1416" s="1"/>
      <c r="K1416" s="1"/>
      <c r="L1416" s="1"/>
      <c r="M1416" s="1"/>
      <c r="R1416" s="1"/>
      <c r="S1416" s="1"/>
      <c r="W1416" s="1"/>
      <c r="X1416" s="1"/>
      <c r="Y1416" s="1"/>
    </row>
    <row r="1417" spans="4:25">
      <c r="D1417" s="1"/>
      <c r="E1417" s="1"/>
      <c r="F1417" s="1"/>
      <c r="G1417" s="1"/>
      <c r="H1417" s="1"/>
      <c r="I1417" s="1"/>
      <c r="K1417" s="1"/>
      <c r="L1417" s="1"/>
      <c r="M1417" s="1"/>
      <c r="R1417" s="1"/>
      <c r="S1417" s="1"/>
      <c r="W1417" s="1"/>
      <c r="X1417" s="1"/>
      <c r="Y1417" s="1"/>
    </row>
    <row r="1418" spans="4:25">
      <c r="D1418" s="1"/>
      <c r="E1418" s="1"/>
      <c r="F1418" s="1"/>
      <c r="G1418" s="1"/>
      <c r="H1418" s="1"/>
      <c r="I1418" s="1"/>
      <c r="K1418" s="1"/>
      <c r="L1418" s="1"/>
      <c r="M1418" s="1"/>
      <c r="R1418" s="1"/>
      <c r="S1418" s="1"/>
      <c r="W1418" s="1"/>
      <c r="X1418" s="1"/>
      <c r="Y1418" s="1"/>
    </row>
    <row r="1419" spans="4:25">
      <c r="D1419" s="1"/>
      <c r="E1419" s="1"/>
      <c r="F1419" s="1"/>
      <c r="G1419" s="1"/>
      <c r="H1419" s="1"/>
      <c r="I1419" s="1"/>
      <c r="K1419" s="1"/>
      <c r="L1419" s="1"/>
      <c r="M1419" s="1"/>
      <c r="R1419" s="1"/>
      <c r="S1419" s="1"/>
      <c r="W1419" s="1"/>
      <c r="X1419" s="1"/>
      <c r="Y1419" s="1"/>
    </row>
    <row r="1420" spans="4:25">
      <c r="D1420" s="1"/>
      <c r="E1420" s="1"/>
      <c r="F1420" s="1"/>
      <c r="G1420" s="1"/>
      <c r="H1420" s="1"/>
      <c r="I1420" s="1"/>
      <c r="K1420" s="1"/>
      <c r="L1420" s="1"/>
      <c r="M1420" s="1"/>
      <c r="R1420" s="1"/>
      <c r="S1420" s="1"/>
      <c r="W1420" s="1"/>
      <c r="X1420" s="1"/>
      <c r="Y1420" s="1"/>
    </row>
    <row r="1421" spans="4:25">
      <c r="D1421" s="1"/>
      <c r="E1421" s="1"/>
      <c r="F1421" s="1"/>
      <c r="G1421" s="1"/>
      <c r="H1421" s="1"/>
      <c r="I1421" s="1"/>
      <c r="K1421" s="1"/>
      <c r="L1421" s="1"/>
      <c r="M1421" s="1"/>
      <c r="R1421" s="1"/>
      <c r="S1421" s="1"/>
      <c r="W1421" s="1"/>
      <c r="X1421" s="1"/>
      <c r="Y1421" s="1"/>
    </row>
    <row r="1422" spans="4:25">
      <c r="D1422" s="1"/>
      <c r="E1422" s="1"/>
      <c r="F1422" s="1"/>
      <c r="G1422" s="1"/>
      <c r="H1422" s="1"/>
      <c r="I1422" s="1"/>
      <c r="K1422" s="1"/>
      <c r="L1422" s="1"/>
      <c r="M1422" s="1"/>
      <c r="R1422" s="1"/>
      <c r="S1422" s="1"/>
      <c r="W1422" s="1"/>
      <c r="X1422" s="1"/>
      <c r="Y1422" s="1"/>
    </row>
    <row r="1423" spans="4:25">
      <c r="D1423" s="1"/>
      <c r="E1423" s="1"/>
      <c r="F1423" s="1"/>
      <c r="G1423" s="1"/>
      <c r="H1423" s="1"/>
      <c r="I1423" s="1"/>
      <c r="K1423" s="1"/>
      <c r="L1423" s="1"/>
      <c r="M1423" s="1"/>
      <c r="R1423" s="1"/>
      <c r="S1423" s="1"/>
      <c r="W1423" s="1"/>
      <c r="X1423" s="1"/>
      <c r="Y1423" s="1"/>
    </row>
    <row r="1424" spans="4:25">
      <c r="D1424" s="1"/>
      <c r="E1424" s="1"/>
      <c r="F1424" s="1"/>
      <c r="G1424" s="1"/>
      <c r="H1424" s="1"/>
      <c r="I1424" s="1"/>
      <c r="K1424" s="1"/>
      <c r="L1424" s="1"/>
      <c r="M1424" s="1"/>
      <c r="R1424" s="1"/>
      <c r="S1424" s="1"/>
      <c r="W1424" s="1"/>
      <c r="X1424" s="1"/>
      <c r="Y1424" s="1"/>
    </row>
    <row r="1425" spans="4:25">
      <c r="D1425" s="1"/>
      <c r="E1425" s="1"/>
      <c r="F1425" s="1"/>
      <c r="G1425" s="1"/>
      <c r="H1425" s="1"/>
      <c r="I1425" s="1"/>
      <c r="K1425" s="1"/>
      <c r="L1425" s="1"/>
      <c r="M1425" s="1"/>
      <c r="R1425" s="1"/>
      <c r="S1425" s="1"/>
      <c r="W1425" s="1"/>
      <c r="X1425" s="1"/>
      <c r="Y1425" s="1"/>
    </row>
    <row r="1426" spans="4:25">
      <c r="D1426" s="1"/>
      <c r="E1426" s="1"/>
      <c r="F1426" s="1"/>
      <c r="G1426" s="1"/>
      <c r="H1426" s="1"/>
      <c r="I1426" s="1"/>
      <c r="K1426" s="1"/>
      <c r="L1426" s="1"/>
      <c r="M1426" s="1"/>
      <c r="R1426" s="1"/>
      <c r="S1426" s="1"/>
      <c r="W1426" s="1"/>
      <c r="X1426" s="1"/>
      <c r="Y1426" s="1"/>
    </row>
    <row r="1427" spans="4:25">
      <c r="D1427" s="1"/>
      <c r="E1427" s="1"/>
      <c r="F1427" s="1"/>
      <c r="G1427" s="1"/>
      <c r="H1427" s="1"/>
      <c r="I1427" s="1"/>
      <c r="K1427" s="1"/>
      <c r="L1427" s="1"/>
      <c r="M1427" s="1"/>
      <c r="R1427" s="1"/>
      <c r="S1427" s="1"/>
      <c r="W1427" s="1"/>
      <c r="X1427" s="1"/>
      <c r="Y1427" s="1"/>
    </row>
    <row r="1428" spans="4:25">
      <c r="D1428" s="1"/>
      <c r="E1428" s="1"/>
      <c r="F1428" s="1"/>
      <c r="G1428" s="1"/>
      <c r="H1428" s="1"/>
      <c r="I1428" s="1"/>
      <c r="K1428" s="1"/>
      <c r="L1428" s="1"/>
      <c r="M1428" s="1"/>
      <c r="R1428" s="1"/>
      <c r="S1428" s="1"/>
      <c r="W1428" s="1"/>
      <c r="X1428" s="1"/>
      <c r="Y1428" s="1"/>
    </row>
    <row r="1429" spans="4:25">
      <c r="D1429" s="1"/>
      <c r="E1429" s="1"/>
      <c r="F1429" s="1"/>
      <c r="G1429" s="1"/>
      <c r="H1429" s="1"/>
      <c r="I1429" s="1"/>
      <c r="K1429" s="1"/>
      <c r="L1429" s="1"/>
      <c r="M1429" s="1"/>
      <c r="R1429" s="1"/>
      <c r="S1429" s="1"/>
      <c r="W1429" s="1"/>
      <c r="X1429" s="1"/>
      <c r="Y1429" s="1"/>
    </row>
    <row r="1430" spans="4:25">
      <c r="D1430" s="1"/>
      <c r="E1430" s="1"/>
      <c r="F1430" s="1"/>
      <c r="G1430" s="1"/>
      <c r="H1430" s="1"/>
      <c r="I1430" s="1"/>
      <c r="K1430" s="1"/>
      <c r="L1430" s="1"/>
      <c r="M1430" s="1"/>
      <c r="R1430" s="1"/>
      <c r="S1430" s="1"/>
      <c r="W1430" s="1"/>
      <c r="X1430" s="1"/>
      <c r="Y1430" s="1"/>
    </row>
    <row r="1431" spans="4:25">
      <c r="D1431" s="1"/>
      <c r="E1431" s="1"/>
      <c r="F1431" s="1"/>
      <c r="G1431" s="1"/>
      <c r="H1431" s="1"/>
      <c r="I1431" s="1"/>
      <c r="K1431" s="1"/>
      <c r="L1431" s="1"/>
      <c r="M1431" s="1"/>
      <c r="R1431" s="1"/>
      <c r="S1431" s="1"/>
      <c r="W1431" s="1"/>
      <c r="X1431" s="1"/>
      <c r="Y1431" s="1"/>
    </row>
    <row r="1432" spans="4:25">
      <c r="D1432" s="1"/>
      <c r="E1432" s="1"/>
      <c r="F1432" s="1"/>
      <c r="G1432" s="1"/>
      <c r="H1432" s="1"/>
      <c r="I1432" s="1"/>
      <c r="K1432" s="1"/>
      <c r="L1432" s="1"/>
      <c r="M1432" s="1"/>
      <c r="R1432" s="1"/>
      <c r="S1432" s="1"/>
      <c r="W1432" s="1"/>
      <c r="X1432" s="1"/>
      <c r="Y1432" s="1"/>
    </row>
    <row r="1433" spans="4:25">
      <c r="D1433" s="1"/>
      <c r="E1433" s="1"/>
      <c r="F1433" s="1"/>
      <c r="G1433" s="1"/>
      <c r="H1433" s="1"/>
      <c r="I1433" s="1"/>
      <c r="K1433" s="1"/>
      <c r="L1433" s="1"/>
      <c r="M1433" s="1"/>
      <c r="R1433" s="1"/>
      <c r="S1433" s="1"/>
      <c r="W1433" s="1"/>
      <c r="X1433" s="1"/>
      <c r="Y1433" s="1"/>
    </row>
    <row r="1434" spans="4:25">
      <c r="D1434" s="1"/>
      <c r="E1434" s="1"/>
      <c r="F1434" s="1"/>
      <c r="G1434" s="1"/>
      <c r="H1434" s="1"/>
      <c r="I1434" s="1"/>
      <c r="K1434" s="1"/>
      <c r="L1434" s="1"/>
      <c r="M1434" s="1"/>
      <c r="R1434" s="1"/>
      <c r="S1434" s="1"/>
      <c r="W1434" s="1"/>
      <c r="X1434" s="1"/>
      <c r="Y1434" s="1"/>
    </row>
    <row r="1435" spans="4:25">
      <c r="D1435" s="1"/>
      <c r="E1435" s="1"/>
      <c r="F1435" s="1"/>
      <c r="G1435" s="1"/>
      <c r="H1435" s="1"/>
      <c r="I1435" s="1"/>
      <c r="K1435" s="1"/>
      <c r="L1435" s="1"/>
      <c r="M1435" s="1"/>
      <c r="R1435" s="1"/>
      <c r="S1435" s="1"/>
      <c r="W1435" s="1"/>
      <c r="X1435" s="1"/>
      <c r="Y1435" s="1"/>
    </row>
    <row r="1436" spans="4:25">
      <c r="D1436" s="1"/>
      <c r="E1436" s="1"/>
      <c r="F1436" s="1"/>
      <c r="G1436" s="1"/>
      <c r="H1436" s="1"/>
      <c r="I1436" s="1"/>
      <c r="K1436" s="1"/>
      <c r="L1436" s="1"/>
      <c r="M1436" s="1"/>
      <c r="R1436" s="1"/>
      <c r="S1436" s="1"/>
      <c r="W1436" s="1"/>
      <c r="X1436" s="1"/>
      <c r="Y1436" s="1"/>
    </row>
    <row r="1437" spans="4:25">
      <c r="D1437" s="1"/>
      <c r="E1437" s="1"/>
      <c r="F1437" s="1"/>
      <c r="G1437" s="1"/>
      <c r="H1437" s="1"/>
      <c r="I1437" s="1"/>
      <c r="K1437" s="1"/>
      <c r="L1437" s="1"/>
      <c r="M1437" s="1"/>
      <c r="R1437" s="1"/>
      <c r="S1437" s="1"/>
      <c r="W1437" s="1"/>
      <c r="X1437" s="1"/>
      <c r="Y1437" s="1"/>
    </row>
    <row r="1438" spans="4:25">
      <c r="D1438" s="1"/>
      <c r="E1438" s="1"/>
      <c r="F1438" s="1"/>
      <c r="G1438" s="1"/>
      <c r="H1438" s="1"/>
      <c r="I1438" s="1"/>
      <c r="K1438" s="1"/>
      <c r="L1438" s="1"/>
      <c r="M1438" s="1"/>
      <c r="R1438" s="1"/>
      <c r="S1438" s="1"/>
      <c r="W1438" s="1"/>
      <c r="X1438" s="1"/>
      <c r="Y1438" s="1"/>
    </row>
    <row r="1439" spans="4:25">
      <c r="D1439" s="1"/>
      <c r="E1439" s="1"/>
      <c r="F1439" s="1"/>
      <c r="G1439" s="1"/>
      <c r="H1439" s="1"/>
      <c r="I1439" s="1"/>
      <c r="K1439" s="1"/>
      <c r="L1439" s="1"/>
      <c r="M1439" s="1"/>
      <c r="R1439" s="1"/>
      <c r="S1439" s="1"/>
      <c r="W1439" s="1"/>
      <c r="X1439" s="1"/>
      <c r="Y1439" s="1"/>
    </row>
    <row r="1440" spans="4:25">
      <c r="D1440" s="1"/>
      <c r="E1440" s="1"/>
      <c r="F1440" s="1"/>
      <c r="G1440" s="1"/>
      <c r="H1440" s="1"/>
      <c r="I1440" s="1"/>
      <c r="K1440" s="1"/>
      <c r="L1440" s="1"/>
      <c r="M1440" s="1"/>
      <c r="R1440" s="1"/>
      <c r="S1440" s="1"/>
      <c r="W1440" s="1"/>
      <c r="X1440" s="1"/>
      <c r="Y1440" s="1"/>
    </row>
    <row r="1441" spans="4:25">
      <c r="D1441" s="1"/>
      <c r="E1441" s="1"/>
      <c r="F1441" s="1"/>
      <c r="G1441" s="1"/>
      <c r="H1441" s="1"/>
      <c r="I1441" s="1"/>
      <c r="K1441" s="1"/>
      <c r="L1441" s="1"/>
      <c r="M1441" s="1"/>
      <c r="R1441" s="1"/>
      <c r="S1441" s="1"/>
      <c r="W1441" s="1"/>
      <c r="X1441" s="1"/>
      <c r="Y1441" s="1"/>
    </row>
    <row r="1442" spans="4:25">
      <c r="D1442" s="1"/>
      <c r="E1442" s="1"/>
      <c r="F1442" s="1"/>
      <c r="G1442" s="1"/>
      <c r="H1442" s="1"/>
      <c r="I1442" s="1"/>
      <c r="K1442" s="1"/>
      <c r="L1442" s="1"/>
      <c r="M1442" s="1"/>
      <c r="R1442" s="1"/>
      <c r="S1442" s="1"/>
      <c r="W1442" s="1"/>
      <c r="X1442" s="1"/>
      <c r="Y1442" s="1"/>
    </row>
    <row r="1443" spans="4:25">
      <c r="D1443" s="1"/>
      <c r="E1443" s="1"/>
      <c r="F1443" s="1"/>
      <c r="G1443" s="1"/>
      <c r="H1443" s="1"/>
      <c r="I1443" s="1"/>
      <c r="K1443" s="1"/>
      <c r="L1443" s="1"/>
      <c r="M1443" s="1"/>
      <c r="R1443" s="1"/>
      <c r="S1443" s="1"/>
      <c r="W1443" s="1"/>
      <c r="X1443" s="1"/>
      <c r="Y1443" s="1"/>
    </row>
    <row r="1444" spans="4:25">
      <c r="D1444" s="1"/>
      <c r="E1444" s="1"/>
      <c r="F1444" s="1"/>
      <c r="G1444" s="1"/>
      <c r="H1444" s="1"/>
      <c r="I1444" s="1"/>
      <c r="K1444" s="1"/>
      <c r="L1444" s="1"/>
      <c r="M1444" s="1"/>
      <c r="R1444" s="1"/>
      <c r="S1444" s="1"/>
      <c r="W1444" s="1"/>
      <c r="X1444" s="1"/>
      <c r="Y1444" s="1"/>
    </row>
    <row r="1445" spans="4:25">
      <c r="D1445" s="1"/>
      <c r="E1445" s="1"/>
      <c r="F1445" s="1"/>
      <c r="G1445" s="1"/>
      <c r="H1445" s="1"/>
      <c r="I1445" s="1"/>
      <c r="K1445" s="1"/>
      <c r="L1445" s="1"/>
      <c r="M1445" s="1"/>
      <c r="R1445" s="1"/>
      <c r="S1445" s="1"/>
      <c r="W1445" s="1"/>
      <c r="X1445" s="1"/>
      <c r="Y1445" s="1"/>
    </row>
    <row r="1446" spans="4:25">
      <c r="D1446" s="1"/>
      <c r="E1446" s="1"/>
      <c r="F1446" s="1"/>
      <c r="G1446" s="1"/>
      <c r="H1446" s="1"/>
      <c r="I1446" s="1"/>
      <c r="K1446" s="1"/>
      <c r="L1446" s="1"/>
      <c r="M1446" s="1"/>
      <c r="R1446" s="1"/>
      <c r="S1446" s="1"/>
      <c r="W1446" s="1"/>
      <c r="X1446" s="1"/>
      <c r="Y1446" s="1"/>
    </row>
    <row r="1447" spans="4:25">
      <c r="D1447" s="1"/>
      <c r="E1447" s="1"/>
      <c r="F1447" s="1"/>
      <c r="G1447" s="1"/>
      <c r="H1447" s="1"/>
      <c r="I1447" s="1"/>
      <c r="K1447" s="1"/>
      <c r="L1447" s="1"/>
      <c r="M1447" s="1"/>
      <c r="R1447" s="1"/>
      <c r="S1447" s="1"/>
      <c r="W1447" s="1"/>
      <c r="X1447" s="1"/>
      <c r="Y1447" s="1"/>
    </row>
    <row r="1448" spans="4:25">
      <c r="D1448" s="1"/>
      <c r="E1448" s="1"/>
      <c r="F1448" s="1"/>
      <c r="G1448" s="1"/>
      <c r="H1448" s="1"/>
      <c r="I1448" s="1"/>
      <c r="K1448" s="1"/>
      <c r="L1448" s="1"/>
      <c r="M1448" s="1"/>
      <c r="R1448" s="1"/>
      <c r="S1448" s="1"/>
      <c r="W1448" s="1"/>
      <c r="X1448" s="1"/>
      <c r="Y1448" s="1"/>
    </row>
    <row r="1449" spans="4:25">
      <c r="D1449" s="1"/>
      <c r="E1449" s="1"/>
      <c r="F1449" s="1"/>
      <c r="G1449" s="1"/>
      <c r="H1449" s="1"/>
      <c r="I1449" s="1"/>
      <c r="K1449" s="1"/>
      <c r="L1449" s="1"/>
      <c r="M1449" s="1"/>
      <c r="R1449" s="1"/>
      <c r="S1449" s="1"/>
      <c r="W1449" s="1"/>
      <c r="X1449" s="1"/>
      <c r="Y1449" s="1"/>
    </row>
    <row r="1450" spans="4:25">
      <c r="D1450" s="1"/>
      <c r="E1450" s="1"/>
      <c r="F1450" s="1"/>
      <c r="G1450" s="1"/>
      <c r="H1450" s="1"/>
      <c r="I1450" s="1"/>
      <c r="K1450" s="1"/>
      <c r="L1450" s="1"/>
      <c r="M1450" s="1"/>
      <c r="R1450" s="1"/>
      <c r="S1450" s="1"/>
      <c r="W1450" s="1"/>
      <c r="X1450" s="1"/>
      <c r="Y1450" s="1"/>
    </row>
    <row r="1451" spans="4:25">
      <c r="D1451" s="1"/>
      <c r="E1451" s="1"/>
      <c r="F1451" s="1"/>
      <c r="G1451" s="1"/>
      <c r="H1451" s="1"/>
      <c r="I1451" s="1"/>
      <c r="K1451" s="1"/>
      <c r="L1451" s="1"/>
      <c r="M1451" s="1"/>
      <c r="R1451" s="1"/>
      <c r="S1451" s="1"/>
      <c r="W1451" s="1"/>
      <c r="X1451" s="1"/>
      <c r="Y1451" s="1"/>
    </row>
    <row r="1452" spans="4:25">
      <c r="D1452" s="1"/>
      <c r="E1452" s="1"/>
      <c r="F1452" s="1"/>
      <c r="G1452" s="1"/>
      <c r="H1452" s="1"/>
      <c r="I1452" s="1"/>
      <c r="K1452" s="1"/>
      <c r="L1452" s="1"/>
      <c r="M1452" s="1"/>
      <c r="R1452" s="1"/>
      <c r="S1452" s="1"/>
      <c r="W1452" s="1"/>
      <c r="X1452" s="1"/>
      <c r="Y1452" s="1"/>
    </row>
    <row r="1453" spans="4:25">
      <c r="D1453" s="1"/>
      <c r="E1453" s="1"/>
      <c r="F1453" s="1"/>
      <c r="G1453" s="1"/>
      <c r="H1453" s="1"/>
      <c r="I1453" s="1"/>
      <c r="K1453" s="1"/>
      <c r="L1453" s="1"/>
      <c r="M1453" s="1"/>
      <c r="R1453" s="1"/>
      <c r="S1453" s="1"/>
      <c r="W1453" s="1"/>
      <c r="X1453" s="1"/>
      <c r="Y1453" s="1"/>
    </row>
    <row r="1454" spans="4:25">
      <c r="D1454" s="1"/>
      <c r="E1454" s="1"/>
      <c r="F1454" s="1"/>
      <c r="G1454" s="1"/>
      <c r="H1454" s="1"/>
      <c r="I1454" s="1"/>
      <c r="K1454" s="1"/>
      <c r="L1454" s="1"/>
      <c r="M1454" s="1"/>
      <c r="R1454" s="1"/>
      <c r="S1454" s="1"/>
      <c r="W1454" s="1"/>
      <c r="X1454" s="1"/>
      <c r="Y1454" s="1"/>
    </row>
    <row r="1455" spans="4:25">
      <c r="D1455" s="1"/>
      <c r="E1455" s="1"/>
      <c r="F1455" s="1"/>
      <c r="G1455" s="1"/>
      <c r="H1455" s="1"/>
      <c r="I1455" s="1"/>
      <c r="K1455" s="1"/>
      <c r="L1455" s="1"/>
      <c r="M1455" s="1"/>
      <c r="R1455" s="1"/>
      <c r="S1455" s="1"/>
      <c r="W1455" s="1"/>
      <c r="X1455" s="1"/>
      <c r="Y1455" s="1"/>
    </row>
    <row r="1456" spans="4:25">
      <c r="D1456" s="1"/>
      <c r="E1456" s="1"/>
      <c r="F1456" s="1"/>
      <c r="G1456" s="1"/>
      <c r="H1456" s="1"/>
      <c r="I1456" s="1"/>
      <c r="K1456" s="1"/>
      <c r="L1456" s="1"/>
      <c r="M1456" s="1"/>
      <c r="R1456" s="1"/>
      <c r="S1456" s="1"/>
      <c r="W1456" s="1"/>
      <c r="X1456" s="1"/>
      <c r="Y1456" s="1"/>
    </row>
    <row r="1457" spans="4:25">
      <c r="D1457" s="1"/>
      <c r="E1457" s="1"/>
      <c r="F1457" s="1"/>
      <c r="G1457" s="1"/>
      <c r="H1457" s="1"/>
      <c r="I1457" s="1"/>
      <c r="K1457" s="1"/>
      <c r="L1457" s="1"/>
      <c r="M1457" s="1"/>
      <c r="R1457" s="1"/>
      <c r="S1457" s="1"/>
      <c r="W1457" s="1"/>
      <c r="X1457" s="1"/>
      <c r="Y1457" s="1"/>
    </row>
    <row r="1458" spans="4:25">
      <c r="D1458" s="1"/>
      <c r="E1458" s="1"/>
      <c r="F1458" s="1"/>
      <c r="G1458" s="1"/>
      <c r="H1458" s="1"/>
      <c r="I1458" s="1"/>
      <c r="K1458" s="1"/>
      <c r="L1458" s="1"/>
      <c r="M1458" s="1"/>
      <c r="R1458" s="1"/>
      <c r="S1458" s="1"/>
      <c r="W1458" s="1"/>
      <c r="X1458" s="1"/>
      <c r="Y1458" s="1"/>
    </row>
    <row r="1459" spans="4:25">
      <c r="D1459" s="1"/>
      <c r="E1459" s="1"/>
      <c r="F1459" s="1"/>
      <c r="G1459" s="1"/>
      <c r="H1459" s="1"/>
      <c r="I1459" s="1"/>
      <c r="K1459" s="1"/>
      <c r="L1459" s="1"/>
      <c r="M1459" s="1"/>
      <c r="R1459" s="1"/>
      <c r="S1459" s="1"/>
      <c r="W1459" s="1"/>
      <c r="X1459" s="1"/>
      <c r="Y1459" s="1"/>
    </row>
    <row r="1460" spans="4:25">
      <c r="D1460" s="1"/>
      <c r="E1460" s="1"/>
      <c r="F1460" s="1"/>
      <c r="G1460" s="1"/>
      <c r="H1460" s="1"/>
      <c r="I1460" s="1"/>
      <c r="K1460" s="1"/>
      <c r="L1460" s="1"/>
      <c r="M1460" s="1"/>
      <c r="R1460" s="1"/>
      <c r="S1460" s="1"/>
      <c r="W1460" s="1"/>
      <c r="X1460" s="1"/>
      <c r="Y1460" s="1"/>
    </row>
    <row r="1461" spans="4:25">
      <c r="D1461" s="1"/>
      <c r="E1461" s="1"/>
      <c r="F1461" s="1"/>
      <c r="G1461" s="1"/>
      <c r="H1461" s="1"/>
      <c r="I1461" s="1"/>
      <c r="K1461" s="1"/>
      <c r="L1461" s="1"/>
      <c r="M1461" s="1"/>
      <c r="R1461" s="1"/>
      <c r="S1461" s="1"/>
      <c r="W1461" s="1"/>
      <c r="X1461" s="1"/>
      <c r="Y1461" s="1"/>
    </row>
    <row r="1462" spans="4:25">
      <c r="D1462" s="1"/>
      <c r="E1462" s="1"/>
      <c r="F1462" s="1"/>
      <c r="G1462" s="1"/>
      <c r="H1462" s="1"/>
      <c r="I1462" s="1"/>
      <c r="K1462" s="1"/>
      <c r="L1462" s="1"/>
      <c r="M1462" s="1"/>
      <c r="R1462" s="1"/>
      <c r="S1462" s="1"/>
      <c r="W1462" s="1"/>
      <c r="X1462" s="1"/>
      <c r="Y1462" s="1"/>
    </row>
    <row r="1463" spans="4:25">
      <c r="D1463" s="1"/>
      <c r="E1463" s="1"/>
      <c r="F1463" s="1"/>
      <c r="G1463" s="1"/>
      <c r="H1463" s="1"/>
      <c r="I1463" s="1"/>
      <c r="K1463" s="1"/>
      <c r="L1463" s="1"/>
      <c r="M1463" s="1"/>
      <c r="R1463" s="1"/>
      <c r="S1463" s="1"/>
      <c r="W1463" s="1"/>
      <c r="X1463" s="1"/>
      <c r="Y1463" s="1"/>
    </row>
    <row r="1464" spans="4:25">
      <c r="D1464" s="1"/>
      <c r="E1464" s="1"/>
      <c r="F1464" s="1"/>
      <c r="G1464" s="1"/>
      <c r="H1464" s="1"/>
      <c r="I1464" s="1"/>
      <c r="K1464" s="1"/>
      <c r="L1464" s="1"/>
      <c r="M1464" s="1"/>
      <c r="R1464" s="1"/>
      <c r="S1464" s="1"/>
      <c r="W1464" s="1"/>
      <c r="X1464" s="1"/>
      <c r="Y1464" s="1"/>
    </row>
    <row r="1465" spans="4:25">
      <c r="D1465" s="1"/>
      <c r="E1465" s="1"/>
      <c r="F1465" s="1"/>
      <c r="G1465" s="1"/>
      <c r="H1465" s="1"/>
      <c r="I1465" s="1"/>
      <c r="K1465" s="1"/>
      <c r="L1465" s="1"/>
      <c r="M1465" s="1"/>
      <c r="R1465" s="1"/>
      <c r="S1465" s="1"/>
      <c r="W1465" s="1"/>
      <c r="X1465" s="1"/>
      <c r="Y1465" s="1"/>
    </row>
    <row r="1466" spans="4:25">
      <c r="D1466" s="1"/>
      <c r="E1466" s="1"/>
      <c r="F1466" s="1"/>
      <c r="G1466" s="1"/>
      <c r="H1466" s="1"/>
      <c r="I1466" s="1"/>
      <c r="K1466" s="1"/>
      <c r="L1466" s="1"/>
      <c r="M1466" s="1"/>
      <c r="R1466" s="1"/>
      <c r="S1466" s="1"/>
      <c r="W1466" s="1"/>
      <c r="X1466" s="1"/>
      <c r="Y1466" s="1"/>
    </row>
    <row r="1467" spans="4:25">
      <c r="D1467" s="1"/>
      <c r="E1467" s="1"/>
      <c r="F1467" s="1"/>
      <c r="G1467" s="1"/>
      <c r="H1467" s="1"/>
      <c r="I1467" s="1"/>
      <c r="K1467" s="1"/>
      <c r="L1467" s="1"/>
      <c r="M1467" s="1"/>
      <c r="R1467" s="1"/>
      <c r="S1467" s="1"/>
      <c r="W1467" s="1"/>
      <c r="X1467" s="1"/>
      <c r="Y1467" s="1"/>
    </row>
    <row r="1468" spans="4:25">
      <c r="D1468" s="1"/>
      <c r="E1468" s="1"/>
      <c r="F1468" s="1"/>
      <c r="G1468" s="1"/>
      <c r="H1468" s="1"/>
      <c r="I1468" s="1"/>
      <c r="K1468" s="1"/>
      <c r="L1468" s="1"/>
      <c r="M1468" s="1"/>
      <c r="R1468" s="1"/>
      <c r="S1468" s="1"/>
      <c r="W1468" s="1"/>
      <c r="X1468" s="1"/>
      <c r="Y1468" s="1"/>
    </row>
    <row r="1469" spans="4:25">
      <c r="D1469" s="1"/>
      <c r="E1469" s="1"/>
      <c r="F1469" s="1"/>
      <c r="G1469" s="1"/>
      <c r="H1469" s="1"/>
      <c r="I1469" s="1"/>
      <c r="K1469" s="1"/>
      <c r="L1469" s="1"/>
      <c r="M1469" s="1"/>
      <c r="R1469" s="1"/>
      <c r="S1469" s="1"/>
      <c r="W1469" s="1"/>
      <c r="X1469" s="1"/>
      <c r="Y1469" s="1"/>
    </row>
    <row r="1470" spans="4:25">
      <c r="D1470" s="1"/>
      <c r="E1470" s="1"/>
      <c r="F1470" s="1"/>
      <c r="G1470" s="1"/>
      <c r="H1470" s="1"/>
      <c r="I1470" s="1"/>
      <c r="K1470" s="1"/>
      <c r="L1470" s="1"/>
      <c r="M1470" s="1"/>
      <c r="R1470" s="1"/>
      <c r="S1470" s="1"/>
      <c r="W1470" s="1"/>
      <c r="X1470" s="1"/>
      <c r="Y1470" s="1"/>
    </row>
    <row r="1471" spans="4:25">
      <c r="D1471" s="1"/>
      <c r="E1471" s="1"/>
      <c r="F1471" s="1"/>
      <c r="G1471" s="1"/>
      <c r="H1471" s="1"/>
      <c r="I1471" s="1"/>
      <c r="K1471" s="1"/>
      <c r="L1471" s="1"/>
      <c r="M1471" s="1"/>
      <c r="R1471" s="1"/>
      <c r="S1471" s="1"/>
      <c r="W1471" s="1"/>
      <c r="X1471" s="1"/>
      <c r="Y1471" s="1"/>
    </row>
    <row r="1472" spans="4:25">
      <c r="D1472" s="1"/>
      <c r="E1472" s="1"/>
      <c r="F1472" s="1"/>
      <c r="G1472" s="1"/>
      <c r="H1472" s="1"/>
      <c r="I1472" s="1"/>
      <c r="K1472" s="1"/>
      <c r="L1472" s="1"/>
      <c r="M1472" s="1"/>
      <c r="R1472" s="1"/>
      <c r="S1472" s="1"/>
      <c r="W1472" s="1"/>
      <c r="X1472" s="1"/>
      <c r="Y1472" s="1"/>
    </row>
    <row r="1473" spans="4:25">
      <c r="D1473" s="1"/>
      <c r="E1473" s="1"/>
      <c r="F1473" s="1"/>
      <c r="G1473" s="1"/>
      <c r="H1473" s="1"/>
      <c r="I1473" s="1"/>
      <c r="K1473" s="1"/>
      <c r="L1473" s="1"/>
      <c r="M1473" s="1"/>
      <c r="R1473" s="1"/>
      <c r="S1473" s="1"/>
      <c r="W1473" s="1"/>
      <c r="X1473" s="1"/>
      <c r="Y1473" s="1"/>
    </row>
    <row r="1474" spans="4:25">
      <c r="D1474" s="1"/>
      <c r="E1474" s="1"/>
      <c r="F1474" s="1"/>
      <c r="G1474" s="1"/>
      <c r="H1474" s="1"/>
      <c r="I1474" s="1"/>
      <c r="K1474" s="1"/>
      <c r="L1474" s="1"/>
      <c r="M1474" s="1"/>
      <c r="R1474" s="1"/>
      <c r="S1474" s="1"/>
      <c r="W1474" s="1"/>
      <c r="X1474" s="1"/>
      <c r="Y1474" s="1"/>
    </row>
    <row r="1475" spans="4:25">
      <c r="D1475" s="1"/>
      <c r="E1475" s="1"/>
      <c r="F1475" s="1"/>
      <c r="G1475" s="1"/>
      <c r="H1475" s="1"/>
      <c r="I1475" s="1"/>
      <c r="K1475" s="1"/>
      <c r="L1475" s="1"/>
      <c r="M1475" s="1"/>
      <c r="R1475" s="1"/>
      <c r="S1475" s="1"/>
      <c r="W1475" s="1"/>
      <c r="X1475" s="1"/>
      <c r="Y1475" s="1"/>
    </row>
    <row r="1476" spans="4:25">
      <c r="D1476" s="1"/>
      <c r="E1476" s="1"/>
      <c r="F1476" s="1"/>
      <c r="G1476" s="1"/>
      <c r="H1476" s="1"/>
      <c r="I1476" s="1"/>
      <c r="K1476" s="1"/>
      <c r="L1476" s="1"/>
      <c r="M1476" s="1"/>
      <c r="R1476" s="1"/>
      <c r="S1476" s="1"/>
      <c r="W1476" s="1"/>
      <c r="X1476" s="1"/>
      <c r="Y1476" s="1"/>
    </row>
    <row r="1477" spans="4:25">
      <c r="D1477" s="1"/>
      <c r="E1477" s="1"/>
      <c r="F1477" s="1"/>
      <c r="G1477" s="1"/>
      <c r="H1477" s="1"/>
      <c r="I1477" s="1"/>
      <c r="K1477" s="1"/>
      <c r="L1477" s="1"/>
      <c r="M1477" s="1"/>
      <c r="R1477" s="1"/>
      <c r="S1477" s="1"/>
      <c r="W1477" s="1"/>
      <c r="X1477" s="1"/>
      <c r="Y1477" s="1"/>
    </row>
    <row r="1478" spans="4:25">
      <c r="D1478" s="1"/>
      <c r="E1478" s="1"/>
      <c r="F1478" s="1"/>
      <c r="G1478" s="1"/>
      <c r="H1478" s="1"/>
      <c r="I1478" s="1"/>
      <c r="K1478" s="1"/>
      <c r="L1478" s="1"/>
      <c r="M1478" s="1"/>
      <c r="R1478" s="1"/>
      <c r="S1478" s="1"/>
      <c r="W1478" s="1"/>
      <c r="X1478" s="1"/>
      <c r="Y1478" s="1"/>
    </row>
    <row r="1479" spans="4:25">
      <c r="D1479" s="1"/>
      <c r="E1479" s="1"/>
      <c r="F1479" s="1"/>
      <c r="G1479" s="1"/>
      <c r="H1479" s="1"/>
      <c r="I1479" s="1"/>
      <c r="K1479" s="1"/>
      <c r="L1479" s="1"/>
      <c r="M1479" s="1"/>
      <c r="R1479" s="1"/>
      <c r="S1479" s="1"/>
      <c r="W1479" s="1"/>
      <c r="X1479" s="1"/>
      <c r="Y1479" s="1"/>
    </row>
    <row r="1480" spans="4:25">
      <c r="D1480" s="1"/>
      <c r="E1480" s="1"/>
      <c r="F1480" s="1"/>
      <c r="G1480" s="1"/>
      <c r="H1480" s="1"/>
      <c r="I1480" s="1"/>
      <c r="K1480" s="1"/>
      <c r="L1480" s="1"/>
      <c r="M1480" s="1"/>
      <c r="R1480" s="1"/>
      <c r="S1480" s="1"/>
      <c r="W1480" s="1"/>
      <c r="X1480" s="1"/>
      <c r="Y1480" s="1"/>
    </row>
    <row r="1481" spans="4:25">
      <c r="D1481" s="1"/>
      <c r="E1481" s="1"/>
      <c r="F1481" s="1"/>
      <c r="G1481" s="1"/>
      <c r="H1481" s="1"/>
      <c r="I1481" s="1"/>
      <c r="K1481" s="1"/>
      <c r="L1481" s="1"/>
      <c r="M1481" s="1"/>
      <c r="R1481" s="1"/>
      <c r="S1481" s="1"/>
      <c r="W1481" s="1"/>
      <c r="X1481" s="1"/>
      <c r="Y1481" s="1"/>
    </row>
    <row r="1482" spans="4:25">
      <c r="D1482" s="1"/>
      <c r="E1482" s="1"/>
      <c r="F1482" s="1"/>
      <c r="G1482" s="1"/>
      <c r="H1482" s="1"/>
      <c r="I1482" s="1"/>
      <c r="K1482" s="1"/>
      <c r="L1482" s="1"/>
      <c r="M1482" s="1"/>
      <c r="R1482" s="1"/>
      <c r="S1482" s="1"/>
      <c r="W1482" s="1"/>
      <c r="X1482" s="1"/>
      <c r="Y1482" s="1"/>
    </row>
    <row r="1483" spans="4:25">
      <c r="D1483" s="1"/>
      <c r="E1483" s="1"/>
      <c r="F1483" s="1"/>
      <c r="G1483" s="1"/>
      <c r="H1483" s="1"/>
      <c r="I1483" s="1"/>
      <c r="K1483" s="1"/>
      <c r="L1483" s="1"/>
      <c r="M1483" s="1"/>
      <c r="R1483" s="1"/>
      <c r="S1483" s="1"/>
      <c r="W1483" s="1"/>
      <c r="X1483" s="1"/>
      <c r="Y1483" s="1"/>
    </row>
    <row r="1484" spans="4:25">
      <c r="D1484" s="1"/>
      <c r="E1484" s="1"/>
      <c r="F1484" s="1"/>
      <c r="G1484" s="1"/>
      <c r="H1484" s="1"/>
      <c r="I1484" s="1"/>
      <c r="K1484" s="1"/>
      <c r="L1484" s="1"/>
      <c r="M1484" s="1"/>
      <c r="R1484" s="1"/>
      <c r="S1484" s="1"/>
      <c r="W1484" s="1"/>
      <c r="X1484" s="1"/>
      <c r="Y1484" s="1"/>
    </row>
    <row r="1485" spans="4:25">
      <c r="D1485" s="1"/>
      <c r="E1485" s="1"/>
      <c r="F1485" s="1"/>
      <c r="G1485" s="1"/>
      <c r="H1485" s="1"/>
      <c r="I1485" s="1"/>
      <c r="K1485" s="1"/>
      <c r="L1485" s="1"/>
      <c r="M1485" s="1"/>
      <c r="R1485" s="1"/>
      <c r="S1485" s="1"/>
      <c r="W1485" s="1"/>
      <c r="X1485" s="1"/>
      <c r="Y1485" s="1"/>
    </row>
    <row r="1486" spans="4:25">
      <c r="D1486" s="1"/>
      <c r="E1486" s="1"/>
      <c r="F1486" s="1"/>
      <c r="G1486" s="1"/>
      <c r="H1486" s="1"/>
      <c r="I1486" s="1"/>
      <c r="K1486" s="1"/>
      <c r="L1486" s="1"/>
      <c r="M1486" s="1"/>
      <c r="R1486" s="1"/>
      <c r="S1486" s="1"/>
      <c r="W1486" s="1"/>
      <c r="X1486" s="1"/>
      <c r="Y1486" s="1"/>
    </row>
    <row r="1487" spans="4:25">
      <c r="D1487" s="1"/>
      <c r="E1487" s="1"/>
      <c r="F1487" s="1"/>
      <c r="G1487" s="1"/>
      <c r="H1487" s="1"/>
      <c r="I1487" s="1"/>
      <c r="K1487" s="1"/>
      <c r="L1487" s="1"/>
      <c r="M1487" s="1"/>
      <c r="R1487" s="1"/>
      <c r="S1487" s="1"/>
      <c r="W1487" s="1"/>
      <c r="X1487" s="1"/>
      <c r="Y1487" s="1"/>
    </row>
    <row r="1488" spans="4:25">
      <c r="D1488" s="1"/>
      <c r="E1488" s="1"/>
      <c r="F1488" s="1"/>
      <c r="G1488" s="1"/>
      <c r="H1488" s="1"/>
      <c r="I1488" s="1"/>
      <c r="K1488" s="1"/>
      <c r="L1488" s="1"/>
      <c r="M1488" s="1"/>
      <c r="R1488" s="1"/>
      <c r="S1488" s="1"/>
      <c r="W1488" s="1"/>
      <c r="X1488" s="1"/>
      <c r="Y1488" s="1"/>
    </row>
    <row r="1489" spans="4:25">
      <c r="D1489" s="1"/>
      <c r="E1489" s="1"/>
      <c r="F1489" s="1"/>
      <c r="G1489" s="1"/>
      <c r="H1489" s="1"/>
      <c r="I1489" s="1"/>
      <c r="K1489" s="1"/>
      <c r="L1489" s="1"/>
      <c r="M1489" s="1"/>
      <c r="R1489" s="1"/>
      <c r="S1489" s="1"/>
      <c r="W1489" s="1"/>
      <c r="X1489" s="1"/>
      <c r="Y1489" s="1"/>
    </row>
    <row r="1490" spans="4:25">
      <c r="D1490" s="1"/>
      <c r="E1490" s="1"/>
      <c r="F1490" s="1"/>
      <c r="G1490" s="1"/>
      <c r="H1490" s="1"/>
      <c r="I1490" s="1"/>
      <c r="K1490" s="1"/>
      <c r="L1490" s="1"/>
      <c r="M1490" s="1"/>
      <c r="R1490" s="1"/>
      <c r="S1490" s="1"/>
      <c r="W1490" s="1"/>
      <c r="X1490" s="1"/>
      <c r="Y1490" s="1"/>
    </row>
    <row r="1491" spans="4:25">
      <c r="D1491" s="1"/>
      <c r="E1491" s="1"/>
      <c r="F1491" s="1"/>
      <c r="G1491" s="1"/>
      <c r="H1491" s="1"/>
      <c r="I1491" s="1"/>
      <c r="K1491" s="1"/>
      <c r="L1491" s="1"/>
      <c r="M1491" s="1"/>
      <c r="R1491" s="1"/>
      <c r="S1491" s="1"/>
      <c r="W1491" s="1"/>
      <c r="X1491" s="1"/>
      <c r="Y1491" s="1"/>
    </row>
    <row r="1492" spans="4:25">
      <c r="D1492" s="1"/>
      <c r="E1492" s="1"/>
      <c r="F1492" s="1"/>
      <c r="G1492" s="1"/>
      <c r="H1492" s="1"/>
      <c r="I1492" s="1"/>
      <c r="K1492" s="1"/>
      <c r="L1492" s="1"/>
      <c r="M1492" s="1"/>
      <c r="R1492" s="1"/>
      <c r="S1492" s="1"/>
      <c r="W1492" s="1"/>
      <c r="X1492" s="1"/>
      <c r="Y1492" s="1"/>
    </row>
    <row r="1493" spans="4:25">
      <c r="D1493" s="1"/>
      <c r="E1493" s="1"/>
      <c r="F1493" s="1"/>
      <c r="G1493" s="1"/>
      <c r="H1493" s="1"/>
      <c r="I1493" s="1"/>
      <c r="K1493" s="1"/>
      <c r="L1493" s="1"/>
      <c r="M1493" s="1"/>
      <c r="R1493" s="1"/>
      <c r="S1493" s="1"/>
      <c r="W1493" s="1"/>
      <c r="X1493" s="1"/>
      <c r="Y1493" s="1"/>
    </row>
    <row r="1494" spans="4:25">
      <c r="D1494" s="1"/>
      <c r="E1494" s="1"/>
      <c r="F1494" s="1"/>
      <c r="G1494" s="1"/>
      <c r="H1494" s="1"/>
      <c r="I1494" s="1"/>
      <c r="K1494" s="1"/>
      <c r="L1494" s="1"/>
      <c r="M1494" s="1"/>
      <c r="R1494" s="1"/>
      <c r="S1494" s="1"/>
      <c r="W1494" s="1"/>
      <c r="X1494" s="1"/>
      <c r="Y1494" s="1"/>
    </row>
    <row r="1495" spans="4:25">
      <c r="D1495" s="1"/>
      <c r="E1495" s="1"/>
      <c r="F1495" s="1"/>
      <c r="G1495" s="1"/>
      <c r="H1495" s="1"/>
      <c r="I1495" s="1"/>
      <c r="K1495" s="1"/>
      <c r="L1495" s="1"/>
      <c r="M1495" s="1"/>
      <c r="R1495" s="1"/>
      <c r="S1495" s="1"/>
      <c r="W1495" s="1"/>
      <c r="X1495" s="1"/>
      <c r="Y1495" s="1"/>
    </row>
    <row r="1496" spans="4:25">
      <c r="D1496" s="1"/>
      <c r="E1496" s="1"/>
      <c r="F1496" s="1"/>
      <c r="G1496" s="1"/>
      <c r="H1496" s="1"/>
      <c r="I1496" s="1"/>
      <c r="K1496" s="1"/>
      <c r="L1496" s="1"/>
      <c r="M1496" s="1"/>
      <c r="R1496" s="1"/>
      <c r="S1496" s="1"/>
      <c r="W1496" s="1"/>
      <c r="X1496" s="1"/>
      <c r="Y1496" s="1"/>
    </row>
    <row r="1497" spans="4:25">
      <c r="D1497" s="1"/>
      <c r="E1497" s="1"/>
      <c r="F1497" s="1"/>
      <c r="G1497" s="1"/>
      <c r="H1497" s="1"/>
      <c r="I1497" s="1"/>
      <c r="K1497" s="1"/>
      <c r="L1497" s="1"/>
      <c r="M1497" s="1"/>
      <c r="R1497" s="1"/>
      <c r="S1497" s="1"/>
      <c r="W1497" s="1"/>
      <c r="X1497" s="1"/>
      <c r="Y1497" s="1"/>
    </row>
    <row r="1498" spans="4:25">
      <c r="D1498" s="1"/>
      <c r="E1498" s="1"/>
      <c r="F1498" s="1"/>
      <c r="G1498" s="1"/>
      <c r="H1498" s="1"/>
      <c r="I1498" s="1"/>
      <c r="K1498" s="1"/>
      <c r="L1498" s="1"/>
      <c r="M1498" s="1"/>
      <c r="R1498" s="1"/>
      <c r="S1498" s="1"/>
      <c r="W1498" s="1"/>
      <c r="X1498" s="1"/>
      <c r="Y1498" s="1"/>
    </row>
    <row r="1499" spans="4:25">
      <c r="D1499" s="1"/>
      <c r="E1499" s="1"/>
      <c r="F1499" s="1"/>
      <c r="G1499" s="1"/>
      <c r="H1499" s="1"/>
      <c r="I1499" s="1"/>
      <c r="K1499" s="1"/>
      <c r="L1499" s="1"/>
      <c r="M1499" s="1"/>
      <c r="R1499" s="1"/>
      <c r="S1499" s="1"/>
      <c r="W1499" s="1"/>
      <c r="X1499" s="1"/>
      <c r="Y1499" s="1"/>
    </row>
    <row r="1500" spans="4:25">
      <c r="D1500" s="1"/>
      <c r="E1500" s="1"/>
      <c r="F1500" s="1"/>
      <c r="G1500" s="1"/>
      <c r="H1500" s="1"/>
      <c r="I1500" s="1"/>
      <c r="K1500" s="1"/>
      <c r="L1500" s="1"/>
      <c r="M1500" s="1"/>
      <c r="R1500" s="1"/>
      <c r="S1500" s="1"/>
      <c r="W1500" s="1"/>
      <c r="X1500" s="1"/>
      <c r="Y1500" s="1"/>
    </row>
    <row r="1501" spans="4:25">
      <c r="D1501" s="1"/>
      <c r="E1501" s="1"/>
      <c r="F1501" s="1"/>
      <c r="G1501" s="1"/>
      <c r="H1501" s="1"/>
      <c r="I1501" s="1"/>
      <c r="K1501" s="1"/>
      <c r="L1501" s="1"/>
      <c r="M1501" s="1"/>
      <c r="R1501" s="1"/>
      <c r="S1501" s="1"/>
      <c r="W1501" s="1"/>
      <c r="X1501" s="1"/>
      <c r="Y1501" s="1"/>
    </row>
    <row r="1502" spans="4:25">
      <c r="D1502" s="1"/>
      <c r="E1502" s="1"/>
      <c r="F1502" s="1"/>
      <c r="G1502" s="1"/>
      <c r="H1502" s="1"/>
      <c r="I1502" s="1"/>
      <c r="K1502" s="1"/>
      <c r="L1502" s="1"/>
      <c r="M1502" s="1"/>
      <c r="R1502" s="1"/>
      <c r="S1502" s="1"/>
      <c r="W1502" s="1"/>
      <c r="X1502" s="1"/>
      <c r="Y1502" s="1"/>
    </row>
    <row r="1503" spans="4:25">
      <c r="D1503" s="1"/>
      <c r="E1503" s="1"/>
      <c r="F1503" s="1"/>
      <c r="G1503" s="1"/>
      <c r="H1503" s="1"/>
      <c r="I1503" s="1"/>
      <c r="K1503" s="1"/>
      <c r="L1503" s="1"/>
      <c r="M1503" s="1"/>
      <c r="R1503" s="1"/>
      <c r="S1503" s="1"/>
      <c r="W1503" s="1"/>
      <c r="X1503" s="1"/>
      <c r="Y1503" s="1"/>
    </row>
    <row r="1504" spans="4:25">
      <c r="D1504" s="1"/>
      <c r="E1504" s="1"/>
      <c r="F1504" s="1"/>
      <c r="G1504" s="1"/>
      <c r="H1504" s="1"/>
      <c r="I1504" s="1"/>
      <c r="K1504" s="1"/>
      <c r="L1504" s="1"/>
      <c r="M1504" s="1"/>
      <c r="R1504" s="1"/>
      <c r="S1504" s="1"/>
      <c r="W1504" s="1"/>
      <c r="X1504" s="1"/>
      <c r="Y1504" s="1"/>
    </row>
    <row r="1505" spans="4:25">
      <c r="D1505" s="1"/>
      <c r="E1505" s="1"/>
      <c r="F1505" s="1"/>
      <c r="G1505" s="1"/>
      <c r="H1505" s="1"/>
      <c r="I1505" s="1"/>
      <c r="K1505" s="1"/>
      <c r="L1505" s="1"/>
      <c r="M1505" s="1"/>
      <c r="R1505" s="1"/>
      <c r="S1505" s="1"/>
      <c r="W1505" s="1"/>
      <c r="X1505" s="1"/>
      <c r="Y1505" s="1"/>
    </row>
    <row r="1506" spans="4:25">
      <c r="D1506" s="1"/>
      <c r="E1506" s="1"/>
      <c r="F1506" s="1"/>
      <c r="G1506" s="1"/>
      <c r="H1506" s="1"/>
      <c r="I1506" s="1"/>
      <c r="K1506" s="1"/>
      <c r="L1506" s="1"/>
      <c r="M1506" s="1"/>
      <c r="R1506" s="1"/>
      <c r="S1506" s="1"/>
      <c r="W1506" s="1"/>
      <c r="X1506" s="1"/>
      <c r="Y1506" s="1"/>
    </row>
    <row r="1507" spans="4:25">
      <c r="D1507" s="1"/>
      <c r="E1507" s="1"/>
      <c r="F1507" s="1"/>
      <c r="G1507" s="1"/>
      <c r="H1507" s="1"/>
      <c r="I1507" s="1"/>
      <c r="K1507" s="1"/>
      <c r="L1507" s="1"/>
      <c r="M1507" s="1"/>
      <c r="R1507" s="1"/>
      <c r="S1507" s="1"/>
      <c r="W1507" s="1"/>
      <c r="X1507" s="1"/>
      <c r="Y1507" s="1"/>
    </row>
    <row r="1508" spans="4:25">
      <c r="D1508" s="1"/>
      <c r="E1508" s="1"/>
      <c r="F1508" s="1"/>
      <c r="G1508" s="1"/>
      <c r="H1508" s="1"/>
      <c r="I1508" s="1"/>
      <c r="K1508" s="1"/>
      <c r="L1508" s="1"/>
      <c r="M1508" s="1"/>
      <c r="R1508" s="1"/>
      <c r="S1508" s="1"/>
      <c r="W1508" s="1"/>
      <c r="X1508" s="1"/>
      <c r="Y1508" s="1"/>
    </row>
    <row r="1509" spans="4:25">
      <c r="D1509" s="1"/>
      <c r="E1509" s="1"/>
      <c r="F1509" s="1"/>
      <c r="G1509" s="1"/>
      <c r="H1509" s="1"/>
      <c r="I1509" s="1"/>
      <c r="K1509" s="1"/>
      <c r="L1509" s="1"/>
      <c r="M1509" s="1"/>
      <c r="R1509" s="1"/>
      <c r="S1509" s="1"/>
      <c r="W1509" s="1"/>
      <c r="X1509" s="1"/>
      <c r="Y1509" s="1"/>
    </row>
    <row r="1510" spans="4:25">
      <c r="D1510" s="1"/>
      <c r="E1510" s="1"/>
      <c r="F1510" s="1"/>
      <c r="G1510" s="1"/>
      <c r="H1510" s="1"/>
      <c r="I1510" s="1"/>
      <c r="K1510" s="1"/>
      <c r="L1510" s="1"/>
      <c r="M1510" s="1"/>
      <c r="R1510" s="1"/>
      <c r="S1510" s="1"/>
      <c r="W1510" s="1"/>
      <c r="X1510" s="1"/>
      <c r="Y1510" s="1"/>
    </row>
    <row r="1511" spans="4:25">
      <c r="D1511" s="1"/>
      <c r="E1511" s="1"/>
      <c r="F1511" s="1"/>
      <c r="G1511" s="1"/>
      <c r="H1511" s="1"/>
      <c r="I1511" s="1"/>
      <c r="K1511" s="1"/>
      <c r="L1511" s="1"/>
      <c r="M1511" s="1"/>
      <c r="R1511" s="1"/>
      <c r="S1511" s="1"/>
      <c r="W1511" s="1"/>
      <c r="X1511" s="1"/>
      <c r="Y1511" s="1"/>
    </row>
    <row r="1512" spans="4:25">
      <c r="D1512" s="1"/>
      <c r="E1512" s="1"/>
      <c r="F1512" s="1"/>
      <c r="G1512" s="1"/>
      <c r="H1512" s="1"/>
      <c r="I1512" s="1"/>
      <c r="K1512" s="1"/>
      <c r="L1512" s="1"/>
      <c r="M1512" s="1"/>
      <c r="R1512" s="1"/>
      <c r="S1512" s="1"/>
      <c r="W1512" s="1"/>
      <c r="X1512" s="1"/>
      <c r="Y1512" s="1"/>
    </row>
    <row r="1513" spans="4:25">
      <c r="D1513" s="1"/>
      <c r="E1513" s="1"/>
      <c r="F1513" s="1"/>
      <c r="G1513" s="1"/>
      <c r="H1513" s="1"/>
      <c r="I1513" s="1"/>
      <c r="K1513" s="1"/>
      <c r="L1513" s="1"/>
      <c r="M1513" s="1"/>
      <c r="R1513" s="1"/>
      <c r="S1513" s="1"/>
      <c r="W1513" s="1"/>
      <c r="X1513" s="1"/>
      <c r="Y1513" s="1"/>
    </row>
    <row r="1514" spans="4:25">
      <c r="D1514" s="1"/>
      <c r="E1514" s="1"/>
      <c r="F1514" s="1"/>
      <c r="G1514" s="1"/>
      <c r="H1514" s="1"/>
      <c r="I1514" s="1"/>
      <c r="K1514" s="1"/>
      <c r="L1514" s="1"/>
      <c r="M1514" s="1"/>
      <c r="R1514" s="1"/>
      <c r="S1514" s="1"/>
      <c r="W1514" s="1"/>
      <c r="X1514" s="1"/>
      <c r="Y1514" s="1"/>
    </row>
    <row r="1515" spans="4:25">
      <c r="D1515" s="1"/>
      <c r="E1515" s="1"/>
      <c r="F1515" s="1"/>
      <c r="G1515" s="1"/>
      <c r="H1515" s="1"/>
      <c r="I1515" s="1"/>
      <c r="K1515" s="1"/>
      <c r="L1515" s="1"/>
      <c r="M1515" s="1"/>
      <c r="R1515" s="1"/>
      <c r="S1515" s="1"/>
      <c r="W1515" s="1"/>
      <c r="X1515" s="1"/>
      <c r="Y1515" s="1"/>
    </row>
    <row r="1516" spans="4:25">
      <c r="D1516" s="1"/>
      <c r="E1516" s="1"/>
      <c r="F1516" s="1"/>
      <c r="G1516" s="1"/>
      <c r="H1516" s="1"/>
      <c r="I1516" s="1"/>
      <c r="K1516" s="1"/>
      <c r="L1516" s="1"/>
      <c r="M1516" s="1"/>
      <c r="R1516" s="1"/>
      <c r="S1516" s="1"/>
      <c r="W1516" s="1"/>
      <c r="X1516" s="1"/>
      <c r="Y1516" s="1"/>
    </row>
    <row r="1517" spans="4:25">
      <c r="D1517" s="1"/>
      <c r="E1517" s="1"/>
      <c r="F1517" s="1"/>
      <c r="G1517" s="1"/>
      <c r="H1517" s="1"/>
      <c r="I1517" s="1"/>
      <c r="K1517" s="1"/>
      <c r="L1517" s="1"/>
      <c r="M1517" s="1"/>
      <c r="R1517" s="1"/>
      <c r="S1517" s="1"/>
      <c r="W1517" s="1"/>
      <c r="X1517" s="1"/>
      <c r="Y1517" s="1"/>
    </row>
    <row r="1518" spans="4:25">
      <c r="D1518" s="1"/>
      <c r="E1518" s="1"/>
      <c r="F1518" s="1"/>
      <c r="G1518" s="1"/>
      <c r="H1518" s="1"/>
      <c r="I1518" s="1"/>
      <c r="K1518" s="1"/>
      <c r="L1518" s="1"/>
      <c r="M1518" s="1"/>
      <c r="R1518" s="1"/>
      <c r="S1518" s="1"/>
      <c r="W1518" s="1"/>
      <c r="X1518" s="1"/>
      <c r="Y1518" s="1"/>
    </row>
    <row r="1519" spans="4:25">
      <c r="D1519" s="1"/>
      <c r="E1519" s="1"/>
      <c r="F1519" s="1"/>
      <c r="G1519" s="1"/>
      <c r="H1519" s="1"/>
      <c r="I1519" s="1"/>
      <c r="K1519" s="1"/>
      <c r="L1519" s="1"/>
      <c r="M1519" s="1"/>
      <c r="R1519" s="1"/>
      <c r="S1519" s="1"/>
      <c r="W1519" s="1"/>
      <c r="X1519" s="1"/>
      <c r="Y1519" s="1"/>
    </row>
    <row r="1520" spans="4:25">
      <c r="D1520" s="1"/>
      <c r="E1520" s="1"/>
      <c r="F1520" s="1"/>
      <c r="G1520" s="1"/>
      <c r="H1520" s="1"/>
      <c r="I1520" s="1"/>
      <c r="K1520" s="1"/>
      <c r="L1520" s="1"/>
      <c r="M1520" s="1"/>
      <c r="R1520" s="1"/>
      <c r="S1520" s="1"/>
      <c r="W1520" s="1"/>
      <c r="X1520" s="1"/>
      <c r="Y1520" s="1"/>
    </row>
    <row r="1521" spans="4:25">
      <c r="D1521" s="1"/>
      <c r="E1521" s="1"/>
      <c r="F1521" s="1"/>
      <c r="G1521" s="1"/>
      <c r="H1521" s="1"/>
      <c r="I1521" s="1"/>
      <c r="K1521" s="1"/>
      <c r="L1521" s="1"/>
      <c r="M1521" s="1"/>
      <c r="R1521" s="1"/>
      <c r="S1521" s="1"/>
      <c r="W1521" s="1"/>
      <c r="X1521" s="1"/>
      <c r="Y1521" s="1"/>
    </row>
    <row r="1522" spans="4:25">
      <c r="D1522" s="1"/>
      <c r="E1522" s="1"/>
      <c r="F1522" s="1"/>
      <c r="G1522" s="1"/>
      <c r="H1522" s="1"/>
      <c r="I1522" s="1"/>
      <c r="K1522" s="1"/>
      <c r="L1522" s="1"/>
      <c r="M1522" s="1"/>
      <c r="R1522" s="1"/>
      <c r="S1522" s="1"/>
      <c r="W1522" s="1"/>
      <c r="X1522" s="1"/>
      <c r="Y1522" s="1"/>
    </row>
    <row r="1523" spans="4:25">
      <c r="D1523" s="1"/>
      <c r="E1523" s="1"/>
      <c r="F1523" s="1"/>
      <c r="G1523" s="1"/>
      <c r="H1523" s="1"/>
      <c r="I1523" s="1"/>
      <c r="K1523" s="1"/>
      <c r="L1523" s="1"/>
      <c r="M1523" s="1"/>
      <c r="R1523" s="1"/>
      <c r="S1523" s="1"/>
      <c r="W1523" s="1"/>
      <c r="X1523" s="1"/>
      <c r="Y1523" s="1"/>
    </row>
    <row r="1524" spans="4:25">
      <c r="D1524" s="1"/>
      <c r="E1524" s="1"/>
      <c r="F1524" s="1"/>
      <c r="G1524" s="1"/>
      <c r="H1524" s="1"/>
      <c r="I1524" s="1"/>
      <c r="K1524" s="1"/>
      <c r="L1524" s="1"/>
      <c r="M1524" s="1"/>
      <c r="R1524" s="1"/>
      <c r="S1524" s="1"/>
      <c r="W1524" s="1"/>
      <c r="X1524" s="1"/>
      <c r="Y1524" s="1"/>
    </row>
    <row r="1525" spans="4:25">
      <c r="D1525" s="1"/>
      <c r="E1525" s="1"/>
      <c r="F1525" s="1"/>
      <c r="G1525" s="1"/>
      <c r="H1525" s="1"/>
      <c r="I1525" s="1"/>
      <c r="K1525" s="1"/>
      <c r="L1525" s="1"/>
      <c r="M1525" s="1"/>
      <c r="R1525" s="1"/>
      <c r="S1525" s="1"/>
      <c r="W1525" s="1"/>
      <c r="X1525" s="1"/>
      <c r="Y1525" s="1"/>
    </row>
    <row r="1526" spans="4:25">
      <c r="D1526" s="1"/>
      <c r="E1526" s="1"/>
      <c r="F1526" s="1"/>
      <c r="G1526" s="1"/>
      <c r="H1526" s="1"/>
      <c r="I1526" s="1"/>
      <c r="K1526" s="1"/>
      <c r="L1526" s="1"/>
      <c r="M1526" s="1"/>
      <c r="R1526" s="1"/>
      <c r="S1526" s="1"/>
      <c r="W1526" s="1"/>
      <c r="X1526" s="1"/>
      <c r="Y1526" s="1"/>
    </row>
    <row r="1527" spans="4:25">
      <c r="D1527" s="1"/>
      <c r="E1527" s="1"/>
      <c r="F1527" s="1"/>
      <c r="G1527" s="1"/>
      <c r="H1527" s="1"/>
      <c r="I1527" s="1"/>
      <c r="K1527" s="1"/>
      <c r="L1527" s="1"/>
      <c r="M1527" s="1"/>
      <c r="R1527" s="1"/>
      <c r="S1527" s="1"/>
      <c r="W1527" s="1"/>
      <c r="X1527" s="1"/>
      <c r="Y1527" s="1"/>
    </row>
    <row r="1528" spans="4:25">
      <c r="D1528" s="1"/>
      <c r="E1528" s="1"/>
      <c r="F1528" s="1"/>
      <c r="G1528" s="1"/>
      <c r="H1528" s="1"/>
      <c r="I1528" s="1"/>
      <c r="K1528" s="1"/>
      <c r="L1528" s="1"/>
      <c r="M1528" s="1"/>
      <c r="R1528" s="1"/>
      <c r="S1528" s="1"/>
      <c r="W1528" s="1"/>
      <c r="X1528" s="1"/>
      <c r="Y1528" s="1"/>
    </row>
    <row r="1529" spans="4:25">
      <c r="D1529" s="1"/>
      <c r="E1529" s="1"/>
      <c r="F1529" s="1"/>
      <c r="G1529" s="1"/>
      <c r="H1529" s="1"/>
      <c r="I1529" s="1"/>
      <c r="K1529" s="1"/>
      <c r="L1529" s="1"/>
      <c r="M1529" s="1"/>
      <c r="R1529" s="1"/>
      <c r="S1529" s="1"/>
      <c r="W1529" s="1"/>
      <c r="X1529" s="1"/>
      <c r="Y1529" s="1"/>
    </row>
    <row r="1530" spans="4:25">
      <c r="D1530" s="1"/>
      <c r="E1530" s="1"/>
      <c r="F1530" s="1"/>
      <c r="G1530" s="1"/>
      <c r="H1530" s="1"/>
      <c r="I1530" s="1"/>
      <c r="K1530" s="1"/>
      <c r="L1530" s="1"/>
      <c r="M1530" s="1"/>
      <c r="R1530" s="1"/>
      <c r="S1530" s="1"/>
      <c r="W1530" s="1"/>
      <c r="X1530" s="1"/>
      <c r="Y1530" s="1"/>
    </row>
    <row r="1531" spans="4:25">
      <c r="D1531" s="1"/>
      <c r="E1531" s="1"/>
      <c r="F1531" s="1"/>
      <c r="G1531" s="1"/>
      <c r="H1531" s="1"/>
      <c r="I1531" s="1"/>
      <c r="K1531" s="1"/>
      <c r="L1531" s="1"/>
      <c r="M1531" s="1"/>
      <c r="R1531" s="1"/>
      <c r="S1531" s="1"/>
      <c r="W1531" s="1"/>
      <c r="X1531" s="1"/>
      <c r="Y1531" s="1"/>
    </row>
    <row r="1532" spans="4:25">
      <c r="D1532" s="1"/>
      <c r="E1532" s="1"/>
      <c r="F1532" s="1"/>
      <c r="G1532" s="1"/>
      <c r="H1532" s="1"/>
      <c r="I1532" s="1"/>
      <c r="K1532" s="1"/>
      <c r="L1532" s="1"/>
      <c r="M1532" s="1"/>
      <c r="R1532" s="1"/>
      <c r="S1532" s="1"/>
      <c r="W1532" s="1"/>
      <c r="X1532" s="1"/>
      <c r="Y1532" s="1"/>
    </row>
    <row r="1533" spans="4:25">
      <c r="D1533" s="1"/>
      <c r="E1533" s="1"/>
      <c r="F1533" s="1"/>
      <c r="G1533" s="1"/>
      <c r="H1533" s="1"/>
      <c r="I1533" s="1"/>
      <c r="K1533" s="1"/>
      <c r="L1533" s="1"/>
      <c r="M1533" s="1"/>
      <c r="R1533" s="1"/>
      <c r="S1533" s="1"/>
      <c r="W1533" s="1"/>
      <c r="X1533" s="1"/>
      <c r="Y1533" s="1"/>
    </row>
    <row r="1534" spans="4:25">
      <c r="D1534" s="1"/>
      <c r="E1534" s="1"/>
      <c r="F1534" s="1"/>
      <c r="G1534" s="1"/>
      <c r="H1534" s="1"/>
      <c r="I1534" s="1"/>
      <c r="K1534" s="1"/>
      <c r="L1534" s="1"/>
      <c r="M1534" s="1"/>
      <c r="R1534" s="1"/>
      <c r="S1534" s="1"/>
      <c r="W1534" s="1"/>
      <c r="X1534" s="1"/>
      <c r="Y1534" s="1"/>
    </row>
    <row r="1535" spans="4:25">
      <c r="D1535" s="1"/>
      <c r="E1535" s="1"/>
      <c r="F1535" s="1"/>
      <c r="G1535" s="1"/>
      <c r="H1535" s="1"/>
      <c r="I1535" s="1"/>
      <c r="K1535" s="1"/>
      <c r="L1535" s="1"/>
      <c r="M1535" s="1"/>
      <c r="R1535" s="1"/>
      <c r="S1535" s="1"/>
      <c r="W1535" s="1"/>
      <c r="X1535" s="1"/>
      <c r="Y1535" s="1"/>
    </row>
    <row r="1536" spans="4:25">
      <c r="D1536" s="1"/>
      <c r="E1536" s="1"/>
      <c r="F1536" s="1"/>
      <c r="G1536" s="1"/>
      <c r="H1536" s="1"/>
      <c r="I1536" s="1"/>
      <c r="K1536" s="1"/>
      <c r="L1536" s="1"/>
      <c r="M1536" s="1"/>
      <c r="R1536" s="1"/>
      <c r="S1536" s="1"/>
      <c r="W1536" s="1"/>
      <c r="X1536" s="1"/>
      <c r="Y1536" s="1"/>
    </row>
    <row r="1537" spans="4:25">
      <c r="D1537" s="1"/>
      <c r="E1537" s="1"/>
      <c r="F1537" s="1"/>
      <c r="G1537" s="1"/>
      <c r="H1537" s="1"/>
      <c r="I1537" s="1"/>
      <c r="K1537" s="1"/>
      <c r="L1537" s="1"/>
      <c r="M1537" s="1"/>
      <c r="R1537" s="1"/>
      <c r="S1537" s="1"/>
      <c r="W1537" s="1"/>
      <c r="X1537" s="1"/>
      <c r="Y1537" s="1"/>
    </row>
    <row r="1538" spans="4:25">
      <c r="D1538" s="1"/>
      <c r="E1538" s="1"/>
      <c r="F1538" s="1"/>
      <c r="G1538" s="1"/>
      <c r="H1538" s="1"/>
      <c r="I1538" s="1"/>
      <c r="K1538" s="1"/>
      <c r="L1538" s="1"/>
      <c r="M1538" s="1"/>
      <c r="R1538" s="1"/>
      <c r="S1538" s="1"/>
      <c r="W1538" s="1"/>
      <c r="X1538" s="1"/>
      <c r="Y1538" s="1"/>
    </row>
    <row r="1539" spans="4:25">
      <c r="D1539" s="1"/>
      <c r="E1539" s="1"/>
      <c r="F1539" s="1"/>
      <c r="G1539" s="1"/>
      <c r="H1539" s="1"/>
      <c r="I1539" s="1"/>
      <c r="K1539" s="1"/>
      <c r="L1539" s="1"/>
      <c r="M1539" s="1"/>
      <c r="R1539" s="1"/>
      <c r="S1539" s="1"/>
      <c r="W1539" s="1"/>
      <c r="X1539" s="1"/>
      <c r="Y1539" s="1"/>
    </row>
    <row r="1540" spans="4:25">
      <c r="D1540" s="1"/>
      <c r="E1540" s="1"/>
      <c r="F1540" s="1"/>
      <c r="G1540" s="1"/>
      <c r="H1540" s="1"/>
      <c r="I1540" s="1"/>
      <c r="K1540" s="1"/>
      <c r="L1540" s="1"/>
      <c r="M1540" s="1"/>
      <c r="R1540" s="1"/>
      <c r="S1540" s="1"/>
      <c r="W1540" s="1"/>
      <c r="X1540" s="1"/>
      <c r="Y1540" s="1"/>
    </row>
    <row r="1541" spans="4:25">
      <c r="D1541" s="1"/>
      <c r="E1541" s="1"/>
      <c r="F1541" s="1"/>
      <c r="G1541" s="1"/>
      <c r="H1541" s="1"/>
      <c r="I1541" s="1"/>
      <c r="K1541" s="1"/>
      <c r="L1541" s="1"/>
      <c r="M1541" s="1"/>
      <c r="R1541" s="1"/>
      <c r="S1541" s="1"/>
      <c r="W1541" s="1"/>
      <c r="X1541" s="1"/>
      <c r="Y1541" s="1"/>
    </row>
    <row r="1542" spans="4:25">
      <c r="D1542" s="1"/>
      <c r="E1542" s="1"/>
      <c r="F1542" s="1"/>
      <c r="G1542" s="1"/>
      <c r="H1542" s="1"/>
      <c r="I1542" s="1"/>
      <c r="K1542" s="1"/>
      <c r="L1542" s="1"/>
      <c r="M1542" s="1"/>
      <c r="R1542" s="1"/>
      <c r="S1542" s="1"/>
      <c r="W1542" s="1"/>
      <c r="X1542" s="1"/>
      <c r="Y1542" s="1"/>
    </row>
    <row r="1543" spans="4:25">
      <c r="D1543" s="1"/>
      <c r="E1543" s="1"/>
      <c r="F1543" s="1"/>
      <c r="G1543" s="1"/>
      <c r="H1543" s="1"/>
      <c r="I1543" s="1"/>
      <c r="K1543" s="1"/>
      <c r="L1543" s="1"/>
      <c r="M1543" s="1"/>
      <c r="R1543" s="1"/>
      <c r="S1543" s="1"/>
      <c r="W1543" s="1"/>
      <c r="X1543" s="1"/>
      <c r="Y1543" s="1"/>
    </row>
    <row r="1544" spans="4:25">
      <c r="D1544" s="1"/>
      <c r="E1544" s="1"/>
      <c r="F1544" s="1"/>
      <c r="G1544" s="1"/>
      <c r="H1544" s="1"/>
      <c r="I1544" s="1"/>
      <c r="K1544" s="1"/>
      <c r="L1544" s="1"/>
      <c r="M1544" s="1"/>
      <c r="R1544" s="1"/>
      <c r="S1544" s="1"/>
      <c r="W1544" s="1"/>
      <c r="X1544" s="1"/>
      <c r="Y1544" s="1"/>
    </row>
    <row r="1545" spans="4:25">
      <c r="D1545" s="1"/>
      <c r="E1545" s="1"/>
      <c r="F1545" s="1"/>
      <c r="G1545" s="1"/>
      <c r="H1545" s="1"/>
      <c r="I1545" s="1"/>
      <c r="K1545" s="1"/>
      <c r="L1545" s="1"/>
      <c r="M1545" s="1"/>
      <c r="R1545" s="1"/>
      <c r="S1545" s="1"/>
      <c r="W1545" s="1"/>
      <c r="X1545" s="1"/>
      <c r="Y1545" s="1"/>
    </row>
    <row r="1546" spans="4:25">
      <c r="D1546" s="1"/>
      <c r="E1546" s="1"/>
      <c r="F1546" s="1"/>
      <c r="G1546" s="1"/>
      <c r="H1546" s="1"/>
      <c r="I1546" s="1"/>
      <c r="K1546" s="1"/>
      <c r="L1546" s="1"/>
      <c r="M1546" s="1"/>
      <c r="R1546" s="1"/>
      <c r="S1546" s="1"/>
      <c r="W1546" s="1"/>
      <c r="X1546" s="1"/>
      <c r="Y1546" s="1"/>
    </row>
    <row r="1547" spans="4:25">
      <c r="D1547" s="1"/>
      <c r="E1547" s="1"/>
      <c r="F1547" s="1"/>
      <c r="G1547" s="1"/>
      <c r="H1547" s="1"/>
      <c r="I1547" s="1"/>
      <c r="K1547" s="1"/>
      <c r="L1547" s="1"/>
      <c r="M1547" s="1"/>
      <c r="R1547" s="1"/>
      <c r="S1547" s="1"/>
      <c r="W1547" s="1"/>
      <c r="X1547" s="1"/>
      <c r="Y1547" s="1"/>
    </row>
    <row r="1548" spans="4:25">
      <c r="D1548" s="1"/>
      <c r="E1548" s="1"/>
      <c r="F1548" s="1"/>
      <c r="G1548" s="1"/>
      <c r="H1548" s="1"/>
      <c r="I1548" s="1"/>
      <c r="K1548" s="1"/>
      <c r="L1548" s="1"/>
      <c r="M1548" s="1"/>
      <c r="R1548" s="1"/>
      <c r="S1548" s="1"/>
      <c r="W1548" s="1"/>
      <c r="X1548" s="1"/>
      <c r="Y1548" s="1"/>
    </row>
    <row r="1549" spans="4:25">
      <c r="D1549" s="1"/>
      <c r="E1549" s="1"/>
      <c r="F1549" s="1"/>
      <c r="G1549" s="1"/>
      <c r="H1549" s="1"/>
      <c r="I1549" s="1"/>
      <c r="K1549" s="1"/>
      <c r="L1549" s="1"/>
      <c r="M1549" s="1"/>
      <c r="R1549" s="1"/>
      <c r="S1549" s="1"/>
      <c r="W1549" s="1"/>
      <c r="X1549" s="1"/>
      <c r="Y1549" s="1"/>
    </row>
    <row r="1550" spans="4:25">
      <c r="D1550" s="1"/>
      <c r="E1550" s="1"/>
      <c r="F1550" s="1"/>
      <c r="G1550" s="1"/>
      <c r="H1550" s="1"/>
      <c r="I1550" s="1"/>
      <c r="K1550" s="1"/>
      <c r="L1550" s="1"/>
      <c r="M1550" s="1"/>
      <c r="R1550" s="1"/>
      <c r="S1550" s="1"/>
      <c r="W1550" s="1"/>
      <c r="X1550" s="1"/>
      <c r="Y1550" s="1"/>
    </row>
    <row r="1551" spans="4:25">
      <c r="D1551" s="1"/>
      <c r="E1551" s="1"/>
      <c r="F1551" s="1"/>
      <c r="G1551" s="1"/>
      <c r="H1551" s="1"/>
      <c r="I1551" s="1"/>
      <c r="K1551" s="1"/>
      <c r="L1551" s="1"/>
      <c r="M1551" s="1"/>
      <c r="R1551" s="1"/>
      <c r="S1551" s="1"/>
      <c r="W1551" s="1"/>
      <c r="X1551" s="1"/>
      <c r="Y1551" s="1"/>
    </row>
    <row r="1552" spans="4:25">
      <c r="D1552" s="1"/>
      <c r="E1552" s="1"/>
      <c r="F1552" s="1"/>
      <c r="G1552" s="1"/>
      <c r="H1552" s="1"/>
      <c r="I1552" s="1"/>
      <c r="K1552" s="1"/>
      <c r="L1552" s="1"/>
      <c r="M1552" s="1"/>
      <c r="R1552" s="1"/>
      <c r="S1552" s="1"/>
      <c r="W1552" s="1"/>
      <c r="X1552" s="1"/>
      <c r="Y1552" s="1"/>
    </row>
    <row r="1553" spans="4:25">
      <c r="D1553" s="1"/>
      <c r="E1553" s="1"/>
      <c r="F1553" s="1"/>
      <c r="G1553" s="1"/>
      <c r="H1553" s="1"/>
      <c r="I1553" s="1"/>
      <c r="K1553" s="1"/>
      <c r="L1553" s="1"/>
      <c r="M1553" s="1"/>
      <c r="R1553" s="1"/>
      <c r="S1553" s="1"/>
      <c r="W1553" s="1"/>
      <c r="X1553" s="1"/>
      <c r="Y1553" s="1"/>
    </row>
    <row r="1554" spans="4:25">
      <c r="D1554" s="1"/>
      <c r="E1554" s="1"/>
      <c r="F1554" s="1"/>
      <c r="G1554" s="1"/>
      <c r="H1554" s="1"/>
      <c r="I1554" s="1"/>
      <c r="K1554" s="1"/>
      <c r="L1554" s="1"/>
      <c r="M1554" s="1"/>
      <c r="R1554" s="1"/>
      <c r="S1554" s="1"/>
      <c r="W1554" s="1"/>
      <c r="X1554" s="1"/>
      <c r="Y1554" s="1"/>
    </row>
    <row r="1555" spans="4:25">
      <c r="D1555" s="1"/>
      <c r="E1555" s="1"/>
      <c r="F1555" s="1"/>
      <c r="G1555" s="1"/>
      <c r="H1555" s="1"/>
      <c r="I1555" s="1"/>
      <c r="K1555" s="1"/>
      <c r="L1555" s="1"/>
      <c r="M1555" s="1"/>
      <c r="R1555" s="1"/>
      <c r="S1555" s="1"/>
      <c r="W1555" s="1"/>
      <c r="X1555" s="1"/>
      <c r="Y1555" s="1"/>
    </row>
    <row r="1556" spans="4:25">
      <c r="D1556" s="1"/>
      <c r="E1556" s="1"/>
      <c r="F1556" s="1"/>
      <c r="G1556" s="1"/>
      <c r="H1556" s="1"/>
      <c r="I1556" s="1"/>
      <c r="K1556" s="1"/>
      <c r="L1556" s="1"/>
      <c r="M1556" s="1"/>
      <c r="R1556" s="1"/>
      <c r="S1556" s="1"/>
      <c r="W1556" s="1"/>
      <c r="X1556" s="1"/>
      <c r="Y1556" s="1"/>
    </row>
    <row r="1557" spans="4:25">
      <c r="D1557" s="1"/>
      <c r="E1557" s="1"/>
      <c r="F1557" s="1"/>
      <c r="G1557" s="1"/>
      <c r="H1557" s="1"/>
      <c r="I1557" s="1"/>
      <c r="K1557" s="1"/>
      <c r="L1557" s="1"/>
      <c r="M1557" s="1"/>
      <c r="R1557" s="1"/>
      <c r="S1557" s="1"/>
      <c r="W1557" s="1"/>
      <c r="X1557" s="1"/>
      <c r="Y1557" s="1"/>
    </row>
    <row r="1558" spans="4:25">
      <c r="D1558" s="1"/>
      <c r="E1558" s="1"/>
      <c r="F1558" s="1"/>
      <c r="G1558" s="1"/>
      <c r="H1558" s="1"/>
      <c r="I1558" s="1"/>
      <c r="K1558" s="1"/>
      <c r="L1558" s="1"/>
      <c r="M1558" s="1"/>
      <c r="R1558" s="1"/>
      <c r="S1558" s="1"/>
      <c r="W1558" s="1"/>
      <c r="X1558" s="1"/>
      <c r="Y1558" s="1"/>
    </row>
    <row r="1559" spans="4:25">
      <c r="D1559" s="1"/>
      <c r="E1559" s="1"/>
      <c r="F1559" s="1"/>
      <c r="G1559" s="1"/>
      <c r="H1559" s="1"/>
      <c r="I1559" s="1"/>
      <c r="K1559" s="1"/>
      <c r="L1559" s="1"/>
      <c r="M1559" s="1"/>
      <c r="R1559" s="1"/>
      <c r="S1559" s="1"/>
      <c r="W1559" s="1"/>
      <c r="X1559" s="1"/>
      <c r="Y1559" s="1"/>
    </row>
    <row r="1560" spans="4:25">
      <c r="D1560" s="1"/>
      <c r="E1560" s="1"/>
      <c r="F1560" s="1"/>
      <c r="G1560" s="1"/>
      <c r="H1560" s="1"/>
      <c r="I1560" s="1"/>
      <c r="K1560" s="1"/>
      <c r="L1560" s="1"/>
      <c r="M1560" s="1"/>
      <c r="R1560" s="1"/>
      <c r="S1560" s="1"/>
      <c r="W1560" s="1"/>
      <c r="X1560" s="1"/>
      <c r="Y1560" s="1"/>
    </row>
    <row r="1561" spans="4:25">
      <c r="D1561" s="1"/>
      <c r="E1561" s="1"/>
      <c r="F1561" s="1"/>
      <c r="G1561" s="1"/>
      <c r="H1561" s="1"/>
      <c r="I1561" s="1"/>
      <c r="K1561" s="1"/>
      <c r="L1561" s="1"/>
      <c r="M1561" s="1"/>
      <c r="R1561" s="1"/>
      <c r="S1561" s="1"/>
      <c r="W1561" s="1"/>
      <c r="X1561" s="1"/>
      <c r="Y1561" s="1"/>
    </row>
    <row r="1562" spans="4:25">
      <c r="D1562" s="1"/>
      <c r="E1562" s="1"/>
      <c r="F1562" s="1"/>
      <c r="G1562" s="1"/>
      <c r="H1562" s="1"/>
      <c r="I1562" s="1"/>
      <c r="K1562" s="1"/>
      <c r="L1562" s="1"/>
      <c r="M1562" s="1"/>
      <c r="R1562" s="1"/>
      <c r="S1562" s="1"/>
      <c r="W1562" s="1"/>
      <c r="X1562" s="1"/>
      <c r="Y1562" s="1"/>
    </row>
    <row r="1563" spans="4:25">
      <c r="D1563" s="1"/>
      <c r="E1563" s="1"/>
      <c r="F1563" s="1"/>
      <c r="G1563" s="1"/>
      <c r="H1563" s="1"/>
      <c r="I1563" s="1"/>
      <c r="K1563" s="1"/>
      <c r="L1563" s="1"/>
      <c r="M1563" s="1"/>
      <c r="R1563" s="1"/>
      <c r="S1563" s="1"/>
      <c r="W1563" s="1"/>
      <c r="X1563" s="1"/>
      <c r="Y1563" s="1"/>
    </row>
    <row r="1564" spans="4:25">
      <c r="D1564" s="1"/>
      <c r="E1564" s="1"/>
      <c r="F1564" s="1"/>
      <c r="G1564" s="1"/>
      <c r="H1564" s="1"/>
      <c r="I1564" s="1"/>
      <c r="K1564" s="1"/>
      <c r="L1564" s="1"/>
      <c r="M1564" s="1"/>
      <c r="R1564" s="1"/>
      <c r="S1564" s="1"/>
      <c r="W1564" s="1"/>
      <c r="X1564" s="1"/>
      <c r="Y1564" s="1"/>
    </row>
    <row r="1565" spans="4:25">
      <c r="D1565" s="1"/>
      <c r="E1565" s="1"/>
      <c r="F1565" s="1"/>
      <c r="G1565" s="1"/>
      <c r="H1565" s="1"/>
      <c r="I1565" s="1"/>
      <c r="K1565" s="1"/>
      <c r="L1565" s="1"/>
      <c r="M1565" s="1"/>
      <c r="R1565" s="1"/>
      <c r="S1565" s="1"/>
      <c r="W1565" s="1"/>
      <c r="X1565" s="1"/>
      <c r="Y1565" s="1"/>
    </row>
    <row r="1566" spans="4:25">
      <c r="D1566" s="1"/>
      <c r="E1566" s="1"/>
      <c r="F1566" s="1"/>
      <c r="G1566" s="1"/>
      <c r="H1566" s="1"/>
      <c r="I1566" s="1"/>
      <c r="K1566" s="1"/>
      <c r="L1566" s="1"/>
      <c r="M1566" s="1"/>
      <c r="R1566" s="1"/>
      <c r="S1566" s="1"/>
      <c r="W1566" s="1"/>
      <c r="X1566" s="1"/>
      <c r="Y1566" s="1"/>
    </row>
    <row r="1567" spans="4:25">
      <c r="D1567" s="1"/>
      <c r="E1567" s="1"/>
      <c r="F1567" s="1"/>
      <c r="G1567" s="1"/>
      <c r="H1567" s="1"/>
      <c r="I1567" s="1"/>
      <c r="K1567" s="1"/>
      <c r="L1567" s="1"/>
      <c r="M1567" s="1"/>
      <c r="R1567" s="1"/>
      <c r="S1567" s="1"/>
      <c r="W1567" s="1"/>
      <c r="X1567" s="1"/>
      <c r="Y1567" s="1"/>
    </row>
    <row r="1568" spans="4:25">
      <c r="D1568" s="1"/>
      <c r="E1568" s="1"/>
      <c r="F1568" s="1"/>
      <c r="G1568" s="1"/>
      <c r="H1568" s="1"/>
      <c r="I1568" s="1"/>
      <c r="K1568" s="1"/>
      <c r="L1568" s="1"/>
      <c r="M1568" s="1"/>
      <c r="R1568" s="1"/>
      <c r="S1568" s="1"/>
      <c r="W1568" s="1"/>
      <c r="X1568" s="1"/>
      <c r="Y1568" s="1"/>
    </row>
    <row r="1569" spans="4:25">
      <c r="D1569" s="1"/>
      <c r="E1569" s="1"/>
      <c r="F1569" s="1"/>
      <c r="G1569" s="1"/>
      <c r="H1569" s="1"/>
      <c r="I1569" s="1"/>
      <c r="K1569" s="1"/>
      <c r="L1569" s="1"/>
      <c r="M1569" s="1"/>
      <c r="R1569" s="1"/>
      <c r="S1569" s="1"/>
      <c r="W1569" s="1"/>
      <c r="X1569" s="1"/>
      <c r="Y1569" s="1"/>
    </row>
    <row r="1570" spans="4:25">
      <c r="D1570" s="1"/>
      <c r="E1570" s="1"/>
      <c r="F1570" s="1"/>
      <c r="G1570" s="1"/>
      <c r="H1570" s="1"/>
      <c r="I1570" s="1"/>
      <c r="K1570" s="1"/>
      <c r="L1570" s="1"/>
      <c r="M1570" s="1"/>
      <c r="R1570" s="1"/>
      <c r="S1570" s="1"/>
      <c r="W1570" s="1"/>
      <c r="X1570" s="1"/>
      <c r="Y1570" s="1"/>
    </row>
    <row r="1571" spans="4:25">
      <c r="D1571" s="1"/>
      <c r="E1571" s="1"/>
      <c r="F1571" s="1"/>
      <c r="G1571" s="1"/>
      <c r="H1571" s="1"/>
      <c r="I1571" s="1"/>
      <c r="K1571" s="1"/>
      <c r="L1571" s="1"/>
      <c r="M1571" s="1"/>
      <c r="R1571" s="1"/>
      <c r="S1571" s="1"/>
      <c r="W1571" s="1"/>
      <c r="X1571" s="1"/>
      <c r="Y1571" s="1"/>
    </row>
    <row r="1572" spans="4:25">
      <c r="D1572" s="1"/>
      <c r="E1572" s="1"/>
      <c r="F1572" s="1"/>
      <c r="G1572" s="1"/>
      <c r="H1572" s="1"/>
      <c r="I1572" s="1"/>
      <c r="K1572" s="1"/>
      <c r="L1572" s="1"/>
      <c r="M1572" s="1"/>
      <c r="R1572" s="1"/>
      <c r="S1572" s="1"/>
      <c r="W1572" s="1"/>
      <c r="X1572" s="1"/>
      <c r="Y1572" s="1"/>
    </row>
    <row r="1573" spans="4:25">
      <c r="D1573" s="1"/>
      <c r="E1573" s="1"/>
      <c r="F1573" s="1"/>
      <c r="G1573" s="1"/>
      <c r="H1573" s="1"/>
      <c r="I1573" s="1"/>
      <c r="K1573" s="1"/>
      <c r="L1573" s="1"/>
      <c r="M1573" s="1"/>
      <c r="R1573" s="1"/>
      <c r="S1573" s="1"/>
      <c r="W1573" s="1"/>
      <c r="X1573" s="1"/>
      <c r="Y1573" s="1"/>
    </row>
    <row r="1574" spans="4:25">
      <c r="D1574" s="1"/>
      <c r="E1574" s="1"/>
      <c r="F1574" s="1"/>
      <c r="G1574" s="1"/>
      <c r="H1574" s="1"/>
      <c r="I1574" s="1"/>
      <c r="K1574" s="1"/>
      <c r="L1574" s="1"/>
      <c r="M1574" s="1"/>
      <c r="R1574" s="1"/>
      <c r="S1574" s="1"/>
      <c r="W1574" s="1"/>
      <c r="X1574" s="1"/>
      <c r="Y1574" s="1"/>
    </row>
    <row r="1575" spans="4:25">
      <c r="D1575" s="1"/>
      <c r="E1575" s="1"/>
      <c r="F1575" s="1"/>
      <c r="G1575" s="1"/>
      <c r="H1575" s="1"/>
      <c r="I1575" s="1"/>
      <c r="K1575" s="1"/>
      <c r="L1575" s="1"/>
      <c r="M1575" s="1"/>
      <c r="R1575" s="1"/>
      <c r="S1575" s="1"/>
      <c r="W1575" s="1"/>
      <c r="X1575" s="1"/>
      <c r="Y1575" s="1"/>
    </row>
    <row r="1576" spans="4:25">
      <c r="D1576" s="1"/>
      <c r="E1576" s="1"/>
      <c r="F1576" s="1"/>
      <c r="G1576" s="1"/>
      <c r="H1576" s="1"/>
      <c r="I1576" s="1"/>
      <c r="K1576" s="1"/>
      <c r="L1576" s="1"/>
      <c r="M1576" s="1"/>
      <c r="R1576" s="1"/>
      <c r="S1576" s="1"/>
      <c r="W1576" s="1"/>
      <c r="X1576" s="1"/>
      <c r="Y1576" s="1"/>
    </row>
    <row r="1577" spans="4:25">
      <c r="D1577" s="1"/>
      <c r="E1577" s="1"/>
      <c r="F1577" s="1"/>
      <c r="G1577" s="1"/>
      <c r="H1577" s="1"/>
      <c r="I1577" s="1"/>
      <c r="K1577" s="1"/>
      <c r="L1577" s="1"/>
      <c r="M1577" s="1"/>
      <c r="R1577" s="1"/>
      <c r="S1577" s="1"/>
      <c r="W1577" s="1"/>
      <c r="X1577" s="1"/>
      <c r="Y1577" s="1"/>
    </row>
    <row r="1578" spans="4:25">
      <c r="D1578" s="1"/>
      <c r="E1578" s="1"/>
      <c r="F1578" s="1"/>
      <c r="G1578" s="1"/>
      <c r="H1578" s="1"/>
      <c r="I1578" s="1"/>
      <c r="K1578" s="1"/>
      <c r="L1578" s="1"/>
      <c r="M1578" s="1"/>
      <c r="R1578" s="1"/>
      <c r="S1578" s="1"/>
      <c r="W1578" s="1"/>
      <c r="X1578" s="1"/>
      <c r="Y1578" s="1"/>
    </row>
    <row r="1579" spans="4:25">
      <c r="D1579" s="1"/>
      <c r="E1579" s="1"/>
      <c r="F1579" s="1"/>
      <c r="G1579" s="1"/>
      <c r="H1579" s="1"/>
      <c r="I1579" s="1"/>
      <c r="K1579" s="1"/>
      <c r="L1579" s="1"/>
      <c r="M1579" s="1"/>
      <c r="R1579" s="1"/>
      <c r="S1579" s="1"/>
      <c r="W1579" s="1"/>
      <c r="X1579" s="1"/>
      <c r="Y1579" s="1"/>
    </row>
    <row r="1580" spans="4:25">
      <c r="D1580" s="1"/>
      <c r="E1580" s="1"/>
      <c r="F1580" s="1"/>
      <c r="G1580" s="1"/>
      <c r="H1580" s="1"/>
      <c r="I1580" s="1"/>
      <c r="K1580" s="1"/>
      <c r="L1580" s="1"/>
      <c r="M1580" s="1"/>
      <c r="R1580" s="1"/>
      <c r="S1580" s="1"/>
      <c r="W1580" s="1"/>
      <c r="X1580" s="1"/>
      <c r="Y1580" s="1"/>
    </row>
    <row r="1581" spans="4:25">
      <c r="D1581" s="1"/>
      <c r="E1581" s="1"/>
      <c r="F1581" s="1"/>
      <c r="G1581" s="1"/>
      <c r="H1581" s="1"/>
      <c r="I1581" s="1"/>
      <c r="K1581" s="1"/>
      <c r="L1581" s="1"/>
      <c r="M1581" s="1"/>
      <c r="R1581" s="1"/>
      <c r="S1581" s="1"/>
      <c r="W1581" s="1"/>
      <c r="X1581" s="1"/>
      <c r="Y1581" s="1"/>
    </row>
    <row r="1582" spans="4:25">
      <c r="D1582" s="1"/>
      <c r="E1582" s="1"/>
      <c r="F1582" s="1"/>
      <c r="G1582" s="1"/>
      <c r="H1582" s="1"/>
      <c r="I1582" s="1"/>
      <c r="K1582" s="1"/>
      <c r="L1582" s="1"/>
      <c r="M1582" s="1"/>
      <c r="R1582" s="1"/>
      <c r="S1582" s="1"/>
      <c r="W1582" s="1"/>
      <c r="X1582" s="1"/>
      <c r="Y1582" s="1"/>
    </row>
    <row r="1583" spans="4:25">
      <c r="D1583" s="1"/>
      <c r="E1583" s="1"/>
      <c r="F1583" s="1"/>
      <c r="G1583" s="1"/>
      <c r="H1583" s="1"/>
      <c r="I1583" s="1"/>
      <c r="K1583" s="1"/>
      <c r="L1583" s="1"/>
      <c r="M1583" s="1"/>
      <c r="R1583" s="1"/>
      <c r="S1583" s="1"/>
      <c r="W1583" s="1"/>
      <c r="X1583" s="1"/>
      <c r="Y1583" s="1"/>
    </row>
    <row r="1584" spans="4:25">
      <c r="D1584" s="1"/>
      <c r="E1584" s="1"/>
      <c r="F1584" s="1"/>
      <c r="G1584" s="1"/>
      <c r="H1584" s="1"/>
      <c r="I1584" s="1"/>
      <c r="K1584" s="1"/>
      <c r="L1584" s="1"/>
      <c r="M1584" s="1"/>
      <c r="R1584" s="1"/>
      <c r="S1584" s="1"/>
      <c r="W1584" s="1"/>
      <c r="X1584" s="1"/>
      <c r="Y1584" s="1"/>
    </row>
    <row r="1585" spans="4:25">
      <c r="D1585" s="1"/>
      <c r="E1585" s="1"/>
      <c r="F1585" s="1"/>
      <c r="G1585" s="1"/>
      <c r="H1585" s="1"/>
      <c r="I1585" s="1"/>
      <c r="K1585" s="1"/>
      <c r="L1585" s="1"/>
      <c r="M1585" s="1"/>
      <c r="R1585" s="1"/>
      <c r="S1585" s="1"/>
      <c r="W1585" s="1"/>
      <c r="X1585" s="1"/>
      <c r="Y1585" s="1"/>
    </row>
    <row r="1586" spans="4:25">
      <c r="D1586" s="1"/>
      <c r="E1586" s="1"/>
      <c r="F1586" s="1"/>
      <c r="G1586" s="1"/>
      <c r="H1586" s="1"/>
      <c r="I1586" s="1"/>
      <c r="K1586" s="1"/>
      <c r="L1586" s="1"/>
      <c r="M1586" s="1"/>
      <c r="R1586" s="1"/>
      <c r="S1586" s="1"/>
      <c r="W1586" s="1"/>
      <c r="X1586" s="1"/>
      <c r="Y1586" s="1"/>
    </row>
    <row r="1587" spans="4:25">
      <c r="D1587" s="1"/>
      <c r="E1587" s="1"/>
      <c r="F1587" s="1"/>
      <c r="G1587" s="1"/>
      <c r="H1587" s="1"/>
      <c r="I1587" s="1"/>
      <c r="K1587" s="1"/>
      <c r="L1587" s="1"/>
      <c r="M1587" s="1"/>
      <c r="R1587" s="1"/>
      <c r="S1587" s="1"/>
      <c r="W1587" s="1"/>
      <c r="X1587" s="1"/>
      <c r="Y1587" s="1"/>
    </row>
    <row r="1588" spans="4:25">
      <c r="D1588" s="1"/>
      <c r="E1588" s="1"/>
      <c r="F1588" s="1"/>
      <c r="G1588" s="1"/>
      <c r="H1588" s="1"/>
      <c r="I1588" s="1"/>
      <c r="K1588" s="1"/>
      <c r="L1588" s="1"/>
      <c r="M1588" s="1"/>
      <c r="R1588" s="1"/>
      <c r="S1588" s="1"/>
      <c r="W1588" s="1"/>
      <c r="X1588" s="1"/>
      <c r="Y1588" s="1"/>
    </row>
    <row r="1589" spans="4:25">
      <c r="D1589" s="1"/>
      <c r="E1589" s="1"/>
      <c r="F1589" s="1"/>
      <c r="G1589" s="1"/>
      <c r="H1589" s="1"/>
      <c r="I1589" s="1"/>
      <c r="K1589" s="1"/>
      <c r="L1589" s="1"/>
      <c r="M1589" s="1"/>
      <c r="R1589" s="1"/>
      <c r="S1589" s="1"/>
      <c r="W1589" s="1"/>
      <c r="X1589" s="1"/>
      <c r="Y1589" s="1"/>
    </row>
    <row r="1590" spans="4:25">
      <c r="D1590" s="1"/>
      <c r="E1590" s="1"/>
      <c r="F1590" s="1"/>
      <c r="G1590" s="1"/>
      <c r="H1590" s="1"/>
      <c r="I1590" s="1"/>
      <c r="K1590" s="1"/>
      <c r="L1590" s="1"/>
      <c r="M1590" s="1"/>
      <c r="R1590" s="1"/>
      <c r="S1590" s="1"/>
      <c r="W1590" s="1"/>
      <c r="X1590" s="1"/>
      <c r="Y1590" s="1"/>
    </row>
    <row r="1591" spans="4:25">
      <c r="D1591" s="1"/>
      <c r="E1591" s="1"/>
      <c r="F1591" s="1"/>
      <c r="G1591" s="1"/>
      <c r="H1591" s="1"/>
      <c r="I1591" s="1"/>
      <c r="K1591" s="1"/>
      <c r="L1591" s="1"/>
      <c r="M1591" s="1"/>
      <c r="R1591" s="1"/>
      <c r="S1591" s="1"/>
      <c r="W1591" s="1"/>
      <c r="X1591" s="1"/>
      <c r="Y1591" s="1"/>
    </row>
    <row r="1592" spans="4:25">
      <c r="D1592" s="1"/>
      <c r="E1592" s="1"/>
      <c r="F1592" s="1"/>
      <c r="G1592" s="1"/>
      <c r="H1592" s="1"/>
      <c r="I1592" s="1"/>
      <c r="K1592" s="1"/>
      <c r="L1592" s="1"/>
      <c r="M1592" s="1"/>
      <c r="R1592" s="1"/>
      <c r="S1592" s="1"/>
      <c r="W1592" s="1"/>
      <c r="X1592" s="1"/>
      <c r="Y1592" s="1"/>
    </row>
    <row r="1593" spans="4:25">
      <c r="D1593" s="1"/>
      <c r="E1593" s="1"/>
      <c r="F1593" s="1"/>
      <c r="G1593" s="1"/>
      <c r="H1593" s="1"/>
      <c r="I1593" s="1"/>
      <c r="K1593" s="1"/>
      <c r="L1593" s="1"/>
      <c r="M1593" s="1"/>
      <c r="R1593" s="1"/>
      <c r="S1593" s="1"/>
      <c r="W1593" s="1"/>
      <c r="X1593" s="1"/>
      <c r="Y1593" s="1"/>
    </row>
    <row r="1594" spans="4:25">
      <c r="D1594" s="1"/>
      <c r="E1594" s="1"/>
      <c r="F1594" s="1"/>
      <c r="G1594" s="1"/>
      <c r="H1594" s="1"/>
      <c r="I1594" s="1"/>
      <c r="K1594" s="1"/>
      <c r="L1594" s="1"/>
      <c r="M1594" s="1"/>
      <c r="R1594" s="1"/>
      <c r="S1594" s="1"/>
      <c r="W1594" s="1"/>
      <c r="X1594" s="1"/>
      <c r="Y1594" s="1"/>
    </row>
    <row r="1595" spans="4:25">
      <c r="D1595" s="1"/>
      <c r="E1595" s="1"/>
      <c r="F1595" s="1"/>
      <c r="G1595" s="1"/>
      <c r="H1595" s="1"/>
      <c r="I1595" s="1"/>
      <c r="K1595" s="1"/>
      <c r="L1595" s="1"/>
      <c r="M1595" s="1"/>
      <c r="R1595" s="1"/>
      <c r="S1595" s="1"/>
      <c r="W1595" s="1"/>
      <c r="X1595" s="1"/>
      <c r="Y1595" s="1"/>
    </row>
    <row r="1596" spans="4:25">
      <c r="D1596" s="1"/>
      <c r="E1596" s="1"/>
      <c r="F1596" s="1"/>
      <c r="G1596" s="1"/>
      <c r="H1596" s="1"/>
      <c r="I1596" s="1"/>
      <c r="K1596" s="1"/>
      <c r="L1596" s="1"/>
      <c r="M1596" s="1"/>
      <c r="R1596" s="1"/>
      <c r="S1596" s="1"/>
      <c r="W1596" s="1"/>
      <c r="X1596" s="1"/>
      <c r="Y1596" s="1"/>
    </row>
    <row r="1597" spans="4:25">
      <c r="D1597" s="1"/>
      <c r="E1597" s="1"/>
      <c r="F1597" s="1"/>
      <c r="G1597" s="1"/>
      <c r="H1597" s="1"/>
      <c r="I1597" s="1"/>
      <c r="K1597" s="1"/>
      <c r="L1597" s="1"/>
      <c r="M1597" s="1"/>
      <c r="R1597" s="1"/>
      <c r="S1597" s="1"/>
      <c r="W1597" s="1"/>
      <c r="X1597" s="1"/>
      <c r="Y1597" s="1"/>
    </row>
    <row r="1598" spans="4:25">
      <c r="D1598" s="1"/>
      <c r="E1598" s="1"/>
      <c r="F1598" s="1"/>
      <c r="G1598" s="1"/>
      <c r="H1598" s="1"/>
      <c r="I1598" s="1"/>
      <c r="K1598" s="1"/>
      <c r="L1598" s="1"/>
      <c r="M1598" s="1"/>
      <c r="R1598" s="1"/>
      <c r="S1598" s="1"/>
      <c r="W1598" s="1"/>
      <c r="X1598" s="1"/>
      <c r="Y1598" s="1"/>
    </row>
    <row r="1599" spans="4:25">
      <c r="D1599" s="1"/>
      <c r="E1599" s="1"/>
      <c r="F1599" s="1"/>
      <c r="G1599" s="1"/>
      <c r="H1599" s="1"/>
      <c r="I1599" s="1"/>
      <c r="K1599" s="1"/>
      <c r="L1599" s="1"/>
      <c r="M1599" s="1"/>
      <c r="R1599" s="1"/>
      <c r="S1599" s="1"/>
      <c r="W1599" s="1"/>
      <c r="X1599" s="1"/>
      <c r="Y1599" s="1"/>
    </row>
    <row r="1600" spans="4:25">
      <c r="D1600" s="1"/>
      <c r="E1600" s="1"/>
      <c r="F1600" s="1"/>
      <c r="G1600" s="1"/>
      <c r="H1600" s="1"/>
      <c r="I1600" s="1"/>
      <c r="K1600" s="1"/>
      <c r="L1600" s="1"/>
      <c r="M1600" s="1"/>
      <c r="R1600" s="1"/>
      <c r="S1600" s="1"/>
      <c r="W1600" s="1"/>
      <c r="X1600" s="1"/>
      <c r="Y1600" s="1"/>
    </row>
    <row r="1601" spans="4:25">
      <c r="D1601" s="1"/>
      <c r="E1601" s="1"/>
      <c r="F1601" s="1"/>
      <c r="G1601" s="1"/>
      <c r="H1601" s="1"/>
      <c r="I1601" s="1"/>
      <c r="K1601" s="1"/>
      <c r="L1601" s="1"/>
      <c r="M1601" s="1"/>
      <c r="R1601" s="1"/>
      <c r="S1601" s="1"/>
      <c r="W1601" s="1"/>
      <c r="X1601" s="1"/>
      <c r="Y1601" s="1"/>
    </row>
    <row r="1602" spans="4:25">
      <c r="D1602" s="1"/>
      <c r="E1602" s="1"/>
      <c r="F1602" s="1"/>
      <c r="G1602" s="1"/>
      <c r="H1602" s="1"/>
      <c r="I1602" s="1"/>
      <c r="K1602" s="1"/>
      <c r="L1602" s="1"/>
      <c r="M1602" s="1"/>
      <c r="R1602" s="1"/>
      <c r="S1602" s="1"/>
      <c r="W1602" s="1"/>
      <c r="X1602" s="1"/>
      <c r="Y1602" s="1"/>
    </row>
    <row r="1603" spans="4:25">
      <c r="D1603" s="1"/>
      <c r="E1603" s="1"/>
      <c r="F1603" s="1"/>
      <c r="G1603" s="1"/>
      <c r="H1603" s="1"/>
      <c r="I1603" s="1"/>
      <c r="K1603" s="1"/>
      <c r="L1603" s="1"/>
      <c r="M1603" s="1"/>
      <c r="R1603" s="1"/>
      <c r="S1603" s="1"/>
      <c r="W1603" s="1"/>
      <c r="X1603" s="1"/>
      <c r="Y1603" s="1"/>
    </row>
    <row r="1604" spans="4:25">
      <c r="D1604" s="1"/>
      <c r="E1604" s="1"/>
      <c r="F1604" s="1"/>
      <c r="G1604" s="1"/>
      <c r="H1604" s="1"/>
      <c r="I1604" s="1"/>
      <c r="K1604" s="1"/>
      <c r="L1604" s="1"/>
      <c r="M1604" s="1"/>
      <c r="R1604" s="1"/>
      <c r="S1604" s="1"/>
      <c r="W1604" s="1"/>
      <c r="X1604" s="1"/>
      <c r="Y1604" s="1"/>
    </row>
    <row r="1605" spans="4:25">
      <c r="D1605" s="1"/>
      <c r="E1605" s="1"/>
      <c r="F1605" s="1"/>
      <c r="G1605" s="1"/>
      <c r="H1605" s="1"/>
      <c r="I1605" s="1"/>
      <c r="K1605" s="1"/>
      <c r="L1605" s="1"/>
      <c r="M1605" s="1"/>
      <c r="R1605" s="1"/>
      <c r="S1605" s="1"/>
      <c r="W1605" s="1"/>
      <c r="X1605" s="1"/>
      <c r="Y1605" s="1"/>
    </row>
    <row r="1606" spans="4:25">
      <c r="D1606" s="1"/>
      <c r="E1606" s="1"/>
      <c r="F1606" s="1"/>
      <c r="G1606" s="1"/>
      <c r="H1606" s="1"/>
      <c r="I1606" s="1"/>
      <c r="K1606" s="1"/>
      <c r="L1606" s="1"/>
      <c r="M1606" s="1"/>
      <c r="R1606" s="1"/>
      <c r="S1606" s="1"/>
      <c r="W1606" s="1"/>
      <c r="X1606" s="1"/>
      <c r="Y1606" s="1"/>
    </row>
    <row r="1607" spans="4:25">
      <c r="D1607" s="1"/>
      <c r="E1607" s="1"/>
      <c r="F1607" s="1"/>
      <c r="G1607" s="1"/>
      <c r="H1607" s="1"/>
      <c r="I1607" s="1"/>
      <c r="K1607" s="1"/>
      <c r="L1607" s="1"/>
      <c r="M1607" s="1"/>
      <c r="R1607" s="1"/>
      <c r="S1607" s="1"/>
      <c r="W1607" s="1"/>
      <c r="X1607" s="1"/>
      <c r="Y1607" s="1"/>
    </row>
    <row r="1608" spans="4:25">
      <c r="D1608" s="1"/>
      <c r="E1608" s="1"/>
      <c r="F1608" s="1"/>
      <c r="G1608" s="1"/>
      <c r="H1608" s="1"/>
      <c r="I1608" s="1"/>
      <c r="K1608" s="1"/>
      <c r="L1608" s="1"/>
      <c r="M1608" s="1"/>
      <c r="R1608" s="1"/>
      <c r="S1608" s="1"/>
      <c r="W1608" s="1"/>
      <c r="X1608" s="1"/>
      <c r="Y1608" s="1"/>
    </row>
    <row r="1609" spans="4:25">
      <c r="D1609" s="1"/>
      <c r="E1609" s="1"/>
      <c r="F1609" s="1"/>
      <c r="G1609" s="1"/>
      <c r="H1609" s="1"/>
      <c r="I1609" s="1"/>
      <c r="K1609" s="1"/>
      <c r="L1609" s="1"/>
      <c r="M1609" s="1"/>
      <c r="R1609" s="1"/>
      <c r="S1609" s="1"/>
      <c r="W1609" s="1"/>
      <c r="X1609" s="1"/>
      <c r="Y1609" s="1"/>
    </row>
    <row r="1610" spans="4:25">
      <c r="D1610" s="1"/>
      <c r="E1610" s="1"/>
      <c r="F1610" s="1"/>
      <c r="G1610" s="1"/>
      <c r="H1610" s="1"/>
      <c r="I1610" s="1"/>
      <c r="K1610" s="1"/>
      <c r="L1610" s="1"/>
      <c r="M1610" s="1"/>
      <c r="R1610" s="1"/>
      <c r="S1610" s="1"/>
      <c r="W1610" s="1"/>
      <c r="X1610" s="1"/>
      <c r="Y1610" s="1"/>
    </row>
    <row r="1611" spans="4:25">
      <c r="D1611" s="1"/>
      <c r="E1611" s="1"/>
      <c r="F1611" s="1"/>
      <c r="G1611" s="1"/>
      <c r="H1611" s="1"/>
      <c r="I1611" s="1"/>
      <c r="K1611" s="1"/>
      <c r="L1611" s="1"/>
      <c r="M1611" s="1"/>
      <c r="R1611" s="1"/>
      <c r="S1611" s="1"/>
      <c r="W1611" s="1"/>
      <c r="X1611" s="1"/>
      <c r="Y1611" s="1"/>
    </row>
    <row r="1612" spans="4:25">
      <c r="D1612" s="1"/>
      <c r="E1612" s="1"/>
      <c r="F1612" s="1"/>
      <c r="G1612" s="1"/>
      <c r="H1612" s="1"/>
      <c r="I1612" s="1"/>
      <c r="K1612" s="1"/>
      <c r="L1612" s="1"/>
      <c r="M1612" s="1"/>
      <c r="R1612" s="1"/>
      <c r="S1612" s="1"/>
      <c r="W1612" s="1"/>
      <c r="X1612" s="1"/>
      <c r="Y1612" s="1"/>
    </row>
    <row r="1613" spans="4:25">
      <c r="D1613" s="1"/>
      <c r="E1613" s="1"/>
      <c r="F1613" s="1"/>
      <c r="G1613" s="1"/>
      <c r="H1613" s="1"/>
      <c r="I1613" s="1"/>
      <c r="K1613" s="1"/>
      <c r="L1613" s="1"/>
      <c r="M1613" s="1"/>
      <c r="R1613" s="1"/>
      <c r="S1613" s="1"/>
      <c r="W1613" s="1"/>
      <c r="X1613" s="1"/>
      <c r="Y1613" s="1"/>
    </row>
    <row r="1614" spans="4:25">
      <c r="D1614" s="1"/>
      <c r="E1614" s="1"/>
      <c r="F1614" s="1"/>
      <c r="G1614" s="1"/>
      <c r="H1614" s="1"/>
      <c r="I1614" s="1"/>
      <c r="K1614" s="1"/>
      <c r="L1614" s="1"/>
      <c r="M1614" s="1"/>
      <c r="R1614" s="1"/>
      <c r="S1614" s="1"/>
      <c r="W1614" s="1"/>
      <c r="X1614" s="1"/>
      <c r="Y1614" s="1"/>
    </row>
    <row r="1615" spans="4:25">
      <c r="D1615" s="1"/>
      <c r="E1615" s="1"/>
      <c r="F1615" s="1"/>
      <c r="G1615" s="1"/>
      <c r="H1615" s="1"/>
      <c r="I1615" s="1"/>
      <c r="K1615" s="1"/>
      <c r="L1615" s="1"/>
      <c r="M1615" s="1"/>
      <c r="R1615" s="1"/>
      <c r="S1615" s="1"/>
      <c r="W1615" s="1"/>
      <c r="X1615" s="1"/>
      <c r="Y1615" s="1"/>
    </row>
    <row r="1616" spans="4:25">
      <c r="D1616" s="1"/>
      <c r="E1616" s="1"/>
      <c r="F1616" s="1"/>
      <c r="G1616" s="1"/>
      <c r="H1616" s="1"/>
      <c r="I1616" s="1"/>
      <c r="K1616" s="1"/>
      <c r="L1616" s="1"/>
      <c r="M1616" s="1"/>
      <c r="R1616" s="1"/>
      <c r="S1616" s="1"/>
      <c r="W1616" s="1"/>
      <c r="X1616" s="1"/>
      <c r="Y1616" s="1"/>
    </row>
    <row r="1617" spans="4:25">
      <c r="D1617" s="1"/>
      <c r="E1617" s="1"/>
      <c r="F1617" s="1"/>
      <c r="G1617" s="1"/>
      <c r="H1617" s="1"/>
      <c r="I1617" s="1"/>
      <c r="K1617" s="1"/>
      <c r="L1617" s="1"/>
      <c r="M1617" s="1"/>
      <c r="R1617" s="1"/>
      <c r="S1617" s="1"/>
      <c r="W1617" s="1"/>
      <c r="X1617" s="1"/>
      <c r="Y1617" s="1"/>
    </row>
    <row r="1618" spans="4:25">
      <c r="D1618" s="1"/>
      <c r="E1618" s="1"/>
      <c r="F1618" s="1"/>
      <c r="G1618" s="1"/>
      <c r="H1618" s="1"/>
      <c r="I1618" s="1"/>
      <c r="K1618" s="1"/>
      <c r="L1618" s="1"/>
      <c r="M1618" s="1"/>
      <c r="R1618" s="1"/>
      <c r="S1618" s="1"/>
      <c r="W1618" s="1"/>
      <c r="X1618" s="1"/>
      <c r="Y1618" s="1"/>
    </row>
    <row r="1619" spans="4:25">
      <c r="D1619" s="1"/>
      <c r="E1619" s="1"/>
      <c r="F1619" s="1"/>
      <c r="G1619" s="1"/>
      <c r="H1619" s="1"/>
      <c r="I1619" s="1"/>
      <c r="K1619" s="1"/>
      <c r="L1619" s="1"/>
      <c r="M1619" s="1"/>
      <c r="R1619" s="1"/>
      <c r="S1619" s="1"/>
      <c r="W1619" s="1"/>
      <c r="X1619" s="1"/>
      <c r="Y1619" s="1"/>
    </row>
    <row r="1620" spans="4:25">
      <c r="D1620" s="1"/>
      <c r="E1620" s="1"/>
      <c r="F1620" s="1"/>
      <c r="G1620" s="1"/>
      <c r="H1620" s="1"/>
      <c r="I1620" s="1"/>
      <c r="K1620" s="1"/>
      <c r="L1620" s="1"/>
      <c r="M1620" s="1"/>
      <c r="R1620" s="1"/>
      <c r="S1620" s="1"/>
      <c r="W1620" s="1"/>
      <c r="X1620" s="1"/>
      <c r="Y1620" s="1"/>
    </row>
    <row r="1621" spans="4:25">
      <c r="D1621" s="1"/>
      <c r="E1621" s="1"/>
      <c r="F1621" s="1"/>
      <c r="G1621" s="1"/>
      <c r="H1621" s="1"/>
      <c r="I1621" s="1"/>
      <c r="K1621" s="1"/>
      <c r="L1621" s="1"/>
      <c r="M1621" s="1"/>
      <c r="R1621" s="1"/>
      <c r="S1621" s="1"/>
      <c r="W1621" s="1"/>
      <c r="X1621" s="1"/>
      <c r="Y1621" s="1"/>
    </row>
    <row r="1622" spans="4:25">
      <c r="D1622" s="1"/>
      <c r="E1622" s="1"/>
      <c r="F1622" s="1"/>
      <c r="G1622" s="1"/>
      <c r="H1622" s="1"/>
      <c r="I1622" s="1"/>
      <c r="K1622" s="1"/>
      <c r="L1622" s="1"/>
      <c r="M1622" s="1"/>
      <c r="R1622" s="1"/>
      <c r="S1622" s="1"/>
      <c r="W1622" s="1"/>
      <c r="X1622" s="1"/>
      <c r="Y1622" s="1"/>
    </row>
    <row r="1623" spans="4:25">
      <c r="D1623" s="1"/>
      <c r="E1623" s="1"/>
      <c r="F1623" s="1"/>
      <c r="G1623" s="1"/>
      <c r="H1623" s="1"/>
      <c r="I1623" s="1"/>
      <c r="K1623" s="1"/>
      <c r="L1623" s="1"/>
      <c r="M1623" s="1"/>
      <c r="R1623" s="1"/>
      <c r="S1623" s="1"/>
      <c r="W1623" s="1"/>
      <c r="X1623" s="1"/>
      <c r="Y1623" s="1"/>
    </row>
    <row r="1624" spans="4:25">
      <c r="D1624" s="1"/>
      <c r="E1624" s="1"/>
      <c r="F1624" s="1"/>
      <c r="G1624" s="1"/>
      <c r="H1624" s="1"/>
      <c r="I1624" s="1"/>
      <c r="K1624" s="1"/>
      <c r="L1624" s="1"/>
      <c r="M1624" s="1"/>
      <c r="R1624" s="1"/>
      <c r="S1624" s="1"/>
      <c r="W1624" s="1"/>
      <c r="X1624" s="1"/>
      <c r="Y1624" s="1"/>
    </row>
    <row r="1625" spans="4:25">
      <c r="D1625" s="1"/>
      <c r="E1625" s="1"/>
      <c r="F1625" s="1"/>
      <c r="G1625" s="1"/>
      <c r="H1625" s="1"/>
      <c r="I1625" s="1"/>
      <c r="K1625" s="1"/>
      <c r="L1625" s="1"/>
      <c r="M1625" s="1"/>
      <c r="R1625" s="1"/>
      <c r="S1625" s="1"/>
      <c r="W1625" s="1"/>
      <c r="X1625" s="1"/>
      <c r="Y1625" s="1"/>
    </row>
    <row r="1626" spans="4:25">
      <c r="D1626" s="1"/>
      <c r="E1626" s="1"/>
      <c r="F1626" s="1"/>
      <c r="G1626" s="1"/>
      <c r="H1626" s="1"/>
      <c r="I1626" s="1"/>
      <c r="K1626" s="1"/>
      <c r="L1626" s="1"/>
      <c r="M1626" s="1"/>
      <c r="R1626" s="1"/>
      <c r="S1626" s="1"/>
      <c r="W1626" s="1"/>
      <c r="X1626" s="1"/>
      <c r="Y1626" s="1"/>
    </row>
    <row r="1627" spans="4:25">
      <c r="D1627" s="1"/>
      <c r="E1627" s="1"/>
      <c r="F1627" s="1"/>
      <c r="G1627" s="1"/>
      <c r="H1627" s="1"/>
      <c r="I1627" s="1"/>
      <c r="K1627" s="1"/>
      <c r="L1627" s="1"/>
      <c r="M1627" s="1"/>
      <c r="R1627" s="1"/>
      <c r="S1627" s="1"/>
      <c r="W1627" s="1"/>
      <c r="X1627" s="1"/>
      <c r="Y1627" s="1"/>
    </row>
    <row r="1628" spans="4:25">
      <c r="D1628" s="1"/>
      <c r="E1628" s="1"/>
      <c r="F1628" s="1"/>
      <c r="G1628" s="1"/>
      <c r="H1628" s="1"/>
      <c r="I1628" s="1"/>
      <c r="K1628" s="1"/>
      <c r="L1628" s="1"/>
      <c r="M1628" s="1"/>
      <c r="R1628" s="1"/>
      <c r="S1628" s="1"/>
      <c r="W1628" s="1"/>
      <c r="X1628" s="1"/>
      <c r="Y1628" s="1"/>
    </row>
    <row r="1629" spans="4:25">
      <c r="D1629" s="1"/>
      <c r="E1629" s="1"/>
      <c r="F1629" s="1"/>
      <c r="G1629" s="1"/>
      <c r="H1629" s="1"/>
      <c r="I1629" s="1"/>
      <c r="K1629" s="1"/>
      <c r="L1629" s="1"/>
      <c r="M1629" s="1"/>
      <c r="R1629" s="1"/>
      <c r="S1629" s="1"/>
      <c r="W1629" s="1"/>
      <c r="X1629" s="1"/>
      <c r="Y1629" s="1"/>
    </row>
    <row r="1630" spans="4:25">
      <c r="D1630" s="1"/>
      <c r="E1630" s="1"/>
      <c r="F1630" s="1"/>
      <c r="G1630" s="1"/>
      <c r="H1630" s="1"/>
      <c r="I1630" s="1"/>
      <c r="K1630" s="1"/>
      <c r="L1630" s="1"/>
      <c r="M1630" s="1"/>
      <c r="R1630" s="1"/>
      <c r="S1630" s="1"/>
      <c r="W1630" s="1"/>
      <c r="X1630" s="1"/>
      <c r="Y1630" s="1"/>
    </row>
    <row r="1631" spans="4:25">
      <c r="D1631" s="1"/>
      <c r="E1631" s="1"/>
      <c r="F1631" s="1"/>
      <c r="G1631" s="1"/>
      <c r="H1631" s="1"/>
      <c r="I1631" s="1"/>
      <c r="K1631" s="1"/>
      <c r="L1631" s="1"/>
      <c r="M1631" s="1"/>
      <c r="R1631" s="1"/>
      <c r="S1631" s="1"/>
      <c r="W1631" s="1"/>
      <c r="X1631" s="1"/>
      <c r="Y1631" s="1"/>
    </row>
    <row r="1632" spans="4:25">
      <c r="D1632" s="1"/>
      <c r="E1632" s="1"/>
      <c r="F1632" s="1"/>
      <c r="G1632" s="1"/>
      <c r="H1632" s="1"/>
      <c r="I1632" s="1"/>
      <c r="K1632" s="1"/>
      <c r="L1632" s="1"/>
      <c r="M1632" s="1"/>
      <c r="R1632" s="1"/>
      <c r="S1632" s="1"/>
      <c r="W1632" s="1"/>
      <c r="X1632" s="1"/>
      <c r="Y1632" s="1"/>
    </row>
    <row r="1633" spans="4:25">
      <c r="D1633" s="1"/>
      <c r="E1633" s="1"/>
      <c r="F1633" s="1"/>
      <c r="G1633" s="1"/>
      <c r="H1633" s="1"/>
      <c r="I1633" s="1"/>
      <c r="K1633" s="1"/>
      <c r="L1633" s="1"/>
      <c r="M1633" s="1"/>
      <c r="R1633" s="1"/>
      <c r="S1633" s="1"/>
      <c r="W1633" s="1"/>
      <c r="X1633" s="1"/>
      <c r="Y1633" s="1"/>
    </row>
    <row r="1634" spans="4:25">
      <c r="D1634" s="1"/>
      <c r="E1634" s="1"/>
      <c r="F1634" s="1"/>
      <c r="G1634" s="1"/>
      <c r="H1634" s="1"/>
      <c r="I1634" s="1"/>
      <c r="K1634" s="1"/>
      <c r="L1634" s="1"/>
      <c r="M1634" s="1"/>
      <c r="R1634" s="1"/>
      <c r="S1634" s="1"/>
      <c r="W1634" s="1"/>
      <c r="X1634" s="1"/>
      <c r="Y1634" s="1"/>
    </row>
    <row r="1635" spans="4:25">
      <c r="D1635" s="1"/>
      <c r="E1635" s="1"/>
      <c r="F1635" s="1"/>
      <c r="G1635" s="1"/>
      <c r="H1635" s="1"/>
      <c r="I1635" s="1"/>
      <c r="K1635" s="1"/>
      <c r="L1635" s="1"/>
      <c r="M1635" s="1"/>
      <c r="R1635" s="1"/>
      <c r="S1635" s="1"/>
      <c r="W1635" s="1"/>
      <c r="X1635" s="1"/>
      <c r="Y1635" s="1"/>
    </row>
    <row r="1636" spans="4:25">
      <c r="D1636" s="1"/>
      <c r="E1636" s="1"/>
      <c r="F1636" s="1"/>
      <c r="G1636" s="1"/>
      <c r="H1636" s="1"/>
      <c r="I1636" s="1"/>
      <c r="K1636" s="1"/>
      <c r="L1636" s="1"/>
      <c r="M1636" s="1"/>
      <c r="R1636" s="1"/>
      <c r="S1636" s="1"/>
      <c r="W1636" s="1"/>
      <c r="X1636" s="1"/>
      <c r="Y1636" s="1"/>
    </row>
    <row r="1637" spans="4:25">
      <c r="D1637" s="1"/>
      <c r="E1637" s="1"/>
      <c r="F1637" s="1"/>
      <c r="G1637" s="1"/>
      <c r="H1637" s="1"/>
      <c r="I1637" s="1"/>
      <c r="K1637" s="1"/>
      <c r="L1637" s="1"/>
      <c r="M1637" s="1"/>
      <c r="R1637" s="1"/>
      <c r="S1637" s="1"/>
      <c r="W1637" s="1"/>
      <c r="X1637" s="1"/>
      <c r="Y1637" s="1"/>
    </row>
    <row r="1638" spans="4:25">
      <c r="D1638" s="1"/>
      <c r="E1638" s="1"/>
      <c r="F1638" s="1"/>
      <c r="G1638" s="1"/>
      <c r="H1638" s="1"/>
      <c r="I1638" s="1"/>
      <c r="K1638" s="1"/>
      <c r="L1638" s="1"/>
      <c r="M1638" s="1"/>
      <c r="R1638" s="1"/>
      <c r="S1638" s="1"/>
      <c r="W1638" s="1"/>
      <c r="X1638" s="1"/>
      <c r="Y1638" s="1"/>
    </row>
    <row r="1639" spans="4:25">
      <c r="D1639" s="1"/>
      <c r="E1639" s="1"/>
      <c r="F1639" s="1"/>
      <c r="G1639" s="1"/>
      <c r="H1639" s="1"/>
      <c r="I1639" s="1"/>
      <c r="K1639" s="1"/>
      <c r="L1639" s="1"/>
      <c r="M1639" s="1"/>
      <c r="R1639" s="1"/>
      <c r="S1639" s="1"/>
      <c r="W1639" s="1"/>
      <c r="X1639" s="1"/>
      <c r="Y1639" s="1"/>
    </row>
    <row r="1640" spans="4:25">
      <c r="D1640" s="1"/>
      <c r="E1640" s="1"/>
      <c r="F1640" s="1"/>
      <c r="G1640" s="1"/>
      <c r="H1640" s="1"/>
      <c r="I1640" s="1"/>
      <c r="K1640" s="1"/>
      <c r="L1640" s="1"/>
      <c r="M1640" s="1"/>
      <c r="R1640" s="1"/>
      <c r="S1640" s="1"/>
      <c r="W1640" s="1"/>
      <c r="X1640" s="1"/>
      <c r="Y1640" s="1"/>
    </row>
    <row r="1641" spans="4:25">
      <c r="D1641" s="1"/>
      <c r="E1641" s="1"/>
      <c r="F1641" s="1"/>
      <c r="G1641" s="1"/>
      <c r="H1641" s="1"/>
      <c r="I1641" s="1"/>
      <c r="K1641" s="1"/>
      <c r="L1641" s="1"/>
      <c r="M1641" s="1"/>
      <c r="R1641" s="1"/>
      <c r="S1641" s="1"/>
      <c r="W1641" s="1"/>
      <c r="X1641" s="1"/>
      <c r="Y1641" s="1"/>
    </row>
    <row r="1642" spans="4:25">
      <c r="D1642" s="1"/>
      <c r="E1642" s="1"/>
      <c r="F1642" s="1"/>
      <c r="G1642" s="1"/>
      <c r="H1642" s="1"/>
      <c r="I1642" s="1"/>
      <c r="K1642" s="1"/>
      <c r="L1642" s="1"/>
      <c r="M1642" s="1"/>
      <c r="R1642" s="1"/>
      <c r="S1642" s="1"/>
      <c r="W1642" s="1"/>
      <c r="X1642" s="1"/>
      <c r="Y1642" s="1"/>
    </row>
    <row r="1643" spans="4:25">
      <c r="D1643" s="1"/>
      <c r="E1643" s="1"/>
      <c r="F1643" s="1"/>
      <c r="G1643" s="1"/>
      <c r="H1643" s="1"/>
      <c r="I1643" s="1"/>
      <c r="K1643" s="1"/>
      <c r="L1643" s="1"/>
      <c r="M1643" s="1"/>
      <c r="R1643" s="1"/>
      <c r="S1643" s="1"/>
      <c r="W1643" s="1"/>
      <c r="X1643" s="1"/>
      <c r="Y1643" s="1"/>
    </row>
    <row r="1644" spans="4:25">
      <c r="D1644" s="1"/>
      <c r="E1644" s="1"/>
      <c r="F1644" s="1"/>
      <c r="G1644" s="1"/>
      <c r="H1644" s="1"/>
      <c r="I1644" s="1"/>
      <c r="K1644" s="1"/>
      <c r="L1644" s="1"/>
      <c r="M1644" s="1"/>
      <c r="R1644" s="1"/>
      <c r="S1644" s="1"/>
      <c r="W1644" s="1"/>
      <c r="X1644" s="1"/>
      <c r="Y1644" s="1"/>
    </row>
    <row r="1645" spans="4:25">
      <c r="D1645" s="1"/>
      <c r="E1645" s="1"/>
      <c r="F1645" s="1"/>
      <c r="G1645" s="1"/>
      <c r="H1645" s="1"/>
      <c r="I1645" s="1"/>
      <c r="K1645" s="1"/>
      <c r="L1645" s="1"/>
      <c r="M1645" s="1"/>
      <c r="R1645" s="1"/>
      <c r="S1645" s="1"/>
      <c r="W1645" s="1"/>
      <c r="X1645" s="1"/>
      <c r="Y1645" s="1"/>
    </row>
    <row r="1646" spans="4:25">
      <c r="D1646" s="1"/>
      <c r="E1646" s="1"/>
      <c r="F1646" s="1"/>
      <c r="G1646" s="1"/>
      <c r="H1646" s="1"/>
      <c r="I1646" s="1"/>
      <c r="K1646" s="1"/>
      <c r="L1646" s="1"/>
      <c r="M1646" s="1"/>
      <c r="R1646" s="1"/>
      <c r="S1646" s="1"/>
      <c r="W1646" s="1"/>
      <c r="X1646" s="1"/>
      <c r="Y1646" s="1"/>
    </row>
    <row r="1647" spans="4:25">
      <c r="D1647" s="1"/>
      <c r="E1647" s="1"/>
      <c r="F1647" s="1"/>
      <c r="G1647" s="1"/>
      <c r="H1647" s="1"/>
      <c r="I1647" s="1"/>
      <c r="K1647" s="1"/>
      <c r="L1647" s="1"/>
      <c r="M1647" s="1"/>
      <c r="R1647" s="1"/>
      <c r="S1647" s="1"/>
      <c r="W1647" s="1"/>
      <c r="X1647" s="1"/>
      <c r="Y1647" s="1"/>
    </row>
    <row r="1648" spans="4:25">
      <c r="D1648" s="1"/>
      <c r="E1648" s="1"/>
      <c r="F1648" s="1"/>
      <c r="G1648" s="1"/>
      <c r="H1648" s="1"/>
      <c r="I1648" s="1"/>
      <c r="K1648" s="1"/>
      <c r="L1648" s="1"/>
      <c r="M1648" s="1"/>
      <c r="R1648" s="1"/>
      <c r="S1648" s="1"/>
      <c r="W1648" s="1"/>
      <c r="X1648" s="1"/>
      <c r="Y1648" s="1"/>
    </row>
    <row r="1649" spans="4:25">
      <c r="D1649" s="1"/>
      <c r="E1649" s="1"/>
      <c r="F1649" s="1"/>
      <c r="G1649" s="1"/>
      <c r="H1649" s="1"/>
      <c r="I1649" s="1"/>
      <c r="K1649" s="1"/>
      <c r="L1649" s="1"/>
      <c r="M1649" s="1"/>
      <c r="R1649" s="1"/>
      <c r="S1649" s="1"/>
      <c r="W1649" s="1"/>
      <c r="X1649" s="1"/>
      <c r="Y1649" s="1"/>
    </row>
    <row r="1650" spans="4:25">
      <c r="D1650" s="1"/>
      <c r="E1650" s="1"/>
      <c r="F1650" s="1"/>
      <c r="G1650" s="1"/>
      <c r="H1650" s="1"/>
      <c r="I1650" s="1"/>
      <c r="K1650" s="1"/>
      <c r="L1650" s="1"/>
      <c r="M1650" s="1"/>
      <c r="R1650" s="1"/>
      <c r="S1650" s="1"/>
      <c r="W1650" s="1"/>
      <c r="X1650" s="1"/>
      <c r="Y1650" s="1"/>
    </row>
    <row r="1651" spans="4:25">
      <c r="D1651" s="1"/>
      <c r="E1651" s="1"/>
      <c r="F1651" s="1"/>
      <c r="G1651" s="1"/>
      <c r="H1651" s="1"/>
      <c r="I1651" s="1"/>
      <c r="K1651" s="1"/>
      <c r="L1651" s="1"/>
      <c r="M1651" s="1"/>
      <c r="R1651" s="1"/>
      <c r="S1651" s="1"/>
      <c r="W1651" s="1"/>
      <c r="X1651" s="1"/>
      <c r="Y1651" s="1"/>
    </row>
    <row r="1652" spans="4:25">
      <c r="D1652" s="1"/>
      <c r="E1652" s="1"/>
      <c r="F1652" s="1"/>
      <c r="G1652" s="1"/>
      <c r="H1652" s="1"/>
      <c r="I1652" s="1"/>
      <c r="K1652" s="1"/>
      <c r="L1652" s="1"/>
      <c r="M1652" s="1"/>
      <c r="R1652" s="1"/>
      <c r="S1652" s="1"/>
      <c r="W1652" s="1"/>
      <c r="X1652" s="1"/>
      <c r="Y1652" s="1"/>
    </row>
    <row r="1653" spans="4:25">
      <c r="D1653" s="1"/>
      <c r="E1653" s="1"/>
      <c r="F1653" s="1"/>
      <c r="G1653" s="1"/>
      <c r="H1653" s="1"/>
      <c r="I1653" s="1"/>
      <c r="K1653" s="1"/>
      <c r="L1653" s="1"/>
      <c r="M1653" s="1"/>
      <c r="R1653" s="1"/>
      <c r="S1653" s="1"/>
      <c r="W1653" s="1"/>
      <c r="X1653" s="1"/>
      <c r="Y1653" s="1"/>
    </row>
    <row r="1654" spans="4:25">
      <c r="D1654" s="1"/>
      <c r="E1654" s="1"/>
      <c r="F1654" s="1"/>
      <c r="G1654" s="1"/>
      <c r="H1654" s="1"/>
      <c r="I1654" s="1"/>
      <c r="K1654" s="1"/>
      <c r="L1654" s="1"/>
      <c r="M1654" s="1"/>
      <c r="R1654" s="1"/>
      <c r="S1654" s="1"/>
      <c r="W1654" s="1"/>
      <c r="X1654" s="1"/>
      <c r="Y1654" s="1"/>
    </row>
    <row r="1655" spans="4:25">
      <c r="D1655" s="1"/>
      <c r="E1655" s="1"/>
      <c r="F1655" s="1"/>
      <c r="G1655" s="1"/>
      <c r="H1655" s="1"/>
      <c r="I1655" s="1"/>
      <c r="K1655" s="1"/>
      <c r="L1655" s="1"/>
      <c r="M1655" s="1"/>
      <c r="R1655" s="1"/>
      <c r="S1655" s="1"/>
      <c r="W1655" s="1"/>
      <c r="X1655" s="1"/>
      <c r="Y1655" s="1"/>
    </row>
    <row r="1656" spans="4:25">
      <c r="D1656" s="1"/>
      <c r="E1656" s="1"/>
      <c r="F1656" s="1"/>
      <c r="G1656" s="1"/>
      <c r="H1656" s="1"/>
      <c r="I1656" s="1"/>
      <c r="K1656" s="1"/>
      <c r="L1656" s="1"/>
      <c r="M1656" s="1"/>
      <c r="R1656" s="1"/>
      <c r="S1656" s="1"/>
      <c r="W1656" s="1"/>
      <c r="X1656" s="1"/>
      <c r="Y1656" s="1"/>
    </row>
    <row r="1657" spans="4:25">
      <c r="D1657" s="1"/>
      <c r="E1657" s="1"/>
      <c r="F1657" s="1"/>
      <c r="G1657" s="1"/>
      <c r="H1657" s="1"/>
      <c r="I1657" s="1"/>
      <c r="K1657" s="1"/>
      <c r="L1657" s="1"/>
      <c r="M1657" s="1"/>
      <c r="R1657" s="1"/>
      <c r="S1657" s="1"/>
      <c r="W1657" s="1"/>
      <c r="X1657" s="1"/>
      <c r="Y1657" s="1"/>
    </row>
    <row r="1658" spans="4:25">
      <c r="D1658" s="1"/>
      <c r="E1658" s="1"/>
      <c r="F1658" s="1"/>
      <c r="G1658" s="1"/>
      <c r="H1658" s="1"/>
      <c r="I1658" s="1"/>
      <c r="K1658" s="1"/>
      <c r="L1658" s="1"/>
      <c r="M1658" s="1"/>
      <c r="R1658" s="1"/>
      <c r="S1658" s="1"/>
      <c r="W1658" s="1"/>
      <c r="X1658" s="1"/>
      <c r="Y1658" s="1"/>
    </row>
    <row r="1659" spans="4:25">
      <c r="D1659" s="1"/>
      <c r="E1659" s="1"/>
      <c r="F1659" s="1"/>
      <c r="G1659" s="1"/>
      <c r="H1659" s="1"/>
      <c r="I1659" s="1"/>
      <c r="K1659" s="1"/>
      <c r="L1659" s="1"/>
      <c r="M1659" s="1"/>
      <c r="R1659" s="1"/>
      <c r="S1659" s="1"/>
      <c r="W1659" s="1"/>
      <c r="X1659" s="1"/>
      <c r="Y1659" s="1"/>
    </row>
    <row r="1660" spans="4:25">
      <c r="D1660" s="1"/>
      <c r="E1660" s="1"/>
      <c r="F1660" s="1"/>
      <c r="G1660" s="1"/>
      <c r="H1660" s="1"/>
      <c r="I1660" s="1"/>
      <c r="K1660" s="1"/>
      <c r="L1660" s="1"/>
      <c r="M1660" s="1"/>
      <c r="R1660" s="1"/>
      <c r="S1660" s="1"/>
      <c r="W1660" s="1"/>
      <c r="X1660" s="1"/>
      <c r="Y1660" s="1"/>
    </row>
    <row r="1661" spans="4:25">
      <c r="D1661" s="1"/>
      <c r="E1661" s="1"/>
      <c r="F1661" s="1"/>
      <c r="G1661" s="1"/>
      <c r="H1661" s="1"/>
      <c r="I1661" s="1"/>
      <c r="K1661" s="1"/>
      <c r="L1661" s="1"/>
      <c r="M1661" s="1"/>
      <c r="R1661" s="1"/>
      <c r="S1661" s="1"/>
      <c r="W1661" s="1"/>
      <c r="X1661" s="1"/>
      <c r="Y1661" s="1"/>
    </row>
    <row r="1662" spans="4:25">
      <c r="D1662" s="1"/>
      <c r="E1662" s="1"/>
      <c r="F1662" s="1"/>
      <c r="G1662" s="1"/>
      <c r="H1662" s="1"/>
      <c r="I1662" s="1"/>
      <c r="K1662" s="1"/>
      <c r="L1662" s="1"/>
      <c r="M1662" s="1"/>
      <c r="R1662" s="1"/>
      <c r="S1662" s="1"/>
      <c r="W1662" s="1"/>
      <c r="X1662" s="1"/>
      <c r="Y1662" s="1"/>
    </row>
    <row r="1663" spans="4:25">
      <c r="D1663" s="1"/>
      <c r="E1663" s="1"/>
      <c r="F1663" s="1"/>
      <c r="G1663" s="1"/>
      <c r="H1663" s="1"/>
      <c r="I1663" s="1"/>
      <c r="K1663" s="1"/>
      <c r="L1663" s="1"/>
      <c r="M1663" s="1"/>
      <c r="R1663" s="1"/>
      <c r="S1663" s="1"/>
      <c r="W1663" s="1"/>
      <c r="X1663" s="1"/>
      <c r="Y1663" s="1"/>
    </row>
    <row r="1664" spans="4:25">
      <c r="D1664" s="1"/>
      <c r="E1664" s="1"/>
      <c r="F1664" s="1"/>
      <c r="G1664" s="1"/>
      <c r="H1664" s="1"/>
      <c r="I1664" s="1"/>
      <c r="K1664" s="1"/>
      <c r="L1664" s="1"/>
      <c r="M1664" s="1"/>
      <c r="R1664" s="1"/>
      <c r="S1664" s="1"/>
      <c r="W1664" s="1"/>
      <c r="X1664" s="1"/>
      <c r="Y1664" s="1"/>
    </row>
    <row r="1665" spans="4:25">
      <c r="D1665" s="1"/>
      <c r="E1665" s="1"/>
      <c r="F1665" s="1"/>
      <c r="G1665" s="1"/>
      <c r="H1665" s="1"/>
      <c r="I1665" s="1"/>
      <c r="K1665" s="1"/>
      <c r="L1665" s="1"/>
      <c r="M1665" s="1"/>
      <c r="R1665" s="1"/>
      <c r="S1665" s="1"/>
      <c r="W1665" s="1"/>
      <c r="X1665" s="1"/>
      <c r="Y1665" s="1"/>
    </row>
    <row r="1666" spans="4:25">
      <c r="D1666" s="1"/>
      <c r="E1666" s="1"/>
      <c r="F1666" s="1"/>
      <c r="G1666" s="1"/>
      <c r="H1666" s="1"/>
      <c r="I1666" s="1"/>
      <c r="K1666" s="1"/>
      <c r="L1666" s="1"/>
      <c r="M1666" s="1"/>
      <c r="R1666" s="1"/>
      <c r="S1666" s="1"/>
      <c r="W1666" s="1"/>
      <c r="X1666" s="1"/>
      <c r="Y1666" s="1"/>
    </row>
    <row r="1667" spans="4:25">
      <c r="D1667" s="1"/>
      <c r="E1667" s="1"/>
      <c r="F1667" s="1"/>
      <c r="G1667" s="1"/>
      <c r="H1667" s="1"/>
      <c r="I1667" s="1"/>
      <c r="K1667" s="1"/>
      <c r="L1667" s="1"/>
      <c r="M1667" s="1"/>
      <c r="R1667" s="1"/>
      <c r="S1667" s="1"/>
      <c r="W1667" s="1"/>
      <c r="X1667" s="1"/>
      <c r="Y1667" s="1"/>
    </row>
    <row r="1668" spans="4:25">
      <c r="D1668" s="1"/>
      <c r="E1668" s="1"/>
      <c r="F1668" s="1"/>
      <c r="G1668" s="1"/>
      <c r="H1668" s="1"/>
      <c r="I1668" s="1"/>
      <c r="K1668" s="1"/>
      <c r="L1668" s="1"/>
      <c r="M1668" s="1"/>
      <c r="R1668" s="1"/>
      <c r="S1668" s="1"/>
      <c r="W1668" s="1"/>
      <c r="X1668" s="1"/>
      <c r="Y1668" s="1"/>
    </row>
    <row r="1669" spans="4:25">
      <c r="D1669" s="1"/>
      <c r="E1669" s="1"/>
      <c r="F1669" s="1"/>
      <c r="G1669" s="1"/>
      <c r="H1669" s="1"/>
      <c r="I1669" s="1"/>
      <c r="K1669" s="1"/>
      <c r="L1669" s="1"/>
      <c r="M1669" s="1"/>
      <c r="R1669" s="1"/>
      <c r="S1669" s="1"/>
      <c r="W1669" s="1"/>
      <c r="X1669" s="1"/>
      <c r="Y1669" s="1"/>
    </row>
    <row r="1670" spans="4:25">
      <c r="D1670" s="1"/>
      <c r="E1670" s="1"/>
      <c r="F1670" s="1"/>
      <c r="G1670" s="1"/>
      <c r="H1670" s="1"/>
      <c r="I1670" s="1"/>
      <c r="K1670" s="1"/>
      <c r="L1670" s="1"/>
      <c r="M1670" s="1"/>
      <c r="R1670" s="1"/>
      <c r="S1670" s="1"/>
      <c r="W1670" s="1"/>
      <c r="X1670" s="1"/>
      <c r="Y1670" s="1"/>
    </row>
    <row r="1671" spans="4:25">
      <c r="D1671" s="1"/>
      <c r="E1671" s="1"/>
      <c r="F1671" s="1"/>
      <c r="G1671" s="1"/>
      <c r="H1671" s="1"/>
      <c r="I1671" s="1"/>
      <c r="K1671" s="1"/>
      <c r="L1671" s="1"/>
      <c r="M1671" s="1"/>
      <c r="R1671" s="1"/>
      <c r="S1671" s="1"/>
      <c r="W1671" s="1"/>
      <c r="X1671" s="1"/>
      <c r="Y1671" s="1"/>
    </row>
    <row r="1672" spans="4:25">
      <c r="D1672" s="1"/>
      <c r="E1672" s="1"/>
      <c r="F1672" s="1"/>
      <c r="G1672" s="1"/>
      <c r="H1672" s="1"/>
      <c r="I1672" s="1"/>
      <c r="K1672" s="1"/>
      <c r="L1672" s="1"/>
      <c r="M1672" s="1"/>
      <c r="R1672" s="1"/>
      <c r="S1672" s="1"/>
      <c r="W1672" s="1"/>
      <c r="X1672" s="1"/>
      <c r="Y1672" s="1"/>
    </row>
    <row r="1673" spans="4:25">
      <c r="D1673" s="1"/>
      <c r="E1673" s="1"/>
      <c r="F1673" s="1"/>
      <c r="G1673" s="1"/>
      <c r="H1673" s="1"/>
      <c r="I1673" s="1"/>
      <c r="K1673" s="1"/>
      <c r="L1673" s="1"/>
      <c r="M1673" s="1"/>
      <c r="R1673" s="1"/>
      <c r="S1673" s="1"/>
      <c r="W1673" s="1"/>
      <c r="X1673" s="1"/>
      <c r="Y1673" s="1"/>
    </row>
    <row r="1674" spans="4:25">
      <c r="D1674" s="1"/>
      <c r="E1674" s="1"/>
      <c r="F1674" s="1"/>
      <c r="G1674" s="1"/>
      <c r="H1674" s="1"/>
      <c r="I1674" s="1"/>
      <c r="K1674" s="1"/>
      <c r="L1674" s="1"/>
      <c r="M1674" s="1"/>
      <c r="R1674" s="1"/>
      <c r="S1674" s="1"/>
      <c r="W1674" s="1"/>
      <c r="X1674" s="1"/>
      <c r="Y1674" s="1"/>
    </row>
    <row r="1675" spans="4:25">
      <c r="D1675" s="1"/>
      <c r="E1675" s="1"/>
      <c r="F1675" s="1"/>
      <c r="G1675" s="1"/>
      <c r="H1675" s="1"/>
      <c r="I1675" s="1"/>
      <c r="K1675" s="1"/>
      <c r="L1675" s="1"/>
      <c r="M1675" s="1"/>
      <c r="R1675" s="1"/>
      <c r="S1675" s="1"/>
      <c r="W1675" s="1"/>
      <c r="X1675" s="1"/>
      <c r="Y1675" s="1"/>
    </row>
    <row r="1676" spans="4:25">
      <c r="D1676" s="1"/>
      <c r="E1676" s="1"/>
      <c r="F1676" s="1"/>
      <c r="G1676" s="1"/>
      <c r="H1676" s="1"/>
      <c r="I1676" s="1"/>
      <c r="K1676" s="1"/>
      <c r="L1676" s="1"/>
      <c r="M1676" s="1"/>
      <c r="R1676" s="1"/>
      <c r="S1676" s="1"/>
      <c r="W1676" s="1"/>
      <c r="X1676" s="1"/>
      <c r="Y1676" s="1"/>
    </row>
    <row r="1677" spans="4:25">
      <c r="D1677" s="1"/>
      <c r="E1677" s="1"/>
      <c r="F1677" s="1"/>
      <c r="G1677" s="1"/>
      <c r="H1677" s="1"/>
      <c r="I1677" s="1"/>
      <c r="K1677" s="1"/>
      <c r="L1677" s="1"/>
      <c r="M1677" s="1"/>
      <c r="R1677" s="1"/>
      <c r="S1677" s="1"/>
      <c r="W1677" s="1"/>
      <c r="X1677" s="1"/>
      <c r="Y1677" s="1"/>
    </row>
    <row r="1678" spans="4:25">
      <c r="D1678" s="1"/>
      <c r="E1678" s="1"/>
      <c r="F1678" s="1"/>
      <c r="G1678" s="1"/>
      <c r="H1678" s="1"/>
      <c r="I1678" s="1"/>
      <c r="K1678" s="1"/>
      <c r="L1678" s="1"/>
      <c r="M1678" s="1"/>
      <c r="R1678" s="1"/>
      <c r="S1678" s="1"/>
      <c r="W1678" s="1"/>
      <c r="X1678" s="1"/>
      <c r="Y1678" s="1"/>
    </row>
    <row r="1679" spans="4:25">
      <c r="D1679" s="1"/>
      <c r="E1679" s="1"/>
      <c r="F1679" s="1"/>
      <c r="G1679" s="1"/>
      <c r="H1679" s="1"/>
      <c r="I1679" s="1"/>
      <c r="K1679" s="1"/>
      <c r="L1679" s="1"/>
      <c r="M1679" s="1"/>
      <c r="R1679" s="1"/>
      <c r="S1679" s="1"/>
      <c r="W1679" s="1"/>
      <c r="X1679" s="1"/>
      <c r="Y1679" s="1"/>
    </row>
    <row r="1680" spans="4:25">
      <c r="D1680" s="1"/>
      <c r="E1680" s="1"/>
      <c r="F1680" s="1"/>
      <c r="G1680" s="1"/>
      <c r="H1680" s="1"/>
      <c r="I1680" s="1"/>
      <c r="K1680" s="1"/>
      <c r="L1680" s="1"/>
      <c r="M1680" s="1"/>
      <c r="R1680" s="1"/>
      <c r="S1680" s="1"/>
      <c r="W1680" s="1"/>
      <c r="X1680" s="1"/>
      <c r="Y1680" s="1"/>
    </row>
    <row r="1681" spans="4:25">
      <c r="D1681" s="1"/>
      <c r="E1681" s="1"/>
      <c r="F1681" s="1"/>
      <c r="G1681" s="1"/>
      <c r="H1681" s="1"/>
      <c r="I1681" s="1"/>
      <c r="K1681" s="1"/>
      <c r="L1681" s="1"/>
      <c r="M1681" s="1"/>
      <c r="R1681" s="1"/>
      <c r="S1681" s="1"/>
      <c r="W1681" s="1"/>
      <c r="X1681" s="1"/>
      <c r="Y1681" s="1"/>
    </row>
    <row r="1682" spans="4:25">
      <c r="D1682" s="1"/>
      <c r="E1682" s="1"/>
      <c r="F1682" s="1"/>
      <c r="G1682" s="1"/>
      <c r="H1682" s="1"/>
      <c r="I1682" s="1"/>
      <c r="K1682" s="1"/>
      <c r="L1682" s="1"/>
      <c r="M1682" s="1"/>
      <c r="R1682" s="1"/>
      <c r="S1682" s="1"/>
      <c r="W1682" s="1"/>
      <c r="X1682" s="1"/>
      <c r="Y1682" s="1"/>
    </row>
    <row r="1683" spans="4:25">
      <c r="D1683" s="1"/>
      <c r="E1683" s="1"/>
      <c r="F1683" s="1"/>
      <c r="G1683" s="1"/>
      <c r="H1683" s="1"/>
      <c r="I1683" s="1"/>
      <c r="K1683" s="1"/>
      <c r="L1683" s="1"/>
      <c r="M1683" s="1"/>
      <c r="R1683" s="1"/>
      <c r="S1683" s="1"/>
      <c r="W1683" s="1"/>
      <c r="X1683" s="1"/>
      <c r="Y1683" s="1"/>
    </row>
    <row r="1684" spans="4:25">
      <c r="D1684" s="1"/>
      <c r="E1684" s="1"/>
      <c r="F1684" s="1"/>
      <c r="G1684" s="1"/>
      <c r="H1684" s="1"/>
      <c r="I1684" s="1"/>
      <c r="K1684" s="1"/>
      <c r="L1684" s="1"/>
      <c r="M1684" s="1"/>
      <c r="R1684" s="1"/>
      <c r="S1684" s="1"/>
      <c r="W1684" s="1"/>
      <c r="X1684" s="1"/>
      <c r="Y1684" s="1"/>
    </row>
    <row r="1685" spans="4:25">
      <c r="D1685" s="1"/>
      <c r="E1685" s="1"/>
      <c r="F1685" s="1"/>
      <c r="G1685" s="1"/>
      <c r="H1685" s="1"/>
      <c r="I1685" s="1"/>
      <c r="K1685" s="1"/>
      <c r="L1685" s="1"/>
      <c r="M1685" s="1"/>
      <c r="R1685" s="1"/>
      <c r="S1685" s="1"/>
      <c r="W1685" s="1"/>
      <c r="X1685" s="1"/>
      <c r="Y1685" s="1"/>
    </row>
    <row r="1686" spans="4:25">
      <c r="D1686" s="1"/>
      <c r="E1686" s="1"/>
      <c r="F1686" s="1"/>
      <c r="G1686" s="1"/>
      <c r="H1686" s="1"/>
      <c r="I1686" s="1"/>
      <c r="K1686" s="1"/>
      <c r="L1686" s="1"/>
      <c r="M1686" s="1"/>
      <c r="R1686" s="1"/>
      <c r="S1686" s="1"/>
      <c r="W1686" s="1"/>
      <c r="X1686" s="1"/>
      <c r="Y1686" s="1"/>
    </row>
    <row r="1687" spans="4:25">
      <c r="D1687" s="1"/>
      <c r="E1687" s="1"/>
      <c r="F1687" s="1"/>
      <c r="G1687" s="1"/>
      <c r="H1687" s="1"/>
      <c r="I1687" s="1"/>
      <c r="K1687" s="1"/>
      <c r="L1687" s="1"/>
      <c r="M1687" s="1"/>
      <c r="R1687" s="1"/>
      <c r="S1687" s="1"/>
      <c r="W1687" s="1"/>
      <c r="X1687" s="1"/>
      <c r="Y1687" s="1"/>
    </row>
    <row r="1688" spans="4:25">
      <c r="D1688" s="1"/>
      <c r="E1688" s="1"/>
      <c r="F1688" s="1"/>
      <c r="G1688" s="1"/>
      <c r="H1688" s="1"/>
      <c r="I1688" s="1"/>
      <c r="K1688" s="1"/>
      <c r="L1688" s="1"/>
      <c r="M1688" s="1"/>
      <c r="R1688" s="1"/>
      <c r="S1688" s="1"/>
      <c r="W1688" s="1"/>
      <c r="X1688" s="1"/>
      <c r="Y1688" s="1"/>
    </row>
    <row r="1689" spans="4:25">
      <c r="D1689" s="1"/>
      <c r="E1689" s="1"/>
      <c r="F1689" s="1"/>
      <c r="G1689" s="1"/>
      <c r="H1689" s="1"/>
      <c r="I1689" s="1"/>
      <c r="K1689" s="1"/>
      <c r="L1689" s="1"/>
      <c r="M1689" s="1"/>
      <c r="R1689" s="1"/>
      <c r="S1689" s="1"/>
      <c r="W1689" s="1"/>
      <c r="X1689" s="1"/>
      <c r="Y1689" s="1"/>
    </row>
    <row r="1690" spans="4:25">
      <c r="D1690" s="1"/>
      <c r="E1690" s="1"/>
      <c r="F1690" s="1"/>
      <c r="G1690" s="1"/>
      <c r="H1690" s="1"/>
      <c r="I1690" s="1"/>
      <c r="K1690" s="1"/>
      <c r="L1690" s="1"/>
      <c r="M1690" s="1"/>
      <c r="R1690" s="1"/>
      <c r="S1690" s="1"/>
      <c r="W1690" s="1"/>
      <c r="X1690" s="1"/>
      <c r="Y1690" s="1"/>
    </row>
    <row r="1691" spans="4:25">
      <c r="D1691" s="1"/>
      <c r="E1691" s="1"/>
      <c r="F1691" s="1"/>
      <c r="G1691" s="1"/>
      <c r="H1691" s="1"/>
      <c r="I1691" s="1"/>
      <c r="K1691" s="1"/>
      <c r="L1691" s="1"/>
      <c r="M1691" s="1"/>
      <c r="R1691" s="1"/>
      <c r="S1691" s="1"/>
      <c r="W1691" s="1"/>
      <c r="X1691" s="1"/>
      <c r="Y1691" s="1"/>
    </row>
    <row r="1692" spans="4:25">
      <c r="D1692" s="1"/>
      <c r="E1692" s="1"/>
      <c r="F1692" s="1"/>
      <c r="G1692" s="1"/>
      <c r="H1692" s="1"/>
      <c r="I1692" s="1"/>
      <c r="K1692" s="1"/>
      <c r="L1692" s="1"/>
      <c r="M1692" s="1"/>
      <c r="R1692" s="1"/>
      <c r="S1692" s="1"/>
      <c r="W1692" s="1"/>
      <c r="X1692" s="1"/>
      <c r="Y1692" s="1"/>
    </row>
    <row r="1693" spans="4:25">
      <c r="D1693" s="1"/>
      <c r="E1693" s="1"/>
      <c r="F1693" s="1"/>
      <c r="G1693" s="1"/>
      <c r="H1693" s="1"/>
      <c r="I1693" s="1"/>
      <c r="K1693" s="1"/>
      <c r="L1693" s="1"/>
      <c r="M1693" s="1"/>
      <c r="R1693" s="1"/>
      <c r="S1693" s="1"/>
      <c r="W1693" s="1"/>
      <c r="X1693" s="1"/>
      <c r="Y1693" s="1"/>
    </row>
    <row r="1694" spans="4:25">
      <c r="D1694" s="1"/>
      <c r="E1694" s="1"/>
      <c r="F1694" s="1"/>
      <c r="G1694" s="1"/>
      <c r="H1694" s="1"/>
      <c r="I1694" s="1"/>
      <c r="K1694" s="1"/>
      <c r="L1694" s="1"/>
      <c r="M1694" s="1"/>
      <c r="R1694" s="1"/>
      <c r="S1694" s="1"/>
      <c r="W1694" s="1"/>
      <c r="X1694" s="1"/>
      <c r="Y1694" s="1"/>
    </row>
    <row r="1695" spans="4:25">
      <c r="D1695" s="1"/>
      <c r="E1695" s="1"/>
      <c r="F1695" s="1"/>
      <c r="G1695" s="1"/>
      <c r="H1695" s="1"/>
      <c r="I1695" s="1"/>
      <c r="K1695" s="1"/>
      <c r="L1695" s="1"/>
      <c r="M1695" s="1"/>
      <c r="R1695" s="1"/>
      <c r="S1695" s="1"/>
      <c r="W1695" s="1"/>
      <c r="X1695" s="1"/>
      <c r="Y1695" s="1"/>
    </row>
    <row r="1696" spans="4:25">
      <c r="D1696" s="1"/>
      <c r="E1696" s="1"/>
      <c r="F1696" s="1"/>
      <c r="G1696" s="1"/>
      <c r="H1696" s="1"/>
      <c r="I1696" s="1"/>
      <c r="K1696" s="1"/>
      <c r="L1696" s="1"/>
      <c r="M1696" s="1"/>
      <c r="R1696" s="1"/>
      <c r="S1696" s="1"/>
      <c r="W1696" s="1"/>
      <c r="X1696" s="1"/>
      <c r="Y1696" s="1"/>
    </row>
    <row r="1697" spans="4:25">
      <c r="D1697" s="1"/>
      <c r="E1697" s="1"/>
      <c r="F1697" s="1"/>
      <c r="G1697" s="1"/>
      <c r="H1697" s="1"/>
      <c r="I1697" s="1"/>
      <c r="K1697" s="1"/>
      <c r="L1697" s="1"/>
      <c r="M1697" s="1"/>
      <c r="R1697" s="1"/>
      <c r="S1697" s="1"/>
      <c r="W1697" s="1"/>
      <c r="X1697" s="1"/>
      <c r="Y1697" s="1"/>
    </row>
    <row r="1698" spans="4:25">
      <c r="D1698" s="1"/>
      <c r="E1698" s="1"/>
      <c r="F1698" s="1"/>
      <c r="G1698" s="1"/>
      <c r="H1698" s="1"/>
      <c r="I1698" s="1"/>
      <c r="K1698" s="1"/>
      <c r="L1698" s="1"/>
      <c r="M1698" s="1"/>
      <c r="R1698" s="1"/>
      <c r="S1698" s="1"/>
      <c r="W1698" s="1"/>
      <c r="X1698" s="1"/>
      <c r="Y1698" s="1"/>
    </row>
    <row r="1699" spans="4:25">
      <c r="D1699" s="1"/>
      <c r="E1699" s="1"/>
      <c r="F1699" s="1"/>
      <c r="G1699" s="1"/>
      <c r="H1699" s="1"/>
      <c r="I1699" s="1"/>
      <c r="K1699" s="1"/>
      <c r="L1699" s="1"/>
      <c r="M1699" s="1"/>
      <c r="R1699" s="1"/>
      <c r="S1699" s="1"/>
      <c r="W1699" s="1"/>
      <c r="X1699" s="1"/>
      <c r="Y1699" s="1"/>
    </row>
    <row r="1700" spans="4:25">
      <c r="D1700" s="1"/>
      <c r="E1700" s="1"/>
      <c r="F1700" s="1"/>
      <c r="G1700" s="1"/>
      <c r="H1700" s="1"/>
      <c r="I1700" s="1"/>
      <c r="K1700" s="1"/>
      <c r="L1700" s="1"/>
      <c r="M1700" s="1"/>
      <c r="R1700" s="1"/>
      <c r="S1700" s="1"/>
      <c r="W1700" s="1"/>
      <c r="X1700" s="1"/>
      <c r="Y1700" s="1"/>
    </row>
    <row r="1701" spans="4:25">
      <c r="D1701" s="1"/>
      <c r="E1701" s="1"/>
      <c r="F1701" s="1"/>
      <c r="G1701" s="1"/>
      <c r="H1701" s="1"/>
      <c r="I1701" s="1"/>
      <c r="K1701" s="1"/>
      <c r="L1701" s="1"/>
      <c r="M1701" s="1"/>
      <c r="R1701" s="1"/>
      <c r="S1701" s="1"/>
      <c r="W1701" s="1"/>
      <c r="X1701" s="1"/>
      <c r="Y1701" s="1"/>
    </row>
    <row r="1702" spans="4:25">
      <c r="D1702" s="1"/>
      <c r="E1702" s="1"/>
      <c r="F1702" s="1"/>
      <c r="G1702" s="1"/>
      <c r="H1702" s="1"/>
      <c r="I1702" s="1"/>
      <c r="K1702" s="1"/>
      <c r="L1702" s="1"/>
      <c r="M1702" s="1"/>
      <c r="R1702" s="1"/>
      <c r="S1702" s="1"/>
      <c r="W1702" s="1"/>
      <c r="X1702" s="1"/>
      <c r="Y1702" s="1"/>
    </row>
    <row r="1703" spans="4:25">
      <c r="D1703" s="1"/>
      <c r="E1703" s="1"/>
      <c r="F1703" s="1"/>
      <c r="G1703" s="1"/>
      <c r="H1703" s="1"/>
      <c r="I1703" s="1"/>
      <c r="K1703" s="1"/>
      <c r="L1703" s="1"/>
      <c r="M1703" s="1"/>
      <c r="R1703" s="1"/>
      <c r="S1703" s="1"/>
      <c r="W1703" s="1"/>
      <c r="X1703" s="1"/>
      <c r="Y1703" s="1"/>
    </row>
    <row r="1704" spans="4:25">
      <c r="D1704" s="1"/>
      <c r="E1704" s="1"/>
      <c r="F1704" s="1"/>
      <c r="G1704" s="1"/>
      <c r="H1704" s="1"/>
      <c r="I1704" s="1"/>
      <c r="K1704" s="1"/>
      <c r="L1704" s="1"/>
      <c r="M1704" s="1"/>
      <c r="R1704" s="1"/>
      <c r="S1704" s="1"/>
      <c r="W1704" s="1"/>
      <c r="X1704" s="1"/>
      <c r="Y1704" s="1"/>
    </row>
    <row r="1705" spans="4:25">
      <c r="D1705" s="1"/>
      <c r="E1705" s="1"/>
      <c r="F1705" s="1"/>
      <c r="G1705" s="1"/>
      <c r="H1705" s="1"/>
      <c r="I1705" s="1"/>
      <c r="K1705" s="1"/>
      <c r="L1705" s="1"/>
      <c r="M1705" s="1"/>
      <c r="R1705" s="1"/>
      <c r="S1705" s="1"/>
      <c r="W1705" s="1"/>
      <c r="X1705" s="1"/>
      <c r="Y1705" s="1"/>
    </row>
    <row r="1706" spans="4:25">
      <c r="D1706" s="1"/>
      <c r="E1706" s="1"/>
      <c r="F1706" s="1"/>
      <c r="G1706" s="1"/>
      <c r="H1706" s="1"/>
      <c r="I1706" s="1"/>
      <c r="K1706" s="1"/>
      <c r="L1706" s="1"/>
      <c r="M1706" s="1"/>
      <c r="R1706" s="1"/>
      <c r="S1706" s="1"/>
      <c r="W1706" s="1"/>
      <c r="X1706" s="1"/>
      <c r="Y1706" s="1"/>
    </row>
    <row r="1707" spans="4:25">
      <c r="D1707" s="1"/>
      <c r="E1707" s="1"/>
      <c r="F1707" s="1"/>
      <c r="G1707" s="1"/>
      <c r="H1707" s="1"/>
      <c r="I1707" s="1"/>
      <c r="K1707" s="1"/>
      <c r="L1707" s="1"/>
      <c r="M1707" s="1"/>
      <c r="R1707" s="1"/>
      <c r="S1707" s="1"/>
      <c r="W1707" s="1"/>
      <c r="X1707" s="1"/>
      <c r="Y1707" s="1"/>
    </row>
    <row r="1708" spans="4:25">
      <c r="D1708" s="1"/>
      <c r="E1708" s="1"/>
      <c r="F1708" s="1"/>
      <c r="G1708" s="1"/>
      <c r="H1708" s="1"/>
      <c r="I1708" s="1"/>
      <c r="K1708" s="1"/>
      <c r="L1708" s="1"/>
      <c r="M1708" s="1"/>
      <c r="R1708" s="1"/>
      <c r="S1708" s="1"/>
      <c r="W1708" s="1"/>
      <c r="X1708" s="1"/>
      <c r="Y1708" s="1"/>
    </row>
    <row r="1709" spans="4:25">
      <c r="D1709" s="1"/>
      <c r="E1709" s="1"/>
      <c r="F1709" s="1"/>
      <c r="G1709" s="1"/>
      <c r="H1709" s="1"/>
      <c r="I1709" s="1"/>
      <c r="K1709" s="1"/>
      <c r="L1709" s="1"/>
      <c r="M1709" s="1"/>
      <c r="R1709" s="1"/>
      <c r="S1709" s="1"/>
      <c r="W1709" s="1"/>
      <c r="X1709" s="1"/>
      <c r="Y1709" s="1"/>
    </row>
    <row r="1710" spans="4:25">
      <c r="D1710" s="1"/>
      <c r="E1710" s="1"/>
      <c r="F1710" s="1"/>
      <c r="G1710" s="1"/>
      <c r="H1710" s="1"/>
      <c r="I1710" s="1"/>
      <c r="K1710" s="1"/>
      <c r="L1710" s="1"/>
      <c r="M1710" s="1"/>
      <c r="R1710" s="1"/>
      <c r="S1710" s="1"/>
      <c r="W1710" s="1"/>
      <c r="X1710" s="1"/>
      <c r="Y1710" s="1"/>
    </row>
    <row r="1711" spans="4:25">
      <c r="D1711" s="1"/>
      <c r="E1711" s="1"/>
      <c r="F1711" s="1"/>
      <c r="G1711" s="1"/>
      <c r="H1711" s="1"/>
      <c r="I1711" s="1"/>
      <c r="K1711" s="1"/>
      <c r="L1711" s="1"/>
      <c r="M1711" s="1"/>
      <c r="R1711" s="1"/>
      <c r="S1711" s="1"/>
      <c r="W1711" s="1"/>
      <c r="X1711" s="1"/>
      <c r="Y1711" s="1"/>
    </row>
    <row r="1712" spans="4:25">
      <c r="D1712" s="1"/>
      <c r="E1712" s="1"/>
      <c r="F1712" s="1"/>
      <c r="G1712" s="1"/>
      <c r="H1712" s="1"/>
      <c r="I1712" s="1"/>
      <c r="K1712" s="1"/>
      <c r="L1712" s="1"/>
      <c r="M1712" s="1"/>
      <c r="R1712" s="1"/>
      <c r="S1712" s="1"/>
      <c r="W1712" s="1"/>
      <c r="X1712" s="1"/>
      <c r="Y1712" s="1"/>
    </row>
    <row r="1713" spans="4:25">
      <c r="D1713" s="1"/>
      <c r="E1713" s="1"/>
      <c r="F1713" s="1"/>
      <c r="G1713" s="1"/>
      <c r="H1713" s="1"/>
      <c r="I1713" s="1"/>
      <c r="K1713" s="1"/>
      <c r="L1713" s="1"/>
      <c r="M1713" s="1"/>
      <c r="R1713" s="1"/>
      <c r="S1713" s="1"/>
      <c r="W1713" s="1"/>
      <c r="X1713" s="1"/>
      <c r="Y1713" s="1"/>
    </row>
    <row r="1714" spans="4:25">
      <c r="D1714" s="1"/>
      <c r="E1714" s="1"/>
      <c r="F1714" s="1"/>
      <c r="G1714" s="1"/>
      <c r="H1714" s="1"/>
      <c r="I1714" s="1"/>
      <c r="K1714" s="1"/>
      <c r="L1714" s="1"/>
      <c r="M1714" s="1"/>
      <c r="R1714" s="1"/>
      <c r="S1714" s="1"/>
      <c r="W1714" s="1"/>
      <c r="X1714" s="1"/>
      <c r="Y1714" s="1"/>
    </row>
    <row r="1715" spans="4:25">
      <c r="D1715" s="1"/>
      <c r="E1715" s="1"/>
      <c r="F1715" s="1"/>
      <c r="G1715" s="1"/>
      <c r="H1715" s="1"/>
      <c r="I1715" s="1"/>
      <c r="K1715" s="1"/>
      <c r="L1715" s="1"/>
      <c r="M1715" s="1"/>
      <c r="R1715" s="1"/>
      <c r="S1715" s="1"/>
      <c r="W1715" s="1"/>
      <c r="X1715" s="1"/>
      <c r="Y1715" s="1"/>
    </row>
    <row r="1716" spans="4:25">
      <c r="D1716" s="1"/>
      <c r="E1716" s="1"/>
      <c r="F1716" s="1"/>
      <c r="G1716" s="1"/>
      <c r="H1716" s="1"/>
      <c r="I1716" s="1"/>
      <c r="K1716" s="1"/>
      <c r="L1716" s="1"/>
      <c r="M1716" s="1"/>
      <c r="R1716" s="1"/>
      <c r="S1716" s="1"/>
      <c r="W1716" s="1"/>
      <c r="X1716" s="1"/>
      <c r="Y1716" s="1"/>
    </row>
    <row r="1717" spans="4:25">
      <c r="D1717" s="1"/>
      <c r="E1717" s="1"/>
      <c r="F1717" s="1"/>
      <c r="G1717" s="1"/>
      <c r="H1717" s="1"/>
      <c r="I1717" s="1"/>
      <c r="K1717" s="1"/>
      <c r="L1717" s="1"/>
      <c r="M1717" s="1"/>
      <c r="R1717" s="1"/>
      <c r="S1717" s="1"/>
      <c r="W1717" s="1"/>
      <c r="X1717" s="1"/>
      <c r="Y1717" s="1"/>
    </row>
    <row r="1718" spans="4:25">
      <c r="D1718" s="1"/>
      <c r="E1718" s="1"/>
      <c r="F1718" s="1"/>
      <c r="G1718" s="1"/>
      <c r="H1718" s="1"/>
      <c r="I1718" s="1"/>
      <c r="K1718" s="1"/>
      <c r="L1718" s="1"/>
      <c r="M1718" s="1"/>
      <c r="R1718" s="1"/>
      <c r="S1718" s="1"/>
      <c r="W1718" s="1"/>
      <c r="X1718" s="1"/>
      <c r="Y1718" s="1"/>
    </row>
    <row r="1719" spans="4:25">
      <c r="D1719" s="1"/>
      <c r="E1719" s="1"/>
      <c r="F1719" s="1"/>
      <c r="G1719" s="1"/>
      <c r="H1719" s="1"/>
      <c r="I1719" s="1"/>
      <c r="K1719" s="1"/>
      <c r="L1719" s="1"/>
      <c r="M1719" s="1"/>
      <c r="R1719" s="1"/>
      <c r="S1719" s="1"/>
      <c r="W1719" s="1"/>
      <c r="X1719" s="1"/>
      <c r="Y1719" s="1"/>
    </row>
    <row r="1720" spans="4:25">
      <c r="D1720" s="1"/>
      <c r="E1720" s="1"/>
      <c r="F1720" s="1"/>
      <c r="G1720" s="1"/>
      <c r="H1720" s="1"/>
      <c r="I1720" s="1"/>
      <c r="K1720" s="1"/>
      <c r="L1720" s="1"/>
      <c r="M1720" s="1"/>
      <c r="R1720" s="1"/>
      <c r="S1720" s="1"/>
      <c r="W1720" s="1"/>
      <c r="X1720" s="1"/>
      <c r="Y1720" s="1"/>
    </row>
    <row r="1721" spans="4:25">
      <c r="D1721" s="1"/>
      <c r="E1721" s="1"/>
      <c r="F1721" s="1"/>
      <c r="G1721" s="1"/>
      <c r="H1721" s="1"/>
      <c r="I1721" s="1"/>
      <c r="K1721" s="1"/>
      <c r="L1721" s="1"/>
      <c r="M1721" s="1"/>
      <c r="R1721" s="1"/>
      <c r="S1721" s="1"/>
      <c r="W1721" s="1"/>
      <c r="X1721" s="1"/>
      <c r="Y1721" s="1"/>
    </row>
    <row r="1722" spans="4:25">
      <c r="D1722" s="1"/>
      <c r="E1722" s="1"/>
      <c r="F1722" s="1"/>
      <c r="G1722" s="1"/>
      <c r="H1722" s="1"/>
      <c r="I1722" s="1"/>
      <c r="K1722" s="1"/>
      <c r="L1722" s="1"/>
      <c r="M1722" s="1"/>
      <c r="R1722" s="1"/>
      <c r="S1722" s="1"/>
      <c r="W1722" s="1"/>
      <c r="X1722" s="1"/>
      <c r="Y1722" s="1"/>
    </row>
    <row r="1723" spans="4:25">
      <c r="D1723" s="1"/>
      <c r="E1723" s="1"/>
      <c r="F1723" s="1"/>
      <c r="G1723" s="1"/>
      <c r="H1723" s="1"/>
      <c r="I1723" s="1"/>
      <c r="K1723" s="1"/>
      <c r="L1723" s="1"/>
      <c r="M1723" s="1"/>
      <c r="R1723" s="1"/>
      <c r="S1723" s="1"/>
      <c r="W1723" s="1"/>
      <c r="X1723" s="1"/>
      <c r="Y1723" s="1"/>
    </row>
    <row r="1724" spans="4:25">
      <c r="D1724" s="1"/>
      <c r="E1724" s="1"/>
      <c r="F1724" s="1"/>
      <c r="G1724" s="1"/>
      <c r="H1724" s="1"/>
      <c r="I1724" s="1"/>
      <c r="K1724" s="1"/>
      <c r="L1724" s="1"/>
      <c r="M1724" s="1"/>
      <c r="R1724" s="1"/>
      <c r="S1724" s="1"/>
      <c r="W1724" s="1"/>
      <c r="X1724" s="1"/>
      <c r="Y1724" s="1"/>
    </row>
    <row r="1725" spans="4:25">
      <c r="D1725" s="1"/>
      <c r="E1725" s="1"/>
      <c r="F1725" s="1"/>
      <c r="G1725" s="1"/>
      <c r="H1725" s="1"/>
      <c r="I1725" s="1"/>
      <c r="K1725" s="1"/>
      <c r="L1725" s="1"/>
      <c r="M1725" s="1"/>
      <c r="R1725" s="1"/>
      <c r="S1725" s="1"/>
      <c r="W1725" s="1"/>
      <c r="X1725" s="1"/>
      <c r="Y1725" s="1"/>
    </row>
    <row r="1726" spans="4:25">
      <c r="D1726" s="1"/>
      <c r="E1726" s="1"/>
      <c r="F1726" s="1"/>
      <c r="G1726" s="1"/>
      <c r="H1726" s="1"/>
      <c r="I1726" s="1"/>
      <c r="K1726" s="1"/>
      <c r="L1726" s="1"/>
      <c r="M1726" s="1"/>
      <c r="R1726" s="1"/>
      <c r="S1726" s="1"/>
      <c r="W1726" s="1"/>
      <c r="X1726" s="1"/>
      <c r="Y1726" s="1"/>
    </row>
    <row r="1727" spans="4:25">
      <c r="D1727" s="1"/>
      <c r="E1727" s="1"/>
      <c r="F1727" s="1"/>
      <c r="G1727" s="1"/>
      <c r="H1727" s="1"/>
      <c r="I1727" s="1"/>
      <c r="K1727" s="1"/>
      <c r="L1727" s="1"/>
      <c r="M1727" s="1"/>
      <c r="R1727" s="1"/>
      <c r="S1727" s="1"/>
      <c r="W1727" s="1"/>
      <c r="X1727" s="1"/>
      <c r="Y1727" s="1"/>
    </row>
    <row r="1728" spans="4:25">
      <c r="D1728" s="1"/>
      <c r="E1728" s="1"/>
      <c r="F1728" s="1"/>
      <c r="G1728" s="1"/>
      <c r="H1728" s="1"/>
      <c r="I1728" s="1"/>
      <c r="K1728" s="1"/>
      <c r="L1728" s="1"/>
      <c r="M1728" s="1"/>
      <c r="R1728" s="1"/>
      <c r="S1728" s="1"/>
      <c r="W1728" s="1"/>
      <c r="X1728" s="1"/>
      <c r="Y1728" s="1"/>
    </row>
    <row r="1729" spans="4:25">
      <c r="D1729" s="1"/>
      <c r="E1729" s="1"/>
      <c r="F1729" s="1"/>
      <c r="G1729" s="1"/>
      <c r="H1729" s="1"/>
      <c r="I1729" s="1"/>
      <c r="K1729" s="1"/>
      <c r="L1729" s="1"/>
      <c r="M1729" s="1"/>
      <c r="R1729" s="1"/>
      <c r="S1729" s="1"/>
      <c r="W1729" s="1"/>
      <c r="X1729" s="1"/>
      <c r="Y1729" s="1"/>
    </row>
    <row r="1730" spans="4:25">
      <c r="D1730" s="1"/>
      <c r="E1730" s="1"/>
      <c r="F1730" s="1"/>
      <c r="G1730" s="1"/>
      <c r="H1730" s="1"/>
      <c r="I1730" s="1"/>
      <c r="K1730" s="1"/>
      <c r="L1730" s="1"/>
      <c r="M1730" s="1"/>
      <c r="R1730" s="1"/>
      <c r="S1730" s="1"/>
      <c r="W1730" s="1"/>
      <c r="X1730" s="1"/>
      <c r="Y1730" s="1"/>
    </row>
    <row r="1731" spans="4:25">
      <c r="D1731" s="1"/>
      <c r="E1731" s="1"/>
      <c r="F1731" s="1"/>
      <c r="G1731" s="1"/>
      <c r="H1731" s="1"/>
      <c r="I1731" s="1"/>
      <c r="K1731" s="1"/>
      <c r="L1731" s="1"/>
      <c r="M1731" s="1"/>
      <c r="R1731" s="1"/>
      <c r="S1731" s="1"/>
      <c r="W1731" s="1"/>
      <c r="X1731" s="1"/>
      <c r="Y1731" s="1"/>
    </row>
    <row r="1732" spans="4:25">
      <c r="D1732" s="1"/>
      <c r="E1732" s="1"/>
      <c r="F1732" s="1"/>
      <c r="G1732" s="1"/>
      <c r="H1732" s="1"/>
      <c r="I1732" s="1"/>
      <c r="K1732" s="1"/>
      <c r="L1732" s="1"/>
      <c r="M1732" s="1"/>
      <c r="R1732" s="1"/>
      <c r="S1732" s="1"/>
      <c r="W1732" s="1"/>
      <c r="X1732" s="1"/>
      <c r="Y1732" s="1"/>
    </row>
    <row r="1733" spans="4:25">
      <c r="D1733" s="1"/>
      <c r="E1733" s="1"/>
      <c r="F1733" s="1"/>
      <c r="G1733" s="1"/>
      <c r="H1733" s="1"/>
      <c r="I1733" s="1"/>
      <c r="K1733" s="1"/>
      <c r="L1733" s="1"/>
      <c r="M1733" s="1"/>
      <c r="R1733" s="1"/>
      <c r="S1733" s="1"/>
      <c r="W1733" s="1"/>
      <c r="X1733" s="1"/>
      <c r="Y1733" s="1"/>
    </row>
    <row r="1734" spans="4:25">
      <c r="D1734" s="1"/>
      <c r="E1734" s="1"/>
      <c r="F1734" s="1"/>
      <c r="G1734" s="1"/>
      <c r="H1734" s="1"/>
      <c r="I1734" s="1"/>
      <c r="K1734" s="1"/>
      <c r="L1734" s="1"/>
      <c r="M1734" s="1"/>
      <c r="R1734" s="1"/>
      <c r="S1734" s="1"/>
      <c r="W1734" s="1"/>
      <c r="X1734" s="1"/>
      <c r="Y1734" s="1"/>
    </row>
    <row r="1735" spans="4:25">
      <c r="D1735" s="1"/>
      <c r="E1735" s="1"/>
      <c r="F1735" s="1"/>
      <c r="G1735" s="1"/>
      <c r="H1735" s="1"/>
      <c r="I1735" s="1"/>
      <c r="K1735" s="1"/>
      <c r="L1735" s="1"/>
      <c r="M1735" s="1"/>
      <c r="R1735" s="1"/>
      <c r="S1735" s="1"/>
      <c r="W1735" s="1"/>
      <c r="X1735" s="1"/>
      <c r="Y1735" s="1"/>
    </row>
    <row r="1736" spans="4:25">
      <c r="D1736" s="1"/>
      <c r="E1736" s="1"/>
      <c r="F1736" s="1"/>
      <c r="G1736" s="1"/>
      <c r="H1736" s="1"/>
      <c r="I1736" s="1"/>
      <c r="K1736" s="1"/>
      <c r="L1736" s="1"/>
      <c r="M1736" s="1"/>
      <c r="R1736" s="1"/>
      <c r="S1736" s="1"/>
      <c r="W1736" s="1"/>
      <c r="X1736" s="1"/>
      <c r="Y1736" s="1"/>
    </row>
    <row r="1737" spans="4:25">
      <c r="D1737" s="1"/>
      <c r="E1737" s="1"/>
      <c r="F1737" s="1"/>
      <c r="G1737" s="1"/>
      <c r="H1737" s="1"/>
      <c r="I1737" s="1"/>
      <c r="K1737" s="1"/>
      <c r="L1737" s="1"/>
      <c r="M1737" s="1"/>
      <c r="R1737" s="1"/>
      <c r="S1737" s="1"/>
      <c r="W1737" s="1"/>
      <c r="X1737" s="1"/>
      <c r="Y1737" s="1"/>
    </row>
    <row r="1738" spans="4:25">
      <c r="D1738" s="1"/>
      <c r="E1738" s="1"/>
      <c r="F1738" s="1"/>
      <c r="G1738" s="1"/>
      <c r="H1738" s="1"/>
      <c r="I1738" s="1"/>
      <c r="K1738" s="1"/>
      <c r="L1738" s="1"/>
      <c r="M1738" s="1"/>
      <c r="R1738" s="1"/>
      <c r="S1738" s="1"/>
      <c r="W1738" s="1"/>
      <c r="X1738" s="1"/>
      <c r="Y1738" s="1"/>
    </row>
    <row r="1739" spans="4:25">
      <c r="D1739" s="1"/>
      <c r="E1739" s="1"/>
      <c r="F1739" s="1"/>
      <c r="G1739" s="1"/>
      <c r="H1739" s="1"/>
      <c r="I1739" s="1"/>
      <c r="K1739" s="1"/>
      <c r="L1739" s="1"/>
      <c r="M1739" s="1"/>
      <c r="R1739" s="1"/>
      <c r="S1739" s="1"/>
      <c r="W1739" s="1"/>
      <c r="X1739" s="1"/>
      <c r="Y1739" s="1"/>
    </row>
    <row r="1740" spans="4:25">
      <c r="D1740" s="1"/>
      <c r="E1740" s="1"/>
      <c r="F1740" s="1"/>
      <c r="G1740" s="1"/>
      <c r="H1740" s="1"/>
      <c r="I1740" s="1"/>
      <c r="K1740" s="1"/>
      <c r="L1740" s="1"/>
      <c r="M1740" s="1"/>
      <c r="R1740" s="1"/>
      <c r="S1740" s="1"/>
      <c r="W1740" s="1"/>
      <c r="X1740" s="1"/>
      <c r="Y1740" s="1"/>
    </row>
    <row r="1741" spans="4:25">
      <c r="D1741" s="1"/>
      <c r="E1741" s="1"/>
      <c r="F1741" s="1"/>
      <c r="G1741" s="1"/>
      <c r="H1741" s="1"/>
      <c r="I1741" s="1"/>
      <c r="K1741" s="1"/>
      <c r="L1741" s="1"/>
      <c r="M1741" s="1"/>
      <c r="R1741" s="1"/>
      <c r="S1741" s="1"/>
      <c r="W1741" s="1"/>
      <c r="X1741" s="1"/>
      <c r="Y1741" s="1"/>
    </row>
    <row r="1742" spans="4:25">
      <c r="D1742" s="1"/>
      <c r="E1742" s="1"/>
      <c r="F1742" s="1"/>
      <c r="G1742" s="1"/>
      <c r="H1742" s="1"/>
      <c r="I1742" s="1"/>
      <c r="K1742" s="1"/>
      <c r="L1742" s="1"/>
      <c r="M1742" s="1"/>
      <c r="R1742" s="1"/>
      <c r="S1742" s="1"/>
      <c r="W1742" s="1"/>
      <c r="X1742" s="1"/>
      <c r="Y1742" s="1"/>
    </row>
    <row r="1743" spans="4:25">
      <c r="D1743" s="1"/>
      <c r="E1743" s="1"/>
      <c r="F1743" s="1"/>
      <c r="G1743" s="1"/>
      <c r="H1743" s="1"/>
      <c r="I1743" s="1"/>
      <c r="K1743" s="1"/>
      <c r="L1743" s="1"/>
      <c r="M1743" s="1"/>
      <c r="R1743" s="1"/>
      <c r="S1743" s="1"/>
      <c r="W1743" s="1"/>
      <c r="X1743" s="1"/>
      <c r="Y1743" s="1"/>
    </row>
    <row r="1744" spans="4:25">
      <c r="D1744" s="1"/>
      <c r="E1744" s="1"/>
      <c r="F1744" s="1"/>
      <c r="G1744" s="1"/>
      <c r="H1744" s="1"/>
      <c r="I1744" s="1"/>
      <c r="K1744" s="1"/>
      <c r="L1744" s="1"/>
      <c r="M1744" s="1"/>
      <c r="R1744" s="1"/>
      <c r="S1744" s="1"/>
      <c r="W1744" s="1"/>
      <c r="X1744" s="1"/>
      <c r="Y1744" s="1"/>
    </row>
    <row r="1745" spans="4:25">
      <c r="D1745" s="1"/>
      <c r="E1745" s="1"/>
      <c r="F1745" s="1"/>
      <c r="G1745" s="1"/>
      <c r="H1745" s="1"/>
      <c r="I1745" s="1"/>
      <c r="K1745" s="1"/>
      <c r="L1745" s="1"/>
      <c r="M1745" s="1"/>
      <c r="R1745" s="1"/>
      <c r="S1745" s="1"/>
      <c r="W1745" s="1"/>
      <c r="X1745" s="1"/>
      <c r="Y1745" s="1"/>
    </row>
    <row r="1746" spans="4:25">
      <c r="D1746" s="1"/>
      <c r="E1746" s="1"/>
      <c r="F1746" s="1"/>
      <c r="G1746" s="1"/>
      <c r="H1746" s="1"/>
      <c r="I1746" s="1"/>
      <c r="K1746" s="1"/>
      <c r="L1746" s="1"/>
      <c r="M1746" s="1"/>
      <c r="R1746" s="1"/>
      <c r="S1746" s="1"/>
      <c r="W1746" s="1"/>
      <c r="X1746" s="1"/>
      <c r="Y1746" s="1"/>
    </row>
    <row r="1747" spans="4:25">
      <c r="D1747" s="1"/>
      <c r="E1747" s="1"/>
      <c r="F1747" s="1"/>
      <c r="G1747" s="1"/>
      <c r="H1747" s="1"/>
      <c r="I1747" s="1"/>
      <c r="K1747" s="1"/>
      <c r="L1747" s="1"/>
      <c r="M1747" s="1"/>
      <c r="R1747" s="1"/>
      <c r="S1747" s="1"/>
      <c r="W1747" s="1"/>
      <c r="X1747" s="1"/>
      <c r="Y1747" s="1"/>
    </row>
    <row r="1748" spans="4:25">
      <c r="D1748" s="1"/>
      <c r="E1748" s="1"/>
      <c r="F1748" s="1"/>
      <c r="G1748" s="1"/>
      <c r="H1748" s="1"/>
      <c r="I1748" s="1"/>
      <c r="K1748" s="1"/>
      <c r="L1748" s="1"/>
      <c r="M1748" s="1"/>
      <c r="R1748" s="1"/>
      <c r="S1748" s="1"/>
      <c r="W1748" s="1"/>
      <c r="X1748" s="1"/>
      <c r="Y1748" s="1"/>
    </row>
    <row r="1749" spans="4:25">
      <c r="D1749" s="1"/>
      <c r="E1749" s="1"/>
      <c r="F1749" s="1"/>
      <c r="G1749" s="1"/>
      <c r="H1749" s="1"/>
      <c r="I1749" s="1"/>
      <c r="K1749" s="1"/>
      <c r="L1749" s="1"/>
      <c r="M1749" s="1"/>
      <c r="R1749" s="1"/>
      <c r="S1749" s="1"/>
      <c r="W1749" s="1"/>
      <c r="X1749" s="1"/>
      <c r="Y1749" s="1"/>
    </row>
    <row r="1750" spans="4:25">
      <c r="D1750" s="1"/>
      <c r="E1750" s="1"/>
      <c r="F1750" s="1"/>
      <c r="G1750" s="1"/>
      <c r="H1750" s="1"/>
      <c r="I1750" s="1"/>
      <c r="K1750" s="1"/>
      <c r="L1750" s="1"/>
      <c r="M1750" s="1"/>
      <c r="R1750" s="1"/>
      <c r="S1750" s="1"/>
      <c r="W1750" s="1"/>
      <c r="X1750" s="1"/>
      <c r="Y1750" s="1"/>
    </row>
    <row r="1751" spans="4:25">
      <c r="D1751" s="1"/>
      <c r="E1751" s="1"/>
      <c r="F1751" s="1"/>
      <c r="G1751" s="1"/>
      <c r="H1751" s="1"/>
      <c r="I1751" s="1"/>
      <c r="K1751" s="1"/>
      <c r="L1751" s="1"/>
      <c r="M1751" s="1"/>
      <c r="R1751" s="1"/>
      <c r="S1751" s="1"/>
      <c r="W1751" s="1"/>
      <c r="X1751" s="1"/>
      <c r="Y1751" s="1"/>
    </row>
    <row r="1752" spans="4:25">
      <c r="D1752" s="1"/>
      <c r="E1752" s="1"/>
      <c r="F1752" s="1"/>
      <c r="G1752" s="1"/>
      <c r="H1752" s="1"/>
      <c r="I1752" s="1"/>
      <c r="K1752" s="1"/>
      <c r="L1752" s="1"/>
      <c r="M1752" s="1"/>
      <c r="R1752" s="1"/>
      <c r="S1752" s="1"/>
      <c r="W1752" s="1"/>
      <c r="X1752" s="1"/>
      <c r="Y1752" s="1"/>
    </row>
    <row r="1753" spans="4:25">
      <c r="D1753" s="1"/>
      <c r="E1753" s="1"/>
      <c r="F1753" s="1"/>
      <c r="G1753" s="1"/>
      <c r="H1753" s="1"/>
      <c r="I1753" s="1"/>
      <c r="K1753" s="1"/>
      <c r="L1753" s="1"/>
      <c r="M1753" s="1"/>
      <c r="R1753" s="1"/>
      <c r="S1753" s="1"/>
      <c r="W1753" s="1"/>
      <c r="X1753" s="1"/>
      <c r="Y1753" s="1"/>
    </row>
    <row r="1754" spans="4:25">
      <c r="D1754" s="1"/>
      <c r="E1754" s="1"/>
      <c r="F1754" s="1"/>
      <c r="G1754" s="1"/>
      <c r="H1754" s="1"/>
      <c r="I1754" s="1"/>
      <c r="K1754" s="1"/>
      <c r="L1754" s="1"/>
      <c r="M1754" s="1"/>
      <c r="R1754" s="1"/>
      <c r="S1754" s="1"/>
      <c r="W1754" s="1"/>
      <c r="X1754" s="1"/>
      <c r="Y1754" s="1"/>
    </row>
    <row r="1755" spans="4:25">
      <c r="D1755" s="1"/>
      <c r="E1755" s="1"/>
      <c r="F1755" s="1"/>
      <c r="G1755" s="1"/>
      <c r="H1755" s="1"/>
      <c r="I1755" s="1"/>
      <c r="K1755" s="1"/>
      <c r="L1755" s="1"/>
      <c r="M1755" s="1"/>
      <c r="R1755" s="1"/>
      <c r="S1755" s="1"/>
      <c r="W1755" s="1"/>
      <c r="X1755" s="1"/>
      <c r="Y1755" s="1"/>
    </row>
    <row r="1756" spans="4:25">
      <c r="D1756" s="1"/>
      <c r="E1756" s="1"/>
      <c r="F1756" s="1"/>
      <c r="G1756" s="1"/>
      <c r="H1756" s="1"/>
      <c r="I1756" s="1"/>
      <c r="K1756" s="1"/>
      <c r="L1756" s="1"/>
      <c r="M1756" s="1"/>
      <c r="R1756" s="1"/>
      <c r="S1756" s="1"/>
      <c r="W1756" s="1"/>
      <c r="X1756" s="1"/>
      <c r="Y1756" s="1"/>
    </row>
    <row r="1757" spans="4:25">
      <c r="D1757" s="1"/>
      <c r="E1757" s="1"/>
      <c r="F1757" s="1"/>
      <c r="G1757" s="1"/>
      <c r="H1757" s="1"/>
      <c r="I1757" s="1"/>
      <c r="K1757" s="1"/>
      <c r="L1757" s="1"/>
      <c r="M1757" s="1"/>
      <c r="R1757" s="1"/>
      <c r="S1757" s="1"/>
      <c r="W1757" s="1"/>
      <c r="X1757" s="1"/>
      <c r="Y1757" s="1"/>
    </row>
    <row r="1758" spans="4:25">
      <c r="D1758" s="1"/>
      <c r="E1758" s="1"/>
      <c r="F1758" s="1"/>
      <c r="G1758" s="1"/>
      <c r="H1758" s="1"/>
      <c r="I1758" s="1"/>
      <c r="K1758" s="1"/>
      <c r="L1758" s="1"/>
      <c r="M1758" s="1"/>
      <c r="R1758" s="1"/>
      <c r="S1758" s="1"/>
      <c r="W1758" s="1"/>
      <c r="X1758" s="1"/>
      <c r="Y1758" s="1"/>
    </row>
    <row r="1759" spans="4:25">
      <c r="D1759" s="1"/>
      <c r="E1759" s="1"/>
      <c r="F1759" s="1"/>
      <c r="G1759" s="1"/>
      <c r="H1759" s="1"/>
      <c r="I1759" s="1"/>
      <c r="K1759" s="1"/>
      <c r="L1759" s="1"/>
      <c r="M1759" s="1"/>
      <c r="R1759" s="1"/>
      <c r="S1759" s="1"/>
      <c r="W1759" s="1"/>
      <c r="X1759" s="1"/>
      <c r="Y1759" s="1"/>
    </row>
    <row r="1760" spans="4:25">
      <c r="D1760" s="1"/>
      <c r="E1760" s="1"/>
      <c r="F1760" s="1"/>
      <c r="G1760" s="1"/>
      <c r="H1760" s="1"/>
      <c r="I1760" s="1"/>
      <c r="K1760" s="1"/>
      <c r="L1760" s="1"/>
      <c r="M1760" s="1"/>
      <c r="R1760" s="1"/>
      <c r="S1760" s="1"/>
      <c r="W1760" s="1"/>
      <c r="X1760" s="1"/>
      <c r="Y1760" s="1"/>
    </row>
    <row r="1761" spans="4:25">
      <c r="D1761" s="1"/>
      <c r="E1761" s="1"/>
      <c r="F1761" s="1"/>
      <c r="G1761" s="1"/>
      <c r="H1761" s="1"/>
      <c r="I1761" s="1"/>
      <c r="K1761" s="1"/>
      <c r="L1761" s="1"/>
      <c r="M1761" s="1"/>
      <c r="R1761" s="1"/>
      <c r="S1761" s="1"/>
      <c r="W1761" s="1"/>
      <c r="X1761" s="1"/>
      <c r="Y1761" s="1"/>
    </row>
    <row r="1762" spans="4:25">
      <c r="D1762" s="1"/>
      <c r="E1762" s="1"/>
      <c r="F1762" s="1"/>
      <c r="G1762" s="1"/>
      <c r="H1762" s="1"/>
      <c r="I1762" s="1"/>
      <c r="K1762" s="1"/>
      <c r="L1762" s="1"/>
      <c r="M1762" s="1"/>
      <c r="R1762" s="1"/>
      <c r="S1762" s="1"/>
      <c r="W1762" s="1"/>
      <c r="X1762" s="1"/>
      <c r="Y1762" s="1"/>
    </row>
    <row r="1763" spans="4:25">
      <c r="D1763" s="1"/>
      <c r="E1763" s="1"/>
      <c r="F1763" s="1"/>
      <c r="G1763" s="1"/>
      <c r="H1763" s="1"/>
      <c r="I1763" s="1"/>
      <c r="K1763" s="1"/>
      <c r="L1763" s="1"/>
      <c r="M1763" s="1"/>
      <c r="R1763" s="1"/>
      <c r="S1763" s="1"/>
      <c r="W1763" s="1"/>
      <c r="X1763" s="1"/>
      <c r="Y1763" s="1"/>
    </row>
    <row r="1764" spans="4:25">
      <c r="D1764" s="1"/>
      <c r="E1764" s="1"/>
      <c r="F1764" s="1"/>
      <c r="G1764" s="1"/>
      <c r="H1764" s="1"/>
      <c r="I1764" s="1"/>
      <c r="K1764" s="1"/>
      <c r="L1764" s="1"/>
      <c r="M1764" s="1"/>
      <c r="R1764" s="1"/>
      <c r="S1764" s="1"/>
      <c r="W1764" s="1"/>
      <c r="X1764" s="1"/>
      <c r="Y1764" s="1"/>
    </row>
    <row r="1765" spans="4:25">
      <c r="D1765" s="1"/>
      <c r="E1765" s="1"/>
      <c r="F1765" s="1"/>
      <c r="G1765" s="1"/>
      <c r="H1765" s="1"/>
      <c r="I1765" s="1"/>
      <c r="K1765" s="1"/>
      <c r="L1765" s="1"/>
      <c r="M1765" s="1"/>
      <c r="R1765" s="1"/>
      <c r="S1765" s="1"/>
      <c r="W1765" s="1"/>
      <c r="X1765" s="1"/>
      <c r="Y1765" s="1"/>
    </row>
    <row r="1766" spans="4:25">
      <c r="D1766" s="1"/>
      <c r="E1766" s="1"/>
      <c r="F1766" s="1"/>
      <c r="G1766" s="1"/>
      <c r="H1766" s="1"/>
      <c r="I1766" s="1"/>
      <c r="K1766" s="1"/>
      <c r="L1766" s="1"/>
      <c r="M1766" s="1"/>
      <c r="R1766" s="1"/>
      <c r="S1766" s="1"/>
      <c r="W1766" s="1"/>
      <c r="X1766" s="1"/>
      <c r="Y1766" s="1"/>
    </row>
    <row r="1767" spans="4:25">
      <c r="D1767" s="1"/>
      <c r="E1767" s="1"/>
      <c r="F1767" s="1"/>
      <c r="G1767" s="1"/>
      <c r="H1767" s="1"/>
      <c r="I1767" s="1"/>
      <c r="K1767" s="1"/>
      <c r="L1767" s="1"/>
      <c r="M1767" s="1"/>
      <c r="R1767" s="1"/>
      <c r="S1767" s="1"/>
      <c r="W1767" s="1"/>
      <c r="X1767" s="1"/>
      <c r="Y1767" s="1"/>
    </row>
    <row r="1768" spans="4:25">
      <c r="D1768" s="1"/>
      <c r="E1768" s="1"/>
      <c r="F1768" s="1"/>
      <c r="G1768" s="1"/>
      <c r="H1768" s="1"/>
      <c r="I1768" s="1"/>
      <c r="K1768" s="1"/>
      <c r="L1768" s="1"/>
      <c r="M1768" s="1"/>
      <c r="R1768" s="1"/>
      <c r="S1768" s="1"/>
      <c r="W1768" s="1"/>
      <c r="X1768" s="1"/>
      <c r="Y1768" s="1"/>
    </row>
    <row r="1769" spans="4:25">
      <c r="D1769" s="1"/>
      <c r="E1769" s="1"/>
      <c r="F1769" s="1"/>
      <c r="G1769" s="1"/>
      <c r="H1769" s="1"/>
      <c r="I1769" s="1"/>
      <c r="K1769" s="1"/>
      <c r="L1769" s="1"/>
      <c r="M1769" s="1"/>
      <c r="R1769" s="1"/>
      <c r="S1769" s="1"/>
      <c r="W1769" s="1"/>
      <c r="X1769" s="1"/>
      <c r="Y1769" s="1"/>
    </row>
    <row r="1770" spans="4:25">
      <c r="D1770" s="1"/>
      <c r="E1770" s="1"/>
      <c r="F1770" s="1"/>
      <c r="G1770" s="1"/>
      <c r="H1770" s="1"/>
      <c r="I1770" s="1"/>
      <c r="K1770" s="1"/>
      <c r="L1770" s="1"/>
      <c r="M1770" s="1"/>
      <c r="R1770" s="1"/>
      <c r="S1770" s="1"/>
      <c r="W1770" s="1"/>
      <c r="X1770" s="1"/>
      <c r="Y1770" s="1"/>
    </row>
    <row r="1771" spans="4:25">
      <c r="D1771" s="1"/>
      <c r="E1771" s="1"/>
      <c r="F1771" s="1"/>
      <c r="G1771" s="1"/>
      <c r="H1771" s="1"/>
      <c r="I1771" s="1"/>
      <c r="K1771" s="1"/>
      <c r="L1771" s="1"/>
      <c r="M1771" s="1"/>
      <c r="R1771" s="1"/>
      <c r="S1771" s="1"/>
      <c r="W1771" s="1"/>
      <c r="X1771" s="1"/>
      <c r="Y1771" s="1"/>
    </row>
    <row r="1772" spans="4:25">
      <c r="D1772" s="1"/>
      <c r="E1772" s="1"/>
      <c r="F1772" s="1"/>
      <c r="G1772" s="1"/>
      <c r="H1772" s="1"/>
      <c r="I1772" s="1"/>
      <c r="K1772" s="1"/>
      <c r="L1772" s="1"/>
      <c r="M1772" s="1"/>
      <c r="R1772" s="1"/>
      <c r="S1772" s="1"/>
      <c r="W1772" s="1"/>
      <c r="X1772" s="1"/>
      <c r="Y1772" s="1"/>
    </row>
    <row r="1773" spans="4:25">
      <c r="D1773" s="1"/>
      <c r="E1773" s="1"/>
      <c r="F1773" s="1"/>
      <c r="G1773" s="1"/>
      <c r="H1773" s="1"/>
      <c r="I1773" s="1"/>
      <c r="K1773" s="1"/>
      <c r="L1773" s="1"/>
      <c r="M1773" s="1"/>
      <c r="R1773" s="1"/>
      <c r="S1773" s="1"/>
      <c r="W1773" s="1"/>
      <c r="X1773" s="1"/>
      <c r="Y1773" s="1"/>
    </row>
    <row r="1774" spans="4:25">
      <c r="D1774" s="1"/>
      <c r="E1774" s="1"/>
      <c r="F1774" s="1"/>
      <c r="G1774" s="1"/>
      <c r="H1774" s="1"/>
      <c r="I1774" s="1"/>
      <c r="K1774" s="1"/>
      <c r="L1774" s="1"/>
      <c r="M1774" s="1"/>
      <c r="R1774" s="1"/>
      <c r="S1774" s="1"/>
      <c r="W1774" s="1"/>
      <c r="X1774" s="1"/>
      <c r="Y1774" s="1"/>
    </row>
    <row r="1775" spans="4:25">
      <c r="D1775" s="1"/>
      <c r="E1775" s="1"/>
      <c r="F1775" s="1"/>
      <c r="G1775" s="1"/>
      <c r="H1775" s="1"/>
      <c r="I1775" s="1"/>
      <c r="K1775" s="1"/>
      <c r="L1775" s="1"/>
      <c r="M1775" s="1"/>
      <c r="R1775" s="1"/>
      <c r="S1775" s="1"/>
      <c r="W1775" s="1"/>
      <c r="X1775" s="1"/>
      <c r="Y1775" s="1"/>
    </row>
    <row r="1776" spans="4:25">
      <c r="D1776" s="1"/>
      <c r="E1776" s="1"/>
      <c r="F1776" s="1"/>
      <c r="G1776" s="1"/>
      <c r="H1776" s="1"/>
      <c r="I1776" s="1"/>
      <c r="K1776" s="1"/>
      <c r="L1776" s="1"/>
      <c r="M1776" s="1"/>
      <c r="R1776" s="1"/>
      <c r="S1776" s="1"/>
      <c r="W1776" s="1"/>
      <c r="X1776" s="1"/>
      <c r="Y1776" s="1"/>
    </row>
    <row r="1777" spans="4:25">
      <c r="D1777" s="1"/>
      <c r="E1777" s="1"/>
      <c r="F1777" s="1"/>
      <c r="G1777" s="1"/>
      <c r="H1777" s="1"/>
      <c r="I1777" s="1"/>
      <c r="K1777" s="1"/>
      <c r="L1777" s="1"/>
      <c r="M1777" s="1"/>
      <c r="R1777" s="1"/>
      <c r="S1777" s="1"/>
      <c r="W1777" s="1"/>
      <c r="X1777" s="1"/>
      <c r="Y1777" s="1"/>
    </row>
  </sheetData>
  <pageMargins left="0.5" right="0.5" top="0.5" bottom="0.55000000000000004" header="0.5" footer="0.5"/>
  <pageSetup paperSize="9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C330"/>
  <sheetViews>
    <sheetView zoomScale="96" zoomScaleNormal="96" workbookViewId="0">
      <pane xSplit="7" ySplit="9" topLeftCell="H10" activePane="bottomRight" state="frozen"/>
      <selection pane="topRight" activeCell="H1" sqref="H1"/>
      <selection pane="bottomLeft" activeCell="A10" sqref="A10"/>
      <selection pane="bottomRight"/>
    </sheetView>
  </sheetViews>
  <sheetFormatPr baseColWidth="10" defaultRowHeight="15"/>
  <cols>
    <col min="1" max="1" width="1.08984375" customWidth="1"/>
    <col min="2" max="2" width="5.1796875" customWidth="1"/>
    <col min="3" max="3" width="2.54296875" customWidth="1"/>
    <col min="4" max="4" width="5.6328125" customWidth="1"/>
    <col min="5" max="5" width="6.81640625" customWidth="1"/>
    <col min="6" max="6" width="5.1796875" customWidth="1"/>
    <col min="7" max="7" width="7.54296875" customWidth="1"/>
    <col min="8" max="8" width="6.08984375" style="445" customWidth="1"/>
    <col min="9" max="9" width="6" style="93" customWidth="1"/>
    <col min="10" max="10" width="5" style="93" customWidth="1"/>
    <col min="11" max="11" width="5.54296875" style="93" customWidth="1"/>
    <col min="12" max="12" width="1.26953125" style="93" customWidth="1"/>
    <col min="13" max="13" width="6.54296875" style="93" customWidth="1"/>
    <col min="14" max="14" width="1.81640625" style="93" customWidth="1"/>
    <col min="15" max="15" width="6.1796875" style="1" customWidth="1"/>
    <col min="16" max="16" width="5.1796875" customWidth="1"/>
    <col min="17" max="17" width="7.54296875" customWidth="1"/>
    <col min="18" max="18" width="5" customWidth="1"/>
    <col min="19" max="19" width="6.90625" customWidth="1"/>
    <col min="20" max="20" width="5.1796875" customWidth="1"/>
    <col min="21" max="21" width="6.54296875" style="93" customWidth="1"/>
    <col min="22" max="22" width="4.90625" style="93" customWidth="1"/>
    <col min="23" max="23" width="5.08984375" style="11" customWidth="1"/>
    <col min="24" max="24" width="5" style="11" customWidth="1"/>
    <col min="25" max="25" width="5.08984375" style="93" customWidth="1"/>
    <col min="26" max="26" width="5.6328125" customWidth="1"/>
    <col min="27" max="27" width="5.36328125" customWidth="1"/>
    <col min="28" max="28" width="5.453125" customWidth="1"/>
    <col min="29" max="29" width="7.453125" customWidth="1"/>
    <col min="30" max="30" width="8.1796875" style="11" customWidth="1"/>
    <col min="31" max="31" width="9" customWidth="1"/>
    <col min="32" max="33" width="10.6328125" customWidth="1"/>
    <col min="34" max="34" width="9.54296875" customWidth="1"/>
    <col min="35" max="35" width="7.6328125" customWidth="1"/>
    <col min="37" max="37" width="12.453125" customWidth="1"/>
    <col min="38" max="38" width="13.36328125" customWidth="1"/>
  </cols>
  <sheetData>
    <row r="1" spans="1:55">
      <c r="A1" s="47"/>
      <c r="B1" s="47"/>
      <c r="C1" s="47"/>
      <c r="D1" s="47"/>
      <c r="E1" s="47"/>
      <c r="F1" s="47"/>
      <c r="G1" s="47"/>
      <c r="H1" s="72"/>
      <c r="I1" s="91"/>
      <c r="J1" s="91"/>
      <c r="K1" s="91"/>
      <c r="L1" s="91"/>
      <c r="M1" s="91"/>
      <c r="N1" s="91"/>
      <c r="O1" s="154"/>
      <c r="P1" s="47"/>
      <c r="Q1" s="47"/>
      <c r="R1" s="47"/>
      <c r="S1" s="47"/>
      <c r="T1" s="47"/>
      <c r="U1" s="91"/>
      <c r="V1" s="91"/>
      <c r="W1" s="72"/>
      <c r="X1" s="72"/>
      <c r="Y1" s="91"/>
      <c r="Z1" s="47"/>
      <c r="AA1" s="47"/>
      <c r="AB1" s="47"/>
      <c r="AC1" s="47"/>
      <c r="AD1" s="72"/>
      <c r="AE1" s="47"/>
      <c r="AF1" s="22"/>
      <c r="AG1" s="22"/>
      <c r="AH1" s="22"/>
    </row>
    <row r="2" spans="1:55" ht="31.8">
      <c r="A2" s="47"/>
      <c r="B2" s="47"/>
      <c r="C2" s="143" t="s">
        <v>427</v>
      </c>
      <c r="D2" s="143"/>
      <c r="E2" s="143"/>
      <c r="F2" s="143"/>
      <c r="G2" s="143"/>
      <c r="H2" s="169" t="str">
        <f>+År!B2</f>
        <v>VOKSEN GEIT</v>
      </c>
      <c r="I2" s="91"/>
      <c r="J2" s="91"/>
      <c r="K2" s="91"/>
      <c r="L2" s="91"/>
      <c r="M2" s="91"/>
      <c r="N2" s="91"/>
      <c r="O2" s="154"/>
      <c r="P2" s="47"/>
      <c r="Q2" s="47"/>
      <c r="R2" s="47"/>
      <c r="S2" s="47"/>
      <c r="T2" s="47"/>
      <c r="U2" s="91"/>
      <c r="V2" s="91"/>
      <c r="W2" s="72"/>
      <c r="X2" s="72"/>
      <c r="Y2" s="91"/>
      <c r="Z2" s="47"/>
      <c r="AA2" s="47"/>
      <c r="AB2" s="47"/>
      <c r="AC2" s="47"/>
      <c r="AD2" s="72"/>
      <c r="AE2" s="47"/>
      <c r="AF2" s="22"/>
      <c r="AG2" s="22"/>
      <c r="AH2" s="22"/>
    </row>
    <row r="3" spans="1:55" ht="19.5" customHeight="1">
      <c r="A3" s="47"/>
      <c r="B3" s="47"/>
      <c r="C3" s="143"/>
      <c r="D3" s="143"/>
      <c r="E3" s="143"/>
      <c r="F3" s="143"/>
      <c r="G3" s="143"/>
      <c r="H3" s="169"/>
      <c r="I3" s="91"/>
      <c r="J3" s="91"/>
      <c r="K3" s="91"/>
      <c r="L3" s="91"/>
      <c r="M3" s="91"/>
      <c r="N3" s="91"/>
      <c r="O3" s="154"/>
      <c r="P3" s="47"/>
      <c r="Q3" s="47"/>
      <c r="R3" s="47"/>
      <c r="S3" s="47"/>
      <c r="T3" s="47"/>
      <c r="U3" s="91"/>
      <c r="V3" s="91"/>
      <c r="W3" s="72"/>
      <c r="X3" s="72"/>
      <c r="Y3" s="91"/>
      <c r="Z3" s="47"/>
      <c r="AA3" s="47"/>
      <c r="AB3" s="47"/>
      <c r="AC3" s="47"/>
      <c r="AD3" s="72"/>
      <c r="AE3" s="47"/>
      <c r="AF3" s="22"/>
      <c r="AG3" s="22"/>
      <c r="AH3" s="22"/>
    </row>
    <row r="4" spans="1:55">
      <c r="A4" s="47"/>
      <c r="B4" s="47"/>
      <c r="C4" s="47"/>
      <c r="D4" s="47"/>
      <c r="E4" s="47"/>
      <c r="F4" s="47"/>
      <c r="G4" s="47"/>
      <c r="H4" s="72"/>
      <c r="I4" s="91"/>
      <c r="J4" s="91"/>
      <c r="K4" s="91"/>
      <c r="L4" s="91"/>
      <c r="M4" s="91"/>
      <c r="N4" s="91"/>
      <c r="O4" s="154"/>
      <c r="P4" s="47"/>
      <c r="Q4" s="47"/>
      <c r="R4" s="47"/>
      <c r="S4" s="47"/>
      <c r="T4" s="47"/>
      <c r="U4" s="91"/>
      <c r="V4" s="91"/>
      <c r="W4" s="72"/>
      <c r="X4" s="72"/>
      <c r="Y4" s="91"/>
      <c r="Z4" s="47"/>
      <c r="AA4" s="47"/>
      <c r="AB4" s="47"/>
      <c r="AC4" s="47"/>
      <c r="AD4" s="72"/>
      <c r="AE4" s="47"/>
      <c r="AF4" s="22"/>
      <c r="AG4" s="22"/>
      <c r="AH4" s="22"/>
    </row>
    <row r="5" spans="1:55" ht="24.6">
      <c r="A5" s="47"/>
      <c r="B5" s="47"/>
      <c r="C5" s="47"/>
      <c r="D5" s="47"/>
      <c r="E5" s="146" t="s">
        <v>5</v>
      </c>
      <c r="F5" s="146"/>
      <c r="G5" s="144">
        <f>+År!P2</f>
        <v>52</v>
      </c>
      <c r="H5" s="170"/>
      <c r="I5" s="148"/>
      <c r="J5" s="149"/>
      <c r="K5" s="149"/>
      <c r="L5" s="149"/>
      <c r="M5" s="148" t="s">
        <v>428</v>
      </c>
      <c r="N5" s="148"/>
      <c r="O5" s="155"/>
      <c r="P5" s="145"/>
      <c r="Q5" s="145"/>
      <c r="R5" s="145"/>
      <c r="S5" s="145"/>
      <c r="T5" s="467">
        <f>SUM(G10:G13)</f>
        <v>9201</v>
      </c>
      <c r="U5" s="468"/>
      <c r="V5" s="468"/>
      <c r="W5" s="468"/>
      <c r="X5" s="72"/>
      <c r="Y5" s="72"/>
      <c r="Z5" s="91"/>
      <c r="AA5" s="47"/>
      <c r="AB5" s="47"/>
      <c r="AC5" s="72"/>
      <c r="AD5" s="47"/>
      <c r="AE5" s="72"/>
      <c r="AF5" s="22"/>
      <c r="AG5" s="22"/>
      <c r="AH5" s="22"/>
      <c r="AI5" s="22"/>
      <c r="AK5">
        <v>1</v>
      </c>
      <c r="AL5" s="3" t="s">
        <v>438</v>
      </c>
      <c r="BB5" s="22"/>
      <c r="BC5" s="22"/>
    </row>
    <row r="6" spans="1:55" ht="19.5" customHeight="1">
      <c r="A6" s="47"/>
      <c r="B6" s="47"/>
      <c r="C6" s="47"/>
      <c r="D6" s="48"/>
      <c r="E6" s="48"/>
      <c r="F6" s="48"/>
      <c r="G6" s="48"/>
      <c r="H6" s="200"/>
      <c r="I6" s="150"/>
      <c r="J6" s="150"/>
      <c r="K6" s="150"/>
      <c r="L6" s="150"/>
      <c r="M6" s="150"/>
      <c r="N6" s="150"/>
      <c r="O6" s="156"/>
      <c r="P6" s="47"/>
      <c r="Q6" s="47"/>
      <c r="R6" s="79"/>
      <c r="S6" s="47"/>
      <c r="T6" s="47"/>
      <c r="U6" s="91"/>
      <c r="V6" s="91"/>
      <c r="W6" s="72"/>
      <c r="X6" s="72"/>
      <c r="Y6" s="91"/>
      <c r="Z6" s="47"/>
      <c r="AA6" s="47"/>
      <c r="AB6" s="47"/>
      <c r="AC6" s="47"/>
      <c r="AD6" s="72"/>
      <c r="AE6" s="47"/>
      <c r="AF6" s="22"/>
      <c r="AG6" s="22"/>
      <c r="AH6" s="22"/>
      <c r="AK6">
        <v>2</v>
      </c>
      <c r="AL6" s="3" t="s">
        <v>111</v>
      </c>
    </row>
    <row r="7" spans="1:55" ht="17.25" customHeight="1">
      <c r="A7" s="47"/>
      <c r="B7" s="46"/>
      <c r="C7" s="46"/>
      <c r="D7" s="46"/>
      <c r="E7" s="99" t="s">
        <v>2</v>
      </c>
      <c r="F7" s="46"/>
      <c r="G7" s="46"/>
      <c r="H7" s="129"/>
      <c r="I7" s="104"/>
      <c r="J7" s="104"/>
      <c r="K7" s="104"/>
      <c r="L7" s="150"/>
      <c r="M7" s="104"/>
      <c r="N7" s="150"/>
      <c r="O7" s="99" t="s">
        <v>22</v>
      </c>
      <c r="P7" s="46"/>
      <c r="Q7" s="99" t="s">
        <v>22</v>
      </c>
      <c r="R7" s="46"/>
      <c r="S7" s="46"/>
      <c r="T7" s="46"/>
      <c r="U7" s="104"/>
      <c r="V7" s="104"/>
      <c r="W7" s="106" t="s">
        <v>523</v>
      </c>
      <c r="X7" s="106"/>
      <c r="Y7" s="101"/>
      <c r="Z7" s="99" t="s">
        <v>416</v>
      </c>
      <c r="AA7" s="46"/>
      <c r="AB7" s="46"/>
      <c r="AC7" s="99" t="s">
        <v>83</v>
      </c>
      <c r="AD7" s="106" t="s">
        <v>2</v>
      </c>
      <c r="AE7" s="47"/>
      <c r="AF7" s="22"/>
      <c r="AG7" s="22"/>
      <c r="AH7" s="22"/>
      <c r="AK7">
        <v>3</v>
      </c>
      <c r="AL7" s="3" t="s">
        <v>594</v>
      </c>
    </row>
    <row r="8" spans="1:55" ht="15.6">
      <c r="A8" s="47"/>
      <c r="B8" s="46"/>
      <c r="C8" s="46"/>
      <c r="D8" s="46"/>
      <c r="E8" s="99" t="s">
        <v>492</v>
      </c>
      <c r="F8" s="46"/>
      <c r="G8" s="99" t="s">
        <v>2</v>
      </c>
      <c r="H8" s="129"/>
      <c r="I8" s="101" t="s">
        <v>2</v>
      </c>
      <c r="J8" s="104"/>
      <c r="K8" s="101" t="s">
        <v>1</v>
      </c>
      <c r="L8" s="150"/>
      <c r="M8" s="101" t="s">
        <v>2</v>
      </c>
      <c r="N8" s="150"/>
      <c r="O8" s="316" t="s">
        <v>490</v>
      </c>
      <c r="P8" s="46"/>
      <c r="Q8" s="99" t="s">
        <v>494</v>
      </c>
      <c r="R8" s="46"/>
      <c r="S8" s="99" t="s">
        <v>22</v>
      </c>
      <c r="T8" s="46"/>
      <c r="U8" s="101" t="s">
        <v>524</v>
      </c>
      <c r="V8" s="104"/>
      <c r="W8" s="106" t="s">
        <v>526</v>
      </c>
      <c r="X8" s="106"/>
      <c r="Y8" s="101"/>
      <c r="Z8" s="99"/>
      <c r="AA8" s="99" t="s">
        <v>490</v>
      </c>
      <c r="AB8" s="99" t="s">
        <v>417</v>
      </c>
      <c r="AC8" s="99" t="s">
        <v>489</v>
      </c>
      <c r="AD8" s="106" t="s">
        <v>433</v>
      </c>
      <c r="AE8" s="47"/>
      <c r="AF8" s="22"/>
      <c r="AG8" s="22"/>
      <c r="AH8" s="22"/>
      <c r="AK8">
        <v>4</v>
      </c>
      <c r="AL8" s="3" t="s">
        <v>112</v>
      </c>
    </row>
    <row r="9" spans="1:55" ht="15.6">
      <c r="A9" s="47"/>
      <c r="B9" s="99" t="s">
        <v>91</v>
      </c>
      <c r="C9" s="99" t="s">
        <v>427</v>
      </c>
      <c r="D9" s="317"/>
      <c r="E9" s="318" t="s">
        <v>493</v>
      </c>
      <c r="F9" s="260" t="s">
        <v>495</v>
      </c>
      <c r="G9" s="318" t="s">
        <v>8</v>
      </c>
      <c r="H9" s="455" t="s">
        <v>495</v>
      </c>
      <c r="I9" s="319" t="s">
        <v>407</v>
      </c>
      <c r="J9" s="320" t="s">
        <v>495</v>
      </c>
      <c r="K9" s="319" t="s">
        <v>407</v>
      </c>
      <c r="L9" s="150"/>
      <c r="M9" s="320" t="s">
        <v>664</v>
      </c>
      <c r="N9" s="150"/>
      <c r="O9" s="321" t="s">
        <v>491</v>
      </c>
      <c r="P9" s="260" t="s">
        <v>495</v>
      </c>
      <c r="Q9" s="318" t="s">
        <v>418</v>
      </c>
      <c r="R9" s="260" t="s">
        <v>495</v>
      </c>
      <c r="S9" s="318" t="s">
        <v>44</v>
      </c>
      <c r="T9" s="260" t="s">
        <v>495</v>
      </c>
      <c r="U9" s="319" t="s">
        <v>497</v>
      </c>
      <c r="V9" s="320" t="s">
        <v>495</v>
      </c>
      <c r="W9" s="106" t="s">
        <v>527</v>
      </c>
      <c r="X9" s="106" t="s">
        <v>528</v>
      </c>
      <c r="Y9" s="101" t="s">
        <v>529</v>
      </c>
      <c r="Z9" s="318" t="s">
        <v>1</v>
      </c>
      <c r="AA9" s="318" t="s">
        <v>491</v>
      </c>
      <c r="AB9" s="318" t="s">
        <v>525</v>
      </c>
      <c r="AC9" s="318" t="s">
        <v>43</v>
      </c>
      <c r="AD9" s="322" t="s">
        <v>551</v>
      </c>
      <c r="AE9" s="47"/>
      <c r="AF9" s="22"/>
      <c r="AG9" s="22"/>
      <c r="AH9" s="22"/>
      <c r="AO9" s="4"/>
    </row>
    <row r="10" spans="1:55" ht="15.6">
      <c r="A10" s="47"/>
      <c r="B10" s="89">
        <f>+'Ark1'!C574</f>
        <v>2023</v>
      </c>
      <c r="C10" s="89">
        <f>+'Ark1'!G574</f>
        <v>1</v>
      </c>
      <c r="D10" s="90" t="str">
        <f>VLOOKUP(C10,$AK$5:$AL$8,2)</f>
        <v>Øst</v>
      </c>
      <c r="E10" s="89">
        <f>+'Ark1'!Q574</f>
        <v>209</v>
      </c>
      <c r="F10" s="98">
        <f>+E10-E15</f>
        <v>33</v>
      </c>
      <c r="G10" s="89">
        <f>+'Ark1'!R574</f>
        <v>2872</v>
      </c>
      <c r="H10" s="456">
        <f>+G10-G15</f>
        <v>324</v>
      </c>
      <c r="I10" s="92">
        <f>+'Ark1'!AG574</f>
        <v>31.3132357006726</v>
      </c>
      <c r="J10" s="151">
        <f>+I10-I15</f>
        <v>2.1352754860021932</v>
      </c>
      <c r="K10" s="92">
        <f>+'Ark1'!AH574</f>
        <v>3.7256267409470754</v>
      </c>
      <c r="L10" s="150"/>
      <c r="M10" s="128">
        <f>+'Ark1'!AI574</f>
        <v>1342</v>
      </c>
      <c r="N10" s="150"/>
      <c r="O10" s="90">
        <f>+'Ark1'!S574</f>
        <v>5.4331476323119778</v>
      </c>
      <c r="P10" s="118">
        <f>+O10-O15</f>
        <v>2.221415671477267E-3</v>
      </c>
      <c r="Q10" s="90">
        <f>+'Ark1'!T574</f>
        <v>5.6674791086350975</v>
      </c>
      <c r="R10" s="118">
        <f>+Q10-Q15</f>
        <v>-0.19241100125501287</v>
      </c>
      <c r="S10" s="90">
        <f>+'Ark1'!U574</f>
        <v>20.783844011142012</v>
      </c>
      <c r="T10" s="118">
        <f>+S10-S15</f>
        <v>-0.68401313171508704</v>
      </c>
      <c r="U10" s="92">
        <f>+'Ark1'!W574</f>
        <v>6.128133704735375</v>
      </c>
      <c r="V10" s="151">
        <f>+U10-U15</f>
        <v>1.1438322918625348</v>
      </c>
      <c r="W10" s="147">
        <f>+'Ark1'!X574</f>
        <v>79.213091922005574</v>
      </c>
      <c r="X10" s="147">
        <f>+'Ark1'!Y574</f>
        <v>28.969359331476326</v>
      </c>
      <c r="Y10" s="92">
        <f>+'Ark1'!Z574</f>
        <v>6.2199900794520637</v>
      </c>
      <c r="Z10" s="90">
        <f>+'Ark1'!Z574</f>
        <v>6.2199900794520637</v>
      </c>
      <c r="AA10" s="90">
        <f>+'Ark1'!AA574</f>
        <v>1.8969962645685077</v>
      </c>
      <c r="AB10" s="90">
        <f>+'Ark1'!AB574</f>
        <v>2.1248826404382841</v>
      </c>
      <c r="AC10" s="90">
        <f>+S10/O10</f>
        <v>3.8253781081773814</v>
      </c>
      <c r="AD10" s="147">
        <f>+G10/E10</f>
        <v>13.741626794258373</v>
      </c>
      <c r="AE10" s="47"/>
      <c r="AF10" s="22"/>
      <c r="AG10" s="22"/>
      <c r="AH10" s="22"/>
      <c r="AO10" s="49"/>
    </row>
    <row r="11" spans="1:55" ht="15.6">
      <c r="A11" s="47"/>
      <c r="B11" s="89">
        <f>+'Ark1'!C575</f>
        <v>2023</v>
      </c>
      <c r="C11" s="89">
        <f>+'Ark1'!G575</f>
        <v>2</v>
      </c>
      <c r="D11" s="90" t="str">
        <f t="shared" ref="D11:D13" si="0">VLOOKUP(C11,$AK$5:$AL$8,2)</f>
        <v>Vest</v>
      </c>
      <c r="E11" s="89">
        <f>+'Ark1'!Q575</f>
        <v>238</v>
      </c>
      <c r="F11" s="98">
        <f t="shared" ref="F11:F13" si="1">+E11-E16</f>
        <v>34</v>
      </c>
      <c r="G11" s="89">
        <f>+'Ark1'!R575</f>
        <v>2713</v>
      </c>
      <c r="H11" s="456">
        <f t="shared" ref="H11:H13" si="2">+G11-G16</f>
        <v>124.47000000000025</v>
      </c>
      <c r="I11" s="92">
        <f>+'Ark1'!AG575</f>
        <v>28.269843426477301</v>
      </c>
      <c r="J11" s="151">
        <f t="shared" ref="J11:J13" si="3">+I11-I16</f>
        <v>-1.1053583718205857</v>
      </c>
      <c r="K11" s="92">
        <f>+'Ark1'!AH575</f>
        <v>7.3719130114264661E-2</v>
      </c>
      <c r="L11" s="150"/>
      <c r="M11" s="128">
        <f>+'Ark1'!AI575</f>
        <v>141</v>
      </c>
      <c r="N11" s="150"/>
      <c r="O11" s="90">
        <f>+'Ark1'!S575</f>
        <v>5.1828234426833761</v>
      </c>
      <c r="P11" s="118">
        <f t="shared" ref="P11:P13" si="4">+O11-O16</f>
        <v>-1.0494772674374708E-2</v>
      </c>
      <c r="Q11" s="90">
        <f>+'Ark1'!T575</f>
        <v>5.3984518982676013</v>
      </c>
      <c r="R11" s="118">
        <f t="shared" ref="R11:R13" si="5">+Q11-Q16</f>
        <v>-6.758480982540771E-2</v>
      </c>
      <c r="S11" s="90">
        <f>+'Ark1'!U575</f>
        <v>19.863509030593445</v>
      </c>
      <c r="T11" s="118">
        <f t="shared" ref="T11:T13" si="6">+S11-S16</f>
        <v>-1.4110637964551138</v>
      </c>
      <c r="U11" s="92">
        <f>+'Ark1'!W575</f>
        <v>1.9904165130851452</v>
      </c>
      <c r="V11" s="151">
        <f t="shared" ref="V11:V13" si="7">+U11-U16</f>
        <v>-9.5709589374552095E-2</v>
      </c>
      <c r="W11" s="147">
        <f>+'Ark1'!X575</f>
        <v>75.414670106892771</v>
      </c>
      <c r="X11" s="147">
        <f>+'Ark1'!Y575</f>
        <v>24.880206413564316</v>
      </c>
      <c r="Y11" s="92">
        <f>+'Ark1'!Z575</f>
        <v>5.8576027760183509</v>
      </c>
      <c r="Z11" s="90">
        <f>+'Ark1'!Z575</f>
        <v>5.8576027760183509</v>
      </c>
      <c r="AA11" s="90">
        <f>+'Ark1'!AA575</f>
        <v>1.5057721074822721</v>
      </c>
      <c r="AB11" s="90">
        <f>+'Ark1'!AB575</f>
        <v>2.1105000951592157</v>
      </c>
      <c r="AC11" s="90">
        <f t="shared" ref="AC11:AC13" si="8">+S11/O11</f>
        <v>3.8325652514045956</v>
      </c>
      <c r="AD11" s="147">
        <f t="shared" ref="AD11:AD13" si="9">+G11/E11</f>
        <v>11.399159663865547</v>
      </c>
      <c r="AE11" s="47"/>
      <c r="AF11" s="22"/>
      <c r="AG11" s="22"/>
      <c r="AH11" s="22"/>
      <c r="AO11" s="49"/>
    </row>
    <row r="12" spans="1:55" ht="15.6">
      <c r="A12" s="47"/>
      <c r="B12" s="89">
        <f>+'Ark1'!C576</f>
        <v>2023</v>
      </c>
      <c r="C12" s="89">
        <f>+'Ark1'!G576</f>
        <v>3</v>
      </c>
      <c r="D12" s="90" t="str">
        <f t="shared" si="0"/>
        <v>Midt</v>
      </c>
      <c r="E12" s="89">
        <f>+'Ark1'!Q576</f>
        <v>112</v>
      </c>
      <c r="F12" s="98">
        <f t="shared" si="1"/>
        <v>11</v>
      </c>
      <c r="G12" s="89">
        <f>+'Ark1'!R576</f>
        <v>1198</v>
      </c>
      <c r="H12" s="456">
        <f t="shared" si="2"/>
        <v>49</v>
      </c>
      <c r="I12" s="92">
        <f>+'Ark1'!AG576</f>
        <v>13.281916799430936</v>
      </c>
      <c r="J12" s="151">
        <f t="shared" si="3"/>
        <v>0.30082605672732576</v>
      </c>
      <c r="K12" s="92">
        <f>+'Ark1'!AH576</f>
        <v>0.25041736227045075</v>
      </c>
      <c r="L12" s="150"/>
      <c r="M12" s="128">
        <f>+'Ark1'!AI576</f>
        <v>0</v>
      </c>
      <c r="N12" s="150"/>
      <c r="O12" s="90">
        <f>+'Ark1'!S576</f>
        <v>5.3038397328881475</v>
      </c>
      <c r="P12" s="118">
        <f t="shared" si="4"/>
        <v>0.38652032470711983</v>
      </c>
      <c r="Q12" s="90">
        <f>+'Ark1'!T576</f>
        <v>5.7729549248747922</v>
      </c>
      <c r="R12" s="118">
        <f t="shared" si="5"/>
        <v>0.25859461155886621</v>
      </c>
      <c r="S12" s="90">
        <f>+'Ark1'!U576</f>
        <v>21.134223706176968</v>
      </c>
      <c r="T12" s="118">
        <f t="shared" si="6"/>
        <v>-4.5697964841281191E-2</v>
      </c>
      <c r="U12" s="92">
        <f>+'Ark1'!W576</f>
        <v>3.7562604340567622</v>
      </c>
      <c r="V12" s="151">
        <f t="shared" si="7"/>
        <v>0.7101333670419665</v>
      </c>
      <c r="W12" s="147">
        <f>+'Ark1'!X576</f>
        <v>79.716193656093509</v>
      </c>
      <c r="X12" s="147">
        <f>+'Ark1'!Y576</f>
        <v>34.223706176961599</v>
      </c>
      <c r="Y12" s="92">
        <f>+'Ark1'!Z576</f>
        <v>6.4853743781486868</v>
      </c>
      <c r="Z12" s="90">
        <f>+'Ark1'!Z576</f>
        <v>6.4853743781486868</v>
      </c>
      <c r="AA12" s="90">
        <f>+'Ark1'!AA576</f>
        <v>1.7747539360654756</v>
      </c>
      <c r="AB12" s="90">
        <f>+'Ark1'!AB576</f>
        <v>2.1939063695234005</v>
      </c>
      <c r="AC12" s="90">
        <f t="shared" si="8"/>
        <v>3.9847025495750716</v>
      </c>
      <c r="AD12" s="147">
        <f t="shared" si="9"/>
        <v>10.696428571428571</v>
      </c>
      <c r="AE12" s="47"/>
      <c r="AF12" s="22"/>
      <c r="AG12" s="22"/>
      <c r="AH12" s="22"/>
      <c r="AO12" s="49"/>
    </row>
    <row r="13" spans="1:55" ht="15.6">
      <c r="A13" s="47"/>
      <c r="B13" s="89">
        <f>+'Ark1'!C577</f>
        <v>2023</v>
      </c>
      <c r="C13" s="89">
        <f>+'Ark1'!G577</f>
        <v>4</v>
      </c>
      <c r="D13" s="90" t="str">
        <f t="shared" si="0"/>
        <v>Nord</v>
      </c>
      <c r="E13" s="89">
        <f>+'Ark1'!Q577</f>
        <v>90</v>
      </c>
      <c r="F13" s="98">
        <f t="shared" si="1"/>
        <v>-10</v>
      </c>
      <c r="G13" s="89">
        <f>+'Ark1'!R577</f>
        <v>2418</v>
      </c>
      <c r="H13" s="456">
        <f t="shared" si="2"/>
        <v>-58</v>
      </c>
      <c r="I13" s="92">
        <f>+'Ark1'!AG577</f>
        <v>27.135004073419161</v>
      </c>
      <c r="J13" s="151">
        <f t="shared" si="3"/>
        <v>-1.3307431709089599</v>
      </c>
      <c r="K13" s="92">
        <f>+'Ark1'!AH577</f>
        <v>0</v>
      </c>
      <c r="L13" s="150"/>
      <c r="M13" s="128">
        <f>+'Ark1'!AI577</f>
        <v>0</v>
      </c>
      <c r="N13" s="150"/>
      <c r="O13" s="90">
        <f>+'Ark1'!S577</f>
        <v>5.1356492969396204</v>
      </c>
      <c r="P13" s="118">
        <f t="shared" si="4"/>
        <v>-8.1309938519797953E-3</v>
      </c>
      <c r="Q13" s="90">
        <f>+'Ark1'!T577</f>
        <v>5.605459057071962</v>
      </c>
      <c r="R13" s="118">
        <f t="shared" si="5"/>
        <v>0.16563676304934472</v>
      </c>
      <c r="S13" s="90">
        <f>+'Ark1'!U577</f>
        <v>21.392224979321789</v>
      </c>
      <c r="T13" s="118">
        <f t="shared" si="6"/>
        <v>-0.1606465877218497</v>
      </c>
      <c r="U13" s="92">
        <f>+'Ark1'!W577</f>
        <v>3.5980148883374694</v>
      </c>
      <c r="V13" s="151">
        <f t="shared" si="7"/>
        <v>-0.23881871424734591</v>
      </c>
      <c r="W13" s="147">
        <f>+'Ark1'!X577</f>
        <v>83.374689826302713</v>
      </c>
      <c r="X13" s="147">
        <f>+'Ark1'!Y577</f>
        <v>34.863523573201</v>
      </c>
      <c r="Y13" s="92">
        <f>+'Ark1'!Z577</f>
        <v>5.6793851030477844</v>
      </c>
      <c r="Z13" s="90">
        <f>+'Ark1'!Z577</f>
        <v>5.6793851030477844</v>
      </c>
      <c r="AA13" s="90">
        <f>+'Ark1'!AA577</f>
        <v>1.5026179292406157</v>
      </c>
      <c r="AB13" s="90">
        <f>+'Ark1'!AB577</f>
        <v>2.1582940545697595</v>
      </c>
      <c r="AC13" s="90">
        <f t="shared" si="8"/>
        <v>4.1654372684812433</v>
      </c>
      <c r="AD13" s="147">
        <f t="shared" si="9"/>
        <v>26.866666666666667</v>
      </c>
      <c r="AE13" s="47"/>
      <c r="AF13" s="22"/>
      <c r="AG13" s="22"/>
      <c r="AH13" s="22"/>
      <c r="AO13" s="49"/>
    </row>
    <row r="14" spans="1:55">
      <c r="A14" s="47"/>
      <c r="B14" s="47"/>
      <c r="C14" s="47"/>
      <c r="D14" s="47"/>
      <c r="E14" s="47"/>
      <c r="F14" s="47"/>
      <c r="G14" s="47"/>
      <c r="H14" s="72"/>
      <c r="I14" s="47"/>
      <c r="J14" s="47"/>
      <c r="K14" s="47"/>
      <c r="L14" s="150"/>
      <c r="M14" s="47"/>
      <c r="N14" s="150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  <c r="AC14" s="47"/>
      <c r="AD14" s="47"/>
      <c r="AE14" s="47"/>
      <c r="AF14" s="22"/>
      <c r="AG14" s="22"/>
      <c r="AH14" s="22"/>
      <c r="AO14" s="49"/>
    </row>
    <row r="15" spans="1:55" ht="15.6">
      <c r="A15" s="47"/>
      <c r="B15" s="89">
        <f>+'Ark1'!C578</f>
        <v>2022</v>
      </c>
      <c r="C15" s="89">
        <f>+'Ark1'!G578</f>
        <v>1</v>
      </c>
      <c r="D15" s="90" t="str">
        <f t="shared" ref="D15:D83" si="10">VLOOKUP(C15,$AK$5:$AL$8,2)</f>
        <v>Øst</v>
      </c>
      <c r="E15" s="89">
        <f>+'Ark1'!Q578</f>
        <v>176</v>
      </c>
      <c r="F15" s="98">
        <f t="shared" ref="F15:F35" si="11">+E15-E20</f>
        <v>5</v>
      </c>
      <c r="G15" s="89">
        <f>+'Ark1'!R578</f>
        <v>2548</v>
      </c>
      <c r="H15" s="456">
        <f t="shared" ref="H15:H35" si="12">+G15-G20</f>
        <v>199</v>
      </c>
      <c r="I15" s="92">
        <f>+'Ark1'!AG578</f>
        <v>29.177960214670406</v>
      </c>
      <c r="J15" s="151">
        <f t="shared" ref="J15:J35" si="13">+I15-I20</f>
        <v>2.7147498637230036</v>
      </c>
      <c r="K15" s="92">
        <f>+'Ark1'!AH578</f>
        <v>3.021978021978021</v>
      </c>
      <c r="L15" s="150"/>
      <c r="M15" s="128">
        <f>+'Ark1'!AI578</f>
        <v>10</v>
      </c>
      <c r="N15" s="150"/>
      <c r="O15" s="90">
        <f>+'Ark1'!S578</f>
        <v>5.4309262166405006</v>
      </c>
      <c r="P15" s="118">
        <f t="shared" ref="P15:P35" si="14">+O15-O20</f>
        <v>9.2058613405080258E-2</v>
      </c>
      <c r="Q15" s="90">
        <f>+'Ark1'!T578</f>
        <v>5.8598901098901104</v>
      </c>
      <c r="R15" s="118">
        <f t="shared" ref="R15:R35" si="15">+Q15-Q20</f>
        <v>0.11276367310850066</v>
      </c>
      <c r="S15" s="90">
        <f>+'Ark1'!U578</f>
        <v>21.467857142857099</v>
      </c>
      <c r="T15" s="118">
        <f t="shared" ref="T15:T35" si="16">+S15-S20</f>
        <v>-0.51318159703217958</v>
      </c>
      <c r="U15" s="92">
        <f>+'Ark1'!W578</f>
        <v>4.9843014128728402</v>
      </c>
      <c r="V15" s="151">
        <f t="shared" ref="V15:V35" si="17">+U15-U20</f>
        <v>0.98259856059527628</v>
      </c>
      <c r="W15" s="147">
        <f>+'Ark1'!X578</f>
        <v>82.260596546310822</v>
      </c>
      <c r="X15" s="147">
        <f>+'Ark1'!Y578</f>
        <v>33.673469387755112</v>
      </c>
      <c r="Y15" s="92">
        <f>+'Ark1'!Z578</f>
        <v>6.4065237765523779</v>
      </c>
      <c r="Z15" s="90">
        <f>+'Ark1'!Z578</f>
        <v>6.4065237765523779</v>
      </c>
      <c r="AA15" s="90">
        <f>+'Ark1'!AA578</f>
        <v>1.9144623313358495</v>
      </c>
      <c r="AB15" s="90">
        <f>+'Ark1'!AB578</f>
        <v>2.2382591604988078</v>
      </c>
      <c r="AC15" s="90">
        <f t="shared" ref="AC15:AC75" si="18">+S15/O15</f>
        <v>3.9528905911258785</v>
      </c>
      <c r="AD15" s="147">
        <f t="shared" ref="AD15:AD75" si="19">+G15/E15</f>
        <v>14.477272727272727</v>
      </c>
      <c r="AE15" s="47"/>
      <c r="AF15" s="22"/>
      <c r="AG15" s="22"/>
      <c r="AH15" s="22"/>
      <c r="AO15" s="49"/>
    </row>
    <row r="16" spans="1:55" ht="15.6">
      <c r="A16" s="47"/>
      <c r="B16" s="89">
        <f>+'Ark1'!C579</f>
        <v>2022</v>
      </c>
      <c r="C16" s="89">
        <f>+'Ark1'!G579</f>
        <v>2</v>
      </c>
      <c r="D16" s="90" t="str">
        <f t="shared" ref="D16:D18" si="20">VLOOKUP(C16,$AK$5:$AL$8,2)</f>
        <v>Vest</v>
      </c>
      <c r="E16" s="89">
        <f>+'Ark1'!Q579</f>
        <v>204</v>
      </c>
      <c r="F16" s="98">
        <f t="shared" ref="F16:F18" si="21">+E16-E21</f>
        <v>7</v>
      </c>
      <c r="G16" s="89">
        <f>+'Ark1'!R579</f>
        <v>2588.5299999999997</v>
      </c>
      <c r="H16" s="456">
        <f t="shared" ref="H16:H18" si="22">+G16-G21</f>
        <v>-46.470000000000255</v>
      </c>
      <c r="I16" s="92">
        <f>+'Ark1'!AG579</f>
        <v>29.375201798297887</v>
      </c>
      <c r="J16" s="151">
        <f t="shared" ref="J16:J18" si="23">+I16-I21</f>
        <v>0.69592938069940047</v>
      </c>
      <c r="K16" s="92">
        <f>+'Ark1'!AH579</f>
        <v>0.34768768374328302</v>
      </c>
      <c r="L16" s="150"/>
      <c r="M16" s="128">
        <f>+'Ark1'!AI579</f>
        <v>158</v>
      </c>
      <c r="N16" s="150"/>
      <c r="O16" s="90">
        <f>+'Ark1'!S579</f>
        <v>5.1933182153577508</v>
      </c>
      <c r="P16" s="118">
        <f t="shared" ref="P16:P18" si="24">+O16-O21</f>
        <v>-3.0590703048322787E-2</v>
      </c>
      <c r="Q16" s="90">
        <f>+'Ark1'!T579</f>
        <v>5.466036708093009</v>
      </c>
      <c r="R16" s="118">
        <f t="shared" ref="R16:R18" si="25">+Q16-Q21</f>
        <v>0.12334221093930875</v>
      </c>
      <c r="S16" s="90">
        <f>+'Ark1'!U579</f>
        <v>21.274572827048559</v>
      </c>
      <c r="T16" s="118">
        <f t="shared" ref="T16:T18" si="26">+S16-S21</f>
        <v>3.8402049059936161E-2</v>
      </c>
      <c r="U16" s="92">
        <f>+'Ark1'!W579</f>
        <v>2.0861261024596973</v>
      </c>
      <c r="V16" s="151">
        <f t="shared" ref="V16:V18" si="27">+U16-U21</f>
        <v>-7.706175332777887E-2</v>
      </c>
      <c r="W16" s="147">
        <f>+'Ark1'!X579</f>
        <v>84.990322692802508</v>
      </c>
      <c r="X16" s="147">
        <f>+'Ark1'!Y579</f>
        <v>31.562315290918008</v>
      </c>
      <c r="Y16" s="92">
        <f>+'Ark1'!Z579</f>
        <v>5.5779771739603206</v>
      </c>
      <c r="Z16" s="90">
        <f>+'Ark1'!Z579</f>
        <v>5.5779771739603206</v>
      </c>
      <c r="AA16" s="90">
        <f>+'Ark1'!AA579</f>
        <v>1.5315825561580423</v>
      </c>
      <c r="AB16" s="90">
        <f>+'Ark1'!AB579</f>
        <v>1.9162979026143463</v>
      </c>
      <c r="AC16" s="90">
        <f t="shared" ref="AC16:AC18" si="28">+S16/O16</f>
        <v>4.096527873862053</v>
      </c>
      <c r="AD16" s="147">
        <f t="shared" ref="AD16:AD18" si="29">+G16/E16</f>
        <v>12.688872549019607</v>
      </c>
      <c r="AE16" s="47"/>
      <c r="AF16" s="22"/>
      <c r="AG16" s="22"/>
      <c r="AH16" s="22"/>
      <c r="AO16" s="49"/>
    </row>
    <row r="17" spans="1:41" ht="15.6">
      <c r="A17" s="47"/>
      <c r="B17" s="89">
        <f>+'Ark1'!C580</f>
        <v>2022</v>
      </c>
      <c r="C17" s="89">
        <f>+'Ark1'!G580</f>
        <v>3</v>
      </c>
      <c r="D17" s="90" t="str">
        <f t="shared" si="20"/>
        <v>Midt</v>
      </c>
      <c r="E17" s="89">
        <f>+'Ark1'!Q580</f>
        <v>101</v>
      </c>
      <c r="F17" s="98">
        <f t="shared" si="21"/>
        <v>-16</v>
      </c>
      <c r="G17" s="89">
        <f>+'Ark1'!R580</f>
        <v>1149</v>
      </c>
      <c r="H17" s="456">
        <f t="shared" si="22"/>
        <v>-305</v>
      </c>
      <c r="I17" s="92">
        <f>+'Ark1'!AG580</f>
        <v>12.981090742703611</v>
      </c>
      <c r="J17" s="151">
        <f t="shared" si="23"/>
        <v>-2.8297537005381113</v>
      </c>
      <c r="K17" s="92">
        <f>+'Ark1'!AH580</f>
        <v>0</v>
      </c>
      <c r="L17" s="150"/>
      <c r="M17" s="128">
        <f>+'Ark1'!AI580</f>
        <v>0</v>
      </c>
      <c r="N17" s="150"/>
      <c r="O17" s="90">
        <f>+'Ark1'!S580</f>
        <v>4.9173194081810276</v>
      </c>
      <c r="P17" s="118">
        <f t="shared" si="24"/>
        <v>-0.11569297146133906</v>
      </c>
      <c r="Q17" s="90">
        <f>+'Ark1'!T580</f>
        <v>5.514360313315926</v>
      </c>
      <c r="R17" s="118">
        <f t="shared" si="25"/>
        <v>-0.2222284074543639</v>
      </c>
      <c r="S17" s="90">
        <f>+'Ark1'!U580</f>
        <v>21.179921671018249</v>
      </c>
      <c r="T17" s="118">
        <f t="shared" si="26"/>
        <v>-3.6852744387527281E-2</v>
      </c>
      <c r="U17" s="92">
        <f>+'Ark1'!W580</f>
        <v>3.0461270670147957</v>
      </c>
      <c r="V17" s="151">
        <f t="shared" si="27"/>
        <v>-2.3871604157912572</v>
      </c>
      <c r="W17" s="147">
        <f>+'Ark1'!X580</f>
        <v>82.332463011314189</v>
      </c>
      <c r="X17" s="147">
        <f>+'Ark1'!Y580</f>
        <v>34.812880765883399</v>
      </c>
      <c r="Y17" s="92">
        <f>+'Ark1'!Z580</f>
        <v>5.8945158897377743</v>
      </c>
      <c r="Z17" s="90">
        <f>+'Ark1'!Z580</f>
        <v>5.8945158897377743</v>
      </c>
      <c r="AA17" s="90">
        <f>+'Ark1'!AA580</f>
        <v>1.6455085224501955</v>
      </c>
      <c r="AB17" s="90">
        <f>+'Ark1'!AB580</f>
        <v>2.0458225612170233</v>
      </c>
      <c r="AC17" s="90">
        <f t="shared" si="28"/>
        <v>4.307208849557516</v>
      </c>
      <c r="AD17" s="147">
        <f t="shared" si="29"/>
        <v>11.376237623762377</v>
      </c>
      <c r="AE17" s="47"/>
      <c r="AF17" s="22"/>
      <c r="AG17" s="22"/>
      <c r="AH17" s="22"/>
      <c r="AO17" s="49"/>
    </row>
    <row r="18" spans="1:41" ht="15.6">
      <c r="A18" s="47"/>
      <c r="B18" s="89">
        <f>+'Ark1'!C581</f>
        <v>2022</v>
      </c>
      <c r="C18" s="89">
        <f>+'Ark1'!G581</f>
        <v>4</v>
      </c>
      <c r="D18" s="90" t="str">
        <f t="shared" si="20"/>
        <v>Nord</v>
      </c>
      <c r="E18" s="89">
        <f>+'Ark1'!Q581</f>
        <v>100</v>
      </c>
      <c r="F18" s="98">
        <f t="shared" si="21"/>
        <v>4</v>
      </c>
      <c r="G18" s="89">
        <f>+'Ark1'!R581</f>
        <v>2476</v>
      </c>
      <c r="H18" s="456">
        <f t="shared" si="22"/>
        <v>-39</v>
      </c>
      <c r="I18" s="92">
        <f>+'Ark1'!AG581</f>
        <v>28.465747244328121</v>
      </c>
      <c r="J18" s="151">
        <f t="shared" si="23"/>
        <v>-0.58092554388426976</v>
      </c>
      <c r="K18" s="92">
        <f>+'Ark1'!AH581</f>
        <v>0</v>
      </c>
      <c r="L18" s="150"/>
      <c r="M18" s="128">
        <f>+'Ark1'!AI581</f>
        <v>0</v>
      </c>
      <c r="N18" s="150"/>
      <c r="O18" s="90">
        <f>+'Ark1'!S581</f>
        <v>5.1437802907916002</v>
      </c>
      <c r="P18" s="118">
        <f t="shared" si="24"/>
        <v>-0.16715410284657217</v>
      </c>
      <c r="Q18" s="90">
        <f>+'Ark1'!T581</f>
        <v>5.4398222940226173</v>
      </c>
      <c r="R18" s="118">
        <f t="shared" si="25"/>
        <v>-0.15779202009269166</v>
      </c>
      <c r="S18" s="90">
        <f>+'Ark1'!U581</f>
        <v>21.552871567043638</v>
      </c>
      <c r="T18" s="118">
        <f t="shared" si="26"/>
        <v>-0.98158568941761715</v>
      </c>
      <c r="U18" s="92">
        <f>+'Ark1'!W581</f>
        <v>3.8368336025848153</v>
      </c>
      <c r="V18" s="151">
        <f t="shared" si="27"/>
        <v>-1.6104825007949062</v>
      </c>
      <c r="W18" s="147">
        <f>+'Ark1'!X581</f>
        <v>86.18739903069465</v>
      </c>
      <c r="X18" s="147">
        <f>+'Ark1'!Y581</f>
        <v>35.177705977382885</v>
      </c>
      <c r="Y18" s="92">
        <f>+'Ark1'!Z581</f>
        <v>5.3937811780860239</v>
      </c>
      <c r="Z18" s="90">
        <f>+'Ark1'!Z581</f>
        <v>5.3937811780860239</v>
      </c>
      <c r="AA18" s="90">
        <f>+'Ark1'!AA581</f>
        <v>1.5596401733432665</v>
      </c>
      <c r="AB18" s="90">
        <f>+'Ark1'!AB581</f>
        <v>2.2100915486459725</v>
      </c>
      <c r="AC18" s="90">
        <f t="shared" si="28"/>
        <v>4.1900840138190985</v>
      </c>
      <c r="AD18" s="147">
        <f t="shared" si="29"/>
        <v>24.76</v>
      </c>
      <c r="AE18" s="47"/>
      <c r="AF18" s="22"/>
      <c r="AG18" s="22"/>
      <c r="AH18" s="22"/>
      <c r="AO18" s="49"/>
    </row>
    <row r="19" spans="1:41">
      <c r="A19" s="47"/>
      <c r="B19" s="47"/>
      <c r="C19" s="47"/>
      <c r="D19" s="47"/>
      <c r="E19" s="47"/>
      <c r="F19" s="47"/>
      <c r="G19" s="47"/>
      <c r="H19" s="72"/>
      <c r="I19" s="47"/>
      <c r="J19" s="47"/>
      <c r="K19" s="47"/>
      <c r="L19" s="150"/>
      <c r="M19" s="47"/>
      <c r="N19" s="150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7"/>
      <c r="AE19" s="47"/>
      <c r="AF19" s="22"/>
      <c r="AG19" s="22"/>
      <c r="AH19" s="22"/>
      <c r="AO19" s="49"/>
    </row>
    <row r="20" spans="1:41" ht="15.6">
      <c r="A20" s="47"/>
      <c r="B20" s="89">
        <f>+'Ark1'!C582</f>
        <v>2021</v>
      </c>
      <c r="C20" s="89">
        <f>+'Ark1'!G582</f>
        <v>1</v>
      </c>
      <c r="D20" s="90" t="str">
        <f t="shared" si="10"/>
        <v>Øst</v>
      </c>
      <c r="E20" s="89">
        <f>+'Ark1'!Q582</f>
        <v>171</v>
      </c>
      <c r="F20" s="98">
        <f t="shared" si="11"/>
        <v>-3</v>
      </c>
      <c r="G20" s="89">
        <f>+'Ark1'!R582</f>
        <v>2349</v>
      </c>
      <c r="H20" s="456">
        <f t="shared" si="12"/>
        <v>-17</v>
      </c>
      <c r="I20" s="92">
        <f>+'Ark1'!AG582</f>
        <v>26.463210350947403</v>
      </c>
      <c r="J20" s="151">
        <f t="shared" si="13"/>
        <v>0.96682521069507743</v>
      </c>
      <c r="K20" s="92">
        <f>+'Ark1'!AH582</f>
        <v>1.8731375053214137</v>
      </c>
      <c r="L20" s="150"/>
      <c r="M20" s="47"/>
      <c r="N20" s="150"/>
      <c r="O20" s="90">
        <f>+'Ark1'!S582</f>
        <v>5.3388676032354203</v>
      </c>
      <c r="P20" s="118">
        <f t="shared" si="14"/>
        <v>0.32787859224640936</v>
      </c>
      <c r="Q20" s="90">
        <f>+'Ark1'!T582</f>
        <v>5.7471264367816097</v>
      </c>
      <c r="R20" s="118">
        <f t="shared" si="15"/>
        <v>-0.12142808561906637</v>
      </c>
      <c r="S20" s="90">
        <f>+'Ark1'!U582</f>
        <v>21.981038739889279</v>
      </c>
      <c r="T20" s="118">
        <f t="shared" si="16"/>
        <v>0.32474541782674393</v>
      </c>
      <c r="U20" s="92">
        <f>+'Ark1'!W582</f>
        <v>4.0017028522775639</v>
      </c>
      <c r="V20" s="151">
        <f t="shared" si="17"/>
        <v>-1.873191484155238</v>
      </c>
      <c r="W20" s="147">
        <f>+'Ark1'!X582</f>
        <v>85.738612175393754</v>
      </c>
      <c r="X20" s="147">
        <f>+'Ark1'!Y582</f>
        <v>37.760749255002146</v>
      </c>
      <c r="Y20" s="92">
        <f>+'Ark1'!Z582</f>
        <v>6.2362115204259281</v>
      </c>
      <c r="Z20" s="90">
        <f>+'Ark1'!Z582</f>
        <v>6.2362115204259281</v>
      </c>
      <c r="AA20" s="90">
        <f>+'Ark1'!AA582</f>
        <v>2.09869928578031</v>
      </c>
      <c r="AB20" s="90">
        <f>+'Ark1'!AB582</f>
        <v>2.2888287295825345</v>
      </c>
      <c r="AC20" s="90">
        <f t="shared" si="18"/>
        <v>4.1171724742843399</v>
      </c>
      <c r="AD20" s="147">
        <f t="shared" si="19"/>
        <v>13.736842105263158</v>
      </c>
      <c r="AE20" s="47"/>
      <c r="AF20" s="22"/>
      <c r="AG20" s="22"/>
      <c r="AH20" s="22"/>
      <c r="AO20" s="49"/>
    </row>
    <row r="21" spans="1:41" ht="15.6">
      <c r="A21" s="47"/>
      <c r="B21" s="89">
        <f>+'Ark1'!C583</f>
        <v>2021</v>
      </c>
      <c r="C21" s="89">
        <f>+'Ark1'!G583</f>
        <v>2</v>
      </c>
      <c r="D21" s="90" t="str">
        <f t="shared" ref="D21:D23" si="30">VLOOKUP(C21,$AK$5:$AL$8,2)</f>
        <v>Vest</v>
      </c>
      <c r="E21" s="89">
        <f>+'Ark1'!Q583</f>
        <v>197</v>
      </c>
      <c r="F21" s="98">
        <f t="shared" ref="F21:F23" si="31">+E21-E26</f>
        <v>-7</v>
      </c>
      <c r="G21" s="89">
        <f>+'Ark1'!R583</f>
        <v>2635</v>
      </c>
      <c r="H21" s="456">
        <f t="shared" ref="H21:H23" si="32">+G21-G26</f>
        <v>-62</v>
      </c>
      <c r="I21" s="92">
        <f>+'Ark1'!AG583</f>
        <v>28.679272417598487</v>
      </c>
      <c r="J21" s="151">
        <f t="shared" ref="J21:J23" si="33">+I21-I26</f>
        <v>0.91206807168576276</v>
      </c>
      <c r="K21" s="92">
        <f>+'Ark1'!AH583</f>
        <v>0.60721062618595822</v>
      </c>
      <c r="L21" s="150"/>
      <c r="M21" s="47"/>
      <c r="N21" s="150"/>
      <c r="O21" s="90">
        <f>+'Ark1'!S583</f>
        <v>5.2239089184060736</v>
      </c>
      <c r="P21" s="118">
        <f t="shared" ref="P21:P23" si="34">+O21-O26</f>
        <v>0.48493969334118603</v>
      </c>
      <c r="Q21" s="90">
        <f>+'Ark1'!T583</f>
        <v>5.3426944971537003</v>
      </c>
      <c r="R21" s="118">
        <f t="shared" ref="R21:R23" si="35">+Q21-Q26</f>
        <v>0.14877532770616586</v>
      </c>
      <c r="S21" s="90">
        <f>+'Ark1'!U583</f>
        <v>21.236170777988622</v>
      </c>
      <c r="T21" s="118">
        <f t="shared" ref="T21:T23" si="36">+S21-S26</f>
        <v>0.54564797487404704</v>
      </c>
      <c r="U21" s="92">
        <f>+'Ark1'!W583</f>
        <v>2.1631878557874762</v>
      </c>
      <c r="V21" s="151">
        <f t="shared" ref="V21:V23" si="37">+U21-U26</f>
        <v>0.19804139675892651</v>
      </c>
      <c r="W21" s="147">
        <f>+'Ark1'!X583</f>
        <v>82.656546489563581</v>
      </c>
      <c r="X21" s="147">
        <f>+'Ark1'!Y583</f>
        <v>31.688804554079692</v>
      </c>
      <c r="Y21" s="92">
        <f>+'Ark1'!Z583</f>
        <v>5.7106917888359954</v>
      </c>
      <c r="Z21" s="90">
        <f>+'Ark1'!Z583</f>
        <v>5.7106917888359954</v>
      </c>
      <c r="AA21" s="90">
        <f>+'Ark1'!AA583</f>
        <v>1.5302011796323276</v>
      </c>
      <c r="AB21" s="90">
        <f>+'Ark1'!AB583</f>
        <v>1.9459047513572996</v>
      </c>
      <c r="AC21" s="90">
        <f t="shared" ref="AC21:AC23" si="38">+S21/O21</f>
        <v>4.0651877951325828</v>
      </c>
      <c r="AD21" s="147">
        <f t="shared" ref="AD21:AD23" si="39">+G21/E21</f>
        <v>13.375634517766498</v>
      </c>
      <c r="AE21" s="47"/>
      <c r="AF21" s="22"/>
      <c r="AG21" s="22"/>
      <c r="AH21" s="22"/>
      <c r="AO21" s="49"/>
    </row>
    <row r="22" spans="1:41" ht="15.6">
      <c r="A22" s="47"/>
      <c r="B22" s="89">
        <f>+'Ark1'!C584</f>
        <v>2021</v>
      </c>
      <c r="C22" s="89">
        <f>+'Ark1'!G584</f>
        <v>3</v>
      </c>
      <c r="D22" s="90" t="str">
        <f t="shared" si="30"/>
        <v>Midt</v>
      </c>
      <c r="E22" s="89">
        <f>+'Ark1'!Q584</f>
        <v>117</v>
      </c>
      <c r="F22" s="98">
        <f t="shared" si="31"/>
        <v>16</v>
      </c>
      <c r="G22" s="89">
        <f>+'Ark1'!R584</f>
        <v>1454</v>
      </c>
      <c r="H22" s="456">
        <f t="shared" si="32"/>
        <v>-66</v>
      </c>
      <c r="I22" s="92">
        <f>+'Ark1'!AG584</f>
        <v>15.810844443241722</v>
      </c>
      <c r="J22" s="151">
        <f t="shared" si="33"/>
        <v>-0.28561657094921777</v>
      </c>
      <c r="K22" s="92">
        <f>+'Ark1'!AH584</f>
        <v>0</v>
      </c>
      <c r="L22" s="150"/>
      <c r="M22" s="47"/>
      <c r="N22" s="150"/>
      <c r="O22" s="90">
        <f>+'Ark1'!S584</f>
        <v>5.0330123796423667</v>
      </c>
      <c r="P22" s="118">
        <f t="shared" si="34"/>
        <v>-0.15580340983131968</v>
      </c>
      <c r="Q22" s="90">
        <f>+'Ark1'!T584</f>
        <v>5.7365887207702899</v>
      </c>
      <c r="R22" s="118">
        <f t="shared" si="35"/>
        <v>6.3562404980814335E-2</v>
      </c>
      <c r="S22" s="90">
        <f>+'Ark1'!U584</f>
        <v>21.216774415405776</v>
      </c>
      <c r="T22" s="118">
        <f t="shared" si="36"/>
        <v>-6.4962426699494813E-2</v>
      </c>
      <c r="U22" s="92">
        <f>+'Ark1'!W584</f>
        <v>5.4332874828060529</v>
      </c>
      <c r="V22" s="151">
        <f t="shared" si="37"/>
        <v>0.63065590385868386</v>
      </c>
      <c r="W22" s="147">
        <f>+'Ark1'!X584</f>
        <v>79.986244841815648</v>
      </c>
      <c r="X22" s="147">
        <f>+'Ark1'!Y584</f>
        <v>32.599724896836321</v>
      </c>
      <c r="Y22" s="92">
        <f>+'Ark1'!Z584</f>
        <v>6.4176384119707022</v>
      </c>
      <c r="Z22" s="90">
        <f>+'Ark1'!Z584</f>
        <v>6.4176384119707022</v>
      </c>
      <c r="AA22" s="90">
        <f>+'Ark1'!AA584</f>
        <v>1.829081783036284</v>
      </c>
      <c r="AB22" s="90">
        <f>+'Ark1'!AB584</f>
        <v>2.3724857799002206</v>
      </c>
      <c r="AC22" s="90">
        <f t="shared" si="38"/>
        <v>4.2155220005465965</v>
      </c>
      <c r="AD22" s="147">
        <f t="shared" si="39"/>
        <v>12.427350427350428</v>
      </c>
      <c r="AE22" s="47"/>
      <c r="AF22" s="22"/>
      <c r="AG22" s="22"/>
      <c r="AH22" s="22"/>
      <c r="AO22" s="49"/>
    </row>
    <row r="23" spans="1:41" ht="15.6">
      <c r="A23" s="47"/>
      <c r="B23" s="89">
        <f>+'Ark1'!C585</f>
        <v>2021</v>
      </c>
      <c r="C23" s="89">
        <f>+'Ark1'!G585</f>
        <v>4</v>
      </c>
      <c r="D23" s="90" t="str">
        <f t="shared" si="30"/>
        <v>Nord</v>
      </c>
      <c r="E23" s="89">
        <f>+'Ark1'!Q585</f>
        <v>96</v>
      </c>
      <c r="F23" s="98">
        <f t="shared" si="31"/>
        <v>-2</v>
      </c>
      <c r="G23" s="89">
        <f>+'Ark1'!R585</f>
        <v>2515</v>
      </c>
      <c r="H23" s="456">
        <f t="shared" si="32"/>
        <v>-227</v>
      </c>
      <c r="I23" s="92">
        <f>+'Ark1'!AG585</f>
        <v>29.046672788212391</v>
      </c>
      <c r="J23" s="151">
        <f t="shared" si="33"/>
        <v>-1.5932767114316171</v>
      </c>
      <c r="K23" s="92">
        <f>+'Ark1'!AH585</f>
        <v>0</v>
      </c>
      <c r="L23" s="150"/>
      <c r="M23" s="47"/>
      <c r="N23" s="150"/>
      <c r="O23" s="90">
        <f>+'Ark1'!S585</f>
        <v>5.3109343936381723</v>
      </c>
      <c r="P23" s="118">
        <f t="shared" si="34"/>
        <v>-1.9846058586480808E-2</v>
      </c>
      <c r="Q23" s="90">
        <f>+'Ark1'!T585</f>
        <v>5.597614314115309</v>
      </c>
      <c r="R23" s="118">
        <f t="shared" si="35"/>
        <v>-0.27364753854698076</v>
      </c>
      <c r="S23" s="90">
        <f>+'Ark1'!U585</f>
        <v>22.534457256461256</v>
      </c>
      <c r="T23" s="118">
        <f t="shared" si="36"/>
        <v>7.8020349094380492E-2</v>
      </c>
      <c r="U23" s="92">
        <f>+'Ark1'!W585</f>
        <v>5.4473161033797215</v>
      </c>
      <c r="V23" s="151">
        <f t="shared" si="37"/>
        <v>0.85213010775608922</v>
      </c>
      <c r="W23" s="147">
        <f>+'Ark1'!X585</f>
        <v>89.423459244532822</v>
      </c>
      <c r="X23" s="147">
        <f>+'Ark1'!Y585</f>
        <v>42.504970178926449</v>
      </c>
      <c r="Y23" s="92">
        <f>+'Ark1'!Z585</f>
        <v>5.6974865768950487</v>
      </c>
      <c r="Z23" s="90">
        <f>+'Ark1'!Z585</f>
        <v>5.6974865768950487</v>
      </c>
      <c r="AA23" s="90">
        <f>+'Ark1'!AA585</f>
        <v>1.6151432122550069</v>
      </c>
      <c r="AB23" s="90">
        <f>+'Ark1'!AB585</f>
        <v>2.4803630919577482</v>
      </c>
      <c r="AC23" s="90">
        <f t="shared" si="38"/>
        <v>4.2430306206483523</v>
      </c>
      <c r="AD23" s="147">
        <f t="shared" si="39"/>
        <v>26.197916666666668</v>
      </c>
      <c r="AE23" s="47"/>
      <c r="AF23" s="22"/>
      <c r="AG23" s="22"/>
      <c r="AH23" s="22"/>
      <c r="AO23" s="49"/>
    </row>
    <row r="24" spans="1:41">
      <c r="A24" s="47"/>
      <c r="B24" s="47"/>
      <c r="C24" s="47"/>
      <c r="D24" s="47"/>
      <c r="E24" s="47"/>
      <c r="F24" s="47"/>
      <c r="G24" s="47"/>
      <c r="H24" s="72"/>
      <c r="I24" s="47"/>
      <c r="J24" s="47"/>
      <c r="K24" s="47"/>
      <c r="L24" s="150"/>
      <c r="M24" s="47"/>
      <c r="N24" s="150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F24" s="22"/>
      <c r="AG24" s="22"/>
      <c r="AH24" s="22"/>
      <c r="AO24" s="49"/>
    </row>
    <row r="25" spans="1:41" ht="15.6">
      <c r="A25" s="47"/>
      <c r="B25" s="89">
        <f>+'Ark1'!C586</f>
        <v>2020</v>
      </c>
      <c r="C25" s="89">
        <f>+'Ark1'!G586</f>
        <v>1</v>
      </c>
      <c r="D25" s="90" t="str">
        <f t="shared" si="10"/>
        <v>Øst</v>
      </c>
      <c r="E25" s="89">
        <f>+'Ark1'!Q586</f>
        <v>174</v>
      </c>
      <c r="F25" s="98">
        <f t="shared" si="11"/>
        <v>14</v>
      </c>
      <c r="G25" s="89">
        <f>+'Ark1'!R586</f>
        <v>2366</v>
      </c>
      <c r="H25" s="456">
        <f t="shared" si="12"/>
        <v>26</v>
      </c>
      <c r="I25" s="92">
        <f>+'Ark1'!AG586</f>
        <v>25.496385140252325</v>
      </c>
      <c r="J25" s="151">
        <f t="shared" si="13"/>
        <v>-1.5528086245147712</v>
      </c>
      <c r="K25" s="92">
        <f>+'Ark1'!AH586</f>
        <v>0.97210481825866413</v>
      </c>
      <c r="L25" s="150"/>
      <c r="M25" s="47"/>
      <c r="N25" s="150"/>
      <c r="O25" s="90">
        <f>+'Ark1'!S586</f>
        <v>5.0109890109890109</v>
      </c>
      <c r="P25" s="118">
        <f t="shared" si="14"/>
        <v>-0.18815628815628838</v>
      </c>
      <c r="Q25" s="90">
        <f>+'Ark1'!T586</f>
        <v>5.8685545224006761</v>
      </c>
      <c r="R25" s="118">
        <f t="shared" si="15"/>
        <v>0.12453742838358117</v>
      </c>
      <c r="S25" s="90">
        <f>+'Ark1'!U586</f>
        <v>21.656293322062535</v>
      </c>
      <c r="T25" s="118">
        <f t="shared" si="16"/>
        <v>-0.41480496853570159</v>
      </c>
      <c r="U25" s="92">
        <f>+'Ark1'!W586</f>
        <v>5.8748943364328019</v>
      </c>
      <c r="V25" s="151">
        <f t="shared" si="17"/>
        <v>1.3022447637832295</v>
      </c>
      <c r="W25" s="147">
        <f>+'Ark1'!X586</f>
        <v>86.136939983093853</v>
      </c>
      <c r="X25" s="147">
        <f>+'Ark1'!Y586</f>
        <v>33.854606931530007</v>
      </c>
      <c r="Y25" s="92">
        <f>+'Ark1'!Z586</f>
        <v>6.0447960262807694</v>
      </c>
      <c r="Z25" s="90">
        <f>+'Ark1'!Z586</f>
        <v>6.0447960262807694</v>
      </c>
      <c r="AA25" s="90">
        <f>+'Ark1'!AA586</f>
        <v>2.1112060914292248</v>
      </c>
      <c r="AB25" s="90">
        <f>+'Ark1'!AB586</f>
        <v>2.3764589731897017</v>
      </c>
      <c r="AC25" s="90">
        <f t="shared" si="18"/>
        <v>4.3217602901484442</v>
      </c>
      <c r="AD25" s="147">
        <f t="shared" si="19"/>
        <v>13.597701149425287</v>
      </c>
      <c r="AE25" s="47"/>
      <c r="AF25" s="22"/>
      <c r="AG25" s="22"/>
      <c r="AH25" s="22"/>
      <c r="AO25" s="49"/>
    </row>
    <row r="26" spans="1:41" ht="15.6">
      <c r="A26" s="47"/>
      <c r="B26" s="89">
        <f>+'Ark1'!C587</f>
        <v>2020</v>
      </c>
      <c r="C26" s="89">
        <f>+'Ark1'!G587</f>
        <v>2</v>
      </c>
      <c r="D26" s="90" t="str">
        <f t="shared" si="10"/>
        <v>Vest</v>
      </c>
      <c r="E26" s="89">
        <f>+'Ark1'!Q587</f>
        <v>204</v>
      </c>
      <c r="F26" s="98">
        <f t="shared" si="11"/>
        <v>-11</v>
      </c>
      <c r="G26" s="89">
        <f>+'Ark1'!R587</f>
        <v>2697</v>
      </c>
      <c r="H26" s="456">
        <f t="shared" ref="H26:H28" si="40">+G26-G31</f>
        <v>-73</v>
      </c>
      <c r="I26" s="92">
        <f>+'Ark1'!AG587</f>
        <v>27.767204345912724</v>
      </c>
      <c r="J26" s="151">
        <f t="shared" ref="J26:J28" si="41">+I26-I31</f>
        <v>-2.2909562938066763</v>
      </c>
      <c r="K26" s="92">
        <f>+'Ark1'!AH587</f>
        <v>0.18539117538005187</v>
      </c>
      <c r="L26" s="150"/>
      <c r="M26" s="47"/>
      <c r="N26" s="150"/>
      <c r="O26" s="90">
        <f>+'Ark1'!S587</f>
        <v>4.7389692250648876</v>
      </c>
      <c r="P26" s="118">
        <f t="shared" ref="P26:P28" si="42">+O26-O31</f>
        <v>1.4420488602793213E-2</v>
      </c>
      <c r="Q26" s="90">
        <f>+'Ark1'!T587</f>
        <v>5.1939191694475344</v>
      </c>
      <c r="R26" s="118">
        <f t="shared" ref="R26:R28" si="43">+Q26-Q31</f>
        <v>9.8036459818304778E-3</v>
      </c>
      <c r="S26" s="90">
        <f>+'Ark1'!U587</f>
        <v>20.690522803114575</v>
      </c>
      <c r="T26" s="118">
        <f t="shared" ref="T26:T28" si="44">+S26-S31</f>
        <v>-2.8444705910700918E-2</v>
      </c>
      <c r="U26" s="92">
        <f>+'Ark1'!W587</f>
        <v>1.9651464590285497</v>
      </c>
      <c r="V26" s="151">
        <f t="shared" ref="V26:V28" si="45">+U26-U31</f>
        <v>1.5687975274037314E-2</v>
      </c>
      <c r="W26" s="147">
        <f>+'Ark1'!X587</f>
        <v>80.97886540600669</v>
      </c>
      <c r="X26" s="147">
        <f>+'Ark1'!Y587</f>
        <v>28.327771598071926</v>
      </c>
      <c r="Y26" s="92">
        <f>+'Ark1'!Z587</f>
        <v>5.9748271706604275</v>
      </c>
      <c r="Z26" s="90">
        <f>+'Ark1'!Z587</f>
        <v>5.9748271706604275</v>
      </c>
      <c r="AA26" s="90">
        <f>+'Ark1'!AA587</f>
        <v>1.5276750317920131</v>
      </c>
      <c r="AB26" s="90">
        <f>+'Ark1'!AB587</f>
        <v>2.0973331119699177</v>
      </c>
      <c r="AC26" s="90">
        <f t="shared" ref="AC26:AC28" si="46">+S26/O26</f>
        <v>4.3660386511227607</v>
      </c>
      <c r="AD26" s="147">
        <f t="shared" ref="AD26:AD28" si="47">+G26/E26</f>
        <v>13.220588235294118</v>
      </c>
      <c r="AE26" s="47"/>
      <c r="AF26" s="22"/>
      <c r="AG26" s="22"/>
      <c r="AH26" s="22"/>
      <c r="AO26" s="19"/>
    </row>
    <row r="27" spans="1:41" ht="15.6">
      <c r="A27" s="47"/>
      <c r="B27" s="89">
        <f>+'Ark1'!C588</f>
        <v>2020</v>
      </c>
      <c r="C27" s="89">
        <f>+'Ark1'!G588</f>
        <v>3</v>
      </c>
      <c r="D27" s="90" t="str">
        <f t="shared" si="10"/>
        <v>Midt</v>
      </c>
      <c r="E27" s="89">
        <f>+'Ark1'!Q588</f>
        <v>101</v>
      </c>
      <c r="F27" s="98">
        <f t="shared" si="11"/>
        <v>21</v>
      </c>
      <c r="G27" s="89">
        <f>+'Ark1'!R588</f>
        <v>1520</v>
      </c>
      <c r="H27" s="456">
        <f t="shared" si="40"/>
        <v>241</v>
      </c>
      <c r="I27" s="92">
        <f>+'Ark1'!AG588</f>
        <v>16.09646101419094</v>
      </c>
      <c r="J27" s="151">
        <f t="shared" si="41"/>
        <v>1.4156615776078958</v>
      </c>
      <c r="K27" s="92">
        <f>+'Ark1'!AH588</f>
        <v>0</v>
      </c>
      <c r="L27" s="150"/>
      <c r="M27" s="47"/>
      <c r="N27" s="150"/>
      <c r="O27" s="90">
        <f>+'Ark1'!S588</f>
        <v>5.1888157894736864</v>
      </c>
      <c r="P27" s="118">
        <f t="shared" si="42"/>
        <v>0.3342419036253661</v>
      </c>
      <c r="Q27" s="90">
        <f>+'Ark1'!T588</f>
        <v>5.6730263157894756</v>
      </c>
      <c r="R27" s="118">
        <f t="shared" si="43"/>
        <v>-0.2487876013332766</v>
      </c>
      <c r="S27" s="90">
        <f>+'Ark1'!U588</f>
        <v>21.281736842105271</v>
      </c>
      <c r="T27" s="118">
        <f t="shared" si="44"/>
        <v>-0.63443203983372598</v>
      </c>
      <c r="U27" s="92">
        <f>+'Ark1'!W588</f>
        <v>4.802631578947369</v>
      </c>
      <c r="V27" s="151">
        <f t="shared" si="45"/>
        <v>-0.27946380807374016</v>
      </c>
      <c r="W27" s="147">
        <f>+'Ark1'!X588</f>
        <v>82.039473684210492</v>
      </c>
      <c r="X27" s="147">
        <f>+'Ark1'!Y588</f>
        <v>34.276315789473678</v>
      </c>
      <c r="Y27" s="92">
        <f>+'Ark1'!Z588</f>
        <v>6.2961730238722415</v>
      </c>
      <c r="Z27" s="90">
        <f>+'Ark1'!Z588</f>
        <v>6.2961730238722415</v>
      </c>
      <c r="AA27" s="90">
        <f>+'Ark1'!AA588</f>
        <v>1.6552964968193062</v>
      </c>
      <c r="AB27" s="90">
        <f>+'Ark1'!AB588</f>
        <v>2.2650801773521834</v>
      </c>
      <c r="AC27" s="90">
        <f t="shared" si="46"/>
        <v>4.1014631672372257</v>
      </c>
      <c r="AD27" s="147">
        <f t="shared" si="47"/>
        <v>15.049504950495049</v>
      </c>
      <c r="AE27" s="47"/>
      <c r="AF27" s="22"/>
      <c r="AG27" s="22"/>
      <c r="AH27" s="22"/>
      <c r="AO27" s="19"/>
    </row>
    <row r="28" spans="1:41" ht="15.6">
      <c r="A28" s="47"/>
      <c r="B28" s="89">
        <f>+'Ark1'!C589</f>
        <v>2020</v>
      </c>
      <c r="C28" s="89">
        <f>+'Ark1'!G589</f>
        <v>4</v>
      </c>
      <c r="D28" s="90" t="str">
        <f t="shared" si="10"/>
        <v>Nord</v>
      </c>
      <c r="E28" s="89">
        <f>+'Ark1'!Q589</f>
        <v>98</v>
      </c>
      <c r="F28" s="98">
        <f t="shared" si="11"/>
        <v>-5</v>
      </c>
      <c r="G28" s="89">
        <f>+'Ark1'!R589</f>
        <v>2742</v>
      </c>
      <c r="H28" s="456">
        <f t="shared" si="40"/>
        <v>252</v>
      </c>
      <c r="I28" s="92">
        <f>+'Ark1'!AG589</f>
        <v>30.639949499644008</v>
      </c>
      <c r="J28" s="151">
        <f t="shared" si="41"/>
        <v>2.4281033407135304</v>
      </c>
      <c r="K28" s="92">
        <f>+'Ark1'!AH589</f>
        <v>0</v>
      </c>
      <c r="L28" s="150"/>
      <c r="M28" s="47"/>
      <c r="N28" s="150"/>
      <c r="O28" s="90">
        <f>+'Ark1'!S589</f>
        <v>5.3307804522246531</v>
      </c>
      <c r="P28" s="118">
        <f t="shared" si="42"/>
        <v>0.10708567310818484</v>
      </c>
      <c r="Q28" s="90">
        <f>+'Ark1'!T589</f>
        <v>5.8712618526622897</v>
      </c>
      <c r="R28" s="118">
        <f t="shared" si="43"/>
        <v>5.0779924951443789E-2</v>
      </c>
      <c r="S28" s="90">
        <f>+'Ark1'!U589</f>
        <v>22.456436907366875</v>
      </c>
      <c r="T28" s="118">
        <f t="shared" si="44"/>
        <v>0.82339273066003216</v>
      </c>
      <c r="U28" s="92">
        <f>+'Ark1'!W589</f>
        <v>4.5951859956236323</v>
      </c>
      <c r="V28" s="151">
        <f t="shared" si="45"/>
        <v>-1.7903561730510669</v>
      </c>
      <c r="W28" s="147">
        <f>+'Ark1'!X589</f>
        <v>89.970824215900791</v>
      </c>
      <c r="X28" s="147">
        <f>+'Ark1'!Y589</f>
        <v>40.773158278628735</v>
      </c>
      <c r="Y28" s="92">
        <f>+'Ark1'!Z589</f>
        <v>5.4526028182891801</v>
      </c>
      <c r="Z28" s="90">
        <f>+'Ark1'!Z589</f>
        <v>5.4526028182891801</v>
      </c>
      <c r="AA28" s="90">
        <f>+'Ark1'!AA589</f>
        <v>1.4923806154833799</v>
      </c>
      <c r="AB28" s="90">
        <f>+'Ark1'!AB589</f>
        <v>2.2111015101977776</v>
      </c>
      <c r="AC28" s="90">
        <f t="shared" si="46"/>
        <v>4.2125983443935127</v>
      </c>
      <c r="AD28" s="147">
        <f t="shared" si="47"/>
        <v>27.979591836734695</v>
      </c>
      <c r="AE28" s="47"/>
      <c r="AF28" s="22"/>
      <c r="AG28" s="22"/>
      <c r="AH28" s="22"/>
      <c r="AO28" s="19"/>
    </row>
    <row r="29" spans="1:41">
      <c r="A29" s="47"/>
      <c r="B29" s="47"/>
      <c r="C29" s="47"/>
      <c r="D29" s="47"/>
      <c r="E29" s="47"/>
      <c r="F29" s="47"/>
      <c r="G29" s="47"/>
      <c r="H29" s="72"/>
      <c r="I29" s="47"/>
      <c r="J29" s="47"/>
      <c r="K29" s="47"/>
      <c r="L29" s="150"/>
      <c r="M29" s="47"/>
      <c r="N29" s="150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22"/>
      <c r="AG29" s="22"/>
      <c r="AH29" s="22"/>
      <c r="AO29" s="19"/>
    </row>
    <row r="30" spans="1:41" ht="15.6">
      <c r="A30" s="47"/>
      <c r="B30" s="89">
        <f>+'Ark1'!C590</f>
        <v>2019</v>
      </c>
      <c r="C30" s="89">
        <f>+'Ark1'!G590</f>
        <v>1</v>
      </c>
      <c r="D30" s="90" t="str">
        <f t="shared" si="10"/>
        <v>Øst</v>
      </c>
      <c r="E30" s="89">
        <f>+'Ark1'!Q590</f>
        <v>160</v>
      </c>
      <c r="F30" s="98">
        <f t="shared" si="11"/>
        <v>-41</v>
      </c>
      <c r="G30" s="89">
        <f>+'Ark1'!R590</f>
        <v>2340</v>
      </c>
      <c r="H30" s="456">
        <f t="shared" si="12"/>
        <v>-719</v>
      </c>
      <c r="I30" s="92">
        <f>+'Ark1'!AG590</f>
        <v>27.049193764767097</v>
      </c>
      <c r="J30" s="151">
        <f t="shared" si="13"/>
        <v>-4.0109637419008806</v>
      </c>
      <c r="K30" s="92">
        <f>+'Ark1'!AH590</f>
        <v>0.72649572649572636</v>
      </c>
      <c r="L30" s="150"/>
      <c r="M30" s="47"/>
      <c r="N30" s="150"/>
      <c r="O30" s="90">
        <f>+'Ark1'!S590</f>
        <v>5.1991452991452993</v>
      </c>
      <c r="P30" s="118">
        <f t="shared" si="14"/>
        <v>0.31715772150554855</v>
      </c>
      <c r="Q30" s="90">
        <f>+'Ark1'!T590</f>
        <v>5.7440170940170949</v>
      </c>
      <c r="R30" s="118">
        <f t="shared" si="15"/>
        <v>0.30956138953850676</v>
      </c>
      <c r="S30" s="90">
        <f>+'Ark1'!U590</f>
        <v>22.071098290598236</v>
      </c>
      <c r="T30" s="118">
        <f t="shared" si="16"/>
        <v>1.5867700787643493</v>
      </c>
      <c r="U30" s="92">
        <f>+'Ark1'!W590</f>
        <v>4.5726495726495724</v>
      </c>
      <c r="V30" s="151">
        <f t="shared" si="17"/>
        <v>0.29020432910593197</v>
      </c>
      <c r="W30" s="147">
        <f>+'Ark1'!X590</f>
        <v>87.606837606837615</v>
      </c>
      <c r="X30" s="147">
        <f>+'Ark1'!Y590</f>
        <v>35</v>
      </c>
      <c r="Y30" s="92">
        <f>+'Ark1'!Z590</f>
        <v>6.2027351864930322</v>
      </c>
      <c r="Z30" s="90">
        <f>+'Ark1'!Z590</f>
        <v>6.2027351864930322</v>
      </c>
      <c r="AA30" s="90">
        <f>+'Ark1'!AA590</f>
        <v>2.2432423011398477</v>
      </c>
      <c r="AB30" s="90">
        <f>+'Ark1'!AB590</f>
        <v>2.2967522814711296</v>
      </c>
      <c r="AC30" s="90">
        <f t="shared" si="18"/>
        <v>4.2451397336840273</v>
      </c>
      <c r="AD30" s="147">
        <f t="shared" si="19"/>
        <v>14.625</v>
      </c>
      <c r="AE30" s="47"/>
      <c r="AF30" s="22"/>
      <c r="AG30" s="22"/>
      <c r="AH30" s="22"/>
      <c r="AO30" s="19"/>
    </row>
    <row r="31" spans="1:41" ht="15.6">
      <c r="A31" s="47"/>
      <c r="B31" s="89">
        <f>+'Ark1'!C591</f>
        <v>2019</v>
      </c>
      <c r="C31" s="89">
        <f>+'Ark1'!G591</f>
        <v>2</v>
      </c>
      <c r="D31" s="90" t="str">
        <f t="shared" si="10"/>
        <v>Vest</v>
      </c>
      <c r="E31" s="89">
        <f>+'Ark1'!Q591</f>
        <v>215</v>
      </c>
      <c r="F31" s="98">
        <f t="shared" si="11"/>
        <v>-28</v>
      </c>
      <c r="G31" s="89">
        <f>+'Ark1'!R591</f>
        <v>2770</v>
      </c>
      <c r="H31" s="456">
        <f t="shared" ref="H31:H33" si="48">+G31-G36</f>
        <v>-275</v>
      </c>
      <c r="I31" s="92">
        <f>+'Ark1'!AG591</f>
        <v>30.0581606397194</v>
      </c>
      <c r="J31" s="151">
        <f t="shared" ref="J31:J33" si="49">+I31-I36</f>
        <v>0.12932608586197958</v>
      </c>
      <c r="K31" s="92">
        <f>+'Ark1'!AH591</f>
        <v>0.43321299638989152</v>
      </c>
      <c r="L31" s="150"/>
      <c r="M31" s="47"/>
      <c r="N31" s="150"/>
      <c r="O31" s="90">
        <f>+'Ark1'!S591</f>
        <v>4.7245487364620944</v>
      </c>
      <c r="P31" s="118">
        <f t="shared" ref="P31:P33" si="50">+O31-O36</f>
        <v>1.2561872751094327E-2</v>
      </c>
      <c r="Q31" s="90">
        <f>+'Ark1'!T591</f>
        <v>5.1841155234657039</v>
      </c>
      <c r="R31" s="118">
        <f t="shared" ref="R31:R33" si="51">+Q31-Q36</f>
        <v>0.18083145121611377</v>
      </c>
      <c r="S31" s="90">
        <f>+'Ark1'!U591</f>
        <v>20.718967509025276</v>
      </c>
      <c r="T31" s="118">
        <f t="shared" ref="T31:T33" si="52">+S31-S36</f>
        <v>0.8900019917839046</v>
      </c>
      <c r="U31" s="92">
        <f>+'Ark1'!W591</f>
        <v>1.9494584837545124</v>
      </c>
      <c r="V31" s="151">
        <f t="shared" ref="V31:V33" si="53">+U31-U36</f>
        <v>-0.15234775598276196</v>
      </c>
      <c r="W31" s="147">
        <f>+'Ark1'!X591</f>
        <v>81.877256317689515</v>
      </c>
      <c r="X31" s="147">
        <f>+'Ark1'!Y591</f>
        <v>28.447653429602887</v>
      </c>
      <c r="Y31" s="92">
        <f>+'Ark1'!Z591</f>
        <v>5.7785525353047449</v>
      </c>
      <c r="Z31" s="90">
        <f>+'Ark1'!Z591</f>
        <v>5.7785525353047449</v>
      </c>
      <c r="AA31" s="90">
        <f>+'Ark1'!AA591</f>
        <v>1.5902263179213196</v>
      </c>
      <c r="AB31" s="90">
        <f>+'Ark1'!AB591</f>
        <v>2.1366748588304914</v>
      </c>
      <c r="AC31" s="90">
        <f t="shared" ref="AC31:AC33" si="54">+S31/O31</f>
        <v>4.3853854970581496</v>
      </c>
      <c r="AD31" s="147">
        <f t="shared" ref="AD31:AD33" si="55">+G31/E31</f>
        <v>12.883720930232558</v>
      </c>
      <c r="AE31" s="47"/>
      <c r="AF31" s="22"/>
      <c r="AG31" s="22"/>
      <c r="AH31" s="22"/>
      <c r="AO31" s="19"/>
    </row>
    <row r="32" spans="1:41" ht="15.6">
      <c r="A32" s="47"/>
      <c r="B32" s="89">
        <f>+'Ark1'!C592</f>
        <v>2019</v>
      </c>
      <c r="C32" s="89">
        <f>+'Ark1'!G592</f>
        <v>3</v>
      </c>
      <c r="D32" s="90" t="str">
        <f t="shared" si="10"/>
        <v>Midt</v>
      </c>
      <c r="E32" s="89">
        <f>+'Ark1'!Q592</f>
        <v>80</v>
      </c>
      <c r="F32" s="98">
        <f t="shared" si="11"/>
        <v>-4</v>
      </c>
      <c r="G32" s="89">
        <f>+'Ark1'!R592</f>
        <v>1279</v>
      </c>
      <c r="H32" s="456">
        <f t="shared" si="48"/>
        <v>172</v>
      </c>
      <c r="I32" s="92">
        <f>+'Ark1'!AG592</f>
        <v>14.680799436583044</v>
      </c>
      <c r="J32" s="151">
        <f t="shared" si="49"/>
        <v>2.9157515341993143</v>
      </c>
      <c r="K32" s="92">
        <f>+'Ark1'!AH592</f>
        <v>0</v>
      </c>
      <c r="L32" s="150"/>
      <c r="M32" s="47"/>
      <c r="N32" s="150"/>
      <c r="O32" s="90">
        <f>+'Ark1'!S592</f>
        <v>4.8545738858483203</v>
      </c>
      <c r="P32" s="118">
        <f t="shared" si="50"/>
        <v>-0.24118040502792049</v>
      </c>
      <c r="Q32" s="90">
        <f>+'Ark1'!T592</f>
        <v>5.9218139171227522</v>
      </c>
      <c r="R32" s="118">
        <f t="shared" si="51"/>
        <v>0.39245529020315129</v>
      </c>
      <c r="S32" s="90">
        <f>+'Ark1'!U592</f>
        <v>21.916168881938997</v>
      </c>
      <c r="T32" s="118">
        <f t="shared" si="52"/>
        <v>0.47523843930121856</v>
      </c>
      <c r="U32" s="92">
        <f>+'Ark1'!W592</f>
        <v>5.0820953870211092</v>
      </c>
      <c r="V32" s="151">
        <f t="shared" si="53"/>
        <v>-0.97029847025079619</v>
      </c>
      <c r="W32" s="147">
        <f>+'Ark1'!X592</f>
        <v>83.971853010164196</v>
      </c>
      <c r="X32" s="147">
        <f>+'Ark1'!Y592</f>
        <v>36.200156372165758</v>
      </c>
      <c r="Y32" s="92">
        <f>+'Ark1'!Z592</f>
        <v>6.3636049074343548</v>
      </c>
      <c r="Z32" s="90">
        <f>+'Ark1'!Z592</f>
        <v>6.3636049074343548</v>
      </c>
      <c r="AA32" s="90">
        <f>+'Ark1'!AA592</f>
        <v>1.752681569466247</v>
      </c>
      <c r="AB32" s="90">
        <f>+'Ark1'!AB592</f>
        <v>2.3159678556607157</v>
      </c>
      <c r="AC32" s="90">
        <f t="shared" si="54"/>
        <v>4.5145401836044403</v>
      </c>
      <c r="AD32" s="147">
        <f t="shared" si="55"/>
        <v>15.987500000000001</v>
      </c>
      <c r="AE32" s="47"/>
      <c r="AF32" s="22"/>
      <c r="AG32" s="22"/>
      <c r="AH32" s="22"/>
      <c r="AO32" s="19"/>
    </row>
    <row r="33" spans="1:41" ht="15.6">
      <c r="A33" s="47"/>
      <c r="B33" s="89">
        <f>+'Ark1'!C593</f>
        <v>2019</v>
      </c>
      <c r="C33" s="89">
        <f>+'Ark1'!G593</f>
        <v>4</v>
      </c>
      <c r="D33" s="90" t="str">
        <f t="shared" si="10"/>
        <v>Nord</v>
      </c>
      <c r="E33" s="89">
        <f>+'Ark1'!Q593</f>
        <v>103</v>
      </c>
      <c r="F33" s="98">
        <f t="shared" si="11"/>
        <v>-4</v>
      </c>
      <c r="G33" s="89">
        <f>+'Ark1'!R593</f>
        <v>2490</v>
      </c>
      <c r="H33" s="456">
        <f t="shared" si="48"/>
        <v>-86</v>
      </c>
      <c r="I33" s="92">
        <f>+'Ark1'!AG593</f>
        <v>28.211846158930477</v>
      </c>
      <c r="J33" s="151">
        <f t="shared" si="49"/>
        <v>0.96588612183962752</v>
      </c>
      <c r="K33" s="92">
        <f>+'Ark1'!AH593</f>
        <v>4.0160642570281131E-2</v>
      </c>
      <c r="L33" s="150"/>
      <c r="M33" s="47"/>
      <c r="N33" s="150"/>
      <c r="O33" s="90">
        <f>+'Ark1'!S593</f>
        <v>5.2236947791164683</v>
      </c>
      <c r="P33" s="118">
        <f t="shared" si="50"/>
        <v>0.29240595924069268</v>
      </c>
      <c r="Q33" s="90">
        <f>+'Ark1'!T593</f>
        <v>5.8204819277108459</v>
      </c>
      <c r="R33" s="118">
        <f t="shared" si="51"/>
        <v>0.15200366684128142</v>
      </c>
      <c r="S33" s="90">
        <f>+'Ark1'!U593</f>
        <v>21.633044176706843</v>
      </c>
      <c r="T33" s="118">
        <f t="shared" si="52"/>
        <v>0.29503951832174735</v>
      </c>
      <c r="U33" s="92">
        <f>+'Ark1'!W593</f>
        <v>6.3855421686746991</v>
      </c>
      <c r="V33" s="151">
        <f t="shared" si="53"/>
        <v>1.4942378208486122</v>
      </c>
      <c r="W33" s="147">
        <f>+'Ark1'!X593</f>
        <v>84.939759036144608</v>
      </c>
      <c r="X33" s="147">
        <f>+'Ark1'!Y593</f>
        <v>36.224899598393591</v>
      </c>
      <c r="Y33" s="92">
        <f>+'Ark1'!Z593</f>
        <v>5.7159608047766248</v>
      </c>
      <c r="Z33" s="90">
        <f>+'Ark1'!Z593</f>
        <v>5.7159608047766248</v>
      </c>
      <c r="AA33" s="90">
        <f>+'Ark1'!AA593</f>
        <v>1.5969853638094937</v>
      </c>
      <c r="AB33" s="90">
        <f>+'Ark1'!AB593</f>
        <v>2.3675140251563351</v>
      </c>
      <c r="AC33" s="90">
        <f t="shared" si="54"/>
        <v>4.1413300530483594</v>
      </c>
      <c r="AD33" s="147">
        <f t="shared" si="55"/>
        <v>24.174757281553397</v>
      </c>
      <c r="AE33" s="47"/>
      <c r="AF33" s="22"/>
      <c r="AG33" s="22"/>
      <c r="AH33" s="22"/>
      <c r="AO33" s="19"/>
    </row>
    <row r="34" spans="1:41">
      <c r="A34" s="47"/>
      <c r="B34" s="47"/>
      <c r="C34" s="47"/>
      <c r="D34" s="47"/>
      <c r="E34" s="47"/>
      <c r="F34" s="47"/>
      <c r="G34" s="47"/>
      <c r="H34" s="72"/>
      <c r="I34" s="47"/>
      <c r="J34" s="47"/>
      <c r="K34" s="47"/>
      <c r="L34" s="150"/>
      <c r="M34" s="47"/>
      <c r="N34" s="150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22"/>
      <c r="AG34" s="22"/>
      <c r="AH34" s="22"/>
      <c r="AO34" s="19"/>
    </row>
    <row r="35" spans="1:41" ht="15.6">
      <c r="A35" s="47"/>
      <c r="B35" s="89">
        <f>+'Ark1'!C594</f>
        <v>2018</v>
      </c>
      <c r="C35" s="89">
        <f>+'Ark1'!G594</f>
        <v>1</v>
      </c>
      <c r="D35" s="90" t="str">
        <f t="shared" si="10"/>
        <v>Øst</v>
      </c>
      <c r="E35" s="89">
        <f>+'Ark1'!Q594</f>
        <v>201</v>
      </c>
      <c r="F35" s="98">
        <f t="shared" si="11"/>
        <v>-4</v>
      </c>
      <c r="G35" s="89">
        <f>+'Ark1'!R594</f>
        <v>3059</v>
      </c>
      <c r="H35" s="456">
        <f t="shared" si="12"/>
        <v>-249</v>
      </c>
      <c r="I35" s="92">
        <f>+'Ark1'!AG594</f>
        <v>31.060157506667977</v>
      </c>
      <c r="J35" s="151">
        <f t="shared" si="13"/>
        <v>0.60395815656148955</v>
      </c>
      <c r="K35" s="92">
        <f>+'Ark1'!AH594</f>
        <v>0.75187969924812015</v>
      </c>
      <c r="L35" s="150"/>
      <c r="M35" s="47"/>
      <c r="N35" s="150"/>
      <c r="O35" s="90">
        <f>+'Ark1'!S594</f>
        <v>4.8819875776397508</v>
      </c>
      <c r="P35" s="118">
        <f t="shared" si="14"/>
        <v>-5.3623063230866741E-2</v>
      </c>
      <c r="Q35" s="90">
        <f>+'Ark1'!T594</f>
        <v>5.4344557044785882</v>
      </c>
      <c r="R35" s="118">
        <f t="shared" si="15"/>
        <v>0.1747821857361469</v>
      </c>
      <c r="S35" s="90">
        <f>+'Ark1'!U594</f>
        <v>20.484328211833887</v>
      </c>
      <c r="T35" s="118">
        <f t="shared" si="16"/>
        <v>0.6084817789438759</v>
      </c>
      <c r="U35" s="92">
        <f>+'Ark1'!W594</f>
        <v>4.2824452435436404</v>
      </c>
      <c r="V35" s="151">
        <f t="shared" si="17"/>
        <v>0.98740292189914047</v>
      </c>
      <c r="W35" s="147">
        <f>+'Ark1'!X594</f>
        <v>77.443609022556387</v>
      </c>
      <c r="X35" s="147">
        <f>+'Ark1'!Y594</f>
        <v>27.656096763648243</v>
      </c>
      <c r="Y35" s="92">
        <f>+'Ark1'!Z594</f>
        <v>6.4096292817968381</v>
      </c>
      <c r="Z35" s="90">
        <f>+'Ark1'!Z594</f>
        <v>6.4096292817968381</v>
      </c>
      <c r="AA35" s="90">
        <f>+'Ark1'!AA594</f>
        <v>1.8639924807956929</v>
      </c>
      <c r="AB35" s="90">
        <f>+'Ark1'!AB594</f>
        <v>2.2951266910277326</v>
      </c>
      <c r="AC35" s="90">
        <f t="shared" si="18"/>
        <v>4.1958992902102494</v>
      </c>
      <c r="AD35" s="147">
        <f t="shared" si="19"/>
        <v>15.218905472636816</v>
      </c>
      <c r="AE35" s="47"/>
      <c r="AF35" s="22"/>
      <c r="AG35" s="22"/>
      <c r="AH35" s="22"/>
      <c r="AO35" s="50"/>
    </row>
    <row r="36" spans="1:41" ht="15.6">
      <c r="A36" s="47"/>
      <c r="B36" s="89">
        <f>+'Ark1'!C595</f>
        <v>2018</v>
      </c>
      <c r="C36" s="89">
        <f>+'Ark1'!G595</f>
        <v>2</v>
      </c>
      <c r="D36" s="90" t="str">
        <f t="shared" si="10"/>
        <v>Vest</v>
      </c>
      <c r="E36" s="89">
        <f>+'Ark1'!Q595</f>
        <v>243</v>
      </c>
      <c r="F36" s="98">
        <f t="shared" ref="F36:F38" si="56">+E36-E41</f>
        <v>19</v>
      </c>
      <c r="G36" s="89">
        <f>+'Ark1'!R595</f>
        <v>3045</v>
      </c>
      <c r="H36" s="456">
        <f t="shared" ref="H36:H38" si="57">+G36-G41</f>
        <v>-122</v>
      </c>
      <c r="I36" s="92">
        <f>+'Ark1'!AG595</f>
        <v>29.928834553857421</v>
      </c>
      <c r="J36" s="151">
        <f t="shared" ref="J36:J38" si="58">+I36-I41</f>
        <v>-3.6052337111556199E-3</v>
      </c>
      <c r="K36" s="92">
        <f>+'Ark1'!AH595</f>
        <v>0.62397372742200319</v>
      </c>
      <c r="L36" s="150"/>
      <c r="M36" s="47"/>
      <c r="N36" s="150"/>
      <c r="O36" s="90">
        <f>+'Ark1'!S595</f>
        <v>4.7119868637110001</v>
      </c>
      <c r="P36" s="118">
        <f t="shared" ref="P36:P38" si="59">+O36-O41</f>
        <v>-8.0561289115019363E-2</v>
      </c>
      <c r="Q36" s="90">
        <f>+'Ark1'!T595</f>
        <v>5.0032840722495902</v>
      </c>
      <c r="R36" s="118">
        <f t="shared" ref="R36:R38" si="60">+Q36-Q41</f>
        <v>-9.3337336023222583E-2</v>
      </c>
      <c r="S36" s="90">
        <f>+'Ark1'!U595</f>
        <v>19.828965517241372</v>
      </c>
      <c r="T36" s="118">
        <f t="shared" ref="T36:T38" si="61">+S36-S41</f>
        <v>-0.5747604063455789</v>
      </c>
      <c r="U36" s="92">
        <f>+'Ark1'!W595</f>
        <v>2.1018062397372743</v>
      </c>
      <c r="V36" s="151">
        <f t="shared" ref="V36:V38" si="62">+U36-U41</f>
        <v>-0.86630238040797458</v>
      </c>
      <c r="W36" s="147">
        <f>+'Ark1'!X595</f>
        <v>74.876847290640399</v>
      </c>
      <c r="X36" s="147">
        <f>+'Ark1'!Y595</f>
        <v>25.45155993431856</v>
      </c>
      <c r="Y36" s="92">
        <f>+'Ark1'!Z595</f>
        <v>5.7694525738665492</v>
      </c>
      <c r="Z36" s="90">
        <f>+'Ark1'!Z595</f>
        <v>5.7694525738665492</v>
      </c>
      <c r="AA36" s="90">
        <f>+'Ark1'!AA595</f>
        <v>1.6792378910497239</v>
      </c>
      <c r="AB36" s="90">
        <f>+'Ark1'!AB595</f>
        <v>2.1684381157486818</v>
      </c>
      <c r="AC36" s="90">
        <f t="shared" ref="AC36:AC38" si="63">+S36/O36</f>
        <v>4.2081962642877055</v>
      </c>
      <c r="AD36" s="147">
        <f t="shared" ref="AD36:AD38" si="64">+G36/E36</f>
        <v>12.530864197530864</v>
      </c>
      <c r="AE36" s="47"/>
      <c r="AF36" s="22"/>
      <c r="AG36" s="22"/>
      <c r="AH36" s="22"/>
      <c r="AL36" s="1"/>
      <c r="AM36" s="1"/>
      <c r="AN36" s="1"/>
    </row>
    <row r="37" spans="1:41" ht="15.6">
      <c r="A37" s="47"/>
      <c r="B37" s="89">
        <f>+'Ark1'!C596</f>
        <v>2018</v>
      </c>
      <c r="C37" s="89">
        <f>+'Ark1'!G596</f>
        <v>3</v>
      </c>
      <c r="D37" s="90" t="str">
        <f t="shared" si="10"/>
        <v>Midt</v>
      </c>
      <c r="E37" s="89">
        <f>+'Ark1'!Q596</f>
        <v>84</v>
      </c>
      <c r="F37" s="98">
        <f t="shared" si="56"/>
        <v>11</v>
      </c>
      <c r="G37" s="89">
        <f>+'Ark1'!R596</f>
        <v>1107</v>
      </c>
      <c r="H37" s="456">
        <f t="shared" si="57"/>
        <v>-255</v>
      </c>
      <c r="I37" s="92">
        <f>+'Ark1'!AG596</f>
        <v>11.76504790238373</v>
      </c>
      <c r="J37" s="151">
        <f t="shared" si="58"/>
        <v>-2.1857074888841517</v>
      </c>
      <c r="K37" s="92">
        <f>+'Ark1'!AH596</f>
        <v>0.45167118337850037</v>
      </c>
      <c r="L37" s="150"/>
      <c r="M37" s="47"/>
      <c r="N37" s="150"/>
      <c r="O37" s="90">
        <f>+'Ark1'!S596</f>
        <v>5.0957542908762408</v>
      </c>
      <c r="P37" s="118">
        <f t="shared" si="59"/>
        <v>-7.1646590181027925E-2</v>
      </c>
      <c r="Q37" s="90">
        <f>+'Ark1'!T596</f>
        <v>5.5293586269196009</v>
      </c>
      <c r="R37" s="118">
        <f t="shared" si="60"/>
        <v>-0.23422433930653863</v>
      </c>
      <c r="S37" s="90">
        <f>+'Ark1'!U596</f>
        <v>21.440930442637779</v>
      </c>
      <c r="T37" s="118">
        <f t="shared" si="61"/>
        <v>-0.6714777805633787</v>
      </c>
      <c r="U37" s="92">
        <f>+'Ark1'!W596</f>
        <v>6.0523938572719054</v>
      </c>
      <c r="V37" s="151">
        <f t="shared" si="62"/>
        <v>-0.62895709720680326</v>
      </c>
      <c r="W37" s="147">
        <f>+'Ark1'!X596</f>
        <v>82.746160794941261</v>
      </c>
      <c r="X37" s="147">
        <f>+'Ark1'!Y596</f>
        <v>34.327009936766039</v>
      </c>
      <c r="Y37" s="92">
        <f>+'Ark1'!Z596</f>
        <v>6.3305545852238287</v>
      </c>
      <c r="Z37" s="90">
        <f>+'Ark1'!Z596</f>
        <v>6.3305545852238287</v>
      </c>
      <c r="AA37" s="90">
        <f>+'Ark1'!AA596</f>
        <v>1.9827280498275173</v>
      </c>
      <c r="AB37" s="90">
        <f>+'Ark1'!AB596</f>
        <v>2.4450225686071478</v>
      </c>
      <c r="AC37" s="90">
        <f t="shared" si="63"/>
        <v>4.2076068073036748</v>
      </c>
      <c r="AD37" s="147">
        <f t="shared" si="64"/>
        <v>13.178571428571429</v>
      </c>
      <c r="AE37" s="47"/>
      <c r="AF37" s="22"/>
      <c r="AG37" s="22"/>
      <c r="AH37" s="22"/>
    </row>
    <row r="38" spans="1:41" ht="15.6">
      <c r="A38" s="47"/>
      <c r="B38" s="89">
        <f>+'Ark1'!C597</f>
        <v>2018</v>
      </c>
      <c r="C38" s="89">
        <f>+'Ark1'!G597</f>
        <v>4</v>
      </c>
      <c r="D38" s="90" t="str">
        <f t="shared" si="10"/>
        <v>Nord</v>
      </c>
      <c r="E38" s="89">
        <f>+'Ark1'!Q597</f>
        <v>107</v>
      </c>
      <c r="F38" s="98">
        <f t="shared" si="56"/>
        <v>10</v>
      </c>
      <c r="G38" s="89">
        <f>+'Ark1'!R597</f>
        <v>2576</v>
      </c>
      <c r="H38" s="456">
        <f t="shared" si="57"/>
        <v>-67</v>
      </c>
      <c r="I38" s="92">
        <f>+'Ark1'!AG597</f>
        <v>27.24596003709085</v>
      </c>
      <c r="J38" s="151">
        <f t="shared" si="58"/>
        <v>1.5853545660338177</v>
      </c>
      <c r="K38" s="92">
        <f>+'Ark1'!AH597</f>
        <v>0</v>
      </c>
      <c r="L38" s="150"/>
      <c r="M38" s="47"/>
      <c r="N38" s="150"/>
      <c r="O38" s="90">
        <f>+'Ark1'!S597</f>
        <v>4.9312888198757756</v>
      </c>
      <c r="P38" s="118">
        <f t="shared" si="59"/>
        <v>0.43488322017846315</v>
      </c>
      <c r="Q38" s="90">
        <f>+'Ark1'!T597</f>
        <v>5.6684782608695645</v>
      </c>
      <c r="R38" s="118">
        <f t="shared" si="60"/>
        <v>0.22163754955666093</v>
      </c>
      <c r="S38" s="90">
        <f>+'Ark1'!U597</f>
        <v>21.338004658385096</v>
      </c>
      <c r="T38" s="118">
        <f t="shared" si="61"/>
        <v>0.37829977756784672</v>
      </c>
      <c r="U38" s="92">
        <f>+'Ark1'!W597</f>
        <v>4.8913043478260869</v>
      </c>
      <c r="V38" s="151">
        <f t="shared" si="62"/>
        <v>1.0487094704633826E-2</v>
      </c>
      <c r="W38" s="147">
        <f>+'Ark1'!X597</f>
        <v>85.559006211180133</v>
      </c>
      <c r="X38" s="147">
        <f>+'Ark1'!Y597</f>
        <v>32.065217391304351</v>
      </c>
      <c r="Y38" s="92">
        <f>+'Ark1'!Z597</f>
        <v>5.5523157465192785</v>
      </c>
      <c r="Z38" s="90">
        <f>+'Ark1'!Z597</f>
        <v>5.5523157465192785</v>
      </c>
      <c r="AA38" s="90">
        <f>+'Ark1'!AA597</f>
        <v>1.6494915131599812</v>
      </c>
      <c r="AB38" s="90">
        <f>+'Ark1'!AB597</f>
        <v>2.2847455614539034</v>
      </c>
      <c r="AC38" s="90">
        <f t="shared" si="63"/>
        <v>4.3270644729591448</v>
      </c>
      <c r="AD38" s="147">
        <f t="shared" si="64"/>
        <v>24.074766355140188</v>
      </c>
      <c r="AE38" s="47"/>
      <c r="AF38" s="22"/>
      <c r="AG38" s="22"/>
      <c r="AH38" s="22"/>
    </row>
    <row r="39" spans="1:41">
      <c r="A39" s="47"/>
      <c r="B39" s="47"/>
      <c r="C39" s="47"/>
      <c r="D39" s="47"/>
      <c r="E39" s="47"/>
      <c r="F39" s="47"/>
      <c r="G39" s="47"/>
      <c r="H39" s="72"/>
      <c r="I39" s="47"/>
      <c r="J39" s="47"/>
      <c r="K39" s="47"/>
      <c r="L39" s="150"/>
      <c r="M39" s="47"/>
      <c r="N39" s="150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22"/>
      <c r="AG39" s="22"/>
      <c r="AH39" s="22"/>
    </row>
    <row r="40" spans="1:41" ht="15.6">
      <c r="A40" s="47"/>
      <c r="B40" s="89">
        <f>+'Ark1'!C598</f>
        <v>2017</v>
      </c>
      <c r="C40" s="89">
        <f>+'Ark1'!G598</f>
        <v>1</v>
      </c>
      <c r="D40" s="90" t="str">
        <f t="shared" si="10"/>
        <v>Øst</v>
      </c>
      <c r="E40" s="89">
        <f>+'Ark1'!Q598</f>
        <v>205</v>
      </c>
      <c r="F40" s="98">
        <f>+E40-E45</f>
        <v>17</v>
      </c>
      <c r="G40" s="89">
        <f>+'Ark1'!R598</f>
        <v>3308</v>
      </c>
      <c r="H40" s="456">
        <f>+G40-G45</f>
        <v>961</v>
      </c>
      <c r="I40" s="92">
        <f>+'Ark1'!AG598</f>
        <v>30.456199350106488</v>
      </c>
      <c r="J40" s="151">
        <f>+I40-I45</f>
        <v>2.8843416904954111</v>
      </c>
      <c r="K40" s="92">
        <f>+'Ark1'!AH598</f>
        <v>1.1487303506650548</v>
      </c>
      <c r="L40" s="150"/>
      <c r="M40" s="47"/>
      <c r="N40" s="150"/>
      <c r="O40" s="90">
        <f>+'Ark1'!S598</f>
        <v>4.9356106408706175</v>
      </c>
      <c r="P40" s="118">
        <f>+O40-O45</f>
        <v>-0.27061006641527996</v>
      </c>
      <c r="Q40" s="90">
        <f>+'Ark1'!T598</f>
        <v>5.2596735187424413</v>
      </c>
      <c r="R40" s="118">
        <f>+Q40-Q45</f>
        <v>-0.38923998786173275</v>
      </c>
      <c r="S40" s="90">
        <f>+'Ark1'!U598</f>
        <v>19.875846432890011</v>
      </c>
      <c r="T40" s="118">
        <f>+S40-S45</f>
        <v>-1.3736209723081281</v>
      </c>
      <c r="U40" s="92">
        <f>+'Ark1'!W598</f>
        <v>3.2950423216444999</v>
      </c>
      <c r="V40" s="151">
        <f>+U40-U45</f>
        <v>-1.5622222714530709</v>
      </c>
      <c r="W40" s="147">
        <f>+'Ark1'!X598</f>
        <v>73.730350665054402</v>
      </c>
      <c r="X40" s="147">
        <f>+'Ark1'!Y598</f>
        <v>24.727932285368805</v>
      </c>
      <c r="Y40" s="92">
        <f>+'Ark1'!Z598</f>
        <v>6.0820885994992615</v>
      </c>
      <c r="Z40" s="90">
        <f>+'Ark1'!Z598</f>
        <v>6.0820885994992615</v>
      </c>
      <c r="AA40" s="90">
        <f>+'Ark1'!AA598</f>
        <v>1.8241365970837449</v>
      </c>
      <c r="AB40" s="90">
        <f>+'Ark1'!AB598</f>
        <v>2.2050247969854029</v>
      </c>
      <c r="AC40" s="90">
        <f t="shared" si="18"/>
        <v>4.0270288479206311</v>
      </c>
      <c r="AD40" s="147">
        <f t="shared" si="19"/>
        <v>16.136585365853659</v>
      </c>
      <c r="AE40" s="47"/>
      <c r="AF40" s="22"/>
      <c r="AG40" s="22"/>
      <c r="AH40" s="22"/>
    </row>
    <row r="41" spans="1:41" ht="15.6">
      <c r="A41" s="47"/>
      <c r="B41" s="89">
        <f>+'Ark1'!C599</f>
        <v>2017</v>
      </c>
      <c r="C41" s="89">
        <f>+'Ark1'!G599</f>
        <v>2</v>
      </c>
      <c r="D41" s="90" t="str">
        <f t="shared" si="10"/>
        <v>Vest</v>
      </c>
      <c r="E41" s="89">
        <f>+'Ark1'!Q599</f>
        <v>224</v>
      </c>
      <c r="F41" s="98">
        <f t="shared" ref="F41:F43" si="65">+E41-E46</f>
        <v>-24</v>
      </c>
      <c r="G41" s="89">
        <f>+'Ark1'!R599</f>
        <v>3167</v>
      </c>
      <c r="H41" s="456">
        <f t="shared" ref="H41:H43" si="66">+G41-G46</f>
        <v>195</v>
      </c>
      <c r="I41" s="92">
        <f>+'Ark1'!AG599</f>
        <v>29.932439787568576</v>
      </c>
      <c r="J41" s="151">
        <f t="shared" ref="J41:J43" si="67">+I41-I46</f>
        <v>-3.522759433580724</v>
      </c>
      <c r="K41" s="92">
        <f>+'Ark1'!AH599</f>
        <v>0.41048310704136409</v>
      </c>
      <c r="L41" s="150"/>
      <c r="M41" s="47"/>
      <c r="N41" s="150"/>
      <c r="O41" s="90">
        <f>+'Ark1'!S599</f>
        <v>4.7925481528260194</v>
      </c>
      <c r="P41" s="118">
        <f t="shared" ref="P41:P43" si="68">+O41-O46</f>
        <v>-0.11391214327088584</v>
      </c>
      <c r="Q41" s="90">
        <f>+'Ark1'!T599</f>
        <v>5.0966214082728127</v>
      </c>
      <c r="R41" s="118">
        <f t="shared" ref="R41:R43" si="69">+Q41-Q46</f>
        <v>6.2637559013054123E-2</v>
      </c>
      <c r="S41" s="90">
        <f>+'Ark1'!U599</f>
        <v>20.403725923586951</v>
      </c>
      <c r="T41" s="118">
        <f t="shared" ref="T41:T43" si="70">+S41-S46</f>
        <v>4.2218521164326006E-2</v>
      </c>
      <c r="U41" s="92">
        <f>+'Ark1'!W599</f>
        <v>2.9681086201452489</v>
      </c>
      <c r="V41" s="151">
        <f t="shared" ref="V41:V43" si="71">+U41-U46</f>
        <v>1.4539767224332709</v>
      </c>
      <c r="W41" s="147">
        <f>+'Ark1'!X599</f>
        <v>77.076097252920746</v>
      </c>
      <c r="X41" s="147">
        <f>+'Ark1'!Y599</f>
        <v>27.028733817492895</v>
      </c>
      <c r="Y41" s="92">
        <f>+'Ark1'!Z599</f>
        <v>6.0497301276713102</v>
      </c>
      <c r="Z41" s="90">
        <f>+'Ark1'!Z599</f>
        <v>6.0497301276713102</v>
      </c>
      <c r="AA41" s="90">
        <f>+'Ark1'!AA599</f>
        <v>1.5716448755701156</v>
      </c>
      <c r="AB41" s="90">
        <f>+'Ark1'!AB599</f>
        <v>2.3015785037229683</v>
      </c>
      <c r="AC41" s="90">
        <f t="shared" ref="AC41:AC43" si="72">+S41/O41</f>
        <v>4.2573856898141953</v>
      </c>
      <c r="AD41" s="147">
        <f t="shared" ref="AD41:AD43" si="73">+G41/E41</f>
        <v>14.138392857142858</v>
      </c>
      <c r="AE41" s="47"/>
      <c r="AF41" s="22"/>
      <c r="AG41" s="22"/>
      <c r="AH41" s="22"/>
    </row>
    <row r="42" spans="1:41" ht="15.6">
      <c r="A42" s="47"/>
      <c r="B42" s="89">
        <f>+'Ark1'!C600</f>
        <v>2017</v>
      </c>
      <c r="C42" s="89">
        <f>+'Ark1'!G600</f>
        <v>3</v>
      </c>
      <c r="D42" s="90" t="str">
        <f t="shared" si="10"/>
        <v>Midt</v>
      </c>
      <c r="E42" s="89">
        <f>+'Ark1'!Q600</f>
        <v>73</v>
      </c>
      <c r="F42" s="98">
        <f t="shared" si="65"/>
        <v>-3</v>
      </c>
      <c r="G42" s="89">
        <f>+'Ark1'!R600</f>
        <v>1362</v>
      </c>
      <c r="H42" s="456">
        <f t="shared" si="66"/>
        <v>366</v>
      </c>
      <c r="I42" s="92">
        <f>+'Ark1'!AG600</f>
        <v>13.950755391267881</v>
      </c>
      <c r="J42" s="151">
        <f t="shared" si="67"/>
        <v>1.6629034834761107</v>
      </c>
      <c r="K42" s="92">
        <f>+'Ark1'!AH600</f>
        <v>0.22026431718061676</v>
      </c>
      <c r="L42" s="150"/>
      <c r="M42" s="47"/>
      <c r="N42" s="150"/>
      <c r="O42" s="90">
        <f>+'Ark1'!S600</f>
        <v>5.1674008810572687</v>
      </c>
      <c r="P42" s="118">
        <f t="shared" si="68"/>
        <v>-8.1595102878474712E-2</v>
      </c>
      <c r="Q42" s="90">
        <f>+'Ark1'!T600</f>
        <v>5.7635829662261395</v>
      </c>
      <c r="R42" s="118">
        <f t="shared" si="69"/>
        <v>0.28165525538276537</v>
      </c>
      <c r="S42" s="90">
        <f>+'Ark1'!U600</f>
        <v>22.112408223201157</v>
      </c>
      <c r="T42" s="118">
        <f t="shared" si="70"/>
        <v>-0.20335482900767943</v>
      </c>
      <c r="U42" s="92">
        <f>+'Ark1'!W600</f>
        <v>6.6813509544787086</v>
      </c>
      <c r="V42" s="151">
        <f t="shared" si="71"/>
        <v>3.4684995488562183</v>
      </c>
      <c r="W42" s="147">
        <f>+'Ark1'!X600</f>
        <v>86.637298091042581</v>
      </c>
      <c r="X42" s="147">
        <f>+'Ark1'!Y600</f>
        <v>36.930983847283407</v>
      </c>
      <c r="Y42" s="92">
        <f>+'Ark1'!Z600</f>
        <v>5.952997511282085</v>
      </c>
      <c r="Z42" s="90">
        <f>+'Ark1'!Z600</f>
        <v>5.952997511282085</v>
      </c>
      <c r="AA42" s="90">
        <f>+'Ark1'!AA600</f>
        <v>1.7085413395343703</v>
      </c>
      <c r="AB42" s="90">
        <f>+'Ark1'!AB600</f>
        <v>2.4816320412578032</v>
      </c>
      <c r="AC42" s="90">
        <f t="shared" si="72"/>
        <v>4.2792128445581099</v>
      </c>
      <c r="AD42" s="147">
        <f t="shared" si="73"/>
        <v>18.657534246575342</v>
      </c>
      <c r="AE42" s="47"/>
      <c r="AF42" s="22"/>
      <c r="AG42" s="22"/>
      <c r="AH42" s="22"/>
    </row>
    <row r="43" spans="1:41" ht="15.6">
      <c r="A43" s="47"/>
      <c r="B43" s="89">
        <f>+'Ark1'!C601</f>
        <v>2017</v>
      </c>
      <c r="C43" s="89">
        <f>+'Ark1'!G601</f>
        <v>4</v>
      </c>
      <c r="D43" s="90" t="str">
        <f t="shared" si="10"/>
        <v>Nord</v>
      </c>
      <c r="E43" s="89">
        <f>+'Ark1'!Q601</f>
        <v>97</v>
      </c>
      <c r="F43" s="98">
        <f t="shared" si="65"/>
        <v>-2</v>
      </c>
      <c r="G43" s="89">
        <f>+'Ark1'!R601</f>
        <v>2643</v>
      </c>
      <c r="H43" s="456">
        <f t="shared" si="66"/>
        <v>441</v>
      </c>
      <c r="I43" s="92">
        <f>+'Ark1'!AG601</f>
        <v>25.660605471057032</v>
      </c>
      <c r="J43" s="151">
        <f t="shared" si="67"/>
        <v>-1.0244857403908263</v>
      </c>
      <c r="K43" s="92">
        <f>+'Ark1'!AH601</f>
        <v>7.5671585319712478E-2</v>
      </c>
      <c r="L43" s="150"/>
      <c r="M43" s="47"/>
      <c r="N43" s="150"/>
      <c r="O43" s="90">
        <f>+'Ark1'!S601</f>
        <v>4.4964055996973125</v>
      </c>
      <c r="P43" s="118">
        <f t="shared" si="68"/>
        <v>-0.24973427314555785</v>
      </c>
      <c r="Q43" s="90">
        <f>+'Ark1'!T601</f>
        <v>5.4468407113129036</v>
      </c>
      <c r="R43" s="118">
        <f t="shared" si="69"/>
        <v>-0.22345901620753228</v>
      </c>
      <c r="S43" s="90">
        <f>+'Ark1'!U601</f>
        <v>20.959704880817249</v>
      </c>
      <c r="T43" s="118">
        <f t="shared" si="70"/>
        <v>-0.96059484670313822</v>
      </c>
      <c r="U43" s="92">
        <f>+'Ark1'!W601</f>
        <v>4.8808172531214531</v>
      </c>
      <c r="V43" s="151">
        <f t="shared" si="71"/>
        <v>-2.7486105397940799</v>
      </c>
      <c r="W43" s="147">
        <f>+'Ark1'!X601</f>
        <v>82.746878547105581</v>
      </c>
      <c r="X43" s="147">
        <f>+'Ark1'!Y601</f>
        <v>30.798335225122976</v>
      </c>
      <c r="Y43" s="92">
        <f>+'Ark1'!Z601</f>
        <v>5.555481474326152</v>
      </c>
      <c r="Z43" s="90">
        <f>+'Ark1'!Z601</f>
        <v>5.555481474326152</v>
      </c>
      <c r="AA43" s="90">
        <f>+'Ark1'!AA601</f>
        <v>1.8328481991352843</v>
      </c>
      <c r="AB43" s="90">
        <f>+'Ark1'!AB601</f>
        <v>2.4657534115295703</v>
      </c>
      <c r="AC43" s="90">
        <f t="shared" si="72"/>
        <v>4.6614355435880181</v>
      </c>
      <c r="AD43" s="147">
        <f t="shared" si="73"/>
        <v>27.24742268041237</v>
      </c>
      <c r="AE43" s="47"/>
      <c r="AF43" s="22"/>
      <c r="AG43" s="22"/>
      <c r="AH43" s="22"/>
    </row>
    <row r="44" spans="1:41">
      <c r="A44" s="47"/>
      <c r="B44" s="47"/>
      <c r="C44" s="47"/>
      <c r="D44" s="47"/>
      <c r="E44" s="47"/>
      <c r="F44" s="47"/>
      <c r="G44" s="47"/>
      <c r="H44" s="72"/>
      <c r="I44" s="47"/>
      <c r="J44" s="47"/>
      <c r="K44" s="47"/>
      <c r="L44" s="150"/>
      <c r="M44" s="47"/>
      <c r="N44" s="150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  <c r="AC44" s="47"/>
      <c r="AD44" s="47"/>
      <c r="AE44" s="47"/>
      <c r="AF44" s="22"/>
      <c r="AG44" s="22"/>
      <c r="AH44" s="22"/>
    </row>
    <row r="45" spans="1:41" ht="15.6">
      <c r="A45" s="47"/>
      <c r="B45" s="89">
        <f>+'Ark1'!C602</f>
        <v>2016</v>
      </c>
      <c r="C45" s="89">
        <f>+'Ark1'!G602</f>
        <v>1</v>
      </c>
      <c r="D45" s="90" t="str">
        <f t="shared" si="10"/>
        <v>Øst</v>
      </c>
      <c r="E45" s="89">
        <f>+'Ark1'!Q602</f>
        <v>188</v>
      </c>
      <c r="F45" s="98">
        <f>+E45-E50</f>
        <v>12</v>
      </c>
      <c r="G45" s="89">
        <f>+'Ark1'!R602</f>
        <v>2347</v>
      </c>
      <c r="H45" s="456">
        <f>+G45-G50</f>
        <v>23</v>
      </c>
      <c r="I45" s="92">
        <f>+'Ark1'!AG602</f>
        <v>27.571857659611076</v>
      </c>
      <c r="J45" s="151">
        <f>+I45-I50</f>
        <v>-1.7051823733264904</v>
      </c>
      <c r="K45" s="92">
        <f>+'Ark1'!AH602</f>
        <v>0.46868342564976567</v>
      </c>
      <c r="L45" s="150"/>
      <c r="M45" s="47"/>
      <c r="N45" s="150"/>
      <c r="O45" s="90">
        <f>+'Ark1'!S602</f>
        <v>5.2062207072858975</v>
      </c>
      <c r="P45" s="118">
        <f>+O45-O50</f>
        <v>-9.7996160183981829E-2</v>
      </c>
      <c r="Q45" s="90">
        <f>+'Ark1'!T602</f>
        <v>5.648913506604174</v>
      </c>
      <c r="R45" s="118">
        <f>+Q45-Q50</f>
        <v>0.11061746529608296</v>
      </c>
      <c r="S45" s="90">
        <f>+'Ark1'!U602</f>
        <v>21.249467405198139</v>
      </c>
      <c r="T45" s="118">
        <f>+S45-S50</f>
        <v>-0.23017975487070785</v>
      </c>
      <c r="U45" s="92">
        <f>+'Ark1'!W602</f>
        <v>4.8572645930975709</v>
      </c>
      <c r="V45" s="151">
        <f>+U45-U50</f>
        <v>1.1567482419788102</v>
      </c>
      <c r="W45" s="147">
        <f>+'Ark1'!X602</f>
        <v>80.570941627609727</v>
      </c>
      <c r="X45" s="147">
        <f>+'Ark1'!Y602</f>
        <v>32.466979122283767</v>
      </c>
      <c r="Y45" s="92">
        <f>+'Ark1'!Z602</f>
        <v>6.4074116527565677</v>
      </c>
      <c r="Z45" s="90">
        <f>+'Ark1'!Z602</f>
        <v>6.4074116527565677</v>
      </c>
      <c r="AA45" s="90">
        <f>+'Ark1'!AA602</f>
        <v>1.8891510930676521</v>
      </c>
      <c r="AB45" s="90">
        <f>+'Ark1'!AB602</f>
        <v>2.3374012723322082</v>
      </c>
      <c r="AC45" s="90">
        <f t="shared" si="18"/>
        <v>4.0815533186021788</v>
      </c>
      <c r="AD45" s="147">
        <f t="shared" si="19"/>
        <v>12.48404255319149</v>
      </c>
      <c r="AE45" s="47"/>
      <c r="AF45" s="22"/>
      <c r="AG45" s="22"/>
      <c r="AH45" s="22"/>
    </row>
    <row r="46" spans="1:41" ht="15.6">
      <c r="A46" s="47"/>
      <c r="B46" s="89">
        <f>+'Ark1'!C603</f>
        <v>2016</v>
      </c>
      <c r="C46" s="89">
        <f>+'Ark1'!G603</f>
        <v>2</v>
      </c>
      <c r="D46" s="90" t="str">
        <f t="shared" si="10"/>
        <v>Vest</v>
      </c>
      <c r="E46" s="89">
        <f>+'Ark1'!Q603</f>
        <v>248</v>
      </c>
      <c r="F46" s="98">
        <f>+E46-E51</f>
        <v>16</v>
      </c>
      <c r="G46" s="89">
        <f>+'Ark1'!R603</f>
        <v>2972</v>
      </c>
      <c r="H46" s="456">
        <f t="shared" ref="H46:H48" si="74">+G46-G51</f>
        <v>441</v>
      </c>
      <c r="I46" s="92">
        <f>+'Ark1'!AG603</f>
        <v>33.4551992211493</v>
      </c>
      <c r="J46" s="151">
        <f t="shared" ref="J46:J48" si="75">+I46-I51</f>
        <v>3.0846403036773076</v>
      </c>
      <c r="K46" s="92">
        <f>+'Ark1'!AH603</f>
        <v>0.70659488559892325</v>
      </c>
      <c r="L46" s="150"/>
      <c r="M46" s="47"/>
      <c r="N46" s="150"/>
      <c r="O46" s="90">
        <f>+'Ark1'!S603</f>
        <v>4.9064602960969053</v>
      </c>
      <c r="P46" s="118">
        <f t="shared" ref="P46:P48" si="76">+O46-O51</f>
        <v>0.17749941107122424</v>
      </c>
      <c r="Q46" s="90">
        <f>+'Ark1'!T603</f>
        <v>5.0339838492597586</v>
      </c>
      <c r="R46" s="118">
        <f t="shared" ref="R46:R48" si="77">+Q46-Q51</f>
        <v>4.5836871780501554E-2</v>
      </c>
      <c r="S46" s="90">
        <f>+'Ark1'!U603</f>
        <v>20.361507402422625</v>
      </c>
      <c r="T46" s="118">
        <f t="shared" ref="T46:T48" si="78">+S46-S51</f>
        <v>-9.8073790781612047E-2</v>
      </c>
      <c r="U46" s="92">
        <f>+'Ark1'!W603</f>
        <v>1.514131897711978</v>
      </c>
      <c r="V46" s="151">
        <f t="shared" ref="V46:V48" si="79">+U46-U51</f>
        <v>0.17078934536112889</v>
      </c>
      <c r="W46" s="147">
        <f>+'Ark1'!X603</f>
        <v>78.33109017496632</v>
      </c>
      <c r="X46" s="147">
        <f>+'Ark1'!Y603</f>
        <v>26.514131897711977</v>
      </c>
      <c r="Y46" s="92">
        <f>+'Ark1'!Z603</f>
        <v>5.8316528631856173</v>
      </c>
      <c r="Z46" s="90">
        <f>+'Ark1'!Z603</f>
        <v>5.8316528631856173</v>
      </c>
      <c r="AA46" s="90">
        <f>+'Ark1'!AA603</f>
        <v>1.6175347169910288</v>
      </c>
      <c r="AB46" s="90">
        <f>+'Ark1'!AB603</f>
        <v>2.0103674452399183</v>
      </c>
      <c r="AC46" s="90">
        <f t="shared" ref="AC46:AC48" si="80">+S46/O46</f>
        <v>4.1499382800713231</v>
      </c>
      <c r="AD46" s="147">
        <f t="shared" ref="AD46:AD48" si="81">+G46/E46</f>
        <v>11.983870967741936</v>
      </c>
      <c r="AE46" s="47"/>
      <c r="AF46" s="22"/>
      <c r="AG46" s="22"/>
      <c r="AH46" s="22"/>
    </row>
    <row r="47" spans="1:41" ht="15.6">
      <c r="A47" s="47"/>
      <c r="B47" s="89">
        <f>+'Ark1'!C604</f>
        <v>2016</v>
      </c>
      <c r="C47" s="89">
        <f>+'Ark1'!G604</f>
        <v>3</v>
      </c>
      <c r="D47" s="90" t="str">
        <f t="shared" si="10"/>
        <v>Midt</v>
      </c>
      <c r="E47" s="89">
        <f>+'Ark1'!Q604</f>
        <v>76</v>
      </c>
      <c r="F47" s="98">
        <f>+E47-E52</f>
        <v>13</v>
      </c>
      <c r="G47" s="89">
        <f>+'Ark1'!R604</f>
        <v>996</v>
      </c>
      <c r="H47" s="456">
        <f t="shared" si="74"/>
        <v>94</v>
      </c>
      <c r="I47" s="92">
        <f>+'Ark1'!AG604</f>
        <v>12.287851907791771</v>
      </c>
      <c r="J47" s="151">
        <f t="shared" si="75"/>
        <v>1.1472140598979266</v>
      </c>
      <c r="K47" s="92">
        <f>+'Ark1'!AH604</f>
        <v>0</v>
      </c>
      <c r="L47" s="150"/>
      <c r="M47" s="47"/>
      <c r="N47" s="150"/>
      <c r="O47" s="90">
        <f>+'Ark1'!S604</f>
        <v>5.2489959839357434</v>
      </c>
      <c r="P47" s="118">
        <f t="shared" si="76"/>
        <v>0.33879642739472438</v>
      </c>
      <c r="Q47" s="90">
        <f>+'Ark1'!T604</f>
        <v>5.4819277108433742</v>
      </c>
      <c r="R47" s="118">
        <f t="shared" si="77"/>
        <v>0.36219378623139953</v>
      </c>
      <c r="S47" s="90">
        <f>+'Ark1'!U604</f>
        <v>22.315763052208837</v>
      </c>
      <c r="T47" s="118">
        <f t="shared" si="78"/>
        <v>1.2566721431179353</v>
      </c>
      <c r="U47" s="92">
        <f>+'Ark1'!W604</f>
        <v>3.2128514056224904</v>
      </c>
      <c r="V47" s="151">
        <f t="shared" si="79"/>
        <v>-0.11309094471010495</v>
      </c>
      <c r="W47" s="147">
        <f>+'Ark1'!X604</f>
        <v>86.044176706827301</v>
      </c>
      <c r="X47" s="147">
        <f>+'Ark1'!Y604</f>
        <v>40.763052208835362</v>
      </c>
      <c r="Y47" s="92">
        <f>+'Ark1'!Z604</f>
        <v>6.1776350831822606</v>
      </c>
      <c r="Z47" s="90">
        <f>+'Ark1'!Z604</f>
        <v>6.1776350831822606</v>
      </c>
      <c r="AA47" s="90">
        <f>+'Ark1'!AA604</f>
        <v>1.6244396611863652</v>
      </c>
      <c r="AB47" s="90">
        <f>+'Ark1'!AB604</f>
        <v>2.2877082714665633</v>
      </c>
      <c r="AC47" s="90">
        <f t="shared" si="80"/>
        <v>4.2514345830145368</v>
      </c>
      <c r="AD47" s="147">
        <f t="shared" si="81"/>
        <v>13.105263157894736</v>
      </c>
      <c r="AE47" s="47"/>
      <c r="AF47" s="22"/>
      <c r="AG47" s="22"/>
      <c r="AH47" s="22"/>
    </row>
    <row r="48" spans="1:41" ht="15.6">
      <c r="A48" s="47"/>
      <c r="B48" s="89">
        <f>+'Ark1'!C605</f>
        <v>2016</v>
      </c>
      <c r="C48" s="89">
        <f>+'Ark1'!G605</f>
        <v>4</v>
      </c>
      <c r="D48" s="90" t="str">
        <f t="shared" si="10"/>
        <v>Nord</v>
      </c>
      <c r="E48" s="89">
        <f>+'Ark1'!Q605</f>
        <v>99</v>
      </c>
      <c r="F48" s="98">
        <f>+E48-E53</f>
        <v>-11</v>
      </c>
      <c r="G48" s="89">
        <f>+'Ark1'!R605</f>
        <v>2202</v>
      </c>
      <c r="H48" s="456">
        <f t="shared" si="74"/>
        <v>-198</v>
      </c>
      <c r="I48" s="92">
        <f>+'Ark1'!AG605</f>
        <v>26.685091211447858</v>
      </c>
      <c r="J48" s="151">
        <f t="shared" si="75"/>
        <v>-2.5266719902487402</v>
      </c>
      <c r="K48" s="92">
        <f>+'Ark1'!AH605</f>
        <v>0</v>
      </c>
      <c r="L48" s="150"/>
      <c r="M48" s="47"/>
      <c r="N48" s="150"/>
      <c r="O48" s="90">
        <f>+'Ark1'!S605</f>
        <v>4.7461398728428703</v>
      </c>
      <c r="P48" s="118">
        <f t="shared" si="76"/>
        <v>0.27155653950953607</v>
      </c>
      <c r="Q48" s="90">
        <f>+'Ark1'!T605</f>
        <v>5.6702997275204359</v>
      </c>
      <c r="R48" s="118">
        <f t="shared" si="77"/>
        <v>0.17904972752043591</v>
      </c>
      <c r="S48" s="90">
        <f>+'Ark1'!U605</f>
        <v>21.920299727520387</v>
      </c>
      <c r="T48" s="118">
        <f t="shared" si="78"/>
        <v>1.1672163941870615</v>
      </c>
      <c r="U48" s="92">
        <f>+'Ark1'!W605</f>
        <v>7.629427792915533</v>
      </c>
      <c r="V48" s="151">
        <f t="shared" si="79"/>
        <v>5.0877611262488669</v>
      </c>
      <c r="W48" s="147">
        <f>+'Ark1'!X605</f>
        <v>86.33060853769301</v>
      </c>
      <c r="X48" s="147">
        <f>+'Ark1'!Y605</f>
        <v>37.87465940054495</v>
      </c>
      <c r="Y48" s="92">
        <f>+'Ark1'!Z605</f>
        <v>5.6063308658657931</v>
      </c>
      <c r="Z48" s="90">
        <f>+'Ark1'!Z605</f>
        <v>5.6063308658657931</v>
      </c>
      <c r="AA48" s="90">
        <f>+'Ark1'!AA605</f>
        <v>1.8362942223126453</v>
      </c>
      <c r="AB48" s="90">
        <f>+'Ark1'!AB605</f>
        <v>2.6266846246262379</v>
      </c>
      <c r="AC48" s="90">
        <f t="shared" si="80"/>
        <v>4.6185532484929563</v>
      </c>
      <c r="AD48" s="147">
        <f t="shared" si="81"/>
        <v>22.242424242424242</v>
      </c>
      <c r="AE48" s="47"/>
      <c r="AF48" s="22"/>
      <c r="AG48" s="22"/>
      <c r="AH48" s="22"/>
    </row>
    <row r="49" spans="1:34">
      <c r="A49" s="47"/>
      <c r="B49" s="47"/>
      <c r="C49" s="47"/>
      <c r="D49" s="47"/>
      <c r="E49" s="47"/>
      <c r="F49" s="47"/>
      <c r="G49" s="47"/>
      <c r="H49" s="72"/>
      <c r="I49" s="47"/>
      <c r="J49" s="47"/>
      <c r="K49" s="47"/>
      <c r="L49" s="150"/>
      <c r="M49" s="47"/>
      <c r="N49" s="150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  <c r="AC49" s="47"/>
      <c r="AD49" s="47"/>
      <c r="AE49" s="47"/>
      <c r="AF49" s="22"/>
      <c r="AG49" s="22"/>
      <c r="AH49" s="22"/>
    </row>
    <row r="50" spans="1:34" ht="15.6">
      <c r="A50" s="47"/>
      <c r="B50" s="89">
        <f>+'Ark1'!C606</f>
        <v>2015</v>
      </c>
      <c r="C50" s="89">
        <f>+'Ark1'!G606</f>
        <v>1</v>
      </c>
      <c r="D50" s="90" t="str">
        <f t="shared" si="10"/>
        <v>Øst</v>
      </c>
      <c r="E50" s="89">
        <f>+'Ark1'!Q606</f>
        <v>176</v>
      </c>
      <c r="F50" s="98">
        <f>+E50-E55</f>
        <v>-14</v>
      </c>
      <c r="G50" s="89">
        <f>+'Ark1'!R606</f>
        <v>2324</v>
      </c>
      <c r="H50" s="456">
        <f>+G50-G55</f>
        <v>-387</v>
      </c>
      <c r="I50" s="92">
        <f>+'Ark1'!AG606</f>
        <v>29.277040032937567</v>
      </c>
      <c r="J50" s="151">
        <f>+I50-I55</f>
        <v>2.3367756359960374</v>
      </c>
      <c r="K50" s="92">
        <f>+'Ark1'!AH606</f>
        <v>0.60240963855421681</v>
      </c>
      <c r="L50" s="150"/>
      <c r="M50" s="47"/>
      <c r="N50" s="150"/>
      <c r="O50" s="90">
        <f>+'Ark1'!S606</f>
        <v>5.3042168674698793</v>
      </c>
      <c r="P50" s="118">
        <f>+O50-O55</f>
        <v>0.13601325256763008</v>
      </c>
      <c r="Q50" s="90">
        <f>+'Ark1'!T606</f>
        <v>5.5382960413080911</v>
      </c>
      <c r="R50" s="118">
        <f>+Q50-Q55</f>
        <v>0.26016988859691548</v>
      </c>
      <c r="S50" s="90">
        <f>+'Ark1'!U606</f>
        <v>21.479647160068847</v>
      </c>
      <c r="T50" s="118">
        <f>+S50-S55</f>
        <v>1.3257556071363723</v>
      </c>
      <c r="U50" s="92">
        <f>+'Ark1'!W606</f>
        <v>3.7005163511187606</v>
      </c>
      <c r="V50" s="151">
        <f>+U50-U55</f>
        <v>1.1922168306466103</v>
      </c>
      <c r="W50" s="147">
        <f>+'Ark1'!X606</f>
        <v>82.831325301204814</v>
      </c>
      <c r="X50" s="147">
        <f>+'Ark1'!Y606</f>
        <v>35.06884681583476</v>
      </c>
      <c r="Y50" s="92">
        <f>+'Ark1'!Z606</f>
        <v>6.3684222354356841</v>
      </c>
      <c r="Z50" s="90">
        <f>+'Ark1'!Z606</f>
        <v>6.3684222354356841</v>
      </c>
      <c r="AA50" s="90">
        <f>+'Ark1'!AA606</f>
        <v>1.8031239236729368</v>
      </c>
      <c r="AB50" s="90">
        <f>+'Ark1'!AB606</f>
        <v>2.2877725990262325</v>
      </c>
      <c r="AC50" s="90">
        <f t="shared" si="18"/>
        <v>4.0495416565263245</v>
      </c>
      <c r="AD50" s="147">
        <f t="shared" si="19"/>
        <v>13.204545454545455</v>
      </c>
      <c r="AE50" s="47"/>
      <c r="AF50" s="22"/>
      <c r="AG50" s="22"/>
      <c r="AH50" s="22"/>
    </row>
    <row r="51" spans="1:34" ht="15.6">
      <c r="A51" s="47"/>
      <c r="B51" s="89">
        <f>+'Ark1'!C607</f>
        <v>2015</v>
      </c>
      <c r="C51" s="89">
        <f>+'Ark1'!G607</f>
        <v>2</v>
      </c>
      <c r="D51" s="90" t="str">
        <f t="shared" ref="D51:D53" si="82">VLOOKUP(C51,$AK$5:$AL$8,2)</f>
        <v>Vest</v>
      </c>
      <c r="E51" s="89">
        <f>+'Ark1'!Q607</f>
        <v>232</v>
      </c>
      <c r="F51" s="98">
        <f t="shared" ref="F51:F53" si="83">+E51-E56</f>
        <v>-15</v>
      </c>
      <c r="G51" s="89">
        <f>+'Ark1'!R607</f>
        <v>2531</v>
      </c>
      <c r="H51" s="456">
        <f t="shared" ref="H51:H53" si="84">+G51-G56</f>
        <v>246</v>
      </c>
      <c r="I51" s="92">
        <f>+'Ark1'!AG607</f>
        <v>30.370558917471993</v>
      </c>
      <c r="J51" s="151">
        <f t="shared" ref="J51:J53" si="85">+I51-I56</f>
        <v>8.3836323211277275</v>
      </c>
      <c r="K51" s="92">
        <f>+'Ark1'!AH607</f>
        <v>0.19755037534571313</v>
      </c>
      <c r="L51" s="150"/>
      <c r="M51" s="47"/>
      <c r="N51" s="150"/>
      <c r="O51" s="90">
        <f>+'Ark1'!S607</f>
        <v>4.728960885025681</v>
      </c>
      <c r="P51" s="118">
        <f t="shared" ref="P51:P53" si="86">+O51-O56</f>
        <v>0.13333725264056095</v>
      </c>
      <c r="Q51" s="90">
        <f>+'Ark1'!T607</f>
        <v>4.9881469774792571</v>
      </c>
      <c r="R51" s="118">
        <f t="shared" ref="R51:R53" si="87">+Q51-Q56</f>
        <v>0.22140737135234456</v>
      </c>
      <c r="S51" s="90">
        <f>+'Ark1'!U607</f>
        <v>20.459581193204237</v>
      </c>
      <c r="T51" s="118">
        <f t="shared" ref="T51:T53" si="88">+S51-S56</f>
        <v>0.94474530698978043</v>
      </c>
      <c r="U51" s="92">
        <f>+'Ark1'!W607</f>
        <v>1.3433425523508491</v>
      </c>
      <c r="V51" s="151">
        <f t="shared" ref="V51:V53" si="89">+U51-U56</f>
        <v>0.33677800092852972</v>
      </c>
      <c r="W51" s="147">
        <f>+'Ark1'!X607</f>
        <v>78.783089687870401</v>
      </c>
      <c r="X51" s="147">
        <f>+'Ark1'!Y607</f>
        <v>28.21019359936783</v>
      </c>
      <c r="Y51" s="92">
        <f>+'Ark1'!Z607</f>
        <v>5.6813694974261857</v>
      </c>
      <c r="Z51" s="90">
        <f>+'Ark1'!Z607</f>
        <v>5.6813694974261857</v>
      </c>
      <c r="AA51" s="90">
        <f>+'Ark1'!AA607</f>
        <v>1.5924142538046171</v>
      </c>
      <c r="AB51" s="90">
        <f>+'Ark1'!AB607</f>
        <v>2.0213835532891471</v>
      </c>
      <c r="AC51" s="90">
        <f t="shared" ref="AC51:AC53" si="90">+S51/O51</f>
        <v>4.3264433118890411</v>
      </c>
      <c r="AD51" s="147">
        <f t="shared" ref="AD51:AD53" si="91">+G51/E51</f>
        <v>10.90948275862069</v>
      </c>
      <c r="AE51" s="47"/>
      <c r="AF51" s="22"/>
      <c r="AG51" s="22"/>
      <c r="AH51" s="22"/>
    </row>
    <row r="52" spans="1:34" ht="15.6">
      <c r="A52" s="47"/>
      <c r="B52" s="89">
        <f>+'Ark1'!C608</f>
        <v>2015</v>
      </c>
      <c r="C52" s="89">
        <f>+'Ark1'!G608</f>
        <v>3</v>
      </c>
      <c r="D52" s="90" t="str">
        <f t="shared" si="82"/>
        <v>Midt</v>
      </c>
      <c r="E52" s="89">
        <f>+'Ark1'!Q608</f>
        <v>63</v>
      </c>
      <c r="F52" s="98">
        <f t="shared" si="83"/>
        <v>-6</v>
      </c>
      <c r="G52" s="89">
        <f>+'Ark1'!R608</f>
        <v>902</v>
      </c>
      <c r="H52" s="456">
        <f t="shared" si="84"/>
        <v>-496</v>
      </c>
      <c r="I52" s="92">
        <f>+'Ark1'!AG608</f>
        <v>11.140637847893844</v>
      </c>
      <c r="J52" s="151">
        <f t="shared" si="85"/>
        <v>-2.838200338041986</v>
      </c>
      <c r="K52" s="92">
        <f>+'Ark1'!AH608</f>
        <v>0.11086474501108644</v>
      </c>
      <c r="L52" s="150"/>
      <c r="M52" s="47"/>
      <c r="N52" s="150"/>
      <c r="O52" s="90">
        <f>+'Ark1'!S608</f>
        <v>4.910199556541019</v>
      </c>
      <c r="P52" s="118">
        <f t="shared" si="86"/>
        <v>2.5364077284939945E-2</v>
      </c>
      <c r="Q52" s="90">
        <f>+'Ark1'!T608</f>
        <v>5.1197339246119746</v>
      </c>
      <c r="R52" s="118">
        <f t="shared" si="87"/>
        <v>-0.14564518840662455</v>
      </c>
      <c r="S52" s="90">
        <f>+'Ark1'!U608</f>
        <v>21.059090909090902</v>
      </c>
      <c r="T52" s="118">
        <f t="shared" si="88"/>
        <v>0.77990635973466382</v>
      </c>
      <c r="U52" s="92">
        <f>+'Ark1'!W608</f>
        <v>3.3259423503325953</v>
      </c>
      <c r="V52" s="151">
        <f t="shared" si="89"/>
        <v>0.25011974661299607</v>
      </c>
      <c r="W52" s="147">
        <f>+'Ark1'!X608</f>
        <v>81.818181818181813</v>
      </c>
      <c r="X52" s="147">
        <f>+'Ark1'!Y608</f>
        <v>31.707317073170728</v>
      </c>
      <c r="Y52" s="92">
        <f>+'Ark1'!Z608</f>
        <v>6.1494163960242387</v>
      </c>
      <c r="Z52" s="90">
        <f>+'Ark1'!Z608</f>
        <v>6.1494163960242387</v>
      </c>
      <c r="AA52" s="90">
        <f>+'Ark1'!AA608</f>
        <v>1.781814443095258</v>
      </c>
      <c r="AB52" s="90">
        <f>+'Ark1'!AB608</f>
        <v>2.2877938753571838</v>
      </c>
      <c r="AC52" s="90">
        <f t="shared" si="90"/>
        <v>4.2888462406863841</v>
      </c>
      <c r="AD52" s="147">
        <f t="shared" si="91"/>
        <v>14.317460317460318</v>
      </c>
      <c r="AE52" s="47"/>
      <c r="AF52" s="22"/>
      <c r="AG52" s="22"/>
      <c r="AH52" s="22"/>
    </row>
    <row r="53" spans="1:34" ht="15.6">
      <c r="A53" s="47"/>
      <c r="B53" s="89">
        <f>+'Ark1'!C609</f>
        <v>2015</v>
      </c>
      <c r="C53" s="89">
        <f>+'Ark1'!G609</f>
        <v>4</v>
      </c>
      <c r="D53" s="90" t="str">
        <f t="shared" si="82"/>
        <v>Nord</v>
      </c>
      <c r="E53" s="89">
        <f>+'Ark1'!Q609</f>
        <v>110</v>
      </c>
      <c r="F53" s="98">
        <f t="shared" si="83"/>
        <v>2</v>
      </c>
      <c r="G53" s="89">
        <f>+'Ark1'!R609</f>
        <v>2400</v>
      </c>
      <c r="H53" s="456">
        <f t="shared" si="84"/>
        <v>-1220</v>
      </c>
      <c r="I53" s="92">
        <f>+'Ark1'!AG609</f>
        <v>29.211763201696598</v>
      </c>
      <c r="J53" s="151">
        <f t="shared" si="85"/>
        <v>-7.8822076190817683</v>
      </c>
      <c r="K53" s="92">
        <f>+'Ark1'!AH609</f>
        <v>0</v>
      </c>
      <c r="L53" s="150"/>
      <c r="M53" s="47"/>
      <c r="N53" s="150"/>
      <c r="O53" s="90">
        <f>+'Ark1'!S609</f>
        <v>4.4745833333333342</v>
      </c>
      <c r="P53" s="118">
        <f t="shared" si="86"/>
        <v>-0.23121777163904067</v>
      </c>
      <c r="Q53" s="90">
        <f>+'Ark1'!T609</f>
        <v>5.49125</v>
      </c>
      <c r="R53" s="118">
        <f t="shared" si="87"/>
        <v>-0.48057320441988871</v>
      </c>
      <c r="S53" s="90">
        <f>+'Ark1'!U609</f>
        <v>20.753083333333326</v>
      </c>
      <c r="T53" s="118">
        <f t="shared" si="88"/>
        <v>-2.8629373848975348E-2</v>
      </c>
      <c r="U53" s="92">
        <f>+'Ark1'!W609</f>
        <v>2.5416666666666661</v>
      </c>
      <c r="V53" s="151">
        <f t="shared" si="89"/>
        <v>-1.961095764272561</v>
      </c>
      <c r="W53" s="147">
        <f>+'Ark1'!X609</f>
        <v>80.916666666666686</v>
      </c>
      <c r="X53" s="147">
        <f>+'Ark1'!Y609</f>
        <v>29.958333333333325</v>
      </c>
      <c r="Y53" s="92">
        <f>+'Ark1'!Z609</f>
        <v>5.6510079183324144</v>
      </c>
      <c r="Z53" s="90">
        <f>+'Ark1'!Z609</f>
        <v>5.6510079183324144</v>
      </c>
      <c r="AA53" s="90">
        <f>+'Ark1'!AA609</f>
        <v>1.8570192943860937</v>
      </c>
      <c r="AB53" s="90">
        <f>+'Ark1'!AB609</f>
        <v>2.2999833559180378</v>
      </c>
      <c r="AC53" s="90">
        <f t="shared" si="90"/>
        <v>4.6379923642797252</v>
      </c>
      <c r="AD53" s="147">
        <f t="shared" si="91"/>
        <v>21.818181818181817</v>
      </c>
      <c r="AE53" s="47"/>
      <c r="AF53" s="22"/>
      <c r="AG53" s="22"/>
      <c r="AH53" s="22"/>
    </row>
    <row r="54" spans="1:34">
      <c r="A54" s="47"/>
      <c r="B54" s="47"/>
      <c r="C54" s="47"/>
      <c r="D54" s="47"/>
      <c r="E54" s="47"/>
      <c r="F54" s="47"/>
      <c r="G54" s="47"/>
      <c r="H54" s="72"/>
      <c r="I54" s="47"/>
      <c r="J54" s="47"/>
      <c r="K54" s="47"/>
      <c r="L54" s="150"/>
      <c r="M54" s="47"/>
      <c r="N54" s="150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  <c r="AC54" s="47"/>
      <c r="AD54" s="47"/>
      <c r="AE54" s="47"/>
      <c r="AF54" s="22"/>
      <c r="AG54" s="22"/>
      <c r="AH54" s="22"/>
    </row>
    <row r="55" spans="1:34" ht="15.6">
      <c r="A55" s="47"/>
      <c r="B55" s="89">
        <f>+'Ark1'!C610</f>
        <v>2014</v>
      </c>
      <c r="C55" s="89">
        <f>+'Ark1'!G610</f>
        <v>1</v>
      </c>
      <c r="D55" s="90" t="str">
        <f t="shared" si="10"/>
        <v>Øst</v>
      </c>
      <c r="E55" s="89">
        <f>+'Ark1'!Q610</f>
        <v>190</v>
      </c>
      <c r="F55" s="98">
        <f>+E55-E60</f>
        <v>0</v>
      </c>
      <c r="G55" s="89">
        <f>+'Ark1'!R610</f>
        <v>2711</v>
      </c>
      <c r="H55" s="456">
        <f>+G55-G60</f>
        <v>-639</v>
      </c>
      <c r="I55" s="92">
        <f>+'Ark1'!AG610</f>
        <v>26.940264396941529</v>
      </c>
      <c r="J55" s="151">
        <f>+I55-I60</f>
        <v>3.3442613101932146</v>
      </c>
      <c r="K55" s="92">
        <f>+'Ark1'!AH610</f>
        <v>0.95905569900405763</v>
      </c>
      <c r="L55" s="150"/>
      <c r="M55" s="47"/>
      <c r="N55" s="150"/>
      <c r="O55" s="90">
        <f>+'Ark1'!S610</f>
        <v>5.1682036149022492</v>
      </c>
      <c r="P55" s="118">
        <f>+O55-O60</f>
        <v>0.14312898803657692</v>
      </c>
      <c r="Q55" s="90">
        <f>+'Ark1'!T610</f>
        <v>5.2781261527111756</v>
      </c>
      <c r="R55" s="118">
        <f>+Q55-Q60</f>
        <v>5.5141078084309569E-2</v>
      </c>
      <c r="S55" s="90">
        <f>+'Ark1'!U610</f>
        <v>20.153891552932475</v>
      </c>
      <c r="T55" s="118">
        <f>+S55-S60</f>
        <v>0.96786170218625855</v>
      </c>
      <c r="U55" s="92">
        <f>+'Ark1'!W610</f>
        <v>2.5082995204721503</v>
      </c>
      <c r="V55" s="151">
        <f>+U55-U60</f>
        <v>-0.86483480788605949</v>
      </c>
      <c r="W55" s="147">
        <f>+'Ark1'!X610</f>
        <v>78.568793803024718</v>
      </c>
      <c r="X55" s="147">
        <f>+'Ark1'!Y610</f>
        <v>25.193655477683503</v>
      </c>
      <c r="Y55" s="92">
        <f>+'Ark1'!Z610</f>
        <v>5.7458941267156334</v>
      </c>
      <c r="Z55" s="90">
        <f>+'Ark1'!Z610</f>
        <v>5.7458941267156334</v>
      </c>
      <c r="AA55" s="90">
        <f>+'Ark1'!AA610</f>
        <v>1.8009894357946163</v>
      </c>
      <c r="AB55" s="90">
        <f>+'Ark1'!AB610</f>
        <v>2.1813985815567438</v>
      </c>
      <c r="AC55" s="90">
        <f t="shared" si="18"/>
        <v>3.8995931767896614</v>
      </c>
      <c r="AD55" s="147">
        <f t="shared" si="19"/>
        <v>14.268421052631579</v>
      </c>
      <c r="AE55" s="47"/>
      <c r="AF55" s="22"/>
      <c r="AG55" s="22"/>
      <c r="AH55" s="22"/>
    </row>
    <row r="56" spans="1:34" ht="15.6">
      <c r="A56" s="47"/>
      <c r="B56" s="89">
        <f>+'Ark1'!C611</f>
        <v>2014</v>
      </c>
      <c r="C56" s="89">
        <f>+'Ark1'!G611</f>
        <v>2</v>
      </c>
      <c r="D56" s="90" t="str">
        <f t="shared" si="10"/>
        <v>Vest</v>
      </c>
      <c r="E56" s="89">
        <f>+'Ark1'!Q611</f>
        <v>247</v>
      </c>
      <c r="F56" s="98">
        <f>+E56-E61</f>
        <v>-1</v>
      </c>
      <c r="G56" s="89">
        <f>+'Ark1'!R611</f>
        <v>2285</v>
      </c>
      <c r="H56" s="456">
        <f t="shared" ref="H56:H58" si="92">+G56-G61</f>
        <v>-2634</v>
      </c>
      <c r="I56" s="92">
        <f>+'Ark1'!AG611</f>
        <v>21.986926596344265</v>
      </c>
      <c r="J56" s="151">
        <f t="shared" ref="J56:J58" si="93">+I56-I61</f>
        <v>-12.133610779816873</v>
      </c>
      <c r="K56" s="92">
        <f>+'Ark1'!AH611</f>
        <v>0.43763676148796499</v>
      </c>
      <c r="L56" s="150"/>
      <c r="M56" s="47"/>
      <c r="N56" s="150"/>
      <c r="O56" s="90">
        <f>+'Ark1'!S611</f>
        <v>4.5956236323851201</v>
      </c>
      <c r="P56" s="118">
        <f t="shared" ref="P56:P58" si="94">+O56-O61</f>
        <v>0.23355817192567585</v>
      </c>
      <c r="Q56" s="90">
        <f>+'Ark1'!T611</f>
        <v>4.7667396061269125</v>
      </c>
      <c r="R56" s="118">
        <f t="shared" ref="R56:R58" si="95">+Q56-Q61</f>
        <v>0.13002482670020044</v>
      </c>
      <c r="S56" s="90">
        <f>+'Ark1'!U611</f>
        <v>19.514835886214456</v>
      </c>
      <c r="T56" s="118">
        <f t="shared" ref="T56:T58" si="96">+S56-S61</f>
        <v>0.62054842941430266</v>
      </c>
      <c r="U56" s="92">
        <f>+'Ark1'!W611</f>
        <v>1.0065645514223194</v>
      </c>
      <c r="V56" s="151">
        <f t="shared" ref="V56:V58" si="97">+U56-U61</f>
        <v>0.33569648880796699</v>
      </c>
      <c r="W56" s="147">
        <f>+'Ark1'!X611</f>
        <v>71.947483588621438</v>
      </c>
      <c r="X56" s="147">
        <f>+'Ark1'!Y611</f>
        <v>23.150984682713354</v>
      </c>
      <c r="Y56" s="92">
        <f>+'Ark1'!Z611</f>
        <v>5.8164705045770644</v>
      </c>
      <c r="Z56" s="90">
        <f>+'Ark1'!Z611</f>
        <v>5.8164705045770644</v>
      </c>
      <c r="AA56" s="90">
        <f>+'Ark1'!AA611</f>
        <v>1.6835354375560858</v>
      </c>
      <c r="AB56" s="90">
        <f>+'Ark1'!AB611</f>
        <v>1.9649747310545751</v>
      </c>
      <c r="AC56" s="90">
        <f t="shared" ref="AC56:AC58" si="98">+S56/O56</f>
        <v>4.2463955813732062</v>
      </c>
      <c r="AD56" s="147">
        <f t="shared" ref="AD56:AD58" si="99">+G56/E56</f>
        <v>9.2510121457489873</v>
      </c>
      <c r="AE56" s="47"/>
      <c r="AF56" s="22"/>
      <c r="AG56" s="22"/>
      <c r="AH56" s="22"/>
    </row>
    <row r="57" spans="1:34" ht="15.6">
      <c r="A57" s="47"/>
      <c r="B57" s="89">
        <f>+'Ark1'!C612</f>
        <v>2014</v>
      </c>
      <c r="C57" s="89">
        <f>+'Ark1'!G612</f>
        <v>3</v>
      </c>
      <c r="D57" s="90" t="str">
        <f t="shared" si="10"/>
        <v>Midt</v>
      </c>
      <c r="E57" s="89">
        <f>+'Ark1'!Q612</f>
        <v>69</v>
      </c>
      <c r="F57" s="98">
        <f>+E57-E62</f>
        <v>-16</v>
      </c>
      <c r="G57" s="89">
        <f>+'Ark1'!R612</f>
        <v>1398</v>
      </c>
      <c r="H57" s="456">
        <f t="shared" si="92"/>
        <v>-726</v>
      </c>
      <c r="I57" s="92">
        <f>+'Ark1'!AG612</f>
        <v>13.97883818593583</v>
      </c>
      <c r="J57" s="151">
        <f t="shared" si="93"/>
        <v>-0.88381105768599788</v>
      </c>
      <c r="K57" s="92">
        <f>+'Ark1'!AH612</f>
        <v>0</v>
      </c>
      <c r="L57" s="150"/>
      <c r="M57" s="47"/>
      <c r="N57" s="150"/>
      <c r="O57" s="90">
        <f>+'Ark1'!S612</f>
        <v>4.8848354792560791</v>
      </c>
      <c r="P57" s="118">
        <f t="shared" si="94"/>
        <v>0.32786749432199169</v>
      </c>
      <c r="Q57" s="90">
        <f>+'Ark1'!T612</f>
        <v>5.2653791130185992</v>
      </c>
      <c r="R57" s="118">
        <f t="shared" si="95"/>
        <v>0.38496480040089587</v>
      </c>
      <c r="S57" s="90">
        <f>+'Ark1'!U612</f>
        <v>20.279184549356238</v>
      </c>
      <c r="T57" s="118">
        <f t="shared" si="96"/>
        <v>1.2187325719551403</v>
      </c>
      <c r="U57" s="92">
        <f>+'Ark1'!W612</f>
        <v>3.0758226037195993</v>
      </c>
      <c r="V57" s="151">
        <f t="shared" si="97"/>
        <v>1.7104742044728949</v>
      </c>
      <c r="W57" s="147">
        <f>+'Ark1'!X612</f>
        <v>79.899856938483552</v>
      </c>
      <c r="X57" s="147">
        <f>+'Ark1'!Y612</f>
        <v>24.821173104434905</v>
      </c>
      <c r="Y57" s="92">
        <f>+'Ark1'!Z612</f>
        <v>5.5863186307566091</v>
      </c>
      <c r="Z57" s="90">
        <f>+'Ark1'!Z612</f>
        <v>5.5863186307566091</v>
      </c>
      <c r="AA57" s="90">
        <f>+'Ark1'!AA612</f>
        <v>1.6326555144080197</v>
      </c>
      <c r="AB57" s="90">
        <f>+'Ark1'!AB612</f>
        <v>2.0408111428883169</v>
      </c>
      <c r="AC57" s="90">
        <f t="shared" si="98"/>
        <v>4.1514570215258493</v>
      </c>
      <c r="AD57" s="147">
        <f t="shared" si="99"/>
        <v>20.260869565217391</v>
      </c>
      <c r="AE57" s="47"/>
      <c r="AF57" s="22"/>
      <c r="AG57" s="22"/>
      <c r="AH57" s="22"/>
    </row>
    <row r="58" spans="1:34" ht="15.6">
      <c r="A58" s="47"/>
      <c r="B58" s="89">
        <f>+'Ark1'!C613</f>
        <v>2014</v>
      </c>
      <c r="C58" s="89">
        <f>+'Ark1'!G613</f>
        <v>4</v>
      </c>
      <c r="D58" s="90" t="str">
        <f t="shared" si="10"/>
        <v>Nord</v>
      </c>
      <c r="E58" s="89">
        <f>+'Ark1'!Q613</f>
        <v>108</v>
      </c>
      <c r="F58" s="98">
        <f>+E58-E63</f>
        <v>-21</v>
      </c>
      <c r="G58" s="89">
        <f>+'Ark1'!R613</f>
        <v>3620</v>
      </c>
      <c r="H58" s="456">
        <f t="shared" si="92"/>
        <v>-135</v>
      </c>
      <c r="I58" s="92">
        <f>+'Ark1'!AG613</f>
        <v>37.093970820778367</v>
      </c>
      <c r="J58" s="151">
        <f t="shared" si="93"/>
        <v>9.6731605273096548</v>
      </c>
      <c r="K58" s="92">
        <f>+'Ark1'!AH613</f>
        <v>0</v>
      </c>
      <c r="L58" s="150"/>
      <c r="M58" s="47"/>
      <c r="N58" s="150"/>
      <c r="O58" s="90">
        <f>+'Ark1'!S613</f>
        <v>4.7058011049723749</v>
      </c>
      <c r="P58" s="118">
        <f t="shared" si="94"/>
        <v>0.15719924079128322</v>
      </c>
      <c r="Q58" s="90">
        <f>+'Ark1'!T613</f>
        <v>5.9718232044198887</v>
      </c>
      <c r="R58" s="118">
        <f t="shared" si="95"/>
        <v>0.43174331094452256</v>
      </c>
      <c r="S58" s="90">
        <f>+'Ark1'!U613</f>
        <v>20.781712707182301</v>
      </c>
      <c r="T58" s="118">
        <f t="shared" si="96"/>
        <v>0.89047435831414035</v>
      </c>
      <c r="U58" s="92">
        <f>+'Ark1'!W613</f>
        <v>4.5027624309392271</v>
      </c>
      <c r="V58" s="151">
        <f t="shared" si="97"/>
        <v>-2.4534506477550622E-2</v>
      </c>
      <c r="W58" s="147">
        <f>+'Ark1'!X613</f>
        <v>84.226519337016569</v>
      </c>
      <c r="X58" s="147">
        <f>+'Ark1'!Y613</f>
        <v>28.425414364640879</v>
      </c>
      <c r="Y58" s="92">
        <f>+'Ark1'!Z613</f>
        <v>5.085601747377968</v>
      </c>
      <c r="Z58" s="90">
        <f>+'Ark1'!Z613</f>
        <v>5.085601747377968</v>
      </c>
      <c r="AA58" s="90">
        <f>+'Ark1'!AA613</f>
        <v>1.7135854769926435</v>
      </c>
      <c r="AB58" s="90">
        <f>+'Ark1'!AB613</f>
        <v>2.1747627016578912</v>
      </c>
      <c r="AC58" s="90">
        <f t="shared" si="98"/>
        <v>4.4161901966539441</v>
      </c>
      <c r="AD58" s="147">
        <f t="shared" si="99"/>
        <v>33.518518518518519</v>
      </c>
      <c r="AE58" s="47"/>
      <c r="AF58" s="22"/>
      <c r="AG58" s="22"/>
      <c r="AH58" s="22"/>
    </row>
    <row r="59" spans="1:34">
      <c r="A59" s="47"/>
      <c r="B59" s="47"/>
      <c r="C59" s="47"/>
      <c r="D59" s="47"/>
      <c r="E59" s="47"/>
      <c r="F59" s="47"/>
      <c r="G59" s="47"/>
      <c r="H59" s="72"/>
      <c r="I59" s="47"/>
      <c r="J59" s="47"/>
      <c r="K59" s="47"/>
      <c r="L59" s="150"/>
      <c r="M59" s="47"/>
      <c r="N59" s="150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  <c r="AC59" s="47"/>
      <c r="AD59" s="47"/>
      <c r="AE59" s="47"/>
      <c r="AF59" s="22"/>
      <c r="AG59" s="22"/>
      <c r="AH59" s="22"/>
    </row>
    <row r="60" spans="1:34" ht="15.6">
      <c r="A60" s="47"/>
      <c r="B60" s="89">
        <f>+'Ark1'!C614</f>
        <v>2013</v>
      </c>
      <c r="C60" s="89">
        <f>+'Ark1'!G614</f>
        <v>1</v>
      </c>
      <c r="D60" s="90" t="str">
        <f t="shared" si="10"/>
        <v>Øst</v>
      </c>
      <c r="E60" s="89">
        <f>+'Ark1'!Q614</f>
        <v>190</v>
      </c>
      <c r="F60" s="98">
        <f>+E60-E65</f>
        <v>-12</v>
      </c>
      <c r="G60" s="89">
        <f>+'Ark1'!R614</f>
        <v>3350</v>
      </c>
      <c r="H60" s="456">
        <f>+G60-G65</f>
        <v>461</v>
      </c>
      <c r="I60" s="92">
        <f>+'Ark1'!AG614</f>
        <v>23.596003086748315</v>
      </c>
      <c r="J60" s="151">
        <f>+I60-I65</f>
        <v>-0.34184574154926395</v>
      </c>
      <c r="K60" s="92">
        <f>+'Ark1'!AH614</f>
        <v>0.80597014925373134</v>
      </c>
      <c r="L60" s="150"/>
      <c r="M60" s="47"/>
      <c r="N60" s="150"/>
      <c r="O60" s="90">
        <f>+'Ark1'!S614</f>
        <v>5.0250746268656723</v>
      </c>
      <c r="P60" s="118">
        <f>+O60-O65</f>
        <v>0.22687455763756681</v>
      </c>
      <c r="Q60" s="90">
        <f>+'Ark1'!T614</f>
        <v>5.222985074626866</v>
      </c>
      <c r="R60" s="118">
        <f>+Q60-Q65</f>
        <v>0.30328967829595754</v>
      </c>
      <c r="S60" s="90">
        <f>+'Ark1'!U614</f>
        <v>19.186029850746216</v>
      </c>
      <c r="T60" s="118">
        <f>+S60-S65</f>
        <v>0.80683289678288972</v>
      </c>
      <c r="U60" s="92">
        <f>+'Ark1'!W614</f>
        <v>3.3731343283582098</v>
      </c>
      <c r="V60" s="151">
        <f>+U60-U65</f>
        <v>1.3655192366309685</v>
      </c>
      <c r="W60" s="147">
        <f>+'Ark1'!X614</f>
        <v>69.641791044776141</v>
      </c>
      <c r="X60" s="147">
        <f>+'Ark1'!Y614</f>
        <v>21.074626865671636</v>
      </c>
      <c r="Y60" s="92">
        <f>+'Ark1'!Z614</f>
        <v>5.6834377392935078</v>
      </c>
      <c r="Z60" s="90">
        <f>+'Ark1'!Z614</f>
        <v>5.6834377392935078</v>
      </c>
      <c r="AA60" s="90">
        <f>+'Ark1'!AA614</f>
        <v>1.7213231400988576</v>
      </c>
      <c r="AB60" s="90">
        <f>+'Ark1'!AB614</f>
        <v>2.2229756948909127</v>
      </c>
      <c r="AC60" s="90">
        <f t="shared" si="18"/>
        <v>3.8180586907449099</v>
      </c>
      <c r="AD60" s="147">
        <f t="shared" si="19"/>
        <v>17.631578947368421</v>
      </c>
      <c r="AE60" s="47"/>
      <c r="AF60" s="22"/>
      <c r="AG60" s="22"/>
      <c r="AH60" s="22"/>
    </row>
    <row r="61" spans="1:34" ht="15.6">
      <c r="A61" s="47"/>
      <c r="B61" s="89">
        <f>+'Ark1'!C615</f>
        <v>2013</v>
      </c>
      <c r="C61" s="89">
        <f>+'Ark1'!G615</f>
        <v>2</v>
      </c>
      <c r="D61" s="90" t="str">
        <f t="shared" si="10"/>
        <v>Vest</v>
      </c>
      <c r="E61" s="89">
        <f>+'Ark1'!Q615</f>
        <v>248</v>
      </c>
      <c r="F61" s="98">
        <f>+E61-E66</f>
        <v>17</v>
      </c>
      <c r="G61" s="89">
        <f>+'Ark1'!R615</f>
        <v>4919</v>
      </c>
      <c r="H61" s="456">
        <f t="shared" ref="H61:H63" si="100">+G61-G66</f>
        <v>1766</v>
      </c>
      <c r="I61" s="92">
        <f>+'Ark1'!AG615</f>
        <v>34.120537376161138</v>
      </c>
      <c r="J61" s="151">
        <f t="shared" ref="J61:J63" si="101">+I61-I66</f>
        <v>7.5489954536495389</v>
      </c>
      <c r="K61" s="92">
        <f>+'Ark1'!AH615</f>
        <v>0.28461069323033145</v>
      </c>
      <c r="L61" s="150"/>
      <c r="M61" s="47"/>
      <c r="N61" s="150"/>
      <c r="O61" s="90">
        <f>+'Ark1'!S615</f>
        <v>4.3620654604594442</v>
      </c>
      <c r="P61" s="118">
        <f t="shared" ref="P61:P63" si="102">+O61-O66</f>
        <v>-0.23292343900138679</v>
      </c>
      <c r="Q61" s="90">
        <f>+'Ark1'!T615</f>
        <v>4.6367147794267121</v>
      </c>
      <c r="R61" s="118">
        <f t="shared" ref="R61:R63" si="103">+Q61-Q66</f>
        <v>0.15495137949014293</v>
      </c>
      <c r="S61" s="90">
        <f>+'Ark1'!U615</f>
        <v>18.894287456800154</v>
      </c>
      <c r="T61" s="118">
        <f t="shared" ref="T61:T63" si="104">+S61-S66</f>
        <v>0.20116979108497901</v>
      </c>
      <c r="U61" s="92">
        <f>+'Ark1'!W615</f>
        <v>0.67086806261435239</v>
      </c>
      <c r="V61" s="151">
        <f t="shared" ref="V61:V63" si="105">+U61-U66</f>
        <v>0.44885727923344532</v>
      </c>
      <c r="W61" s="147">
        <f>+'Ark1'!X615</f>
        <v>70.908721284813979</v>
      </c>
      <c r="X61" s="147">
        <f>+'Ark1'!Y615</f>
        <v>17.849156332587924</v>
      </c>
      <c r="Y61" s="92">
        <f>+'Ark1'!Z615</f>
        <v>5.0538219175483112</v>
      </c>
      <c r="Z61" s="90">
        <f>+'Ark1'!Z615</f>
        <v>5.0538219175483112</v>
      </c>
      <c r="AA61" s="90">
        <f>+'Ark1'!AA615</f>
        <v>1.8308286668677172</v>
      </c>
      <c r="AB61" s="90">
        <f>+'Ark1'!AB615</f>
        <v>1.9269970439539077</v>
      </c>
      <c r="AC61" s="90">
        <f t="shared" ref="AC61:AC63" si="106">+S61/O61</f>
        <v>4.3315002097217654</v>
      </c>
      <c r="AD61" s="147">
        <f t="shared" ref="AD61:AD63" si="107">+G61/E61</f>
        <v>19.83467741935484</v>
      </c>
      <c r="AE61" s="47"/>
      <c r="AF61" s="22"/>
      <c r="AG61" s="22"/>
      <c r="AH61" s="22"/>
    </row>
    <row r="62" spans="1:34" ht="15.6">
      <c r="A62" s="47"/>
      <c r="B62" s="89">
        <f>+'Ark1'!C616</f>
        <v>2013</v>
      </c>
      <c r="C62" s="89">
        <f>+'Ark1'!G616</f>
        <v>3</v>
      </c>
      <c r="D62" s="90" t="str">
        <f t="shared" si="10"/>
        <v>Midt</v>
      </c>
      <c r="E62" s="89">
        <f>+'Ark1'!Q616</f>
        <v>85</v>
      </c>
      <c r="F62" s="98">
        <f>+E62-E67</f>
        <v>-6</v>
      </c>
      <c r="G62" s="89">
        <f>+'Ark1'!R616</f>
        <v>2124</v>
      </c>
      <c r="H62" s="456">
        <f t="shared" si="100"/>
        <v>-12</v>
      </c>
      <c r="I62" s="92">
        <f>+'Ark1'!AG616</f>
        <v>14.862649243621828</v>
      </c>
      <c r="J62" s="151">
        <f t="shared" si="101"/>
        <v>-3.4107690257389578</v>
      </c>
      <c r="K62" s="92">
        <f>+'Ark1'!AH616</f>
        <v>3.1073446327683625</v>
      </c>
      <c r="L62" s="150"/>
      <c r="M62" s="47"/>
      <c r="N62" s="150"/>
      <c r="O62" s="90">
        <f>+'Ark1'!S616</f>
        <v>4.5569679849340874</v>
      </c>
      <c r="P62" s="118">
        <f t="shared" si="102"/>
        <v>-5.7660974629154538E-3</v>
      </c>
      <c r="Q62" s="90">
        <f>+'Ark1'!T616</f>
        <v>4.8804143126177033</v>
      </c>
      <c r="R62" s="118">
        <f t="shared" si="103"/>
        <v>9.3429293891110987E-2</v>
      </c>
      <c r="S62" s="90">
        <f>+'Ark1'!U616</f>
        <v>19.060451977401097</v>
      </c>
      <c r="T62" s="118">
        <f t="shared" si="104"/>
        <v>8.4328381895478088E-2</v>
      </c>
      <c r="U62" s="92">
        <f>+'Ark1'!W616</f>
        <v>1.3653483992467044</v>
      </c>
      <c r="V62" s="151">
        <f t="shared" si="105"/>
        <v>0.33538585243022467</v>
      </c>
      <c r="W62" s="147">
        <f>+'Ark1'!X616</f>
        <v>70.574387947269301</v>
      </c>
      <c r="X62" s="147">
        <f>+'Ark1'!Y616</f>
        <v>20.103578154425605</v>
      </c>
      <c r="Y62" s="92">
        <f>+'Ark1'!Z616</f>
        <v>5.663691390989281</v>
      </c>
      <c r="Z62" s="90">
        <f>+'Ark1'!Z616</f>
        <v>5.663691390989281</v>
      </c>
      <c r="AA62" s="90">
        <f>+'Ark1'!AA616</f>
        <v>1.7159530184963987</v>
      </c>
      <c r="AB62" s="90">
        <f>+'Ark1'!AB616</f>
        <v>2.0711934698502517</v>
      </c>
      <c r="AC62" s="90">
        <f t="shared" si="106"/>
        <v>4.182704824878595</v>
      </c>
      <c r="AD62" s="147">
        <f t="shared" si="107"/>
        <v>24.988235294117647</v>
      </c>
      <c r="AE62" s="47"/>
      <c r="AF62" s="22"/>
      <c r="AG62" s="22"/>
      <c r="AH62" s="22"/>
    </row>
    <row r="63" spans="1:34" ht="15.6">
      <c r="A63" s="47"/>
      <c r="B63" s="89">
        <f>+'Ark1'!C617</f>
        <v>2013</v>
      </c>
      <c r="C63" s="89">
        <f>+'Ark1'!G617</f>
        <v>4</v>
      </c>
      <c r="D63" s="90" t="str">
        <f t="shared" si="10"/>
        <v>Nord</v>
      </c>
      <c r="E63" s="89">
        <f>+'Ark1'!Q617</f>
        <v>129</v>
      </c>
      <c r="F63" s="98">
        <f>+E63-E68</f>
        <v>-4</v>
      </c>
      <c r="G63" s="89">
        <f>+'Ark1'!R617</f>
        <v>3755</v>
      </c>
      <c r="H63" s="456">
        <f t="shared" si="100"/>
        <v>391</v>
      </c>
      <c r="I63" s="92">
        <f>+'Ark1'!AG617</f>
        <v>27.420810293468712</v>
      </c>
      <c r="J63" s="151">
        <f t="shared" si="101"/>
        <v>-3.7963806863613136</v>
      </c>
      <c r="K63" s="92">
        <f>+'Ark1'!AH617</f>
        <v>0</v>
      </c>
      <c r="L63" s="150"/>
      <c r="M63" s="47"/>
      <c r="N63" s="150"/>
      <c r="O63" s="90">
        <f>+'Ark1'!S617</f>
        <v>4.5486018641810917</v>
      </c>
      <c r="P63" s="118">
        <f t="shared" si="102"/>
        <v>-0.32892488968335698</v>
      </c>
      <c r="Q63" s="90">
        <f>+'Ark1'!T617</f>
        <v>5.5400798934753661</v>
      </c>
      <c r="R63" s="118">
        <f t="shared" si="103"/>
        <v>-0.23340405420596699</v>
      </c>
      <c r="S63" s="90">
        <f>+'Ark1'!U617</f>
        <v>19.891238348868161</v>
      </c>
      <c r="T63" s="118">
        <f t="shared" si="104"/>
        <v>-0.69262015291551293</v>
      </c>
      <c r="U63" s="92">
        <f>+'Ark1'!W617</f>
        <v>4.5272969374167777</v>
      </c>
      <c r="V63" s="151">
        <f t="shared" si="105"/>
        <v>1.2871066877140427</v>
      </c>
      <c r="W63" s="147">
        <f>+'Ark1'!X617</f>
        <v>78.348868175765617</v>
      </c>
      <c r="X63" s="147">
        <f>+'Ark1'!Y617</f>
        <v>22.29027962716378</v>
      </c>
      <c r="Y63" s="92">
        <f>+'Ark1'!Z617</f>
        <v>5.077151810196046</v>
      </c>
      <c r="Z63" s="90">
        <f>+'Ark1'!Z617</f>
        <v>5.077151810196046</v>
      </c>
      <c r="AA63" s="90">
        <f>+'Ark1'!AA617</f>
        <v>1.8539108380437204</v>
      </c>
      <c r="AB63" s="90">
        <f>+'Ark1'!AB617</f>
        <v>2.3016648855299242</v>
      </c>
      <c r="AC63" s="90">
        <f t="shared" si="106"/>
        <v>4.3730444964871165</v>
      </c>
      <c r="AD63" s="147">
        <f t="shared" si="107"/>
        <v>29.108527131782946</v>
      </c>
      <c r="AE63" s="47"/>
      <c r="AF63" s="22"/>
      <c r="AG63" s="22"/>
      <c r="AH63" s="22"/>
    </row>
    <row r="64" spans="1:34">
      <c r="A64" s="47"/>
      <c r="B64" s="47"/>
      <c r="C64" s="47"/>
      <c r="D64" s="47"/>
      <c r="E64" s="47"/>
      <c r="F64" s="47"/>
      <c r="G64" s="47"/>
      <c r="H64" s="72"/>
      <c r="I64" s="47"/>
      <c r="J64" s="47"/>
      <c r="K64" s="47"/>
      <c r="L64" s="150"/>
      <c r="M64" s="47"/>
      <c r="N64" s="150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  <c r="AC64" s="47"/>
      <c r="AD64" s="47"/>
      <c r="AE64" s="47"/>
      <c r="AF64" s="22"/>
      <c r="AG64" s="22"/>
      <c r="AH64" s="22"/>
    </row>
    <row r="65" spans="1:34" ht="15.6">
      <c r="A65" s="47"/>
      <c r="B65" s="89">
        <f>+'Ark1'!C618</f>
        <v>2012</v>
      </c>
      <c r="C65" s="89">
        <f>+'Ark1'!G618</f>
        <v>1</v>
      </c>
      <c r="D65" s="90" t="str">
        <f t="shared" si="10"/>
        <v>Øst</v>
      </c>
      <c r="E65" s="89">
        <f>+'Ark1'!Q618</f>
        <v>202</v>
      </c>
      <c r="F65" s="98">
        <f>+E65-E70</f>
        <v>4</v>
      </c>
      <c r="G65" s="89">
        <f>+'Ark1'!R618</f>
        <v>2889</v>
      </c>
      <c r="H65" s="456">
        <f>+G65-G70</f>
        <v>409</v>
      </c>
      <c r="I65" s="92">
        <f>+'Ark1'!AG618</f>
        <v>23.937848828297579</v>
      </c>
      <c r="J65" s="151">
        <f>+I65-I70</f>
        <v>-0.6788698364977499</v>
      </c>
      <c r="K65" s="92">
        <f>+'Ark1'!AH618</f>
        <v>0.44998269297334725</v>
      </c>
      <c r="L65" s="150"/>
      <c r="M65" s="47"/>
      <c r="N65" s="150"/>
      <c r="O65" s="90">
        <f>+'Ark1'!S618</f>
        <v>4.7982000692281055</v>
      </c>
      <c r="P65" s="118">
        <f>+O65-O70</f>
        <v>0.12844200471197631</v>
      </c>
      <c r="Q65" s="90">
        <f>+'Ark1'!T618</f>
        <v>4.9196953963309085</v>
      </c>
      <c r="R65" s="118">
        <f>+Q65-Q70</f>
        <v>0.15598571891155277</v>
      </c>
      <c r="S65" s="90">
        <f>+'Ark1'!U618</f>
        <v>18.379196953963326</v>
      </c>
      <c r="T65" s="118">
        <f>+S65-S70</f>
        <v>-0.49697240087536088</v>
      </c>
      <c r="U65" s="92">
        <f>+'Ark1'!W618</f>
        <v>2.0076150917272413</v>
      </c>
      <c r="V65" s="151">
        <f>+U65-U70</f>
        <v>-1.0165784566598561</v>
      </c>
      <c r="W65" s="147">
        <f>+'Ark1'!X618</f>
        <v>63.239875389408112</v>
      </c>
      <c r="X65" s="147">
        <f>+'Ark1'!Y618</f>
        <v>17.999307718933892</v>
      </c>
      <c r="Y65" s="92">
        <f>+'Ark1'!Z618</f>
        <v>5.7907620220870077</v>
      </c>
      <c r="Z65" s="90">
        <f>+'Ark1'!Z618</f>
        <v>5.7907620220870077</v>
      </c>
      <c r="AA65" s="90">
        <f>+'Ark1'!AA618</f>
        <v>1.7568883015448704</v>
      </c>
      <c r="AB65" s="90">
        <f>+'Ark1'!AB618</f>
        <v>2.1102667600397065</v>
      </c>
      <c r="AC65" s="90">
        <f t="shared" si="18"/>
        <v>3.8304357235608184</v>
      </c>
      <c r="AD65" s="147">
        <f t="shared" si="19"/>
        <v>14.301980198019802</v>
      </c>
      <c r="AE65" s="47"/>
      <c r="AF65" s="22"/>
      <c r="AG65" s="22"/>
      <c r="AH65" s="22"/>
    </row>
    <row r="66" spans="1:34" ht="15.6">
      <c r="A66" s="47"/>
      <c r="B66" s="89">
        <f>+'Ark1'!C619</f>
        <v>2012</v>
      </c>
      <c r="C66" s="89">
        <f>+'Ark1'!G619</f>
        <v>2</v>
      </c>
      <c r="D66" s="90" t="str">
        <f t="shared" si="10"/>
        <v>Vest</v>
      </c>
      <c r="E66" s="89">
        <f>+'Ark1'!Q619</f>
        <v>231</v>
      </c>
      <c r="F66" s="98">
        <f>+E66-E71</f>
        <v>-7</v>
      </c>
      <c r="G66" s="89">
        <f>+'Ark1'!R619</f>
        <v>3153</v>
      </c>
      <c r="H66" s="456">
        <f t="shared" ref="H66:H68" si="108">+G66-G71</f>
        <v>550</v>
      </c>
      <c r="I66" s="92">
        <f>+'Ark1'!AG619</f>
        <v>26.571541922511599</v>
      </c>
      <c r="J66" s="151">
        <f t="shared" ref="J66:J68" si="109">+I66-I71</f>
        <v>1.1336507205107758</v>
      </c>
      <c r="K66" s="92">
        <f>+'Ark1'!AH619</f>
        <v>0.63431652394544891</v>
      </c>
      <c r="L66" s="150"/>
      <c r="M66" s="47"/>
      <c r="N66" s="150"/>
      <c r="O66" s="90">
        <f>+'Ark1'!S619</f>
        <v>4.594988899460831</v>
      </c>
      <c r="P66" s="118">
        <f t="shared" ref="P66:P68" si="110">+O66-O71</f>
        <v>0.43325244152767617</v>
      </c>
      <c r="Q66" s="90">
        <f>+'Ark1'!T619</f>
        <v>4.4817633999365691</v>
      </c>
      <c r="R66" s="118">
        <f t="shared" ref="R66:R68" si="111">+Q66-Q71</f>
        <v>0.209769546690314</v>
      </c>
      <c r="S66" s="90">
        <f>+'Ark1'!U619</f>
        <v>18.693117665715175</v>
      </c>
      <c r="T66" s="118">
        <f t="shared" ref="T66:T68" si="112">+S66-S71</f>
        <v>0.10898397382117864</v>
      </c>
      <c r="U66" s="92">
        <f>+'Ark1'!W619</f>
        <v>0.22201078338090705</v>
      </c>
      <c r="V66" s="151">
        <f t="shared" ref="V66:V68" si="113">+U66-U71</f>
        <v>-0.16216132572397182</v>
      </c>
      <c r="W66" s="147">
        <f>+'Ark1'!X619</f>
        <v>66.698382492863956</v>
      </c>
      <c r="X66" s="147">
        <f>+'Ark1'!Y619</f>
        <v>16.745956232159845</v>
      </c>
      <c r="Y66" s="92">
        <f>+'Ark1'!Z619</f>
        <v>5.3607168674060244</v>
      </c>
      <c r="Z66" s="90">
        <f>+'Ark1'!Z619</f>
        <v>5.3607168674060244</v>
      </c>
      <c r="AA66" s="90">
        <f>+'Ark1'!AA619</f>
        <v>1.740162037051584</v>
      </c>
      <c r="AB66" s="90">
        <f>+'Ark1'!AB619</f>
        <v>1.80013050549701</v>
      </c>
      <c r="AC66" s="90">
        <f t="shared" ref="AC66:AC68" si="114">+S66/O66</f>
        <v>4.0681529541689638</v>
      </c>
      <c r="AD66" s="147">
        <f t="shared" ref="AD66:AD68" si="115">+G66/E66</f>
        <v>13.64935064935065</v>
      </c>
      <c r="AE66" s="47"/>
      <c r="AF66" s="22"/>
      <c r="AG66" s="22"/>
      <c r="AH66" s="22"/>
    </row>
    <row r="67" spans="1:34" ht="15.6">
      <c r="A67" s="47"/>
      <c r="B67" s="89">
        <f>+'Ark1'!C620</f>
        <v>2012</v>
      </c>
      <c r="C67" s="89">
        <f>+'Ark1'!G620</f>
        <v>3</v>
      </c>
      <c r="D67" s="90" t="str">
        <f t="shared" si="10"/>
        <v>Midt</v>
      </c>
      <c r="E67" s="89">
        <f>+'Ark1'!Q620</f>
        <v>91</v>
      </c>
      <c r="F67" s="98">
        <f>+E67-E72</f>
        <v>5</v>
      </c>
      <c r="G67" s="89">
        <f>+'Ark1'!R620</f>
        <v>2136</v>
      </c>
      <c r="H67" s="456">
        <f t="shared" si="108"/>
        <v>143</v>
      </c>
      <c r="I67" s="92">
        <f>+'Ark1'!AG620</f>
        <v>18.273418269360786</v>
      </c>
      <c r="J67" s="151">
        <f t="shared" si="109"/>
        <v>-1.4774219127737709</v>
      </c>
      <c r="K67" s="92">
        <f>+'Ark1'!AH620</f>
        <v>0</v>
      </c>
      <c r="L67" s="150"/>
      <c r="M67" s="47"/>
      <c r="N67" s="150"/>
      <c r="O67" s="90">
        <f>+'Ark1'!S620</f>
        <v>4.5627340823970028</v>
      </c>
      <c r="P67" s="118">
        <f t="shared" si="110"/>
        <v>8.9578036235436365E-2</v>
      </c>
      <c r="Q67" s="90">
        <f>+'Ark1'!T620</f>
        <v>4.7869850187265923</v>
      </c>
      <c r="R67" s="118">
        <f t="shared" si="111"/>
        <v>0.3323939499859998</v>
      </c>
      <c r="S67" s="90">
        <f>+'Ark1'!U620</f>
        <v>18.976123595505619</v>
      </c>
      <c r="T67" s="118">
        <f t="shared" si="112"/>
        <v>0.13036343494366776</v>
      </c>
      <c r="U67" s="92">
        <f>+'Ark1'!W620</f>
        <v>1.0299625468164797</v>
      </c>
      <c r="V67" s="151">
        <f t="shared" si="113"/>
        <v>0.12680148309344863</v>
      </c>
      <c r="W67" s="147">
        <f>+'Ark1'!X620</f>
        <v>69.662921348314626</v>
      </c>
      <c r="X67" s="147">
        <f>+'Ark1'!Y620</f>
        <v>19.943820224719101</v>
      </c>
      <c r="Y67" s="92">
        <f>+'Ark1'!Z620</f>
        <v>5.5080015979211527</v>
      </c>
      <c r="Z67" s="90">
        <f>+'Ark1'!Z620</f>
        <v>5.5080015979211527</v>
      </c>
      <c r="AA67" s="90">
        <f>+'Ark1'!AA620</f>
        <v>1.7003515874806971</v>
      </c>
      <c r="AB67" s="90">
        <f>+'Ark1'!AB620</f>
        <v>2.0861679050032031</v>
      </c>
      <c r="AC67" s="90">
        <f t="shared" si="114"/>
        <v>4.1589369997947889</v>
      </c>
      <c r="AD67" s="147">
        <f t="shared" si="115"/>
        <v>23.472527472527471</v>
      </c>
      <c r="AE67" s="47"/>
      <c r="AF67" s="22"/>
      <c r="AG67" s="22"/>
      <c r="AH67" s="22"/>
    </row>
    <row r="68" spans="1:34" ht="15.6">
      <c r="A68" s="47"/>
      <c r="B68" s="89">
        <f>+'Ark1'!C621</f>
        <v>2012</v>
      </c>
      <c r="C68" s="89">
        <f>+'Ark1'!G621</f>
        <v>4</v>
      </c>
      <c r="D68" s="90" t="str">
        <f t="shared" si="10"/>
        <v>Nord</v>
      </c>
      <c r="E68" s="89">
        <f>+'Ark1'!Q621</f>
        <v>133</v>
      </c>
      <c r="F68" s="98">
        <f>+E68-E73</f>
        <v>-6</v>
      </c>
      <c r="G68" s="89">
        <f>+'Ark1'!R621</f>
        <v>3364</v>
      </c>
      <c r="H68" s="456">
        <f t="shared" si="108"/>
        <v>474</v>
      </c>
      <c r="I68" s="92">
        <f>+'Ark1'!AG621</f>
        <v>31.217190979830026</v>
      </c>
      <c r="J68" s="151">
        <f t="shared" si="109"/>
        <v>1.0226410287607273</v>
      </c>
      <c r="K68" s="92">
        <f>+'Ark1'!AH621</f>
        <v>0</v>
      </c>
      <c r="L68" s="150"/>
      <c r="M68" s="47"/>
      <c r="N68" s="150"/>
      <c r="O68" s="90">
        <f>+'Ark1'!S621</f>
        <v>4.8775267538644487</v>
      </c>
      <c r="P68" s="118">
        <f t="shared" si="110"/>
        <v>0.33808038708244048</v>
      </c>
      <c r="Q68" s="90">
        <f>+'Ark1'!T621</f>
        <v>5.7734839476813331</v>
      </c>
      <c r="R68" s="118">
        <f t="shared" si="111"/>
        <v>0.45376076429032874</v>
      </c>
      <c r="S68" s="90">
        <f>+'Ark1'!U621</f>
        <v>20.583858501783673</v>
      </c>
      <c r="T68" s="118">
        <f t="shared" si="112"/>
        <v>0.71531178898096215</v>
      </c>
      <c r="U68" s="92">
        <f>+'Ark1'!W621</f>
        <v>3.2401902497027351</v>
      </c>
      <c r="V68" s="151">
        <f t="shared" si="113"/>
        <v>1.2332698344778223</v>
      </c>
      <c r="W68" s="147">
        <f>+'Ark1'!X621</f>
        <v>80.737217598097502</v>
      </c>
      <c r="X68" s="147">
        <f>+'Ark1'!Y621</f>
        <v>28.686087990487518</v>
      </c>
      <c r="Y68" s="92">
        <f>+'Ark1'!Z621</f>
        <v>5.3821376720148431</v>
      </c>
      <c r="Z68" s="90">
        <f>+'Ark1'!Z621</f>
        <v>5.3821376720148431</v>
      </c>
      <c r="AA68" s="90">
        <f>+'Ark1'!AA621</f>
        <v>2.0007089277584611</v>
      </c>
      <c r="AB68" s="90">
        <f>+'Ark1'!AB621</f>
        <v>2.1113049123368381</v>
      </c>
      <c r="AC68" s="90">
        <f t="shared" si="114"/>
        <v>4.2201426133593527</v>
      </c>
      <c r="AD68" s="147">
        <f t="shared" si="115"/>
        <v>25.293233082706767</v>
      </c>
      <c r="AE68" s="47"/>
      <c r="AF68" s="22"/>
      <c r="AG68" s="22"/>
      <c r="AH68" s="22"/>
    </row>
    <row r="69" spans="1:34">
      <c r="A69" s="47"/>
      <c r="B69" s="47"/>
      <c r="C69" s="47"/>
      <c r="D69" s="47"/>
      <c r="E69" s="47"/>
      <c r="F69" s="47"/>
      <c r="G69" s="47"/>
      <c r="H69" s="72"/>
      <c r="I69" s="47"/>
      <c r="J69" s="47"/>
      <c r="K69" s="47"/>
      <c r="L69" s="150"/>
      <c r="M69" s="47"/>
      <c r="N69" s="150"/>
      <c r="O69" s="47"/>
      <c r="P69" s="47"/>
      <c r="Q69" s="47"/>
      <c r="R69" s="47"/>
      <c r="S69" s="47"/>
      <c r="T69" s="47"/>
      <c r="U69" s="47"/>
      <c r="V69" s="47"/>
      <c r="W69" s="47"/>
      <c r="X69" s="47"/>
      <c r="Y69" s="47"/>
      <c r="Z69" s="47"/>
      <c r="AA69" s="47"/>
      <c r="AB69" s="47"/>
      <c r="AC69" s="47"/>
      <c r="AD69" s="47"/>
      <c r="AE69" s="47"/>
      <c r="AF69" s="22"/>
      <c r="AG69" s="22"/>
      <c r="AH69" s="22"/>
    </row>
    <row r="70" spans="1:34" ht="15.6">
      <c r="A70" s="47"/>
      <c r="B70" s="89">
        <f>+'Ark1'!C622</f>
        <v>2011</v>
      </c>
      <c r="C70" s="89">
        <f>+'Ark1'!G622</f>
        <v>1</v>
      </c>
      <c r="D70" s="90" t="str">
        <f t="shared" si="10"/>
        <v>Øst</v>
      </c>
      <c r="E70" s="89">
        <f>+'Ark1'!Q622</f>
        <v>198</v>
      </c>
      <c r="F70" s="98">
        <f>+E70-E75</f>
        <v>-19</v>
      </c>
      <c r="G70" s="89">
        <f>+'Ark1'!R622</f>
        <v>2480</v>
      </c>
      <c r="H70" s="456">
        <f>+G70-G75</f>
        <v>-563</v>
      </c>
      <c r="I70" s="92">
        <f>+'Ark1'!AG622</f>
        <v>24.616718664795329</v>
      </c>
      <c r="J70" s="151">
        <f>+I70-I75</f>
        <v>-7.1084575229328095E-2</v>
      </c>
      <c r="K70" s="92">
        <f>+'Ark1'!AH622</f>
        <v>0.2419354838709678</v>
      </c>
      <c r="L70" s="150"/>
      <c r="M70" s="47"/>
      <c r="N70" s="150"/>
      <c r="O70" s="90">
        <f>+'Ark1'!S622</f>
        <v>4.6697580645161292</v>
      </c>
      <c r="P70" s="118">
        <f>+O70-O75</f>
        <v>0.23991908982010468</v>
      </c>
      <c r="Q70" s="90">
        <f>+'Ark1'!T622</f>
        <v>4.7637096774193557</v>
      </c>
      <c r="R70" s="118">
        <f>+Q70-Q75</f>
        <v>0.19683488280877182</v>
      </c>
      <c r="S70" s="90">
        <f>+'Ark1'!U622</f>
        <v>18.876169354838687</v>
      </c>
      <c r="T70" s="118">
        <f>+S70-S75</f>
        <v>0.46585059046143229</v>
      </c>
      <c r="U70" s="92">
        <f>+'Ark1'!W622</f>
        <v>3.0241935483870974</v>
      </c>
      <c r="V70" s="151">
        <f>+U70-U75</f>
        <v>1.512527429425546</v>
      </c>
      <c r="W70" s="147">
        <f>+'Ark1'!X622</f>
        <v>66.411290322580626</v>
      </c>
      <c r="X70" s="147">
        <f>+'Ark1'!Y622</f>
        <v>21.008064516129028</v>
      </c>
      <c r="Y70" s="92">
        <f>+'Ark1'!Z622</f>
        <v>6.1538134521268866</v>
      </c>
      <c r="Z70" s="90">
        <f>+'Ark1'!Z622</f>
        <v>6.1538134521268866</v>
      </c>
      <c r="AA70" s="90">
        <f>+'Ark1'!AA622</f>
        <v>1.888262968508734</v>
      </c>
      <c r="AB70" s="90">
        <f>+'Ark1'!AB622</f>
        <v>2.3260042811037129</v>
      </c>
      <c r="AC70" s="90">
        <f t="shared" si="18"/>
        <v>4.0422156981262365</v>
      </c>
      <c r="AD70" s="147">
        <f t="shared" si="19"/>
        <v>12.525252525252526</v>
      </c>
      <c r="AE70" s="47"/>
      <c r="AF70" s="22"/>
      <c r="AG70" s="22"/>
      <c r="AH70" s="22"/>
    </row>
    <row r="71" spans="1:34" ht="15.6">
      <c r="A71" s="47"/>
      <c r="B71" s="89">
        <f>+'Ark1'!C623</f>
        <v>2011</v>
      </c>
      <c r="C71" s="89">
        <f>+'Ark1'!G623</f>
        <v>2</v>
      </c>
      <c r="D71" s="90" t="str">
        <f t="shared" si="10"/>
        <v>Vest</v>
      </c>
      <c r="E71" s="89">
        <f>+'Ark1'!Q623</f>
        <v>238</v>
      </c>
      <c r="F71" s="98">
        <f>+E71-E76</f>
        <v>-21</v>
      </c>
      <c r="G71" s="89">
        <f>+'Ark1'!R623</f>
        <v>2603</v>
      </c>
      <c r="H71" s="456">
        <f t="shared" ref="H71:H73" si="116">+G71-G76</f>
        <v>-1015</v>
      </c>
      <c r="I71" s="92">
        <f>+'Ark1'!AG623</f>
        <v>25.437891202000824</v>
      </c>
      <c r="J71" s="151">
        <f t="shared" ref="J71:J73" si="117">+I71-I76</f>
        <v>-3.9639531142950801</v>
      </c>
      <c r="K71" s="92">
        <f>+'Ark1'!AH623</f>
        <v>0.42258932001536714</v>
      </c>
      <c r="L71" s="150"/>
      <c r="M71" s="47"/>
      <c r="N71" s="150"/>
      <c r="O71" s="90">
        <f>+'Ark1'!S623</f>
        <v>4.1617364579331548</v>
      </c>
      <c r="P71" s="118">
        <f t="shared" ref="P71:P73" si="118">+O71-O76</f>
        <v>-1.6815228081218159E-2</v>
      </c>
      <c r="Q71" s="90">
        <f>+'Ark1'!T623</f>
        <v>4.2719938532462551</v>
      </c>
      <c r="R71" s="118">
        <f t="shared" ref="R71:R73" si="119">+Q71-Q76</f>
        <v>0.19266825899528683</v>
      </c>
      <c r="S71" s="90">
        <f>+'Ark1'!U623</f>
        <v>18.584133691893996</v>
      </c>
      <c r="T71" s="118">
        <f t="shared" ref="T71:T73" si="120">+S71-S76</f>
        <v>0.14303363661485946</v>
      </c>
      <c r="U71" s="92">
        <f>+'Ark1'!W623</f>
        <v>0.38417210910487887</v>
      </c>
      <c r="V71" s="151">
        <f t="shared" ref="V71:V73" si="121">+U71-U76</f>
        <v>8.0136730442634529E-2</v>
      </c>
      <c r="W71" s="147">
        <f>+'Ark1'!X623</f>
        <v>65.885516711486716</v>
      </c>
      <c r="X71" s="147">
        <f>+'Ark1'!Y623</f>
        <v>17.55666538609297</v>
      </c>
      <c r="Y71" s="92">
        <f>+'Ark1'!Z623</f>
        <v>5.4882270085919593</v>
      </c>
      <c r="Z71" s="90">
        <f>+'Ark1'!Z623</f>
        <v>5.4882270085919593</v>
      </c>
      <c r="AA71" s="90">
        <f>+'Ark1'!AA623</f>
        <v>1.6945948002851123</v>
      </c>
      <c r="AB71" s="90">
        <f>+'Ark1'!AB623</f>
        <v>1.7982606049150001</v>
      </c>
      <c r="AC71" s="90">
        <f t="shared" ref="AC71:AC73" si="122">+S71/O71</f>
        <v>4.4654758607957223</v>
      </c>
      <c r="AD71" s="147">
        <f t="shared" ref="AD71:AD73" si="123">+G71/E71</f>
        <v>10.936974789915967</v>
      </c>
      <c r="AE71" s="47"/>
      <c r="AF71" s="22"/>
      <c r="AG71" s="22"/>
      <c r="AH71" s="22"/>
    </row>
    <row r="72" spans="1:34" ht="15.6">
      <c r="A72" s="47"/>
      <c r="B72" s="89">
        <f>+'Ark1'!C624</f>
        <v>2011</v>
      </c>
      <c r="C72" s="89">
        <f>+'Ark1'!G624</f>
        <v>3</v>
      </c>
      <c r="D72" s="90" t="str">
        <f t="shared" si="10"/>
        <v>Midt</v>
      </c>
      <c r="E72" s="89">
        <f>+'Ark1'!Q624</f>
        <v>86</v>
      </c>
      <c r="F72" s="98">
        <f>+E72-E77</f>
        <v>-8</v>
      </c>
      <c r="G72" s="89">
        <f>+'Ark1'!R624</f>
        <v>1993</v>
      </c>
      <c r="H72" s="456">
        <f t="shared" si="116"/>
        <v>212.36999999999966</v>
      </c>
      <c r="I72" s="92">
        <f>+'Ark1'!AG624</f>
        <v>19.750840182134556</v>
      </c>
      <c r="J72" s="151">
        <f t="shared" si="117"/>
        <v>5.0504248011395063</v>
      </c>
      <c r="K72" s="92">
        <f>+'Ark1'!AH624</f>
        <v>0.25087807325639722</v>
      </c>
      <c r="L72" s="150"/>
      <c r="M72" s="47"/>
      <c r="N72" s="150"/>
      <c r="O72" s="90">
        <f>+'Ark1'!S624</f>
        <v>4.4731560461615665</v>
      </c>
      <c r="P72" s="118">
        <f t="shared" si="118"/>
        <v>0.19811855942934287</v>
      </c>
      <c r="Q72" s="90">
        <f>+'Ark1'!T624</f>
        <v>4.4545910687405925</v>
      </c>
      <c r="R72" s="118">
        <f t="shared" si="119"/>
        <v>-7.1969205755184618E-4</v>
      </c>
      <c r="S72" s="90">
        <f>+'Ark1'!U624</f>
        <v>18.845760160561952</v>
      </c>
      <c r="T72" s="118">
        <f t="shared" si="120"/>
        <v>0.11149195211889662</v>
      </c>
      <c r="U72" s="92">
        <f>+'Ark1'!W624</f>
        <v>0.90316106372303107</v>
      </c>
      <c r="V72" s="151">
        <f t="shared" si="121"/>
        <v>-0.33235670246084792</v>
      </c>
      <c r="W72" s="147">
        <f>+'Ark1'!X624</f>
        <v>69.844455594581021</v>
      </c>
      <c r="X72" s="147">
        <f>+'Ark1'!Y624</f>
        <v>17.762167586552934</v>
      </c>
      <c r="Y72" s="92">
        <f>+'Ark1'!Z624</f>
        <v>5.2737022204105264</v>
      </c>
      <c r="Z72" s="90">
        <f>+'Ark1'!Z624</f>
        <v>5.2737022204105264</v>
      </c>
      <c r="AA72" s="90">
        <f>+'Ark1'!AA624</f>
        <v>1.7825622775070129</v>
      </c>
      <c r="AB72" s="90">
        <f>+'Ark1'!AB624</f>
        <v>2.1483071307914159</v>
      </c>
      <c r="AC72" s="90">
        <f t="shared" si="122"/>
        <v>4.2130790802019025</v>
      </c>
      <c r="AD72" s="147">
        <f t="shared" si="123"/>
        <v>23.174418604651162</v>
      </c>
      <c r="AE72" s="47"/>
      <c r="AF72" s="22"/>
      <c r="AG72" s="22"/>
      <c r="AH72" s="22"/>
    </row>
    <row r="73" spans="1:34" ht="15.6">
      <c r="A73" s="47"/>
      <c r="B73" s="89">
        <f>+'Ark1'!C625</f>
        <v>2011</v>
      </c>
      <c r="C73" s="89">
        <f>+'Ark1'!G625</f>
        <v>4</v>
      </c>
      <c r="D73" s="90" t="str">
        <f t="shared" si="10"/>
        <v>Nord</v>
      </c>
      <c r="E73" s="89">
        <f>+'Ark1'!Q625</f>
        <v>139</v>
      </c>
      <c r="F73" s="98">
        <f>+E73-E78</f>
        <v>-17</v>
      </c>
      <c r="G73" s="89">
        <f>+'Ark1'!R625</f>
        <v>2890</v>
      </c>
      <c r="H73" s="456">
        <f t="shared" si="116"/>
        <v>-527</v>
      </c>
      <c r="I73" s="92">
        <f>+'Ark1'!AG625</f>
        <v>30.194549951069298</v>
      </c>
      <c r="J73" s="151">
        <f t="shared" si="117"/>
        <v>-1.0153871116150768</v>
      </c>
      <c r="K73" s="92">
        <f>+'Ark1'!AH625</f>
        <v>0</v>
      </c>
      <c r="L73" s="150"/>
      <c r="M73" s="47"/>
      <c r="N73" s="150"/>
      <c r="O73" s="90">
        <f>+'Ark1'!S625</f>
        <v>4.5394463667820082</v>
      </c>
      <c r="P73" s="118">
        <f t="shared" si="118"/>
        <v>-6.2836337344417181E-2</v>
      </c>
      <c r="Q73" s="90">
        <f>+'Ark1'!T625</f>
        <v>5.3197231833910044</v>
      </c>
      <c r="R73" s="118">
        <f t="shared" si="119"/>
        <v>-0.14296338377317497</v>
      </c>
      <c r="S73" s="90">
        <f>+'Ark1'!U625</f>
        <v>19.868546712802711</v>
      </c>
      <c r="T73" s="118">
        <f t="shared" si="120"/>
        <v>-0.85808483533893565</v>
      </c>
      <c r="U73" s="92">
        <f>+'Ark1'!W625</f>
        <v>2.0069204152249127</v>
      </c>
      <c r="V73" s="151">
        <f t="shared" si="121"/>
        <v>-2.2073025874089764</v>
      </c>
      <c r="W73" s="147">
        <f>+'Ark1'!X625</f>
        <v>74.083044982698979</v>
      </c>
      <c r="X73" s="147">
        <f>+'Ark1'!Y625</f>
        <v>25.363321799307958</v>
      </c>
      <c r="Y73" s="92">
        <f>+'Ark1'!Z625</f>
        <v>5.6224910097210383</v>
      </c>
      <c r="Z73" s="90">
        <f>+'Ark1'!Z625</f>
        <v>5.6224910097210383</v>
      </c>
      <c r="AA73" s="90">
        <f>+'Ark1'!AA625</f>
        <v>1.9315270967097953</v>
      </c>
      <c r="AB73" s="90">
        <f>+'Ark1'!AB625</f>
        <v>2.1185109168204548</v>
      </c>
      <c r="AC73" s="90">
        <f t="shared" si="122"/>
        <v>4.3768656147572083</v>
      </c>
      <c r="AD73" s="147">
        <f t="shared" si="123"/>
        <v>20.791366906474821</v>
      </c>
      <c r="AE73" s="47"/>
      <c r="AF73" s="22"/>
      <c r="AG73" s="22"/>
      <c r="AH73" s="22"/>
    </row>
    <row r="74" spans="1:34">
      <c r="A74" s="47"/>
      <c r="B74" s="47"/>
      <c r="C74" s="47"/>
      <c r="D74" s="47"/>
      <c r="E74" s="47"/>
      <c r="F74" s="47"/>
      <c r="G74" s="47"/>
      <c r="H74" s="72"/>
      <c r="I74" s="47"/>
      <c r="J74" s="47"/>
      <c r="K74" s="47"/>
      <c r="L74" s="150"/>
      <c r="M74" s="47"/>
      <c r="N74" s="150"/>
      <c r="O74" s="47"/>
      <c r="P74" s="47"/>
      <c r="Q74" s="47"/>
      <c r="R74" s="47"/>
      <c r="S74" s="47"/>
      <c r="T74" s="47"/>
      <c r="U74" s="47"/>
      <c r="V74" s="47"/>
      <c r="W74" s="47"/>
      <c r="X74" s="47"/>
      <c r="Y74" s="47"/>
      <c r="Z74" s="47"/>
      <c r="AA74" s="47"/>
      <c r="AB74" s="47"/>
      <c r="AC74" s="47"/>
      <c r="AD74" s="47"/>
      <c r="AE74" s="47"/>
      <c r="AF74" s="22"/>
      <c r="AG74" s="22"/>
      <c r="AH74" s="22"/>
    </row>
    <row r="75" spans="1:34" ht="15.6">
      <c r="A75" s="47"/>
      <c r="B75" s="89">
        <f>+'Ark1'!C626</f>
        <v>2010</v>
      </c>
      <c r="C75" s="89">
        <f>+'Ark1'!G626</f>
        <v>1</v>
      </c>
      <c r="D75" s="90" t="str">
        <f t="shared" si="10"/>
        <v>Øst</v>
      </c>
      <c r="E75" s="89">
        <f>+'Ark1'!Q626</f>
        <v>217</v>
      </c>
      <c r="F75" s="98">
        <f>+E75-E80</f>
        <v>-14</v>
      </c>
      <c r="G75" s="89">
        <f>+'Ark1'!R626</f>
        <v>3043</v>
      </c>
      <c r="H75" s="456">
        <f>+G75-G80</f>
        <v>-316</v>
      </c>
      <c r="I75" s="92">
        <f>+'Ark1'!AG626</f>
        <v>24.687803240024657</v>
      </c>
      <c r="J75" s="151">
        <f>+I75-I80</f>
        <v>-3.3245343979242037</v>
      </c>
      <c r="K75" s="92">
        <f>+'Ark1'!AH626</f>
        <v>0.19717384160368057</v>
      </c>
      <c r="L75" s="150"/>
      <c r="M75" s="47"/>
      <c r="N75" s="150"/>
      <c r="O75" s="90">
        <f>+'Ark1'!S626</f>
        <v>4.4298389746960245</v>
      </c>
      <c r="P75" s="118">
        <f>+O75-O80</f>
        <v>0.14046713783981701</v>
      </c>
      <c r="Q75" s="90">
        <f>+'Ark1'!T626</f>
        <v>4.5668747946105839</v>
      </c>
      <c r="R75" s="118">
        <f>+Q75-Q80</f>
        <v>-0.31195819139715653</v>
      </c>
      <c r="S75" s="90">
        <f>+'Ark1'!U626</f>
        <v>18.410318764377255</v>
      </c>
      <c r="T75" s="118">
        <f>+S75-S80</f>
        <v>0.20323332228137758</v>
      </c>
      <c r="U75" s="92">
        <f>+'Ark1'!W626</f>
        <v>1.5116661189615515</v>
      </c>
      <c r="V75" s="151">
        <f>+U75-U80</f>
        <v>-0.8104535595141853</v>
      </c>
      <c r="W75" s="147">
        <f>+'Ark1'!X626</f>
        <v>65.231679263884331</v>
      </c>
      <c r="X75" s="147">
        <f>+'Ark1'!Y626</f>
        <v>16.956950377916531</v>
      </c>
      <c r="Y75" s="92">
        <f>+'Ark1'!Z626</f>
        <v>5.5054633633765118</v>
      </c>
      <c r="Z75" s="90">
        <f>+'Ark1'!Z626</f>
        <v>5.5054633633765118</v>
      </c>
      <c r="AA75" s="90">
        <f>+'Ark1'!AA626</f>
        <v>1.6459323207336387</v>
      </c>
      <c r="AB75" s="90">
        <f>+'Ark1'!AB626</f>
        <v>2.085830085130238</v>
      </c>
      <c r="AC75" s="90">
        <f t="shared" si="18"/>
        <v>4.155979228486645</v>
      </c>
      <c r="AD75" s="147">
        <f t="shared" si="19"/>
        <v>14.023041474654377</v>
      </c>
      <c r="AE75" s="47"/>
      <c r="AF75" s="22"/>
      <c r="AG75" s="22"/>
      <c r="AH75" s="22"/>
    </row>
    <row r="76" spans="1:34" ht="15.6">
      <c r="A76" s="47"/>
      <c r="B76" s="89">
        <f>+'Ark1'!C627</f>
        <v>2010</v>
      </c>
      <c r="C76" s="89">
        <f>+'Ark1'!G627</f>
        <v>2</v>
      </c>
      <c r="D76" s="90" t="str">
        <f t="shared" si="10"/>
        <v>Vest</v>
      </c>
      <c r="E76" s="89">
        <f>+'Ark1'!Q627</f>
        <v>259</v>
      </c>
      <c r="F76" s="98">
        <f>+E76-E81</f>
        <v>14</v>
      </c>
      <c r="G76" s="89">
        <f>+'Ark1'!R627</f>
        <v>3618</v>
      </c>
      <c r="H76" s="456">
        <f>+G76-G81</f>
        <v>682</v>
      </c>
      <c r="I76" s="92">
        <f>+'Ark1'!AG627</f>
        <v>29.401844316295904</v>
      </c>
      <c r="J76" s="151">
        <f>+I76-I81</f>
        <v>4.166253876774455</v>
      </c>
      <c r="K76" s="92">
        <f>+'Ark1'!AH627</f>
        <v>1.0503040353786621</v>
      </c>
      <c r="L76" s="150"/>
      <c r="M76" s="47"/>
      <c r="N76" s="150"/>
      <c r="O76" s="90">
        <f>+'Ark1'!S627</f>
        <v>4.178551686014373</v>
      </c>
      <c r="P76" s="118">
        <f>+O76-O81</f>
        <v>0.16697130454298215</v>
      </c>
      <c r="Q76" s="90">
        <f>+'Ark1'!T627</f>
        <v>4.0793255942509683</v>
      </c>
      <c r="R76" s="118">
        <f>+Q76-Q81</f>
        <v>-1.7404650980639147E-2</v>
      </c>
      <c r="S76" s="90">
        <f>+'Ark1'!U627</f>
        <v>18.441100055279136</v>
      </c>
      <c r="T76" s="118">
        <f>+S76-S81</f>
        <v>-0.32432910003415927</v>
      </c>
      <c r="U76" s="92">
        <f>+'Ark1'!W627</f>
        <v>0.30403537866224434</v>
      </c>
      <c r="V76" s="151">
        <f>+U76-U81</f>
        <v>0.13373565114180833</v>
      </c>
      <c r="W76" s="147">
        <f>+'Ark1'!X627</f>
        <v>67.551133222774993</v>
      </c>
      <c r="X76" s="147">
        <f>+'Ark1'!Y627</f>
        <v>14.897733554449978</v>
      </c>
      <c r="Y76" s="92">
        <f>+'Ark1'!Z627</f>
        <v>4.9746360101347378</v>
      </c>
      <c r="Z76" s="90">
        <f>+'Ark1'!Z627</f>
        <v>4.9746360101347378</v>
      </c>
      <c r="AA76" s="90">
        <f>+'Ark1'!AA627</f>
        <v>1.5550214325987739</v>
      </c>
      <c r="AB76" s="90">
        <f>+'Ark1'!AB627</f>
        <v>1.8304465100971099</v>
      </c>
      <c r="AC76" s="90">
        <f t="shared" ref="AC76:AC133" si="124">+S76/O76</f>
        <v>4.4132755655509932</v>
      </c>
      <c r="AD76" s="147">
        <f t="shared" ref="AD76:AD133" si="125">+G76/E76</f>
        <v>13.969111969111969</v>
      </c>
      <c r="AE76" s="47"/>
      <c r="AF76" s="22"/>
      <c r="AG76" s="22"/>
      <c r="AH76" s="22"/>
    </row>
    <row r="77" spans="1:34" ht="15.6">
      <c r="A77" s="47"/>
      <c r="B77" s="89">
        <f>+'Ark1'!C628</f>
        <v>2010</v>
      </c>
      <c r="C77" s="89">
        <f>+'Ark1'!G628</f>
        <v>3</v>
      </c>
      <c r="D77" s="90" t="str">
        <f t="shared" si="10"/>
        <v>Midt</v>
      </c>
      <c r="E77" s="89">
        <f>+'Ark1'!Q628</f>
        <v>94</v>
      </c>
      <c r="F77" s="98">
        <f>+E77-E82</f>
        <v>3</v>
      </c>
      <c r="G77" s="89">
        <f>+'Ark1'!R628</f>
        <v>1780.6300000000003</v>
      </c>
      <c r="H77" s="456">
        <f>+G77-G82</f>
        <v>225.63000000000034</v>
      </c>
      <c r="I77" s="92">
        <f>+'Ark1'!AG628</f>
        <v>14.70041538099505</v>
      </c>
      <c r="J77" s="151">
        <f>+I77-I82</f>
        <v>1.1007528613796804</v>
      </c>
      <c r="K77" s="92">
        <f>+'Ark1'!AH628</f>
        <v>0</v>
      </c>
      <c r="L77" s="150"/>
      <c r="M77" s="47"/>
      <c r="N77" s="150"/>
      <c r="O77" s="90">
        <f>+'Ark1'!S628</f>
        <v>4.2750374867322236</v>
      </c>
      <c r="P77" s="118">
        <f>+O77-O82</f>
        <v>8.7256136249908245E-2</v>
      </c>
      <c r="Q77" s="90">
        <f>+'Ark1'!T628</f>
        <v>4.4553107607981444</v>
      </c>
      <c r="R77" s="118">
        <f>+Q77-Q82</f>
        <v>-0.20256705270668007</v>
      </c>
      <c r="S77" s="90">
        <f>+'Ark1'!U628</f>
        <v>18.734268208443055</v>
      </c>
      <c r="T77" s="118">
        <f>+S77-S82</f>
        <v>-0.35981539284309605</v>
      </c>
      <c r="U77" s="92">
        <f>+'Ark1'!W628</f>
        <v>1.235517766183879</v>
      </c>
      <c r="V77" s="151">
        <f>+U77-U82</f>
        <v>7.7961496087416204E-2</v>
      </c>
      <c r="W77" s="147">
        <f>+'Ark1'!X628</f>
        <v>64.303083740024604</v>
      </c>
      <c r="X77" s="147">
        <f>+'Ark1'!Y628</f>
        <v>19.936763954330765</v>
      </c>
      <c r="Y77" s="92">
        <f>+'Ark1'!Z628</f>
        <v>5.7832237591234383</v>
      </c>
      <c r="Z77" s="90">
        <f>+'Ark1'!Z628</f>
        <v>5.7832237591234383</v>
      </c>
      <c r="AA77" s="90">
        <f>+'Ark1'!AA628</f>
        <v>1.907190944752672</v>
      </c>
      <c r="AB77" s="90">
        <f>+'Ark1'!AB628</f>
        <v>2.0560568390013652</v>
      </c>
      <c r="AC77" s="90">
        <f t="shared" si="124"/>
        <v>4.382246533880866</v>
      </c>
      <c r="AD77" s="147">
        <f t="shared" si="125"/>
        <v>18.942872340425534</v>
      </c>
      <c r="AE77" s="47"/>
      <c r="AF77" s="22"/>
      <c r="AG77" s="22"/>
      <c r="AH77" s="22"/>
    </row>
    <row r="78" spans="1:34" ht="15.6">
      <c r="A78" s="47"/>
      <c r="B78" s="89">
        <f>+'Ark1'!C629</f>
        <v>2010</v>
      </c>
      <c r="C78" s="89">
        <f>+'Ark1'!G629</f>
        <v>4</v>
      </c>
      <c r="D78" s="90" t="str">
        <f t="shared" si="10"/>
        <v>Nord</v>
      </c>
      <c r="E78" s="89">
        <f>+'Ark1'!Q629</f>
        <v>156</v>
      </c>
      <c r="F78" s="98">
        <f>+E78-E83</f>
        <v>-6</v>
      </c>
      <c r="G78" s="89">
        <f>+'Ark1'!R629</f>
        <v>3417</v>
      </c>
      <c r="H78" s="456">
        <f>+G78-G83</f>
        <v>-211</v>
      </c>
      <c r="I78" s="92">
        <f>+'Ark1'!AG629</f>
        <v>31.209937062684375</v>
      </c>
      <c r="J78" s="151">
        <f>+I78-I83</f>
        <v>-1.9424723402299691</v>
      </c>
      <c r="K78" s="92">
        <f>+'Ark1'!AH629</f>
        <v>0</v>
      </c>
      <c r="L78" s="150"/>
      <c r="M78" s="47"/>
      <c r="N78" s="150"/>
      <c r="O78" s="90">
        <f>+'Ark1'!S629</f>
        <v>4.6022827041264254</v>
      </c>
      <c r="P78" s="118">
        <f>+O78-O83</f>
        <v>0.33905227413745109</v>
      </c>
      <c r="Q78" s="90">
        <f>+'Ark1'!T629</f>
        <v>5.4626865671641793</v>
      </c>
      <c r="R78" s="118">
        <f>+Q78-Q83</f>
        <v>0.16252118678931637</v>
      </c>
      <c r="S78" s="90">
        <f>+'Ark1'!U629</f>
        <v>20.726631548141647</v>
      </c>
      <c r="T78" s="118">
        <f>+S78-S83</f>
        <v>0.77635591418361827</v>
      </c>
      <c r="U78" s="92">
        <f>+'Ark1'!W629</f>
        <v>4.2142230026338892</v>
      </c>
      <c r="V78" s="151">
        <f>+U78-U83</f>
        <v>-5.8103347972505937E-2</v>
      </c>
      <c r="W78" s="147">
        <f>+'Ark1'!X629</f>
        <v>80.918934738074313</v>
      </c>
      <c r="X78" s="147">
        <f>+'Ark1'!Y629</f>
        <v>29.792215393620118</v>
      </c>
      <c r="Y78" s="92">
        <f>+'Ark1'!Z629</f>
        <v>5.6964296929259683</v>
      </c>
      <c r="Z78" s="90">
        <f>+'Ark1'!Z629</f>
        <v>5.6964296929259683</v>
      </c>
      <c r="AA78" s="90">
        <f>+'Ark1'!AA629</f>
        <v>1.7538370656105275</v>
      </c>
      <c r="AB78" s="90">
        <f>+'Ark1'!AB629</f>
        <v>2.3554178256823395</v>
      </c>
      <c r="AC78" s="90">
        <f t="shared" si="124"/>
        <v>4.5035546229174637</v>
      </c>
      <c r="AD78" s="147">
        <f t="shared" si="125"/>
        <v>21.903846153846153</v>
      </c>
      <c r="AE78" s="47"/>
      <c r="AF78" s="22"/>
      <c r="AG78" s="22"/>
      <c r="AH78" s="22"/>
    </row>
    <row r="79" spans="1:34">
      <c r="A79" s="47"/>
      <c r="B79" s="47"/>
      <c r="C79" s="47"/>
      <c r="D79" s="47"/>
      <c r="E79" s="47"/>
      <c r="F79" s="47"/>
      <c r="G79" s="47"/>
      <c r="H79" s="72"/>
      <c r="I79" s="47"/>
      <c r="J79" s="47"/>
      <c r="K79" s="47"/>
      <c r="L79" s="150"/>
      <c r="M79" s="47"/>
      <c r="N79" s="150"/>
      <c r="O79" s="47"/>
      <c r="P79" s="47"/>
      <c r="Q79" s="47"/>
      <c r="R79" s="47"/>
      <c r="S79" s="47"/>
      <c r="T79" s="47"/>
      <c r="U79" s="47"/>
      <c r="V79" s="47"/>
      <c r="W79" s="47"/>
      <c r="X79" s="47"/>
      <c r="Y79" s="47"/>
      <c r="Z79" s="47"/>
      <c r="AA79" s="47"/>
      <c r="AB79" s="47"/>
      <c r="AC79" s="47"/>
      <c r="AD79" s="47"/>
      <c r="AE79" s="47"/>
      <c r="AF79" s="22"/>
      <c r="AG79" s="22"/>
      <c r="AH79" s="22"/>
    </row>
    <row r="80" spans="1:34" ht="15.6">
      <c r="A80" s="47"/>
      <c r="B80" s="89">
        <f>+'Ark1'!C630</f>
        <v>2009</v>
      </c>
      <c r="C80" s="89">
        <f>+'Ark1'!G630</f>
        <v>1</v>
      </c>
      <c r="D80" s="90" t="str">
        <f t="shared" si="10"/>
        <v>Øst</v>
      </c>
      <c r="E80" s="89">
        <f>+'Ark1'!Q630</f>
        <v>231</v>
      </c>
      <c r="F80" s="98">
        <f>+E80-E85</f>
        <v>7</v>
      </c>
      <c r="G80" s="89">
        <f>+'Ark1'!R630</f>
        <v>3359</v>
      </c>
      <c r="H80" s="456">
        <f>+G80-G85</f>
        <v>483</v>
      </c>
      <c r="I80" s="92">
        <f>+'Ark1'!AG630</f>
        <v>28.01233763794886</v>
      </c>
      <c r="J80" s="151">
        <f>+I80-I85</f>
        <v>6.3772507544768935</v>
      </c>
      <c r="K80" s="92">
        <f>+'Ark1'!AH630</f>
        <v>0</v>
      </c>
      <c r="L80" s="150"/>
      <c r="M80" s="47"/>
      <c r="N80" s="150"/>
      <c r="O80" s="90">
        <f>+'Ark1'!S630</f>
        <v>4.2893718368562075</v>
      </c>
      <c r="P80" s="118">
        <f>+O80-O85</f>
        <v>0.35369728887289709</v>
      </c>
      <c r="Q80" s="90">
        <f>+'Ark1'!T630</f>
        <v>4.8788329860077404</v>
      </c>
      <c r="R80" s="118">
        <f>+Q80-Q85</f>
        <v>0.54886080241942281</v>
      </c>
      <c r="S80" s="90">
        <f>+'Ark1'!U630</f>
        <v>18.207085442095877</v>
      </c>
      <c r="T80" s="118">
        <f>+S80-S85</f>
        <v>0.39609795948115334</v>
      </c>
      <c r="U80" s="92">
        <f>+'Ark1'!W630</f>
        <v>2.3221196784757367</v>
      </c>
      <c r="V80" s="151">
        <f>+U80-U85</f>
        <v>0.58359394829492972</v>
      </c>
      <c r="W80" s="147">
        <f>+'Ark1'!X630</f>
        <v>60.702590056564453</v>
      </c>
      <c r="X80" s="147">
        <f>+'Ark1'!Y630</f>
        <v>17.713605239654662</v>
      </c>
      <c r="Y80" s="92">
        <f>+'Ark1'!Z630</f>
        <v>6.0651840603366836</v>
      </c>
      <c r="Z80" s="90">
        <f>+'Ark1'!Z630</f>
        <v>6.0651840603366836</v>
      </c>
      <c r="AA80" s="90">
        <f>+'Ark1'!AA630</f>
        <v>1.7487911509390668</v>
      </c>
      <c r="AB80" s="90">
        <f>+'Ark1'!AB630</f>
        <v>2.1342055410032392</v>
      </c>
      <c r="AC80" s="90">
        <f t="shared" si="124"/>
        <v>4.244697390338704</v>
      </c>
      <c r="AD80" s="147">
        <f t="shared" si="125"/>
        <v>14.541125541125542</v>
      </c>
      <c r="AE80" s="47"/>
      <c r="AF80" s="22"/>
      <c r="AG80" s="22"/>
      <c r="AH80" s="22"/>
    </row>
    <row r="81" spans="1:34" ht="15.6">
      <c r="A81" s="47"/>
      <c r="B81" s="89">
        <f>+'Ark1'!C631</f>
        <v>2009</v>
      </c>
      <c r="C81" s="89">
        <f>+'Ark1'!G631</f>
        <v>2</v>
      </c>
      <c r="D81" s="90" t="str">
        <f t="shared" si="10"/>
        <v>Vest</v>
      </c>
      <c r="E81" s="89">
        <f>+'Ark1'!Q631</f>
        <v>245</v>
      </c>
      <c r="F81" s="98">
        <f>+E81-E86</f>
        <v>-26</v>
      </c>
      <c r="G81" s="89">
        <f>+'Ark1'!R631</f>
        <v>2936</v>
      </c>
      <c r="H81" s="456">
        <f>+G81-G86</f>
        <v>-554</v>
      </c>
      <c r="I81" s="92">
        <f>+'Ark1'!AG631</f>
        <v>25.235590439521449</v>
      </c>
      <c r="J81" s="151">
        <f>+I81-I86</f>
        <v>-1.1568638633453823</v>
      </c>
      <c r="K81" s="92">
        <f>+'Ark1'!AH631</f>
        <v>0.64713896457765685</v>
      </c>
      <c r="L81" s="150"/>
      <c r="M81" s="47"/>
      <c r="N81" s="150"/>
      <c r="O81" s="90">
        <f>+'Ark1'!S631</f>
        <v>4.0115803814713908</v>
      </c>
      <c r="P81" s="118">
        <f>+O81-O86</f>
        <v>0.15914485138543144</v>
      </c>
      <c r="Q81" s="90">
        <f>+'Ark1'!T631</f>
        <v>4.0967302452316074</v>
      </c>
      <c r="R81" s="118">
        <f>+Q81-Q86</f>
        <v>0.19529758047516044</v>
      </c>
      <c r="S81" s="90">
        <f>+'Ark1'!U631</f>
        <v>18.765429155313296</v>
      </c>
      <c r="T81" s="118">
        <f>+S81-S86</f>
        <v>0.86050078855116396</v>
      </c>
      <c r="U81" s="92">
        <f>+'Ark1'!W631</f>
        <v>0.17029972752043601</v>
      </c>
      <c r="V81" s="151">
        <f>+U81-U86</f>
        <v>-3.02733383821428E-2</v>
      </c>
      <c r="W81" s="147">
        <f>+'Ark1'!X631</f>
        <v>67.643051771117186</v>
      </c>
      <c r="X81" s="147">
        <f>+'Ark1'!Y631</f>
        <v>17.540871934604901</v>
      </c>
      <c r="Y81" s="92">
        <f>+'Ark1'!Z631</f>
        <v>5.4390492268021582</v>
      </c>
      <c r="Z81" s="90">
        <f>+'Ark1'!Z631</f>
        <v>5.4390492268021582</v>
      </c>
      <c r="AA81" s="90">
        <f>+'Ark1'!AA631</f>
        <v>1.6158283687038977</v>
      </c>
      <c r="AB81" s="90">
        <f>+'Ark1'!AB631</f>
        <v>1.7803928142432315</v>
      </c>
      <c r="AC81" s="90">
        <f t="shared" si="124"/>
        <v>4.6778145695364088</v>
      </c>
      <c r="AD81" s="147">
        <f t="shared" si="125"/>
        <v>11.983673469387755</v>
      </c>
      <c r="AE81" s="47"/>
      <c r="AF81" s="22"/>
      <c r="AG81" s="22"/>
      <c r="AH81" s="22"/>
    </row>
    <row r="82" spans="1:34" ht="15.6">
      <c r="A82" s="47"/>
      <c r="B82" s="89">
        <f>+'Ark1'!C632</f>
        <v>2009</v>
      </c>
      <c r="C82" s="89">
        <f>+'Ark1'!G632</f>
        <v>3</v>
      </c>
      <c r="D82" s="90" t="str">
        <f t="shared" si="10"/>
        <v>Midt</v>
      </c>
      <c r="E82" s="89">
        <f>+'Ark1'!Q632</f>
        <v>91</v>
      </c>
      <c r="F82" s="98">
        <f>+E82-E87</f>
        <v>0</v>
      </c>
      <c r="G82" s="89">
        <f>+'Ark1'!R632</f>
        <v>1555</v>
      </c>
      <c r="H82" s="456">
        <f>+G82-G87</f>
        <v>-224</v>
      </c>
      <c r="I82" s="92">
        <f>+'Ark1'!AG632</f>
        <v>13.59966251961537</v>
      </c>
      <c r="J82" s="151">
        <f>+I82-I87</f>
        <v>-0.41923551193825226</v>
      </c>
      <c r="K82" s="92">
        <f>+'Ark1'!AH632</f>
        <v>6.4308681672025705E-2</v>
      </c>
      <c r="L82" s="150"/>
      <c r="M82" s="47"/>
      <c r="N82" s="150"/>
      <c r="O82" s="90">
        <f>+'Ark1'!S632</f>
        <v>4.1877813504823154</v>
      </c>
      <c r="P82" s="118">
        <f>+O82-O87</f>
        <v>0.11077179455201769</v>
      </c>
      <c r="Q82" s="90">
        <f>+'Ark1'!T632</f>
        <v>4.6578778135048244</v>
      </c>
      <c r="R82" s="118">
        <f>+Q82-Q87</f>
        <v>-7.3431911059537391E-2</v>
      </c>
      <c r="S82" s="90">
        <f>+'Ark1'!U632</f>
        <v>19.094083601286151</v>
      </c>
      <c r="T82" s="118">
        <f>+S82-S87</f>
        <v>0.43646696272513807</v>
      </c>
      <c r="U82" s="92">
        <f>+'Ark1'!W632</f>
        <v>1.1575562700964628</v>
      </c>
      <c r="V82" s="151">
        <f>+U82-U87</f>
        <v>0.37059730438538929</v>
      </c>
      <c r="W82" s="147">
        <f>+'Ark1'!X632</f>
        <v>70.546623794212223</v>
      </c>
      <c r="X82" s="147">
        <f>+'Ark1'!Y632</f>
        <v>19.485530546623796</v>
      </c>
      <c r="Y82" s="92">
        <f>+'Ark1'!Z632</f>
        <v>5.2965162104244241</v>
      </c>
      <c r="Z82" s="90">
        <f>+'Ark1'!Z632</f>
        <v>5.2965162104244241</v>
      </c>
      <c r="AA82" s="90">
        <f>+'Ark1'!AA632</f>
        <v>1.8316909843530471</v>
      </c>
      <c r="AB82" s="90">
        <f>+'Ark1'!AB632</f>
        <v>2.0012843138056637</v>
      </c>
      <c r="AC82" s="90">
        <f t="shared" si="124"/>
        <v>4.5594748157248102</v>
      </c>
      <c r="AD82" s="147">
        <f t="shared" si="125"/>
        <v>17.087912087912088</v>
      </c>
      <c r="AE82" s="47"/>
      <c r="AF82" s="22"/>
      <c r="AG82" s="22"/>
      <c r="AH82" s="22"/>
    </row>
    <row r="83" spans="1:34" ht="15.6">
      <c r="A83" s="47"/>
      <c r="B83" s="89">
        <f>+'Ark1'!C633</f>
        <v>2009</v>
      </c>
      <c r="C83" s="89">
        <f>+'Ark1'!G633</f>
        <v>4</v>
      </c>
      <c r="D83" s="90" t="str">
        <f t="shared" si="10"/>
        <v>Nord</v>
      </c>
      <c r="E83" s="89">
        <f>+'Ark1'!Q633</f>
        <v>162</v>
      </c>
      <c r="F83" s="98">
        <f>+E83-E88</f>
        <v>-16</v>
      </c>
      <c r="G83" s="89">
        <f>+'Ark1'!R633</f>
        <v>3628</v>
      </c>
      <c r="H83" s="456">
        <f>+G83-G88</f>
        <v>-983</v>
      </c>
      <c r="I83" s="92">
        <f>+'Ark1'!AG633</f>
        <v>33.152409402914344</v>
      </c>
      <c r="J83" s="151">
        <f>+I83-I88</f>
        <v>-4.8011513791932217</v>
      </c>
      <c r="K83" s="92">
        <f>+'Ark1'!AH633</f>
        <v>0</v>
      </c>
      <c r="L83" s="150"/>
      <c r="M83" s="47"/>
      <c r="N83" s="150"/>
      <c r="O83" s="90">
        <f>+'Ark1'!S633</f>
        <v>4.2632304299889743</v>
      </c>
      <c r="P83" s="118">
        <f>+O83-O88</f>
        <v>4.8743333914369913E-2</v>
      </c>
      <c r="Q83" s="90">
        <f>+'Ark1'!T633</f>
        <v>5.300165380374863</v>
      </c>
      <c r="R83" s="118">
        <f>+Q83-Q88</f>
        <v>3.6881927761546862E-2</v>
      </c>
      <c r="S83" s="90">
        <f>+'Ark1'!U633</f>
        <v>19.950275633958029</v>
      </c>
      <c r="T83" s="118">
        <f>+S83-S88</f>
        <v>0.46190001044901408</v>
      </c>
      <c r="U83" s="92">
        <f>+'Ark1'!W633</f>
        <v>4.2723263506063951</v>
      </c>
      <c r="V83" s="151">
        <f>+U83-U88</f>
        <v>-0.60730930326478294</v>
      </c>
      <c r="W83" s="147">
        <f>+'Ark1'!X633</f>
        <v>74.889746416758541</v>
      </c>
      <c r="X83" s="147">
        <f>+'Ark1'!Y633</f>
        <v>26.901874310915098</v>
      </c>
      <c r="Y83" s="92">
        <f>+'Ark1'!Z633</f>
        <v>5.6399335572702549</v>
      </c>
      <c r="Z83" s="90">
        <f>+'Ark1'!Z633</f>
        <v>5.6399335572702549</v>
      </c>
      <c r="AA83" s="90">
        <f>+'Ark1'!AA633</f>
        <v>1.9042411131532957</v>
      </c>
      <c r="AB83" s="90">
        <f>+'Ark1'!AB633</f>
        <v>2.3851871926503807</v>
      </c>
      <c r="AC83" s="90">
        <f t="shared" si="124"/>
        <v>4.6796146634770635</v>
      </c>
      <c r="AD83" s="147">
        <f t="shared" si="125"/>
        <v>22.395061728395063</v>
      </c>
      <c r="AE83" s="47"/>
      <c r="AF83" s="22"/>
      <c r="AG83" s="22"/>
      <c r="AH83" s="22"/>
    </row>
    <row r="84" spans="1:34">
      <c r="A84" s="47"/>
      <c r="B84" s="47"/>
      <c r="C84" s="47"/>
      <c r="D84" s="47"/>
      <c r="E84" s="47"/>
      <c r="F84" s="47"/>
      <c r="G84" s="47"/>
      <c r="H84" s="72"/>
      <c r="I84" s="47"/>
      <c r="J84" s="47"/>
      <c r="K84" s="47"/>
      <c r="L84" s="150"/>
      <c r="M84" s="47"/>
      <c r="N84" s="150"/>
      <c r="O84" s="47"/>
      <c r="P84" s="47"/>
      <c r="Q84" s="47"/>
      <c r="R84" s="47"/>
      <c r="S84" s="47"/>
      <c r="T84" s="47"/>
      <c r="U84" s="47"/>
      <c r="V84" s="47"/>
      <c r="W84" s="47"/>
      <c r="X84" s="47"/>
      <c r="Y84" s="47"/>
      <c r="Z84" s="47"/>
      <c r="AA84" s="47"/>
      <c r="AB84" s="47"/>
      <c r="AC84" s="47"/>
      <c r="AD84" s="47"/>
      <c r="AE84" s="47"/>
      <c r="AF84" s="22"/>
      <c r="AG84" s="22"/>
      <c r="AH84" s="22"/>
    </row>
    <row r="85" spans="1:34" ht="15.6">
      <c r="A85" s="47"/>
      <c r="B85" s="89">
        <f>+'Ark1'!C634</f>
        <v>2008</v>
      </c>
      <c r="C85" s="89">
        <f>+'Ark1'!G634</f>
        <v>1</v>
      </c>
      <c r="D85" s="90" t="str">
        <f t="shared" ref="D85:D133" si="126">VLOOKUP(C85,$AK$5:$AL$8,2)</f>
        <v>Øst</v>
      </c>
      <c r="E85" s="89">
        <f>+'Ark1'!Q634</f>
        <v>224</v>
      </c>
      <c r="F85" s="98">
        <f>+E85-E90</f>
        <v>0</v>
      </c>
      <c r="G85" s="89">
        <f>+'Ark1'!R634</f>
        <v>2876</v>
      </c>
      <c r="H85" s="456">
        <f>+G85-G90</f>
        <v>-139</v>
      </c>
      <c r="I85" s="92">
        <f>+'Ark1'!AG634</f>
        <v>21.635086883471967</v>
      </c>
      <c r="J85" s="151">
        <f>+I85-I90</f>
        <v>-3.0067127175623298</v>
      </c>
      <c r="K85" s="92">
        <f>+'Ark1'!AH634</f>
        <v>0.59109874826147435</v>
      </c>
      <c r="L85" s="150"/>
      <c r="M85" s="47"/>
      <c r="N85" s="150"/>
      <c r="O85" s="90">
        <f>+'Ark1'!S634</f>
        <v>3.9356745479833104</v>
      </c>
      <c r="P85" s="118">
        <f>+O85-O90</f>
        <v>7.7299755280160198E-2</v>
      </c>
      <c r="Q85" s="90">
        <f>+'Ark1'!T634</f>
        <v>4.3299721835883176</v>
      </c>
      <c r="R85" s="118">
        <f>+Q85-Q90</f>
        <v>5.6340342792297271E-2</v>
      </c>
      <c r="S85" s="90">
        <f>+'Ark1'!U634</f>
        <v>17.810987482614724</v>
      </c>
      <c r="T85" s="118">
        <f>+S85-S90</f>
        <v>0.2179194892482279</v>
      </c>
      <c r="U85" s="92">
        <f>+'Ark1'!W634</f>
        <v>1.738525730180807</v>
      </c>
      <c r="V85" s="151">
        <f>+U85-U90</f>
        <v>0.24598841674797089</v>
      </c>
      <c r="W85" s="147">
        <f>+'Ark1'!X634</f>
        <v>59.179415855354648</v>
      </c>
      <c r="X85" s="147">
        <f>+'Ark1'!Y634</f>
        <v>14.255910987482617</v>
      </c>
      <c r="Y85" s="92">
        <f>+'Ark1'!Z634</f>
        <v>5.4721628576455261</v>
      </c>
      <c r="Z85" s="90">
        <f>+'Ark1'!Z634</f>
        <v>5.4721628576455261</v>
      </c>
      <c r="AA85" s="90">
        <f>+'Ark1'!AA634</f>
        <v>1.7787084701429621</v>
      </c>
      <c r="AB85" s="90">
        <f>+'Ark1'!AB634</f>
        <v>2.2577217520450579</v>
      </c>
      <c r="AC85" s="90">
        <f t="shared" si="124"/>
        <v>4.5255234561356961</v>
      </c>
      <c r="AD85" s="147">
        <f t="shared" si="125"/>
        <v>12.839285714285714</v>
      </c>
      <c r="AE85" s="47"/>
      <c r="AF85" s="22"/>
      <c r="AG85" s="22"/>
      <c r="AH85" s="22"/>
    </row>
    <row r="86" spans="1:34" ht="15.6">
      <c r="A86" s="47"/>
      <c r="B86" s="89">
        <f>+'Ark1'!C635</f>
        <v>2008</v>
      </c>
      <c r="C86" s="89">
        <f>+'Ark1'!G635</f>
        <v>2</v>
      </c>
      <c r="D86" s="90" t="str">
        <f t="shared" si="126"/>
        <v>Vest</v>
      </c>
      <c r="E86" s="89">
        <f>+'Ark1'!Q635</f>
        <v>271</v>
      </c>
      <c r="F86" s="98">
        <f>+E86-E91</f>
        <v>15</v>
      </c>
      <c r="G86" s="89">
        <f>+'Ark1'!R635</f>
        <v>3490</v>
      </c>
      <c r="H86" s="456">
        <f>+G86-G91</f>
        <v>-155</v>
      </c>
      <c r="I86" s="92">
        <f>+'Ark1'!AG635</f>
        <v>26.392454302866831</v>
      </c>
      <c r="J86" s="151">
        <f>+I86-I91</f>
        <v>-3.2108191856115695</v>
      </c>
      <c r="K86" s="92">
        <f>+'Ark1'!AH635</f>
        <v>0.37249283667621774</v>
      </c>
      <c r="L86" s="150"/>
      <c r="M86" s="47"/>
      <c r="N86" s="150"/>
      <c r="O86" s="90">
        <f>+'Ark1'!S635</f>
        <v>3.8524355300859594</v>
      </c>
      <c r="P86" s="118">
        <f>+O86-O91</f>
        <v>0.21786762885139233</v>
      </c>
      <c r="Q86" s="90">
        <f>+'Ark1'!T635</f>
        <v>3.901432664756447</v>
      </c>
      <c r="R86" s="118">
        <f>+Q86-Q91</f>
        <v>8.9361334166598194E-2</v>
      </c>
      <c r="S86" s="90">
        <f>+'Ark1'!U635</f>
        <v>17.904928366762132</v>
      </c>
      <c r="T86" s="118">
        <f>+S86-S91</f>
        <v>0.42262384001316633</v>
      </c>
      <c r="U86" s="92">
        <f>+'Ark1'!W635</f>
        <v>0.20057306590257881</v>
      </c>
      <c r="V86" s="151">
        <f>+U86-U91</f>
        <v>8.5291701549793653E-3</v>
      </c>
      <c r="W86" s="147">
        <f>+'Ark1'!X635</f>
        <v>62.378223495702002</v>
      </c>
      <c r="X86" s="147">
        <f>+'Ark1'!Y635</f>
        <v>13.037249283667624</v>
      </c>
      <c r="Y86" s="92">
        <f>+'Ark1'!Z635</f>
        <v>4.982070869875618</v>
      </c>
      <c r="Z86" s="90">
        <f>+'Ark1'!Z635</f>
        <v>4.982070869875618</v>
      </c>
      <c r="AA86" s="90">
        <f>+'Ark1'!AA635</f>
        <v>1.5107071815997437</v>
      </c>
      <c r="AB86" s="90">
        <f>+'Ark1'!AB635</f>
        <v>1.8464007298547311</v>
      </c>
      <c r="AC86" s="90">
        <f t="shared" si="124"/>
        <v>4.6476905912978692</v>
      </c>
      <c r="AD86" s="147">
        <f t="shared" si="125"/>
        <v>12.878228782287822</v>
      </c>
      <c r="AE86" s="47"/>
      <c r="AF86" s="22"/>
      <c r="AG86" s="22"/>
      <c r="AH86" s="22"/>
    </row>
    <row r="87" spans="1:34" ht="15.6">
      <c r="A87" s="47"/>
      <c r="B87" s="89">
        <f>+'Ark1'!C636</f>
        <v>2008</v>
      </c>
      <c r="C87" s="89">
        <f>+'Ark1'!G636</f>
        <v>3</v>
      </c>
      <c r="D87" s="90" t="str">
        <f t="shared" si="126"/>
        <v>Midt</v>
      </c>
      <c r="E87" s="89">
        <f>+'Ark1'!Q636</f>
        <v>91</v>
      </c>
      <c r="F87" s="98">
        <f>+E87-E92</f>
        <v>-13</v>
      </c>
      <c r="G87" s="89">
        <f>+'Ark1'!R636</f>
        <v>1779</v>
      </c>
      <c r="H87" s="456">
        <f>+G87-G92</f>
        <v>25</v>
      </c>
      <c r="I87" s="92">
        <f>+'Ark1'!AG636</f>
        <v>14.018898031553622</v>
      </c>
      <c r="J87" s="151">
        <f>+I87-I92</f>
        <v>-0.59445180301593048</v>
      </c>
      <c r="K87" s="92">
        <f>+'Ark1'!AH636</f>
        <v>0</v>
      </c>
      <c r="L87" s="150"/>
      <c r="M87" s="47"/>
      <c r="N87" s="150"/>
      <c r="O87" s="90">
        <f>+'Ark1'!S636</f>
        <v>4.0770095559302977</v>
      </c>
      <c r="P87" s="118">
        <f>+O87-O92</f>
        <v>0.35979176801695667</v>
      </c>
      <c r="Q87" s="90">
        <f>+'Ark1'!T636</f>
        <v>4.7313097245643618</v>
      </c>
      <c r="R87" s="118">
        <f>+Q87-Q92</f>
        <v>0.25297449081293699</v>
      </c>
      <c r="S87" s="90">
        <f>+'Ark1'!U636</f>
        <v>18.657616638561013</v>
      </c>
      <c r="T87" s="118">
        <f>+S87-S92</f>
        <v>0.72363716307639336</v>
      </c>
      <c r="U87" s="92">
        <f>+'Ark1'!W636</f>
        <v>0.78695896571107349</v>
      </c>
      <c r="V87" s="151">
        <f>+U87-U92</f>
        <v>-2.2347058005375011</v>
      </c>
      <c r="W87" s="147">
        <f>+'Ark1'!X636</f>
        <v>67.509836987071395</v>
      </c>
      <c r="X87" s="147">
        <f>+'Ark1'!Y636</f>
        <v>17.987633501967395</v>
      </c>
      <c r="Y87" s="92">
        <f>+'Ark1'!Z636</f>
        <v>5.597723192828755</v>
      </c>
      <c r="Z87" s="90">
        <f>+'Ark1'!Z636</f>
        <v>5.597723192828755</v>
      </c>
      <c r="AA87" s="90">
        <f>+'Ark1'!AA636</f>
        <v>1.6042470492997436</v>
      </c>
      <c r="AB87" s="90">
        <f>+'Ark1'!AB636</f>
        <v>1.9727722293469128</v>
      </c>
      <c r="AC87" s="90">
        <f t="shared" si="124"/>
        <v>4.5762994622914714</v>
      </c>
      <c r="AD87" s="147">
        <f t="shared" si="125"/>
        <v>19.549450549450551</v>
      </c>
      <c r="AE87" s="47"/>
      <c r="AF87" s="22"/>
      <c r="AG87" s="22"/>
      <c r="AH87" s="22"/>
    </row>
    <row r="88" spans="1:34" ht="15.6">
      <c r="A88" s="47"/>
      <c r="B88" s="89">
        <f>+'Ark1'!C637</f>
        <v>2008</v>
      </c>
      <c r="C88" s="89">
        <f>+'Ark1'!G637</f>
        <v>4</v>
      </c>
      <c r="D88" s="90" t="str">
        <f t="shared" si="126"/>
        <v>Nord</v>
      </c>
      <c r="E88" s="89">
        <f>+'Ark1'!Q637</f>
        <v>178</v>
      </c>
      <c r="F88" s="98">
        <f>+E88-E93</f>
        <v>-4</v>
      </c>
      <c r="G88" s="89">
        <f>+'Ark1'!R637</f>
        <v>4611</v>
      </c>
      <c r="H88" s="456">
        <f>+G88-G93</f>
        <v>1033</v>
      </c>
      <c r="I88" s="92">
        <f>+'Ark1'!AG637</f>
        <v>37.953560782107566</v>
      </c>
      <c r="J88" s="151">
        <f>+I88-I93</f>
        <v>6.8119837061898174</v>
      </c>
      <c r="K88" s="92">
        <f>+'Ark1'!AH637</f>
        <v>4.3374539145521578E-2</v>
      </c>
      <c r="L88" s="150"/>
      <c r="M88" s="47"/>
      <c r="N88" s="150"/>
      <c r="O88" s="90">
        <f>+'Ark1'!S637</f>
        <v>4.2144870960746044</v>
      </c>
      <c r="P88" s="118">
        <f>+O88-O93</f>
        <v>6.6359650574324469E-2</v>
      </c>
      <c r="Q88" s="90">
        <f>+'Ark1'!T637</f>
        <v>5.2632834526133161</v>
      </c>
      <c r="R88" s="118">
        <f>+Q88-Q93</f>
        <v>0.1182303503215314</v>
      </c>
      <c r="S88" s="90">
        <f>+'Ark1'!U637</f>
        <v>19.488375623509015</v>
      </c>
      <c r="T88" s="118">
        <f>+S88-S93</f>
        <v>0.75324426520830912</v>
      </c>
      <c r="U88" s="92">
        <f>+'Ark1'!W637</f>
        <v>4.879635653871178</v>
      </c>
      <c r="V88" s="151">
        <f>+U88-U93</f>
        <v>-0.76597641991306009</v>
      </c>
      <c r="W88" s="147">
        <f>+'Ark1'!X637</f>
        <v>73.259596616785956</v>
      </c>
      <c r="X88" s="147">
        <f>+'Ark1'!Y637</f>
        <v>22.836694860117113</v>
      </c>
      <c r="Y88" s="92">
        <f>+'Ark1'!Z637</f>
        <v>5.4103849821072805</v>
      </c>
      <c r="Z88" s="90">
        <f>+'Ark1'!Z637</f>
        <v>5.4103849821072805</v>
      </c>
      <c r="AA88" s="90">
        <f>+'Ark1'!AA637</f>
        <v>1.8472856206839392</v>
      </c>
      <c r="AB88" s="90">
        <f>+'Ark1'!AB637</f>
        <v>2.4993763650060514</v>
      </c>
      <c r="AC88" s="90">
        <f t="shared" si="124"/>
        <v>4.624139350589207</v>
      </c>
      <c r="AD88" s="147">
        <f t="shared" si="125"/>
        <v>25.90449438202247</v>
      </c>
      <c r="AE88" s="47"/>
      <c r="AF88" s="22"/>
      <c r="AG88" s="22"/>
      <c r="AH88" s="22"/>
    </row>
    <row r="89" spans="1:34">
      <c r="A89" s="47"/>
      <c r="B89" s="47"/>
      <c r="C89" s="47"/>
      <c r="D89" s="47"/>
      <c r="E89" s="47"/>
      <c r="F89" s="47"/>
      <c r="G89" s="47"/>
      <c r="H89" s="72"/>
      <c r="I89" s="47"/>
      <c r="J89" s="47"/>
      <c r="K89" s="47"/>
      <c r="L89" s="150"/>
      <c r="M89" s="47"/>
      <c r="N89" s="150"/>
      <c r="O89" s="47"/>
      <c r="P89" s="47"/>
      <c r="Q89" s="47"/>
      <c r="R89" s="47"/>
      <c r="S89" s="47"/>
      <c r="T89" s="47"/>
      <c r="U89" s="47"/>
      <c r="V89" s="47"/>
      <c r="W89" s="47"/>
      <c r="X89" s="47"/>
      <c r="Y89" s="47"/>
      <c r="Z89" s="47"/>
      <c r="AA89" s="47"/>
      <c r="AB89" s="47"/>
      <c r="AC89" s="47"/>
      <c r="AD89" s="47"/>
      <c r="AE89" s="47"/>
      <c r="AF89" s="22"/>
      <c r="AG89" s="22"/>
      <c r="AH89" s="22"/>
    </row>
    <row r="90" spans="1:34" ht="15.6">
      <c r="A90" s="47"/>
      <c r="B90" s="89">
        <f>+'Ark1'!C638</f>
        <v>2007</v>
      </c>
      <c r="C90" s="89">
        <f>+'Ark1'!G638</f>
        <v>1</v>
      </c>
      <c r="D90" s="90" t="str">
        <f t="shared" si="126"/>
        <v>Øst</v>
      </c>
      <c r="E90" s="89">
        <f>+'Ark1'!Q638</f>
        <v>224</v>
      </c>
      <c r="F90" s="98">
        <f>+E90-E95</f>
        <v>-22</v>
      </c>
      <c r="G90" s="89">
        <f>+'Ark1'!R638</f>
        <v>3015</v>
      </c>
      <c r="H90" s="456">
        <f>+G90-G95</f>
        <v>-335</v>
      </c>
      <c r="I90" s="92">
        <f>+'Ark1'!AG638</f>
        <v>24.641799601034297</v>
      </c>
      <c r="J90" s="151">
        <f>+I90-I95</f>
        <v>0.42302439862950436</v>
      </c>
      <c r="K90" s="92">
        <f>+'Ark1'!AH638</f>
        <v>0.43117744610281927</v>
      </c>
      <c r="L90" s="150"/>
      <c r="M90" s="47"/>
      <c r="N90" s="150"/>
      <c r="O90" s="90">
        <f>+'Ark1'!S638</f>
        <v>3.8583747927031502</v>
      </c>
      <c r="P90" s="118">
        <f>+O90-O95</f>
        <v>0.3115091210613592</v>
      </c>
      <c r="Q90" s="90">
        <f>+'Ark1'!T638</f>
        <v>4.2736318407960203</v>
      </c>
      <c r="R90" s="118">
        <f>+Q90-Q95</f>
        <v>0.30855721393034763</v>
      </c>
      <c r="S90" s="90">
        <f>+'Ark1'!U638</f>
        <v>17.593067993366496</v>
      </c>
      <c r="T90" s="118">
        <f>+S90-S95</f>
        <v>0.33682918739634005</v>
      </c>
      <c r="U90" s="92">
        <f>+'Ark1'!W638</f>
        <v>1.4925373134328361</v>
      </c>
      <c r="V90" s="151">
        <f>+U90-U95</f>
        <v>-5.9701492537313605E-2</v>
      </c>
      <c r="W90" s="147">
        <f>+'Ark1'!X638</f>
        <v>57.446102819237154</v>
      </c>
      <c r="X90" s="147">
        <f>+'Ark1'!Y638</f>
        <v>14.129353233830845</v>
      </c>
      <c r="Y90" s="92">
        <f>+'Ark1'!Z638</f>
        <v>5.5328833096703631</v>
      </c>
      <c r="Z90" s="90">
        <f>+'Ark1'!Z638</f>
        <v>5.5328833096703631</v>
      </c>
      <c r="AA90" s="90">
        <f>+'Ark1'!AA638</f>
        <v>1.7550236859191941</v>
      </c>
      <c r="AB90" s="90">
        <f>+'Ark1'!AB638</f>
        <v>2.1343944602365124</v>
      </c>
      <c r="AC90" s="90">
        <f t="shared" si="124"/>
        <v>4.5597094472620991</v>
      </c>
      <c r="AD90" s="147">
        <f t="shared" si="125"/>
        <v>13.459821428571429</v>
      </c>
      <c r="AE90" s="47"/>
      <c r="AF90" s="22"/>
      <c r="AG90" s="22"/>
      <c r="AH90" s="22"/>
    </row>
    <row r="91" spans="1:34" ht="15.6">
      <c r="A91" s="47"/>
      <c r="B91" s="89">
        <f>+'Ark1'!C639</f>
        <v>2007</v>
      </c>
      <c r="C91" s="89">
        <f>+'Ark1'!G639</f>
        <v>2</v>
      </c>
      <c r="D91" s="90" t="str">
        <f t="shared" si="126"/>
        <v>Vest</v>
      </c>
      <c r="E91" s="89">
        <f>+'Ark1'!Q639</f>
        <v>256</v>
      </c>
      <c r="F91" s="98">
        <f>+E91-E96</f>
        <v>-10</v>
      </c>
      <c r="G91" s="89">
        <f>+'Ark1'!R639</f>
        <v>3645</v>
      </c>
      <c r="H91" s="456">
        <f>+G91-G96</f>
        <v>-269</v>
      </c>
      <c r="I91" s="92">
        <f>+'Ark1'!AG639</f>
        <v>29.603273488478401</v>
      </c>
      <c r="J91" s="151">
        <f>+I91-I96</f>
        <v>1.4166735743628713</v>
      </c>
      <c r="K91" s="92">
        <f>+'Ark1'!AH639</f>
        <v>1.6735253772290803</v>
      </c>
      <c r="L91" s="150"/>
      <c r="M91" s="47"/>
      <c r="N91" s="150"/>
      <c r="O91" s="90">
        <f>+'Ark1'!S639</f>
        <v>3.6345679012345671</v>
      </c>
      <c r="P91" s="118">
        <f>+O91-O96</f>
        <v>0.34228379290549249</v>
      </c>
      <c r="Q91" s="90">
        <f>+'Ark1'!T639</f>
        <v>3.8120713305898488</v>
      </c>
      <c r="R91" s="118">
        <f>+Q91-Q96</f>
        <v>0.24181072762612921</v>
      </c>
      <c r="S91" s="90">
        <f>+'Ark1'!U639</f>
        <v>17.482304526748965</v>
      </c>
      <c r="T91" s="118">
        <f>+S91-S96</f>
        <v>0.29290749046890241</v>
      </c>
      <c r="U91" s="92">
        <f>+'Ark1'!W639</f>
        <v>0.19204389574759945</v>
      </c>
      <c r="V91" s="151">
        <f>+U91-U96</f>
        <v>6.4297344904472198E-2</v>
      </c>
      <c r="W91" s="147">
        <f>+'Ark1'!X639</f>
        <v>58.353909465020593</v>
      </c>
      <c r="X91" s="147">
        <f>+'Ark1'!Y639</f>
        <v>11.742112482853223</v>
      </c>
      <c r="Y91" s="92">
        <f>+'Ark1'!Z639</f>
        <v>4.7501113593755431</v>
      </c>
      <c r="Z91" s="90">
        <f>+'Ark1'!Z639</f>
        <v>4.7501113593755431</v>
      </c>
      <c r="AA91" s="90">
        <f>+'Ark1'!AA639</f>
        <v>1.5085712537221347</v>
      </c>
      <c r="AB91" s="90">
        <f>+'Ark1'!AB639</f>
        <v>1.8685373387778863</v>
      </c>
      <c r="AC91" s="90">
        <f t="shared" si="124"/>
        <v>4.8100090579710137</v>
      </c>
      <c r="AD91" s="147">
        <f t="shared" si="125"/>
        <v>14.23828125</v>
      </c>
      <c r="AE91" s="47"/>
      <c r="AF91" s="22"/>
      <c r="AG91" s="22"/>
      <c r="AH91" s="22"/>
    </row>
    <row r="92" spans="1:34" ht="15.6">
      <c r="A92" s="47"/>
      <c r="B92" s="89">
        <f>+'Ark1'!C640</f>
        <v>2007</v>
      </c>
      <c r="C92" s="89">
        <f>+'Ark1'!G640</f>
        <v>3</v>
      </c>
      <c r="D92" s="90" t="str">
        <f t="shared" si="126"/>
        <v>Midt</v>
      </c>
      <c r="E92" s="89">
        <f>+'Ark1'!Q640</f>
        <v>104</v>
      </c>
      <c r="F92" s="98">
        <f>+E92-E97</f>
        <v>1</v>
      </c>
      <c r="G92" s="89">
        <f>+'Ark1'!R640</f>
        <v>1754</v>
      </c>
      <c r="H92" s="456">
        <f>+G92-G97</f>
        <v>109</v>
      </c>
      <c r="I92" s="92">
        <f>+'Ark1'!AG640</f>
        <v>14.613349834569552</v>
      </c>
      <c r="J92" s="151">
        <f>+I92-I97</f>
        <v>1.9181457540056481</v>
      </c>
      <c r="K92" s="92">
        <f>+'Ark1'!AH640</f>
        <v>0.11402508551881416</v>
      </c>
      <c r="L92" s="150"/>
      <c r="M92" s="47"/>
      <c r="N92" s="150"/>
      <c r="O92" s="90">
        <f>+'Ark1'!S640</f>
        <v>3.717217787913341</v>
      </c>
      <c r="P92" s="118">
        <f>+O92-O97</f>
        <v>-3.9013215126172618E-2</v>
      </c>
      <c r="Q92" s="90">
        <f>+'Ark1'!T640</f>
        <v>4.4783352337514248</v>
      </c>
      <c r="R92" s="118">
        <f>+Q92-Q97</f>
        <v>-0.3830629425403691</v>
      </c>
      <c r="S92" s="90">
        <f>+'Ark1'!U640</f>
        <v>17.93397947548462</v>
      </c>
      <c r="T92" s="118">
        <f>+S92-S97</f>
        <v>-0.48699316889226907</v>
      </c>
      <c r="U92" s="92">
        <f>+'Ark1'!W640</f>
        <v>3.0216647662485747</v>
      </c>
      <c r="V92" s="151">
        <f>+U92-U97</f>
        <v>-0.20021973223166922</v>
      </c>
      <c r="W92" s="147">
        <f>+'Ark1'!X640</f>
        <v>60.832383124287347</v>
      </c>
      <c r="X92" s="147">
        <f>+'Ark1'!Y640</f>
        <v>14.93728620296465</v>
      </c>
      <c r="Y92" s="92">
        <f>+'Ark1'!Z640</f>
        <v>5.4625121727910164</v>
      </c>
      <c r="Z92" s="90">
        <f>+'Ark1'!Z640</f>
        <v>5.4625121727910164</v>
      </c>
      <c r="AA92" s="90">
        <f>+'Ark1'!AA640</f>
        <v>1.641768802863335</v>
      </c>
      <c r="AB92" s="90">
        <f>+'Ark1'!AB640</f>
        <v>2.4248895564174529</v>
      </c>
      <c r="AC92" s="90">
        <f t="shared" si="124"/>
        <v>4.8245705521472431</v>
      </c>
      <c r="AD92" s="147">
        <f t="shared" si="125"/>
        <v>16.865384615384617</v>
      </c>
      <c r="AE92" s="47"/>
      <c r="AF92" s="22"/>
      <c r="AG92" s="22"/>
      <c r="AH92" s="22"/>
    </row>
    <row r="93" spans="1:34" ht="15.6">
      <c r="A93" s="47"/>
      <c r="B93" s="89">
        <f>+'Ark1'!C641</f>
        <v>2007</v>
      </c>
      <c r="C93" s="89">
        <f>+'Ark1'!G641</f>
        <v>4</v>
      </c>
      <c r="D93" s="90" t="str">
        <f t="shared" si="126"/>
        <v>Nord</v>
      </c>
      <c r="E93" s="89">
        <f>+'Ark1'!Q641</f>
        <v>182</v>
      </c>
      <c r="F93" s="98">
        <f>+E93-E98</f>
        <v>-12</v>
      </c>
      <c r="G93" s="89">
        <f>+'Ark1'!R641</f>
        <v>3578</v>
      </c>
      <c r="H93" s="456">
        <f>+G93-G98</f>
        <v>-928</v>
      </c>
      <c r="I93" s="92">
        <f>+'Ark1'!AG641</f>
        <v>31.141577075917748</v>
      </c>
      <c r="J93" s="151">
        <f>+I93-I98</f>
        <v>-3.7578437269980149</v>
      </c>
      <c r="K93" s="92">
        <f>+'Ark1'!AH641</f>
        <v>0</v>
      </c>
      <c r="L93" s="150"/>
      <c r="M93" s="47"/>
      <c r="N93" s="150"/>
      <c r="O93" s="90">
        <f>+'Ark1'!S641</f>
        <v>4.1481274455002799</v>
      </c>
      <c r="P93" s="118">
        <f>+O93-O98</f>
        <v>0.42708883032051892</v>
      </c>
      <c r="Q93" s="90">
        <f>+'Ark1'!T641</f>
        <v>5.1450531022917847</v>
      </c>
      <c r="R93" s="118">
        <f>+Q93-Q98</f>
        <v>0.12951825985947263</v>
      </c>
      <c r="S93" s="90">
        <f>+'Ark1'!U641</f>
        <v>18.735131358300706</v>
      </c>
      <c r="T93" s="118">
        <f>+S93-S98</f>
        <v>0.24815843331186827</v>
      </c>
      <c r="U93" s="92">
        <f>+'Ark1'!W641</f>
        <v>5.6456120737842381</v>
      </c>
      <c r="V93" s="151">
        <f>+U93-U98</f>
        <v>0.76323302362888779</v>
      </c>
      <c r="W93" s="147">
        <f>+'Ark1'!X641</f>
        <v>67.356064840693122</v>
      </c>
      <c r="X93" s="147">
        <f>+'Ark1'!Y641</f>
        <v>18.418110676355504</v>
      </c>
      <c r="Y93" s="92">
        <f>+'Ark1'!Z641</f>
        <v>5.4144774664636142</v>
      </c>
      <c r="Z93" s="90">
        <f>+'Ark1'!Z641</f>
        <v>5.4144774664636142</v>
      </c>
      <c r="AA93" s="90">
        <f>+'Ark1'!AA641</f>
        <v>1.8251926591788636</v>
      </c>
      <c r="AB93" s="90">
        <f>+'Ark1'!AB641</f>
        <v>2.641824953183264</v>
      </c>
      <c r="AC93" s="90">
        <f t="shared" si="124"/>
        <v>4.5165274221802933</v>
      </c>
      <c r="AD93" s="147">
        <f t="shared" si="125"/>
        <v>19.659340659340661</v>
      </c>
      <c r="AE93" s="47"/>
      <c r="AF93" s="22"/>
      <c r="AG93" s="22"/>
      <c r="AH93" s="22"/>
    </row>
    <row r="94" spans="1:34">
      <c r="A94" s="47"/>
      <c r="B94" s="47"/>
      <c r="C94" s="47"/>
      <c r="D94" s="47"/>
      <c r="E94" s="47"/>
      <c r="F94" s="47"/>
      <c r="G94" s="47"/>
      <c r="H94" s="72"/>
      <c r="I94" s="47"/>
      <c r="J94" s="47"/>
      <c r="K94" s="47"/>
      <c r="L94" s="150"/>
      <c r="M94" s="47"/>
      <c r="N94" s="150"/>
      <c r="O94" s="47"/>
      <c r="P94" s="47"/>
      <c r="Q94" s="47"/>
      <c r="R94" s="47"/>
      <c r="S94" s="47"/>
      <c r="T94" s="47"/>
      <c r="U94" s="47"/>
      <c r="V94" s="47"/>
      <c r="W94" s="47"/>
      <c r="X94" s="47"/>
      <c r="Y94" s="47"/>
      <c r="Z94" s="47"/>
      <c r="AA94" s="47"/>
      <c r="AB94" s="47"/>
      <c r="AC94" s="47"/>
      <c r="AD94" s="47"/>
      <c r="AE94" s="47"/>
      <c r="AF94" s="22"/>
      <c r="AG94" s="22"/>
      <c r="AH94" s="22"/>
    </row>
    <row r="95" spans="1:34" ht="15.6">
      <c r="A95" s="47"/>
      <c r="B95" s="89">
        <f>+'Ark1'!C642</f>
        <v>2006</v>
      </c>
      <c r="C95" s="89">
        <f>+'Ark1'!G642</f>
        <v>1</v>
      </c>
      <c r="D95" s="90" t="str">
        <f t="shared" si="126"/>
        <v>Øst</v>
      </c>
      <c r="E95" s="89">
        <f>+'Ark1'!Q642</f>
        <v>246</v>
      </c>
      <c r="F95" s="98">
        <f>+E95-E100</f>
        <v>14</v>
      </c>
      <c r="G95" s="89">
        <f>+'Ark1'!R642</f>
        <v>3350</v>
      </c>
      <c r="H95" s="456">
        <f>+G95-G100</f>
        <v>628</v>
      </c>
      <c r="I95" s="92">
        <f>+'Ark1'!AG642</f>
        <v>24.218775202404792</v>
      </c>
      <c r="J95" s="151">
        <f>+I95-I100</f>
        <v>2.163224854388055</v>
      </c>
      <c r="K95" s="92">
        <f>+'Ark1'!AH642</f>
        <v>2.9850746268656712E-2</v>
      </c>
      <c r="L95" s="150"/>
      <c r="M95" s="47"/>
      <c r="N95" s="150"/>
      <c r="O95" s="90">
        <f>+'Ark1'!S642</f>
        <v>3.546865671641791</v>
      </c>
      <c r="P95" s="118">
        <f>+O95-O100</f>
        <v>-0.13314902343535628</v>
      </c>
      <c r="Q95" s="90">
        <f>+'Ark1'!T642</f>
        <v>3.9650746268656727</v>
      </c>
      <c r="R95" s="118">
        <f>+Q95-Q100</f>
        <v>7.4185574698148571E-2</v>
      </c>
      <c r="S95" s="90">
        <f>+'Ark1'!U642</f>
        <v>17.256238805970156</v>
      </c>
      <c r="T95" s="118">
        <f>+S95-S100</f>
        <v>-0.37792724840161895</v>
      </c>
      <c r="U95" s="92">
        <f>+'Ark1'!W642</f>
        <v>1.5522388059701497</v>
      </c>
      <c r="V95" s="151">
        <f>+U95-U100</f>
        <v>0.6337964841479603</v>
      </c>
      <c r="W95" s="147">
        <f>+'Ark1'!X642</f>
        <v>55.761194029850763</v>
      </c>
      <c r="X95" s="147">
        <f>+'Ark1'!Y642</f>
        <v>11.522388059701491</v>
      </c>
      <c r="Y95" s="92">
        <f>+'Ark1'!Z642</f>
        <v>5.1430145236750553</v>
      </c>
      <c r="Z95" s="90">
        <f>+'Ark1'!Z642</f>
        <v>5.1430145236750553</v>
      </c>
      <c r="AA95" s="90">
        <f>+'Ark1'!AA642</f>
        <v>1.6526904423919813</v>
      </c>
      <c r="AB95" s="90">
        <f>+'Ark1'!AB642</f>
        <v>2.1874072249046717</v>
      </c>
      <c r="AC95" s="90">
        <f t="shared" si="124"/>
        <v>4.8652078774617085</v>
      </c>
      <c r="AD95" s="147">
        <f t="shared" si="125"/>
        <v>13.617886178861788</v>
      </c>
      <c r="AE95" s="47"/>
      <c r="AF95" s="22"/>
      <c r="AG95" s="22"/>
      <c r="AH95" s="22"/>
    </row>
    <row r="96" spans="1:34" ht="15.6">
      <c r="A96" s="47"/>
      <c r="B96" s="89">
        <f>+'Ark1'!C643</f>
        <v>2006</v>
      </c>
      <c r="C96" s="89">
        <f>+'Ark1'!G643</f>
        <v>2</v>
      </c>
      <c r="D96" s="90" t="str">
        <f t="shared" si="126"/>
        <v>Vest</v>
      </c>
      <c r="E96" s="89">
        <f>+'Ark1'!Q643</f>
        <v>266</v>
      </c>
      <c r="F96" s="98">
        <f>+E96-E101</f>
        <v>12</v>
      </c>
      <c r="G96" s="89">
        <f>+'Ark1'!R643</f>
        <v>3914</v>
      </c>
      <c r="H96" s="456">
        <f>+G96-G101</f>
        <v>796</v>
      </c>
      <c r="I96" s="92">
        <f>+'Ark1'!AG643</f>
        <v>28.186599914115529</v>
      </c>
      <c r="J96" s="151">
        <f>+I96-I101</f>
        <v>2.8356883803973254</v>
      </c>
      <c r="K96" s="92">
        <f>+'Ark1'!AH643</f>
        <v>0.79202861522738877</v>
      </c>
      <c r="L96" s="150"/>
      <c r="M96" s="47"/>
      <c r="N96" s="150"/>
      <c r="O96" s="90">
        <f>+'Ark1'!S643</f>
        <v>3.2922841083290746</v>
      </c>
      <c r="P96" s="118">
        <f>+O96-O101</f>
        <v>0.15084728985569473</v>
      </c>
      <c r="Q96" s="90">
        <f>+'Ark1'!T643</f>
        <v>3.5702606029637196</v>
      </c>
      <c r="R96" s="118">
        <f>+Q96-Q101</f>
        <v>6.4376395256191543E-3</v>
      </c>
      <c r="S96" s="90">
        <f>+'Ark1'!U643</f>
        <v>17.189397036280063</v>
      </c>
      <c r="T96" s="118">
        <f>+S96-S101</f>
        <v>-0.50527903812659858</v>
      </c>
      <c r="U96" s="92">
        <f>+'Ark1'!W643</f>
        <v>0.12774655084312725</v>
      </c>
      <c r="V96" s="151">
        <f>+U96-U101</f>
        <v>6.3602868995789222E-2</v>
      </c>
      <c r="W96" s="147">
        <f>+'Ark1'!X643</f>
        <v>55.390904445579991</v>
      </c>
      <c r="X96" s="147">
        <f>+'Ark1'!Y643</f>
        <v>9.9131323454266749</v>
      </c>
      <c r="Y96" s="92">
        <f>+'Ark1'!Z643</f>
        <v>4.7912848293589407</v>
      </c>
      <c r="Z96" s="90">
        <f>+'Ark1'!Z643</f>
        <v>4.7912848293589407</v>
      </c>
      <c r="AA96" s="90">
        <f>+'Ark1'!AA643</f>
        <v>1.3840491221141771</v>
      </c>
      <c r="AB96" s="90">
        <f>+'Ark1'!AB643</f>
        <v>1.8388846521659901</v>
      </c>
      <c r="AC96" s="90">
        <f t="shared" si="124"/>
        <v>5.2211159397796196</v>
      </c>
      <c r="AD96" s="147">
        <f t="shared" si="125"/>
        <v>14.714285714285714</v>
      </c>
      <c r="AE96" s="47"/>
      <c r="AF96" s="22"/>
      <c r="AG96" s="22"/>
      <c r="AH96" s="22"/>
    </row>
    <row r="97" spans="1:42" ht="15.6">
      <c r="A97" s="47"/>
      <c r="B97" s="89">
        <f>+'Ark1'!C644</f>
        <v>2006</v>
      </c>
      <c r="C97" s="89">
        <f>+'Ark1'!G644</f>
        <v>3</v>
      </c>
      <c r="D97" s="90" t="str">
        <f t="shared" si="126"/>
        <v>Midt</v>
      </c>
      <c r="E97" s="89">
        <f>+'Ark1'!Q644</f>
        <v>103</v>
      </c>
      <c r="F97" s="98">
        <f>+E97-E102</f>
        <v>-9</v>
      </c>
      <c r="G97" s="89">
        <f>+'Ark1'!R644</f>
        <v>1645</v>
      </c>
      <c r="H97" s="456">
        <f>+G97-G102</f>
        <v>-550</v>
      </c>
      <c r="I97" s="92">
        <f>+'Ark1'!AG644</f>
        <v>12.695204080563904</v>
      </c>
      <c r="J97" s="151">
        <f>+I97-I102</f>
        <v>-4.4668373726702768</v>
      </c>
      <c r="K97" s="92">
        <f>+'Ark1'!AH644</f>
        <v>1.0334346504559273</v>
      </c>
      <c r="L97" s="150"/>
      <c r="M97" s="47"/>
      <c r="N97" s="150"/>
      <c r="O97" s="90">
        <f>+'Ark1'!S644</f>
        <v>3.7562310030395136</v>
      </c>
      <c r="P97" s="118">
        <f>+O97-O102</f>
        <v>0.44233578663860351</v>
      </c>
      <c r="Q97" s="90">
        <f>+'Ark1'!T644</f>
        <v>4.8613981762917939</v>
      </c>
      <c r="R97" s="118">
        <f>+Q97-Q102</f>
        <v>0.43178542002755815</v>
      </c>
      <c r="S97" s="90">
        <f>+'Ark1'!U644</f>
        <v>18.420972644376889</v>
      </c>
      <c r="T97" s="118">
        <f>+S97-S102</f>
        <v>1.4048906398210761</v>
      </c>
      <c r="U97" s="92">
        <f>+'Ark1'!W644</f>
        <v>3.2218844984802439</v>
      </c>
      <c r="V97" s="151">
        <f>+U97-U102</f>
        <v>1.4451191226260296</v>
      </c>
      <c r="W97" s="147">
        <f>+'Ark1'!X644</f>
        <v>66.018237082066889</v>
      </c>
      <c r="X97" s="147">
        <f>+'Ark1'!Y644</f>
        <v>17.507598784194531</v>
      </c>
      <c r="Y97" s="92">
        <f>+'Ark1'!Z644</f>
        <v>5.4245275700206994</v>
      </c>
      <c r="Z97" s="90">
        <f>+'Ark1'!Z644</f>
        <v>5.4245275700206994</v>
      </c>
      <c r="AA97" s="90">
        <f>+'Ark1'!AA644</f>
        <v>1.4547372844257429</v>
      </c>
      <c r="AB97" s="90">
        <f>+'Ark1'!AB644</f>
        <v>2.4433270933758831</v>
      </c>
      <c r="AC97" s="90">
        <f t="shared" si="124"/>
        <v>4.9041106975238682</v>
      </c>
      <c r="AD97" s="147">
        <f t="shared" si="125"/>
        <v>15.970873786407767</v>
      </c>
      <c r="AE97" s="47"/>
      <c r="AF97" s="22"/>
      <c r="AG97" s="22"/>
      <c r="AH97" s="22"/>
    </row>
    <row r="98" spans="1:42" ht="15.6">
      <c r="A98" s="47"/>
      <c r="B98" s="89">
        <f>+'Ark1'!C645</f>
        <v>2006</v>
      </c>
      <c r="C98" s="89">
        <f>+'Ark1'!G645</f>
        <v>4</v>
      </c>
      <c r="D98" s="90" t="str">
        <f t="shared" si="126"/>
        <v>Nord</v>
      </c>
      <c r="E98" s="89">
        <f>+'Ark1'!Q645</f>
        <v>194</v>
      </c>
      <c r="F98" s="98">
        <f>+E98-E103</f>
        <v>-12</v>
      </c>
      <c r="G98" s="89">
        <f>+'Ark1'!R645</f>
        <v>4506</v>
      </c>
      <c r="H98" s="456">
        <f>+G98-G103</f>
        <v>445</v>
      </c>
      <c r="I98" s="92">
        <f>+'Ark1'!AG645</f>
        <v>34.899420802915763</v>
      </c>
      <c r="J98" s="151">
        <f>+I98-I103</f>
        <v>-0.53207586211510716</v>
      </c>
      <c r="K98" s="92">
        <f>+'Ark1'!AH645</f>
        <v>0</v>
      </c>
      <c r="L98" s="150"/>
      <c r="M98" s="47"/>
      <c r="N98" s="150"/>
      <c r="O98" s="90">
        <f>+'Ark1'!S645</f>
        <v>3.721038615179761</v>
      </c>
      <c r="P98" s="118">
        <f>+O98-O103</f>
        <v>-0.53062353699950426</v>
      </c>
      <c r="Q98" s="90">
        <f>+'Ark1'!T645</f>
        <v>5.0155348424323121</v>
      </c>
      <c r="R98" s="118">
        <f>+Q98-Q103</f>
        <v>-0.36269712013848299</v>
      </c>
      <c r="S98" s="90">
        <f>+'Ark1'!U645</f>
        <v>18.486972924988837</v>
      </c>
      <c r="T98" s="118">
        <f>+S98-S103</f>
        <v>-0.5011334527506186</v>
      </c>
      <c r="U98" s="92">
        <f>+'Ark1'!W645</f>
        <v>4.8823790501553503</v>
      </c>
      <c r="V98" s="151">
        <f>+U98-U103</f>
        <v>0.10523056456066993</v>
      </c>
      <c r="W98" s="147">
        <f>+'Ark1'!X645</f>
        <v>65.534842432312487</v>
      </c>
      <c r="X98" s="147">
        <f>+'Ark1'!Y645</f>
        <v>16.3115845539281</v>
      </c>
      <c r="Y98" s="92">
        <f>+'Ark1'!Z645</f>
        <v>5.1498125509542527</v>
      </c>
      <c r="Z98" s="90">
        <f>+'Ark1'!Z645</f>
        <v>5.1498125509542527</v>
      </c>
      <c r="AA98" s="90">
        <f>+'Ark1'!AA645</f>
        <v>1.8063325960873704</v>
      </c>
      <c r="AB98" s="90">
        <f>+'Ark1'!AB645</f>
        <v>2.59120848650914</v>
      </c>
      <c r="AC98" s="90">
        <f t="shared" si="124"/>
        <v>4.9682292598556499</v>
      </c>
      <c r="AD98" s="147">
        <f t="shared" si="125"/>
        <v>23.226804123711339</v>
      </c>
      <c r="AE98" s="47"/>
      <c r="AF98" s="22"/>
      <c r="AG98" s="22"/>
      <c r="AH98" s="22"/>
    </row>
    <row r="99" spans="1:42">
      <c r="A99" s="47"/>
      <c r="B99" s="47"/>
      <c r="C99" s="47"/>
      <c r="D99" s="47"/>
      <c r="E99" s="47"/>
      <c r="F99" s="47"/>
      <c r="G99" s="47"/>
      <c r="H99" s="72"/>
      <c r="I99" s="47"/>
      <c r="J99" s="47"/>
      <c r="K99" s="47"/>
      <c r="L99" s="150"/>
      <c r="M99" s="47"/>
      <c r="N99" s="150"/>
      <c r="O99" s="47"/>
      <c r="P99" s="47"/>
      <c r="Q99" s="47"/>
      <c r="R99" s="47"/>
      <c r="S99" s="47"/>
      <c r="T99" s="47"/>
      <c r="U99" s="47"/>
      <c r="V99" s="47"/>
      <c r="W99" s="47"/>
      <c r="X99" s="47"/>
      <c r="Y99" s="47"/>
      <c r="Z99" s="47"/>
      <c r="AA99" s="47"/>
      <c r="AB99" s="47"/>
      <c r="AC99" s="47"/>
      <c r="AD99" s="47"/>
      <c r="AE99" s="47"/>
      <c r="AF99" s="22"/>
      <c r="AG99" s="22"/>
      <c r="AH99" s="22"/>
    </row>
    <row r="100" spans="1:42" ht="15.6">
      <c r="A100" s="47"/>
      <c r="B100" s="89">
        <f>+'Ark1'!C646</f>
        <v>2005</v>
      </c>
      <c r="C100" s="89">
        <f>+'Ark1'!G646</f>
        <v>1</v>
      </c>
      <c r="D100" s="90" t="str">
        <f t="shared" si="126"/>
        <v>Øst</v>
      </c>
      <c r="E100" s="89">
        <f>+'Ark1'!Q646</f>
        <v>232</v>
      </c>
      <c r="F100" s="98">
        <f>+E100-E105</f>
        <v>-5</v>
      </c>
      <c r="G100" s="89">
        <f>+'Ark1'!R646</f>
        <v>2722</v>
      </c>
      <c r="H100" s="456">
        <f>+G100-G105</f>
        <v>153</v>
      </c>
      <c r="I100" s="92">
        <f>+'Ark1'!AG646</f>
        <v>22.055550348016737</v>
      </c>
      <c r="J100" s="151">
        <f>+I100-I105</f>
        <v>-1.8276736019268398</v>
      </c>
      <c r="K100" s="92">
        <f>+'Ark1'!AH646</f>
        <v>0.14695077149155031</v>
      </c>
      <c r="L100" s="150"/>
      <c r="M100" s="47"/>
      <c r="N100" s="150"/>
      <c r="O100" s="90">
        <f>+'Ark1'!S646</f>
        <v>3.6800146950771473</v>
      </c>
      <c r="P100" s="118">
        <f>+O100-O105</f>
        <v>-3.9090106449233275E-3</v>
      </c>
      <c r="Q100" s="90">
        <f>+'Ark1'!T646</f>
        <v>3.8908890521675241</v>
      </c>
      <c r="R100" s="118">
        <f>+Q100-Q105</f>
        <v>0.11782560335475534</v>
      </c>
      <c r="S100" s="90">
        <f>+'Ark1'!U646</f>
        <v>17.634166054371775</v>
      </c>
      <c r="T100" s="118">
        <f>+S100-S105</f>
        <v>0.31423612054542005</v>
      </c>
      <c r="U100" s="92">
        <f>+'Ark1'!W646</f>
        <v>0.91844232182218943</v>
      </c>
      <c r="V100" s="151">
        <f>+U100-U105</f>
        <v>0.21778058573810988</v>
      </c>
      <c r="W100" s="147">
        <f>+'Ark1'!X646</f>
        <v>58.743570903747262</v>
      </c>
      <c r="X100" s="147">
        <f>+'Ark1'!Y646</f>
        <v>14.107274063188838</v>
      </c>
      <c r="Y100" s="92">
        <f>+'Ark1'!Z646</f>
        <v>5.4798683915660877</v>
      </c>
      <c r="Z100" s="90">
        <f>+'Ark1'!Z646</f>
        <v>5.4798683915660877</v>
      </c>
      <c r="AA100" s="90">
        <f>+'Ark1'!AA646</f>
        <v>1.5928630316353023</v>
      </c>
      <c r="AB100" s="90">
        <f>+'Ark1'!AB646</f>
        <v>2.221281250211228</v>
      </c>
      <c r="AC100" s="90">
        <f t="shared" si="124"/>
        <v>4.7918738145153235</v>
      </c>
      <c r="AD100" s="147">
        <f t="shared" si="125"/>
        <v>11.732758620689655</v>
      </c>
      <c r="AE100" s="47"/>
      <c r="AF100" s="22"/>
      <c r="AG100" s="22"/>
      <c r="AH100" s="22"/>
    </row>
    <row r="101" spans="1:42" ht="15.6">
      <c r="A101" s="47"/>
      <c r="B101" s="89">
        <f>+'Ark1'!C647</f>
        <v>2005</v>
      </c>
      <c r="C101" s="89">
        <f>+'Ark1'!G647</f>
        <v>2</v>
      </c>
      <c r="D101" s="90" t="str">
        <f t="shared" si="126"/>
        <v>Vest</v>
      </c>
      <c r="E101" s="89">
        <f>+'Ark1'!Q647</f>
        <v>254</v>
      </c>
      <c r="F101" s="98">
        <f>+E101-E106</f>
        <v>-19</v>
      </c>
      <c r="G101" s="89">
        <f>+'Ark1'!R647</f>
        <v>3118</v>
      </c>
      <c r="H101" s="456">
        <f>+G101-G106</f>
        <v>232</v>
      </c>
      <c r="I101" s="92">
        <f>+'Ark1'!AG647</f>
        <v>25.350911533718204</v>
      </c>
      <c r="J101" s="151">
        <f>+I101-I106</f>
        <v>-1.565292756200467</v>
      </c>
      <c r="K101" s="92">
        <f>+'Ark1'!AH647</f>
        <v>1.2187299550994228</v>
      </c>
      <c r="L101" s="150"/>
      <c r="M101" s="47"/>
      <c r="N101" s="150"/>
      <c r="O101" s="90">
        <f>+'Ark1'!S647</f>
        <v>3.1414368184733799</v>
      </c>
      <c r="P101" s="118">
        <f>+O101-O106</f>
        <v>-7.0274893238332137E-2</v>
      </c>
      <c r="Q101" s="90">
        <f>+'Ark1'!T647</f>
        <v>3.5638229634381005</v>
      </c>
      <c r="R101" s="118">
        <f>+Q101-Q106</f>
        <v>-4.2206142591004969E-2</v>
      </c>
      <c r="S101" s="90">
        <f>+'Ark1'!U647</f>
        <v>17.694676074406662</v>
      </c>
      <c r="T101" s="118">
        <f>+S101-S106</f>
        <v>0.31927759900819908</v>
      </c>
      <c r="U101" s="92">
        <f>+'Ark1'!W647</f>
        <v>6.4143681847338027E-2</v>
      </c>
      <c r="V101" s="151">
        <f>+U101-U106</f>
        <v>-7.4456456752800562E-2</v>
      </c>
      <c r="W101" s="147">
        <f>+'Ark1'!X647</f>
        <v>60.134701731879403</v>
      </c>
      <c r="X101" s="147">
        <f>+'Ark1'!Y647</f>
        <v>10.968569595894804</v>
      </c>
      <c r="Y101" s="92">
        <f>+'Ark1'!Z647</f>
        <v>4.7183240990491404</v>
      </c>
      <c r="Z101" s="90">
        <f>+'Ark1'!Z647</f>
        <v>4.7183240990491404</v>
      </c>
      <c r="AA101" s="90">
        <f>+'Ark1'!AA647</f>
        <v>1.347392697932458</v>
      </c>
      <c r="AB101" s="90">
        <f>+'Ark1'!AB647</f>
        <v>1.7731153868828484</v>
      </c>
      <c r="AC101" s="90">
        <f t="shared" si="124"/>
        <v>5.6326697294538013</v>
      </c>
      <c r="AD101" s="147">
        <f t="shared" si="125"/>
        <v>12.275590551181102</v>
      </c>
      <c r="AE101" s="47"/>
      <c r="AF101" s="22"/>
      <c r="AG101" s="22"/>
      <c r="AH101" s="22"/>
      <c r="AP101" s="1"/>
    </row>
    <row r="102" spans="1:42" ht="15.6">
      <c r="A102" s="47"/>
      <c r="B102" s="89">
        <f>+'Ark1'!C648</f>
        <v>2005</v>
      </c>
      <c r="C102" s="89">
        <f>+'Ark1'!G648</f>
        <v>3</v>
      </c>
      <c r="D102" s="90" t="str">
        <f t="shared" si="126"/>
        <v>Midt</v>
      </c>
      <c r="E102" s="89">
        <f>+'Ark1'!Q648</f>
        <v>112</v>
      </c>
      <c r="F102" s="98">
        <f>+E102-E107</f>
        <v>-1</v>
      </c>
      <c r="G102" s="89">
        <f>+'Ark1'!R648</f>
        <v>2195</v>
      </c>
      <c r="H102" s="456">
        <f>+G102-G107</f>
        <v>639</v>
      </c>
      <c r="I102" s="92">
        <f>+'Ark1'!AG648</f>
        <v>17.162041453234181</v>
      </c>
      <c r="J102" s="151">
        <f>+I102-I107</f>
        <v>2.6202681272509007</v>
      </c>
      <c r="K102" s="92">
        <f>+'Ark1'!AH648</f>
        <v>0.86560364464692496</v>
      </c>
      <c r="L102" s="150"/>
      <c r="M102" s="47"/>
      <c r="N102" s="150"/>
      <c r="O102" s="90">
        <f>+'Ark1'!S648</f>
        <v>3.3138952164009101</v>
      </c>
      <c r="P102" s="118">
        <f>+O102-O107</f>
        <v>-0.42903537485873056</v>
      </c>
      <c r="Q102" s="90">
        <f>+'Ark1'!T648</f>
        <v>4.4296127562642358</v>
      </c>
      <c r="R102" s="118">
        <f>+Q102-Q107</f>
        <v>4.1628847989407802E-3</v>
      </c>
      <c r="S102" s="90">
        <f>+'Ark1'!U648</f>
        <v>17.016082004555813</v>
      </c>
      <c r="T102" s="118">
        <f>+S102-S107</f>
        <v>-0.39497198002005618</v>
      </c>
      <c r="U102" s="92">
        <f>+'Ark1'!W648</f>
        <v>1.7767653758542143</v>
      </c>
      <c r="V102" s="151">
        <f>+U102-U107</f>
        <v>0.36288362778223471</v>
      </c>
      <c r="W102" s="147">
        <f>+'Ark1'!X648</f>
        <v>53.804100227790443</v>
      </c>
      <c r="X102" s="147">
        <f>+'Ark1'!Y648</f>
        <v>10.751708428246014</v>
      </c>
      <c r="Y102" s="92">
        <f>+'Ark1'!Z648</f>
        <v>5.1201812639307995</v>
      </c>
      <c r="Z102" s="90">
        <f>+'Ark1'!Z648</f>
        <v>5.1201812639307995</v>
      </c>
      <c r="AA102" s="90">
        <f>+'Ark1'!AA648</f>
        <v>1.4717888014373339</v>
      </c>
      <c r="AB102" s="90">
        <f>+'Ark1'!AB648</f>
        <v>2.239617927352934</v>
      </c>
      <c r="AC102" s="90">
        <f t="shared" si="124"/>
        <v>5.1347676656585124</v>
      </c>
      <c r="AD102" s="147">
        <f t="shared" si="125"/>
        <v>19.598214285714285</v>
      </c>
      <c r="AE102" s="47"/>
      <c r="AF102" s="22"/>
      <c r="AG102" s="22"/>
      <c r="AH102" s="22"/>
      <c r="AP102" s="1"/>
    </row>
    <row r="103" spans="1:42" ht="15.6">
      <c r="A103" s="47"/>
      <c r="B103" s="89">
        <f>+'Ark1'!C649</f>
        <v>2005</v>
      </c>
      <c r="C103" s="89">
        <f>+'Ark1'!G649</f>
        <v>4</v>
      </c>
      <c r="D103" s="90" t="str">
        <f t="shared" si="126"/>
        <v>Nord</v>
      </c>
      <c r="E103" s="89">
        <f>+'Ark1'!Q649</f>
        <v>206</v>
      </c>
      <c r="F103" s="98">
        <f>+E103-E108</f>
        <v>-14</v>
      </c>
      <c r="G103" s="89">
        <f>+'Ark1'!R649</f>
        <v>4061</v>
      </c>
      <c r="H103" s="456">
        <f>+G103-G108</f>
        <v>616</v>
      </c>
      <c r="I103" s="92">
        <f>+'Ark1'!AG649</f>
        <v>35.43149666503087</v>
      </c>
      <c r="J103" s="151">
        <f>+I103-I108</f>
        <v>0.77269823087640077</v>
      </c>
      <c r="K103" s="92">
        <f>+'Ark1'!AH649</f>
        <v>0</v>
      </c>
      <c r="L103" s="150"/>
      <c r="M103" s="47"/>
      <c r="N103" s="150"/>
      <c r="O103" s="90">
        <f>+'Ark1'!S649</f>
        <v>4.2516621521792652</v>
      </c>
      <c r="P103" s="118">
        <f>+O103-O108</f>
        <v>2.9020642745304137E-2</v>
      </c>
      <c r="Q103" s="90">
        <f>+'Ark1'!T649</f>
        <v>5.3782319625707951</v>
      </c>
      <c r="R103" s="118">
        <f>+Q103-Q108</f>
        <v>0.2362871149655712</v>
      </c>
      <c r="S103" s="90">
        <f>+'Ark1'!U649</f>
        <v>18.988106377739456</v>
      </c>
      <c r="T103" s="118">
        <f>+S103-S108</f>
        <v>0.24500042708632819</v>
      </c>
      <c r="U103" s="92">
        <f>+'Ark1'!W649</f>
        <v>4.7771484855946804</v>
      </c>
      <c r="V103" s="151">
        <f>+U103-U108</f>
        <v>1.1487014609212398</v>
      </c>
      <c r="W103" s="147">
        <f>+'Ark1'!X649</f>
        <v>70.598374784535821</v>
      </c>
      <c r="X103" s="147">
        <f>+'Ark1'!Y649</f>
        <v>19.207091849298195</v>
      </c>
      <c r="Y103" s="92">
        <f>+'Ark1'!Z649</f>
        <v>5.234276898587062</v>
      </c>
      <c r="Z103" s="90">
        <f>+'Ark1'!Z649</f>
        <v>5.234276898587062</v>
      </c>
      <c r="AA103" s="90">
        <f>+'Ark1'!AA649</f>
        <v>1.8417309075692321</v>
      </c>
      <c r="AB103" s="90">
        <f>+'Ark1'!AB649</f>
        <v>2.5297557292387296</v>
      </c>
      <c r="AC103" s="90">
        <f t="shared" si="124"/>
        <v>4.46604309046681</v>
      </c>
      <c r="AD103" s="147">
        <f t="shared" si="125"/>
        <v>19.71359223300971</v>
      </c>
      <c r="AE103" s="47"/>
      <c r="AF103" s="22"/>
      <c r="AG103" s="22"/>
      <c r="AH103" s="22"/>
      <c r="AP103" s="1"/>
    </row>
    <row r="104" spans="1:42">
      <c r="A104" s="47"/>
      <c r="B104" s="47"/>
      <c r="C104" s="47"/>
      <c r="D104" s="47"/>
      <c r="E104" s="47"/>
      <c r="F104" s="47"/>
      <c r="G104" s="47"/>
      <c r="H104" s="72"/>
      <c r="I104" s="47"/>
      <c r="J104" s="47"/>
      <c r="K104" s="47"/>
      <c r="L104" s="150"/>
      <c r="M104" s="47"/>
      <c r="N104" s="150"/>
      <c r="O104" s="47"/>
      <c r="P104" s="47"/>
      <c r="Q104" s="47"/>
      <c r="R104" s="47"/>
      <c r="S104" s="47"/>
      <c r="T104" s="47"/>
      <c r="U104" s="47"/>
      <c r="V104" s="47"/>
      <c r="W104" s="47"/>
      <c r="X104" s="47"/>
      <c r="Y104" s="47"/>
      <c r="Z104" s="47"/>
      <c r="AA104" s="47"/>
      <c r="AB104" s="47"/>
      <c r="AC104" s="47"/>
      <c r="AD104" s="47"/>
      <c r="AE104" s="47"/>
      <c r="AF104" s="22"/>
      <c r="AG104" s="22"/>
      <c r="AH104" s="22"/>
    </row>
    <row r="105" spans="1:42" ht="15.6">
      <c r="A105" s="47"/>
      <c r="B105" s="89">
        <f>+'Ark1'!C650</f>
        <v>2004</v>
      </c>
      <c r="C105" s="89">
        <f>+'Ark1'!G650</f>
        <v>1</v>
      </c>
      <c r="D105" s="90" t="str">
        <f t="shared" si="126"/>
        <v>Øst</v>
      </c>
      <c r="E105" s="89">
        <f>+'Ark1'!Q650</f>
        <v>237</v>
      </c>
      <c r="F105" s="98">
        <f>+E105-E110</f>
        <v>-32</v>
      </c>
      <c r="G105" s="89">
        <f>+'Ark1'!R650</f>
        <v>2569</v>
      </c>
      <c r="H105" s="456">
        <f>+G105-G110</f>
        <v>-295</v>
      </c>
      <c r="I105" s="92">
        <f>+'Ark1'!AG650</f>
        <v>23.883223949943577</v>
      </c>
      <c r="J105" s="151">
        <f>+I105-I110</f>
        <v>0.85470588302225892</v>
      </c>
      <c r="K105" s="92">
        <f>+'Ark1'!AH650</f>
        <v>0.11677695601401328</v>
      </c>
      <c r="L105" s="150"/>
      <c r="M105" s="47"/>
      <c r="N105" s="150"/>
      <c r="O105" s="90">
        <f>+'Ark1'!S650</f>
        <v>3.6839237057220706</v>
      </c>
      <c r="P105" s="118">
        <f>+O105-O110</f>
        <v>0.13539018616899945</v>
      </c>
      <c r="Q105" s="90">
        <f>+'Ark1'!T650</f>
        <v>3.7730634488127688</v>
      </c>
      <c r="R105" s="118">
        <f>+Q105-Q110</f>
        <v>-0.2108750986732657</v>
      </c>
      <c r="S105" s="90">
        <f>+'Ark1'!U650</f>
        <v>17.319929933826355</v>
      </c>
      <c r="T105" s="118">
        <f>+S105-S110</f>
        <v>0.58983216846325348</v>
      </c>
      <c r="U105" s="92">
        <f>+'Ark1'!W650</f>
        <v>0.70066173608407956</v>
      </c>
      <c r="V105" s="151">
        <f>+U105-U110</f>
        <v>-0.48648910190474737</v>
      </c>
      <c r="W105" s="147">
        <f>+'Ark1'!X650</f>
        <v>56.442195406773045</v>
      </c>
      <c r="X105" s="147">
        <f>+'Ark1'!Y650</f>
        <v>12.339431685480733</v>
      </c>
      <c r="Y105" s="92">
        <f>+'Ark1'!Z650</f>
        <v>5.354000101181672</v>
      </c>
      <c r="Z105" s="90">
        <f>+'Ark1'!Z650</f>
        <v>5.354000101181672</v>
      </c>
      <c r="AA105" s="90">
        <f>+'Ark1'!AA650</f>
        <v>1.5279090459080544</v>
      </c>
      <c r="AB105" s="90">
        <f>+'Ark1'!AB650</f>
        <v>2.2189158128356872</v>
      </c>
      <c r="AC105" s="90">
        <f t="shared" si="124"/>
        <v>4.7014898562975391</v>
      </c>
      <c r="AD105" s="147">
        <f t="shared" si="125"/>
        <v>10.839662447257384</v>
      </c>
      <c r="AE105" s="47"/>
      <c r="AF105" s="22"/>
      <c r="AG105" s="22"/>
      <c r="AH105" s="22"/>
      <c r="AP105" s="1"/>
    </row>
    <row r="106" spans="1:42" ht="15.6">
      <c r="A106" s="47"/>
      <c r="B106" s="89">
        <f>+'Ark1'!C651</f>
        <v>2004</v>
      </c>
      <c r="C106" s="89">
        <f>+'Ark1'!G651</f>
        <v>2</v>
      </c>
      <c r="D106" s="90" t="str">
        <f t="shared" si="126"/>
        <v>Vest</v>
      </c>
      <c r="E106" s="89">
        <f>+'Ark1'!Q651</f>
        <v>273</v>
      </c>
      <c r="F106" s="98">
        <f>+E106-E111</f>
        <v>-22</v>
      </c>
      <c r="G106" s="89">
        <f>+'Ark1'!R651</f>
        <v>2886</v>
      </c>
      <c r="H106" s="456">
        <f>+G106-G111</f>
        <v>146</v>
      </c>
      <c r="I106" s="92">
        <f>+'Ark1'!AG651</f>
        <v>26.916204289918671</v>
      </c>
      <c r="J106" s="151">
        <f>+I106-I111</f>
        <v>4.3778142147462162</v>
      </c>
      <c r="K106" s="92">
        <f>+'Ark1'!AH651</f>
        <v>3.3264033264033261</v>
      </c>
      <c r="L106" s="150"/>
      <c r="M106" s="47"/>
      <c r="N106" s="150"/>
      <c r="O106" s="90">
        <f>+'Ark1'!S651</f>
        <v>3.211711711711712</v>
      </c>
      <c r="P106" s="118">
        <f>+O106-O111</f>
        <v>0.13068981390149226</v>
      </c>
      <c r="Q106" s="90">
        <f>+'Ark1'!T651</f>
        <v>3.6060291060291054</v>
      </c>
      <c r="R106" s="118">
        <f>+Q106-Q111</f>
        <v>0.11223348559114843</v>
      </c>
      <c r="S106" s="90">
        <f>+'Ark1'!U651</f>
        <v>17.375398475398462</v>
      </c>
      <c r="T106" s="118">
        <f>+S106-S111</f>
        <v>0.26036197904813818</v>
      </c>
      <c r="U106" s="92">
        <f>+'Ark1'!W651</f>
        <v>0.13860013860013859</v>
      </c>
      <c r="V106" s="151">
        <f>+U106-U111</f>
        <v>0.10210378823517506</v>
      </c>
      <c r="W106" s="147">
        <f>+'Ark1'!X651</f>
        <v>57.865557865557861</v>
      </c>
      <c r="X106" s="147">
        <f>+'Ark1'!Y651</f>
        <v>10.706860706860704</v>
      </c>
      <c r="Y106" s="92">
        <f>+'Ark1'!Z651</f>
        <v>4.7969423621978882</v>
      </c>
      <c r="Z106" s="90">
        <f>+'Ark1'!Z651</f>
        <v>4.7969423621978882</v>
      </c>
      <c r="AA106" s="90">
        <f>+'Ark1'!AA651</f>
        <v>1.3245959574528376</v>
      </c>
      <c r="AB106" s="90">
        <f>+'Ark1'!AB651</f>
        <v>1.7812699859481171</v>
      </c>
      <c r="AC106" s="90">
        <f t="shared" si="124"/>
        <v>5.4100118675153697</v>
      </c>
      <c r="AD106" s="147">
        <f t="shared" si="125"/>
        <v>10.571428571428571</v>
      </c>
      <c r="AE106" s="47"/>
      <c r="AF106" s="22"/>
      <c r="AG106" s="22"/>
      <c r="AH106" s="22"/>
      <c r="AP106" s="1"/>
    </row>
    <row r="107" spans="1:42" ht="15.6">
      <c r="A107" s="47"/>
      <c r="B107" s="89">
        <f>+'Ark1'!C652</f>
        <v>2004</v>
      </c>
      <c r="C107" s="89">
        <f>+'Ark1'!G652</f>
        <v>3</v>
      </c>
      <c r="D107" s="90" t="str">
        <f t="shared" si="126"/>
        <v>Midt</v>
      </c>
      <c r="E107" s="89">
        <f>+'Ark1'!Q652</f>
        <v>113</v>
      </c>
      <c r="F107" s="98">
        <f>+E107-E112</f>
        <v>-15</v>
      </c>
      <c r="G107" s="89">
        <f>+'Ark1'!R652</f>
        <v>1556</v>
      </c>
      <c r="H107" s="456">
        <f>+G107-G112</f>
        <v>-243</v>
      </c>
      <c r="I107" s="92">
        <f>+'Ark1'!AG652</f>
        <v>14.54177332598328</v>
      </c>
      <c r="J107" s="151">
        <f>+I107-I112</f>
        <v>-0.36632647403412122</v>
      </c>
      <c r="K107" s="92">
        <f>+'Ark1'!AH652</f>
        <v>0.70694087403598971</v>
      </c>
      <c r="L107" s="150"/>
      <c r="M107" s="47"/>
      <c r="N107" s="150"/>
      <c r="O107" s="90">
        <f>+'Ark1'!S652</f>
        <v>3.7429305912596407</v>
      </c>
      <c r="P107" s="118">
        <f>+O107-O112</f>
        <v>0.23764987975324647</v>
      </c>
      <c r="Q107" s="90">
        <f>+'Ark1'!T652</f>
        <v>4.425449871465295</v>
      </c>
      <c r="R107" s="118">
        <f>+Q107-Q112</f>
        <v>-0.43169298567756087</v>
      </c>
      <c r="S107" s="90">
        <f>+'Ark1'!U652</f>
        <v>17.411053984575869</v>
      </c>
      <c r="T107" s="118">
        <f>+S107-S112</f>
        <v>0.16869711965089706</v>
      </c>
      <c r="U107" s="92">
        <f>+'Ark1'!W652</f>
        <v>1.4138817480719796</v>
      </c>
      <c r="V107" s="151">
        <f>+U107-U112</f>
        <v>-1.1986807866695435</v>
      </c>
      <c r="W107" s="147">
        <f>+'Ark1'!X652</f>
        <v>57.197943444730079</v>
      </c>
      <c r="X107" s="147">
        <f>+'Ark1'!Y652</f>
        <v>12.853470437017991</v>
      </c>
      <c r="Y107" s="92">
        <f>+'Ark1'!Z652</f>
        <v>5.3141677706646915</v>
      </c>
      <c r="Z107" s="90">
        <f>+'Ark1'!Z652</f>
        <v>5.3141677706646915</v>
      </c>
      <c r="AA107" s="90">
        <f>+'Ark1'!AA652</f>
        <v>1.5878661524390532</v>
      </c>
      <c r="AB107" s="90">
        <f>+'Ark1'!AB652</f>
        <v>2.1737437918669098</v>
      </c>
      <c r="AC107" s="90">
        <f t="shared" si="124"/>
        <v>4.6517170329670412</v>
      </c>
      <c r="AD107" s="147">
        <f t="shared" si="125"/>
        <v>13.769911504424778</v>
      </c>
      <c r="AE107" s="47"/>
      <c r="AF107" s="22"/>
      <c r="AG107" s="22"/>
      <c r="AH107" s="22"/>
      <c r="AP107" s="1"/>
    </row>
    <row r="108" spans="1:42" ht="15.6">
      <c r="A108" s="47"/>
      <c r="B108" s="89">
        <f>+'Ark1'!C653</f>
        <v>2004</v>
      </c>
      <c r="C108" s="89">
        <f>+'Ark1'!G653</f>
        <v>4</v>
      </c>
      <c r="D108" s="90" t="str">
        <f t="shared" si="126"/>
        <v>Nord</v>
      </c>
      <c r="E108" s="89">
        <f>+'Ark1'!Q653</f>
        <v>220</v>
      </c>
      <c r="F108" s="98">
        <f>+E108-E113</f>
        <v>-16</v>
      </c>
      <c r="G108" s="89">
        <f>+'Ark1'!R653</f>
        <v>3445</v>
      </c>
      <c r="H108" s="456">
        <f>+G108-G113</f>
        <v>-1000</v>
      </c>
      <c r="I108" s="92">
        <f>+'Ark1'!AG653</f>
        <v>34.65879843415447</v>
      </c>
      <c r="J108" s="151">
        <f>+I108-I113</f>
        <v>-4.8661936237343468</v>
      </c>
      <c r="K108" s="92">
        <f>+'Ark1'!AH653</f>
        <v>0</v>
      </c>
      <c r="L108" s="150"/>
      <c r="M108" s="47"/>
      <c r="N108" s="150"/>
      <c r="O108" s="90">
        <f>+'Ark1'!S653</f>
        <v>4.2226415094339611</v>
      </c>
      <c r="P108" s="118">
        <f>+O108-O113</f>
        <v>3.276524396714553E-2</v>
      </c>
      <c r="Q108" s="90">
        <f>+'Ark1'!T653</f>
        <v>5.1419448476052239</v>
      </c>
      <c r="R108" s="118">
        <f>+Q108-Q113</f>
        <v>-0.2042868734296448</v>
      </c>
      <c r="S108" s="90">
        <f>+'Ark1'!U653</f>
        <v>18.743105950653128</v>
      </c>
      <c r="T108" s="118">
        <f>+S108-S113</f>
        <v>0.24166613063059117</v>
      </c>
      <c r="U108" s="92">
        <f>+'Ark1'!W653</f>
        <v>3.6284470246734406</v>
      </c>
      <c r="V108" s="151">
        <f>+U108-U113</f>
        <v>0.83879573108513883</v>
      </c>
      <c r="W108" s="147">
        <f>+'Ark1'!X653</f>
        <v>67.895500725689388</v>
      </c>
      <c r="X108" s="147">
        <f>+'Ark1'!Y653</f>
        <v>17.67779390420899</v>
      </c>
      <c r="Y108" s="92">
        <f>+'Ark1'!Z653</f>
        <v>5.277892902290465</v>
      </c>
      <c r="Z108" s="90">
        <f>+'Ark1'!Z653</f>
        <v>5.277892902290465</v>
      </c>
      <c r="AA108" s="90">
        <f>+'Ark1'!AA653</f>
        <v>1.8752249182767444</v>
      </c>
      <c r="AB108" s="90">
        <f>+'Ark1'!AB653</f>
        <v>2.4326986913586102</v>
      </c>
      <c r="AC108" s="90">
        <f t="shared" si="124"/>
        <v>4.4387158864370688</v>
      </c>
      <c r="AD108" s="147">
        <f t="shared" si="125"/>
        <v>15.659090909090908</v>
      </c>
      <c r="AE108" s="47"/>
      <c r="AF108" s="22"/>
      <c r="AG108" s="22"/>
      <c r="AH108" s="22"/>
      <c r="AP108" s="1"/>
    </row>
    <row r="109" spans="1:42">
      <c r="A109" s="47"/>
      <c r="B109" s="47"/>
      <c r="C109" s="47"/>
      <c r="D109" s="47"/>
      <c r="E109" s="47"/>
      <c r="F109" s="47"/>
      <c r="G109" s="47"/>
      <c r="H109" s="72"/>
      <c r="I109" s="47"/>
      <c r="J109" s="47"/>
      <c r="K109" s="47"/>
      <c r="L109" s="150"/>
      <c r="M109" s="47"/>
      <c r="N109" s="150"/>
      <c r="O109" s="47"/>
      <c r="P109" s="47"/>
      <c r="Q109" s="47"/>
      <c r="R109" s="47"/>
      <c r="S109" s="47"/>
      <c r="T109" s="47"/>
      <c r="U109" s="47"/>
      <c r="V109" s="47"/>
      <c r="W109" s="47"/>
      <c r="X109" s="47"/>
      <c r="Y109" s="47"/>
      <c r="Z109" s="47"/>
      <c r="AA109" s="47"/>
      <c r="AB109" s="47"/>
      <c r="AC109" s="47"/>
      <c r="AD109" s="47"/>
      <c r="AE109" s="47"/>
      <c r="AF109" s="22"/>
      <c r="AG109" s="22"/>
      <c r="AH109" s="22"/>
      <c r="AP109" s="1"/>
    </row>
    <row r="110" spans="1:42" ht="15.6">
      <c r="A110" s="47"/>
      <c r="B110" s="89">
        <f>+'Ark1'!C654</f>
        <v>2003</v>
      </c>
      <c r="C110" s="89">
        <f>+'Ark1'!G654</f>
        <v>1</v>
      </c>
      <c r="D110" s="90" t="str">
        <f t="shared" si="126"/>
        <v>Øst</v>
      </c>
      <c r="E110" s="89">
        <f>+'Ark1'!Q654</f>
        <v>269</v>
      </c>
      <c r="F110" s="98">
        <f>+E110-E115</f>
        <v>-11</v>
      </c>
      <c r="G110" s="89">
        <f>+'Ark1'!R654</f>
        <v>2864</v>
      </c>
      <c r="H110" s="456">
        <f>+G110-G115</f>
        <v>279</v>
      </c>
      <c r="I110" s="92">
        <f>+'Ark1'!AG654</f>
        <v>23.028518066921318</v>
      </c>
      <c r="J110" s="151">
        <f>+I110-I115</f>
        <v>3.9319396751204714</v>
      </c>
      <c r="K110" s="92">
        <f>+'Ark1'!AH654</f>
        <v>0.31424581005586599</v>
      </c>
      <c r="L110" s="150"/>
      <c r="M110" s="47"/>
      <c r="N110" s="150"/>
      <c r="O110" s="90">
        <f>+'Ark1'!S654</f>
        <v>3.5485335195530712</v>
      </c>
      <c r="P110" s="118">
        <f>+O110-O115</f>
        <v>0.29514860659369058</v>
      </c>
      <c r="Q110" s="90">
        <f>+'Ark1'!T654</f>
        <v>3.9839385474860345</v>
      </c>
      <c r="R110" s="118">
        <f>+Q110-Q115</f>
        <v>0.17542790918816342</v>
      </c>
      <c r="S110" s="90">
        <f>+'Ark1'!U654</f>
        <v>16.730097765363102</v>
      </c>
      <c r="T110" s="118">
        <f>+S110-S115</f>
        <v>0.16816352938632306</v>
      </c>
      <c r="U110" s="92">
        <f>+'Ark1'!W654</f>
        <v>1.1871508379888269</v>
      </c>
      <c r="V110" s="151">
        <f>+U110-U115</f>
        <v>0.25871756913002597</v>
      </c>
      <c r="W110" s="147">
        <f>+'Ark1'!X654</f>
        <v>51.222067039106143</v>
      </c>
      <c r="X110" s="147">
        <f>+'Ark1'!Y654</f>
        <v>10.579608938547484</v>
      </c>
      <c r="Y110" s="92">
        <f>+'Ark1'!Z654</f>
        <v>5.4518737992917314</v>
      </c>
      <c r="Z110" s="90">
        <f>+'Ark1'!Z654</f>
        <v>5.4518737992917314</v>
      </c>
      <c r="AA110" s="90">
        <f>+'Ark1'!AA654</f>
        <v>1.452128788032544</v>
      </c>
      <c r="AB110" s="90">
        <f>+'Ark1'!AB654</f>
        <v>2.1521443422704256</v>
      </c>
      <c r="AC110" s="90">
        <f t="shared" si="124"/>
        <v>4.7146511856735156</v>
      </c>
      <c r="AD110" s="147">
        <f t="shared" si="125"/>
        <v>10.646840148698885</v>
      </c>
      <c r="AE110" s="47"/>
      <c r="AF110" s="22"/>
      <c r="AG110" s="22"/>
      <c r="AH110" s="22"/>
      <c r="AP110" s="1"/>
    </row>
    <row r="111" spans="1:42" ht="15.6">
      <c r="A111" s="47"/>
      <c r="B111" s="89">
        <f>+'Ark1'!C655</f>
        <v>2003</v>
      </c>
      <c r="C111" s="89">
        <f>+'Ark1'!G655</f>
        <v>2</v>
      </c>
      <c r="D111" s="90" t="str">
        <f t="shared" si="126"/>
        <v>Vest</v>
      </c>
      <c r="E111" s="89">
        <f>+'Ark1'!Q655</f>
        <v>295</v>
      </c>
      <c r="F111" s="98">
        <f>+E111-E116</f>
        <v>-19</v>
      </c>
      <c r="G111" s="89">
        <f>+'Ark1'!R655</f>
        <v>2740</v>
      </c>
      <c r="H111" s="456">
        <f>+G111-G116</f>
        <v>-802</v>
      </c>
      <c r="I111" s="92">
        <f>+'Ark1'!AG655</f>
        <v>22.538390075172455</v>
      </c>
      <c r="J111" s="151">
        <f>+I111-I116</f>
        <v>-4.5349080528877828</v>
      </c>
      <c r="K111" s="92">
        <f>+'Ark1'!AH655</f>
        <v>1.9708029197080297</v>
      </c>
      <c r="L111" s="150"/>
      <c r="M111" s="47"/>
      <c r="N111" s="150"/>
      <c r="O111" s="90">
        <f>+'Ark1'!S655</f>
        <v>3.0810218978102197</v>
      </c>
      <c r="P111" s="118">
        <f>+O111-O116</f>
        <v>0.13522856071253431</v>
      </c>
      <c r="Q111" s="90">
        <f>+'Ark1'!T655</f>
        <v>3.493795620437957</v>
      </c>
      <c r="R111" s="118">
        <f>+Q111-Q116</f>
        <v>-0.1552727025434093</v>
      </c>
      <c r="S111" s="90">
        <f>+'Ark1'!U655</f>
        <v>17.115036496350324</v>
      </c>
      <c r="T111" s="118">
        <f>+S111-S116</f>
        <v>-2.0931883096356074E-2</v>
      </c>
      <c r="U111" s="92">
        <f>+'Ark1'!W655</f>
        <v>3.6496350364963528E-2</v>
      </c>
      <c r="V111" s="151">
        <f>+U111-U116</f>
        <v>-0.24583001891792755</v>
      </c>
      <c r="W111" s="147">
        <f>+'Ark1'!X655</f>
        <v>57.445255474452573</v>
      </c>
      <c r="X111" s="147">
        <f>+'Ark1'!Y655</f>
        <v>9.0145985401459843</v>
      </c>
      <c r="Y111" s="92">
        <f>+'Ark1'!Z655</f>
        <v>4.8398958069390945</v>
      </c>
      <c r="Z111" s="90">
        <f>+'Ark1'!Z655</f>
        <v>4.8398958069390945</v>
      </c>
      <c r="AA111" s="90">
        <f>+'Ark1'!AA655</f>
        <v>1.3618918168079177</v>
      </c>
      <c r="AB111" s="90">
        <f>+'Ark1'!AB655</f>
        <v>1.7371944961209962</v>
      </c>
      <c r="AC111" s="90">
        <f t="shared" si="124"/>
        <v>5.5549869699123287</v>
      </c>
      <c r="AD111" s="147">
        <f t="shared" si="125"/>
        <v>9.2881355932203391</v>
      </c>
      <c r="AE111" s="47"/>
      <c r="AF111" s="22"/>
      <c r="AG111" s="22"/>
      <c r="AH111" s="22"/>
      <c r="AP111" s="1"/>
    </row>
    <row r="112" spans="1:42" ht="15.6">
      <c r="A112" s="47"/>
      <c r="B112" s="89">
        <f>+'Ark1'!C656</f>
        <v>2003</v>
      </c>
      <c r="C112" s="89">
        <f>+'Ark1'!G656</f>
        <v>3</v>
      </c>
      <c r="D112" s="90" t="str">
        <f t="shared" si="126"/>
        <v>Midt</v>
      </c>
      <c r="E112" s="89">
        <f>+'Ark1'!Q656</f>
        <v>128</v>
      </c>
      <c r="F112" s="98">
        <f>+E112-E117</f>
        <v>-19</v>
      </c>
      <c r="G112" s="89">
        <f>+'Ark1'!R656</f>
        <v>1799</v>
      </c>
      <c r="H112" s="456">
        <f>+G112-G117</f>
        <v>-152</v>
      </c>
      <c r="I112" s="92">
        <f>+'Ark1'!AG656</f>
        <v>14.908099800017402</v>
      </c>
      <c r="J112" s="151">
        <f>+I112-I117</f>
        <v>0.20636702793449047</v>
      </c>
      <c r="K112" s="92">
        <f>+'Ark1'!AH656</f>
        <v>1.6675931072818231</v>
      </c>
      <c r="L112" s="150"/>
      <c r="M112" s="47"/>
      <c r="N112" s="150"/>
      <c r="O112" s="90">
        <f>+'Ark1'!S656</f>
        <v>3.5052807115063942</v>
      </c>
      <c r="P112" s="118">
        <f>+O112-O117</f>
        <v>0.19108286424857779</v>
      </c>
      <c r="Q112" s="90">
        <f>+'Ark1'!T656</f>
        <v>4.8571428571428559</v>
      </c>
      <c r="R112" s="118">
        <f>+Q112-Q117</f>
        <v>0.13443655268360466</v>
      </c>
      <c r="S112" s="90">
        <f>+'Ark1'!U656</f>
        <v>17.242356864924972</v>
      </c>
      <c r="T112" s="118">
        <f>+S112-S117</f>
        <v>0.34855881264412858</v>
      </c>
      <c r="U112" s="92">
        <f>+'Ark1'!W656</f>
        <v>2.6125625347415231</v>
      </c>
      <c r="V112" s="151">
        <f>+U112-U117</f>
        <v>0.92112224770923223</v>
      </c>
      <c r="W112" s="147">
        <f>+'Ark1'!X656</f>
        <v>58.532518065591987</v>
      </c>
      <c r="X112" s="147">
        <f>+'Ark1'!Y656</f>
        <v>11.673151750972764</v>
      </c>
      <c r="Y112" s="92">
        <f>+'Ark1'!Z656</f>
        <v>5.5743109115253242</v>
      </c>
      <c r="Z112" s="90">
        <f>+'Ark1'!Z656</f>
        <v>5.5743109115253242</v>
      </c>
      <c r="AA112" s="90">
        <f>+'Ark1'!AA656</f>
        <v>1.347377134861208</v>
      </c>
      <c r="AB112" s="90">
        <f>+'Ark1'!AB656</f>
        <v>2.2112622583116983</v>
      </c>
      <c r="AC112" s="90">
        <f t="shared" si="124"/>
        <v>4.9189660640659705</v>
      </c>
      <c r="AD112" s="147">
        <f t="shared" si="125"/>
        <v>14.0546875</v>
      </c>
      <c r="AE112" s="47"/>
      <c r="AF112" s="22"/>
      <c r="AG112" s="22"/>
      <c r="AH112" s="22"/>
      <c r="AP112" s="1"/>
    </row>
    <row r="113" spans="1:53" ht="15.6">
      <c r="A113" s="47"/>
      <c r="B113" s="89">
        <f>+'Ark1'!C657</f>
        <v>2003</v>
      </c>
      <c r="C113" s="89">
        <f>+'Ark1'!G657</f>
        <v>4</v>
      </c>
      <c r="D113" s="90" t="str">
        <f t="shared" si="126"/>
        <v>Nord</v>
      </c>
      <c r="E113" s="89">
        <f>+'Ark1'!Q657</f>
        <v>236</v>
      </c>
      <c r="F113" s="98">
        <f>+E113-E118</f>
        <v>-13</v>
      </c>
      <c r="G113" s="89">
        <f>+'Ark1'!R657</f>
        <v>4445</v>
      </c>
      <c r="H113" s="456">
        <f>+G113-G118</f>
        <v>-612</v>
      </c>
      <c r="I113" s="92">
        <f>+'Ark1'!AG657</f>
        <v>39.524992057888817</v>
      </c>
      <c r="J113" s="151">
        <f>+I113-I118</f>
        <v>0.39660134983282802</v>
      </c>
      <c r="K113" s="92">
        <f>+'Ark1'!AH657</f>
        <v>0</v>
      </c>
      <c r="L113" s="150"/>
      <c r="M113" s="47"/>
      <c r="N113" s="150"/>
      <c r="O113" s="90">
        <f>+'Ark1'!S657</f>
        <v>4.1898762654668156</v>
      </c>
      <c r="P113" s="118">
        <f>+O113-O118</f>
        <v>0.80605186364755577</v>
      </c>
      <c r="Q113" s="90">
        <f>+'Ark1'!T657</f>
        <v>5.3462317210348687</v>
      </c>
      <c r="R113" s="118">
        <f>+Q113-Q118</f>
        <v>0.73796595081536953</v>
      </c>
      <c r="S113" s="90">
        <f>+'Ark1'!U657</f>
        <v>18.501439820022537</v>
      </c>
      <c r="T113" s="118">
        <f>+S113-S118</f>
        <v>1.1548113841909959</v>
      </c>
      <c r="U113" s="92">
        <f>+'Ark1'!W657</f>
        <v>2.7896512935883018</v>
      </c>
      <c r="V113" s="151">
        <f>+U113-U118</f>
        <v>1.5043042498865025</v>
      </c>
      <c r="W113" s="147">
        <f>+'Ark1'!X657</f>
        <v>66.141732283464549</v>
      </c>
      <c r="X113" s="147">
        <f>+'Ark1'!Y657</f>
        <v>17.795275590551181</v>
      </c>
      <c r="Y113" s="92">
        <f>+'Ark1'!Z657</f>
        <v>5.3044517412851411</v>
      </c>
      <c r="Z113" s="90">
        <f>+'Ark1'!Z657</f>
        <v>5.3044517412851411</v>
      </c>
      <c r="AA113" s="90">
        <f>+'Ark1'!AA657</f>
        <v>1.8886758880526828</v>
      </c>
      <c r="AB113" s="90">
        <f>+'Ark1'!AB657</f>
        <v>2.2765073687720938</v>
      </c>
      <c r="AC113" s="90">
        <f t="shared" si="124"/>
        <v>4.4157484965635847</v>
      </c>
      <c r="AD113" s="147">
        <f t="shared" si="125"/>
        <v>18.834745762711865</v>
      </c>
      <c r="AE113" s="47"/>
      <c r="AF113" s="22"/>
      <c r="AG113" s="22"/>
      <c r="AH113" s="22"/>
      <c r="AP113" s="1"/>
    </row>
    <row r="114" spans="1:53">
      <c r="A114" s="47"/>
      <c r="B114" s="47"/>
      <c r="C114" s="47"/>
      <c r="D114" s="47"/>
      <c r="E114" s="47"/>
      <c r="F114" s="47"/>
      <c r="G114" s="47"/>
      <c r="H114" s="72"/>
      <c r="I114" s="47"/>
      <c r="J114" s="47"/>
      <c r="K114" s="47"/>
      <c r="L114" s="150"/>
      <c r="M114" s="47"/>
      <c r="N114" s="150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  <c r="AD114" s="47"/>
      <c r="AE114" s="47"/>
      <c r="AF114" s="22"/>
      <c r="AG114" s="22"/>
      <c r="AH114" s="22"/>
      <c r="AP114" s="1"/>
    </row>
    <row r="115" spans="1:53" ht="15.6">
      <c r="A115" s="47"/>
      <c r="B115" s="89">
        <f>+'Ark1'!C658</f>
        <v>2002</v>
      </c>
      <c r="C115" s="89">
        <f>+'Ark1'!G658</f>
        <v>1</v>
      </c>
      <c r="D115" s="90" t="str">
        <f t="shared" si="126"/>
        <v>Øst</v>
      </c>
      <c r="E115" s="89">
        <f>+'Ark1'!Q658</f>
        <v>280</v>
      </c>
      <c r="F115" s="98">
        <f>+E115-E120</f>
        <v>18</v>
      </c>
      <c r="G115" s="89">
        <f>+'Ark1'!R658</f>
        <v>2585</v>
      </c>
      <c r="H115" s="456">
        <f>+G115-G120</f>
        <v>306</v>
      </c>
      <c r="I115" s="92">
        <f>+'Ark1'!AG658</f>
        <v>19.096578391800847</v>
      </c>
      <c r="J115" s="151">
        <f>+I115-I120</f>
        <v>0.32915453591575883</v>
      </c>
      <c r="K115" s="92">
        <f>+'Ark1'!AH658</f>
        <v>0.11605415860735012</v>
      </c>
      <c r="L115" s="150"/>
      <c r="M115" s="47"/>
      <c r="N115" s="150"/>
      <c r="O115" s="90">
        <f>+'Ark1'!S658</f>
        <v>3.2533849129593806</v>
      </c>
      <c r="P115" s="118">
        <f>+O115-O120</f>
        <v>-1.6031497747069245E-2</v>
      </c>
      <c r="Q115" s="90">
        <f>+'Ark1'!T658</f>
        <v>3.8085106382978711</v>
      </c>
      <c r="R115" s="118">
        <f>+Q115-Q120</f>
        <v>-0.18095842708168153</v>
      </c>
      <c r="S115" s="90">
        <f>+'Ark1'!U658</f>
        <v>16.561934235976778</v>
      </c>
      <c r="T115" s="118">
        <f>+S115-S120</f>
        <v>0.27707245449369111</v>
      </c>
      <c r="U115" s="92">
        <f>+'Ark1'!W658</f>
        <v>0.92843326885880095</v>
      </c>
      <c r="V115" s="151">
        <f>+U115-U120</f>
        <v>-0.1685390874378202</v>
      </c>
      <c r="W115" s="147">
        <f>+'Ark1'!X658</f>
        <v>51.025145067698247</v>
      </c>
      <c r="X115" s="147">
        <f>+'Ark1'!Y658</f>
        <v>12.185686653771761</v>
      </c>
      <c r="Y115" s="92">
        <f>+'Ark1'!Z658</f>
        <v>5.841897439856635</v>
      </c>
      <c r="Z115" s="90">
        <f>+'Ark1'!Z658</f>
        <v>5.841897439856635</v>
      </c>
      <c r="AA115" s="90">
        <f>+'Ark1'!AA658</f>
        <v>1.4113429523724748</v>
      </c>
      <c r="AB115" s="90">
        <f>+'Ark1'!AB658</f>
        <v>2.0587326636196197</v>
      </c>
      <c r="AC115" s="90">
        <f t="shared" si="124"/>
        <v>5.0906777645659904</v>
      </c>
      <c r="AD115" s="147">
        <f t="shared" si="125"/>
        <v>9.2321428571428577</v>
      </c>
      <c r="AE115" s="47"/>
      <c r="AF115" s="22"/>
      <c r="AG115" s="22"/>
      <c r="AH115" s="22"/>
      <c r="AP115" s="1"/>
    </row>
    <row r="116" spans="1:53" ht="15.6">
      <c r="A116" s="47"/>
      <c r="B116" s="89">
        <f>+'Ark1'!C659</f>
        <v>2002</v>
      </c>
      <c r="C116" s="89">
        <f>+'Ark1'!G659</f>
        <v>2</v>
      </c>
      <c r="D116" s="90" t="str">
        <f t="shared" si="126"/>
        <v>Vest</v>
      </c>
      <c r="E116" s="89">
        <f>+'Ark1'!Q659</f>
        <v>314</v>
      </c>
      <c r="F116" s="98">
        <f>+E116-E121</f>
        <v>-2</v>
      </c>
      <c r="G116" s="89">
        <f>+'Ark1'!R659</f>
        <v>3542</v>
      </c>
      <c r="H116" s="456">
        <f>+G116-G121</f>
        <v>372</v>
      </c>
      <c r="I116" s="92">
        <f>+'Ark1'!AG659</f>
        <v>27.073298128060237</v>
      </c>
      <c r="J116" s="151">
        <f>+I116-I121</f>
        <v>-0.42707733975742102</v>
      </c>
      <c r="K116" s="92">
        <f>+'Ark1'!AH659</f>
        <v>2.2303783173348393</v>
      </c>
      <c r="L116" s="150"/>
      <c r="M116" s="47"/>
      <c r="N116" s="150"/>
      <c r="O116" s="90">
        <f>+'Ark1'!S659</f>
        <v>2.9457933370976854</v>
      </c>
      <c r="P116" s="118">
        <f>+O116-O121</f>
        <v>-0.33780287741335702</v>
      </c>
      <c r="Q116" s="90">
        <f>+'Ark1'!T659</f>
        <v>3.6490683229813663</v>
      </c>
      <c r="R116" s="118">
        <f>+Q116-Q121</f>
        <v>-0.14651527323314495</v>
      </c>
      <c r="S116" s="90">
        <f>+'Ark1'!U659</f>
        <v>17.13596837944668</v>
      </c>
      <c r="T116" s="118">
        <f>+S116-S121</f>
        <v>-1.9520579543790717E-2</v>
      </c>
      <c r="U116" s="92">
        <f>+'Ark1'!W659</f>
        <v>0.28232636928289107</v>
      </c>
      <c r="V116" s="151">
        <f>+U116-U121</f>
        <v>0.1561434039832065</v>
      </c>
      <c r="W116" s="147">
        <f>+'Ark1'!X659</f>
        <v>56.380575945793318</v>
      </c>
      <c r="X116" s="147">
        <f>+'Ark1'!Y659</f>
        <v>9.9378881987577632</v>
      </c>
      <c r="Y116" s="92">
        <f>+'Ark1'!Z659</f>
        <v>4.790951075155319</v>
      </c>
      <c r="Z116" s="90">
        <f>+'Ark1'!Z659</f>
        <v>4.790951075155319</v>
      </c>
      <c r="AA116" s="90">
        <f>+'Ark1'!AA659</f>
        <v>1.2155579452319309</v>
      </c>
      <c r="AB116" s="90">
        <f>+'Ark1'!AB659</f>
        <v>1.7904628391227388</v>
      </c>
      <c r="AC116" s="90">
        <f t="shared" si="124"/>
        <v>5.8170979490128554</v>
      </c>
      <c r="AD116" s="147">
        <f t="shared" si="125"/>
        <v>11.280254777070065</v>
      </c>
      <c r="AE116" s="47"/>
      <c r="AF116" s="22"/>
      <c r="AG116" s="22"/>
      <c r="AH116" s="22"/>
      <c r="AP116" s="1"/>
    </row>
    <row r="117" spans="1:53" ht="15.6">
      <c r="A117" s="47"/>
      <c r="B117" s="89">
        <f>+'Ark1'!C660</f>
        <v>2002</v>
      </c>
      <c r="C117" s="89">
        <f>+'Ark1'!G660</f>
        <v>3</v>
      </c>
      <c r="D117" s="90" t="str">
        <f t="shared" si="126"/>
        <v>Midt</v>
      </c>
      <c r="E117" s="89">
        <f>+'Ark1'!Q660</f>
        <v>147</v>
      </c>
      <c r="F117" s="98">
        <f>+E117-E122</f>
        <v>-8</v>
      </c>
      <c r="G117" s="89">
        <f>+'Ark1'!R660</f>
        <v>1951</v>
      </c>
      <c r="H117" s="456">
        <f>+G117-G122</f>
        <v>49</v>
      </c>
      <c r="I117" s="92">
        <f>+'Ark1'!AG660</f>
        <v>14.701732772082911</v>
      </c>
      <c r="J117" s="151">
        <f>+I117-I122</f>
        <v>-1.9219089067159114</v>
      </c>
      <c r="K117" s="92">
        <f>+'Ark1'!AH660</f>
        <v>1.4864172219374683</v>
      </c>
      <c r="L117" s="150"/>
      <c r="M117" s="47"/>
      <c r="N117" s="150"/>
      <c r="O117" s="90">
        <f>+'Ark1'!S660</f>
        <v>3.3141978472578164</v>
      </c>
      <c r="P117" s="118">
        <f>+O117-O122</f>
        <v>0.13438712170576528</v>
      </c>
      <c r="Q117" s="90">
        <f>+'Ark1'!T660</f>
        <v>4.7227063044592512</v>
      </c>
      <c r="R117" s="118">
        <f>+Q117-Q122</f>
        <v>0.290003885952415</v>
      </c>
      <c r="S117" s="90">
        <f>+'Ark1'!U660</f>
        <v>16.893798052280843</v>
      </c>
      <c r="T117" s="118">
        <f>+S117-S122</f>
        <v>-0.39000846717237891</v>
      </c>
      <c r="U117" s="92">
        <f>+'Ark1'!W660</f>
        <v>1.6914402870322909</v>
      </c>
      <c r="V117" s="151">
        <f>+U117-U122</f>
        <v>0.79764428282619204</v>
      </c>
      <c r="W117" s="147">
        <f>+'Ark1'!X660</f>
        <v>54.689902614044072</v>
      </c>
      <c r="X117" s="147">
        <f>+'Ark1'!Y660</f>
        <v>10.558687852383391</v>
      </c>
      <c r="Y117" s="92">
        <f>+'Ark1'!Z660</f>
        <v>5.2541182479090685</v>
      </c>
      <c r="Z117" s="90">
        <f>+'Ark1'!Z660</f>
        <v>5.2541182479090685</v>
      </c>
      <c r="AA117" s="90">
        <f>+'Ark1'!AA660</f>
        <v>1.2201109762129112</v>
      </c>
      <c r="AB117" s="90">
        <f>+'Ark1'!AB660</f>
        <v>2.1033014626789606</v>
      </c>
      <c r="AC117" s="90">
        <f t="shared" si="124"/>
        <v>5.0974017939993699</v>
      </c>
      <c r="AD117" s="147">
        <f t="shared" si="125"/>
        <v>13.272108843537415</v>
      </c>
      <c r="AE117" s="47"/>
      <c r="AF117" s="22"/>
      <c r="AG117" s="22"/>
      <c r="AH117" s="22"/>
      <c r="AP117" s="1"/>
    </row>
    <row r="118" spans="1:53" ht="15.6">
      <c r="A118" s="47"/>
      <c r="B118" s="89">
        <f>+'Ark1'!C661</f>
        <v>2002</v>
      </c>
      <c r="C118" s="89">
        <f>+'Ark1'!G661</f>
        <v>4</v>
      </c>
      <c r="D118" s="90" t="str">
        <f t="shared" si="126"/>
        <v>Nord</v>
      </c>
      <c r="E118" s="89">
        <f>+'Ark1'!Q661</f>
        <v>249</v>
      </c>
      <c r="F118" s="98">
        <f>+E118-E123</f>
        <v>-26</v>
      </c>
      <c r="G118" s="89">
        <f>+'Ark1'!R661</f>
        <v>5057</v>
      </c>
      <c r="H118" s="456">
        <f>+G118-G123</f>
        <v>781</v>
      </c>
      <c r="I118" s="92">
        <f>+'Ark1'!AG661</f>
        <v>39.128390708055989</v>
      </c>
      <c r="J118" s="151">
        <f>+I118-I123</f>
        <v>2.0198317105575399</v>
      </c>
      <c r="K118" s="92">
        <f>+'Ark1'!AH661</f>
        <v>0.31639311844967383</v>
      </c>
      <c r="L118" s="150"/>
      <c r="M118" s="47"/>
      <c r="N118" s="150"/>
      <c r="O118" s="90">
        <f>+'Ark1'!S661</f>
        <v>3.3838244018192598</v>
      </c>
      <c r="P118" s="118">
        <f>+O118-O123</f>
        <v>-0.2087855139899073</v>
      </c>
      <c r="Q118" s="90">
        <f>+'Ark1'!T661</f>
        <v>4.6082657702194991</v>
      </c>
      <c r="R118" s="118">
        <f>+Q118-Q123</f>
        <v>3.646969912501774E-2</v>
      </c>
      <c r="S118" s="90">
        <f>+'Ark1'!U661</f>
        <v>17.346628435831541</v>
      </c>
      <c r="T118" s="118">
        <f>+S118-S123</f>
        <v>0.18493526464351362</v>
      </c>
      <c r="U118" s="92">
        <f>+'Ark1'!W661</f>
        <v>1.2853470437017993</v>
      </c>
      <c r="V118" s="151">
        <f>+U118-U123</f>
        <v>2.2484555394970851E-2</v>
      </c>
      <c r="W118" s="147">
        <f>+'Ark1'!X661</f>
        <v>58.433854063674126</v>
      </c>
      <c r="X118" s="147">
        <f>+'Ark1'!Y661</f>
        <v>11.113308285544795</v>
      </c>
      <c r="Y118" s="92">
        <f>+'Ark1'!Z661</f>
        <v>4.8075028085141316</v>
      </c>
      <c r="Z118" s="90">
        <f>+'Ark1'!Z661</f>
        <v>4.8075028085141316</v>
      </c>
      <c r="AA118" s="90">
        <f>+'Ark1'!AA661</f>
        <v>1.5648904470111284</v>
      </c>
      <c r="AB118" s="90">
        <f>+'Ark1'!AB661</f>
        <v>2.176372597823502</v>
      </c>
      <c r="AC118" s="90">
        <f t="shared" si="124"/>
        <v>5.1263382421692452</v>
      </c>
      <c r="AD118" s="147">
        <f t="shared" si="125"/>
        <v>20.309236947791163</v>
      </c>
      <c r="AE118" s="47"/>
      <c r="AF118" s="22"/>
      <c r="AG118" s="22"/>
      <c r="AH118" s="22"/>
      <c r="AP118" s="1"/>
    </row>
    <row r="119" spans="1:53">
      <c r="A119" s="47"/>
      <c r="B119" s="47"/>
      <c r="C119" s="47"/>
      <c r="D119" s="47"/>
      <c r="E119" s="47"/>
      <c r="F119" s="47"/>
      <c r="G119" s="47"/>
      <c r="H119" s="72"/>
      <c r="I119" s="47"/>
      <c r="J119" s="47"/>
      <c r="K119" s="47"/>
      <c r="L119" s="150"/>
      <c r="M119" s="47"/>
      <c r="N119" s="150"/>
      <c r="O119" s="47"/>
      <c r="P119" s="47"/>
      <c r="Q119" s="47"/>
      <c r="R119" s="47"/>
      <c r="S119" s="47"/>
      <c r="T119" s="47"/>
      <c r="U119" s="47"/>
      <c r="V119" s="47"/>
      <c r="W119" s="47"/>
      <c r="X119" s="47"/>
      <c r="Y119" s="47"/>
      <c r="Z119" s="47"/>
      <c r="AA119" s="47"/>
      <c r="AB119" s="47"/>
      <c r="AC119" s="47"/>
      <c r="AD119" s="47"/>
      <c r="AE119" s="47"/>
      <c r="AF119" s="22"/>
      <c r="AG119" s="22"/>
      <c r="AH119" s="22"/>
      <c r="AP119" s="1"/>
    </row>
    <row r="120" spans="1:53" ht="15.6">
      <c r="A120" s="47"/>
      <c r="B120" s="89">
        <f>+'Ark1'!C662</f>
        <v>2001</v>
      </c>
      <c r="C120" s="89">
        <f>+'Ark1'!G662</f>
        <v>1</v>
      </c>
      <c r="D120" s="90" t="str">
        <f t="shared" si="126"/>
        <v>Øst</v>
      </c>
      <c r="E120" s="89">
        <f>+'Ark1'!Q662</f>
        <v>262</v>
      </c>
      <c r="F120" s="98">
        <f>+E120-E125</f>
        <v>-28</v>
      </c>
      <c r="G120" s="89">
        <f>+'Ark1'!R662</f>
        <v>2279</v>
      </c>
      <c r="H120" s="456">
        <f>+G120-G125</f>
        <v>-290</v>
      </c>
      <c r="I120" s="92">
        <f>+'Ark1'!AG662</f>
        <v>18.767423855885088</v>
      </c>
      <c r="J120" s="151">
        <f>+I120-I125</f>
        <v>-1.6980088890356768</v>
      </c>
      <c r="K120" s="92">
        <f>+'Ark1'!AH662</f>
        <v>0.3510311540149188</v>
      </c>
      <c r="L120" s="150"/>
      <c r="M120" s="47"/>
      <c r="N120" s="150"/>
      <c r="O120" s="90">
        <f>+'Ark1'!S662</f>
        <v>3.2694164107064498</v>
      </c>
      <c r="P120" s="118">
        <f>+O120-O125</f>
        <v>-9.6805141670412986E-3</v>
      </c>
      <c r="Q120" s="90">
        <f>+'Ark1'!T662</f>
        <v>3.9894690653795526</v>
      </c>
      <c r="R120" s="118">
        <f>+Q120-Q125</f>
        <v>-0.33166756365898342</v>
      </c>
      <c r="S120" s="90">
        <f>+'Ark1'!U662</f>
        <v>16.284861781483087</v>
      </c>
      <c r="T120" s="118">
        <f>+S120-S125</f>
        <v>-0.45791751007005743</v>
      </c>
      <c r="U120" s="92">
        <f>+'Ark1'!W662</f>
        <v>1.0969723562966212</v>
      </c>
      <c r="V120" s="151">
        <f>+U120-U125</f>
        <v>-1.005012851955617</v>
      </c>
      <c r="W120" s="147">
        <f>+'Ark1'!X662</f>
        <v>49.627029398859136</v>
      </c>
      <c r="X120" s="147">
        <f>+'Ark1'!Y662</f>
        <v>10.179903466432648</v>
      </c>
      <c r="Y120" s="92">
        <f>+'Ark1'!Z662</f>
        <v>5.5842161334538476</v>
      </c>
      <c r="Z120" s="90">
        <f>+'Ark1'!Z662</f>
        <v>5.5842161334538476</v>
      </c>
      <c r="AA120" s="90">
        <f>+'Ark1'!AA662</f>
        <v>1.4241967049608497</v>
      </c>
      <c r="AB120" s="90">
        <f>+'Ark1'!AB662</f>
        <v>2.2005371773846094</v>
      </c>
      <c r="AC120" s="90">
        <f t="shared" si="124"/>
        <v>4.9809689974500015</v>
      </c>
      <c r="AD120" s="147">
        <f t="shared" si="125"/>
        <v>8.6984732824427482</v>
      </c>
      <c r="AE120" s="47"/>
      <c r="AF120" s="22"/>
      <c r="AG120" s="22"/>
      <c r="AH120" s="22"/>
      <c r="AP120" s="1"/>
    </row>
    <row r="121" spans="1:53" ht="15.6">
      <c r="A121" s="47"/>
      <c r="B121" s="89">
        <f>+'Ark1'!C663</f>
        <v>2001</v>
      </c>
      <c r="C121" s="89">
        <f>+'Ark1'!G663</f>
        <v>2</v>
      </c>
      <c r="D121" s="90" t="str">
        <f t="shared" si="126"/>
        <v>Vest</v>
      </c>
      <c r="E121" s="89">
        <f>+'Ark1'!Q663</f>
        <v>316</v>
      </c>
      <c r="F121" s="98">
        <f>+E121-E126</f>
        <v>-66</v>
      </c>
      <c r="G121" s="89">
        <f>+'Ark1'!R663</f>
        <v>3170</v>
      </c>
      <c r="H121" s="456">
        <f>+G121-G126</f>
        <v>-248</v>
      </c>
      <c r="I121" s="92">
        <f>+'Ark1'!AG663</f>
        <v>27.500375467817658</v>
      </c>
      <c r="J121" s="151">
        <f>+I121-I126</f>
        <v>-0.25096868215621271</v>
      </c>
      <c r="K121" s="92">
        <f>+'Ark1'!AH663</f>
        <v>2.1451104100946377</v>
      </c>
      <c r="L121" s="150"/>
      <c r="M121" s="47"/>
      <c r="N121" s="150"/>
      <c r="O121" s="90">
        <f>+'Ark1'!S663</f>
        <v>3.2835962145110424</v>
      </c>
      <c r="P121" s="118">
        <f>+O121-O126</f>
        <v>4.3982405265869939E-2</v>
      </c>
      <c r="Q121" s="90">
        <f>+'Ark1'!T663</f>
        <v>3.7955835962145112</v>
      </c>
      <c r="R121" s="118">
        <f>+Q121-Q126</f>
        <v>-0.10933155884692791</v>
      </c>
      <c r="S121" s="90">
        <f>+'Ark1'!U663</f>
        <v>17.155488958990471</v>
      </c>
      <c r="T121" s="118">
        <f>+S121-S126</f>
        <v>9.1416401939508063E-2</v>
      </c>
      <c r="U121" s="92">
        <f>+'Ark1'!W663</f>
        <v>0.12618296529968456</v>
      </c>
      <c r="V121" s="151">
        <f>+U121-U126</f>
        <v>9.1554638368408076E-3</v>
      </c>
      <c r="W121" s="147">
        <f>+'Ark1'!X663</f>
        <v>57.255520504731855</v>
      </c>
      <c r="X121" s="147">
        <f>+'Ark1'!Y663</f>
        <v>10.220820189274445</v>
      </c>
      <c r="Y121" s="92">
        <f>+'Ark1'!Z663</f>
        <v>5.0375344944727667</v>
      </c>
      <c r="Z121" s="90">
        <f>+'Ark1'!Z663</f>
        <v>5.0375344944727667</v>
      </c>
      <c r="AA121" s="90">
        <f>+'Ark1'!AA663</f>
        <v>1.3723321699178184</v>
      </c>
      <c r="AB121" s="90">
        <f>+'Ark1'!AB663</f>
        <v>1.7859898306508717</v>
      </c>
      <c r="AC121" s="90">
        <f t="shared" si="124"/>
        <v>5.2246037083293082</v>
      </c>
      <c r="AD121" s="147">
        <f t="shared" si="125"/>
        <v>10.031645569620252</v>
      </c>
      <c r="AE121" s="47"/>
      <c r="AF121" s="3"/>
      <c r="AG121" s="3"/>
      <c r="AH121" s="22"/>
      <c r="AI121" s="3"/>
      <c r="AJ121" s="3"/>
      <c r="AK121" s="3"/>
      <c r="AL121" s="3"/>
      <c r="AM121" s="3"/>
      <c r="AN121" s="3"/>
      <c r="AQ121" s="22"/>
      <c r="AR121" s="22"/>
      <c r="AS121" s="22"/>
      <c r="BA121" s="1"/>
    </row>
    <row r="122" spans="1:53" ht="15.6">
      <c r="A122" s="47"/>
      <c r="B122" s="89">
        <f>+'Ark1'!C664</f>
        <v>2001</v>
      </c>
      <c r="C122" s="89">
        <f>+'Ark1'!G664</f>
        <v>3</v>
      </c>
      <c r="D122" s="90" t="str">
        <f t="shared" si="126"/>
        <v>Midt</v>
      </c>
      <c r="E122" s="89">
        <f>+'Ark1'!Q664</f>
        <v>155</v>
      </c>
      <c r="F122" s="98">
        <f>+E122-E127</f>
        <v>-27</v>
      </c>
      <c r="G122" s="89">
        <f>+'Ark1'!R664</f>
        <v>1902</v>
      </c>
      <c r="H122" s="456">
        <f>+G122-G127</f>
        <v>-24</v>
      </c>
      <c r="I122" s="92">
        <f>+'Ark1'!AG664</f>
        <v>16.623641678798823</v>
      </c>
      <c r="J122" s="151">
        <f>+I122-I127</f>
        <v>0.93653124438860935</v>
      </c>
      <c r="K122" s="92">
        <f>+'Ark1'!AH664</f>
        <v>0.73606729758149314</v>
      </c>
      <c r="L122" s="150"/>
      <c r="M122" s="47"/>
      <c r="N122" s="150"/>
      <c r="O122" s="90">
        <f>+'Ark1'!S664</f>
        <v>3.1798107255520511</v>
      </c>
      <c r="P122" s="118">
        <f>+O122-O127</f>
        <v>1.5220902083723509E-2</v>
      </c>
      <c r="Q122" s="90">
        <f>+'Ark1'!T664</f>
        <v>4.4327024185068362</v>
      </c>
      <c r="R122" s="118">
        <f>+Q122-Q127</f>
        <v>-0.21890713497187608</v>
      </c>
      <c r="S122" s="90">
        <f>+'Ark1'!U664</f>
        <v>17.283806519453222</v>
      </c>
      <c r="T122" s="118">
        <f>+S122-S127</f>
        <v>0.16563414146776267</v>
      </c>
      <c r="U122" s="92">
        <f>+'Ark1'!W664</f>
        <v>0.89379600420609884</v>
      </c>
      <c r="V122" s="151">
        <f>+U122-U127</f>
        <v>-0.66383639454779497</v>
      </c>
      <c r="W122" s="147">
        <f>+'Ark1'!X664</f>
        <v>58.307045215562546</v>
      </c>
      <c r="X122" s="147">
        <f>+'Ark1'!Y664</f>
        <v>10.462670872765511</v>
      </c>
      <c r="Y122" s="92">
        <f>+'Ark1'!Z664</f>
        <v>4.9885495196065914</v>
      </c>
      <c r="Z122" s="90">
        <f>+'Ark1'!Z664</f>
        <v>4.9885495196065914</v>
      </c>
      <c r="AA122" s="90">
        <f>+'Ark1'!AA664</f>
        <v>1.2064723655359419</v>
      </c>
      <c r="AB122" s="90">
        <f>+'Ark1'!AB664</f>
        <v>2.1262573949930923</v>
      </c>
      <c r="AC122" s="90">
        <f t="shared" si="124"/>
        <v>5.4354828042328078</v>
      </c>
      <c r="AD122" s="147">
        <f t="shared" si="125"/>
        <v>12.270967741935484</v>
      </c>
      <c r="AE122" s="47"/>
      <c r="AF122" s="3"/>
      <c r="AG122" s="3"/>
      <c r="AH122" s="22"/>
      <c r="AI122" s="3"/>
      <c r="AJ122" s="3"/>
      <c r="AK122" s="3"/>
      <c r="AL122" s="3"/>
      <c r="AM122" s="3"/>
      <c r="AN122" s="3"/>
      <c r="AQ122" s="22"/>
      <c r="AR122" s="22"/>
      <c r="AS122" s="22"/>
      <c r="BA122" s="1"/>
    </row>
    <row r="123" spans="1:53" ht="15.6">
      <c r="A123" s="47"/>
      <c r="B123" s="89">
        <f>+'Ark1'!C665</f>
        <v>2001</v>
      </c>
      <c r="C123" s="89">
        <f>+'Ark1'!G665</f>
        <v>4</v>
      </c>
      <c r="D123" s="90" t="str">
        <f t="shared" si="126"/>
        <v>Nord</v>
      </c>
      <c r="E123" s="89">
        <f>+'Ark1'!Q665</f>
        <v>275</v>
      </c>
      <c r="F123" s="98">
        <f>+E123-E128</f>
        <v>-26</v>
      </c>
      <c r="G123" s="89">
        <f>+'Ark1'!R665</f>
        <v>4276</v>
      </c>
      <c r="H123" s="456">
        <f>+G123-G128</f>
        <v>-263</v>
      </c>
      <c r="I123" s="92">
        <f>+'Ark1'!AG665</f>
        <v>37.108558997498449</v>
      </c>
      <c r="J123" s="151">
        <f>+I123-I128</f>
        <v>1.0124463268032855</v>
      </c>
      <c r="K123" s="92">
        <f>+'Ark1'!AH665</f>
        <v>0.1403180542563143</v>
      </c>
      <c r="L123" s="150"/>
      <c r="M123" s="47"/>
      <c r="N123" s="150"/>
      <c r="O123" s="90">
        <f>+'Ark1'!S665</f>
        <v>3.5926099158091671</v>
      </c>
      <c r="P123" s="118">
        <f>+O123-O128</f>
        <v>7.4213793315226706E-2</v>
      </c>
      <c r="Q123" s="90">
        <f>+'Ark1'!T665</f>
        <v>4.5717960710944814</v>
      </c>
      <c r="R123" s="118">
        <f>+Q123-Q128</f>
        <v>0.11046097525839293</v>
      </c>
      <c r="S123" s="90">
        <f>+'Ark1'!U665</f>
        <v>17.161693171188027</v>
      </c>
      <c r="T123" s="118">
        <f>+S123-S128</f>
        <v>0.44805580612960583</v>
      </c>
      <c r="U123" s="92">
        <f>+'Ark1'!W665</f>
        <v>1.2628624883068285</v>
      </c>
      <c r="V123" s="151">
        <f>+U123-U128</f>
        <v>-0.38948384348431464</v>
      </c>
      <c r="W123" s="147">
        <f>+'Ark1'!X665</f>
        <v>56.805425631431248</v>
      </c>
      <c r="X123" s="147">
        <f>+'Ark1'!Y665</f>
        <v>11.739943872778298</v>
      </c>
      <c r="Y123" s="92">
        <f>+'Ark1'!Z665</f>
        <v>5.2062872453024474</v>
      </c>
      <c r="Z123" s="90">
        <f>+'Ark1'!Z665</f>
        <v>5.2062872453024474</v>
      </c>
      <c r="AA123" s="90">
        <f>+'Ark1'!AA665</f>
        <v>1.7104700469219301</v>
      </c>
      <c r="AB123" s="90">
        <f>+'Ark1'!AB665</f>
        <v>2.2381043302368164</v>
      </c>
      <c r="AC123" s="90">
        <f t="shared" si="124"/>
        <v>4.7769431063663594</v>
      </c>
      <c r="AD123" s="147">
        <f t="shared" si="125"/>
        <v>15.549090909090909</v>
      </c>
      <c r="AE123" s="47"/>
      <c r="AF123" s="3"/>
      <c r="AG123" s="3"/>
      <c r="AH123" s="22"/>
      <c r="AI123" s="3"/>
      <c r="AJ123" s="3"/>
      <c r="AK123" s="3"/>
      <c r="AL123" s="3"/>
      <c r="AM123" s="3"/>
      <c r="AN123" s="3"/>
      <c r="AQ123" s="22"/>
      <c r="AR123" s="22"/>
      <c r="AS123" s="22"/>
      <c r="BA123" s="1"/>
    </row>
    <row r="124" spans="1:53">
      <c r="A124" s="47"/>
      <c r="B124" s="47"/>
      <c r="C124" s="47"/>
      <c r="D124" s="47"/>
      <c r="E124" s="47"/>
      <c r="F124" s="47"/>
      <c r="G124" s="47"/>
      <c r="H124" s="72"/>
      <c r="I124" s="47"/>
      <c r="J124" s="47"/>
      <c r="K124" s="47"/>
      <c r="L124" s="150"/>
      <c r="M124" s="47"/>
      <c r="N124" s="150"/>
      <c r="O124" s="47"/>
      <c r="P124" s="47"/>
      <c r="Q124" s="47"/>
      <c r="R124" s="47"/>
      <c r="S124" s="47"/>
      <c r="T124" s="47"/>
      <c r="U124" s="47"/>
      <c r="V124" s="47"/>
      <c r="W124" s="47"/>
      <c r="X124" s="47"/>
      <c r="Y124" s="47"/>
      <c r="Z124" s="47"/>
      <c r="AA124" s="47"/>
      <c r="AB124" s="47"/>
      <c r="AC124" s="47"/>
      <c r="AD124" s="47"/>
      <c r="AE124" s="47"/>
      <c r="AF124" s="3"/>
      <c r="AG124" s="3"/>
      <c r="AH124" s="22"/>
      <c r="AI124" s="3"/>
      <c r="AJ124" s="3"/>
      <c r="AK124" s="3"/>
      <c r="AL124" s="3"/>
      <c r="AM124" s="3"/>
      <c r="AN124" s="3"/>
      <c r="BA124" s="1"/>
    </row>
    <row r="125" spans="1:53" ht="15.6">
      <c r="A125" s="47"/>
      <c r="B125" s="89">
        <f>+'Ark1'!C666</f>
        <v>2000</v>
      </c>
      <c r="C125" s="89">
        <f>+'Ark1'!G666</f>
        <v>1</v>
      </c>
      <c r="D125" s="90" t="str">
        <f t="shared" si="126"/>
        <v>Øst</v>
      </c>
      <c r="E125" s="89">
        <f>+'Ark1'!Q666</f>
        <v>290</v>
      </c>
      <c r="F125" s="98">
        <f>+E125-E130</f>
        <v>-50</v>
      </c>
      <c r="G125" s="89">
        <f>+'Ark1'!R666</f>
        <v>2569</v>
      </c>
      <c r="H125" s="456">
        <f>+G125-G130</f>
        <v>-385</v>
      </c>
      <c r="I125" s="92">
        <f>+'Ark1'!AG666</f>
        <v>20.465432744920765</v>
      </c>
      <c r="J125" s="151">
        <f>+I125-I130</f>
        <v>-0.77973508204719977</v>
      </c>
      <c r="K125" s="92">
        <f>+'Ark1'!AH666</f>
        <v>0.27247956403269757</v>
      </c>
      <c r="L125" s="150"/>
      <c r="M125" s="47"/>
      <c r="N125" s="150"/>
      <c r="O125" s="90">
        <f>+'Ark1'!S666</f>
        <v>3.2790969248734911</v>
      </c>
      <c r="P125" s="118">
        <f>+O125-O130</f>
        <v>0.15655122412873723</v>
      </c>
      <c r="Q125" s="90">
        <f>+'Ark1'!T666</f>
        <v>4.321136629038536</v>
      </c>
      <c r="R125" s="118">
        <f>+Q125-Q130</f>
        <v>-6.9520107589764457E-2</v>
      </c>
      <c r="S125" s="90">
        <f>+'Ark1'!U666</f>
        <v>16.742779291553145</v>
      </c>
      <c r="T125" s="118">
        <f>+S125-S130</f>
        <v>0.20340894625864436</v>
      </c>
      <c r="U125" s="92">
        <f>+'Ark1'!W666</f>
        <v>2.1019852082522381</v>
      </c>
      <c r="V125" s="151">
        <f>+U125-U130</f>
        <v>1.0187082955914391</v>
      </c>
      <c r="W125" s="147">
        <f>+'Ark1'!X666</f>
        <v>51.226158038147162</v>
      </c>
      <c r="X125" s="147">
        <f>+'Ark1'!Y666</f>
        <v>11.833398209420013</v>
      </c>
      <c r="Y125" s="92">
        <f>+'Ark1'!Z666</f>
        <v>5.4072730656913084</v>
      </c>
      <c r="Z125" s="90">
        <f>+'Ark1'!Z666</f>
        <v>5.4072730656913084</v>
      </c>
      <c r="AA125" s="90">
        <f>+'Ark1'!AA666</f>
        <v>1.4342862053935996</v>
      </c>
      <c r="AB125" s="90">
        <f>+'Ark1'!AB666</f>
        <v>2.2204385436696477</v>
      </c>
      <c r="AC125" s="90">
        <f t="shared" si="124"/>
        <v>5.1059116809116851</v>
      </c>
      <c r="AD125" s="147">
        <f t="shared" si="125"/>
        <v>8.8586206896551722</v>
      </c>
      <c r="AE125" s="47"/>
      <c r="AF125" s="3"/>
      <c r="AG125" s="3"/>
      <c r="AH125" s="22"/>
      <c r="AI125" s="3"/>
      <c r="AJ125" s="3"/>
      <c r="AK125" s="3"/>
      <c r="AL125" s="3"/>
      <c r="AM125" s="3"/>
      <c r="AN125" s="3"/>
      <c r="BA125" s="1"/>
    </row>
    <row r="126" spans="1:53" ht="15.6">
      <c r="A126" s="47"/>
      <c r="B126" s="89">
        <f>+'Ark1'!C667</f>
        <v>2000</v>
      </c>
      <c r="C126" s="89">
        <f>+'Ark1'!G667</f>
        <v>2</v>
      </c>
      <c r="D126" s="90" t="str">
        <f t="shared" si="126"/>
        <v>Vest</v>
      </c>
      <c r="E126" s="89">
        <f>+'Ark1'!Q667</f>
        <v>382</v>
      </c>
      <c r="F126" s="98">
        <f>+E126-E131</f>
        <v>6</v>
      </c>
      <c r="G126" s="89">
        <f>+'Ark1'!R667</f>
        <v>3418</v>
      </c>
      <c r="H126" s="456">
        <f>+G126-G131</f>
        <v>-377</v>
      </c>
      <c r="I126" s="92">
        <f>+'Ark1'!AG667</f>
        <v>27.751344149973871</v>
      </c>
      <c r="J126" s="151">
        <f>+I126-I131</f>
        <v>0.24233206573643074</v>
      </c>
      <c r="K126" s="92">
        <f>+'Ark1'!AH667</f>
        <v>1.1995318899941485</v>
      </c>
      <c r="L126" s="150"/>
      <c r="M126" s="47"/>
      <c r="N126" s="150"/>
      <c r="O126" s="90">
        <f>+'Ark1'!S667</f>
        <v>3.2396138092451725</v>
      </c>
      <c r="P126" s="118">
        <f>+O126-O131</f>
        <v>5.2789039811707905E-2</v>
      </c>
      <c r="Q126" s="90">
        <f>+'Ark1'!T667</f>
        <v>3.9049151550614392</v>
      </c>
      <c r="R126" s="118">
        <f>+Q126-Q131</f>
        <v>0.23534993767013423</v>
      </c>
      <c r="S126" s="90">
        <f>+'Ark1'!U667</f>
        <v>17.064072557050963</v>
      </c>
      <c r="T126" s="118">
        <f>+S126-S131</f>
        <v>0.39419113412606421</v>
      </c>
      <c r="U126" s="92">
        <f>+'Ark1'!W667</f>
        <v>0.11702750146284376</v>
      </c>
      <c r="V126" s="151">
        <f>+U126-U131</f>
        <v>6.4326579196704106E-2</v>
      </c>
      <c r="W126" s="147">
        <f>+'Ark1'!X667</f>
        <v>56.231714452896469</v>
      </c>
      <c r="X126" s="147">
        <f>+'Ark1'!Y667</f>
        <v>10.005851375073142</v>
      </c>
      <c r="Y126" s="92">
        <f>+'Ark1'!Z667</f>
        <v>4.7696398235323914</v>
      </c>
      <c r="Z126" s="90">
        <f>+'Ark1'!Z667</f>
        <v>4.7696398235323914</v>
      </c>
      <c r="AA126" s="90">
        <f>+'Ark1'!AA667</f>
        <v>1.3458164258274521</v>
      </c>
      <c r="AB126" s="90">
        <f>+'Ark1'!AB667</f>
        <v>1.7680025643926356</v>
      </c>
      <c r="AC126" s="90">
        <f t="shared" si="124"/>
        <v>5.2673168969565785</v>
      </c>
      <c r="AD126" s="147">
        <f t="shared" si="125"/>
        <v>8.9476439790575917</v>
      </c>
      <c r="AE126" s="47"/>
      <c r="AF126" s="3"/>
      <c r="AG126" s="3"/>
      <c r="AH126" s="22"/>
      <c r="AI126" s="3"/>
      <c r="AJ126" s="3"/>
      <c r="AK126" s="3"/>
      <c r="AL126" s="3"/>
      <c r="AM126" s="3"/>
      <c r="AN126" s="3"/>
      <c r="BA126" s="1"/>
    </row>
    <row r="127" spans="1:53" ht="15.6">
      <c r="A127" s="47"/>
      <c r="B127" s="89">
        <f>+'Ark1'!C668</f>
        <v>2000</v>
      </c>
      <c r="C127" s="89">
        <f>+'Ark1'!G668</f>
        <v>3</v>
      </c>
      <c r="D127" s="90" t="str">
        <f t="shared" si="126"/>
        <v>Midt</v>
      </c>
      <c r="E127" s="89">
        <f>+'Ark1'!Q668</f>
        <v>182</v>
      </c>
      <c r="F127" s="98">
        <f>+E127-E132</f>
        <v>2</v>
      </c>
      <c r="G127" s="89">
        <f>+'Ark1'!R668</f>
        <v>1926</v>
      </c>
      <c r="H127" s="456">
        <f>+G127-G132</f>
        <v>10</v>
      </c>
      <c r="I127" s="92">
        <f>+'Ark1'!AG668</f>
        <v>15.687110434410213</v>
      </c>
      <c r="J127" s="151">
        <f>+I127-I132</f>
        <v>1.3563093264347756</v>
      </c>
      <c r="K127" s="92">
        <f>+'Ark1'!AH668</f>
        <v>1.0384215991692627</v>
      </c>
      <c r="L127" s="150"/>
      <c r="M127" s="47"/>
      <c r="N127" s="150"/>
      <c r="O127" s="90">
        <f>+'Ark1'!S668</f>
        <v>3.1645898234683276</v>
      </c>
      <c r="P127" s="118">
        <f>+O127-O132</f>
        <v>-0.33123481118720433</v>
      </c>
      <c r="Q127" s="90">
        <f>+'Ark1'!T668</f>
        <v>4.6516095534787123</v>
      </c>
      <c r="R127" s="118">
        <f>+Q127-Q132</f>
        <v>0.55870767456430759</v>
      </c>
      <c r="S127" s="90">
        <f>+'Ark1'!U668</f>
        <v>17.118172377985459</v>
      </c>
      <c r="T127" s="118">
        <f>+S127-S132</f>
        <v>-8.2453926816221212E-2</v>
      </c>
      <c r="U127" s="92">
        <f>+'Ark1'!W668</f>
        <v>1.5576323987538938</v>
      </c>
      <c r="V127" s="151">
        <f>+U127-U132</f>
        <v>0.56598312944282947</v>
      </c>
      <c r="W127" s="147">
        <f>+'Ark1'!X668</f>
        <v>55.659397715472473</v>
      </c>
      <c r="X127" s="147">
        <f>+'Ark1'!Y668</f>
        <v>11.318795430944959</v>
      </c>
      <c r="Y127" s="92">
        <f>+'Ark1'!Z668</f>
        <v>5.0747600942211992</v>
      </c>
      <c r="Z127" s="90">
        <f>+'Ark1'!Z668</f>
        <v>5.0747600942211992</v>
      </c>
      <c r="AA127" s="90">
        <f>+'Ark1'!AA668</f>
        <v>1.2507163110544131</v>
      </c>
      <c r="AB127" s="90">
        <f>+'Ark1'!AB668</f>
        <v>2.2894436978625081</v>
      </c>
      <c r="AC127" s="90">
        <f t="shared" si="124"/>
        <v>5.4092863002461034</v>
      </c>
      <c r="AD127" s="147">
        <f t="shared" si="125"/>
        <v>10.582417582417582</v>
      </c>
      <c r="AE127" s="47"/>
      <c r="AF127" s="3"/>
      <c r="AG127" s="3"/>
      <c r="AH127" s="22"/>
      <c r="AI127" s="3"/>
      <c r="AJ127" s="3"/>
      <c r="AK127" s="3"/>
      <c r="AL127" s="3"/>
      <c r="AM127" s="3"/>
      <c r="AN127" s="3"/>
      <c r="BA127" s="1"/>
    </row>
    <row r="128" spans="1:53" ht="15.6">
      <c r="A128" s="47"/>
      <c r="B128" s="89">
        <f>+'Ark1'!C669</f>
        <v>2000</v>
      </c>
      <c r="C128" s="89">
        <f>+'Ark1'!G669</f>
        <v>4</v>
      </c>
      <c r="D128" s="90" t="str">
        <f t="shared" si="126"/>
        <v>Nord</v>
      </c>
      <c r="E128" s="89">
        <f>+'Ark1'!Q669</f>
        <v>301</v>
      </c>
      <c r="F128" s="98">
        <f>+E128-E133</f>
        <v>-60</v>
      </c>
      <c r="G128" s="89">
        <f>+'Ark1'!R669</f>
        <v>4539</v>
      </c>
      <c r="H128" s="456">
        <f>+G128-G133</f>
        <v>-476</v>
      </c>
      <c r="I128" s="92">
        <f>+'Ark1'!AG669</f>
        <v>36.096112670695163</v>
      </c>
      <c r="J128" s="151">
        <f>+I128-I133</f>
        <v>-0.81890631012398529</v>
      </c>
      <c r="K128" s="92">
        <f>+'Ark1'!AH669</f>
        <v>8.8125137695527642E-2</v>
      </c>
      <c r="L128" s="150"/>
      <c r="M128" s="47"/>
      <c r="N128" s="150"/>
      <c r="O128" s="90">
        <f>+'Ark1'!S669</f>
        <v>3.5183961224939404</v>
      </c>
      <c r="P128" s="118">
        <f>+O128-O133</f>
        <v>-0.14122501409628763</v>
      </c>
      <c r="Q128" s="90">
        <f>+'Ark1'!T669</f>
        <v>4.4613350958360884</v>
      </c>
      <c r="R128" s="118">
        <f>+Q128-Q133</f>
        <v>-0.22022023816191627</v>
      </c>
      <c r="S128" s="90">
        <f>+'Ark1'!U669</f>
        <v>16.713637365058421</v>
      </c>
      <c r="T128" s="118">
        <f>+S128-S133</f>
        <v>-0.21419912546999953</v>
      </c>
      <c r="U128" s="92">
        <f>+'Ark1'!W669</f>
        <v>1.6523463317911431</v>
      </c>
      <c r="V128" s="151">
        <f>+U128-U133</f>
        <v>-1.0196377160652874</v>
      </c>
      <c r="W128" s="147">
        <f>+'Ark1'!X669</f>
        <v>52.941176470588239</v>
      </c>
      <c r="X128" s="147">
        <f>+'Ark1'!Y669</f>
        <v>9.8920467063229829</v>
      </c>
      <c r="Y128" s="92">
        <f>+'Ark1'!Z669</f>
        <v>5.1509970511196004</v>
      </c>
      <c r="Z128" s="90">
        <f>+'Ark1'!Z669</f>
        <v>5.1509970511196004</v>
      </c>
      <c r="AA128" s="90">
        <f>+'Ark1'!AA669</f>
        <v>1.7207066699121307</v>
      </c>
      <c r="AB128" s="90">
        <f>+'Ark1'!AB669</f>
        <v>2.2939888261220975</v>
      </c>
      <c r="AC128" s="90">
        <f t="shared" si="124"/>
        <v>4.750356919223556</v>
      </c>
      <c r="AD128" s="147">
        <f t="shared" si="125"/>
        <v>15.079734219269103</v>
      </c>
      <c r="AE128" s="47"/>
      <c r="AF128" s="3"/>
      <c r="AG128" s="3"/>
      <c r="AH128" s="22"/>
      <c r="AI128" s="3"/>
      <c r="AJ128" s="3"/>
      <c r="AK128" s="3"/>
      <c r="AL128" s="3"/>
      <c r="AM128" s="3"/>
      <c r="AN128" s="3"/>
      <c r="BA128" s="1"/>
    </row>
    <row r="129" spans="1:40">
      <c r="A129" s="47"/>
      <c r="B129" s="47"/>
      <c r="C129" s="47"/>
      <c r="D129" s="47"/>
      <c r="E129" s="47"/>
      <c r="F129" s="47"/>
      <c r="G129" s="47"/>
      <c r="H129" s="72"/>
      <c r="I129" s="47"/>
      <c r="J129" s="47"/>
      <c r="K129" s="47"/>
      <c r="L129" s="150"/>
      <c r="M129" s="47"/>
      <c r="N129" s="150"/>
      <c r="O129" s="47"/>
      <c r="P129" s="47"/>
      <c r="Q129" s="47"/>
      <c r="R129" s="47"/>
      <c r="S129" s="47"/>
      <c r="T129" s="47"/>
      <c r="U129" s="47"/>
      <c r="V129" s="47"/>
      <c r="W129" s="47"/>
      <c r="X129" s="47"/>
      <c r="Y129" s="47"/>
      <c r="Z129" s="47"/>
      <c r="AA129" s="47"/>
      <c r="AB129" s="47"/>
      <c r="AC129" s="47"/>
      <c r="AD129" s="47"/>
      <c r="AE129" s="47"/>
      <c r="AF129" s="3"/>
      <c r="AG129" s="3"/>
      <c r="AH129" s="22"/>
      <c r="AI129" s="3"/>
      <c r="AJ129" s="3"/>
      <c r="AK129" s="3"/>
      <c r="AL129" s="3"/>
      <c r="AM129" s="3"/>
      <c r="AN129" s="3"/>
    </row>
    <row r="130" spans="1:40" ht="15.6">
      <c r="A130" s="47"/>
      <c r="B130" s="89">
        <f>+'Ark1'!C670</f>
        <v>1999</v>
      </c>
      <c r="C130" s="89">
        <f>+'Ark1'!G670</f>
        <v>1</v>
      </c>
      <c r="D130" s="90" t="str">
        <f t="shared" si="126"/>
        <v>Øst</v>
      </c>
      <c r="E130" s="89">
        <f>+'Ark1'!Q670</f>
        <v>340</v>
      </c>
      <c r="F130" s="47"/>
      <c r="G130" s="89">
        <f>+'Ark1'!R670</f>
        <v>2954</v>
      </c>
      <c r="H130" s="72"/>
      <c r="I130" s="92">
        <f>+'Ark1'!AG670</f>
        <v>21.245167826967965</v>
      </c>
      <c r="J130" s="47"/>
      <c r="K130" s="92">
        <f>+'Ark1'!AH670</f>
        <v>0.13540961408259988</v>
      </c>
      <c r="L130" s="150"/>
      <c r="M130" s="47"/>
      <c r="N130" s="150"/>
      <c r="O130" s="90">
        <f>+'Ark1'!S670</f>
        <v>3.1225457007447539</v>
      </c>
      <c r="P130" s="47"/>
      <c r="Q130" s="90">
        <f>+'Ark1'!T670</f>
        <v>4.3906567366283005</v>
      </c>
      <c r="R130" s="47"/>
      <c r="S130" s="90">
        <f>+'Ark1'!U670</f>
        <v>16.5393703452945</v>
      </c>
      <c r="T130" s="47"/>
      <c r="U130" s="92">
        <f>+'Ark1'!W670</f>
        <v>1.0832769126607991</v>
      </c>
      <c r="V130" s="47"/>
      <c r="W130" s="147">
        <f>+'Ark1'!X670</f>
        <v>50.406228842247799</v>
      </c>
      <c r="X130" s="147">
        <f>+'Ark1'!Y670</f>
        <v>11.238997968855784</v>
      </c>
      <c r="Y130" s="92">
        <f>+'Ark1'!Z670</f>
        <v>5.6359138079995459</v>
      </c>
      <c r="Z130" s="90">
        <f>+'Ark1'!Z670</f>
        <v>5.6359138079995459</v>
      </c>
      <c r="AA130" s="90">
        <f>+'Ark1'!AA670</f>
        <v>1.304338686739732</v>
      </c>
      <c r="AB130" s="90">
        <f>+'Ark1'!AB670</f>
        <v>2.0254960964348037</v>
      </c>
      <c r="AC130" s="90">
        <f t="shared" si="124"/>
        <v>5.2967584562012071</v>
      </c>
      <c r="AD130" s="147">
        <f t="shared" si="125"/>
        <v>8.6882352941176464</v>
      </c>
      <c r="AE130" s="47"/>
      <c r="AF130" s="3"/>
      <c r="AG130" s="3"/>
      <c r="AH130" s="22"/>
      <c r="AI130" s="3"/>
      <c r="AJ130" s="3"/>
      <c r="AK130" s="3"/>
      <c r="AL130" s="3"/>
      <c r="AM130" s="3"/>
      <c r="AN130" s="3"/>
    </row>
    <row r="131" spans="1:40" ht="15.6">
      <c r="A131" s="47"/>
      <c r="B131" s="89">
        <f>+'Ark1'!C671</f>
        <v>1999</v>
      </c>
      <c r="C131" s="89">
        <f>+'Ark1'!G671</f>
        <v>2</v>
      </c>
      <c r="D131" s="90" t="str">
        <f t="shared" si="126"/>
        <v>Vest</v>
      </c>
      <c r="E131" s="89">
        <f>+'Ark1'!Q671</f>
        <v>376</v>
      </c>
      <c r="F131" s="47"/>
      <c r="G131" s="89">
        <f>+'Ark1'!R671</f>
        <v>3795</v>
      </c>
      <c r="H131" s="72"/>
      <c r="I131" s="92">
        <f>+'Ark1'!AG671</f>
        <v>27.50901208423744</v>
      </c>
      <c r="J131" s="47"/>
      <c r="K131" s="92">
        <f>+'Ark1'!AH671</f>
        <v>1.2911725955204221</v>
      </c>
      <c r="L131" s="150"/>
      <c r="M131" s="47"/>
      <c r="N131" s="150"/>
      <c r="O131" s="90">
        <f>+'Ark1'!S671</f>
        <v>3.1868247694334646</v>
      </c>
      <c r="P131" s="47"/>
      <c r="Q131" s="90">
        <f>+'Ark1'!T671</f>
        <v>3.6695652173913049</v>
      </c>
      <c r="R131" s="47"/>
      <c r="S131" s="90">
        <f>+'Ark1'!U671</f>
        <v>16.669881422924899</v>
      </c>
      <c r="T131" s="47"/>
      <c r="U131" s="92">
        <f>+'Ark1'!W671</f>
        <v>5.2700922266139649E-2</v>
      </c>
      <c r="V131" s="47"/>
      <c r="W131" s="147">
        <f>+'Ark1'!X671</f>
        <v>53.280632411067195</v>
      </c>
      <c r="X131" s="147">
        <f>+'Ark1'!Y671</f>
        <v>9.3017127799736503</v>
      </c>
      <c r="Y131" s="92">
        <f>+'Ark1'!Z671</f>
        <v>4.8514971256423509</v>
      </c>
      <c r="Z131" s="90">
        <f>+'Ark1'!Z671</f>
        <v>4.8514971256423509</v>
      </c>
      <c r="AA131" s="90">
        <f>+'Ark1'!AA671</f>
        <v>1.3962627737849422</v>
      </c>
      <c r="AB131" s="90">
        <f>+'Ark1'!AB671</f>
        <v>1.7410516397515627</v>
      </c>
      <c r="AC131" s="90">
        <f t="shared" si="124"/>
        <v>5.2308748139573344</v>
      </c>
      <c r="AD131" s="147">
        <f t="shared" si="125"/>
        <v>10.093085106382979</v>
      </c>
      <c r="AE131" s="47"/>
      <c r="AF131" s="3"/>
      <c r="AG131" s="3"/>
      <c r="AH131" s="22"/>
      <c r="AI131" s="3"/>
      <c r="AJ131" s="3"/>
      <c r="AK131" s="3"/>
      <c r="AL131" s="3"/>
      <c r="AM131" s="3"/>
      <c r="AN131" s="3"/>
    </row>
    <row r="132" spans="1:40" ht="15.6">
      <c r="A132" s="47"/>
      <c r="B132" s="89">
        <f>+'Ark1'!C672</f>
        <v>1999</v>
      </c>
      <c r="C132" s="89">
        <f>+'Ark1'!G672</f>
        <v>3</v>
      </c>
      <c r="D132" s="90" t="str">
        <f t="shared" si="126"/>
        <v>Midt</v>
      </c>
      <c r="E132" s="89">
        <f>+'Ark1'!Q672</f>
        <v>180</v>
      </c>
      <c r="F132" s="47"/>
      <c r="G132" s="89">
        <f>+'Ark1'!R672</f>
        <v>1916</v>
      </c>
      <c r="H132" s="72"/>
      <c r="I132" s="92">
        <f>+'Ark1'!AG672</f>
        <v>14.330801107975438</v>
      </c>
      <c r="J132" s="47"/>
      <c r="K132" s="92">
        <f>+'Ark1'!AH672</f>
        <v>0</v>
      </c>
      <c r="L132" s="150"/>
      <c r="M132" s="47"/>
      <c r="N132" s="150"/>
      <c r="O132" s="90">
        <f>+'Ark1'!S672</f>
        <v>3.4958246346555319</v>
      </c>
      <c r="P132" s="47"/>
      <c r="Q132" s="90">
        <f>+'Ark1'!T672</f>
        <v>4.0929018789144047</v>
      </c>
      <c r="R132" s="47"/>
      <c r="S132" s="90">
        <f>+'Ark1'!U672</f>
        <v>17.200626304801681</v>
      </c>
      <c r="T132" s="47"/>
      <c r="U132" s="92">
        <f>+'Ark1'!W672</f>
        <v>0.99164926931106434</v>
      </c>
      <c r="V132" s="47"/>
      <c r="W132" s="147">
        <f>+'Ark1'!X672</f>
        <v>55.062630480167002</v>
      </c>
      <c r="X132" s="147">
        <f>+'Ark1'!Y672</f>
        <v>12.31732776617954</v>
      </c>
      <c r="Y132" s="92">
        <f>+'Ark1'!Z672</f>
        <v>5.4313633032754911</v>
      </c>
      <c r="Z132" s="90">
        <f>+'Ark1'!Z672</f>
        <v>5.4313633032754911</v>
      </c>
      <c r="AA132" s="90">
        <f>+'Ark1'!AA672</f>
        <v>1.4334518605346944</v>
      </c>
      <c r="AB132" s="90">
        <f>+'Ark1'!AB672</f>
        <v>1.9763031779898013</v>
      </c>
      <c r="AC132" s="90">
        <f t="shared" si="124"/>
        <v>4.9203344281875223</v>
      </c>
      <c r="AD132" s="147">
        <f t="shared" si="125"/>
        <v>10.644444444444444</v>
      </c>
      <c r="AE132" s="47"/>
      <c r="AF132" s="3"/>
      <c r="AG132" s="3"/>
      <c r="AH132" s="22"/>
      <c r="AI132" s="3"/>
      <c r="AJ132" s="3"/>
      <c r="AK132" s="3"/>
      <c r="AL132" s="3"/>
      <c r="AM132" s="3"/>
      <c r="AN132" s="3"/>
    </row>
    <row r="133" spans="1:40" ht="15.6">
      <c r="A133" s="47"/>
      <c r="B133" s="89">
        <f>+'Ark1'!C673</f>
        <v>1999</v>
      </c>
      <c r="C133" s="89">
        <f>+'Ark1'!G673</f>
        <v>4</v>
      </c>
      <c r="D133" s="90" t="str">
        <f t="shared" si="126"/>
        <v>Nord</v>
      </c>
      <c r="E133" s="89">
        <f>+'Ark1'!Q673</f>
        <v>361</v>
      </c>
      <c r="F133" s="47"/>
      <c r="G133" s="89">
        <f>+'Ark1'!R673</f>
        <v>5015</v>
      </c>
      <c r="H133" s="72"/>
      <c r="I133" s="92">
        <f>+'Ark1'!AG673</f>
        <v>36.915018980819148</v>
      </c>
      <c r="J133" s="47"/>
      <c r="K133" s="92">
        <f>+'Ark1'!AH673</f>
        <v>0</v>
      </c>
      <c r="L133" s="150"/>
      <c r="M133" s="47"/>
      <c r="N133" s="150"/>
      <c r="O133" s="90">
        <f>+'Ark1'!S673</f>
        <v>3.659621136590228</v>
      </c>
      <c r="P133" s="47"/>
      <c r="Q133" s="90">
        <f>+'Ark1'!T673</f>
        <v>4.6815553339980047</v>
      </c>
      <c r="R133" s="47"/>
      <c r="S133" s="90">
        <f>+'Ark1'!U673</f>
        <v>16.927836490528421</v>
      </c>
      <c r="T133" s="47"/>
      <c r="U133" s="92">
        <f>+'Ark1'!W673</f>
        <v>2.6719840478564305</v>
      </c>
      <c r="V133" s="47"/>
      <c r="W133" s="147">
        <f>+'Ark1'!X673</f>
        <v>54.675972083748739</v>
      </c>
      <c r="X133" s="147">
        <f>+'Ark1'!Y673</f>
        <v>10.149551345962111</v>
      </c>
      <c r="Y133" s="92">
        <f>+'Ark1'!Z673</f>
        <v>4.9482565693339149</v>
      </c>
      <c r="Z133" s="90">
        <f>+'Ark1'!Z673</f>
        <v>4.9482565693339149</v>
      </c>
      <c r="AA133" s="90">
        <f>+'Ark1'!AA673</f>
        <v>1.7754262139858079</v>
      </c>
      <c r="AB133" s="90">
        <f>+'Ark1'!AB673</f>
        <v>2.3806482971524296</v>
      </c>
      <c r="AC133" s="90">
        <f t="shared" si="124"/>
        <v>4.6255707513758004</v>
      </c>
      <c r="AD133" s="147">
        <f t="shared" si="125"/>
        <v>13.89196675900277</v>
      </c>
      <c r="AE133" s="47"/>
      <c r="AF133" s="3"/>
      <c r="AG133" s="3"/>
      <c r="AH133" s="22"/>
      <c r="AI133" s="3"/>
      <c r="AJ133" s="3"/>
      <c r="AK133" s="3"/>
      <c r="AL133" s="3"/>
      <c r="AM133" s="3"/>
      <c r="AN133" s="3"/>
    </row>
    <row r="134" spans="1:40">
      <c r="A134" s="47"/>
      <c r="B134" s="47"/>
      <c r="C134" s="47"/>
      <c r="D134" s="47"/>
      <c r="E134" s="47"/>
      <c r="F134" s="47"/>
      <c r="G134" s="47"/>
      <c r="H134" s="72"/>
      <c r="I134" s="47"/>
      <c r="J134" s="47"/>
      <c r="K134" s="47"/>
      <c r="L134" s="150"/>
      <c r="M134" s="47"/>
      <c r="N134" s="150"/>
      <c r="O134" s="47"/>
      <c r="P134" s="47"/>
      <c r="Q134" s="47"/>
      <c r="R134" s="47"/>
      <c r="S134" s="47"/>
      <c r="T134" s="47"/>
      <c r="U134" s="47"/>
      <c r="V134" s="47"/>
      <c r="W134" s="47"/>
      <c r="X134" s="47"/>
      <c r="Y134" s="47"/>
      <c r="Z134" s="47"/>
      <c r="AA134" s="47"/>
      <c r="AB134" s="47"/>
      <c r="AC134" s="47"/>
      <c r="AD134" s="47"/>
      <c r="AE134" s="47"/>
      <c r="AF134" s="3"/>
      <c r="AG134" s="3"/>
      <c r="AH134" s="22"/>
      <c r="AI134" s="3"/>
      <c r="AJ134" s="3"/>
      <c r="AK134" s="3"/>
      <c r="AL134" s="3"/>
      <c r="AM134" s="3"/>
      <c r="AN134" s="3"/>
    </row>
    <row r="135" spans="1:40">
      <c r="A135" s="47"/>
      <c r="B135" s="47"/>
      <c r="C135" s="47"/>
      <c r="D135" s="47"/>
      <c r="E135" s="47"/>
      <c r="F135" s="47"/>
      <c r="G135" s="47"/>
      <c r="H135" s="72"/>
      <c r="I135" s="47"/>
      <c r="J135" s="47"/>
      <c r="K135" s="47"/>
      <c r="L135" s="150"/>
      <c r="M135" s="47"/>
      <c r="N135" s="150"/>
      <c r="O135" s="47"/>
      <c r="P135" s="47"/>
      <c r="Q135" s="47"/>
      <c r="R135" s="47"/>
      <c r="S135" s="47"/>
      <c r="T135" s="47"/>
      <c r="U135" s="47"/>
      <c r="V135" s="47"/>
      <c r="W135" s="47"/>
      <c r="X135" s="47"/>
      <c r="Y135" s="47"/>
      <c r="Z135" s="47"/>
      <c r="AA135" s="47"/>
      <c r="AB135" s="47"/>
      <c r="AC135" s="47"/>
      <c r="AD135" s="47"/>
      <c r="AE135" s="47"/>
      <c r="AF135" s="3"/>
      <c r="AG135" s="3"/>
      <c r="AH135" s="22"/>
      <c r="AI135" s="3"/>
      <c r="AJ135" s="3"/>
      <c r="AK135" s="3"/>
      <c r="AL135" s="3"/>
      <c r="AM135" s="3"/>
      <c r="AN135" s="3"/>
    </row>
    <row r="136" spans="1:40">
      <c r="A136" s="3"/>
      <c r="B136" s="3"/>
      <c r="C136" s="3"/>
      <c r="D136" s="3"/>
      <c r="E136" s="3"/>
      <c r="F136" s="3"/>
      <c r="G136" s="3"/>
      <c r="H136" s="16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22"/>
      <c r="AI136" s="3"/>
      <c r="AJ136" s="3"/>
      <c r="AK136" s="3"/>
      <c r="AL136" s="3"/>
      <c r="AM136" s="3"/>
      <c r="AN136" s="3"/>
    </row>
    <row r="137" spans="1:40">
      <c r="A137" s="3"/>
      <c r="I137"/>
      <c r="J137"/>
      <c r="K137"/>
      <c r="L137"/>
      <c r="M137"/>
      <c r="N137"/>
      <c r="O137"/>
      <c r="U137"/>
      <c r="V137"/>
      <c r="W137"/>
      <c r="X137"/>
      <c r="Y137"/>
      <c r="AD137"/>
      <c r="AG137" s="3"/>
      <c r="AH137" s="22"/>
      <c r="AI137" s="3"/>
      <c r="AJ137" s="3"/>
      <c r="AK137" s="3"/>
      <c r="AL137" s="3"/>
      <c r="AM137" s="3"/>
      <c r="AN137" s="3"/>
    </row>
    <row r="138" spans="1:40">
      <c r="I138"/>
      <c r="J138"/>
      <c r="K138"/>
      <c r="L138"/>
      <c r="M138"/>
      <c r="N138"/>
      <c r="O138"/>
      <c r="U138"/>
      <c r="V138"/>
      <c r="W138"/>
      <c r="X138"/>
      <c r="Y138"/>
      <c r="AD138"/>
      <c r="AG138" s="3"/>
      <c r="AH138" s="22"/>
      <c r="AI138" s="3"/>
      <c r="AJ138" s="3"/>
      <c r="AK138" s="3"/>
      <c r="AL138" s="3"/>
      <c r="AM138" s="3"/>
      <c r="AN138" s="3"/>
    </row>
    <row r="139" spans="1:40">
      <c r="I139"/>
      <c r="J139"/>
      <c r="K139"/>
      <c r="L139"/>
      <c r="M139"/>
      <c r="N139"/>
      <c r="O139"/>
      <c r="U139"/>
      <c r="V139"/>
      <c r="W139"/>
      <c r="X139"/>
      <c r="Y139"/>
      <c r="AD139"/>
      <c r="AG139" s="3"/>
      <c r="AH139" s="22"/>
      <c r="AI139" s="3"/>
      <c r="AJ139" s="3"/>
      <c r="AK139" s="3"/>
      <c r="AL139" s="3"/>
      <c r="AM139" s="3"/>
      <c r="AN139" s="3"/>
    </row>
    <row r="140" spans="1:40">
      <c r="I140"/>
      <c r="J140"/>
      <c r="K140"/>
      <c r="L140"/>
      <c r="M140"/>
      <c r="N140"/>
      <c r="O140"/>
      <c r="U140"/>
      <c r="V140"/>
      <c r="W140"/>
      <c r="X140"/>
      <c r="Y140"/>
      <c r="AD140"/>
      <c r="AG140" s="3"/>
      <c r="AH140" s="22"/>
      <c r="AI140" s="3"/>
      <c r="AJ140" s="3"/>
      <c r="AK140" s="3"/>
      <c r="AL140" s="3"/>
      <c r="AM140" s="3"/>
      <c r="AN140" s="3"/>
    </row>
    <row r="141" spans="1:40">
      <c r="I141"/>
      <c r="J141"/>
      <c r="K141"/>
      <c r="L141"/>
      <c r="M141"/>
      <c r="N141"/>
      <c r="O141"/>
      <c r="U141"/>
      <c r="V141"/>
      <c r="W141"/>
      <c r="X141"/>
      <c r="Y141"/>
      <c r="AD141"/>
      <c r="AG141" s="3"/>
      <c r="AH141" s="22"/>
      <c r="AI141" s="3"/>
      <c r="AJ141" s="3"/>
      <c r="AK141" s="3"/>
      <c r="AL141" s="3"/>
      <c r="AM141" s="3"/>
      <c r="AN141" s="3"/>
    </row>
    <row r="142" spans="1:40">
      <c r="I142"/>
      <c r="J142"/>
      <c r="K142"/>
      <c r="L142"/>
      <c r="M142"/>
      <c r="N142"/>
      <c r="O142"/>
      <c r="U142"/>
      <c r="V142"/>
      <c r="W142"/>
      <c r="X142"/>
      <c r="Y142"/>
      <c r="AD142"/>
      <c r="AG142" s="3"/>
      <c r="AH142" s="22"/>
      <c r="AI142" s="3"/>
      <c r="AJ142" s="3"/>
      <c r="AK142" s="3"/>
      <c r="AL142" s="3"/>
      <c r="AM142" s="3"/>
      <c r="AN142" s="3"/>
    </row>
    <row r="143" spans="1:40">
      <c r="P143" s="3"/>
      <c r="Q143" s="3"/>
      <c r="R143" s="3"/>
      <c r="S143" s="3"/>
      <c r="T143" s="3"/>
      <c r="U143" s="58"/>
      <c r="V143" s="58"/>
      <c r="W143" s="16"/>
      <c r="X143" s="16"/>
      <c r="Y143" s="58"/>
      <c r="Z143" s="3"/>
      <c r="AA143" s="3"/>
      <c r="AB143" s="3"/>
      <c r="AC143" s="3"/>
      <c r="AD143" s="16"/>
      <c r="AE143" s="3"/>
      <c r="AF143" s="3"/>
      <c r="AG143" s="3"/>
      <c r="AH143" s="22"/>
      <c r="AI143" s="3"/>
      <c r="AJ143" s="3"/>
      <c r="AK143" s="3"/>
      <c r="AL143" s="3"/>
      <c r="AM143" s="3"/>
      <c r="AN143" s="3"/>
    </row>
    <row r="144" spans="1:40">
      <c r="P144" s="3"/>
      <c r="Q144" s="3"/>
      <c r="R144" s="3"/>
      <c r="S144" s="3"/>
      <c r="T144" s="3"/>
      <c r="U144" s="58"/>
      <c r="V144" s="58"/>
      <c r="W144" s="16"/>
      <c r="X144" s="16"/>
      <c r="Y144" s="58"/>
      <c r="Z144" s="3"/>
      <c r="AA144" s="3"/>
      <c r="AB144" s="3"/>
      <c r="AC144" s="3"/>
      <c r="AD144" s="16"/>
      <c r="AE144" s="3"/>
      <c r="AF144" s="3"/>
      <c r="AG144" s="3"/>
      <c r="AH144" s="22"/>
      <c r="AI144" s="3"/>
      <c r="AJ144" s="3"/>
      <c r="AK144" s="3"/>
      <c r="AL144" s="3"/>
      <c r="AM144" s="3"/>
      <c r="AN144" s="3"/>
    </row>
    <row r="145" spans="16:40">
      <c r="P145" s="3"/>
      <c r="Q145" s="3"/>
      <c r="R145" s="3"/>
      <c r="S145" s="3"/>
      <c r="T145" s="3"/>
      <c r="U145" s="58"/>
      <c r="V145" s="58"/>
      <c r="W145" s="16"/>
      <c r="X145" s="16"/>
      <c r="Y145" s="58"/>
      <c r="Z145" s="3"/>
      <c r="AA145" s="3"/>
      <c r="AB145" s="3"/>
      <c r="AC145" s="3"/>
      <c r="AD145" s="16"/>
      <c r="AE145" s="3"/>
      <c r="AF145" s="3"/>
      <c r="AG145" s="3"/>
      <c r="AH145" s="22"/>
      <c r="AI145" s="3"/>
      <c r="AJ145" s="3"/>
      <c r="AK145" s="3"/>
      <c r="AL145" s="3"/>
      <c r="AM145" s="3"/>
      <c r="AN145" s="3"/>
    </row>
    <row r="146" spans="16:40">
      <c r="P146" s="3"/>
      <c r="Q146" s="3"/>
      <c r="R146" s="3"/>
      <c r="S146" s="3"/>
      <c r="T146" s="3"/>
      <c r="U146" s="58"/>
      <c r="V146" s="58"/>
      <c r="W146" s="16"/>
      <c r="X146" s="16"/>
      <c r="Y146" s="58"/>
      <c r="Z146" s="3"/>
      <c r="AA146" s="3"/>
      <c r="AB146" s="3"/>
      <c r="AC146" s="3"/>
      <c r="AD146" s="16"/>
      <c r="AE146" s="3"/>
      <c r="AF146" s="3"/>
      <c r="AG146" s="3"/>
      <c r="AH146" s="22"/>
      <c r="AI146" s="3"/>
      <c r="AJ146" s="3"/>
      <c r="AK146" s="3"/>
      <c r="AL146" s="3"/>
      <c r="AM146" s="3"/>
      <c r="AN146" s="3"/>
    </row>
    <row r="147" spans="16:40">
      <c r="P147" s="3"/>
      <c r="Q147" s="3"/>
      <c r="R147" s="3"/>
      <c r="S147" s="3"/>
      <c r="T147" s="3"/>
      <c r="U147" s="58"/>
      <c r="V147" s="58"/>
      <c r="W147" s="16"/>
      <c r="X147" s="16"/>
      <c r="Y147" s="58"/>
      <c r="Z147" s="3"/>
      <c r="AA147" s="3"/>
      <c r="AB147" s="3"/>
      <c r="AC147" s="3"/>
      <c r="AD147" s="16"/>
      <c r="AE147" s="3"/>
      <c r="AF147" s="3"/>
      <c r="AG147" s="3"/>
      <c r="AH147" s="22"/>
      <c r="AI147" s="3"/>
      <c r="AJ147" s="3"/>
      <c r="AK147" s="3"/>
      <c r="AL147" s="3"/>
      <c r="AM147" s="3"/>
      <c r="AN147" s="3"/>
    </row>
    <row r="148" spans="16:40">
      <c r="P148" s="3"/>
      <c r="Q148" s="3"/>
      <c r="R148" s="3"/>
      <c r="S148" s="3"/>
      <c r="T148" s="3"/>
      <c r="U148" s="58"/>
      <c r="V148" s="58"/>
      <c r="W148" s="16"/>
      <c r="X148" s="16"/>
      <c r="Y148" s="58"/>
      <c r="Z148" s="3"/>
      <c r="AA148" s="3"/>
      <c r="AB148" s="3"/>
      <c r="AC148" s="3"/>
      <c r="AD148" s="16"/>
      <c r="AE148" s="3"/>
      <c r="AF148" s="3"/>
      <c r="AG148" s="3"/>
      <c r="AH148" s="22"/>
      <c r="AI148" s="3"/>
      <c r="AJ148" s="3"/>
      <c r="AK148" s="3"/>
      <c r="AL148" s="3"/>
      <c r="AM148" s="3"/>
      <c r="AN148" s="3"/>
    </row>
    <row r="149" spans="16:40">
      <c r="P149" s="3"/>
      <c r="Q149" s="3"/>
      <c r="R149" s="3"/>
      <c r="S149" s="3"/>
      <c r="T149" s="3"/>
      <c r="U149" s="58"/>
      <c r="V149" s="58"/>
      <c r="W149" s="16"/>
      <c r="X149" s="16"/>
      <c r="Y149" s="58"/>
      <c r="Z149" s="3"/>
      <c r="AA149" s="3"/>
      <c r="AB149" s="3"/>
      <c r="AC149" s="3"/>
      <c r="AD149" s="16"/>
      <c r="AE149" s="3"/>
      <c r="AF149" s="3"/>
      <c r="AG149" s="3"/>
      <c r="AH149" s="22"/>
      <c r="AI149" s="3"/>
      <c r="AJ149" s="3"/>
      <c r="AK149" s="3"/>
      <c r="AL149" s="3"/>
      <c r="AM149" s="3"/>
      <c r="AN149" s="3"/>
    </row>
    <row r="150" spans="16:40">
      <c r="P150" s="3"/>
      <c r="Q150" s="3"/>
      <c r="R150" s="3"/>
      <c r="S150" s="3"/>
      <c r="T150" s="3"/>
      <c r="U150" s="58"/>
      <c r="V150" s="58"/>
      <c r="W150" s="16"/>
      <c r="X150" s="16"/>
      <c r="Y150" s="58"/>
      <c r="Z150" s="3"/>
      <c r="AA150" s="3"/>
      <c r="AB150" s="3"/>
      <c r="AC150" s="3"/>
      <c r="AD150" s="16"/>
      <c r="AE150" s="3"/>
      <c r="AF150" s="3"/>
      <c r="AG150" s="3"/>
      <c r="AH150" s="22"/>
      <c r="AI150" s="3"/>
      <c r="AJ150" s="3"/>
      <c r="AK150" s="3"/>
      <c r="AL150" s="3"/>
      <c r="AM150" s="3"/>
      <c r="AN150" s="3"/>
    </row>
    <row r="151" spans="16:40">
      <c r="P151" s="3"/>
      <c r="Q151" s="3"/>
      <c r="R151" s="3"/>
      <c r="S151" s="3"/>
      <c r="T151" s="3"/>
      <c r="U151" s="58"/>
      <c r="V151" s="58"/>
      <c r="W151" s="16"/>
      <c r="X151" s="16"/>
      <c r="Y151" s="58"/>
      <c r="Z151" s="3"/>
      <c r="AA151" s="3"/>
      <c r="AB151" s="3"/>
      <c r="AC151" s="3"/>
      <c r="AD151" s="16"/>
      <c r="AE151" s="3"/>
      <c r="AF151" s="3"/>
      <c r="AG151" s="3"/>
      <c r="AH151" s="22"/>
      <c r="AI151" s="3"/>
      <c r="AJ151" s="3"/>
      <c r="AK151" s="3"/>
      <c r="AL151" s="3"/>
      <c r="AM151" s="3"/>
      <c r="AN151" s="3"/>
    </row>
    <row r="152" spans="16:40">
      <c r="P152" s="3"/>
      <c r="Q152" s="3"/>
      <c r="R152" s="3"/>
      <c r="S152" s="3"/>
      <c r="T152" s="3"/>
      <c r="U152" s="58"/>
      <c r="V152" s="58"/>
      <c r="W152" s="16"/>
      <c r="X152" s="16"/>
      <c r="Y152" s="58"/>
      <c r="Z152" s="3"/>
      <c r="AA152" s="3"/>
      <c r="AB152" s="3"/>
      <c r="AC152" s="3"/>
      <c r="AD152" s="16"/>
      <c r="AE152" s="3"/>
      <c r="AF152" s="3"/>
      <c r="AG152" s="3"/>
      <c r="AH152" s="22"/>
      <c r="AI152" s="3"/>
      <c r="AJ152" s="3"/>
      <c r="AK152" s="3"/>
      <c r="AL152" s="3"/>
      <c r="AM152" s="3"/>
      <c r="AN152" s="3"/>
    </row>
    <row r="153" spans="16:40">
      <c r="P153" s="3"/>
      <c r="Q153" s="3"/>
      <c r="R153" s="3"/>
      <c r="S153" s="3"/>
      <c r="T153" s="3"/>
      <c r="U153" s="58"/>
      <c r="V153" s="58"/>
      <c r="W153" s="16"/>
      <c r="X153" s="16"/>
      <c r="Y153" s="58"/>
      <c r="Z153" s="3"/>
      <c r="AA153" s="3"/>
      <c r="AB153" s="3"/>
      <c r="AC153" s="3"/>
      <c r="AD153" s="16"/>
      <c r="AE153" s="3"/>
      <c r="AF153" s="3"/>
      <c r="AG153" s="3"/>
      <c r="AH153" s="22"/>
      <c r="AI153" s="3"/>
      <c r="AJ153" s="3"/>
      <c r="AK153" s="3"/>
      <c r="AL153" s="3"/>
      <c r="AM153" s="3"/>
      <c r="AN153" s="3"/>
    </row>
    <row r="154" spans="16:40">
      <c r="P154" s="3"/>
      <c r="Q154" s="3"/>
      <c r="R154" s="3"/>
      <c r="S154" s="3"/>
      <c r="T154" s="3"/>
      <c r="U154" s="58"/>
      <c r="V154" s="58"/>
      <c r="W154" s="16"/>
      <c r="X154" s="16"/>
      <c r="Y154" s="58"/>
      <c r="Z154" s="3"/>
      <c r="AA154" s="3"/>
      <c r="AB154" s="3"/>
      <c r="AC154" s="3"/>
      <c r="AD154" s="16"/>
      <c r="AE154" s="3"/>
      <c r="AF154" s="3"/>
      <c r="AG154" s="3"/>
      <c r="AH154" s="22"/>
      <c r="AI154" s="3"/>
      <c r="AJ154" s="3"/>
      <c r="AK154" s="3"/>
      <c r="AL154" s="3"/>
      <c r="AM154" s="3"/>
      <c r="AN154" s="3"/>
    </row>
    <row r="155" spans="16:40">
      <c r="P155" s="3"/>
      <c r="Q155" s="3"/>
      <c r="R155" s="3"/>
      <c r="S155" s="3"/>
      <c r="T155" s="3"/>
      <c r="U155" s="58"/>
      <c r="V155" s="58"/>
      <c r="W155" s="16"/>
      <c r="X155" s="16"/>
      <c r="Y155" s="58"/>
      <c r="Z155" s="3"/>
      <c r="AA155" s="3"/>
      <c r="AB155" s="3"/>
      <c r="AC155" s="3"/>
      <c r="AD155" s="16"/>
      <c r="AE155" s="3"/>
      <c r="AF155" s="3"/>
      <c r="AG155" s="3"/>
      <c r="AH155" s="22"/>
      <c r="AI155" s="3"/>
      <c r="AJ155" s="3"/>
      <c r="AK155" s="3"/>
      <c r="AL155" s="3"/>
      <c r="AM155" s="3"/>
      <c r="AN155" s="3"/>
    </row>
    <row r="156" spans="16:40">
      <c r="P156" s="3"/>
      <c r="Q156" s="3"/>
      <c r="R156" s="3"/>
      <c r="S156" s="3"/>
      <c r="T156" s="3"/>
      <c r="U156" s="58"/>
      <c r="V156" s="58"/>
      <c r="W156" s="16"/>
      <c r="X156" s="16"/>
      <c r="Y156" s="58"/>
      <c r="Z156" s="3"/>
      <c r="AA156" s="3"/>
      <c r="AB156" s="3"/>
      <c r="AC156" s="3"/>
      <c r="AD156" s="16"/>
      <c r="AE156" s="3"/>
      <c r="AF156" s="3"/>
      <c r="AG156" s="3"/>
      <c r="AH156" s="22"/>
      <c r="AI156" s="3"/>
      <c r="AJ156" s="3"/>
      <c r="AK156" s="3"/>
      <c r="AL156" s="3"/>
      <c r="AM156" s="3"/>
      <c r="AN156" s="3"/>
    </row>
    <row r="157" spans="16:40">
      <c r="P157" s="3"/>
      <c r="Q157" s="3"/>
      <c r="R157" s="3"/>
      <c r="S157" s="3"/>
      <c r="T157" s="3"/>
      <c r="U157" s="58"/>
      <c r="V157" s="58"/>
      <c r="W157" s="16"/>
      <c r="X157" s="16"/>
      <c r="Y157" s="58"/>
      <c r="Z157" s="3"/>
      <c r="AA157" s="3"/>
      <c r="AB157" s="3"/>
      <c r="AC157" s="3"/>
      <c r="AD157" s="16"/>
      <c r="AE157" s="3"/>
      <c r="AF157" s="3"/>
      <c r="AG157" s="3"/>
      <c r="AH157" s="22"/>
      <c r="AI157" s="3"/>
      <c r="AJ157" s="3"/>
      <c r="AK157" s="3"/>
      <c r="AL157" s="3"/>
      <c r="AM157" s="3"/>
      <c r="AN157" s="3"/>
    </row>
    <row r="158" spans="16:40">
      <c r="P158" s="3"/>
      <c r="Q158" s="3"/>
      <c r="R158" s="3"/>
      <c r="S158" s="3"/>
      <c r="T158" s="3"/>
      <c r="U158" s="58"/>
      <c r="V158" s="58"/>
      <c r="W158" s="16"/>
      <c r="X158" s="16"/>
      <c r="Y158" s="58"/>
      <c r="Z158" s="3"/>
      <c r="AA158" s="3"/>
      <c r="AB158" s="3"/>
      <c r="AC158" s="3"/>
      <c r="AD158" s="16"/>
      <c r="AE158" s="3"/>
      <c r="AF158" s="3"/>
      <c r="AG158" s="3"/>
      <c r="AH158" s="22"/>
      <c r="AI158" s="3"/>
      <c r="AJ158" s="3"/>
      <c r="AK158" s="3"/>
      <c r="AL158" s="3"/>
      <c r="AM158" s="3"/>
      <c r="AN158" s="3"/>
    </row>
    <row r="159" spans="16:40">
      <c r="P159" s="3"/>
      <c r="Q159" s="3"/>
      <c r="R159" s="3"/>
      <c r="S159" s="3"/>
      <c r="T159" s="3"/>
      <c r="U159" s="58"/>
      <c r="V159" s="58"/>
      <c r="W159" s="16"/>
      <c r="X159" s="16"/>
      <c r="Y159" s="58"/>
      <c r="Z159" s="3"/>
      <c r="AA159" s="3"/>
      <c r="AB159" s="3"/>
      <c r="AC159" s="3"/>
      <c r="AD159" s="16"/>
      <c r="AE159" s="3"/>
      <c r="AF159" s="3"/>
      <c r="AG159" s="3"/>
      <c r="AH159" s="22"/>
      <c r="AI159" s="3"/>
      <c r="AJ159" s="3"/>
      <c r="AK159" s="3"/>
      <c r="AL159" s="3"/>
      <c r="AM159" s="3"/>
      <c r="AN159" s="3"/>
    </row>
    <row r="160" spans="16:40">
      <c r="P160" s="3"/>
      <c r="Q160" s="3"/>
      <c r="R160" s="3"/>
      <c r="S160" s="3"/>
      <c r="T160" s="3"/>
      <c r="U160" s="58"/>
      <c r="V160" s="58"/>
      <c r="W160" s="16"/>
      <c r="X160" s="16"/>
      <c r="Y160" s="58"/>
      <c r="Z160" s="3"/>
      <c r="AA160" s="3"/>
      <c r="AB160" s="3"/>
      <c r="AC160" s="3"/>
      <c r="AD160" s="16"/>
      <c r="AE160" s="3"/>
      <c r="AF160" s="3"/>
      <c r="AG160" s="3"/>
      <c r="AH160" s="22"/>
      <c r="AI160" s="3"/>
      <c r="AJ160" s="3"/>
      <c r="AK160" s="3"/>
      <c r="AL160" s="3"/>
      <c r="AM160" s="3"/>
      <c r="AN160" s="3"/>
    </row>
    <row r="161" spans="16:40">
      <c r="P161" s="3"/>
      <c r="Q161" s="3"/>
      <c r="R161" s="3"/>
      <c r="S161" s="3"/>
      <c r="T161" s="3"/>
      <c r="U161" s="58"/>
      <c r="V161" s="58"/>
      <c r="W161" s="16"/>
      <c r="X161" s="16"/>
      <c r="Y161" s="58"/>
      <c r="Z161" s="3"/>
      <c r="AA161" s="3"/>
      <c r="AB161" s="3"/>
      <c r="AC161" s="3"/>
      <c r="AD161" s="16"/>
      <c r="AE161" s="3"/>
      <c r="AF161" s="3"/>
      <c r="AG161" s="3"/>
      <c r="AH161" s="22"/>
      <c r="AI161" s="3"/>
      <c r="AJ161" s="3"/>
      <c r="AK161" s="3"/>
      <c r="AL161" s="3"/>
      <c r="AM161" s="3"/>
      <c r="AN161" s="3"/>
    </row>
    <row r="162" spans="16:40">
      <c r="P162" s="3"/>
      <c r="Q162" s="3"/>
      <c r="R162" s="3"/>
      <c r="S162" s="3"/>
      <c r="T162" s="3"/>
      <c r="U162" s="58"/>
      <c r="V162" s="58"/>
      <c r="W162" s="16"/>
      <c r="X162" s="16"/>
      <c r="Y162" s="58"/>
      <c r="Z162" s="3"/>
      <c r="AA162" s="3"/>
      <c r="AB162" s="3"/>
      <c r="AC162" s="3"/>
      <c r="AD162" s="16"/>
      <c r="AE162" s="3"/>
      <c r="AF162" s="3"/>
      <c r="AG162" s="3"/>
      <c r="AH162" s="22"/>
      <c r="AI162" s="3"/>
      <c r="AJ162" s="3"/>
      <c r="AK162" s="3"/>
      <c r="AL162" s="3"/>
      <c r="AM162" s="3"/>
      <c r="AN162" s="3"/>
    </row>
    <row r="163" spans="16:40">
      <c r="P163" s="3"/>
      <c r="Q163" s="3"/>
      <c r="R163" s="3"/>
      <c r="S163" s="3"/>
      <c r="T163" s="3"/>
      <c r="U163" s="58"/>
      <c r="V163" s="58"/>
      <c r="W163" s="16"/>
      <c r="X163" s="16"/>
      <c r="Y163" s="58"/>
      <c r="Z163" s="3"/>
      <c r="AA163" s="3"/>
      <c r="AB163" s="3"/>
      <c r="AC163" s="3"/>
      <c r="AD163" s="16"/>
      <c r="AE163" s="3"/>
      <c r="AF163" s="3"/>
      <c r="AG163" s="3"/>
      <c r="AH163" s="22"/>
      <c r="AI163" s="3"/>
      <c r="AJ163" s="3"/>
      <c r="AK163" s="3"/>
      <c r="AL163" s="3"/>
      <c r="AM163" s="3"/>
      <c r="AN163" s="3"/>
    </row>
    <row r="164" spans="16:40">
      <c r="P164" s="3"/>
      <c r="Q164" s="3"/>
      <c r="R164" s="3"/>
      <c r="S164" s="3"/>
      <c r="T164" s="3"/>
      <c r="U164" s="58"/>
      <c r="V164" s="58"/>
      <c r="W164" s="16"/>
      <c r="X164" s="16"/>
      <c r="Y164" s="58"/>
      <c r="Z164" s="3"/>
      <c r="AA164" s="3"/>
      <c r="AB164" s="3"/>
      <c r="AC164" s="3"/>
      <c r="AD164" s="16"/>
      <c r="AE164" s="3"/>
      <c r="AF164" s="3"/>
      <c r="AG164" s="3"/>
      <c r="AH164" s="22"/>
      <c r="AI164" s="3"/>
      <c r="AJ164" s="3"/>
      <c r="AK164" s="3"/>
      <c r="AL164" s="3"/>
      <c r="AM164" s="3"/>
      <c r="AN164" s="3"/>
    </row>
    <row r="165" spans="16:40">
      <c r="P165" s="3"/>
      <c r="Q165" s="3"/>
      <c r="R165" s="3"/>
      <c r="S165" s="3"/>
      <c r="T165" s="3"/>
      <c r="U165" s="58"/>
      <c r="V165" s="58"/>
      <c r="W165" s="16"/>
      <c r="X165" s="16"/>
      <c r="Y165" s="58"/>
      <c r="Z165" s="3"/>
      <c r="AA165" s="3"/>
      <c r="AB165" s="3"/>
      <c r="AC165" s="3"/>
      <c r="AD165" s="16"/>
      <c r="AE165" s="3"/>
      <c r="AF165" s="3"/>
      <c r="AG165" s="3"/>
      <c r="AH165" s="22"/>
      <c r="AI165" s="3"/>
      <c r="AJ165" s="3"/>
      <c r="AK165" s="3"/>
      <c r="AL165" s="3"/>
      <c r="AM165" s="3"/>
      <c r="AN165" s="3"/>
    </row>
    <row r="166" spans="16:40">
      <c r="P166" s="3"/>
      <c r="Q166" s="3"/>
      <c r="R166" s="3"/>
      <c r="S166" s="3"/>
      <c r="T166" s="3"/>
      <c r="U166" s="58"/>
      <c r="V166" s="58"/>
      <c r="W166" s="16"/>
      <c r="X166" s="16"/>
      <c r="Y166" s="58"/>
      <c r="Z166" s="3"/>
      <c r="AA166" s="3"/>
      <c r="AB166" s="3"/>
      <c r="AC166" s="3"/>
      <c r="AD166" s="16"/>
      <c r="AE166" s="3"/>
      <c r="AF166" s="3"/>
      <c r="AG166" s="3"/>
      <c r="AH166" s="22"/>
      <c r="AI166" s="3"/>
      <c r="AJ166" s="3"/>
      <c r="AK166" s="3"/>
      <c r="AL166" s="3"/>
      <c r="AM166" s="3"/>
      <c r="AN166" s="3"/>
    </row>
    <row r="167" spans="16:40">
      <c r="P167" s="3"/>
      <c r="Q167" s="3"/>
      <c r="R167" s="3"/>
      <c r="S167" s="3"/>
      <c r="T167" s="3"/>
      <c r="U167" s="58"/>
      <c r="V167" s="58"/>
      <c r="W167" s="16"/>
      <c r="X167" s="16"/>
      <c r="Y167" s="58"/>
      <c r="Z167" s="3"/>
      <c r="AA167" s="3"/>
      <c r="AB167" s="3"/>
      <c r="AC167" s="3"/>
      <c r="AD167" s="16"/>
      <c r="AE167" s="3"/>
      <c r="AF167" s="3"/>
      <c r="AG167" s="3"/>
      <c r="AH167" s="22"/>
      <c r="AI167" s="3"/>
      <c r="AJ167" s="3"/>
      <c r="AK167" s="3"/>
      <c r="AL167" s="3"/>
      <c r="AM167" s="3"/>
      <c r="AN167" s="3"/>
    </row>
    <row r="168" spans="16:40">
      <c r="P168" s="3"/>
      <c r="Q168" s="3"/>
      <c r="R168" s="3"/>
      <c r="S168" s="3"/>
      <c r="T168" s="3"/>
      <c r="U168" s="58"/>
      <c r="V168" s="58"/>
      <c r="W168" s="16"/>
      <c r="X168" s="16"/>
      <c r="Y168" s="58"/>
      <c r="Z168" s="3"/>
      <c r="AA168" s="3"/>
      <c r="AB168" s="3"/>
      <c r="AC168" s="3"/>
      <c r="AD168" s="16"/>
      <c r="AE168" s="3"/>
      <c r="AF168" s="3"/>
      <c r="AG168" s="3"/>
      <c r="AH168" s="22"/>
      <c r="AI168" s="3"/>
      <c r="AJ168" s="3"/>
      <c r="AK168" s="3"/>
      <c r="AL168" s="3"/>
      <c r="AM168" s="3"/>
      <c r="AN168" s="3"/>
    </row>
    <row r="169" spans="16:40">
      <c r="P169" s="3"/>
      <c r="Q169" s="3"/>
      <c r="R169" s="3"/>
      <c r="S169" s="3"/>
      <c r="T169" s="3"/>
      <c r="U169" s="58"/>
      <c r="V169" s="58"/>
      <c r="W169" s="16"/>
      <c r="X169" s="16"/>
      <c r="Y169" s="58"/>
      <c r="Z169" s="3"/>
      <c r="AA169" s="3"/>
      <c r="AB169" s="3"/>
      <c r="AC169" s="3"/>
      <c r="AD169" s="16"/>
      <c r="AE169" s="3"/>
      <c r="AF169" s="3"/>
      <c r="AG169" s="3"/>
      <c r="AH169" s="22"/>
      <c r="AI169" s="3"/>
      <c r="AJ169" s="3"/>
      <c r="AK169" s="3"/>
      <c r="AL169" s="3"/>
      <c r="AM169" s="3"/>
      <c r="AN169" s="3"/>
    </row>
    <row r="170" spans="16:40">
      <c r="P170" s="3"/>
      <c r="Q170" s="3"/>
      <c r="R170" s="3"/>
      <c r="S170" s="3"/>
      <c r="T170" s="3"/>
      <c r="U170" s="58"/>
      <c r="V170" s="58"/>
      <c r="W170" s="16"/>
      <c r="X170" s="16"/>
      <c r="Y170" s="58"/>
      <c r="Z170" s="3"/>
      <c r="AA170" s="3"/>
      <c r="AB170" s="3"/>
      <c r="AC170" s="3"/>
      <c r="AD170" s="16"/>
      <c r="AE170" s="3"/>
      <c r="AF170" s="3"/>
      <c r="AG170" s="3"/>
      <c r="AH170" s="22"/>
      <c r="AI170" s="3"/>
      <c r="AJ170" s="3"/>
      <c r="AK170" s="3"/>
      <c r="AL170" s="3"/>
      <c r="AM170" s="3"/>
      <c r="AN170" s="3"/>
    </row>
    <row r="171" spans="16:40">
      <c r="P171" s="3"/>
      <c r="Q171" s="3"/>
      <c r="R171" s="3"/>
      <c r="S171" s="3"/>
      <c r="T171" s="3"/>
      <c r="U171" s="58"/>
      <c r="V171" s="58"/>
      <c r="W171" s="16"/>
      <c r="X171" s="16"/>
      <c r="Y171" s="58"/>
      <c r="Z171" s="3"/>
      <c r="AA171" s="3"/>
      <c r="AB171" s="3"/>
      <c r="AC171" s="3"/>
      <c r="AD171" s="16"/>
      <c r="AE171" s="3"/>
      <c r="AF171" s="3"/>
      <c r="AG171" s="3"/>
      <c r="AH171" s="22"/>
      <c r="AI171" s="3"/>
      <c r="AJ171" s="3"/>
      <c r="AK171" s="3"/>
      <c r="AL171" s="3"/>
      <c r="AM171" s="3"/>
      <c r="AN171" s="3"/>
    </row>
    <row r="172" spans="16:40">
      <c r="P172" s="3"/>
      <c r="Q172" s="3"/>
      <c r="R172" s="3"/>
      <c r="S172" s="3"/>
      <c r="T172" s="3"/>
      <c r="U172" s="58"/>
      <c r="V172" s="58"/>
      <c r="W172" s="16"/>
      <c r="X172" s="16"/>
      <c r="Y172" s="58"/>
      <c r="Z172" s="3"/>
      <c r="AA172" s="3"/>
      <c r="AB172" s="3"/>
      <c r="AC172" s="3"/>
      <c r="AD172" s="16"/>
      <c r="AE172" s="3"/>
      <c r="AF172" s="3"/>
      <c r="AG172" s="3"/>
      <c r="AH172" s="22"/>
      <c r="AI172" s="3"/>
      <c r="AJ172" s="3"/>
      <c r="AK172" s="3"/>
      <c r="AL172" s="3"/>
      <c r="AM172" s="3"/>
      <c r="AN172" s="3"/>
    </row>
    <row r="173" spans="16:40">
      <c r="P173" s="3"/>
      <c r="Q173" s="3"/>
      <c r="R173" s="3"/>
      <c r="S173" s="3"/>
      <c r="T173" s="3"/>
      <c r="U173" s="58"/>
      <c r="V173" s="58"/>
      <c r="W173" s="16"/>
      <c r="X173" s="16"/>
      <c r="Y173" s="58"/>
      <c r="Z173" s="3"/>
      <c r="AA173" s="3"/>
      <c r="AB173" s="3"/>
      <c r="AC173" s="3"/>
      <c r="AD173" s="16"/>
      <c r="AE173" s="3"/>
      <c r="AF173" s="3"/>
      <c r="AG173" s="3"/>
      <c r="AH173" s="22"/>
      <c r="AI173" s="3"/>
      <c r="AJ173" s="3"/>
      <c r="AK173" s="3"/>
      <c r="AL173" s="3"/>
      <c r="AM173" s="3"/>
      <c r="AN173" s="3"/>
    </row>
    <row r="174" spans="16:40">
      <c r="P174" s="3"/>
      <c r="Q174" s="3"/>
      <c r="R174" s="3"/>
      <c r="S174" s="3"/>
      <c r="T174" s="3"/>
      <c r="U174" s="58"/>
      <c r="V174" s="58"/>
      <c r="W174" s="16"/>
      <c r="X174" s="16"/>
      <c r="Y174" s="58"/>
      <c r="Z174" s="3"/>
      <c r="AA174" s="3"/>
      <c r="AB174" s="3"/>
      <c r="AC174" s="3"/>
      <c r="AD174" s="16"/>
      <c r="AE174" s="3"/>
      <c r="AF174" s="3"/>
      <c r="AG174" s="3"/>
      <c r="AH174" s="22"/>
      <c r="AI174" s="3"/>
      <c r="AJ174" s="3"/>
      <c r="AK174" s="3"/>
      <c r="AL174" s="3"/>
      <c r="AM174" s="3"/>
      <c r="AN174" s="3"/>
    </row>
    <row r="175" spans="16:40">
      <c r="P175" s="3"/>
      <c r="Q175" s="3"/>
      <c r="R175" s="3"/>
      <c r="S175" s="3"/>
      <c r="T175" s="3"/>
      <c r="U175" s="58"/>
      <c r="V175" s="58"/>
      <c r="W175" s="16"/>
      <c r="X175" s="16"/>
      <c r="Y175" s="58"/>
      <c r="Z175" s="3"/>
      <c r="AA175" s="3"/>
      <c r="AB175" s="3"/>
      <c r="AC175" s="3"/>
      <c r="AD175" s="16"/>
      <c r="AE175" s="3"/>
      <c r="AF175" s="3"/>
      <c r="AG175" s="3"/>
      <c r="AH175" s="22"/>
      <c r="AI175" s="3"/>
      <c r="AJ175" s="3"/>
      <c r="AK175" s="3"/>
      <c r="AL175" s="3"/>
      <c r="AM175" s="3"/>
      <c r="AN175" s="3"/>
    </row>
    <row r="176" spans="16:40">
      <c r="P176" s="3"/>
      <c r="Q176" s="3"/>
      <c r="R176" s="3"/>
      <c r="S176" s="3"/>
      <c r="T176" s="3"/>
      <c r="U176" s="58"/>
      <c r="V176" s="58"/>
      <c r="W176" s="16"/>
      <c r="X176" s="16"/>
      <c r="Y176" s="58"/>
      <c r="Z176" s="3"/>
      <c r="AA176" s="3"/>
      <c r="AB176" s="3"/>
      <c r="AC176" s="3"/>
      <c r="AD176" s="16"/>
      <c r="AE176" s="3"/>
      <c r="AF176" s="3"/>
      <c r="AG176" s="3"/>
      <c r="AH176" s="22"/>
      <c r="AI176" s="3"/>
      <c r="AJ176" s="3"/>
      <c r="AK176" s="3"/>
      <c r="AL176" s="3"/>
      <c r="AM176" s="3"/>
      <c r="AN176" s="3"/>
    </row>
    <row r="177" spans="16:42">
      <c r="P177" s="3"/>
      <c r="Q177" s="3"/>
      <c r="R177" s="3"/>
      <c r="S177" s="3"/>
      <c r="T177" s="3"/>
      <c r="U177" s="58"/>
      <c r="V177" s="58"/>
      <c r="W177" s="16"/>
      <c r="X177" s="16"/>
      <c r="Y177" s="58"/>
      <c r="Z177" s="3"/>
      <c r="AA177" s="3"/>
      <c r="AB177" s="3"/>
      <c r="AC177" s="3"/>
      <c r="AD177" s="16"/>
      <c r="AE177" s="3"/>
      <c r="AF177" s="3"/>
      <c r="AG177" s="3"/>
      <c r="AH177" s="22"/>
      <c r="AI177" s="3"/>
      <c r="AJ177" s="3"/>
      <c r="AK177" s="3"/>
      <c r="AL177" s="3"/>
      <c r="AM177" s="3"/>
      <c r="AN177" s="3"/>
    </row>
    <row r="178" spans="16:42">
      <c r="P178" s="3"/>
      <c r="Q178" s="3"/>
      <c r="R178" s="3"/>
      <c r="S178" s="3"/>
      <c r="T178" s="3"/>
      <c r="U178" s="58"/>
      <c r="V178" s="58"/>
      <c r="W178" s="16"/>
      <c r="X178" s="16"/>
      <c r="Y178" s="58"/>
      <c r="Z178" s="3"/>
      <c r="AA178" s="3"/>
      <c r="AB178" s="3"/>
      <c r="AC178" s="3"/>
      <c r="AD178" s="16"/>
      <c r="AE178" s="3"/>
      <c r="AF178" s="3"/>
      <c r="AG178" s="3"/>
      <c r="AH178" s="22"/>
      <c r="AI178" s="3"/>
      <c r="AJ178" s="3"/>
      <c r="AK178" s="3"/>
      <c r="AL178" s="3"/>
      <c r="AM178" s="3"/>
      <c r="AN178" s="3"/>
    </row>
    <row r="179" spans="16:42">
      <c r="P179" s="3"/>
      <c r="Q179" s="3"/>
      <c r="R179" s="3"/>
      <c r="S179" s="3"/>
      <c r="T179" s="3"/>
      <c r="U179" s="58"/>
      <c r="V179" s="58"/>
      <c r="W179" s="16"/>
      <c r="X179" s="16"/>
      <c r="Y179" s="58"/>
      <c r="Z179" s="3"/>
      <c r="AA179" s="3"/>
      <c r="AB179" s="3"/>
      <c r="AC179" s="3"/>
      <c r="AD179" s="16"/>
      <c r="AE179" s="3"/>
      <c r="AF179" s="3"/>
      <c r="AG179" s="3"/>
      <c r="AH179" s="22"/>
      <c r="AI179" s="3"/>
      <c r="AJ179" s="3"/>
      <c r="AK179" s="3"/>
      <c r="AL179" s="3"/>
      <c r="AM179" s="3"/>
      <c r="AN179" s="3"/>
    </row>
    <row r="180" spans="16:42">
      <c r="P180" s="3"/>
      <c r="Q180" s="3"/>
      <c r="R180" s="3"/>
      <c r="S180" s="3"/>
      <c r="T180" s="3"/>
      <c r="U180" s="58"/>
      <c r="V180" s="58"/>
      <c r="W180" s="16"/>
      <c r="X180" s="16"/>
      <c r="Y180" s="58"/>
      <c r="Z180" s="3"/>
      <c r="AA180" s="3"/>
      <c r="AB180" s="3"/>
      <c r="AC180" s="3"/>
      <c r="AD180" s="16"/>
      <c r="AE180" s="3"/>
      <c r="AF180" s="3"/>
      <c r="AG180" s="3"/>
      <c r="AH180" s="22"/>
      <c r="AI180" s="3"/>
      <c r="AJ180" s="3"/>
      <c r="AK180" s="3"/>
      <c r="AL180" s="3"/>
      <c r="AM180" s="3"/>
      <c r="AN180" s="3"/>
      <c r="AP180" s="22"/>
    </row>
    <row r="181" spans="16:42">
      <c r="P181" s="3"/>
      <c r="Q181" s="3"/>
      <c r="R181" s="3"/>
      <c r="S181" s="3"/>
      <c r="T181" s="3"/>
      <c r="U181" s="58"/>
      <c r="V181" s="58"/>
      <c r="W181" s="16"/>
      <c r="X181" s="16"/>
      <c r="Y181" s="58"/>
      <c r="Z181" s="3"/>
      <c r="AA181" s="3"/>
      <c r="AB181" s="3"/>
      <c r="AC181" s="3"/>
      <c r="AD181" s="16"/>
      <c r="AE181" s="3"/>
      <c r="AF181" s="3"/>
      <c r="AG181" s="3"/>
      <c r="AH181" s="22"/>
      <c r="AI181" s="3"/>
      <c r="AJ181" s="3"/>
      <c r="AK181" s="3"/>
      <c r="AL181" s="3"/>
      <c r="AM181" s="3"/>
      <c r="AN181" s="3"/>
      <c r="AP181" s="22"/>
    </row>
    <row r="182" spans="16:42" ht="12.75" customHeight="1">
      <c r="P182" s="3"/>
      <c r="Q182" s="3"/>
      <c r="R182" s="3"/>
      <c r="S182" s="3"/>
      <c r="T182" s="3"/>
      <c r="U182" s="58"/>
      <c r="V182" s="58"/>
      <c r="W182" s="16"/>
      <c r="X182" s="16"/>
      <c r="Y182" s="58"/>
      <c r="Z182" s="3"/>
      <c r="AA182" s="3"/>
      <c r="AB182" s="3"/>
      <c r="AC182" s="3"/>
      <c r="AD182" s="16"/>
      <c r="AE182" s="3"/>
      <c r="AF182" s="3"/>
      <c r="AG182" s="3"/>
      <c r="AH182" s="22"/>
      <c r="AI182" s="3"/>
      <c r="AJ182" s="3"/>
      <c r="AK182" s="3"/>
      <c r="AL182" s="3"/>
      <c r="AM182" s="3"/>
      <c r="AN182" s="3"/>
      <c r="AP182" s="22"/>
    </row>
    <row r="183" spans="16:42">
      <c r="P183" s="3"/>
      <c r="Q183" s="3"/>
      <c r="R183" s="3"/>
      <c r="S183" s="3"/>
      <c r="T183" s="3"/>
      <c r="U183" s="58"/>
      <c r="V183" s="58"/>
      <c r="W183" s="16"/>
      <c r="X183" s="16"/>
      <c r="Y183" s="58"/>
      <c r="Z183" s="3"/>
      <c r="AA183" s="3"/>
      <c r="AB183" s="3"/>
      <c r="AC183" s="3"/>
      <c r="AD183" s="16"/>
      <c r="AE183" s="3"/>
      <c r="AF183" s="3"/>
      <c r="AG183" s="3"/>
      <c r="AH183" s="22"/>
      <c r="AI183" s="3"/>
      <c r="AJ183" s="3"/>
      <c r="AK183" s="3"/>
      <c r="AL183" s="3"/>
      <c r="AM183" s="3"/>
      <c r="AN183" s="3"/>
      <c r="AP183" s="22"/>
    </row>
    <row r="184" spans="16:42">
      <c r="P184" s="3"/>
      <c r="Q184" s="3"/>
      <c r="R184" s="3"/>
      <c r="S184" s="3"/>
      <c r="T184" s="3"/>
      <c r="U184" s="58"/>
      <c r="V184" s="58"/>
      <c r="W184" s="16"/>
      <c r="X184" s="16"/>
      <c r="Y184" s="58"/>
      <c r="Z184" s="3"/>
      <c r="AA184" s="3"/>
      <c r="AB184" s="3"/>
      <c r="AC184" s="3"/>
      <c r="AD184" s="16"/>
      <c r="AE184" s="3"/>
      <c r="AF184" s="3"/>
      <c r="AG184" s="3"/>
      <c r="AH184" s="22"/>
      <c r="AI184" s="3"/>
      <c r="AJ184" s="3"/>
      <c r="AK184" s="3"/>
      <c r="AL184" s="3"/>
      <c r="AM184" s="3"/>
      <c r="AN184" s="3"/>
      <c r="AP184" s="22"/>
    </row>
    <row r="185" spans="16:42">
      <c r="P185" s="3"/>
      <c r="Q185" s="3"/>
      <c r="R185" s="3"/>
      <c r="S185" s="3"/>
      <c r="T185" s="3"/>
      <c r="U185" s="58"/>
      <c r="V185" s="58"/>
      <c r="W185" s="16"/>
      <c r="X185" s="16"/>
      <c r="Y185" s="58"/>
      <c r="Z185" s="3"/>
      <c r="AA185" s="3"/>
      <c r="AB185" s="3"/>
      <c r="AC185" s="3"/>
      <c r="AD185" s="16"/>
      <c r="AE185" s="3"/>
      <c r="AF185" s="3"/>
      <c r="AG185" s="3"/>
      <c r="AH185" s="22"/>
      <c r="AI185" s="3"/>
      <c r="AJ185" s="3"/>
      <c r="AK185" s="3"/>
      <c r="AL185" s="3"/>
      <c r="AM185" s="3"/>
      <c r="AN185" s="3"/>
      <c r="AP185" s="22"/>
    </row>
    <row r="186" spans="16:42">
      <c r="P186" s="3"/>
      <c r="Q186" s="3"/>
      <c r="R186" s="3"/>
      <c r="S186" s="3"/>
      <c r="T186" s="3"/>
      <c r="U186" s="58"/>
      <c r="V186" s="58"/>
      <c r="W186" s="16"/>
      <c r="X186" s="16"/>
      <c r="Y186" s="58"/>
      <c r="Z186" s="3"/>
      <c r="AA186" s="3"/>
      <c r="AB186" s="3"/>
      <c r="AC186" s="3"/>
      <c r="AD186" s="16"/>
      <c r="AE186" s="3"/>
      <c r="AF186" s="3"/>
      <c r="AG186" s="3"/>
      <c r="AH186" s="22"/>
      <c r="AI186" s="3"/>
      <c r="AJ186" s="3"/>
      <c r="AK186" s="3"/>
      <c r="AL186" s="3"/>
      <c r="AM186" s="3"/>
      <c r="AN186" s="3"/>
      <c r="AP186" s="22"/>
    </row>
    <row r="187" spans="16:42">
      <c r="P187" s="3"/>
      <c r="Q187" s="3"/>
      <c r="R187" s="3"/>
      <c r="S187" s="3"/>
      <c r="T187" s="3"/>
      <c r="U187" s="58"/>
      <c r="V187" s="58"/>
      <c r="W187" s="16"/>
      <c r="X187" s="16"/>
      <c r="Y187" s="58"/>
      <c r="Z187" s="3"/>
      <c r="AA187" s="3"/>
      <c r="AB187" s="3"/>
      <c r="AC187" s="3"/>
      <c r="AD187" s="16"/>
      <c r="AE187" s="3"/>
      <c r="AF187" s="3"/>
      <c r="AG187" s="3"/>
      <c r="AH187" s="22"/>
      <c r="AI187" s="3"/>
      <c r="AJ187" s="3"/>
      <c r="AK187" s="3"/>
      <c r="AL187" s="3"/>
      <c r="AM187" s="3"/>
      <c r="AN187" s="3"/>
      <c r="AP187" s="22"/>
    </row>
    <row r="188" spans="16:42">
      <c r="P188" s="3"/>
      <c r="Q188" s="3"/>
      <c r="R188" s="3"/>
      <c r="S188" s="3"/>
      <c r="T188" s="3"/>
      <c r="U188" s="58"/>
      <c r="V188" s="58"/>
      <c r="W188" s="16"/>
      <c r="X188" s="16"/>
      <c r="Y188" s="58"/>
      <c r="Z188" s="3"/>
      <c r="AA188" s="3"/>
      <c r="AB188" s="3"/>
      <c r="AC188" s="3"/>
      <c r="AD188" s="16"/>
      <c r="AE188" s="3"/>
      <c r="AF188" s="3"/>
      <c r="AG188" s="3"/>
      <c r="AH188" s="22"/>
      <c r="AI188" s="3"/>
      <c r="AJ188" s="3"/>
      <c r="AK188" s="3"/>
      <c r="AL188" s="3"/>
      <c r="AM188" s="3"/>
      <c r="AN188" s="3"/>
      <c r="AP188" s="22"/>
    </row>
    <row r="189" spans="16:42">
      <c r="P189" s="3"/>
      <c r="Q189" s="3"/>
      <c r="R189" s="3"/>
      <c r="S189" s="3"/>
      <c r="T189" s="3"/>
      <c r="U189" s="58"/>
      <c r="V189" s="58"/>
      <c r="W189" s="16"/>
      <c r="X189" s="16"/>
      <c r="Y189" s="58"/>
      <c r="Z189" s="3"/>
      <c r="AA189" s="3"/>
      <c r="AB189" s="3"/>
      <c r="AC189" s="3"/>
      <c r="AD189" s="16"/>
      <c r="AE189" s="3"/>
      <c r="AF189" s="3"/>
      <c r="AG189" s="3"/>
      <c r="AH189" s="22"/>
      <c r="AI189" s="3"/>
      <c r="AJ189" s="3"/>
      <c r="AK189" s="3"/>
      <c r="AL189" s="3"/>
      <c r="AM189" s="3"/>
      <c r="AN189" s="3"/>
      <c r="AP189" s="22"/>
    </row>
    <row r="190" spans="16:42">
      <c r="P190" s="3"/>
      <c r="Q190" s="3"/>
      <c r="R190" s="3"/>
      <c r="S190" s="3"/>
      <c r="T190" s="3"/>
      <c r="U190" s="58"/>
      <c r="V190" s="58"/>
      <c r="W190" s="16"/>
      <c r="X190" s="16"/>
      <c r="Y190" s="58"/>
      <c r="Z190" s="3"/>
      <c r="AA190" s="3"/>
      <c r="AB190" s="3"/>
      <c r="AC190" s="3"/>
      <c r="AD190" s="16"/>
      <c r="AE190" s="3"/>
      <c r="AF190" s="3"/>
      <c r="AG190" s="3"/>
      <c r="AH190" s="22"/>
      <c r="AI190" s="3"/>
      <c r="AJ190" s="3"/>
      <c r="AK190" s="3"/>
      <c r="AL190" s="3"/>
      <c r="AM190" s="3"/>
      <c r="AN190" s="3"/>
      <c r="AP190" s="22"/>
    </row>
    <row r="191" spans="16:42">
      <c r="P191" s="3"/>
      <c r="Q191" s="3"/>
      <c r="R191" s="3"/>
      <c r="S191" s="3"/>
      <c r="T191" s="3"/>
      <c r="U191" s="58"/>
      <c r="V191" s="58"/>
      <c r="W191" s="16"/>
      <c r="X191" s="16"/>
      <c r="Y191" s="58"/>
      <c r="Z191" s="3"/>
      <c r="AA191" s="3"/>
      <c r="AB191" s="3"/>
      <c r="AC191" s="3"/>
      <c r="AD191" s="16"/>
      <c r="AE191" s="3"/>
      <c r="AF191" s="3"/>
      <c r="AG191" s="3"/>
      <c r="AH191" s="22"/>
      <c r="AI191" s="3"/>
      <c r="AJ191" s="3"/>
      <c r="AK191" s="3"/>
      <c r="AL191" s="3"/>
      <c r="AM191" s="3"/>
      <c r="AN191" s="3"/>
      <c r="AP191" s="22"/>
    </row>
    <row r="192" spans="16:42">
      <c r="P192" s="3"/>
      <c r="Q192" s="3"/>
      <c r="R192" s="3"/>
      <c r="S192" s="3"/>
      <c r="T192" s="3"/>
      <c r="U192" s="58"/>
      <c r="V192" s="58"/>
      <c r="W192" s="16"/>
      <c r="X192" s="16"/>
      <c r="Y192" s="58"/>
      <c r="Z192" s="3"/>
      <c r="AA192" s="3"/>
      <c r="AB192" s="3"/>
      <c r="AC192" s="3"/>
      <c r="AD192" s="16"/>
      <c r="AE192" s="3"/>
      <c r="AF192" s="3"/>
      <c r="AG192" s="3"/>
      <c r="AH192" s="22"/>
      <c r="AI192" s="3"/>
      <c r="AJ192" s="3"/>
      <c r="AK192" s="3"/>
      <c r="AL192" s="3"/>
      <c r="AM192" s="3"/>
      <c r="AN192" s="3"/>
      <c r="AP192" s="22"/>
    </row>
    <row r="193" spans="16:42">
      <c r="P193" s="3"/>
      <c r="Q193" s="3"/>
      <c r="R193" s="3"/>
      <c r="S193" s="3"/>
      <c r="T193" s="3"/>
      <c r="U193" s="58"/>
      <c r="V193" s="58"/>
      <c r="W193" s="16"/>
      <c r="X193" s="16"/>
      <c r="Y193" s="58"/>
      <c r="Z193" s="3"/>
      <c r="AA193" s="3"/>
      <c r="AB193" s="3"/>
      <c r="AC193" s="3"/>
      <c r="AD193" s="16"/>
      <c r="AE193" s="3"/>
      <c r="AF193" s="3"/>
      <c r="AG193" s="3"/>
      <c r="AH193" s="22"/>
      <c r="AI193" s="3"/>
      <c r="AJ193" s="3"/>
      <c r="AK193" s="3"/>
      <c r="AL193" s="3"/>
      <c r="AM193" s="3"/>
      <c r="AN193" s="3"/>
      <c r="AP193" s="22"/>
    </row>
    <row r="194" spans="16:42">
      <c r="P194" s="3"/>
      <c r="Q194" s="3"/>
      <c r="R194" s="3"/>
      <c r="S194" s="3"/>
      <c r="T194" s="3"/>
      <c r="U194" s="58"/>
      <c r="V194" s="58"/>
      <c r="W194" s="16"/>
      <c r="X194" s="16"/>
      <c r="Y194" s="58"/>
      <c r="Z194" s="3"/>
      <c r="AA194" s="3"/>
      <c r="AB194" s="3"/>
      <c r="AC194" s="3"/>
      <c r="AD194" s="16"/>
      <c r="AE194" s="3"/>
      <c r="AF194" s="3"/>
      <c r="AG194" s="3"/>
      <c r="AH194" s="22"/>
      <c r="AI194" s="3"/>
      <c r="AJ194" s="3"/>
      <c r="AK194" s="3"/>
      <c r="AL194" s="3"/>
      <c r="AM194" s="3"/>
      <c r="AN194" s="3"/>
      <c r="AP194" s="22"/>
    </row>
    <row r="195" spans="16:42">
      <c r="P195" s="3"/>
      <c r="Q195" s="3"/>
      <c r="R195" s="3"/>
      <c r="S195" s="3"/>
      <c r="T195" s="3"/>
      <c r="U195" s="58"/>
      <c r="V195" s="58"/>
      <c r="W195" s="16"/>
      <c r="X195" s="16"/>
      <c r="Y195" s="58"/>
      <c r="Z195" s="3"/>
      <c r="AA195" s="3"/>
      <c r="AB195" s="3"/>
      <c r="AC195" s="3"/>
      <c r="AD195" s="16"/>
      <c r="AE195" s="3"/>
      <c r="AF195" s="3"/>
      <c r="AG195" s="3"/>
      <c r="AH195" s="22"/>
      <c r="AI195" s="3"/>
      <c r="AJ195" s="3"/>
      <c r="AK195" s="3"/>
      <c r="AL195" s="3"/>
      <c r="AM195" s="3"/>
      <c r="AN195" s="3"/>
      <c r="AP195" s="22"/>
    </row>
    <row r="196" spans="16:42">
      <c r="P196" s="3"/>
      <c r="Q196" s="3"/>
      <c r="R196" s="3"/>
      <c r="S196" s="3"/>
      <c r="T196" s="3"/>
      <c r="U196" s="58"/>
      <c r="V196" s="58"/>
      <c r="W196" s="16"/>
      <c r="X196" s="16"/>
      <c r="Y196" s="58"/>
      <c r="Z196" s="3"/>
      <c r="AA196" s="3"/>
      <c r="AB196" s="3"/>
      <c r="AC196" s="3"/>
      <c r="AD196" s="16"/>
      <c r="AE196" s="3"/>
      <c r="AF196" s="3"/>
      <c r="AG196" s="3"/>
      <c r="AH196" s="22"/>
      <c r="AI196" s="3"/>
      <c r="AJ196" s="3"/>
      <c r="AK196" s="3"/>
      <c r="AL196" s="3"/>
      <c r="AM196" s="3"/>
      <c r="AN196" s="3"/>
      <c r="AP196" s="22"/>
    </row>
    <row r="197" spans="16:42">
      <c r="P197" s="3"/>
      <c r="Q197" s="3"/>
      <c r="R197" s="3"/>
      <c r="S197" s="3"/>
      <c r="T197" s="3"/>
      <c r="U197" s="58"/>
      <c r="V197" s="58"/>
      <c r="W197" s="16"/>
      <c r="X197" s="16"/>
      <c r="Y197" s="58"/>
      <c r="Z197" s="3"/>
      <c r="AA197" s="3"/>
      <c r="AB197" s="3"/>
      <c r="AC197" s="3"/>
      <c r="AD197" s="16"/>
      <c r="AE197" s="3"/>
      <c r="AF197" s="3"/>
      <c r="AG197" s="3"/>
      <c r="AH197" s="22"/>
      <c r="AI197" s="3"/>
      <c r="AJ197" s="3"/>
      <c r="AK197" s="3"/>
      <c r="AL197" s="3"/>
      <c r="AM197" s="3"/>
      <c r="AN197" s="3"/>
      <c r="AP197" s="22"/>
    </row>
    <row r="198" spans="16:42">
      <c r="P198" s="3"/>
      <c r="Q198" s="3"/>
      <c r="R198" s="3"/>
      <c r="S198" s="3"/>
      <c r="T198" s="3"/>
      <c r="U198" s="58"/>
      <c r="V198" s="58"/>
      <c r="W198" s="16"/>
      <c r="X198" s="16"/>
      <c r="Y198" s="58"/>
      <c r="Z198" s="3"/>
      <c r="AA198" s="3"/>
      <c r="AB198" s="3"/>
      <c r="AC198" s="3"/>
      <c r="AD198" s="16"/>
      <c r="AE198" s="3"/>
      <c r="AF198" s="3"/>
      <c r="AG198" s="3"/>
      <c r="AH198" s="22"/>
      <c r="AI198" s="3"/>
      <c r="AJ198" s="3"/>
      <c r="AK198" s="3"/>
      <c r="AL198" s="3"/>
      <c r="AM198" s="3"/>
      <c r="AN198" s="3"/>
      <c r="AP198" s="22"/>
    </row>
    <row r="199" spans="16:42">
      <c r="P199" s="3"/>
      <c r="Q199" s="3"/>
      <c r="R199" s="3"/>
      <c r="S199" s="3"/>
      <c r="T199" s="3"/>
      <c r="U199" s="58"/>
      <c r="V199" s="58"/>
      <c r="W199" s="16"/>
      <c r="X199" s="16"/>
      <c r="Y199" s="58"/>
      <c r="Z199" s="3"/>
      <c r="AA199" s="3"/>
      <c r="AB199" s="3"/>
      <c r="AC199" s="3"/>
      <c r="AD199" s="16"/>
      <c r="AE199" s="3"/>
      <c r="AF199" s="3"/>
      <c r="AG199" s="3"/>
      <c r="AH199" s="22"/>
      <c r="AI199" s="3"/>
      <c r="AJ199" s="3"/>
      <c r="AK199" s="3"/>
      <c r="AL199" s="3"/>
      <c r="AM199" s="3"/>
      <c r="AN199" s="3"/>
      <c r="AP199" s="22"/>
    </row>
    <row r="200" spans="16:42">
      <c r="P200" s="3"/>
      <c r="Q200" s="3"/>
      <c r="R200" s="3"/>
      <c r="S200" s="3"/>
      <c r="T200" s="3"/>
      <c r="U200" s="58"/>
      <c r="V200" s="58"/>
      <c r="W200" s="16"/>
      <c r="X200" s="16"/>
      <c r="Y200" s="58"/>
      <c r="Z200" s="3"/>
      <c r="AA200" s="3"/>
      <c r="AB200" s="3"/>
      <c r="AC200" s="3"/>
      <c r="AD200" s="16"/>
      <c r="AE200" s="3"/>
      <c r="AF200" s="3"/>
      <c r="AG200" s="3"/>
      <c r="AH200" s="22"/>
      <c r="AI200" s="3"/>
      <c r="AJ200" s="3"/>
      <c r="AK200" s="3"/>
      <c r="AL200" s="3"/>
      <c r="AM200" s="3"/>
      <c r="AN200" s="3"/>
      <c r="AP200" s="22"/>
    </row>
    <row r="201" spans="16:42">
      <c r="P201" s="3"/>
      <c r="Q201" s="3"/>
      <c r="R201" s="3"/>
      <c r="S201" s="3"/>
      <c r="T201" s="3"/>
      <c r="U201" s="58"/>
      <c r="V201" s="58"/>
      <c r="W201" s="16"/>
      <c r="X201" s="16"/>
      <c r="Y201" s="58"/>
      <c r="Z201" s="3"/>
      <c r="AA201" s="3"/>
      <c r="AB201" s="3"/>
      <c r="AC201" s="3"/>
      <c r="AD201" s="16"/>
      <c r="AE201" s="3"/>
      <c r="AF201" s="3"/>
      <c r="AG201" s="3"/>
      <c r="AH201" s="22"/>
      <c r="AI201" s="3"/>
      <c r="AJ201" s="3"/>
      <c r="AK201" s="3"/>
      <c r="AL201" s="3"/>
      <c r="AM201" s="3"/>
      <c r="AN201" s="3"/>
      <c r="AP201" s="22"/>
    </row>
    <row r="202" spans="16:42">
      <c r="P202" s="3"/>
      <c r="Q202" s="3"/>
      <c r="R202" s="3"/>
      <c r="S202" s="3"/>
      <c r="T202" s="3"/>
      <c r="U202" s="58"/>
      <c r="V202" s="58"/>
      <c r="W202" s="16"/>
      <c r="X202" s="16"/>
      <c r="Y202" s="58"/>
      <c r="Z202" s="3"/>
      <c r="AA202" s="3"/>
      <c r="AB202" s="3"/>
      <c r="AC202" s="3"/>
      <c r="AD202" s="16"/>
      <c r="AE202" s="3"/>
      <c r="AF202" s="3"/>
      <c r="AG202" s="3"/>
      <c r="AH202" s="22"/>
      <c r="AI202" s="3"/>
      <c r="AJ202" s="3"/>
      <c r="AK202" s="3"/>
      <c r="AL202" s="3"/>
      <c r="AM202" s="3"/>
      <c r="AN202" s="3"/>
      <c r="AP202" s="22"/>
    </row>
    <row r="203" spans="16:42">
      <c r="P203" s="3"/>
      <c r="Q203" s="3"/>
      <c r="R203" s="3"/>
      <c r="S203" s="3"/>
      <c r="T203" s="3"/>
      <c r="U203" s="58"/>
      <c r="V203" s="58"/>
      <c r="W203" s="16"/>
      <c r="X203" s="16"/>
      <c r="Y203" s="58"/>
      <c r="Z203" s="3"/>
      <c r="AA203" s="3"/>
      <c r="AB203" s="3"/>
      <c r="AC203" s="3"/>
      <c r="AD203" s="16"/>
      <c r="AE203" s="3"/>
      <c r="AF203" s="3"/>
      <c r="AG203" s="3"/>
      <c r="AH203" s="22"/>
      <c r="AI203" s="3"/>
      <c r="AJ203" s="3"/>
      <c r="AK203" s="3"/>
      <c r="AL203" s="3"/>
      <c r="AM203" s="3"/>
      <c r="AN203" s="3"/>
      <c r="AP203" s="22"/>
    </row>
    <row r="204" spans="16:42">
      <c r="P204" s="3"/>
      <c r="Q204" s="3"/>
      <c r="R204" s="3"/>
      <c r="S204" s="3"/>
      <c r="T204" s="3"/>
      <c r="U204" s="58"/>
      <c r="V204" s="58"/>
      <c r="W204" s="16"/>
      <c r="X204" s="16"/>
      <c r="Y204" s="58"/>
      <c r="Z204" s="3"/>
      <c r="AA204" s="3"/>
      <c r="AB204" s="3"/>
      <c r="AC204" s="3"/>
      <c r="AD204" s="16"/>
      <c r="AE204" s="3"/>
      <c r="AF204" s="3"/>
      <c r="AG204" s="3"/>
      <c r="AH204" s="22"/>
      <c r="AI204" s="3"/>
      <c r="AJ204" s="3"/>
      <c r="AK204" s="3"/>
      <c r="AL204" s="3"/>
      <c r="AM204" s="3"/>
      <c r="AN204" s="3"/>
      <c r="AP204" s="22"/>
    </row>
    <row r="205" spans="16:42">
      <c r="P205" s="3"/>
      <c r="Q205" s="3"/>
      <c r="R205" s="3"/>
      <c r="S205" s="3"/>
      <c r="T205" s="3"/>
      <c r="U205" s="58"/>
      <c r="V205" s="58"/>
      <c r="W205" s="16"/>
      <c r="X205" s="16"/>
      <c r="Y205" s="58"/>
      <c r="Z205" s="3"/>
      <c r="AA205" s="3"/>
      <c r="AB205" s="3"/>
      <c r="AC205" s="3"/>
      <c r="AD205" s="16"/>
      <c r="AE205" s="3"/>
      <c r="AF205" s="3"/>
      <c r="AG205" s="3"/>
      <c r="AH205" s="22"/>
      <c r="AI205" s="3"/>
      <c r="AJ205" s="3"/>
      <c r="AK205" s="3"/>
      <c r="AL205" s="3"/>
      <c r="AM205" s="3"/>
      <c r="AN205" s="3"/>
      <c r="AP205" s="22"/>
    </row>
    <row r="206" spans="16:42">
      <c r="P206" s="3"/>
      <c r="Q206" s="3"/>
      <c r="R206" s="3"/>
      <c r="S206" s="3"/>
      <c r="T206" s="3"/>
      <c r="U206" s="58"/>
      <c r="V206" s="58"/>
      <c r="W206" s="16"/>
      <c r="X206" s="16"/>
      <c r="Y206" s="58"/>
      <c r="Z206" s="3"/>
      <c r="AA206" s="3"/>
      <c r="AB206" s="3"/>
      <c r="AC206" s="3"/>
      <c r="AD206" s="16"/>
      <c r="AE206" s="3"/>
      <c r="AF206" s="3"/>
      <c r="AG206" s="3"/>
      <c r="AH206" s="22"/>
      <c r="AI206" s="3"/>
      <c r="AJ206" s="3"/>
      <c r="AK206" s="3"/>
      <c r="AL206" s="3"/>
      <c r="AM206" s="3"/>
      <c r="AN206" s="3"/>
      <c r="AP206" s="22"/>
    </row>
    <row r="207" spans="16:42">
      <c r="P207" s="3"/>
      <c r="Q207" s="3"/>
      <c r="R207" s="3"/>
      <c r="S207" s="3"/>
      <c r="T207" s="3"/>
      <c r="U207" s="58"/>
      <c r="V207" s="58"/>
      <c r="W207" s="16"/>
      <c r="X207" s="16"/>
      <c r="Y207" s="58"/>
      <c r="Z207" s="3"/>
      <c r="AA207" s="3"/>
      <c r="AB207" s="3"/>
      <c r="AC207" s="3"/>
      <c r="AD207" s="16"/>
      <c r="AE207" s="3"/>
      <c r="AF207" s="3"/>
      <c r="AG207" s="3"/>
      <c r="AH207" s="22"/>
      <c r="AI207" s="3"/>
      <c r="AJ207" s="3"/>
      <c r="AK207" s="3"/>
      <c r="AL207" s="3"/>
      <c r="AM207" s="3"/>
      <c r="AN207" s="3"/>
      <c r="AP207" s="22"/>
    </row>
    <row r="208" spans="16:42">
      <c r="P208" s="3"/>
      <c r="Q208" s="3"/>
      <c r="R208" s="3"/>
      <c r="S208" s="3"/>
      <c r="T208" s="3"/>
      <c r="U208" s="58"/>
      <c r="V208" s="58"/>
      <c r="W208" s="16"/>
      <c r="X208" s="16"/>
      <c r="Y208" s="58"/>
      <c r="Z208" s="3"/>
      <c r="AA208" s="3"/>
      <c r="AB208" s="3"/>
      <c r="AC208" s="3"/>
      <c r="AD208" s="16"/>
      <c r="AE208" s="3"/>
      <c r="AF208" s="3"/>
      <c r="AG208" s="3"/>
      <c r="AH208" s="22"/>
      <c r="AI208" s="3"/>
      <c r="AJ208" s="3"/>
      <c r="AK208" s="3"/>
      <c r="AL208" s="3"/>
      <c r="AM208" s="3"/>
      <c r="AN208" s="3"/>
      <c r="AP208" s="22"/>
    </row>
    <row r="209" spans="16:42">
      <c r="P209" s="3"/>
      <c r="Q209" s="3"/>
      <c r="R209" s="3"/>
      <c r="S209" s="3"/>
      <c r="T209" s="3"/>
      <c r="U209" s="58"/>
      <c r="V209" s="58"/>
      <c r="W209" s="16"/>
      <c r="X209" s="16"/>
      <c r="Y209" s="58"/>
      <c r="Z209" s="3"/>
      <c r="AA209" s="3"/>
      <c r="AB209" s="3"/>
      <c r="AC209" s="3"/>
      <c r="AD209" s="16"/>
      <c r="AE209" s="3"/>
      <c r="AF209" s="3"/>
      <c r="AG209" s="3"/>
      <c r="AH209" s="22"/>
      <c r="AI209" s="3"/>
      <c r="AJ209" s="3"/>
      <c r="AK209" s="3"/>
      <c r="AL209" s="3"/>
      <c r="AM209" s="3"/>
      <c r="AN209" s="3"/>
      <c r="AP209" s="22"/>
    </row>
    <row r="210" spans="16:42">
      <c r="P210" s="3"/>
      <c r="Q210" s="3"/>
      <c r="R210" s="3"/>
      <c r="S210" s="3"/>
      <c r="T210" s="3"/>
      <c r="U210" s="58"/>
      <c r="V210" s="58"/>
      <c r="W210" s="16"/>
      <c r="X210" s="16"/>
      <c r="Y210" s="58"/>
      <c r="Z210" s="3"/>
      <c r="AA210" s="3"/>
      <c r="AB210" s="3"/>
      <c r="AC210" s="3"/>
      <c r="AD210" s="16"/>
      <c r="AE210" s="3"/>
      <c r="AF210" s="3"/>
      <c r="AG210" s="3"/>
      <c r="AH210" s="22"/>
      <c r="AI210" s="3"/>
      <c r="AJ210" s="3"/>
      <c r="AK210" s="3"/>
      <c r="AL210" s="3"/>
      <c r="AM210" s="3"/>
      <c r="AN210" s="3"/>
      <c r="AP210" s="22"/>
    </row>
    <row r="211" spans="16:42">
      <c r="P211" s="3"/>
      <c r="Q211" s="3"/>
      <c r="R211" s="3"/>
      <c r="S211" s="3"/>
      <c r="T211" s="3"/>
      <c r="U211" s="58"/>
      <c r="V211" s="58"/>
      <c r="W211" s="16"/>
      <c r="X211" s="16"/>
      <c r="Y211" s="58"/>
      <c r="Z211" s="3"/>
      <c r="AA211" s="3"/>
      <c r="AB211" s="3"/>
      <c r="AC211" s="3"/>
      <c r="AD211" s="16"/>
      <c r="AE211" s="3"/>
      <c r="AF211" s="3"/>
      <c r="AG211" s="3"/>
      <c r="AH211" s="22"/>
      <c r="AI211" s="3"/>
      <c r="AJ211" s="3"/>
      <c r="AK211" s="3"/>
      <c r="AL211" s="3"/>
      <c r="AM211" s="3"/>
      <c r="AN211" s="3"/>
      <c r="AP211" s="22"/>
    </row>
    <row r="212" spans="16:42">
      <c r="P212" s="3"/>
      <c r="Q212" s="3"/>
      <c r="R212" s="3"/>
      <c r="S212" s="3"/>
      <c r="T212" s="3"/>
      <c r="U212" s="58"/>
      <c r="V212" s="58"/>
      <c r="W212" s="16"/>
      <c r="X212" s="16"/>
      <c r="Y212" s="58"/>
      <c r="Z212" s="3"/>
      <c r="AA212" s="3"/>
      <c r="AB212" s="3"/>
      <c r="AC212" s="3"/>
      <c r="AD212" s="16"/>
      <c r="AE212" s="3"/>
      <c r="AF212" s="3"/>
      <c r="AG212" s="3"/>
      <c r="AH212" s="22"/>
      <c r="AI212" s="3"/>
      <c r="AJ212" s="3"/>
      <c r="AK212" s="3"/>
      <c r="AL212" s="3"/>
      <c r="AM212" s="3"/>
      <c r="AN212" s="3"/>
      <c r="AP212" s="22"/>
    </row>
    <row r="213" spans="16:42">
      <c r="P213" s="3"/>
      <c r="Q213" s="3"/>
      <c r="R213" s="3"/>
      <c r="S213" s="3"/>
      <c r="T213" s="3"/>
      <c r="U213" s="58"/>
      <c r="V213" s="58"/>
      <c r="W213" s="16"/>
      <c r="X213" s="16"/>
      <c r="Y213" s="58"/>
      <c r="Z213" s="3"/>
      <c r="AA213" s="3"/>
      <c r="AB213" s="3"/>
      <c r="AC213" s="3"/>
      <c r="AD213" s="16"/>
      <c r="AE213" s="3"/>
      <c r="AF213" s="3"/>
      <c r="AG213" s="3"/>
      <c r="AH213" s="22"/>
      <c r="AI213" s="3"/>
      <c r="AJ213" s="3"/>
      <c r="AK213" s="3"/>
      <c r="AL213" s="3"/>
      <c r="AM213" s="3"/>
      <c r="AN213" s="3"/>
      <c r="AP213" s="22"/>
    </row>
    <row r="214" spans="16:42">
      <c r="P214" s="3"/>
      <c r="Q214" s="3"/>
      <c r="R214" s="3"/>
      <c r="S214" s="3"/>
      <c r="T214" s="3"/>
      <c r="U214" s="58"/>
      <c r="V214" s="58"/>
      <c r="W214" s="16"/>
      <c r="X214" s="16"/>
      <c r="Y214" s="58"/>
      <c r="Z214" s="3"/>
      <c r="AA214" s="3"/>
      <c r="AB214" s="3"/>
      <c r="AC214" s="3"/>
      <c r="AD214" s="16"/>
      <c r="AE214" s="3"/>
      <c r="AF214" s="3"/>
      <c r="AG214" s="3"/>
      <c r="AH214" s="22"/>
      <c r="AI214" s="3"/>
      <c r="AJ214" s="3"/>
      <c r="AK214" s="3"/>
      <c r="AL214" s="3"/>
      <c r="AM214" s="3"/>
      <c r="AN214" s="3"/>
      <c r="AP214" s="22"/>
    </row>
    <row r="215" spans="16:42">
      <c r="P215" s="3"/>
      <c r="Q215" s="3"/>
      <c r="R215" s="3"/>
      <c r="S215" s="3"/>
      <c r="T215" s="3"/>
      <c r="U215" s="58"/>
      <c r="V215" s="58"/>
      <c r="W215" s="16"/>
      <c r="X215" s="16"/>
      <c r="Y215" s="58"/>
      <c r="Z215" s="3"/>
      <c r="AA215" s="3"/>
      <c r="AB215" s="3"/>
      <c r="AC215" s="3"/>
      <c r="AD215" s="16"/>
      <c r="AE215" s="3"/>
      <c r="AF215" s="3"/>
      <c r="AG215" s="3"/>
      <c r="AH215" s="22"/>
      <c r="AI215" s="3"/>
      <c r="AJ215" s="3"/>
      <c r="AK215" s="3"/>
      <c r="AL215" s="3"/>
      <c r="AM215" s="3"/>
      <c r="AN215" s="3"/>
      <c r="AP215" s="22"/>
    </row>
    <row r="216" spans="16:42">
      <c r="P216" s="3"/>
      <c r="Q216" s="3"/>
      <c r="R216" s="3"/>
      <c r="S216" s="3"/>
      <c r="T216" s="3"/>
      <c r="U216" s="58"/>
      <c r="V216" s="58"/>
      <c r="W216" s="16"/>
      <c r="X216" s="16"/>
      <c r="Y216" s="58"/>
      <c r="Z216" s="3"/>
      <c r="AA216" s="3"/>
      <c r="AB216" s="3"/>
      <c r="AC216" s="3"/>
      <c r="AD216" s="16"/>
      <c r="AE216" s="3"/>
      <c r="AF216" s="3"/>
      <c r="AG216" s="3"/>
      <c r="AH216" s="22"/>
      <c r="AI216" s="3"/>
      <c r="AJ216" s="3"/>
      <c r="AK216" s="3"/>
      <c r="AL216" s="3"/>
      <c r="AM216" s="3"/>
      <c r="AN216" s="3"/>
      <c r="AP216" s="22"/>
    </row>
    <row r="217" spans="16:42">
      <c r="P217" s="3"/>
      <c r="Q217" s="3"/>
      <c r="R217" s="3"/>
      <c r="S217" s="3"/>
      <c r="T217" s="3"/>
      <c r="U217" s="58"/>
      <c r="V217" s="58"/>
      <c r="W217" s="16"/>
      <c r="X217" s="16"/>
      <c r="Y217" s="58"/>
      <c r="Z217" s="3"/>
      <c r="AA217" s="3"/>
      <c r="AB217" s="3"/>
      <c r="AC217" s="3"/>
      <c r="AD217" s="16"/>
      <c r="AE217" s="3"/>
      <c r="AF217" s="3"/>
      <c r="AG217" s="3"/>
      <c r="AH217" s="22"/>
      <c r="AI217" s="3"/>
      <c r="AJ217" s="3"/>
      <c r="AK217" s="3"/>
      <c r="AL217" s="3"/>
      <c r="AM217" s="3"/>
      <c r="AN217" s="3"/>
      <c r="AP217" s="22"/>
    </row>
    <row r="218" spans="16:42">
      <c r="P218" s="3"/>
      <c r="Q218" s="3"/>
      <c r="R218" s="3"/>
      <c r="S218" s="3"/>
      <c r="T218" s="3"/>
      <c r="U218" s="58"/>
      <c r="V218" s="58"/>
      <c r="W218" s="16"/>
      <c r="X218" s="16"/>
      <c r="Y218" s="58"/>
      <c r="Z218" s="3"/>
      <c r="AA218" s="3"/>
      <c r="AB218" s="3"/>
      <c r="AC218" s="3"/>
      <c r="AD218" s="16"/>
      <c r="AE218" s="3"/>
      <c r="AF218" s="3"/>
      <c r="AG218" s="3"/>
      <c r="AH218" s="22"/>
      <c r="AI218" s="3"/>
      <c r="AJ218" s="3"/>
      <c r="AK218" s="3"/>
      <c r="AL218" s="3"/>
      <c r="AM218" s="3"/>
      <c r="AN218" s="3"/>
      <c r="AP218" s="22"/>
    </row>
    <row r="219" spans="16:42">
      <c r="P219" s="3"/>
      <c r="Q219" s="3"/>
      <c r="R219" s="3"/>
      <c r="S219" s="3"/>
      <c r="T219" s="3"/>
      <c r="U219" s="58"/>
      <c r="V219" s="58"/>
      <c r="W219" s="16"/>
      <c r="X219" s="16"/>
      <c r="Y219" s="58"/>
      <c r="Z219" s="3"/>
      <c r="AA219" s="3"/>
      <c r="AB219" s="3"/>
      <c r="AC219" s="3"/>
      <c r="AD219" s="16"/>
      <c r="AE219" s="3"/>
      <c r="AF219" s="3"/>
      <c r="AG219" s="3"/>
      <c r="AH219" s="22"/>
      <c r="AI219" s="3"/>
      <c r="AJ219" s="3"/>
      <c r="AK219" s="3"/>
      <c r="AL219" s="3"/>
      <c r="AM219" s="3"/>
      <c r="AN219" s="3"/>
      <c r="AP219" s="22"/>
    </row>
    <row r="220" spans="16:42">
      <c r="P220" s="3"/>
      <c r="Q220" s="3"/>
      <c r="R220" s="3"/>
      <c r="S220" s="3"/>
      <c r="T220" s="3"/>
      <c r="U220" s="58"/>
      <c r="V220" s="58"/>
      <c r="W220" s="16"/>
      <c r="X220" s="16"/>
      <c r="Y220" s="58"/>
      <c r="Z220" s="3"/>
      <c r="AA220" s="3"/>
      <c r="AB220" s="3"/>
      <c r="AC220" s="3"/>
      <c r="AD220" s="16"/>
      <c r="AE220" s="3"/>
      <c r="AF220" s="3"/>
      <c r="AG220" s="3"/>
      <c r="AH220" s="22"/>
      <c r="AI220" s="3"/>
      <c r="AJ220" s="3"/>
      <c r="AK220" s="3"/>
      <c r="AL220" s="3"/>
      <c r="AM220" s="3"/>
      <c r="AN220" s="3"/>
      <c r="AP220" s="22"/>
    </row>
    <row r="221" spans="16:42">
      <c r="P221" s="3"/>
      <c r="Q221" s="3"/>
      <c r="R221" s="3"/>
      <c r="S221" s="3"/>
      <c r="T221" s="3"/>
      <c r="U221" s="58"/>
      <c r="V221" s="58"/>
      <c r="W221" s="16"/>
      <c r="X221" s="16"/>
      <c r="Y221" s="58"/>
      <c r="Z221" s="3"/>
      <c r="AA221" s="3"/>
      <c r="AB221" s="3"/>
      <c r="AC221" s="3"/>
      <c r="AD221" s="16"/>
      <c r="AE221" s="3"/>
      <c r="AF221" s="3"/>
      <c r="AG221" s="3"/>
      <c r="AH221" s="22"/>
      <c r="AI221" s="3"/>
      <c r="AJ221" s="3"/>
      <c r="AK221" s="3"/>
      <c r="AL221" s="3"/>
      <c r="AM221" s="3"/>
      <c r="AN221" s="3"/>
      <c r="AP221" s="22"/>
    </row>
    <row r="222" spans="16:42">
      <c r="P222" s="3"/>
      <c r="Q222" s="3"/>
      <c r="R222" s="3"/>
      <c r="S222" s="3"/>
      <c r="T222" s="3"/>
      <c r="U222" s="58"/>
      <c r="V222" s="58"/>
      <c r="W222" s="16"/>
      <c r="X222" s="16"/>
      <c r="Y222" s="58"/>
      <c r="Z222" s="3"/>
      <c r="AA222" s="3"/>
      <c r="AB222" s="3"/>
      <c r="AC222" s="3"/>
      <c r="AD222" s="16"/>
      <c r="AE222" s="3"/>
      <c r="AF222" s="3"/>
      <c r="AG222" s="3"/>
      <c r="AH222" s="22"/>
      <c r="AI222" s="3"/>
      <c r="AJ222" s="3"/>
      <c r="AK222" s="3"/>
      <c r="AL222" s="3"/>
      <c r="AM222" s="3"/>
      <c r="AN222" s="3"/>
      <c r="AP222" s="22"/>
    </row>
    <row r="223" spans="16:42">
      <c r="P223" s="3"/>
      <c r="Q223" s="3"/>
      <c r="R223" s="3"/>
      <c r="S223" s="3"/>
      <c r="T223" s="3"/>
      <c r="U223" s="58"/>
      <c r="V223" s="58"/>
      <c r="W223" s="16"/>
      <c r="X223" s="16"/>
      <c r="Y223" s="58"/>
      <c r="Z223" s="3"/>
      <c r="AA223" s="3"/>
      <c r="AB223" s="3"/>
      <c r="AC223" s="3"/>
      <c r="AD223" s="16"/>
      <c r="AE223" s="3"/>
      <c r="AF223" s="3"/>
      <c r="AG223" s="3"/>
      <c r="AH223" s="22"/>
      <c r="AI223" s="3"/>
      <c r="AJ223" s="3"/>
      <c r="AK223" s="3"/>
      <c r="AL223" s="3"/>
      <c r="AM223" s="3"/>
      <c r="AN223" s="3"/>
      <c r="AP223" s="22"/>
    </row>
    <row r="224" spans="16:42">
      <c r="P224" s="3"/>
      <c r="Q224" s="3"/>
      <c r="R224" s="3"/>
      <c r="S224" s="3"/>
      <c r="T224" s="3"/>
      <c r="U224" s="58"/>
      <c r="V224" s="58"/>
      <c r="W224" s="16"/>
      <c r="X224" s="16"/>
      <c r="Y224" s="58"/>
      <c r="Z224" s="3"/>
      <c r="AA224" s="3"/>
      <c r="AB224" s="3"/>
      <c r="AC224" s="3"/>
      <c r="AD224" s="16"/>
      <c r="AE224" s="3"/>
      <c r="AF224" s="3"/>
      <c r="AG224" s="3"/>
      <c r="AH224" s="22"/>
      <c r="AI224" s="3"/>
      <c r="AJ224" s="3"/>
      <c r="AK224" s="3"/>
      <c r="AL224" s="3"/>
      <c r="AM224" s="3"/>
      <c r="AN224" s="3"/>
      <c r="AP224" s="22"/>
    </row>
    <row r="225" spans="10:42">
      <c r="P225" s="3"/>
      <c r="Q225" s="3"/>
      <c r="R225" s="3"/>
      <c r="S225" s="3"/>
      <c r="T225" s="3"/>
      <c r="U225" s="58"/>
      <c r="V225" s="58"/>
      <c r="W225" s="16"/>
      <c r="X225" s="16"/>
      <c r="Y225" s="58"/>
      <c r="Z225" s="3"/>
      <c r="AA225" s="3"/>
      <c r="AB225" s="3"/>
      <c r="AC225" s="3"/>
      <c r="AD225" s="16"/>
      <c r="AE225" s="3"/>
      <c r="AF225" s="3"/>
      <c r="AG225" s="3"/>
      <c r="AH225" s="22"/>
      <c r="AI225" s="3"/>
      <c r="AJ225" s="3"/>
      <c r="AK225" s="3"/>
      <c r="AL225" s="3"/>
      <c r="AM225" s="3"/>
      <c r="AN225" s="3"/>
      <c r="AP225" s="22"/>
    </row>
    <row r="226" spans="10:42">
      <c r="P226" s="3"/>
      <c r="Q226" s="3"/>
      <c r="R226" s="3"/>
      <c r="S226" s="3"/>
      <c r="T226" s="3"/>
      <c r="U226" s="58"/>
      <c r="V226" s="58"/>
      <c r="W226" s="16"/>
      <c r="X226" s="16"/>
      <c r="Y226" s="58"/>
      <c r="Z226" s="3"/>
      <c r="AA226" s="3"/>
      <c r="AB226" s="3"/>
      <c r="AC226" s="3"/>
      <c r="AD226" s="16"/>
      <c r="AE226" s="3"/>
      <c r="AF226" s="3"/>
      <c r="AG226" s="3"/>
      <c r="AH226" s="22"/>
      <c r="AI226" s="3"/>
      <c r="AJ226" s="3"/>
      <c r="AK226" s="3"/>
      <c r="AL226" s="3"/>
      <c r="AM226" s="3"/>
      <c r="AN226" s="3"/>
      <c r="AP226" s="22"/>
    </row>
    <row r="227" spans="10:42">
      <c r="P227" s="3"/>
      <c r="Q227" s="3"/>
      <c r="R227" s="3"/>
      <c r="S227" s="3"/>
      <c r="T227" s="3"/>
      <c r="U227" s="58"/>
      <c r="V227" s="58"/>
      <c r="W227" s="16"/>
      <c r="X227" s="16"/>
      <c r="Y227" s="58"/>
      <c r="Z227" s="3"/>
      <c r="AA227" s="3"/>
      <c r="AB227" s="3"/>
      <c r="AC227" s="3"/>
      <c r="AD227" s="16"/>
      <c r="AE227" s="3"/>
      <c r="AF227" s="3"/>
      <c r="AG227" s="3"/>
      <c r="AH227" s="22"/>
      <c r="AI227" s="3"/>
      <c r="AJ227" s="3"/>
      <c r="AK227" s="3"/>
      <c r="AL227" s="3"/>
      <c r="AM227" s="3"/>
      <c r="AN227" s="3"/>
      <c r="AP227" s="22"/>
    </row>
    <row r="228" spans="10:42">
      <c r="P228" s="3"/>
      <c r="Q228" s="3"/>
      <c r="R228" s="3"/>
      <c r="S228" s="3"/>
      <c r="T228" s="3"/>
      <c r="U228" s="58"/>
      <c r="V228" s="58"/>
      <c r="W228" s="16"/>
      <c r="X228" s="16"/>
      <c r="Y228" s="58"/>
      <c r="Z228" s="3"/>
      <c r="AA228" s="3"/>
      <c r="AB228" s="3"/>
      <c r="AC228" s="3"/>
      <c r="AD228" s="16"/>
      <c r="AE228" s="3"/>
      <c r="AF228" s="3"/>
      <c r="AG228" s="3"/>
      <c r="AH228" s="22"/>
      <c r="AI228" s="3"/>
      <c r="AJ228" s="3"/>
      <c r="AK228" s="3"/>
      <c r="AL228" s="3"/>
      <c r="AM228" s="3"/>
      <c r="AN228" s="3"/>
      <c r="AP228" s="22"/>
    </row>
    <row r="229" spans="10:42">
      <c r="P229" s="3"/>
      <c r="Q229" s="3"/>
      <c r="R229" s="3"/>
      <c r="S229" s="3"/>
      <c r="T229" s="3"/>
      <c r="U229" s="58"/>
      <c r="V229" s="58"/>
      <c r="W229" s="16"/>
      <c r="X229" s="16"/>
      <c r="Y229" s="58"/>
      <c r="Z229" s="3"/>
      <c r="AA229" s="3"/>
      <c r="AB229" s="3"/>
      <c r="AC229" s="3"/>
      <c r="AD229" s="16"/>
      <c r="AE229" s="3"/>
      <c r="AF229" s="3"/>
      <c r="AG229" s="3"/>
      <c r="AH229" s="22"/>
      <c r="AI229" s="3"/>
      <c r="AJ229" s="3"/>
      <c r="AK229" s="3"/>
      <c r="AL229" s="3"/>
      <c r="AM229" s="3"/>
      <c r="AN229" s="3"/>
      <c r="AP229" s="22"/>
    </row>
    <row r="230" spans="10:42">
      <c r="P230" s="3"/>
      <c r="Q230" s="3"/>
      <c r="R230" s="3"/>
      <c r="S230" s="3"/>
      <c r="T230" s="3"/>
      <c r="U230" s="58"/>
      <c r="V230" s="58"/>
      <c r="W230" s="16"/>
      <c r="X230" s="16"/>
      <c r="Y230" s="58"/>
      <c r="Z230" s="3"/>
      <c r="AA230" s="3"/>
      <c r="AB230" s="3"/>
      <c r="AC230" s="3"/>
      <c r="AD230" s="16"/>
      <c r="AE230" s="3"/>
      <c r="AF230" s="3"/>
      <c r="AG230" s="3"/>
      <c r="AH230" s="22"/>
      <c r="AI230" s="3"/>
      <c r="AJ230" s="3"/>
      <c r="AK230" s="3"/>
      <c r="AL230" s="3"/>
      <c r="AM230" s="3"/>
      <c r="AN230" s="3"/>
      <c r="AP230" s="22"/>
    </row>
    <row r="231" spans="10:42">
      <c r="P231" s="3"/>
      <c r="Q231" s="3"/>
      <c r="R231" s="3"/>
      <c r="S231" s="3"/>
      <c r="T231" s="3"/>
      <c r="U231" s="58"/>
      <c r="V231" s="58"/>
      <c r="W231" s="16"/>
      <c r="X231" s="16"/>
      <c r="Y231" s="58"/>
      <c r="Z231" s="3"/>
      <c r="AA231" s="3"/>
      <c r="AB231" s="3"/>
      <c r="AC231" s="3"/>
      <c r="AD231" s="16"/>
      <c r="AE231" s="3"/>
      <c r="AF231" s="3"/>
      <c r="AG231" s="3"/>
      <c r="AH231" s="22"/>
      <c r="AI231" s="3"/>
      <c r="AJ231" s="3"/>
      <c r="AK231" s="3"/>
      <c r="AL231" s="3"/>
      <c r="AM231" s="3"/>
      <c r="AN231" s="3"/>
      <c r="AP231" s="22"/>
    </row>
    <row r="232" spans="10:42">
      <c r="P232" s="3"/>
      <c r="Q232" s="3"/>
      <c r="R232" s="3"/>
      <c r="S232" s="3"/>
      <c r="T232" s="3"/>
      <c r="U232" s="58"/>
      <c r="V232" s="58"/>
      <c r="W232" s="16"/>
      <c r="X232" s="16"/>
      <c r="Y232" s="58"/>
      <c r="Z232" s="3"/>
      <c r="AA232" s="3"/>
      <c r="AB232" s="3"/>
      <c r="AC232" s="3"/>
      <c r="AD232" s="16"/>
      <c r="AE232" s="3"/>
      <c r="AF232" s="3"/>
      <c r="AG232" s="3"/>
      <c r="AH232" s="22"/>
      <c r="AI232" s="3"/>
      <c r="AJ232" s="3"/>
      <c r="AK232" s="3"/>
      <c r="AL232" s="3"/>
      <c r="AM232" s="3"/>
      <c r="AN232" s="3"/>
      <c r="AO232" s="22"/>
      <c r="AP232" s="22"/>
    </row>
    <row r="233" spans="10:42">
      <c r="P233" s="3"/>
      <c r="Q233" s="3"/>
      <c r="R233" s="3"/>
      <c r="S233" s="3"/>
      <c r="T233" s="3"/>
      <c r="U233" s="58"/>
      <c r="V233" s="58"/>
      <c r="W233" s="16"/>
      <c r="X233" s="16"/>
      <c r="Y233" s="58"/>
      <c r="Z233" s="3"/>
      <c r="AA233" s="3"/>
      <c r="AB233" s="3"/>
      <c r="AC233" s="3"/>
      <c r="AD233" s="16"/>
      <c r="AE233" s="3"/>
      <c r="AF233" s="3"/>
      <c r="AG233" s="3"/>
      <c r="AH233" s="22"/>
      <c r="AI233" s="3"/>
      <c r="AJ233" s="3"/>
      <c r="AK233" s="3"/>
      <c r="AL233" s="3"/>
      <c r="AM233" s="3"/>
      <c r="AN233" s="3"/>
      <c r="AO233" s="22"/>
      <c r="AP233" s="22"/>
    </row>
    <row r="234" spans="10:42">
      <c r="P234" s="3"/>
      <c r="Q234" s="3"/>
      <c r="R234" s="3"/>
      <c r="S234" s="3"/>
      <c r="T234" s="3"/>
      <c r="U234" s="58"/>
      <c r="V234" s="58"/>
      <c r="W234" s="16"/>
      <c r="X234" s="16"/>
      <c r="Y234" s="58"/>
      <c r="Z234" s="3"/>
      <c r="AA234" s="3"/>
      <c r="AB234" s="3"/>
      <c r="AC234" s="3"/>
      <c r="AD234" s="16"/>
      <c r="AE234" s="3"/>
      <c r="AF234" s="3"/>
      <c r="AG234" s="3"/>
      <c r="AH234" s="22"/>
      <c r="AI234" s="3"/>
      <c r="AJ234" s="3"/>
      <c r="AK234" s="3"/>
      <c r="AL234" s="3"/>
      <c r="AM234" s="3"/>
      <c r="AN234" s="3"/>
      <c r="AO234" s="22"/>
      <c r="AP234" s="22"/>
    </row>
    <row r="235" spans="10:42">
      <c r="P235" s="3"/>
      <c r="Q235" s="3"/>
      <c r="R235" s="3"/>
      <c r="S235" s="3"/>
      <c r="T235" s="3"/>
      <c r="U235" s="58"/>
      <c r="V235" s="58"/>
      <c r="W235" s="16"/>
      <c r="X235" s="16"/>
      <c r="Y235" s="58"/>
      <c r="Z235" s="3"/>
      <c r="AA235" s="3"/>
      <c r="AB235" s="3"/>
      <c r="AC235" s="3"/>
      <c r="AD235" s="16"/>
      <c r="AE235" s="3"/>
      <c r="AF235" s="3"/>
      <c r="AG235" s="3"/>
      <c r="AH235" s="22"/>
      <c r="AI235" s="3"/>
      <c r="AJ235" s="3"/>
      <c r="AK235" s="3"/>
      <c r="AL235" s="3"/>
      <c r="AM235" s="3"/>
      <c r="AN235" s="3"/>
      <c r="AO235" s="22"/>
      <c r="AP235" s="22"/>
    </row>
    <row r="236" spans="10:42">
      <c r="P236" s="3"/>
      <c r="Q236" s="3"/>
      <c r="R236" s="3"/>
      <c r="S236" s="3"/>
      <c r="T236" s="3"/>
      <c r="U236" s="58"/>
      <c r="V236" s="58"/>
      <c r="W236" s="16"/>
      <c r="X236" s="16"/>
      <c r="Y236" s="58"/>
      <c r="Z236" s="3"/>
      <c r="AA236" s="3"/>
      <c r="AB236" s="3"/>
      <c r="AC236" s="3"/>
      <c r="AD236" s="16"/>
      <c r="AE236" s="3"/>
      <c r="AF236" s="3"/>
      <c r="AG236" s="3"/>
      <c r="AH236" s="22"/>
      <c r="AI236" s="3"/>
      <c r="AJ236" s="3"/>
      <c r="AK236" s="3"/>
      <c r="AL236" s="3"/>
      <c r="AM236" s="3"/>
      <c r="AN236" s="3"/>
      <c r="AO236" s="22"/>
      <c r="AP236" s="22"/>
    </row>
    <row r="237" spans="10:42">
      <c r="J237" s="152"/>
      <c r="K237" s="153"/>
      <c r="L237" s="153"/>
      <c r="M237" s="153"/>
      <c r="N237" s="153"/>
      <c r="O237" s="22"/>
      <c r="P237" s="3"/>
      <c r="Q237" s="3"/>
      <c r="R237" s="3"/>
      <c r="S237" s="3"/>
      <c r="T237" s="3"/>
      <c r="U237" s="58"/>
      <c r="V237" s="58"/>
      <c r="W237" s="16"/>
      <c r="X237" s="16"/>
      <c r="Y237" s="58"/>
      <c r="Z237" s="3"/>
      <c r="AA237" s="3"/>
      <c r="AB237" s="3"/>
      <c r="AC237" s="3"/>
      <c r="AD237" s="16"/>
      <c r="AE237" s="3"/>
      <c r="AF237" s="3"/>
      <c r="AG237" s="3"/>
      <c r="AH237" s="22"/>
      <c r="AI237" s="3"/>
      <c r="AJ237" s="3"/>
      <c r="AK237" s="3"/>
      <c r="AL237" s="3"/>
      <c r="AM237" s="3"/>
      <c r="AN237" s="3"/>
      <c r="AO237" s="22"/>
      <c r="AP237" s="22"/>
    </row>
    <row r="238" spans="10:42">
      <c r="J238" s="152"/>
      <c r="K238" s="153"/>
      <c r="L238" s="153"/>
      <c r="M238" s="153"/>
      <c r="N238" s="153"/>
      <c r="O238" s="22"/>
      <c r="P238" s="3"/>
      <c r="Q238" s="3"/>
      <c r="R238" s="3"/>
      <c r="S238" s="3"/>
      <c r="T238" s="3"/>
      <c r="U238" s="58"/>
      <c r="V238" s="58"/>
      <c r="W238" s="16"/>
      <c r="X238" s="16"/>
      <c r="Y238" s="58"/>
      <c r="Z238" s="3"/>
      <c r="AA238" s="3"/>
      <c r="AB238" s="3"/>
      <c r="AC238" s="3"/>
      <c r="AD238" s="16"/>
      <c r="AE238" s="3"/>
      <c r="AF238" s="3"/>
      <c r="AG238" s="3"/>
      <c r="AH238" s="22"/>
      <c r="AI238" s="3"/>
      <c r="AJ238" s="3"/>
      <c r="AK238" s="3"/>
      <c r="AL238" s="3"/>
      <c r="AM238" s="3"/>
      <c r="AN238" s="3"/>
      <c r="AO238" s="22"/>
      <c r="AP238" s="22"/>
    </row>
    <row r="239" spans="10:42">
      <c r="J239" s="152"/>
      <c r="K239" s="153"/>
      <c r="L239" s="153"/>
      <c r="M239" s="153"/>
      <c r="N239" s="153"/>
      <c r="O239" s="22"/>
      <c r="P239" s="3"/>
      <c r="Q239" s="3"/>
      <c r="R239" s="3"/>
      <c r="S239" s="3"/>
      <c r="T239" s="3"/>
      <c r="U239" s="58"/>
      <c r="V239" s="58"/>
      <c r="W239" s="16"/>
      <c r="X239" s="16"/>
      <c r="Y239" s="58"/>
      <c r="Z239" s="3"/>
      <c r="AA239" s="3"/>
      <c r="AB239" s="3"/>
      <c r="AC239" s="3"/>
      <c r="AD239" s="16"/>
      <c r="AE239" s="3"/>
      <c r="AF239" s="3"/>
      <c r="AG239" s="3"/>
      <c r="AH239" s="22"/>
      <c r="AI239" s="3"/>
      <c r="AJ239" s="3"/>
      <c r="AK239" s="3"/>
      <c r="AL239" s="3"/>
      <c r="AM239" s="3"/>
      <c r="AN239" s="3"/>
      <c r="AO239" s="22"/>
      <c r="AP239" s="22"/>
    </row>
    <row r="240" spans="10:42">
      <c r="J240" s="152"/>
      <c r="K240" s="153"/>
      <c r="L240" s="153"/>
      <c r="M240" s="153"/>
      <c r="N240" s="153"/>
      <c r="O240" s="22"/>
      <c r="P240" s="3"/>
      <c r="Q240" s="3"/>
      <c r="R240" s="3"/>
      <c r="S240" s="3"/>
      <c r="T240" s="3"/>
      <c r="U240" s="58"/>
      <c r="V240" s="58"/>
      <c r="W240" s="16"/>
      <c r="X240" s="16"/>
      <c r="Y240" s="58"/>
      <c r="Z240" s="3"/>
      <c r="AA240" s="3"/>
      <c r="AB240" s="3"/>
      <c r="AC240" s="3"/>
      <c r="AD240" s="16"/>
      <c r="AE240" s="3"/>
      <c r="AF240" s="3"/>
      <c r="AG240" s="3"/>
      <c r="AH240" s="22"/>
      <c r="AI240" s="3"/>
      <c r="AJ240" s="3"/>
      <c r="AK240" s="3"/>
      <c r="AL240" s="3"/>
      <c r="AM240" s="3"/>
      <c r="AN240" s="3"/>
      <c r="AO240" s="22"/>
      <c r="AP240" s="22"/>
    </row>
    <row r="241" spans="10:42">
      <c r="J241" s="152"/>
      <c r="K241" s="153"/>
      <c r="L241" s="153"/>
      <c r="M241" s="153"/>
      <c r="N241" s="153"/>
      <c r="O241" s="22"/>
      <c r="P241" s="3"/>
      <c r="Q241" s="3"/>
      <c r="R241" s="3"/>
      <c r="S241" s="3"/>
      <c r="T241" s="3"/>
      <c r="U241" s="58"/>
      <c r="V241" s="58"/>
      <c r="W241" s="16"/>
      <c r="X241" s="16"/>
      <c r="Y241" s="58"/>
      <c r="Z241" s="3"/>
      <c r="AA241" s="3"/>
      <c r="AB241" s="3"/>
      <c r="AC241" s="3"/>
      <c r="AD241" s="16"/>
      <c r="AE241" s="3"/>
      <c r="AF241" s="3"/>
      <c r="AG241" s="3"/>
      <c r="AH241" s="22"/>
      <c r="AI241" s="3"/>
      <c r="AJ241" s="3"/>
      <c r="AK241" s="3"/>
      <c r="AL241" s="3"/>
      <c r="AM241" s="3"/>
      <c r="AN241" s="3"/>
      <c r="AO241" s="22"/>
      <c r="AP241" s="22"/>
    </row>
    <row r="242" spans="10:42">
      <c r="J242" s="152"/>
      <c r="K242" s="153"/>
      <c r="L242" s="153"/>
      <c r="M242" s="153"/>
      <c r="N242" s="153"/>
      <c r="O242" s="22"/>
      <c r="P242" s="3"/>
      <c r="Q242" s="3"/>
      <c r="R242" s="3"/>
      <c r="S242" s="3"/>
      <c r="T242" s="3"/>
      <c r="U242" s="58"/>
      <c r="V242" s="58"/>
      <c r="W242" s="16"/>
      <c r="X242" s="16"/>
      <c r="Y242" s="58"/>
      <c r="Z242" s="3"/>
      <c r="AA242" s="3"/>
      <c r="AB242" s="3"/>
      <c r="AC242" s="3"/>
      <c r="AD242" s="16"/>
      <c r="AE242" s="3"/>
      <c r="AF242" s="3"/>
      <c r="AG242" s="3"/>
      <c r="AH242" s="22"/>
      <c r="AI242" s="3"/>
      <c r="AJ242" s="3"/>
      <c r="AK242" s="3"/>
      <c r="AL242" s="3"/>
      <c r="AM242" s="3"/>
      <c r="AN242" s="3"/>
      <c r="AO242" s="22"/>
      <c r="AP242" s="22"/>
    </row>
    <row r="243" spans="10:42">
      <c r="J243" s="152"/>
      <c r="K243" s="153"/>
      <c r="L243" s="153"/>
      <c r="M243" s="153"/>
      <c r="N243" s="153"/>
      <c r="O243" s="22"/>
      <c r="P243" s="3"/>
      <c r="Q243" s="3"/>
      <c r="R243" s="3"/>
      <c r="S243" s="3"/>
      <c r="T243" s="3"/>
      <c r="U243" s="58"/>
      <c r="V243" s="58"/>
      <c r="W243" s="16"/>
      <c r="X243" s="16"/>
      <c r="Y243" s="58"/>
      <c r="Z243" s="3"/>
      <c r="AA243" s="3"/>
      <c r="AB243" s="3"/>
      <c r="AC243" s="3"/>
      <c r="AD243" s="16"/>
      <c r="AE243" s="3"/>
      <c r="AF243" s="3"/>
      <c r="AG243" s="3"/>
      <c r="AH243" s="22"/>
      <c r="AI243" s="3"/>
      <c r="AJ243" s="3"/>
      <c r="AK243" s="3"/>
      <c r="AL243" s="3"/>
      <c r="AM243" s="3"/>
      <c r="AN243" s="3"/>
      <c r="AO243" s="22"/>
      <c r="AP243" s="22"/>
    </row>
    <row r="244" spans="10:42">
      <c r="J244" s="152"/>
      <c r="K244" s="153"/>
      <c r="L244" s="153"/>
      <c r="M244" s="153"/>
      <c r="N244" s="153"/>
      <c r="O244" s="22"/>
      <c r="P244" s="3"/>
      <c r="Q244" s="3"/>
      <c r="R244" s="3"/>
      <c r="S244" s="3"/>
      <c r="T244" s="3"/>
      <c r="U244" s="58"/>
      <c r="V244" s="58"/>
      <c r="W244" s="16"/>
      <c r="X244" s="16"/>
      <c r="Y244" s="58"/>
      <c r="Z244" s="3"/>
      <c r="AA244" s="3"/>
      <c r="AB244" s="3"/>
      <c r="AC244" s="3"/>
      <c r="AD244" s="16"/>
      <c r="AE244" s="3"/>
      <c r="AF244" s="3"/>
      <c r="AG244" s="3"/>
      <c r="AH244" s="22"/>
      <c r="AI244" s="3"/>
      <c r="AJ244" s="3"/>
      <c r="AK244" s="3"/>
      <c r="AL244" s="3"/>
      <c r="AM244" s="3"/>
      <c r="AN244" s="3"/>
      <c r="AO244" s="22"/>
      <c r="AP244" s="22"/>
    </row>
    <row r="245" spans="10:42">
      <c r="J245" s="152"/>
      <c r="K245" s="153"/>
      <c r="L245" s="153"/>
      <c r="M245" s="153"/>
      <c r="N245" s="153"/>
      <c r="O245" s="22"/>
      <c r="P245" s="3"/>
      <c r="Q245" s="3"/>
      <c r="R245" s="3"/>
      <c r="S245" s="3"/>
      <c r="T245" s="3"/>
      <c r="U245" s="58"/>
      <c r="V245" s="58"/>
      <c r="W245" s="16"/>
      <c r="X245" s="16"/>
      <c r="Y245" s="58"/>
      <c r="Z245" s="3"/>
      <c r="AA245" s="3"/>
      <c r="AB245" s="3"/>
      <c r="AC245" s="3"/>
      <c r="AD245" s="16"/>
      <c r="AE245" s="3"/>
      <c r="AF245" s="3"/>
      <c r="AG245" s="3"/>
      <c r="AH245" s="22"/>
      <c r="AI245" s="3"/>
      <c r="AJ245" s="3"/>
      <c r="AK245" s="3"/>
      <c r="AL245" s="3"/>
      <c r="AM245" s="3"/>
      <c r="AN245" s="3"/>
      <c r="AO245" s="22"/>
      <c r="AP245" s="22"/>
    </row>
    <row r="246" spans="10:42">
      <c r="J246" s="152"/>
      <c r="K246" s="153"/>
      <c r="L246" s="153"/>
      <c r="M246" s="153"/>
      <c r="N246" s="153"/>
      <c r="O246" s="22"/>
      <c r="P246" s="3"/>
      <c r="Q246" s="3"/>
      <c r="R246" s="3"/>
      <c r="S246" s="3"/>
      <c r="T246" s="3"/>
      <c r="U246" s="58"/>
      <c r="V246" s="58"/>
      <c r="W246" s="16"/>
      <c r="X246" s="16"/>
      <c r="Y246" s="58"/>
      <c r="Z246" s="3"/>
      <c r="AA246" s="3"/>
      <c r="AB246" s="3"/>
      <c r="AC246" s="3"/>
      <c r="AD246" s="16"/>
      <c r="AE246" s="3"/>
      <c r="AF246" s="3"/>
      <c r="AG246" s="3"/>
      <c r="AH246" s="22"/>
      <c r="AI246" s="3"/>
      <c r="AJ246" s="3"/>
      <c r="AK246" s="3"/>
      <c r="AL246" s="3"/>
      <c r="AM246" s="3"/>
      <c r="AN246" s="3"/>
      <c r="AO246" s="22"/>
      <c r="AP246" s="22"/>
    </row>
    <row r="247" spans="10:42">
      <c r="J247" s="152"/>
      <c r="K247" s="153"/>
      <c r="L247" s="153"/>
      <c r="M247" s="153"/>
      <c r="N247" s="153"/>
      <c r="O247" s="22"/>
      <c r="P247" s="3"/>
      <c r="Q247" s="3"/>
      <c r="R247" s="3"/>
      <c r="S247" s="3"/>
      <c r="T247" s="3"/>
      <c r="U247" s="58"/>
      <c r="V247" s="58"/>
      <c r="W247" s="16"/>
      <c r="X247" s="16"/>
      <c r="Y247" s="58"/>
      <c r="Z247" s="3"/>
      <c r="AA247" s="3"/>
      <c r="AB247" s="3"/>
      <c r="AC247" s="3"/>
      <c r="AD247" s="16"/>
      <c r="AE247" s="3"/>
      <c r="AF247" s="3"/>
      <c r="AG247" s="3"/>
      <c r="AH247" s="22"/>
      <c r="AI247" s="3"/>
      <c r="AJ247" s="3"/>
      <c r="AK247" s="3"/>
      <c r="AL247" s="3"/>
      <c r="AM247" s="3"/>
      <c r="AN247" s="3"/>
      <c r="AO247" s="22"/>
      <c r="AP247" s="22"/>
    </row>
    <row r="248" spans="10:42">
      <c r="J248" s="152"/>
      <c r="K248" s="153"/>
      <c r="L248" s="153"/>
      <c r="M248" s="153"/>
      <c r="N248" s="153"/>
      <c r="O248" s="22"/>
      <c r="P248" s="3"/>
      <c r="Q248" s="3"/>
      <c r="R248" s="3"/>
      <c r="S248" s="3"/>
      <c r="T248" s="3"/>
      <c r="U248" s="58"/>
      <c r="V248" s="58"/>
      <c r="W248" s="16"/>
      <c r="X248" s="16"/>
      <c r="Y248" s="58"/>
      <c r="Z248" s="3"/>
      <c r="AA248" s="3"/>
      <c r="AB248" s="3"/>
      <c r="AC248" s="3"/>
      <c r="AD248" s="16"/>
      <c r="AE248" s="3"/>
      <c r="AF248" s="3"/>
      <c r="AG248" s="3"/>
      <c r="AH248" s="22"/>
      <c r="AI248" s="3"/>
      <c r="AJ248" s="3"/>
      <c r="AK248" s="3"/>
      <c r="AL248" s="3"/>
      <c r="AM248" s="3"/>
      <c r="AN248" s="3"/>
      <c r="AO248" s="22"/>
      <c r="AP248" s="22"/>
    </row>
    <row r="249" spans="10:42">
      <c r="J249" s="152"/>
      <c r="K249" s="153"/>
      <c r="L249" s="153"/>
      <c r="M249" s="153"/>
      <c r="N249" s="153"/>
      <c r="O249" s="22"/>
      <c r="P249" s="3"/>
      <c r="Q249" s="3"/>
      <c r="R249" s="3"/>
      <c r="S249" s="3"/>
      <c r="T249" s="3"/>
      <c r="U249" s="58"/>
      <c r="V249" s="58"/>
      <c r="W249" s="16"/>
      <c r="X249" s="16"/>
      <c r="Y249" s="58"/>
      <c r="Z249" s="3"/>
      <c r="AA249" s="3"/>
      <c r="AB249" s="3"/>
      <c r="AC249" s="3"/>
      <c r="AD249" s="16"/>
      <c r="AE249" s="3"/>
      <c r="AF249" s="3"/>
      <c r="AG249" s="3"/>
      <c r="AH249" s="22"/>
      <c r="AI249" s="3"/>
      <c r="AJ249" s="3"/>
      <c r="AK249" s="3"/>
      <c r="AL249" s="3"/>
      <c r="AM249" s="3"/>
      <c r="AN249" s="3"/>
      <c r="AO249" s="22"/>
      <c r="AP249" s="22"/>
    </row>
    <row r="250" spans="10:42">
      <c r="J250" s="152"/>
      <c r="K250" s="153"/>
      <c r="L250" s="153"/>
      <c r="M250" s="153"/>
      <c r="N250" s="153"/>
      <c r="O250" s="22"/>
      <c r="P250" s="3"/>
      <c r="Q250" s="3"/>
      <c r="R250" s="3"/>
      <c r="S250" s="3"/>
      <c r="T250" s="3"/>
      <c r="U250" s="58"/>
      <c r="V250" s="58"/>
      <c r="W250" s="16"/>
      <c r="X250" s="16"/>
      <c r="Y250" s="58"/>
      <c r="Z250" s="3"/>
      <c r="AA250" s="3"/>
      <c r="AB250" s="3"/>
      <c r="AC250" s="3"/>
      <c r="AD250" s="16"/>
      <c r="AE250" s="3"/>
      <c r="AF250" s="3"/>
      <c r="AG250" s="3"/>
      <c r="AH250" s="22"/>
      <c r="AI250" s="3"/>
      <c r="AJ250" s="3"/>
      <c r="AK250" s="3"/>
      <c r="AL250" s="3"/>
      <c r="AM250" s="3"/>
      <c r="AN250" s="3"/>
      <c r="AO250" s="22"/>
      <c r="AP250" s="22"/>
    </row>
    <row r="251" spans="10:42">
      <c r="J251" s="152"/>
      <c r="K251" s="153"/>
      <c r="L251" s="153"/>
      <c r="M251" s="153"/>
      <c r="N251" s="153"/>
      <c r="O251" s="22"/>
      <c r="P251" s="3"/>
      <c r="Q251" s="3"/>
      <c r="R251" s="3"/>
      <c r="S251" s="3"/>
      <c r="T251" s="3"/>
      <c r="U251" s="58"/>
      <c r="V251" s="58"/>
      <c r="W251" s="16"/>
      <c r="X251" s="16"/>
      <c r="Y251" s="58"/>
      <c r="Z251" s="3"/>
      <c r="AA251" s="3"/>
      <c r="AB251" s="3"/>
      <c r="AC251" s="3"/>
      <c r="AD251" s="16"/>
      <c r="AE251" s="3"/>
      <c r="AF251" s="3"/>
      <c r="AG251" s="3"/>
      <c r="AH251" s="22"/>
      <c r="AI251" s="3"/>
      <c r="AJ251" s="3"/>
      <c r="AK251" s="3"/>
      <c r="AL251" s="3"/>
      <c r="AM251" s="3"/>
      <c r="AN251" s="3"/>
      <c r="AO251" s="22"/>
      <c r="AP251" s="22"/>
    </row>
    <row r="252" spans="10:42">
      <c r="J252" s="152"/>
      <c r="K252" s="153"/>
      <c r="L252" s="153"/>
      <c r="M252" s="153"/>
      <c r="N252" s="153"/>
      <c r="O252" s="22"/>
      <c r="P252" s="3"/>
      <c r="Q252" s="3"/>
      <c r="R252" s="3"/>
      <c r="S252" s="3"/>
      <c r="T252" s="3"/>
      <c r="U252" s="58"/>
      <c r="V252" s="58"/>
      <c r="W252" s="16"/>
      <c r="X252" s="16"/>
      <c r="Y252" s="58"/>
      <c r="Z252" s="3"/>
      <c r="AA252" s="3"/>
      <c r="AB252" s="3"/>
      <c r="AC252" s="3"/>
      <c r="AD252" s="16"/>
      <c r="AE252" s="3"/>
      <c r="AF252" s="3"/>
      <c r="AG252" s="3"/>
      <c r="AH252" s="22"/>
      <c r="AI252" s="3"/>
      <c r="AJ252" s="3"/>
      <c r="AK252" s="3"/>
      <c r="AL252" s="3"/>
      <c r="AM252" s="3"/>
      <c r="AN252" s="3"/>
      <c r="AO252" s="22"/>
      <c r="AP252" s="22"/>
    </row>
    <row r="253" spans="10:42">
      <c r="J253" s="152"/>
      <c r="K253" s="153"/>
      <c r="L253" s="153"/>
      <c r="M253" s="153"/>
      <c r="N253" s="153"/>
      <c r="O253" s="22"/>
      <c r="P253" s="3"/>
      <c r="Q253" s="3"/>
      <c r="R253" s="3"/>
      <c r="S253" s="3"/>
      <c r="T253" s="3"/>
      <c r="U253" s="58"/>
      <c r="V253" s="58"/>
      <c r="W253" s="16"/>
      <c r="X253" s="16"/>
      <c r="Y253" s="58"/>
      <c r="Z253" s="3"/>
      <c r="AA253" s="3"/>
      <c r="AB253" s="3"/>
      <c r="AC253" s="3"/>
      <c r="AD253" s="16"/>
      <c r="AE253" s="3"/>
      <c r="AF253" s="3"/>
      <c r="AG253" s="3"/>
      <c r="AH253" s="22"/>
      <c r="AI253" s="3"/>
      <c r="AJ253" s="3"/>
      <c r="AK253" s="3"/>
      <c r="AL253" s="3"/>
      <c r="AM253" s="3"/>
      <c r="AN253" s="3"/>
      <c r="AO253" s="22"/>
      <c r="AP253" s="22"/>
    </row>
    <row r="254" spans="10:42">
      <c r="J254" s="152"/>
      <c r="K254" s="153"/>
      <c r="L254" s="153"/>
      <c r="M254" s="153"/>
      <c r="N254" s="153"/>
      <c r="O254" s="22"/>
      <c r="P254" s="3"/>
      <c r="Q254" s="3"/>
      <c r="R254" s="3"/>
      <c r="S254" s="3"/>
      <c r="T254" s="3"/>
      <c r="U254" s="58"/>
      <c r="V254" s="58"/>
      <c r="W254" s="16"/>
      <c r="X254" s="16"/>
      <c r="Y254" s="58"/>
      <c r="Z254" s="3"/>
      <c r="AA254" s="3"/>
      <c r="AB254" s="3"/>
      <c r="AC254" s="3"/>
      <c r="AD254" s="16"/>
      <c r="AE254" s="3"/>
      <c r="AF254" s="3"/>
      <c r="AG254" s="3"/>
      <c r="AH254" s="22"/>
      <c r="AI254" s="3"/>
      <c r="AJ254" s="3"/>
      <c r="AK254" s="3"/>
      <c r="AL254" s="3"/>
      <c r="AM254" s="3"/>
      <c r="AN254" s="3"/>
      <c r="AO254" s="22"/>
      <c r="AP254" s="22"/>
    </row>
    <row r="255" spans="10:42">
      <c r="J255" s="152"/>
      <c r="K255" s="153"/>
      <c r="L255" s="153"/>
      <c r="M255" s="153"/>
      <c r="N255" s="153"/>
      <c r="O255" s="22"/>
      <c r="P255" s="3"/>
      <c r="Q255" s="3"/>
      <c r="R255" s="3"/>
      <c r="S255" s="3"/>
      <c r="T255" s="3"/>
      <c r="U255" s="58"/>
      <c r="V255" s="58"/>
      <c r="W255" s="16"/>
      <c r="X255" s="16"/>
      <c r="Y255" s="58"/>
      <c r="Z255" s="3"/>
      <c r="AA255" s="3"/>
      <c r="AB255" s="3"/>
      <c r="AC255" s="3"/>
      <c r="AD255" s="16"/>
      <c r="AE255" s="3"/>
      <c r="AF255" s="3"/>
      <c r="AG255" s="3"/>
      <c r="AH255" s="22"/>
      <c r="AI255" s="3"/>
      <c r="AJ255" s="3"/>
      <c r="AK255" s="3"/>
      <c r="AL255" s="3"/>
      <c r="AM255" s="3"/>
      <c r="AN255" s="3"/>
      <c r="AO255" s="22"/>
      <c r="AP255" s="22"/>
    </row>
    <row r="256" spans="10:42">
      <c r="J256" s="152"/>
      <c r="K256" s="153"/>
      <c r="L256" s="153"/>
      <c r="M256" s="153"/>
      <c r="N256" s="153"/>
      <c r="O256" s="22"/>
      <c r="P256" s="3"/>
      <c r="Q256" s="3"/>
      <c r="R256" s="3"/>
      <c r="S256" s="3"/>
      <c r="T256" s="3"/>
      <c r="U256" s="58"/>
      <c r="V256" s="58"/>
      <c r="W256" s="16"/>
      <c r="X256" s="16"/>
      <c r="Y256" s="58"/>
      <c r="Z256" s="3"/>
      <c r="AA256" s="3"/>
      <c r="AB256" s="3"/>
      <c r="AC256" s="3"/>
      <c r="AD256" s="16"/>
      <c r="AE256" s="3"/>
      <c r="AF256" s="3"/>
      <c r="AG256" s="3"/>
      <c r="AH256" s="22"/>
      <c r="AI256" s="3"/>
      <c r="AJ256" s="3"/>
      <c r="AK256" s="3"/>
      <c r="AL256" s="3"/>
      <c r="AM256" s="3"/>
      <c r="AN256" s="3"/>
      <c r="AO256" s="22"/>
      <c r="AP256" s="22"/>
    </row>
    <row r="257" spans="10:42">
      <c r="J257" s="152"/>
      <c r="K257" s="153"/>
      <c r="L257" s="153"/>
      <c r="M257" s="153"/>
      <c r="N257" s="153"/>
      <c r="O257" s="22"/>
      <c r="P257" s="3"/>
      <c r="Q257" s="3"/>
      <c r="R257" s="3"/>
      <c r="S257" s="3"/>
      <c r="T257" s="3"/>
      <c r="U257" s="58"/>
      <c r="V257" s="58"/>
      <c r="W257" s="16"/>
      <c r="X257" s="16"/>
      <c r="Y257" s="58"/>
      <c r="Z257" s="3"/>
      <c r="AA257" s="3"/>
      <c r="AB257" s="3"/>
      <c r="AC257" s="3"/>
      <c r="AD257" s="16"/>
      <c r="AE257" s="3"/>
      <c r="AF257" s="3"/>
      <c r="AG257" s="3"/>
      <c r="AH257" s="22"/>
      <c r="AI257" s="3"/>
      <c r="AJ257" s="3"/>
      <c r="AK257" s="3"/>
      <c r="AL257" s="3"/>
      <c r="AM257" s="3"/>
      <c r="AN257" s="3"/>
      <c r="AO257" s="22"/>
      <c r="AP257" s="22"/>
    </row>
    <row r="258" spans="10:42">
      <c r="J258" s="152"/>
      <c r="K258" s="153"/>
      <c r="L258" s="153"/>
      <c r="M258" s="153"/>
      <c r="N258" s="153"/>
      <c r="O258" s="22"/>
      <c r="P258" s="3"/>
      <c r="Q258" s="3"/>
      <c r="R258" s="3"/>
      <c r="S258" s="3"/>
      <c r="T258" s="3"/>
      <c r="U258" s="58"/>
      <c r="V258" s="58"/>
      <c r="W258" s="16"/>
      <c r="X258" s="16"/>
      <c r="Y258" s="58"/>
      <c r="Z258" s="3"/>
      <c r="AA258" s="3"/>
      <c r="AB258" s="3"/>
      <c r="AC258" s="3"/>
      <c r="AD258" s="16"/>
      <c r="AE258" s="3"/>
      <c r="AF258" s="3"/>
      <c r="AG258" s="3"/>
      <c r="AH258" s="22"/>
      <c r="AI258" s="3"/>
      <c r="AJ258" s="3"/>
      <c r="AK258" s="3"/>
      <c r="AL258" s="3"/>
      <c r="AM258" s="3"/>
      <c r="AN258" s="3"/>
      <c r="AO258" s="22"/>
      <c r="AP258" s="22"/>
    </row>
    <row r="259" spans="10:42">
      <c r="J259" s="152"/>
      <c r="K259" s="153"/>
      <c r="L259" s="153"/>
      <c r="M259" s="153"/>
      <c r="N259" s="153"/>
      <c r="O259" s="22"/>
      <c r="P259" s="3"/>
      <c r="Q259" s="3"/>
      <c r="R259" s="3"/>
      <c r="S259" s="3"/>
      <c r="T259" s="3"/>
      <c r="U259" s="58"/>
      <c r="V259" s="58"/>
      <c r="W259" s="16"/>
      <c r="X259" s="16"/>
      <c r="Y259" s="58"/>
      <c r="Z259" s="3"/>
      <c r="AA259" s="3"/>
      <c r="AB259" s="3"/>
      <c r="AC259" s="3"/>
      <c r="AD259" s="16"/>
      <c r="AE259" s="3"/>
      <c r="AF259" s="3"/>
      <c r="AG259" s="3"/>
      <c r="AH259" s="22"/>
      <c r="AI259" s="3"/>
      <c r="AJ259" s="3"/>
      <c r="AK259" s="3"/>
      <c r="AL259" s="3"/>
      <c r="AM259" s="3"/>
      <c r="AN259" s="3"/>
      <c r="AO259" s="22"/>
      <c r="AP259" s="22"/>
    </row>
    <row r="260" spans="10:42">
      <c r="J260" s="152"/>
      <c r="K260" s="153"/>
      <c r="L260" s="153"/>
      <c r="M260" s="153"/>
      <c r="N260" s="153"/>
      <c r="O260" s="22"/>
      <c r="P260" s="3"/>
      <c r="Q260" s="3"/>
      <c r="R260" s="3"/>
      <c r="S260" s="3"/>
      <c r="T260" s="3"/>
      <c r="U260" s="58"/>
      <c r="V260" s="58"/>
      <c r="W260" s="16"/>
      <c r="X260" s="16"/>
      <c r="Y260" s="58"/>
      <c r="Z260" s="3"/>
      <c r="AA260" s="3"/>
      <c r="AB260" s="3"/>
      <c r="AC260" s="3"/>
      <c r="AD260" s="16"/>
      <c r="AE260" s="3"/>
      <c r="AF260" s="3"/>
      <c r="AG260" s="3"/>
      <c r="AH260" s="22"/>
      <c r="AI260" s="3"/>
      <c r="AJ260" s="3"/>
      <c r="AK260" s="3"/>
      <c r="AL260" s="3"/>
      <c r="AM260" s="3"/>
      <c r="AN260" s="3"/>
      <c r="AO260" s="22"/>
      <c r="AP260" s="22"/>
    </row>
    <row r="261" spans="10:42">
      <c r="J261" s="152"/>
      <c r="K261" s="153"/>
      <c r="L261" s="153"/>
      <c r="M261" s="153"/>
      <c r="N261" s="153"/>
      <c r="O261" s="22"/>
      <c r="P261" s="3"/>
      <c r="Q261" s="3"/>
      <c r="R261" s="3"/>
      <c r="S261" s="3"/>
      <c r="T261" s="3"/>
      <c r="U261" s="58"/>
      <c r="V261" s="58"/>
      <c r="W261" s="16"/>
      <c r="X261" s="16"/>
      <c r="Y261" s="58"/>
      <c r="Z261" s="3"/>
      <c r="AA261" s="3"/>
      <c r="AB261" s="3"/>
      <c r="AC261" s="3"/>
      <c r="AD261" s="16"/>
      <c r="AE261" s="3"/>
      <c r="AF261" s="3"/>
      <c r="AG261" s="3"/>
      <c r="AH261" s="22"/>
      <c r="AI261" s="3"/>
      <c r="AJ261" s="3"/>
      <c r="AK261" s="3"/>
      <c r="AL261" s="3"/>
      <c r="AM261" s="3"/>
      <c r="AN261" s="3"/>
      <c r="AO261" s="22"/>
      <c r="AP261" s="22"/>
    </row>
    <row r="262" spans="10:42">
      <c r="J262" s="152"/>
      <c r="K262" s="153"/>
      <c r="L262" s="153"/>
      <c r="M262" s="153"/>
      <c r="N262" s="153"/>
      <c r="O262" s="22"/>
      <c r="P262" s="3"/>
      <c r="Q262" s="3"/>
      <c r="R262" s="3"/>
      <c r="S262" s="3"/>
      <c r="T262" s="3"/>
      <c r="U262" s="58"/>
      <c r="V262" s="58"/>
      <c r="W262" s="16"/>
      <c r="X262" s="16"/>
      <c r="Y262" s="58"/>
      <c r="Z262" s="3"/>
      <c r="AA262" s="3"/>
      <c r="AB262" s="3"/>
      <c r="AC262" s="3"/>
      <c r="AD262" s="16"/>
      <c r="AE262" s="3"/>
      <c r="AF262" s="3"/>
      <c r="AG262" s="3"/>
      <c r="AH262" s="22"/>
      <c r="AI262" s="3"/>
      <c r="AJ262" s="3"/>
      <c r="AK262" s="3"/>
      <c r="AL262" s="3"/>
      <c r="AM262" s="3"/>
      <c r="AN262" s="3"/>
      <c r="AO262" s="22"/>
      <c r="AP262" s="22"/>
    </row>
    <row r="263" spans="10:42">
      <c r="J263" s="152"/>
      <c r="K263" s="153"/>
      <c r="L263" s="153"/>
      <c r="M263" s="153"/>
      <c r="N263" s="153"/>
      <c r="O263" s="22"/>
      <c r="P263" s="3"/>
      <c r="Q263" s="3"/>
      <c r="R263" s="3"/>
      <c r="S263" s="3"/>
      <c r="T263" s="3"/>
      <c r="U263" s="58"/>
      <c r="V263" s="58"/>
      <c r="W263" s="16"/>
      <c r="X263" s="16"/>
      <c r="Y263" s="58"/>
      <c r="Z263" s="3"/>
      <c r="AA263" s="3"/>
      <c r="AB263" s="3"/>
      <c r="AC263" s="3"/>
      <c r="AD263" s="16"/>
      <c r="AE263" s="3"/>
      <c r="AF263" s="3"/>
      <c r="AG263" s="3"/>
      <c r="AH263" s="22"/>
      <c r="AI263" s="3"/>
      <c r="AJ263" s="3"/>
      <c r="AK263" s="3"/>
      <c r="AL263" s="3"/>
      <c r="AM263" s="3"/>
      <c r="AN263" s="3"/>
      <c r="AO263" s="22"/>
      <c r="AP263" s="22"/>
    </row>
    <row r="264" spans="10:42">
      <c r="J264" s="152"/>
      <c r="K264" s="153"/>
      <c r="L264" s="153"/>
      <c r="M264" s="153"/>
      <c r="N264" s="153"/>
      <c r="O264" s="22"/>
      <c r="P264" s="3"/>
      <c r="Q264" s="3"/>
      <c r="R264" s="3"/>
      <c r="S264" s="3"/>
      <c r="T264" s="3"/>
      <c r="U264" s="58"/>
      <c r="V264" s="58"/>
      <c r="W264" s="16"/>
      <c r="X264" s="16"/>
      <c r="Y264" s="58"/>
      <c r="Z264" s="3"/>
      <c r="AA264" s="3"/>
      <c r="AB264" s="3"/>
      <c r="AC264" s="3"/>
      <c r="AD264" s="16"/>
      <c r="AE264" s="3"/>
      <c r="AF264" s="3"/>
      <c r="AG264" s="3"/>
      <c r="AH264" s="22"/>
      <c r="AI264" s="3"/>
      <c r="AJ264" s="3"/>
      <c r="AK264" s="3"/>
      <c r="AL264" s="3"/>
      <c r="AM264" s="3"/>
      <c r="AN264" s="3"/>
      <c r="AO264" s="22"/>
      <c r="AP264" s="22"/>
    </row>
    <row r="265" spans="10:42">
      <c r="J265" s="152"/>
      <c r="K265" s="153"/>
      <c r="L265" s="153"/>
      <c r="M265" s="153"/>
      <c r="N265" s="153"/>
      <c r="O265" s="22"/>
      <c r="P265" s="3"/>
      <c r="Q265" s="3"/>
      <c r="R265" s="3"/>
      <c r="S265" s="3"/>
      <c r="T265" s="3"/>
      <c r="U265" s="58"/>
      <c r="V265" s="58"/>
      <c r="W265" s="16"/>
      <c r="X265" s="16"/>
      <c r="Y265" s="58"/>
      <c r="Z265" s="3"/>
      <c r="AA265" s="3"/>
      <c r="AB265" s="3"/>
      <c r="AC265" s="3"/>
      <c r="AD265" s="16"/>
      <c r="AE265" s="3"/>
      <c r="AF265" s="3"/>
      <c r="AG265" s="3"/>
      <c r="AH265" s="22"/>
      <c r="AI265" s="3"/>
      <c r="AJ265" s="3"/>
      <c r="AK265" s="3"/>
      <c r="AL265" s="3"/>
      <c r="AM265" s="3"/>
      <c r="AN265" s="3"/>
      <c r="AO265" s="22"/>
      <c r="AP265" s="22"/>
    </row>
    <row r="266" spans="10:42">
      <c r="J266" s="152"/>
      <c r="K266" s="153"/>
      <c r="L266" s="153"/>
      <c r="M266" s="153"/>
      <c r="N266" s="153"/>
      <c r="O266" s="22"/>
      <c r="P266" s="3"/>
      <c r="Q266" s="3"/>
      <c r="R266" s="3"/>
      <c r="S266" s="3"/>
      <c r="T266" s="3"/>
      <c r="U266" s="58"/>
      <c r="V266" s="58"/>
      <c r="W266" s="16"/>
      <c r="X266" s="16"/>
      <c r="Y266" s="58"/>
      <c r="Z266" s="3"/>
      <c r="AA266" s="3"/>
      <c r="AB266" s="3"/>
      <c r="AC266" s="3"/>
      <c r="AD266" s="16"/>
      <c r="AE266" s="3"/>
      <c r="AF266" s="3"/>
      <c r="AG266" s="3"/>
      <c r="AH266" s="22"/>
      <c r="AI266" s="3"/>
      <c r="AJ266" s="3"/>
      <c r="AK266" s="3"/>
      <c r="AL266" s="3"/>
      <c r="AM266" s="3"/>
      <c r="AN266" s="3"/>
      <c r="AO266" s="22"/>
      <c r="AP266" s="22"/>
    </row>
    <row r="267" spans="10:42">
      <c r="J267" s="152"/>
      <c r="K267" s="153"/>
      <c r="L267" s="153"/>
      <c r="M267" s="153"/>
      <c r="N267" s="153"/>
      <c r="O267" s="22"/>
      <c r="P267" s="3"/>
      <c r="Q267" s="3"/>
      <c r="R267" s="3"/>
      <c r="S267" s="3"/>
      <c r="T267" s="3"/>
      <c r="U267" s="58"/>
      <c r="V267" s="58"/>
      <c r="W267" s="16"/>
      <c r="X267" s="16"/>
      <c r="Y267" s="58"/>
      <c r="Z267" s="3"/>
      <c r="AA267" s="3"/>
      <c r="AB267" s="3"/>
      <c r="AC267" s="3"/>
      <c r="AD267" s="16"/>
      <c r="AE267" s="3"/>
      <c r="AF267" s="3"/>
      <c r="AG267" s="3"/>
      <c r="AH267" s="22"/>
      <c r="AI267" s="3"/>
      <c r="AJ267" s="3"/>
      <c r="AK267" s="3"/>
      <c r="AL267" s="3"/>
      <c r="AM267" s="3"/>
      <c r="AN267" s="3"/>
      <c r="AO267" s="22"/>
      <c r="AP267" s="22"/>
    </row>
    <row r="268" spans="10:42">
      <c r="J268" s="152"/>
      <c r="K268" s="153"/>
      <c r="L268" s="153"/>
      <c r="M268" s="153"/>
      <c r="N268" s="153"/>
      <c r="O268" s="22"/>
      <c r="P268" s="3"/>
      <c r="Q268" s="3"/>
      <c r="R268" s="3"/>
      <c r="S268" s="3"/>
      <c r="T268" s="3"/>
      <c r="U268" s="58"/>
      <c r="V268" s="58"/>
      <c r="W268" s="16"/>
      <c r="X268" s="16"/>
      <c r="Y268" s="58"/>
      <c r="Z268" s="3"/>
      <c r="AA268" s="3"/>
      <c r="AB268" s="3"/>
      <c r="AC268" s="3"/>
      <c r="AD268" s="16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22"/>
      <c r="AP268" s="22"/>
    </row>
    <row r="269" spans="10:42">
      <c r="J269" s="152"/>
      <c r="K269" s="153"/>
      <c r="L269" s="153"/>
      <c r="M269" s="153"/>
      <c r="N269" s="153"/>
      <c r="O269" s="22"/>
      <c r="P269" s="3"/>
      <c r="Q269" s="3"/>
      <c r="R269" s="3"/>
      <c r="S269" s="3"/>
      <c r="T269" s="3"/>
      <c r="U269" s="58"/>
      <c r="V269" s="58"/>
      <c r="W269" s="16"/>
      <c r="X269" s="16"/>
      <c r="Y269" s="58"/>
      <c r="Z269" s="3"/>
      <c r="AA269" s="3"/>
      <c r="AB269" s="3"/>
      <c r="AC269" s="3"/>
      <c r="AD269" s="16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22"/>
      <c r="AP269" s="22"/>
    </row>
    <row r="270" spans="10:42">
      <c r="J270" s="152"/>
      <c r="K270" s="153"/>
      <c r="L270" s="153"/>
      <c r="M270" s="153"/>
      <c r="N270" s="153"/>
      <c r="O270" s="22"/>
      <c r="P270" s="3"/>
      <c r="Q270" s="3"/>
      <c r="R270" s="3"/>
      <c r="S270" s="3"/>
      <c r="T270" s="3"/>
      <c r="U270" s="58"/>
      <c r="V270" s="58"/>
      <c r="W270" s="16"/>
      <c r="X270" s="16"/>
      <c r="Y270" s="58"/>
      <c r="Z270" s="3"/>
      <c r="AA270" s="3"/>
      <c r="AB270" s="3"/>
      <c r="AC270" s="3"/>
      <c r="AD270" s="16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22"/>
      <c r="AP270" s="22"/>
    </row>
    <row r="271" spans="10:42">
      <c r="J271" s="152"/>
      <c r="K271" s="153"/>
      <c r="L271" s="153"/>
      <c r="M271" s="153"/>
      <c r="N271" s="153"/>
      <c r="O271" s="22"/>
      <c r="P271" s="3"/>
      <c r="Q271" s="3"/>
      <c r="R271" s="3"/>
      <c r="S271" s="3"/>
      <c r="T271" s="3"/>
      <c r="U271" s="58"/>
      <c r="V271" s="58"/>
      <c r="W271" s="16"/>
      <c r="X271" s="16"/>
      <c r="Y271" s="58"/>
      <c r="Z271" s="3"/>
      <c r="AA271" s="3"/>
      <c r="AB271" s="3"/>
      <c r="AC271" s="3"/>
      <c r="AD271" s="16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22"/>
      <c r="AP271" s="22"/>
    </row>
    <row r="272" spans="10:42">
      <c r="J272" s="152"/>
      <c r="K272" s="153"/>
      <c r="L272" s="153"/>
      <c r="M272" s="153"/>
      <c r="N272" s="153"/>
      <c r="O272" s="22"/>
      <c r="P272" s="3"/>
      <c r="Q272" s="3"/>
      <c r="R272" s="3"/>
      <c r="S272" s="3"/>
      <c r="T272" s="3"/>
      <c r="U272" s="58"/>
      <c r="V272" s="58"/>
      <c r="W272" s="16"/>
      <c r="X272" s="16"/>
      <c r="Y272" s="58"/>
      <c r="Z272" s="3"/>
      <c r="AA272" s="3"/>
      <c r="AB272" s="3"/>
      <c r="AC272" s="3"/>
      <c r="AD272" s="16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22"/>
      <c r="AP272" s="22"/>
    </row>
    <row r="273" spans="10:42">
      <c r="J273" s="152"/>
      <c r="K273" s="153"/>
      <c r="L273" s="153"/>
      <c r="M273" s="153"/>
      <c r="N273" s="153"/>
      <c r="O273" s="22"/>
      <c r="P273" s="3"/>
      <c r="Q273" s="3"/>
      <c r="R273" s="3"/>
      <c r="S273" s="3"/>
      <c r="T273" s="3"/>
      <c r="U273" s="58"/>
      <c r="V273" s="58"/>
      <c r="W273" s="16"/>
      <c r="X273" s="16"/>
      <c r="Y273" s="58"/>
      <c r="Z273" s="3"/>
      <c r="AA273" s="3"/>
      <c r="AB273" s="3"/>
      <c r="AC273" s="3"/>
      <c r="AD273" s="16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22"/>
      <c r="AP273" s="22"/>
    </row>
    <row r="274" spans="10:42">
      <c r="J274" s="152"/>
      <c r="K274" s="153"/>
      <c r="L274" s="153"/>
      <c r="M274" s="153"/>
      <c r="N274" s="153"/>
      <c r="O274" s="22"/>
      <c r="P274" s="3"/>
      <c r="Q274" s="3"/>
      <c r="R274" s="3"/>
      <c r="S274" s="3"/>
      <c r="T274" s="3"/>
      <c r="U274" s="58"/>
      <c r="V274" s="58"/>
      <c r="W274" s="16"/>
      <c r="X274" s="16"/>
      <c r="Y274" s="58"/>
      <c r="Z274" s="3"/>
      <c r="AA274" s="3"/>
      <c r="AB274" s="3"/>
      <c r="AC274" s="3"/>
      <c r="AD274" s="16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22"/>
      <c r="AP274" s="22"/>
    </row>
    <row r="275" spans="10:42">
      <c r="J275" s="152"/>
      <c r="K275" s="153"/>
      <c r="L275" s="153"/>
      <c r="M275" s="153"/>
      <c r="N275" s="153"/>
      <c r="O275" s="22"/>
      <c r="P275" s="3"/>
      <c r="Q275" s="3"/>
      <c r="R275" s="3"/>
      <c r="S275" s="3"/>
      <c r="T275" s="3"/>
      <c r="U275" s="58"/>
      <c r="V275" s="58"/>
      <c r="W275" s="16"/>
      <c r="X275" s="16"/>
      <c r="Y275" s="58"/>
      <c r="Z275" s="3"/>
      <c r="AA275" s="3"/>
      <c r="AB275" s="3"/>
      <c r="AC275" s="3"/>
      <c r="AD275" s="16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22"/>
      <c r="AP275" s="22"/>
    </row>
    <row r="276" spans="10:42">
      <c r="J276" s="152"/>
      <c r="K276" s="153"/>
      <c r="L276" s="153"/>
      <c r="M276" s="153"/>
      <c r="N276" s="153"/>
      <c r="O276" s="22"/>
      <c r="P276" s="3"/>
      <c r="Q276" s="3"/>
      <c r="R276" s="3"/>
      <c r="S276" s="3"/>
      <c r="T276" s="3"/>
      <c r="U276" s="58"/>
      <c r="V276" s="58"/>
      <c r="W276" s="16"/>
      <c r="X276" s="16"/>
      <c r="Y276" s="58"/>
      <c r="Z276" s="3"/>
      <c r="AA276" s="3"/>
      <c r="AB276" s="3"/>
      <c r="AC276" s="3"/>
      <c r="AD276" s="16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22"/>
      <c r="AP276" s="22"/>
    </row>
    <row r="277" spans="10:42">
      <c r="J277" s="152"/>
      <c r="K277" s="153"/>
      <c r="L277" s="153"/>
      <c r="M277" s="153"/>
      <c r="N277" s="153"/>
      <c r="O277" s="22"/>
      <c r="P277" s="3"/>
      <c r="Q277" s="3"/>
      <c r="R277" s="3"/>
      <c r="S277" s="3"/>
      <c r="T277" s="3"/>
      <c r="U277" s="58"/>
      <c r="V277" s="58"/>
      <c r="W277" s="16"/>
      <c r="X277" s="16"/>
      <c r="Y277" s="58"/>
      <c r="Z277" s="3"/>
      <c r="AA277" s="3"/>
      <c r="AB277" s="3"/>
      <c r="AC277" s="3"/>
      <c r="AD277" s="16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22"/>
      <c r="AP277" s="22"/>
    </row>
    <row r="278" spans="10:42">
      <c r="J278" s="152"/>
      <c r="K278" s="153"/>
      <c r="L278" s="153"/>
      <c r="M278" s="153"/>
      <c r="N278" s="153"/>
      <c r="O278" s="22"/>
      <c r="P278" s="3"/>
      <c r="Q278" s="3"/>
      <c r="R278" s="3"/>
      <c r="S278" s="3"/>
      <c r="T278" s="3"/>
      <c r="U278" s="58"/>
      <c r="V278" s="58"/>
      <c r="W278" s="16"/>
      <c r="X278" s="16"/>
      <c r="Y278" s="58"/>
      <c r="Z278" s="3"/>
      <c r="AA278" s="3"/>
      <c r="AB278" s="3"/>
      <c r="AC278" s="3"/>
      <c r="AD278" s="16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22"/>
      <c r="AP278" s="22"/>
    </row>
    <row r="279" spans="10:42">
      <c r="J279" s="152"/>
      <c r="K279" s="153"/>
      <c r="L279" s="153"/>
      <c r="M279" s="153"/>
      <c r="N279" s="153"/>
      <c r="O279" s="22"/>
      <c r="P279" s="3"/>
      <c r="Q279" s="3"/>
      <c r="R279" s="3"/>
      <c r="S279" s="3"/>
      <c r="T279" s="3"/>
      <c r="U279" s="58"/>
      <c r="V279" s="58"/>
      <c r="W279" s="16"/>
      <c r="X279" s="16"/>
      <c r="Y279" s="58"/>
      <c r="Z279" s="3"/>
      <c r="AA279" s="3"/>
      <c r="AB279" s="3"/>
      <c r="AC279" s="3"/>
      <c r="AD279" s="16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22"/>
      <c r="AP279" s="22"/>
    </row>
    <row r="280" spans="10:42">
      <c r="J280" s="152"/>
      <c r="K280" s="153"/>
      <c r="L280" s="153"/>
      <c r="M280" s="153"/>
      <c r="N280" s="153"/>
      <c r="O280" s="22"/>
      <c r="P280" s="3"/>
      <c r="Q280" s="3"/>
      <c r="R280" s="3"/>
      <c r="S280" s="3"/>
      <c r="T280" s="3"/>
      <c r="U280" s="58"/>
      <c r="V280" s="58"/>
      <c r="W280" s="16"/>
      <c r="X280" s="16"/>
      <c r="Y280" s="58"/>
      <c r="Z280" s="3"/>
      <c r="AA280" s="3"/>
      <c r="AB280" s="3"/>
      <c r="AC280" s="3"/>
      <c r="AD280" s="16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22"/>
    </row>
    <row r="281" spans="10:42">
      <c r="J281" s="152"/>
      <c r="K281" s="153"/>
      <c r="L281" s="153"/>
      <c r="M281" s="153"/>
      <c r="N281" s="153"/>
      <c r="O281" s="22"/>
      <c r="P281" s="3"/>
      <c r="Q281" s="3"/>
      <c r="R281" s="3"/>
      <c r="S281" s="3"/>
      <c r="T281" s="3"/>
      <c r="U281" s="58"/>
      <c r="V281" s="58"/>
      <c r="W281" s="16"/>
      <c r="X281" s="16"/>
      <c r="Y281" s="58"/>
      <c r="Z281" s="3"/>
      <c r="AA281" s="3"/>
      <c r="AB281" s="3"/>
      <c r="AC281" s="3"/>
      <c r="AD281" s="16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22"/>
    </row>
    <row r="282" spans="10:42">
      <c r="J282" s="152"/>
      <c r="K282" s="153"/>
      <c r="L282" s="153"/>
      <c r="M282" s="153"/>
      <c r="N282" s="153"/>
      <c r="O282" s="22"/>
      <c r="P282" s="3"/>
      <c r="Q282" s="3"/>
      <c r="R282" s="3"/>
      <c r="S282" s="3"/>
      <c r="T282" s="3"/>
      <c r="U282" s="58"/>
      <c r="V282" s="58"/>
      <c r="W282" s="16"/>
      <c r="X282" s="16"/>
      <c r="Y282" s="58"/>
      <c r="Z282" s="3"/>
      <c r="AA282" s="3"/>
      <c r="AB282" s="3"/>
      <c r="AC282" s="3"/>
      <c r="AD282" s="16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22"/>
    </row>
    <row r="283" spans="10:42">
      <c r="J283" s="152"/>
      <c r="K283" s="153"/>
      <c r="L283" s="153"/>
      <c r="M283" s="153"/>
      <c r="N283" s="153"/>
      <c r="O283" s="22"/>
      <c r="P283" s="3"/>
      <c r="Q283" s="3"/>
      <c r="R283" s="3"/>
      <c r="S283" s="3"/>
      <c r="T283" s="3"/>
      <c r="U283" s="58"/>
      <c r="V283" s="58"/>
      <c r="W283" s="16"/>
      <c r="X283" s="16"/>
      <c r="Y283" s="58"/>
      <c r="Z283" s="3"/>
      <c r="AA283" s="3"/>
      <c r="AB283" s="3"/>
      <c r="AC283" s="3"/>
      <c r="AD283" s="16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22"/>
    </row>
    <row r="284" spans="10:42">
      <c r="J284" s="152"/>
      <c r="K284" s="153"/>
      <c r="L284" s="153"/>
      <c r="M284" s="153"/>
      <c r="N284" s="153"/>
      <c r="O284" s="22"/>
      <c r="P284" s="3"/>
      <c r="Q284" s="3"/>
      <c r="R284" s="3"/>
      <c r="S284" s="3"/>
      <c r="T284" s="3"/>
      <c r="U284" s="58"/>
      <c r="V284" s="58"/>
      <c r="W284" s="16"/>
      <c r="X284" s="16"/>
      <c r="Y284" s="58"/>
      <c r="Z284" s="3"/>
      <c r="AA284" s="3"/>
      <c r="AB284" s="3"/>
      <c r="AC284" s="3"/>
      <c r="AD284" s="16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22"/>
    </row>
    <row r="285" spans="10:42">
      <c r="J285" s="152"/>
      <c r="K285" s="153"/>
      <c r="L285" s="153"/>
      <c r="M285" s="153"/>
      <c r="N285" s="153"/>
      <c r="O285" s="22"/>
      <c r="P285" s="3"/>
      <c r="Q285" s="3"/>
      <c r="R285" s="3"/>
      <c r="S285" s="3"/>
      <c r="T285" s="3"/>
      <c r="U285" s="58"/>
      <c r="V285" s="58"/>
      <c r="W285" s="16"/>
      <c r="X285" s="16"/>
      <c r="Y285" s="58"/>
      <c r="Z285" s="3"/>
      <c r="AA285" s="3"/>
      <c r="AB285" s="3"/>
      <c r="AC285" s="3"/>
      <c r="AD285" s="16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22"/>
    </row>
    <row r="286" spans="10:42">
      <c r="J286" s="152"/>
      <c r="K286" s="153"/>
      <c r="L286" s="153"/>
      <c r="M286" s="153"/>
      <c r="N286" s="153"/>
      <c r="O286" s="22"/>
      <c r="P286" s="3"/>
      <c r="Q286" s="3"/>
      <c r="R286" s="3"/>
      <c r="S286" s="3"/>
      <c r="T286" s="3"/>
      <c r="U286" s="58"/>
      <c r="V286" s="58"/>
      <c r="W286" s="16"/>
      <c r="X286" s="16"/>
      <c r="Y286" s="58"/>
      <c r="Z286" s="3"/>
      <c r="AA286" s="3"/>
      <c r="AB286" s="3"/>
      <c r="AC286" s="3"/>
      <c r="AD286" s="16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22"/>
    </row>
    <row r="287" spans="10:42">
      <c r="J287" s="152"/>
      <c r="K287" s="153"/>
      <c r="L287" s="153"/>
      <c r="M287" s="153"/>
      <c r="N287" s="153"/>
      <c r="O287" s="22"/>
      <c r="P287" s="3"/>
      <c r="Q287" s="3"/>
      <c r="R287" s="3"/>
      <c r="S287" s="3"/>
      <c r="T287" s="3"/>
      <c r="U287" s="58"/>
      <c r="V287" s="58"/>
      <c r="W287" s="16"/>
      <c r="X287" s="16"/>
      <c r="Y287" s="58"/>
      <c r="Z287" s="3"/>
      <c r="AA287" s="3"/>
      <c r="AB287" s="3"/>
      <c r="AC287" s="3"/>
      <c r="AD287" s="16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22"/>
    </row>
    <row r="288" spans="10:42">
      <c r="J288" s="152"/>
      <c r="K288" s="153"/>
      <c r="L288" s="153"/>
      <c r="M288" s="153"/>
      <c r="N288" s="153"/>
      <c r="O288" s="22"/>
      <c r="P288" s="3"/>
      <c r="Q288" s="3"/>
      <c r="R288" s="3"/>
      <c r="S288" s="3"/>
      <c r="T288" s="3"/>
      <c r="U288" s="58"/>
      <c r="V288" s="58"/>
      <c r="W288" s="16"/>
      <c r="X288" s="16"/>
      <c r="Y288" s="58"/>
      <c r="Z288" s="3"/>
      <c r="AA288" s="3"/>
      <c r="AB288" s="3"/>
      <c r="AC288" s="3"/>
      <c r="AD288" s="16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22"/>
    </row>
    <row r="289" spans="10:41">
      <c r="J289" s="152"/>
      <c r="K289" s="153"/>
      <c r="L289" s="153"/>
      <c r="M289" s="153"/>
      <c r="N289" s="153"/>
      <c r="O289" s="22"/>
      <c r="P289" s="3"/>
      <c r="Q289" s="3"/>
      <c r="R289" s="3"/>
      <c r="S289" s="3"/>
      <c r="T289" s="3"/>
      <c r="U289" s="58"/>
      <c r="V289" s="58"/>
      <c r="W289" s="16"/>
      <c r="X289" s="16"/>
      <c r="Y289" s="58"/>
      <c r="Z289" s="3"/>
      <c r="AA289" s="3"/>
      <c r="AB289" s="3"/>
      <c r="AC289" s="3"/>
      <c r="AD289" s="16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22"/>
    </row>
    <row r="290" spans="10:41">
      <c r="J290" s="152"/>
      <c r="K290" s="153"/>
      <c r="L290" s="153"/>
      <c r="M290" s="153"/>
      <c r="N290" s="153"/>
      <c r="O290" s="22"/>
      <c r="P290" s="3"/>
      <c r="Q290" s="3"/>
      <c r="R290" s="3"/>
      <c r="S290" s="3"/>
      <c r="T290" s="3"/>
      <c r="U290" s="58"/>
      <c r="V290" s="58"/>
      <c r="W290" s="16"/>
      <c r="X290" s="16"/>
      <c r="Y290" s="58"/>
      <c r="Z290" s="3"/>
      <c r="AA290" s="3"/>
      <c r="AB290" s="3"/>
      <c r="AC290" s="3"/>
      <c r="AD290" s="16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22"/>
    </row>
    <row r="291" spans="10:41">
      <c r="J291" s="152"/>
      <c r="K291" s="153"/>
      <c r="L291" s="153"/>
      <c r="M291" s="153"/>
      <c r="N291" s="153"/>
      <c r="O291" s="22"/>
      <c r="P291" s="3"/>
      <c r="Q291" s="3"/>
      <c r="R291" s="3"/>
      <c r="S291" s="3"/>
      <c r="T291" s="3"/>
      <c r="U291" s="58"/>
      <c r="V291" s="58"/>
      <c r="W291" s="16"/>
      <c r="X291" s="16"/>
      <c r="Y291" s="58"/>
      <c r="Z291" s="3"/>
      <c r="AA291" s="3"/>
      <c r="AB291" s="3"/>
      <c r="AC291" s="3"/>
      <c r="AD291" s="16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22"/>
    </row>
    <row r="292" spans="10:41">
      <c r="J292" s="152"/>
      <c r="K292" s="153"/>
      <c r="L292" s="153"/>
      <c r="M292" s="153"/>
      <c r="N292" s="153"/>
      <c r="O292" s="22"/>
      <c r="P292" s="3"/>
      <c r="Q292" s="3"/>
      <c r="R292" s="3"/>
      <c r="S292" s="3"/>
      <c r="T292" s="3"/>
      <c r="U292" s="58"/>
      <c r="V292" s="58"/>
      <c r="W292" s="16"/>
      <c r="X292" s="16"/>
      <c r="Y292" s="58"/>
      <c r="Z292" s="3"/>
      <c r="AA292" s="3"/>
      <c r="AB292" s="3"/>
      <c r="AC292" s="3"/>
      <c r="AD292" s="16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22"/>
    </row>
    <row r="293" spans="10:41">
      <c r="J293" s="152"/>
      <c r="K293" s="153"/>
      <c r="L293" s="153"/>
      <c r="M293" s="153"/>
      <c r="N293" s="153"/>
      <c r="O293" s="22"/>
      <c r="P293" s="3"/>
      <c r="Q293" s="3"/>
      <c r="R293" s="3"/>
      <c r="S293" s="3"/>
      <c r="T293" s="3"/>
      <c r="U293" s="58"/>
      <c r="V293" s="58"/>
      <c r="W293" s="16"/>
      <c r="X293" s="16"/>
      <c r="Y293" s="58"/>
      <c r="Z293" s="3"/>
      <c r="AA293" s="3"/>
      <c r="AB293" s="3"/>
      <c r="AC293" s="3"/>
      <c r="AD293" s="16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22"/>
    </row>
    <row r="294" spans="10:41">
      <c r="J294" s="152"/>
      <c r="K294" s="153"/>
      <c r="L294" s="153"/>
      <c r="M294" s="153"/>
      <c r="N294" s="153"/>
      <c r="O294" s="22"/>
      <c r="P294" s="3"/>
      <c r="Q294" s="3"/>
      <c r="R294" s="3"/>
      <c r="S294" s="3"/>
      <c r="T294" s="3"/>
      <c r="U294" s="58"/>
      <c r="V294" s="58"/>
      <c r="W294" s="16"/>
      <c r="X294" s="16"/>
      <c r="Y294" s="58"/>
      <c r="Z294" s="3"/>
      <c r="AA294" s="3"/>
      <c r="AB294" s="3"/>
      <c r="AC294" s="3"/>
      <c r="AD294" s="16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22"/>
    </row>
    <row r="295" spans="10:41">
      <c r="J295" s="152"/>
      <c r="K295" s="153"/>
      <c r="L295" s="153"/>
      <c r="M295" s="153"/>
      <c r="N295" s="153"/>
      <c r="O295" s="22"/>
      <c r="P295" s="3"/>
      <c r="Q295" s="3"/>
      <c r="R295" s="3"/>
      <c r="S295" s="3"/>
      <c r="T295" s="3"/>
      <c r="U295" s="58"/>
      <c r="V295" s="58"/>
      <c r="W295" s="16"/>
      <c r="X295" s="16"/>
      <c r="Y295" s="58"/>
      <c r="Z295" s="3"/>
      <c r="AA295" s="3"/>
      <c r="AB295" s="3"/>
      <c r="AC295" s="3"/>
      <c r="AD295" s="16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22"/>
    </row>
    <row r="296" spans="10:41">
      <c r="J296" s="152"/>
      <c r="K296" s="153"/>
      <c r="L296" s="153"/>
      <c r="M296" s="153"/>
      <c r="N296" s="153"/>
      <c r="O296" s="22"/>
      <c r="P296" s="3"/>
      <c r="Q296" s="3"/>
      <c r="R296" s="3"/>
      <c r="S296" s="3"/>
      <c r="T296" s="3"/>
      <c r="U296" s="58"/>
      <c r="V296" s="58"/>
      <c r="W296" s="16"/>
      <c r="X296" s="16"/>
      <c r="Y296" s="58"/>
      <c r="Z296" s="3"/>
      <c r="AA296" s="3"/>
      <c r="AB296" s="3"/>
      <c r="AC296" s="3"/>
      <c r="AD296" s="16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22"/>
    </row>
    <row r="297" spans="10:41">
      <c r="J297" s="152"/>
      <c r="K297" s="153"/>
      <c r="L297" s="153"/>
      <c r="M297" s="153"/>
      <c r="N297" s="153"/>
      <c r="O297" s="22"/>
      <c r="P297" s="3"/>
      <c r="Q297" s="3"/>
      <c r="R297" s="3"/>
      <c r="S297" s="3"/>
      <c r="T297" s="3"/>
      <c r="U297" s="58"/>
      <c r="V297" s="58"/>
      <c r="W297" s="16"/>
      <c r="X297" s="16"/>
      <c r="Y297" s="58"/>
      <c r="Z297" s="3"/>
      <c r="AA297" s="3"/>
      <c r="AB297" s="3"/>
      <c r="AC297" s="3"/>
      <c r="AD297" s="16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22"/>
    </row>
    <row r="298" spans="10:41">
      <c r="J298" s="152"/>
      <c r="K298" s="153"/>
      <c r="L298" s="153"/>
      <c r="M298" s="153"/>
      <c r="N298" s="153"/>
      <c r="O298" s="22"/>
      <c r="P298" s="3"/>
      <c r="Q298" s="3"/>
      <c r="R298" s="3"/>
      <c r="S298" s="3"/>
      <c r="T298" s="3"/>
      <c r="U298" s="58"/>
      <c r="V298" s="58"/>
      <c r="W298" s="16"/>
      <c r="X298" s="16"/>
      <c r="Y298" s="58"/>
      <c r="Z298" s="3"/>
      <c r="AA298" s="3"/>
      <c r="AB298" s="3"/>
      <c r="AC298" s="3"/>
      <c r="AD298" s="16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22"/>
    </row>
    <row r="299" spans="10:41">
      <c r="J299" s="152"/>
      <c r="K299" s="153"/>
      <c r="L299" s="153"/>
      <c r="M299" s="153"/>
      <c r="N299" s="153"/>
      <c r="O299" s="22"/>
      <c r="P299" s="3"/>
      <c r="Q299" s="3"/>
      <c r="R299" s="3"/>
      <c r="S299" s="3"/>
      <c r="T299" s="3"/>
      <c r="U299" s="58"/>
      <c r="V299" s="58"/>
      <c r="W299" s="16"/>
      <c r="X299" s="16"/>
      <c r="Y299" s="58"/>
      <c r="Z299" s="3"/>
      <c r="AA299" s="3"/>
      <c r="AB299" s="3"/>
      <c r="AC299" s="3"/>
      <c r="AD299" s="16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22"/>
    </row>
    <row r="300" spans="10:41">
      <c r="J300" s="152"/>
      <c r="K300" s="153"/>
      <c r="L300" s="153"/>
      <c r="M300" s="153"/>
      <c r="N300" s="153"/>
      <c r="O300" s="22"/>
      <c r="P300" s="3"/>
      <c r="Q300" s="3"/>
      <c r="R300" s="3"/>
      <c r="S300" s="3"/>
      <c r="T300" s="3"/>
      <c r="U300" s="58"/>
      <c r="V300" s="58"/>
      <c r="W300" s="16"/>
      <c r="X300" s="16"/>
      <c r="Y300" s="58"/>
      <c r="Z300" s="3"/>
      <c r="AA300" s="3"/>
      <c r="AB300" s="3"/>
      <c r="AC300" s="3"/>
      <c r="AD300" s="16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22"/>
    </row>
    <row r="301" spans="10:41">
      <c r="J301" s="152"/>
      <c r="K301" s="153"/>
      <c r="L301" s="153"/>
      <c r="M301" s="153"/>
      <c r="N301" s="153"/>
      <c r="O301" s="22"/>
      <c r="P301" s="3"/>
      <c r="Q301" s="3"/>
      <c r="R301" s="3"/>
      <c r="S301" s="3"/>
      <c r="T301" s="3"/>
      <c r="U301" s="58"/>
      <c r="V301" s="58"/>
      <c r="W301" s="16"/>
      <c r="X301" s="16"/>
      <c r="Y301" s="58"/>
      <c r="Z301" s="3"/>
      <c r="AA301" s="3"/>
      <c r="AB301" s="3"/>
      <c r="AC301" s="3"/>
      <c r="AD301" s="16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22"/>
    </row>
    <row r="302" spans="10:41">
      <c r="J302" s="152"/>
      <c r="K302" s="153"/>
      <c r="L302" s="153"/>
      <c r="M302" s="153"/>
      <c r="N302" s="153"/>
      <c r="O302" s="22"/>
      <c r="P302" s="3"/>
      <c r="Q302" s="3"/>
      <c r="R302" s="3"/>
      <c r="S302" s="3"/>
      <c r="T302" s="3"/>
      <c r="U302" s="58"/>
      <c r="V302" s="58"/>
      <c r="W302" s="16"/>
      <c r="X302" s="16"/>
      <c r="Y302" s="58"/>
      <c r="Z302" s="3"/>
      <c r="AA302" s="3"/>
      <c r="AB302" s="3"/>
      <c r="AC302" s="3"/>
      <c r="AD302" s="16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22"/>
    </row>
    <row r="303" spans="10:41">
      <c r="J303" s="152"/>
      <c r="K303" s="153"/>
      <c r="L303" s="153"/>
      <c r="M303" s="153"/>
      <c r="N303" s="153"/>
      <c r="O303" s="22"/>
      <c r="P303" s="3"/>
      <c r="Q303" s="3"/>
      <c r="R303" s="3"/>
      <c r="S303" s="3"/>
      <c r="T303" s="3"/>
      <c r="U303" s="58"/>
      <c r="V303" s="58"/>
      <c r="W303" s="16"/>
      <c r="X303" s="16"/>
      <c r="Y303" s="58"/>
      <c r="Z303" s="3"/>
      <c r="AA303" s="3"/>
      <c r="AB303" s="3"/>
      <c r="AC303" s="3"/>
      <c r="AD303" s="16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22"/>
    </row>
    <row r="304" spans="10:41">
      <c r="J304" s="152"/>
      <c r="K304" s="153"/>
      <c r="L304" s="153"/>
      <c r="M304" s="153"/>
      <c r="N304" s="153"/>
      <c r="O304" s="22"/>
      <c r="P304" s="3"/>
      <c r="Q304" s="3"/>
      <c r="R304" s="3"/>
      <c r="S304" s="3"/>
      <c r="T304" s="3"/>
      <c r="U304" s="58"/>
      <c r="V304" s="58"/>
      <c r="W304" s="16"/>
      <c r="X304" s="16"/>
      <c r="Y304" s="58"/>
      <c r="Z304" s="3"/>
      <c r="AA304" s="3"/>
      <c r="AB304" s="3"/>
      <c r="AC304" s="3"/>
      <c r="AD304" s="16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22"/>
    </row>
    <row r="305" spans="10:41">
      <c r="J305" s="152"/>
      <c r="K305" s="153"/>
      <c r="L305" s="153"/>
      <c r="M305" s="153"/>
      <c r="N305" s="153"/>
      <c r="O305" s="22"/>
      <c r="P305" s="3"/>
      <c r="Q305" s="3"/>
      <c r="R305" s="3"/>
      <c r="S305" s="3"/>
      <c r="T305" s="3"/>
      <c r="U305" s="58"/>
      <c r="V305" s="58"/>
      <c r="W305" s="16"/>
      <c r="X305" s="16"/>
      <c r="Y305" s="58"/>
      <c r="Z305" s="3"/>
      <c r="AA305" s="3"/>
      <c r="AB305" s="3"/>
      <c r="AC305" s="3"/>
      <c r="AD305" s="16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22"/>
    </row>
    <row r="306" spans="10:41">
      <c r="J306" s="152"/>
      <c r="K306" s="153"/>
      <c r="L306" s="153"/>
      <c r="M306" s="153"/>
      <c r="N306" s="153"/>
      <c r="O306" s="22"/>
      <c r="P306" s="3"/>
      <c r="Q306" s="3"/>
      <c r="R306" s="3"/>
      <c r="S306" s="3"/>
      <c r="T306" s="3"/>
      <c r="U306" s="58"/>
      <c r="V306" s="58"/>
      <c r="W306" s="16"/>
      <c r="X306" s="16"/>
      <c r="Y306" s="58"/>
      <c r="Z306" s="3"/>
      <c r="AA306" s="3"/>
      <c r="AB306" s="3"/>
      <c r="AC306" s="3"/>
      <c r="AD306" s="16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22"/>
    </row>
    <row r="307" spans="10:41">
      <c r="J307" s="152"/>
      <c r="K307" s="153"/>
      <c r="L307" s="153"/>
      <c r="M307" s="153"/>
      <c r="N307" s="153"/>
      <c r="O307" s="22"/>
      <c r="P307" s="3"/>
      <c r="Q307" s="3"/>
      <c r="R307" s="3"/>
      <c r="S307" s="3"/>
      <c r="T307" s="3"/>
      <c r="U307" s="58"/>
      <c r="V307" s="58"/>
      <c r="W307" s="16"/>
      <c r="X307" s="16"/>
      <c r="Y307" s="58"/>
      <c r="Z307" s="3"/>
      <c r="AA307" s="3"/>
      <c r="AB307" s="3"/>
      <c r="AC307" s="3"/>
      <c r="AD307" s="16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22"/>
    </row>
    <row r="308" spans="10:41">
      <c r="J308" s="152"/>
      <c r="K308" s="153"/>
      <c r="L308" s="153"/>
      <c r="M308" s="153"/>
      <c r="N308" s="153"/>
      <c r="O308" s="22"/>
      <c r="P308" s="3"/>
      <c r="Q308" s="3"/>
      <c r="R308" s="3"/>
      <c r="S308" s="3"/>
      <c r="T308" s="3"/>
      <c r="U308" s="58"/>
      <c r="V308" s="58"/>
      <c r="W308" s="16"/>
      <c r="X308" s="16"/>
      <c r="Y308" s="58"/>
      <c r="Z308" s="3"/>
      <c r="AA308" s="3"/>
      <c r="AB308" s="3"/>
      <c r="AC308" s="3"/>
      <c r="AD308" s="16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22"/>
    </row>
    <row r="309" spans="10:41">
      <c r="J309" s="152"/>
      <c r="K309" s="153"/>
      <c r="L309" s="153"/>
      <c r="M309" s="153"/>
      <c r="N309" s="153"/>
      <c r="O309" s="22"/>
      <c r="P309" s="3"/>
      <c r="Q309" s="3"/>
      <c r="R309" s="3"/>
      <c r="S309" s="3"/>
      <c r="T309" s="3"/>
      <c r="U309" s="58"/>
      <c r="V309" s="58"/>
      <c r="W309" s="16"/>
      <c r="X309" s="16"/>
      <c r="Y309" s="58"/>
      <c r="Z309" s="3"/>
      <c r="AA309" s="3"/>
      <c r="AB309" s="3"/>
      <c r="AC309" s="3"/>
      <c r="AD309" s="16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22"/>
    </row>
    <row r="310" spans="10:41">
      <c r="J310" s="152"/>
      <c r="K310" s="153"/>
      <c r="L310" s="153"/>
      <c r="M310" s="153"/>
      <c r="N310" s="153"/>
      <c r="O310" s="22"/>
      <c r="P310" s="3"/>
      <c r="Q310" s="3"/>
      <c r="R310" s="3"/>
      <c r="S310" s="3"/>
      <c r="T310" s="3"/>
      <c r="U310" s="58"/>
      <c r="V310" s="58"/>
      <c r="W310" s="16"/>
      <c r="X310" s="16"/>
      <c r="Y310" s="58"/>
      <c r="Z310" s="3"/>
      <c r="AA310" s="3"/>
      <c r="AB310" s="3"/>
      <c r="AC310" s="3"/>
      <c r="AD310" s="16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22"/>
    </row>
    <row r="311" spans="10:41">
      <c r="J311" s="152"/>
      <c r="K311" s="153"/>
      <c r="L311" s="153"/>
      <c r="M311" s="153"/>
      <c r="N311" s="153"/>
      <c r="O311" s="22"/>
      <c r="P311" s="3"/>
      <c r="Q311" s="3"/>
      <c r="R311" s="3"/>
      <c r="S311" s="3"/>
      <c r="T311" s="3"/>
      <c r="U311" s="58"/>
      <c r="V311" s="58"/>
      <c r="W311" s="16"/>
      <c r="X311" s="16"/>
      <c r="Y311" s="58"/>
      <c r="Z311" s="3"/>
      <c r="AA311" s="3"/>
      <c r="AB311" s="3"/>
      <c r="AC311" s="3"/>
      <c r="AD311" s="16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22"/>
    </row>
    <row r="312" spans="10:41">
      <c r="J312" s="152"/>
      <c r="K312" s="153"/>
      <c r="L312" s="153"/>
      <c r="M312" s="153"/>
      <c r="N312" s="153"/>
      <c r="O312" s="22"/>
      <c r="P312" s="3"/>
      <c r="Q312" s="3"/>
      <c r="R312" s="3"/>
      <c r="S312" s="3"/>
      <c r="T312" s="3"/>
      <c r="U312" s="58"/>
      <c r="V312" s="58"/>
      <c r="W312" s="16"/>
      <c r="X312" s="16"/>
      <c r="Y312" s="58"/>
      <c r="Z312" s="3"/>
      <c r="AA312" s="3"/>
      <c r="AB312" s="3"/>
      <c r="AC312" s="3"/>
      <c r="AD312" s="16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22"/>
    </row>
    <row r="313" spans="10:41">
      <c r="J313" s="152"/>
      <c r="K313" s="153"/>
      <c r="L313" s="153"/>
      <c r="M313" s="153"/>
      <c r="N313" s="153"/>
      <c r="O313" s="22"/>
      <c r="P313" s="3"/>
      <c r="Q313" s="3"/>
      <c r="R313" s="3"/>
      <c r="S313" s="3"/>
      <c r="T313" s="3"/>
      <c r="U313" s="58"/>
      <c r="V313" s="58"/>
      <c r="W313" s="16"/>
      <c r="X313" s="16"/>
      <c r="Y313" s="58"/>
      <c r="Z313" s="3"/>
      <c r="AA313" s="3"/>
      <c r="AB313" s="3"/>
      <c r="AC313" s="3"/>
      <c r="AD313" s="16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22"/>
    </row>
    <row r="314" spans="10:41">
      <c r="J314" s="152"/>
      <c r="K314" s="153"/>
      <c r="L314" s="153"/>
      <c r="M314" s="153"/>
      <c r="N314" s="153"/>
      <c r="O314" s="22"/>
      <c r="P314" s="3"/>
      <c r="Q314" s="3"/>
      <c r="R314" s="3"/>
      <c r="S314" s="3"/>
      <c r="T314" s="3"/>
      <c r="U314" s="58"/>
      <c r="V314" s="58"/>
      <c r="W314" s="16"/>
      <c r="X314" s="16"/>
      <c r="Y314" s="58"/>
      <c r="Z314" s="3"/>
      <c r="AA314" s="3"/>
      <c r="AB314" s="3"/>
      <c r="AC314" s="3"/>
      <c r="AD314" s="16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22"/>
    </row>
    <row r="315" spans="10:41">
      <c r="J315" s="152"/>
      <c r="K315" s="153"/>
      <c r="L315" s="153"/>
      <c r="M315" s="153"/>
      <c r="N315" s="153"/>
      <c r="O315" s="22"/>
      <c r="P315" s="3"/>
      <c r="Q315" s="3"/>
      <c r="R315" s="3"/>
      <c r="S315" s="3"/>
      <c r="T315" s="3"/>
      <c r="U315" s="58"/>
      <c r="V315" s="58"/>
      <c r="W315" s="16"/>
      <c r="X315" s="16"/>
      <c r="Y315" s="58"/>
      <c r="Z315" s="3"/>
      <c r="AA315" s="3"/>
      <c r="AB315" s="3"/>
      <c r="AC315" s="3"/>
      <c r="AD315" s="16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22"/>
    </row>
    <row r="316" spans="10:41">
      <c r="J316" s="152"/>
      <c r="K316" s="153"/>
      <c r="L316" s="153"/>
      <c r="M316" s="153"/>
      <c r="N316" s="153"/>
      <c r="O316" s="22"/>
      <c r="P316" s="3"/>
      <c r="Q316" s="3"/>
      <c r="R316" s="3"/>
      <c r="S316" s="3"/>
      <c r="T316" s="3"/>
      <c r="U316" s="58"/>
      <c r="V316" s="58"/>
      <c r="W316" s="16"/>
      <c r="X316" s="16"/>
      <c r="Y316" s="58"/>
      <c r="Z316" s="3"/>
      <c r="AA316" s="3"/>
      <c r="AB316" s="3"/>
      <c r="AC316" s="3"/>
      <c r="AD316" s="16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22"/>
    </row>
    <row r="317" spans="10:41">
      <c r="J317" s="152"/>
      <c r="K317" s="153"/>
      <c r="L317" s="153"/>
      <c r="M317" s="153"/>
      <c r="N317" s="153"/>
      <c r="O317" s="22"/>
      <c r="P317" s="3"/>
      <c r="Q317" s="3"/>
      <c r="R317" s="3"/>
      <c r="S317" s="3"/>
      <c r="T317" s="3"/>
      <c r="U317" s="58"/>
      <c r="V317" s="58"/>
      <c r="W317" s="16"/>
      <c r="X317" s="16"/>
      <c r="Y317" s="58"/>
      <c r="Z317" s="3"/>
      <c r="AA317" s="3"/>
      <c r="AB317" s="3"/>
      <c r="AC317" s="3"/>
      <c r="AD317" s="16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22"/>
    </row>
    <row r="318" spans="10:41">
      <c r="J318" s="152"/>
      <c r="K318" s="153"/>
      <c r="L318" s="153"/>
      <c r="M318" s="153"/>
      <c r="N318" s="153"/>
      <c r="O318" s="22"/>
      <c r="P318" s="3"/>
      <c r="Q318" s="3"/>
      <c r="R318" s="3"/>
      <c r="S318" s="3"/>
      <c r="T318" s="3"/>
      <c r="U318" s="58"/>
      <c r="V318" s="58"/>
      <c r="W318" s="16"/>
      <c r="X318" s="16"/>
      <c r="Y318" s="58"/>
      <c r="Z318" s="3"/>
      <c r="AA318" s="3"/>
      <c r="AB318" s="3"/>
      <c r="AC318" s="3"/>
      <c r="AD318" s="16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22"/>
    </row>
    <row r="319" spans="10:41">
      <c r="J319" s="152"/>
      <c r="K319" s="153"/>
      <c r="L319" s="153"/>
      <c r="M319" s="153"/>
      <c r="N319" s="153"/>
      <c r="O319" s="22"/>
      <c r="P319" s="3"/>
      <c r="Q319" s="3"/>
      <c r="R319" s="3"/>
      <c r="S319" s="3"/>
      <c r="T319" s="3"/>
      <c r="U319" s="58"/>
      <c r="V319" s="58"/>
      <c r="W319" s="16"/>
      <c r="X319" s="16"/>
      <c r="Y319" s="58"/>
      <c r="Z319" s="3"/>
      <c r="AA319" s="3"/>
      <c r="AB319" s="3"/>
      <c r="AC319" s="3"/>
      <c r="AD319" s="16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22"/>
    </row>
    <row r="320" spans="10:41">
      <c r="J320" s="152"/>
      <c r="K320" s="153"/>
      <c r="L320" s="153"/>
      <c r="M320" s="153"/>
      <c r="N320" s="153"/>
      <c r="O320" s="22"/>
      <c r="P320" s="3"/>
      <c r="Q320" s="3"/>
      <c r="R320" s="3"/>
      <c r="S320" s="3"/>
      <c r="T320" s="3"/>
      <c r="U320" s="58"/>
      <c r="V320" s="58"/>
      <c r="W320" s="16"/>
      <c r="X320" s="16"/>
      <c r="Y320" s="58"/>
      <c r="Z320" s="3"/>
      <c r="AA320" s="3"/>
      <c r="AB320" s="3"/>
      <c r="AC320" s="3"/>
      <c r="AD320" s="16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22"/>
    </row>
    <row r="321" spans="10:41">
      <c r="J321" s="152"/>
      <c r="K321" s="153"/>
      <c r="L321" s="153"/>
      <c r="M321" s="153"/>
      <c r="N321" s="153"/>
      <c r="O321" s="22"/>
      <c r="P321" s="3"/>
      <c r="Q321" s="3"/>
      <c r="R321" s="3"/>
      <c r="S321" s="3"/>
      <c r="T321" s="3"/>
      <c r="U321" s="58"/>
      <c r="V321" s="58"/>
      <c r="W321" s="16"/>
      <c r="X321" s="16"/>
      <c r="Y321" s="58"/>
      <c r="Z321" s="3"/>
      <c r="AA321" s="3"/>
      <c r="AB321" s="3"/>
      <c r="AC321" s="3"/>
      <c r="AD321" s="16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22"/>
    </row>
    <row r="322" spans="10:41">
      <c r="J322" s="152"/>
      <c r="K322" s="153"/>
      <c r="L322" s="153"/>
      <c r="M322" s="153"/>
      <c r="N322" s="153"/>
      <c r="O322" s="22"/>
      <c r="P322" s="3"/>
      <c r="Q322" s="3"/>
      <c r="R322" s="3"/>
      <c r="S322" s="3"/>
      <c r="T322" s="3"/>
      <c r="U322" s="58"/>
      <c r="V322" s="58"/>
      <c r="W322" s="16"/>
      <c r="X322" s="16"/>
      <c r="Y322" s="58"/>
      <c r="Z322" s="3"/>
      <c r="AA322" s="3"/>
      <c r="AB322" s="3"/>
      <c r="AC322" s="3"/>
      <c r="AD322" s="16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22"/>
    </row>
    <row r="323" spans="10:41">
      <c r="J323" s="152"/>
      <c r="K323" s="153"/>
      <c r="L323" s="153"/>
      <c r="M323" s="153"/>
      <c r="N323" s="153"/>
      <c r="O323" s="22"/>
      <c r="P323" s="3"/>
      <c r="Q323" s="3"/>
      <c r="R323" s="3"/>
      <c r="S323" s="3"/>
      <c r="T323" s="3"/>
      <c r="U323" s="58"/>
      <c r="V323" s="58"/>
      <c r="W323" s="16"/>
      <c r="X323" s="16"/>
      <c r="Y323" s="58"/>
      <c r="Z323" s="3"/>
      <c r="AA323" s="3"/>
      <c r="AB323" s="3"/>
      <c r="AC323" s="3"/>
      <c r="AD323" s="16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22"/>
    </row>
    <row r="324" spans="10:41">
      <c r="J324" s="152"/>
      <c r="K324" s="153"/>
      <c r="L324" s="153"/>
      <c r="M324" s="153"/>
      <c r="N324" s="153"/>
      <c r="O324" s="22"/>
      <c r="P324" s="3"/>
      <c r="Q324" s="3"/>
      <c r="R324" s="3"/>
      <c r="S324" s="3"/>
      <c r="T324" s="3"/>
      <c r="U324" s="58"/>
      <c r="V324" s="58"/>
      <c r="W324" s="16"/>
      <c r="X324" s="16"/>
      <c r="Y324" s="58"/>
      <c r="Z324" s="3"/>
      <c r="AA324" s="3"/>
      <c r="AB324" s="3"/>
      <c r="AC324" s="3"/>
      <c r="AD324" s="16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22"/>
    </row>
    <row r="325" spans="10:41">
      <c r="J325" s="152"/>
      <c r="K325" s="153"/>
      <c r="L325" s="153"/>
      <c r="M325" s="153"/>
      <c r="N325" s="153"/>
      <c r="O325" s="22"/>
      <c r="P325" s="3"/>
      <c r="Q325" s="3"/>
      <c r="R325" s="3"/>
      <c r="S325" s="3"/>
      <c r="T325" s="3"/>
      <c r="U325" s="58"/>
      <c r="V325" s="58"/>
      <c r="W325" s="16"/>
      <c r="X325" s="16"/>
      <c r="Y325" s="58"/>
      <c r="Z325" s="3"/>
      <c r="AA325" s="3"/>
      <c r="AB325" s="3"/>
      <c r="AC325" s="3"/>
      <c r="AD325" s="16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22"/>
    </row>
    <row r="326" spans="10:41">
      <c r="J326" s="152"/>
      <c r="K326" s="153"/>
      <c r="L326" s="153"/>
      <c r="M326" s="153"/>
      <c r="N326" s="153"/>
      <c r="O326" s="22"/>
      <c r="P326" s="3"/>
      <c r="Q326" s="3"/>
      <c r="R326" s="3"/>
      <c r="S326" s="3"/>
      <c r="T326" s="3"/>
      <c r="U326" s="58"/>
      <c r="V326" s="58"/>
      <c r="W326" s="16"/>
      <c r="X326" s="16"/>
      <c r="Y326" s="58"/>
      <c r="Z326" s="3"/>
      <c r="AA326" s="3"/>
      <c r="AB326" s="3"/>
      <c r="AC326" s="3"/>
      <c r="AD326" s="16"/>
      <c r="AE326" s="3"/>
    </row>
    <row r="327" spans="10:41">
      <c r="J327" s="152"/>
      <c r="K327" s="153"/>
      <c r="L327" s="153"/>
      <c r="M327" s="153"/>
      <c r="N327" s="153"/>
      <c r="O327" s="22"/>
      <c r="P327" s="3"/>
      <c r="Q327" s="3"/>
      <c r="R327" s="3"/>
      <c r="S327" s="3"/>
      <c r="T327" s="3"/>
      <c r="U327" s="58"/>
      <c r="V327" s="58"/>
      <c r="W327" s="16"/>
      <c r="X327" s="16"/>
      <c r="Y327" s="58"/>
      <c r="Z327" s="3"/>
      <c r="AA327" s="3"/>
      <c r="AB327" s="3"/>
      <c r="AC327" s="3"/>
      <c r="AD327" s="16"/>
      <c r="AE327" s="3"/>
    </row>
    <row r="328" spans="10:41">
      <c r="J328" s="152"/>
      <c r="K328" s="153"/>
      <c r="L328" s="153"/>
      <c r="M328" s="153"/>
      <c r="N328" s="153"/>
      <c r="O328" s="22"/>
      <c r="P328" s="3"/>
      <c r="Q328" s="3"/>
      <c r="R328" s="3"/>
      <c r="S328" s="3"/>
      <c r="T328" s="3"/>
      <c r="U328" s="58"/>
      <c r="V328" s="58"/>
      <c r="W328" s="16"/>
      <c r="X328" s="16"/>
      <c r="Y328" s="58"/>
      <c r="Z328" s="3"/>
      <c r="AA328" s="3"/>
      <c r="AB328" s="3"/>
      <c r="AC328" s="3"/>
      <c r="AD328" s="16"/>
      <c r="AE328" s="3"/>
    </row>
    <row r="329" spans="10:41">
      <c r="J329" s="152"/>
      <c r="K329" s="153"/>
      <c r="L329" s="153"/>
      <c r="M329" s="153"/>
      <c r="N329" s="153"/>
      <c r="O329" s="22"/>
      <c r="P329" s="3"/>
      <c r="Q329" s="3"/>
      <c r="R329" s="3"/>
      <c r="S329" s="3"/>
      <c r="T329" s="3"/>
      <c r="U329" s="58"/>
      <c r="V329" s="58"/>
      <c r="W329" s="16"/>
      <c r="X329" s="16"/>
      <c r="Y329" s="58"/>
      <c r="Z329" s="3"/>
      <c r="AA329" s="3"/>
      <c r="AB329" s="3"/>
      <c r="AC329" s="3"/>
      <c r="AD329" s="16"/>
      <c r="AE329" s="3"/>
    </row>
    <row r="330" spans="10:41">
      <c r="J330" s="152"/>
      <c r="K330" s="153"/>
      <c r="L330" s="153"/>
      <c r="M330" s="153"/>
      <c r="N330" s="153"/>
      <c r="O330" s="22"/>
      <c r="P330" s="3"/>
      <c r="Q330" s="3"/>
      <c r="R330" s="3"/>
      <c r="S330" s="3"/>
      <c r="T330" s="3"/>
      <c r="U330" s="58"/>
      <c r="V330" s="58"/>
      <c r="W330" s="16"/>
      <c r="X330" s="16"/>
      <c r="Y330" s="58"/>
      <c r="Z330" s="3"/>
      <c r="AA330" s="3"/>
      <c r="AB330" s="3"/>
      <c r="AC330" s="3"/>
      <c r="AD330" s="16"/>
      <c r="AE330" s="3"/>
    </row>
  </sheetData>
  <mergeCells count="1">
    <mergeCell ref="T5:W5"/>
  </mergeCells>
  <phoneticPr fontId="11" type="noConversion"/>
  <conditionalFormatting sqref="H25:H28 H30:H33 H35:H38 H40:H43 H45:H48 H50:H53 H55:H58 H60:H63 H65:H68 H70:H73 H75:H78 H80:H83 H85:H88 H90:H93 H95:H98 H100:H103 H105:H108 F105:F108 J105:J108 R105:R108 T105:T108 V105:V108 P105:P108 P110:P113 V110:V113 T110:T113 R110:R113 J110:J113 F110:F113 H110:H113 H115:H118 F115:F118 J115:J118 R115:R118 T115:T118 V115:V118 P115:P118 P120:P123 V120:V123 T120:T123 R120:R123 J120:J123 F120:F123 H120:H123 H125:H128 F125:F128 J125:J128 R125:R128 T125:T128 V125:V128 P125:P128 H10:H13 H15:H18 H20:H23">
    <cfRule type="cellIs" dxfId="161" priority="17" operator="lessThan">
      <formula>0</formula>
    </cfRule>
    <cfRule type="cellIs" dxfId="160" priority="18" operator="greaterThan">
      <formula>0</formula>
    </cfRule>
  </conditionalFormatting>
  <conditionalFormatting sqref="F25:F28 F30:F33 F40:F43 F45:F48 F55:F58 F35:F38 F50:F53 F60:F63 F65:F68 F70:F73 F75:F78 F80:F83 F85:F88 F90:F93 F95:F98 F100:F103 F10:F13 F15:F18 F20:F23">
    <cfRule type="cellIs" dxfId="159" priority="15" operator="lessThan">
      <formula>0</formula>
    </cfRule>
    <cfRule type="cellIs" dxfId="158" priority="16" operator="greaterThan">
      <formula>0</formula>
    </cfRule>
  </conditionalFormatting>
  <conditionalFormatting sqref="J25:J28 J30:J33 J35:J38 J40:J43 J45:J48 J50:J53 J55:J58 J60:J63 J65:J68 J70:J73 J75:J78 J80:J83 J85:J88 J90:J93 J95:J98 J100:J103 J10:J13 J15:J18 J20:J23">
    <cfRule type="cellIs" dxfId="157" priority="13" operator="lessThan">
      <formula>0</formula>
    </cfRule>
    <cfRule type="cellIs" dxfId="156" priority="14" operator="greaterThan">
      <formula>0</formula>
    </cfRule>
  </conditionalFormatting>
  <conditionalFormatting sqref="R25:R28 R30:R33 R35:R38 R40:R43 R45:R48 R50:R53 R55:R58 R60:R63 R65:R68 R70:R73 R75:R78 R80:R83 R85:R88 R90:R93 R95:R98 R100:R103 R10:R13 R15:R18 R20:R23">
    <cfRule type="cellIs" dxfId="155" priority="9" operator="lessThan">
      <formula>0</formula>
    </cfRule>
    <cfRule type="cellIs" dxfId="154" priority="10" operator="greaterThan">
      <formula>0</formula>
    </cfRule>
  </conditionalFormatting>
  <conditionalFormatting sqref="T25:T28 T30:T33 T35:T38 T40:T43 T45:T48 T50:T53 T55:T58 T60:T63 T65:T68 T70:T73 T75:T78 T80:T83 T85:T88 T90:T93 T95:T98 T100:T103 T10:T13 T15:T18 T20:T23">
    <cfRule type="cellIs" dxfId="153" priority="7" operator="lessThan">
      <formula>0</formula>
    </cfRule>
    <cfRule type="cellIs" dxfId="152" priority="8" operator="greaterThan">
      <formula>0</formula>
    </cfRule>
  </conditionalFormatting>
  <conditionalFormatting sqref="V25:V28 V30:V33 V35:V38 V40:V43 V45:V48 V50:V53 V55:V58 V60:V63 V65:V68 V70:V73 V75:V78 V80:V83 V85:V88 V90:V93 V95:V98 V100:V103 V10:V13 V15:V18 V20:V23">
    <cfRule type="cellIs" dxfId="151" priority="3" operator="lessThan">
      <formula>0</formula>
    </cfRule>
    <cfRule type="cellIs" dxfId="150" priority="4" operator="greaterThan">
      <formula>0</formula>
    </cfRule>
  </conditionalFormatting>
  <conditionalFormatting sqref="P25:P28 P30:P33 P35:P38 P40:P43 P45:P48 P50:P53 P55:P58 P60:P63 P65:P68 P70:P73 P75:P78 P80:P83 P85:P88 P90:P93 P95:P98 P100:P103 P10:P13 P15:P18 P20:P23">
    <cfRule type="cellIs" dxfId="149" priority="1" operator="lessThan">
      <formula>0</formula>
    </cfRule>
    <cfRule type="cellIs" dxfId="148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A29BB4-CA14-4C90-BFCD-BA3E70EB2626}">
  <dimension ref="O1:CL556"/>
  <sheetViews>
    <sheetView zoomScale="99" zoomScaleNormal="99" workbookViewId="0">
      <selection activeCell="O10" sqref="O10"/>
    </sheetView>
  </sheetViews>
  <sheetFormatPr baseColWidth="10" defaultRowHeight="15"/>
  <cols>
    <col min="15" max="15" width="7.54296875" customWidth="1"/>
    <col min="34" max="34" width="2.54296875" customWidth="1"/>
    <col min="35" max="35" width="5.1796875" customWidth="1"/>
    <col min="36" max="36" width="2.54296875" customWidth="1"/>
    <col min="37" max="37" width="10.453125" customWidth="1"/>
    <col min="38" max="38" width="6.81640625" customWidth="1"/>
    <col min="39" max="39" width="5.1796875" customWidth="1"/>
    <col min="40" max="40" width="7.54296875" customWidth="1"/>
    <col min="41" max="41" width="6.08984375" customWidth="1"/>
    <col min="42" max="42" width="6" style="93" customWidth="1"/>
    <col min="43" max="43" width="5" style="93" customWidth="1"/>
    <col min="44" max="44" width="5.54296875" style="93" customWidth="1"/>
    <col min="45" max="45" width="4" style="93" customWidth="1"/>
    <col min="46" max="46" width="6.1796875" style="1" customWidth="1"/>
    <col min="47" max="47" width="5.1796875" customWidth="1"/>
    <col min="48" max="48" width="7.54296875" customWidth="1"/>
    <col min="49" max="49" width="5" customWidth="1"/>
    <col min="50" max="50" width="6.90625" customWidth="1"/>
    <col min="51" max="51" width="5.1796875" customWidth="1"/>
    <col min="52" max="52" width="7.54296875" style="93" customWidth="1"/>
    <col min="53" max="53" width="4.453125" style="93" customWidth="1"/>
    <col min="54" max="54" width="6.54296875" style="93" customWidth="1"/>
    <col min="55" max="55" width="4.90625" style="93" customWidth="1"/>
    <col min="56" max="56" width="5.08984375" style="11" customWidth="1"/>
    <col min="57" max="57" width="5" style="11" customWidth="1"/>
    <col min="58" max="58" width="5.08984375" style="93" customWidth="1"/>
    <col min="59" max="59" width="5.6328125" customWidth="1"/>
    <col min="60" max="60" width="4.54296875" customWidth="1"/>
    <col min="61" max="61" width="5.453125" customWidth="1"/>
    <col min="62" max="62" width="5.90625" style="11" customWidth="1"/>
    <col min="63" max="63" width="6" style="11" customWidth="1"/>
    <col min="64" max="64" width="6.1796875" style="11" customWidth="1"/>
    <col min="65" max="65" width="9.1796875" customWidth="1"/>
    <col min="66" max="66" width="9.08984375" style="11" customWidth="1"/>
    <col min="67" max="67" width="9" customWidth="1"/>
    <col min="68" max="69" width="10.6328125" customWidth="1"/>
    <col min="70" max="70" width="9.54296875" customWidth="1"/>
    <col min="71" max="71" width="7.6328125" customWidth="1"/>
    <col min="73" max="73" width="12.453125" customWidth="1"/>
    <col min="74" max="74" width="13.36328125" customWidth="1"/>
  </cols>
  <sheetData>
    <row r="1" spans="34:90"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  <c r="AZ1" s="16"/>
      <c r="BA1" s="16"/>
      <c r="BB1" s="16"/>
      <c r="BC1" s="16"/>
      <c r="BD1" s="16"/>
      <c r="BE1" s="16"/>
      <c r="BF1" s="16"/>
      <c r="BG1" s="16"/>
      <c r="BH1" s="16"/>
      <c r="BI1" s="16"/>
      <c r="BJ1" s="16"/>
      <c r="BK1" s="16"/>
      <c r="BL1" s="16"/>
      <c r="BM1" s="16"/>
      <c r="BN1" s="16"/>
      <c r="BO1" s="3"/>
      <c r="BP1" s="22"/>
      <c r="BQ1" s="22"/>
      <c r="BR1" s="22"/>
    </row>
    <row r="2" spans="34:90"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3"/>
      <c r="BP2" s="22"/>
      <c r="BQ2" s="22"/>
      <c r="BR2" s="22"/>
    </row>
    <row r="3" spans="34:90" ht="19.5" customHeight="1"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/>
      <c r="BC3" s="16"/>
      <c r="BD3" s="16"/>
      <c r="BE3" s="16"/>
      <c r="BF3" s="16"/>
      <c r="BG3" s="16"/>
      <c r="BH3" s="16"/>
      <c r="BI3" s="16"/>
      <c r="BJ3" s="16"/>
      <c r="BK3" s="16"/>
      <c r="BL3" s="16"/>
      <c r="BM3" s="16"/>
      <c r="BN3" s="16"/>
      <c r="BO3" s="3"/>
      <c r="BP3" s="22"/>
      <c r="BQ3" s="22"/>
      <c r="BR3" s="22"/>
    </row>
    <row r="4" spans="34:90"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3"/>
      <c r="BP4" s="22"/>
      <c r="BQ4" s="22"/>
      <c r="BR4" s="22"/>
    </row>
    <row r="5" spans="34:90"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  <c r="BM5" s="16"/>
      <c r="BN5" s="16"/>
      <c r="BO5" s="3"/>
      <c r="BP5" s="22"/>
      <c r="BQ5" s="22"/>
      <c r="BR5" s="22"/>
      <c r="CK5" s="22"/>
      <c r="CL5" s="22"/>
    </row>
    <row r="6" spans="34:90" ht="19.5" customHeight="1"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3"/>
      <c r="BP6" s="22"/>
      <c r="BQ6" s="22"/>
      <c r="BR6" s="22"/>
    </row>
    <row r="7" spans="34:90" ht="17.25" customHeight="1">
      <c r="AU7" s="3"/>
      <c r="AV7" s="3"/>
      <c r="AW7" s="3"/>
      <c r="AX7" s="3"/>
      <c r="AY7" s="3"/>
      <c r="AZ7" s="58"/>
      <c r="BA7" s="58"/>
      <c r="BB7" s="58"/>
      <c r="BC7" s="58"/>
      <c r="BD7" s="16"/>
      <c r="BE7" s="16"/>
      <c r="BF7" s="58"/>
      <c r="BG7" s="3"/>
      <c r="BH7" s="3"/>
      <c r="BI7" s="3"/>
      <c r="BJ7" s="16"/>
      <c r="BK7" s="16"/>
      <c r="BL7" s="16"/>
      <c r="BM7" s="3"/>
      <c r="BN7" s="16"/>
      <c r="BO7" s="3"/>
      <c r="BP7" s="22"/>
      <c r="BQ7" s="22"/>
      <c r="BR7" s="22"/>
    </row>
    <row r="8" spans="34:90">
      <c r="AU8" s="3"/>
      <c r="AV8" s="3"/>
      <c r="AW8" s="3"/>
      <c r="AX8" s="3"/>
      <c r="AY8" s="3"/>
      <c r="AZ8" s="58"/>
      <c r="BA8" s="58"/>
      <c r="BB8" s="58"/>
      <c r="BC8" s="58"/>
      <c r="BD8" s="16"/>
      <c r="BE8" s="16"/>
      <c r="BF8" s="58"/>
      <c r="BG8" s="3"/>
      <c r="BH8" s="3"/>
      <c r="BI8" s="3"/>
      <c r="BJ8" s="16"/>
      <c r="BK8" s="16"/>
      <c r="BL8" s="16"/>
      <c r="BM8" s="3"/>
      <c r="BN8" s="16"/>
      <c r="BO8" s="3"/>
      <c r="BP8" s="22"/>
      <c r="BQ8" s="22"/>
      <c r="BR8" s="22"/>
    </row>
    <row r="9" spans="34:90">
      <c r="AU9" s="3"/>
      <c r="AV9" s="3"/>
      <c r="AW9" s="3"/>
      <c r="AX9" s="3"/>
      <c r="AY9" s="3"/>
      <c r="AZ9" s="58"/>
      <c r="BA9" s="58"/>
      <c r="BB9" s="58"/>
      <c r="BC9" s="58"/>
      <c r="BD9" s="16"/>
      <c r="BE9" s="16"/>
      <c r="BF9" s="58"/>
      <c r="BG9" s="3"/>
      <c r="BH9" s="3"/>
      <c r="BI9" s="3"/>
      <c r="BJ9" s="16"/>
      <c r="BK9" s="16"/>
      <c r="BL9" s="16"/>
      <c r="BM9" s="3"/>
      <c r="BN9" s="16"/>
      <c r="BO9" s="3"/>
      <c r="BP9" s="22"/>
      <c r="BQ9" s="22"/>
      <c r="BR9" s="22"/>
      <c r="BY9" s="4"/>
    </row>
    <row r="10" spans="34:90">
      <c r="AU10" s="3"/>
      <c r="AV10" s="3"/>
      <c r="AW10" s="3"/>
      <c r="AX10" s="3"/>
      <c r="AY10" s="3"/>
      <c r="AZ10" s="58"/>
      <c r="BA10" s="58"/>
      <c r="BB10" s="58"/>
      <c r="BC10" s="58"/>
      <c r="BD10" s="16"/>
      <c r="BE10" s="16"/>
      <c r="BF10" s="58"/>
      <c r="BG10" s="3"/>
      <c r="BH10" s="3"/>
      <c r="BI10" s="3"/>
      <c r="BJ10" s="16"/>
      <c r="BK10" s="16"/>
      <c r="BL10" s="16"/>
      <c r="BM10" s="3"/>
      <c r="BN10" s="16"/>
      <c r="BO10" s="3"/>
      <c r="BP10" s="22"/>
      <c r="BQ10" s="22"/>
      <c r="BR10" s="22"/>
      <c r="BS10" s="22"/>
      <c r="BY10" s="49"/>
    </row>
    <row r="11" spans="34:90">
      <c r="AU11" s="3"/>
      <c r="AV11" s="3"/>
      <c r="AW11" s="3"/>
      <c r="AX11" s="3"/>
      <c r="AY11" s="3"/>
      <c r="AZ11" s="58"/>
      <c r="BA11" s="58"/>
      <c r="BB11" s="58"/>
      <c r="BC11" s="58"/>
      <c r="BD11" s="16"/>
      <c r="BE11" s="16"/>
      <c r="BF11" s="58"/>
      <c r="BG11" s="3"/>
      <c r="BH11" s="3"/>
      <c r="BI11" s="3"/>
      <c r="BJ11" s="16"/>
      <c r="BK11" s="16"/>
      <c r="BL11" s="16"/>
      <c r="BM11" s="3"/>
      <c r="BN11" s="16"/>
      <c r="BO11" s="3"/>
      <c r="BP11" s="22"/>
      <c r="BQ11" s="22"/>
      <c r="BR11" s="22"/>
      <c r="BS11" s="22"/>
      <c r="BY11" s="49"/>
    </row>
    <row r="12" spans="34:90">
      <c r="AU12" s="3"/>
      <c r="AV12" s="3"/>
      <c r="AW12" s="3"/>
      <c r="AX12" s="3"/>
      <c r="AY12" s="3"/>
      <c r="AZ12" s="58"/>
      <c r="BA12" s="58"/>
      <c r="BB12" s="58"/>
      <c r="BC12" s="58"/>
      <c r="BD12" s="16"/>
      <c r="BE12" s="16"/>
      <c r="BF12" s="58"/>
      <c r="BG12" s="3"/>
      <c r="BH12" s="3"/>
      <c r="BI12" s="3"/>
      <c r="BJ12" s="16"/>
      <c r="BK12" s="16"/>
      <c r="BL12" s="16"/>
      <c r="BM12" s="3"/>
      <c r="BN12" s="16"/>
      <c r="BO12" s="3"/>
      <c r="BP12" s="22"/>
      <c r="BQ12" s="22"/>
      <c r="BR12" s="22"/>
      <c r="BS12" s="22"/>
      <c r="BY12" s="49"/>
    </row>
    <row r="13" spans="34:90">
      <c r="AU13" s="3"/>
      <c r="AV13" s="3"/>
      <c r="AW13" s="3"/>
      <c r="AX13" s="3"/>
      <c r="AY13" s="3"/>
      <c r="AZ13" s="58"/>
      <c r="BA13" s="58"/>
      <c r="BB13" s="58"/>
      <c r="BC13" s="58"/>
      <c r="BD13" s="16"/>
      <c r="BE13" s="16"/>
      <c r="BF13" s="58"/>
      <c r="BG13" s="3"/>
      <c r="BH13" s="3"/>
      <c r="BI13" s="3"/>
      <c r="BJ13" s="16"/>
      <c r="BK13" s="16"/>
      <c r="BL13" s="16"/>
      <c r="BM13" s="3"/>
      <c r="BN13" s="16"/>
      <c r="BO13" s="3"/>
      <c r="BP13" s="22"/>
      <c r="BQ13" s="22"/>
      <c r="BR13" s="22"/>
      <c r="BS13" s="22"/>
      <c r="BY13" s="49"/>
    </row>
    <row r="14" spans="34:90">
      <c r="AU14" s="3"/>
      <c r="AV14" s="3"/>
      <c r="AW14" s="3"/>
      <c r="AX14" s="3"/>
      <c r="AY14" s="3"/>
      <c r="AZ14" s="58"/>
      <c r="BA14" s="58"/>
      <c r="BB14" s="58"/>
      <c r="BC14" s="58"/>
      <c r="BD14" s="16"/>
      <c r="BE14" s="16"/>
      <c r="BF14" s="58"/>
      <c r="BG14" s="3"/>
      <c r="BH14" s="3"/>
      <c r="BI14" s="3"/>
      <c r="BJ14" s="16"/>
      <c r="BK14" s="16"/>
      <c r="BL14" s="16"/>
      <c r="BM14" s="3"/>
      <c r="BN14" s="16"/>
      <c r="BO14" s="3"/>
      <c r="BP14" s="22"/>
      <c r="BQ14" s="22"/>
      <c r="BR14" s="22"/>
      <c r="BS14" s="22"/>
      <c r="BY14" s="49"/>
    </row>
    <row r="15" spans="34:90">
      <c r="AU15" s="3"/>
      <c r="AV15" s="3"/>
      <c r="AW15" s="3"/>
      <c r="AX15" s="3"/>
      <c r="AY15" s="3"/>
      <c r="AZ15" s="58"/>
      <c r="BA15" s="58"/>
      <c r="BB15" s="58"/>
      <c r="BC15" s="58"/>
      <c r="BD15" s="16"/>
      <c r="BE15" s="16"/>
      <c r="BF15" s="58"/>
      <c r="BG15" s="3"/>
      <c r="BH15" s="3"/>
      <c r="BI15" s="3"/>
      <c r="BJ15" s="16"/>
      <c r="BK15" s="16"/>
      <c r="BL15" s="16"/>
      <c r="BM15" s="3"/>
      <c r="BN15" s="16"/>
      <c r="BO15" s="3"/>
      <c r="BP15" s="22"/>
      <c r="BQ15" s="22"/>
      <c r="BR15" s="22"/>
      <c r="BS15" s="22"/>
      <c r="BY15" s="49"/>
    </row>
    <row r="16" spans="34:90">
      <c r="AU16" s="3"/>
      <c r="AV16" s="3"/>
      <c r="AW16" s="3"/>
      <c r="AX16" s="3"/>
      <c r="AY16" s="3"/>
      <c r="AZ16" s="58"/>
      <c r="BA16" s="58"/>
      <c r="BB16" s="58"/>
      <c r="BC16" s="58"/>
      <c r="BD16" s="16"/>
      <c r="BE16" s="16"/>
      <c r="BF16" s="58"/>
      <c r="BG16" s="3"/>
      <c r="BH16" s="3"/>
      <c r="BI16" s="3"/>
      <c r="BJ16" s="16"/>
      <c r="BK16" s="16"/>
      <c r="BL16" s="16"/>
      <c r="BM16" s="3"/>
      <c r="BN16" s="16"/>
      <c r="BO16" s="3"/>
      <c r="BP16" s="22"/>
      <c r="BQ16" s="22"/>
      <c r="BR16" s="22"/>
      <c r="BS16" s="22"/>
      <c r="BY16" s="49"/>
    </row>
    <row r="17" spans="47:77">
      <c r="AU17" s="3"/>
      <c r="AV17" s="3"/>
      <c r="AW17" s="3"/>
      <c r="AX17" s="3"/>
      <c r="AY17" s="3"/>
      <c r="AZ17" s="58"/>
      <c r="BA17" s="58"/>
      <c r="BB17" s="58"/>
      <c r="BC17" s="58"/>
      <c r="BD17" s="16"/>
      <c r="BE17" s="16"/>
      <c r="BF17" s="58"/>
      <c r="BG17" s="3"/>
      <c r="BH17" s="3"/>
      <c r="BI17" s="3"/>
      <c r="BJ17" s="16"/>
      <c r="BK17" s="16"/>
      <c r="BL17" s="16"/>
      <c r="BM17" s="3"/>
      <c r="BN17" s="16"/>
      <c r="BO17" s="3"/>
      <c r="BP17" s="22"/>
      <c r="BQ17" s="22"/>
      <c r="BR17" s="22"/>
      <c r="BS17" s="22"/>
      <c r="BY17" s="49"/>
    </row>
    <row r="18" spans="47:77">
      <c r="AU18" s="3"/>
      <c r="AV18" s="3"/>
      <c r="AW18" s="3"/>
      <c r="AX18" s="3"/>
      <c r="AY18" s="3"/>
      <c r="AZ18" s="58"/>
      <c r="BA18" s="58"/>
      <c r="BB18" s="58"/>
      <c r="BC18" s="58"/>
      <c r="BD18" s="16"/>
      <c r="BE18" s="16"/>
      <c r="BF18" s="58"/>
      <c r="BG18" s="3"/>
      <c r="BH18" s="3"/>
      <c r="BI18" s="3"/>
      <c r="BJ18" s="16"/>
      <c r="BK18" s="16"/>
      <c r="BL18" s="16"/>
      <c r="BM18" s="3"/>
      <c r="BN18" s="16"/>
      <c r="BO18" s="3"/>
      <c r="BP18" s="22"/>
      <c r="BQ18" s="22"/>
      <c r="BR18" s="22"/>
      <c r="BS18" s="22"/>
      <c r="BY18" s="49"/>
    </row>
    <row r="19" spans="47:77">
      <c r="AU19" s="3"/>
      <c r="AV19" s="3"/>
      <c r="AW19" s="3"/>
      <c r="AX19" s="3"/>
      <c r="AY19" s="3"/>
      <c r="AZ19" s="58"/>
      <c r="BA19" s="58"/>
      <c r="BB19" s="58"/>
      <c r="BC19" s="58"/>
      <c r="BD19" s="16"/>
      <c r="BE19" s="16"/>
      <c r="BF19" s="58"/>
      <c r="BG19" s="3"/>
      <c r="BH19" s="3"/>
      <c r="BI19" s="3"/>
      <c r="BJ19" s="16"/>
      <c r="BK19" s="16"/>
      <c r="BL19" s="16"/>
      <c r="BM19" s="3"/>
      <c r="BN19" s="16"/>
      <c r="BO19" s="3"/>
      <c r="BP19" s="22"/>
      <c r="BQ19" s="22"/>
      <c r="BR19" s="22"/>
      <c r="BY19" s="49"/>
    </row>
    <row r="20" spans="47:77">
      <c r="AU20" s="3"/>
      <c r="AV20" s="3"/>
      <c r="AW20" s="3"/>
      <c r="AX20" s="3"/>
      <c r="AY20" s="3"/>
      <c r="AZ20" s="58"/>
      <c r="BA20" s="58"/>
      <c r="BB20" s="58"/>
      <c r="BC20" s="58"/>
      <c r="BD20" s="16"/>
      <c r="BE20" s="16"/>
      <c r="BF20" s="58"/>
      <c r="BG20" s="3"/>
      <c r="BH20" s="3"/>
      <c r="BI20" s="3"/>
      <c r="BJ20" s="16"/>
      <c r="BK20" s="16"/>
      <c r="BL20" s="16"/>
      <c r="BM20" s="3"/>
      <c r="BN20" s="16"/>
      <c r="BO20" s="3"/>
      <c r="BP20" s="22"/>
      <c r="BQ20" s="22"/>
      <c r="BR20" s="22"/>
      <c r="BY20" s="49"/>
    </row>
    <row r="21" spans="47:77">
      <c r="AU21" s="3"/>
      <c r="AV21" s="3"/>
      <c r="AW21" s="3"/>
      <c r="AX21" s="3"/>
      <c r="AY21" s="3"/>
      <c r="AZ21" s="58"/>
      <c r="BA21" s="58"/>
      <c r="BB21" s="58"/>
      <c r="BC21" s="58"/>
      <c r="BD21" s="16"/>
      <c r="BE21" s="16"/>
      <c r="BF21" s="58"/>
      <c r="BG21" s="3"/>
      <c r="BH21" s="3"/>
      <c r="BI21" s="3"/>
      <c r="BJ21" s="16"/>
      <c r="BK21" s="16"/>
      <c r="BL21" s="16"/>
      <c r="BM21" s="3"/>
      <c r="BN21" s="16"/>
      <c r="BO21" s="3"/>
      <c r="BP21" s="22"/>
      <c r="BQ21" s="22"/>
      <c r="BR21" s="22"/>
      <c r="BY21" s="19"/>
    </row>
    <row r="22" spans="47:77">
      <c r="AU22" s="3"/>
      <c r="AV22" s="3"/>
      <c r="AW22" s="3"/>
      <c r="AX22" s="3"/>
      <c r="AY22" s="3"/>
      <c r="AZ22" s="58"/>
      <c r="BA22" s="58"/>
      <c r="BB22" s="58"/>
      <c r="BC22" s="58"/>
      <c r="BD22" s="16"/>
      <c r="BE22" s="16"/>
      <c r="BF22" s="58"/>
      <c r="BG22" s="3"/>
      <c r="BH22" s="3"/>
      <c r="BI22" s="3"/>
      <c r="BJ22" s="16"/>
      <c r="BK22" s="16"/>
      <c r="BL22" s="16"/>
      <c r="BM22" s="3"/>
      <c r="BN22" s="16"/>
      <c r="BO22" s="3"/>
      <c r="BP22" s="22"/>
      <c r="BQ22" s="22"/>
      <c r="BR22" s="22"/>
      <c r="BY22" s="19"/>
    </row>
    <row r="23" spans="47:77">
      <c r="AU23" s="3"/>
      <c r="AV23" s="3"/>
      <c r="AW23" s="3"/>
      <c r="AX23" s="3"/>
      <c r="AY23" s="3"/>
      <c r="AZ23" s="58"/>
      <c r="BA23" s="58"/>
      <c r="BB23" s="58"/>
      <c r="BC23" s="58"/>
      <c r="BD23" s="16"/>
      <c r="BE23" s="16"/>
      <c r="BF23" s="58"/>
      <c r="BG23" s="3"/>
      <c r="BH23" s="3"/>
      <c r="BI23" s="3"/>
      <c r="BJ23" s="16"/>
      <c r="BK23" s="16"/>
      <c r="BL23" s="16"/>
      <c r="BM23" s="3"/>
      <c r="BN23" s="16"/>
      <c r="BO23" s="3"/>
      <c r="BP23" s="22"/>
      <c r="BQ23" s="22"/>
      <c r="BR23" s="22"/>
      <c r="BY23" s="19"/>
    </row>
    <row r="24" spans="47:77">
      <c r="AU24" s="3"/>
      <c r="AV24" s="3"/>
      <c r="AW24" s="3"/>
      <c r="AX24" s="3"/>
      <c r="AY24" s="3"/>
      <c r="AZ24" s="58"/>
      <c r="BA24" s="58"/>
      <c r="BB24" s="58"/>
      <c r="BC24" s="58"/>
      <c r="BD24" s="16"/>
      <c r="BE24" s="16"/>
      <c r="BF24" s="58"/>
      <c r="BG24" s="3"/>
      <c r="BH24" s="3"/>
      <c r="BI24" s="3"/>
      <c r="BJ24" s="16"/>
      <c r="BK24" s="16"/>
      <c r="BL24" s="16"/>
      <c r="BM24" s="3"/>
      <c r="BN24" s="16"/>
      <c r="BO24" s="3"/>
      <c r="BP24" s="22"/>
      <c r="BQ24" s="22"/>
      <c r="BR24" s="22"/>
      <c r="BY24" s="19"/>
    </row>
    <row r="25" spans="47:77">
      <c r="AU25" s="3"/>
      <c r="AV25" s="3"/>
      <c r="AW25" s="3"/>
      <c r="AX25" s="3"/>
      <c r="AY25" s="3"/>
      <c r="AZ25" s="58"/>
      <c r="BA25" s="58"/>
      <c r="BB25" s="58"/>
      <c r="BC25" s="58"/>
      <c r="BD25" s="16"/>
      <c r="BE25" s="16"/>
      <c r="BF25" s="58"/>
      <c r="BG25" s="3"/>
      <c r="BH25" s="3"/>
      <c r="BI25" s="3"/>
      <c r="BJ25" s="16"/>
      <c r="BK25" s="16"/>
      <c r="BL25" s="16"/>
      <c r="BM25" s="3"/>
      <c r="BN25" s="16"/>
      <c r="BO25" s="3"/>
      <c r="BP25" s="22"/>
      <c r="BQ25" s="22"/>
      <c r="BR25" s="22"/>
      <c r="BY25" s="19"/>
    </row>
    <row r="26" spans="47:77" ht="15.6">
      <c r="AU26" s="3"/>
      <c r="AV26" s="3"/>
      <c r="AW26" s="3"/>
      <c r="AX26" s="3"/>
      <c r="AY26" s="3"/>
      <c r="AZ26" s="58"/>
      <c r="BA26" s="58"/>
      <c r="BB26" s="58"/>
      <c r="BC26" s="58"/>
      <c r="BD26" s="16"/>
      <c r="BE26" s="16"/>
      <c r="BF26" s="58"/>
      <c r="BG26" s="3"/>
      <c r="BH26" s="3"/>
      <c r="BI26" s="3"/>
      <c r="BJ26" s="16"/>
      <c r="BK26" s="16"/>
      <c r="BL26" s="16"/>
      <c r="BM26" s="3"/>
      <c r="BN26" s="16"/>
      <c r="BO26" s="3"/>
      <c r="BP26" s="22"/>
      <c r="BQ26" s="22"/>
      <c r="BR26" s="22"/>
      <c r="BY26" s="50"/>
    </row>
    <row r="27" spans="47:77">
      <c r="AU27" s="3"/>
      <c r="AV27" s="3"/>
      <c r="AW27" s="3"/>
      <c r="AX27" s="3"/>
      <c r="AY27" s="3"/>
      <c r="AZ27" s="58"/>
      <c r="BA27" s="58"/>
      <c r="BB27" s="58"/>
      <c r="BC27" s="58"/>
      <c r="BD27" s="16"/>
      <c r="BE27" s="16"/>
      <c r="BF27" s="58"/>
      <c r="BG27" s="3"/>
      <c r="BH27" s="3"/>
      <c r="BI27" s="3"/>
      <c r="BJ27" s="16"/>
      <c r="BK27" s="16"/>
      <c r="BL27" s="16"/>
      <c r="BM27" s="3"/>
      <c r="BN27" s="16"/>
      <c r="BO27" s="3"/>
      <c r="BP27" s="22"/>
      <c r="BQ27" s="22"/>
      <c r="BR27" s="22"/>
      <c r="BV27" s="1"/>
      <c r="BW27" s="1"/>
      <c r="BX27" s="1"/>
    </row>
    <row r="28" spans="47:77">
      <c r="AU28" s="3"/>
      <c r="AV28" s="3"/>
      <c r="AW28" s="3"/>
      <c r="AX28" s="3"/>
      <c r="AY28" s="3"/>
      <c r="AZ28" s="58"/>
      <c r="BA28" s="58"/>
      <c r="BB28" s="58"/>
      <c r="BC28" s="58"/>
      <c r="BD28" s="16"/>
      <c r="BE28" s="16"/>
      <c r="BF28" s="58"/>
      <c r="BG28" s="3"/>
      <c r="BH28" s="3"/>
      <c r="BI28" s="3"/>
      <c r="BJ28" s="16"/>
      <c r="BK28" s="16"/>
      <c r="BL28" s="16"/>
      <c r="BM28" s="3"/>
      <c r="BN28" s="16"/>
      <c r="BO28" s="3"/>
      <c r="BP28" s="22"/>
      <c r="BQ28" s="22"/>
      <c r="BR28" s="22"/>
    </row>
    <row r="29" spans="47:77">
      <c r="AU29" s="3"/>
      <c r="AV29" s="3"/>
      <c r="AW29" s="3"/>
      <c r="AX29" s="3"/>
      <c r="AY29" s="3"/>
      <c r="AZ29" s="58"/>
      <c r="BA29" s="58"/>
      <c r="BB29" s="58"/>
      <c r="BC29" s="58"/>
      <c r="BD29" s="16"/>
      <c r="BE29" s="16"/>
      <c r="BF29" s="58"/>
      <c r="BG29" s="3"/>
      <c r="BH29" s="3"/>
      <c r="BI29" s="3"/>
      <c r="BJ29" s="16"/>
      <c r="BK29" s="16"/>
      <c r="BL29" s="16"/>
      <c r="BM29" s="3"/>
      <c r="BN29" s="16"/>
      <c r="BO29" s="3"/>
      <c r="BP29" s="22"/>
      <c r="BQ29" s="22"/>
      <c r="BR29" s="22"/>
    </row>
    <row r="30" spans="47:77">
      <c r="AU30" s="3"/>
      <c r="AV30" s="3"/>
      <c r="AW30" s="3"/>
      <c r="AX30" s="3"/>
      <c r="AY30" s="3"/>
      <c r="AZ30" s="58"/>
      <c r="BA30" s="58"/>
      <c r="BB30" s="58"/>
      <c r="BC30" s="58"/>
      <c r="BD30" s="16"/>
      <c r="BE30" s="16"/>
      <c r="BF30" s="58"/>
      <c r="BG30" s="3"/>
      <c r="BH30" s="3"/>
      <c r="BI30" s="3"/>
      <c r="BJ30" s="16"/>
      <c r="BK30" s="16"/>
      <c r="BL30" s="16"/>
      <c r="BM30" s="3"/>
      <c r="BN30" s="16"/>
      <c r="BO30" s="3"/>
      <c r="BP30" s="22"/>
      <c r="BQ30" s="22"/>
      <c r="BR30" s="22"/>
    </row>
    <row r="31" spans="47:77">
      <c r="AU31" s="3"/>
      <c r="AV31" s="3"/>
      <c r="AW31" s="3"/>
      <c r="AX31" s="3"/>
      <c r="AY31" s="3"/>
      <c r="AZ31" s="58"/>
      <c r="BA31" s="58"/>
      <c r="BB31" s="58"/>
      <c r="BC31" s="58"/>
      <c r="BD31" s="16"/>
      <c r="BE31" s="16"/>
      <c r="BF31" s="58"/>
      <c r="BG31" s="3"/>
      <c r="BH31" s="3"/>
      <c r="BI31" s="3"/>
      <c r="BJ31" s="16"/>
      <c r="BK31" s="16"/>
      <c r="BL31" s="16"/>
      <c r="BM31" s="3"/>
      <c r="BN31" s="16"/>
      <c r="BO31" s="3"/>
      <c r="BP31" s="22"/>
      <c r="BQ31" s="22"/>
      <c r="BR31" s="22"/>
    </row>
    <row r="32" spans="47:77">
      <c r="AU32" s="3"/>
      <c r="AV32" s="3"/>
      <c r="AW32" s="3"/>
      <c r="AX32" s="3"/>
      <c r="AY32" s="3"/>
      <c r="AZ32" s="58"/>
      <c r="BA32" s="58"/>
      <c r="BB32" s="58"/>
      <c r="BC32" s="58"/>
      <c r="BD32" s="16"/>
      <c r="BE32" s="16"/>
      <c r="BF32" s="58"/>
      <c r="BG32" s="3"/>
      <c r="BH32" s="3"/>
      <c r="BI32" s="3"/>
      <c r="BJ32" s="16"/>
      <c r="BK32" s="16"/>
      <c r="BL32" s="16"/>
      <c r="BM32" s="3"/>
      <c r="BN32" s="16"/>
      <c r="BO32" s="3"/>
      <c r="BP32" s="22"/>
      <c r="BQ32" s="22"/>
      <c r="BR32" s="22"/>
    </row>
    <row r="33" spans="47:70">
      <c r="AU33" s="3"/>
      <c r="AV33" s="3"/>
      <c r="AW33" s="3"/>
      <c r="AX33" s="3"/>
      <c r="AY33" s="3"/>
      <c r="AZ33" s="58"/>
      <c r="BA33" s="58"/>
      <c r="BB33" s="58"/>
      <c r="BC33" s="58"/>
      <c r="BD33" s="16"/>
      <c r="BE33" s="16"/>
      <c r="BF33" s="58"/>
      <c r="BG33" s="3"/>
      <c r="BH33" s="3"/>
      <c r="BI33" s="3"/>
      <c r="BJ33" s="16"/>
      <c r="BK33" s="16"/>
      <c r="BL33" s="16"/>
      <c r="BM33" s="3"/>
      <c r="BN33" s="16"/>
      <c r="BO33" s="3"/>
      <c r="BP33" s="22"/>
      <c r="BQ33" s="22"/>
      <c r="BR33" s="22"/>
    </row>
    <row r="34" spans="47:70">
      <c r="AU34" s="3"/>
      <c r="AV34" s="3"/>
      <c r="AW34" s="3"/>
      <c r="AX34" s="3"/>
      <c r="AY34" s="3"/>
      <c r="AZ34" s="58"/>
      <c r="BA34" s="58"/>
      <c r="BB34" s="58"/>
      <c r="BC34" s="58"/>
      <c r="BD34" s="16"/>
      <c r="BE34" s="16"/>
      <c r="BF34" s="58"/>
      <c r="BG34" s="3"/>
      <c r="BH34" s="3"/>
      <c r="BI34" s="3"/>
      <c r="BJ34" s="16"/>
      <c r="BK34" s="16"/>
      <c r="BL34" s="16"/>
      <c r="BM34" s="3"/>
      <c r="BN34" s="16"/>
      <c r="BO34" s="3"/>
      <c r="BP34" s="22"/>
      <c r="BQ34" s="22"/>
      <c r="BR34" s="22"/>
    </row>
    <row r="35" spans="47:70">
      <c r="AU35" s="3"/>
      <c r="AV35" s="3"/>
      <c r="AW35" s="3"/>
      <c r="AX35" s="3"/>
      <c r="AY35" s="3"/>
      <c r="AZ35" s="58"/>
      <c r="BA35" s="58"/>
      <c r="BB35" s="58"/>
      <c r="BC35" s="58"/>
      <c r="BD35" s="16"/>
      <c r="BE35" s="16"/>
      <c r="BF35" s="58"/>
      <c r="BG35" s="3"/>
      <c r="BH35" s="3"/>
      <c r="BI35" s="3"/>
      <c r="BJ35" s="16"/>
      <c r="BK35" s="16"/>
      <c r="BL35" s="16"/>
      <c r="BM35" s="3"/>
      <c r="BN35" s="16"/>
      <c r="BO35" s="3"/>
      <c r="BP35" s="22"/>
      <c r="BQ35" s="22"/>
      <c r="BR35" s="22"/>
    </row>
    <row r="36" spans="47:70">
      <c r="AU36" s="3"/>
      <c r="AV36" s="3"/>
      <c r="AW36" s="3"/>
      <c r="AX36" s="3"/>
      <c r="AY36" s="3"/>
      <c r="AZ36" s="58"/>
      <c r="BA36" s="58"/>
      <c r="BB36" s="58"/>
      <c r="BC36" s="58"/>
      <c r="BD36" s="16"/>
      <c r="BE36" s="16"/>
      <c r="BF36" s="58"/>
      <c r="BG36" s="3"/>
      <c r="BH36" s="3"/>
      <c r="BI36" s="3"/>
      <c r="BJ36" s="16"/>
      <c r="BK36" s="16"/>
      <c r="BL36" s="16"/>
      <c r="BM36" s="3"/>
      <c r="BN36" s="16"/>
      <c r="BO36" s="3"/>
      <c r="BP36" s="22"/>
      <c r="BQ36" s="22"/>
      <c r="BR36" s="22"/>
    </row>
    <row r="37" spans="47:70">
      <c r="AU37" s="3"/>
      <c r="AV37" s="3"/>
      <c r="AW37" s="3"/>
      <c r="AX37" s="3"/>
      <c r="AY37" s="3"/>
      <c r="AZ37" s="58"/>
      <c r="BA37" s="58"/>
      <c r="BB37" s="58"/>
      <c r="BC37" s="58"/>
      <c r="BD37" s="16"/>
      <c r="BE37" s="16"/>
      <c r="BF37" s="58"/>
      <c r="BG37" s="3"/>
      <c r="BH37" s="3"/>
      <c r="BI37" s="3"/>
      <c r="BJ37" s="16"/>
      <c r="BK37" s="16"/>
      <c r="BL37" s="16"/>
      <c r="BM37" s="3"/>
      <c r="BN37" s="16"/>
      <c r="BO37" s="3"/>
      <c r="BP37" s="22"/>
      <c r="BQ37" s="22"/>
      <c r="BR37" s="22"/>
    </row>
    <row r="38" spans="47:70">
      <c r="AU38" s="3"/>
      <c r="AV38" s="3"/>
      <c r="AW38" s="3"/>
      <c r="AX38" s="3"/>
      <c r="AY38" s="3"/>
      <c r="AZ38" s="58"/>
      <c r="BA38" s="58"/>
      <c r="BB38" s="58"/>
      <c r="BC38" s="58"/>
      <c r="BD38" s="16"/>
      <c r="BE38" s="16"/>
      <c r="BF38" s="58"/>
      <c r="BG38" s="3"/>
      <c r="BH38" s="3"/>
      <c r="BI38" s="3"/>
      <c r="BJ38" s="16"/>
      <c r="BK38" s="16"/>
      <c r="BL38" s="16"/>
      <c r="BM38" s="3"/>
      <c r="BN38" s="16"/>
      <c r="BO38" s="3"/>
      <c r="BP38" s="22"/>
      <c r="BQ38" s="22"/>
      <c r="BR38" s="22"/>
    </row>
    <row r="39" spans="47:70">
      <c r="AU39" s="3"/>
      <c r="AV39" s="3"/>
      <c r="AW39" s="3"/>
      <c r="AX39" s="3"/>
      <c r="AY39" s="3"/>
      <c r="AZ39" s="58"/>
      <c r="BA39" s="58"/>
      <c r="BB39" s="58"/>
      <c r="BC39" s="58"/>
      <c r="BD39" s="16"/>
      <c r="BE39" s="16"/>
      <c r="BF39" s="58"/>
      <c r="BG39" s="3"/>
      <c r="BH39" s="3"/>
      <c r="BI39" s="3"/>
      <c r="BJ39" s="16"/>
      <c r="BK39" s="16"/>
      <c r="BL39" s="16"/>
      <c r="BM39" s="3"/>
      <c r="BN39" s="16"/>
      <c r="BO39" s="3"/>
      <c r="BP39" s="22"/>
      <c r="BQ39" s="22"/>
      <c r="BR39" s="22"/>
    </row>
    <row r="40" spans="47:70">
      <c r="AU40" s="3"/>
      <c r="AV40" s="3"/>
      <c r="AW40" s="3"/>
      <c r="AX40" s="3"/>
      <c r="AY40" s="3"/>
      <c r="AZ40" s="58"/>
      <c r="BA40" s="58"/>
      <c r="BB40" s="58"/>
      <c r="BC40" s="58"/>
      <c r="BD40" s="16"/>
      <c r="BE40" s="16"/>
      <c r="BF40" s="58"/>
      <c r="BG40" s="3"/>
      <c r="BH40" s="3"/>
      <c r="BI40" s="3"/>
      <c r="BJ40" s="16"/>
      <c r="BK40" s="16"/>
      <c r="BL40" s="16"/>
      <c r="BM40" s="3"/>
      <c r="BN40" s="16"/>
      <c r="BO40" s="3"/>
      <c r="BP40" s="22"/>
      <c r="BQ40" s="22"/>
      <c r="BR40" s="22"/>
    </row>
    <row r="41" spans="47:70">
      <c r="AU41" s="3"/>
      <c r="AV41" s="3"/>
      <c r="AW41" s="3"/>
      <c r="AX41" s="3"/>
      <c r="AY41" s="3"/>
      <c r="AZ41" s="58"/>
      <c r="BA41" s="58"/>
      <c r="BB41" s="58"/>
      <c r="BC41" s="58"/>
      <c r="BD41" s="16"/>
      <c r="BE41" s="16"/>
      <c r="BF41" s="58"/>
      <c r="BG41" s="3"/>
      <c r="BH41" s="3"/>
      <c r="BI41" s="3"/>
      <c r="BJ41" s="16"/>
      <c r="BK41" s="16"/>
      <c r="BL41" s="16"/>
      <c r="BM41" s="3"/>
      <c r="BN41" s="16"/>
      <c r="BO41" s="3"/>
      <c r="BP41" s="22"/>
      <c r="BQ41" s="22"/>
      <c r="BR41" s="22"/>
    </row>
    <row r="42" spans="47:70">
      <c r="AU42" s="3"/>
      <c r="AV42" s="3"/>
      <c r="AW42" s="3"/>
      <c r="AX42" s="3"/>
      <c r="AY42" s="3"/>
      <c r="AZ42" s="58"/>
      <c r="BA42" s="58"/>
      <c r="BB42" s="58"/>
      <c r="BC42" s="58"/>
      <c r="BD42" s="16"/>
      <c r="BE42" s="16"/>
      <c r="BF42" s="58"/>
      <c r="BG42" s="3"/>
      <c r="BH42" s="3"/>
      <c r="BI42" s="3"/>
      <c r="BJ42" s="16"/>
      <c r="BK42" s="16"/>
      <c r="BL42" s="16"/>
      <c r="BM42" s="3"/>
      <c r="BN42" s="16"/>
      <c r="BO42" s="3"/>
      <c r="BP42" s="22"/>
      <c r="BQ42" s="22"/>
      <c r="BR42" s="22"/>
    </row>
    <row r="43" spans="47:70">
      <c r="AU43" s="3"/>
      <c r="AV43" s="3"/>
      <c r="AW43" s="3"/>
      <c r="AX43" s="3"/>
      <c r="AY43" s="3"/>
      <c r="AZ43" s="58"/>
      <c r="BA43" s="58"/>
      <c r="BB43" s="58"/>
      <c r="BC43" s="58"/>
      <c r="BD43" s="16"/>
      <c r="BE43" s="16"/>
      <c r="BF43" s="58"/>
      <c r="BG43" s="3"/>
      <c r="BH43" s="3"/>
      <c r="BI43" s="3"/>
      <c r="BJ43" s="16"/>
      <c r="BK43" s="16"/>
      <c r="BL43" s="16"/>
      <c r="BM43" s="3"/>
      <c r="BN43" s="16"/>
      <c r="BO43" s="3"/>
      <c r="BP43" s="22"/>
      <c r="BQ43" s="22"/>
      <c r="BR43" s="22"/>
    </row>
    <row r="44" spans="47:70">
      <c r="AU44" s="3"/>
      <c r="AV44" s="3"/>
      <c r="AW44" s="3"/>
      <c r="AX44" s="3"/>
      <c r="AY44" s="3"/>
      <c r="AZ44" s="58"/>
      <c r="BA44" s="58"/>
      <c r="BB44" s="58"/>
      <c r="BC44" s="58"/>
      <c r="BD44" s="16"/>
      <c r="BE44" s="16"/>
      <c r="BF44" s="58"/>
      <c r="BG44" s="3"/>
      <c r="BH44" s="3"/>
      <c r="BI44" s="3"/>
      <c r="BJ44" s="16"/>
      <c r="BK44" s="16"/>
      <c r="BL44" s="16"/>
      <c r="BM44" s="3"/>
      <c r="BN44" s="16"/>
      <c r="BO44" s="3"/>
      <c r="BP44" s="22"/>
      <c r="BQ44" s="22"/>
      <c r="BR44" s="22"/>
    </row>
    <row r="45" spans="47:70">
      <c r="AU45" s="3"/>
      <c r="AV45" s="3"/>
      <c r="AW45" s="3"/>
      <c r="AX45" s="3"/>
      <c r="AY45" s="3"/>
      <c r="AZ45" s="58"/>
      <c r="BA45" s="58"/>
      <c r="BB45" s="58"/>
      <c r="BC45" s="58"/>
      <c r="BD45" s="16"/>
      <c r="BE45" s="16"/>
      <c r="BF45" s="58"/>
      <c r="BG45" s="3"/>
      <c r="BH45" s="3"/>
      <c r="BI45" s="3"/>
      <c r="BJ45" s="16"/>
      <c r="BK45" s="16"/>
      <c r="BL45" s="16"/>
      <c r="BM45" s="3"/>
      <c r="BN45" s="16"/>
      <c r="BO45" s="3"/>
      <c r="BP45" s="22"/>
      <c r="BQ45" s="22"/>
      <c r="BR45" s="22"/>
    </row>
    <row r="46" spans="47:70">
      <c r="AU46" s="3"/>
      <c r="AV46" s="3"/>
      <c r="AW46" s="3"/>
      <c r="AX46" s="3"/>
      <c r="AY46" s="3"/>
      <c r="AZ46" s="58"/>
      <c r="BA46" s="58"/>
      <c r="BB46" s="58"/>
      <c r="BC46" s="58"/>
      <c r="BD46" s="16"/>
      <c r="BE46" s="16"/>
      <c r="BF46" s="58"/>
      <c r="BG46" s="3"/>
      <c r="BH46" s="3"/>
      <c r="BI46" s="3"/>
      <c r="BJ46" s="16"/>
      <c r="BK46" s="16"/>
      <c r="BL46" s="16"/>
      <c r="BM46" s="3"/>
      <c r="BN46" s="16"/>
      <c r="BO46" s="3"/>
      <c r="BP46" s="22"/>
      <c r="BQ46" s="22"/>
      <c r="BR46" s="22"/>
    </row>
    <row r="47" spans="47:70">
      <c r="AU47" s="3"/>
      <c r="AV47" s="3"/>
      <c r="AW47" s="3"/>
      <c r="AX47" s="3"/>
      <c r="AY47" s="3"/>
      <c r="AZ47" s="58"/>
      <c r="BA47" s="58"/>
      <c r="BB47" s="58"/>
      <c r="BC47" s="58"/>
      <c r="BD47" s="16"/>
      <c r="BE47" s="16"/>
      <c r="BF47" s="58"/>
      <c r="BG47" s="3"/>
      <c r="BH47" s="3"/>
      <c r="BI47" s="3"/>
      <c r="BJ47" s="16"/>
      <c r="BK47" s="16"/>
      <c r="BL47" s="16"/>
      <c r="BM47" s="3"/>
      <c r="BN47" s="16"/>
      <c r="BO47" s="3"/>
      <c r="BP47" s="22"/>
      <c r="BQ47" s="22"/>
      <c r="BR47" s="22"/>
    </row>
    <row r="48" spans="47:70">
      <c r="AU48" s="3"/>
      <c r="AV48" s="3"/>
      <c r="AW48" s="3"/>
      <c r="AX48" s="3"/>
      <c r="AY48" s="3"/>
      <c r="AZ48" s="58"/>
      <c r="BA48" s="58"/>
      <c r="BB48" s="58"/>
      <c r="BC48" s="58"/>
      <c r="BD48" s="16"/>
      <c r="BE48" s="16"/>
      <c r="BF48" s="58"/>
      <c r="BG48" s="3"/>
      <c r="BH48" s="3"/>
      <c r="BI48" s="3"/>
      <c r="BJ48" s="16"/>
      <c r="BK48" s="16"/>
      <c r="BL48" s="16"/>
      <c r="BM48" s="3"/>
      <c r="BN48" s="16"/>
      <c r="BO48" s="3"/>
      <c r="BP48" s="22"/>
      <c r="BQ48" s="22"/>
      <c r="BR48" s="22"/>
    </row>
    <row r="49" spans="47:70">
      <c r="AU49" s="3"/>
      <c r="AV49" s="3"/>
      <c r="AW49" s="3"/>
      <c r="AX49" s="3"/>
      <c r="AY49" s="3"/>
      <c r="AZ49" s="58"/>
      <c r="BA49" s="58"/>
      <c r="BB49" s="58"/>
      <c r="BC49" s="58"/>
      <c r="BD49" s="16"/>
      <c r="BE49" s="16"/>
      <c r="BF49" s="58"/>
      <c r="BG49" s="3"/>
      <c r="BH49" s="3"/>
      <c r="BI49" s="3"/>
      <c r="BJ49" s="16"/>
      <c r="BK49" s="16"/>
      <c r="BL49" s="16"/>
      <c r="BM49" s="3"/>
      <c r="BN49" s="16"/>
      <c r="BO49" s="3"/>
      <c r="BP49" s="22"/>
      <c r="BQ49" s="22"/>
      <c r="BR49" s="22"/>
    </row>
    <row r="50" spans="47:70">
      <c r="AU50" s="3"/>
      <c r="AV50" s="3"/>
      <c r="AW50" s="3"/>
      <c r="AX50" s="3"/>
      <c r="AY50" s="3"/>
      <c r="AZ50" s="58"/>
      <c r="BA50" s="58"/>
      <c r="BB50" s="58"/>
      <c r="BC50" s="58"/>
      <c r="BD50" s="16"/>
      <c r="BE50" s="16"/>
      <c r="BF50" s="58"/>
      <c r="BG50" s="3"/>
      <c r="BH50" s="3"/>
      <c r="BI50" s="3"/>
      <c r="BJ50" s="16"/>
      <c r="BK50" s="16"/>
      <c r="BL50" s="16"/>
      <c r="BM50" s="3"/>
      <c r="BN50" s="16"/>
      <c r="BO50" s="3"/>
      <c r="BP50" s="22"/>
      <c r="BQ50" s="22"/>
      <c r="BR50" s="22"/>
    </row>
    <row r="51" spans="47:70">
      <c r="AU51" s="3"/>
      <c r="AV51" s="3"/>
      <c r="AW51" s="3"/>
      <c r="AX51" s="3"/>
      <c r="AY51" s="3"/>
      <c r="AZ51" s="58"/>
      <c r="BA51" s="58"/>
      <c r="BB51" s="58"/>
      <c r="BC51" s="58"/>
      <c r="BD51" s="16"/>
      <c r="BE51" s="16"/>
      <c r="BF51" s="58"/>
      <c r="BG51" s="3"/>
      <c r="BH51" s="3"/>
      <c r="BI51" s="3"/>
      <c r="BJ51" s="16"/>
      <c r="BK51" s="16"/>
      <c r="BL51" s="16"/>
      <c r="BM51" s="3"/>
      <c r="BN51" s="16"/>
      <c r="BO51" s="3"/>
      <c r="BP51" s="22"/>
      <c r="BQ51" s="22"/>
      <c r="BR51" s="22"/>
    </row>
    <row r="52" spans="47:70">
      <c r="AU52" s="3"/>
      <c r="AV52" s="3"/>
      <c r="AW52" s="3"/>
      <c r="AX52" s="3"/>
      <c r="AY52" s="3"/>
      <c r="AZ52" s="58"/>
      <c r="BA52" s="58"/>
      <c r="BB52" s="58"/>
      <c r="BC52" s="58"/>
      <c r="BD52" s="16"/>
      <c r="BE52" s="16"/>
      <c r="BF52" s="58"/>
      <c r="BG52" s="3"/>
      <c r="BH52" s="3"/>
      <c r="BI52" s="3"/>
      <c r="BJ52" s="16"/>
      <c r="BK52" s="16"/>
      <c r="BL52" s="16"/>
      <c r="BM52" s="3"/>
      <c r="BN52" s="16"/>
      <c r="BO52" s="3"/>
      <c r="BP52" s="22"/>
      <c r="BQ52" s="22"/>
      <c r="BR52" s="22"/>
    </row>
    <row r="53" spans="47:70">
      <c r="AU53" s="3"/>
      <c r="AV53" s="3"/>
      <c r="AW53" s="3"/>
      <c r="AX53" s="3"/>
      <c r="AY53" s="3"/>
      <c r="AZ53" s="58"/>
      <c r="BA53" s="58"/>
      <c r="BB53" s="58"/>
      <c r="BC53" s="58"/>
      <c r="BD53" s="16"/>
      <c r="BE53" s="16"/>
      <c r="BF53" s="58"/>
      <c r="BG53" s="3"/>
      <c r="BH53" s="3"/>
      <c r="BI53" s="3"/>
      <c r="BJ53" s="16"/>
      <c r="BK53" s="16"/>
      <c r="BL53" s="16"/>
      <c r="BM53" s="3"/>
      <c r="BN53" s="16"/>
      <c r="BO53" s="3"/>
      <c r="BP53" s="22"/>
      <c r="BQ53" s="22"/>
      <c r="BR53" s="22"/>
    </row>
    <row r="54" spans="47:70">
      <c r="AU54" s="3"/>
      <c r="AV54" s="3"/>
      <c r="AW54" s="3"/>
      <c r="AX54" s="3"/>
      <c r="AY54" s="3"/>
      <c r="AZ54" s="58"/>
      <c r="BA54" s="58"/>
      <c r="BB54" s="58"/>
      <c r="BC54" s="58"/>
      <c r="BD54" s="16"/>
      <c r="BE54" s="16"/>
      <c r="BF54" s="58"/>
      <c r="BG54" s="3"/>
      <c r="BH54" s="3"/>
      <c r="BI54" s="3"/>
      <c r="BJ54" s="16"/>
      <c r="BK54" s="16"/>
      <c r="BL54" s="16"/>
      <c r="BM54" s="3"/>
      <c r="BN54" s="16"/>
      <c r="BO54" s="3"/>
      <c r="BP54" s="22"/>
      <c r="BQ54" s="22"/>
      <c r="BR54" s="22"/>
    </row>
    <row r="55" spans="47:70">
      <c r="AU55" s="3"/>
      <c r="AV55" s="3"/>
      <c r="AW55" s="3"/>
      <c r="AX55" s="3"/>
      <c r="AY55" s="3"/>
      <c r="AZ55" s="58"/>
      <c r="BA55" s="58"/>
      <c r="BB55" s="58"/>
      <c r="BC55" s="58"/>
      <c r="BD55" s="16"/>
      <c r="BE55" s="16"/>
      <c r="BF55" s="58"/>
      <c r="BG55" s="3"/>
      <c r="BH55" s="3"/>
      <c r="BI55" s="3"/>
      <c r="BJ55" s="16"/>
      <c r="BK55" s="16"/>
      <c r="BL55" s="16"/>
      <c r="BM55" s="3"/>
      <c r="BN55" s="16"/>
      <c r="BO55" s="3"/>
      <c r="BP55" s="22"/>
      <c r="BQ55" s="22"/>
      <c r="BR55" s="22"/>
    </row>
    <row r="56" spans="47:70">
      <c r="AU56" s="3"/>
      <c r="AV56" s="3"/>
      <c r="AW56" s="3"/>
      <c r="AX56" s="3"/>
      <c r="AY56" s="3"/>
      <c r="AZ56" s="58"/>
      <c r="BA56" s="58"/>
      <c r="BB56" s="58"/>
      <c r="BC56" s="58"/>
      <c r="BD56" s="16"/>
      <c r="BE56" s="16"/>
      <c r="BF56" s="58"/>
      <c r="BG56" s="3"/>
      <c r="BH56" s="3"/>
      <c r="BI56" s="3"/>
      <c r="BJ56" s="16"/>
      <c r="BK56" s="16"/>
      <c r="BL56" s="16"/>
      <c r="BM56" s="3"/>
      <c r="BN56" s="16"/>
      <c r="BO56" s="3"/>
      <c r="BP56" s="22"/>
      <c r="BQ56" s="22"/>
      <c r="BR56" s="22"/>
    </row>
    <row r="57" spans="47:70">
      <c r="AU57" s="3"/>
      <c r="AV57" s="3"/>
      <c r="AW57" s="3"/>
      <c r="AX57" s="3"/>
      <c r="AY57" s="3"/>
      <c r="AZ57" s="58"/>
      <c r="BA57" s="58"/>
      <c r="BB57" s="58"/>
      <c r="BC57" s="58"/>
      <c r="BD57" s="16"/>
      <c r="BE57" s="16"/>
      <c r="BF57" s="58"/>
      <c r="BG57" s="3"/>
      <c r="BH57" s="3"/>
      <c r="BI57" s="3"/>
      <c r="BJ57" s="16"/>
      <c r="BK57" s="16"/>
      <c r="BL57" s="16"/>
      <c r="BM57" s="3"/>
      <c r="BN57" s="16"/>
      <c r="BO57" s="3"/>
      <c r="BP57" s="22"/>
      <c r="BQ57" s="22"/>
      <c r="BR57" s="22"/>
    </row>
    <row r="58" spans="47:70">
      <c r="AU58" s="3"/>
      <c r="AV58" s="3"/>
      <c r="AW58" s="3"/>
      <c r="AX58" s="3"/>
      <c r="AY58" s="3"/>
      <c r="AZ58" s="58"/>
      <c r="BA58" s="58"/>
      <c r="BB58" s="58"/>
      <c r="BC58" s="58"/>
      <c r="BD58" s="16"/>
      <c r="BE58" s="16"/>
      <c r="BF58" s="58"/>
      <c r="BG58" s="3"/>
      <c r="BH58" s="3"/>
      <c r="BI58" s="3"/>
      <c r="BJ58" s="16"/>
      <c r="BK58" s="16"/>
      <c r="BL58" s="16"/>
      <c r="BM58" s="3"/>
      <c r="BN58" s="16"/>
      <c r="BO58" s="3"/>
      <c r="BP58" s="22"/>
      <c r="BQ58" s="22"/>
      <c r="BR58" s="22"/>
    </row>
    <row r="59" spans="47:70">
      <c r="AU59" s="3"/>
      <c r="AV59" s="3"/>
      <c r="AW59" s="3"/>
      <c r="AX59" s="3"/>
      <c r="AY59" s="3"/>
      <c r="AZ59" s="58"/>
      <c r="BA59" s="58"/>
      <c r="BB59" s="58"/>
      <c r="BC59" s="58"/>
      <c r="BD59" s="16"/>
      <c r="BE59" s="16"/>
      <c r="BF59" s="58"/>
      <c r="BG59" s="3"/>
      <c r="BH59" s="3"/>
      <c r="BI59" s="3"/>
      <c r="BJ59" s="16"/>
      <c r="BK59" s="16"/>
      <c r="BL59" s="16"/>
      <c r="BM59" s="3"/>
      <c r="BN59" s="16"/>
      <c r="BO59" s="3"/>
      <c r="BP59" s="22"/>
      <c r="BQ59" s="22"/>
      <c r="BR59" s="22"/>
    </row>
    <row r="60" spans="47:70">
      <c r="AU60" s="3"/>
      <c r="AV60" s="3"/>
      <c r="AW60" s="3"/>
      <c r="AX60" s="3"/>
      <c r="AY60" s="3"/>
      <c r="AZ60" s="58"/>
      <c r="BA60" s="58"/>
      <c r="BB60" s="58"/>
      <c r="BC60" s="58"/>
      <c r="BD60" s="16"/>
      <c r="BE60" s="16"/>
      <c r="BF60" s="58"/>
      <c r="BG60" s="3"/>
      <c r="BH60" s="3"/>
      <c r="BI60" s="3"/>
      <c r="BJ60" s="16"/>
      <c r="BK60" s="16"/>
      <c r="BL60" s="16"/>
      <c r="BM60" s="3"/>
      <c r="BN60" s="16"/>
      <c r="BO60" s="3"/>
      <c r="BP60" s="22"/>
      <c r="BQ60" s="22"/>
      <c r="BR60" s="22"/>
    </row>
    <row r="61" spans="47:70">
      <c r="AU61" s="3"/>
      <c r="AV61" s="3"/>
      <c r="AW61" s="3"/>
      <c r="AX61" s="3"/>
      <c r="AY61" s="3"/>
      <c r="AZ61" s="58"/>
      <c r="BA61" s="58"/>
      <c r="BB61" s="58"/>
      <c r="BC61" s="58"/>
      <c r="BD61" s="16"/>
      <c r="BE61" s="16"/>
      <c r="BF61" s="58"/>
      <c r="BG61" s="3"/>
      <c r="BH61" s="3"/>
      <c r="BI61" s="3"/>
      <c r="BJ61" s="16"/>
      <c r="BK61" s="16"/>
      <c r="BL61" s="16"/>
      <c r="BM61" s="3"/>
      <c r="BN61" s="16"/>
      <c r="BO61" s="3"/>
      <c r="BP61" s="22"/>
      <c r="BQ61" s="22"/>
      <c r="BR61" s="22"/>
    </row>
    <row r="62" spans="47:70">
      <c r="AU62" s="3"/>
      <c r="AV62" s="3"/>
      <c r="AW62" s="3"/>
      <c r="AX62" s="3"/>
      <c r="AY62" s="3"/>
      <c r="AZ62" s="58"/>
      <c r="BA62" s="58"/>
      <c r="BB62" s="58"/>
      <c r="BC62" s="58"/>
      <c r="BD62" s="16"/>
      <c r="BE62" s="16"/>
      <c r="BF62" s="58"/>
      <c r="BG62" s="3"/>
      <c r="BH62" s="3"/>
      <c r="BI62" s="3"/>
      <c r="BJ62" s="16"/>
      <c r="BK62" s="16"/>
      <c r="BL62" s="16"/>
      <c r="BM62" s="3"/>
      <c r="BN62" s="16"/>
      <c r="BO62" s="3"/>
      <c r="BP62" s="22"/>
      <c r="BQ62" s="22"/>
      <c r="BR62" s="22"/>
    </row>
    <row r="63" spans="47:70">
      <c r="AU63" s="3"/>
      <c r="AV63" s="3"/>
      <c r="AW63" s="3"/>
      <c r="AX63" s="3"/>
      <c r="AY63" s="3"/>
      <c r="AZ63" s="58"/>
      <c r="BA63" s="58"/>
      <c r="BB63" s="58"/>
      <c r="BC63" s="58"/>
      <c r="BD63" s="16"/>
      <c r="BE63" s="16"/>
      <c r="BF63" s="58"/>
      <c r="BG63" s="3"/>
      <c r="BH63" s="3"/>
      <c r="BI63" s="3"/>
      <c r="BJ63" s="16"/>
      <c r="BK63" s="16"/>
      <c r="BL63" s="16"/>
      <c r="BM63" s="3"/>
      <c r="BN63" s="16"/>
      <c r="BO63" s="3"/>
      <c r="BP63" s="22"/>
      <c r="BQ63" s="22"/>
      <c r="BR63" s="22"/>
    </row>
    <row r="64" spans="47:70">
      <c r="AU64" s="3"/>
      <c r="AV64" s="3"/>
      <c r="AW64" s="3"/>
      <c r="AX64" s="3"/>
      <c r="AY64" s="3"/>
      <c r="AZ64" s="58"/>
      <c r="BA64" s="58"/>
      <c r="BB64" s="58"/>
      <c r="BC64" s="58"/>
      <c r="BD64" s="16"/>
      <c r="BE64" s="16"/>
      <c r="BF64" s="58"/>
      <c r="BG64" s="3"/>
      <c r="BH64" s="3"/>
      <c r="BI64" s="3"/>
      <c r="BJ64" s="16"/>
      <c r="BK64" s="16"/>
      <c r="BL64" s="16"/>
      <c r="BM64" s="3"/>
      <c r="BN64" s="16"/>
      <c r="BO64" s="3"/>
      <c r="BP64" s="22"/>
      <c r="BQ64" s="22"/>
      <c r="BR64" s="22"/>
    </row>
    <row r="65" spans="47:78">
      <c r="AU65" s="3"/>
      <c r="AV65" s="3"/>
      <c r="AW65" s="3"/>
      <c r="AX65" s="3"/>
      <c r="AY65" s="3"/>
      <c r="AZ65" s="58"/>
      <c r="BA65" s="58"/>
      <c r="BB65" s="58"/>
      <c r="BC65" s="58"/>
      <c r="BD65" s="16"/>
      <c r="BE65" s="16"/>
      <c r="BF65" s="58"/>
      <c r="BG65" s="3"/>
      <c r="BH65" s="3"/>
      <c r="BI65" s="3"/>
      <c r="BJ65" s="16"/>
      <c r="BK65" s="16"/>
      <c r="BL65" s="16"/>
      <c r="BM65" s="3"/>
      <c r="BN65" s="16"/>
      <c r="BO65" s="3"/>
      <c r="BP65" s="22"/>
      <c r="BQ65" s="22"/>
      <c r="BR65" s="22"/>
    </row>
    <row r="66" spans="47:78">
      <c r="AU66" s="3"/>
      <c r="AV66" s="3"/>
      <c r="AW66" s="3"/>
      <c r="AX66" s="3"/>
      <c r="AY66" s="3"/>
      <c r="AZ66" s="58"/>
      <c r="BA66" s="58"/>
      <c r="BB66" s="58"/>
      <c r="BC66" s="58"/>
      <c r="BD66" s="16"/>
      <c r="BE66" s="16"/>
      <c r="BF66" s="58"/>
      <c r="BG66" s="3"/>
      <c r="BH66" s="3"/>
      <c r="BI66" s="3"/>
      <c r="BJ66" s="16"/>
      <c r="BK66" s="16"/>
      <c r="BL66" s="16"/>
      <c r="BM66" s="3"/>
      <c r="BN66" s="16"/>
      <c r="BO66" s="3"/>
      <c r="BP66" s="22"/>
      <c r="BQ66" s="22"/>
      <c r="BR66" s="22"/>
    </row>
    <row r="67" spans="47:78">
      <c r="AU67" s="3"/>
      <c r="AV67" s="3"/>
      <c r="AW67" s="3"/>
      <c r="AX67" s="3"/>
      <c r="AY67" s="3"/>
      <c r="AZ67" s="58"/>
      <c r="BA67" s="58"/>
      <c r="BB67" s="58"/>
      <c r="BC67" s="58"/>
      <c r="BD67" s="16"/>
      <c r="BE67" s="16"/>
      <c r="BF67" s="58"/>
      <c r="BG67" s="3"/>
      <c r="BH67" s="3"/>
      <c r="BI67" s="3"/>
      <c r="BJ67" s="16"/>
      <c r="BK67" s="16"/>
      <c r="BL67" s="16"/>
      <c r="BM67" s="3"/>
      <c r="BN67" s="16"/>
      <c r="BO67" s="3"/>
      <c r="BP67" s="22"/>
      <c r="BQ67" s="22"/>
      <c r="BR67" s="22"/>
    </row>
    <row r="68" spans="47:78">
      <c r="AU68" s="3"/>
      <c r="AV68" s="3"/>
      <c r="AW68" s="3"/>
      <c r="AX68" s="3"/>
      <c r="AY68" s="3"/>
      <c r="AZ68" s="58"/>
      <c r="BA68" s="58"/>
      <c r="BB68" s="58"/>
      <c r="BC68" s="58"/>
      <c r="BD68" s="16"/>
      <c r="BE68" s="16"/>
      <c r="BF68" s="58"/>
      <c r="BG68" s="3"/>
      <c r="BH68" s="3"/>
      <c r="BI68" s="3"/>
      <c r="BJ68" s="16"/>
      <c r="BK68" s="16"/>
      <c r="BL68" s="16"/>
      <c r="BM68" s="3"/>
      <c r="BN68" s="16"/>
      <c r="BO68" s="3"/>
      <c r="BP68" s="22"/>
      <c r="BQ68" s="22"/>
      <c r="BR68" s="22"/>
    </row>
    <row r="69" spans="47:78">
      <c r="AU69" s="3"/>
      <c r="AV69" s="3"/>
      <c r="AW69" s="3"/>
      <c r="AX69" s="3"/>
      <c r="AY69" s="3"/>
      <c r="AZ69" s="58"/>
      <c r="BA69" s="58"/>
      <c r="BB69" s="58"/>
      <c r="BC69" s="58"/>
      <c r="BD69" s="16"/>
      <c r="BE69" s="16"/>
      <c r="BF69" s="58"/>
      <c r="BG69" s="3"/>
      <c r="BH69" s="3"/>
      <c r="BI69" s="3"/>
      <c r="BJ69" s="16"/>
      <c r="BK69" s="16"/>
      <c r="BL69" s="16"/>
      <c r="BM69" s="3"/>
      <c r="BN69" s="16"/>
      <c r="BO69" s="3"/>
      <c r="BP69" s="22"/>
      <c r="BQ69" s="22"/>
      <c r="BR69" s="22"/>
    </row>
    <row r="70" spans="47:78">
      <c r="AU70" s="3"/>
      <c r="AV70" s="3"/>
      <c r="AW70" s="3"/>
      <c r="AX70" s="3"/>
      <c r="AY70" s="3"/>
      <c r="AZ70" s="58"/>
      <c r="BA70" s="58"/>
      <c r="BB70" s="58"/>
      <c r="BC70" s="58"/>
      <c r="BD70" s="16"/>
      <c r="BE70" s="16"/>
      <c r="BF70" s="58"/>
      <c r="BG70" s="3"/>
      <c r="BH70" s="3"/>
      <c r="BI70" s="3"/>
      <c r="BJ70" s="16"/>
      <c r="BK70" s="16"/>
      <c r="BL70" s="16"/>
      <c r="BM70" s="3"/>
      <c r="BN70" s="16"/>
      <c r="BO70" s="3"/>
      <c r="BP70" s="22"/>
      <c r="BQ70" s="22"/>
      <c r="BR70" s="22"/>
    </row>
    <row r="71" spans="47:78">
      <c r="AU71" s="3"/>
      <c r="AV71" s="3"/>
      <c r="AW71" s="3"/>
      <c r="AX71" s="3"/>
      <c r="AY71" s="3"/>
      <c r="AZ71" s="58"/>
      <c r="BA71" s="58"/>
      <c r="BB71" s="58"/>
      <c r="BC71" s="58"/>
      <c r="BD71" s="16"/>
      <c r="BE71" s="16"/>
      <c r="BF71" s="58"/>
      <c r="BG71" s="3"/>
      <c r="BH71" s="3"/>
      <c r="BI71" s="3"/>
      <c r="BJ71" s="16"/>
      <c r="BK71" s="16"/>
      <c r="BL71" s="16"/>
      <c r="BM71" s="3"/>
      <c r="BN71" s="16"/>
      <c r="BO71" s="3"/>
      <c r="BP71" s="22"/>
      <c r="BQ71" s="22"/>
      <c r="BR71" s="22"/>
    </row>
    <row r="72" spans="47:78">
      <c r="AU72" s="3"/>
      <c r="AV72" s="3"/>
      <c r="AW72" s="3"/>
      <c r="AX72" s="3"/>
      <c r="AY72" s="3"/>
      <c r="AZ72" s="58"/>
      <c r="BA72" s="58"/>
      <c r="BB72" s="58"/>
      <c r="BC72" s="58"/>
      <c r="BD72" s="16"/>
      <c r="BE72" s="16"/>
      <c r="BF72" s="58"/>
      <c r="BG72" s="3"/>
      <c r="BH72" s="3"/>
      <c r="BI72" s="3"/>
      <c r="BJ72" s="16"/>
      <c r="BK72" s="16"/>
      <c r="BL72" s="16"/>
      <c r="BM72" s="3"/>
      <c r="BN72" s="16"/>
      <c r="BO72" s="3"/>
      <c r="BP72" s="22"/>
      <c r="BQ72" s="22"/>
      <c r="BR72" s="22"/>
    </row>
    <row r="73" spans="47:78">
      <c r="AU73" s="3"/>
      <c r="AV73" s="3"/>
      <c r="AW73" s="3"/>
      <c r="AX73" s="3"/>
      <c r="AY73" s="3"/>
      <c r="AZ73" s="58"/>
      <c r="BA73" s="58"/>
      <c r="BB73" s="58"/>
      <c r="BC73" s="58"/>
      <c r="BD73" s="16"/>
      <c r="BE73" s="16"/>
      <c r="BF73" s="58"/>
      <c r="BG73" s="3"/>
      <c r="BH73" s="3"/>
      <c r="BI73" s="3"/>
      <c r="BJ73" s="16"/>
      <c r="BK73" s="16"/>
      <c r="BL73" s="16"/>
      <c r="BM73" s="3"/>
      <c r="BN73" s="16"/>
      <c r="BO73" s="3"/>
      <c r="BP73" s="22"/>
      <c r="BQ73" s="22"/>
      <c r="BR73" s="22"/>
    </row>
    <row r="74" spans="47:78">
      <c r="AU74" s="3"/>
      <c r="AV74" s="3"/>
      <c r="AW74" s="3"/>
      <c r="AX74" s="3"/>
      <c r="AY74" s="3"/>
      <c r="AZ74" s="58"/>
      <c r="BA74" s="58"/>
      <c r="BB74" s="58"/>
      <c r="BC74" s="58"/>
      <c r="BD74" s="16"/>
      <c r="BE74" s="16"/>
      <c r="BF74" s="58"/>
      <c r="BG74" s="3"/>
      <c r="BH74" s="3"/>
      <c r="BI74" s="3"/>
      <c r="BJ74" s="16"/>
      <c r="BK74" s="16"/>
      <c r="BL74" s="16"/>
      <c r="BM74" s="3"/>
      <c r="BN74" s="16"/>
      <c r="BO74" s="3"/>
      <c r="BP74" s="22"/>
      <c r="BQ74" s="22"/>
      <c r="BR74" s="22"/>
    </row>
    <row r="75" spans="47:78">
      <c r="AU75" s="3"/>
      <c r="AV75" s="3"/>
      <c r="AW75" s="3"/>
      <c r="AX75" s="3"/>
      <c r="AY75" s="3"/>
      <c r="AZ75" s="58"/>
      <c r="BA75" s="58"/>
      <c r="BB75" s="58"/>
      <c r="BC75" s="58"/>
      <c r="BD75" s="16"/>
      <c r="BE75" s="16"/>
      <c r="BF75" s="58"/>
      <c r="BG75" s="3"/>
      <c r="BH75" s="3"/>
      <c r="BI75" s="3"/>
      <c r="BJ75" s="16"/>
      <c r="BK75" s="16"/>
      <c r="BL75" s="16"/>
      <c r="BM75" s="3"/>
      <c r="BN75" s="16"/>
      <c r="BO75" s="3"/>
      <c r="BP75" s="22"/>
      <c r="BQ75" s="22"/>
      <c r="BR75" s="22"/>
    </row>
    <row r="76" spans="47:78">
      <c r="AU76" s="3"/>
      <c r="AV76" s="3"/>
      <c r="AW76" s="3"/>
      <c r="AX76" s="3"/>
      <c r="AY76" s="3"/>
      <c r="AZ76" s="58"/>
      <c r="BA76" s="58"/>
      <c r="BB76" s="58"/>
      <c r="BC76" s="58"/>
      <c r="BD76" s="16"/>
      <c r="BE76" s="16"/>
      <c r="BF76" s="58"/>
      <c r="BG76" s="3"/>
      <c r="BH76" s="3"/>
      <c r="BI76" s="3"/>
      <c r="BJ76" s="16"/>
      <c r="BK76" s="16"/>
      <c r="BL76" s="16"/>
      <c r="BM76" s="3"/>
      <c r="BN76" s="16"/>
      <c r="BO76" s="3"/>
      <c r="BP76" s="22"/>
      <c r="BQ76" s="22"/>
      <c r="BR76" s="22"/>
    </row>
    <row r="77" spans="47:78">
      <c r="AU77" s="3"/>
      <c r="AV77" s="3"/>
      <c r="AW77" s="3"/>
      <c r="AX77" s="3"/>
      <c r="AY77" s="3"/>
      <c r="AZ77" s="58"/>
      <c r="BA77" s="58"/>
      <c r="BB77" s="58"/>
      <c r="BC77" s="58"/>
      <c r="BD77" s="16"/>
      <c r="BE77" s="16"/>
      <c r="BF77" s="58"/>
      <c r="BG77" s="3"/>
      <c r="BH77" s="3"/>
      <c r="BI77" s="3"/>
      <c r="BJ77" s="16"/>
      <c r="BK77" s="16"/>
      <c r="BL77" s="16"/>
      <c r="BM77" s="3"/>
      <c r="BN77" s="16"/>
      <c r="BO77" s="3"/>
      <c r="BP77" s="22"/>
      <c r="BQ77" s="22"/>
      <c r="BR77" s="22"/>
      <c r="BZ77" s="1"/>
    </row>
    <row r="78" spans="47:78">
      <c r="AU78" s="3"/>
      <c r="AV78" s="3"/>
      <c r="AW78" s="3"/>
      <c r="AX78" s="3"/>
      <c r="AY78" s="3"/>
      <c r="AZ78" s="58"/>
      <c r="BA78" s="58"/>
      <c r="BB78" s="58"/>
      <c r="BC78" s="58"/>
      <c r="BD78" s="16"/>
      <c r="BE78" s="16"/>
      <c r="BF78" s="58"/>
      <c r="BG78" s="3"/>
      <c r="BH78" s="3"/>
      <c r="BI78" s="3"/>
      <c r="BJ78" s="16"/>
      <c r="BK78" s="16"/>
      <c r="BL78" s="16"/>
      <c r="BM78" s="3"/>
      <c r="BN78" s="16"/>
      <c r="BO78" s="3"/>
      <c r="BP78" s="22"/>
      <c r="BQ78" s="22"/>
      <c r="BR78" s="22"/>
      <c r="BZ78" s="1"/>
    </row>
    <row r="79" spans="47:78">
      <c r="AU79" s="3"/>
      <c r="AV79" s="3"/>
      <c r="AW79" s="3"/>
      <c r="AX79" s="3"/>
      <c r="AY79" s="3"/>
      <c r="AZ79" s="58"/>
      <c r="BA79" s="58"/>
      <c r="BB79" s="58"/>
      <c r="BC79" s="58"/>
      <c r="BD79" s="16"/>
      <c r="BE79" s="16"/>
      <c r="BF79" s="58"/>
      <c r="BG79" s="3"/>
      <c r="BH79" s="3"/>
      <c r="BI79" s="3"/>
      <c r="BJ79" s="16"/>
      <c r="BK79" s="16"/>
      <c r="BL79" s="16"/>
      <c r="BM79" s="3"/>
      <c r="BN79" s="16"/>
      <c r="BO79" s="3"/>
      <c r="BP79" s="22"/>
      <c r="BQ79" s="22"/>
      <c r="BR79" s="22"/>
      <c r="BZ79" s="1"/>
    </row>
    <row r="80" spans="47:78">
      <c r="AU80" s="3"/>
      <c r="AV80" s="3"/>
      <c r="AW80" s="3"/>
      <c r="AX80" s="3"/>
      <c r="AY80" s="3"/>
      <c r="AZ80" s="58"/>
      <c r="BA80" s="58"/>
      <c r="BB80" s="58"/>
      <c r="BC80" s="58"/>
      <c r="BD80" s="16"/>
      <c r="BE80" s="16"/>
      <c r="BF80" s="58"/>
      <c r="BG80" s="3"/>
      <c r="BH80" s="3"/>
      <c r="BI80" s="3"/>
      <c r="BJ80" s="16"/>
      <c r="BK80" s="16"/>
      <c r="BL80" s="16"/>
      <c r="BM80" s="3"/>
      <c r="BN80" s="16"/>
      <c r="BO80" s="3"/>
      <c r="BP80" s="22"/>
      <c r="BQ80" s="22"/>
      <c r="BR80" s="22"/>
      <c r="BZ80" s="1"/>
    </row>
    <row r="81" spans="47:89">
      <c r="AU81" s="3"/>
      <c r="AV81" s="3"/>
      <c r="AW81" s="3"/>
      <c r="AX81" s="3"/>
      <c r="AY81" s="3"/>
      <c r="AZ81" s="58"/>
      <c r="BA81" s="58"/>
      <c r="BB81" s="58"/>
      <c r="BC81" s="58"/>
      <c r="BD81" s="16"/>
      <c r="BE81" s="16"/>
      <c r="BF81" s="58"/>
      <c r="BG81" s="3"/>
      <c r="BH81" s="3"/>
      <c r="BI81" s="3"/>
      <c r="BJ81" s="16"/>
      <c r="BK81" s="16"/>
      <c r="BL81" s="16"/>
      <c r="BM81" s="3"/>
      <c r="BN81" s="16"/>
      <c r="BO81" s="3"/>
      <c r="BP81" s="22"/>
      <c r="BQ81" s="22"/>
      <c r="BR81" s="22"/>
      <c r="BZ81" s="1"/>
    </row>
    <row r="82" spans="47:89">
      <c r="AU82" s="3"/>
      <c r="AV82" s="3"/>
      <c r="AW82" s="3"/>
      <c r="AX82" s="3"/>
      <c r="AY82" s="3"/>
      <c r="AZ82" s="58"/>
      <c r="BA82" s="58"/>
      <c r="BB82" s="58"/>
      <c r="BC82" s="58"/>
      <c r="BD82" s="16"/>
      <c r="BE82" s="16"/>
      <c r="BF82" s="58"/>
      <c r="BG82" s="3"/>
      <c r="BH82" s="3"/>
      <c r="BI82" s="3"/>
      <c r="BJ82" s="16"/>
      <c r="BK82" s="16"/>
      <c r="BL82" s="16"/>
      <c r="BM82" s="3"/>
      <c r="BN82" s="16"/>
      <c r="BO82" s="3"/>
      <c r="BP82" s="22"/>
      <c r="BQ82" s="22"/>
      <c r="BR82" s="22"/>
      <c r="BZ82" s="1"/>
    </row>
    <row r="83" spans="47:89">
      <c r="AU83" s="3"/>
      <c r="AV83" s="3"/>
      <c r="AW83" s="3"/>
      <c r="AX83" s="3"/>
      <c r="AY83" s="3"/>
      <c r="AZ83" s="58"/>
      <c r="BA83" s="58"/>
      <c r="BB83" s="58"/>
      <c r="BC83" s="58"/>
      <c r="BD83" s="16"/>
      <c r="BE83" s="16"/>
      <c r="BF83" s="58"/>
      <c r="BG83" s="3"/>
      <c r="BH83" s="3"/>
      <c r="BI83" s="3"/>
      <c r="BJ83" s="16"/>
      <c r="BK83" s="16"/>
      <c r="BL83" s="16"/>
      <c r="BM83" s="3"/>
      <c r="BN83" s="16"/>
      <c r="BO83" s="3"/>
      <c r="BP83" s="22"/>
      <c r="BQ83" s="22"/>
      <c r="BR83" s="22"/>
      <c r="BZ83" s="1"/>
    </row>
    <row r="84" spans="47:89">
      <c r="AU84" s="3"/>
      <c r="AV84" s="3"/>
      <c r="AW84" s="3"/>
      <c r="AX84" s="3"/>
      <c r="AY84" s="3"/>
      <c r="AZ84" s="58"/>
      <c r="BA84" s="58"/>
      <c r="BB84" s="58"/>
      <c r="BC84" s="58"/>
      <c r="BD84" s="16"/>
      <c r="BE84" s="16"/>
      <c r="BF84" s="58"/>
      <c r="BG84" s="3"/>
      <c r="BH84" s="3"/>
      <c r="BI84" s="3"/>
      <c r="BJ84" s="16"/>
      <c r="BK84" s="16"/>
      <c r="BL84" s="16"/>
      <c r="BM84" s="3"/>
      <c r="BN84" s="16"/>
      <c r="BO84" s="3"/>
      <c r="BP84" s="22"/>
      <c r="BQ84" s="22"/>
      <c r="BR84" s="22"/>
      <c r="BZ84" s="1"/>
    </row>
    <row r="85" spans="47:89">
      <c r="AU85" s="3"/>
      <c r="AV85" s="3"/>
      <c r="AW85" s="3"/>
      <c r="AX85" s="3"/>
      <c r="AY85" s="3"/>
      <c r="AZ85" s="58"/>
      <c r="BA85" s="58"/>
      <c r="BB85" s="58"/>
      <c r="BC85" s="58"/>
      <c r="BD85" s="16"/>
      <c r="BE85" s="16"/>
      <c r="BF85" s="58"/>
      <c r="BG85" s="3"/>
      <c r="BH85" s="3"/>
      <c r="BI85" s="3"/>
      <c r="BJ85" s="16"/>
      <c r="BK85" s="16"/>
      <c r="BL85" s="16"/>
      <c r="BM85" s="3"/>
      <c r="BN85" s="16"/>
      <c r="BO85" s="3"/>
      <c r="BP85" s="22"/>
      <c r="BQ85" s="22"/>
      <c r="BR85" s="22"/>
      <c r="BZ85" s="1"/>
    </row>
    <row r="86" spans="47:89">
      <c r="AU86" s="3"/>
      <c r="AV86" s="3"/>
      <c r="AW86" s="3"/>
      <c r="AX86" s="3"/>
      <c r="AY86" s="3"/>
      <c r="AZ86" s="58"/>
      <c r="BA86" s="58"/>
      <c r="BB86" s="58"/>
      <c r="BC86" s="58"/>
      <c r="BD86" s="16"/>
      <c r="BE86" s="16"/>
      <c r="BF86" s="58"/>
      <c r="BG86" s="3"/>
      <c r="BH86" s="3"/>
      <c r="BI86" s="3"/>
      <c r="BJ86" s="16"/>
      <c r="BK86" s="16"/>
      <c r="BL86" s="16"/>
      <c r="BM86" s="3"/>
      <c r="BN86" s="16"/>
      <c r="BO86" s="3"/>
      <c r="BP86" s="22"/>
      <c r="BQ86" s="22"/>
      <c r="BR86" s="22"/>
      <c r="BZ86" s="1"/>
    </row>
    <row r="87" spans="47:89">
      <c r="AU87" s="3"/>
      <c r="AV87" s="3"/>
      <c r="AW87" s="3"/>
      <c r="AX87" s="3"/>
      <c r="AY87" s="3"/>
      <c r="AZ87" s="58"/>
      <c r="BA87" s="58"/>
      <c r="BB87" s="58"/>
      <c r="BC87" s="58"/>
      <c r="BD87" s="16"/>
      <c r="BE87" s="16"/>
      <c r="BF87" s="58"/>
      <c r="BG87" s="3"/>
      <c r="BH87" s="3"/>
      <c r="BI87" s="3"/>
      <c r="BJ87" s="16"/>
      <c r="BK87" s="16"/>
      <c r="BL87" s="16"/>
      <c r="BM87" s="3"/>
      <c r="BN87" s="16"/>
      <c r="BO87" s="3"/>
      <c r="BP87" s="22"/>
      <c r="BQ87" s="22"/>
      <c r="BR87" s="22"/>
      <c r="BZ87" s="1"/>
    </row>
    <row r="88" spans="47:89">
      <c r="AU88" s="3"/>
      <c r="AV88" s="3"/>
      <c r="AW88" s="3"/>
      <c r="AX88" s="3"/>
      <c r="AY88" s="3"/>
      <c r="AZ88" s="58"/>
      <c r="BA88" s="58"/>
      <c r="BB88" s="58"/>
      <c r="BC88" s="58"/>
      <c r="BD88" s="16"/>
      <c r="BE88" s="16"/>
      <c r="BF88" s="58"/>
      <c r="BG88" s="3"/>
      <c r="BH88" s="3"/>
      <c r="BI88" s="3"/>
      <c r="BJ88" s="16"/>
      <c r="BK88" s="16"/>
      <c r="BL88" s="16"/>
      <c r="BM88" s="3"/>
      <c r="BN88" s="16"/>
      <c r="BO88" s="3"/>
      <c r="BP88" s="22"/>
      <c r="BQ88" s="22"/>
      <c r="BR88" s="22"/>
      <c r="BZ88" s="1"/>
    </row>
    <row r="89" spans="47:89">
      <c r="AU89" s="3"/>
      <c r="AV89" s="3"/>
      <c r="AW89" s="3"/>
      <c r="AX89" s="3"/>
      <c r="AY89" s="3"/>
      <c r="AZ89" s="58"/>
      <c r="BA89" s="58"/>
      <c r="BB89" s="58"/>
      <c r="BC89" s="58"/>
      <c r="BD89" s="16"/>
      <c r="BE89" s="16"/>
      <c r="BF89" s="58"/>
      <c r="BG89" s="3"/>
      <c r="BH89" s="3"/>
      <c r="BI89" s="3"/>
      <c r="BJ89" s="16"/>
      <c r="BK89" s="16"/>
      <c r="BL89" s="16"/>
      <c r="BM89" s="3"/>
      <c r="BN89" s="16"/>
      <c r="BO89" s="3"/>
      <c r="BP89" s="22"/>
      <c r="BQ89" s="22"/>
      <c r="BR89" s="22"/>
      <c r="BZ89" s="1"/>
    </row>
    <row r="90" spans="47:89">
      <c r="AU90" s="3"/>
      <c r="AV90" s="3"/>
      <c r="AW90" s="3"/>
      <c r="AX90" s="3"/>
      <c r="AY90" s="3"/>
      <c r="AZ90" s="58"/>
      <c r="BA90" s="58"/>
      <c r="BB90" s="58"/>
      <c r="BC90" s="58"/>
      <c r="BD90" s="16"/>
      <c r="BE90" s="16"/>
      <c r="BF90" s="58"/>
      <c r="BG90" s="3"/>
      <c r="BH90" s="3"/>
      <c r="BI90" s="3"/>
      <c r="BJ90" s="16"/>
      <c r="BK90" s="16"/>
      <c r="BL90" s="16"/>
      <c r="BM90" s="3"/>
      <c r="BN90" s="16"/>
      <c r="BO90" s="3"/>
      <c r="BP90" s="22"/>
      <c r="BQ90" s="22"/>
      <c r="BR90" s="22"/>
      <c r="BZ90" s="1"/>
    </row>
    <row r="91" spans="47:89">
      <c r="AU91" s="3"/>
      <c r="AV91" s="3"/>
      <c r="AW91" s="3"/>
      <c r="AX91" s="3"/>
      <c r="AY91" s="3"/>
      <c r="AZ91" s="58"/>
      <c r="BA91" s="58"/>
      <c r="BB91" s="58"/>
      <c r="BC91" s="58"/>
      <c r="BD91" s="16"/>
      <c r="BE91" s="16"/>
      <c r="BF91" s="58"/>
      <c r="BG91" s="3"/>
      <c r="BH91" s="3"/>
      <c r="BI91" s="3"/>
      <c r="BJ91" s="16"/>
      <c r="BK91" s="16"/>
      <c r="BL91" s="16"/>
      <c r="BM91" s="3"/>
      <c r="BN91" s="16"/>
      <c r="BO91" s="3"/>
      <c r="BP91" s="22"/>
      <c r="BQ91" s="22"/>
      <c r="BR91" s="22"/>
      <c r="BZ91" s="1"/>
    </row>
    <row r="92" spans="47:89">
      <c r="AU92" s="3"/>
      <c r="AV92" s="3"/>
      <c r="AW92" s="3"/>
      <c r="AX92" s="3"/>
      <c r="AY92" s="3"/>
      <c r="AZ92" s="58"/>
      <c r="BA92" s="58"/>
      <c r="BB92" s="58"/>
      <c r="BC92" s="58"/>
      <c r="BD92" s="16"/>
      <c r="BE92" s="16"/>
      <c r="BF92" s="58"/>
      <c r="BG92" s="3"/>
      <c r="BH92" s="3"/>
      <c r="BI92" s="3"/>
      <c r="BJ92" s="16"/>
      <c r="BK92" s="16"/>
      <c r="BL92" s="16"/>
      <c r="BM92" s="3"/>
      <c r="BN92" s="16"/>
      <c r="BO92" s="3"/>
      <c r="BP92" s="3"/>
      <c r="BQ92" s="3"/>
      <c r="BR92" s="22"/>
      <c r="BS92" s="3"/>
      <c r="BT92" s="3"/>
      <c r="BU92" s="3"/>
      <c r="BV92" s="3"/>
      <c r="BW92" s="3"/>
      <c r="BX92" s="3"/>
      <c r="CA92" s="22"/>
      <c r="CB92" s="22"/>
      <c r="CC92" s="22"/>
      <c r="CK92" s="1"/>
    </row>
    <row r="93" spans="47:89">
      <c r="AU93" s="3"/>
      <c r="AV93" s="3"/>
      <c r="AW93" s="3"/>
      <c r="AX93" s="3"/>
      <c r="AY93" s="3"/>
      <c r="AZ93" s="58"/>
      <c r="BA93" s="58"/>
      <c r="BB93" s="58"/>
      <c r="BC93" s="58"/>
      <c r="BD93" s="16"/>
      <c r="BE93" s="16"/>
      <c r="BF93" s="58"/>
      <c r="BG93" s="3"/>
      <c r="BH93" s="3"/>
      <c r="BI93" s="3"/>
      <c r="BJ93" s="16"/>
      <c r="BK93" s="16"/>
      <c r="BL93" s="16"/>
      <c r="BM93" s="3"/>
      <c r="BN93" s="16"/>
      <c r="BO93" s="3"/>
      <c r="BP93" s="3"/>
      <c r="BQ93" s="3"/>
      <c r="BR93" s="22"/>
      <c r="BS93" s="3"/>
      <c r="BT93" s="3"/>
      <c r="BU93" s="3"/>
      <c r="BV93" s="3"/>
      <c r="BW93" s="3"/>
      <c r="BX93" s="3"/>
      <c r="CA93" s="22"/>
      <c r="CB93" s="22"/>
      <c r="CC93" s="22"/>
      <c r="CK93" s="1"/>
    </row>
    <row r="94" spans="47:89">
      <c r="AU94" s="3"/>
      <c r="AV94" s="3"/>
      <c r="AW94" s="3"/>
      <c r="AX94" s="3"/>
      <c r="AY94" s="3"/>
      <c r="AZ94" s="58"/>
      <c r="BA94" s="58"/>
      <c r="BB94" s="58"/>
      <c r="BC94" s="58"/>
      <c r="BD94" s="16"/>
      <c r="BE94" s="16"/>
      <c r="BF94" s="58"/>
      <c r="BG94" s="3"/>
      <c r="BH94" s="3"/>
      <c r="BI94" s="3"/>
      <c r="BJ94" s="16"/>
      <c r="BK94" s="16"/>
      <c r="BL94" s="16"/>
      <c r="BM94" s="3"/>
      <c r="BN94" s="16"/>
      <c r="BO94" s="3"/>
      <c r="BP94" s="3"/>
      <c r="BQ94" s="3"/>
      <c r="BR94" s="22"/>
      <c r="BS94" s="3"/>
      <c r="BT94" s="3"/>
      <c r="BU94" s="3"/>
      <c r="BV94" s="3"/>
      <c r="BW94" s="3"/>
      <c r="BX94" s="3"/>
      <c r="CA94" s="22"/>
      <c r="CB94" s="22"/>
      <c r="CC94" s="22"/>
      <c r="CK94" s="1"/>
    </row>
    <row r="95" spans="47:89">
      <c r="AU95" s="3"/>
      <c r="AV95" s="3"/>
      <c r="AW95" s="3"/>
      <c r="AX95" s="3"/>
      <c r="AY95" s="3"/>
      <c r="AZ95" s="58"/>
      <c r="BA95" s="58"/>
      <c r="BB95" s="58"/>
      <c r="BC95" s="58"/>
      <c r="BD95" s="16"/>
      <c r="BE95" s="16"/>
      <c r="BF95" s="58"/>
      <c r="BG95" s="3"/>
      <c r="BH95" s="3"/>
      <c r="BI95" s="3"/>
      <c r="BJ95" s="16"/>
      <c r="BK95" s="16"/>
      <c r="BL95" s="16"/>
      <c r="BM95" s="3"/>
      <c r="BN95" s="16"/>
      <c r="BO95" s="3"/>
      <c r="BP95" s="3"/>
      <c r="BQ95" s="3"/>
      <c r="BR95" s="22"/>
      <c r="BS95" s="3"/>
      <c r="BT95" s="3"/>
      <c r="BU95" s="3"/>
      <c r="BV95" s="3"/>
      <c r="BW95" s="3"/>
      <c r="BX95" s="3"/>
      <c r="CK95" s="1"/>
    </row>
    <row r="96" spans="47:89">
      <c r="AU96" s="3"/>
      <c r="AV96" s="3"/>
      <c r="AW96" s="3"/>
      <c r="AX96" s="3"/>
      <c r="AY96" s="3"/>
      <c r="AZ96" s="58"/>
      <c r="BA96" s="58"/>
      <c r="BB96" s="58"/>
      <c r="BC96" s="58"/>
      <c r="BD96" s="16"/>
      <c r="BE96" s="16"/>
      <c r="BF96" s="58"/>
      <c r="BG96" s="3"/>
      <c r="BH96" s="3"/>
      <c r="BI96" s="3"/>
      <c r="BJ96" s="16"/>
      <c r="BK96" s="16"/>
      <c r="BL96" s="16"/>
      <c r="BM96" s="3"/>
      <c r="BN96" s="16"/>
      <c r="BO96" s="3"/>
      <c r="BP96" s="3"/>
      <c r="BQ96" s="3"/>
      <c r="BR96" s="22"/>
      <c r="BS96" s="3"/>
      <c r="BT96" s="3"/>
      <c r="BU96" s="3"/>
      <c r="BV96" s="3"/>
      <c r="BW96" s="3"/>
      <c r="BX96" s="3"/>
      <c r="CK96" s="1"/>
    </row>
    <row r="97" spans="47:89">
      <c r="AU97" s="3"/>
      <c r="AV97" s="3"/>
      <c r="AW97" s="3"/>
      <c r="AX97" s="3"/>
      <c r="AY97" s="3"/>
      <c r="AZ97" s="58"/>
      <c r="BA97" s="58"/>
      <c r="BB97" s="58"/>
      <c r="BC97" s="58"/>
      <c r="BD97" s="16"/>
      <c r="BE97" s="16"/>
      <c r="BF97" s="58"/>
      <c r="BG97" s="3"/>
      <c r="BH97" s="3"/>
      <c r="BI97" s="3"/>
      <c r="BJ97" s="16"/>
      <c r="BK97" s="16"/>
      <c r="BL97" s="16"/>
      <c r="BM97" s="3"/>
      <c r="BN97" s="16"/>
      <c r="BO97" s="3"/>
      <c r="BP97" s="3"/>
      <c r="BQ97" s="3"/>
      <c r="BR97" s="22"/>
      <c r="BS97" s="3"/>
      <c r="BT97" s="3"/>
      <c r="BU97" s="3"/>
      <c r="BV97" s="3"/>
      <c r="BW97" s="3"/>
      <c r="BX97" s="3"/>
      <c r="CK97" s="1"/>
    </row>
    <row r="98" spans="47:89">
      <c r="AU98" s="3"/>
      <c r="AV98" s="3"/>
      <c r="AW98" s="3"/>
      <c r="AX98" s="3"/>
      <c r="AY98" s="3"/>
      <c r="AZ98" s="58"/>
      <c r="BA98" s="58"/>
      <c r="BB98" s="58"/>
      <c r="BC98" s="58"/>
      <c r="BD98" s="16"/>
      <c r="BE98" s="16"/>
      <c r="BF98" s="58"/>
      <c r="BG98" s="3"/>
      <c r="BH98" s="3"/>
      <c r="BI98" s="3"/>
      <c r="BJ98" s="16"/>
      <c r="BK98" s="16"/>
      <c r="BL98" s="16"/>
      <c r="BM98" s="3"/>
      <c r="BN98" s="16"/>
      <c r="BO98" s="3"/>
      <c r="BP98" s="3"/>
      <c r="BQ98" s="3"/>
      <c r="BR98" s="22"/>
      <c r="BS98" s="3"/>
      <c r="BT98" s="3"/>
      <c r="BU98" s="3"/>
      <c r="BV98" s="3"/>
      <c r="BW98" s="3"/>
      <c r="BX98" s="3"/>
      <c r="CK98" s="1"/>
    </row>
    <row r="99" spans="47:89">
      <c r="AU99" s="3"/>
      <c r="AV99" s="3"/>
      <c r="AW99" s="3"/>
      <c r="AX99" s="3"/>
      <c r="AY99" s="3"/>
      <c r="AZ99" s="58"/>
      <c r="BA99" s="58"/>
      <c r="BB99" s="58"/>
      <c r="BC99" s="58"/>
      <c r="BD99" s="16"/>
      <c r="BE99" s="16"/>
      <c r="BF99" s="58"/>
      <c r="BG99" s="3"/>
      <c r="BH99" s="3"/>
      <c r="BI99" s="3"/>
      <c r="BJ99" s="16"/>
      <c r="BK99" s="16"/>
      <c r="BL99" s="16"/>
      <c r="BM99" s="3"/>
      <c r="BN99" s="16"/>
      <c r="BO99" s="3"/>
      <c r="BP99" s="3"/>
      <c r="BQ99" s="3"/>
      <c r="BR99" s="22"/>
      <c r="BS99" s="3"/>
      <c r="BT99" s="3"/>
      <c r="BU99" s="3"/>
      <c r="BV99" s="3"/>
      <c r="BW99" s="3"/>
      <c r="BX99" s="3"/>
    </row>
    <row r="100" spans="47:89">
      <c r="AU100" s="3"/>
      <c r="AV100" s="3"/>
      <c r="AW100" s="3"/>
      <c r="AX100" s="3"/>
      <c r="AY100" s="3"/>
      <c r="AZ100" s="58"/>
      <c r="BA100" s="58"/>
      <c r="BB100" s="58"/>
      <c r="BC100" s="58"/>
      <c r="BD100" s="16"/>
      <c r="BE100" s="16"/>
      <c r="BF100" s="58"/>
      <c r="BG100" s="3"/>
      <c r="BH100" s="3"/>
      <c r="BI100" s="3"/>
      <c r="BJ100" s="16"/>
      <c r="BK100" s="16"/>
      <c r="BL100" s="16"/>
      <c r="BM100" s="3"/>
      <c r="BN100" s="16"/>
      <c r="BO100" s="3"/>
      <c r="BP100" s="3"/>
      <c r="BQ100" s="3"/>
      <c r="BR100" s="22"/>
      <c r="BS100" s="3"/>
      <c r="BT100" s="3"/>
      <c r="BU100" s="3"/>
      <c r="BV100" s="3"/>
      <c r="BW100" s="3"/>
      <c r="BX100" s="3"/>
    </row>
    <row r="101" spans="47:89">
      <c r="AU101" s="3"/>
      <c r="AV101" s="3"/>
      <c r="AW101" s="3"/>
      <c r="AX101" s="3"/>
      <c r="AY101" s="3"/>
      <c r="AZ101" s="58"/>
      <c r="BA101" s="58"/>
      <c r="BB101" s="58"/>
      <c r="BC101" s="58"/>
      <c r="BD101" s="16"/>
      <c r="BE101" s="16"/>
      <c r="BF101" s="58"/>
      <c r="BG101" s="3"/>
      <c r="BH101" s="3"/>
      <c r="BI101" s="3"/>
      <c r="BJ101" s="16"/>
      <c r="BK101" s="16"/>
      <c r="BL101" s="16"/>
      <c r="BM101" s="3"/>
      <c r="BN101" s="16"/>
      <c r="BO101" s="3"/>
      <c r="BP101" s="3"/>
      <c r="BQ101" s="3"/>
      <c r="BR101" s="22"/>
      <c r="BS101" s="3"/>
      <c r="BT101" s="3"/>
      <c r="BU101" s="3"/>
      <c r="BV101" s="3"/>
      <c r="BW101" s="3"/>
      <c r="BX101" s="3"/>
    </row>
    <row r="102" spans="47:89">
      <c r="AU102" s="3"/>
      <c r="AV102" s="3"/>
      <c r="AW102" s="3"/>
      <c r="AX102" s="3"/>
      <c r="AY102" s="3"/>
      <c r="AZ102" s="58"/>
      <c r="BA102" s="58"/>
      <c r="BB102" s="58"/>
      <c r="BC102" s="58"/>
      <c r="BD102" s="16"/>
      <c r="BE102" s="16"/>
      <c r="BF102" s="58"/>
      <c r="BG102" s="3"/>
      <c r="BH102" s="3"/>
      <c r="BI102" s="3"/>
      <c r="BJ102" s="16"/>
      <c r="BK102" s="16"/>
      <c r="BL102" s="16"/>
      <c r="BM102" s="3"/>
      <c r="BN102" s="16"/>
      <c r="BO102" s="3"/>
      <c r="BP102" s="3"/>
      <c r="BQ102" s="3"/>
      <c r="BR102" s="22"/>
      <c r="BS102" s="3"/>
      <c r="BT102" s="3"/>
      <c r="BU102" s="3"/>
      <c r="BV102" s="3"/>
      <c r="BW102" s="3"/>
      <c r="BX102" s="3"/>
    </row>
    <row r="103" spans="47:89">
      <c r="AU103" s="3"/>
      <c r="AV103" s="3"/>
      <c r="AW103" s="3"/>
      <c r="AX103" s="3"/>
      <c r="AY103" s="3"/>
      <c r="AZ103" s="58"/>
      <c r="BA103" s="58"/>
      <c r="BB103" s="58"/>
      <c r="BC103" s="58"/>
      <c r="BD103" s="16"/>
      <c r="BE103" s="16"/>
      <c r="BF103" s="58"/>
      <c r="BG103" s="3"/>
      <c r="BH103" s="3"/>
      <c r="BI103" s="3"/>
      <c r="BJ103" s="16"/>
      <c r="BK103" s="16"/>
      <c r="BL103" s="16"/>
      <c r="BM103" s="3"/>
      <c r="BN103" s="16"/>
      <c r="BO103" s="3"/>
      <c r="BP103" s="3"/>
      <c r="BQ103" s="3"/>
      <c r="BR103" s="22"/>
      <c r="BS103" s="3"/>
      <c r="BT103" s="3"/>
      <c r="BU103" s="3"/>
      <c r="BV103" s="3"/>
      <c r="BW103" s="3"/>
      <c r="BX103" s="3"/>
    </row>
    <row r="104" spans="47:89">
      <c r="AU104" s="3"/>
      <c r="AV104" s="3"/>
      <c r="AW104" s="3"/>
      <c r="AX104" s="3"/>
      <c r="AY104" s="3"/>
      <c r="AZ104" s="58"/>
      <c r="BA104" s="58"/>
      <c r="BB104" s="58"/>
      <c r="BC104" s="58"/>
      <c r="BD104" s="16"/>
      <c r="BE104" s="16"/>
      <c r="BF104" s="58"/>
      <c r="BG104" s="3"/>
      <c r="BH104" s="3"/>
      <c r="BI104" s="3"/>
      <c r="BJ104" s="16"/>
      <c r="BK104" s="16"/>
      <c r="BL104" s="16"/>
      <c r="BM104" s="3"/>
      <c r="BN104" s="16"/>
      <c r="BO104" s="3"/>
      <c r="BP104" s="3"/>
      <c r="BQ104" s="3"/>
      <c r="BR104" s="22"/>
      <c r="BS104" s="3"/>
      <c r="BT104" s="3"/>
      <c r="BU104" s="3"/>
      <c r="BV104" s="3"/>
      <c r="BW104" s="3"/>
      <c r="BX104" s="3"/>
    </row>
    <row r="105" spans="47:89">
      <c r="AU105" s="3"/>
      <c r="AV105" s="3"/>
      <c r="AW105" s="3"/>
      <c r="AX105" s="3"/>
      <c r="AY105" s="3"/>
      <c r="AZ105" s="58"/>
      <c r="BA105" s="58"/>
      <c r="BB105" s="58"/>
      <c r="BC105" s="58"/>
      <c r="BD105" s="16"/>
      <c r="BE105" s="16"/>
      <c r="BF105" s="58"/>
      <c r="BG105" s="3"/>
      <c r="BH105" s="3"/>
      <c r="BI105" s="3"/>
      <c r="BJ105" s="16"/>
      <c r="BK105" s="16"/>
      <c r="BL105" s="16"/>
      <c r="BM105" s="3"/>
      <c r="BN105" s="16"/>
      <c r="BO105" s="3"/>
      <c r="BP105" s="3"/>
      <c r="BQ105" s="3"/>
      <c r="BR105" s="22"/>
      <c r="BS105" s="3"/>
      <c r="BT105" s="3"/>
      <c r="BU105" s="3"/>
      <c r="BV105" s="3"/>
      <c r="BW105" s="3"/>
      <c r="BX105" s="3"/>
    </row>
    <row r="106" spans="47:89">
      <c r="AU106" s="3"/>
      <c r="AV106" s="3"/>
      <c r="AW106" s="3"/>
      <c r="AX106" s="3"/>
      <c r="AY106" s="3"/>
      <c r="AZ106" s="58"/>
      <c r="BA106" s="58"/>
      <c r="BB106" s="58"/>
      <c r="BC106" s="58"/>
      <c r="BD106" s="16"/>
      <c r="BE106" s="16"/>
      <c r="BF106" s="58"/>
      <c r="BG106" s="3"/>
      <c r="BH106" s="3"/>
      <c r="BI106" s="3"/>
      <c r="BJ106" s="16"/>
      <c r="BK106" s="16"/>
      <c r="BL106" s="16"/>
      <c r="BM106" s="3"/>
      <c r="BN106" s="16"/>
      <c r="BO106" s="3"/>
      <c r="BP106" s="3"/>
      <c r="BQ106" s="3"/>
      <c r="BR106" s="22"/>
      <c r="BS106" s="3"/>
      <c r="BT106" s="3"/>
      <c r="BU106" s="3"/>
      <c r="BV106" s="3"/>
      <c r="BW106" s="3"/>
      <c r="BX106" s="3"/>
    </row>
    <row r="107" spans="47:89">
      <c r="AU107" s="3"/>
      <c r="AV107" s="3"/>
      <c r="AW107" s="3"/>
      <c r="AX107" s="3"/>
      <c r="AY107" s="3"/>
      <c r="AZ107" s="58"/>
      <c r="BA107" s="58"/>
      <c r="BB107" s="58"/>
      <c r="BC107" s="58"/>
      <c r="BD107" s="16"/>
      <c r="BE107" s="16"/>
      <c r="BF107" s="58"/>
      <c r="BG107" s="3"/>
      <c r="BH107" s="3"/>
      <c r="BI107" s="3"/>
      <c r="BJ107" s="16"/>
      <c r="BK107" s="16"/>
      <c r="BL107" s="16"/>
      <c r="BM107" s="3"/>
      <c r="BN107" s="16"/>
      <c r="BO107" s="3"/>
      <c r="BP107" s="3"/>
      <c r="BQ107" s="3"/>
      <c r="BR107" s="22"/>
      <c r="BS107" s="3"/>
      <c r="BT107" s="3"/>
      <c r="BU107" s="3"/>
      <c r="BV107" s="3"/>
      <c r="BW107" s="3"/>
      <c r="BX107" s="3"/>
    </row>
    <row r="108" spans="47:89">
      <c r="AU108" s="3"/>
      <c r="AV108" s="3"/>
      <c r="AW108" s="3"/>
      <c r="AX108" s="3"/>
      <c r="AY108" s="3"/>
      <c r="AZ108" s="58"/>
      <c r="BA108" s="58"/>
      <c r="BB108" s="58"/>
      <c r="BC108" s="58"/>
      <c r="BD108" s="16"/>
      <c r="BE108" s="16"/>
      <c r="BF108" s="58"/>
      <c r="BG108" s="3"/>
      <c r="BH108" s="3"/>
      <c r="BI108" s="3"/>
      <c r="BJ108" s="16"/>
      <c r="BK108" s="16"/>
      <c r="BL108" s="16"/>
      <c r="BM108" s="3"/>
      <c r="BN108" s="16"/>
      <c r="BO108" s="3"/>
      <c r="BP108" s="3"/>
      <c r="BQ108" s="3"/>
      <c r="BR108" s="22"/>
      <c r="BS108" s="3"/>
      <c r="BT108" s="3"/>
      <c r="BU108" s="3"/>
      <c r="BV108" s="3"/>
      <c r="BW108" s="3"/>
      <c r="BX108" s="3"/>
    </row>
    <row r="109" spans="47:89">
      <c r="AU109" s="3"/>
      <c r="AV109" s="3"/>
      <c r="AW109" s="3"/>
      <c r="AX109" s="3"/>
      <c r="AY109" s="3"/>
      <c r="AZ109" s="58"/>
      <c r="BA109" s="58"/>
      <c r="BB109" s="58"/>
      <c r="BC109" s="58"/>
      <c r="BD109" s="16"/>
      <c r="BE109" s="16"/>
      <c r="BF109" s="58"/>
      <c r="BG109" s="3"/>
      <c r="BH109" s="3"/>
      <c r="BI109" s="3"/>
      <c r="BJ109" s="16"/>
      <c r="BK109" s="16"/>
      <c r="BL109" s="16"/>
      <c r="BM109" s="3"/>
      <c r="BN109" s="16"/>
      <c r="BO109" s="3"/>
      <c r="BP109" s="3"/>
      <c r="BQ109" s="3"/>
      <c r="BR109" s="22"/>
      <c r="BS109" s="3"/>
      <c r="BT109" s="3"/>
      <c r="BU109" s="3"/>
      <c r="BV109" s="3"/>
      <c r="BW109" s="3"/>
      <c r="BX109" s="3"/>
    </row>
    <row r="110" spans="47:89">
      <c r="AU110" s="3"/>
      <c r="AV110" s="3"/>
      <c r="AW110" s="3"/>
      <c r="AX110" s="3"/>
      <c r="AY110" s="3"/>
      <c r="AZ110" s="58"/>
      <c r="BA110" s="58"/>
      <c r="BB110" s="58"/>
      <c r="BC110" s="58"/>
      <c r="BD110" s="16"/>
      <c r="BE110" s="16"/>
      <c r="BF110" s="58"/>
      <c r="BG110" s="3"/>
      <c r="BH110" s="3"/>
      <c r="BI110" s="3"/>
      <c r="BJ110" s="16"/>
      <c r="BK110" s="16"/>
      <c r="BL110" s="16"/>
      <c r="BM110" s="3"/>
      <c r="BN110" s="16"/>
      <c r="BO110" s="3"/>
      <c r="BP110" s="3"/>
      <c r="BQ110" s="3"/>
      <c r="BR110" s="22"/>
      <c r="BS110" s="3"/>
      <c r="BT110" s="3"/>
      <c r="BU110" s="3"/>
      <c r="BV110" s="3"/>
      <c r="BW110" s="3"/>
      <c r="BX110" s="3"/>
    </row>
    <row r="111" spans="47:89">
      <c r="AU111" s="3"/>
      <c r="AV111" s="3"/>
      <c r="AW111" s="3"/>
      <c r="AX111" s="3"/>
      <c r="AY111" s="3"/>
      <c r="AZ111" s="58"/>
      <c r="BA111" s="58"/>
      <c r="BB111" s="58"/>
      <c r="BC111" s="58"/>
      <c r="BD111" s="16"/>
      <c r="BE111" s="16"/>
      <c r="BF111" s="58"/>
      <c r="BG111" s="3"/>
      <c r="BH111" s="3"/>
      <c r="BI111" s="3"/>
      <c r="BJ111" s="16"/>
      <c r="BK111" s="16"/>
      <c r="BL111" s="16"/>
      <c r="BM111" s="3"/>
      <c r="BN111" s="16"/>
      <c r="BO111" s="3"/>
      <c r="BP111" s="3"/>
      <c r="BQ111" s="3"/>
      <c r="BR111" s="22"/>
      <c r="BS111" s="3"/>
      <c r="BT111" s="3"/>
      <c r="BU111" s="3"/>
      <c r="BV111" s="3"/>
      <c r="BW111" s="3"/>
      <c r="BX111" s="3"/>
    </row>
    <row r="112" spans="47:89">
      <c r="AU112" s="3"/>
      <c r="AV112" s="3"/>
      <c r="AW112" s="3"/>
      <c r="AX112" s="3"/>
      <c r="AY112" s="3"/>
      <c r="AZ112" s="58"/>
      <c r="BA112" s="58"/>
      <c r="BB112" s="58"/>
      <c r="BC112" s="58"/>
      <c r="BD112" s="16"/>
      <c r="BE112" s="16"/>
      <c r="BF112" s="58"/>
      <c r="BG112" s="3"/>
      <c r="BH112" s="3"/>
      <c r="BI112" s="3"/>
      <c r="BJ112" s="16"/>
      <c r="BK112" s="16"/>
      <c r="BL112" s="16"/>
      <c r="BM112" s="3"/>
      <c r="BN112" s="16"/>
      <c r="BO112" s="3"/>
      <c r="BP112" s="3"/>
      <c r="BQ112" s="3"/>
      <c r="BR112" s="22"/>
      <c r="BS112" s="3"/>
      <c r="BT112" s="3"/>
      <c r="BU112" s="3"/>
      <c r="BV112" s="3"/>
      <c r="BW112" s="3"/>
      <c r="BX112" s="3"/>
    </row>
    <row r="113" spans="47:76">
      <c r="AU113" s="3"/>
      <c r="AV113" s="3"/>
      <c r="AW113" s="3"/>
      <c r="AX113" s="3"/>
      <c r="AY113" s="3"/>
      <c r="AZ113" s="58"/>
      <c r="BA113" s="58"/>
      <c r="BB113" s="58"/>
      <c r="BC113" s="58"/>
      <c r="BD113" s="16"/>
      <c r="BE113" s="16"/>
      <c r="BF113" s="58"/>
      <c r="BG113" s="3"/>
      <c r="BH113" s="3"/>
      <c r="BI113" s="3"/>
      <c r="BJ113" s="16"/>
      <c r="BK113" s="16"/>
      <c r="BL113" s="16"/>
      <c r="BM113" s="3"/>
      <c r="BN113" s="16"/>
      <c r="BO113" s="3"/>
      <c r="BP113" s="3"/>
      <c r="BQ113" s="3"/>
      <c r="BR113" s="22"/>
      <c r="BS113" s="3"/>
      <c r="BT113" s="3"/>
      <c r="BU113" s="3"/>
      <c r="BV113" s="3"/>
      <c r="BW113" s="3"/>
      <c r="BX113" s="3"/>
    </row>
    <row r="114" spans="47:76">
      <c r="AU114" s="3"/>
      <c r="AV114" s="3"/>
      <c r="AW114" s="3"/>
      <c r="AX114" s="3"/>
      <c r="AY114" s="3"/>
      <c r="AZ114" s="58"/>
      <c r="BA114" s="58"/>
      <c r="BB114" s="58"/>
      <c r="BC114" s="58"/>
      <c r="BD114" s="16"/>
      <c r="BE114" s="16"/>
      <c r="BF114" s="58"/>
      <c r="BG114" s="3"/>
      <c r="BH114" s="3"/>
      <c r="BI114" s="3"/>
      <c r="BJ114" s="16"/>
      <c r="BK114" s="16"/>
      <c r="BL114" s="16"/>
      <c r="BM114" s="3"/>
      <c r="BN114" s="16"/>
      <c r="BO114" s="3"/>
      <c r="BP114" s="3"/>
      <c r="BQ114" s="3"/>
      <c r="BR114" s="22"/>
      <c r="BS114" s="3"/>
      <c r="BT114" s="3"/>
      <c r="BU114" s="3"/>
      <c r="BV114" s="3"/>
      <c r="BW114" s="3"/>
      <c r="BX114" s="3"/>
    </row>
    <row r="115" spans="47:76">
      <c r="AU115" s="3"/>
      <c r="AV115" s="3"/>
      <c r="AW115" s="3"/>
      <c r="AX115" s="3"/>
      <c r="AY115" s="3"/>
      <c r="AZ115" s="58"/>
      <c r="BA115" s="58"/>
      <c r="BB115" s="58"/>
      <c r="BC115" s="58"/>
      <c r="BD115" s="16"/>
      <c r="BE115" s="16"/>
      <c r="BF115" s="58"/>
      <c r="BG115" s="3"/>
      <c r="BH115" s="3"/>
      <c r="BI115" s="3"/>
      <c r="BJ115" s="16"/>
      <c r="BK115" s="16"/>
      <c r="BL115" s="16"/>
      <c r="BM115" s="3"/>
      <c r="BN115" s="16"/>
      <c r="BO115" s="3"/>
      <c r="BP115" s="3"/>
      <c r="BQ115" s="3"/>
      <c r="BR115" s="22"/>
      <c r="BS115" s="3"/>
      <c r="BT115" s="3"/>
      <c r="BU115" s="3"/>
      <c r="BV115" s="3"/>
      <c r="BW115" s="3"/>
      <c r="BX115" s="3"/>
    </row>
    <row r="116" spans="47:76">
      <c r="AU116" s="3"/>
      <c r="AV116" s="3"/>
      <c r="AW116" s="3"/>
      <c r="AX116" s="3"/>
      <c r="AY116" s="3"/>
      <c r="AZ116" s="58"/>
      <c r="BA116" s="58"/>
      <c r="BB116" s="58"/>
      <c r="BC116" s="58"/>
      <c r="BD116" s="16"/>
      <c r="BE116" s="16"/>
      <c r="BF116" s="58"/>
      <c r="BG116" s="3"/>
      <c r="BH116" s="3"/>
      <c r="BI116" s="3"/>
      <c r="BJ116" s="16"/>
      <c r="BK116" s="16"/>
      <c r="BL116" s="16"/>
      <c r="BM116" s="3"/>
      <c r="BN116" s="16"/>
      <c r="BO116" s="3"/>
      <c r="BP116" s="3"/>
      <c r="BQ116" s="3"/>
      <c r="BR116" s="22"/>
      <c r="BS116" s="3"/>
      <c r="BT116" s="3"/>
      <c r="BU116" s="3"/>
      <c r="BV116" s="3"/>
      <c r="BW116" s="3"/>
      <c r="BX116" s="3"/>
    </row>
    <row r="117" spans="47:76">
      <c r="AU117" s="3"/>
      <c r="AV117" s="3"/>
      <c r="AW117" s="3"/>
      <c r="AX117" s="3"/>
      <c r="AY117" s="3"/>
      <c r="AZ117" s="58"/>
      <c r="BA117" s="58"/>
      <c r="BB117" s="58"/>
      <c r="BC117" s="58"/>
      <c r="BD117" s="16"/>
      <c r="BE117" s="16"/>
      <c r="BF117" s="58"/>
      <c r="BG117" s="3"/>
      <c r="BH117" s="3"/>
      <c r="BI117" s="3"/>
      <c r="BJ117" s="16"/>
      <c r="BK117" s="16"/>
      <c r="BL117" s="16"/>
      <c r="BM117" s="3"/>
      <c r="BN117" s="16"/>
      <c r="BO117" s="3"/>
      <c r="BP117" s="3"/>
      <c r="BQ117" s="3"/>
      <c r="BR117" s="22"/>
      <c r="BS117" s="3"/>
      <c r="BT117" s="3"/>
      <c r="BU117" s="3"/>
      <c r="BV117" s="3"/>
      <c r="BW117" s="3"/>
      <c r="BX117" s="3"/>
    </row>
    <row r="118" spans="47:76">
      <c r="AU118" s="3"/>
      <c r="AV118" s="3"/>
      <c r="AW118" s="3"/>
      <c r="AX118" s="3"/>
      <c r="AY118" s="3"/>
      <c r="AZ118" s="58"/>
      <c r="BA118" s="58"/>
      <c r="BB118" s="58"/>
      <c r="BC118" s="58"/>
      <c r="BD118" s="16"/>
      <c r="BE118" s="16"/>
      <c r="BF118" s="58"/>
      <c r="BG118" s="3"/>
      <c r="BH118" s="3"/>
      <c r="BI118" s="3"/>
      <c r="BJ118" s="16"/>
      <c r="BK118" s="16"/>
      <c r="BL118" s="16"/>
      <c r="BM118" s="3"/>
      <c r="BN118" s="16"/>
      <c r="BO118" s="3"/>
      <c r="BP118" s="3"/>
      <c r="BQ118" s="3"/>
      <c r="BR118" s="22"/>
      <c r="BS118" s="3"/>
      <c r="BT118" s="3"/>
      <c r="BU118" s="3"/>
      <c r="BV118" s="3"/>
      <c r="BW118" s="3"/>
      <c r="BX118" s="3"/>
    </row>
    <row r="119" spans="47:76">
      <c r="AU119" s="3"/>
      <c r="AV119" s="3"/>
      <c r="AW119" s="3"/>
      <c r="AX119" s="3"/>
      <c r="AY119" s="3"/>
      <c r="AZ119" s="58"/>
      <c r="BA119" s="58"/>
      <c r="BB119" s="58"/>
      <c r="BC119" s="58"/>
      <c r="BD119" s="16"/>
      <c r="BE119" s="16"/>
      <c r="BF119" s="58"/>
      <c r="BG119" s="3"/>
      <c r="BH119" s="3"/>
      <c r="BI119" s="3"/>
      <c r="BJ119" s="16"/>
      <c r="BK119" s="16"/>
      <c r="BL119" s="16"/>
      <c r="BM119" s="3"/>
      <c r="BN119" s="16"/>
      <c r="BO119" s="3"/>
      <c r="BP119" s="3"/>
      <c r="BQ119" s="3"/>
      <c r="BR119" s="22"/>
      <c r="BS119" s="3"/>
      <c r="BT119" s="3"/>
      <c r="BU119" s="3"/>
      <c r="BV119" s="3"/>
      <c r="BW119" s="3"/>
      <c r="BX119" s="3"/>
    </row>
    <row r="120" spans="47:76">
      <c r="AU120" s="3"/>
      <c r="AV120" s="3"/>
      <c r="AW120" s="3"/>
      <c r="AX120" s="3"/>
      <c r="AY120" s="3"/>
      <c r="AZ120" s="58"/>
      <c r="BA120" s="58"/>
      <c r="BB120" s="58"/>
      <c r="BC120" s="58"/>
      <c r="BD120" s="16"/>
      <c r="BE120" s="16"/>
      <c r="BF120" s="58"/>
      <c r="BG120" s="3"/>
      <c r="BH120" s="3"/>
      <c r="BI120" s="3"/>
      <c r="BJ120" s="16"/>
      <c r="BK120" s="16"/>
      <c r="BL120" s="16"/>
      <c r="BM120" s="3"/>
      <c r="BN120" s="16"/>
      <c r="BO120" s="3"/>
      <c r="BP120" s="3"/>
      <c r="BQ120" s="3"/>
      <c r="BR120" s="22"/>
      <c r="BS120" s="3"/>
      <c r="BT120" s="3"/>
      <c r="BU120" s="3"/>
      <c r="BV120" s="3"/>
      <c r="BW120" s="3"/>
      <c r="BX120" s="3"/>
    </row>
    <row r="121" spans="47:76">
      <c r="AU121" s="3"/>
      <c r="AV121" s="3"/>
      <c r="AW121" s="3"/>
      <c r="AX121" s="3"/>
      <c r="AY121" s="3"/>
      <c r="AZ121" s="58"/>
      <c r="BA121" s="58"/>
      <c r="BB121" s="58"/>
      <c r="BC121" s="58"/>
      <c r="BD121" s="16"/>
      <c r="BE121" s="16"/>
      <c r="BF121" s="58"/>
      <c r="BG121" s="3"/>
      <c r="BH121" s="3"/>
      <c r="BI121" s="3"/>
      <c r="BJ121" s="16"/>
      <c r="BK121" s="16"/>
      <c r="BL121" s="16"/>
      <c r="BM121" s="3"/>
      <c r="BN121" s="16"/>
      <c r="BO121" s="3"/>
      <c r="BP121" s="3"/>
      <c r="BQ121" s="3"/>
      <c r="BR121" s="22"/>
      <c r="BS121" s="3"/>
      <c r="BT121" s="3"/>
      <c r="BU121" s="3"/>
      <c r="BV121" s="3"/>
      <c r="BW121" s="3"/>
      <c r="BX121" s="3"/>
    </row>
    <row r="122" spans="47:76">
      <c r="AU122" s="3"/>
      <c r="AV122" s="3"/>
      <c r="AW122" s="3"/>
      <c r="AX122" s="3"/>
      <c r="AY122" s="3"/>
      <c r="AZ122" s="58"/>
      <c r="BA122" s="58"/>
      <c r="BB122" s="58"/>
      <c r="BC122" s="58"/>
      <c r="BD122" s="16"/>
      <c r="BE122" s="16"/>
      <c r="BF122" s="58"/>
      <c r="BG122" s="3"/>
      <c r="BH122" s="3"/>
      <c r="BI122" s="3"/>
      <c r="BJ122" s="16"/>
      <c r="BK122" s="16"/>
      <c r="BL122" s="16"/>
      <c r="BM122" s="3"/>
      <c r="BN122" s="16"/>
      <c r="BO122" s="3"/>
      <c r="BP122" s="3"/>
      <c r="BQ122" s="3"/>
      <c r="BR122" s="22"/>
      <c r="BS122" s="3"/>
      <c r="BT122" s="3"/>
      <c r="BU122" s="3"/>
      <c r="BV122" s="3"/>
      <c r="BW122" s="3"/>
      <c r="BX122" s="3"/>
    </row>
    <row r="123" spans="47:76">
      <c r="AU123" s="3"/>
      <c r="AV123" s="3"/>
      <c r="AW123" s="3"/>
      <c r="AX123" s="3"/>
      <c r="AY123" s="3"/>
      <c r="AZ123" s="58"/>
      <c r="BA123" s="58"/>
      <c r="BB123" s="58"/>
      <c r="BC123" s="58"/>
      <c r="BD123" s="16"/>
      <c r="BE123" s="16"/>
      <c r="BF123" s="58"/>
      <c r="BG123" s="3"/>
      <c r="BH123" s="3"/>
      <c r="BI123" s="3"/>
      <c r="BJ123" s="16"/>
      <c r="BK123" s="16"/>
      <c r="BL123" s="16"/>
      <c r="BM123" s="3"/>
      <c r="BN123" s="16"/>
      <c r="BO123" s="3"/>
      <c r="BP123" s="3"/>
      <c r="BQ123" s="3"/>
      <c r="BR123" s="22"/>
      <c r="BS123" s="3"/>
      <c r="BT123" s="3"/>
      <c r="BU123" s="3"/>
      <c r="BV123" s="3"/>
      <c r="BW123" s="3"/>
      <c r="BX123" s="3"/>
    </row>
    <row r="124" spans="47:76">
      <c r="AU124" s="3"/>
      <c r="AV124" s="3"/>
      <c r="AW124" s="3"/>
      <c r="AX124" s="3"/>
      <c r="AY124" s="3"/>
      <c r="AZ124" s="58"/>
      <c r="BA124" s="58"/>
      <c r="BB124" s="58"/>
      <c r="BC124" s="58"/>
      <c r="BD124" s="16"/>
      <c r="BE124" s="16"/>
      <c r="BF124" s="58"/>
      <c r="BG124" s="3"/>
      <c r="BH124" s="3"/>
      <c r="BI124" s="3"/>
      <c r="BJ124" s="16"/>
      <c r="BK124" s="16"/>
      <c r="BL124" s="16"/>
      <c r="BM124" s="3"/>
      <c r="BN124" s="16"/>
      <c r="BO124" s="3"/>
      <c r="BP124" s="3"/>
      <c r="BQ124" s="3"/>
      <c r="BR124" s="22"/>
      <c r="BS124" s="3"/>
      <c r="BT124" s="3"/>
      <c r="BU124" s="3"/>
      <c r="BV124" s="3"/>
      <c r="BW124" s="3"/>
      <c r="BX124" s="3"/>
    </row>
    <row r="125" spans="47:76">
      <c r="AU125" s="3"/>
      <c r="AV125" s="3"/>
      <c r="AW125" s="3"/>
      <c r="AX125" s="3"/>
      <c r="AY125" s="3"/>
      <c r="AZ125" s="58"/>
      <c r="BA125" s="58"/>
      <c r="BB125" s="58"/>
      <c r="BC125" s="58"/>
      <c r="BD125" s="16"/>
      <c r="BE125" s="16"/>
      <c r="BF125" s="58"/>
      <c r="BG125" s="3"/>
      <c r="BH125" s="3"/>
      <c r="BI125" s="3"/>
      <c r="BJ125" s="16"/>
      <c r="BK125" s="16"/>
      <c r="BL125" s="16"/>
      <c r="BM125" s="3"/>
      <c r="BN125" s="16"/>
      <c r="BO125" s="3"/>
      <c r="BP125" s="3"/>
      <c r="BQ125" s="3"/>
      <c r="BR125" s="22"/>
      <c r="BS125" s="3"/>
      <c r="BT125" s="3"/>
      <c r="BU125" s="3"/>
      <c r="BV125" s="3"/>
      <c r="BW125" s="3"/>
      <c r="BX125" s="3"/>
    </row>
    <row r="126" spans="47:76">
      <c r="AU126" s="3"/>
      <c r="AV126" s="3"/>
      <c r="AW126" s="3"/>
      <c r="AX126" s="3"/>
      <c r="AY126" s="3"/>
      <c r="AZ126" s="58"/>
      <c r="BA126" s="58"/>
      <c r="BB126" s="58"/>
      <c r="BC126" s="58"/>
      <c r="BD126" s="16"/>
      <c r="BE126" s="16"/>
      <c r="BF126" s="58"/>
      <c r="BG126" s="3"/>
      <c r="BH126" s="3"/>
      <c r="BI126" s="3"/>
      <c r="BJ126" s="16"/>
      <c r="BK126" s="16"/>
      <c r="BL126" s="16"/>
      <c r="BM126" s="3"/>
      <c r="BN126" s="16"/>
      <c r="BO126" s="3"/>
      <c r="BP126" s="3"/>
      <c r="BQ126" s="3"/>
      <c r="BR126" s="22"/>
      <c r="BS126" s="3"/>
      <c r="BT126" s="3"/>
      <c r="BU126" s="3"/>
      <c r="BV126" s="3"/>
      <c r="BW126" s="3"/>
      <c r="BX126" s="3"/>
    </row>
    <row r="127" spans="47:76">
      <c r="AU127" s="3"/>
      <c r="AV127" s="3"/>
      <c r="AW127" s="3"/>
      <c r="AX127" s="3"/>
      <c r="AY127" s="3"/>
      <c r="AZ127" s="58"/>
      <c r="BA127" s="58"/>
      <c r="BB127" s="58"/>
      <c r="BC127" s="58"/>
      <c r="BD127" s="16"/>
      <c r="BE127" s="16"/>
      <c r="BF127" s="58"/>
      <c r="BG127" s="3"/>
      <c r="BH127" s="3"/>
      <c r="BI127" s="3"/>
      <c r="BJ127" s="16"/>
      <c r="BK127" s="16"/>
      <c r="BL127" s="16"/>
      <c r="BM127" s="3"/>
      <c r="BN127" s="16"/>
      <c r="BO127" s="3"/>
      <c r="BP127" s="3"/>
      <c r="BQ127" s="3"/>
      <c r="BR127" s="22"/>
      <c r="BS127" s="3"/>
      <c r="BT127" s="3"/>
      <c r="BU127" s="3"/>
      <c r="BV127" s="3"/>
      <c r="BW127" s="3"/>
      <c r="BX127" s="3"/>
    </row>
    <row r="128" spans="47:76">
      <c r="AU128" s="3"/>
      <c r="AV128" s="3"/>
      <c r="AW128" s="3"/>
      <c r="AX128" s="3"/>
      <c r="AY128" s="3"/>
      <c r="AZ128" s="58"/>
      <c r="BA128" s="58"/>
      <c r="BB128" s="58"/>
      <c r="BC128" s="58"/>
      <c r="BD128" s="16"/>
      <c r="BE128" s="16"/>
      <c r="BF128" s="58"/>
      <c r="BG128" s="3"/>
      <c r="BH128" s="3"/>
      <c r="BI128" s="3"/>
      <c r="BJ128" s="16"/>
      <c r="BK128" s="16"/>
      <c r="BL128" s="16"/>
      <c r="BM128" s="3"/>
      <c r="BN128" s="16"/>
      <c r="BO128" s="3"/>
      <c r="BP128" s="3"/>
      <c r="BQ128" s="3"/>
      <c r="BR128" s="22"/>
      <c r="BS128" s="3"/>
      <c r="BT128" s="3"/>
      <c r="BU128" s="3"/>
      <c r="BV128" s="3"/>
      <c r="BW128" s="3"/>
      <c r="BX128" s="3"/>
    </row>
    <row r="129" spans="47:76">
      <c r="AU129" s="3"/>
      <c r="AV129" s="3"/>
      <c r="AW129" s="3"/>
      <c r="AX129" s="3"/>
      <c r="AY129" s="3"/>
      <c r="AZ129" s="58"/>
      <c r="BA129" s="58"/>
      <c r="BB129" s="58"/>
      <c r="BC129" s="58"/>
      <c r="BD129" s="16"/>
      <c r="BE129" s="16"/>
      <c r="BF129" s="58"/>
      <c r="BG129" s="3"/>
      <c r="BH129" s="3"/>
      <c r="BI129" s="3"/>
      <c r="BJ129" s="16"/>
      <c r="BK129" s="16"/>
      <c r="BL129" s="16"/>
      <c r="BM129" s="3"/>
      <c r="BN129" s="16"/>
      <c r="BO129" s="3"/>
      <c r="BP129" s="3"/>
      <c r="BQ129" s="3"/>
      <c r="BR129" s="22"/>
      <c r="BS129" s="3"/>
      <c r="BT129" s="3"/>
      <c r="BU129" s="3"/>
      <c r="BV129" s="3"/>
      <c r="BW129" s="3"/>
      <c r="BX129" s="3"/>
    </row>
    <row r="130" spans="47:76">
      <c r="AU130" s="3"/>
      <c r="AV130" s="3"/>
      <c r="AW130" s="3"/>
      <c r="AX130" s="3"/>
      <c r="AY130" s="3"/>
      <c r="AZ130" s="58"/>
      <c r="BA130" s="58"/>
      <c r="BB130" s="58"/>
      <c r="BC130" s="58"/>
      <c r="BD130" s="16"/>
      <c r="BE130" s="16"/>
      <c r="BF130" s="58"/>
      <c r="BG130" s="3"/>
      <c r="BH130" s="3"/>
      <c r="BI130" s="3"/>
      <c r="BJ130" s="16"/>
      <c r="BK130" s="16"/>
      <c r="BL130" s="16"/>
      <c r="BM130" s="3"/>
      <c r="BN130" s="16"/>
      <c r="BO130" s="3"/>
      <c r="BP130" s="3"/>
      <c r="BQ130" s="3"/>
      <c r="BR130" s="22"/>
      <c r="BS130" s="3"/>
      <c r="BT130" s="3"/>
      <c r="BU130" s="3"/>
      <c r="BV130" s="3"/>
      <c r="BW130" s="3"/>
      <c r="BX130" s="3"/>
    </row>
    <row r="131" spans="47:76">
      <c r="AU131" s="3"/>
      <c r="AV131" s="3"/>
      <c r="AW131" s="3"/>
      <c r="AX131" s="3"/>
      <c r="AY131" s="3"/>
      <c r="AZ131" s="58"/>
      <c r="BA131" s="58"/>
      <c r="BB131" s="58"/>
      <c r="BC131" s="58"/>
      <c r="BD131" s="16"/>
      <c r="BE131" s="16"/>
      <c r="BF131" s="58"/>
      <c r="BG131" s="3"/>
      <c r="BH131" s="3"/>
      <c r="BI131" s="3"/>
      <c r="BJ131" s="16"/>
      <c r="BK131" s="16"/>
      <c r="BL131" s="16"/>
      <c r="BM131" s="3"/>
      <c r="BN131" s="16"/>
      <c r="BO131" s="3"/>
      <c r="BP131" s="3"/>
      <c r="BQ131" s="3"/>
      <c r="BR131" s="22"/>
      <c r="BS131" s="3"/>
      <c r="BT131" s="3"/>
      <c r="BU131" s="3"/>
      <c r="BV131" s="3"/>
      <c r="BW131" s="3"/>
      <c r="BX131" s="3"/>
    </row>
    <row r="132" spans="47:76">
      <c r="AU132" s="3"/>
      <c r="AV132" s="3"/>
      <c r="AW132" s="3"/>
      <c r="AX132" s="3"/>
      <c r="AY132" s="3"/>
      <c r="AZ132" s="58"/>
      <c r="BA132" s="58"/>
      <c r="BB132" s="58"/>
      <c r="BC132" s="58"/>
      <c r="BD132" s="16"/>
      <c r="BE132" s="16"/>
      <c r="BF132" s="58"/>
      <c r="BG132" s="3"/>
      <c r="BH132" s="3"/>
      <c r="BI132" s="3"/>
      <c r="BJ132" s="16"/>
      <c r="BK132" s="16"/>
      <c r="BL132" s="16"/>
      <c r="BM132" s="3"/>
      <c r="BN132" s="16"/>
      <c r="BO132" s="3"/>
      <c r="BP132" s="3"/>
      <c r="BQ132" s="3"/>
      <c r="BR132" s="22"/>
      <c r="BS132" s="3"/>
      <c r="BT132" s="3"/>
      <c r="BU132" s="3"/>
      <c r="BV132" s="3"/>
      <c r="BW132" s="3"/>
      <c r="BX132" s="3"/>
    </row>
    <row r="133" spans="47:76">
      <c r="AU133" s="3"/>
      <c r="AV133" s="3"/>
      <c r="AW133" s="3"/>
      <c r="AX133" s="3"/>
      <c r="AY133" s="3"/>
      <c r="AZ133" s="58"/>
      <c r="BA133" s="58"/>
      <c r="BB133" s="58"/>
      <c r="BC133" s="58"/>
      <c r="BD133" s="16"/>
      <c r="BE133" s="16"/>
      <c r="BF133" s="58"/>
      <c r="BG133" s="3"/>
      <c r="BH133" s="3"/>
      <c r="BI133" s="3"/>
      <c r="BJ133" s="16"/>
      <c r="BK133" s="16"/>
      <c r="BL133" s="16"/>
      <c r="BM133" s="3"/>
      <c r="BN133" s="16"/>
      <c r="BO133" s="3"/>
      <c r="BP133" s="3"/>
      <c r="BQ133" s="3"/>
      <c r="BR133" s="22"/>
      <c r="BS133" s="3"/>
      <c r="BT133" s="3"/>
      <c r="BU133" s="3"/>
      <c r="BV133" s="3"/>
      <c r="BW133" s="3"/>
      <c r="BX133" s="3"/>
    </row>
    <row r="134" spans="47:76">
      <c r="AU134" s="3"/>
      <c r="AV134" s="3"/>
      <c r="AW134" s="3"/>
      <c r="AX134" s="3"/>
      <c r="AY134" s="3"/>
      <c r="AZ134" s="58"/>
      <c r="BA134" s="58"/>
      <c r="BB134" s="58"/>
      <c r="BC134" s="58"/>
      <c r="BD134" s="16"/>
      <c r="BE134" s="16"/>
      <c r="BF134" s="58"/>
      <c r="BG134" s="3"/>
      <c r="BH134" s="3"/>
      <c r="BI134" s="3"/>
      <c r="BJ134" s="16"/>
      <c r="BK134" s="16"/>
      <c r="BL134" s="16"/>
      <c r="BM134" s="3"/>
      <c r="BN134" s="16"/>
      <c r="BO134" s="3"/>
      <c r="BP134" s="3"/>
      <c r="BQ134" s="3"/>
      <c r="BR134" s="22"/>
      <c r="BS134" s="3"/>
      <c r="BT134" s="3"/>
      <c r="BU134" s="3"/>
      <c r="BV134" s="3"/>
      <c r="BW134" s="3"/>
      <c r="BX134" s="3"/>
    </row>
    <row r="135" spans="47:76">
      <c r="AU135" s="3"/>
      <c r="AV135" s="3"/>
      <c r="AW135" s="3"/>
      <c r="AX135" s="3"/>
      <c r="AY135" s="3"/>
      <c r="AZ135" s="58"/>
      <c r="BA135" s="58"/>
      <c r="BB135" s="58"/>
      <c r="BC135" s="58"/>
      <c r="BD135" s="16"/>
      <c r="BE135" s="16"/>
      <c r="BF135" s="58"/>
      <c r="BG135" s="3"/>
      <c r="BH135" s="3"/>
      <c r="BI135" s="3"/>
      <c r="BJ135" s="16"/>
      <c r="BK135" s="16"/>
      <c r="BL135" s="16"/>
      <c r="BM135" s="3"/>
      <c r="BN135" s="16"/>
      <c r="BO135" s="3"/>
      <c r="BP135" s="3"/>
      <c r="BQ135" s="3"/>
      <c r="BR135" s="22"/>
      <c r="BS135" s="3"/>
      <c r="BT135" s="3"/>
      <c r="BU135" s="3"/>
      <c r="BV135" s="3"/>
      <c r="BW135" s="3"/>
      <c r="BX135" s="3"/>
    </row>
    <row r="136" spans="47:76">
      <c r="AU136" s="3"/>
      <c r="AV136" s="3"/>
      <c r="AW136" s="3"/>
      <c r="AX136" s="3"/>
      <c r="AY136" s="3"/>
      <c r="AZ136" s="58"/>
      <c r="BA136" s="58"/>
      <c r="BB136" s="58"/>
      <c r="BC136" s="58"/>
      <c r="BD136" s="16"/>
      <c r="BE136" s="16"/>
      <c r="BF136" s="58"/>
      <c r="BG136" s="3"/>
      <c r="BH136" s="3"/>
      <c r="BI136" s="3"/>
      <c r="BJ136" s="16"/>
      <c r="BK136" s="16"/>
      <c r="BL136" s="16"/>
      <c r="BM136" s="3"/>
      <c r="BN136" s="16"/>
      <c r="BO136" s="3"/>
      <c r="BP136" s="3"/>
      <c r="BQ136" s="3"/>
      <c r="BR136" s="22"/>
      <c r="BS136" s="3"/>
      <c r="BT136" s="3"/>
      <c r="BU136" s="3"/>
      <c r="BV136" s="3"/>
      <c r="BW136" s="3"/>
      <c r="BX136" s="3"/>
    </row>
    <row r="137" spans="47:76">
      <c r="AU137" s="3"/>
      <c r="AV137" s="3"/>
      <c r="AW137" s="3"/>
      <c r="AX137" s="3"/>
      <c r="AY137" s="3"/>
      <c r="AZ137" s="58"/>
      <c r="BA137" s="58"/>
      <c r="BB137" s="58"/>
      <c r="BC137" s="58"/>
      <c r="BD137" s="16"/>
      <c r="BE137" s="16"/>
      <c r="BF137" s="58"/>
      <c r="BG137" s="3"/>
      <c r="BH137" s="3"/>
      <c r="BI137" s="3"/>
      <c r="BJ137" s="16"/>
      <c r="BK137" s="16"/>
      <c r="BL137" s="16"/>
      <c r="BM137" s="3"/>
      <c r="BN137" s="16"/>
      <c r="BO137" s="3"/>
      <c r="BP137" s="3"/>
      <c r="BQ137" s="3"/>
      <c r="BR137" s="22"/>
      <c r="BS137" s="3"/>
      <c r="BT137" s="3"/>
      <c r="BU137" s="3"/>
      <c r="BV137" s="3"/>
      <c r="BW137" s="3"/>
      <c r="BX137" s="3"/>
    </row>
    <row r="138" spans="47:76">
      <c r="AU138" s="3"/>
      <c r="AV138" s="3"/>
      <c r="AW138" s="3"/>
      <c r="AX138" s="3"/>
      <c r="AY138" s="3"/>
      <c r="AZ138" s="58"/>
      <c r="BA138" s="58"/>
      <c r="BB138" s="58"/>
      <c r="BC138" s="58"/>
      <c r="BD138" s="16"/>
      <c r="BE138" s="16"/>
      <c r="BF138" s="58"/>
      <c r="BG138" s="3"/>
      <c r="BH138" s="3"/>
      <c r="BI138" s="3"/>
      <c r="BJ138" s="16"/>
      <c r="BK138" s="16"/>
      <c r="BL138" s="16"/>
      <c r="BM138" s="3"/>
      <c r="BN138" s="16"/>
      <c r="BO138" s="3"/>
      <c r="BP138" s="3"/>
      <c r="BQ138" s="3"/>
      <c r="BR138" s="22"/>
      <c r="BS138" s="3"/>
      <c r="BT138" s="3"/>
      <c r="BU138" s="3"/>
      <c r="BV138" s="3"/>
      <c r="BW138" s="3"/>
      <c r="BX138" s="3"/>
    </row>
    <row r="139" spans="47:76">
      <c r="AU139" s="3"/>
      <c r="AV139" s="3"/>
      <c r="AW139" s="3"/>
      <c r="AX139" s="3"/>
      <c r="AY139" s="3"/>
      <c r="AZ139" s="58"/>
      <c r="BA139" s="58"/>
      <c r="BB139" s="58"/>
      <c r="BC139" s="58"/>
      <c r="BD139" s="16"/>
      <c r="BE139" s="16"/>
      <c r="BF139" s="58"/>
      <c r="BG139" s="3"/>
      <c r="BH139" s="3"/>
      <c r="BI139" s="3"/>
      <c r="BJ139" s="16"/>
      <c r="BK139" s="16"/>
      <c r="BL139" s="16"/>
      <c r="BM139" s="3"/>
      <c r="BN139" s="16"/>
      <c r="BO139" s="3"/>
      <c r="BP139" s="3"/>
      <c r="BQ139" s="3"/>
      <c r="BR139" s="22"/>
      <c r="BS139" s="3"/>
      <c r="BT139" s="3"/>
      <c r="BU139" s="3"/>
      <c r="BV139" s="3"/>
      <c r="BW139" s="3"/>
      <c r="BX139" s="3"/>
    </row>
    <row r="140" spans="47:76">
      <c r="AU140" s="3"/>
      <c r="AV140" s="3"/>
      <c r="AW140" s="3"/>
      <c r="AX140" s="3"/>
      <c r="AY140" s="3"/>
      <c r="AZ140" s="58"/>
      <c r="BA140" s="58"/>
      <c r="BB140" s="58"/>
      <c r="BC140" s="58"/>
      <c r="BD140" s="16"/>
      <c r="BE140" s="16"/>
      <c r="BF140" s="58"/>
      <c r="BG140" s="3"/>
      <c r="BH140" s="3"/>
      <c r="BI140" s="3"/>
      <c r="BJ140" s="16"/>
      <c r="BK140" s="16"/>
      <c r="BL140" s="16"/>
      <c r="BM140" s="3"/>
      <c r="BN140" s="16"/>
      <c r="BO140" s="3"/>
      <c r="BP140" s="3"/>
      <c r="BQ140" s="3"/>
      <c r="BR140" s="22"/>
      <c r="BS140" s="3"/>
      <c r="BT140" s="3"/>
      <c r="BU140" s="3"/>
      <c r="BV140" s="3"/>
      <c r="BW140" s="3"/>
      <c r="BX140" s="3"/>
    </row>
    <row r="141" spans="47:76">
      <c r="AU141" s="3"/>
      <c r="AV141" s="3"/>
      <c r="AW141" s="3"/>
      <c r="AX141" s="3"/>
      <c r="AY141" s="3"/>
      <c r="AZ141" s="58"/>
      <c r="BA141" s="58"/>
      <c r="BB141" s="58"/>
      <c r="BC141" s="58"/>
      <c r="BD141" s="16"/>
      <c r="BE141" s="16"/>
      <c r="BF141" s="58"/>
      <c r="BG141" s="3"/>
      <c r="BH141" s="3"/>
      <c r="BI141" s="3"/>
      <c r="BJ141" s="16"/>
      <c r="BK141" s="16"/>
      <c r="BL141" s="16"/>
      <c r="BM141" s="3"/>
      <c r="BN141" s="16"/>
      <c r="BO141" s="3"/>
      <c r="BP141" s="3"/>
      <c r="BQ141" s="3"/>
      <c r="BR141" s="22"/>
      <c r="BS141" s="3"/>
      <c r="BT141" s="3"/>
      <c r="BU141" s="3"/>
      <c r="BV141" s="3"/>
      <c r="BW141" s="3"/>
      <c r="BX141" s="3"/>
    </row>
    <row r="142" spans="47:76">
      <c r="AU142" s="3"/>
      <c r="AV142" s="3"/>
      <c r="AW142" s="3"/>
      <c r="AX142" s="3"/>
      <c r="AY142" s="3"/>
      <c r="AZ142" s="58"/>
      <c r="BA142" s="58"/>
      <c r="BB142" s="58"/>
      <c r="BC142" s="58"/>
      <c r="BD142" s="16"/>
      <c r="BE142" s="16"/>
      <c r="BF142" s="58"/>
      <c r="BG142" s="3"/>
      <c r="BH142" s="3"/>
      <c r="BI142" s="3"/>
      <c r="BJ142" s="16"/>
      <c r="BK142" s="16"/>
      <c r="BL142" s="16"/>
      <c r="BM142" s="3"/>
      <c r="BN142" s="16"/>
      <c r="BO142" s="3"/>
      <c r="BP142" s="3"/>
      <c r="BQ142" s="3"/>
      <c r="BR142" s="22"/>
      <c r="BS142" s="3"/>
      <c r="BT142" s="3"/>
      <c r="BU142" s="3"/>
      <c r="BV142" s="3"/>
      <c r="BW142" s="3"/>
      <c r="BX142" s="3"/>
    </row>
    <row r="143" spans="47:76">
      <c r="AU143" s="3"/>
      <c r="AV143" s="3"/>
      <c r="AW143" s="3"/>
      <c r="AX143" s="3"/>
      <c r="AY143" s="3"/>
      <c r="AZ143" s="58"/>
      <c r="BA143" s="58"/>
      <c r="BB143" s="58"/>
      <c r="BC143" s="58"/>
      <c r="BD143" s="16"/>
      <c r="BE143" s="16"/>
      <c r="BF143" s="58"/>
      <c r="BG143" s="3"/>
      <c r="BH143" s="3"/>
      <c r="BI143" s="3"/>
      <c r="BJ143" s="16"/>
      <c r="BK143" s="16"/>
      <c r="BL143" s="16"/>
      <c r="BM143" s="3"/>
      <c r="BN143" s="16"/>
      <c r="BO143" s="3"/>
      <c r="BP143" s="3"/>
      <c r="BQ143" s="3"/>
      <c r="BR143" s="22"/>
      <c r="BS143" s="3"/>
      <c r="BT143" s="3"/>
      <c r="BU143" s="3"/>
      <c r="BV143" s="3"/>
      <c r="BW143" s="3"/>
      <c r="BX143" s="3"/>
    </row>
    <row r="144" spans="47:76">
      <c r="AU144" s="3"/>
      <c r="AV144" s="3"/>
      <c r="AW144" s="3"/>
      <c r="AX144" s="3"/>
      <c r="AY144" s="3"/>
      <c r="AZ144" s="58"/>
      <c r="BA144" s="58"/>
      <c r="BB144" s="58"/>
      <c r="BC144" s="58"/>
      <c r="BD144" s="16"/>
      <c r="BE144" s="16"/>
      <c r="BF144" s="58"/>
      <c r="BG144" s="3"/>
      <c r="BH144" s="3"/>
      <c r="BI144" s="3"/>
      <c r="BJ144" s="16"/>
      <c r="BK144" s="16"/>
      <c r="BL144" s="16"/>
      <c r="BM144" s="3"/>
      <c r="BN144" s="16"/>
      <c r="BO144" s="3"/>
      <c r="BP144" s="3"/>
      <c r="BQ144" s="3"/>
      <c r="BR144" s="22"/>
      <c r="BS144" s="3"/>
      <c r="BT144" s="3"/>
      <c r="BU144" s="3"/>
      <c r="BV144" s="3"/>
      <c r="BW144" s="3"/>
      <c r="BX144" s="3"/>
    </row>
    <row r="145" spans="47:78">
      <c r="AU145" s="3"/>
      <c r="AV145" s="3"/>
      <c r="AW145" s="3"/>
      <c r="AX145" s="3"/>
      <c r="AY145" s="3"/>
      <c r="AZ145" s="58"/>
      <c r="BA145" s="58"/>
      <c r="BB145" s="58"/>
      <c r="BC145" s="58"/>
      <c r="BD145" s="16"/>
      <c r="BE145" s="16"/>
      <c r="BF145" s="58"/>
      <c r="BG145" s="3"/>
      <c r="BH145" s="3"/>
      <c r="BI145" s="3"/>
      <c r="BJ145" s="16"/>
      <c r="BK145" s="16"/>
      <c r="BL145" s="16"/>
      <c r="BM145" s="3"/>
      <c r="BN145" s="16"/>
      <c r="BO145" s="3"/>
      <c r="BP145" s="3"/>
      <c r="BQ145" s="3"/>
      <c r="BR145" s="22"/>
      <c r="BS145" s="3"/>
      <c r="BT145" s="3"/>
      <c r="BU145" s="3"/>
      <c r="BV145" s="3"/>
      <c r="BW145" s="3"/>
      <c r="BX145" s="3"/>
    </row>
    <row r="146" spans="47:78">
      <c r="AU146" s="3"/>
      <c r="AV146" s="3"/>
      <c r="AW146" s="3"/>
      <c r="AX146" s="3"/>
      <c r="AY146" s="3"/>
      <c r="AZ146" s="58"/>
      <c r="BA146" s="58"/>
      <c r="BB146" s="58"/>
      <c r="BC146" s="58"/>
      <c r="BD146" s="16"/>
      <c r="BE146" s="16"/>
      <c r="BF146" s="58"/>
      <c r="BG146" s="3"/>
      <c r="BH146" s="3"/>
      <c r="BI146" s="3"/>
      <c r="BJ146" s="16"/>
      <c r="BK146" s="16"/>
      <c r="BL146" s="16"/>
      <c r="BM146" s="3"/>
      <c r="BN146" s="16"/>
      <c r="BO146" s="3"/>
      <c r="BP146" s="3"/>
      <c r="BQ146" s="3"/>
      <c r="BR146" s="22"/>
      <c r="BS146" s="3"/>
      <c r="BT146" s="3"/>
      <c r="BU146" s="3"/>
      <c r="BV146" s="3"/>
      <c r="BW146" s="3"/>
      <c r="BX146" s="3"/>
    </row>
    <row r="147" spans="47:78">
      <c r="AU147" s="3"/>
      <c r="AV147" s="3"/>
      <c r="AW147" s="3"/>
      <c r="AX147" s="3"/>
      <c r="AY147" s="3"/>
      <c r="AZ147" s="58"/>
      <c r="BA147" s="58"/>
      <c r="BB147" s="58"/>
      <c r="BC147" s="58"/>
      <c r="BD147" s="16"/>
      <c r="BE147" s="16"/>
      <c r="BF147" s="58"/>
      <c r="BG147" s="3"/>
      <c r="BH147" s="3"/>
      <c r="BI147" s="3"/>
      <c r="BJ147" s="16"/>
      <c r="BK147" s="16"/>
      <c r="BL147" s="16"/>
      <c r="BM147" s="3"/>
      <c r="BN147" s="16"/>
      <c r="BO147" s="3"/>
      <c r="BP147" s="3"/>
      <c r="BQ147" s="3"/>
      <c r="BR147" s="22"/>
      <c r="BS147" s="3"/>
      <c r="BT147" s="3"/>
      <c r="BU147" s="3"/>
      <c r="BV147" s="3"/>
      <c r="BW147" s="3"/>
      <c r="BX147" s="3"/>
    </row>
    <row r="148" spans="47:78">
      <c r="AU148" s="3"/>
      <c r="AV148" s="3"/>
      <c r="AW148" s="3"/>
      <c r="AX148" s="3"/>
      <c r="AY148" s="3"/>
      <c r="AZ148" s="58"/>
      <c r="BA148" s="58"/>
      <c r="BB148" s="58"/>
      <c r="BC148" s="58"/>
      <c r="BD148" s="16"/>
      <c r="BE148" s="16"/>
      <c r="BF148" s="58"/>
      <c r="BG148" s="3"/>
      <c r="BH148" s="3"/>
      <c r="BI148" s="3"/>
      <c r="BJ148" s="16"/>
      <c r="BK148" s="16"/>
      <c r="BL148" s="16"/>
      <c r="BM148" s="3"/>
      <c r="BN148" s="16"/>
      <c r="BO148" s="3"/>
      <c r="BP148" s="3"/>
      <c r="BQ148" s="3"/>
      <c r="BR148" s="22"/>
      <c r="BS148" s="3"/>
      <c r="BT148" s="3"/>
      <c r="BU148" s="3"/>
      <c r="BV148" s="3"/>
      <c r="BW148" s="3"/>
      <c r="BX148" s="3"/>
    </row>
    <row r="149" spans="47:78">
      <c r="AU149" s="3"/>
      <c r="AV149" s="3"/>
      <c r="AW149" s="3"/>
      <c r="AX149" s="3"/>
      <c r="AY149" s="3"/>
      <c r="AZ149" s="58"/>
      <c r="BA149" s="58"/>
      <c r="BB149" s="58"/>
      <c r="BC149" s="58"/>
      <c r="BD149" s="16"/>
      <c r="BE149" s="16"/>
      <c r="BF149" s="58"/>
      <c r="BG149" s="3"/>
      <c r="BH149" s="3"/>
      <c r="BI149" s="3"/>
      <c r="BJ149" s="16"/>
      <c r="BK149" s="16"/>
      <c r="BL149" s="16"/>
      <c r="BM149" s="3"/>
      <c r="BN149" s="16"/>
      <c r="BO149" s="3"/>
      <c r="BP149" s="3"/>
      <c r="BQ149" s="3"/>
      <c r="BR149" s="22"/>
      <c r="BS149" s="3"/>
      <c r="BT149" s="3"/>
      <c r="BU149" s="3"/>
      <c r="BV149" s="3"/>
      <c r="BW149" s="3"/>
      <c r="BX149" s="3"/>
      <c r="BZ149" s="22"/>
    </row>
    <row r="150" spans="47:78">
      <c r="AU150" s="3"/>
      <c r="AV150" s="3"/>
      <c r="AW150" s="3"/>
      <c r="AX150" s="3"/>
      <c r="AY150" s="3"/>
      <c r="AZ150" s="58"/>
      <c r="BA150" s="58"/>
      <c r="BB150" s="58"/>
      <c r="BC150" s="58"/>
      <c r="BD150" s="16"/>
      <c r="BE150" s="16"/>
      <c r="BF150" s="58"/>
      <c r="BG150" s="3"/>
      <c r="BH150" s="3"/>
      <c r="BI150" s="3"/>
      <c r="BJ150" s="16"/>
      <c r="BK150" s="16"/>
      <c r="BL150" s="16"/>
      <c r="BM150" s="3"/>
      <c r="BN150" s="16"/>
      <c r="BO150" s="3"/>
      <c r="BP150" s="3"/>
      <c r="BQ150" s="3"/>
      <c r="BR150" s="22"/>
      <c r="BS150" s="3"/>
      <c r="BT150" s="3"/>
      <c r="BU150" s="3"/>
      <c r="BV150" s="3"/>
      <c r="BW150" s="3"/>
      <c r="BX150" s="3"/>
      <c r="BZ150" s="22"/>
    </row>
    <row r="151" spans="47:78" ht="12.75" customHeight="1">
      <c r="AU151" s="3"/>
      <c r="AV151" s="3"/>
      <c r="AW151" s="3"/>
      <c r="AX151" s="3"/>
      <c r="AY151" s="3"/>
      <c r="AZ151" s="58"/>
      <c r="BA151" s="58"/>
      <c r="BB151" s="58"/>
      <c r="BC151" s="58"/>
      <c r="BD151" s="16"/>
      <c r="BE151" s="16"/>
      <c r="BF151" s="58"/>
      <c r="BG151" s="3"/>
      <c r="BH151" s="3"/>
      <c r="BI151" s="3"/>
      <c r="BJ151" s="16"/>
      <c r="BK151" s="16"/>
      <c r="BL151" s="16"/>
      <c r="BM151" s="3"/>
      <c r="BN151" s="16"/>
      <c r="BO151" s="3"/>
      <c r="BP151" s="3"/>
      <c r="BQ151" s="3"/>
      <c r="BR151" s="22"/>
      <c r="BS151" s="3"/>
      <c r="BT151" s="3"/>
      <c r="BU151" s="3"/>
      <c r="BV151" s="3"/>
      <c r="BW151" s="3"/>
      <c r="BX151" s="3"/>
      <c r="BZ151" s="22"/>
    </row>
    <row r="152" spans="47:78">
      <c r="AU152" s="3"/>
      <c r="AV152" s="3"/>
      <c r="AW152" s="3"/>
      <c r="AX152" s="3"/>
      <c r="AY152" s="3"/>
      <c r="AZ152" s="58"/>
      <c r="BA152" s="58"/>
      <c r="BB152" s="58"/>
      <c r="BC152" s="58"/>
      <c r="BD152" s="16"/>
      <c r="BE152" s="16"/>
      <c r="BF152" s="58"/>
      <c r="BG152" s="3"/>
      <c r="BH152" s="3"/>
      <c r="BI152" s="3"/>
      <c r="BJ152" s="16"/>
      <c r="BK152" s="16"/>
      <c r="BL152" s="16"/>
      <c r="BM152" s="3"/>
      <c r="BN152" s="16"/>
      <c r="BO152" s="3"/>
      <c r="BP152" s="3"/>
      <c r="BQ152" s="3"/>
      <c r="BR152" s="22"/>
      <c r="BS152" s="3"/>
      <c r="BT152" s="3"/>
      <c r="BU152" s="3"/>
      <c r="BV152" s="3"/>
      <c r="BW152" s="3"/>
      <c r="BX152" s="3"/>
      <c r="BZ152" s="22"/>
    </row>
    <row r="153" spans="47:78">
      <c r="AU153" s="3"/>
      <c r="AV153" s="3"/>
      <c r="AW153" s="3"/>
      <c r="AX153" s="3"/>
      <c r="AY153" s="3"/>
      <c r="AZ153" s="58"/>
      <c r="BA153" s="58"/>
      <c r="BB153" s="58"/>
      <c r="BC153" s="58"/>
      <c r="BD153" s="16"/>
      <c r="BE153" s="16"/>
      <c r="BF153" s="58"/>
      <c r="BG153" s="3"/>
      <c r="BH153" s="3"/>
      <c r="BI153" s="3"/>
      <c r="BJ153" s="16"/>
      <c r="BK153" s="16"/>
      <c r="BL153" s="16"/>
      <c r="BM153" s="3"/>
      <c r="BN153" s="16"/>
      <c r="BO153" s="3"/>
      <c r="BP153" s="3"/>
      <c r="BQ153" s="3"/>
      <c r="BR153" s="22"/>
      <c r="BS153" s="3"/>
      <c r="BT153" s="3"/>
      <c r="BU153" s="3"/>
      <c r="BV153" s="3"/>
      <c r="BW153" s="3"/>
      <c r="BX153" s="3"/>
      <c r="BZ153" s="22"/>
    </row>
    <row r="154" spans="47:78">
      <c r="AU154" s="3"/>
      <c r="AV154" s="3"/>
      <c r="AW154" s="3"/>
      <c r="AX154" s="3"/>
      <c r="AY154" s="3"/>
      <c r="AZ154" s="58"/>
      <c r="BA154" s="58"/>
      <c r="BB154" s="58"/>
      <c r="BC154" s="58"/>
      <c r="BD154" s="16"/>
      <c r="BE154" s="16"/>
      <c r="BF154" s="58"/>
      <c r="BG154" s="3"/>
      <c r="BH154" s="3"/>
      <c r="BI154" s="3"/>
      <c r="BJ154" s="16"/>
      <c r="BK154" s="16"/>
      <c r="BL154" s="16"/>
      <c r="BM154" s="3"/>
      <c r="BN154" s="16"/>
      <c r="BO154" s="3"/>
      <c r="BP154" s="3"/>
      <c r="BQ154" s="3"/>
      <c r="BR154" s="22"/>
      <c r="BS154" s="3"/>
      <c r="BT154" s="3"/>
      <c r="BU154" s="3"/>
      <c r="BV154" s="3"/>
      <c r="BW154" s="3"/>
      <c r="BX154" s="3"/>
      <c r="BZ154" s="22"/>
    </row>
    <row r="155" spans="47:78">
      <c r="AU155" s="3"/>
      <c r="AV155" s="3"/>
      <c r="AW155" s="3"/>
      <c r="AX155" s="3"/>
      <c r="AY155" s="3"/>
      <c r="AZ155" s="58"/>
      <c r="BA155" s="58"/>
      <c r="BB155" s="58"/>
      <c r="BC155" s="58"/>
      <c r="BD155" s="16"/>
      <c r="BE155" s="16"/>
      <c r="BF155" s="58"/>
      <c r="BG155" s="3"/>
      <c r="BH155" s="3"/>
      <c r="BI155" s="3"/>
      <c r="BJ155" s="16"/>
      <c r="BK155" s="16"/>
      <c r="BL155" s="16"/>
      <c r="BM155" s="3"/>
      <c r="BN155" s="16"/>
      <c r="BO155" s="3"/>
      <c r="BP155" s="3"/>
      <c r="BQ155" s="3"/>
      <c r="BR155" s="22"/>
      <c r="BS155" s="3"/>
      <c r="BT155" s="3"/>
      <c r="BU155" s="3"/>
      <c r="BV155" s="3"/>
      <c r="BW155" s="3"/>
      <c r="BX155" s="3"/>
      <c r="BZ155" s="22"/>
    </row>
    <row r="156" spans="47:78">
      <c r="AU156" s="3"/>
      <c r="AV156" s="3"/>
      <c r="AW156" s="3"/>
      <c r="AX156" s="3"/>
      <c r="AY156" s="3"/>
      <c r="AZ156" s="58"/>
      <c r="BA156" s="58"/>
      <c r="BB156" s="58"/>
      <c r="BC156" s="58"/>
      <c r="BD156" s="16"/>
      <c r="BE156" s="16"/>
      <c r="BF156" s="58"/>
      <c r="BG156" s="3"/>
      <c r="BH156" s="3"/>
      <c r="BI156" s="3"/>
      <c r="BJ156" s="16"/>
      <c r="BK156" s="16"/>
      <c r="BL156" s="16"/>
      <c r="BM156" s="3"/>
      <c r="BN156" s="16"/>
      <c r="BO156" s="3"/>
      <c r="BP156" s="3"/>
      <c r="BQ156" s="3"/>
      <c r="BR156" s="22"/>
      <c r="BS156" s="3"/>
      <c r="BT156" s="3"/>
      <c r="BU156" s="3"/>
      <c r="BV156" s="3"/>
      <c r="BW156" s="3"/>
      <c r="BX156" s="3"/>
      <c r="BZ156" s="22"/>
    </row>
    <row r="157" spans="47:78">
      <c r="AU157" s="3"/>
      <c r="AV157" s="3"/>
      <c r="AW157" s="3"/>
      <c r="AX157" s="3"/>
      <c r="AY157" s="3"/>
      <c r="AZ157" s="58"/>
      <c r="BA157" s="58"/>
      <c r="BB157" s="58"/>
      <c r="BC157" s="58"/>
      <c r="BD157" s="16"/>
      <c r="BE157" s="16"/>
      <c r="BF157" s="58"/>
      <c r="BG157" s="3"/>
      <c r="BH157" s="3"/>
      <c r="BI157" s="3"/>
      <c r="BJ157" s="16"/>
      <c r="BK157" s="16"/>
      <c r="BL157" s="16"/>
      <c r="BM157" s="3"/>
      <c r="BN157" s="16"/>
      <c r="BO157" s="3"/>
      <c r="BP157" s="3"/>
      <c r="BQ157" s="3"/>
      <c r="BR157" s="22"/>
      <c r="BS157" s="3"/>
      <c r="BT157" s="3"/>
      <c r="BU157" s="3"/>
      <c r="BV157" s="3"/>
      <c r="BW157" s="3"/>
      <c r="BX157" s="3"/>
      <c r="BZ157" s="22"/>
    </row>
    <row r="158" spans="47:78">
      <c r="AU158" s="3"/>
      <c r="AV158" s="3"/>
      <c r="AW158" s="3"/>
      <c r="AX158" s="3"/>
      <c r="AY158" s="3"/>
      <c r="AZ158" s="58"/>
      <c r="BA158" s="58"/>
      <c r="BB158" s="58"/>
      <c r="BC158" s="58"/>
      <c r="BD158" s="16"/>
      <c r="BE158" s="16"/>
      <c r="BF158" s="58"/>
      <c r="BG158" s="3"/>
      <c r="BH158" s="3"/>
      <c r="BI158" s="3"/>
      <c r="BJ158" s="16"/>
      <c r="BK158" s="16"/>
      <c r="BL158" s="16"/>
      <c r="BM158" s="3"/>
      <c r="BN158" s="16"/>
      <c r="BO158" s="3"/>
      <c r="BP158" s="3"/>
      <c r="BQ158" s="3"/>
      <c r="BR158" s="22"/>
      <c r="BS158" s="3"/>
      <c r="BT158" s="3"/>
      <c r="BU158" s="3"/>
      <c r="BV158" s="3"/>
      <c r="BW158" s="3"/>
      <c r="BX158" s="3"/>
      <c r="BZ158" s="22"/>
    </row>
    <row r="159" spans="47:78">
      <c r="AU159" s="3"/>
      <c r="AV159" s="3"/>
      <c r="AW159" s="3"/>
      <c r="AX159" s="3"/>
      <c r="AY159" s="3"/>
      <c r="AZ159" s="58"/>
      <c r="BA159" s="58"/>
      <c r="BB159" s="58"/>
      <c r="BC159" s="58"/>
      <c r="BD159" s="16"/>
      <c r="BE159" s="16"/>
      <c r="BF159" s="58"/>
      <c r="BG159" s="3"/>
      <c r="BH159" s="3"/>
      <c r="BI159" s="3"/>
      <c r="BJ159" s="16"/>
      <c r="BK159" s="16"/>
      <c r="BL159" s="16"/>
      <c r="BM159" s="3"/>
      <c r="BN159" s="16"/>
      <c r="BO159" s="3"/>
      <c r="BP159" s="3"/>
      <c r="BQ159" s="3"/>
      <c r="BR159" s="22"/>
      <c r="BS159" s="3"/>
      <c r="BT159" s="3"/>
      <c r="BU159" s="3"/>
      <c r="BV159" s="3"/>
      <c r="BW159" s="3"/>
      <c r="BX159" s="3"/>
      <c r="BZ159" s="22"/>
    </row>
    <row r="160" spans="47:78">
      <c r="AU160" s="3"/>
      <c r="AV160" s="3"/>
      <c r="AW160" s="3"/>
      <c r="AX160" s="3"/>
      <c r="AY160" s="3"/>
      <c r="AZ160" s="58"/>
      <c r="BA160" s="58"/>
      <c r="BB160" s="58"/>
      <c r="BC160" s="58"/>
      <c r="BD160" s="16"/>
      <c r="BE160" s="16"/>
      <c r="BF160" s="58"/>
      <c r="BG160" s="3"/>
      <c r="BH160" s="3"/>
      <c r="BI160" s="3"/>
      <c r="BJ160" s="16"/>
      <c r="BK160" s="16"/>
      <c r="BL160" s="16"/>
      <c r="BM160" s="3"/>
      <c r="BN160" s="16"/>
      <c r="BO160" s="3"/>
      <c r="BP160" s="3"/>
      <c r="BQ160" s="3"/>
      <c r="BR160" s="22"/>
      <c r="BS160" s="3"/>
      <c r="BT160" s="3"/>
      <c r="BU160" s="3"/>
      <c r="BV160" s="3"/>
      <c r="BW160" s="3"/>
      <c r="BX160" s="3"/>
      <c r="BZ160" s="22"/>
    </row>
    <row r="161" spans="47:78">
      <c r="AU161" s="3"/>
      <c r="AV161" s="3"/>
      <c r="AW161" s="3"/>
      <c r="AX161" s="3"/>
      <c r="AY161" s="3"/>
      <c r="AZ161" s="58"/>
      <c r="BA161" s="58"/>
      <c r="BB161" s="58"/>
      <c r="BC161" s="58"/>
      <c r="BD161" s="16"/>
      <c r="BE161" s="16"/>
      <c r="BF161" s="58"/>
      <c r="BG161" s="3"/>
      <c r="BH161" s="3"/>
      <c r="BI161" s="3"/>
      <c r="BJ161" s="16"/>
      <c r="BK161" s="16"/>
      <c r="BL161" s="16"/>
      <c r="BM161" s="3"/>
      <c r="BN161" s="16"/>
      <c r="BO161" s="3"/>
      <c r="BP161" s="3"/>
      <c r="BQ161" s="3"/>
      <c r="BR161" s="22"/>
      <c r="BS161" s="3"/>
      <c r="BT161" s="3"/>
      <c r="BU161" s="3"/>
      <c r="BV161" s="3"/>
      <c r="BW161" s="3"/>
      <c r="BX161" s="3"/>
      <c r="BZ161" s="22"/>
    </row>
    <row r="162" spans="47:78">
      <c r="AU162" s="3"/>
      <c r="AV162" s="3"/>
      <c r="AW162" s="3"/>
      <c r="AX162" s="3"/>
      <c r="AY162" s="3"/>
      <c r="AZ162" s="58"/>
      <c r="BA162" s="58"/>
      <c r="BB162" s="58"/>
      <c r="BC162" s="58"/>
      <c r="BD162" s="16"/>
      <c r="BE162" s="16"/>
      <c r="BF162" s="58"/>
      <c r="BG162" s="3"/>
      <c r="BH162" s="3"/>
      <c r="BI162" s="3"/>
      <c r="BJ162" s="16"/>
      <c r="BK162" s="16"/>
      <c r="BL162" s="16"/>
      <c r="BM162" s="3"/>
      <c r="BN162" s="16"/>
      <c r="BO162" s="3"/>
      <c r="BP162" s="3"/>
      <c r="BQ162" s="3"/>
      <c r="BR162" s="22"/>
      <c r="BS162" s="3"/>
      <c r="BT162" s="3"/>
      <c r="BU162" s="3"/>
      <c r="BV162" s="3"/>
      <c r="BW162" s="3"/>
      <c r="BX162" s="3"/>
      <c r="BZ162" s="22"/>
    </row>
    <row r="163" spans="47:78">
      <c r="AU163" s="3"/>
      <c r="AV163" s="3"/>
      <c r="AW163" s="3"/>
      <c r="AX163" s="3"/>
      <c r="AY163" s="3"/>
      <c r="AZ163" s="58"/>
      <c r="BA163" s="58"/>
      <c r="BB163" s="58"/>
      <c r="BC163" s="58"/>
      <c r="BD163" s="16"/>
      <c r="BE163" s="16"/>
      <c r="BF163" s="58"/>
      <c r="BG163" s="3"/>
      <c r="BH163" s="3"/>
      <c r="BI163" s="3"/>
      <c r="BJ163" s="16"/>
      <c r="BK163" s="16"/>
      <c r="BL163" s="16"/>
      <c r="BM163" s="3"/>
      <c r="BN163" s="16"/>
      <c r="BO163" s="3"/>
      <c r="BP163" s="3"/>
      <c r="BQ163" s="3"/>
      <c r="BR163" s="22"/>
      <c r="BS163" s="3"/>
      <c r="BT163" s="3"/>
      <c r="BU163" s="3"/>
      <c r="BV163" s="3"/>
      <c r="BW163" s="3"/>
      <c r="BX163" s="3"/>
      <c r="BZ163" s="22"/>
    </row>
    <row r="164" spans="47:78">
      <c r="AU164" s="3"/>
      <c r="AV164" s="3"/>
      <c r="AW164" s="3"/>
      <c r="AX164" s="3"/>
      <c r="AY164" s="3"/>
      <c r="AZ164" s="58"/>
      <c r="BA164" s="58"/>
      <c r="BB164" s="58"/>
      <c r="BC164" s="58"/>
      <c r="BD164" s="16"/>
      <c r="BE164" s="16"/>
      <c r="BF164" s="58"/>
      <c r="BG164" s="3"/>
      <c r="BH164" s="3"/>
      <c r="BI164" s="3"/>
      <c r="BJ164" s="16"/>
      <c r="BK164" s="16"/>
      <c r="BL164" s="16"/>
      <c r="BM164" s="3"/>
      <c r="BN164" s="16"/>
      <c r="BO164" s="3"/>
      <c r="BP164" s="3"/>
      <c r="BQ164" s="3"/>
      <c r="BR164" s="22"/>
      <c r="BS164" s="3"/>
      <c r="BT164" s="3"/>
      <c r="BU164" s="3"/>
      <c r="BV164" s="3"/>
      <c r="BW164" s="3"/>
      <c r="BX164" s="3"/>
      <c r="BZ164" s="22"/>
    </row>
    <row r="165" spans="47:78">
      <c r="AU165" s="3"/>
      <c r="AV165" s="3"/>
      <c r="AW165" s="3"/>
      <c r="AX165" s="3"/>
      <c r="AY165" s="3"/>
      <c r="AZ165" s="58"/>
      <c r="BA165" s="58"/>
      <c r="BB165" s="58"/>
      <c r="BC165" s="58"/>
      <c r="BD165" s="16"/>
      <c r="BE165" s="16"/>
      <c r="BF165" s="58"/>
      <c r="BG165" s="3"/>
      <c r="BH165" s="3"/>
      <c r="BI165" s="3"/>
      <c r="BJ165" s="16"/>
      <c r="BK165" s="16"/>
      <c r="BL165" s="16"/>
      <c r="BM165" s="3"/>
      <c r="BN165" s="16"/>
      <c r="BO165" s="3"/>
      <c r="BP165" s="3"/>
      <c r="BQ165" s="3"/>
      <c r="BR165" s="22"/>
      <c r="BS165" s="3"/>
      <c r="BT165" s="3"/>
      <c r="BU165" s="3"/>
      <c r="BV165" s="3"/>
      <c r="BW165" s="3"/>
      <c r="BX165" s="3"/>
      <c r="BZ165" s="22"/>
    </row>
    <row r="166" spans="47:78">
      <c r="AU166" s="3"/>
      <c r="AV166" s="3"/>
      <c r="AW166" s="3"/>
      <c r="AX166" s="3"/>
      <c r="AY166" s="3"/>
      <c r="AZ166" s="58"/>
      <c r="BA166" s="58"/>
      <c r="BB166" s="58"/>
      <c r="BC166" s="58"/>
      <c r="BD166" s="16"/>
      <c r="BE166" s="16"/>
      <c r="BF166" s="58"/>
      <c r="BG166" s="3"/>
      <c r="BH166" s="3"/>
      <c r="BI166" s="3"/>
      <c r="BJ166" s="16"/>
      <c r="BK166" s="16"/>
      <c r="BL166" s="16"/>
      <c r="BM166" s="3"/>
      <c r="BN166" s="16"/>
      <c r="BO166" s="3"/>
      <c r="BP166" s="3"/>
      <c r="BQ166" s="3"/>
      <c r="BR166" s="22"/>
      <c r="BS166" s="3"/>
      <c r="BT166" s="3"/>
      <c r="BU166" s="3"/>
      <c r="BV166" s="3"/>
      <c r="BW166" s="3"/>
      <c r="BX166" s="3"/>
      <c r="BZ166" s="22"/>
    </row>
    <row r="167" spans="47:78">
      <c r="AU167" s="3"/>
      <c r="AV167" s="3"/>
      <c r="AW167" s="3"/>
      <c r="AX167" s="3"/>
      <c r="AY167" s="3"/>
      <c r="AZ167" s="58"/>
      <c r="BA167" s="58"/>
      <c r="BB167" s="58"/>
      <c r="BC167" s="58"/>
      <c r="BD167" s="16"/>
      <c r="BE167" s="16"/>
      <c r="BF167" s="58"/>
      <c r="BG167" s="3"/>
      <c r="BH167" s="3"/>
      <c r="BI167" s="3"/>
      <c r="BJ167" s="16"/>
      <c r="BK167" s="16"/>
      <c r="BL167" s="16"/>
      <c r="BM167" s="3"/>
      <c r="BN167" s="16"/>
      <c r="BO167" s="3"/>
      <c r="BP167" s="3"/>
      <c r="BQ167" s="3"/>
      <c r="BR167" s="22"/>
      <c r="BS167" s="3"/>
      <c r="BT167" s="3"/>
      <c r="BU167" s="3"/>
      <c r="BV167" s="3"/>
      <c r="BW167" s="3"/>
      <c r="BX167" s="3"/>
      <c r="BZ167" s="22"/>
    </row>
    <row r="168" spans="47:78">
      <c r="AU168" s="3"/>
      <c r="AV168" s="3"/>
      <c r="AW168" s="3"/>
      <c r="AX168" s="3"/>
      <c r="AY168" s="3"/>
      <c r="AZ168" s="58"/>
      <c r="BA168" s="58"/>
      <c r="BB168" s="58"/>
      <c r="BC168" s="58"/>
      <c r="BD168" s="16"/>
      <c r="BE168" s="16"/>
      <c r="BF168" s="58"/>
      <c r="BG168" s="3"/>
      <c r="BH168" s="3"/>
      <c r="BI168" s="3"/>
      <c r="BJ168" s="16"/>
      <c r="BK168" s="16"/>
      <c r="BL168" s="16"/>
      <c r="BM168" s="3"/>
      <c r="BN168" s="16"/>
      <c r="BO168" s="3"/>
      <c r="BP168" s="3"/>
      <c r="BQ168" s="3"/>
      <c r="BR168" s="22"/>
      <c r="BS168" s="3"/>
      <c r="BT168" s="3"/>
      <c r="BU168" s="3"/>
      <c r="BV168" s="3"/>
      <c r="BW168" s="3"/>
      <c r="BX168" s="3"/>
      <c r="BZ168" s="22"/>
    </row>
    <row r="169" spans="47:78">
      <c r="AU169" s="3"/>
      <c r="AV169" s="3"/>
      <c r="AW169" s="3"/>
      <c r="AX169" s="3"/>
      <c r="AY169" s="3"/>
      <c r="AZ169" s="58"/>
      <c r="BA169" s="58"/>
      <c r="BB169" s="58"/>
      <c r="BC169" s="58"/>
      <c r="BD169" s="16"/>
      <c r="BE169" s="16"/>
      <c r="BF169" s="58"/>
      <c r="BG169" s="3"/>
      <c r="BH169" s="3"/>
      <c r="BI169" s="3"/>
      <c r="BJ169" s="16"/>
      <c r="BK169" s="16"/>
      <c r="BL169" s="16"/>
      <c r="BM169" s="3"/>
      <c r="BN169" s="16"/>
      <c r="BO169" s="3"/>
      <c r="BP169" s="3"/>
      <c r="BQ169" s="3"/>
      <c r="BR169" s="22"/>
      <c r="BS169" s="3"/>
      <c r="BT169" s="3"/>
      <c r="BU169" s="3"/>
      <c r="BV169" s="3"/>
      <c r="BW169" s="3"/>
      <c r="BX169" s="3"/>
      <c r="BZ169" s="22"/>
    </row>
    <row r="170" spans="47:78">
      <c r="AU170" s="3"/>
      <c r="AV170" s="3"/>
      <c r="AW170" s="3"/>
      <c r="AX170" s="3"/>
      <c r="AY170" s="3"/>
      <c r="AZ170" s="58"/>
      <c r="BA170" s="58"/>
      <c r="BB170" s="58"/>
      <c r="BC170" s="58"/>
      <c r="BD170" s="16"/>
      <c r="BE170" s="16"/>
      <c r="BF170" s="58"/>
      <c r="BG170" s="3"/>
      <c r="BH170" s="3"/>
      <c r="BI170" s="3"/>
      <c r="BJ170" s="16"/>
      <c r="BK170" s="16"/>
      <c r="BL170" s="16"/>
      <c r="BM170" s="3"/>
      <c r="BN170" s="16"/>
      <c r="BO170" s="3"/>
      <c r="BP170" s="3"/>
      <c r="BQ170" s="3"/>
      <c r="BR170" s="22"/>
      <c r="BS170" s="3"/>
      <c r="BT170" s="3"/>
      <c r="BU170" s="3"/>
      <c r="BV170" s="3"/>
      <c r="BW170" s="3"/>
      <c r="BX170" s="3"/>
      <c r="BZ170" s="22"/>
    </row>
    <row r="171" spans="47:78">
      <c r="AU171" s="3"/>
      <c r="AV171" s="3"/>
      <c r="AW171" s="3"/>
      <c r="AX171" s="3"/>
      <c r="AY171" s="3"/>
      <c r="AZ171" s="58"/>
      <c r="BA171" s="58"/>
      <c r="BB171" s="58"/>
      <c r="BC171" s="58"/>
      <c r="BD171" s="16"/>
      <c r="BE171" s="16"/>
      <c r="BF171" s="58"/>
      <c r="BG171" s="3"/>
      <c r="BH171" s="3"/>
      <c r="BI171" s="3"/>
      <c r="BJ171" s="16"/>
      <c r="BK171" s="16"/>
      <c r="BL171" s="16"/>
      <c r="BM171" s="3"/>
      <c r="BN171" s="16"/>
      <c r="BO171" s="3"/>
      <c r="BP171" s="3"/>
      <c r="BQ171" s="3"/>
      <c r="BR171" s="22"/>
      <c r="BS171" s="3"/>
      <c r="BT171" s="3"/>
      <c r="BU171" s="3"/>
      <c r="BV171" s="3"/>
      <c r="BW171" s="3"/>
      <c r="BX171" s="3"/>
      <c r="BZ171" s="22"/>
    </row>
    <row r="172" spans="47:78">
      <c r="AU172" s="3"/>
      <c r="AV172" s="3"/>
      <c r="AW172" s="3"/>
      <c r="AX172" s="3"/>
      <c r="AY172" s="3"/>
      <c r="AZ172" s="58"/>
      <c r="BA172" s="58"/>
      <c r="BB172" s="58"/>
      <c r="BC172" s="58"/>
      <c r="BD172" s="16"/>
      <c r="BE172" s="16"/>
      <c r="BF172" s="58"/>
      <c r="BG172" s="3"/>
      <c r="BH172" s="3"/>
      <c r="BI172" s="3"/>
      <c r="BJ172" s="16"/>
      <c r="BK172" s="16"/>
      <c r="BL172" s="16"/>
      <c r="BM172" s="3"/>
      <c r="BN172" s="16"/>
      <c r="BO172" s="3"/>
      <c r="BP172" s="3"/>
      <c r="BQ172" s="3"/>
      <c r="BR172" s="22"/>
      <c r="BS172" s="3"/>
      <c r="BT172" s="3"/>
      <c r="BU172" s="3"/>
      <c r="BV172" s="3"/>
      <c r="BW172" s="3"/>
      <c r="BX172" s="3"/>
      <c r="BZ172" s="22"/>
    </row>
    <row r="173" spans="47:78">
      <c r="AU173" s="3"/>
      <c r="AV173" s="3"/>
      <c r="AW173" s="3"/>
      <c r="AX173" s="3"/>
      <c r="AY173" s="3"/>
      <c r="AZ173" s="58"/>
      <c r="BA173" s="58"/>
      <c r="BB173" s="58"/>
      <c r="BC173" s="58"/>
      <c r="BD173" s="16"/>
      <c r="BE173" s="16"/>
      <c r="BF173" s="58"/>
      <c r="BG173" s="3"/>
      <c r="BH173" s="3"/>
      <c r="BI173" s="3"/>
      <c r="BJ173" s="16"/>
      <c r="BK173" s="16"/>
      <c r="BL173" s="16"/>
      <c r="BM173" s="3"/>
      <c r="BN173" s="16"/>
      <c r="BO173" s="3"/>
      <c r="BP173" s="3"/>
      <c r="BQ173" s="3"/>
      <c r="BR173" s="22"/>
      <c r="BS173" s="3"/>
      <c r="BT173" s="3"/>
      <c r="BU173" s="3"/>
      <c r="BV173" s="3"/>
      <c r="BW173" s="3"/>
      <c r="BX173" s="3"/>
      <c r="BZ173" s="22"/>
    </row>
    <row r="174" spans="47:78">
      <c r="AU174" s="3"/>
      <c r="AV174" s="3"/>
      <c r="AW174" s="3"/>
      <c r="AX174" s="3"/>
      <c r="AY174" s="3"/>
      <c r="AZ174" s="58"/>
      <c r="BA174" s="58"/>
      <c r="BB174" s="58"/>
      <c r="BC174" s="58"/>
      <c r="BD174" s="16"/>
      <c r="BE174" s="16"/>
      <c r="BF174" s="58"/>
      <c r="BG174" s="3"/>
      <c r="BH174" s="3"/>
      <c r="BI174" s="3"/>
      <c r="BJ174" s="16"/>
      <c r="BK174" s="16"/>
      <c r="BL174" s="16"/>
      <c r="BM174" s="3"/>
      <c r="BN174" s="16"/>
      <c r="BO174" s="3"/>
      <c r="BP174" s="3"/>
      <c r="BQ174" s="3"/>
      <c r="BR174" s="22"/>
      <c r="BS174" s="3"/>
      <c r="BT174" s="3"/>
      <c r="BU174" s="3"/>
      <c r="BV174" s="3"/>
      <c r="BW174" s="3"/>
      <c r="BX174" s="3"/>
      <c r="BZ174" s="22"/>
    </row>
    <row r="175" spans="47:78">
      <c r="AU175" s="3"/>
      <c r="AV175" s="3"/>
      <c r="AW175" s="3"/>
      <c r="AX175" s="3"/>
      <c r="AY175" s="3"/>
      <c r="AZ175" s="58"/>
      <c r="BA175" s="58"/>
      <c r="BB175" s="58"/>
      <c r="BC175" s="58"/>
      <c r="BD175" s="16"/>
      <c r="BE175" s="16"/>
      <c r="BF175" s="58"/>
      <c r="BG175" s="3"/>
      <c r="BH175" s="3"/>
      <c r="BI175" s="3"/>
      <c r="BJ175" s="16"/>
      <c r="BK175" s="16"/>
      <c r="BL175" s="16"/>
      <c r="BM175" s="3"/>
      <c r="BN175" s="16"/>
      <c r="BO175" s="3"/>
      <c r="BP175" s="3"/>
      <c r="BQ175" s="3"/>
      <c r="BR175" s="22"/>
      <c r="BS175" s="3"/>
      <c r="BT175" s="3"/>
      <c r="BU175" s="3"/>
      <c r="BV175" s="3"/>
      <c r="BW175" s="3"/>
      <c r="BX175" s="3"/>
      <c r="BZ175" s="22"/>
    </row>
    <row r="176" spans="47:78">
      <c r="AU176" s="3"/>
      <c r="AV176" s="3"/>
      <c r="AW176" s="3"/>
      <c r="AX176" s="3"/>
      <c r="AY176" s="3"/>
      <c r="AZ176" s="58"/>
      <c r="BA176" s="58"/>
      <c r="BB176" s="58"/>
      <c r="BC176" s="58"/>
      <c r="BD176" s="16"/>
      <c r="BE176" s="16"/>
      <c r="BF176" s="58"/>
      <c r="BG176" s="3"/>
      <c r="BH176" s="3"/>
      <c r="BI176" s="3"/>
      <c r="BJ176" s="16"/>
      <c r="BK176" s="16"/>
      <c r="BL176" s="16"/>
      <c r="BM176" s="3"/>
      <c r="BN176" s="16"/>
      <c r="BO176" s="3"/>
      <c r="BP176" s="3"/>
      <c r="BQ176" s="3"/>
      <c r="BR176" s="22"/>
      <c r="BS176" s="3"/>
      <c r="BT176" s="3"/>
      <c r="BU176" s="3"/>
      <c r="BV176" s="3"/>
      <c r="BW176" s="3"/>
      <c r="BX176" s="3"/>
      <c r="BZ176" s="22"/>
    </row>
    <row r="177" spans="47:78">
      <c r="AU177" s="3"/>
      <c r="AV177" s="3"/>
      <c r="AW177" s="3"/>
      <c r="AX177" s="3"/>
      <c r="AY177" s="3"/>
      <c r="AZ177" s="58"/>
      <c r="BA177" s="58"/>
      <c r="BB177" s="58"/>
      <c r="BC177" s="58"/>
      <c r="BD177" s="16"/>
      <c r="BE177" s="16"/>
      <c r="BF177" s="58"/>
      <c r="BG177" s="3"/>
      <c r="BH177" s="3"/>
      <c r="BI177" s="3"/>
      <c r="BJ177" s="16"/>
      <c r="BK177" s="16"/>
      <c r="BL177" s="16"/>
      <c r="BM177" s="3"/>
      <c r="BN177" s="16"/>
      <c r="BO177" s="3"/>
      <c r="BP177" s="3"/>
      <c r="BQ177" s="3"/>
      <c r="BR177" s="22"/>
      <c r="BS177" s="3"/>
      <c r="BT177" s="3"/>
      <c r="BU177" s="3"/>
      <c r="BV177" s="3"/>
      <c r="BW177" s="3"/>
      <c r="BX177" s="3"/>
      <c r="BZ177" s="22"/>
    </row>
    <row r="178" spans="47:78">
      <c r="AU178" s="3"/>
      <c r="AV178" s="3"/>
      <c r="AW178" s="3"/>
      <c r="AX178" s="3"/>
      <c r="AY178" s="3"/>
      <c r="AZ178" s="58"/>
      <c r="BA178" s="58"/>
      <c r="BB178" s="58"/>
      <c r="BC178" s="58"/>
      <c r="BD178" s="16"/>
      <c r="BE178" s="16"/>
      <c r="BF178" s="58"/>
      <c r="BG178" s="3"/>
      <c r="BH178" s="3"/>
      <c r="BI178" s="3"/>
      <c r="BJ178" s="16"/>
      <c r="BK178" s="16"/>
      <c r="BL178" s="16"/>
      <c r="BM178" s="3"/>
      <c r="BN178" s="16"/>
      <c r="BO178" s="3"/>
      <c r="BP178" s="3"/>
      <c r="BQ178" s="3"/>
      <c r="BR178" s="22"/>
      <c r="BS178" s="3"/>
      <c r="BT178" s="3"/>
      <c r="BU178" s="3"/>
      <c r="BV178" s="3"/>
      <c r="BW178" s="3"/>
      <c r="BX178" s="3"/>
      <c r="BZ178" s="22"/>
    </row>
    <row r="179" spans="47:78">
      <c r="AU179" s="3"/>
      <c r="AV179" s="3"/>
      <c r="AW179" s="3"/>
      <c r="AX179" s="3"/>
      <c r="AY179" s="3"/>
      <c r="AZ179" s="58"/>
      <c r="BA179" s="58"/>
      <c r="BB179" s="58"/>
      <c r="BC179" s="58"/>
      <c r="BD179" s="16"/>
      <c r="BE179" s="16"/>
      <c r="BF179" s="58"/>
      <c r="BG179" s="3"/>
      <c r="BH179" s="3"/>
      <c r="BI179" s="3"/>
      <c r="BJ179" s="16"/>
      <c r="BK179" s="16"/>
      <c r="BL179" s="16"/>
      <c r="BM179" s="3"/>
      <c r="BN179" s="16"/>
      <c r="BO179" s="3"/>
      <c r="BP179" s="3"/>
      <c r="BQ179" s="3"/>
      <c r="BR179" s="22"/>
      <c r="BS179" s="3"/>
      <c r="BT179" s="3"/>
      <c r="BU179" s="3"/>
      <c r="BV179" s="3"/>
      <c r="BW179" s="3"/>
      <c r="BX179" s="3"/>
      <c r="BZ179" s="22"/>
    </row>
    <row r="180" spans="47:78">
      <c r="AU180" s="3"/>
      <c r="AV180" s="3"/>
      <c r="AW180" s="3"/>
      <c r="AX180" s="3"/>
      <c r="AY180" s="3"/>
      <c r="AZ180" s="58"/>
      <c r="BA180" s="58"/>
      <c r="BB180" s="58"/>
      <c r="BC180" s="58"/>
      <c r="BD180" s="16"/>
      <c r="BE180" s="16"/>
      <c r="BF180" s="58"/>
      <c r="BG180" s="3"/>
      <c r="BH180" s="3"/>
      <c r="BI180" s="3"/>
      <c r="BJ180" s="16"/>
      <c r="BK180" s="16"/>
      <c r="BL180" s="16"/>
      <c r="BM180" s="3"/>
      <c r="BN180" s="16"/>
      <c r="BO180" s="3"/>
      <c r="BP180" s="3"/>
      <c r="BQ180" s="3"/>
      <c r="BR180" s="22"/>
      <c r="BS180" s="3"/>
      <c r="BT180" s="3"/>
      <c r="BU180" s="3"/>
      <c r="BV180" s="3"/>
      <c r="BW180" s="3"/>
      <c r="BX180" s="3"/>
      <c r="BZ180" s="22"/>
    </row>
    <row r="181" spans="47:78">
      <c r="AU181" s="3"/>
      <c r="AV181" s="3"/>
      <c r="AW181" s="3"/>
      <c r="AX181" s="3"/>
      <c r="AY181" s="3"/>
      <c r="AZ181" s="58"/>
      <c r="BA181" s="58"/>
      <c r="BB181" s="58"/>
      <c r="BC181" s="58"/>
      <c r="BD181" s="16"/>
      <c r="BE181" s="16"/>
      <c r="BF181" s="58"/>
      <c r="BG181" s="3"/>
      <c r="BH181" s="3"/>
      <c r="BI181" s="3"/>
      <c r="BJ181" s="16"/>
      <c r="BK181" s="16"/>
      <c r="BL181" s="16"/>
      <c r="BM181" s="3"/>
      <c r="BN181" s="16"/>
      <c r="BO181" s="3"/>
      <c r="BP181" s="3"/>
      <c r="BQ181" s="3"/>
      <c r="BR181" s="22"/>
      <c r="BS181" s="3"/>
      <c r="BT181" s="3"/>
      <c r="BU181" s="3"/>
      <c r="BV181" s="3"/>
      <c r="BW181" s="3"/>
      <c r="BX181" s="3"/>
      <c r="BZ181" s="22"/>
    </row>
    <row r="182" spans="47:78">
      <c r="AU182" s="3"/>
      <c r="AV182" s="3"/>
      <c r="AW182" s="3"/>
      <c r="AX182" s="3"/>
      <c r="AY182" s="3"/>
      <c r="AZ182" s="58"/>
      <c r="BA182" s="58"/>
      <c r="BB182" s="58"/>
      <c r="BC182" s="58"/>
      <c r="BD182" s="16"/>
      <c r="BE182" s="16"/>
      <c r="BF182" s="58"/>
      <c r="BG182" s="3"/>
      <c r="BH182" s="3"/>
      <c r="BI182" s="3"/>
      <c r="BJ182" s="16"/>
      <c r="BK182" s="16"/>
      <c r="BL182" s="16"/>
      <c r="BM182" s="3"/>
      <c r="BN182" s="16"/>
      <c r="BO182" s="3"/>
      <c r="BP182" s="3"/>
      <c r="BQ182" s="3"/>
      <c r="BR182" s="22"/>
      <c r="BS182" s="3"/>
      <c r="BT182" s="3"/>
      <c r="BU182" s="3"/>
      <c r="BV182" s="3"/>
      <c r="BW182" s="3"/>
      <c r="BX182" s="3"/>
      <c r="BZ182" s="22"/>
    </row>
    <row r="183" spans="47:78">
      <c r="AU183" s="3"/>
      <c r="AV183" s="3"/>
      <c r="AW183" s="3"/>
      <c r="AX183" s="3"/>
      <c r="AY183" s="3"/>
      <c r="AZ183" s="58"/>
      <c r="BA183" s="58"/>
      <c r="BB183" s="58"/>
      <c r="BC183" s="58"/>
      <c r="BD183" s="16"/>
      <c r="BE183" s="16"/>
      <c r="BF183" s="58"/>
      <c r="BG183" s="3"/>
      <c r="BH183" s="3"/>
      <c r="BI183" s="3"/>
      <c r="BJ183" s="16"/>
      <c r="BK183" s="16"/>
      <c r="BL183" s="16"/>
      <c r="BM183" s="3"/>
      <c r="BN183" s="16"/>
      <c r="BO183" s="3"/>
      <c r="BP183" s="3"/>
      <c r="BQ183" s="3"/>
      <c r="BR183" s="22"/>
      <c r="BS183" s="3"/>
      <c r="BT183" s="3"/>
      <c r="BU183" s="3"/>
      <c r="BV183" s="3"/>
      <c r="BW183" s="3"/>
      <c r="BX183" s="3"/>
      <c r="BZ183" s="22"/>
    </row>
    <row r="184" spans="47:78">
      <c r="AU184" s="3"/>
      <c r="AV184" s="3"/>
      <c r="AW184" s="3"/>
      <c r="AX184" s="3"/>
      <c r="AY184" s="3"/>
      <c r="AZ184" s="58"/>
      <c r="BA184" s="58"/>
      <c r="BB184" s="58"/>
      <c r="BC184" s="58"/>
      <c r="BD184" s="16"/>
      <c r="BE184" s="16"/>
      <c r="BF184" s="58"/>
      <c r="BG184" s="3"/>
      <c r="BH184" s="3"/>
      <c r="BI184" s="3"/>
      <c r="BJ184" s="16"/>
      <c r="BK184" s="16"/>
      <c r="BL184" s="16"/>
      <c r="BM184" s="3"/>
      <c r="BN184" s="16"/>
      <c r="BO184" s="3"/>
      <c r="BP184" s="3"/>
      <c r="BQ184" s="3"/>
      <c r="BR184" s="22"/>
      <c r="BS184" s="3"/>
      <c r="BT184" s="3"/>
      <c r="BU184" s="3"/>
      <c r="BV184" s="3"/>
      <c r="BW184" s="3"/>
      <c r="BX184" s="3"/>
      <c r="BZ184" s="22"/>
    </row>
    <row r="185" spans="47:78">
      <c r="AU185" s="3"/>
      <c r="AV185" s="3"/>
      <c r="AW185" s="3"/>
      <c r="AX185" s="3"/>
      <c r="AY185" s="3"/>
      <c r="AZ185" s="58"/>
      <c r="BA185" s="58"/>
      <c r="BB185" s="58"/>
      <c r="BC185" s="58"/>
      <c r="BD185" s="16"/>
      <c r="BE185" s="16"/>
      <c r="BF185" s="58"/>
      <c r="BG185" s="3"/>
      <c r="BH185" s="3"/>
      <c r="BI185" s="3"/>
      <c r="BJ185" s="16"/>
      <c r="BK185" s="16"/>
      <c r="BL185" s="16"/>
      <c r="BM185" s="3"/>
      <c r="BN185" s="16"/>
      <c r="BO185" s="3"/>
      <c r="BP185" s="3"/>
      <c r="BQ185" s="3"/>
      <c r="BR185" s="22"/>
      <c r="BS185" s="3"/>
      <c r="BT185" s="3"/>
      <c r="BU185" s="3"/>
      <c r="BV185" s="3"/>
      <c r="BW185" s="3"/>
      <c r="BX185" s="3"/>
      <c r="BZ185" s="22"/>
    </row>
    <row r="186" spans="47:78">
      <c r="AU186" s="3"/>
      <c r="AV186" s="3"/>
      <c r="AW186" s="3"/>
      <c r="AX186" s="3"/>
      <c r="AY186" s="3"/>
      <c r="AZ186" s="58"/>
      <c r="BA186" s="58"/>
      <c r="BB186" s="58"/>
      <c r="BC186" s="58"/>
      <c r="BD186" s="16"/>
      <c r="BE186" s="16"/>
      <c r="BF186" s="58"/>
      <c r="BG186" s="3"/>
      <c r="BH186" s="3"/>
      <c r="BI186" s="3"/>
      <c r="BJ186" s="16"/>
      <c r="BK186" s="16"/>
      <c r="BL186" s="16"/>
      <c r="BM186" s="3"/>
      <c r="BN186" s="16"/>
      <c r="BO186" s="3"/>
      <c r="BP186" s="3"/>
      <c r="BQ186" s="3"/>
      <c r="BR186" s="22"/>
      <c r="BS186" s="3"/>
      <c r="BT186" s="3"/>
      <c r="BU186" s="3"/>
      <c r="BV186" s="3"/>
      <c r="BW186" s="3"/>
      <c r="BX186" s="3"/>
      <c r="BZ186" s="22"/>
    </row>
    <row r="187" spans="47:78">
      <c r="AU187" s="3"/>
      <c r="AV187" s="3"/>
      <c r="AW187" s="3"/>
      <c r="AX187" s="3"/>
      <c r="AY187" s="3"/>
      <c r="AZ187" s="58"/>
      <c r="BA187" s="58"/>
      <c r="BB187" s="58"/>
      <c r="BC187" s="58"/>
      <c r="BD187" s="16"/>
      <c r="BE187" s="16"/>
      <c r="BF187" s="58"/>
      <c r="BG187" s="3"/>
      <c r="BH187" s="3"/>
      <c r="BI187" s="3"/>
      <c r="BJ187" s="16"/>
      <c r="BK187" s="16"/>
      <c r="BL187" s="16"/>
      <c r="BM187" s="3"/>
      <c r="BN187" s="16"/>
      <c r="BO187" s="3"/>
      <c r="BP187" s="3"/>
      <c r="BQ187" s="3"/>
      <c r="BR187" s="22"/>
      <c r="BS187" s="3"/>
      <c r="BT187" s="3"/>
      <c r="BU187" s="3"/>
      <c r="BV187" s="3"/>
      <c r="BW187" s="3"/>
      <c r="BX187" s="3"/>
      <c r="BZ187" s="22"/>
    </row>
    <row r="188" spans="47:78">
      <c r="AU188" s="3"/>
      <c r="AV188" s="3"/>
      <c r="AW188" s="3"/>
      <c r="AX188" s="3"/>
      <c r="AY188" s="3"/>
      <c r="AZ188" s="58"/>
      <c r="BA188" s="58"/>
      <c r="BB188" s="58"/>
      <c r="BC188" s="58"/>
      <c r="BD188" s="16"/>
      <c r="BE188" s="16"/>
      <c r="BF188" s="58"/>
      <c r="BG188" s="3"/>
      <c r="BH188" s="3"/>
      <c r="BI188" s="3"/>
      <c r="BJ188" s="16"/>
      <c r="BK188" s="16"/>
      <c r="BL188" s="16"/>
      <c r="BM188" s="3"/>
      <c r="BN188" s="16"/>
      <c r="BO188" s="3"/>
      <c r="BP188" s="3"/>
      <c r="BQ188" s="3"/>
      <c r="BR188" s="22"/>
      <c r="BS188" s="3"/>
      <c r="BT188" s="3"/>
      <c r="BU188" s="3"/>
      <c r="BV188" s="3"/>
      <c r="BW188" s="3"/>
      <c r="BX188" s="3"/>
      <c r="BZ188" s="22"/>
    </row>
    <row r="189" spans="47:78">
      <c r="AU189" s="3"/>
      <c r="AV189" s="3"/>
      <c r="AW189" s="3"/>
      <c r="AX189" s="3"/>
      <c r="AY189" s="3"/>
      <c r="AZ189" s="58"/>
      <c r="BA189" s="58"/>
      <c r="BB189" s="58"/>
      <c r="BC189" s="58"/>
      <c r="BD189" s="16"/>
      <c r="BE189" s="16"/>
      <c r="BF189" s="58"/>
      <c r="BG189" s="3"/>
      <c r="BH189" s="3"/>
      <c r="BI189" s="3"/>
      <c r="BJ189" s="16"/>
      <c r="BK189" s="16"/>
      <c r="BL189" s="16"/>
      <c r="BM189" s="3"/>
      <c r="BN189" s="16"/>
      <c r="BO189" s="3"/>
      <c r="BP189" s="3"/>
      <c r="BQ189" s="3"/>
      <c r="BR189" s="22"/>
      <c r="BS189" s="3"/>
      <c r="BT189" s="3"/>
      <c r="BU189" s="3"/>
      <c r="BV189" s="3"/>
      <c r="BW189" s="3"/>
      <c r="BX189" s="3"/>
      <c r="BZ189" s="22"/>
    </row>
    <row r="190" spans="47:78">
      <c r="AU190" s="3"/>
      <c r="AV190" s="3"/>
      <c r="AW190" s="3"/>
      <c r="AX190" s="3"/>
      <c r="AY190" s="3"/>
      <c r="AZ190" s="58"/>
      <c r="BA190" s="58"/>
      <c r="BB190" s="58"/>
      <c r="BC190" s="58"/>
      <c r="BD190" s="16"/>
      <c r="BE190" s="16"/>
      <c r="BF190" s="58"/>
      <c r="BG190" s="3"/>
      <c r="BH190" s="3"/>
      <c r="BI190" s="3"/>
      <c r="BJ190" s="16"/>
      <c r="BK190" s="16"/>
      <c r="BL190" s="16"/>
      <c r="BM190" s="3"/>
      <c r="BN190" s="16"/>
      <c r="BO190" s="3"/>
      <c r="BP190" s="3"/>
      <c r="BQ190" s="3"/>
      <c r="BR190" s="22"/>
      <c r="BS190" s="3"/>
      <c r="BT190" s="3"/>
      <c r="BU190" s="3"/>
      <c r="BV190" s="3"/>
      <c r="BW190" s="3"/>
      <c r="BX190" s="3"/>
      <c r="BZ190" s="22"/>
    </row>
    <row r="191" spans="47:78">
      <c r="AU191" s="3"/>
      <c r="AV191" s="3"/>
      <c r="AW191" s="3"/>
      <c r="AX191" s="3"/>
      <c r="AY191" s="3"/>
      <c r="AZ191" s="58"/>
      <c r="BA191" s="58"/>
      <c r="BB191" s="58"/>
      <c r="BC191" s="58"/>
      <c r="BD191" s="16"/>
      <c r="BE191" s="16"/>
      <c r="BF191" s="58"/>
      <c r="BG191" s="3"/>
      <c r="BH191" s="3"/>
      <c r="BI191" s="3"/>
      <c r="BJ191" s="16"/>
      <c r="BK191" s="16"/>
      <c r="BL191" s="16"/>
      <c r="BM191" s="3"/>
      <c r="BN191" s="16"/>
      <c r="BO191" s="3"/>
      <c r="BP191" s="3"/>
      <c r="BQ191" s="3"/>
      <c r="BR191" s="22"/>
      <c r="BS191" s="3"/>
      <c r="BT191" s="3"/>
      <c r="BU191" s="3"/>
      <c r="BV191" s="3"/>
      <c r="BW191" s="3"/>
      <c r="BX191" s="3"/>
      <c r="BZ191" s="22"/>
    </row>
    <row r="192" spans="47:78">
      <c r="AU192" s="3"/>
      <c r="AV192" s="3"/>
      <c r="AW192" s="3"/>
      <c r="AX192" s="3"/>
      <c r="AY192" s="3"/>
      <c r="AZ192" s="58"/>
      <c r="BA192" s="58"/>
      <c r="BB192" s="58"/>
      <c r="BC192" s="58"/>
      <c r="BD192" s="16"/>
      <c r="BE192" s="16"/>
      <c r="BF192" s="58"/>
      <c r="BG192" s="3"/>
      <c r="BH192" s="3"/>
      <c r="BI192" s="3"/>
      <c r="BJ192" s="16"/>
      <c r="BK192" s="16"/>
      <c r="BL192" s="16"/>
      <c r="BM192" s="3"/>
      <c r="BN192" s="16"/>
      <c r="BO192" s="3"/>
      <c r="BP192" s="3"/>
      <c r="BQ192" s="3"/>
      <c r="BR192" s="22"/>
      <c r="BS192" s="3"/>
      <c r="BT192" s="3"/>
      <c r="BU192" s="3"/>
      <c r="BV192" s="3"/>
      <c r="BW192" s="3"/>
      <c r="BX192" s="3"/>
      <c r="BZ192" s="22"/>
    </row>
    <row r="193" spans="43:78">
      <c r="AU193" s="3"/>
      <c r="AV193" s="3"/>
      <c r="AW193" s="3"/>
      <c r="AX193" s="3"/>
      <c r="AY193" s="3"/>
      <c r="AZ193" s="58"/>
      <c r="BA193" s="58"/>
      <c r="BB193" s="58"/>
      <c r="BC193" s="58"/>
      <c r="BD193" s="16"/>
      <c r="BE193" s="16"/>
      <c r="BF193" s="58"/>
      <c r="BG193" s="3"/>
      <c r="BH193" s="3"/>
      <c r="BI193" s="3"/>
      <c r="BJ193" s="16"/>
      <c r="BK193" s="16"/>
      <c r="BL193" s="16"/>
      <c r="BM193" s="3"/>
      <c r="BN193" s="16"/>
      <c r="BO193" s="3"/>
      <c r="BP193" s="3"/>
      <c r="BQ193" s="3"/>
      <c r="BR193" s="22"/>
      <c r="BS193" s="3"/>
      <c r="BT193" s="3"/>
      <c r="BU193" s="3"/>
      <c r="BV193" s="3"/>
      <c r="BW193" s="3"/>
      <c r="BX193" s="3"/>
      <c r="BZ193" s="22"/>
    </row>
    <row r="194" spans="43:78">
      <c r="AU194" s="3"/>
      <c r="AV194" s="3"/>
      <c r="AW194" s="3"/>
      <c r="AX194" s="3"/>
      <c r="AY194" s="3"/>
      <c r="AZ194" s="58"/>
      <c r="BA194" s="58"/>
      <c r="BB194" s="58"/>
      <c r="BC194" s="58"/>
      <c r="BD194" s="16"/>
      <c r="BE194" s="16"/>
      <c r="BF194" s="58"/>
      <c r="BG194" s="3"/>
      <c r="BH194" s="3"/>
      <c r="BI194" s="3"/>
      <c r="BJ194" s="16"/>
      <c r="BK194" s="16"/>
      <c r="BL194" s="16"/>
      <c r="BM194" s="3"/>
      <c r="BN194" s="16"/>
      <c r="BO194" s="3"/>
      <c r="BP194" s="3"/>
      <c r="BQ194" s="3"/>
      <c r="BR194" s="22"/>
      <c r="BS194" s="3"/>
      <c r="BT194" s="3"/>
      <c r="BU194" s="3"/>
      <c r="BV194" s="3"/>
      <c r="BW194" s="3"/>
      <c r="BX194" s="3"/>
      <c r="BZ194" s="22"/>
    </row>
    <row r="195" spans="43:78">
      <c r="AU195" s="3"/>
      <c r="AV195" s="3"/>
      <c r="AW195" s="3"/>
      <c r="AX195" s="3"/>
      <c r="AY195" s="3"/>
      <c r="AZ195" s="58"/>
      <c r="BA195" s="58"/>
      <c r="BB195" s="58"/>
      <c r="BC195" s="58"/>
      <c r="BD195" s="16"/>
      <c r="BE195" s="16"/>
      <c r="BF195" s="58"/>
      <c r="BG195" s="3"/>
      <c r="BH195" s="3"/>
      <c r="BI195" s="3"/>
      <c r="BJ195" s="16"/>
      <c r="BK195" s="16"/>
      <c r="BL195" s="16"/>
      <c r="BM195" s="3"/>
      <c r="BN195" s="16"/>
      <c r="BO195" s="3"/>
      <c r="BP195" s="3"/>
      <c r="BQ195" s="3"/>
      <c r="BR195" s="22"/>
      <c r="BS195" s="3"/>
      <c r="BT195" s="3"/>
      <c r="BU195" s="3"/>
      <c r="BV195" s="3"/>
      <c r="BW195" s="3"/>
      <c r="BX195" s="3"/>
      <c r="BZ195" s="22"/>
    </row>
    <row r="196" spans="43:78">
      <c r="AU196" s="3"/>
      <c r="AV196" s="3"/>
      <c r="AW196" s="3"/>
      <c r="AX196" s="3"/>
      <c r="AY196" s="3"/>
      <c r="AZ196" s="58"/>
      <c r="BA196" s="58"/>
      <c r="BB196" s="58"/>
      <c r="BC196" s="58"/>
      <c r="BD196" s="16"/>
      <c r="BE196" s="16"/>
      <c r="BF196" s="58"/>
      <c r="BG196" s="3"/>
      <c r="BH196" s="3"/>
      <c r="BI196" s="3"/>
      <c r="BJ196" s="16"/>
      <c r="BK196" s="16"/>
      <c r="BL196" s="16"/>
      <c r="BM196" s="3"/>
      <c r="BN196" s="16"/>
      <c r="BO196" s="3"/>
      <c r="BP196" s="3"/>
      <c r="BQ196" s="3"/>
      <c r="BR196" s="22"/>
      <c r="BS196" s="3"/>
      <c r="BT196" s="3"/>
      <c r="BU196" s="3"/>
      <c r="BV196" s="3"/>
      <c r="BW196" s="3"/>
      <c r="BX196" s="3"/>
      <c r="BZ196" s="22"/>
    </row>
    <row r="197" spans="43:78">
      <c r="AU197" s="3"/>
      <c r="AV197" s="3"/>
      <c r="AW197" s="3"/>
      <c r="AX197" s="3"/>
      <c r="AY197" s="3"/>
      <c r="AZ197" s="58"/>
      <c r="BA197" s="58"/>
      <c r="BB197" s="58"/>
      <c r="BC197" s="58"/>
      <c r="BD197" s="16"/>
      <c r="BE197" s="16"/>
      <c r="BF197" s="58"/>
      <c r="BG197" s="3"/>
      <c r="BH197" s="3"/>
      <c r="BI197" s="3"/>
      <c r="BJ197" s="16"/>
      <c r="BK197" s="16"/>
      <c r="BL197" s="16"/>
      <c r="BM197" s="3"/>
      <c r="BN197" s="16"/>
      <c r="BO197" s="3"/>
      <c r="BP197" s="3"/>
      <c r="BQ197" s="3"/>
      <c r="BR197" s="22"/>
      <c r="BS197" s="3"/>
      <c r="BT197" s="3"/>
      <c r="BU197" s="3"/>
      <c r="BV197" s="3"/>
      <c r="BW197" s="3"/>
      <c r="BX197" s="3"/>
      <c r="BZ197" s="22"/>
    </row>
    <row r="198" spans="43:78">
      <c r="AU198" s="3"/>
      <c r="AV198" s="3"/>
      <c r="AW198" s="3"/>
      <c r="AX198" s="3"/>
      <c r="AY198" s="3"/>
      <c r="AZ198" s="58"/>
      <c r="BA198" s="58"/>
      <c r="BB198" s="58"/>
      <c r="BC198" s="58"/>
      <c r="BD198" s="16"/>
      <c r="BE198" s="16"/>
      <c r="BF198" s="58"/>
      <c r="BG198" s="3"/>
      <c r="BH198" s="3"/>
      <c r="BI198" s="3"/>
      <c r="BJ198" s="16"/>
      <c r="BK198" s="16"/>
      <c r="BL198" s="16"/>
      <c r="BM198" s="3"/>
      <c r="BN198" s="16"/>
      <c r="BO198" s="3"/>
      <c r="BP198" s="3"/>
      <c r="BQ198" s="3"/>
      <c r="BR198" s="22"/>
      <c r="BS198" s="3"/>
      <c r="BT198" s="3"/>
      <c r="BU198" s="3"/>
      <c r="BV198" s="3"/>
      <c r="BW198" s="3"/>
      <c r="BX198" s="3"/>
      <c r="BZ198" s="22"/>
    </row>
    <row r="199" spans="43:78">
      <c r="AU199" s="3"/>
      <c r="AV199" s="3"/>
      <c r="AW199" s="3"/>
      <c r="AX199" s="3"/>
      <c r="AY199" s="3"/>
      <c r="AZ199" s="58"/>
      <c r="BA199" s="58"/>
      <c r="BB199" s="58"/>
      <c r="BC199" s="58"/>
      <c r="BD199" s="16"/>
      <c r="BE199" s="16"/>
      <c r="BF199" s="58"/>
      <c r="BG199" s="3"/>
      <c r="BH199" s="3"/>
      <c r="BI199" s="3"/>
      <c r="BJ199" s="16"/>
      <c r="BK199" s="16"/>
      <c r="BL199" s="16"/>
      <c r="BM199" s="3"/>
      <c r="BN199" s="16"/>
      <c r="BO199" s="3"/>
      <c r="BP199" s="3"/>
      <c r="BQ199" s="3"/>
      <c r="BR199" s="22"/>
      <c r="BS199" s="3"/>
      <c r="BT199" s="3"/>
      <c r="BU199" s="3"/>
      <c r="BV199" s="3"/>
      <c r="BW199" s="3"/>
      <c r="BX199" s="3"/>
      <c r="BZ199" s="22"/>
    </row>
    <row r="200" spans="43:78">
      <c r="AU200" s="3"/>
      <c r="AV200" s="3"/>
      <c r="AW200" s="3"/>
      <c r="AX200" s="3"/>
      <c r="AY200" s="3"/>
      <c r="AZ200" s="58"/>
      <c r="BA200" s="58"/>
      <c r="BB200" s="58"/>
      <c r="BC200" s="58"/>
      <c r="BD200" s="16"/>
      <c r="BE200" s="16"/>
      <c r="BF200" s="58"/>
      <c r="BG200" s="3"/>
      <c r="BH200" s="3"/>
      <c r="BI200" s="3"/>
      <c r="BJ200" s="16"/>
      <c r="BK200" s="16"/>
      <c r="BL200" s="16"/>
      <c r="BM200" s="3"/>
      <c r="BN200" s="16"/>
      <c r="BO200" s="3"/>
      <c r="BP200" s="3"/>
      <c r="BQ200" s="3"/>
      <c r="BR200" s="22"/>
      <c r="BS200" s="3"/>
      <c r="BT200" s="3"/>
      <c r="BU200" s="3"/>
      <c r="BV200" s="3"/>
      <c r="BW200" s="3"/>
      <c r="BX200" s="3"/>
      <c r="BZ200" s="22"/>
    </row>
    <row r="201" spans="43:78">
      <c r="AQ201" s="152"/>
      <c r="AR201" s="153"/>
      <c r="AS201" s="153"/>
      <c r="AT201" s="22"/>
      <c r="AU201" s="3"/>
      <c r="AV201" s="3"/>
      <c r="AW201" s="3"/>
      <c r="AX201" s="3"/>
      <c r="AY201" s="3"/>
      <c r="AZ201" s="58"/>
      <c r="BA201" s="58"/>
      <c r="BB201" s="58"/>
      <c r="BC201" s="58"/>
      <c r="BD201" s="16"/>
      <c r="BE201" s="16"/>
      <c r="BF201" s="58"/>
      <c r="BG201" s="3"/>
      <c r="BH201" s="3"/>
      <c r="BI201" s="3"/>
      <c r="BJ201" s="16"/>
      <c r="BK201" s="16"/>
      <c r="BL201" s="16"/>
      <c r="BM201" s="3"/>
      <c r="BN201" s="16"/>
      <c r="BO201" s="3"/>
      <c r="BP201" s="3"/>
      <c r="BQ201" s="3"/>
      <c r="BR201" s="22"/>
      <c r="BS201" s="3"/>
      <c r="BT201" s="3"/>
      <c r="BU201" s="3"/>
      <c r="BV201" s="3"/>
      <c r="BW201" s="3"/>
      <c r="BX201" s="3"/>
      <c r="BY201" s="22"/>
      <c r="BZ201" s="22"/>
    </row>
    <row r="202" spans="43:78">
      <c r="AQ202" s="152"/>
      <c r="AR202" s="153"/>
      <c r="AS202" s="153"/>
      <c r="AT202" s="22"/>
      <c r="AU202" s="3"/>
      <c r="AV202" s="3"/>
      <c r="AW202" s="3"/>
      <c r="AX202" s="3"/>
      <c r="AY202" s="3"/>
      <c r="AZ202" s="58"/>
      <c r="BA202" s="58"/>
      <c r="BB202" s="58"/>
      <c r="BC202" s="58"/>
      <c r="BD202" s="16"/>
      <c r="BE202" s="16"/>
      <c r="BF202" s="58"/>
      <c r="BG202" s="3"/>
      <c r="BH202" s="3"/>
      <c r="BI202" s="3"/>
      <c r="BJ202" s="16"/>
      <c r="BK202" s="16"/>
      <c r="BL202" s="16"/>
      <c r="BM202" s="3"/>
      <c r="BN202" s="16"/>
      <c r="BO202" s="3"/>
      <c r="BP202" s="3"/>
      <c r="BQ202" s="3"/>
      <c r="BR202" s="22"/>
      <c r="BS202" s="3"/>
      <c r="BT202" s="3"/>
      <c r="BU202" s="3"/>
      <c r="BV202" s="3"/>
      <c r="BW202" s="3"/>
      <c r="BX202" s="3"/>
      <c r="BY202" s="22"/>
      <c r="BZ202" s="22"/>
    </row>
    <row r="203" spans="43:78">
      <c r="AQ203" s="152"/>
      <c r="AR203" s="153"/>
      <c r="AS203" s="153"/>
      <c r="AT203" s="22"/>
      <c r="AU203" s="3"/>
      <c r="AV203" s="3"/>
      <c r="AW203" s="3"/>
      <c r="AX203" s="3"/>
      <c r="AY203" s="3"/>
      <c r="AZ203" s="58"/>
      <c r="BA203" s="58"/>
      <c r="BB203" s="58"/>
      <c r="BC203" s="58"/>
      <c r="BD203" s="16"/>
      <c r="BE203" s="16"/>
      <c r="BF203" s="58"/>
      <c r="BG203" s="3"/>
      <c r="BH203" s="3"/>
      <c r="BI203" s="3"/>
      <c r="BJ203" s="16"/>
      <c r="BK203" s="16"/>
      <c r="BL203" s="16"/>
      <c r="BM203" s="3"/>
      <c r="BN203" s="16"/>
      <c r="BO203" s="3"/>
      <c r="BP203" s="3"/>
      <c r="BQ203" s="3"/>
      <c r="BR203" s="22"/>
      <c r="BS203" s="3"/>
      <c r="BT203" s="3"/>
      <c r="BU203" s="3"/>
      <c r="BV203" s="3"/>
      <c r="BW203" s="3"/>
      <c r="BX203" s="3"/>
      <c r="BY203" s="22"/>
      <c r="BZ203" s="22"/>
    </row>
    <row r="204" spans="43:78">
      <c r="AQ204" s="152"/>
      <c r="AR204" s="153"/>
      <c r="AS204" s="153"/>
      <c r="AT204" s="22"/>
      <c r="AU204" s="3"/>
      <c r="AV204" s="3"/>
      <c r="AW204" s="3"/>
      <c r="AX204" s="3"/>
      <c r="AY204" s="3"/>
      <c r="AZ204" s="58"/>
      <c r="BA204" s="58"/>
      <c r="BB204" s="58"/>
      <c r="BC204" s="58"/>
      <c r="BD204" s="16"/>
      <c r="BE204" s="16"/>
      <c r="BF204" s="58"/>
      <c r="BG204" s="3"/>
      <c r="BH204" s="3"/>
      <c r="BI204" s="3"/>
      <c r="BJ204" s="16"/>
      <c r="BK204" s="16"/>
      <c r="BL204" s="16"/>
      <c r="BM204" s="3"/>
      <c r="BN204" s="16"/>
      <c r="BO204" s="3"/>
      <c r="BP204" s="3"/>
      <c r="BQ204" s="3"/>
      <c r="BR204" s="22"/>
      <c r="BS204" s="3"/>
      <c r="BT204" s="3"/>
      <c r="BU204" s="3"/>
      <c r="BV204" s="3"/>
      <c r="BW204" s="3"/>
      <c r="BX204" s="3"/>
      <c r="BY204" s="22"/>
      <c r="BZ204" s="22"/>
    </row>
    <row r="205" spans="43:78">
      <c r="AQ205" s="152"/>
      <c r="AR205" s="153"/>
      <c r="AS205" s="153"/>
      <c r="AT205" s="22"/>
      <c r="AU205" s="3"/>
      <c r="AV205" s="3"/>
      <c r="AW205" s="3"/>
      <c r="AX205" s="3"/>
      <c r="AY205" s="3"/>
      <c r="AZ205" s="58"/>
      <c r="BA205" s="58"/>
      <c r="BB205" s="58"/>
      <c r="BC205" s="58"/>
      <c r="BD205" s="16"/>
      <c r="BE205" s="16"/>
      <c r="BF205" s="58"/>
      <c r="BG205" s="3"/>
      <c r="BH205" s="3"/>
      <c r="BI205" s="3"/>
      <c r="BJ205" s="16"/>
      <c r="BK205" s="16"/>
      <c r="BL205" s="16"/>
      <c r="BM205" s="3"/>
      <c r="BN205" s="16"/>
      <c r="BO205" s="3"/>
      <c r="BP205" s="3"/>
      <c r="BQ205" s="3"/>
      <c r="BR205" s="22"/>
      <c r="BS205" s="3"/>
      <c r="BT205" s="3"/>
      <c r="BU205" s="3"/>
      <c r="BV205" s="3"/>
      <c r="BW205" s="3"/>
      <c r="BX205" s="3"/>
      <c r="BY205" s="22"/>
      <c r="BZ205" s="22"/>
    </row>
    <row r="206" spans="43:78">
      <c r="AQ206" s="152"/>
      <c r="AR206" s="153"/>
      <c r="AS206" s="153"/>
      <c r="AT206" s="22"/>
      <c r="AU206" s="3"/>
      <c r="AV206" s="3"/>
      <c r="AW206" s="3"/>
      <c r="AX206" s="3"/>
      <c r="AY206" s="3"/>
      <c r="AZ206" s="58"/>
      <c r="BA206" s="58"/>
      <c r="BB206" s="58"/>
      <c r="BC206" s="58"/>
      <c r="BD206" s="16"/>
      <c r="BE206" s="16"/>
      <c r="BF206" s="58"/>
      <c r="BG206" s="3"/>
      <c r="BH206" s="3"/>
      <c r="BI206" s="3"/>
      <c r="BJ206" s="16"/>
      <c r="BK206" s="16"/>
      <c r="BL206" s="16"/>
      <c r="BM206" s="3"/>
      <c r="BN206" s="16"/>
      <c r="BO206" s="3"/>
      <c r="BP206" s="3"/>
      <c r="BQ206" s="3"/>
      <c r="BR206" s="22"/>
      <c r="BS206" s="3"/>
      <c r="BT206" s="3"/>
      <c r="BU206" s="3"/>
      <c r="BV206" s="3"/>
      <c r="BW206" s="3"/>
      <c r="BX206" s="3"/>
      <c r="BY206" s="22"/>
      <c r="BZ206" s="22"/>
    </row>
    <row r="207" spans="43:78">
      <c r="AQ207" s="152"/>
      <c r="AR207" s="153"/>
      <c r="AS207" s="153"/>
      <c r="AT207" s="22"/>
      <c r="AU207" s="3"/>
      <c r="AV207" s="3"/>
      <c r="AW207" s="3"/>
      <c r="AX207" s="3"/>
      <c r="AY207" s="3"/>
      <c r="AZ207" s="58"/>
      <c r="BA207" s="58"/>
      <c r="BB207" s="58"/>
      <c r="BC207" s="58"/>
      <c r="BD207" s="16"/>
      <c r="BE207" s="16"/>
      <c r="BF207" s="58"/>
      <c r="BG207" s="3"/>
      <c r="BH207" s="3"/>
      <c r="BI207" s="3"/>
      <c r="BJ207" s="16"/>
      <c r="BK207" s="16"/>
      <c r="BL207" s="16"/>
      <c r="BM207" s="3"/>
      <c r="BN207" s="16"/>
      <c r="BO207" s="3"/>
      <c r="BP207" s="3"/>
      <c r="BQ207" s="3"/>
      <c r="BR207" s="22"/>
      <c r="BS207" s="3"/>
      <c r="BT207" s="3"/>
      <c r="BU207" s="3"/>
      <c r="BV207" s="3"/>
      <c r="BW207" s="3"/>
      <c r="BX207" s="3"/>
      <c r="BY207" s="22"/>
      <c r="BZ207" s="22"/>
    </row>
    <row r="208" spans="43:78">
      <c r="AQ208" s="152"/>
      <c r="AR208" s="153"/>
      <c r="AS208" s="153"/>
      <c r="AT208" s="22"/>
      <c r="AU208" s="3"/>
      <c r="AV208" s="3"/>
      <c r="AW208" s="3"/>
      <c r="AX208" s="3"/>
      <c r="AY208" s="3"/>
      <c r="AZ208" s="58"/>
      <c r="BA208" s="58"/>
      <c r="BB208" s="58"/>
      <c r="BC208" s="58"/>
      <c r="BD208" s="16"/>
      <c r="BE208" s="16"/>
      <c r="BF208" s="58"/>
      <c r="BG208" s="3"/>
      <c r="BH208" s="3"/>
      <c r="BI208" s="3"/>
      <c r="BJ208" s="16"/>
      <c r="BK208" s="16"/>
      <c r="BL208" s="16"/>
      <c r="BM208" s="3"/>
      <c r="BN208" s="16"/>
      <c r="BO208" s="3"/>
      <c r="BP208" s="3"/>
      <c r="BQ208" s="3"/>
      <c r="BR208" s="22"/>
      <c r="BS208" s="3"/>
      <c r="BT208" s="3"/>
      <c r="BU208" s="3"/>
      <c r="BV208" s="3"/>
      <c r="BW208" s="3"/>
      <c r="BX208" s="3"/>
      <c r="BY208" s="22"/>
      <c r="BZ208" s="22"/>
    </row>
    <row r="209" spans="43:78">
      <c r="AQ209" s="152"/>
      <c r="AR209" s="153"/>
      <c r="AS209" s="153"/>
      <c r="AT209" s="22"/>
      <c r="AU209" s="3"/>
      <c r="AV209" s="3"/>
      <c r="AW209" s="3"/>
      <c r="AX209" s="3"/>
      <c r="AY209" s="3"/>
      <c r="AZ209" s="58"/>
      <c r="BA209" s="58"/>
      <c r="BB209" s="58"/>
      <c r="BC209" s="58"/>
      <c r="BD209" s="16"/>
      <c r="BE209" s="16"/>
      <c r="BF209" s="58"/>
      <c r="BG209" s="3"/>
      <c r="BH209" s="3"/>
      <c r="BI209" s="3"/>
      <c r="BJ209" s="16"/>
      <c r="BK209" s="16"/>
      <c r="BL209" s="16"/>
      <c r="BM209" s="3"/>
      <c r="BN209" s="16"/>
      <c r="BO209" s="3"/>
      <c r="BP209" s="3"/>
      <c r="BQ209" s="3"/>
      <c r="BR209" s="22"/>
      <c r="BS209" s="3"/>
      <c r="BT209" s="3"/>
      <c r="BU209" s="3"/>
      <c r="BV209" s="3"/>
      <c r="BW209" s="3"/>
      <c r="BX209" s="3"/>
      <c r="BY209" s="22"/>
      <c r="BZ209" s="22"/>
    </row>
    <row r="210" spans="43:78">
      <c r="AQ210" s="152"/>
      <c r="AR210" s="153"/>
      <c r="AS210" s="153"/>
      <c r="AT210" s="22"/>
      <c r="AU210" s="3"/>
      <c r="AV210" s="3"/>
      <c r="AW210" s="3"/>
      <c r="AX210" s="3"/>
      <c r="AY210" s="3"/>
      <c r="AZ210" s="58"/>
      <c r="BA210" s="58"/>
      <c r="BB210" s="58"/>
      <c r="BC210" s="58"/>
      <c r="BD210" s="16"/>
      <c r="BE210" s="16"/>
      <c r="BF210" s="58"/>
      <c r="BG210" s="3"/>
      <c r="BH210" s="3"/>
      <c r="BI210" s="3"/>
      <c r="BJ210" s="16"/>
      <c r="BK210" s="16"/>
      <c r="BL210" s="16"/>
      <c r="BM210" s="3"/>
      <c r="BN210" s="16"/>
      <c r="BO210" s="3"/>
      <c r="BP210" s="3"/>
      <c r="BQ210" s="3"/>
      <c r="BR210" s="22"/>
      <c r="BS210" s="3"/>
      <c r="BT210" s="3"/>
      <c r="BU210" s="3"/>
      <c r="BV210" s="3"/>
      <c r="BW210" s="3"/>
      <c r="BX210" s="3"/>
      <c r="BY210" s="22"/>
      <c r="BZ210" s="22"/>
    </row>
    <row r="211" spans="43:78">
      <c r="AQ211" s="152"/>
      <c r="AR211" s="153"/>
      <c r="AS211" s="153"/>
      <c r="AT211" s="22"/>
      <c r="AU211" s="3"/>
      <c r="AV211" s="3"/>
      <c r="AW211" s="3"/>
      <c r="AX211" s="3"/>
      <c r="AY211" s="3"/>
      <c r="AZ211" s="58"/>
      <c r="BA211" s="58"/>
      <c r="BB211" s="58"/>
      <c r="BC211" s="58"/>
      <c r="BD211" s="16"/>
      <c r="BE211" s="16"/>
      <c r="BF211" s="58"/>
      <c r="BG211" s="3"/>
      <c r="BH211" s="3"/>
      <c r="BI211" s="3"/>
      <c r="BJ211" s="16"/>
      <c r="BK211" s="16"/>
      <c r="BL211" s="16"/>
      <c r="BM211" s="3"/>
      <c r="BN211" s="16"/>
      <c r="BO211" s="3"/>
      <c r="BP211" s="3"/>
      <c r="BQ211" s="3"/>
      <c r="BR211" s="22"/>
      <c r="BS211" s="3"/>
      <c r="BT211" s="3"/>
      <c r="BU211" s="3"/>
      <c r="BV211" s="3"/>
      <c r="BW211" s="3"/>
      <c r="BX211" s="3"/>
      <c r="BY211" s="22"/>
      <c r="BZ211" s="22"/>
    </row>
    <row r="212" spans="43:78">
      <c r="AQ212" s="152"/>
      <c r="AR212" s="153"/>
      <c r="AS212" s="153"/>
      <c r="AT212" s="22"/>
      <c r="AU212" s="3"/>
      <c r="AV212" s="3"/>
      <c r="AW212" s="3"/>
      <c r="AX212" s="3"/>
      <c r="AY212" s="3"/>
      <c r="AZ212" s="58"/>
      <c r="BA212" s="58"/>
      <c r="BB212" s="58"/>
      <c r="BC212" s="58"/>
      <c r="BD212" s="16"/>
      <c r="BE212" s="16"/>
      <c r="BF212" s="58"/>
      <c r="BG212" s="3"/>
      <c r="BH212" s="3"/>
      <c r="BI212" s="3"/>
      <c r="BJ212" s="16"/>
      <c r="BK212" s="16"/>
      <c r="BL212" s="16"/>
      <c r="BM212" s="3"/>
      <c r="BN212" s="16"/>
      <c r="BO212" s="3"/>
      <c r="BP212" s="3"/>
      <c r="BQ212" s="3"/>
      <c r="BR212" s="22"/>
      <c r="BS212" s="3"/>
      <c r="BT212" s="3"/>
      <c r="BU212" s="3"/>
      <c r="BV212" s="3"/>
      <c r="BW212" s="3"/>
      <c r="BX212" s="3"/>
      <c r="BY212" s="22"/>
      <c r="BZ212" s="22"/>
    </row>
    <row r="213" spans="43:78">
      <c r="AQ213" s="152"/>
      <c r="AR213" s="153"/>
      <c r="AS213" s="153"/>
      <c r="AT213" s="22"/>
      <c r="AU213" s="3"/>
      <c r="AV213" s="3"/>
      <c r="AW213" s="3"/>
      <c r="AX213" s="3"/>
      <c r="AY213" s="3"/>
      <c r="AZ213" s="58"/>
      <c r="BA213" s="58"/>
      <c r="BB213" s="58"/>
      <c r="BC213" s="58"/>
      <c r="BD213" s="16"/>
      <c r="BE213" s="16"/>
      <c r="BF213" s="58"/>
      <c r="BG213" s="3"/>
      <c r="BH213" s="3"/>
      <c r="BI213" s="3"/>
      <c r="BJ213" s="16"/>
      <c r="BK213" s="16"/>
      <c r="BL213" s="16"/>
      <c r="BM213" s="3"/>
      <c r="BN213" s="16"/>
      <c r="BO213" s="3"/>
      <c r="BP213" s="3"/>
      <c r="BQ213" s="3"/>
      <c r="BR213" s="22"/>
      <c r="BS213" s="3"/>
      <c r="BT213" s="3"/>
      <c r="BU213" s="3"/>
      <c r="BV213" s="3"/>
      <c r="BW213" s="3"/>
      <c r="BX213" s="3"/>
      <c r="BY213" s="22"/>
      <c r="BZ213" s="22"/>
    </row>
    <row r="214" spans="43:78">
      <c r="AQ214" s="152"/>
      <c r="AR214" s="153"/>
      <c r="AS214" s="153"/>
      <c r="AT214" s="22"/>
      <c r="AU214" s="3"/>
      <c r="AV214" s="3"/>
      <c r="AW214" s="3"/>
      <c r="AX214" s="3"/>
      <c r="AY214" s="3"/>
      <c r="AZ214" s="58"/>
      <c r="BA214" s="58"/>
      <c r="BB214" s="58"/>
      <c r="BC214" s="58"/>
      <c r="BD214" s="16"/>
      <c r="BE214" s="16"/>
      <c r="BF214" s="58"/>
      <c r="BG214" s="3"/>
      <c r="BH214" s="3"/>
      <c r="BI214" s="3"/>
      <c r="BJ214" s="16"/>
      <c r="BK214" s="16"/>
      <c r="BL214" s="16"/>
      <c r="BM214" s="3"/>
      <c r="BN214" s="16"/>
      <c r="BO214" s="3"/>
      <c r="BP214" s="3"/>
      <c r="BQ214" s="3"/>
      <c r="BR214" s="22"/>
      <c r="BS214" s="3"/>
      <c r="BT214" s="3"/>
      <c r="BU214" s="3"/>
      <c r="BV214" s="3"/>
      <c r="BW214" s="3"/>
      <c r="BX214" s="3"/>
      <c r="BY214" s="22"/>
      <c r="BZ214" s="22"/>
    </row>
    <row r="215" spans="43:78">
      <c r="AQ215" s="152"/>
      <c r="AR215" s="153"/>
      <c r="AS215" s="153"/>
      <c r="AT215" s="22"/>
      <c r="AU215" s="3"/>
      <c r="AV215" s="3"/>
      <c r="AW215" s="3"/>
      <c r="AX215" s="3"/>
      <c r="AY215" s="3"/>
      <c r="AZ215" s="58"/>
      <c r="BA215" s="58"/>
      <c r="BB215" s="58"/>
      <c r="BC215" s="58"/>
      <c r="BD215" s="16"/>
      <c r="BE215" s="16"/>
      <c r="BF215" s="58"/>
      <c r="BG215" s="3"/>
      <c r="BH215" s="3"/>
      <c r="BI215" s="3"/>
      <c r="BJ215" s="16"/>
      <c r="BK215" s="16"/>
      <c r="BL215" s="16"/>
      <c r="BM215" s="3"/>
      <c r="BN215" s="16"/>
      <c r="BO215" s="3"/>
      <c r="BP215" s="3"/>
      <c r="BQ215" s="3"/>
      <c r="BR215" s="22"/>
      <c r="BS215" s="3"/>
      <c r="BT215" s="3"/>
      <c r="BU215" s="3"/>
      <c r="BV215" s="3"/>
      <c r="BW215" s="3"/>
      <c r="BX215" s="3"/>
      <c r="BY215" s="22"/>
      <c r="BZ215" s="22"/>
    </row>
    <row r="216" spans="43:78">
      <c r="AQ216" s="152"/>
      <c r="AR216" s="153"/>
      <c r="AS216" s="153"/>
      <c r="AT216" s="22"/>
      <c r="AU216" s="3"/>
      <c r="AV216" s="3"/>
      <c r="AW216" s="3"/>
      <c r="AX216" s="3"/>
      <c r="AY216" s="3"/>
      <c r="AZ216" s="58"/>
      <c r="BA216" s="58"/>
      <c r="BB216" s="58"/>
      <c r="BC216" s="58"/>
      <c r="BD216" s="16"/>
      <c r="BE216" s="16"/>
      <c r="BF216" s="58"/>
      <c r="BG216" s="3"/>
      <c r="BH216" s="3"/>
      <c r="BI216" s="3"/>
      <c r="BJ216" s="16"/>
      <c r="BK216" s="16"/>
      <c r="BL216" s="16"/>
      <c r="BM216" s="3"/>
      <c r="BN216" s="16"/>
      <c r="BO216" s="3"/>
      <c r="BP216" s="3"/>
      <c r="BQ216" s="3"/>
      <c r="BR216" s="22"/>
      <c r="BS216" s="3"/>
      <c r="BT216" s="3"/>
      <c r="BU216" s="3"/>
      <c r="BV216" s="3"/>
      <c r="BW216" s="3"/>
      <c r="BX216" s="3"/>
      <c r="BY216" s="22"/>
      <c r="BZ216" s="22"/>
    </row>
    <row r="217" spans="43:78">
      <c r="AQ217" s="152"/>
      <c r="AR217" s="153"/>
      <c r="AS217" s="153"/>
      <c r="AT217" s="22"/>
      <c r="AU217" s="3"/>
      <c r="AV217" s="3"/>
      <c r="AW217" s="3"/>
      <c r="AX217" s="3"/>
      <c r="AY217" s="3"/>
      <c r="AZ217" s="58"/>
      <c r="BA217" s="58"/>
      <c r="BB217" s="58"/>
      <c r="BC217" s="58"/>
      <c r="BD217" s="16"/>
      <c r="BE217" s="16"/>
      <c r="BF217" s="58"/>
      <c r="BG217" s="3"/>
      <c r="BH217" s="3"/>
      <c r="BI217" s="3"/>
      <c r="BJ217" s="16"/>
      <c r="BK217" s="16"/>
      <c r="BL217" s="16"/>
      <c r="BM217" s="3"/>
      <c r="BN217" s="16"/>
      <c r="BO217" s="3"/>
      <c r="BP217" s="3"/>
      <c r="BQ217" s="3"/>
      <c r="BR217" s="22"/>
      <c r="BS217" s="3"/>
      <c r="BT217" s="3"/>
      <c r="BU217" s="3"/>
      <c r="BV217" s="3"/>
      <c r="BW217" s="3"/>
      <c r="BX217" s="3"/>
      <c r="BY217" s="22"/>
      <c r="BZ217" s="22"/>
    </row>
    <row r="218" spans="43:78">
      <c r="AQ218" s="152"/>
      <c r="AR218" s="153"/>
      <c r="AS218" s="153"/>
      <c r="AT218" s="22"/>
      <c r="AU218" s="3"/>
      <c r="AV218" s="3"/>
      <c r="AW218" s="3"/>
      <c r="AX218" s="3"/>
      <c r="AY218" s="3"/>
      <c r="AZ218" s="58"/>
      <c r="BA218" s="58"/>
      <c r="BB218" s="58"/>
      <c r="BC218" s="58"/>
      <c r="BD218" s="16"/>
      <c r="BE218" s="16"/>
      <c r="BF218" s="58"/>
      <c r="BG218" s="3"/>
      <c r="BH218" s="3"/>
      <c r="BI218" s="3"/>
      <c r="BJ218" s="16"/>
      <c r="BK218" s="16"/>
      <c r="BL218" s="16"/>
      <c r="BM218" s="3"/>
      <c r="BN218" s="16"/>
      <c r="BO218" s="3"/>
      <c r="BP218" s="3"/>
      <c r="BQ218" s="3"/>
      <c r="BR218" s="22"/>
      <c r="BS218" s="3"/>
      <c r="BT218" s="3"/>
      <c r="BU218" s="3"/>
      <c r="BV218" s="3"/>
      <c r="BW218" s="3"/>
      <c r="BX218" s="3"/>
      <c r="BY218" s="22"/>
      <c r="BZ218" s="22"/>
    </row>
    <row r="219" spans="43:78">
      <c r="AQ219" s="152"/>
      <c r="AR219" s="153"/>
      <c r="AS219" s="153"/>
      <c r="AT219" s="22"/>
      <c r="AU219" s="3"/>
      <c r="AV219" s="3"/>
      <c r="AW219" s="3"/>
      <c r="AX219" s="3"/>
      <c r="AY219" s="3"/>
      <c r="AZ219" s="58"/>
      <c r="BA219" s="58"/>
      <c r="BB219" s="58"/>
      <c r="BC219" s="58"/>
      <c r="BD219" s="16"/>
      <c r="BE219" s="16"/>
      <c r="BF219" s="58"/>
      <c r="BG219" s="3"/>
      <c r="BH219" s="3"/>
      <c r="BI219" s="3"/>
      <c r="BJ219" s="16"/>
      <c r="BK219" s="16"/>
      <c r="BL219" s="16"/>
      <c r="BM219" s="3"/>
      <c r="BN219" s="16"/>
      <c r="BO219" s="3"/>
      <c r="BP219" s="3"/>
      <c r="BQ219" s="3"/>
      <c r="BR219" s="22"/>
      <c r="BS219" s="3"/>
      <c r="BT219" s="3"/>
      <c r="BU219" s="3"/>
      <c r="BV219" s="3"/>
      <c r="BW219" s="3"/>
      <c r="BX219" s="3"/>
      <c r="BY219" s="22"/>
      <c r="BZ219" s="22"/>
    </row>
    <row r="220" spans="43:78">
      <c r="AQ220" s="152"/>
      <c r="AR220" s="153"/>
      <c r="AS220" s="153"/>
      <c r="AT220" s="22"/>
      <c r="AU220" s="3"/>
      <c r="AV220" s="3"/>
      <c r="AW220" s="3"/>
      <c r="AX220" s="3"/>
      <c r="AY220" s="3"/>
      <c r="AZ220" s="58"/>
      <c r="BA220" s="58"/>
      <c r="BB220" s="58"/>
      <c r="BC220" s="58"/>
      <c r="BD220" s="16"/>
      <c r="BE220" s="16"/>
      <c r="BF220" s="58"/>
      <c r="BG220" s="3"/>
      <c r="BH220" s="3"/>
      <c r="BI220" s="3"/>
      <c r="BJ220" s="16"/>
      <c r="BK220" s="16"/>
      <c r="BL220" s="16"/>
      <c r="BM220" s="3"/>
      <c r="BN220" s="16"/>
      <c r="BO220" s="3"/>
      <c r="BP220" s="3"/>
      <c r="BQ220" s="3"/>
      <c r="BR220" s="22"/>
      <c r="BS220" s="3"/>
      <c r="BT220" s="3"/>
      <c r="BU220" s="3"/>
      <c r="BV220" s="3"/>
      <c r="BW220" s="3"/>
      <c r="BX220" s="3"/>
      <c r="BY220" s="22"/>
      <c r="BZ220" s="22"/>
    </row>
    <row r="221" spans="43:78">
      <c r="AQ221" s="152"/>
      <c r="AR221" s="153"/>
      <c r="AS221" s="153"/>
      <c r="AT221" s="22"/>
      <c r="AU221" s="3"/>
      <c r="AV221" s="3"/>
      <c r="AW221" s="3"/>
      <c r="AX221" s="3"/>
      <c r="AY221" s="3"/>
      <c r="AZ221" s="58"/>
      <c r="BA221" s="58"/>
      <c r="BB221" s="58"/>
      <c r="BC221" s="58"/>
      <c r="BD221" s="16"/>
      <c r="BE221" s="16"/>
      <c r="BF221" s="58"/>
      <c r="BG221" s="3"/>
      <c r="BH221" s="3"/>
      <c r="BI221" s="3"/>
      <c r="BJ221" s="16"/>
      <c r="BK221" s="16"/>
      <c r="BL221" s="16"/>
      <c r="BM221" s="3"/>
      <c r="BN221" s="16"/>
      <c r="BO221" s="3"/>
      <c r="BP221" s="3"/>
      <c r="BQ221" s="3"/>
      <c r="BR221" s="22"/>
      <c r="BS221" s="3"/>
      <c r="BT221" s="3"/>
      <c r="BU221" s="3"/>
      <c r="BV221" s="3"/>
      <c r="BW221" s="3"/>
      <c r="BX221" s="3"/>
      <c r="BY221" s="22"/>
      <c r="BZ221" s="22"/>
    </row>
    <row r="222" spans="43:78">
      <c r="AQ222" s="152"/>
      <c r="AR222" s="153"/>
      <c r="AS222" s="153"/>
      <c r="AT222" s="22"/>
      <c r="AU222" s="3"/>
      <c r="AV222" s="3"/>
      <c r="AW222" s="3"/>
      <c r="AX222" s="3"/>
      <c r="AY222" s="3"/>
      <c r="AZ222" s="58"/>
      <c r="BA222" s="58"/>
      <c r="BB222" s="58"/>
      <c r="BC222" s="58"/>
      <c r="BD222" s="16"/>
      <c r="BE222" s="16"/>
      <c r="BF222" s="58"/>
      <c r="BG222" s="3"/>
      <c r="BH222" s="3"/>
      <c r="BI222" s="3"/>
      <c r="BJ222" s="16"/>
      <c r="BK222" s="16"/>
      <c r="BL222" s="16"/>
      <c r="BM222" s="3"/>
      <c r="BN222" s="16"/>
      <c r="BO222" s="3"/>
      <c r="BP222" s="3"/>
      <c r="BQ222" s="3"/>
      <c r="BR222" s="22"/>
      <c r="BS222" s="3"/>
      <c r="BT222" s="3"/>
      <c r="BU222" s="3"/>
      <c r="BV222" s="3"/>
      <c r="BW222" s="3"/>
      <c r="BX222" s="3"/>
      <c r="BY222" s="22"/>
      <c r="BZ222" s="22"/>
    </row>
    <row r="223" spans="43:78">
      <c r="AQ223" s="152"/>
      <c r="AR223" s="153"/>
      <c r="AS223" s="153"/>
      <c r="AT223" s="22"/>
      <c r="AU223" s="3"/>
      <c r="AV223" s="3"/>
      <c r="AW223" s="3"/>
      <c r="AX223" s="3"/>
      <c r="AY223" s="3"/>
      <c r="AZ223" s="58"/>
      <c r="BA223" s="58"/>
      <c r="BB223" s="58"/>
      <c r="BC223" s="58"/>
      <c r="BD223" s="16"/>
      <c r="BE223" s="16"/>
      <c r="BF223" s="58"/>
      <c r="BG223" s="3"/>
      <c r="BH223" s="3"/>
      <c r="BI223" s="3"/>
      <c r="BJ223" s="16"/>
      <c r="BK223" s="16"/>
      <c r="BL223" s="16"/>
      <c r="BM223" s="3"/>
      <c r="BN223" s="16"/>
      <c r="BO223" s="3"/>
      <c r="BP223" s="3"/>
      <c r="BQ223" s="3"/>
      <c r="BR223" s="22"/>
      <c r="BS223" s="3"/>
      <c r="BT223" s="3"/>
      <c r="BU223" s="3"/>
      <c r="BV223" s="3"/>
      <c r="BW223" s="3"/>
      <c r="BX223" s="3"/>
      <c r="BY223" s="22"/>
      <c r="BZ223" s="22"/>
    </row>
    <row r="224" spans="43:78">
      <c r="AQ224" s="152"/>
      <c r="AR224" s="153"/>
      <c r="AS224" s="153"/>
      <c r="AT224" s="22"/>
      <c r="AU224" s="3"/>
      <c r="AV224" s="3"/>
      <c r="AW224" s="3"/>
      <c r="AX224" s="3"/>
      <c r="AY224" s="3"/>
      <c r="AZ224" s="58"/>
      <c r="BA224" s="58"/>
      <c r="BB224" s="58"/>
      <c r="BC224" s="58"/>
      <c r="BD224" s="16"/>
      <c r="BE224" s="16"/>
      <c r="BF224" s="58"/>
      <c r="BG224" s="3"/>
      <c r="BH224" s="3"/>
      <c r="BI224" s="3"/>
      <c r="BJ224" s="16"/>
      <c r="BK224" s="16"/>
      <c r="BL224" s="16"/>
      <c r="BM224" s="3"/>
      <c r="BN224" s="16"/>
      <c r="BO224" s="3"/>
      <c r="BP224" s="3"/>
      <c r="BQ224" s="3"/>
      <c r="BR224" s="22"/>
      <c r="BS224" s="3"/>
      <c r="BT224" s="3"/>
      <c r="BU224" s="3"/>
      <c r="BV224" s="3"/>
      <c r="BW224" s="3"/>
      <c r="BX224" s="3"/>
      <c r="BY224" s="22"/>
      <c r="BZ224" s="22"/>
    </row>
    <row r="225" spans="15:78">
      <c r="AQ225" s="152"/>
      <c r="AR225" s="153"/>
      <c r="AS225" s="153"/>
      <c r="AT225" s="22"/>
      <c r="AU225" s="3"/>
      <c r="AV225" s="3"/>
      <c r="AW225" s="3"/>
      <c r="AX225" s="3"/>
      <c r="AY225" s="3"/>
      <c r="AZ225" s="58"/>
      <c r="BA225" s="58"/>
      <c r="BB225" s="58"/>
      <c r="BC225" s="58"/>
      <c r="BD225" s="16"/>
      <c r="BE225" s="16"/>
      <c r="BF225" s="58"/>
      <c r="BG225" s="3"/>
      <c r="BH225" s="3"/>
      <c r="BI225" s="3"/>
      <c r="BJ225" s="16"/>
      <c r="BK225" s="16"/>
      <c r="BL225" s="16"/>
      <c r="BM225" s="3"/>
      <c r="BN225" s="16"/>
      <c r="BO225" s="3"/>
      <c r="BP225" s="3"/>
      <c r="BQ225" s="3"/>
      <c r="BR225" s="22"/>
      <c r="BS225" s="3"/>
      <c r="BT225" s="3"/>
      <c r="BU225" s="3"/>
      <c r="BV225" s="3"/>
      <c r="BW225" s="3"/>
      <c r="BX225" s="3"/>
      <c r="BY225" s="22"/>
      <c r="BZ225" s="22"/>
    </row>
    <row r="226" spans="15:78">
      <c r="AQ226" s="152"/>
      <c r="AR226" s="153"/>
      <c r="AS226" s="153"/>
      <c r="AT226" s="22"/>
      <c r="AU226" s="3"/>
      <c r="AV226" s="3"/>
      <c r="AW226" s="3"/>
      <c r="AX226" s="3"/>
      <c r="AY226" s="3"/>
      <c r="AZ226" s="58"/>
      <c r="BA226" s="58"/>
      <c r="BB226" s="58"/>
      <c r="BC226" s="58"/>
      <c r="BD226" s="16"/>
      <c r="BE226" s="16"/>
      <c r="BF226" s="58"/>
      <c r="BG226" s="3"/>
      <c r="BH226" s="3"/>
      <c r="BI226" s="3"/>
      <c r="BJ226" s="16"/>
      <c r="BK226" s="16"/>
      <c r="BL226" s="16"/>
      <c r="BM226" s="3"/>
      <c r="BN226" s="16"/>
      <c r="BO226" s="3"/>
      <c r="BP226" s="3"/>
      <c r="BQ226" s="3"/>
      <c r="BR226" s="22"/>
      <c r="BS226" s="3"/>
      <c r="BT226" s="3"/>
      <c r="BU226" s="3"/>
      <c r="BV226" s="3"/>
      <c r="BW226" s="3"/>
      <c r="BX226" s="3"/>
      <c r="BY226" s="22"/>
      <c r="BZ226" s="22"/>
    </row>
    <row r="227" spans="15:78">
      <c r="AQ227" s="152"/>
      <c r="AR227" s="153"/>
      <c r="AS227" s="153"/>
      <c r="AT227" s="22"/>
      <c r="AU227" s="3"/>
      <c r="AV227" s="3"/>
      <c r="AW227" s="3"/>
      <c r="AX227" s="3"/>
      <c r="AY227" s="3"/>
      <c r="AZ227" s="58"/>
      <c r="BA227" s="58"/>
      <c r="BB227" s="58"/>
      <c r="BC227" s="58"/>
      <c r="BD227" s="16"/>
      <c r="BE227" s="16"/>
      <c r="BF227" s="58"/>
      <c r="BG227" s="3"/>
      <c r="BH227" s="3"/>
      <c r="BI227" s="3"/>
      <c r="BJ227" s="16"/>
      <c r="BK227" s="16"/>
      <c r="BL227" s="16"/>
      <c r="BM227" s="3"/>
      <c r="BN227" s="16"/>
      <c r="BO227" s="3"/>
      <c r="BP227" s="3"/>
      <c r="BQ227" s="3"/>
      <c r="BR227" s="22"/>
      <c r="BS227" s="3"/>
      <c r="BT227" s="3"/>
      <c r="BU227" s="3"/>
      <c r="BV227" s="3"/>
      <c r="BW227" s="3"/>
      <c r="BX227" s="3"/>
      <c r="BY227" s="22"/>
      <c r="BZ227" s="22"/>
    </row>
    <row r="228" spans="15:78">
      <c r="AQ228" s="152"/>
      <c r="AR228" s="153"/>
      <c r="AS228" s="153"/>
      <c r="AT228" s="22"/>
      <c r="AU228" s="3"/>
      <c r="AV228" s="3"/>
      <c r="AW228" s="3"/>
      <c r="AX228" s="3"/>
      <c r="AY228" s="3"/>
      <c r="AZ228" s="58"/>
      <c r="BA228" s="58"/>
      <c r="BB228" s="58"/>
      <c r="BC228" s="58"/>
      <c r="BD228" s="16"/>
      <c r="BE228" s="16"/>
      <c r="BF228" s="58"/>
      <c r="BG228" s="3"/>
      <c r="BH228" s="3"/>
      <c r="BI228" s="3"/>
      <c r="BJ228" s="16"/>
      <c r="BK228" s="16"/>
      <c r="BL228" s="16"/>
      <c r="BM228" s="3"/>
      <c r="BN228" s="16"/>
      <c r="BO228" s="3"/>
      <c r="BP228" s="3"/>
      <c r="BQ228" s="3"/>
      <c r="BR228" s="22"/>
      <c r="BS228" s="3"/>
      <c r="BT228" s="3"/>
      <c r="BU228" s="3"/>
      <c r="BV228" s="3"/>
      <c r="BW228" s="3"/>
      <c r="BX228" s="3"/>
      <c r="BY228" s="22"/>
      <c r="BZ228" s="22"/>
    </row>
    <row r="229" spans="15:78">
      <c r="AQ229" s="152"/>
      <c r="AR229" s="153"/>
      <c r="AS229" s="153"/>
      <c r="AT229" s="22"/>
      <c r="AU229" s="3"/>
      <c r="AV229" s="3"/>
      <c r="AW229" s="3"/>
      <c r="AX229" s="3"/>
      <c r="AY229" s="3"/>
      <c r="AZ229" s="58"/>
      <c r="BA229" s="58"/>
      <c r="BB229" s="58"/>
      <c r="BC229" s="58"/>
      <c r="BD229" s="16"/>
      <c r="BE229" s="16"/>
      <c r="BF229" s="58"/>
      <c r="BG229" s="3"/>
      <c r="BH229" s="3"/>
      <c r="BI229" s="3"/>
      <c r="BJ229" s="16"/>
      <c r="BK229" s="16"/>
      <c r="BL229" s="16"/>
      <c r="BM229" s="3"/>
      <c r="BN229" s="16"/>
      <c r="BO229" s="3"/>
      <c r="BP229" s="3"/>
      <c r="BQ229" s="3"/>
      <c r="BR229" s="22"/>
      <c r="BS229" s="3"/>
      <c r="BT229" s="3"/>
      <c r="BU229" s="3"/>
      <c r="BV229" s="3"/>
      <c r="BW229" s="3"/>
      <c r="BX229" s="3"/>
      <c r="BY229" s="22"/>
      <c r="BZ229" s="22"/>
    </row>
    <row r="230" spans="15:78">
      <c r="O230">
        <v>4</v>
      </c>
      <c r="P230" s="3" t="s">
        <v>31</v>
      </c>
      <c r="AQ230" s="152"/>
      <c r="AR230" s="153"/>
      <c r="AS230" s="153"/>
      <c r="AT230" s="22"/>
      <c r="AU230" s="3"/>
      <c r="AV230" s="3"/>
      <c r="AW230" s="3"/>
      <c r="AX230" s="3"/>
      <c r="AY230" s="3"/>
      <c r="AZ230" s="58"/>
      <c r="BA230" s="58"/>
      <c r="BB230" s="58"/>
      <c r="BC230" s="58"/>
      <c r="BD230" s="16"/>
      <c r="BE230" s="16"/>
      <c r="BF230" s="58"/>
      <c r="BG230" s="3"/>
      <c r="BH230" s="3"/>
      <c r="BI230" s="3"/>
      <c r="BJ230" s="16"/>
      <c r="BK230" s="16"/>
      <c r="BL230" s="16"/>
      <c r="BM230" s="3"/>
      <c r="BN230" s="16"/>
      <c r="BO230" s="3"/>
      <c r="BP230" s="3"/>
      <c r="BQ230" s="3"/>
      <c r="BR230" s="22"/>
      <c r="BS230" s="3"/>
      <c r="BT230" s="3"/>
      <c r="BU230" s="3"/>
      <c r="BV230" s="3"/>
      <c r="BW230" s="3"/>
      <c r="BX230" s="3"/>
      <c r="BY230" s="22"/>
      <c r="BZ230" s="22"/>
    </row>
    <row r="231" spans="15:78">
      <c r="O231">
        <v>5</v>
      </c>
      <c r="P231" s="294" t="s">
        <v>404</v>
      </c>
      <c r="AQ231" s="152"/>
      <c r="AR231" s="153"/>
      <c r="AS231" s="153"/>
      <c r="AT231" s="22"/>
      <c r="AU231" s="3"/>
      <c r="AV231" s="3"/>
      <c r="AW231" s="3"/>
      <c r="AX231" s="3"/>
      <c r="AY231" s="3"/>
      <c r="AZ231" s="58"/>
      <c r="BA231" s="58"/>
      <c r="BB231" s="58"/>
      <c r="BC231" s="58"/>
      <c r="BD231" s="16"/>
      <c r="BE231" s="16"/>
      <c r="BF231" s="58"/>
      <c r="BG231" s="3"/>
      <c r="BH231" s="3"/>
      <c r="BI231" s="3"/>
      <c r="BJ231" s="16"/>
      <c r="BK231" s="16"/>
      <c r="BL231" s="16"/>
      <c r="BM231" s="3"/>
      <c r="BN231" s="16"/>
      <c r="BO231" s="3"/>
      <c r="BP231" s="3"/>
      <c r="BQ231" s="3"/>
      <c r="BR231" s="22"/>
      <c r="BS231" s="3"/>
      <c r="BT231" s="3"/>
      <c r="BU231" s="3"/>
      <c r="BV231" s="3"/>
      <c r="BW231" s="3"/>
      <c r="BX231" s="3"/>
      <c r="BY231" s="22"/>
      <c r="BZ231" s="22"/>
    </row>
    <row r="232" spans="15:78">
      <c r="AQ232" s="152"/>
      <c r="AR232" s="153"/>
      <c r="AS232" s="153"/>
      <c r="AT232" s="22"/>
      <c r="AU232" s="3"/>
      <c r="AV232" s="3"/>
      <c r="AW232" s="3"/>
      <c r="AX232" s="3"/>
      <c r="AY232" s="3"/>
      <c r="AZ232" s="58"/>
      <c r="BA232" s="58"/>
      <c r="BB232" s="58"/>
      <c r="BC232" s="58"/>
      <c r="BD232" s="16"/>
      <c r="BE232" s="16"/>
      <c r="BF232" s="58"/>
      <c r="BG232" s="3"/>
      <c r="BH232" s="3"/>
      <c r="BI232" s="3"/>
      <c r="BJ232" s="16"/>
      <c r="BK232" s="16"/>
      <c r="BL232" s="16"/>
      <c r="BM232" s="3"/>
      <c r="BN232" s="16"/>
      <c r="BO232" s="3"/>
      <c r="BP232" s="3"/>
      <c r="BQ232" s="3"/>
      <c r="BR232" s="22"/>
      <c r="BS232" s="3"/>
      <c r="BT232" s="3"/>
      <c r="BU232" s="3"/>
      <c r="BV232" s="3"/>
      <c r="BW232" s="3"/>
      <c r="BX232" s="3"/>
      <c r="BY232" s="22"/>
      <c r="BZ232" s="22"/>
    </row>
    <row r="233" spans="15:78">
      <c r="AQ233" s="152"/>
      <c r="AR233" s="153"/>
      <c r="AS233" s="153"/>
      <c r="AT233" s="22"/>
      <c r="AU233" s="3"/>
      <c r="AV233" s="3"/>
      <c r="AW233" s="3"/>
      <c r="AX233" s="3"/>
      <c r="AY233" s="3"/>
      <c r="AZ233" s="58"/>
      <c r="BA233" s="58"/>
      <c r="BB233" s="58"/>
      <c r="BC233" s="58"/>
      <c r="BD233" s="16"/>
      <c r="BE233" s="16"/>
      <c r="BF233" s="58"/>
      <c r="BG233" s="3"/>
      <c r="BH233" s="3"/>
      <c r="BI233" s="3"/>
      <c r="BJ233" s="16"/>
      <c r="BK233" s="16"/>
      <c r="BL233" s="16"/>
      <c r="BM233" s="3"/>
      <c r="BN233" s="16"/>
      <c r="BO233" s="3"/>
      <c r="BP233" s="3"/>
      <c r="BQ233" s="3"/>
      <c r="BR233" s="22"/>
      <c r="BS233" s="3"/>
      <c r="BT233" s="3"/>
      <c r="BU233" s="3"/>
      <c r="BV233" s="3"/>
      <c r="BW233" s="3"/>
      <c r="BX233" s="3"/>
      <c r="BY233" s="22"/>
      <c r="BZ233" s="22"/>
    </row>
    <row r="234" spans="15:78">
      <c r="AQ234" s="152"/>
      <c r="AR234" s="153"/>
      <c r="AS234" s="153"/>
      <c r="AT234" s="22"/>
      <c r="AU234" s="3"/>
      <c r="AV234" s="3"/>
      <c r="AW234" s="3"/>
      <c r="AX234" s="3"/>
      <c r="AY234" s="3"/>
      <c r="AZ234" s="58"/>
      <c r="BA234" s="58"/>
      <c r="BB234" s="58"/>
      <c r="BC234" s="58"/>
      <c r="BD234" s="16"/>
      <c r="BE234" s="16"/>
      <c r="BF234" s="58"/>
      <c r="BG234" s="3"/>
      <c r="BH234" s="3"/>
      <c r="BI234" s="3"/>
      <c r="BJ234" s="16"/>
      <c r="BK234" s="16"/>
      <c r="BL234" s="16"/>
      <c r="BM234" s="3"/>
      <c r="BN234" s="16"/>
      <c r="BO234" s="3"/>
      <c r="BP234" s="3"/>
      <c r="BQ234" s="3"/>
      <c r="BR234" s="22"/>
      <c r="BS234" s="3"/>
      <c r="BT234" s="3"/>
      <c r="BU234" s="3"/>
      <c r="BV234" s="3"/>
      <c r="BW234" s="3"/>
      <c r="BX234" s="3"/>
      <c r="BY234" s="22"/>
      <c r="BZ234" s="22"/>
    </row>
    <row r="235" spans="15:78">
      <c r="AQ235" s="152"/>
      <c r="AR235" s="153"/>
      <c r="AS235" s="153"/>
      <c r="AT235" s="22"/>
      <c r="AU235" s="3"/>
      <c r="AV235" s="3"/>
      <c r="AW235" s="3"/>
      <c r="AX235" s="3"/>
      <c r="AY235" s="3"/>
      <c r="AZ235" s="58"/>
      <c r="BA235" s="58"/>
      <c r="BB235" s="58"/>
      <c r="BC235" s="58"/>
      <c r="BD235" s="16"/>
      <c r="BE235" s="16"/>
      <c r="BF235" s="58"/>
      <c r="BG235" s="3"/>
      <c r="BH235" s="3"/>
      <c r="BI235" s="3"/>
      <c r="BJ235" s="16"/>
      <c r="BK235" s="16"/>
      <c r="BL235" s="16"/>
      <c r="BM235" s="3"/>
      <c r="BN235" s="16"/>
      <c r="BO235" s="3"/>
      <c r="BP235" s="3"/>
      <c r="BQ235" s="3"/>
      <c r="BR235" s="22"/>
      <c r="BS235" s="3"/>
      <c r="BT235" s="3"/>
      <c r="BU235" s="3"/>
      <c r="BV235" s="3"/>
      <c r="BW235" s="3"/>
      <c r="BX235" s="3"/>
      <c r="BY235" s="22"/>
      <c r="BZ235" s="22"/>
    </row>
    <row r="236" spans="15:78">
      <c r="AQ236" s="152"/>
      <c r="AR236" s="153"/>
      <c r="AS236" s="153"/>
      <c r="AT236" s="22"/>
      <c r="AU236" s="3"/>
      <c r="AV236" s="3"/>
      <c r="AW236" s="3"/>
      <c r="AX236" s="3"/>
      <c r="AY236" s="3"/>
      <c r="AZ236" s="58"/>
      <c r="BA236" s="58"/>
      <c r="BB236" s="58"/>
      <c r="BC236" s="58"/>
      <c r="BD236" s="16"/>
      <c r="BE236" s="16"/>
      <c r="BF236" s="58"/>
      <c r="BG236" s="3"/>
      <c r="BH236" s="3"/>
      <c r="BI236" s="3"/>
      <c r="BJ236" s="16"/>
      <c r="BK236" s="16"/>
      <c r="BL236" s="16"/>
      <c r="BM236" s="3"/>
      <c r="BN236" s="16"/>
      <c r="BO236" s="3"/>
      <c r="BP236" s="3"/>
      <c r="BQ236" s="3"/>
      <c r="BR236" s="22"/>
      <c r="BS236" s="3"/>
      <c r="BT236" s="3"/>
      <c r="BU236" s="3"/>
      <c r="BV236" s="3"/>
      <c r="BW236" s="3"/>
      <c r="BX236" s="3"/>
      <c r="BY236" s="22"/>
      <c r="BZ236" s="22"/>
    </row>
    <row r="237" spans="15:78">
      <c r="AQ237" s="152"/>
      <c r="AR237" s="153"/>
      <c r="AS237" s="153"/>
      <c r="AT237" s="22"/>
      <c r="AU237" s="3"/>
      <c r="AV237" s="3"/>
      <c r="AW237" s="3"/>
      <c r="AX237" s="3"/>
      <c r="AY237" s="3"/>
      <c r="AZ237" s="58"/>
      <c r="BA237" s="58"/>
      <c r="BB237" s="58"/>
      <c r="BC237" s="58"/>
      <c r="BD237" s="16"/>
      <c r="BE237" s="16"/>
      <c r="BF237" s="58"/>
      <c r="BG237" s="3"/>
      <c r="BH237" s="3"/>
      <c r="BI237" s="3"/>
      <c r="BJ237" s="16"/>
      <c r="BK237" s="16"/>
      <c r="BL237" s="16"/>
      <c r="BM237" s="3"/>
      <c r="BN237" s="16"/>
      <c r="BO237" s="3"/>
      <c r="BP237" s="3"/>
      <c r="BQ237" s="3"/>
      <c r="BR237" s="22"/>
      <c r="BS237" s="3"/>
      <c r="BT237" s="3"/>
      <c r="BU237" s="3"/>
      <c r="BV237" s="3"/>
      <c r="BW237" s="3"/>
      <c r="BX237" s="3"/>
      <c r="BY237" s="22"/>
      <c r="BZ237" s="22"/>
    </row>
    <row r="238" spans="15:78">
      <c r="AQ238" s="152"/>
      <c r="AR238" s="153"/>
      <c r="AS238" s="153"/>
      <c r="AT238" s="22"/>
      <c r="AU238" s="3"/>
      <c r="AV238" s="3"/>
      <c r="AW238" s="3"/>
      <c r="AX238" s="3"/>
      <c r="AY238" s="3"/>
      <c r="AZ238" s="58"/>
      <c r="BA238" s="58"/>
      <c r="BB238" s="58"/>
      <c r="BC238" s="58"/>
      <c r="BD238" s="16"/>
      <c r="BE238" s="16"/>
      <c r="BF238" s="58"/>
      <c r="BG238" s="3"/>
      <c r="BH238" s="3"/>
      <c r="BI238" s="3"/>
      <c r="BJ238" s="16"/>
      <c r="BK238" s="16"/>
      <c r="BL238" s="16"/>
      <c r="BM238" s="3"/>
      <c r="BN238" s="16"/>
      <c r="BO238" s="3"/>
      <c r="BP238" s="3"/>
      <c r="BQ238" s="3"/>
      <c r="BR238" s="22"/>
      <c r="BS238" s="3"/>
      <c r="BT238" s="3"/>
      <c r="BU238" s="3"/>
      <c r="BV238" s="3"/>
      <c r="BW238" s="3"/>
      <c r="BX238" s="3"/>
      <c r="BY238" s="22"/>
      <c r="BZ238" s="22"/>
    </row>
    <row r="239" spans="15:78">
      <c r="AQ239" s="152"/>
      <c r="AR239" s="153"/>
      <c r="AS239" s="153"/>
      <c r="AT239" s="22"/>
      <c r="AU239" s="3"/>
      <c r="AV239" s="3"/>
      <c r="AW239" s="3"/>
      <c r="AX239" s="3"/>
      <c r="AY239" s="3"/>
      <c r="AZ239" s="58"/>
      <c r="BA239" s="58"/>
      <c r="BB239" s="58"/>
      <c r="BC239" s="58"/>
      <c r="BD239" s="16"/>
      <c r="BE239" s="16"/>
      <c r="BF239" s="58"/>
      <c r="BG239" s="3"/>
      <c r="BH239" s="3"/>
      <c r="BI239" s="3"/>
      <c r="BJ239" s="16"/>
      <c r="BK239" s="16"/>
      <c r="BL239" s="16"/>
      <c r="BM239" s="3"/>
      <c r="BN239" s="16"/>
      <c r="BO239" s="3"/>
      <c r="BP239" s="3"/>
      <c r="BQ239" s="3"/>
      <c r="BR239" s="22"/>
      <c r="BS239" s="3"/>
      <c r="BT239" s="3"/>
      <c r="BU239" s="3"/>
      <c r="BV239" s="3"/>
      <c r="BW239" s="3"/>
      <c r="BX239" s="3"/>
      <c r="BY239" s="22"/>
      <c r="BZ239" s="22"/>
    </row>
    <row r="240" spans="15:78">
      <c r="AQ240" s="152"/>
      <c r="AR240" s="153"/>
      <c r="AS240" s="153"/>
      <c r="AT240" s="22"/>
      <c r="AU240" s="3"/>
      <c r="AV240" s="3"/>
      <c r="AW240" s="3"/>
      <c r="AX240" s="3"/>
      <c r="AY240" s="3"/>
      <c r="AZ240" s="58"/>
      <c r="BA240" s="58"/>
      <c r="BB240" s="58"/>
      <c r="BC240" s="58"/>
      <c r="BD240" s="16"/>
      <c r="BE240" s="16"/>
      <c r="BF240" s="58"/>
      <c r="BG240" s="3"/>
      <c r="BH240" s="3"/>
      <c r="BI240" s="3"/>
      <c r="BJ240" s="16"/>
      <c r="BK240" s="16"/>
      <c r="BL240" s="16"/>
      <c r="BM240" s="3"/>
      <c r="BN240" s="16"/>
      <c r="BO240" s="3"/>
      <c r="BP240" s="3"/>
      <c r="BQ240" s="3"/>
      <c r="BR240" s="22"/>
      <c r="BS240" s="3"/>
      <c r="BT240" s="3"/>
      <c r="BU240" s="3"/>
      <c r="BV240" s="3"/>
      <c r="BW240" s="3"/>
      <c r="BX240" s="3"/>
      <c r="BY240" s="22"/>
      <c r="BZ240" s="22"/>
    </row>
    <row r="241" spans="43:78">
      <c r="AQ241" s="152"/>
      <c r="AR241" s="153"/>
      <c r="AS241" s="153"/>
      <c r="AT241" s="22"/>
      <c r="AU241" s="3"/>
      <c r="AV241" s="3"/>
      <c r="AW241" s="3"/>
      <c r="AX241" s="3"/>
      <c r="AY241" s="3"/>
      <c r="AZ241" s="58"/>
      <c r="BA241" s="58"/>
      <c r="BB241" s="58"/>
      <c r="BC241" s="58"/>
      <c r="BD241" s="16"/>
      <c r="BE241" s="16"/>
      <c r="BF241" s="58"/>
      <c r="BG241" s="3"/>
      <c r="BH241" s="3"/>
      <c r="BI241" s="3"/>
      <c r="BJ241" s="16"/>
      <c r="BK241" s="16"/>
      <c r="BL241" s="16"/>
      <c r="BM241" s="3"/>
      <c r="BN241" s="16"/>
      <c r="BO241" s="3"/>
      <c r="BP241" s="3"/>
      <c r="BQ241" s="3"/>
      <c r="BR241" s="22"/>
      <c r="BS241" s="3"/>
      <c r="BT241" s="3"/>
      <c r="BU241" s="3"/>
      <c r="BV241" s="3"/>
      <c r="BW241" s="3"/>
      <c r="BX241" s="3"/>
      <c r="BY241" s="22"/>
      <c r="BZ241" s="22"/>
    </row>
    <row r="242" spans="43:78">
      <c r="AQ242" s="152"/>
      <c r="AR242" s="153"/>
      <c r="AS242" s="153"/>
      <c r="AT242" s="22"/>
      <c r="AU242" s="3"/>
      <c r="AV242" s="3"/>
      <c r="AW242" s="3"/>
      <c r="AX242" s="3"/>
      <c r="AY242" s="3"/>
      <c r="AZ242" s="58"/>
      <c r="BA242" s="58"/>
      <c r="BB242" s="58"/>
      <c r="BC242" s="58"/>
      <c r="BD242" s="16"/>
      <c r="BE242" s="16"/>
      <c r="BF242" s="58"/>
      <c r="BG242" s="3"/>
      <c r="BH242" s="3"/>
      <c r="BI242" s="3"/>
      <c r="BJ242" s="16"/>
      <c r="BK242" s="16"/>
      <c r="BL242" s="16"/>
      <c r="BM242" s="3"/>
      <c r="BN242" s="16"/>
      <c r="BO242" s="3"/>
      <c r="BP242" s="3"/>
      <c r="BQ242" s="3"/>
      <c r="BR242" s="22"/>
      <c r="BS242" s="3"/>
      <c r="BT242" s="3"/>
      <c r="BU242" s="3"/>
      <c r="BV242" s="3"/>
      <c r="BW242" s="3"/>
      <c r="BX242" s="3"/>
      <c r="BY242" s="22"/>
      <c r="BZ242" s="22"/>
    </row>
    <row r="243" spans="43:78">
      <c r="AQ243" s="152"/>
      <c r="AR243" s="153"/>
      <c r="AS243" s="153"/>
      <c r="AT243" s="22"/>
      <c r="AU243" s="3"/>
      <c r="AV243" s="3"/>
      <c r="AW243" s="3"/>
      <c r="AX243" s="3"/>
      <c r="AY243" s="3"/>
      <c r="AZ243" s="58"/>
      <c r="BA243" s="58"/>
      <c r="BB243" s="58"/>
      <c r="BC243" s="58"/>
      <c r="BD243" s="16"/>
      <c r="BE243" s="16"/>
      <c r="BF243" s="58"/>
      <c r="BG243" s="3"/>
      <c r="BH243" s="3"/>
      <c r="BI243" s="3"/>
      <c r="BJ243" s="16"/>
      <c r="BK243" s="16"/>
      <c r="BL243" s="16"/>
      <c r="BM243" s="3"/>
      <c r="BN243" s="16"/>
      <c r="BO243" s="3"/>
      <c r="BP243" s="3"/>
      <c r="BQ243" s="3"/>
      <c r="BR243" s="22"/>
      <c r="BS243" s="3"/>
      <c r="BT243" s="3"/>
      <c r="BU243" s="3"/>
      <c r="BV243" s="3"/>
      <c r="BW243" s="3"/>
      <c r="BX243" s="3"/>
      <c r="BY243" s="22"/>
      <c r="BZ243" s="22"/>
    </row>
    <row r="244" spans="43:78">
      <c r="AQ244" s="152"/>
      <c r="AR244" s="153"/>
      <c r="AS244" s="153"/>
      <c r="AT244" s="22"/>
      <c r="AU244" s="3"/>
      <c r="AV244" s="3"/>
      <c r="AW244" s="3"/>
      <c r="AX244" s="3"/>
      <c r="AY244" s="3"/>
      <c r="AZ244" s="58"/>
      <c r="BA244" s="58"/>
      <c r="BB244" s="58"/>
      <c r="BC244" s="58"/>
      <c r="BD244" s="16"/>
      <c r="BE244" s="16"/>
      <c r="BF244" s="58"/>
      <c r="BG244" s="3"/>
      <c r="BH244" s="3"/>
      <c r="BI244" s="3"/>
      <c r="BJ244" s="16"/>
      <c r="BK244" s="16"/>
      <c r="BL244" s="16"/>
      <c r="BM244" s="3"/>
      <c r="BN244" s="16"/>
      <c r="BO244" s="3"/>
      <c r="BP244" s="3"/>
      <c r="BQ244" s="3"/>
      <c r="BR244" s="22"/>
      <c r="BS244" s="3"/>
      <c r="BT244" s="3"/>
      <c r="BU244" s="3"/>
      <c r="BV244" s="3"/>
      <c r="BW244" s="3"/>
      <c r="BX244" s="3"/>
      <c r="BY244" s="22"/>
      <c r="BZ244" s="22"/>
    </row>
    <row r="245" spans="43:78">
      <c r="AQ245" s="152"/>
      <c r="AR245" s="153"/>
      <c r="AS245" s="153"/>
      <c r="AT245" s="22"/>
      <c r="AU245" s="3"/>
      <c r="AV245" s="3"/>
      <c r="AW245" s="3"/>
      <c r="AX245" s="3"/>
      <c r="AY245" s="3"/>
      <c r="AZ245" s="58"/>
      <c r="BA245" s="58"/>
      <c r="BB245" s="58"/>
      <c r="BC245" s="58"/>
      <c r="BD245" s="16"/>
      <c r="BE245" s="16"/>
      <c r="BF245" s="58"/>
      <c r="BG245" s="3"/>
      <c r="BH245" s="3"/>
      <c r="BI245" s="3"/>
      <c r="BJ245" s="16"/>
      <c r="BK245" s="16"/>
      <c r="BL245" s="16"/>
      <c r="BM245" s="3"/>
      <c r="BN245" s="16"/>
      <c r="BO245" s="3"/>
      <c r="BP245" s="3"/>
      <c r="BQ245" s="3"/>
      <c r="BR245" s="22"/>
      <c r="BS245" s="3"/>
      <c r="BT245" s="3"/>
      <c r="BU245" s="3"/>
      <c r="BV245" s="3"/>
      <c r="BW245" s="3"/>
      <c r="BX245" s="3"/>
      <c r="BY245" s="22"/>
      <c r="BZ245" s="22"/>
    </row>
    <row r="246" spans="43:78">
      <c r="AQ246" s="152"/>
      <c r="AR246" s="153"/>
      <c r="AS246" s="153"/>
      <c r="AT246" s="22"/>
      <c r="AU246" s="3"/>
      <c r="AV246" s="3"/>
      <c r="AW246" s="3"/>
      <c r="AX246" s="3"/>
      <c r="AY246" s="3"/>
      <c r="AZ246" s="58"/>
      <c r="BA246" s="58"/>
      <c r="BB246" s="58"/>
      <c r="BC246" s="58"/>
      <c r="BD246" s="16"/>
      <c r="BE246" s="16"/>
      <c r="BF246" s="58"/>
      <c r="BG246" s="3"/>
      <c r="BH246" s="3"/>
      <c r="BI246" s="3"/>
      <c r="BJ246" s="16"/>
      <c r="BK246" s="16"/>
      <c r="BL246" s="16"/>
      <c r="BM246" s="3"/>
      <c r="BN246" s="16"/>
      <c r="BO246" s="3"/>
      <c r="BP246" s="3"/>
      <c r="BQ246" s="3"/>
      <c r="BR246" s="22"/>
      <c r="BS246" s="3"/>
      <c r="BT246" s="3"/>
      <c r="BU246" s="3"/>
      <c r="BV246" s="3"/>
      <c r="BW246" s="3"/>
      <c r="BX246" s="3"/>
      <c r="BY246" s="22"/>
      <c r="BZ246" s="22"/>
    </row>
    <row r="247" spans="43:78">
      <c r="AQ247" s="152"/>
      <c r="AR247" s="153"/>
      <c r="AS247" s="153"/>
      <c r="AT247" s="22"/>
      <c r="AU247" s="3"/>
      <c r="AV247" s="3"/>
      <c r="AW247" s="3"/>
      <c r="AX247" s="3"/>
      <c r="AY247" s="3"/>
      <c r="AZ247" s="58"/>
      <c r="BA247" s="58"/>
      <c r="BB247" s="58"/>
      <c r="BC247" s="58"/>
      <c r="BD247" s="16"/>
      <c r="BE247" s="16"/>
      <c r="BF247" s="58"/>
      <c r="BG247" s="3"/>
      <c r="BH247" s="3"/>
      <c r="BI247" s="3"/>
      <c r="BJ247" s="16"/>
      <c r="BK247" s="16"/>
      <c r="BL247" s="16"/>
      <c r="BM247" s="3"/>
      <c r="BN247" s="16"/>
      <c r="BO247" s="3"/>
      <c r="BP247" s="3"/>
      <c r="BQ247" s="3"/>
      <c r="BR247" s="22"/>
      <c r="BS247" s="3"/>
      <c r="BT247" s="3"/>
      <c r="BU247" s="3"/>
      <c r="BV247" s="3"/>
      <c r="BW247" s="3"/>
      <c r="BX247" s="3"/>
      <c r="BY247" s="22"/>
      <c r="BZ247" s="22"/>
    </row>
    <row r="248" spans="43:78">
      <c r="AQ248" s="152"/>
      <c r="AR248" s="153"/>
      <c r="AS248" s="153"/>
      <c r="AT248" s="22"/>
      <c r="AU248" s="3"/>
      <c r="AV248" s="3"/>
      <c r="AW248" s="3"/>
      <c r="AX248" s="3"/>
      <c r="AY248" s="3"/>
      <c r="AZ248" s="58"/>
      <c r="BA248" s="58"/>
      <c r="BB248" s="58"/>
      <c r="BC248" s="58"/>
      <c r="BD248" s="16"/>
      <c r="BE248" s="16"/>
      <c r="BF248" s="58"/>
      <c r="BG248" s="3"/>
      <c r="BH248" s="3"/>
      <c r="BI248" s="3"/>
      <c r="BJ248" s="16"/>
      <c r="BK248" s="16"/>
      <c r="BL248" s="16"/>
      <c r="BM248" s="3"/>
      <c r="BN248" s="16"/>
      <c r="BO248" s="3"/>
      <c r="BP248" s="3"/>
      <c r="BQ248" s="3"/>
      <c r="BR248" s="22"/>
      <c r="BS248" s="3"/>
      <c r="BT248" s="3"/>
      <c r="BU248" s="3"/>
      <c r="BV248" s="3"/>
      <c r="BW248" s="3"/>
      <c r="BX248" s="3"/>
      <c r="BY248" s="22"/>
      <c r="BZ248" s="22"/>
    </row>
    <row r="249" spans="43:78">
      <c r="AQ249" s="152"/>
      <c r="AR249" s="153"/>
      <c r="AS249" s="153"/>
      <c r="AT249" s="22"/>
      <c r="AU249" s="3"/>
      <c r="AV249" s="3"/>
      <c r="AW249" s="3"/>
      <c r="AX249" s="3"/>
      <c r="AY249" s="3"/>
      <c r="AZ249" s="58"/>
      <c r="BA249" s="58"/>
      <c r="BB249" s="58"/>
      <c r="BC249" s="58"/>
      <c r="BD249" s="16"/>
      <c r="BE249" s="16"/>
      <c r="BF249" s="58"/>
      <c r="BG249" s="3"/>
      <c r="BH249" s="3"/>
      <c r="BI249" s="3"/>
      <c r="BJ249" s="16"/>
      <c r="BK249" s="16"/>
      <c r="BL249" s="16"/>
      <c r="BM249" s="3"/>
      <c r="BN249" s="16"/>
      <c r="BO249" s="3"/>
      <c r="BP249" s="3"/>
      <c r="BQ249" s="3"/>
      <c r="BR249" s="22"/>
      <c r="BS249" s="3"/>
      <c r="BT249" s="3"/>
      <c r="BU249" s="3"/>
      <c r="BV249" s="3"/>
      <c r="BW249" s="3"/>
      <c r="BX249" s="3"/>
      <c r="BY249" s="22"/>
    </row>
    <row r="250" spans="43:78">
      <c r="AQ250" s="152"/>
      <c r="AR250" s="153"/>
      <c r="AS250" s="153"/>
      <c r="AT250" s="22"/>
      <c r="AU250" s="3"/>
      <c r="AV250" s="3"/>
      <c r="AW250" s="3"/>
      <c r="AX250" s="3"/>
      <c r="AY250" s="3"/>
      <c r="AZ250" s="58"/>
      <c r="BA250" s="58"/>
      <c r="BB250" s="58"/>
      <c r="BC250" s="58"/>
      <c r="BD250" s="16"/>
      <c r="BE250" s="16"/>
      <c r="BF250" s="58"/>
      <c r="BG250" s="3"/>
      <c r="BH250" s="3"/>
      <c r="BI250" s="3"/>
      <c r="BJ250" s="16"/>
      <c r="BK250" s="16"/>
      <c r="BL250" s="16"/>
      <c r="BM250" s="3"/>
      <c r="BN250" s="16"/>
      <c r="BO250" s="3"/>
      <c r="BP250" s="3"/>
      <c r="BQ250" s="3"/>
      <c r="BR250" s="22"/>
      <c r="BS250" s="3"/>
      <c r="BT250" s="3"/>
      <c r="BU250" s="3"/>
      <c r="BV250" s="3"/>
      <c r="BW250" s="3"/>
      <c r="BX250" s="3"/>
      <c r="BY250" s="22"/>
    </row>
    <row r="251" spans="43:78">
      <c r="AQ251" s="152"/>
      <c r="AR251" s="153"/>
      <c r="AS251" s="153"/>
      <c r="AT251" s="22"/>
      <c r="AU251" s="3"/>
      <c r="AV251" s="3"/>
      <c r="AW251" s="3"/>
      <c r="AX251" s="3"/>
      <c r="AY251" s="3"/>
      <c r="AZ251" s="58"/>
      <c r="BA251" s="58"/>
      <c r="BB251" s="58"/>
      <c r="BC251" s="58"/>
      <c r="BD251" s="16"/>
      <c r="BE251" s="16"/>
      <c r="BF251" s="58"/>
      <c r="BG251" s="3"/>
      <c r="BH251" s="3"/>
      <c r="BI251" s="3"/>
      <c r="BJ251" s="16"/>
      <c r="BK251" s="16"/>
      <c r="BL251" s="16"/>
      <c r="BM251" s="3"/>
      <c r="BN251" s="16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22"/>
    </row>
    <row r="252" spans="43:78">
      <c r="AQ252" s="152"/>
      <c r="AR252" s="153"/>
      <c r="AS252" s="153"/>
      <c r="AT252" s="22"/>
      <c r="AU252" s="3"/>
      <c r="AV252" s="3"/>
      <c r="AW252" s="3"/>
      <c r="AX252" s="3"/>
      <c r="AY252" s="3"/>
      <c r="AZ252" s="58"/>
      <c r="BA252" s="58"/>
      <c r="BB252" s="58"/>
      <c r="BC252" s="58"/>
      <c r="BD252" s="16"/>
      <c r="BE252" s="16"/>
      <c r="BF252" s="58"/>
      <c r="BG252" s="3"/>
      <c r="BH252" s="3"/>
      <c r="BI252" s="3"/>
      <c r="BJ252" s="16"/>
      <c r="BK252" s="16"/>
      <c r="BL252" s="16"/>
      <c r="BM252" s="3"/>
      <c r="BN252" s="16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22"/>
    </row>
    <row r="253" spans="43:78">
      <c r="AQ253" s="152"/>
      <c r="AR253" s="153"/>
      <c r="AS253" s="153"/>
      <c r="AT253" s="22"/>
      <c r="AU253" s="3"/>
      <c r="AV253" s="3"/>
      <c r="AW253" s="3"/>
      <c r="AX253" s="3"/>
      <c r="AY253" s="3"/>
      <c r="AZ253" s="58"/>
      <c r="BA253" s="58"/>
      <c r="BB253" s="58"/>
      <c r="BC253" s="58"/>
      <c r="BD253" s="16"/>
      <c r="BE253" s="16"/>
      <c r="BF253" s="58"/>
      <c r="BG253" s="3"/>
      <c r="BH253" s="3"/>
      <c r="BI253" s="3"/>
      <c r="BJ253" s="16"/>
      <c r="BK253" s="16"/>
      <c r="BL253" s="16"/>
      <c r="BM253" s="3"/>
      <c r="BN253" s="16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22"/>
    </row>
    <row r="254" spans="43:78">
      <c r="AQ254" s="152"/>
      <c r="AR254" s="153"/>
      <c r="AS254" s="153"/>
      <c r="AT254" s="22"/>
      <c r="AU254" s="3"/>
      <c r="AV254" s="3"/>
      <c r="AW254" s="3"/>
      <c r="AX254" s="3"/>
      <c r="AY254" s="3"/>
      <c r="AZ254" s="58"/>
      <c r="BA254" s="58"/>
      <c r="BB254" s="58"/>
      <c r="BC254" s="58"/>
      <c r="BD254" s="16"/>
      <c r="BE254" s="16"/>
      <c r="BF254" s="58"/>
      <c r="BG254" s="3"/>
      <c r="BH254" s="3"/>
      <c r="BI254" s="3"/>
      <c r="BJ254" s="16"/>
      <c r="BK254" s="16"/>
      <c r="BL254" s="16"/>
      <c r="BM254" s="3"/>
      <c r="BN254" s="16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22"/>
    </row>
    <row r="255" spans="43:78">
      <c r="AQ255" s="152"/>
      <c r="AR255" s="153"/>
      <c r="AS255" s="153"/>
      <c r="AT255" s="22"/>
      <c r="AU255" s="3"/>
      <c r="AV255" s="3"/>
      <c r="AW255" s="3"/>
      <c r="AX255" s="3"/>
      <c r="AY255" s="3"/>
      <c r="AZ255" s="58"/>
      <c r="BA255" s="58"/>
      <c r="BB255" s="58"/>
      <c r="BC255" s="58"/>
      <c r="BD255" s="16"/>
      <c r="BE255" s="16"/>
      <c r="BF255" s="58"/>
      <c r="BG255" s="3"/>
      <c r="BH255" s="3"/>
      <c r="BI255" s="3"/>
      <c r="BJ255" s="16"/>
      <c r="BK255" s="16"/>
      <c r="BL255" s="16"/>
      <c r="BM255" s="3"/>
      <c r="BN255" s="16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22"/>
    </row>
    <row r="256" spans="43:78">
      <c r="AQ256" s="152"/>
      <c r="AR256" s="153"/>
      <c r="AS256" s="153"/>
      <c r="AT256" s="22"/>
      <c r="AU256" s="3"/>
      <c r="AV256" s="3"/>
      <c r="AW256" s="3"/>
      <c r="AX256" s="3"/>
      <c r="AY256" s="3"/>
      <c r="AZ256" s="58"/>
      <c r="BA256" s="58"/>
      <c r="BB256" s="58"/>
      <c r="BC256" s="58"/>
      <c r="BD256" s="16"/>
      <c r="BE256" s="16"/>
      <c r="BF256" s="58"/>
      <c r="BG256" s="3"/>
      <c r="BH256" s="3"/>
      <c r="BI256" s="3"/>
      <c r="BJ256" s="16"/>
      <c r="BK256" s="16"/>
      <c r="BL256" s="16"/>
      <c r="BM256" s="3"/>
      <c r="BN256" s="16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22"/>
    </row>
    <row r="257" spans="43:77">
      <c r="AQ257" s="152"/>
      <c r="AR257" s="153"/>
      <c r="AS257" s="153"/>
      <c r="AT257" s="22"/>
      <c r="AU257" s="3"/>
      <c r="AV257" s="3"/>
      <c r="AW257" s="3"/>
      <c r="AX257" s="3"/>
      <c r="AY257" s="3"/>
      <c r="AZ257" s="58"/>
      <c r="BA257" s="58"/>
      <c r="BB257" s="58"/>
      <c r="BC257" s="58"/>
      <c r="BD257" s="16"/>
      <c r="BE257" s="16"/>
      <c r="BF257" s="58"/>
      <c r="BG257" s="3"/>
      <c r="BH257" s="3"/>
      <c r="BI257" s="3"/>
      <c r="BJ257" s="16"/>
      <c r="BK257" s="16"/>
      <c r="BL257" s="16"/>
      <c r="BM257" s="3"/>
      <c r="BN257" s="16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22"/>
    </row>
    <row r="258" spans="43:77">
      <c r="AQ258" s="152"/>
      <c r="AR258" s="153"/>
      <c r="AS258" s="153"/>
      <c r="AT258" s="22"/>
      <c r="AU258" s="3"/>
      <c r="AV258" s="3"/>
      <c r="AW258" s="3"/>
      <c r="AX258" s="3"/>
      <c r="AY258" s="3"/>
      <c r="AZ258" s="58"/>
      <c r="BA258" s="58"/>
      <c r="BB258" s="58"/>
      <c r="BC258" s="58"/>
      <c r="BD258" s="16"/>
      <c r="BE258" s="16"/>
      <c r="BF258" s="58"/>
      <c r="BG258" s="3"/>
      <c r="BH258" s="3"/>
      <c r="BI258" s="3"/>
      <c r="BJ258" s="16"/>
      <c r="BK258" s="16"/>
      <c r="BL258" s="16"/>
      <c r="BM258" s="3"/>
      <c r="BN258" s="16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22"/>
    </row>
    <row r="259" spans="43:77">
      <c r="AQ259" s="152"/>
      <c r="AR259" s="153"/>
      <c r="AS259" s="153"/>
      <c r="AT259" s="22"/>
      <c r="AU259" s="3"/>
      <c r="AV259" s="3"/>
      <c r="AW259" s="3"/>
      <c r="AX259" s="3"/>
      <c r="AY259" s="3"/>
      <c r="AZ259" s="58"/>
      <c r="BA259" s="58"/>
      <c r="BB259" s="58"/>
      <c r="BC259" s="58"/>
      <c r="BD259" s="16"/>
      <c r="BE259" s="16"/>
      <c r="BF259" s="58"/>
      <c r="BG259" s="3"/>
      <c r="BH259" s="3"/>
      <c r="BI259" s="3"/>
      <c r="BJ259" s="16"/>
      <c r="BK259" s="16"/>
      <c r="BL259" s="16"/>
      <c r="BM259" s="3"/>
      <c r="BN259" s="16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22"/>
    </row>
    <row r="260" spans="43:77">
      <c r="AQ260" s="152"/>
      <c r="AR260" s="153"/>
      <c r="AS260" s="153"/>
      <c r="AT260" s="22"/>
      <c r="AU260" s="3"/>
      <c r="AV260" s="3"/>
      <c r="AW260" s="3"/>
      <c r="AX260" s="3"/>
      <c r="AY260" s="3"/>
      <c r="AZ260" s="58"/>
      <c r="BA260" s="58"/>
      <c r="BB260" s="58"/>
      <c r="BC260" s="58"/>
      <c r="BD260" s="16"/>
      <c r="BE260" s="16"/>
      <c r="BF260" s="58"/>
      <c r="BG260" s="3"/>
      <c r="BH260" s="3"/>
      <c r="BI260" s="3"/>
      <c r="BJ260" s="16"/>
      <c r="BK260" s="16"/>
      <c r="BL260" s="16"/>
      <c r="BM260" s="3"/>
      <c r="BN260" s="16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22"/>
    </row>
    <row r="261" spans="43:77">
      <c r="AQ261" s="152"/>
      <c r="AR261" s="153"/>
      <c r="AS261" s="153"/>
      <c r="AT261" s="22"/>
      <c r="AU261" s="3"/>
      <c r="AV261" s="3"/>
      <c r="AW261" s="3"/>
      <c r="AX261" s="3"/>
      <c r="AY261" s="3"/>
      <c r="AZ261" s="58"/>
      <c r="BA261" s="58"/>
      <c r="BB261" s="58"/>
      <c r="BC261" s="58"/>
      <c r="BD261" s="16"/>
      <c r="BE261" s="16"/>
      <c r="BF261" s="58"/>
      <c r="BG261" s="3"/>
      <c r="BH261" s="3"/>
      <c r="BI261" s="3"/>
      <c r="BJ261" s="16"/>
      <c r="BK261" s="16"/>
      <c r="BL261" s="16"/>
      <c r="BM261" s="3"/>
      <c r="BN261" s="16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22"/>
    </row>
    <row r="262" spans="43:77">
      <c r="AQ262" s="152"/>
      <c r="AR262" s="153"/>
      <c r="AS262" s="153"/>
      <c r="AT262" s="22"/>
      <c r="AU262" s="3"/>
      <c r="AV262" s="3"/>
      <c r="AW262" s="3"/>
      <c r="AX262" s="3"/>
      <c r="AY262" s="3"/>
      <c r="AZ262" s="58"/>
      <c r="BA262" s="58"/>
      <c r="BB262" s="58"/>
      <c r="BC262" s="58"/>
      <c r="BD262" s="16"/>
      <c r="BE262" s="16"/>
      <c r="BF262" s="58"/>
      <c r="BG262" s="3"/>
      <c r="BH262" s="3"/>
      <c r="BI262" s="3"/>
      <c r="BJ262" s="16"/>
      <c r="BK262" s="16"/>
      <c r="BL262" s="16"/>
      <c r="BM262" s="3"/>
      <c r="BN262" s="16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22"/>
    </row>
    <row r="263" spans="43:77">
      <c r="AQ263" s="152"/>
      <c r="AR263" s="153"/>
      <c r="AS263" s="153"/>
      <c r="AT263" s="22"/>
      <c r="AU263" s="3"/>
      <c r="AV263" s="3"/>
      <c r="AW263" s="3"/>
      <c r="AX263" s="3"/>
      <c r="AY263" s="3"/>
      <c r="AZ263" s="58"/>
      <c r="BA263" s="58"/>
      <c r="BB263" s="58"/>
      <c r="BC263" s="58"/>
      <c r="BD263" s="16"/>
      <c r="BE263" s="16"/>
      <c r="BF263" s="58"/>
      <c r="BG263" s="3"/>
      <c r="BH263" s="3"/>
      <c r="BI263" s="3"/>
      <c r="BJ263" s="16"/>
      <c r="BK263" s="16"/>
      <c r="BL263" s="16"/>
      <c r="BM263" s="3"/>
      <c r="BN263" s="16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22"/>
    </row>
    <row r="264" spans="43:77">
      <c r="AQ264" s="152"/>
      <c r="AR264" s="153"/>
      <c r="AS264" s="153"/>
      <c r="AT264" s="22"/>
      <c r="AU264" s="3"/>
      <c r="AV264" s="3"/>
      <c r="AW264" s="3"/>
      <c r="AX264" s="3"/>
      <c r="AY264" s="3"/>
      <c r="AZ264" s="58"/>
      <c r="BA264" s="58"/>
      <c r="BB264" s="58"/>
      <c r="BC264" s="58"/>
      <c r="BD264" s="16"/>
      <c r="BE264" s="16"/>
      <c r="BF264" s="58"/>
      <c r="BG264" s="3"/>
      <c r="BH264" s="3"/>
      <c r="BI264" s="3"/>
      <c r="BJ264" s="16"/>
      <c r="BK264" s="16"/>
      <c r="BL264" s="16"/>
      <c r="BM264" s="3"/>
      <c r="BN264" s="16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22"/>
    </row>
    <row r="265" spans="43:77">
      <c r="AQ265" s="152"/>
      <c r="AR265" s="153"/>
      <c r="AS265" s="153"/>
      <c r="AT265" s="22"/>
      <c r="AU265" s="3"/>
      <c r="AV265" s="3"/>
      <c r="AW265" s="3"/>
      <c r="AX265" s="3"/>
      <c r="AY265" s="3"/>
      <c r="AZ265" s="58"/>
      <c r="BA265" s="58"/>
      <c r="BB265" s="58"/>
      <c r="BC265" s="58"/>
      <c r="BD265" s="16"/>
      <c r="BE265" s="16"/>
      <c r="BF265" s="58"/>
      <c r="BG265" s="3"/>
      <c r="BH265" s="3"/>
      <c r="BI265" s="3"/>
      <c r="BJ265" s="16"/>
      <c r="BK265" s="16"/>
      <c r="BL265" s="16"/>
      <c r="BM265" s="3"/>
      <c r="BN265" s="16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22"/>
    </row>
    <row r="266" spans="43:77">
      <c r="AQ266" s="152"/>
      <c r="AR266" s="153"/>
      <c r="AS266" s="153"/>
      <c r="AT266" s="22"/>
      <c r="AU266" s="3"/>
      <c r="AV266" s="3"/>
      <c r="AW266" s="3"/>
      <c r="AX266" s="3"/>
      <c r="AY266" s="3"/>
      <c r="AZ266" s="58"/>
      <c r="BA266" s="58"/>
      <c r="BB266" s="58"/>
      <c r="BC266" s="58"/>
      <c r="BD266" s="16"/>
      <c r="BE266" s="16"/>
      <c r="BF266" s="58"/>
      <c r="BG266" s="3"/>
      <c r="BH266" s="3"/>
      <c r="BI266" s="3"/>
      <c r="BJ266" s="16"/>
      <c r="BK266" s="16"/>
      <c r="BL266" s="16"/>
      <c r="BM266" s="3"/>
      <c r="BN266" s="16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22"/>
    </row>
    <row r="267" spans="43:77">
      <c r="AQ267" s="152"/>
      <c r="AR267" s="153"/>
      <c r="AS267" s="153"/>
      <c r="AT267" s="22"/>
      <c r="AU267" s="3"/>
      <c r="AV267" s="3"/>
      <c r="AW267" s="3"/>
      <c r="AX267" s="3"/>
      <c r="AY267" s="3"/>
      <c r="AZ267" s="58"/>
      <c r="BA267" s="58"/>
      <c r="BB267" s="58"/>
      <c r="BC267" s="58"/>
      <c r="BD267" s="16"/>
      <c r="BE267" s="16"/>
      <c r="BF267" s="58"/>
      <c r="BG267" s="3"/>
      <c r="BH267" s="3"/>
      <c r="BI267" s="3"/>
      <c r="BJ267" s="16"/>
      <c r="BK267" s="16"/>
      <c r="BL267" s="16"/>
      <c r="BM267" s="3"/>
      <c r="BN267" s="16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22"/>
    </row>
    <row r="268" spans="43:77">
      <c r="AQ268" s="152"/>
      <c r="AR268" s="153"/>
      <c r="AS268" s="153"/>
      <c r="AT268" s="22"/>
      <c r="AU268" s="3"/>
      <c r="AV268" s="3"/>
      <c r="AW268" s="3"/>
      <c r="AX268" s="3"/>
      <c r="AY268" s="3"/>
      <c r="AZ268" s="58"/>
      <c r="BA268" s="58"/>
      <c r="BB268" s="58"/>
      <c r="BC268" s="58"/>
      <c r="BD268" s="16"/>
      <c r="BE268" s="16"/>
      <c r="BF268" s="58"/>
      <c r="BG268" s="3"/>
      <c r="BH268" s="3"/>
      <c r="BI268" s="3"/>
      <c r="BJ268" s="16"/>
      <c r="BK268" s="16"/>
      <c r="BL268" s="16"/>
      <c r="BM268" s="3"/>
      <c r="BN268" s="16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22"/>
    </row>
    <row r="269" spans="43:77">
      <c r="AQ269" s="152"/>
      <c r="AR269" s="153"/>
      <c r="AS269" s="153"/>
      <c r="AT269" s="22"/>
      <c r="AU269" s="3"/>
      <c r="AV269" s="3"/>
      <c r="AW269" s="3"/>
      <c r="AX269" s="3"/>
      <c r="AY269" s="3"/>
      <c r="AZ269" s="58"/>
      <c r="BA269" s="58"/>
      <c r="BB269" s="58"/>
      <c r="BC269" s="58"/>
      <c r="BD269" s="16"/>
      <c r="BE269" s="16"/>
      <c r="BF269" s="58"/>
      <c r="BG269" s="3"/>
      <c r="BH269" s="3"/>
      <c r="BI269" s="3"/>
      <c r="BJ269" s="16"/>
      <c r="BK269" s="16"/>
      <c r="BL269" s="16"/>
      <c r="BM269" s="3"/>
      <c r="BN269" s="16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22"/>
    </row>
    <row r="270" spans="43:77">
      <c r="AQ270" s="152"/>
      <c r="AR270" s="153"/>
      <c r="AS270" s="153"/>
      <c r="AT270" s="22"/>
      <c r="AU270" s="3"/>
      <c r="AV270" s="3"/>
      <c r="AW270" s="3"/>
      <c r="AX270" s="3"/>
      <c r="AY270" s="3"/>
      <c r="AZ270" s="58"/>
      <c r="BA270" s="58"/>
      <c r="BB270" s="58"/>
      <c r="BC270" s="58"/>
      <c r="BD270" s="16"/>
      <c r="BE270" s="16"/>
      <c r="BF270" s="58"/>
      <c r="BG270" s="3"/>
      <c r="BH270" s="3"/>
      <c r="BI270" s="3"/>
      <c r="BJ270" s="16"/>
      <c r="BK270" s="16"/>
      <c r="BL270" s="16"/>
      <c r="BM270" s="3"/>
      <c r="BN270" s="16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22"/>
    </row>
    <row r="271" spans="43:77">
      <c r="AQ271" s="152"/>
      <c r="AR271" s="153"/>
      <c r="AS271" s="153"/>
      <c r="AT271" s="22"/>
      <c r="AU271" s="3"/>
      <c r="AV271" s="3"/>
      <c r="AW271" s="3"/>
      <c r="AX271" s="3"/>
      <c r="AY271" s="3"/>
      <c r="AZ271" s="58"/>
      <c r="BA271" s="58"/>
      <c r="BB271" s="58"/>
      <c r="BC271" s="58"/>
      <c r="BD271" s="16"/>
      <c r="BE271" s="16"/>
      <c r="BF271" s="58"/>
      <c r="BG271" s="3"/>
      <c r="BH271" s="3"/>
      <c r="BI271" s="3"/>
      <c r="BJ271" s="16"/>
      <c r="BK271" s="16"/>
      <c r="BL271" s="16"/>
      <c r="BM271" s="3"/>
      <c r="BN271" s="16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22"/>
    </row>
    <row r="272" spans="43:77">
      <c r="AQ272" s="152"/>
      <c r="AR272" s="153"/>
      <c r="AS272" s="153"/>
      <c r="AT272" s="22"/>
      <c r="AU272" s="3"/>
      <c r="AV272" s="3"/>
      <c r="AW272" s="3"/>
      <c r="AX272" s="3"/>
      <c r="AY272" s="3"/>
      <c r="AZ272" s="58"/>
      <c r="BA272" s="58"/>
      <c r="BB272" s="58"/>
      <c r="BC272" s="58"/>
      <c r="BD272" s="16"/>
      <c r="BE272" s="16"/>
      <c r="BF272" s="58"/>
      <c r="BG272" s="3"/>
      <c r="BH272" s="3"/>
      <c r="BI272" s="3"/>
      <c r="BJ272" s="16"/>
      <c r="BK272" s="16"/>
      <c r="BL272" s="16"/>
      <c r="BM272" s="3"/>
      <c r="BN272" s="16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22"/>
    </row>
    <row r="273" spans="43:77">
      <c r="AQ273" s="152"/>
      <c r="AR273" s="153"/>
      <c r="AS273" s="153"/>
      <c r="AT273" s="22"/>
      <c r="AU273" s="3"/>
      <c r="AV273" s="3"/>
      <c r="AW273" s="3"/>
      <c r="AX273" s="3"/>
      <c r="AY273" s="3"/>
      <c r="AZ273" s="58"/>
      <c r="BA273" s="58"/>
      <c r="BB273" s="58"/>
      <c r="BC273" s="58"/>
      <c r="BD273" s="16"/>
      <c r="BE273" s="16"/>
      <c r="BF273" s="58"/>
      <c r="BG273" s="3"/>
      <c r="BH273" s="3"/>
      <c r="BI273" s="3"/>
      <c r="BJ273" s="16"/>
      <c r="BK273" s="16"/>
      <c r="BL273" s="16"/>
      <c r="BM273" s="3"/>
      <c r="BN273" s="16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22"/>
    </row>
    <row r="274" spans="43:77">
      <c r="AQ274" s="152"/>
      <c r="AR274" s="153"/>
      <c r="AS274" s="153"/>
      <c r="AT274" s="22"/>
      <c r="AU274" s="3"/>
      <c r="AV274" s="3"/>
      <c r="AW274" s="3"/>
      <c r="AX274" s="3"/>
      <c r="AY274" s="3"/>
      <c r="AZ274" s="58"/>
      <c r="BA274" s="58"/>
      <c r="BB274" s="58"/>
      <c r="BC274" s="58"/>
      <c r="BD274" s="16"/>
      <c r="BE274" s="16"/>
      <c r="BF274" s="58"/>
      <c r="BG274" s="3"/>
      <c r="BH274" s="3"/>
      <c r="BI274" s="3"/>
      <c r="BJ274" s="16"/>
      <c r="BK274" s="16"/>
      <c r="BL274" s="16"/>
      <c r="BM274" s="3"/>
      <c r="BN274" s="16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22"/>
    </row>
    <row r="275" spans="43:77">
      <c r="AQ275" s="152"/>
      <c r="AR275" s="153"/>
      <c r="AS275" s="153"/>
      <c r="AT275" s="22"/>
      <c r="AU275" s="3"/>
      <c r="AV275" s="3"/>
      <c r="AW275" s="3"/>
      <c r="AX275" s="3"/>
      <c r="AY275" s="3"/>
      <c r="AZ275" s="58"/>
      <c r="BA275" s="58"/>
      <c r="BB275" s="58"/>
      <c r="BC275" s="58"/>
      <c r="BD275" s="16"/>
      <c r="BE275" s="16"/>
      <c r="BF275" s="58"/>
      <c r="BG275" s="3"/>
      <c r="BH275" s="3"/>
      <c r="BI275" s="3"/>
      <c r="BJ275" s="16"/>
      <c r="BK275" s="16"/>
      <c r="BL275" s="16"/>
      <c r="BM275" s="3"/>
      <c r="BN275" s="16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22"/>
    </row>
    <row r="276" spans="43:77">
      <c r="AQ276" s="152"/>
      <c r="AR276" s="153"/>
      <c r="AS276" s="153"/>
      <c r="AT276" s="22"/>
      <c r="AU276" s="3"/>
      <c r="AV276" s="3"/>
      <c r="AW276" s="3"/>
      <c r="AX276" s="3"/>
      <c r="AY276" s="3"/>
      <c r="AZ276" s="58"/>
      <c r="BA276" s="58"/>
      <c r="BB276" s="58"/>
      <c r="BC276" s="58"/>
      <c r="BD276" s="16"/>
      <c r="BE276" s="16"/>
      <c r="BF276" s="58"/>
      <c r="BG276" s="3"/>
      <c r="BH276" s="3"/>
      <c r="BI276" s="3"/>
      <c r="BJ276" s="16"/>
      <c r="BK276" s="16"/>
      <c r="BL276" s="16"/>
      <c r="BM276" s="3"/>
      <c r="BN276" s="16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22"/>
    </row>
    <row r="277" spans="43:77">
      <c r="AQ277" s="152"/>
      <c r="AR277" s="153"/>
      <c r="AS277" s="153"/>
      <c r="AT277" s="22"/>
      <c r="AU277" s="3"/>
      <c r="AV277" s="3"/>
      <c r="AW277" s="3"/>
      <c r="AX277" s="3"/>
      <c r="AY277" s="3"/>
      <c r="AZ277" s="58"/>
      <c r="BA277" s="58"/>
      <c r="BB277" s="58"/>
      <c r="BC277" s="58"/>
      <c r="BD277" s="16"/>
      <c r="BE277" s="16"/>
      <c r="BF277" s="58"/>
      <c r="BG277" s="3"/>
      <c r="BH277" s="3"/>
      <c r="BI277" s="3"/>
      <c r="BJ277" s="16"/>
      <c r="BK277" s="16"/>
      <c r="BL277" s="16"/>
      <c r="BM277" s="3"/>
      <c r="BN277" s="16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22"/>
    </row>
    <row r="278" spans="43:77">
      <c r="AQ278" s="152"/>
      <c r="AR278" s="153"/>
      <c r="AS278" s="153"/>
      <c r="AT278" s="22"/>
      <c r="AU278" s="3"/>
      <c r="AV278" s="3"/>
      <c r="AW278" s="3"/>
      <c r="AX278" s="3"/>
      <c r="AY278" s="3"/>
      <c r="AZ278" s="58"/>
      <c r="BA278" s="58"/>
      <c r="BB278" s="58"/>
      <c r="BC278" s="58"/>
      <c r="BD278" s="16"/>
      <c r="BE278" s="16"/>
      <c r="BF278" s="58"/>
      <c r="BG278" s="3"/>
      <c r="BH278" s="3"/>
      <c r="BI278" s="3"/>
      <c r="BJ278" s="16"/>
      <c r="BK278" s="16"/>
      <c r="BL278" s="16"/>
      <c r="BM278" s="3"/>
      <c r="BN278" s="16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22"/>
    </row>
    <row r="279" spans="43:77">
      <c r="AQ279" s="152"/>
      <c r="AR279" s="153"/>
      <c r="AS279" s="153"/>
      <c r="AT279" s="22"/>
      <c r="AU279" s="3"/>
      <c r="AV279" s="3"/>
      <c r="AW279" s="3"/>
      <c r="AX279" s="3"/>
      <c r="AY279" s="3"/>
      <c r="AZ279" s="58"/>
      <c r="BA279" s="58"/>
      <c r="BB279" s="58"/>
      <c r="BC279" s="58"/>
      <c r="BD279" s="16"/>
      <c r="BE279" s="16"/>
      <c r="BF279" s="58"/>
      <c r="BG279" s="3"/>
      <c r="BH279" s="3"/>
      <c r="BI279" s="3"/>
      <c r="BJ279" s="16"/>
      <c r="BK279" s="16"/>
      <c r="BL279" s="16"/>
      <c r="BM279" s="3"/>
      <c r="BN279" s="16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22"/>
    </row>
    <row r="280" spans="43:77">
      <c r="AQ280" s="152"/>
      <c r="AR280" s="153"/>
      <c r="AS280" s="153"/>
      <c r="AT280" s="22"/>
      <c r="AU280" s="3"/>
      <c r="AV280" s="3"/>
      <c r="AW280" s="3"/>
      <c r="AX280" s="3"/>
      <c r="AY280" s="3"/>
      <c r="AZ280" s="58"/>
      <c r="BA280" s="58"/>
      <c r="BB280" s="58"/>
      <c r="BC280" s="58"/>
      <c r="BD280" s="16"/>
      <c r="BE280" s="16"/>
      <c r="BF280" s="58"/>
      <c r="BG280" s="3"/>
      <c r="BH280" s="3"/>
      <c r="BI280" s="3"/>
      <c r="BJ280" s="16"/>
      <c r="BK280" s="16"/>
      <c r="BL280" s="16"/>
      <c r="BM280" s="3"/>
      <c r="BN280" s="16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22"/>
    </row>
    <row r="281" spans="43:77">
      <c r="AQ281" s="152"/>
      <c r="AR281" s="153"/>
      <c r="AS281" s="153"/>
      <c r="AT281" s="22"/>
      <c r="AU281" s="3"/>
      <c r="AV281" s="3"/>
      <c r="AW281" s="3"/>
      <c r="AX281" s="3"/>
      <c r="AY281" s="3"/>
      <c r="AZ281" s="58"/>
      <c r="BA281" s="58"/>
      <c r="BB281" s="58"/>
      <c r="BC281" s="58"/>
      <c r="BD281" s="16"/>
      <c r="BE281" s="16"/>
      <c r="BF281" s="58"/>
      <c r="BG281" s="3"/>
      <c r="BH281" s="3"/>
      <c r="BI281" s="3"/>
      <c r="BJ281" s="16"/>
      <c r="BK281" s="16"/>
      <c r="BL281" s="16"/>
      <c r="BM281" s="3"/>
      <c r="BN281" s="16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22"/>
    </row>
    <row r="282" spans="43:77">
      <c r="AQ282" s="152"/>
      <c r="AR282" s="153"/>
      <c r="AS282" s="153"/>
      <c r="AT282" s="22"/>
      <c r="AU282" s="3"/>
      <c r="AV282" s="3"/>
      <c r="AW282" s="3"/>
      <c r="AX282" s="3"/>
      <c r="AY282" s="3"/>
      <c r="AZ282" s="58"/>
      <c r="BA282" s="58"/>
      <c r="BB282" s="58"/>
      <c r="BC282" s="58"/>
      <c r="BD282" s="16"/>
      <c r="BE282" s="16"/>
      <c r="BF282" s="58"/>
      <c r="BG282" s="3"/>
      <c r="BH282" s="3"/>
      <c r="BI282" s="3"/>
      <c r="BJ282" s="16"/>
      <c r="BK282" s="16"/>
      <c r="BL282" s="16"/>
      <c r="BM282" s="3"/>
      <c r="BN282" s="16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22"/>
    </row>
    <row r="283" spans="43:77">
      <c r="AQ283" s="152"/>
      <c r="AR283" s="153"/>
      <c r="AS283" s="153"/>
      <c r="AT283" s="22"/>
      <c r="AU283" s="3"/>
      <c r="AV283" s="3"/>
      <c r="AW283" s="3"/>
      <c r="AX283" s="3"/>
      <c r="AY283" s="3"/>
      <c r="AZ283" s="58"/>
      <c r="BA283" s="58"/>
      <c r="BB283" s="58"/>
      <c r="BC283" s="58"/>
      <c r="BD283" s="16"/>
      <c r="BE283" s="16"/>
      <c r="BF283" s="58"/>
      <c r="BG283" s="3"/>
      <c r="BH283" s="3"/>
      <c r="BI283" s="3"/>
      <c r="BJ283" s="16"/>
      <c r="BK283" s="16"/>
      <c r="BL283" s="16"/>
      <c r="BM283" s="3"/>
      <c r="BN283" s="16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22"/>
    </row>
    <row r="284" spans="43:77">
      <c r="AQ284" s="152"/>
      <c r="AR284" s="153"/>
      <c r="AS284" s="153"/>
      <c r="AT284" s="22"/>
      <c r="AU284" s="3"/>
      <c r="AV284" s="3"/>
      <c r="AW284" s="3"/>
      <c r="AX284" s="3"/>
      <c r="AY284" s="3"/>
      <c r="AZ284" s="58"/>
      <c r="BA284" s="58"/>
      <c r="BB284" s="58"/>
      <c r="BC284" s="58"/>
      <c r="BD284" s="16"/>
      <c r="BE284" s="16"/>
      <c r="BF284" s="58"/>
      <c r="BG284" s="3"/>
      <c r="BH284" s="3"/>
      <c r="BI284" s="3"/>
      <c r="BJ284" s="16"/>
      <c r="BK284" s="16"/>
      <c r="BL284" s="16"/>
      <c r="BM284" s="3"/>
      <c r="BN284" s="16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22"/>
    </row>
    <row r="285" spans="43:77">
      <c r="AQ285" s="152"/>
      <c r="AR285" s="153"/>
      <c r="AS285" s="153"/>
      <c r="AT285" s="22"/>
      <c r="AU285" s="3"/>
      <c r="AV285" s="3"/>
      <c r="AW285" s="3"/>
      <c r="AX285" s="3"/>
      <c r="AY285" s="3"/>
      <c r="AZ285" s="58"/>
      <c r="BA285" s="58"/>
      <c r="BB285" s="58"/>
      <c r="BC285" s="58"/>
      <c r="BD285" s="16"/>
      <c r="BE285" s="16"/>
      <c r="BF285" s="58"/>
      <c r="BG285" s="3"/>
      <c r="BH285" s="3"/>
      <c r="BI285" s="3"/>
      <c r="BJ285" s="16"/>
      <c r="BK285" s="16"/>
      <c r="BL285" s="16"/>
      <c r="BM285" s="3"/>
      <c r="BN285" s="16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22"/>
    </row>
    <row r="286" spans="43:77">
      <c r="AQ286" s="152"/>
      <c r="AR286" s="153"/>
      <c r="AS286" s="153"/>
      <c r="AT286" s="22"/>
      <c r="AU286" s="3"/>
      <c r="AV286" s="3"/>
      <c r="AW286" s="3"/>
      <c r="AX286" s="3"/>
      <c r="AY286" s="3"/>
      <c r="AZ286" s="58"/>
      <c r="BA286" s="58"/>
      <c r="BB286" s="58"/>
      <c r="BC286" s="58"/>
      <c r="BD286" s="16"/>
      <c r="BE286" s="16"/>
      <c r="BF286" s="58"/>
      <c r="BG286" s="3"/>
      <c r="BH286" s="3"/>
      <c r="BI286" s="3"/>
      <c r="BJ286" s="16"/>
      <c r="BK286" s="16"/>
      <c r="BL286" s="16"/>
      <c r="BM286" s="3"/>
      <c r="BN286" s="16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22"/>
    </row>
    <row r="287" spans="43:77">
      <c r="AQ287" s="152"/>
      <c r="AR287" s="153"/>
      <c r="AS287" s="153"/>
      <c r="AT287" s="22"/>
      <c r="AU287" s="3"/>
      <c r="AV287" s="3"/>
      <c r="AW287" s="3"/>
      <c r="AX287" s="3"/>
      <c r="AY287" s="3"/>
      <c r="AZ287" s="58"/>
      <c r="BA287" s="58"/>
      <c r="BB287" s="58"/>
      <c r="BC287" s="58"/>
      <c r="BD287" s="16"/>
      <c r="BE287" s="16"/>
      <c r="BF287" s="58"/>
      <c r="BG287" s="3"/>
      <c r="BH287" s="3"/>
      <c r="BI287" s="3"/>
      <c r="BJ287" s="16"/>
      <c r="BK287" s="16"/>
      <c r="BL287" s="16"/>
      <c r="BM287" s="3"/>
      <c r="BN287" s="16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22"/>
    </row>
    <row r="288" spans="43:77">
      <c r="AQ288" s="152"/>
      <c r="AR288" s="153"/>
      <c r="AS288" s="153"/>
      <c r="AT288" s="22"/>
      <c r="AU288" s="3"/>
      <c r="AV288" s="3"/>
      <c r="AW288" s="3"/>
      <c r="AX288" s="3"/>
      <c r="AY288" s="3"/>
      <c r="AZ288" s="58"/>
      <c r="BA288" s="58"/>
      <c r="BB288" s="58"/>
      <c r="BC288" s="58"/>
      <c r="BD288" s="16"/>
      <c r="BE288" s="16"/>
      <c r="BF288" s="58"/>
      <c r="BG288" s="3"/>
      <c r="BH288" s="3"/>
      <c r="BI288" s="3"/>
      <c r="BJ288" s="16"/>
      <c r="BK288" s="16"/>
      <c r="BL288" s="16"/>
      <c r="BM288" s="3"/>
      <c r="BN288" s="16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22"/>
    </row>
    <row r="289" spans="43:77">
      <c r="AQ289" s="152"/>
      <c r="AR289" s="153"/>
      <c r="AS289" s="153"/>
      <c r="AT289" s="22"/>
      <c r="AU289" s="3"/>
      <c r="AV289" s="3"/>
      <c r="AW289" s="3"/>
      <c r="AX289" s="3"/>
      <c r="AY289" s="3"/>
      <c r="AZ289" s="58"/>
      <c r="BA289" s="58"/>
      <c r="BB289" s="58"/>
      <c r="BC289" s="58"/>
      <c r="BD289" s="16"/>
      <c r="BE289" s="16"/>
      <c r="BF289" s="58"/>
      <c r="BG289" s="3"/>
      <c r="BH289" s="3"/>
      <c r="BI289" s="3"/>
      <c r="BJ289" s="16"/>
      <c r="BK289" s="16"/>
      <c r="BL289" s="16"/>
      <c r="BM289" s="3"/>
      <c r="BN289" s="16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22"/>
    </row>
    <row r="290" spans="43:77">
      <c r="AQ290" s="152"/>
      <c r="AR290" s="153"/>
      <c r="AS290" s="153"/>
      <c r="AT290" s="22"/>
      <c r="AU290" s="3"/>
      <c r="AV290" s="3"/>
      <c r="AW290" s="3"/>
      <c r="AX290" s="3"/>
      <c r="AY290" s="3"/>
      <c r="AZ290" s="58"/>
      <c r="BA290" s="58"/>
      <c r="BB290" s="58"/>
      <c r="BC290" s="58"/>
      <c r="BD290" s="16"/>
      <c r="BE290" s="16"/>
      <c r="BF290" s="58"/>
      <c r="BG290" s="3"/>
      <c r="BH290" s="3"/>
      <c r="BI290" s="3"/>
      <c r="BJ290" s="16"/>
      <c r="BK290" s="16"/>
      <c r="BL290" s="16"/>
      <c r="BM290" s="3"/>
      <c r="BN290" s="16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22"/>
    </row>
    <row r="291" spans="43:77">
      <c r="AQ291" s="152"/>
      <c r="AR291" s="153"/>
      <c r="AS291" s="153"/>
      <c r="AT291" s="22"/>
      <c r="AU291" s="3"/>
      <c r="AV291" s="3"/>
      <c r="AW291" s="3"/>
      <c r="AX291" s="3"/>
      <c r="AY291" s="3"/>
      <c r="AZ291" s="58"/>
      <c r="BA291" s="58"/>
      <c r="BB291" s="58"/>
      <c r="BC291" s="58"/>
      <c r="BD291" s="16"/>
      <c r="BE291" s="16"/>
      <c r="BF291" s="58"/>
      <c r="BG291" s="3"/>
      <c r="BH291" s="3"/>
      <c r="BI291" s="3"/>
      <c r="BJ291" s="16"/>
      <c r="BK291" s="16"/>
      <c r="BL291" s="16"/>
      <c r="BM291" s="3"/>
      <c r="BN291" s="16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22"/>
    </row>
    <row r="292" spans="43:77">
      <c r="AQ292" s="152"/>
      <c r="AR292" s="153"/>
      <c r="AS292" s="153"/>
      <c r="AT292" s="22"/>
      <c r="AU292" s="3"/>
      <c r="AV292" s="3"/>
      <c r="AW292" s="3"/>
      <c r="AX292" s="3"/>
      <c r="AY292" s="3"/>
      <c r="AZ292" s="58"/>
      <c r="BA292" s="58"/>
      <c r="BB292" s="58"/>
      <c r="BC292" s="58"/>
      <c r="BD292" s="16"/>
      <c r="BE292" s="16"/>
      <c r="BF292" s="58"/>
      <c r="BG292" s="3"/>
      <c r="BH292" s="3"/>
      <c r="BI292" s="3"/>
      <c r="BJ292" s="16"/>
      <c r="BK292" s="16"/>
      <c r="BL292" s="16"/>
      <c r="BM292" s="3"/>
      <c r="BN292" s="16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22"/>
    </row>
    <row r="293" spans="43:77">
      <c r="AQ293" s="152"/>
      <c r="AR293" s="153"/>
      <c r="AS293" s="153"/>
      <c r="AT293" s="22"/>
      <c r="AU293" s="3"/>
      <c r="AV293" s="3"/>
      <c r="AW293" s="3"/>
      <c r="AX293" s="3"/>
      <c r="AY293" s="3"/>
      <c r="AZ293" s="58"/>
      <c r="BA293" s="58"/>
      <c r="BB293" s="58"/>
      <c r="BC293" s="58"/>
      <c r="BD293" s="16"/>
      <c r="BE293" s="16"/>
      <c r="BF293" s="58"/>
      <c r="BG293" s="3"/>
      <c r="BH293" s="3"/>
      <c r="BI293" s="3"/>
      <c r="BJ293" s="16"/>
      <c r="BK293" s="16"/>
      <c r="BL293" s="16"/>
      <c r="BM293" s="3"/>
      <c r="BN293" s="16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22"/>
    </row>
    <row r="294" spans="43:77">
      <c r="AQ294" s="152"/>
      <c r="AR294" s="153"/>
      <c r="AS294" s="153"/>
      <c r="AT294" s="22"/>
      <c r="AU294" s="3"/>
      <c r="AV294" s="3"/>
      <c r="AW294" s="3"/>
      <c r="AX294" s="3"/>
      <c r="AY294" s="3"/>
      <c r="AZ294" s="58"/>
      <c r="BA294" s="58"/>
      <c r="BB294" s="58"/>
      <c r="BC294" s="58"/>
      <c r="BD294" s="16"/>
      <c r="BE294" s="16"/>
      <c r="BF294" s="58"/>
      <c r="BG294" s="3"/>
      <c r="BH294" s="3"/>
      <c r="BI294" s="3"/>
      <c r="BJ294" s="16"/>
      <c r="BK294" s="16"/>
      <c r="BL294" s="16"/>
      <c r="BM294" s="3"/>
      <c r="BN294" s="16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22"/>
    </row>
    <row r="486" spans="16:16">
      <c r="P486" s="3"/>
    </row>
    <row r="487" spans="16:16">
      <c r="P487" s="3"/>
    </row>
    <row r="556" spans="16:16">
      <c r="P556" s="3" t="s">
        <v>651</v>
      </c>
    </row>
  </sheetData>
  <pageMargins left="0.75" right="0.75" top="1" bottom="1" header="0.5" footer="0.5"/>
  <pageSetup paperSize="9" orientation="portrait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802639C5A1B8A840AC473FF9863AD1CA" ma:contentTypeVersion="18" ma:contentTypeDescription="Opprett et nytt dokument." ma:contentTypeScope="" ma:versionID="e10c23aa7042ae91de9410431a903bbb">
  <xsd:schema xmlns:xsd="http://www.w3.org/2001/XMLSchema" xmlns:xs="http://www.w3.org/2001/XMLSchema" xmlns:p="http://schemas.microsoft.com/office/2006/metadata/properties" xmlns:ns2="3d3141ed-b50e-4808-93af-aad52dd4fba6" xmlns:ns3="5ff6b645-c60d-4b50-b5f7-300ffdfc934c" targetNamespace="http://schemas.microsoft.com/office/2006/metadata/properties" ma:root="true" ma:fieldsID="76ada151378d96fceb4058ee780bc234" ns2:_="" ns3:_="">
    <xsd:import namespace="3d3141ed-b50e-4808-93af-aad52dd4fba6"/>
    <xsd:import namespace="5ff6b645-c60d-4b50-b5f7-300ffdfc934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DateTaken" minOccurs="0"/>
                <xsd:element ref="ns2:MediaServiceLocatio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3141ed-b50e-4808-93af-aad52dd4fba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Bildemerkelapper" ma:readOnly="false" ma:fieldId="{5cf76f15-5ced-4ddc-b409-7134ff3c332f}" ma:taxonomyMulti="true" ma:sspId="a02aee4e-53e0-47e8-9d4f-fe4a9ab66a3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ff6b645-c60d-4b50-b5f7-300ffdfc934c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bac0e0da-6492-4c0e-bcdd-216fef237188}" ma:internalName="TaxCatchAll" ma:showField="CatchAllData" ma:web="5ff6b645-c60d-4b50-b5f7-300ffdfc934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ff6b645-c60d-4b50-b5f7-300ffdfc934c" xsi:nil="true"/>
    <lcf76f155ced4ddcb4097134ff3c332f xmlns="3d3141ed-b50e-4808-93af-aad52dd4fba6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B30AFBF2-3D5F-44C3-B4ED-7EE107DB304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A533D1C-E667-4F75-B046-5404299132F9}"/>
</file>

<file path=customXml/itemProps3.xml><?xml version="1.0" encoding="utf-8"?>
<ds:datastoreItem xmlns:ds="http://schemas.openxmlformats.org/officeDocument/2006/customXml" ds:itemID="{C2FB4239-2A7F-43D1-B387-1F6753E0104A}">
  <ds:schemaRefs>
    <ds:schemaRef ds:uri="http://schemas.microsoft.com/office/2006/metadata/properties"/>
    <ds:schemaRef ds:uri="http://www.w3.org/XML/1998/namespace"/>
    <ds:schemaRef ds:uri="http://schemas.microsoft.com/office/2006/documentManagement/types"/>
    <ds:schemaRef ds:uri="http://schemas.microsoft.com/office/infopath/2007/PartnerControls"/>
    <ds:schemaRef ds:uri="f5ceb456-b444-4e4d-8de2-1136182d00f9"/>
    <ds:schemaRef ds:uri="http://purl.org/dc/elements/1.1/"/>
    <ds:schemaRef ds:uri="http://purl.org/dc/dcmitype/"/>
    <ds:schemaRef ds:uri="http://schemas.openxmlformats.org/package/2006/metadata/core-properties"/>
    <ds:schemaRef ds:uri="8bae7a49-658a-4f4f-955c-b11fe1869e53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34</vt:i4>
      </vt:variant>
      <vt:variant>
        <vt:lpstr>Navngitte områder</vt:lpstr>
      </vt:variant>
      <vt:variant>
        <vt:i4>5</vt:i4>
      </vt:variant>
    </vt:vector>
  </HeadingPairs>
  <TitlesOfParts>
    <vt:vector size="39" baseType="lpstr">
      <vt:lpstr>Ark1</vt:lpstr>
      <vt:lpstr>År</vt:lpstr>
      <vt:lpstr>Å</vt:lpstr>
      <vt:lpstr>Måned</vt:lpstr>
      <vt:lpstr>M</vt:lpstr>
      <vt:lpstr>Uke</vt:lpstr>
      <vt:lpstr>U</vt:lpstr>
      <vt:lpstr>Regioner</vt:lpstr>
      <vt:lpstr>R</vt:lpstr>
      <vt:lpstr>Organisasjon</vt:lpstr>
      <vt:lpstr>O</vt:lpstr>
      <vt:lpstr>Regorg</vt:lpstr>
      <vt:lpstr>RO</vt:lpstr>
      <vt:lpstr>Bedrifter</vt:lpstr>
      <vt:lpstr>B</vt:lpstr>
      <vt:lpstr>Slakteri</vt:lpstr>
      <vt:lpstr>S</vt:lpstr>
      <vt:lpstr>Klasse</vt:lpstr>
      <vt:lpstr>KL</vt:lpstr>
      <vt:lpstr>Klasse per mnd</vt:lpstr>
      <vt:lpstr>KPM</vt:lpstr>
      <vt:lpstr>RNR</vt:lpstr>
      <vt:lpstr>Klasse_Slakteri</vt:lpstr>
      <vt:lpstr>KLS</vt:lpstr>
      <vt:lpstr>Fettgruppe</vt:lpstr>
      <vt:lpstr>FE</vt:lpstr>
      <vt:lpstr>Fett per mnd</vt:lpstr>
      <vt:lpstr>Vektgrupper</vt:lpstr>
      <vt:lpstr>VK</vt:lpstr>
      <vt:lpstr>Variant</vt:lpstr>
      <vt:lpstr>Fylker</vt:lpstr>
      <vt:lpstr>F</vt:lpstr>
      <vt:lpstr>Komm_nr</vt:lpstr>
      <vt:lpstr>Ark2</vt:lpstr>
      <vt:lpstr>Ark1</vt:lpstr>
      <vt:lpstr>Ark2</vt:lpstr>
      <vt:lpstr>Måned!Utskriftsområde</vt:lpstr>
      <vt:lpstr>Å!Utskriftsområde</vt:lpstr>
      <vt:lpstr>År!Utskriftsområde</vt:lpstr>
    </vt:vector>
  </TitlesOfParts>
  <Company>Norsk Kjøttsamvirke 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Norsk Kjøtt</dc:creator>
  <cp:lastModifiedBy>Morten Røe</cp:lastModifiedBy>
  <cp:lastPrinted>2017-12-17T17:24:26Z</cp:lastPrinted>
  <dcterms:created xsi:type="dcterms:W3CDTF">1998-09-02T15:52:34Z</dcterms:created>
  <dcterms:modified xsi:type="dcterms:W3CDTF">2024-01-23T11:22:31Z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0x010100802639C5A1B8A840AC473FF9863AD1CA</vt:lpwstr>
  </property>
</Properties>
</file>